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externalLinks/externalLink9.xml" ContentType="application/vnd.openxmlformats-officedocument.spreadsheetml.externalLink+xml"/>
  <Override PartName="/xl/styles.xml" ContentType="application/vnd.openxmlformats-officedocument.spreadsheetml.styles+xml"/>
  <Override PartName="/customXml/itemProps1.xml" ContentType="application/vnd.openxmlformats-officedocument.customXmlPropertie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externalLinks/externalLink27.xml" ContentType="application/vnd.openxmlformats-officedocument.spreadsheetml.externalLink+xml"/>
  <Default Extension="xml" ContentType="application/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worksheets/sheet3.xml" ContentType="application/vnd.openxmlformats-officedocument.spreadsheetml.worksheet+xml"/>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externalLinks/externalLink23.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externalLinks/externalLink12.xml" ContentType="application/vnd.openxmlformats-officedocument.spreadsheetml.externalLink+xml"/>
  <Override PartName="/xl/externalLinks/externalLink2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customXml/itemProps4.xml" ContentType="application/vnd.openxmlformats-officedocument.customXml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externalLinks/externalLink22.xml" ContentType="application/vnd.openxmlformats-officedocument.spreadsheetml.externalLink+xml"/>
  <Override PartName="/xl/worksheets/sheet59.xml" ContentType="application/vnd.openxmlformats-officedocument.spreadsheetml.worksheet+xml"/>
  <Override PartName="/xl/worksheets/sheet68.xml" ContentType="application/vnd.openxmlformats-officedocument.spreadsheetml.worksheet+xml"/>
  <Override PartName="/xl/externalLinks/externalLink11.xml" ContentType="application/vnd.openxmlformats-officedocument.spreadsheetml.externalLink+xml"/>
  <Override PartName="/xl/externalLinks/externalLink20.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customXml/itemProps3.xml" ContentType="application/vnd.openxmlformats-officedocument.customXmlProperties+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Default Extension="rels" ContentType="application/vnd.openxmlformats-package.relationships+xml"/>
  <Override PartName="/xl/worksheets/sheet5.xml" ContentType="application/vnd.openxmlformats-officedocument.spreadsheetml.worksheet+xml"/>
  <Override PartName="/xl/externalLinks/externalLink25.xml" ContentType="application/vnd.openxmlformats-officedocument.spreadsheetml.externalLink+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480" yWindow="120" windowWidth="15480" windowHeight="11640" tabRatio="741"/>
  </bookViews>
  <sheets>
    <sheet name="Index" sheetId="1" r:id="rId1"/>
    <sheet name="Changes" sheetId="192" r:id="rId2"/>
    <sheet name="Universal data" sheetId="4" r:id="rId3"/>
    <sheet name="Check and Balances" sheetId="5" r:id="rId4"/>
    <sheet name="1.1_Income_Statement" sheetId="200" r:id="rId5"/>
    <sheet name="1.2_Financial_Position" sheetId="201" r:id="rId6"/>
    <sheet name="1.3_Cashflow" sheetId="202" r:id="rId7"/>
    <sheet name="1.4_Rec_to_cost_tables" sheetId="203" r:id="rId8"/>
    <sheet name="1.5_Net_Debt" sheetId="204" r:id="rId9"/>
    <sheet name="1.6_Disposals" sheetId="205" r:id="rId10"/>
    <sheet name="1.7_Tax_computation" sheetId="206" r:id="rId11"/>
    <sheet name="1.8_Tax_pools" sheetId="207" r:id="rId12"/>
    <sheet name="1.9_Tax_allocations" sheetId="208" r:id="rId13"/>
    <sheet name="1.10_Tax_allocations_CT600" sheetId="209" r:id="rId14"/>
    <sheet name="1.11_Tax_clawback" sheetId="210" r:id="rId15"/>
    <sheet name="1.12_Financing_requirements" sheetId="211" r:id="rId16"/>
    <sheet name="1.13_Pension_DB_Deficit" sheetId="231" r:id="rId17"/>
    <sheet name="2.1_Totex_PCFM" sheetId="218" r:id="rId18"/>
    <sheet name="2.2_Totex_forecast" sheetId="198" r:id="rId19"/>
    <sheet name="3.1_Opex_Summary" sheetId="199" r:id="rId20"/>
    <sheet name="3.2_Year_on_year_movement" sheetId="44" r:id="rId21"/>
    <sheet name="3.3_Asset_management_opex" sheetId="219" r:id="rId22"/>
    <sheet name="3.4_Business_Support_Group" sheetId="246" r:id="rId23"/>
    <sheet name="3.5_Business_Support_Allocation" sheetId="247" r:id="rId24"/>
    <sheet name="3.6_Business_Support_Supplement" sheetId="248" r:id="rId25"/>
    <sheet name="3.7_Operational_Training" sheetId="249" r:id="rId26"/>
    <sheet name="3.8_Salary_and_FTE_numbers" sheetId="45" r:id="rId27"/>
    <sheet name="3.9_Exc_&amp;_Demin" sheetId="34" r:id="rId28"/>
    <sheet name="3.10_Provisions" sheetId="31" r:id="rId29"/>
    <sheet name="3.11_Related_Party_Transactions" sheetId="197" r:id="rId30"/>
    <sheet name="3.12_IRM_Expenditure" sheetId="49" r:id="rId31"/>
    <sheet name="3.13_NIA_Expenditure" sheetId="50" r:id="rId32"/>
    <sheet name="3.14_NIC_Expenditure" sheetId="51" r:id="rId33"/>
    <sheet name="3.15_PSUP_Opex" sheetId="54" r:id="rId34"/>
    <sheet name="3.16_Quarry_loss" sheetId="215" r:id="rId35"/>
    <sheet name="4.1_Capex_summary" sheetId="155" r:id="rId36"/>
    <sheet name="4.2_Project_listing" sheetId="157" r:id="rId37"/>
    <sheet name="4.3_Capex_Unit_Cost" sheetId="158" r:id="rId38"/>
    <sheet name="4.4_Primary_asts_compr_pipelns" sheetId="183" r:id="rId39"/>
    <sheet name="4.4_Primary_asts_compr_units" sheetId="184" r:id="rId40"/>
    <sheet name="4.5_Non_Op_Capex_(TO)" sheetId="213" r:id="rId41"/>
    <sheet name="4.6_SO_Capex" sheetId="214" r:id="rId42"/>
    <sheet name="4.8_Physical_security_capex" sheetId="186" r:id="rId43"/>
    <sheet name="5.1_System_characs" sheetId="159" r:id="rId44"/>
    <sheet name="5.2_Activity_indicators" sheetId="160" r:id="rId45"/>
    <sheet name="5.3_Utilisation_&amp;_performance" sheetId="161" r:id="rId46"/>
    <sheet name="5.4_Demand_&amp;_capability" sheetId="162" r:id="rId47"/>
    <sheet name="5.5_Compressor_utilisation" sheetId="163" r:id="rId48"/>
    <sheet name="5.6_Environmental" sheetId="165" r:id="rId49"/>
    <sheet name="5.7_Asset_data" sheetId="166" r:id="rId50"/>
    <sheet name="5.8_Forecast_Scenarios" sheetId="167" r:id="rId51"/>
    <sheet name="6.1_Customer_satisfaction" sheetId="175" r:id="rId52"/>
    <sheet name="6.2_Business_carbon_footprint" sheetId="174" r:id="rId53"/>
    <sheet name="6.3_Gas_incremental_capacity" sheetId="176" r:id="rId54"/>
    <sheet name="6.4_Gas_contraints_&amp;_TSS" sheetId="178" r:id="rId55"/>
    <sheet name="6.5_Physical_capability" sheetId="245" r:id="rId56"/>
    <sheet name="6.6_Cond_&amp;_risk_entry_points" sheetId="168" r:id="rId57"/>
    <sheet name="6.6_Cond_&amp;_risk_exit_points" sheetId="169" r:id="rId58"/>
    <sheet name="6.6_Cond_&amp;_risk_comps" sheetId="170" r:id="rId59"/>
    <sheet name="6.6_Cond_&amp;_risk_pipelines" sheetId="171" r:id="rId60"/>
    <sheet name="6.6_Cond_&amp;_risk_multijunction" sheetId="172" r:id="rId61"/>
    <sheet name="7.1_Operating_margins" sheetId="232" r:id="rId62"/>
    <sheet name="7.2_NTS_shrinkage_(revenue)" sheetId="233" r:id="rId63"/>
    <sheet name="7.3_NTS_Shrinkage_(prompt)" sheetId="234" r:id="rId64"/>
    <sheet name="7.4_NTS_Shrinkage_(gas_trades)" sheetId="235" r:id="rId65"/>
    <sheet name="7.5_NTS_Shrinkage_(elec_trades)" sheetId="236" r:id="rId66"/>
    <sheet name="7.6_Res_Bal_Overview" sheetId="237" r:id="rId67"/>
    <sheet name="7.7_Res_Bal_Data" sheetId="238" r:id="rId68"/>
    <sheet name="7.8_DF_Overview" sheetId="239" r:id="rId69"/>
    <sheet name="7.9_DF_Data" sheetId="240" r:id="rId70"/>
    <sheet name="7.10_DF_Adjustment" sheetId="241" r:id="rId71"/>
    <sheet name="7.11_GHG_Incentive revenue" sheetId="242" r:id="rId72"/>
    <sheet name="7.12_GHG_Venting_data" sheetId="243" r:id="rId73"/>
    <sheet name="7.13_Maintenance_IR" sheetId="244" r:id="rId74"/>
  </sheets>
  <externalReferences>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s>
  <definedNames>
    <definedName name="___FMV1">'[1]Front Sheet Graph Data'!$U$23</definedName>
    <definedName name="__FMV1">'[1]Front Sheet Graph Data'!$U$23</definedName>
    <definedName name="__IntlFixup" hidden="1">TRUE</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MV1">'[1]Front Sheet Graph Data'!$U$23</definedName>
    <definedName name="_ftn1" localSheetId="54">'6.4_Gas_contraints_&amp;_TSS'!$C$21</definedName>
    <definedName name="_ftn2" localSheetId="54">'6.4_Gas_contraints_&amp;_TSS'!$C$24</definedName>
    <definedName name="_ftnref1" localSheetId="54">'6.4_Gas_contraints_&amp;_TSS'!$C$9</definedName>
    <definedName name="_ftnref2" localSheetId="54">'6.4_Gas_contraints_&amp;_TSS'!$C$12</definedName>
    <definedName name="_Order1" hidden="1">255</definedName>
    <definedName name="_Order2" hidden="1">0</definedName>
    <definedName name="AccessDatabase" hidden="1">"C:\My Documents\MAUI MALL1.mdb"</definedName>
    <definedName name="Account" localSheetId="64">#REF!</definedName>
    <definedName name="Account" localSheetId="65">#REF!</definedName>
    <definedName name="Account">#REF!</definedName>
    <definedName name="Account_2" localSheetId="64">#REF!</definedName>
    <definedName name="Account_2" localSheetId="65">#REF!</definedName>
    <definedName name="Account_2">#REF!</definedName>
    <definedName name="All" localSheetId="62">#REF!</definedName>
    <definedName name="All" localSheetId="63">#REF!</definedName>
    <definedName name="All" localSheetId="64">#REF!</definedName>
    <definedName name="All" localSheetId="65">#REF!</definedName>
    <definedName name="All">#REF!</definedName>
    <definedName name="APMA">'[1]Front Sheet'!$D$5</definedName>
    <definedName name="APMA_1">'[1]Front Sheet V1'!$C$5</definedName>
    <definedName name="App" localSheetId="64">#REF!</definedName>
    <definedName name="App" localSheetId="65">#REF!</definedName>
    <definedName name="App">#REF!</definedName>
    <definedName name="Application" localSheetId="64">#REF!</definedName>
    <definedName name="Application" localSheetId="65">#REF!</definedName>
    <definedName name="Application">#REF!</definedName>
    <definedName name="Application2" localSheetId="64">#REF!</definedName>
    <definedName name="Application2" localSheetId="65">#REF!</definedName>
    <definedName name="Application2">#REF!</definedName>
    <definedName name="b" localSheetId="62" hidden="1">{#N/A,#N/A,FALSE,"DI 2 YEAR MASTER SCHEDULE"}</definedName>
    <definedName name="b" localSheetId="63" hidden="1">{#N/A,#N/A,FALSE,"DI 2 YEAR MASTER SCHEDULE"}</definedName>
    <definedName name="b" localSheetId="64" hidden="1">{#N/A,#N/A,FALSE,"DI 2 YEAR MASTER SCHEDULE"}</definedName>
    <definedName name="b" localSheetId="65" hidden="1">{#N/A,#N/A,FALSE,"DI 2 YEAR MASTER SCHEDULE"}</definedName>
    <definedName name="b" hidden="1">{#N/A,#N/A,FALSE,"DI 2 YEAR MASTER SCHEDULE"}</definedName>
    <definedName name="bb" localSheetId="62" hidden="1">{#N/A,#N/A,FALSE,"PRJCTED MNTHLY QTY's"}</definedName>
    <definedName name="bb" localSheetId="63" hidden="1">{#N/A,#N/A,FALSE,"PRJCTED MNTHLY QTY's"}</definedName>
    <definedName name="bb" localSheetId="64" hidden="1">{#N/A,#N/A,FALSE,"PRJCTED MNTHLY QTY's"}</definedName>
    <definedName name="bb" localSheetId="65" hidden="1">{#N/A,#N/A,FALSE,"PRJCTED MNTHLY QTY's"}</definedName>
    <definedName name="bb" hidden="1">{#N/A,#N/A,FALSE,"PRJCTED MNTHLY QTY's"}</definedName>
    <definedName name="bbbb" localSheetId="62" hidden="1">{#N/A,#N/A,FALSE,"PRJCTED QTRLY QTY's"}</definedName>
    <definedName name="bbbb" localSheetId="63" hidden="1">{#N/A,#N/A,FALSE,"PRJCTED QTRLY QTY's"}</definedName>
    <definedName name="bbbb" localSheetId="64" hidden="1">{#N/A,#N/A,FALSE,"PRJCTED QTRLY QTY's"}</definedName>
    <definedName name="bbbb" localSheetId="65" hidden="1">{#N/A,#N/A,FALSE,"PRJCTED QTRLY QTY's"}</definedName>
    <definedName name="bbbb" hidden="1">{#N/A,#N/A,FALSE,"PRJCTED QTRLY QTY's"}</definedName>
    <definedName name="bbbbbb" localSheetId="62" hidden="1">{#N/A,#N/A,FALSE,"PRJCTED QTRLY QTY's"}</definedName>
    <definedName name="bbbbbb" localSheetId="63" hidden="1">{#N/A,#N/A,FALSE,"PRJCTED QTRLY QTY's"}</definedName>
    <definedName name="bbbbbb" localSheetId="64" hidden="1">{#N/A,#N/A,FALSE,"PRJCTED QTRLY QTY's"}</definedName>
    <definedName name="bbbbbb" localSheetId="65" hidden="1">{#N/A,#N/A,FALSE,"PRJCTED QTRLY QTY's"}</definedName>
    <definedName name="bbbbbb" hidden="1">{#N/A,#N/A,FALSE,"PRJCTED QTRLY QTY's"}</definedName>
    <definedName name="Capex_Comp" localSheetId="62">'[2]Capex Comp'!$A$1:$K$55</definedName>
    <definedName name="Capex_Comp" localSheetId="63">'[2]Capex Comp'!$A$1:$K$55</definedName>
    <definedName name="Capex_Comp" localSheetId="64">'[2]Capex Comp'!$A$1:$K$55</definedName>
    <definedName name="Capex_Comp" localSheetId="65">'[2]Capex Comp'!$A$1:$K$55</definedName>
    <definedName name="Capex_Comp">'[3]Capex Comp'!$A$1:$K$55</definedName>
    <definedName name="Capex_FOC" localSheetId="62">'[2]Capex Comparators FOC'!$A$1:$P$29</definedName>
    <definedName name="Capex_FOC" localSheetId="63">'[2]Capex Comparators FOC'!$A$1:$P$29</definedName>
    <definedName name="Capex_FOC" localSheetId="64">'[2]Capex Comparators FOC'!$A$1:$P$29</definedName>
    <definedName name="Capex_FOC" localSheetId="65">'[2]Capex Comparators FOC'!$A$1:$P$29</definedName>
    <definedName name="Capex_FOC">'[3]Capex Comparators FOC'!$A$1:$P$29</definedName>
    <definedName name="Capex_Print" localSheetId="62">[4]Capex!$A$1:$N$43</definedName>
    <definedName name="Capex_Print" localSheetId="63">[4]Capex!$A$1:$N$43</definedName>
    <definedName name="Capex_Print" localSheetId="64">[4]Capex!$A$1:$N$43</definedName>
    <definedName name="Capex_Print" localSheetId="65">[4]Capex!$A$1:$N$43</definedName>
    <definedName name="Capex_Print">[5]Capex!$A$1:$N$43</definedName>
    <definedName name="Category_1" localSheetId="62">#REF!</definedName>
    <definedName name="Category_1" localSheetId="63">#REF!</definedName>
    <definedName name="Category_1" localSheetId="64">#REF!</definedName>
    <definedName name="Category_1" localSheetId="65">#REF!</definedName>
    <definedName name="Category_1">#REF!</definedName>
    <definedName name="Category_2" localSheetId="62">#REF!</definedName>
    <definedName name="Category_2" localSheetId="63">#REF!</definedName>
    <definedName name="Category_2" localSheetId="64">#REF!</definedName>
    <definedName name="Category_2" localSheetId="65">#REF!</definedName>
    <definedName name="Category_2">#REF!</definedName>
    <definedName name="Category_3" localSheetId="62">#REF!</definedName>
    <definedName name="Category_3" localSheetId="63">#REF!</definedName>
    <definedName name="Category_3" localSheetId="64">#REF!</definedName>
    <definedName name="Category_3" localSheetId="65">#REF!</definedName>
    <definedName name="Category_3">#REF!</definedName>
    <definedName name="Category_4" localSheetId="64">#REF!</definedName>
    <definedName name="Category_4" localSheetId="65">#REF!</definedName>
    <definedName name="Category_4">#REF!</definedName>
    <definedName name="Category_5" localSheetId="64">#REF!</definedName>
    <definedName name="Category_5" localSheetId="65">#REF!</definedName>
    <definedName name="Category_5">#REF!</definedName>
    <definedName name="Category_6" localSheetId="64">#REF!</definedName>
    <definedName name="Category_6" localSheetId="65">#REF!</definedName>
    <definedName name="Category_6">#REF!</definedName>
    <definedName name="Category_8" localSheetId="64">#REF!</definedName>
    <definedName name="Category_8" localSheetId="65">#REF!</definedName>
    <definedName name="Category_8">#REF!</definedName>
    <definedName name="closeout_gasday">'[1]Within Month 2005'!$S$5</definedName>
    <definedName name="CMFA">'[1]Front Sheet'!$E$5</definedName>
    <definedName name="CMFA_1">'[1]Front Sheet V1'!$D$5</definedName>
    <definedName name="CMFAVol">'[1]Front Sheet'!$I$5</definedName>
    <definedName name="CMFAVol_1">'[1]Front Sheet V1'!$E$5</definedName>
    <definedName name="CMFTVol">'[1]Within Month 2005'!$D$17</definedName>
    <definedName name="CMTC">'[1]Within Month 2005'!$D$53</definedName>
    <definedName name="CMTC_1">'[1]Front Sheet Graph Data'!$U$22</definedName>
    <definedName name="Commentary_Print" localSheetId="62">[4]Commentary!$A$1:$N$46</definedName>
    <definedName name="Commentary_Print" localSheetId="63">[4]Commentary!$A$1:$N$46</definedName>
    <definedName name="Commentary_Print" localSheetId="64">[4]Commentary!$A$1:$N$46</definedName>
    <definedName name="Commentary_Print" localSheetId="65">[4]Commentary!$A$1:$N$46</definedName>
    <definedName name="Commentary_Print">[5]Commentary!$A$1:$N$46</definedName>
    <definedName name="Comparison" localSheetId="62">#REF!</definedName>
    <definedName name="Comparison" localSheetId="63">#REF!</definedName>
    <definedName name="Comparison" localSheetId="64">#REF!</definedName>
    <definedName name="Comparison" localSheetId="65">#REF!</definedName>
    <definedName name="Comparison">#REF!</definedName>
    <definedName name="Compname">'[6]Universal data'!$C$8</definedName>
    <definedName name="constrainsts" localSheetId="8">'[7]4.3 Network Analysis Load'!#REF!</definedName>
    <definedName name="constrainsts" localSheetId="34">'[8]4.3 Network Analysis Load'!#REF!</definedName>
    <definedName name="constrainsts">'[8]4.3 Network Analysis Load'!#REF!</definedName>
    <definedName name="CurrentDate">'[1]Control - Update Sheet'!$H$5</definedName>
    <definedName name="CurrMonth" localSheetId="62">#REF!</definedName>
    <definedName name="CurrMonth" localSheetId="63">#REF!</definedName>
    <definedName name="CurrMonth" localSheetId="64">#REF!</definedName>
    <definedName name="CurrMonth" localSheetId="65">#REF!</definedName>
    <definedName name="CurrMonth">#REF!</definedName>
    <definedName name="date" localSheetId="62">#REF!</definedName>
    <definedName name="date" localSheetId="63">#REF!</definedName>
    <definedName name="date" localSheetId="64">#REF!</definedName>
    <definedName name="date" localSheetId="65">#REF!</definedName>
    <definedName name="date">#REF!</definedName>
    <definedName name="dateProducedCell" localSheetId="62">'[9]Week Ahead'!#REF!</definedName>
    <definedName name="dateProducedCell" localSheetId="63">'[9]Week Ahead'!#REF!</definedName>
    <definedName name="dateProducedCell" localSheetId="64">'[9]Week Ahead'!#REF!</definedName>
    <definedName name="dateProducedCell" localSheetId="65">'[9]Week Ahead'!#REF!</definedName>
    <definedName name="dateProducedCell">'[9]Week Ahead'!#REF!</definedName>
    <definedName name="days" localSheetId="62">#REF!</definedName>
    <definedName name="days" localSheetId="63">#REF!</definedName>
    <definedName name="days" localSheetId="64">#REF!</definedName>
    <definedName name="days" localSheetId="65">#REF!</definedName>
    <definedName name="days">#REF!</definedName>
    <definedName name="End" localSheetId="64">#REF!</definedName>
    <definedName name="End" localSheetId="65">#REF!</definedName>
    <definedName name="End">#REF!</definedName>
    <definedName name="ENTITY" localSheetId="62">#REF!</definedName>
    <definedName name="ENTITY" localSheetId="63">#REF!</definedName>
    <definedName name="ENTITY" localSheetId="65">#REF!</definedName>
    <definedName name="ENTITY">#REF!</definedName>
    <definedName name="ExitNDX_DataP1" localSheetId="62">'[10]NTS Capacity'!#REF!</definedName>
    <definedName name="ExitNDX_DataP1" localSheetId="63">'[10]NTS Capacity'!#REF!</definedName>
    <definedName name="ExitNDX_DataP1" localSheetId="64">'[10]NTS Capacity'!#REF!</definedName>
    <definedName name="ExitNDX_DataP1" localSheetId="65">'[10]NTS Capacity'!#REF!</definedName>
    <definedName name="ExitNDX_DataP1">'[11]NTS Capacity'!#REF!</definedName>
    <definedName name="ExitNDX_DataP2" localSheetId="62">'[10]NTS Capacity'!#REF!</definedName>
    <definedName name="ExitNDX_DataP2" localSheetId="63">'[10]NTS Capacity'!#REF!</definedName>
    <definedName name="ExitNDX_DataP2" localSheetId="64">'[10]NTS Capacity'!#REF!</definedName>
    <definedName name="ExitNDX_DataP2" localSheetId="65">'[10]NTS Capacity'!#REF!</definedName>
    <definedName name="ExitNDX_DataP2">'[11]NTS Capacity'!#REF!</definedName>
    <definedName name="ExitNNX_Data" localSheetId="62">'[10]NTS Capacity'!#REF!</definedName>
    <definedName name="ExitNNX_Data" localSheetId="63">'[10]NTS Capacity'!#REF!</definedName>
    <definedName name="ExitNNX_Data" localSheetId="64">'[10]NTS Capacity'!#REF!</definedName>
    <definedName name="ExitNNX_Data" localSheetId="65">'[10]NTS Capacity'!#REF!</definedName>
    <definedName name="ExitNNX_Data">'[11]NTS Capacity'!#REF!</definedName>
    <definedName name="f" localSheetId="62" hidden="1">{"'PRODUCTIONCOST SHEET'!$B$3:$G$48"}</definedName>
    <definedName name="f" localSheetId="63" hidden="1">{"'PRODUCTIONCOST SHEET'!$B$3:$G$48"}</definedName>
    <definedName name="f" localSheetId="64" hidden="1">{"'PRODUCTIONCOST SHEET'!$B$3:$G$48"}</definedName>
    <definedName name="f" localSheetId="65" hidden="1">{"'PRODUCTIONCOST SHEET'!$B$3:$G$48"}</definedName>
    <definedName name="f" hidden="1">{"'PRODUCTIONCOST SHEET'!$B$3:$G$48"}</definedName>
    <definedName name="ff" localSheetId="62" hidden="1">{#N/A,#N/A,FALSE,"PRJCTED MNTHLY QTY's"}</definedName>
    <definedName name="ff" localSheetId="63" hidden="1">{#N/A,#N/A,FALSE,"PRJCTED MNTHLY QTY's"}</definedName>
    <definedName name="ff" localSheetId="64" hidden="1">{#N/A,#N/A,FALSE,"PRJCTED MNTHLY QTY's"}</definedName>
    <definedName name="ff" localSheetId="65" hidden="1">{#N/A,#N/A,FALSE,"PRJCTED MNTHLY QTY's"}</definedName>
    <definedName name="ff" hidden="1">{#N/A,#N/A,FALSE,"PRJCTED MNTHLY QTY's"}</definedName>
    <definedName name="fffff" localSheetId="62" hidden="1">{#N/A,#N/A,FALSE,"PRJCTED QTRLY QTY's"}</definedName>
    <definedName name="fffff" localSheetId="63" hidden="1">{#N/A,#N/A,FALSE,"PRJCTED QTRLY QTY's"}</definedName>
    <definedName name="fffff" localSheetId="64" hidden="1">{#N/A,#N/A,FALSE,"PRJCTED QTRLY QTY's"}</definedName>
    <definedName name="fffff" localSheetId="65" hidden="1">{#N/A,#N/A,FALSE,"PRJCTED QTRLY QTY's"}</definedName>
    <definedName name="fffff" hidden="1">{#N/A,#N/A,FALSE,"PRJCTED QTRLY QTY's"}</definedName>
    <definedName name="FLOW0" localSheetId="64">[12]Sheet1!#REF!</definedName>
    <definedName name="FLOW0" localSheetId="65">[12]Sheet1!#REF!</definedName>
    <definedName name="FLOW0">[12]Sheet1!#REF!</definedName>
    <definedName name="FM">'[1]Front Sheet'!$F$5</definedName>
    <definedName name="FM_1">'[1]Front Sheet V1'!$G$5</definedName>
    <definedName name="FMV">'[1]Front Sheet'!$X$20</definedName>
    <definedName name="FMWAP">'[1]Front Sheet'!$K$5</definedName>
    <definedName name="forecastFilename" localSheetId="64">'[9]Week Ahead'!#REF!</definedName>
    <definedName name="forecastFilename" localSheetId="65">'[9]Week Ahead'!#REF!</definedName>
    <definedName name="forecastFilename">'[9]Week Ahead'!#REF!</definedName>
    <definedName name="FP">'[1]Within Month 2005'!$S$2</definedName>
    <definedName name="Frequency_1" localSheetId="62">#REF!</definedName>
    <definedName name="Frequency_1" localSheetId="63">#REF!</definedName>
    <definedName name="Frequency_1" localSheetId="64">#REF!</definedName>
    <definedName name="Frequency_1" localSheetId="65">#REF!</definedName>
    <definedName name="Frequency_1">#REF!</definedName>
    <definedName name="Frequency_2" localSheetId="62">#REF!</definedName>
    <definedName name="Frequency_2" localSheetId="63">#REF!</definedName>
    <definedName name="Frequency_2" localSheetId="64">#REF!</definedName>
    <definedName name="Frequency_2" localSheetId="65">#REF!</definedName>
    <definedName name="Frequency_2">#REF!</definedName>
    <definedName name="gjk" hidden="1">{#N/A,#N/A,FALSE,"DI 2 YEAR MASTER SCHEDULE"}</definedName>
    <definedName name="Guidance">'[13]Version control'!$B$33:$C$46</definedName>
    <definedName name="hh" localSheetId="6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62" hidden="1">{"'PRODUCTIONCOST SHEET'!$B$3:$G$48"}</definedName>
    <definedName name="HTML_Control" localSheetId="63" hidden="1">{"'PRODUCTIONCOST SHEET'!$B$3:$G$48"}</definedName>
    <definedName name="HTML_Control" localSheetId="64" hidden="1">{"'PRODUCTIONCOST SHEET'!$B$3:$G$48"}</definedName>
    <definedName name="HTML_Control" localSheetId="6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centive_forecast" localSheetId="62">'[2]Incentive Forecast'!$I$1:$AD$32</definedName>
    <definedName name="Incentive_forecast" localSheetId="63">'[2]Incentive Forecast'!$I$1:$AD$32</definedName>
    <definedName name="Incentive_forecast" localSheetId="64">'[2]Incentive Forecast'!$I$1:$AD$32</definedName>
    <definedName name="Incentive_forecast" localSheetId="65">'[2]Incentive Forecast'!$I$1:$AD$32</definedName>
    <definedName name="Incentive_forecast">'[3]Incentive Forecast'!$I$1:$AD$32</definedName>
    <definedName name="Incentive_Graphs" localSheetId="62">'[2]Incentive Graphs'!$A$1:$T$40</definedName>
    <definedName name="Incentive_Graphs" localSheetId="63">'[2]Incentive Graphs'!$A$1:$T$40</definedName>
    <definedName name="Incentive_Graphs" localSheetId="64">'[2]Incentive Graphs'!$A$1:$T$40</definedName>
    <definedName name="Incentive_Graphs" localSheetId="65">'[2]Incentive Graphs'!$A$1:$T$40</definedName>
    <definedName name="Incentive_Graphs">'[3]Incentive Graphs'!$A$1:$T$40</definedName>
    <definedName name="Incentives_Print" localSheetId="62">[4]Incentives!$A$1:$V$33</definedName>
    <definedName name="Incentives_Print" localSheetId="63">[4]Incentives!$A$1:$V$33</definedName>
    <definedName name="Incentives_Print" localSheetId="64">[4]Incentives!$A$1:$V$33</definedName>
    <definedName name="Incentives_Print" localSheetId="65">[4]Incentives!$A$1:$V$33</definedName>
    <definedName name="Incentives_Print">[5]Incentives!$A$1:$V$33</definedName>
    <definedName name="Income_Collected" localSheetId="62">'[2]Income collected'!$A$1:$I$45</definedName>
    <definedName name="Income_Collected" localSheetId="63">'[2]Income collected'!$A$1:$I$45</definedName>
    <definedName name="Income_Collected" localSheetId="64">'[2]Income collected'!$A$1:$I$45</definedName>
    <definedName name="Income_Collected" localSheetId="65">'[2]Income collected'!$A$1:$I$45</definedName>
    <definedName name="Income_Collected">'[3]Income collected'!$A$1:$I$45</definedName>
    <definedName name="Income_collected2" localSheetId="62">'[2]Income collected'!$A$1:$I$45</definedName>
    <definedName name="Income_collected2" localSheetId="63">'[2]Income collected'!$A$1:$I$45</definedName>
    <definedName name="Income_collected2" localSheetId="64">'[2]Income collected'!$A$1:$I$45</definedName>
    <definedName name="Income_collected2" localSheetId="65">'[2]Income collected'!$A$1:$I$45</definedName>
    <definedName name="Income_collected2">'[3]Income collected'!$A$1:$I$45</definedName>
    <definedName name="Income_Comp" localSheetId="62">'[2]Income Comp'!$A$1:$R$38</definedName>
    <definedName name="Income_Comp" localSheetId="63">'[2]Income Comp'!$A$1:$R$38</definedName>
    <definedName name="Income_Comp" localSheetId="64">'[2]Income Comp'!$A$1:$R$38</definedName>
    <definedName name="Income_Comp" localSheetId="65">'[2]Income Comp'!$A$1:$R$38</definedName>
    <definedName name="Income_Comp">'[3]Income Comp'!$A$1:$R$38</definedName>
    <definedName name="Income_FOC" localSheetId="62">'[2]Income FOC &amp; K'!$A$1:$G$49</definedName>
    <definedName name="Income_FOC" localSheetId="63">'[2]Income FOC &amp; K'!$A$1:$G$49</definedName>
    <definedName name="Income_FOC" localSheetId="64">'[2]Income FOC &amp; K'!$A$1:$G$49</definedName>
    <definedName name="Income_FOC" localSheetId="65">'[2]Income FOC &amp; K'!$A$1:$G$49</definedName>
    <definedName name="Income_FOC">'[3]Income FOC &amp; K'!$A$1:$G$49</definedName>
    <definedName name="Jancompressor" localSheetId="62">'[14]Shrinkage Actuals'!$D$5:$D$35</definedName>
    <definedName name="Jancompressor" localSheetId="63">'[14]Shrinkage Actuals'!$D$5:$D$35</definedName>
    <definedName name="Jancompressor" localSheetId="64">'[14]Shrinkage Actuals'!$D$5:$D$35</definedName>
    <definedName name="Jancompressor" localSheetId="65">'[14]Shrinkage Actuals'!$D$5:$D$35</definedName>
    <definedName name="Jancompressor">'[15]Shrinkage Actuals'!$D$5:$D$35</definedName>
    <definedName name="Jancvshrinkage" localSheetId="62">'[14]Shrinkage Actuals'!$G$5:$G$35</definedName>
    <definedName name="Jancvshrinkage" localSheetId="63">'[14]Shrinkage Actuals'!$G$5:$G$35</definedName>
    <definedName name="Jancvshrinkage" localSheetId="64">'[14]Shrinkage Actuals'!$G$5:$G$35</definedName>
    <definedName name="Jancvshrinkage" localSheetId="65">'[14]Shrinkage Actuals'!$G$5:$G$35</definedName>
    <definedName name="Jancvshrinkage">'[15]Shrinkage Actuals'!$G$5:$G$35</definedName>
    <definedName name="Jandemand" localSheetId="62">'[14]Shrinkage Actuals'!$C$5:$C$35</definedName>
    <definedName name="Jandemand" localSheetId="63">'[14]Shrinkage Actuals'!$C$5:$C$35</definedName>
    <definedName name="Jandemand" localSheetId="64">'[14]Shrinkage Actuals'!$C$5:$C$35</definedName>
    <definedName name="Jandemand" localSheetId="65">'[14]Shrinkage Actuals'!$C$5:$C$35</definedName>
    <definedName name="Jandemand">'[15]Shrinkage Actuals'!$C$5:$C$35</definedName>
    <definedName name="Janldz" localSheetId="62">'[14]Shrinkage Actuals'!$L$5:$L$35</definedName>
    <definedName name="Janldz" localSheetId="63">'[14]Shrinkage Actuals'!$L$5:$L$35</definedName>
    <definedName name="Janldz" localSheetId="64">'[14]Shrinkage Actuals'!$L$5:$L$35</definedName>
    <definedName name="Janldz" localSheetId="65">'[14]Shrinkage Actuals'!$L$5:$L$35</definedName>
    <definedName name="Janldz">'[15]Shrinkage Actuals'!$L$5:$L$35</definedName>
    <definedName name="Jannts" localSheetId="62">'[14]Shrinkage Actuals'!$K$5:$K$35</definedName>
    <definedName name="Jannts" localSheetId="63">'[14]Shrinkage Actuals'!$K$5:$K$35</definedName>
    <definedName name="Jannts" localSheetId="64">'[14]Shrinkage Actuals'!$K$5:$K$35</definedName>
    <definedName name="Jannts" localSheetId="65">'[14]Shrinkage Actuals'!$K$5:$K$35</definedName>
    <definedName name="Jannts">'[15]Shrinkage Actuals'!$K$5:$K$35</definedName>
    <definedName name="Januag" localSheetId="62">'[14]Shrinkage Actuals'!$I$5:$I$35</definedName>
    <definedName name="Januag" localSheetId="63">'[14]Shrinkage Actuals'!$I$5:$I$35</definedName>
    <definedName name="Januag" localSheetId="64">'[14]Shrinkage Actuals'!$I$5:$I$35</definedName>
    <definedName name="Januag" localSheetId="65">'[14]Shrinkage Actuals'!$I$5:$I$35</definedName>
    <definedName name="Januag">'[15]Shrinkage Actuals'!$I$5:$I$35</definedName>
    <definedName name="Julcompressor" localSheetId="62">'[14]Shrinkage Actuals'!$D$186:$D$216</definedName>
    <definedName name="Julcompressor" localSheetId="63">'[14]Shrinkage Actuals'!$D$186:$D$216</definedName>
    <definedName name="Julcompressor" localSheetId="64">'[14]Shrinkage Actuals'!$D$186:$D$216</definedName>
    <definedName name="Julcompressor" localSheetId="65">'[14]Shrinkage Actuals'!$D$186:$D$216</definedName>
    <definedName name="Julcompressor">'[15]Shrinkage Actuals'!$D$186:$D$216</definedName>
    <definedName name="Julcvshrinkage" localSheetId="62">'[14]Shrinkage Actuals'!$G$186:$G$216</definedName>
    <definedName name="Julcvshrinkage" localSheetId="63">'[14]Shrinkage Actuals'!$G$186:$G$216</definedName>
    <definedName name="Julcvshrinkage" localSheetId="64">'[14]Shrinkage Actuals'!$G$186:$G$216</definedName>
    <definedName name="Julcvshrinkage" localSheetId="65">'[14]Shrinkage Actuals'!$G$186:$G$216</definedName>
    <definedName name="Julcvshrinkage">'[15]Shrinkage Actuals'!$G$186:$G$216</definedName>
    <definedName name="Juldemand" localSheetId="62">'[14]Shrinkage Actuals'!$C$186:$C$216</definedName>
    <definedName name="Juldemand" localSheetId="63">'[14]Shrinkage Actuals'!$C$186:$C$216</definedName>
    <definedName name="Juldemand" localSheetId="64">'[14]Shrinkage Actuals'!$C$186:$C$216</definedName>
    <definedName name="Juldemand" localSheetId="65">'[14]Shrinkage Actuals'!$C$186:$C$216</definedName>
    <definedName name="Juldemand">'[15]Shrinkage Actuals'!$C$186:$C$216</definedName>
    <definedName name="Julldz" localSheetId="62">'[14]Shrinkage Actuals'!$L$186:$L$216</definedName>
    <definedName name="Julldz" localSheetId="63">'[14]Shrinkage Actuals'!$L$186:$L$216</definedName>
    <definedName name="Julldz" localSheetId="64">'[14]Shrinkage Actuals'!$L$186:$L$216</definedName>
    <definedName name="Julldz" localSheetId="65">'[14]Shrinkage Actuals'!$L$186:$L$216</definedName>
    <definedName name="Julldz">'[15]Shrinkage Actuals'!$L$186:$L$216</definedName>
    <definedName name="Julnts" localSheetId="62">'[14]Shrinkage Actuals'!$K$186:$K$216</definedName>
    <definedName name="Julnts" localSheetId="63">'[14]Shrinkage Actuals'!$K$186:$K$216</definedName>
    <definedName name="Julnts" localSheetId="64">'[14]Shrinkage Actuals'!$K$186:$K$216</definedName>
    <definedName name="Julnts" localSheetId="65">'[14]Shrinkage Actuals'!$K$186:$K$216</definedName>
    <definedName name="Julnts">'[15]Shrinkage Actuals'!$K$186:$K$216</definedName>
    <definedName name="Juluag" localSheetId="62">'[14]Shrinkage Actuals'!$I$186:$I$216</definedName>
    <definedName name="Juluag" localSheetId="63">'[14]Shrinkage Actuals'!$I$186:$I$216</definedName>
    <definedName name="Juluag" localSheetId="64">'[14]Shrinkage Actuals'!$I$186:$I$216</definedName>
    <definedName name="Juluag" localSheetId="65">'[14]Shrinkage Actuals'!$I$186:$I$216</definedName>
    <definedName name="Juluag">'[15]Shrinkage Actuals'!$I$186:$I$216</definedName>
    <definedName name="Juncompressor" localSheetId="62">'[14]Shrinkage Actuals'!$D$156:$D$185</definedName>
    <definedName name="Juncompressor" localSheetId="63">'[14]Shrinkage Actuals'!$D$156:$D$185</definedName>
    <definedName name="Juncompressor" localSheetId="64">'[14]Shrinkage Actuals'!$D$156:$D$185</definedName>
    <definedName name="Juncompressor" localSheetId="65">'[14]Shrinkage Actuals'!$D$156:$D$185</definedName>
    <definedName name="Juncompressor">'[15]Shrinkage Actuals'!$D$156:$D$185</definedName>
    <definedName name="Juncvshrinkage" localSheetId="62">'[14]Shrinkage Actuals'!$G$156:$G$185</definedName>
    <definedName name="Juncvshrinkage" localSheetId="63">'[14]Shrinkage Actuals'!$G$156:$G$185</definedName>
    <definedName name="Juncvshrinkage" localSheetId="64">'[14]Shrinkage Actuals'!$G$156:$G$185</definedName>
    <definedName name="Juncvshrinkage" localSheetId="65">'[14]Shrinkage Actuals'!$G$156:$G$185</definedName>
    <definedName name="Juncvshrinkage">'[15]Shrinkage Actuals'!$G$156:$G$185</definedName>
    <definedName name="Jundemand" localSheetId="62">'[14]Shrinkage Actuals'!$C$156:$C$185</definedName>
    <definedName name="Jundemand" localSheetId="63">'[14]Shrinkage Actuals'!$C$156:$C$185</definedName>
    <definedName name="Jundemand" localSheetId="64">'[14]Shrinkage Actuals'!$C$156:$C$185</definedName>
    <definedName name="Jundemand" localSheetId="65">'[14]Shrinkage Actuals'!$C$156:$C$185</definedName>
    <definedName name="Jundemand">'[15]Shrinkage Actuals'!$C$156:$C$185</definedName>
    <definedName name="Junldz" localSheetId="62">'[14]Shrinkage Actuals'!$L$156:$L$185</definedName>
    <definedName name="Junldz" localSheetId="63">'[14]Shrinkage Actuals'!$L$156:$L$185</definedName>
    <definedName name="Junldz" localSheetId="64">'[14]Shrinkage Actuals'!$L$156:$L$185</definedName>
    <definedName name="Junldz" localSheetId="65">'[14]Shrinkage Actuals'!$L$156:$L$185</definedName>
    <definedName name="Junldz">'[15]Shrinkage Actuals'!$L$156:$L$185</definedName>
    <definedName name="Junnts" localSheetId="62">'[14]Shrinkage Actuals'!$K$156:$K$185</definedName>
    <definedName name="Junnts" localSheetId="63">'[14]Shrinkage Actuals'!$K$156:$K$185</definedName>
    <definedName name="Junnts" localSheetId="64">'[14]Shrinkage Actuals'!$K$156:$K$185</definedName>
    <definedName name="Junnts" localSheetId="65">'[14]Shrinkage Actuals'!$K$156:$K$185</definedName>
    <definedName name="Junnts">'[15]Shrinkage Actuals'!$K$156:$K$185</definedName>
    <definedName name="Junuag" localSheetId="62">'[14]Shrinkage Actuals'!$I$156:$I$185</definedName>
    <definedName name="Junuag" localSheetId="63">'[14]Shrinkage Actuals'!$I$156:$I$185</definedName>
    <definedName name="Junuag" localSheetId="64">'[14]Shrinkage Actuals'!$I$156:$I$185</definedName>
    <definedName name="Junuag" localSheetId="65">'[14]Shrinkage Actuals'!$I$156:$I$185</definedName>
    <definedName name="Junuag">'[15]Shrinkage Actuals'!$I$156:$I$185</definedName>
    <definedName name="l" localSheetId="62" hidden="1">{#N/A,#N/A,FALSE,"DI 2 YEAR MASTER SCHEDULE"}</definedName>
    <definedName name="l" localSheetId="63" hidden="1">{#N/A,#N/A,FALSE,"DI 2 YEAR MASTER SCHEDULE"}</definedName>
    <definedName name="l" localSheetId="64" hidden="1">{#N/A,#N/A,FALSE,"DI 2 YEAR MASTER SCHEDULE"}</definedName>
    <definedName name="l" localSheetId="65" hidden="1">{#N/A,#N/A,FALSE,"DI 2 YEAR MASTER SCHEDULE"}</definedName>
    <definedName name="l" hidden="1">{#N/A,#N/A,FALSE,"DI 2 YEAR MASTER SCHEDULE"}</definedName>
    <definedName name="List_1">'[16]F5 Financing costs'!$A$454:$A$456</definedName>
    <definedName name="lkl" localSheetId="62" hidden="1">{#N/A,#N/A,FALSE,"DI 2 YEAR MASTER SCHEDULE"}</definedName>
    <definedName name="lkl" localSheetId="63" hidden="1">{#N/A,#N/A,FALSE,"DI 2 YEAR MASTER SCHEDULE"}</definedName>
    <definedName name="lkl" localSheetId="64" hidden="1">{#N/A,#N/A,FALSE,"DI 2 YEAR MASTER SCHEDULE"}</definedName>
    <definedName name="lkl" localSheetId="65" hidden="1">{#N/A,#N/A,FALSE,"DI 2 YEAR MASTER SCHEDULE"}</definedName>
    <definedName name="lkl" hidden="1">{#N/A,#N/A,FALSE,"DI 2 YEAR MASTER SCHEDULE"}</definedName>
    <definedName name="Mainbody" localSheetId="62">#REF!</definedName>
    <definedName name="Mainbody" localSheetId="63">#REF!</definedName>
    <definedName name="Mainbody" localSheetId="64">#REF!</definedName>
    <definedName name="Mainbody" localSheetId="65">#REF!</definedName>
    <definedName name="Mainbody">#REF!</definedName>
    <definedName name="ManagerialAllocations">'[17]2.12 Cost Mapping'!$AJ$12:$AJ$499</definedName>
    <definedName name="Manpower" localSheetId="62">[2]Manpower!$A$1:$R$28</definedName>
    <definedName name="Manpower" localSheetId="63">[2]Manpower!$A$1:$R$28</definedName>
    <definedName name="Manpower" localSheetId="64">[2]Manpower!$A$1:$R$28</definedName>
    <definedName name="Manpower" localSheetId="65">[2]Manpower!$A$1:$R$28</definedName>
    <definedName name="Manpower">[3]Manpower!$A$1:$R$28</definedName>
    <definedName name="Manpower_Print" localSheetId="62">[4]Manpower!$A$1:$J$42</definedName>
    <definedName name="Manpower_Print" localSheetId="63">[4]Manpower!$A$1:$J$42</definedName>
    <definedName name="Manpower_Print" localSheetId="64">[4]Manpower!$A$1:$J$42</definedName>
    <definedName name="Manpower_Print" localSheetId="65">[4]Manpower!$A$1:$J$42</definedName>
    <definedName name="Manpower_Print">[5]Manpower!$A$1:$J$42</definedName>
    <definedName name="Manpower_Summary" localSheetId="62">'[2]Manpower Summary'!$A$1:$K$29</definedName>
    <definedName name="Manpower_Summary" localSheetId="63">'[2]Manpower Summary'!$A$1:$K$29</definedName>
    <definedName name="Manpower_Summary" localSheetId="64">'[2]Manpower Summary'!$A$1:$K$29</definedName>
    <definedName name="Manpower_Summary" localSheetId="65">'[2]Manpower Summary'!$A$1:$K$29</definedName>
    <definedName name="Manpower_Summary">'[3]Manpower Summary'!$A$1:$K$29</definedName>
    <definedName name="Marcvshrinkage" localSheetId="62">'[14]Shrinkage Actuals'!$G$64:$G$94</definedName>
    <definedName name="Marcvshrinkage" localSheetId="63">'[14]Shrinkage Actuals'!$G$64:$G$94</definedName>
    <definedName name="Marcvshrinkage" localSheetId="64">'[14]Shrinkage Actuals'!$G$64:$G$94</definedName>
    <definedName name="Marcvshrinkage" localSheetId="65">'[14]Shrinkage Actuals'!$G$64:$G$94</definedName>
    <definedName name="Marcvshrinkage">'[15]Shrinkage Actuals'!$G$64:$G$94</definedName>
    <definedName name="Mardemand" localSheetId="62">'[14]Shrinkage Actuals'!$C$64:$C$94</definedName>
    <definedName name="Mardemand" localSheetId="63">'[14]Shrinkage Actuals'!$C$64:$C$94</definedName>
    <definedName name="Mardemand" localSheetId="64">'[14]Shrinkage Actuals'!$C$64:$C$94</definedName>
    <definedName name="Mardemand" localSheetId="65">'[14]Shrinkage Actuals'!$C$64:$C$94</definedName>
    <definedName name="Mardemand">'[15]Shrinkage Actuals'!$C$64:$C$94</definedName>
    <definedName name="Marldz" localSheetId="62">'[14]Shrinkage Actuals'!$L$64:$L$94</definedName>
    <definedName name="Marldz" localSheetId="63">'[14]Shrinkage Actuals'!$L$64:$L$94</definedName>
    <definedName name="Marldz" localSheetId="64">'[14]Shrinkage Actuals'!$L$64:$L$94</definedName>
    <definedName name="Marldz" localSheetId="65">'[14]Shrinkage Actuals'!$L$64:$L$94</definedName>
    <definedName name="Marldz">'[15]Shrinkage Actuals'!$L$64:$L$94</definedName>
    <definedName name="Marnts" localSheetId="62">'[14]Shrinkage Actuals'!$K$64:$K$94</definedName>
    <definedName name="Marnts" localSheetId="63">'[14]Shrinkage Actuals'!$K$64:$K$94</definedName>
    <definedName name="Marnts" localSheetId="64">'[14]Shrinkage Actuals'!$K$64:$K$94</definedName>
    <definedName name="Marnts" localSheetId="65">'[14]Shrinkage Actuals'!$K$64:$K$94</definedName>
    <definedName name="Marnts">'[15]Shrinkage Actuals'!$K$64:$K$94</definedName>
    <definedName name="Maruag" localSheetId="62">'[14]Shrinkage Actuals'!$I$64:$I$94</definedName>
    <definedName name="Maruag" localSheetId="63">'[14]Shrinkage Actuals'!$I$64:$I$94</definedName>
    <definedName name="Maruag" localSheetId="64">'[14]Shrinkage Actuals'!$I$64:$I$94</definedName>
    <definedName name="Maruag" localSheetId="65">'[14]Shrinkage Actuals'!$I$64:$I$94</definedName>
    <definedName name="Maruag">'[15]Shrinkage Actuals'!$I$64:$I$94</definedName>
    <definedName name="MasterCheck">'[1]Front Sheet'!$AI$23</definedName>
    <definedName name="Maycompressor" localSheetId="62">'[14]Shrinkage Actuals'!$D$125:$D$155</definedName>
    <definedName name="Maycompressor" localSheetId="63">'[14]Shrinkage Actuals'!$D$125:$D$155</definedName>
    <definedName name="Maycompressor" localSheetId="64">'[14]Shrinkage Actuals'!$D$125:$D$155</definedName>
    <definedName name="Maycompressor" localSheetId="65">'[14]Shrinkage Actuals'!$D$125:$D$155</definedName>
    <definedName name="Maycompressor">'[15]Shrinkage Actuals'!$D$125:$D$155</definedName>
    <definedName name="Maycvshrinkage" localSheetId="62">'[14]Shrinkage Actuals'!$G$125:$G$155</definedName>
    <definedName name="Maycvshrinkage" localSheetId="63">'[14]Shrinkage Actuals'!$G$125:$G$155</definedName>
    <definedName name="Maycvshrinkage" localSheetId="64">'[14]Shrinkage Actuals'!$G$125:$G$155</definedName>
    <definedName name="Maycvshrinkage" localSheetId="65">'[14]Shrinkage Actuals'!$G$125:$G$155</definedName>
    <definedName name="Maycvshrinkage">'[15]Shrinkage Actuals'!$G$125:$G$155</definedName>
    <definedName name="Maydemand" localSheetId="62">'[14]Shrinkage Actuals'!$C$125:$C$155</definedName>
    <definedName name="Maydemand" localSheetId="63">'[14]Shrinkage Actuals'!$C$125:$C$155</definedName>
    <definedName name="Maydemand" localSheetId="64">'[14]Shrinkage Actuals'!$C$125:$C$155</definedName>
    <definedName name="Maydemand" localSheetId="65">'[14]Shrinkage Actuals'!$C$125:$C$155</definedName>
    <definedName name="Maydemand">'[15]Shrinkage Actuals'!$C$125:$C$155</definedName>
    <definedName name="Mayldz" localSheetId="62">'[14]Shrinkage Actuals'!$L$125:$L$155</definedName>
    <definedName name="Mayldz" localSheetId="63">'[14]Shrinkage Actuals'!$L$125:$L$155</definedName>
    <definedName name="Mayldz" localSheetId="64">'[14]Shrinkage Actuals'!$L$125:$L$155</definedName>
    <definedName name="Mayldz" localSheetId="65">'[14]Shrinkage Actuals'!$L$125:$L$155</definedName>
    <definedName name="Mayldz">'[15]Shrinkage Actuals'!$L$125:$L$155</definedName>
    <definedName name="Maynts" localSheetId="62">'[14]Shrinkage Actuals'!$K$125:$K$155</definedName>
    <definedName name="Maynts" localSheetId="63">'[14]Shrinkage Actuals'!$K$125:$K$155</definedName>
    <definedName name="Maynts" localSheetId="64">'[14]Shrinkage Actuals'!$K$125:$K$155</definedName>
    <definedName name="Maynts" localSheetId="65">'[14]Shrinkage Actuals'!$K$125:$K$155</definedName>
    <definedName name="Maynts">'[15]Shrinkage Actuals'!$K$125:$K$155</definedName>
    <definedName name="Mayuag" localSheetId="62">'[14]Shrinkage Actuals'!$I$125:$I$155</definedName>
    <definedName name="Mayuag" localSheetId="63">'[14]Shrinkage Actuals'!$I$125:$I$155</definedName>
    <definedName name="Mayuag" localSheetId="64">'[14]Shrinkage Actuals'!$I$125:$I$155</definedName>
    <definedName name="Mayuag" localSheetId="65">'[14]Shrinkage Actuals'!$I$125:$I$155</definedName>
    <definedName name="Mayuag">'[15]Shrinkage Actuals'!$I$125:$I$155</definedName>
    <definedName name="MEP_comp">'[1]Within Month 2005'!$H$124</definedName>
    <definedName name="MEP_cv">'[1]Within Month 2005'!$I$124</definedName>
    <definedName name="MEP_uag">'[1]Within Month 2005'!$J$124</definedName>
    <definedName name="mm" localSheetId="6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6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onitor">[18]MENUS!$A$1:$A$65536</definedName>
    <definedName name="Month" localSheetId="62">#REF!</definedName>
    <definedName name="Month" localSheetId="63">#REF!</definedName>
    <definedName name="Month" localSheetId="64">#REF!</definedName>
    <definedName name="Month" localSheetId="65">#REF!</definedName>
    <definedName name="Month">#REF!</definedName>
    <definedName name="Month_2" localSheetId="62">#REF!</definedName>
    <definedName name="Month_2" localSheetId="63">#REF!</definedName>
    <definedName name="Month_2" localSheetId="64">#REF!</definedName>
    <definedName name="Month_2" localSheetId="65">#REF!</definedName>
    <definedName name="Month_2">#REF!</definedName>
    <definedName name="MTD_comp">'[1]Within Month 2005'!$C$124</definedName>
    <definedName name="MTD_cv">'[1]Within Month 2005'!$D$124</definedName>
    <definedName name="MTD_uag">'[1]Within Month 2005'!$E$124</definedName>
    <definedName name="Name" localSheetId="62">#REF!</definedName>
    <definedName name="Name" localSheetId="63">#REF!</definedName>
    <definedName name="Name" localSheetId="64">#REF!</definedName>
    <definedName name="Name" localSheetId="65">#REF!</definedName>
    <definedName name="Name">#REF!</definedName>
    <definedName name="Name_1" localSheetId="62">#REF!</definedName>
    <definedName name="Name_1" localSheetId="63">#REF!</definedName>
    <definedName name="Name_1" localSheetId="64">#REF!</definedName>
    <definedName name="Name_1" localSheetId="65">#REF!</definedName>
    <definedName name="Name_1">#REF!</definedName>
    <definedName name="Name_10" localSheetId="62">#REF!</definedName>
    <definedName name="Name_10" localSheetId="63">#REF!</definedName>
    <definedName name="Name_10" localSheetId="64">#REF!</definedName>
    <definedName name="Name_10" localSheetId="65">#REF!</definedName>
    <definedName name="Name_10">#REF!</definedName>
    <definedName name="Name_6" localSheetId="64">#REF!</definedName>
    <definedName name="Name_6" localSheetId="65">#REF!</definedName>
    <definedName name="Name_6">#REF!</definedName>
    <definedName name="Name_7" localSheetId="64">#REF!</definedName>
    <definedName name="Name_7" localSheetId="65">#REF!</definedName>
    <definedName name="Name_7">#REF!</definedName>
    <definedName name="Name_8" localSheetId="64">#REF!</definedName>
    <definedName name="Name_8" localSheetId="65">#REF!</definedName>
    <definedName name="Name_8">#REF!</definedName>
    <definedName name="Name_9" localSheetId="64">#REF!</definedName>
    <definedName name="Name_9" localSheetId="65">#REF!</definedName>
    <definedName name="Name_9">#REF!</definedName>
    <definedName name="Name_so" localSheetId="64">#REF!</definedName>
    <definedName name="Name_so" localSheetId="65">#REF!</definedName>
    <definedName name="Name_so">#REF!</definedName>
    <definedName name="nameis" localSheetId="64">#REF!</definedName>
    <definedName name="nameis" localSheetId="65">#REF!</definedName>
    <definedName name="nameis">#REF!</definedName>
    <definedName name="nn" localSheetId="62" hidden="1">{#N/A,#N/A,FALSE,"PRJCTED QTRLY $'s"}</definedName>
    <definedName name="nn" localSheetId="63" hidden="1">{#N/A,#N/A,FALSE,"PRJCTED QTRLY $'s"}</definedName>
    <definedName name="nn" localSheetId="64" hidden="1">{#N/A,#N/A,FALSE,"PRJCTED QTRLY $'s"}</definedName>
    <definedName name="nn" localSheetId="65" hidden="1">{#N/A,#N/A,FALSE,"PRJCTED QTRLY $'s"}</definedName>
    <definedName name="nn" hidden="1">{#N/A,#N/A,FALSE,"PRJCTED QTRLY $'s"}</definedName>
    <definedName name="Novcompressor" localSheetId="62">'[14]Shrinkage Actuals'!$D$309:$D$338</definedName>
    <definedName name="Novcompressor" localSheetId="63">'[14]Shrinkage Actuals'!$D$309:$D$338</definedName>
    <definedName name="Novcompressor" localSheetId="64">'[14]Shrinkage Actuals'!$D$309:$D$338</definedName>
    <definedName name="Novcompressor" localSheetId="65">'[14]Shrinkage Actuals'!$D$309:$D$338</definedName>
    <definedName name="Novcompressor">'[15]Shrinkage Actuals'!$D$309:$D$338</definedName>
    <definedName name="Novcvshrinkage" localSheetId="62">'[14]Shrinkage Actuals'!$G$309:$G$338</definedName>
    <definedName name="Novcvshrinkage" localSheetId="63">'[14]Shrinkage Actuals'!$G$309:$G$338</definedName>
    <definedName name="Novcvshrinkage" localSheetId="64">'[14]Shrinkage Actuals'!$G$309:$G$338</definedName>
    <definedName name="Novcvshrinkage" localSheetId="65">'[14]Shrinkage Actuals'!$G$309:$G$338</definedName>
    <definedName name="Novcvshrinkage">'[15]Shrinkage Actuals'!$G$309:$G$338</definedName>
    <definedName name="Novdemand" localSheetId="62">'[14]Shrinkage Actuals'!$C$309:$C$338</definedName>
    <definedName name="Novdemand" localSheetId="63">'[14]Shrinkage Actuals'!$C$309:$C$338</definedName>
    <definedName name="Novdemand" localSheetId="64">'[14]Shrinkage Actuals'!$C$309:$C$338</definedName>
    <definedName name="Novdemand" localSheetId="65">'[14]Shrinkage Actuals'!$C$309:$C$338</definedName>
    <definedName name="Novdemand">'[15]Shrinkage Actuals'!$C$309:$C$338</definedName>
    <definedName name="Novldz" localSheetId="62">'[14]Shrinkage Actuals'!$L$309:$L$338</definedName>
    <definedName name="Novldz" localSheetId="63">'[14]Shrinkage Actuals'!$L$309:$L$338</definedName>
    <definedName name="Novldz" localSheetId="64">'[14]Shrinkage Actuals'!$L$309:$L$338</definedName>
    <definedName name="Novldz" localSheetId="65">'[14]Shrinkage Actuals'!$L$309:$L$338</definedName>
    <definedName name="Novldz">'[15]Shrinkage Actuals'!$L$309:$L$338</definedName>
    <definedName name="Novnts" localSheetId="62">'[14]Shrinkage Actuals'!$K$309:$K$338</definedName>
    <definedName name="Novnts" localSheetId="63">'[14]Shrinkage Actuals'!$K$309:$K$338</definedName>
    <definedName name="Novnts" localSheetId="64">'[14]Shrinkage Actuals'!$K$309:$K$338</definedName>
    <definedName name="Novnts" localSheetId="65">'[14]Shrinkage Actuals'!$K$309:$K$338</definedName>
    <definedName name="Novnts">'[15]Shrinkage Actuals'!$K$309:$K$338</definedName>
    <definedName name="Novuag" localSheetId="62">'[14]Shrinkage Actuals'!$I$309:$I$338</definedName>
    <definedName name="Novuag" localSheetId="63">'[14]Shrinkage Actuals'!$I$309:$I$338</definedName>
    <definedName name="Novuag" localSheetId="64">'[14]Shrinkage Actuals'!$I$309:$I$338</definedName>
    <definedName name="Novuag" localSheetId="65">'[14]Shrinkage Actuals'!$I$309:$I$338</definedName>
    <definedName name="Novuag">'[15]Shrinkage Actuals'!$I$309:$I$338</definedName>
    <definedName name="NTS_Budget">'[19]NTS Budget'!$C$3:$P$21</definedName>
    <definedName name="NTS_Budget_price" localSheetId="64">'[1]Within Month 2005'!#REF!</definedName>
    <definedName name="NTS_Budget_price" localSheetId="65">'[1]Within Month 2005'!#REF!</definedName>
    <definedName name="NTS_Budget_price">'[1]Within Month 2005'!#REF!</definedName>
    <definedName name="NTS_ExitPrice" localSheetId="62">#REF!</definedName>
    <definedName name="NTS_ExitPrice" localSheetId="63">#REF!</definedName>
    <definedName name="NTS_ExitPrice" localSheetId="64">#REF!</definedName>
    <definedName name="NTS_ExitPrice" localSheetId="65">#REF!</definedName>
    <definedName name="NTS_ExitPrice">#REF!</definedName>
    <definedName name="NTS_price" localSheetId="62">'[1]Within Month 2005'!#REF!</definedName>
    <definedName name="NTS_price" localSheetId="63">'[1]Within Month 2005'!#REF!</definedName>
    <definedName name="NTS_price" localSheetId="64">'[1]Within Month 2005'!#REF!</definedName>
    <definedName name="NTS_price" localSheetId="65">'[1]Within Month 2005'!#REF!</definedName>
    <definedName name="NTS_price">'[1]Within Month 2005'!#REF!</definedName>
    <definedName name="NTS_QPR">'[19]NTS QPR'!$C$3:$N$25</definedName>
    <definedName name="NTS_QPR_price" localSheetId="64">'[1]Within Month 2005'!#REF!</definedName>
    <definedName name="NTS_QPR_price" localSheetId="65">'[1]Within Month 2005'!#REF!</definedName>
    <definedName name="NTS_QPR_price">'[1]Within Month 2005'!#REF!</definedName>
    <definedName name="NTS_Tot_Vol" localSheetId="64">'[1]Within Month 2005'!#REF!</definedName>
    <definedName name="NTS_Tot_Vol" localSheetId="65">'[1]Within Month 2005'!#REF!</definedName>
    <definedName name="NTS_Tot_Vol">'[1]Within Month 2005'!#REF!</definedName>
    <definedName name="NTS_Tot_Vol_MEP" localSheetId="64">'[1]Within Month 2005'!#REF!</definedName>
    <definedName name="NTS_Tot_Vol_MEP" localSheetId="65">'[1]Within Month 2005'!#REF!</definedName>
    <definedName name="NTS_Tot_Vol_MEP">'[1]Within Month 2005'!#REF!</definedName>
    <definedName name="NTS_YEP">'[19]Year End Prediction'!$C$3:$N$43</definedName>
    <definedName name="NTS_Yr_Wgt_Avg_Price" localSheetId="64">'[1]Within Month 2005'!#REF!</definedName>
    <definedName name="NTS_Yr_Wgt_Avg_Price" localSheetId="65">'[1]Within Month 2005'!#REF!</definedName>
    <definedName name="NTS_Yr_Wgt_Avg_Price">'[1]Within Month 2005'!#REF!</definedName>
    <definedName name="Octcompressor" localSheetId="62">'[14]Shrinkage Actuals'!$D$278:$D$308</definedName>
    <definedName name="Octcompressor" localSheetId="63">'[14]Shrinkage Actuals'!$D$278:$D$308</definedName>
    <definedName name="Octcompressor" localSheetId="64">'[14]Shrinkage Actuals'!$D$278:$D$308</definedName>
    <definedName name="Octcompressor" localSheetId="65">'[14]Shrinkage Actuals'!$D$278:$D$308</definedName>
    <definedName name="Octcompressor">'[15]Shrinkage Actuals'!$D$278:$D$308</definedName>
    <definedName name="Octcvshrinkage" localSheetId="62">'[14]Shrinkage Actuals'!$G$278:$G$308</definedName>
    <definedName name="Octcvshrinkage" localSheetId="63">'[14]Shrinkage Actuals'!$G$278:$G$308</definedName>
    <definedName name="Octcvshrinkage" localSheetId="64">'[14]Shrinkage Actuals'!$G$278:$G$308</definedName>
    <definedName name="Octcvshrinkage" localSheetId="65">'[14]Shrinkage Actuals'!$G$278:$G$308</definedName>
    <definedName name="Octcvshrinkage">'[15]Shrinkage Actuals'!$G$278:$G$308</definedName>
    <definedName name="Octdemand" localSheetId="62">'[14]Shrinkage Actuals'!$C$278:$C$308</definedName>
    <definedName name="Octdemand" localSheetId="63">'[14]Shrinkage Actuals'!$C$278:$C$308</definedName>
    <definedName name="Octdemand" localSheetId="64">'[14]Shrinkage Actuals'!$C$278:$C$308</definedName>
    <definedName name="Octdemand" localSheetId="65">'[14]Shrinkage Actuals'!$C$278:$C$308</definedName>
    <definedName name="Octdemand">'[15]Shrinkage Actuals'!$C$278:$C$308</definedName>
    <definedName name="Octldz" localSheetId="62">'[14]Shrinkage Actuals'!$L$278:$L$308</definedName>
    <definedName name="Octldz" localSheetId="63">'[14]Shrinkage Actuals'!$L$278:$L$308</definedName>
    <definedName name="Octldz" localSheetId="64">'[14]Shrinkage Actuals'!$L$278:$L$308</definedName>
    <definedName name="Octldz" localSheetId="65">'[14]Shrinkage Actuals'!$L$278:$L$308</definedName>
    <definedName name="Octldz">'[15]Shrinkage Actuals'!$L$278:$L$308</definedName>
    <definedName name="Octnts" localSheetId="62">'[14]Shrinkage Actuals'!$K$278:$K$308</definedName>
    <definedName name="Octnts" localSheetId="63">'[14]Shrinkage Actuals'!$K$278:$K$308</definedName>
    <definedName name="Octnts" localSheetId="64">'[14]Shrinkage Actuals'!$K$278:$K$308</definedName>
    <definedName name="Octnts" localSheetId="65">'[14]Shrinkage Actuals'!$K$278:$K$308</definedName>
    <definedName name="Octnts">'[15]Shrinkage Actuals'!$K$278:$K$308</definedName>
    <definedName name="Octuag" localSheetId="62">'[14]Shrinkage Actuals'!$I$278:$I$308</definedName>
    <definedName name="Octuag" localSheetId="63">'[14]Shrinkage Actuals'!$I$278:$I$308</definedName>
    <definedName name="Octuag" localSheetId="64">'[14]Shrinkage Actuals'!$I$278:$I$308</definedName>
    <definedName name="Octuag" localSheetId="65">'[14]Shrinkage Actuals'!$I$278:$I$308</definedName>
    <definedName name="Octuag">'[15]Shrinkage Actuals'!$I$278:$I$308</definedName>
    <definedName name="OLE_LINK1" localSheetId="8">'1.5_Net_Debt'!$I$24</definedName>
    <definedName name="Opex_FOC" localSheetId="62">'[2]Opex by FOC'!$A$1:$Y$75</definedName>
    <definedName name="Opex_FOC" localSheetId="63">'[2]Opex by FOC'!$A$1:$Y$75</definedName>
    <definedName name="Opex_FOC" localSheetId="64">'[2]Opex by FOC'!$A$1:$Y$75</definedName>
    <definedName name="Opex_FOC" localSheetId="65">'[2]Opex by FOC'!$A$1:$Y$75</definedName>
    <definedName name="Opex_FOC">'[3]Opex by FOC'!$A$1:$Y$75</definedName>
    <definedName name="Opex_Mth" localSheetId="62">'[2]Opex Objective Mth'!$A$1:$O$54</definedName>
    <definedName name="Opex_Mth" localSheetId="63">'[2]Opex Objective Mth'!$A$1:$O$54</definedName>
    <definedName name="Opex_Mth" localSheetId="64">'[2]Opex Objective Mth'!$A$1:$O$54</definedName>
    <definedName name="Opex_Mth" localSheetId="65">'[2]Opex Objective Mth'!$A$1:$O$54</definedName>
    <definedName name="Opex_Mth">'[3]Opex Objective Mth'!$A$1:$O$54</definedName>
    <definedName name="Opex_Obj" localSheetId="62">'[2]Opex Objective YTD'!$A$1:$O$55</definedName>
    <definedName name="Opex_Obj" localSheetId="63">'[2]Opex Objective YTD'!$A$1:$O$55</definedName>
    <definedName name="Opex_Obj" localSheetId="64">'[2]Opex Objective YTD'!$A$1:$O$55</definedName>
    <definedName name="Opex_Obj" localSheetId="65">'[2]Opex Objective YTD'!$A$1:$O$55</definedName>
    <definedName name="Opex_Obj">'[3]Opex Objective YTD'!$A$1:$O$55</definedName>
    <definedName name="Opex_Obj_Mth" localSheetId="62">'[2]Opex Objective Discrete Mths'!$A$1:$W$56</definedName>
    <definedName name="Opex_Obj_Mth" localSheetId="63">'[2]Opex Objective Discrete Mths'!$A$1:$W$56</definedName>
    <definedName name="Opex_Obj_Mth" localSheetId="64">'[2]Opex Objective Discrete Mths'!$A$1:$W$56</definedName>
    <definedName name="Opex_Obj_Mth" localSheetId="65">'[2]Opex Objective Discrete Mths'!$A$1:$W$56</definedName>
    <definedName name="Opex_Obj_Mth">'[3]Opex Objective Discrete Mths'!$A$1:$W$56</definedName>
    <definedName name="Opex_Sens" localSheetId="62">'[2]Opex Comparators-sensitivities'!$A$1:$K$50</definedName>
    <definedName name="Opex_Sens" localSheetId="63">'[2]Opex Comparators-sensitivities'!$A$1:$K$50</definedName>
    <definedName name="Opex_Sens" localSheetId="64">'[2]Opex Comparators-sensitivities'!$A$1:$K$50</definedName>
    <definedName name="Opex_Sens" localSheetId="65">'[2]Opex Comparators-sensitivities'!$A$1:$K$50</definedName>
    <definedName name="Opex_Sens">'[3]Opex Comparators-sensitivities'!$A$1:$K$50</definedName>
    <definedName name="Opex_Subj" localSheetId="62">'[2]Opex subjective'!$A$1:$W$58</definedName>
    <definedName name="Opex_Subj" localSheetId="63">'[2]Opex subjective'!$A$1:$W$58</definedName>
    <definedName name="Opex_Subj" localSheetId="64">'[2]Opex subjective'!$A$1:$W$58</definedName>
    <definedName name="Opex_Subj" localSheetId="65">'[2]Opex subjective'!$A$1:$W$58</definedName>
    <definedName name="Opex_Subj">'[3]Opex subjective'!$A$1:$W$58</definedName>
    <definedName name="Opex_Subj_Mth" localSheetId="62">'[2]Opex Subj by Mth'!$A$1:$S$50</definedName>
    <definedName name="Opex_Subj_Mth" localSheetId="63">'[2]Opex Subj by Mth'!$A$1:$S$50</definedName>
    <definedName name="Opex_Subj_Mth" localSheetId="64">'[2]Opex Subj by Mth'!$A$1:$S$50</definedName>
    <definedName name="Opex_Subj_Mth" localSheetId="65">'[2]Opex Subj by Mth'!$A$1:$S$50</definedName>
    <definedName name="Opex_Subj_Mth">'[3]Opex Subj by Mth'!$A$1:$S$50</definedName>
    <definedName name="Opex_Trend" localSheetId="62">'[2]Opex Trend &amp; MAT'!$A$1:$AE$80</definedName>
    <definedName name="Opex_Trend" localSheetId="63">'[2]Opex Trend &amp; MAT'!$A$1:$AE$80</definedName>
    <definedName name="Opex_Trend" localSheetId="64">'[2]Opex Trend &amp; MAT'!$A$1:$AE$80</definedName>
    <definedName name="Opex_Trend" localSheetId="65">'[2]Opex Trend &amp; MAT'!$A$1:$AE$80</definedName>
    <definedName name="Opex_Trend">'[3]Opex Trend &amp; MAT'!$A$1:$AE$80</definedName>
    <definedName name="OUGandECEadjustments" localSheetId="62">'[20]St Fergus Flows &amp; Comp Target'!$I$17:$N$29</definedName>
    <definedName name="OUGandECEadjustments" localSheetId="63">'[20]St Fergus Flows &amp; Comp Target'!$I$17:$N$29</definedName>
    <definedName name="OUGandECEadjustments" localSheetId="64">'[20]St Fergus Flows &amp; Comp Target'!$I$17:$N$29</definedName>
    <definedName name="OUGandECEadjustments" localSheetId="65">'[20]St Fergus Flows &amp; Comp Target'!$I$17:$N$29</definedName>
    <definedName name="OUGandECEadjustments">'[21]St Fergus Flows &amp; Comp Target'!$I$17:$N$29</definedName>
    <definedName name="Overview_Print" localSheetId="62">[4]Overview!$A$1:$P$56</definedName>
    <definedName name="Overview_Print" localSheetId="63">[4]Overview!$A$1:$P$56</definedName>
    <definedName name="Overview_Print" localSheetId="64">[4]Overview!$A$1:$P$56</definedName>
    <definedName name="Overview_Print" localSheetId="65">[4]Overview!$A$1:$P$56</definedName>
    <definedName name="Overview_Print">[5]Overview!$A$1:$P$56</definedName>
    <definedName name="P_L_Print" localSheetId="62">'[4]P&amp;L'!$A$1:$O$36</definedName>
    <definedName name="P_L_Print" localSheetId="63">'[4]P&amp;L'!$A$1:$O$36</definedName>
    <definedName name="P_L_Print" localSheetId="64">'[4]P&amp;L'!$A$1:$O$36</definedName>
    <definedName name="P_L_Print" localSheetId="65">'[4]P&amp;L'!$A$1:$O$36</definedName>
    <definedName name="P_L_Print">'[5]P&amp;L'!$A$1:$O$36</definedName>
    <definedName name="Pal_Workbook_GUID" hidden="1">"LJ9YVKRJVQ1A1KNUG7XIT5A9"</definedName>
    <definedName name="pd" localSheetId="62">#REF!</definedName>
    <definedName name="pd" localSheetId="63">#REF!</definedName>
    <definedName name="pd" localSheetId="64">#REF!</definedName>
    <definedName name="pd" localSheetId="65">#REF!</definedName>
    <definedName name="pd">#REF!</definedName>
    <definedName name="PeriodNo" localSheetId="62">#REF!</definedName>
    <definedName name="PeriodNo" localSheetId="63">#REF!</definedName>
    <definedName name="PeriodNo" localSheetId="64">#REF!</definedName>
    <definedName name="PeriodNo" localSheetId="65">#REF!</definedName>
    <definedName name="PeriodNo">#REF!</definedName>
    <definedName name="Prices" localSheetId="62">#REF!</definedName>
    <definedName name="Prices" localSheetId="63">#REF!</definedName>
    <definedName name="Prices" localSheetId="64">#REF!</definedName>
    <definedName name="Prices" localSheetId="65">#REF!</definedName>
    <definedName name="Prices">#REF!</definedName>
    <definedName name="PriceVersion" localSheetId="64">#REF!</definedName>
    <definedName name="PriceVersion" localSheetId="65">#REF!</definedName>
    <definedName name="PriceVersion">#REF!</definedName>
    <definedName name="PrimeRecordAllocations">'[17]2.12 Cost Mapping'!$AI$12:$AI$499</definedName>
    <definedName name="_xlnm.Print_Area" localSheetId="8">'1.5_Net_Debt'!$A$12:$O$684</definedName>
    <definedName name="_xlnm.Print_Area" localSheetId="10">'1.7_Tax_computation'!$A$1:$I$78</definedName>
    <definedName name="_xlnm.Print_Area" localSheetId="17">'2.1_Totex_PCFM'!$A$1:$H$33</definedName>
    <definedName name="_xlnm.Print_Area" localSheetId="33">'3.15_PSUP_Opex'!$A$1:$T$211</definedName>
    <definedName name="_xlnm.Print_Area" localSheetId="22">'3.4_Business_Support_Group'!$A:$O</definedName>
    <definedName name="_xlnm.Print_Area" localSheetId="23">'3.5_Business_Support_Allocation'!$A:$Q</definedName>
    <definedName name="_xlnm.Print_Area" localSheetId="25">'3.7_Operational_Training'!$A$1:$J$53</definedName>
    <definedName name="_xlnm.Print_Area" localSheetId="35">'4.1_Capex_summary'!$A$1:$Q$52</definedName>
    <definedName name="_xlnm.Print_Area" localSheetId="37">'4.3_Capex_Unit_Cost'!$A$1:$G$48</definedName>
    <definedName name="_xlnm.Print_Area" localSheetId="38">'4.4_Primary_asts_compr_pipelns'!$A$1:$C$51</definedName>
    <definedName name="_xlnm.Print_Area" localSheetId="39">'4.4_Primary_asts_compr_units'!$A$1:$E$23</definedName>
    <definedName name="_xlnm.Print_Area" localSheetId="40">'4.5_Non_Op_Capex_(TO)'!$A$1:$H$27</definedName>
    <definedName name="_xlnm.Print_Area" localSheetId="41">'4.6_SO_Capex'!$A$1:$H$96</definedName>
    <definedName name="_xlnm.Print_Area" localSheetId="42">'4.8_Physical_security_capex'!$A$1:$H$44</definedName>
    <definedName name="_xlnm.Print_Area" localSheetId="43">'5.1_System_characs'!$A$1:$G$113</definedName>
    <definedName name="_xlnm.Print_Area" localSheetId="44">'5.2_Activity_indicators'!$A$1:$G$84</definedName>
    <definedName name="_xlnm.Print_Area" localSheetId="45">'5.3_Utilisation_&amp;_performance'!$A$1:$H$31</definedName>
    <definedName name="_xlnm.Print_Area" localSheetId="46">'5.4_Demand_&amp;_capability'!$A$1:$G$60</definedName>
    <definedName name="_xlnm.Print_Area" localSheetId="47">'5.5_Compressor_utilisation'!$A$1:$AI$171</definedName>
    <definedName name="_xlnm.Print_Area" localSheetId="48">'5.6_Environmental'!$A$1:$E$210</definedName>
    <definedName name="_xlnm.Print_Area" localSheetId="49">'5.7_Asset_data'!$A$1:$J$795</definedName>
    <definedName name="_xlnm.Print_Area" localSheetId="50">'5.8_Forecast_Scenarios'!$A$1:$K$119</definedName>
    <definedName name="_xlnm.Print_Area" localSheetId="52">'6.2_Business_carbon_footprint'!$A$1:$G$54</definedName>
    <definedName name="_xlnm.Print_Area" localSheetId="54">'6.4_Gas_contraints_&amp;_TSS'!$A$1:$G$36</definedName>
    <definedName name="_xlnm.Print_Area" localSheetId="55">'6.5_Physical_capability'!$A$1:$O$114</definedName>
    <definedName name="_xlnm.Print_Area" localSheetId="70">'7.10_DF_Adjustment'!$A$1:$L$380</definedName>
    <definedName name="_xlnm.Print_Area" localSheetId="71">'7.11_GHG_Incentive revenue'!$A$1:$K$28</definedName>
    <definedName name="_xlnm.Print_Area" localSheetId="72">'7.12_GHG_Venting_data'!$A$1:$N$25</definedName>
    <definedName name="_xlnm.Print_Area" localSheetId="73">'7.13_Maintenance_IR'!$A$1:$T$30</definedName>
    <definedName name="_xlnm.Print_Area" localSheetId="62">'7.2_NTS_shrinkage_(revenue)'!$A$1:$Y$58</definedName>
    <definedName name="_xlnm.Print_Area" localSheetId="63">'7.3_NTS_Shrinkage_(prompt)'!$A$1:$G$69</definedName>
    <definedName name="_xlnm.Print_Area" localSheetId="64">'7.4_NTS_Shrinkage_(gas_trades)'!$A$1:$AE$45</definedName>
    <definedName name="_xlnm.Print_Area" localSheetId="66">'7.6_Res_Bal_Overview'!$A$1:$L$26</definedName>
    <definedName name="_xlnm.Print_Area" localSheetId="67">'7.7_Res_Bal_Data'!$A$1:$O$49</definedName>
    <definedName name="_xlnm.Print_Area" localSheetId="68">'7.8_DF_Overview'!$A$1:$I$30</definedName>
    <definedName name="_xlnm.Print_Area" localSheetId="69">'7.9_DF_Data'!$A$1:$K$44</definedName>
    <definedName name="_xlnm.Print_Area" localSheetId="0">Index!$A$1:$I$90</definedName>
    <definedName name="_xlnm.Print_Titles" localSheetId="8">'1.5_Net_Debt'!$1:$4</definedName>
    <definedName name="_xlnm.Print_Titles" localSheetId="19">'3.1_Opex_Summary'!$1:$6</definedName>
    <definedName name="_xlnm.Print_Titles" localSheetId="33">'3.15_PSUP_Opex'!$1:$9</definedName>
    <definedName name="_xlnm.Print_Titles" localSheetId="20">'3.2_Year_on_year_movement'!$1:$6</definedName>
    <definedName name="_xlnm.Print_Titles" localSheetId="43">'5.1_System_characs'!$1:$6</definedName>
    <definedName name="_xlnm.Print_Titles" localSheetId="47">'5.5_Compressor_utilisation'!$5:$8</definedName>
    <definedName name="_xlnm.Print_Titles" localSheetId="48">'5.6_Environmental'!$1:$6</definedName>
    <definedName name="_xlnm.Print_Titles" localSheetId="49">'5.7_Asset_data'!$1:$5</definedName>
    <definedName name="_xlnm.Print_Titles" localSheetId="50">'5.8_Forecast_Scenarios'!$1:$6</definedName>
    <definedName name="_xlnm.Print_Titles" localSheetId="53">'6.3_Gas_incremental_capacity'!$1:$6</definedName>
    <definedName name="_xlnm.Print_Titles" localSheetId="70">'7.10_DF_Adjustment'!$1:$6</definedName>
    <definedName name="PriorMonth" localSheetId="62">#REF!</definedName>
    <definedName name="PriorMonth" localSheetId="63">#REF!</definedName>
    <definedName name="PriorMonth" localSheetId="64">#REF!</definedName>
    <definedName name="PriorMonth" localSheetId="65">#REF!</definedName>
    <definedName name="PriorMonth">#REF!</definedName>
    <definedName name="PV">'[1]Front Sheet'!$N$20</definedName>
    <definedName name="PV_1">'[1]Front Sheet Graph Data'!$U$21</definedName>
    <definedName name="qs" localSheetId="62" hidden="1">{#N/A,#N/A,FALSE,"PRJCTED MNTHLY QTY's"}</definedName>
    <definedName name="qs" localSheetId="63" hidden="1">{#N/A,#N/A,FALSE,"PRJCTED MNTHLY QTY's"}</definedName>
    <definedName name="qs" localSheetId="64" hidden="1">{#N/A,#N/A,FALSE,"PRJCTED MNTHLY QTY's"}</definedName>
    <definedName name="qs" localSheetId="65" hidden="1">{#N/A,#N/A,FALSE,"PRJCTED MNTHLY QTY's"}</definedName>
    <definedName name="qs" hidden="1">{#N/A,#N/A,FALSE,"PRJCTED MNTHLY QTY's"}</definedName>
    <definedName name="RepAllow">'[22]3.9a Repex to RAV'!$M$8:$Q$16</definedName>
    <definedName name="Report_Filename" localSheetId="64">#REF!</definedName>
    <definedName name="Report_Filename" localSheetId="65">#REF!</definedName>
    <definedName name="Report_Filename">#REF!</definedName>
    <definedName name="Repyear">'[6]Universal data'!$C$21</definedName>
    <definedName name="RepYearM1">'[6]Universal data'!$C$20</definedName>
    <definedName name="RepYearP1">'[6]Universal data'!$C$22</definedName>
    <definedName name="RepYearP5">'[6]Universal data'!$C$26</definedName>
    <definedName name="results" localSheetId="64">#REF!</definedName>
    <definedName name="results" localSheetId="65">#REF!</definedName>
    <definedName name="results">#REF!</definedName>
    <definedName name="Risk" localSheetId="62">[2]risk!$A$1:$L$45</definedName>
    <definedName name="Risk" localSheetId="63">[2]risk!$A$1:$L$45</definedName>
    <definedName name="Risk" localSheetId="64">[2]risk!$A$1:$L$45</definedName>
    <definedName name="Risk" localSheetId="65">[2]risk!$A$1:$L$45</definedName>
    <definedName name="Risk">[3]risk!$A$1:$L$45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ounding">'[6]Universal data'!$C$29</definedName>
    <definedName name="RowSelector">'[1]Front Sheet'!$D$1</definedName>
    <definedName name="RPI_Capexin" localSheetId="62">'[23]Usual Inputs'!$G$52</definedName>
    <definedName name="RPI_Capexin" localSheetId="63">'[23]Usual Inputs'!$G$52</definedName>
    <definedName name="RPI_Capexin" localSheetId="64">'[23]Usual Inputs'!$G$52</definedName>
    <definedName name="RPI_Capexin" localSheetId="65">'[23]Usual Inputs'!$G$52</definedName>
    <definedName name="RPI_Capexin">'[24]Usual Inputs'!$G$52</definedName>
    <definedName name="RPI_Opexin" localSheetId="62">'[23]Usual Inputs'!$G$5</definedName>
    <definedName name="RPI_Opexin" localSheetId="63">'[23]Usual Inputs'!$G$5</definedName>
    <definedName name="RPI_Opexin" localSheetId="64">'[23]Usual Inputs'!$G$5</definedName>
    <definedName name="RPI_Opexin" localSheetId="65">'[23]Usual Inputs'!$G$5</definedName>
    <definedName name="RPI_Opexin">'[24]Usual Inputs'!$G$5</definedName>
    <definedName name="SAPBEXhrIndnt" hidden="1">"Wide"</definedName>
    <definedName name="SAPsysID" hidden="1">"708C5W7SBKP804JT78WJ0JNKI"</definedName>
    <definedName name="SAPwbID" hidden="1">"ARS"</definedName>
    <definedName name="selecteddno">'[25]User Interface'!$Z$45</definedName>
    <definedName name="Sepcompressor" localSheetId="62">'[14]Shrinkage Actuals'!$D$248:$D$277</definedName>
    <definedName name="Sepcompressor" localSheetId="63">'[14]Shrinkage Actuals'!$D$248:$D$277</definedName>
    <definedName name="Sepcompressor" localSheetId="64">'[14]Shrinkage Actuals'!$D$248:$D$277</definedName>
    <definedName name="Sepcompressor" localSheetId="65">'[14]Shrinkage Actuals'!$D$248:$D$277</definedName>
    <definedName name="Sepcompressor">'[15]Shrinkage Actuals'!$D$248:$D$277</definedName>
    <definedName name="Sepcvshrinkage" localSheetId="62">'[14]Shrinkage Actuals'!$G$248:$G$277</definedName>
    <definedName name="Sepcvshrinkage" localSheetId="63">'[14]Shrinkage Actuals'!$G$248:$G$277</definedName>
    <definedName name="Sepcvshrinkage" localSheetId="64">'[14]Shrinkage Actuals'!$G$248:$G$277</definedName>
    <definedName name="Sepcvshrinkage" localSheetId="65">'[14]Shrinkage Actuals'!$G$248:$G$277</definedName>
    <definedName name="Sepcvshrinkage">'[15]Shrinkage Actuals'!$G$248:$G$277</definedName>
    <definedName name="Sepdemand" localSheetId="62">'[14]Shrinkage Actuals'!$C$248:$C$277</definedName>
    <definedName name="Sepdemand" localSheetId="63">'[14]Shrinkage Actuals'!$C$248:$C$277</definedName>
    <definedName name="Sepdemand" localSheetId="64">'[14]Shrinkage Actuals'!$C$248:$C$277</definedName>
    <definedName name="Sepdemand" localSheetId="65">'[14]Shrinkage Actuals'!$C$248:$C$277</definedName>
    <definedName name="Sepdemand">'[15]Shrinkage Actuals'!$C$248:$C$277</definedName>
    <definedName name="Sepldz" localSheetId="62">'[14]Shrinkage Actuals'!$L$248:$L$277</definedName>
    <definedName name="Sepldz" localSheetId="63">'[14]Shrinkage Actuals'!$L$248:$L$277</definedName>
    <definedName name="Sepldz" localSheetId="64">'[14]Shrinkage Actuals'!$L$248:$L$277</definedName>
    <definedName name="Sepldz" localSheetId="65">'[14]Shrinkage Actuals'!$L$248:$L$277</definedName>
    <definedName name="Sepldz">'[15]Shrinkage Actuals'!$L$248:$L$277</definedName>
    <definedName name="Sepnts" localSheetId="62">'[14]Shrinkage Actuals'!$K$248:$K$277</definedName>
    <definedName name="Sepnts" localSheetId="63">'[14]Shrinkage Actuals'!$K$248:$K$277</definedName>
    <definedName name="Sepnts" localSheetId="64">'[14]Shrinkage Actuals'!$K$248:$K$277</definedName>
    <definedName name="Sepnts" localSheetId="65">'[14]Shrinkage Actuals'!$K$248:$K$277</definedName>
    <definedName name="Sepnts">'[15]Shrinkage Actuals'!$K$248:$K$277</definedName>
    <definedName name="Sepuag" localSheetId="62">'[14]Shrinkage Actuals'!$I$248:$I$277</definedName>
    <definedName name="Sepuag" localSheetId="63">'[14]Shrinkage Actuals'!$I$248:$I$277</definedName>
    <definedName name="Sepuag" localSheetId="64">'[14]Shrinkage Actuals'!$I$248:$I$277</definedName>
    <definedName name="Sepuag" localSheetId="65">'[14]Shrinkage Actuals'!$I$248:$I$277</definedName>
    <definedName name="Sepuag">'[15]Shrinkage Actuals'!$I$248:$I$277</definedName>
    <definedName name="shortname">'[6]Universal data'!$C$9</definedName>
    <definedName name="Shrinkage_Print" localSheetId="62">[4]Shrinkage!$A$1:$V$74</definedName>
    <definedName name="Shrinkage_Print" localSheetId="63">[4]Shrinkage!$A$1:$V$74</definedName>
    <definedName name="Shrinkage_Print" localSheetId="64">[4]Shrinkage!$A$1:$V$74</definedName>
    <definedName name="Shrinkage_Print" localSheetId="65">[4]Shrinkage!$A$1:$V$74</definedName>
    <definedName name="Shrinkage_Print">[5]Shrinkage!$A$1:$V$74</definedName>
    <definedName name="SO_PL" localSheetId="62">#REF!</definedName>
    <definedName name="SO_PL" localSheetId="63">#REF!</definedName>
    <definedName name="SO_PL" localSheetId="64">#REF!</definedName>
    <definedName name="SO_PL" localSheetId="65">#REF!</definedName>
    <definedName name="SO_PL">#REF!</definedName>
    <definedName name="SOM">'[1]Front Sheet'!$AI$2</definedName>
    <definedName name="standard" localSheetId="64">[18]MENUS!#REF!</definedName>
    <definedName name="standard" localSheetId="65">[18]MENUS!#REF!</definedName>
    <definedName name="standard">[18]MENUS!#REF!</definedName>
    <definedName name="Start" localSheetId="64">#REF!</definedName>
    <definedName name="Start" localSheetId="65">#REF!</definedName>
    <definedName name="Start">#REF!</definedName>
    <definedName name="startDateCell" localSheetId="62">'[9]Week Ahead'!#REF!</definedName>
    <definedName name="startDateCell" localSheetId="63">'[9]Week Ahead'!#REF!</definedName>
    <definedName name="startDateCell" localSheetId="64">'[9]Week Ahead'!#REF!</definedName>
    <definedName name="startDateCell" localSheetId="65">'[9]Week Ahead'!#REF!</definedName>
    <definedName name="startDateCell">'[9]Week Ahead'!#REF!</definedName>
    <definedName name="StartPoint">'[1]Within Month Analysis 2005'!$C$12</definedName>
    <definedName name="STFapr">[18]MENUS!$L$94:$O$123</definedName>
    <definedName name="STFaug">[18]MENUS!$L$216:$O$246</definedName>
    <definedName name="STFdec">[18]MENUS!$L$338:$O$368</definedName>
    <definedName name="STFfeb">[18]MENUS!$L$35:$O$62</definedName>
    <definedName name="STFjan">[18]MENUS!$L$4:$O$34</definedName>
    <definedName name="STFjul">[18]MENUS!$L$185:$O$215</definedName>
    <definedName name="STFjun">[18]MENUS!$L$155:$O$184</definedName>
    <definedName name="STFmar">[18]MENUS!$L$63:$O$93</definedName>
    <definedName name="STFmay">[18]MENUS!$L$124:$O$154</definedName>
    <definedName name="STFnov">[18]MENUS!$L$308:$O$337</definedName>
    <definedName name="STFoct">[18]MENUS!$L$277:$O$307</definedName>
    <definedName name="STFsep">[18]MENUS!$L$247:$O$276</definedName>
    <definedName name="Table2.12TotalCost">'[17]2.12 Cost Mapping'!$C$12:$C$499</definedName>
    <definedName name="TO_PL" localSheetId="62">#REF!</definedName>
    <definedName name="TO_PL" localSheetId="63">#REF!</definedName>
    <definedName name="TO_PL" localSheetId="64">#REF!</definedName>
    <definedName name="TO_PL" localSheetId="65">#REF!</definedName>
    <definedName name="TO_PL">#REF!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ChangeThreshold">0.01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ading_2" localSheetId="62">'[4]Trading 2'!$A$1:$S$43</definedName>
    <definedName name="Trading_2" localSheetId="63">'[4]Trading 2'!$A$1:$S$43</definedName>
    <definedName name="Trading_2" localSheetId="64">'[4]Trading 2'!$A$1:$S$43</definedName>
    <definedName name="Trading_2" localSheetId="65">'[4]Trading 2'!$A$1:$S$43</definedName>
    <definedName name="Trading_2">'[5]Trading 2'!$A$1:$S$43</definedName>
    <definedName name="Trading_Print" localSheetId="62">#REF!</definedName>
    <definedName name="Trading_Print" localSheetId="63">#REF!</definedName>
    <definedName name="Trading_Print" localSheetId="64">#REF!</definedName>
    <definedName name="Trading_Print" localSheetId="65">#REF!</definedName>
    <definedName name="Trading_Print">#REF!</definedName>
    <definedName name="Tran_PL" localSheetId="62">#REF!</definedName>
    <definedName name="Tran_PL" localSheetId="63">#REF!</definedName>
    <definedName name="Tran_PL" localSheetId="64">#REF!</definedName>
    <definedName name="Tran_PL" localSheetId="65">#REF!</definedName>
    <definedName name="Tran_PL">#REF!</definedName>
    <definedName name="Tran_PLa" localSheetId="62">#REF!</definedName>
    <definedName name="Tran_PLa" localSheetId="63">#REF!</definedName>
    <definedName name="Tran_PLa" localSheetId="64">#REF!</definedName>
    <definedName name="Tran_PLa" localSheetId="65">#REF!</definedName>
    <definedName name="Tran_PLa">#REF!</definedName>
    <definedName name="u" localSheetId="62" hidden="1">{#VALUE!,#N/A,FALSE,0}</definedName>
    <definedName name="u" localSheetId="63" hidden="1">{#VALUE!,#N/A,FALSE,0}</definedName>
    <definedName name="u" localSheetId="64" hidden="1">{#VALUE!,#N/A,FALSE,0}</definedName>
    <definedName name="u" localSheetId="65" hidden="1">{#VALUE!,#N/A,FALSE,0}</definedName>
    <definedName name="u" hidden="1">{#VALUE!,#N/A,FALSE,0}</definedName>
    <definedName name="UAG" localSheetId="62" hidden="1">{#N/A,#N/A,FALSE,"DI 2 YEAR MASTER SCHEDULE"}</definedName>
    <definedName name="UAG" localSheetId="63" hidden="1">{#N/A,#N/A,FALSE,"DI 2 YEAR MASTER SCHEDULE"}</definedName>
    <definedName name="UAG" localSheetId="64" hidden="1">{#N/A,#N/A,FALSE,"DI 2 YEAR MASTER SCHEDULE"}</definedName>
    <definedName name="UAG" localSheetId="65" hidden="1">{#N/A,#N/A,FALSE,"DI 2 YEAR MASTER SCHEDULE"}</definedName>
    <definedName name="UAG" hidden="1">{#N/A,#N/A,FALSE,"DI 2 YEAR MASTER SCHEDULE"}</definedName>
    <definedName name="Unlic" localSheetId="64">#REF!</definedName>
    <definedName name="Unlic" localSheetId="65">#REF!</definedName>
    <definedName name="Unlic">#REF!</definedName>
    <definedName name="v" localSheetId="62" hidden="1">{"Japan_Capers_Ed_Pub",#N/A,FALSE,"DI 2 YEAR MASTER SCHEDULE"}</definedName>
    <definedName name="v" localSheetId="63" hidden="1">{"Japan_Capers_Ed_Pub",#N/A,FALSE,"DI 2 YEAR MASTER SCHEDULE"}</definedName>
    <definedName name="v" localSheetId="64" hidden="1">{"Japan_Capers_Ed_Pub",#N/A,FALSE,"DI 2 YEAR MASTER SCHEDULE"}</definedName>
    <definedName name="v" localSheetId="65" hidden="1">{"Japan_Capers_Ed_Pub",#N/A,FALSE,"DI 2 YEAR MASTER SCHEDULE"}</definedName>
    <definedName name="v" hidden="1">{"Japan_Capers_Ed_Pub",#N/A,FALSE,"DI 2 YEAR MASTER SCHEDULE"}</definedName>
    <definedName name="Val_BS" localSheetId="64">#REF!</definedName>
    <definedName name="Val_BS" localSheetId="65">#REF!</definedName>
    <definedName name="Val_BS">#REF!</definedName>
    <definedName name="Val_BSIS" localSheetId="64">#REF!</definedName>
    <definedName name="Val_BSIS" localSheetId="65">#REF!</definedName>
    <definedName name="Val_BSIS">#REF!</definedName>
    <definedName name="Val_Capex" localSheetId="64">#REF!</definedName>
    <definedName name="Val_Capex" localSheetId="65">#REF!</definedName>
    <definedName name="Val_Capex">#REF!</definedName>
    <definedName name="Val_CCFcst" localSheetId="64">#REF!</definedName>
    <definedName name="Val_CCFcst" localSheetId="65">#REF!</definedName>
    <definedName name="Val_CCFcst">#REF!</definedName>
    <definedName name="Val_CCMonth" localSheetId="64">#REF!</definedName>
    <definedName name="Val_CCMonth" localSheetId="65">#REF!</definedName>
    <definedName name="Val_CCMonth">#REF!</definedName>
    <definedName name="Val_CCostsFcstUKSupport" localSheetId="64">#REF!</definedName>
    <definedName name="Val_CCostsFcstUKSupport" localSheetId="65">#REF!</definedName>
    <definedName name="Val_CCostsFcstUKSupport">#REF!</definedName>
    <definedName name="Val_CCostsYTDUKSupport" localSheetId="64">#REF!</definedName>
    <definedName name="Val_CCostsYTDUKSupport" localSheetId="65">#REF!</definedName>
    <definedName name="Val_CCostsYTDUKSupport">#REF!</definedName>
    <definedName name="Val_CCYTD" localSheetId="64">#REF!</definedName>
    <definedName name="Val_CCYTD" localSheetId="65">#REF!</definedName>
    <definedName name="Val_CCYTD">#REF!</definedName>
    <definedName name="Val_CF" localSheetId="64">#REF!</definedName>
    <definedName name="Val_CF" localSheetId="65">#REF!</definedName>
    <definedName name="Val_CF">#REF!</definedName>
    <definedName name="Val_ContcostFcst" localSheetId="64">#REF!</definedName>
    <definedName name="Val_ContcostFcst" localSheetId="65">#REF!</definedName>
    <definedName name="Val_ContcostFcst">#REF!</definedName>
    <definedName name="Val_ContCosts" localSheetId="64">#REF!</definedName>
    <definedName name="Val_ContCosts" localSheetId="65">#REF!</definedName>
    <definedName name="Val_ContCosts">#REF!</definedName>
    <definedName name="Val_Contcostytd" localSheetId="64">#REF!</definedName>
    <definedName name="Val_Contcostytd" localSheetId="65">#REF!</definedName>
    <definedName name="Val_Contcostytd">#REF!</definedName>
    <definedName name="Val_Exceptionals" localSheetId="64">#REF!</definedName>
    <definedName name="Val_Exceptionals" localSheetId="65">#REF!</definedName>
    <definedName name="Val_Exceptionals">#REF!</definedName>
    <definedName name="Val_FixAssets" localSheetId="64">#REF!</definedName>
    <definedName name="Val_FixAssets" localSheetId="65">#REF!</definedName>
    <definedName name="Val_FixAssets">#REF!</definedName>
    <definedName name="Val_GraphsExternal" localSheetId="64">#REF!</definedName>
    <definedName name="Val_GraphsExternal" localSheetId="65">#REF!</definedName>
    <definedName name="Val_GraphsExternal">#REF!</definedName>
    <definedName name="Val_LineDivs" localSheetId="64">#REF!</definedName>
    <definedName name="Val_LineDivs" localSheetId="65">#REF!</definedName>
    <definedName name="Val_LineDivs">#REF!</definedName>
    <definedName name="Val_Note1" localSheetId="64">#REF!</definedName>
    <definedName name="Val_Note1" localSheetId="65">#REF!</definedName>
    <definedName name="Val_Note1">#REF!</definedName>
    <definedName name="Val_Note2" localSheetId="64">#REF!</definedName>
    <definedName name="Val_Note2" localSheetId="65">#REF!</definedName>
    <definedName name="Val_Note2">#REF!</definedName>
    <definedName name="Val_Note3" localSheetId="64">#REF!</definedName>
    <definedName name="Val_Note3" localSheetId="65">#REF!</definedName>
    <definedName name="Val_Note3">#REF!</definedName>
    <definedName name="Val_TOOther" localSheetId="64">#REF!</definedName>
    <definedName name="Val_TOOther" localSheetId="65">#REF!</definedName>
    <definedName name="Val_TOOther">#REF!</definedName>
    <definedName name="Val_TORPIX" localSheetId="64">#REF!</definedName>
    <definedName name="Val_TORPIX" localSheetId="65">#REF!</definedName>
    <definedName name="Val_TORPIX">#REF!</definedName>
    <definedName name="Val_Total" localSheetId="64">#REF!</definedName>
    <definedName name="Val_Total" localSheetId="65">#REF!</definedName>
    <definedName name="Val_Total">#REF!</definedName>
    <definedName name="Val_TOUnreg" localSheetId="64">#REF!</definedName>
    <definedName name="Val_TOUnreg" localSheetId="65">#REF!</definedName>
    <definedName name="Val_TOUnreg">#REF!</definedName>
    <definedName name="vALIDATION" localSheetId="64">#REF!</definedName>
    <definedName name="vALIDATION" localSheetId="65">#REF!</definedName>
    <definedName name="vALIDATION">#REF!</definedName>
    <definedName name="WMWAP">'[1]Front Sheet'!$J$5</definedName>
    <definedName name="wrn.CapersPlotter." localSheetId="62" hidden="1">{#N/A,#N/A,FALSE,"DI 2 YEAR MASTER SCHEDULE"}</definedName>
    <definedName name="wrn.CapersPlotter." localSheetId="63" hidden="1">{#N/A,#N/A,FALSE,"DI 2 YEAR MASTER SCHEDULE"}</definedName>
    <definedName name="wrn.CapersPlotter." localSheetId="64" hidden="1">{#N/A,#N/A,FALSE,"DI 2 YEAR MASTER SCHEDULE"}</definedName>
    <definedName name="wrn.CapersPlotter." localSheetId="65" hidden="1">{#N/A,#N/A,FALSE,"DI 2 YEAR MASTER SCHEDULE"}</definedName>
    <definedName name="wrn.CapersPlotter." hidden="1">{#N/A,#N/A,FALSE,"DI 2 YEAR MASTER SCHEDULE"}</definedName>
    <definedName name="wrn.Edutainment._.Priority._.List." localSheetId="62" hidden="1">{#N/A,#N/A,FALSE,"DI 2 YEAR MASTER SCHEDULE"}</definedName>
    <definedName name="wrn.Edutainment._.Priority._.List." localSheetId="63" hidden="1">{#N/A,#N/A,FALSE,"DI 2 YEAR MASTER SCHEDULE"}</definedName>
    <definedName name="wrn.Edutainment._.Priority._.List." localSheetId="64" hidden="1">{#N/A,#N/A,FALSE,"DI 2 YEAR MASTER SCHEDULE"}</definedName>
    <definedName name="wrn.Edutainment._.Priority._.List." localSheetId="65" hidden="1">{#N/A,#N/A,FALSE,"DI 2 YEAR MASTER SCHEDULE"}</definedName>
    <definedName name="wrn.Edutainment._.Priority._.List." hidden="1">{#N/A,#N/A,FALSE,"DI 2 YEAR MASTER SCHEDULE"}</definedName>
    <definedName name="wrn.Japan_Capers_Ed._.Pub." localSheetId="62" hidden="1">{"Japan_Capers_Ed_Pub",#N/A,FALSE,"DI 2 YEAR MASTER SCHEDULE"}</definedName>
    <definedName name="wrn.Japan_Capers_Ed._.Pub." localSheetId="63" hidden="1">{"Japan_Capers_Ed_Pub",#N/A,FALSE,"DI 2 YEAR MASTER SCHEDULE"}</definedName>
    <definedName name="wrn.Japan_Capers_Ed._.Pub." localSheetId="64" hidden="1">{"Japan_Capers_Ed_Pub",#N/A,FALSE,"DI 2 YEAR MASTER SCHEDULE"}</definedName>
    <definedName name="wrn.Japan_Capers_Ed._.Pub." localSheetId="65" hidden="1">{"Japan_Capers_Ed_Pub",#N/A,FALSE,"DI 2 YEAR MASTER SCHEDULE"}</definedName>
    <definedName name="wrn.Japan_Capers_Ed._.Pub." hidden="1">{"Japan_Capers_Ed_Pub",#N/A,FALSE,"DI 2 YEAR MASTER SCHEDULE"}</definedName>
    <definedName name="wrn.Priority._.list." localSheetId="62" hidden="1">{#N/A,#N/A,FALSE,"DI 2 YEAR MASTER SCHEDULE"}</definedName>
    <definedName name="wrn.Priority._.list." localSheetId="63" hidden="1">{#N/A,#N/A,FALSE,"DI 2 YEAR MASTER SCHEDULE"}</definedName>
    <definedName name="wrn.Priority._.list." localSheetId="64" hidden="1">{#N/A,#N/A,FALSE,"DI 2 YEAR MASTER SCHEDULE"}</definedName>
    <definedName name="wrn.Priority._.list." localSheetId="65" hidden="1">{#N/A,#N/A,FALSE,"DI 2 YEAR MASTER SCHEDULE"}</definedName>
    <definedName name="wrn.Priority._.list." hidden="1">{#N/A,#N/A,FALSE,"DI 2 YEAR MASTER SCHEDULE"}</definedName>
    <definedName name="wrn.Prjcted._.Mnthly._.Qtys." localSheetId="62" hidden="1">{#N/A,#N/A,FALSE,"PRJCTED MNTHLY QTY's"}</definedName>
    <definedName name="wrn.Prjcted._.Mnthly._.Qtys." localSheetId="63" hidden="1">{#N/A,#N/A,FALSE,"PRJCTED MNTHLY QTY's"}</definedName>
    <definedName name="wrn.Prjcted._.Mnthly._.Qtys." localSheetId="64" hidden="1">{#N/A,#N/A,FALSE,"PRJCTED MNTHLY QTY's"}</definedName>
    <definedName name="wrn.Prjcted._.Mnthly._.Qtys." localSheetId="65" hidden="1">{#N/A,#N/A,FALSE,"PRJCTED MNTHLY QTY's"}</definedName>
    <definedName name="wrn.Prjcted._.Mnthly._.Qtys." hidden="1">{#N/A,#N/A,FALSE,"PRJCTED MNTHLY QTY's"}</definedName>
    <definedName name="wrn.Prjcted._.Qtrly._.Dollars." localSheetId="62" hidden="1">{#N/A,#N/A,FALSE,"PRJCTED QTRLY $'s"}</definedName>
    <definedName name="wrn.Prjcted._.Qtrly._.Dollars." localSheetId="63" hidden="1">{#N/A,#N/A,FALSE,"PRJCTED QTRLY $'s"}</definedName>
    <definedName name="wrn.Prjcted._.Qtrly._.Dollars." localSheetId="64" hidden="1">{#N/A,#N/A,FALSE,"PRJCTED QTRLY $'s"}</definedName>
    <definedName name="wrn.Prjcted._.Qtrly._.Dollars." localSheetId="65" hidden="1">{#N/A,#N/A,FALSE,"PRJCTED QTRLY $'s"}</definedName>
    <definedName name="wrn.Prjcted._.Qtrly._.Dollars." hidden="1">{#N/A,#N/A,FALSE,"PRJCTED QTRLY $'s"}</definedName>
    <definedName name="wrn.Prjcted._.Qtrly._.Qtys." localSheetId="62" hidden="1">{#N/A,#N/A,FALSE,"PRJCTED QTRLY QTY's"}</definedName>
    <definedName name="wrn.Prjcted._.Qtrly._.Qtys." localSheetId="63" hidden="1">{#N/A,#N/A,FALSE,"PRJCTED QTRLY QTY's"}</definedName>
    <definedName name="wrn.Prjcted._.Qtrly._.Qtys." localSheetId="64" hidden="1">{#N/A,#N/A,FALSE,"PRJCTED QTRLY QTY's"}</definedName>
    <definedName name="wrn.Prjcted._.Qtrly._.Qtys." localSheetId="65" hidden="1">{#N/A,#N/A,FALSE,"PRJCTED QTRLY QTY's"}</definedName>
    <definedName name="wrn.Prjcted._.Qtrly._.Qtys." hidden="1">{#N/A,#N/A,FALSE,"PRJCTED QTRLY QTY's"}</definedName>
    <definedName name="wvu.CapersView." localSheetId="6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6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6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ww" localSheetId="34">#REF!</definedName>
    <definedName name="www" localSheetId="40">#REF!</definedName>
    <definedName name="www" localSheetId="41">#REF!</definedName>
    <definedName name="www">#REF!</definedName>
    <definedName name="x" localSheetId="62" hidden="1">{#N/A,#N/A,FALSE,"DI 2 YEAR MASTER SCHEDULE"}</definedName>
    <definedName name="x" localSheetId="63" hidden="1">{#N/A,#N/A,FALSE,"DI 2 YEAR MASTER SCHEDULE"}</definedName>
    <definedName name="x" localSheetId="64" hidden="1">{#N/A,#N/A,FALSE,"DI 2 YEAR MASTER SCHEDULE"}</definedName>
    <definedName name="x" localSheetId="65" hidden="1">{#N/A,#N/A,FALSE,"DI 2 YEAR MASTER SCHEDULE"}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62" hidden="1">{#N/A,#N/A,FALSE,"DI 2 YEAR MASTER SCHEDULE"}</definedName>
    <definedName name="z" localSheetId="63" hidden="1">{#N/A,#N/A,FALSE,"DI 2 YEAR MASTER SCHEDULE"}</definedName>
    <definedName name="z" localSheetId="64" hidden="1">{#N/A,#N/A,FALSE,"DI 2 YEAR MASTER SCHEDULE"}</definedName>
    <definedName name="z" localSheetId="65" hidden="1">{#N/A,#N/A,FALSE,"DI 2 YEAR MASTER SCHEDULE"}</definedName>
    <definedName name="z" hidden="1">{#N/A,#N/A,FALSE,"DI 2 YEAR MASTER SCHEDULE"}</definedName>
    <definedName name="Z_F5B64056_2429_489D_BFAB_8986266C9086_.wvu.PrintArea" localSheetId="17" hidden="1">'2.1_Totex_PCFM'!$C$5:$H$9</definedName>
    <definedName name="Z_F5B64056_2429_489D_BFAB_8986266C9086_.wvu.PrintArea" localSheetId="18" hidden="1">'2.2_Totex_forecast'!$C$7:$I$11</definedName>
    <definedName name="Z_F5B64056_2429_489D_BFAB_8986266C9086_.wvu.PrintArea" localSheetId="40" hidden="1">'4.5_Non_Op_Capex_(TO)'!$C$5:$G$27</definedName>
    <definedName name="Z_F5B64056_2429_489D_BFAB_8986266C9086_.wvu.PrintArea" localSheetId="41" hidden="1">'4.6_SO_Capex'!$B$7:$G$33</definedName>
  </definedNames>
  <calcPr calcId="125725"/>
</workbook>
</file>

<file path=xl/calcChain.xml><?xml version="1.0" encoding="utf-8"?>
<calcChain xmlns="http://schemas.openxmlformats.org/spreadsheetml/2006/main">
  <c r="G22" i="5"/>
  <c r="F22"/>
  <c r="F13"/>
  <c r="F60" i="210"/>
  <c r="F68" s="1"/>
  <c r="F72" i="203" l="1"/>
  <c r="H68"/>
  <c r="D15" i="201" l="1"/>
  <c r="E15"/>
  <c r="F15"/>
  <c r="G15"/>
  <c r="H15"/>
  <c r="C15"/>
  <c r="N23" i="236"/>
  <c r="O23" s="1"/>
  <c r="N24"/>
  <c r="O24" s="1"/>
  <c r="N25"/>
  <c r="O25" s="1"/>
  <c r="N26"/>
  <c r="O26" s="1"/>
  <c r="N27"/>
  <c r="O27" s="1"/>
  <c r="N28"/>
  <c r="O28" s="1"/>
  <c r="N29"/>
  <c r="O29" s="1"/>
  <c r="N23" i="235"/>
  <c r="O23" s="1"/>
  <c r="N24"/>
  <c r="O24" s="1"/>
  <c r="N25"/>
  <c r="O25" s="1"/>
  <c r="N26"/>
  <c r="O26" s="1"/>
  <c r="N27"/>
  <c r="O27" s="1"/>
  <c r="N28"/>
  <c r="O28" s="1"/>
  <c r="N29"/>
  <c r="O29" s="1"/>
  <c r="R57" i="155"/>
  <c r="H41" i="199"/>
  <c r="H50"/>
  <c r="I23" i="198" l="1"/>
  <c r="J23"/>
  <c r="K23"/>
  <c r="L23"/>
  <c r="M23"/>
  <c r="N23"/>
  <c r="O23"/>
  <c r="H23"/>
  <c r="H11"/>
  <c r="G32" i="158"/>
  <c r="R13" i="155"/>
  <c r="K32" i="157" l="1"/>
  <c r="I56" i="155" s="1"/>
  <c r="R56"/>
  <c r="AQ87" i="198"/>
  <c r="AR87"/>
  <c r="AS87"/>
  <c r="AT87"/>
  <c r="AU87"/>
  <c r="AV87"/>
  <c r="AW87"/>
  <c r="AQ57"/>
  <c r="AR57"/>
  <c r="AS57"/>
  <c r="AT57"/>
  <c r="AU57"/>
  <c r="AV57"/>
  <c r="AW57"/>
  <c r="Z87"/>
  <c r="AA87"/>
  <c r="AB87"/>
  <c r="AC87"/>
  <c r="AD87"/>
  <c r="AE87"/>
  <c r="AF87"/>
  <c r="Z57"/>
  <c r="AA57"/>
  <c r="AB57"/>
  <c r="AC57"/>
  <c r="AD57"/>
  <c r="AE57"/>
  <c r="AF57"/>
  <c r="Z27"/>
  <c r="AA27"/>
  <c r="AB27"/>
  <c r="AC27"/>
  <c r="AD27"/>
  <c r="AE27"/>
  <c r="AF27"/>
  <c r="I87"/>
  <c r="J87"/>
  <c r="K87"/>
  <c r="L87"/>
  <c r="M87"/>
  <c r="N87"/>
  <c r="O87"/>
  <c r="I57"/>
  <c r="J57"/>
  <c r="K57"/>
  <c r="L57"/>
  <c r="M57"/>
  <c r="N57"/>
  <c r="O57"/>
  <c r="I27"/>
  <c r="J27"/>
  <c r="K27"/>
  <c r="L27"/>
  <c r="M27"/>
  <c r="N27"/>
  <c r="O27"/>
  <c r="H116" i="199"/>
  <c r="H117"/>
  <c r="H118"/>
  <c r="H119"/>
  <c r="H120"/>
  <c r="H121"/>
  <c r="H122"/>
  <c r="H123"/>
  <c r="H124"/>
  <c r="H125"/>
  <c r="H36" s="1"/>
  <c r="H126"/>
  <c r="H115"/>
  <c r="N79" i="219"/>
  <c r="H133" i="199"/>
  <c r="H132"/>
  <c r="H131"/>
  <c r="H57"/>
  <c r="R51" i="155"/>
  <c r="R50"/>
  <c r="R49"/>
  <c r="R45"/>
  <c r="R44"/>
  <c r="R41"/>
  <c r="R39"/>
  <c r="R38"/>
  <c r="R37"/>
  <c r="R36"/>
  <c r="R35"/>
  <c r="R33"/>
  <c r="R31"/>
  <c r="R30"/>
  <c r="R29"/>
  <c r="R28"/>
  <c r="R27"/>
  <c r="R24"/>
  <c r="R23"/>
  <c r="R21"/>
  <c r="R20"/>
  <c r="R19"/>
  <c r="R17"/>
  <c r="R16"/>
  <c r="R15"/>
  <c r="R12"/>
  <c r="R11"/>
  <c r="R10"/>
  <c r="R9"/>
  <c r="U209" i="54"/>
  <c r="U208"/>
  <c r="U207"/>
  <c r="U205"/>
  <c r="U204"/>
  <c r="U203"/>
  <c r="U201"/>
  <c r="U200"/>
  <c r="U199"/>
  <c r="U197"/>
  <c r="U196"/>
  <c r="U195"/>
  <c r="U193"/>
  <c r="U192"/>
  <c r="U191"/>
  <c r="U189"/>
  <c r="U188"/>
  <c r="U187"/>
  <c r="U185"/>
  <c r="U184"/>
  <c r="U183"/>
  <c r="U181"/>
  <c r="U180"/>
  <c r="U179"/>
  <c r="U177"/>
  <c r="U176"/>
  <c r="U175"/>
  <c r="T210"/>
  <c r="S210"/>
  <c r="R210"/>
  <c r="Q210"/>
  <c r="P210"/>
  <c r="O210"/>
  <c r="N210"/>
  <c r="M210"/>
  <c r="U210" s="1"/>
  <c r="L210"/>
  <c r="K210"/>
  <c r="J210"/>
  <c r="I210"/>
  <c r="H210"/>
  <c r="G210"/>
  <c r="F210"/>
  <c r="T206"/>
  <c r="S206"/>
  <c r="R206"/>
  <c r="Q206"/>
  <c r="P206"/>
  <c r="O206"/>
  <c r="N206"/>
  <c r="M206"/>
  <c r="U206" s="1"/>
  <c r="L206"/>
  <c r="K206"/>
  <c r="J206"/>
  <c r="I206"/>
  <c r="H206"/>
  <c r="G206"/>
  <c r="F206"/>
  <c r="T202"/>
  <c r="S202"/>
  <c r="R202"/>
  <c r="Q202"/>
  <c r="P202"/>
  <c r="O202"/>
  <c r="N202"/>
  <c r="M202"/>
  <c r="U202" s="1"/>
  <c r="L202"/>
  <c r="K202"/>
  <c r="J202"/>
  <c r="I202"/>
  <c r="H202"/>
  <c r="G202"/>
  <c r="F202"/>
  <c r="T198"/>
  <c r="S198"/>
  <c r="R198"/>
  <c r="Q198"/>
  <c r="P198"/>
  <c r="O198"/>
  <c r="N198"/>
  <c r="M198"/>
  <c r="U198" s="1"/>
  <c r="L198"/>
  <c r="K198"/>
  <c r="J198"/>
  <c r="I198"/>
  <c r="H198"/>
  <c r="G198"/>
  <c r="F198"/>
  <c r="T194"/>
  <c r="S194"/>
  <c r="R194"/>
  <c r="Q194"/>
  <c r="P194"/>
  <c r="O194"/>
  <c r="N194"/>
  <c r="M194"/>
  <c r="U194" s="1"/>
  <c r="L194"/>
  <c r="K194"/>
  <c r="J194"/>
  <c r="I194"/>
  <c r="H194"/>
  <c r="G194"/>
  <c r="F194"/>
  <c r="T190"/>
  <c r="S190"/>
  <c r="R190"/>
  <c r="Q190"/>
  <c r="P190"/>
  <c r="O190"/>
  <c r="N190"/>
  <c r="M190"/>
  <c r="U190" s="1"/>
  <c r="L190"/>
  <c r="K190"/>
  <c r="J190"/>
  <c r="I190"/>
  <c r="H190"/>
  <c r="G190"/>
  <c r="F190"/>
  <c r="T186"/>
  <c r="S186"/>
  <c r="R186"/>
  <c r="Q186"/>
  <c r="P186"/>
  <c r="O186"/>
  <c r="N186"/>
  <c r="M186"/>
  <c r="U186" s="1"/>
  <c r="L186"/>
  <c r="K186"/>
  <c r="J186"/>
  <c r="I186"/>
  <c r="H186"/>
  <c r="G186"/>
  <c r="F186"/>
  <c r="T182"/>
  <c r="S182"/>
  <c r="R182"/>
  <c r="Q182"/>
  <c r="P182"/>
  <c r="O182"/>
  <c r="N182"/>
  <c r="M182"/>
  <c r="U182" s="1"/>
  <c r="L182"/>
  <c r="K182"/>
  <c r="J182"/>
  <c r="I182"/>
  <c r="H182"/>
  <c r="G182"/>
  <c r="F182"/>
  <c r="T178"/>
  <c r="S178"/>
  <c r="R178"/>
  <c r="Q178"/>
  <c r="P178"/>
  <c r="O178"/>
  <c r="N178"/>
  <c r="M178"/>
  <c r="U178" s="1"/>
  <c r="L178"/>
  <c r="K178"/>
  <c r="J178"/>
  <c r="I178"/>
  <c r="H178"/>
  <c r="G178"/>
  <c r="F178"/>
  <c r="Q51" i="186"/>
  <c r="P51"/>
  <c r="O51"/>
  <c r="N51"/>
  <c r="M51"/>
  <c r="L51"/>
  <c r="K51"/>
  <c r="J51"/>
  <c r="I51"/>
  <c r="H51"/>
  <c r="R50"/>
  <c r="F50"/>
  <c r="R49"/>
  <c r="F49"/>
  <c r="R48"/>
  <c r="F48"/>
  <c r="R47"/>
  <c r="F47"/>
  <c r="R46"/>
  <c r="F46"/>
  <c r="R45"/>
  <c r="F45"/>
  <c r="R44"/>
  <c r="F44"/>
  <c r="R43"/>
  <c r="F43"/>
  <c r="R42"/>
  <c r="F42"/>
  <c r="R41"/>
  <c r="F41"/>
  <c r="R40"/>
  <c r="F40"/>
  <c r="R39"/>
  <c r="F39"/>
  <c r="R38"/>
  <c r="F38"/>
  <c r="R37"/>
  <c r="F37"/>
  <c r="R36"/>
  <c r="F36"/>
  <c r="R35"/>
  <c r="F35"/>
  <c r="R34"/>
  <c r="F34"/>
  <c r="R33"/>
  <c r="F33"/>
  <c r="R32"/>
  <c r="F32"/>
  <c r="R31"/>
  <c r="F31"/>
  <c r="R30"/>
  <c r="F30"/>
  <c r="R29"/>
  <c r="F29"/>
  <c r="R28"/>
  <c r="F28"/>
  <c r="R27"/>
  <c r="F27"/>
  <c r="R26"/>
  <c r="F26"/>
  <c r="R25"/>
  <c r="F25"/>
  <c r="R24"/>
  <c r="F24"/>
  <c r="R23"/>
  <c r="F23"/>
  <c r="R22"/>
  <c r="F22"/>
  <c r="R21"/>
  <c r="F21"/>
  <c r="R20"/>
  <c r="F20"/>
  <c r="R19"/>
  <c r="F19"/>
  <c r="R18"/>
  <c r="F18"/>
  <c r="R17"/>
  <c r="F17"/>
  <c r="R16"/>
  <c r="F16"/>
  <c r="R15"/>
  <c r="F15"/>
  <c r="R14"/>
  <c r="F14"/>
  <c r="R13"/>
  <c r="F13"/>
  <c r="R12"/>
  <c r="F12"/>
  <c r="R11"/>
  <c r="R51" s="1"/>
  <c r="F11"/>
  <c r="L174" i="54"/>
  <c r="K174"/>
  <c r="J174"/>
  <c r="I174"/>
  <c r="H174"/>
  <c r="G174"/>
  <c r="F174"/>
  <c r="L170"/>
  <c r="K170"/>
  <c r="J170"/>
  <c r="I170"/>
  <c r="H170"/>
  <c r="G170"/>
  <c r="F170"/>
  <c r="L166"/>
  <c r="K166"/>
  <c r="J166"/>
  <c r="I166"/>
  <c r="H166"/>
  <c r="G166"/>
  <c r="F166"/>
  <c r="L162"/>
  <c r="K162"/>
  <c r="J162"/>
  <c r="I162"/>
  <c r="H162"/>
  <c r="G162"/>
  <c r="F162"/>
  <c r="L158"/>
  <c r="K158"/>
  <c r="J158"/>
  <c r="I158"/>
  <c r="H158"/>
  <c r="G158"/>
  <c r="F158"/>
  <c r="L154"/>
  <c r="K154"/>
  <c r="J154"/>
  <c r="I154"/>
  <c r="H154"/>
  <c r="G154"/>
  <c r="F154"/>
  <c r="L150"/>
  <c r="K150"/>
  <c r="J150"/>
  <c r="I150"/>
  <c r="H150"/>
  <c r="G150"/>
  <c r="F150"/>
  <c r="L146"/>
  <c r="K146"/>
  <c r="J146"/>
  <c r="I146"/>
  <c r="H146"/>
  <c r="G146"/>
  <c r="F146"/>
  <c r="L142"/>
  <c r="K142"/>
  <c r="J142"/>
  <c r="I142"/>
  <c r="H142"/>
  <c r="G142"/>
  <c r="F142"/>
  <c r="L138"/>
  <c r="K138"/>
  <c r="J138"/>
  <c r="I138"/>
  <c r="H138"/>
  <c r="G138"/>
  <c r="F138"/>
  <c r="L134"/>
  <c r="K134"/>
  <c r="J134"/>
  <c r="I134"/>
  <c r="H134"/>
  <c r="G134"/>
  <c r="F134"/>
  <c r="L130"/>
  <c r="K130"/>
  <c r="J130"/>
  <c r="I130"/>
  <c r="H130"/>
  <c r="G130"/>
  <c r="F130"/>
  <c r="L126"/>
  <c r="K126"/>
  <c r="J126"/>
  <c r="I126"/>
  <c r="H126"/>
  <c r="G126"/>
  <c r="F126"/>
  <c r="L122"/>
  <c r="K122"/>
  <c r="J122"/>
  <c r="I122"/>
  <c r="H122"/>
  <c r="G122"/>
  <c r="F122"/>
  <c r="L118"/>
  <c r="K118"/>
  <c r="J118"/>
  <c r="I118"/>
  <c r="H118"/>
  <c r="G118"/>
  <c r="F118"/>
  <c r="L114"/>
  <c r="K114"/>
  <c r="J114"/>
  <c r="I114"/>
  <c r="H114"/>
  <c r="G114"/>
  <c r="F114"/>
  <c r="L110"/>
  <c r="K110"/>
  <c r="J110"/>
  <c r="I110"/>
  <c r="H110"/>
  <c r="G110"/>
  <c r="F110"/>
  <c r="L106"/>
  <c r="K106"/>
  <c r="J106"/>
  <c r="I106"/>
  <c r="H106"/>
  <c r="G106"/>
  <c r="F106"/>
  <c r="L102"/>
  <c r="K102"/>
  <c r="J102"/>
  <c r="I102"/>
  <c r="H102"/>
  <c r="G102"/>
  <c r="F102"/>
  <c r="L98"/>
  <c r="K98"/>
  <c r="J98"/>
  <c r="I98"/>
  <c r="H98"/>
  <c r="G98"/>
  <c r="F98"/>
  <c r="L94"/>
  <c r="K94"/>
  <c r="J94"/>
  <c r="I94"/>
  <c r="H94"/>
  <c r="G94"/>
  <c r="F94"/>
  <c r="L90"/>
  <c r="K90"/>
  <c r="J90"/>
  <c r="I90"/>
  <c r="H90"/>
  <c r="G90"/>
  <c r="F90"/>
  <c r="L86"/>
  <c r="K86"/>
  <c r="J86"/>
  <c r="I86"/>
  <c r="H86"/>
  <c r="G86"/>
  <c r="F86"/>
  <c r="L82"/>
  <c r="K82"/>
  <c r="J82"/>
  <c r="I82"/>
  <c r="H82"/>
  <c r="G82"/>
  <c r="F82"/>
  <c r="L78"/>
  <c r="K78"/>
  <c r="J78"/>
  <c r="I78"/>
  <c r="H78"/>
  <c r="G78"/>
  <c r="F78"/>
  <c r="L74"/>
  <c r="K74"/>
  <c r="J74"/>
  <c r="I74"/>
  <c r="H74"/>
  <c r="G74"/>
  <c r="F74"/>
  <c r="L70"/>
  <c r="K70"/>
  <c r="J70"/>
  <c r="I70"/>
  <c r="H70"/>
  <c r="G70"/>
  <c r="F70"/>
  <c r="L66"/>
  <c r="K66"/>
  <c r="J66"/>
  <c r="I66"/>
  <c r="H66"/>
  <c r="G66"/>
  <c r="F66"/>
  <c r="L62"/>
  <c r="K62"/>
  <c r="J62"/>
  <c r="I62"/>
  <c r="H62"/>
  <c r="G62"/>
  <c r="F62"/>
  <c r="L58"/>
  <c r="K58"/>
  <c r="J58"/>
  <c r="I58"/>
  <c r="H58"/>
  <c r="G58"/>
  <c r="F58"/>
  <c r="L54"/>
  <c r="K54"/>
  <c r="J54"/>
  <c r="I54"/>
  <c r="H54"/>
  <c r="G54"/>
  <c r="F54"/>
  <c r="L50"/>
  <c r="K50"/>
  <c r="J50"/>
  <c r="I50"/>
  <c r="H50"/>
  <c r="G50"/>
  <c r="F50"/>
  <c r="L46"/>
  <c r="K46"/>
  <c r="J46"/>
  <c r="I46"/>
  <c r="H46"/>
  <c r="G46"/>
  <c r="F46"/>
  <c r="L42"/>
  <c r="K42"/>
  <c r="J42"/>
  <c r="I42"/>
  <c r="H42"/>
  <c r="G42"/>
  <c r="F42"/>
  <c r="L38"/>
  <c r="K38"/>
  <c r="J38"/>
  <c r="I38"/>
  <c r="H38"/>
  <c r="G38"/>
  <c r="F38"/>
  <c r="L34"/>
  <c r="K34"/>
  <c r="J34"/>
  <c r="I34"/>
  <c r="H34"/>
  <c r="G34"/>
  <c r="F34"/>
  <c r="L30"/>
  <c r="K30"/>
  <c r="J30"/>
  <c r="I30"/>
  <c r="H30"/>
  <c r="G30"/>
  <c r="F30"/>
  <c r="L26"/>
  <c r="K26"/>
  <c r="J26"/>
  <c r="I26"/>
  <c r="H26"/>
  <c r="G26"/>
  <c r="F26"/>
  <c r="L22"/>
  <c r="K22"/>
  <c r="J22"/>
  <c r="I22"/>
  <c r="H22"/>
  <c r="G22"/>
  <c r="F22"/>
  <c r="L18"/>
  <c r="K18"/>
  <c r="J18"/>
  <c r="I18"/>
  <c r="H18"/>
  <c r="G18"/>
  <c r="F18"/>
  <c r="L13"/>
  <c r="K13"/>
  <c r="J13"/>
  <c r="I13"/>
  <c r="H13"/>
  <c r="G13"/>
  <c r="F13"/>
  <c r="L12"/>
  <c r="K12"/>
  <c r="J12"/>
  <c r="I12"/>
  <c r="H12"/>
  <c r="G12"/>
  <c r="F12"/>
  <c r="L11"/>
  <c r="L14" s="1"/>
  <c r="K11"/>
  <c r="K14" s="1"/>
  <c r="J11"/>
  <c r="J14" s="1"/>
  <c r="I11"/>
  <c r="I14" s="1"/>
  <c r="H11"/>
  <c r="H14" s="1"/>
  <c r="G11"/>
  <c r="G14" s="1"/>
  <c r="F11"/>
  <c r="T174"/>
  <c r="T211" s="1"/>
  <c r="S174"/>
  <c r="R174"/>
  <c r="Q174"/>
  <c r="P174"/>
  <c r="O174"/>
  <c r="N174"/>
  <c r="M174"/>
  <c r="U174" s="1"/>
  <c r="U173"/>
  <c r="U172"/>
  <c r="U171"/>
  <c r="T170"/>
  <c r="S170"/>
  <c r="R170"/>
  <c r="Q170"/>
  <c r="P170"/>
  <c r="O170"/>
  <c r="N170"/>
  <c r="M170"/>
  <c r="U169"/>
  <c r="U168"/>
  <c r="U167"/>
  <c r="T166"/>
  <c r="S166"/>
  <c r="R166"/>
  <c r="Q166"/>
  <c r="P166"/>
  <c r="O166"/>
  <c r="N166"/>
  <c r="M166"/>
  <c r="U166" s="1"/>
  <c r="U165"/>
  <c r="U164"/>
  <c r="U163"/>
  <c r="T162"/>
  <c r="S162"/>
  <c r="R162"/>
  <c r="Q162"/>
  <c r="P162"/>
  <c r="O162"/>
  <c r="N162"/>
  <c r="M162"/>
  <c r="U161"/>
  <c r="U160"/>
  <c r="U159"/>
  <c r="T158"/>
  <c r="S158"/>
  <c r="R158"/>
  <c r="Q158"/>
  <c r="P158"/>
  <c r="O158"/>
  <c r="N158"/>
  <c r="M158"/>
  <c r="U158" s="1"/>
  <c r="U157"/>
  <c r="U156"/>
  <c r="U155"/>
  <c r="T154"/>
  <c r="S154"/>
  <c r="R154"/>
  <c r="Q154"/>
  <c r="P154"/>
  <c r="O154"/>
  <c r="N154"/>
  <c r="M154"/>
  <c r="U153"/>
  <c r="U152"/>
  <c r="U151"/>
  <c r="T150"/>
  <c r="S150"/>
  <c r="R150"/>
  <c r="Q150"/>
  <c r="P150"/>
  <c r="O150"/>
  <c r="N150"/>
  <c r="M150"/>
  <c r="U150" s="1"/>
  <c r="U149"/>
  <c r="U148"/>
  <c r="U147"/>
  <c r="T146"/>
  <c r="S146"/>
  <c r="R146"/>
  <c r="Q146"/>
  <c r="P146"/>
  <c r="O146"/>
  <c r="N146"/>
  <c r="M146"/>
  <c r="U145"/>
  <c r="U144"/>
  <c r="U143"/>
  <c r="T142"/>
  <c r="S142"/>
  <c r="R142"/>
  <c r="Q142"/>
  <c r="P142"/>
  <c r="O142"/>
  <c r="N142"/>
  <c r="M142"/>
  <c r="U142" s="1"/>
  <c r="U141"/>
  <c r="U140"/>
  <c r="U139"/>
  <c r="T138"/>
  <c r="S138"/>
  <c r="R138"/>
  <c r="Q138"/>
  <c r="P138"/>
  <c r="O138"/>
  <c r="N138"/>
  <c r="M138"/>
  <c r="U137"/>
  <c r="U136"/>
  <c r="U135"/>
  <c r="T134"/>
  <c r="S134"/>
  <c r="R134"/>
  <c r="Q134"/>
  <c r="P134"/>
  <c r="O134"/>
  <c r="N134"/>
  <c r="M134"/>
  <c r="U134" s="1"/>
  <c r="U133"/>
  <c r="U132"/>
  <c r="U131"/>
  <c r="T130"/>
  <c r="S130"/>
  <c r="R130"/>
  <c r="Q130"/>
  <c r="P130"/>
  <c r="O130"/>
  <c r="N130"/>
  <c r="M130"/>
  <c r="U129"/>
  <c r="U128"/>
  <c r="U127"/>
  <c r="T126"/>
  <c r="S126"/>
  <c r="R126"/>
  <c r="Q126"/>
  <c r="P126"/>
  <c r="O126"/>
  <c r="N126"/>
  <c r="M126"/>
  <c r="U126" s="1"/>
  <c r="U125"/>
  <c r="U124"/>
  <c r="U123"/>
  <c r="T122"/>
  <c r="S122"/>
  <c r="R122"/>
  <c r="Q122"/>
  <c r="P122"/>
  <c r="O122"/>
  <c r="N122"/>
  <c r="M122"/>
  <c r="U121"/>
  <c r="U120"/>
  <c r="U119"/>
  <c r="T118"/>
  <c r="S118"/>
  <c r="R118"/>
  <c r="Q118"/>
  <c r="P118"/>
  <c r="O118"/>
  <c r="N118"/>
  <c r="M118"/>
  <c r="U118" s="1"/>
  <c r="U117"/>
  <c r="U116"/>
  <c r="U115"/>
  <c r="T114"/>
  <c r="S114"/>
  <c r="R114"/>
  <c r="Q114"/>
  <c r="P114"/>
  <c r="O114"/>
  <c r="N114"/>
  <c r="M114"/>
  <c r="U113"/>
  <c r="U112"/>
  <c r="U111"/>
  <c r="T110"/>
  <c r="S110"/>
  <c r="R110"/>
  <c r="Q110"/>
  <c r="P110"/>
  <c r="O110"/>
  <c r="N110"/>
  <c r="M110"/>
  <c r="U110" s="1"/>
  <c r="U109"/>
  <c r="U108"/>
  <c r="U107"/>
  <c r="T106"/>
  <c r="S106"/>
  <c r="R106"/>
  <c r="Q106"/>
  <c r="P106"/>
  <c r="O106"/>
  <c r="N106"/>
  <c r="M106"/>
  <c r="U105"/>
  <c r="U104"/>
  <c r="U103"/>
  <c r="T102"/>
  <c r="S102"/>
  <c r="R102"/>
  <c r="Q102"/>
  <c r="P102"/>
  <c r="O102"/>
  <c r="N102"/>
  <c r="M102"/>
  <c r="U102" s="1"/>
  <c r="U101"/>
  <c r="U100"/>
  <c r="U99"/>
  <c r="T98"/>
  <c r="S98"/>
  <c r="R98"/>
  <c r="Q98"/>
  <c r="P98"/>
  <c r="O98"/>
  <c r="N98"/>
  <c r="M98"/>
  <c r="U97"/>
  <c r="U96"/>
  <c r="U95"/>
  <c r="T94"/>
  <c r="S94"/>
  <c r="R94"/>
  <c r="Q94"/>
  <c r="P94"/>
  <c r="O94"/>
  <c r="N94"/>
  <c r="M94"/>
  <c r="U94" s="1"/>
  <c r="U93"/>
  <c r="U92"/>
  <c r="U91"/>
  <c r="T90"/>
  <c r="S90"/>
  <c r="R90"/>
  <c r="Q90"/>
  <c r="P90"/>
  <c r="O90"/>
  <c r="N90"/>
  <c r="M90"/>
  <c r="U89"/>
  <c r="U88"/>
  <c r="U87"/>
  <c r="T86"/>
  <c r="S86"/>
  <c r="R86"/>
  <c r="Q86"/>
  <c r="P86"/>
  <c r="O86"/>
  <c r="N86"/>
  <c r="M86"/>
  <c r="U86" s="1"/>
  <c r="U85"/>
  <c r="U84"/>
  <c r="U83"/>
  <c r="T82"/>
  <c r="S82"/>
  <c r="R82"/>
  <c r="Q82"/>
  <c r="P82"/>
  <c r="O82"/>
  <c r="N82"/>
  <c r="M82"/>
  <c r="U81"/>
  <c r="U80"/>
  <c r="U79"/>
  <c r="T78"/>
  <c r="S78"/>
  <c r="R78"/>
  <c r="Q78"/>
  <c r="P78"/>
  <c r="O78"/>
  <c r="N78"/>
  <c r="M78"/>
  <c r="U78" s="1"/>
  <c r="U77"/>
  <c r="U76"/>
  <c r="U75"/>
  <c r="T74"/>
  <c r="S74"/>
  <c r="R74"/>
  <c r="Q74"/>
  <c r="P74"/>
  <c r="O74"/>
  <c r="N74"/>
  <c r="M74"/>
  <c r="U73"/>
  <c r="U72"/>
  <c r="U71"/>
  <c r="T70"/>
  <c r="S70"/>
  <c r="R70"/>
  <c r="Q70"/>
  <c r="P70"/>
  <c r="O70"/>
  <c r="N70"/>
  <c r="M70"/>
  <c r="U70" s="1"/>
  <c r="U69"/>
  <c r="U68"/>
  <c r="U67"/>
  <c r="T66"/>
  <c r="S66"/>
  <c r="R66"/>
  <c r="Q66"/>
  <c r="P66"/>
  <c r="O66"/>
  <c r="N66"/>
  <c r="M66"/>
  <c r="U65"/>
  <c r="U64"/>
  <c r="U63"/>
  <c r="T62"/>
  <c r="S62"/>
  <c r="R62"/>
  <c r="Q62"/>
  <c r="P62"/>
  <c r="O62"/>
  <c r="N62"/>
  <c r="M62"/>
  <c r="U62" s="1"/>
  <c r="U61"/>
  <c r="U60"/>
  <c r="U59"/>
  <c r="T58"/>
  <c r="S58"/>
  <c r="R58"/>
  <c r="Q58"/>
  <c r="P58"/>
  <c r="O58"/>
  <c r="N58"/>
  <c r="M58"/>
  <c r="U57"/>
  <c r="U56"/>
  <c r="U55"/>
  <c r="T54"/>
  <c r="S54"/>
  <c r="R54"/>
  <c r="Q54"/>
  <c r="P54"/>
  <c r="O54"/>
  <c r="N54"/>
  <c r="M54"/>
  <c r="U54" s="1"/>
  <c r="U53"/>
  <c r="U52"/>
  <c r="U51"/>
  <c r="T50"/>
  <c r="S50"/>
  <c r="R50"/>
  <c r="Q50"/>
  <c r="P50"/>
  <c r="O50"/>
  <c r="N50"/>
  <c r="M50"/>
  <c r="U49"/>
  <c r="U48"/>
  <c r="U47"/>
  <c r="T46"/>
  <c r="S46"/>
  <c r="R46"/>
  <c r="Q46"/>
  <c r="P46"/>
  <c r="O46"/>
  <c r="N46"/>
  <c r="M46"/>
  <c r="U46" s="1"/>
  <c r="U45"/>
  <c r="U44"/>
  <c r="U43"/>
  <c r="T42"/>
  <c r="S42"/>
  <c r="R42"/>
  <c r="Q42"/>
  <c r="P42"/>
  <c r="O42"/>
  <c r="N42"/>
  <c r="M42"/>
  <c r="U41"/>
  <c r="U40"/>
  <c r="U39"/>
  <c r="T38"/>
  <c r="S38"/>
  <c r="R38"/>
  <c r="Q38"/>
  <c r="P38"/>
  <c r="O38"/>
  <c r="N38"/>
  <c r="M38"/>
  <c r="U38" s="1"/>
  <c r="U37"/>
  <c r="U36"/>
  <c r="U35"/>
  <c r="T34"/>
  <c r="S34"/>
  <c r="R34"/>
  <c r="Q34"/>
  <c r="P34"/>
  <c r="O34"/>
  <c r="N34"/>
  <c r="M34"/>
  <c r="U33"/>
  <c r="U32"/>
  <c r="U31"/>
  <c r="T30"/>
  <c r="S30"/>
  <c r="R30"/>
  <c r="Q30"/>
  <c r="P30"/>
  <c r="O30"/>
  <c r="N30"/>
  <c r="M30"/>
  <c r="U30" s="1"/>
  <c r="U29"/>
  <c r="U28"/>
  <c r="U27"/>
  <c r="T26"/>
  <c r="S26"/>
  <c r="R26"/>
  <c r="Q26"/>
  <c r="P26"/>
  <c r="O26"/>
  <c r="N26"/>
  <c r="M26"/>
  <c r="U25"/>
  <c r="U24"/>
  <c r="U23"/>
  <c r="T22"/>
  <c r="S22"/>
  <c r="R22"/>
  <c r="Q22"/>
  <c r="P22"/>
  <c r="O22"/>
  <c r="N22"/>
  <c r="M22"/>
  <c r="U22" s="1"/>
  <c r="U21"/>
  <c r="U20"/>
  <c r="U19"/>
  <c r="T18"/>
  <c r="S18"/>
  <c r="R18"/>
  <c r="Q18"/>
  <c r="P18"/>
  <c r="O18"/>
  <c r="N18"/>
  <c r="M18"/>
  <c r="U17"/>
  <c r="U16"/>
  <c r="U15"/>
  <c r="T13"/>
  <c r="S13"/>
  <c r="R13"/>
  <c r="Q13"/>
  <c r="P13"/>
  <c r="O13"/>
  <c r="N13"/>
  <c r="M13"/>
  <c r="U13" s="1"/>
  <c r="T12"/>
  <c r="S12"/>
  <c r="R12"/>
  <c r="Q12"/>
  <c r="P12"/>
  <c r="O12"/>
  <c r="N12"/>
  <c r="M12"/>
  <c r="U12" s="1"/>
  <c r="T11"/>
  <c r="T14" s="1"/>
  <c r="S11"/>
  <c r="S14" s="1"/>
  <c r="R11"/>
  <c r="R14" s="1"/>
  <c r="Q11"/>
  <c r="Q14" s="1"/>
  <c r="P11"/>
  <c r="P14" s="1"/>
  <c r="O11"/>
  <c r="O14" s="1"/>
  <c r="N11"/>
  <c r="N14" s="1"/>
  <c r="M11"/>
  <c r="U11" s="1"/>
  <c r="U18" l="1"/>
  <c r="U26"/>
  <c r="U34"/>
  <c r="U42"/>
  <c r="U50"/>
  <c r="U58"/>
  <c r="U66"/>
  <c r="U74"/>
  <c r="U82"/>
  <c r="U90"/>
  <c r="U98"/>
  <c r="U106"/>
  <c r="U114"/>
  <c r="U122"/>
  <c r="U130"/>
  <c r="U138"/>
  <c r="U146"/>
  <c r="U154"/>
  <c r="U162"/>
  <c r="U170"/>
  <c r="F14"/>
  <c r="F211"/>
  <c r="H211"/>
  <c r="J211"/>
  <c r="L211"/>
  <c r="G211"/>
  <c r="I211"/>
  <c r="K211"/>
  <c r="M14"/>
  <c r="U14" s="1"/>
  <c r="U211" s="1"/>
  <c r="L11" i="244" l="1"/>
  <c r="N11" s="1"/>
  <c r="P11" s="1"/>
  <c r="Q11" s="1"/>
  <c r="E11"/>
  <c r="G11" s="1"/>
  <c r="H11" s="1"/>
  <c r="S11" s="1"/>
  <c r="K22" i="243"/>
  <c r="J22"/>
  <c r="I22"/>
  <c r="H22"/>
  <c r="G22"/>
  <c r="F22"/>
  <c r="E22"/>
  <c r="D22"/>
  <c r="C22"/>
  <c r="C25" i="242"/>
  <c r="E24" i="239"/>
  <c r="D24"/>
  <c r="C24"/>
  <c r="C23" i="237"/>
  <c r="Q22" i="155" l="1"/>
  <c r="P22"/>
  <c r="O22"/>
  <c r="N22"/>
  <c r="M22"/>
  <c r="L22"/>
  <c r="K22"/>
  <c r="J22"/>
  <c r="R22" s="1"/>
  <c r="Q18"/>
  <c r="Q25" s="1"/>
  <c r="P18"/>
  <c r="P25" s="1"/>
  <c r="O18"/>
  <c r="O25" s="1"/>
  <c r="N18"/>
  <c r="N25" s="1"/>
  <c r="M18"/>
  <c r="M25" s="1"/>
  <c r="L18"/>
  <c r="L25" s="1"/>
  <c r="K18"/>
  <c r="K25" s="1"/>
  <c r="J18"/>
  <c r="R18" s="1"/>
  <c r="K61" i="157"/>
  <c r="K137"/>
  <c r="I47" i="155" s="1"/>
  <c r="K134" i="157"/>
  <c r="I46" i="155" s="1"/>
  <c r="K131" i="157"/>
  <c r="K128"/>
  <c r="K124"/>
  <c r="I13" i="155" s="1"/>
  <c r="K119" i="157"/>
  <c r="I39" i="155" s="1"/>
  <c r="K115" i="157"/>
  <c r="I38" i="155" s="1"/>
  <c r="K111" i="157"/>
  <c r="I37" i="155" s="1"/>
  <c r="K107" i="157"/>
  <c r="K103"/>
  <c r="I36" i="155" s="1"/>
  <c r="K99" i="157"/>
  <c r="I35" i="155" s="1"/>
  <c r="K94" i="157"/>
  <c r="I31" i="155" s="1"/>
  <c r="K90" i="157"/>
  <c r="I30" i="155" s="1"/>
  <c r="K86" i="157"/>
  <c r="I29" i="155" s="1"/>
  <c r="K81" i="157"/>
  <c r="K76"/>
  <c r="I28" i="155" s="1"/>
  <c r="K71" i="157"/>
  <c r="I27" i="155" s="1"/>
  <c r="K65" i="157"/>
  <c r="K57"/>
  <c r="I21" i="155" s="1"/>
  <c r="K53" i="157"/>
  <c r="I17" i="155" s="1"/>
  <c r="K49" i="157"/>
  <c r="I20" i="155" s="1"/>
  <c r="K45" i="157"/>
  <c r="I16" i="155" s="1"/>
  <c r="K41" i="157"/>
  <c r="I19" i="155" s="1"/>
  <c r="K37" i="157"/>
  <c r="I15" i="155" s="1"/>
  <c r="K22" i="157"/>
  <c r="I11" i="155" s="1"/>
  <c r="K18" i="157"/>
  <c r="I10" i="155" s="1"/>
  <c r="K13" i="157"/>
  <c r="J14" i="155"/>
  <c r="H10" i="198" s="1"/>
  <c r="D72" i="197"/>
  <c r="D65"/>
  <c r="D58"/>
  <c r="D51"/>
  <c r="D44"/>
  <c r="M35" i="247"/>
  <c r="H35"/>
  <c r="H20" i="45"/>
  <c r="D18" i="219"/>
  <c r="I45" i="155" l="1"/>
  <c r="K66" i="157"/>
  <c r="K23"/>
  <c r="K138"/>
  <c r="I22" i="155"/>
  <c r="I18"/>
  <c r="J25"/>
  <c r="R25" s="1"/>
  <c r="K95" i="157"/>
  <c r="K120"/>
  <c r="I9" i="155"/>
  <c r="I14" s="1"/>
  <c r="I110" i="44"/>
  <c r="I56"/>
  <c r="J56"/>
  <c r="J32" i="155" l="1"/>
  <c r="H12" i="198" s="1"/>
  <c r="H20" i="213"/>
  <c r="H22" s="1"/>
  <c r="H27" s="1"/>
  <c r="I44" i="155" s="1"/>
  <c r="H96" i="214"/>
  <c r="J40" i="155"/>
  <c r="H24" i="198" s="1"/>
  <c r="G60" i="34"/>
  <c r="G47"/>
  <c r="G34"/>
  <c r="G21"/>
  <c r="J34" i="155" l="1"/>
  <c r="G61" i="34"/>
  <c r="AW93" i="198"/>
  <c r="AV93"/>
  <c r="AU93"/>
  <c r="AT93"/>
  <c r="AS93"/>
  <c r="AR93"/>
  <c r="AQ93"/>
  <c r="AP92"/>
  <c r="AX92" s="1"/>
  <c r="AP91"/>
  <c r="AX91" s="1"/>
  <c r="AW63"/>
  <c r="AV63"/>
  <c r="AU63"/>
  <c r="AT63"/>
  <c r="AS63"/>
  <c r="AR63"/>
  <c r="AQ63"/>
  <c r="AP62"/>
  <c r="AX62" s="1"/>
  <c r="AP61"/>
  <c r="AX61" s="1"/>
  <c r="O93"/>
  <c r="N93"/>
  <c r="M93"/>
  <c r="L93"/>
  <c r="K93"/>
  <c r="J93"/>
  <c r="I93"/>
  <c r="AF93"/>
  <c r="AE93"/>
  <c r="AD93"/>
  <c r="AC93"/>
  <c r="AB93"/>
  <c r="AA93"/>
  <c r="Z93"/>
  <c r="AF63"/>
  <c r="AE63"/>
  <c r="AD63"/>
  <c r="AC63"/>
  <c r="AB63"/>
  <c r="AA63"/>
  <c r="Z63"/>
  <c r="AF33"/>
  <c r="AE33"/>
  <c r="AD33"/>
  <c r="AC33"/>
  <c r="AB33"/>
  <c r="AA33"/>
  <c r="Z33"/>
  <c r="Y62"/>
  <c r="AG62" s="1"/>
  <c r="Y61"/>
  <c r="AG61" s="1"/>
  <c r="Y92"/>
  <c r="AG92" s="1"/>
  <c r="Y91"/>
  <c r="AG91" s="1"/>
  <c r="H92"/>
  <c r="P92" s="1"/>
  <c r="H91"/>
  <c r="P91" s="1"/>
  <c r="H62"/>
  <c r="P62" s="1"/>
  <c r="H61"/>
  <c r="P61" s="1"/>
  <c r="Y32"/>
  <c r="AG32" s="1"/>
  <c r="Y31"/>
  <c r="AG31" s="1"/>
  <c r="I63"/>
  <c r="J63"/>
  <c r="K63"/>
  <c r="L63"/>
  <c r="M63"/>
  <c r="N63"/>
  <c r="O63"/>
  <c r="I33"/>
  <c r="J33"/>
  <c r="K33"/>
  <c r="L33"/>
  <c r="M33"/>
  <c r="N33"/>
  <c r="O33"/>
  <c r="AG33" l="1"/>
  <c r="AG93"/>
  <c r="AX63"/>
  <c r="P93"/>
  <c r="H63"/>
  <c r="P63"/>
  <c r="AG63"/>
  <c r="Y33"/>
  <c r="Y93"/>
  <c r="Y63"/>
  <c r="H93"/>
  <c r="AX93"/>
  <c r="AP93"/>
  <c r="AP63"/>
  <c r="I20"/>
  <c r="J20"/>
  <c r="K20"/>
  <c r="L20"/>
  <c r="M20"/>
  <c r="N20"/>
  <c r="O20"/>
  <c r="O13" l="1"/>
  <c r="N13"/>
  <c r="M13"/>
  <c r="L13"/>
  <c r="K13"/>
  <c r="J13"/>
  <c r="I13"/>
  <c r="H13"/>
  <c r="H11" i="218" s="1"/>
  <c r="Q40" i="155"/>
  <c r="O24" i="198" s="1"/>
  <c r="P40" i="155"/>
  <c r="N24" i="198" s="1"/>
  <c r="O40" i="155"/>
  <c r="M24" i="198" s="1"/>
  <c r="N40" i="155"/>
  <c r="L24" i="198" s="1"/>
  <c r="M40" i="155"/>
  <c r="K24" i="198" s="1"/>
  <c r="L40" i="155"/>
  <c r="J24" i="198" s="1"/>
  <c r="K40" i="155"/>
  <c r="I24" i="198" s="1"/>
  <c r="I40" i="155"/>
  <c r="I42" s="1"/>
  <c r="G35" i="178"/>
  <c r="G31"/>
  <c r="G53" i="174"/>
  <c r="G48"/>
  <c r="G45"/>
  <c r="G40"/>
  <c r="G35"/>
  <c r="G54" s="1"/>
  <c r="G30"/>
  <c r="G26"/>
  <c r="G22"/>
  <c r="G17"/>
  <c r="G12"/>
  <c r="G31" s="1"/>
  <c r="G31" i="158"/>
  <c r="G30"/>
  <c r="G20"/>
  <c r="G19"/>
  <c r="G18"/>
  <c r="G17"/>
  <c r="H63" i="199"/>
  <c r="H65" s="1"/>
  <c r="A1" i="201"/>
  <c r="A1" i="202"/>
  <c r="A1" i="203"/>
  <c r="A1" i="204"/>
  <c r="A1" i="205"/>
  <c r="A1" i="206"/>
  <c r="A1" i="207"/>
  <c r="A1" i="208"/>
  <c r="A1" i="209"/>
  <c r="A1" i="210"/>
  <c r="A1" i="211"/>
  <c r="A1" i="231"/>
  <c r="A1" i="218"/>
  <c r="A1" i="198"/>
  <c r="A1" i="199"/>
  <c r="A1" i="44"/>
  <c r="A1" i="219"/>
  <c r="A1" i="246"/>
  <c r="A1" i="247"/>
  <c r="A1" i="248"/>
  <c r="A1" i="249"/>
  <c r="A1" i="45"/>
  <c r="A1" i="34"/>
  <c r="A1" i="31"/>
  <c r="A1" i="197"/>
  <c r="A1" i="49"/>
  <c r="A1" i="50"/>
  <c r="A1" i="51"/>
  <c r="A1" i="54"/>
  <c r="A1" i="215"/>
  <c r="A1" i="155"/>
  <c r="A1" i="157"/>
  <c r="A1" i="158"/>
  <c r="A1" i="183"/>
  <c r="A1" i="184"/>
  <c r="A1" i="213"/>
  <c r="A1" i="214"/>
  <c r="A1" i="186"/>
  <c r="A1" i="159"/>
  <c r="A1" i="160"/>
  <c r="A1" i="161"/>
  <c r="A1" i="162"/>
  <c r="A1" i="163"/>
  <c r="A1" i="165"/>
  <c r="A1" i="166"/>
  <c r="A1" i="167"/>
  <c r="A1" i="175"/>
  <c r="A1" i="174"/>
  <c r="A1" i="176"/>
  <c r="A1" i="178"/>
  <c r="A1" i="245"/>
  <c r="A1" i="168"/>
  <c r="A1" i="169"/>
  <c r="A1" i="170"/>
  <c r="A1" i="171"/>
  <c r="A1" i="172"/>
  <c r="A1" i="232"/>
  <c r="A1" i="233"/>
  <c r="A1" i="234"/>
  <c r="A1" i="235"/>
  <c r="A1" i="236"/>
  <c r="A1" i="237"/>
  <c r="A1" i="238"/>
  <c r="A1" i="239"/>
  <c r="A1" i="240"/>
  <c r="A1" i="241"/>
  <c r="A1" i="242"/>
  <c r="A1" i="243"/>
  <c r="A1" i="244"/>
  <c r="A1" i="200"/>
  <c r="F55" i="1"/>
  <c r="J44" i="45"/>
  <c r="I44"/>
  <c r="H43"/>
  <c r="H42"/>
  <c r="H41"/>
  <c r="H40"/>
  <c r="H39"/>
  <c r="H38"/>
  <c r="H37"/>
  <c r="J32"/>
  <c r="I32"/>
  <c r="J31"/>
  <c r="I31"/>
  <c r="J30"/>
  <c r="I30"/>
  <c r="J29"/>
  <c r="I29"/>
  <c r="J28"/>
  <c r="I28"/>
  <c r="J27"/>
  <c r="I27"/>
  <c r="J26"/>
  <c r="I26"/>
  <c r="H25"/>
  <c r="H24"/>
  <c r="H23"/>
  <c r="H22"/>
  <c r="H21"/>
  <c r="J19"/>
  <c r="I19"/>
  <c r="I12" s="1"/>
  <c r="H18"/>
  <c r="H17"/>
  <c r="H16"/>
  <c r="H15"/>
  <c r="H14"/>
  <c r="H13"/>
  <c r="H11"/>
  <c r="H10"/>
  <c r="H9"/>
  <c r="R40" i="155" l="1"/>
  <c r="J33" i="45"/>
  <c r="I33"/>
  <c r="J12"/>
  <c r="H44"/>
  <c r="H32"/>
  <c r="H31"/>
  <c r="H28"/>
  <c r="H30"/>
  <c r="H19"/>
  <c r="H27"/>
  <c r="H29"/>
  <c r="Q42" i="155"/>
  <c r="O42"/>
  <c r="M42"/>
  <c r="K42"/>
  <c r="P42"/>
  <c r="N42"/>
  <c r="L42"/>
  <c r="J42"/>
  <c r="H20" i="218" s="1"/>
  <c r="H26" i="45"/>
  <c r="H19" i="218" l="1"/>
  <c r="R42" i="155"/>
  <c r="H33" i="45"/>
  <c r="H12"/>
  <c r="Q32" i="155"/>
  <c r="O12" i="198" s="1"/>
  <c r="P32" i="155"/>
  <c r="N12" i="198" s="1"/>
  <c r="O32" i="155"/>
  <c r="M12" i="198" s="1"/>
  <c r="N32" i="155"/>
  <c r="L12" i="198" s="1"/>
  <c r="M32" i="155"/>
  <c r="K12" i="198" s="1"/>
  <c r="L32" i="155"/>
  <c r="J12" i="198" s="1"/>
  <c r="K32" i="155"/>
  <c r="I12" i="198" s="1"/>
  <c r="I32" i="155"/>
  <c r="Q14"/>
  <c r="O10" i="198" s="1"/>
  <c r="P14" i="155"/>
  <c r="N10" i="198" s="1"/>
  <c r="O14" i="155"/>
  <c r="M10" i="198" s="1"/>
  <c r="N14" i="155"/>
  <c r="L10" i="198" s="1"/>
  <c r="M14" i="155"/>
  <c r="K10" i="198" s="1"/>
  <c r="L14" i="155"/>
  <c r="J10" i="198" s="1"/>
  <c r="K14" i="155"/>
  <c r="I10" i="198" s="1"/>
  <c r="R32" i="155" l="1"/>
  <c r="P12" i="198"/>
  <c r="I34" i="155"/>
  <c r="I43" s="1"/>
  <c r="R14"/>
  <c r="H8" i="218"/>
  <c r="K34" i="155"/>
  <c r="M34"/>
  <c r="O34"/>
  <c r="Q34"/>
  <c r="H10" i="218"/>
  <c r="L34" i="155"/>
  <c r="N34"/>
  <c r="P34"/>
  <c r="L82" i="167"/>
  <c r="K82"/>
  <c r="J82"/>
  <c r="I82"/>
  <c r="H82"/>
  <c r="G82"/>
  <c r="F82"/>
  <c r="E82"/>
  <c r="D82"/>
  <c r="L119"/>
  <c r="K119"/>
  <c r="J119"/>
  <c r="I119"/>
  <c r="H119"/>
  <c r="G119"/>
  <c r="F119"/>
  <c r="E119"/>
  <c r="D119"/>
  <c r="L45"/>
  <c r="K45"/>
  <c r="J45"/>
  <c r="I45"/>
  <c r="H45"/>
  <c r="G45"/>
  <c r="F45"/>
  <c r="E45"/>
  <c r="D45"/>
  <c r="E207" i="165"/>
  <c r="E199"/>
  <c r="E102"/>
  <c r="G51" i="160"/>
  <c r="G113" i="159"/>
  <c r="G112"/>
  <c r="G111"/>
  <c r="G110"/>
  <c r="G109"/>
  <c r="G108"/>
  <c r="G107"/>
  <c r="G105"/>
  <c r="G104"/>
  <c r="G103"/>
  <c r="G102"/>
  <c r="G101"/>
  <c r="G100"/>
  <c r="G99"/>
  <c r="G106" s="1"/>
  <c r="G91"/>
  <c r="G76"/>
  <c r="G61"/>
  <c r="G46"/>
  <c r="G31"/>
  <c r="G16"/>
  <c r="J37" i="246"/>
  <c r="K37"/>
  <c r="G37" s="1"/>
  <c r="J38"/>
  <c r="K38"/>
  <c r="J47"/>
  <c r="K47"/>
  <c r="G47" s="1"/>
  <c r="J48"/>
  <c r="K48"/>
  <c r="J57"/>
  <c r="K57"/>
  <c r="G57" s="1"/>
  <c r="J58"/>
  <c r="K58"/>
  <c r="J67"/>
  <c r="K67"/>
  <c r="G67" s="1"/>
  <c r="J68"/>
  <c r="K68"/>
  <c r="J77"/>
  <c r="K77"/>
  <c r="G77" s="1"/>
  <c r="J78"/>
  <c r="K78"/>
  <c r="J87"/>
  <c r="K87"/>
  <c r="G87" s="1"/>
  <c r="J88"/>
  <c r="K88"/>
  <c r="K28"/>
  <c r="J28"/>
  <c r="G28" s="1"/>
  <c r="J45" i="249"/>
  <c r="I45"/>
  <c r="H45"/>
  <c r="G44"/>
  <c r="G43"/>
  <c r="G42"/>
  <c r="G41"/>
  <c r="G45" s="1"/>
  <c r="J39"/>
  <c r="I39"/>
  <c r="H39"/>
  <c r="G38"/>
  <c r="G37"/>
  <c r="G36"/>
  <c r="G35"/>
  <c r="I34"/>
  <c r="H34"/>
  <c r="H24"/>
  <c r="G24"/>
  <c r="H15"/>
  <c r="G15"/>
  <c r="D12" a="1"/>
  <c r="D12" s="1"/>
  <c r="H11"/>
  <c r="G11"/>
  <c r="G18" s="1"/>
  <c r="G25" s="1"/>
  <c r="G30" s="1"/>
  <c r="G31" s="1"/>
  <c r="B129" i="248"/>
  <c r="B128"/>
  <c r="B127"/>
  <c r="N9"/>
  <c r="G9"/>
  <c r="L8"/>
  <c r="H8"/>
  <c r="O125"/>
  <c r="N125"/>
  <c r="M125"/>
  <c r="L125"/>
  <c r="K125"/>
  <c r="J125"/>
  <c r="I125"/>
  <c r="H125"/>
  <c r="G124"/>
  <c r="G123"/>
  <c r="O117"/>
  <c r="N117"/>
  <c r="M117"/>
  <c r="L117"/>
  <c r="K117"/>
  <c r="J117"/>
  <c r="I117"/>
  <c r="H117"/>
  <c r="G116"/>
  <c r="G115"/>
  <c r="G114"/>
  <c r="G113"/>
  <c r="G112"/>
  <c r="G111"/>
  <c r="P104"/>
  <c r="M104"/>
  <c r="J104"/>
  <c r="P101"/>
  <c r="M101"/>
  <c r="J101"/>
  <c r="P100"/>
  <c r="M100"/>
  <c r="J100"/>
  <c r="P99"/>
  <c r="M99"/>
  <c r="J99"/>
  <c r="P98"/>
  <c r="M98"/>
  <c r="J98"/>
  <c r="P96"/>
  <c r="M96"/>
  <c r="J96"/>
  <c r="G96" s="1"/>
  <c r="P94"/>
  <c r="M94"/>
  <c r="J94"/>
  <c r="P92"/>
  <c r="M92"/>
  <c r="J92"/>
  <c r="G92" s="1"/>
  <c r="P91"/>
  <c r="M91"/>
  <c r="J91"/>
  <c r="P89"/>
  <c r="M89"/>
  <c r="J89"/>
  <c r="G89" s="1"/>
  <c r="P88"/>
  <c r="M88"/>
  <c r="J88"/>
  <c r="O87"/>
  <c r="O90" s="1"/>
  <c r="O93" s="1"/>
  <c r="O95" s="1"/>
  <c r="O97" s="1"/>
  <c r="N87"/>
  <c r="N105" s="1"/>
  <c r="L87"/>
  <c r="L105" s="1"/>
  <c r="K87"/>
  <c r="K90" s="1"/>
  <c r="K93" s="1"/>
  <c r="K95" s="1"/>
  <c r="K97" s="1"/>
  <c r="I87"/>
  <c r="I90" s="1"/>
  <c r="I93" s="1"/>
  <c r="I95" s="1"/>
  <c r="I97" s="1"/>
  <c r="H87"/>
  <c r="H105" s="1"/>
  <c r="P86"/>
  <c r="M86"/>
  <c r="J86"/>
  <c r="G86" s="1"/>
  <c r="P85"/>
  <c r="M85"/>
  <c r="M87" s="1"/>
  <c r="J85"/>
  <c r="G84"/>
  <c r="P83"/>
  <c r="M83"/>
  <c r="J83"/>
  <c r="P82"/>
  <c r="M82"/>
  <c r="J82"/>
  <c r="G82" s="1"/>
  <c r="P81"/>
  <c r="M81"/>
  <c r="J81"/>
  <c r="P80"/>
  <c r="M80"/>
  <c r="J80"/>
  <c r="G80" s="1"/>
  <c r="P79"/>
  <c r="M79"/>
  <c r="J79"/>
  <c r="G79"/>
  <c r="P78"/>
  <c r="M78"/>
  <c r="J78"/>
  <c r="G78"/>
  <c r="P77"/>
  <c r="M77"/>
  <c r="J77"/>
  <c r="G77"/>
  <c r="P76"/>
  <c r="M76"/>
  <c r="J76"/>
  <c r="G76"/>
  <c r="P75"/>
  <c r="M75"/>
  <c r="J75"/>
  <c r="G75"/>
  <c r="P74"/>
  <c r="M74"/>
  <c r="J74"/>
  <c r="G74"/>
  <c r="G68"/>
  <c r="O39"/>
  <c r="N39"/>
  <c r="M39"/>
  <c r="L39"/>
  <c r="K39"/>
  <c r="J39"/>
  <c r="I39"/>
  <c r="H39"/>
  <c r="G38"/>
  <c r="G37"/>
  <c r="G29"/>
  <c r="G28"/>
  <c r="G27"/>
  <c r="G21"/>
  <c r="G20"/>
  <c r="G19"/>
  <c r="G18"/>
  <c r="G17"/>
  <c r="G16"/>
  <c r="G15"/>
  <c r="G14"/>
  <c r="G13"/>
  <c r="G12"/>
  <c r="G11"/>
  <c r="G10"/>
  <c r="N110"/>
  <c r="G122"/>
  <c r="L109"/>
  <c r="H121"/>
  <c r="M110" i="247"/>
  <c r="U107" a="1"/>
  <c r="U107" s="1"/>
  <c r="C107"/>
  <c r="M96"/>
  <c r="U93" a="1"/>
  <c r="U93" s="1"/>
  <c r="C93"/>
  <c r="M82"/>
  <c r="U79" a="1"/>
  <c r="U79" s="1"/>
  <c r="C79"/>
  <c r="M68"/>
  <c r="U65" a="1"/>
  <c r="U65" s="1"/>
  <c r="C65"/>
  <c r="M54"/>
  <c r="U51" a="1"/>
  <c r="U51" s="1"/>
  <c r="C51"/>
  <c r="M40"/>
  <c r="U37" a="1"/>
  <c r="U37" s="1"/>
  <c r="C37"/>
  <c r="M26"/>
  <c r="M12" s="1"/>
  <c r="C23"/>
  <c r="C9"/>
  <c r="U120"/>
  <c r="T120"/>
  <c r="S120"/>
  <c r="R120"/>
  <c r="Q120"/>
  <c r="P120"/>
  <c r="O120"/>
  <c r="N120"/>
  <c r="M120" s="1"/>
  <c r="L120"/>
  <c r="K120"/>
  <c r="J120"/>
  <c r="I120"/>
  <c r="M118"/>
  <c r="H118"/>
  <c r="M117"/>
  <c r="M116"/>
  <c r="H116"/>
  <c r="M115"/>
  <c r="H115"/>
  <c r="M114"/>
  <c r="H114"/>
  <c r="M113"/>
  <c r="H113"/>
  <c r="M112"/>
  <c r="H112"/>
  <c r="M111"/>
  <c r="H111"/>
  <c r="H109"/>
  <c r="H108"/>
  <c r="U106"/>
  <c r="T106"/>
  <c r="S106"/>
  <c r="R106"/>
  <c r="Q106"/>
  <c r="P106"/>
  <c r="O106"/>
  <c r="N106"/>
  <c r="L106"/>
  <c r="K106"/>
  <c r="J106"/>
  <c r="I106"/>
  <c r="M104"/>
  <c r="H104"/>
  <c r="M103"/>
  <c r="M102"/>
  <c r="H102"/>
  <c r="M101"/>
  <c r="H101"/>
  <c r="M100"/>
  <c r="H100"/>
  <c r="M99"/>
  <c r="H99"/>
  <c r="M98"/>
  <c r="H98"/>
  <c r="M97"/>
  <c r="H97"/>
  <c r="H95"/>
  <c r="H94"/>
  <c r="U92"/>
  <c r="T92"/>
  <c r="S92"/>
  <c r="R92"/>
  <c r="Q92"/>
  <c r="P92"/>
  <c r="O92"/>
  <c r="N92"/>
  <c r="M92" s="1"/>
  <c r="L92"/>
  <c r="K92"/>
  <c r="J92"/>
  <c r="I92"/>
  <c r="H92" s="1"/>
  <c r="M90"/>
  <c r="H90"/>
  <c r="M89"/>
  <c r="M88"/>
  <c r="H88"/>
  <c r="M87"/>
  <c r="H87"/>
  <c r="M86"/>
  <c r="H86"/>
  <c r="M85"/>
  <c r="H85"/>
  <c r="M84"/>
  <c r="H84"/>
  <c r="M83"/>
  <c r="H83"/>
  <c r="H81"/>
  <c r="H80"/>
  <c r="U78"/>
  <c r="T78"/>
  <c r="S78"/>
  <c r="R78"/>
  <c r="Q78"/>
  <c r="P78"/>
  <c r="O78"/>
  <c r="N78"/>
  <c r="L78"/>
  <c r="K78"/>
  <c r="J78"/>
  <c r="I78"/>
  <c r="M76"/>
  <c r="H76"/>
  <c r="M75"/>
  <c r="M74"/>
  <c r="H74"/>
  <c r="M73"/>
  <c r="H73"/>
  <c r="M72"/>
  <c r="H72"/>
  <c r="M71"/>
  <c r="H71"/>
  <c r="M70"/>
  <c r="H70"/>
  <c r="M69"/>
  <c r="H69"/>
  <c r="H67"/>
  <c r="H66"/>
  <c r="U64"/>
  <c r="T64"/>
  <c r="S64"/>
  <c r="R64"/>
  <c r="Q64"/>
  <c r="P64"/>
  <c r="O64"/>
  <c r="N64"/>
  <c r="M64" s="1"/>
  <c r="L64"/>
  <c r="K64"/>
  <c r="J64"/>
  <c r="I64"/>
  <c r="M62"/>
  <c r="H62"/>
  <c r="M61"/>
  <c r="M60"/>
  <c r="H60"/>
  <c r="M59"/>
  <c r="H59"/>
  <c r="M58"/>
  <c r="H58"/>
  <c r="M57"/>
  <c r="H57"/>
  <c r="M56"/>
  <c r="H56"/>
  <c r="M55"/>
  <c r="H55"/>
  <c r="H53"/>
  <c r="H52"/>
  <c r="U50"/>
  <c r="T50"/>
  <c r="S50"/>
  <c r="R50"/>
  <c r="Q50"/>
  <c r="P50"/>
  <c r="O50"/>
  <c r="N50"/>
  <c r="L50"/>
  <c r="K50"/>
  <c r="J50"/>
  <c r="I50"/>
  <c r="M48"/>
  <c r="H48"/>
  <c r="M47"/>
  <c r="M46"/>
  <c r="H46"/>
  <c r="M45"/>
  <c r="H45"/>
  <c r="M44"/>
  <c r="H44"/>
  <c r="M43"/>
  <c r="H43"/>
  <c r="M42"/>
  <c r="H42"/>
  <c r="M41"/>
  <c r="H41"/>
  <c r="H39"/>
  <c r="H38"/>
  <c r="U36"/>
  <c r="T36"/>
  <c r="S36"/>
  <c r="R36"/>
  <c r="Q36"/>
  <c r="P36"/>
  <c r="P22" s="1"/>
  <c r="O36"/>
  <c r="N36"/>
  <c r="M36" s="1"/>
  <c r="L36"/>
  <c r="K36"/>
  <c r="J36"/>
  <c r="I36"/>
  <c r="H36" s="1"/>
  <c r="M34"/>
  <c r="H34"/>
  <c r="M33"/>
  <c r="M32"/>
  <c r="H32"/>
  <c r="M31"/>
  <c r="H31"/>
  <c r="M30"/>
  <c r="H30"/>
  <c r="M29"/>
  <c r="H29"/>
  <c r="M28"/>
  <c r="H28"/>
  <c r="M27"/>
  <c r="H27"/>
  <c r="H25"/>
  <c r="H24"/>
  <c r="T22"/>
  <c r="S22"/>
  <c r="R22"/>
  <c r="Q22"/>
  <c r="O22"/>
  <c r="U21"/>
  <c r="Q21"/>
  <c r="P21"/>
  <c r="O21"/>
  <c r="N21"/>
  <c r="M21"/>
  <c r="L21"/>
  <c r="K21"/>
  <c r="J21"/>
  <c r="I21"/>
  <c r="H21"/>
  <c r="U20"/>
  <c r="Q20"/>
  <c r="P20"/>
  <c r="O20"/>
  <c r="N20"/>
  <c r="M20"/>
  <c r="L20"/>
  <c r="K20"/>
  <c r="J20"/>
  <c r="I20"/>
  <c r="H20"/>
  <c r="U19"/>
  <c r="Q19"/>
  <c r="P19"/>
  <c r="O19"/>
  <c r="N19"/>
  <c r="M19"/>
  <c r="U18"/>
  <c r="Q18"/>
  <c r="P18"/>
  <c r="O18"/>
  <c r="N18"/>
  <c r="M18"/>
  <c r="L18"/>
  <c r="K18"/>
  <c r="J18"/>
  <c r="I18"/>
  <c r="H18"/>
  <c r="U17"/>
  <c r="Q17"/>
  <c r="P17"/>
  <c r="O17"/>
  <c r="N17"/>
  <c r="M17"/>
  <c r="L17"/>
  <c r="K17"/>
  <c r="J17"/>
  <c r="I17"/>
  <c r="H17"/>
  <c r="U16"/>
  <c r="Q16"/>
  <c r="P16"/>
  <c r="O16"/>
  <c r="N16"/>
  <c r="M16"/>
  <c r="L16"/>
  <c r="K16"/>
  <c r="J16"/>
  <c r="I16"/>
  <c r="H16"/>
  <c r="U15"/>
  <c r="Q15"/>
  <c r="P15"/>
  <c r="O15"/>
  <c r="N15"/>
  <c r="M15"/>
  <c r="L15"/>
  <c r="K15"/>
  <c r="J15"/>
  <c r="I15"/>
  <c r="H15"/>
  <c r="U14"/>
  <c r="Q14"/>
  <c r="P14"/>
  <c r="O14"/>
  <c r="N14"/>
  <c r="M14"/>
  <c r="L14"/>
  <c r="K14"/>
  <c r="J14"/>
  <c r="I14"/>
  <c r="H14"/>
  <c r="U13"/>
  <c r="Q13"/>
  <c r="P13"/>
  <c r="O13"/>
  <c r="N13"/>
  <c r="M13"/>
  <c r="L13"/>
  <c r="K13"/>
  <c r="J13"/>
  <c r="I13"/>
  <c r="H13"/>
  <c r="U12"/>
  <c r="Q12"/>
  <c r="P12"/>
  <c r="O12"/>
  <c r="N12"/>
  <c r="L11"/>
  <c r="K11"/>
  <c r="J11"/>
  <c r="I11"/>
  <c r="H11"/>
  <c r="L10"/>
  <c r="K10"/>
  <c r="J10"/>
  <c r="I10"/>
  <c r="H10"/>
  <c r="G88" i="246"/>
  <c r="G78"/>
  <c r="G48"/>
  <c r="G38"/>
  <c r="O18"/>
  <c r="N18"/>
  <c r="M18"/>
  <c r="L18"/>
  <c r="I18"/>
  <c r="H18"/>
  <c r="O17"/>
  <c r="N17"/>
  <c r="M17"/>
  <c r="L17"/>
  <c r="I17"/>
  <c r="H17"/>
  <c r="A5" i="200"/>
  <c r="A5" i="201"/>
  <c r="A5" i="202"/>
  <c r="A5" i="205"/>
  <c r="A5" i="206"/>
  <c r="A5" i="207"/>
  <c r="A5" i="209"/>
  <c r="A5" i="210"/>
  <c r="A5" i="211"/>
  <c r="A5" i="231"/>
  <c r="A5" i="218"/>
  <c r="A5" i="198"/>
  <c r="A5" i="199"/>
  <c r="A5" i="44"/>
  <c r="A5" i="219"/>
  <c r="A5" i="246"/>
  <c r="A5" i="247"/>
  <c r="A5" i="248"/>
  <c r="A5" i="249"/>
  <c r="A5" i="45"/>
  <c r="A5" i="34"/>
  <c r="A5" i="31"/>
  <c r="A5" i="197"/>
  <c r="A5" i="49"/>
  <c r="A5" i="50"/>
  <c r="A5" i="51"/>
  <c r="A5" i="54"/>
  <c r="A5" i="215"/>
  <c r="A5" i="155"/>
  <c r="A5" i="157"/>
  <c r="A5" i="213"/>
  <c r="A5" i="214"/>
  <c r="A5" i="158"/>
  <c r="A5" i="183"/>
  <c r="A5" i="184"/>
  <c r="A5" i="186"/>
  <c r="A5" i="159"/>
  <c r="A5" i="160"/>
  <c r="A5" i="161"/>
  <c r="A5" i="162"/>
  <c r="A5" i="163"/>
  <c r="A5" i="165"/>
  <c r="A5" i="166"/>
  <c r="B5" i="167"/>
  <c r="A5" i="175"/>
  <c r="A5" i="174"/>
  <c r="A5" i="176"/>
  <c r="A5" i="178"/>
  <c r="A5" i="245"/>
  <c r="A5" i="168"/>
  <c r="A5" i="169"/>
  <c r="A5" i="170"/>
  <c r="A5" i="171"/>
  <c r="A5" i="172"/>
  <c r="A5" i="232"/>
  <c r="A5" i="233"/>
  <c r="A5" i="234"/>
  <c r="A5" i="235"/>
  <c r="A5" i="236"/>
  <c r="A5" i="237"/>
  <c r="A5" i="238"/>
  <c r="A5" i="239"/>
  <c r="A5" i="240"/>
  <c r="A5" i="241"/>
  <c r="A5" i="242"/>
  <c r="A5" i="243"/>
  <c r="A5" i="244"/>
  <c r="A2" i="192"/>
  <c r="A2" i="4"/>
  <c r="A2" i="5"/>
  <c r="A2" i="200"/>
  <c r="A2" i="201"/>
  <c r="A2" i="202"/>
  <c r="A2" i="203"/>
  <c r="A2" i="204"/>
  <c r="A2" i="205"/>
  <c r="A2" i="206"/>
  <c r="A2" i="207"/>
  <c r="A2" i="208"/>
  <c r="A2" i="209"/>
  <c r="A2" i="210"/>
  <c r="A2" i="211"/>
  <c r="A2" i="231"/>
  <c r="A2" i="218"/>
  <c r="A2" i="198"/>
  <c r="A2" i="199"/>
  <c r="A2" i="44"/>
  <c r="A2" i="219"/>
  <c r="A2" i="246"/>
  <c r="A2" i="247"/>
  <c r="A2" i="248"/>
  <c r="A2" i="249"/>
  <c r="A2" i="45"/>
  <c r="A2" i="34"/>
  <c r="A2" i="31"/>
  <c r="A2" i="197"/>
  <c r="A2" i="49"/>
  <c r="A2" i="50"/>
  <c r="A2" i="51"/>
  <c r="A2" i="54"/>
  <c r="A2" i="215"/>
  <c r="A2" i="155"/>
  <c r="A2" i="157"/>
  <c r="A2" i="213"/>
  <c r="A2" i="214"/>
  <c r="A2" i="158"/>
  <c r="A2" i="183"/>
  <c r="A2" i="184"/>
  <c r="A2" i="186"/>
  <c r="A2" i="159"/>
  <c r="A2" i="160"/>
  <c r="A2" i="161"/>
  <c r="A2" i="162"/>
  <c r="A2" i="163"/>
  <c r="A2" i="165"/>
  <c r="A2" i="166"/>
  <c r="A2" i="167"/>
  <c r="A2" i="175"/>
  <c r="A2" i="174"/>
  <c r="A2" i="176"/>
  <c r="A2" i="178"/>
  <c r="A2" i="245"/>
  <c r="A2" i="168"/>
  <c r="A2" i="169"/>
  <c r="A2" i="170"/>
  <c r="A2" i="171"/>
  <c r="A2" i="172"/>
  <c r="A2" i="232"/>
  <c r="A2" i="233"/>
  <c r="A2" i="234"/>
  <c r="A2" i="235"/>
  <c r="A2" i="236"/>
  <c r="A2" i="237"/>
  <c r="A2" i="238"/>
  <c r="A2" i="239"/>
  <c r="A2" i="240"/>
  <c r="A2" i="241"/>
  <c r="A2" i="242"/>
  <c r="A2" i="243"/>
  <c r="A2" i="244"/>
  <c r="A2" i="1"/>
  <c r="G82" i="160"/>
  <c r="J161" i="44"/>
  <c r="J109"/>
  <c r="H109"/>
  <c r="H56"/>
  <c r="S76" i="197"/>
  <c r="S77" s="1"/>
  <c r="R76"/>
  <c r="R78" s="1"/>
  <c r="Q76"/>
  <c r="Q77" s="1"/>
  <c r="P76"/>
  <c r="P78" s="1"/>
  <c r="O76"/>
  <c r="O77" s="1"/>
  <c r="N76"/>
  <c r="N78" s="1"/>
  <c r="M76"/>
  <c r="M77" s="1"/>
  <c r="L76"/>
  <c r="L78" s="1"/>
  <c r="K76"/>
  <c r="K77" s="1"/>
  <c r="J76"/>
  <c r="J78" s="1"/>
  <c r="I76"/>
  <c r="I77" s="1"/>
  <c r="H76"/>
  <c r="H78" s="1"/>
  <c r="G76"/>
  <c r="G77" s="1"/>
  <c r="S75"/>
  <c r="R75"/>
  <c r="Q75"/>
  <c r="P75"/>
  <c r="O75"/>
  <c r="N75"/>
  <c r="M75"/>
  <c r="L75"/>
  <c r="K75"/>
  <c r="J75"/>
  <c r="I75"/>
  <c r="H75"/>
  <c r="G75"/>
  <c r="S73"/>
  <c r="R73"/>
  <c r="Q73"/>
  <c r="P73"/>
  <c r="O73"/>
  <c r="N73"/>
  <c r="M73"/>
  <c r="L73"/>
  <c r="K73"/>
  <c r="J73"/>
  <c r="I73"/>
  <c r="H73"/>
  <c r="G73"/>
  <c r="S69"/>
  <c r="S71" s="1"/>
  <c r="R69"/>
  <c r="Q69"/>
  <c r="Q71" s="1"/>
  <c r="P69"/>
  <c r="O69"/>
  <c r="O71" s="1"/>
  <c r="N69"/>
  <c r="M69"/>
  <c r="M71" s="1"/>
  <c r="L69"/>
  <c r="K69"/>
  <c r="K71" s="1"/>
  <c r="J69"/>
  <c r="I69"/>
  <c r="I71" s="1"/>
  <c r="H69"/>
  <c r="G69"/>
  <c r="G71" s="1"/>
  <c r="S68"/>
  <c r="R68"/>
  <c r="Q68"/>
  <c r="P68"/>
  <c r="O68"/>
  <c r="N68"/>
  <c r="M68"/>
  <c r="L68"/>
  <c r="K68"/>
  <c r="J68"/>
  <c r="I68"/>
  <c r="H68"/>
  <c r="G68"/>
  <c r="S66"/>
  <c r="R66"/>
  <c r="Q66"/>
  <c r="P66"/>
  <c r="O66"/>
  <c r="N66"/>
  <c r="M66"/>
  <c r="L66"/>
  <c r="K66"/>
  <c r="J66"/>
  <c r="I66"/>
  <c r="H66"/>
  <c r="G66"/>
  <c r="S62"/>
  <c r="S63" s="1"/>
  <c r="R62"/>
  <c r="R64" s="1"/>
  <c r="Q62"/>
  <c r="Q63" s="1"/>
  <c r="P62"/>
  <c r="P64" s="1"/>
  <c r="O62"/>
  <c r="O63" s="1"/>
  <c r="N62"/>
  <c r="N64" s="1"/>
  <c r="M62"/>
  <c r="M63" s="1"/>
  <c r="L62"/>
  <c r="L64" s="1"/>
  <c r="K62"/>
  <c r="K63" s="1"/>
  <c r="J62"/>
  <c r="J64" s="1"/>
  <c r="I62"/>
  <c r="I63" s="1"/>
  <c r="H62"/>
  <c r="H64" s="1"/>
  <c r="G62"/>
  <c r="G63" s="1"/>
  <c r="S61"/>
  <c r="R61"/>
  <c r="Q61"/>
  <c r="P61"/>
  <c r="O61"/>
  <c r="N61"/>
  <c r="M61"/>
  <c r="L61"/>
  <c r="K61"/>
  <c r="J61"/>
  <c r="I61"/>
  <c r="H61"/>
  <c r="G61"/>
  <c r="S59"/>
  <c r="R59"/>
  <c r="Q59"/>
  <c r="P59"/>
  <c r="O59"/>
  <c r="N59"/>
  <c r="M59"/>
  <c r="L59"/>
  <c r="K59"/>
  <c r="J59"/>
  <c r="I59"/>
  <c r="H59"/>
  <c r="G59"/>
  <c r="S55"/>
  <c r="S57" s="1"/>
  <c r="R55"/>
  <c r="Q55"/>
  <c r="Q57" s="1"/>
  <c r="P55"/>
  <c r="O55"/>
  <c r="O57" s="1"/>
  <c r="N55"/>
  <c r="M55"/>
  <c r="M57" s="1"/>
  <c r="L55"/>
  <c r="K55"/>
  <c r="K57" s="1"/>
  <c r="J55"/>
  <c r="I55"/>
  <c r="I57" s="1"/>
  <c r="H55"/>
  <c r="G55"/>
  <c r="G57" s="1"/>
  <c r="S54"/>
  <c r="R54"/>
  <c r="Q54"/>
  <c r="P54"/>
  <c r="O54"/>
  <c r="N54"/>
  <c r="M54"/>
  <c r="L54"/>
  <c r="K54"/>
  <c r="J54"/>
  <c r="I54"/>
  <c r="H54"/>
  <c r="G54"/>
  <c r="S52"/>
  <c r="R52"/>
  <c r="Q52"/>
  <c r="P52"/>
  <c r="O52"/>
  <c r="N52"/>
  <c r="M52"/>
  <c r="L52"/>
  <c r="K52"/>
  <c r="J52"/>
  <c r="I52"/>
  <c r="H52"/>
  <c r="G52"/>
  <c r="S48"/>
  <c r="S49" s="1"/>
  <c r="R48"/>
  <c r="R50" s="1"/>
  <c r="Q48"/>
  <c r="Q49" s="1"/>
  <c r="P48"/>
  <c r="P50" s="1"/>
  <c r="O48"/>
  <c r="O49" s="1"/>
  <c r="N48"/>
  <c r="N50" s="1"/>
  <c r="M48"/>
  <c r="M49" s="1"/>
  <c r="L48"/>
  <c r="L50" s="1"/>
  <c r="K48"/>
  <c r="K49" s="1"/>
  <c r="J48"/>
  <c r="J50" s="1"/>
  <c r="I48"/>
  <c r="I49" s="1"/>
  <c r="H48"/>
  <c r="H50" s="1"/>
  <c r="G48"/>
  <c r="G49" s="1"/>
  <c r="S47"/>
  <c r="R47"/>
  <c r="Q47"/>
  <c r="P47"/>
  <c r="O47"/>
  <c r="N47"/>
  <c r="M47"/>
  <c r="L47"/>
  <c r="K47"/>
  <c r="J47"/>
  <c r="I47"/>
  <c r="H47"/>
  <c r="G47"/>
  <c r="S45"/>
  <c r="R45"/>
  <c r="Q45"/>
  <c r="P45"/>
  <c r="O45"/>
  <c r="N45"/>
  <c r="M45"/>
  <c r="L45"/>
  <c r="K45"/>
  <c r="J45"/>
  <c r="I45"/>
  <c r="H45"/>
  <c r="G45"/>
  <c r="S41"/>
  <c r="S43" s="1"/>
  <c r="R41"/>
  <c r="Q41"/>
  <c r="Q43" s="1"/>
  <c r="P41"/>
  <c r="O41"/>
  <c r="O43" s="1"/>
  <c r="N41"/>
  <c r="M41"/>
  <c r="M43" s="1"/>
  <c r="L41"/>
  <c r="K41"/>
  <c r="K43" s="1"/>
  <c r="J41"/>
  <c r="I41"/>
  <c r="I43" s="1"/>
  <c r="H41"/>
  <c r="G41"/>
  <c r="G43" s="1"/>
  <c r="S40"/>
  <c r="R40"/>
  <c r="Q40"/>
  <c r="P40"/>
  <c r="O40"/>
  <c r="N40"/>
  <c r="M40"/>
  <c r="L40"/>
  <c r="K40"/>
  <c r="J40"/>
  <c r="I40"/>
  <c r="H40"/>
  <c r="G40"/>
  <c r="S38"/>
  <c r="R38"/>
  <c r="Q38"/>
  <c r="P38"/>
  <c r="O38"/>
  <c r="N38"/>
  <c r="M38"/>
  <c r="L38"/>
  <c r="K38"/>
  <c r="J38"/>
  <c r="I38"/>
  <c r="H38"/>
  <c r="G38"/>
  <c r="S34"/>
  <c r="S35" s="1"/>
  <c r="R34"/>
  <c r="R36" s="1"/>
  <c r="Q34"/>
  <c r="Q35" s="1"/>
  <c r="P34"/>
  <c r="P36" s="1"/>
  <c r="O34"/>
  <c r="O35" s="1"/>
  <c r="N34"/>
  <c r="N36" s="1"/>
  <c r="M34"/>
  <c r="M35" s="1"/>
  <c r="L34"/>
  <c r="L36" s="1"/>
  <c r="K34"/>
  <c r="K35" s="1"/>
  <c r="J34"/>
  <c r="J36" s="1"/>
  <c r="I34"/>
  <c r="I35" s="1"/>
  <c r="H34"/>
  <c r="H36" s="1"/>
  <c r="G34"/>
  <c r="G35" s="1"/>
  <c r="S33"/>
  <c r="R33"/>
  <c r="Q33"/>
  <c r="P33"/>
  <c r="O33"/>
  <c r="N33"/>
  <c r="M33"/>
  <c r="L33"/>
  <c r="K33"/>
  <c r="J33"/>
  <c r="I33"/>
  <c r="H33"/>
  <c r="G33"/>
  <c r="S31"/>
  <c r="R31"/>
  <c r="Q31"/>
  <c r="P31"/>
  <c r="O31"/>
  <c r="N31"/>
  <c r="M31"/>
  <c r="L31"/>
  <c r="K31"/>
  <c r="J31"/>
  <c r="I31"/>
  <c r="H31"/>
  <c r="G31"/>
  <c r="S27"/>
  <c r="S29" s="1"/>
  <c r="R27"/>
  <c r="Q27"/>
  <c r="Q29" s="1"/>
  <c r="P27"/>
  <c r="O27"/>
  <c r="O29" s="1"/>
  <c r="N27"/>
  <c r="M27"/>
  <c r="M29" s="1"/>
  <c r="L27"/>
  <c r="K27"/>
  <c r="K29" s="1"/>
  <c r="J27"/>
  <c r="I27"/>
  <c r="I29" s="1"/>
  <c r="H27"/>
  <c r="G27"/>
  <c r="G29" s="1"/>
  <c r="S26"/>
  <c r="R26"/>
  <c r="Q26"/>
  <c r="P26"/>
  <c r="O26"/>
  <c r="N26"/>
  <c r="M26"/>
  <c r="L26"/>
  <c r="K26"/>
  <c r="J26"/>
  <c r="I26"/>
  <c r="H26"/>
  <c r="G26"/>
  <c r="S24"/>
  <c r="R24"/>
  <c r="Q24"/>
  <c r="P24"/>
  <c r="O24"/>
  <c r="N24"/>
  <c r="M24"/>
  <c r="L24"/>
  <c r="K24"/>
  <c r="J24"/>
  <c r="I24"/>
  <c r="H24"/>
  <c r="G24"/>
  <c r="S20"/>
  <c r="S21" s="1"/>
  <c r="R20"/>
  <c r="R22" s="1"/>
  <c r="Q20"/>
  <c r="Q21" s="1"/>
  <c r="P20"/>
  <c r="P22" s="1"/>
  <c r="O20"/>
  <c r="O21" s="1"/>
  <c r="N20"/>
  <c r="N22" s="1"/>
  <c r="M20"/>
  <c r="M21" s="1"/>
  <c r="L20"/>
  <c r="L22" s="1"/>
  <c r="K20"/>
  <c r="K21" s="1"/>
  <c r="J20"/>
  <c r="J22" s="1"/>
  <c r="I20"/>
  <c r="I21" s="1"/>
  <c r="H20"/>
  <c r="H22" s="1"/>
  <c r="G20"/>
  <c r="G21" s="1"/>
  <c r="S19"/>
  <c r="R19"/>
  <c r="Q19"/>
  <c r="P19"/>
  <c r="O19"/>
  <c r="N19"/>
  <c r="M19"/>
  <c r="L19"/>
  <c r="K19"/>
  <c r="J19"/>
  <c r="I19"/>
  <c r="H19"/>
  <c r="G19"/>
  <c r="S17"/>
  <c r="R17"/>
  <c r="Q17"/>
  <c r="P17"/>
  <c r="O17"/>
  <c r="N17"/>
  <c r="M17"/>
  <c r="L17"/>
  <c r="K17"/>
  <c r="J17"/>
  <c r="I17"/>
  <c r="H17"/>
  <c r="G17"/>
  <c r="R13"/>
  <c r="Q13"/>
  <c r="Q15" s="1"/>
  <c r="P13"/>
  <c r="O13"/>
  <c r="O15" s="1"/>
  <c r="N13"/>
  <c r="M13"/>
  <c r="M15" s="1"/>
  <c r="L13"/>
  <c r="K13"/>
  <c r="K15" s="1"/>
  <c r="J13"/>
  <c r="I13"/>
  <c r="I15" s="1"/>
  <c r="H13"/>
  <c r="G13"/>
  <c r="G15" s="1"/>
  <c r="S12"/>
  <c r="R12"/>
  <c r="Q12"/>
  <c r="P12"/>
  <c r="O12"/>
  <c r="N12"/>
  <c r="M12"/>
  <c r="L12"/>
  <c r="K12"/>
  <c r="J12"/>
  <c r="I12"/>
  <c r="H12"/>
  <c r="G12"/>
  <c r="S9"/>
  <c r="S13" s="1"/>
  <c r="H90" i="199"/>
  <c r="H28" i="197" l="1"/>
  <c r="J28"/>
  <c r="L28"/>
  <c r="N28"/>
  <c r="P28"/>
  <c r="R28"/>
  <c r="H42"/>
  <c r="J42"/>
  <c r="L42"/>
  <c r="N42"/>
  <c r="P42"/>
  <c r="R42"/>
  <c r="H56"/>
  <c r="J56"/>
  <c r="L56"/>
  <c r="N56"/>
  <c r="P56"/>
  <c r="R56"/>
  <c r="H70"/>
  <c r="J70"/>
  <c r="L70"/>
  <c r="N70"/>
  <c r="P70"/>
  <c r="R70"/>
  <c r="G117" i="248"/>
  <c r="G125"/>
  <c r="G68" i="246"/>
  <c r="G58"/>
  <c r="H18" i="249"/>
  <c r="H25" s="1"/>
  <c r="I37" i="247" a="1"/>
  <c r="K37" s="1"/>
  <c r="I51" a="1"/>
  <c r="L51" s="1"/>
  <c r="I65" a="1"/>
  <c r="K65" s="1"/>
  <c r="I79" a="1"/>
  <c r="L79" s="1"/>
  <c r="I93" a="1"/>
  <c r="K93" s="1"/>
  <c r="I107" a="1"/>
  <c r="L107" s="1"/>
  <c r="M22"/>
  <c r="R34" i="155"/>
  <c r="H78" i="247"/>
  <c r="H106"/>
  <c r="H50"/>
  <c r="M50"/>
  <c r="M78"/>
  <c r="M106"/>
  <c r="U22"/>
  <c r="N22"/>
  <c r="H64"/>
  <c r="H120"/>
  <c r="J87" i="248"/>
  <c r="P87"/>
  <c r="G88"/>
  <c r="G91"/>
  <c r="G94"/>
  <c r="G81"/>
  <c r="G83"/>
  <c r="G85"/>
  <c r="G87" s="1"/>
  <c r="J102"/>
  <c r="P102"/>
  <c r="G39"/>
  <c r="M102"/>
  <c r="N11" i="198"/>
  <c r="P43" i="155"/>
  <c r="L11" i="198"/>
  <c r="N43" i="155"/>
  <c r="J11" i="198"/>
  <c r="L43" i="155"/>
  <c r="H14" i="198"/>
  <c r="J43" i="155"/>
  <c r="O11" i="198"/>
  <c r="Q43" i="155"/>
  <c r="M11" i="198"/>
  <c r="O43" i="155"/>
  <c r="K11" i="198"/>
  <c r="M43" i="155"/>
  <c r="I11" i="198"/>
  <c r="K43" i="155"/>
  <c r="K18" i="246"/>
  <c r="J18"/>
  <c r="I107" i="247"/>
  <c r="I79"/>
  <c r="K51"/>
  <c r="K107"/>
  <c r="I51"/>
  <c r="K79"/>
  <c r="K22" s="1"/>
  <c r="D13" i="249"/>
  <c r="G39"/>
  <c r="G47" s="1" a="1"/>
  <c r="G90" i="248"/>
  <c r="G93" s="1"/>
  <c r="G95" s="1"/>
  <c r="G97" s="1"/>
  <c r="G105"/>
  <c r="M90"/>
  <c r="M93" s="1"/>
  <c r="M95" s="1"/>
  <c r="M97" s="1"/>
  <c r="M105"/>
  <c r="M103"/>
  <c r="J105"/>
  <c r="J90"/>
  <c r="J93" s="1"/>
  <c r="J95" s="1"/>
  <c r="J97" s="1"/>
  <c r="P105"/>
  <c r="P90"/>
  <c r="P93" s="1"/>
  <c r="P95" s="1"/>
  <c r="P97" s="1"/>
  <c r="J103"/>
  <c r="P103"/>
  <c r="N36"/>
  <c r="H84"/>
  <c r="H90"/>
  <c r="H93" s="1"/>
  <c r="H95" s="1"/>
  <c r="H97" s="1"/>
  <c r="L90"/>
  <c r="L93" s="1"/>
  <c r="L95" s="1"/>
  <c r="L97" s="1"/>
  <c r="N90"/>
  <c r="N93" s="1"/>
  <c r="N95" s="1"/>
  <c r="N97" s="1"/>
  <c r="I105"/>
  <c r="K105"/>
  <c r="O105"/>
  <c r="H109"/>
  <c r="G110"/>
  <c r="L121"/>
  <c r="N122"/>
  <c r="G36"/>
  <c r="J37" i="247"/>
  <c r="L37"/>
  <c r="J65"/>
  <c r="L65"/>
  <c r="J93"/>
  <c r="L93"/>
  <c r="I37"/>
  <c r="J51"/>
  <c r="I65"/>
  <c r="J79"/>
  <c r="J22" s="1"/>
  <c r="I93"/>
  <c r="J107"/>
  <c r="H107" s="1"/>
  <c r="L22"/>
  <c r="S15" i="197"/>
  <c r="S14"/>
  <c r="H14"/>
  <c r="J14"/>
  <c r="L14"/>
  <c r="N14"/>
  <c r="P14"/>
  <c r="R14"/>
  <c r="H10"/>
  <c r="J10"/>
  <c r="L10"/>
  <c r="N10"/>
  <c r="P10"/>
  <c r="R10"/>
  <c r="G14"/>
  <c r="I14"/>
  <c r="K14"/>
  <c r="M14"/>
  <c r="O14"/>
  <c r="Q14"/>
  <c r="H15"/>
  <c r="J15"/>
  <c r="L15"/>
  <c r="N15"/>
  <c r="P15"/>
  <c r="R15"/>
  <c r="H21"/>
  <c r="J21"/>
  <c r="L21"/>
  <c r="N21"/>
  <c r="P21"/>
  <c r="R21"/>
  <c r="G22"/>
  <c r="I22"/>
  <c r="K22"/>
  <c r="M22"/>
  <c r="O22"/>
  <c r="Q22"/>
  <c r="S22"/>
  <c r="G28"/>
  <c r="I28"/>
  <c r="K28"/>
  <c r="M28"/>
  <c r="O28"/>
  <c r="Q28"/>
  <c r="S28"/>
  <c r="H29"/>
  <c r="J29"/>
  <c r="L29"/>
  <c r="N29"/>
  <c r="P29"/>
  <c r="R29"/>
  <c r="H35"/>
  <c r="J35"/>
  <c r="L35"/>
  <c r="N35"/>
  <c r="P35"/>
  <c r="R35"/>
  <c r="G36"/>
  <c r="I36"/>
  <c r="K36"/>
  <c r="M36"/>
  <c r="O36"/>
  <c r="Q36"/>
  <c r="S36"/>
  <c r="G42"/>
  <c r="I42"/>
  <c r="K42"/>
  <c r="M42"/>
  <c r="O42"/>
  <c r="Q42"/>
  <c r="S42"/>
  <c r="H43"/>
  <c r="J43"/>
  <c r="L43"/>
  <c r="N43"/>
  <c r="P43"/>
  <c r="R43"/>
  <c r="H49"/>
  <c r="J49"/>
  <c r="L49"/>
  <c r="N49"/>
  <c r="P49"/>
  <c r="R49"/>
  <c r="G50"/>
  <c r="I50"/>
  <c r="K50"/>
  <c r="M50"/>
  <c r="O50"/>
  <c r="Q50"/>
  <c r="S50"/>
  <c r="G56"/>
  <c r="I56"/>
  <c r="K56"/>
  <c r="M56"/>
  <c r="O56"/>
  <c r="Q56"/>
  <c r="S56"/>
  <c r="H57"/>
  <c r="J57"/>
  <c r="L57"/>
  <c r="N57"/>
  <c r="P57"/>
  <c r="R57"/>
  <c r="H63"/>
  <c r="J63"/>
  <c r="L63"/>
  <c r="N63"/>
  <c r="P63"/>
  <c r="R63"/>
  <c r="G64"/>
  <c r="I64"/>
  <c r="K64"/>
  <c r="M64"/>
  <c r="O64"/>
  <c r="Q64"/>
  <c r="S64"/>
  <c r="G70"/>
  <c r="I70"/>
  <c r="K70"/>
  <c r="M70"/>
  <c r="O70"/>
  <c r="Q70"/>
  <c r="S70"/>
  <c r="H71"/>
  <c r="J71"/>
  <c r="L71"/>
  <c r="N71"/>
  <c r="P71"/>
  <c r="R71"/>
  <c r="H77"/>
  <c r="J77"/>
  <c r="L77"/>
  <c r="N77"/>
  <c r="P77"/>
  <c r="R77"/>
  <c r="G78"/>
  <c r="I78"/>
  <c r="K78"/>
  <c r="M78"/>
  <c r="O78"/>
  <c r="Q78"/>
  <c r="S78"/>
  <c r="G10"/>
  <c r="I10"/>
  <c r="K10"/>
  <c r="M10"/>
  <c r="O10"/>
  <c r="Q10"/>
  <c r="S10"/>
  <c r="R43" i="155" l="1"/>
  <c r="H9" i="218"/>
  <c r="H12" s="1"/>
  <c r="H37" i="247"/>
  <c r="I51" i="249"/>
  <c r="G51"/>
  <c r="I50"/>
  <c r="G50"/>
  <c r="I49"/>
  <c r="G49"/>
  <c r="I48"/>
  <c r="G48"/>
  <c r="I47"/>
  <c r="G47"/>
  <c r="J51"/>
  <c r="H51"/>
  <c r="J50"/>
  <c r="H50"/>
  <c r="J49"/>
  <c r="H49"/>
  <c r="J48"/>
  <c r="H48"/>
  <c r="J47"/>
  <c r="H47"/>
  <c r="I84" i="248"/>
  <c r="J84" s="1"/>
  <c r="H79" i="247"/>
  <c r="H22" s="1"/>
  <c r="I22"/>
  <c r="H51"/>
  <c r="H93"/>
  <c r="H65"/>
  <c r="AG127" i="163"/>
  <c r="AG126"/>
  <c r="AG125"/>
  <c r="AG124"/>
  <c r="AG123"/>
  <c r="AG122"/>
  <c r="AG121"/>
  <c r="AG120"/>
  <c r="AG119"/>
  <c r="AG118"/>
  <c r="AG117"/>
  <c r="AG116"/>
  <c r="AG115"/>
  <c r="AG114"/>
  <c r="AG113"/>
  <c r="AG112"/>
  <c r="AG111"/>
  <c r="AG110"/>
  <c r="AG109"/>
  <c r="AG108"/>
  <c r="AG107"/>
  <c r="AG106"/>
  <c r="AG105"/>
  <c r="AG104"/>
  <c r="AG103"/>
  <c r="AG102"/>
  <c r="AG101"/>
  <c r="AG100"/>
  <c r="AG99"/>
  <c r="AG98"/>
  <c r="AG97"/>
  <c r="AG96"/>
  <c r="AG95"/>
  <c r="AG94"/>
  <c r="AG93"/>
  <c r="AG92"/>
  <c r="AG91"/>
  <c r="AG90"/>
  <c r="AG89"/>
  <c r="AG88"/>
  <c r="AG87"/>
  <c r="AG86"/>
  <c r="AG85"/>
  <c r="AG84"/>
  <c r="AG83"/>
  <c r="AG82"/>
  <c r="AG81"/>
  <c r="AG80"/>
  <c r="AG79"/>
  <c r="AG78"/>
  <c r="AG77"/>
  <c r="AG76"/>
  <c r="AG75"/>
  <c r="AG74"/>
  <c r="AG73"/>
  <c r="AG72"/>
  <c r="AG71"/>
  <c r="AG70"/>
  <c r="AG69"/>
  <c r="AG68"/>
  <c r="AG67"/>
  <c r="AG66"/>
  <c r="AG65"/>
  <c r="AG64"/>
  <c r="AG63"/>
  <c r="AG62"/>
  <c r="AG61"/>
  <c r="AG60"/>
  <c r="AG59"/>
  <c r="AG58"/>
  <c r="AG57"/>
  <c r="AG56"/>
  <c r="AG55"/>
  <c r="AG54"/>
  <c r="AG53"/>
  <c r="AG52"/>
  <c r="AG51"/>
  <c r="AG50"/>
  <c r="AG49"/>
  <c r="AG48"/>
  <c r="AG47"/>
  <c r="AG46"/>
  <c r="AG45"/>
  <c r="AG44"/>
  <c r="AG43"/>
  <c r="AG42"/>
  <c r="AG41"/>
  <c r="AG40"/>
  <c r="AG39"/>
  <c r="AG38"/>
  <c r="AG37"/>
  <c r="AG36"/>
  <c r="AG35"/>
  <c r="AG34"/>
  <c r="AG33"/>
  <c r="AG32"/>
  <c r="AG31"/>
  <c r="AG30"/>
  <c r="AG29"/>
  <c r="AG28"/>
  <c r="AG27"/>
  <c r="AG26"/>
  <c r="AG25"/>
  <c r="AG24"/>
  <c r="AG23"/>
  <c r="AG22"/>
  <c r="AG21"/>
  <c r="AG20"/>
  <c r="AG19"/>
  <c r="AG18"/>
  <c r="AG17"/>
  <c r="AG16"/>
  <c r="AG15"/>
  <c r="AG14"/>
  <c r="AG13"/>
  <c r="AG12"/>
  <c r="AG11"/>
  <c r="AG10"/>
  <c r="AG9"/>
  <c r="H23" i="31"/>
  <c r="H87" i="199"/>
  <c r="H94" s="1"/>
  <c r="H101" s="1"/>
  <c r="H85"/>
  <c r="H82"/>
  <c r="H77"/>
  <c r="H78"/>
  <c r="H79"/>
  <c r="H80"/>
  <c r="H81"/>
  <c r="H76"/>
  <c r="H83" s="1"/>
  <c r="H69"/>
  <c r="H70"/>
  <c r="H71"/>
  <c r="H72"/>
  <c r="H73"/>
  <c r="H74"/>
  <c r="H68"/>
  <c r="H48"/>
  <c r="H44"/>
  <c r="H42"/>
  <c r="H43"/>
  <c r="H37"/>
  <c r="H27"/>
  <c r="H28"/>
  <c r="H29"/>
  <c r="H30"/>
  <c r="H31"/>
  <c r="H32"/>
  <c r="H33"/>
  <c r="G32" i="249" s="1"/>
  <c r="H34" i="199"/>
  <c r="H35"/>
  <c r="H26"/>
  <c r="H24"/>
  <c r="H19"/>
  <c r="H20"/>
  <c r="H21"/>
  <c r="H22"/>
  <c r="H23"/>
  <c r="H18"/>
  <c r="J27" i="246" s="1"/>
  <c r="H220" i="199"/>
  <c r="H217"/>
  <c r="H209"/>
  <c r="H199"/>
  <c r="H195"/>
  <c r="H188"/>
  <c r="H175"/>
  <c r="H218" l="1"/>
  <c r="H222" s="1"/>
  <c r="H196"/>
  <c r="H201" s="1"/>
  <c r="J17" i="246"/>
  <c r="H75" i="199"/>
  <c r="K27" i="246"/>
  <c r="I23" i="247" s="1" a="1"/>
  <c r="H31" i="198"/>
  <c r="H111" i="44"/>
  <c r="H110" s="1"/>
  <c r="K84" i="248"/>
  <c r="L84" s="1"/>
  <c r="AW94" i="198"/>
  <c r="AV94"/>
  <c r="AU94"/>
  <c r="AT94"/>
  <c r="AS94"/>
  <c r="AR94"/>
  <c r="AQ94"/>
  <c r="AP94"/>
  <c r="AX90"/>
  <c r="AX94" s="1"/>
  <c r="AP87"/>
  <c r="AX86"/>
  <c r="AX87" s="1"/>
  <c r="AW85"/>
  <c r="AV85"/>
  <c r="AU85"/>
  <c r="AT85"/>
  <c r="AS85"/>
  <c r="AR85"/>
  <c r="AQ85"/>
  <c r="AP85"/>
  <c r="AX84"/>
  <c r="AX83"/>
  <c r="AX82"/>
  <c r="AW80"/>
  <c r="AV80"/>
  <c r="AU80"/>
  <c r="AT80"/>
  <c r="AS80"/>
  <c r="AR80"/>
  <c r="AQ80"/>
  <c r="AP80"/>
  <c r="AX79"/>
  <c r="AX78"/>
  <c r="AX77"/>
  <c r="AX76"/>
  <c r="AX75"/>
  <c r="AW74"/>
  <c r="AW88" s="1"/>
  <c r="AV74"/>
  <c r="AU74"/>
  <c r="AU88" s="1"/>
  <c r="AT74"/>
  <c r="AS74"/>
  <c r="AS88" s="1"/>
  <c r="AR74"/>
  <c r="AQ74"/>
  <c r="AQ88" s="1"/>
  <c r="AP74"/>
  <c r="AX73"/>
  <c r="AX71"/>
  <c r="AX70"/>
  <c r="AX74" s="1"/>
  <c r="AQ68"/>
  <c r="AR68" s="1"/>
  <c r="AS68" s="1"/>
  <c r="AT68" s="1"/>
  <c r="AU68" s="1"/>
  <c r="AV68" s="1"/>
  <c r="AW68" s="1"/>
  <c r="AF94"/>
  <c r="AE94"/>
  <c r="AD94"/>
  <c r="AC94"/>
  <c r="AB94"/>
  <c r="AA94"/>
  <c r="Z94"/>
  <c r="Y94"/>
  <c r="AG90"/>
  <c r="AG94" s="1"/>
  <c r="Y87"/>
  <c r="AG86"/>
  <c r="AG87" s="1"/>
  <c r="AF85"/>
  <c r="AE85"/>
  <c r="AD85"/>
  <c r="AC85"/>
  <c r="AB85"/>
  <c r="AA85"/>
  <c r="Z85"/>
  <c r="Y85"/>
  <c r="AG84"/>
  <c r="AG83"/>
  <c r="AG82"/>
  <c r="AF80"/>
  <c r="AE80"/>
  <c r="AD80"/>
  <c r="AC80"/>
  <c r="AB80"/>
  <c r="AA80"/>
  <c r="Z80"/>
  <c r="Y80"/>
  <c r="AG79"/>
  <c r="AG78"/>
  <c r="AG77"/>
  <c r="AG76"/>
  <c r="AG75"/>
  <c r="AF74"/>
  <c r="AE74"/>
  <c r="AD74"/>
  <c r="AC74"/>
  <c r="AB74"/>
  <c r="AA74"/>
  <c r="Z74"/>
  <c r="Y74"/>
  <c r="AG73"/>
  <c r="AG71"/>
  <c r="AG70"/>
  <c r="Z68"/>
  <c r="AA68" s="1"/>
  <c r="AB68" s="1"/>
  <c r="AC68" s="1"/>
  <c r="AD68" s="1"/>
  <c r="AE68" s="1"/>
  <c r="AF68" s="1"/>
  <c r="O94"/>
  <c r="N94"/>
  <c r="M94"/>
  <c r="L94"/>
  <c r="K94"/>
  <c r="J94"/>
  <c r="I94"/>
  <c r="H94"/>
  <c r="P90"/>
  <c r="H87"/>
  <c r="P86"/>
  <c r="P87" s="1"/>
  <c r="O85"/>
  <c r="N85"/>
  <c r="M85"/>
  <c r="L85"/>
  <c r="K85"/>
  <c r="J85"/>
  <c r="I85"/>
  <c r="H85"/>
  <c r="P84"/>
  <c r="P83"/>
  <c r="P82"/>
  <c r="O80"/>
  <c r="N80"/>
  <c r="M80"/>
  <c r="L80"/>
  <c r="K80"/>
  <c r="J80"/>
  <c r="I80"/>
  <c r="H80"/>
  <c r="P79"/>
  <c r="P78"/>
  <c r="P77"/>
  <c r="P76"/>
  <c r="P75"/>
  <c r="O74"/>
  <c r="N74"/>
  <c r="M74"/>
  <c r="L74"/>
  <c r="K74"/>
  <c r="J74"/>
  <c r="I74"/>
  <c r="H74"/>
  <c r="P73"/>
  <c r="P71"/>
  <c r="P70"/>
  <c r="I68"/>
  <c r="J68" s="1"/>
  <c r="K68" s="1"/>
  <c r="L68" s="1"/>
  <c r="M68" s="1"/>
  <c r="N68" s="1"/>
  <c r="O68" s="1"/>
  <c r="AW64"/>
  <c r="AV64"/>
  <c r="AU64"/>
  <c r="AT64"/>
  <c r="AS64"/>
  <c r="AR64"/>
  <c r="AQ64"/>
  <c r="AP64"/>
  <c r="AX60"/>
  <c r="AX64" s="1"/>
  <c r="AP57"/>
  <c r="AX56"/>
  <c r="AX57" s="1"/>
  <c r="AW55"/>
  <c r="AV55"/>
  <c r="AU55"/>
  <c r="AT55"/>
  <c r="AS55"/>
  <c r="AR55"/>
  <c r="AQ55"/>
  <c r="AP55"/>
  <c r="AX54"/>
  <c r="AX53"/>
  <c r="AX52"/>
  <c r="AW50"/>
  <c r="AV50"/>
  <c r="AU50"/>
  <c r="AT50"/>
  <c r="AS50"/>
  <c r="AR50"/>
  <c r="AQ50"/>
  <c r="AP50"/>
  <c r="AX49"/>
  <c r="AX48"/>
  <c r="AX47"/>
  <c r="AX46"/>
  <c r="AX45"/>
  <c r="AW44"/>
  <c r="AV44"/>
  <c r="AU44"/>
  <c r="AT44"/>
  <c r="AS44"/>
  <c r="AR44"/>
  <c r="AQ44"/>
  <c r="AP44"/>
  <c r="AX43"/>
  <c r="AX41"/>
  <c r="AX40"/>
  <c r="AQ38"/>
  <c r="AR38" s="1"/>
  <c r="AS38" s="1"/>
  <c r="AT38" s="1"/>
  <c r="AU38" s="1"/>
  <c r="AV38" s="1"/>
  <c r="AW38" s="1"/>
  <c r="AF64"/>
  <c r="AE64"/>
  <c r="AD64"/>
  <c r="AC64"/>
  <c r="AB64"/>
  <c r="AA64"/>
  <c r="Z64"/>
  <c r="Y64"/>
  <c r="AG60"/>
  <c r="AG64" s="1"/>
  <c r="Y57"/>
  <c r="AG56"/>
  <c r="AG57" s="1"/>
  <c r="AF55"/>
  <c r="AE55"/>
  <c r="AD55"/>
  <c r="AC55"/>
  <c r="AB55"/>
  <c r="AA55"/>
  <c r="Z55"/>
  <c r="Y55"/>
  <c r="AG54"/>
  <c r="AG53"/>
  <c r="AG52"/>
  <c r="AF50"/>
  <c r="AE50"/>
  <c r="AD50"/>
  <c r="AC50"/>
  <c r="AB50"/>
  <c r="AA50"/>
  <c r="Z50"/>
  <c r="Y50"/>
  <c r="AG49"/>
  <c r="AG48"/>
  <c r="AG47"/>
  <c r="AG46"/>
  <c r="AG45"/>
  <c r="AF44"/>
  <c r="AE44"/>
  <c r="AD44"/>
  <c r="AC44"/>
  <c r="AB44"/>
  <c r="AA44"/>
  <c r="Z44"/>
  <c r="Y44"/>
  <c r="AG43"/>
  <c r="AG41"/>
  <c r="AG40"/>
  <c r="Z38"/>
  <c r="AA38" s="1"/>
  <c r="AB38" s="1"/>
  <c r="AC38" s="1"/>
  <c r="AD38" s="1"/>
  <c r="AE38" s="1"/>
  <c r="AF38" s="1"/>
  <c r="O64"/>
  <c r="N64"/>
  <c r="M64"/>
  <c r="L64"/>
  <c r="K64"/>
  <c r="J64"/>
  <c r="I64"/>
  <c r="H64"/>
  <c r="P60"/>
  <c r="H57"/>
  <c r="P56"/>
  <c r="P57" s="1"/>
  <c r="O55"/>
  <c r="N55"/>
  <c r="M55"/>
  <c r="L55"/>
  <c r="K55"/>
  <c r="J55"/>
  <c r="I55"/>
  <c r="H55"/>
  <c r="P54"/>
  <c r="P53"/>
  <c r="P52"/>
  <c r="O50"/>
  <c r="N50"/>
  <c r="M50"/>
  <c r="L50"/>
  <c r="K50"/>
  <c r="J50"/>
  <c r="I50"/>
  <c r="H50"/>
  <c r="P49"/>
  <c r="P48"/>
  <c r="P47"/>
  <c r="P46"/>
  <c r="P45"/>
  <c r="O44"/>
  <c r="N44"/>
  <c r="M44"/>
  <c r="L44"/>
  <c r="K44"/>
  <c r="J44"/>
  <c r="I44"/>
  <c r="H44"/>
  <c r="P43"/>
  <c r="P41"/>
  <c r="P40"/>
  <c r="I38"/>
  <c r="J38" s="1"/>
  <c r="K38" s="1"/>
  <c r="L38" s="1"/>
  <c r="M38" s="1"/>
  <c r="N38" s="1"/>
  <c r="O38" s="1"/>
  <c r="AF34"/>
  <c r="AE34"/>
  <c r="AD34"/>
  <c r="AC34"/>
  <c r="AB34"/>
  <c r="AA34"/>
  <c r="Z34"/>
  <c r="Y34"/>
  <c r="AG30"/>
  <c r="AG34" s="1"/>
  <c r="Y27"/>
  <c r="AG26"/>
  <c r="AG27" s="1"/>
  <c r="AF25"/>
  <c r="AE25"/>
  <c r="AD25"/>
  <c r="AC25"/>
  <c r="AB25"/>
  <c r="AA25"/>
  <c r="Z25"/>
  <c r="Y25"/>
  <c r="AG24"/>
  <c r="AG23"/>
  <c r="AG22"/>
  <c r="AF20"/>
  <c r="AE20"/>
  <c r="AD20"/>
  <c r="AC20"/>
  <c r="AB20"/>
  <c r="AA20"/>
  <c r="Z20"/>
  <c r="Y20"/>
  <c r="AG19"/>
  <c r="AG18"/>
  <c r="AG17"/>
  <c r="AG16"/>
  <c r="AG15"/>
  <c r="AF14"/>
  <c r="AE14"/>
  <c r="AD14"/>
  <c r="AC14"/>
  <c r="AB14"/>
  <c r="AA14"/>
  <c r="Z14"/>
  <c r="Y14"/>
  <c r="AG13"/>
  <c r="AG11"/>
  <c r="AG10"/>
  <c r="Z8"/>
  <c r="AA8" s="1"/>
  <c r="AB8" s="1"/>
  <c r="AC8" s="1"/>
  <c r="AD8" s="1"/>
  <c r="AE8" s="1"/>
  <c r="AF8" s="1"/>
  <c r="I14"/>
  <c r="J14"/>
  <c r="K14"/>
  <c r="L14"/>
  <c r="M14"/>
  <c r="N14"/>
  <c r="O14"/>
  <c r="P13"/>
  <c r="H32" l="1"/>
  <c r="AX80"/>
  <c r="H58"/>
  <c r="J58"/>
  <c r="L58"/>
  <c r="N58"/>
  <c r="AP58"/>
  <c r="AR58"/>
  <c r="H88"/>
  <c r="AP88"/>
  <c r="AR88"/>
  <c r="AT88"/>
  <c r="AV88"/>
  <c r="AX85"/>
  <c r="I23" i="247"/>
  <c r="I9" s="1"/>
  <c r="J23"/>
  <c r="J9" s="1"/>
  <c r="K23"/>
  <c r="P31" i="198"/>
  <c r="P32"/>
  <c r="J111" i="44"/>
  <c r="J110" s="1"/>
  <c r="L23" i="247"/>
  <c r="L9" s="1"/>
  <c r="K17" i="246"/>
  <c r="K9" i="247"/>
  <c r="G27" i="246"/>
  <c r="G9" s="1" a="1"/>
  <c r="AG14" i="198"/>
  <c r="Z28"/>
  <c r="AB28"/>
  <c r="AD28"/>
  <c r="AF28"/>
  <c r="AG20"/>
  <c r="AG25"/>
  <c r="P44"/>
  <c r="I58"/>
  <c r="K58"/>
  <c r="M58"/>
  <c r="O58"/>
  <c r="AG44"/>
  <c r="Z58"/>
  <c r="AB58"/>
  <c r="AD58"/>
  <c r="AF58"/>
  <c r="AG50"/>
  <c r="AG55"/>
  <c r="AX44"/>
  <c r="AQ58"/>
  <c r="AS58"/>
  <c r="AU58"/>
  <c r="AW58"/>
  <c r="AX50"/>
  <c r="AX55"/>
  <c r="P74"/>
  <c r="I88"/>
  <c r="K88"/>
  <c r="M88"/>
  <c r="O88"/>
  <c r="P80"/>
  <c r="P85"/>
  <c r="AG74"/>
  <c r="Z88"/>
  <c r="AB88"/>
  <c r="AD88"/>
  <c r="AF88"/>
  <c r="AG80"/>
  <c r="AG85"/>
  <c r="AX88"/>
  <c r="P50"/>
  <c r="P55"/>
  <c r="AT58"/>
  <c r="AV58"/>
  <c r="Y28"/>
  <c r="AA28"/>
  <c r="AC28"/>
  <c r="AE28"/>
  <c r="Y58"/>
  <c r="AA58"/>
  <c r="AC58"/>
  <c r="AE58"/>
  <c r="J88"/>
  <c r="L88"/>
  <c r="N88"/>
  <c r="Y88"/>
  <c r="AA88"/>
  <c r="AC88"/>
  <c r="AE88"/>
  <c r="P94"/>
  <c r="P64"/>
  <c r="M84" i="248"/>
  <c r="N84" s="1"/>
  <c r="F15" i="1"/>
  <c r="F16"/>
  <c r="F17"/>
  <c r="F18"/>
  <c r="F19"/>
  <c r="F20"/>
  <c r="F21"/>
  <c r="F22"/>
  <c r="F23"/>
  <c r="F24"/>
  <c r="F25"/>
  <c r="F26"/>
  <c r="F28"/>
  <c r="F29"/>
  <c r="F31"/>
  <c r="F32"/>
  <c r="F33"/>
  <c r="F34"/>
  <c r="F35"/>
  <c r="F36"/>
  <c r="F37"/>
  <c r="F38"/>
  <c r="F39"/>
  <c r="F40"/>
  <c r="F41"/>
  <c r="F42"/>
  <c r="F43"/>
  <c r="F44"/>
  <c r="F45"/>
  <c r="F46"/>
  <c r="F48"/>
  <c r="F49"/>
  <c r="F53"/>
  <c r="F54"/>
  <c r="F50"/>
  <c r="F51"/>
  <c r="F52"/>
  <c r="F56"/>
  <c r="F58"/>
  <c r="F59"/>
  <c r="F60"/>
  <c r="F61"/>
  <c r="F62"/>
  <c r="F63"/>
  <c r="F64"/>
  <c r="F65"/>
  <c r="F67"/>
  <c r="F68"/>
  <c r="F69"/>
  <c r="F70"/>
  <c r="F71"/>
  <c r="F72"/>
  <c r="F73"/>
  <c r="F74"/>
  <c r="F75"/>
  <c r="F76"/>
  <c r="F78"/>
  <c r="F79"/>
  <c r="F80"/>
  <c r="F81"/>
  <c r="F82"/>
  <c r="F83"/>
  <c r="F84"/>
  <c r="F85"/>
  <c r="F86"/>
  <c r="F87"/>
  <c r="F88"/>
  <c r="F89"/>
  <c r="F90"/>
  <c r="F14"/>
  <c r="H23" i="247" l="1"/>
  <c r="H9" s="1"/>
  <c r="P33" i="198"/>
  <c r="G15" i="246"/>
  <c r="G11"/>
  <c r="G18"/>
  <c r="G14"/>
  <c r="G10"/>
  <c r="G17"/>
  <c r="J163" i="44" s="1"/>
  <c r="J162" s="1"/>
  <c r="G13" i="246"/>
  <c r="G9"/>
  <c r="G16"/>
  <c r="G12"/>
  <c r="H33" i="198"/>
  <c r="AG28"/>
  <c r="P58"/>
  <c r="AG88"/>
  <c r="P88"/>
  <c r="AX58"/>
  <c r="AG58"/>
  <c r="O84" i="248"/>
  <c r="P84" s="1"/>
  <c r="H30" i="218" l="1"/>
  <c r="Q52" i="155"/>
  <c r="Q53" s="1"/>
  <c r="P52"/>
  <c r="P53" s="1"/>
  <c r="O52"/>
  <c r="O53" s="1"/>
  <c r="N52"/>
  <c r="N53" s="1"/>
  <c r="M52"/>
  <c r="M53" s="1"/>
  <c r="L52"/>
  <c r="L53" s="1"/>
  <c r="K52"/>
  <c r="K53" s="1"/>
  <c r="J52"/>
  <c r="I52"/>
  <c r="I53" s="1"/>
  <c r="H160" i="199"/>
  <c r="H14"/>
  <c r="H86"/>
  <c r="H88" l="1"/>
  <c r="H102" s="1"/>
  <c r="H37" i="203" s="1"/>
  <c r="J30" i="198"/>
  <c r="J34" s="1"/>
  <c r="L30"/>
  <c r="L34" s="1"/>
  <c r="N30"/>
  <c r="N34" s="1"/>
  <c r="I30"/>
  <c r="I34" s="1"/>
  <c r="K30"/>
  <c r="K34" s="1"/>
  <c r="M30"/>
  <c r="M34" s="1"/>
  <c r="O30"/>
  <c r="O34" s="1"/>
  <c r="J53" i="155"/>
  <c r="R52"/>
  <c r="F24" i="232"/>
  <c r="E24"/>
  <c r="D24"/>
  <c r="C25" i="244"/>
  <c r="C24" i="232"/>
  <c r="B42" i="236"/>
  <c r="B41"/>
  <c r="B40"/>
  <c r="B39"/>
  <c r="B38"/>
  <c r="B37"/>
  <c r="B36"/>
  <c r="B35"/>
  <c r="B34"/>
  <c r="B33"/>
  <c r="B32"/>
  <c r="B31"/>
  <c r="B22"/>
  <c r="N22" s="1"/>
  <c r="O22" s="1"/>
  <c r="B21"/>
  <c r="N21" s="1"/>
  <c r="O21" s="1"/>
  <c r="B20"/>
  <c r="N20" s="1"/>
  <c r="O20" s="1"/>
  <c r="B19"/>
  <c r="N19" s="1"/>
  <c r="O19" s="1"/>
  <c r="B18"/>
  <c r="N18" s="1"/>
  <c r="O18" s="1"/>
  <c r="B17"/>
  <c r="N17" s="1"/>
  <c r="O17" s="1"/>
  <c r="B16"/>
  <c r="N16" s="1"/>
  <c r="O16" s="1"/>
  <c r="B15"/>
  <c r="N15" s="1"/>
  <c r="O15" s="1"/>
  <c r="B14"/>
  <c r="N14" s="1"/>
  <c r="O14" s="1"/>
  <c r="B13"/>
  <c r="N13" s="1"/>
  <c r="B42" i="235"/>
  <c r="B41"/>
  <c r="B40"/>
  <c r="B39"/>
  <c r="B38"/>
  <c r="B37"/>
  <c r="B36"/>
  <c r="B35"/>
  <c r="B34"/>
  <c r="B33"/>
  <c r="B32"/>
  <c r="B31"/>
  <c r="B22"/>
  <c r="B21"/>
  <c r="N21" s="1"/>
  <c r="O21" s="1"/>
  <c r="B20"/>
  <c r="N20" s="1"/>
  <c r="O20" s="1"/>
  <c r="B19"/>
  <c r="N19" s="1"/>
  <c r="O19" s="1"/>
  <c r="B18"/>
  <c r="N18" s="1"/>
  <c r="O18" s="1"/>
  <c r="B17"/>
  <c r="N17" s="1"/>
  <c r="O17" s="1"/>
  <c r="B16"/>
  <c r="N16" s="1"/>
  <c r="O16" s="1"/>
  <c r="B15"/>
  <c r="N15" s="1"/>
  <c r="O15" s="1"/>
  <c r="B14"/>
  <c r="N14" s="1"/>
  <c r="O14" s="1"/>
  <c r="B13"/>
  <c r="N13" s="1"/>
  <c r="O13" l="1"/>
  <c r="O13" i="236"/>
  <c r="O30" s="1"/>
  <c r="N30"/>
  <c r="N22" i="235"/>
  <c r="O22" s="1"/>
  <c r="H30" i="198"/>
  <c r="R53" i="155"/>
  <c r="E14" i="231"/>
  <c r="E60"/>
  <c r="E46"/>
  <c r="E115"/>
  <c r="E122" s="1"/>
  <c r="E71"/>
  <c r="E124"/>
  <c r="F31"/>
  <c r="E31"/>
  <c r="F29"/>
  <c r="E29"/>
  <c r="F22"/>
  <c r="E22"/>
  <c r="G22" i="207"/>
  <c r="F22"/>
  <c r="G13" i="5"/>
  <c r="O30" i="235" l="1"/>
  <c r="N30"/>
  <c r="P30" i="198"/>
  <c r="P34" s="1"/>
  <c r="H28" i="218"/>
  <c r="H33" s="1"/>
  <c r="H34" i="198"/>
  <c r="E121" i="231"/>
  <c r="I55" i="219" l="1"/>
  <c r="H55"/>
  <c r="E55"/>
  <c r="D55"/>
  <c r="M54"/>
  <c r="L54"/>
  <c r="N54" s="1"/>
  <c r="J54"/>
  <c r="F54"/>
  <c r="M53"/>
  <c r="L53"/>
  <c r="N53" s="1"/>
  <c r="J53"/>
  <c r="F53"/>
  <c r="M52"/>
  <c r="L52"/>
  <c r="N52" s="1"/>
  <c r="J52"/>
  <c r="F52"/>
  <c r="M51"/>
  <c r="L51"/>
  <c r="N51" s="1"/>
  <c r="J51"/>
  <c r="F51"/>
  <c r="M50"/>
  <c r="L50"/>
  <c r="N50" s="1"/>
  <c r="J50"/>
  <c r="F50"/>
  <c r="M49"/>
  <c r="L49"/>
  <c r="N49" s="1"/>
  <c r="J49"/>
  <c r="F49"/>
  <c r="M48"/>
  <c r="M55" s="1"/>
  <c r="L48"/>
  <c r="N48" s="1"/>
  <c r="N55" s="1"/>
  <c r="J48"/>
  <c r="J55" s="1"/>
  <c r="F48"/>
  <c r="F55" s="1"/>
  <c r="I46"/>
  <c r="H46"/>
  <c r="E46"/>
  <c r="D46"/>
  <c r="M45"/>
  <c r="L45"/>
  <c r="N45" s="1"/>
  <c r="J45"/>
  <c r="F45"/>
  <c r="M44"/>
  <c r="L44"/>
  <c r="N44" s="1"/>
  <c r="J44"/>
  <c r="F44"/>
  <c r="M43"/>
  <c r="L43"/>
  <c r="N43" s="1"/>
  <c r="J43"/>
  <c r="F43"/>
  <c r="M42"/>
  <c r="L42"/>
  <c r="N42" s="1"/>
  <c r="J42"/>
  <c r="F42"/>
  <c r="M41"/>
  <c r="L41"/>
  <c r="N41" s="1"/>
  <c r="J41"/>
  <c r="F41"/>
  <c r="M40"/>
  <c r="L40"/>
  <c r="N40" s="1"/>
  <c r="J40"/>
  <c r="F40"/>
  <c r="M46"/>
  <c r="N46"/>
  <c r="J46"/>
  <c r="F46"/>
  <c r="I39"/>
  <c r="H39"/>
  <c r="E39"/>
  <c r="D39"/>
  <c r="M38"/>
  <c r="L38"/>
  <c r="N38" s="1"/>
  <c r="J38"/>
  <c r="F38"/>
  <c r="M37"/>
  <c r="L37"/>
  <c r="N37" s="1"/>
  <c r="J37"/>
  <c r="F37"/>
  <c r="M36"/>
  <c r="L36"/>
  <c r="N36" s="1"/>
  <c r="J36"/>
  <c r="F36"/>
  <c r="M35"/>
  <c r="L35"/>
  <c r="N35" s="1"/>
  <c r="J35"/>
  <c r="F35"/>
  <c r="M34"/>
  <c r="L34"/>
  <c r="N34" s="1"/>
  <c r="J34"/>
  <c r="F34"/>
  <c r="M33"/>
  <c r="L33"/>
  <c r="N33" s="1"/>
  <c r="J33"/>
  <c r="F33"/>
  <c r="M39"/>
  <c r="N39"/>
  <c r="J39"/>
  <c r="F39"/>
  <c r="I32"/>
  <c r="H32"/>
  <c r="E32"/>
  <c r="D32"/>
  <c r="M31"/>
  <c r="L31"/>
  <c r="N31" s="1"/>
  <c r="J31"/>
  <c r="F31"/>
  <c r="M30"/>
  <c r="L30"/>
  <c r="N30" s="1"/>
  <c r="J30"/>
  <c r="F30"/>
  <c r="M29"/>
  <c r="L29"/>
  <c r="N29" s="1"/>
  <c r="J29"/>
  <c r="F29"/>
  <c r="M28"/>
  <c r="L28"/>
  <c r="N28" s="1"/>
  <c r="J28"/>
  <c r="F28"/>
  <c r="M27"/>
  <c r="L27"/>
  <c r="N27" s="1"/>
  <c r="J27"/>
  <c r="F27"/>
  <c r="M26"/>
  <c r="L26"/>
  <c r="N26" s="1"/>
  <c r="J26"/>
  <c r="F26"/>
  <c r="M32"/>
  <c r="N32"/>
  <c r="J32"/>
  <c r="F32"/>
  <c r="I25"/>
  <c r="H25"/>
  <c r="E25"/>
  <c r="D25"/>
  <c r="M24"/>
  <c r="L24"/>
  <c r="N24" s="1"/>
  <c r="J24"/>
  <c r="F24"/>
  <c r="M23"/>
  <c r="L23"/>
  <c r="N23" s="1"/>
  <c r="J23"/>
  <c r="F23"/>
  <c r="M22"/>
  <c r="L22"/>
  <c r="N22" s="1"/>
  <c r="J22"/>
  <c r="F22"/>
  <c r="M21"/>
  <c r="L21"/>
  <c r="N21" s="1"/>
  <c r="J21"/>
  <c r="F21"/>
  <c r="M20"/>
  <c r="L20"/>
  <c r="N20" s="1"/>
  <c r="J20"/>
  <c r="F20"/>
  <c r="M19"/>
  <c r="L19"/>
  <c r="N19" s="1"/>
  <c r="J19"/>
  <c r="F19"/>
  <c r="M25"/>
  <c r="N25"/>
  <c r="J25"/>
  <c r="F25"/>
  <c r="I18"/>
  <c r="I57" s="1"/>
  <c r="H18"/>
  <c r="H57" s="1"/>
  <c r="E18"/>
  <c r="E57" s="1"/>
  <c r="D57"/>
  <c r="M17"/>
  <c r="L17"/>
  <c r="N17" s="1"/>
  <c r="J17"/>
  <c r="F17"/>
  <c r="M16"/>
  <c r="L16"/>
  <c r="N16" s="1"/>
  <c r="J16"/>
  <c r="F16"/>
  <c r="M15"/>
  <c r="L15"/>
  <c r="N15" s="1"/>
  <c r="J15"/>
  <c r="F15"/>
  <c r="M14"/>
  <c r="L14"/>
  <c r="N14" s="1"/>
  <c r="J14"/>
  <c r="F14"/>
  <c r="M13"/>
  <c r="L13"/>
  <c r="N13" s="1"/>
  <c r="J13"/>
  <c r="F13"/>
  <c r="M12"/>
  <c r="L12"/>
  <c r="N12" s="1"/>
  <c r="J12"/>
  <c r="F12"/>
  <c r="M18"/>
  <c r="M57" s="1"/>
  <c r="N18"/>
  <c r="N57" s="1"/>
  <c r="N64" s="1"/>
  <c r="N81" s="1"/>
  <c r="J18"/>
  <c r="J57" s="1"/>
  <c r="H128" i="199" s="1"/>
  <c r="F18" i="219"/>
  <c r="F57" s="1"/>
  <c r="H129" i="199" s="1"/>
  <c r="H40" s="1"/>
  <c r="H16" i="198" s="1"/>
  <c r="F48" i="203"/>
  <c r="G48"/>
  <c r="H48"/>
  <c r="H134" i="199" l="1"/>
  <c r="H39"/>
  <c r="L18" i="219"/>
  <c r="L25"/>
  <c r="L32"/>
  <c r="L39"/>
  <c r="L46"/>
  <c r="L55"/>
  <c r="H45" i="199" l="1"/>
  <c r="H15" i="198"/>
  <c r="L57" i="219"/>
  <c r="G60" i="210"/>
  <c r="G68" s="1"/>
  <c r="G38"/>
  <c r="G52" s="1"/>
  <c r="F38"/>
  <c r="X12" i="211"/>
  <c r="F12" i="210"/>
  <c r="F12" i="208"/>
  <c r="F12" i="207"/>
  <c r="F12" i="206"/>
  <c r="F12" i="205"/>
  <c r="D578" i="204"/>
  <c r="D522"/>
  <c r="D466"/>
  <c r="D410"/>
  <c r="D354"/>
  <c r="D298"/>
  <c r="F12" i="203"/>
  <c r="F12" i="202"/>
  <c r="F12" i="201"/>
  <c r="F12" i="200"/>
  <c r="E103" i="209"/>
  <c r="D103"/>
  <c r="C103"/>
  <c r="E102"/>
  <c r="D102"/>
  <c r="C102"/>
  <c r="E101"/>
  <c r="D101"/>
  <c r="C101"/>
  <c r="E100"/>
  <c r="D100"/>
  <c r="C100"/>
  <c r="E99"/>
  <c r="E104" s="1"/>
  <c r="D99"/>
  <c r="D104" s="1"/>
  <c r="C99"/>
  <c r="C104" s="1"/>
  <c r="E21"/>
  <c r="D21"/>
  <c r="C20"/>
  <c r="C19"/>
  <c r="C18"/>
  <c r="C17"/>
  <c r="C16"/>
  <c r="C21" s="1"/>
  <c r="H21" i="208"/>
  <c r="H111" s="1"/>
  <c r="G21"/>
  <c r="G112" s="1"/>
  <c r="F20"/>
  <c r="F19"/>
  <c r="F18"/>
  <c r="F17"/>
  <c r="F16"/>
  <c r="F21" s="1"/>
  <c r="F112" s="1"/>
  <c r="F72" i="210" l="1"/>
  <c r="F85" s="1"/>
  <c r="F52"/>
  <c r="F109" i="208"/>
  <c r="F111"/>
  <c r="F108"/>
  <c r="F110"/>
  <c r="H17" i="198"/>
  <c r="H58" i="44"/>
  <c r="H57" s="1"/>
  <c r="G72" i="210"/>
  <c r="H108" i="208"/>
  <c r="G109"/>
  <c r="H110"/>
  <c r="G111"/>
  <c r="H112"/>
  <c r="G108"/>
  <c r="H109"/>
  <c r="G110"/>
  <c r="G26" i="215"/>
  <c r="G22"/>
  <c r="G27" s="1"/>
  <c r="G34" l="1"/>
  <c r="H136" i="199"/>
  <c r="F113" i="208"/>
  <c r="H113"/>
  <c r="G113"/>
  <c r="H47" i="199" l="1"/>
  <c r="H49" s="1"/>
  <c r="H138"/>
  <c r="AA47" i="211"/>
  <c r="Z47"/>
  <c r="Y47"/>
  <c r="X47"/>
  <c r="AA36"/>
  <c r="Z36"/>
  <c r="Y36"/>
  <c r="X36"/>
  <c r="AA25"/>
  <c r="Z25"/>
  <c r="Y25"/>
  <c r="X25"/>
  <c r="AA19"/>
  <c r="AA21" s="1"/>
  <c r="AA23" s="1"/>
  <c r="AA26" s="1"/>
  <c r="Z19"/>
  <c r="Z21" s="1"/>
  <c r="Z23" s="1"/>
  <c r="Z26" s="1"/>
  <c r="Y19"/>
  <c r="Y21" s="1"/>
  <c r="Y23" s="1"/>
  <c r="Y26" s="1"/>
  <c r="X19"/>
  <c r="X21" s="1"/>
  <c r="X23" s="1"/>
  <c r="X26" s="1"/>
  <c r="Z12"/>
  <c r="G85" i="210"/>
  <c r="G15"/>
  <c r="G26" s="1"/>
  <c r="F15"/>
  <c r="F26" s="1"/>
  <c r="E92" i="209"/>
  <c r="D92"/>
  <c r="E91"/>
  <c r="D91"/>
  <c r="E90"/>
  <c r="D90"/>
  <c r="E89"/>
  <c r="D89"/>
  <c r="E88"/>
  <c r="E93" s="1"/>
  <c r="D88"/>
  <c r="D93" s="1"/>
  <c r="E82"/>
  <c r="E138" s="1"/>
  <c r="D82"/>
  <c r="D139" s="1"/>
  <c r="C81"/>
  <c r="C80"/>
  <c r="C79"/>
  <c r="C78"/>
  <c r="C77"/>
  <c r="D73"/>
  <c r="C72"/>
  <c r="C71"/>
  <c r="C70"/>
  <c r="C69"/>
  <c r="C68"/>
  <c r="D65"/>
  <c r="D130" s="1"/>
  <c r="C64"/>
  <c r="C63"/>
  <c r="C62"/>
  <c r="C61"/>
  <c r="C60"/>
  <c r="D56"/>
  <c r="C55"/>
  <c r="C54"/>
  <c r="C53"/>
  <c r="C52"/>
  <c r="C51"/>
  <c r="D48"/>
  <c r="D122" s="1"/>
  <c r="C47"/>
  <c r="C46"/>
  <c r="C45"/>
  <c r="C44"/>
  <c r="C43"/>
  <c r="D38"/>
  <c r="C37"/>
  <c r="C36"/>
  <c r="C35"/>
  <c r="C34"/>
  <c r="C33"/>
  <c r="D30"/>
  <c r="D112" s="1"/>
  <c r="C29"/>
  <c r="C92" s="1"/>
  <c r="C28"/>
  <c r="C27"/>
  <c r="C90" s="1"/>
  <c r="C26"/>
  <c r="C25"/>
  <c r="C88" s="1"/>
  <c r="H101" i="208"/>
  <c r="G101"/>
  <c r="H100"/>
  <c r="G100"/>
  <c r="H99"/>
  <c r="G99"/>
  <c r="H98"/>
  <c r="G98"/>
  <c r="H97"/>
  <c r="H102" s="1"/>
  <c r="H158" s="1"/>
  <c r="G97"/>
  <c r="F86"/>
  <c r="H82"/>
  <c r="H147" s="1"/>
  <c r="G82"/>
  <c r="G148" s="1"/>
  <c r="F81"/>
  <c r="F80"/>
  <c r="F79"/>
  <c r="F78"/>
  <c r="F77"/>
  <c r="G73"/>
  <c r="F72"/>
  <c r="F71"/>
  <c r="F70"/>
  <c r="F69"/>
  <c r="F73" s="1"/>
  <c r="F68"/>
  <c r="G65"/>
  <c r="G139" s="1"/>
  <c r="F64"/>
  <c r="F63"/>
  <c r="F62"/>
  <c r="F61"/>
  <c r="F60"/>
  <c r="G56"/>
  <c r="F55"/>
  <c r="F54"/>
  <c r="F53"/>
  <c r="F52"/>
  <c r="F51"/>
  <c r="G48"/>
  <c r="G131" s="1"/>
  <c r="F47"/>
  <c r="F46"/>
  <c r="F45"/>
  <c r="F44"/>
  <c r="F43"/>
  <c r="G38"/>
  <c r="F37"/>
  <c r="F36"/>
  <c r="F35"/>
  <c r="F34"/>
  <c r="F33"/>
  <c r="G30"/>
  <c r="G121" s="1"/>
  <c r="F29"/>
  <c r="F101" s="1"/>
  <c r="F28"/>
  <c r="F27"/>
  <c r="F99" s="1"/>
  <c r="F26"/>
  <c r="F98" s="1"/>
  <c r="F25"/>
  <c r="G48" i="207"/>
  <c r="G50" s="1"/>
  <c r="F48"/>
  <c r="F50" s="1"/>
  <c r="G37"/>
  <c r="G39" s="1"/>
  <c r="F37"/>
  <c r="F39" s="1"/>
  <c r="G26"/>
  <c r="G28" s="1"/>
  <c r="F26"/>
  <c r="F28" s="1"/>
  <c r="H76" i="206"/>
  <c r="G76"/>
  <c r="F76"/>
  <c r="H74"/>
  <c r="G74"/>
  <c r="F74"/>
  <c r="H62"/>
  <c r="G62"/>
  <c r="F62"/>
  <c r="H55"/>
  <c r="G55"/>
  <c r="F55"/>
  <c r="H44"/>
  <c r="G44"/>
  <c r="F44"/>
  <c r="H31"/>
  <c r="H64" s="1"/>
  <c r="G31"/>
  <c r="G64" s="1"/>
  <c r="F31"/>
  <c r="F64" s="1"/>
  <c r="G14"/>
  <c r="H14" s="1"/>
  <c r="T30" i="205"/>
  <c r="W30" s="1"/>
  <c r="N30"/>
  <c r="Q30" s="1"/>
  <c r="H30"/>
  <c r="K30" s="1"/>
  <c r="T29"/>
  <c r="W29" s="1"/>
  <c r="N29"/>
  <c r="Q29" s="1"/>
  <c r="H29"/>
  <c r="K29" s="1"/>
  <c r="T28"/>
  <c r="W28" s="1"/>
  <c r="N28"/>
  <c r="Q28" s="1"/>
  <c r="H28"/>
  <c r="K28" s="1"/>
  <c r="T27"/>
  <c r="W27" s="1"/>
  <c r="N27"/>
  <c r="Q27" s="1"/>
  <c r="H27"/>
  <c r="K27" s="1"/>
  <c r="T26"/>
  <c r="W26" s="1"/>
  <c r="N26"/>
  <c r="Q26" s="1"/>
  <c r="H26"/>
  <c r="K26" s="1"/>
  <c r="T25"/>
  <c r="W25" s="1"/>
  <c r="N25"/>
  <c r="Q25" s="1"/>
  <c r="H25"/>
  <c r="K25" s="1"/>
  <c r="T24"/>
  <c r="W24" s="1"/>
  <c r="N24"/>
  <c r="Q24" s="1"/>
  <c r="H24"/>
  <c r="K24" s="1"/>
  <c r="V21"/>
  <c r="V31" s="1"/>
  <c r="U21"/>
  <c r="U31" s="1"/>
  <c r="S21"/>
  <c r="S31" s="1"/>
  <c r="R21"/>
  <c r="R31" s="1"/>
  <c r="P21"/>
  <c r="P31" s="1"/>
  <c r="O21"/>
  <c r="O31" s="1"/>
  <c r="M21"/>
  <c r="M31" s="1"/>
  <c r="L21"/>
  <c r="L31" s="1"/>
  <c r="J21"/>
  <c r="J31" s="1"/>
  <c r="I21"/>
  <c r="I31" s="1"/>
  <c r="G21"/>
  <c r="G31" s="1"/>
  <c r="F21"/>
  <c r="F31" s="1"/>
  <c r="T20"/>
  <c r="W20" s="1"/>
  <c r="N20"/>
  <c r="Q20" s="1"/>
  <c r="H20"/>
  <c r="K20" s="1"/>
  <c r="T19"/>
  <c r="W19" s="1"/>
  <c r="N19"/>
  <c r="Q19" s="1"/>
  <c r="H19"/>
  <c r="K19" s="1"/>
  <c r="T18"/>
  <c r="W18" s="1"/>
  <c r="N18"/>
  <c r="Q18" s="1"/>
  <c r="H18"/>
  <c r="K18" s="1"/>
  <c r="T17"/>
  <c r="W17" s="1"/>
  <c r="N17"/>
  <c r="Q17" s="1"/>
  <c r="H17"/>
  <c r="K17" s="1"/>
  <c r="T16"/>
  <c r="N16"/>
  <c r="H16"/>
  <c r="J685" i="204"/>
  <c r="I685"/>
  <c r="H685"/>
  <c r="J629"/>
  <c r="I629"/>
  <c r="H629"/>
  <c r="J573"/>
  <c r="I573"/>
  <c r="H573"/>
  <c r="J517"/>
  <c r="I517"/>
  <c r="H517"/>
  <c r="J461"/>
  <c r="I461"/>
  <c r="H461"/>
  <c r="J405"/>
  <c r="I405"/>
  <c r="H405"/>
  <c r="J349"/>
  <c r="I349"/>
  <c r="H349"/>
  <c r="J292"/>
  <c r="J266"/>
  <c r="I266"/>
  <c r="H266"/>
  <c r="J210"/>
  <c r="I210"/>
  <c r="H210"/>
  <c r="J154"/>
  <c r="I154"/>
  <c r="H154"/>
  <c r="J98"/>
  <c r="I98"/>
  <c r="H98"/>
  <c r="G16" s="1"/>
  <c r="F39"/>
  <c r="F36"/>
  <c r="I31"/>
  <c r="H31"/>
  <c r="G31"/>
  <c r="F31"/>
  <c r="I30"/>
  <c r="H30"/>
  <c r="G30"/>
  <c r="F30"/>
  <c r="I29"/>
  <c r="H29"/>
  <c r="G29"/>
  <c r="F29"/>
  <c r="I28"/>
  <c r="H28"/>
  <c r="G28"/>
  <c r="F28"/>
  <c r="I27"/>
  <c r="H27"/>
  <c r="G27"/>
  <c r="F27"/>
  <c r="I26"/>
  <c r="H26"/>
  <c r="G26"/>
  <c r="F26"/>
  <c r="F25"/>
  <c r="M21"/>
  <c r="L21"/>
  <c r="L22" s="1"/>
  <c r="G19" i="5" s="1"/>
  <c r="I20" i="204"/>
  <c r="H20"/>
  <c r="G20"/>
  <c r="I19"/>
  <c r="H19"/>
  <c r="G19"/>
  <c r="F19" s="1"/>
  <c r="I18"/>
  <c r="H18"/>
  <c r="G18"/>
  <c r="I17"/>
  <c r="H17"/>
  <c r="G17"/>
  <c r="F17" s="1"/>
  <c r="I16"/>
  <c r="H16"/>
  <c r="H72" i="203"/>
  <c r="H66"/>
  <c r="H69" s="1"/>
  <c r="G66"/>
  <c r="F66"/>
  <c r="F69" s="1"/>
  <c r="H35"/>
  <c r="G35"/>
  <c r="F35"/>
  <c r="H15"/>
  <c r="H17" s="1"/>
  <c r="G15"/>
  <c r="G17" s="1"/>
  <c r="F15"/>
  <c r="F17" s="1"/>
  <c r="H61" i="202"/>
  <c r="G61"/>
  <c r="F61"/>
  <c r="H49"/>
  <c r="G49"/>
  <c r="F49"/>
  <c r="H39"/>
  <c r="G39"/>
  <c r="F39"/>
  <c r="H26"/>
  <c r="G26"/>
  <c r="F26"/>
  <c r="H25"/>
  <c r="G25"/>
  <c r="F25"/>
  <c r="H24"/>
  <c r="G24"/>
  <c r="F24"/>
  <c r="H21"/>
  <c r="G21"/>
  <c r="F21"/>
  <c r="H20"/>
  <c r="G20"/>
  <c r="F20"/>
  <c r="H19"/>
  <c r="G19"/>
  <c r="F19"/>
  <c r="F72" i="201"/>
  <c r="G16" i="5" s="1"/>
  <c r="C72" i="201"/>
  <c r="F16" i="5" s="1"/>
  <c r="H62" i="201"/>
  <c r="G62"/>
  <c r="F62"/>
  <c r="E62"/>
  <c r="D62"/>
  <c r="C62"/>
  <c r="H55"/>
  <c r="G55"/>
  <c r="F55"/>
  <c r="E55"/>
  <c r="D55"/>
  <c r="C55"/>
  <c r="H44"/>
  <c r="G44"/>
  <c r="F44"/>
  <c r="E44"/>
  <c r="D44"/>
  <c r="C44"/>
  <c r="H36"/>
  <c r="G36"/>
  <c r="F36"/>
  <c r="E36"/>
  <c r="D36"/>
  <c r="C36"/>
  <c r="H25"/>
  <c r="H64" s="1"/>
  <c r="H74" s="1"/>
  <c r="G25"/>
  <c r="G64" s="1"/>
  <c r="G74" s="1"/>
  <c r="F25"/>
  <c r="F64" s="1"/>
  <c r="E25"/>
  <c r="E64" s="1"/>
  <c r="E74" s="1"/>
  <c r="D25"/>
  <c r="D64" s="1"/>
  <c r="D74" s="1"/>
  <c r="C25"/>
  <c r="C64" s="1"/>
  <c r="C12"/>
  <c r="H54" i="200"/>
  <c r="G54"/>
  <c r="F54"/>
  <c r="E54"/>
  <c r="D54"/>
  <c r="C54"/>
  <c r="H43"/>
  <c r="G43"/>
  <c r="F43"/>
  <c r="E43"/>
  <c r="D43"/>
  <c r="C43"/>
  <c r="H24"/>
  <c r="H26" s="1"/>
  <c r="G24"/>
  <c r="G26" s="1"/>
  <c r="F24"/>
  <c r="F26" s="1"/>
  <c r="E24"/>
  <c r="E26" s="1"/>
  <c r="E35" s="1"/>
  <c r="E45" s="1"/>
  <c r="E56" s="1"/>
  <c r="E60" s="1"/>
  <c r="E67" s="1"/>
  <c r="D24"/>
  <c r="D26" s="1"/>
  <c r="D35" s="1"/>
  <c r="D45" s="1"/>
  <c r="D56" s="1"/>
  <c r="D60" s="1"/>
  <c r="D67" s="1"/>
  <c r="C24"/>
  <c r="C26" s="1"/>
  <c r="C35" s="1"/>
  <c r="C45" s="1"/>
  <c r="C12"/>
  <c r="H21" i="205" l="1"/>
  <c r="H31" s="1"/>
  <c r="T21"/>
  <c r="T31" s="1"/>
  <c r="H26" i="198"/>
  <c r="H27" s="1"/>
  <c r="H23" i="218" s="1"/>
  <c r="H13" i="199"/>
  <c r="I21" i="204"/>
  <c r="C48" i="209"/>
  <c r="C121" s="1"/>
  <c r="C73"/>
  <c r="F30" i="208"/>
  <c r="F56"/>
  <c r="N21" i="205"/>
  <c r="N31" s="1"/>
  <c r="H21" i="204"/>
  <c r="F18"/>
  <c r="F20"/>
  <c r="F16"/>
  <c r="F38" i="203"/>
  <c r="H38"/>
  <c r="G23" i="202"/>
  <c r="F23"/>
  <c r="H23"/>
  <c r="F41" i="204"/>
  <c r="G15" s="1"/>
  <c r="F15" s="1"/>
  <c r="C89" i="209"/>
  <c r="C91"/>
  <c r="C93" s="1"/>
  <c r="C38"/>
  <c r="C65"/>
  <c r="C129" s="1"/>
  <c r="F100" i="208"/>
  <c r="F38"/>
  <c r="F48"/>
  <c r="F65"/>
  <c r="C56" i="209"/>
  <c r="C56" i="200"/>
  <c r="C46"/>
  <c r="F14" i="5" s="1"/>
  <c r="G16" i="202"/>
  <c r="F138" i="208"/>
  <c r="F136"/>
  <c r="F139"/>
  <c r="F137"/>
  <c r="F135"/>
  <c r="F74" i="201"/>
  <c r="H154" i="208"/>
  <c r="H155"/>
  <c r="H156"/>
  <c r="H157"/>
  <c r="F16" i="202"/>
  <c r="H16"/>
  <c r="F120" i="208"/>
  <c r="F118"/>
  <c r="F121"/>
  <c r="F119"/>
  <c r="F117"/>
  <c r="F130"/>
  <c r="F128"/>
  <c r="F131"/>
  <c r="F129"/>
  <c r="F127"/>
  <c r="F132" s="1"/>
  <c r="C127" i="209"/>
  <c r="C130"/>
  <c r="C128"/>
  <c r="C126"/>
  <c r="C74" i="201"/>
  <c r="K16" i="205"/>
  <c r="K21" s="1"/>
  <c r="Q16"/>
  <c r="Q21" s="1"/>
  <c r="W16"/>
  <c r="W21" s="1"/>
  <c r="H85" i="208"/>
  <c r="F97"/>
  <c r="G102"/>
  <c r="G158" s="1"/>
  <c r="G118"/>
  <c r="G120"/>
  <c r="G128"/>
  <c r="G130"/>
  <c r="G136"/>
  <c r="G138"/>
  <c r="H144"/>
  <c r="G145"/>
  <c r="H146"/>
  <c r="G147"/>
  <c r="H148"/>
  <c r="H153"/>
  <c r="C30" i="209"/>
  <c r="C82"/>
  <c r="C136" s="1"/>
  <c r="D84"/>
  <c r="D109"/>
  <c r="D111"/>
  <c r="C118"/>
  <c r="D119"/>
  <c r="C120"/>
  <c r="D121"/>
  <c r="C122"/>
  <c r="D127"/>
  <c r="D129"/>
  <c r="E135"/>
  <c r="D136"/>
  <c r="E137"/>
  <c r="D138"/>
  <c r="E139"/>
  <c r="F82" i="208"/>
  <c r="F145" s="1"/>
  <c r="G85"/>
  <c r="G117"/>
  <c r="G119"/>
  <c r="G127"/>
  <c r="G129"/>
  <c r="G135"/>
  <c r="G137"/>
  <c r="G144"/>
  <c r="H145"/>
  <c r="G146"/>
  <c r="E84" i="209"/>
  <c r="D108"/>
  <c r="D110"/>
  <c r="D118"/>
  <c r="C119"/>
  <c r="D120"/>
  <c r="D126"/>
  <c r="D128"/>
  <c r="D135"/>
  <c r="E136"/>
  <c r="D137"/>
  <c r="H157" i="199"/>
  <c r="H149"/>
  <c r="H127"/>
  <c r="H114"/>
  <c r="H38"/>
  <c r="H51" s="1"/>
  <c r="H25"/>
  <c r="H19" i="198" s="1"/>
  <c r="P26"/>
  <c r="P27" s="1"/>
  <c r="P24"/>
  <c r="P23"/>
  <c r="P17"/>
  <c r="P16"/>
  <c r="P15"/>
  <c r="P11"/>
  <c r="P10"/>
  <c r="I8"/>
  <c r="J8" s="1"/>
  <c r="K8" s="1"/>
  <c r="L8" s="1"/>
  <c r="M8" s="1"/>
  <c r="N8" s="1"/>
  <c r="O8" s="1"/>
  <c r="C59" i="51"/>
  <c r="D58"/>
  <c r="D57"/>
  <c r="D56"/>
  <c r="D55"/>
  <c r="D54"/>
  <c r="C52"/>
  <c r="D51"/>
  <c r="D50"/>
  <c r="D49"/>
  <c r="D48"/>
  <c r="D47"/>
  <c r="C44"/>
  <c r="D43"/>
  <c r="D42"/>
  <c r="D41"/>
  <c r="D40"/>
  <c r="D39"/>
  <c r="C36"/>
  <c r="D35"/>
  <c r="D34"/>
  <c r="D33"/>
  <c r="D32"/>
  <c r="D31"/>
  <c r="C29"/>
  <c r="D28"/>
  <c r="D27"/>
  <c r="D26"/>
  <c r="D25"/>
  <c r="D24"/>
  <c r="C22"/>
  <c r="D21"/>
  <c r="D20"/>
  <c r="D19"/>
  <c r="D18"/>
  <c r="D17"/>
  <c r="C15"/>
  <c r="D14"/>
  <c r="D13"/>
  <c r="D12"/>
  <c r="D11"/>
  <c r="D10"/>
  <c r="N57" i="49"/>
  <c r="M57"/>
  <c r="L57"/>
  <c r="K57"/>
  <c r="J57"/>
  <c r="I57"/>
  <c r="H57"/>
  <c r="G57"/>
  <c r="O56"/>
  <c r="O55"/>
  <c r="O54"/>
  <c r="O53"/>
  <c r="O52"/>
  <c r="N49"/>
  <c r="M49"/>
  <c r="L49"/>
  <c r="K49"/>
  <c r="J49"/>
  <c r="I49"/>
  <c r="H49"/>
  <c r="G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49" l="1"/>
  <c r="H66" i="199"/>
  <c r="G37" i="203" s="1"/>
  <c r="D22" i="51"/>
  <c r="D52"/>
  <c r="D15"/>
  <c r="D59"/>
  <c r="D44"/>
  <c r="D36"/>
  <c r="D29"/>
  <c r="H59" i="49"/>
  <c r="L59"/>
  <c r="O57"/>
  <c r="J59"/>
  <c r="N59"/>
  <c r="G59"/>
  <c r="I59"/>
  <c r="K59"/>
  <c r="M59"/>
  <c r="H11" i="199"/>
  <c r="H46"/>
  <c r="H18" i="198"/>
  <c r="I58" i="44"/>
  <c r="I57" s="1"/>
  <c r="P19" i="198"/>
  <c r="J58" i="44"/>
  <c r="J57" s="1"/>
  <c r="P14" i="198"/>
  <c r="H10" i="199"/>
  <c r="H84"/>
  <c r="H158"/>
  <c r="H162" s="1"/>
  <c r="G21" i="204"/>
  <c r="F21" s="1"/>
  <c r="M22" s="1"/>
  <c r="G20" i="5" s="1"/>
  <c r="F140" i="208"/>
  <c r="H135" i="199"/>
  <c r="H140" s="1"/>
  <c r="F122" i="208"/>
  <c r="C111" i="209"/>
  <c r="C109"/>
  <c r="C84"/>
  <c r="C112"/>
  <c r="C110"/>
  <c r="C108"/>
  <c r="Q31" i="205"/>
  <c r="G29" i="200" s="1"/>
  <c r="C60"/>
  <c r="C67" s="1"/>
  <c r="C57"/>
  <c r="F15" i="5" s="1"/>
  <c r="D131" i="209"/>
  <c r="D123"/>
  <c r="G140" i="208"/>
  <c r="G122"/>
  <c r="C123" i="209"/>
  <c r="H149" i="208"/>
  <c r="C139" i="209"/>
  <c r="C135"/>
  <c r="G156" i="208"/>
  <c r="G154"/>
  <c r="F148"/>
  <c r="F144"/>
  <c r="C131" i="209"/>
  <c r="F85" i="208"/>
  <c r="C138" i="209"/>
  <c r="F147" i="208"/>
  <c r="F102"/>
  <c r="F153" s="1"/>
  <c r="W31" i="205"/>
  <c r="H29" i="200" s="1"/>
  <c r="K31" i="205"/>
  <c r="F29" i="200" s="1"/>
  <c r="D140" i="209"/>
  <c r="D113"/>
  <c r="G149" i="208"/>
  <c r="G132"/>
  <c r="E140" i="209"/>
  <c r="C137"/>
  <c r="G157" i="208"/>
  <c r="G155"/>
  <c r="G153"/>
  <c r="F146"/>
  <c r="G17" i="5" l="1"/>
  <c r="G38" i="203"/>
  <c r="H20" i="198"/>
  <c r="H14" i="218" s="1"/>
  <c r="P18" i="198"/>
  <c r="P20" s="1"/>
  <c r="H12" i="199"/>
  <c r="H15" s="1"/>
  <c r="C113" i="209"/>
  <c r="F22" i="202"/>
  <c r="F17"/>
  <c r="F18" s="1"/>
  <c r="F35" i="200"/>
  <c r="F45" s="1"/>
  <c r="H22" i="202"/>
  <c r="H17"/>
  <c r="H18" s="1"/>
  <c r="H35" i="200"/>
  <c r="H45" s="1"/>
  <c r="F158" i="208"/>
  <c r="F154"/>
  <c r="F157"/>
  <c r="F156"/>
  <c r="F155"/>
  <c r="G17" i="202"/>
  <c r="G18" s="1"/>
  <c r="G22"/>
  <c r="G35" i="200"/>
  <c r="G45" s="1"/>
  <c r="F149" i="208"/>
  <c r="C140" i="209"/>
  <c r="G31" i="202" l="1"/>
  <c r="G63" s="1"/>
  <c r="F31"/>
  <c r="F63" s="1"/>
  <c r="F67" s="1"/>
  <c r="F17" i="206"/>
  <c r="F65" s="1"/>
  <c r="F66" s="1"/>
  <c r="F77" s="1"/>
  <c r="F56" i="200"/>
  <c r="F46"/>
  <c r="G14" i="5" s="1"/>
  <c r="H31" i="202"/>
  <c r="H63" s="1"/>
  <c r="G17" i="206"/>
  <c r="G65" s="1"/>
  <c r="G66" s="1"/>
  <c r="G77" s="1"/>
  <c r="G56" i="200"/>
  <c r="G60" s="1"/>
  <c r="G67" s="1"/>
  <c r="H17" i="206"/>
  <c r="H65" s="1"/>
  <c r="H66" s="1"/>
  <c r="H77" s="1"/>
  <c r="H56" i="200"/>
  <c r="H60" s="1"/>
  <c r="H67" s="1"/>
  <c r="G21" i="5" l="1"/>
  <c r="F60" i="200"/>
  <c r="F67" s="1"/>
  <c r="F57"/>
  <c r="G15" i="5" s="1"/>
  <c r="G19" i="178" l="1"/>
  <c r="G32" s="1"/>
  <c r="G163" i="176"/>
  <c r="P159"/>
  <c r="O159"/>
  <c r="N159"/>
  <c r="M159"/>
  <c r="L159"/>
  <c r="K159"/>
  <c r="J159"/>
  <c r="I159"/>
  <c r="H159"/>
  <c r="G159"/>
  <c r="G155"/>
  <c r="G151"/>
  <c r="P147"/>
  <c r="O147"/>
  <c r="N147"/>
  <c r="M147"/>
  <c r="L147"/>
  <c r="K147"/>
  <c r="J147"/>
  <c r="I147"/>
  <c r="H147"/>
  <c r="G147"/>
  <c r="G143"/>
  <c r="G139"/>
  <c r="G135"/>
  <c r="G131"/>
  <c r="G127"/>
  <c r="G123"/>
  <c r="G119"/>
  <c r="G115"/>
  <c r="G111"/>
  <c r="P103"/>
  <c r="O103"/>
  <c r="N103"/>
  <c r="M103"/>
  <c r="L103"/>
  <c r="K103"/>
  <c r="J103"/>
  <c r="I103"/>
  <c r="H103"/>
  <c r="G103"/>
  <c r="G99"/>
  <c r="G95"/>
  <c r="G91"/>
  <c r="G87"/>
  <c r="P83"/>
  <c r="P107" s="1"/>
  <c r="O83"/>
  <c r="O107" s="1"/>
  <c r="N83"/>
  <c r="N107" s="1"/>
  <c r="M83"/>
  <c r="M107" s="1"/>
  <c r="L83"/>
  <c r="L107" s="1"/>
  <c r="K83"/>
  <c r="K107" s="1"/>
  <c r="J83"/>
  <c r="J107" s="1"/>
  <c r="I83"/>
  <c r="I107" s="1"/>
  <c r="H83"/>
  <c r="H107" s="1"/>
  <c r="G83"/>
  <c r="G79"/>
  <c r="G75"/>
  <c r="G71"/>
  <c r="P67"/>
  <c r="P167" s="1"/>
  <c r="O67"/>
  <c r="O167" s="1"/>
  <c r="N67"/>
  <c r="N167" s="1"/>
  <c r="M67"/>
  <c r="M167" s="1"/>
  <c r="L67"/>
  <c r="L167" s="1"/>
  <c r="K67"/>
  <c r="K167" s="1"/>
  <c r="J67"/>
  <c r="J167" s="1"/>
  <c r="I67"/>
  <c r="I167" s="1"/>
  <c r="H67"/>
  <c r="H167" s="1"/>
  <c r="G67"/>
  <c r="G63"/>
  <c r="G59"/>
  <c r="G55"/>
  <c r="G51"/>
  <c r="G167" l="1"/>
  <c r="G107"/>
  <c r="G68" i="160" l="1"/>
  <c r="G54"/>
  <c r="G37"/>
  <c r="I23" i="155" l="1"/>
  <c r="I25" s="1"/>
  <c r="I26" l="1"/>
  <c r="I48" s="1"/>
  <c r="J26"/>
  <c r="J48" s="1"/>
  <c r="J54" s="1"/>
  <c r="H22" i="198"/>
  <c r="L26" i="155"/>
  <c r="L48" s="1"/>
  <c r="L54" s="1"/>
  <c r="J22" i="198"/>
  <c r="J25" s="1"/>
  <c r="J28" s="1"/>
  <c r="N26" i="155"/>
  <c r="N48" s="1"/>
  <c r="N54" s="1"/>
  <c r="L22" i="198"/>
  <c r="L25" s="1"/>
  <c r="L28" s="1"/>
  <c r="P26" i="155"/>
  <c r="P48" s="1"/>
  <c r="P54" s="1"/>
  <c r="N22" i="198"/>
  <c r="N25" s="1"/>
  <c r="N28" s="1"/>
  <c r="K26" i="155"/>
  <c r="K48" s="1"/>
  <c r="K54" s="1"/>
  <c r="I22" i="198"/>
  <c r="I25" s="1"/>
  <c r="I28" s="1"/>
  <c r="M26" i="155"/>
  <c r="M48" s="1"/>
  <c r="M54" s="1"/>
  <c r="K22" i="198"/>
  <c r="K25" s="1"/>
  <c r="K28" s="1"/>
  <c r="O26" i="155"/>
  <c r="O48" s="1"/>
  <c r="O54" s="1"/>
  <c r="M22" i="198"/>
  <c r="M25" s="1"/>
  <c r="M28" s="1"/>
  <c r="Q26" i="155"/>
  <c r="Q48" s="1"/>
  <c r="Q54" s="1"/>
  <c r="O22" i="198"/>
  <c r="O25" s="1"/>
  <c r="O28" s="1"/>
  <c r="G68" i="203" l="1"/>
  <c r="I54" i="155"/>
  <c r="R54"/>
  <c r="R26"/>
  <c r="R48" s="1"/>
  <c r="H18" i="218"/>
  <c r="H21" s="1"/>
  <c r="H25" s="1"/>
  <c r="H25" i="198"/>
  <c r="H28" s="1"/>
  <c r="P22"/>
  <c r="P25" s="1"/>
  <c r="P28" s="1"/>
  <c r="S211" i="54"/>
  <c r="R211"/>
  <c r="Q211"/>
  <c r="P211"/>
  <c r="O211"/>
  <c r="N211"/>
  <c r="M211"/>
  <c r="J33" i="50"/>
  <c r="I33"/>
  <c r="H33"/>
  <c r="G33"/>
  <c r="F33"/>
  <c r="E33"/>
  <c r="D33"/>
  <c r="C33"/>
  <c r="K32"/>
  <c r="K31"/>
  <c r="K30"/>
  <c r="K29"/>
  <c r="K28"/>
  <c r="K27"/>
  <c r="K26"/>
  <c r="K25"/>
  <c r="K20"/>
  <c r="K19"/>
  <c r="J18"/>
  <c r="J21" s="1"/>
  <c r="I18"/>
  <c r="I35" s="1"/>
  <c r="H18"/>
  <c r="H21" s="1"/>
  <c r="G18"/>
  <c r="G35" s="1"/>
  <c r="F18"/>
  <c r="F21" s="1"/>
  <c r="E18"/>
  <c r="E35" s="1"/>
  <c r="D18"/>
  <c r="D21" s="1"/>
  <c r="C18"/>
  <c r="K18" s="1"/>
  <c r="K17"/>
  <c r="K16"/>
  <c r="K15"/>
  <c r="K14"/>
  <c r="K13"/>
  <c r="K12"/>
  <c r="K11"/>
  <c r="K10"/>
  <c r="K9"/>
  <c r="H127" i="31"/>
  <c r="H126"/>
  <c r="C121"/>
  <c r="H120"/>
  <c r="H119"/>
  <c r="C114"/>
  <c r="H113"/>
  <c r="H112"/>
  <c r="C107"/>
  <c r="H106"/>
  <c r="H105"/>
  <c r="C100"/>
  <c r="H99"/>
  <c r="H98"/>
  <c r="C93"/>
  <c r="H92"/>
  <c r="H91"/>
  <c r="C86"/>
  <c r="H85"/>
  <c r="H84"/>
  <c r="C79"/>
  <c r="H78"/>
  <c r="H77"/>
  <c r="H71"/>
  <c r="H70"/>
  <c r="H64"/>
  <c r="H63"/>
  <c r="H57"/>
  <c r="H56"/>
  <c r="H50"/>
  <c r="H49"/>
  <c r="H43"/>
  <c r="H42"/>
  <c r="H36"/>
  <c r="H22" s="1"/>
  <c r="H35"/>
  <c r="H29"/>
  <c r="H27"/>
  <c r="H26"/>
  <c r="H25"/>
  <c r="H24"/>
  <c r="H21"/>
  <c r="H20"/>
  <c r="H13" s="1"/>
  <c r="H19"/>
  <c r="H18"/>
  <c r="H11" s="1"/>
  <c r="H17"/>
  <c r="H16"/>
  <c r="H9" s="1"/>
  <c r="G18" i="5" l="1"/>
  <c r="G69" i="203"/>
  <c r="G72"/>
  <c r="H12" i="31"/>
  <c r="H28"/>
  <c r="K33" i="50"/>
  <c r="E21"/>
  <c r="I21"/>
  <c r="D35"/>
  <c r="F35"/>
  <c r="H35"/>
  <c r="J35"/>
  <c r="C21"/>
  <c r="K21" s="1"/>
  <c r="G21"/>
  <c r="H15" i="31"/>
  <c r="H10"/>
  <c r="H14"/>
  <c r="C35" i="50"/>
  <c r="E24" i="5" l="1"/>
  <c r="G24"/>
  <c r="E25"/>
  <c r="G25"/>
  <c r="E26"/>
  <c r="G26"/>
  <c r="E27"/>
  <c r="G27"/>
  <c r="E28"/>
  <c r="G28"/>
  <c r="E29"/>
  <c r="G29"/>
  <c r="E30"/>
  <c r="G30"/>
  <c r="E31"/>
  <c r="G31" s="1"/>
  <c r="E32"/>
  <c r="G32" s="1"/>
  <c r="E33"/>
  <c r="G33" s="1"/>
  <c r="E34"/>
  <c r="G34" s="1"/>
  <c r="E35"/>
  <c r="G35" s="1"/>
  <c r="E36"/>
  <c r="G36" s="1"/>
  <c r="E37"/>
  <c r="G37" s="1"/>
  <c r="E38"/>
  <c r="G38" s="1"/>
  <c r="E39"/>
  <c r="G39" s="1"/>
  <c r="E40"/>
  <c r="G40" s="1"/>
  <c r="E7"/>
  <c r="C15" i="4"/>
  <c r="C16"/>
  <c r="C17"/>
  <c r="C18"/>
  <c r="C19"/>
  <c r="C20"/>
  <c r="C21"/>
  <c r="C22"/>
  <c r="C23"/>
  <c r="C24"/>
  <c r="C25"/>
  <c r="C26"/>
  <c r="C9" i="44" l="1"/>
  <c r="C114"/>
  <c r="C62"/>
  <c r="H7" i="45"/>
  <c r="H35"/>
  <c r="C163" i="44"/>
  <c r="C111"/>
  <c r="C58"/>
  <c r="A3" i="4"/>
  <c r="A3" i="201"/>
  <c r="A3" i="203"/>
  <c r="A3" i="205"/>
  <c r="A3" i="207"/>
  <c r="A3" i="209"/>
  <c r="A3" i="211"/>
  <c r="A3" i="218"/>
  <c r="A3" i="199"/>
  <c r="A3" i="219"/>
  <c r="A3" i="247"/>
  <c r="A3" i="249"/>
  <c r="A3" i="34"/>
  <c r="A3" i="197"/>
  <c r="A3" i="50"/>
  <c r="A3" i="54"/>
  <c r="A3" i="155"/>
  <c r="A3" i="213"/>
  <c r="A3" i="158"/>
  <c r="A3" i="184"/>
  <c r="A3" i="159"/>
  <c r="A3" i="161"/>
  <c r="A3" i="163"/>
  <c r="A3" i="166"/>
  <c r="A3" i="175"/>
  <c r="A3" i="176"/>
  <c r="A3" i="245"/>
  <c r="A3" i="169"/>
  <c r="A3" i="171"/>
  <c r="A3" i="232"/>
  <c r="A3" i="234"/>
  <c r="A3" i="236"/>
  <c r="A3" i="238"/>
  <c r="A3" i="240"/>
  <c r="A3" i="242"/>
  <c r="A3" i="244"/>
  <c r="A3" i="192"/>
  <c r="A3" i="5"/>
  <c r="A3" i="200"/>
  <c r="A3" i="202"/>
  <c r="A3" i="204"/>
  <c r="A3" i="206"/>
  <c r="A3" i="208"/>
  <c r="A3" i="210"/>
  <c r="A3" i="231"/>
  <c r="A3" i="198"/>
  <c r="A3" i="44"/>
  <c r="A3" i="246"/>
  <c r="A3" i="248"/>
  <c r="A3" i="45"/>
  <c r="A3" i="31"/>
  <c r="A3" i="49"/>
  <c r="A3" i="51"/>
  <c r="A3" i="215"/>
  <c r="A3" i="157"/>
  <c r="A3" i="214"/>
  <c r="A3" i="183"/>
  <c r="A3" i="186"/>
  <c r="A3" i="160"/>
  <c r="A3" i="162"/>
  <c r="A3" i="165"/>
  <c r="A3" i="167"/>
  <c r="A3" i="174"/>
  <c r="A3" i="178"/>
  <c r="A3" i="168"/>
  <c r="A3" i="170"/>
  <c r="A3" i="172"/>
  <c r="A3" i="233"/>
  <c r="A3" i="235"/>
  <c r="A3" i="237"/>
  <c r="A3" i="239"/>
  <c r="A3" i="241"/>
  <c r="A3" i="243"/>
  <c r="A3" i="1"/>
  <c r="E42" i="5"/>
  <c r="G42" s="1"/>
  <c r="E41"/>
  <c r="G41" s="1"/>
</calcChain>
</file>

<file path=xl/comments1.xml><?xml version="1.0" encoding="utf-8"?>
<comments xmlns="http://schemas.openxmlformats.org/spreadsheetml/2006/main">
  <authors>
    <author>irviner</author>
  </authors>
  <commentList>
    <comment ref="C20" authorId="0">
      <text>
        <r>
          <rPr>
            <sz val="16"/>
            <color indexed="81"/>
            <rFont val="Tahoma"/>
            <family val="2"/>
          </rPr>
          <t>analyse between gross salaries, pensions (on-going) and agency staff</t>
        </r>
      </text>
    </comment>
    <comment ref="C26" authorId="0">
      <text>
        <r>
          <rPr>
            <sz val="16"/>
            <color indexed="81"/>
            <rFont val="Tahoma"/>
            <family val="2"/>
          </rPr>
          <t>analyse between gross salaries, pensions (on-going) and agency staff</t>
        </r>
      </text>
    </comment>
  </commentList>
</comments>
</file>

<file path=xl/sharedStrings.xml><?xml version="1.0" encoding="utf-8"?>
<sst xmlns="http://schemas.openxmlformats.org/spreadsheetml/2006/main" count="15102" uniqueCount="2834">
  <si>
    <t>Finance</t>
  </si>
  <si>
    <t>Totex</t>
  </si>
  <si>
    <t>Opex</t>
  </si>
  <si>
    <t>Capex</t>
  </si>
  <si>
    <t>Network data</t>
  </si>
  <si>
    <t>Outputs</t>
  </si>
  <si>
    <t>Revenue</t>
  </si>
  <si>
    <t>Total</t>
  </si>
  <si>
    <t>Pensions</t>
  </si>
  <si>
    <t>Rates</t>
  </si>
  <si>
    <t>£m</t>
  </si>
  <si>
    <t>2011/12</t>
  </si>
  <si>
    <t>2010/11</t>
  </si>
  <si>
    <t>2009/10</t>
  </si>
  <si>
    <t>2008/09</t>
  </si>
  <si>
    <t>2007/08</t>
  </si>
  <si>
    <t>Network Rates</t>
  </si>
  <si>
    <t>2006/07</t>
  </si>
  <si>
    <t>2005/06</t>
  </si>
  <si>
    <t>2004/05</t>
  </si>
  <si>
    <t>2003/04</t>
  </si>
  <si>
    <t>March</t>
  </si>
  <si>
    <t>Financial Year</t>
  </si>
  <si>
    <t>RPI Index</t>
  </si>
  <si>
    <t>Error Limit lower than (Rounding)</t>
  </si>
  <si>
    <t>Reporting Year + 5</t>
  </si>
  <si>
    <t>Reporting Year + 4</t>
  </si>
  <si>
    <t>Reporting Year + 3</t>
  </si>
  <si>
    <t>Reporting Year + 2</t>
  </si>
  <si>
    <t>Reporting Year + 1</t>
  </si>
  <si>
    <t>Reporting Year:</t>
  </si>
  <si>
    <t>Reporting Year - 1</t>
  </si>
  <si>
    <t>Reporting Year - 2</t>
  </si>
  <si>
    <t>Reporting Year - 3</t>
  </si>
  <si>
    <t>Reporting Year - 4</t>
  </si>
  <si>
    <t>Reporting Year - 5</t>
  </si>
  <si>
    <t>Reporting Year - 6</t>
  </si>
  <si>
    <t>Submitted Date:</t>
  </si>
  <si>
    <t>Version (Number)</t>
  </si>
  <si>
    <t>Reporting Year: (enter 2007 for 2006/07)</t>
  </si>
  <si>
    <t>Company Short Name:</t>
  </si>
  <si>
    <t>Company Name:</t>
  </si>
  <si>
    <t>Universal data</t>
  </si>
  <si>
    <t>Cross Check</t>
  </si>
  <si>
    <t>Fixed Asset - Disposals - TO</t>
  </si>
  <si>
    <t xml:space="preserve">Taxation </t>
  </si>
  <si>
    <t>Network Operations</t>
  </si>
  <si>
    <t>Staff Costs and FTE Numbers (National Grid)</t>
  </si>
  <si>
    <t>Check to table 1.3</t>
  </si>
  <si>
    <t>Analysis of Central Inputs (National Grid only)</t>
  </si>
  <si>
    <t>Check to Table 1.3</t>
  </si>
  <si>
    <t>Asset Management Opex - Electricity TO</t>
  </si>
  <si>
    <t>Result</t>
  </si>
  <si>
    <t>Check / Balance</t>
  </si>
  <si>
    <t>Description</t>
  </si>
  <si>
    <t>Table</t>
  </si>
  <si>
    <t>Are all Check OK</t>
  </si>
  <si>
    <t>SO Capex</t>
  </si>
  <si>
    <t>Pension deficit</t>
  </si>
  <si>
    <t>Transfer to reserves</t>
  </si>
  <si>
    <t>Tax on items taken directly to or transferred from equity</t>
  </si>
  <si>
    <t>Transferred to profit or loss on cash flow hedges</t>
  </si>
  <si>
    <t>Actuarial (loss)/gain net of deferred tax on defined pension benefits</t>
  </si>
  <si>
    <t>Gain/(Loss) on hedging reserve (net of tax)</t>
  </si>
  <si>
    <t>Profit for the financial year</t>
  </si>
  <si>
    <t>Statement of Comprehensive Income</t>
  </si>
  <si>
    <t>Profit for the regulatory financial year</t>
  </si>
  <si>
    <t>Total taxation charge</t>
  </si>
  <si>
    <t>Deferred Tax - impact on changes in UK tax rate</t>
  </si>
  <si>
    <t>Deferred Tax - prior year adjustment</t>
  </si>
  <si>
    <t>Deferred Tax - current year</t>
  </si>
  <si>
    <t>Current Tax - prior year adjustment</t>
  </si>
  <si>
    <t>Current Tax - current year</t>
  </si>
  <si>
    <t>Tax on profit</t>
  </si>
  <si>
    <t>Profit before taxation</t>
  </si>
  <si>
    <t>Net investment income &amp; finance expense</t>
  </si>
  <si>
    <t>Fair value (gains) /loss on financial instruments (under IFRS)</t>
  </si>
  <si>
    <t>Other finance costs</t>
  </si>
  <si>
    <t>Interest Payable</t>
  </si>
  <si>
    <t>Finance expense &amp; Investment income</t>
  </si>
  <si>
    <t>Operating profit before Finance costs and tax</t>
  </si>
  <si>
    <t>Exceptional Item (4) - overwrite</t>
  </si>
  <si>
    <t>Exceptional Item (3) - overwrite</t>
  </si>
  <si>
    <t>Exceptional Item (2) - overwrite</t>
  </si>
  <si>
    <t>Exceptional Item (1) - overwrite</t>
  </si>
  <si>
    <t>(Profit)/loss on disposal of fixed assets</t>
  </si>
  <si>
    <t>Exceptional Items</t>
  </si>
  <si>
    <t>Operating Profit before exceptional items</t>
  </si>
  <si>
    <t>Total Operating Expenses</t>
  </si>
  <si>
    <r>
      <t>Amortisation of customer contributions</t>
    </r>
    <r>
      <rPr>
        <sz val="10"/>
        <color indexed="10"/>
        <rFont val="Verdana"/>
        <family val="2"/>
      </rPr>
      <t xml:space="preserve"> (-ve)</t>
    </r>
  </si>
  <si>
    <t>Amortisation of intangible fixed assets</t>
  </si>
  <si>
    <t>Depreciation of tangible fixed assets</t>
  </si>
  <si>
    <t>Operational costs incurred</t>
  </si>
  <si>
    <t>Operating Expenses</t>
  </si>
  <si>
    <t>For the regulatory financial year ending 31 March</t>
  </si>
  <si>
    <t>ESO</t>
  </si>
  <si>
    <t>ETO</t>
  </si>
  <si>
    <t>RIIO-T1</t>
  </si>
  <si>
    <t>Balance Check</t>
  </si>
  <si>
    <t>Equity shareholders' funds</t>
  </si>
  <si>
    <t>Total shareholders equity</t>
  </si>
  <si>
    <t>Other Reserves</t>
  </si>
  <si>
    <t>Called up ordinary share capital (including share premium)</t>
  </si>
  <si>
    <t>Shareholders funds</t>
  </si>
  <si>
    <t>Net Assets</t>
  </si>
  <si>
    <t>Other</t>
  </si>
  <si>
    <t>Restructuring</t>
  </si>
  <si>
    <t>Unattributed balance</t>
  </si>
  <si>
    <t>Deferred tax</t>
  </si>
  <si>
    <t>Provisions for liabilities and charges</t>
  </si>
  <si>
    <t>Derivative financial liabilities</t>
  </si>
  <si>
    <t>Refundable customer deposits</t>
  </si>
  <si>
    <t>Customer contributions</t>
  </si>
  <si>
    <t>Preference shares</t>
  </si>
  <si>
    <t>Loans due to other Group companies</t>
  </si>
  <si>
    <t xml:space="preserve">External loans </t>
  </si>
  <si>
    <t>Creditors: amounts falling due after more than one year</t>
  </si>
  <si>
    <t>Loans &amp; Overdrafts</t>
  </si>
  <si>
    <t>Creditors: amounts falling due within one year</t>
  </si>
  <si>
    <t>Derivative financial instruments</t>
  </si>
  <si>
    <t>Investments</t>
  </si>
  <si>
    <t>Cash at bank</t>
  </si>
  <si>
    <t>Loans due from other Group companies</t>
  </si>
  <si>
    <t>Stock</t>
  </si>
  <si>
    <t>Current Assets</t>
  </si>
  <si>
    <t>Goodwill</t>
  </si>
  <si>
    <t>Intangible assets</t>
  </si>
  <si>
    <t>Investment properties</t>
  </si>
  <si>
    <t>Tangible assets / Property Plant &amp; Equipment</t>
  </si>
  <si>
    <t>Non Current Assets</t>
  </si>
  <si>
    <t>TOTAL</t>
  </si>
  <si>
    <t>Exchange adjustments</t>
  </si>
  <si>
    <t>Other non-cash changes</t>
  </si>
  <si>
    <t>Movement in borrowings</t>
  </si>
  <si>
    <t>Movement in deposits</t>
  </si>
  <si>
    <t>Borrowings net of short-term deposits acquired with subsidiaries</t>
  </si>
  <si>
    <t>(Decrease)/increase in net cash</t>
  </si>
  <si>
    <t>Net (debt)/ cash at 1 April</t>
  </si>
  <si>
    <t>Reconciliation to net (debt)/cash</t>
  </si>
  <si>
    <t>Net (Decrease)/increase in net cash</t>
  </si>
  <si>
    <t>Net cash inflow/(outflow) from financing</t>
  </si>
  <si>
    <t>Increase/ (decrease) in borrowings</t>
  </si>
  <si>
    <t>(Decrease)/Increase in amounts due to Group Undertakings</t>
  </si>
  <si>
    <r>
      <t xml:space="preserve">Capital element of finance lease payments </t>
    </r>
    <r>
      <rPr>
        <sz val="10"/>
        <color indexed="10"/>
        <rFont val="Verdana"/>
        <family val="2"/>
      </rPr>
      <t>(-ve)</t>
    </r>
  </si>
  <si>
    <t>Other shares/reserve movements</t>
  </si>
  <si>
    <t>Issue of ordinary share capital (+ve)</t>
  </si>
  <si>
    <t>Net movement on short term financial investments</t>
  </si>
  <si>
    <t>Movement in derivative debt (+/-ve)</t>
  </si>
  <si>
    <t>Management of liquid resources</t>
  </si>
  <si>
    <r>
      <t xml:space="preserve">Equity dividends paid to shareholders </t>
    </r>
    <r>
      <rPr>
        <b/>
        <sz val="10"/>
        <color indexed="10"/>
        <rFont val="Verdana"/>
        <family val="2"/>
      </rPr>
      <t>(-ve)</t>
    </r>
  </si>
  <si>
    <t>Net cash inflow/(outflow) from capital expenditure and financial investment</t>
  </si>
  <si>
    <t>Other (overwrite with details)(+/-ve)</t>
  </si>
  <si>
    <t>Sale of fixed assets (+ve)</t>
  </si>
  <si>
    <r>
      <t xml:space="preserve">Purchase of intangible assets </t>
    </r>
    <r>
      <rPr>
        <sz val="10"/>
        <color indexed="10"/>
        <rFont val="Verdana"/>
        <family val="2"/>
      </rPr>
      <t>(-ve)</t>
    </r>
  </si>
  <si>
    <t>Customers contributions received</t>
  </si>
  <si>
    <r>
      <t xml:space="preserve">Purchase of tangible fixed assets </t>
    </r>
    <r>
      <rPr>
        <sz val="10"/>
        <color indexed="10"/>
        <rFont val="Verdana"/>
        <family val="2"/>
      </rPr>
      <t>(-ve)</t>
    </r>
  </si>
  <si>
    <t>Capital expenditure and financial investment</t>
  </si>
  <si>
    <r>
      <t xml:space="preserve">Taxation </t>
    </r>
    <r>
      <rPr>
        <b/>
        <sz val="10"/>
        <color indexed="10"/>
        <rFont val="Verdana"/>
        <family val="2"/>
      </rPr>
      <t>(-ve)</t>
    </r>
  </si>
  <si>
    <t>Net cash inflow/(outflow) from returns on investments and servicing of finance</t>
  </si>
  <si>
    <r>
      <t xml:space="preserve">Preference Dividends paid </t>
    </r>
    <r>
      <rPr>
        <sz val="10"/>
        <color indexed="10"/>
        <rFont val="Verdana"/>
        <family val="2"/>
      </rPr>
      <t>(-ve)</t>
    </r>
  </si>
  <si>
    <r>
      <t xml:space="preserve">Interest element of finance lease payments </t>
    </r>
    <r>
      <rPr>
        <sz val="10"/>
        <color indexed="10"/>
        <rFont val="Verdana"/>
        <family val="2"/>
      </rPr>
      <t>(-ve)</t>
    </r>
  </si>
  <si>
    <r>
      <t xml:space="preserve">Issue costs of bank and other debt instruments </t>
    </r>
    <r>
      <rPr>
        <sz val="10"/>
        <color indexed="10"/>
        <rFont val="Verdana"/>
        <family val="2"/>
      </rPr>
      <t>(-ve)</t>
    </r>
  </si>
  <si>
    <r>
      <t>Interest paid</t>
    </r>
    <r>
      <rPr>
        <sz val="10"/>
        <color indexed="10"/>
        <rFont val="Verdana"/>
        <family val="2"/>
      </rPr>
      <t xml:space="preserve"> (-ve)</t>
    </r>
  </si>
  <si>
    <t>Interest received (+ve)</t>
  </si>
  <si>
    <t>Returns on investments and servicing of finance</t>
  </si>
  <si>
    <t>Net cash inflow/(outflow) from operating activities</t>
  </si>
  <si>
    <t>Total RIIO-T1</t>
  </si>
  <si>
    <t>Units</t>
  </si>
  <si>
    <t>Header4</t>
  </si>
  <si>
    <t>Header3</t>
  </si>
  <si>
    <t>Header2</t>
  </si>
  <si>
    <t>Header1</t>
  </si>
  <si>
    <t>2012/13</t>
  </si>
  <si>
    <t>L50</t>
  </si>
  <si>
    <t>L49</t>
  </si>
  <si>
    <t>L48</t>
  </si>
  <si>
    <t>L47</t>
  </si>
  <si>
    <t>L46</t>
  </si>
  <si>
    <t>L45</t>
  </si>
  <si>
    <t>L44</t>
  </si>
  <si>
    <t>L43</t>
  </si>
  <si>
    <t>L42</t>
  </si>
  <si>
    <t>L41</t>
  </si>
  <si>
    <t>L40</t>
  </si>
  <si>
    <t>L39</t>
  </si>
  <si>
    <t>L38</t>
  </si>
  <si>
    <t>L37</t>
  </si>
  <si>
    <t>L36</t>
  </si>
  <si>
    <t>L35</t>
  </si>
  <si>
    <t>L34</t>
  </si>
  <si>
    <t>L33</t>
  </si>
  <si>
    <t>L32</t>
  </si>
  <si>
    <t>L31</t>
  </si>
  <si>
    <t>L30</t>
  </si>
  <si>
    <t>L29</t>
  </si>
  <si>
    <t>L28</t>
  </si>
  <si>
    <t>L27</t>
  </si>
  <si>
    <t>L26</t>
  </si>
  <si>
    <t>L25</t>
  </si>
  <si>
    <t>L24</t>
  </si>
  <si>
    <t>L23</t>
  </si>
  <si>
    <t>L22</t>
  </si>
  <si>
    <t>L21</t>
  </si>
  <si>
    <t>L20</t>
  </si>
  <si>
    <t>L19</t>
  </si>
  <si>
    <t>L18</t>
  </si>
  <si>
    <t>L17</t>
  </si>
  <si>
    <t>L16</t>
  </si>
  <si>
    <t>L15</t>
  </si>
  <si>
    <t>L14</t>
  </si>
  <si>
    <t>L13</t>
  </si>
  <si>
    <t>L12</t>
  </si>
  <si>
    <t>L11</t>
  </si>
  <si>
    <t>L10</t>
  </si>
  <si>
    <t>L9</t>
  </si>
  <si>
    <t>L8</t>
  </si>
  <si>
    <t>L7</t>
  </si>
  <si>
    <t>L6</t>
  </si>
  <si>
    <t>L5</t>
  </si>
  <si>
    <t>L4</t>
  </si>
  <si>
    <t>L3</t>
  </si>
  <si>
    <t>L2</t>
  </si>
  <si>
    <t>L1</t>
  </si>
  <si>
    <t>Ref</t>
  </si>
  <si>
    <t>L</t>
  </si>
  <si>
    <t>K50</t>
  </si>
  <si>
    <t>K49</t>
  </si>
  <si>
    <t>K48</t>
  </si>
  <si>
    <t>K47</t>
  </si>
  <si>
    <t>K46</t>
  </si>
  <si>
    <t>K45</t>
  </si>
  <si>
    <t>K44</t>
  </si>
  <si>
    <t>K43</t>
  </si>
  <si>
    <t>K42</t>
  </si>
  <si>
    <t>K41</t>
  </si>
  <si>
    <t>K40</t>
  </si>
  <si>
    <t>K39</t>
  </si>
  <si>
    <t>K38</t>
  </si>
  <si>
    <t>K37</t>
  </si>
  <si>
    <t>K36</t>
  </si>
  <si>
    <t>K35</t>
  </si>
  <si>
    <t>K34</t>
  </si>
  <si>
    <t>K33</t>
  </si>
  <si>
    <t>K32</t>
  </si>
  <si>
    <t>K31</t>
  </si>
  <si>
    <t>K30</t>
  </si>
  <si>
    <t>K29</t>
  </si>
  <si>
    <t>K28</t>
  </si>
  <si>
    <t>K27</t>
  </si>
  <si>
    <t>K26</t>
  </si>
  <si>
    <t>K25</t>
  </si>
  <si>
    <t>K24</t>
  </si>
  <si>
    <t>K23</t>
  </si>
  <si>
    <t>K22</t>
  </si>
  <si>
    <t>K21</t>
  </si>
  <si>
    <t>K20</t>
  </si>
  <si>
    <t>K19</t>
  </si>
  <si>
    <t>K18</t>
  </si>
  <si>
    <t>K17</t>
  </si>
  <si>
    <t>K16</t>
  </si>
  <si>
    <t>K15</t>
  </si>
  <si>
    <t>K14</t>
  </si>
  <si>
    <t>K13</t>
  </si>
  <si>
    <t>K12</t>
  </si>
  <si>
    <t>K11</t>
  </si>
  <si>
    <t>K10</t>
  </si>
  <si>
    <t>K9</t>
  </si>
  <si>
    <t>K8</t>
  </si>
  <si>
    <t>K7</t>
  </si>
  <si>
    <t>K6</t>
  </si>
  <si>
    <t>K5</t>
  </si>
  <si>
    <t>K4</t>
  </si>
  <si>
    <t>K3</t>
  </si>
  <si>
    <t>K2</t>
  </si>
  <si>
    <t>K1</t>
  </si>
  <si>
    <t>Interest Rate Forward Contracts</t>
  </si>
  <si>
    <t>K</t>
  </si>
  <si>
    <t>J50</t>
  </si>
  <si>
    <t>J49</t>
  </si>
  <si>
    <t>J48</t>
  </si>
  <si>
    <t>J47</t>
  </si>
  <si>
    <t>J46</t>
  </si>
  <si>
    <t>J45</t>
  </si>
  <si>
    <t>J44</t>
  </si>
  <si>
    <t>J43</t>
  </si>
  <si>
    <t>J42</t>
  </si>
  <si>
    <t>J41</t>
  </si>
  <si>
    <t>J40</t>
  </si>
  <si>
    <t>J39</t>
  </si>
  <si>
    <t>J38</t>
  </si>
  <si>
    <t>J37</t>
  </si>
  <si>
    <t>J36</t>
  </si>
  <si>
    <t>J35</t>
  </si>
  <si>
    <t>J34</t>
  </si>
  <si>
    <t>J33</t>
  </si>
  <si>
    <t>J32</t>
  </si>
  <si>
    <t>J31</t>
  </si>
  <si>
    <t>J30</t>
  </si>
  <si>
    <t>J29</t>
  </si>
  <si>
    <t>J28</t>
  </si>
  <si>
    <t>J27</t>
  </si>
  <si>
    <t>J26</t>
  </si>
  <si>
    <t>J25</t>
  </si>
  <si>
    <t>J24</t>
  </si>
  <si>
    <t>J23</t>
  </si>
  <si>
    <t>J22</t>
  </si>
  <si>
    <t>J21</t>
  </si>
  <si>
    <t>J20</t>
  </si>
  <si>
    <t>J19</t>
  </si>
  <si>
    <t>J18</t>
  </si>
  <si>
    <t>J17</t>
  </si>
  <si>
    <t>J16</t>
  </si>
  <si>
    <t>J15</t>
  </si>
  <si>
    <t>J14</t>
  </si>
  <si>
    <t>J13</t>
  </si>
  <si>
    <t>J12</t>
  </si>
  <si>
    <t>J11</t>
  </si>
  <si>
    <t>J10</t>
  </si>
  <si>
    <t>J9</t>
  </si>
  <si>
    <t>J8</t>
  </si>
  <si>
    <t>J7</t>
  </si>
  <si>
    <t>J6</t>
  </si>
  <si>
    <t>J5</t>
  </si>
  <si>
    <t>J4</t>
  </si>
  <si>
    <t>J3</t>
  </si>
  <si>
    <t>J2</t>
  </si>
  <si>
    <t>J1</t>
  </si>
  <si>
    <t>Foreign Exchange Forward Rate Contracts</t>
  </si>
  <si>
    <t>J.</t>
  </si>
  <si>
    <t>I50</t>
  </si>
  <si>
    <t>I49</t>
  </si>
  <si>
    <t>I48</t>
  </si>
  <si>
    <t>I47</t>
  </si>
  <si>
    <t>I46</t>
  </si>
  <si>
    <t>I45</t>
  </si>
  <si>
    <t>I44</t>
  </si>
  <si>
    <t>I43</t>
  </si>
  <si>
    <t>I42</t>
  </si>
  <si>
    <t>I41</t>
  </si>
  <si>
    <t>I40</t>
  </si>
  <si>
    <t>I39</t>
  </si>
  <si>
    <t>I38</t>
  </si>
  <si>
    <t>I37</t>
  </si>
  <si>
    <t>I36</t>
  </si>
  <si>
    <t>I35</t>
  </si>
  <si>
    <t>I34</t>
  </si>
  <si>
    <t>I33</t>
  </si>
  <si>
    <t>I32</t>
  </si>
  <si>
    <t>I31</t>
  </si>
  <si>
    <t>I30</t>
  </si>
  <si>
    <t>I29</t>
  </si>
  <si>
    <t>I28</t>
  </si>
  <si>
    <t>I27</t>
  </si>
  <si>
    <t>I26</t>
  </si>
  <si>
    <t>I25</t>
  </si>
  <si>
    <t>I24</t>
  </si>
  <si>
    <t>I23</t>
  </si>
  <si>
    <t>I22</t>
  </si>
  <si>
    <t>I21</t>
  </si>
  <si>
    <t>I20</t>
  </si>
  <si>
    <t>I19</t>
  </si>
  <si>
    <t>I18</t>
  </si>
  <si>
    <t>I17</t>
  </si>
  <si>
    <t>I16</t>
  </si>
  <si>
    <t>I15</t>
  </si>
  <si>
    <t>I14</t>
  </si>
  <si>
    <t>I13</t>
  </si>
  <si>
    <t>I12</t>
  </si>
  <si>
    <t>I11</t>
  </si>
  <si>
    <t>I10</t>
  </si>
  <si>
    <t>I9</t>
  </si>
  <si>
    <t>I8</t>
  </si>
  <si>
    <t>I7</t>
  </si>
  <si>
    <t>I6</t>
  </si>
  <si>
    <t>I5</t>
  </si>
  <si>
    <t>I4</t>
  </si>
  <si>
    <t>I3</t>
  </si>
  <si>
    <t>I2</t>
  </si>
  <si>
    <t>I1</t>
  </si>
  <si>
    <t>Currency SWAPS</t>
  </si>
  <si>
    <t>I.</t>
  </si>
  <si>
    <t>H50</t>
  </si>
  <si>
    <t>H49</t>
  </si>
  <si>
    <t>H48</t>
  </si>
  <si>
    <t>H47</t>
  </si>
  <si>
    <t>H46</t>
  </si>
  <si>
    <t>H45</t>
  </si>
  <si>
    <t>H44</t>
  </si>
  <si>
    <t>H43</t>
  </si>
  <si>
    <t>H42</t>
  </si>
  <si>
    <t>H41</t>
  </si>
  <si>
    <t>H40</t>
  </si>
  <si>
    <t>H39</t>
  </si>
  <si>
    <t>H38</t>
  </si>
  <si>
    <t>H37</t>
  </si>
  <si>
    <t>H36</t>
  </si>
  <si>
    <t>H35</t>
  </si>
  <si>
    <t>H34</t>
  </si>
  <si>
    <t>H33</t>
  </si>
  <si>
    <t>H32</t>
  </si>
  <si>
    <t>H31</t>
  </si>
  <si>
    <t>H30</t>
  </si>
  <si>
    <t>H29</t>
  </si>
  <si>
    <t>H28</t>
  </si>
  <si>
    <t>H27</t>
  </si>
  <si>
    <t>H26</t>
  </si>
  <si>
    <t>H25</t>
  </si>
  <si>
    <t>H24</t>
  </si>
  <si>
    <t>H23</t>
  </si>
  <si>
    <t>H22</t>
  </si>
  <si>
    <t>H21</t>
  </si>
  <si>
    <t>H20</t>
  </si>
  <si>
    <t>H19</t>
  </si>
  <si>
    <t>H18</t>
  </si>
  <si>
    <t>H17</t>
  </si>
  <si>
    <t>H16</t>
  </si>
  <si>
    <t>H15</t>
  </si>
  <si>
    <t>H14</t>
  </si>
  <si>
    <t>H13</t>
  </si>
  <si>
    <t>H12</t>
  </si>
  <si>
    <t>H11</t>
  </si>
  <si>
    <t>H10</t>
  </si>
  <si>
    <t>H9</t>
  </si>
  <si>
    <t>H8</t>
  </si>
  <si>
    <t>H7</t>
  </si>
  <si>
    <t>H6</t>
  </si>
  <si>
    <t>H5</t>
  </si>
  <si>
    <t>H4</t>
  </si>
  <si>
    <t>H3</t>
  </si>
  <si>
    <t>H2</t>
  </si>
  <si>
    <t>H1</t>
  </si>
  <si>
    <t>Interest rate SWAPS</t>
  </si>
  <si>
    <t>J</t>
  </si>
  <si>
    <t>I</t>
  </si>
  <si>
    <t>%</t>
  </si>
  <si>
    <t>Date</t>
  </si>
  <si>
    <t>Maturity Profile</t>
  </si>
  <si>
    <t>Floating</t>
  </si>
  <si>
    <t>Fixed</t>
  </si>
  <si>
    <t>Total Net Debt</t>
  </si>
  <si>
    <t>Sub Total</t>
  </si>
  <si>
    <t>Property disposal income - various sites</t>
  </si>
  <si>
    <t>Motor Vehicles &amp; Office Equipment</t>
  </si>
  <si>
    <t>Plant &amp; Machinery</t>
  </si>
  <si>
    <t>Land &amp; Buildiing</t>
  </si>
  <si>
    <t>Intangible</t>
  </si>
  <si>
    <t>Disposals</t>
  </si>
  <si>
    <t>Profit / (Loss) on Disposal</t>
  </si>
  <si>
    <t>Transfer to Current Assets</t>
  </si>
  <si>
    <t>Net Sales Proceeds</t>
  </si>
  <si>
    <t>Net Book Value</t>
  </si>
  <si>
    <t>Depn.</t>
  </si>
  <si>
    <t>Cost</t>
  </si>
  <si>
    <t>Closing Balance</t>
  </si>
  <si>
    <t>Additions in year</t>
  </si>
  <si>
    <t>Revisions</t>
  </si>
  <si>
    <t>Opening Balance</t>
  </si>
  <si>
    <t>Deferred Revenue</t>
  </si>
  <si>
    <t>SO</t>
  </si>
  <si>
    <t>Special Rate Pool</t>
  </si>
  <si>
    <t>General Pool</t>
  </si>
  <si>
    <t>TO</t>
  </si>
  <si>
    <t>CHECK</t>
  </si>
  <si>
    <t>Corporation tax charge for year</t>
  </si>
  <si>
    <t>Profits otherwise Chargeable for Corporation Tax</t>
  </si>
  <si>
    <t>Total Adjustments</t>
  </si>
  <si>
    <t>Other Adjustments</t>
  </si>
  <si>
    <t>Other adjustments - provide details of individual items &gt;£500k (-ve)</t>
  </si>
  <si>
    <r>
      <t xml:space="preserve">R&amp;D/Innovation </t>
    </r>
    <r>
      <rPr>
        <sz val="10"/>
        <color indexed="10"/>
        <rFont val="Verdana"/>
        <family val="2"/>
      </rPr>
      <t>(-ve)</t>
    </r>
  </si>
  <si>
    <r>
      <t xml:space="preserve">Enhanced Capital Allowances </t>
    </r>
    <r>
      <rPr>
        <sz val="10"/>
        <color indexed="10"/>
        <rFont val="Verdana"/>
        <family val="2"/>
      </rPr>
      <t>(-ve)</t>
    </r>
  </si>
  <si>
    <r>
      <t xml:space="preserve">Deferred Revenue Expenditure </t>
    </r>
    <r>
      <rPr>
        <sz val="10"/>
        <color indexed="10"/>
        <rFont val="Verdana"/>
        <family val="2"/>
      </rPr>
      <t>(-ve)</t>
    </r>
  </si>
  <si>
    <r>
      <t xml:space="preserve">Special rate pool </t>
    </r>
    <r>
      <rPr>
        <sz val="10"/>
        <color indexed="10"/>
        <rFont val="Verdana"/>
        <family val="2"/>
      </rPr>
      <t>(-ve)</t>
    </r>
  </si>
  <si>
    <t xml:space="preserve">Deduct: Capital allowances </t>
  </si>
  <si>
    <t>Sub-total:</t>
  </si>
  <si>
    <t>Relief for employee share acquisition Sch 23 FA2003</t>
  </si>
  <si>
    <t>Amortisation of taxable grants</t>
  </si>
  <si>
    <t>Interest during course of construction</t>
  </si>
  <si>
    <r>
      <t xml:space="preserve">Pension contributions paid </t>
    </r>
    <r>
      <rPr>
        <sz val="10"/>
        <color indexed="10"/>
        <rFont val="Verdana"/>
        <family val="2"/>
      </rPr>
      <t>(-ve)</t>
    </r>
  </si>
  <si>
    <r>
      <t xml:space="preserve">General provisions P&amp;L utilisation </t>
    </r>
    <r>
      <rPr>
        <sz val="10"/>
        <color indexed="10"/>
        <rFont val="Verdana"/>
        <family val="2"/>
      </rPr>
      <t>(-ve)</t>
    </r>
  </si>
  <si>
    <r>
      <t xml:space="preserve">General provisions P&amp;L release </t>
    </r>
    <r>
      <rPr>
        <sz val="10"/>
        <color indexed="10"/>
        <rFont val="Verdana"/>
        <family val="2"/>
      </rPr>
      <t>(-ve)</t>
    </r>
  </si>
  <si>
    <r>
      <t xml:space="preserve">Profit on disposal of fixed assets </t>
    </r>
    <r>
      <rPr>
        <sz val="10"/>
        <color indexed="10"/>
        <rFont val="Verdana"/>
        <family val="2"/>
      </rPr>
      <t>(-ve)</t>
    </r>
  </si>
  <si>
    <t>Potential IFRS adjustments (if any)</t>
  </si>
  <si>
    <t>Disallowed opex</t>
  </si>
  <si>
    <t>Capital charged to revenue</t>
  </si>
  <si>
    <t>Pension charge per regulatory accounts</t>
  </si>
  <si>
    <t>Statutory depreciation expense per P&amp;L/Income statement</t>
  </si>
  <si>
    <t xml:space="preserve">Add back: </t>
  </si>
  <si>
    <t>Profit before Tax from profit &amp; loss account/Income statement</t>
  </si>
  <si>
    <t>Current Tax Schedule</t>
  </si>
  <si>
    <t>Corporation tax rate</t>
  </si>
  <si>
    <t>Non Qualifying</t>
  </si>
  <si>
    <t>Longlife</t>
  </si>
  <si>
    <t>General pool</t>
  </si>
  <si>
    <t>Overall profile</t>
  </si>
  <si>
    <t>Non Operational capex</t>
  </si>
  <si>
    <t>Assets - replacement and refurbishment</t>
  </si>
  <si>
    <t>NON-LOAD RELATED EXPENDITURE</t>
  </si>
  <si>
    <t>Profiles</t>
  </si>
  <si>
    <t>Total additions by type</t>
  </si>
  <si>
    <t>Total capex as above</t>
  </si>
  <si>
    <t>Total for Licensee - £m</t>
  </si>
  <si>
    <t>Infrastructure</t>
  </si>
  <si>
    <t>Interest</t>
  </si>
  <si>
    <t>Capital contributions</t>
  </si>
  <si>
    <t>Other (intercompany)</t>
  </si>
  <si>
    <t>RPI</t>
  </si>
  <si>
    <t>Forecast interest costs</t>
  </si>
  <si>
    <t>Undrawn facilities available at 1st April (total £m)</t>
  </si>
  <si>
    <t>Other - please specify</t>
  </si>
  <si>
    <t>Increase/(decrease) in short term debt</t>
  </si>
  <si>
    <t>Movements in balances with Group undertakings</t>
  </si>
  <si>
    <t>New long-term loans (+ve)</t>
  </si>
  <si>
    <t>Financing required:</t>
  </si>
  <si>
    <t>Change in cash for the period</t>
  </si>
  <si>
    <t>Financing</t>
  </si>
  <si>
    <t>Debt maturing in the year (-ve)</t>
  </si>
  <si>
    <t>Cash outflow before use of liquid resources and financing</t>
  </si>
  <si>
    <t>Equity dividends paid (-ve)</t>
  </si>
  <si>
    <t>Free cashflow</t>
  </si>
  <si>
    <t>Capital expenditure and financial investment (-ve)</t>
  </si>
  <si>
    <t>Funds from Operations</t>
  </si>
  <si>
    <t>Taxation paid (-ve)</t>
  </si>
  <si>
    <t>Returns on investments and servicing of finance (+ve)</t>
  </si>
  <si>
    <t>Cash inflow from operating activities (+ve)</t>
  </si>
  <si>
    <t>High level cashflow for next 2 years after reporting year</t>
  </si>
  <si>
    <t>Total Contingent Pension Asset Costs</t>
  </si>
  <si>
    <t>Insert licensee name</t>
  </si>
  <si>
    <t>Regulated business of:</t>
  </si>
  <si>
    <t>Non-regulated businesses</t>
  </si>
  <si>
    <t>Group scheme funding (cash)</t>
  </si>
  <si>
    <t>Deficit repair payments, attributable to</t>
  </si>
  <si>
    <t>Funding of pension related severance costs</t>
  </si>
  <si>
    <t>Pension deficit funding cost (cash) (including any contingent pension asset)</t>
  </si>
  <si>
    <t>Pension deficit funding cost (cash) (excluding any contingent pension asset)</t>
  </si>
  <si>
    <t>Forecast scheme funding level</t>
  </si>
  <si>
    <t>Forecast total scheme deficit</t>
  </si>
  <si>
    <t>Other: please state</t>
  </si>
  <si>
    <t xml:space="preserve">High Lease to Value Property (HLVP)  </t>
  </si>
  <si>
    <t>Global Tactical Asset Allocation  (GTAA)</t>
  </si>
  <si>
    <t>Supranational</t>
  </si>
  <si>
    <t>Alternatives</t>
  </si>
  <si>
    <t>Currency overlay</t>
  </si>
  <si>
    <t>Cash</t>
  </si>
  <si>
    <t>Overseas corporate bonds</t>
  </si>
  <si>
    <t>UK corporate bonds</t>
  </si>
  <si>
    <t>UK index-linked gilts</t>
  </si>
  <si>
    <t>UK fixed-interest gilts</t>
  </si>
  <si>
    <t>Hedge funds</t>
  </si>
  <si>
    <t>Overseas property</t>
  </si>
  <si>
    <t>UK property</t>
  </si>
  <si>
    <t>Overseas equities</t>
  </si>
  <si>
    <t>UK equities</t>
  </si>
  <si>
    <t>Scheme Assets by class</t>
  </si>
  <si>
    <t>Proportion of scheme assets in derivatives used to mitigate risk within the plan</t>
  </si>
  <si>
    <t>Proportion of scheme assets in 'matching' assets</t>
  </si>
  <si>
    <t>Proportion of scheme assets in 'return-seeking' assets</t>
  </si>
  <si>
    <t>Asset allocation memorandum</t>
  </si>
  <si>
    <t>Investment management expenses (-ve)</t>
  </si>
  <si>
    <t>Change in market value of investments (+/-ve)</t>
  </si>
  <si>
    <t>Investment income (+ve)</t>
  </si>
  <si>
    <t>Number</t>
  </si>
  <si>
    <t>Total scheme members</t>
  </si>
  <si>
    <t>Dependents</t>
  </si>
  <si>
    <t>Actual ongoing pension funding (%age of pay exc salary sacrifice)</t>
  </si>
  <si>
    <t>Pension ongoing funding - actual employer contributions (exc salary sacrifice)</t>
  </si>
  <si>
    <t xml:space="preserve"> - scheme admin costs (paid through normal contributions)</t>
  </si>
  <si>
    <t xml:space="preserve"> - PPF levy (paid through normal contributions)</t>
  </si>
  <si>
    <t xml:space="preserve"> - ongoing pension costs</t>
  </si>
  <si>
    <t>Employer ongoing pension funding (%age of pay)(exc salary sacrifice &amp; deficits)</t>
  </si>
  <si>
    <t>Employer contributions</t>
  </si>
  <si>
    <t>Employee's contributions (as %age of pensionable pay exc salary sacrifice)</t>
  </si>
  <si>
    <t xml:space="preserve">Employee's contributions </t>
  </si>
  <si>
    <t>Employee's contributions (as %age of pensionable pay excluding salary sacrifice)</t>
  </si>
  <si>
    <t>Employee contributions</t>
  </si>
  <si>
    <t>Salary sacrifice element of salaries (licensee this scheme only)</t>
  </si>
  <si>
    <t xml:space="preserve">Pensionable pay - gross of salary sacrifice (licensee this scheme only) </t>
  </si>
  <si>
    <t>Pensionable pay</t>
  </si>
  <si>
    <t>Check</t>
  </si>
  <si>
    <t>Deferreds</t>
  </si>
  <si>
    <t>Pensioners</t>
  </si>
  <si>
    <t>Actives</t>
  </si>
  <si>
    <t>Check and Balances</t>
  </si>
  <si>
    <t xml:space="preserve">1.3 Cashflow </t>
  </si>
  <si>
    <t>Heading 1</t>
  </si>
  <si>
    <t>Heading 2</t>
  </si>
  <si>
    <t>Heading 3</t>
  </si>
  <si>
    <t>Heading 4</t>
  </si>
  <si>
    <t>Customer Contributions</t>
  </si>
  <si>
    <t>Total (TO/SO)</t>
  </si>
  <si>
    <t>Business support</t>
  </si>
  <si>
    <t>Closely associated indirects</t>
  </si>
  <si>
    <t>Direct costs</t>
  </si>
  <si>
    <t>Total Controllable Costs after Capitalisation</t>
  </si>
  <si>
    <t>Insurance</t>
  </si>
  <si>
    <t>Procurement</t>
  </si>
  <si>
    <t>Closely Associated Indirects</t>
  </si>
  <si>
    <t>Operational IT &amp; Telecoms</t>
  </si>
  <si>
    <t>Project Management</t>
  </si>
  <si>
    <t>Network Design &amp; Engineering</t>
  </si>
  <si>
    <t>System mapping</t>
  </si>
  <si>
    <t>Engineering Management &amp; Clerical Support</t>
  </si>
  <si>
    <t>Network Policy (incl. R&amp;D)</t>
  </si>
  <si>
    <t>Health, Safety &amp; Environment</t>
  </si>
  <si>
    <t>Operational Training</t>
  </si>
  <si>
    <t>Stores &amp; Logistics</t>
  </si>
  <si>
    <t>Vehicles &amp; Transport</t>
  </si>
  <si>
    <t>Market Facilitation</t>
  </si>
  <si>
    <t>Network Planning</t>
  </si>
  <si>
    <t>CAI Total</t>
  </si>
  <si>
    <t>Fault Repairs</t>
  </si>
  <si>
    <t>Planned Inspections &amp; Maintenance</t>
  </si>
  <si>
    <t>Vegetation Management</t>
  </si>
  <si>
    <t>Operational Property Management</t>
  </si>
  <si>
    <t>Security (Armed Guards)</t>
  </si>
  <si>
    <t>Quarry and Loss Development</t>
  </si>
  <si>
    <t>BT 21  CN Teleprotection</t>
  </si>
  <si>
    <t>Offshore Transmission Project</t>
  </si>
  <si>
    <t>Direct Total</t>
  </si>
  <si>
    <t>Physical Security Costs</t>
  </si>
  <si>
    <t>Total Operating Costs</t>
  </si>
  <si>
    <t>Direct Opex</t>
  </si>
  <si>
    <t>Planning</t>
  </si>
  <si>
    <t>Real Time Operation</t>
  </si>
  <si>
    <t>Operational Support</t>
  </si>
  <si>
    <t>IS Business Resource</t>
  </si>
  <si>
    <t>Engineering Support</t>
  </si>
  <si>
    <t>SO Direct Opex</t>
  </si>
  <si>
    <t>Total Controllable Costs before Capitalisation</t>
  </si>
  <si>
    <t>Total Capitalised Element</t>
  </si>
  <si>
    <t>Totals</t>
  </si>
  <si>
    <t>Income Statement Charge / Release</t>
  </si>
  <si>
    <t>Cash Utilisation</t>
  </si>
  <si>
    <t>Unwinding of discount</t>
  </si>
  <si>
    <t>Other Movements</t>
  </si>
  <si>
    <t>Total Net Movement of provisions</t>
  </si>
  <si>
    <t>Costs</t>
  </si>
  <si>
    <t>De Minimis</t>
  </si>
  <si>
    <t>Connection charges ( Including Capital Contributions )</t>
  </si>
  <si>
    <t>Capital Contributions</t>
  </si>
  <si>
    <t>One Off Works</t>
  </si>
  <si>
    <t>Aerial Income</t>
  </si>
  <si>
    <t>Energis ISL Fee</t>
  </si>
  <si>
    <t>Application Fees and Feasibility Studies</t>
  </si>
  <si>
    <t>UK Electricity Services</t>
  </si>
  <si>
    <t>Property</t>
  </si>
  <si>
    <t>Miscellaneous IS Income</t>
  </si>
  <si>
    <t>Miscellaneous Shared Services/Business Services Income</t>
  </si>
  <si>
    <t>Other items &lt;£500k</t>
  </si>
  <si>
    <t>Energis Finance lease</t>
  </si>
  <si>
    <t>Total De Minimis</t>
  </si>
  <si>
    <t>Consented</t>
  </si>
  <si>
    <t xml:space="preserve">Total Consented </t>
  </si>
  <si>
    <t>Excluded services (TO)</t>
  </si>
  <si>
    <t>Total Excluded Services (TO)</t>
  </si>
  <si>
    <t>Excluded services (SO)</t>
  </si>
  <si>
    <t xml:space="preserve">Total Excluded Services (SO) </t>
  </si>
  <si>
    <t>Total Costs</t>
  </si>
  <si>
    <t>Gas Distribution</t>
  </si>
  <si>
    <t>Communications</t>
  </si>
  <si>
    <t>Legal / Risk and Compliance/ Comp Secrtariat</t>
  </si>
  <si>
    <t>Corporate Responsibility and Investor Relations</t>
  </si>
  <si>
    <t>Board Members and Other</t>
  </si>
  <si>
    <t>IT and telecoms Costs</t>
  </si>
  <si>
    <t>Storage</t>
  </si>
  <si>
    <t>Network (LAN &amp; WAN)</t>
  </si>
  <si>
    <t>Training Centres</t>
  </si>
  <si>
    <t>No.</t>
  </si>
  <si>
    <t>External Customers</t>
  </si>
  <si>
    <t>Aviation</t>
  </si>
  <si>
    <t>Total Insurance dept. Costs</t>
  </si>
  <si>
    <t>Insurance Premiums</t>
  </si>
  <si>
    <t xml:space="preserve">Other </t>
  </si>
  <si>
    <t>Total Captive Insurance</t>
  </si>
  <si>
    <t>Regulated</t>
  </si>
  <si>
    <t>Transmission - ETO</t>
  </si>
  <si>
    <t>Transmission - ESO</t>
  </si>
  <si>
    <t>Transmission - GTO</t>
  </si>
  <si>
    <t>Transmission - GSO</t>
  </si>
  <si>
    <t>Distribution</t>
  </si>
  <si>
    <t>LNG</t>
  </si>
  <si>
    <t>Metering</t>
  </si>
  <si>
    <t>Overseas</t>
  </si>
  <si>
    <t>Total Written Premiums</t>
  </si>
  <si>
    <t>Shareholders Funds</t>
  </si>
  <si>
    <t>Underwriting Expenses</t>
  </si>
  <si>
    <t>Materials</t>
  </si>
  <si>
    <t>Contractors</t>
  </si>
  <si>
    <t>Transmission</t>
  </si>
  <si>
    <t>GTO</t>
  </si>
  <si>
    <t>GSO</t>
  </si>
  <si>
    <t>West Midlands</t>
  </si>
  <si>
    <t>North West</t>
  </si>
  <si>
    <t>Business Support</t>
  </si>
  <si>
    <t>Direct Costs</t>
  </si>
  <si>
    <t>Total Business Support Costs</t>
  </si>
  <si>
    <t>Total Transmission (excluding Business Support)</t>
  </si>
  <si>
    <t xml:space="preserve">Opening Staff Numbers (FTE) - 31st Mar </t>
  </si>
  <si>
    <t xml:space="preserve">Closing Staff Numbers (FTE) - 31st Mar </t>
  </si>
  <si>
    <t>Average Staff Numbers (FTE)</t>
  </si>
  <si>
    <t>Average Salary per FTE £'k</t>
  </si>
  <si>
    <t>FTE Numbers - average</t>
  </si>
  <si>
    <t>Craftsperson</t>
  </si>
  <si>
    <t>Engineers</t>
  </si>
  <si>
    <t>Agency</t>
  </si>
  <si>
    <t>Trainees</t>
  </si>
  <si>
    <t>Total Gross Staff Costs (Salaries &amp; Normal Pensions)</t>
  </si>
  <si>
    <t>Average Gross Staff Cost per FTE</t>
  </si>
  <si>
    <t>Total Business Support</t>
  </si>
  <si>
    <t>FTE</t>
  </si>
  <si>
    <t>Describe</t>
  </si>
  <si>
    <t>Total External Funding</t>
  </si>
  <si>
    <t>Apprentice/trainee recruitment costs</t>
  </si>
  <si>
    <t>Total Capex</t>
  </si>
  <si>
    <t>Labour</t>
  </si>
  <si>
    <t>2016/17</t>
  </si>
  <si>
    <t>2020/21</t>
  </si>
  <si>
    <t>Scheme Name</t>
  </si>
  <si>
    <t>Cost Category</t>
  </si>
  <si>
    <t>(£m)</t>
  </si>
  <si>
    <t>By Cost Type</t>
  </si>
  <si>
    <t>Wayleaves (inc Easements/Servitudes)</t>
  </si>
  <si>
    <t>Road Charges</t>
  </si>
  <si>
    <t>Rent</t>
  </si>
  <si>
    <t>Subscriptions</t>
  </si>
  <si>
    <t>Related Party Margins</t>
  </si>
  <si>
    <t>Total Gross Costs</t>
  </si>
  <si>
    <t>Cost recoveries</t>
  </si>
  <si>
    <t>Total Net Costs</t>
  </si>
  <si>
    <t>Check - Cost Type to Scheme Totals</t>
  </si>
  <si>
    <t>Eligible IFI Expenditure by Cost Type (including Indirects)</t>
  </si>
  <si>
    <t>Period</t>
  </si>
  <si>
    <t>[REF]: NIA by Cost Project</t>
  </si>
  <si>
    <t>Bid Preparation Costs</t>
  </si>
  <si>
    <t>[Project name 1]</t>
  </si>
  <si>
    <t>[Project name 2]</t>
  </si>
  <si>
    <t>[Project name 3]</t>
  </si>
  <si>
    <t>[Project name 4]</t>
  </si>
  <si>
    <t>[Project name 5]</t>
  </si>
  <si>
    <t>[Project name 6]</t>
  </si>
  <si>
    <t>[Project name 7]</t>
  </si>
  <si>
    <t>Check - Total Costs is below cap</t>
  </si>
  <si>
    <t>Scheme Identifier</t>
  </si>
  <si>
    <t>PDSA</t>
  </si>
  <si>
    <t>Overhead</t>
  </si>
  <si>
    <t>Vehicles</t>
  </si>
  <si>
    <t>Land and Buildings</t>
  </si>
  <si>
    <t>Fixtures and fittings</t>
  </si>
  <si>
    <t>Plant and Machinery</t>
  </si>
  <si>
    <t>Total SO capex</t>
  </si>
  <si>
    <t>East Midlands</t>
  </si>
  <si>
    <t>North East</t>
  </si>
  <si>
    <t>AH1</t>
  </si>
  <si>
    <t>AH2</t>
  </si>
  <si>
    <t>AH3</t>
  </si>
  <si>
    <t>AH4</t>
  </si>
  <si>
    <t>MW</t>
  </si>
  <si>
    <t>Unit</t>
  </si>
  <si>
    <t>km</t>
  </si>
  <si>
    <t>2013/14</t>
  </si>
  <si>
    <t>RP1</t>
  </si>
  <si>
    <t>RP2</t>
  </si>
  <si>
    <t>RP3</t>
  </si>
  <si>
    <t>RP4</t>
  </si>
  <si>
    <t>Non load related</t>
  </si>
  <si>
    <t>#</t>
  </si>
  <si>
    <t>Asset health index</t>
  </si>
  <si>
    <t>Criticality</t>
  </si>
  <si>
    <t>Replacement priorities</t>
  </si>
  <si>
    <t>New or as new</t>
  </si>
  <si>
    <t>C1</t>
  </si>
  <si>
    <t>0-2 years</t>
  </si>
  <si>
    <t>AH5</t>
  </si>
  <si>
    <t>Good or serviceable condition</t>
  </si>
  <si>
    <t>C2</t>
  </si>
  <si>
    <t>High</t>
  </si>
  <si>
    <t>2-5 years</t>
  </si>
  <si>
    <t>Deterioration, requires assessment or monitoring</t>
  </si>
  <si>
    <t>C3</t>
  </si>
  <si>
    <t>Medium</t>
  </si>
  <si>
    <t>5-10 years</t>
  </si>
  <si>
    <t>Material deterioration, intervention requires consideration</t>
  </si>
  <si>
    <t>C4</t>
  </si>
  <si>
    <t>Low</t>
  </si>
  <si>
    <t>10+ years</t>
  </si>
  <si>
    <t>End of serviceable life, intervention required</t>
  </si>
  <si>
    <t>Security</t>
  </si>
  <si>
    <t>Type</t>
  </si>
  <si>
    <t>Bathgate</t>
  </si>
  <si>
    <t xml:space="preserve"> </t>
  </si>
  <si>
    <t>tCO2e</t>
  </si>
  <si>
    <t>Other fuels (as applicable)</t>
  </si>
  <si>
    <t>Natural Gas</t>
  </si>
  <si>
    <t>Diesel</t>
  </si>
  <si>
    <t>Fuel Combustion</t>
  </si>
  <si>
    <t>Other gases (as applicable)</t>
  </si>
  <si>
    <t>SF6</t>
  </si>
  <si>
    <t>Fugitive Emissions</t>
  </si>
  <si>
    <t>Air</t>
  </si>
  <si>
    <t>Sea</t>
  </si>
  <si>
    <t>Rail</t>
  </si>
  <si>
    <t>Road</t>
  </si>
  <si>
    <t>Business Transport</t>
  </si>
  <si>
    <t>Operational Transport</t>
  </si>
  <si>
    <t>Buildings - Other fuels</t>
  </si>
  <si>
    <t>Buildings - Electricity</t>
  </si>
  <si>
    <t>Buildings energy usage</t>
  </si>
  <si>
    <t>Definitions</t>
  </si>
  <si>
    <t>Number of transmission system incidents</t>
  </si>
  <si>
    <t>n/a</t>
  </si>
  <si>
    <t>Total LR baseline</t>
  </si>
  <si>
    <t>Total LR incremental</t>
  </si>
  <si>
    <t>Emissions reduction</t>
  </si>
  <si>
    <t>Other externally-driven</t>
  </si>
  <si>
    <t>Asset health</t>
  </si>
  <si>
    <t>Security resilience</t>
  </si>
  <si>
    <t>Costs of discontinued projects</t>
  </si>
  <si>
    <t>Decommissioning</t>
  </si>
  <si>
    <t>Entry</t>
  </si>
  <si>
    <t>Exit</t>
  </si>
  <si>
    <t>Project type 2</t>
  </si>
  <si>
    <t>Project name</t>
  </si>
  <si>
    <t>Network flexibility</t>
  </si>
  <si>
    <t>Scotland 1-in-20 obligation</t>
  </si>
  <si>
    <t>Other 1-in-20 obligation</t>
  </si>
  <si>
    <t>Seedcorn investment</t>
  </si>
  <si>
    <t>Other untriggered investments</t>
  </si>
  <si>
    <t>Other externally driven</t>
  </si>
  <si>
    <t>Cost of discontinued projects</t>
  </si>
  <si>
    <t>Asset type</t>
  </si>
  <si>
    <t>Data</t>
  </si>
  <si>
    <t>Asset description</t>
  </si>
  <si>
    <t>Heading4</t>
  </si>
  <si>
    <t>Pipelines (excluding multijunctions)</t>
  </si>
  <si>
    <t>1200mm</t>
  </si>
  <si>
    <t>900mm</t>
  </si>
  <si>
    <t>600mm</t>
  </si>
  <si>
    <t>£m/km</t>
  </si>
  <si>
    <t>Compressors</t>
  </si>
  <si>
    <t>Number of units installed</t>
  </si>
  <si>
    <t>£m/MW</t>
  </si>
  <si>
    <t>Offtakes</t>
  </si>
  <si>
    <t>Others (not included above)</t>
  </si>
  <si>
    <t>Number of units</t>
  </si>
  <si>
    <t>Block valves</t>
  </si>
  <si>
    <t>Pig traps</t>
  </si>
  <si>
    <t>Multijunctions</t>
  </si>
  <si>
    <t>Rewheels</t>
  </si>
  <si>
    <t>Pressure</t>
  </si>
  <si>
    <t>Asset group</t>
  </si>
  <si>
    <t>13 bar</t>
  </si>
  <si>
    <t>Pipelines</t>
  </si>
  <si>
    <t>1200mm diameter</t>
  </si>
  <si>
    <t>1050mm diameter</t>
  </si>
  <si>
    <t>900mm diameter</t>
  </si>
  <si>
    <t>750mm diameter</t>
  </si>
  <si>
    <t>600mm diameter</t>
  </si>
  <si>
    <t>500mm diameter</t>
  </si>
  <si>
    <t>&lt;=450mm diameter</t>
  </si>
  <si>
    <t>Total pipelines</t>
  </si>
  <si>
    <t>Gas turbine (number)</t>
  </si>
  <si>
    <t>Electric drive (number)</t>
  </si>
  <si>
    <t>Gas turbine (total capacity)</t>
  </si>
  <si>
    <t>Electric drive (total capacity)</t>
  </si>
  <si>
    <t>Exit points</t>
  </si>
  <si>
    <t>Entry points</t>
  </si>
  <si>
    <t>48 bar</t>
  </si>
  <si>
    <t>70 bar</t>
  </si>
  <si>
    <t>75 bar</t>
  </si>
  <si>
    <t>85 bar</t>
  </si>
  <si>
    <t>94 bar</t>
  </si>
  <si>
    <t>Actual flows at system entry points</t>
  </si>
  <si>
    <t>Easington</t>
  </si>
  <si>
    <t>GWh</t>
  </si>
  <si>
    <t>Bacton</t>
  </si>
  <si>
    <t>Isle of Grain</t>
  </si>
  <si>
    <t>Milford Haven</t>
  </si>
  <si>
    <t>St Fergus</t>
  </si>
  <si>
    <t>Teesside</t>
  </si>
  <si>
    <t>Barrow</t>
  </si>
  <si>
    <t>Theddlethorpe</t>
  </si>
  <si>
    <t>Point of Ayr</t>
  </si>
  <si>
    <t>Hole House Farm</t>
  </si>
  <si>
    <t>Humbly Grove</t>
  </si>
  <si>
    <t>Hatfield Moor (storage)</t>
  </si>
  <si>
    <t>Hatfield Moor (onshore)</t>
  </si>
  <si>
    <t>Garton (Aldbrough)</t>
  </si>
  <si>
    <t>Cheshire</t>
  </si>
  <si>
    <t>Hornsea</t>
  </si>
  <si>
    <t>Fleetwood</t>
  </si>
  <si>
    <t>Caythorpe</t>
  </si>
  <si>
    <t>Wytch Farm</t>
  </si>
  <si>
    <t>Blyborough (Welton)</t>
  </si>
  <si>
    <t>Albury / Winkfield</t>
  </si>
  <si>
    <t>Palmers Wood / Tatsfield</t>
  </si>
  <si>
    <t>Glenmavis</t>
  </si>
  <si>
    <t>Partington</t>
  </si>
  <si>
    <t>Avonmouth</t>
  </si>
  <si>
    <t>Dynevor Arms (storage)</t>
  </si>
  <si>
    <t>Dynevor Arms (boil off)</t>
  </si>
  <si>
    <t>Holford</t>
  </si>
  <si>
    <t>Total entry flows</t>
  </si>
  <si>
    <t>Actual NTS demand (by LDZ)</t>
  </si>
  <si>
    <t xml:space="preserve">     - Scotland</t>
  </si>
  <si>
    <t xml:space="preserve">     - Northern</t>
  </si>
  <si>
    <t xml:space="preserve">     - North West</t>
  </si>
  <si>
    <t xml:space="preserve">     - North East</t>
  </si>
  <si>
    <t xml:space="preserve">     - East Midlands</t>
  </si>
  <si>
    <t xml:space="preserve">     - West Midlands</t>
  </si>
  <si>
    <t xml:space="preserve">     - Wales North</t>
  </si>
  <si>
    <t xml:space="preserve">     - Wales South</t>
  </si>
  <si>
    <t xml:space="preserve">     - Eastern</t>
  </si>
  <si>
    <t xml:space="preserve">     - North Thames</t>
  </si>
  <si>
    <t xml:space="preserve">     - South East</t>
  </si>
  <si>
    <t xml:space="preserve">     - Southern</t>
  </si>
  <si>
    <t xml:space="preserve">     - South West</t>
  </si>
  <si>
    <t>Total  LDZ demand</t>
  </si>
  <si>
    <t>Interconnector export</t>
  </si>
  <si>
    <t xml:space="preserve">     - Exports via Moffat</t>
  </si>
  <si>
    <t xml:space="preserve">     - Exports via IUK</t>
  </si>
  <si>
    <t>Total exports via interconnectors</t>
  </si>
  <si>
    <t>NTS direct connect industrials (by LDZ)</t>
  </si>
  <si>
    <t xml:space="preserve">Total NTS direct connect industrials </t>
  </si>
  <si>
    <t>Shrinkage</t>
  </si>
  <si>
    <r>
      <t xml:space="preserve"> NTS demand</t>
    </r>
    <r>
      <rPr>
        <b/>
        <vertAlign val="superscript"/>
        <sz val="10"/>
        <rFont val="Verdana"/>
        <family val="2"/>
      </rPr>
      <t>1</t>
    </r>
  </si>
  <si>
    <t>Highest daily total demand</t>
  </si>
  <si>
    <t>GWh/day</t>
  </si>
  <si>
    <t>NTS demand</t>
  </si>
  <si>
    <r>
      <t>Peak day demand by LDZ</t>
    </r>
    <r>
      <rPr>
        <vertAlign val="superscript"/>
        <sz val="10"/>
        <rFont val="Verdana"/>
        <family val="2"/>
      </rPr>
      <t>2</t>
    </r>
  </si>
  <si>
    <t>Scotland</t>
  </si>
  <si>
    <t>Peak day demand by LDZ</t>
  </si>
  <si>
    <t>Northern</t>
  </si>
  <si>
    <t>Wales North</t>
  </si>
  <si>
    <t>Wales South</t>
  </si>
  <si>
    <t>Eastern</t>
  </si>
  <si>
    <t>North Thames</t>
  </si>
  <si>
    <t>South East</t>
  </si>
  <si>
    <t>Southern</t>
  </si>
  <si>
    <t>South West</t>
  </si>
  <si>
    <r>
      <t>All other demands' peak day demand</t>
    </r>
    <r>
      <rPr>
        <vertAlign val="superscript"/>
        <sz val="10"/>
        <rFont val="Verdana"/>
        <family val="2"/>
      </rPr>
      <t>3</t>
    </r>
  </si>
  <si>
    <r>
      <t>Peak day NTS shrinkage</t>
    </r>
    <r>
      <rPr>
        <vertAlign val="superscript"/>
        <sz val="10"/>
        <rFont val="Verdana"/>
        <family val="2"/>
      </rPr>
      <t>4</t>
    </r>
  </si>
  <si>
    <t>Compressor availability</t>
  </si>
  <si>
    <t>% of total</t>
  </si>
  <si>
    <t>Firm entry capacities booked</t>
  </si>
  <si>
    <t>Dynevor Arms</t>
  </si>
  <si>
    <t>Maximum flow (GWh/day)</t>
  </si>
  <si>
    <t>Unit utilisation</t>
  </si>
  <si>
    <t>Compressor station</t>
  </si>
  <si>
    <t>Unit  power source</t>
  </si>
  <si>
    <t>Operational date</t>
  </si>
  <si>
    <t>Dispose /
Abandon</t>
  </si>
  <si>
    <r>
      <t>Unit thermal rating</t>
    </r>
    <r>
      <rPr>
        <sz val="10"/>
        <rFont val="Verdana"/>
        <family val="2"/>
      </rPr>
      <t xml:space="preserve"> (MW)</t>
    </r>
  </si>
  <si>
    <t>Unit power rating (MW)</t>
  </si>
  <si>
    <t>Compressor station total power (MW)</t>
  </si>
  <si>
    <t>Aberdeen</t>
  </si>
  <si>
    <t>Unit A</t>
  </si>
  <si>
    <t>Hrs</t>
  </si>
  <si>
    <t>Unit B</t>
  </si>
  <si>
    <t>Unit C</t>
  </si>
  <si>
    <t>Alrewas</t>
  </si>
  <si>
    <t>Unit D</t>
  </si>
  <si>
    <t>Asselby</t>
  </si>
  <si>
    <t>Avonbridge</t>
  </si>
  <si>
    <t>Unit 1A</t>
  </si>
  <si>
    <t>Unit 1B</t>
  </si>
  <si>
    <t>Unit 2A</t>
  </si>
  <si>
    <t>Unit 2B</t>
  </si>
  <si>
    <t>Aylesbury</t>
  </si>
  <si>
    <t>Bishop Auckland</t>
  </si>
  <si>
    <t>Cambridge</t>
  </si>
  <si>
    <t>Carnforth</t>
  </si>
  <si>
    <t>Chelmsford</t>
  </si>
  <si>
    <t>Churchover</t>
  </si>
  <si>
    <t>Unit E</t>
  </si>
  <si>
    <t>Unit F</t>
  </si>
  <si>
    <t>Unit G</t>
  </si>
  <si>
    <t>Diss</t>
  </si>
  <si>
    <t>Felindre</t>
  </si>
  <si>
    <t>Hatton</t>
  </si>
  <si>
    <t>Huntingdon</t>
  </si>
  <si>
    <t>Kings Lynn</t>
  </si>
  <si>
    <t>Kirremuir</t>
  </si>
  <si>
    <t>Lockerley</t>
  </si>
  <si>
    <t>Moffat</t>
  </si>
  <si>
    <t>Nether Kellet</t>
  </si>
  <si>
    <t>Peterborough</t>
  </si>
  <si>
    <t>Peterstow</t>
  </si>
  <si>
    <t>Scunthorpe</t>
  </si>
  <si>
    <t>St. Fergus</t>
  </si>
  <si>
    <t>Unit 1C</t>
  </si>
  <si>
    <t>Unit 1D</t>
  </si>
  <si>
    <t>Unit 2D</t>
  </si>
  <si>
    <t>Unit 3A</t>
  </si>
  <si>
    <t>Unit 3B</t>
  </si>
  <si>
    <t>Unit 4A</t>
  </si>
  <si>
    <t>Unit 4B</t>
  </si>
  <si>
    <t>Three Cocks</t>
  </si>
  <si>
    <t>Warrington</t>
  </si>
  <si>
    <t>Wisbech</t>
  </si>
  <si>
    <t>Wooler</t>
  </si>
  <si>
    <t>Wormington</t>
  </si>
  <si>
    <t>Station utilisation</t>
  </si>
  <si>
    <t>C02 emitted by gas powered compressors</t>
  </si>
  <si>
    <t>kg of CO2</t>
  </si>
  <si>
    <t>Compressor emissions by site, annually</t>
  </si>
  <si>
    <t>NTS Total</t>
  </si>
  <si>
    <t>NOX emitted by gas powered compressors</t>
  </si>
  <si>
    <t>kg of NOX</t>
  </si>
  <si>
    <t>Methane emitted from plant</t>
  </si>
  <si>
    <t>Total for NTS</t>
  </si>
  <si>
    <t>Emissions from pipeline network</t>
  </si>
  <si>
    <t>Emissions from associated equipment</t>
  </si>
  <si>
    <t>NTS  Total emissions</t>
  </si>
  <si>
    <t>Number of events</t>
  </si>
  <si>
    <t>Number of emissions events (ventings, escapes, etc.) from pipeline network</t>
  </si>
  <si>
    <t>Number of emissions events  (ventings, escapes, etc.) from associated equipment</t>
  </si>
  <si>
    <t>LIST OF ASSETS BY PRIMARY ASSET GROUP</t>
  </si>
  <si>
    <t>Date Constructed</t>
  </si>
  <si>
    <t>Design life (years)</t>
  </si>
  <si>
    <t>Pipeline diameter (mm)</t>
  </si>
  <si>
    <t>Pipeline length (km)</t>
  </si>
  <si>
    <t>Design Pressure rating  (bar)</t>
  </si>
  <si>
    <t>Pipeline Feeder number</t>
  </si>
  <si>
    <t>Constructed / Abandoned / Stranded</t>
  </si>
  <si>
    <t>Pipelines (Inc Block Valves &amp; Pig Traps)</t>
  </si>
  <si>
    <t>Abandoned/Disposed</t>
  </si>
  <si>
    <t>Constructed</t>
  </si>
  <si>
    <t>Sub total</t>
  </si>
  <si>
    <t>Exit Points</t>
  </si>
  <si>
    <t>Offtake capacity (scmh)</t>
  </si>
  <si>
    <t>Entry Points</t>
  </si>
  <si>
    <t>Data validation</t>
  </si>
  <si>
    <t>Stranded</t>
  </si>
  <si>
    <t xml:space="preserve">Minimum case </t>
  </si>
  <si>
    <t xml:space="preserve"> System Entry Points </t>
  </si>
  <si>
    <t>Unconventional Gas</t>
  </si>
  <si>
    <t>Isle of Grain Phase 1 &amp; 2, NTS inputs only</t>
  </si>
  <si>
    <t>Barton Stacey (Humbly Grove)</t>
  </si>
  <si>
    <t>Hill Top Farm</t>
  </si>
  <si>
    <t>Yorkshire: Whitehill</t>
  </si>
  <si>
    <t>Cheshire: Holford</t>
  </si>
  <si>
    <t>Cheshire: Stublach</t>
  </si>
  <si>
    <t>Cheshire Other (Kings Street/Warmington)</t>
  </si>
  <si>
    <t>Portland</t>
  </si>
  <si>
    <t>Central Storage</t>
  </si>
  <si>
    <t>Eastern Storage</t>
  </si>
  <si>
    <t>Southern Storage</t>
  </si>
  <si>
    <t>Western Storage</t>
  </si>
  <si>
    <t xml:space="preserve">Maximum case </t>
  </si>
  <si>
    <t>Barton Stacey (Humbly Grove</t>
  </si>
  <si>
    <t>Supply Forecast</t>
  </si>
  <si>
    <t>Replacement priorities matrix (to be provided by NGG and agreed with Ofgem)</t>
  </si>
  <si>
    <t>Very high</t>
  </si>
  <si>
    <t>Asset Condition and Criticality</t>
  </si>
  <si>
    <t>With investment</t>
  </si>
  <si>
    <t>NOM Ref</t>
  </si>
  <si>
    <t>Secondary Asset Group</t>
  </si>
  <si>
    <t>Timescale of Impact</t>
  </si>
  <si>
    <t>Consequence of Failure</t>
  </si>
  <si>
    <t>Work Driver</t>
  </si>
  <si>
    <t>Unit of Measurement</t>
  </si>
  <si>
    <t>Asset and criticality in 2012/13</t>
  </si>
  <si>
    <t>Asset and criticality in 2016/17 with investment</t>
  </si>
  <si>
    <t>Asset and criticality in 2020/21 with investment</t>
  </si>
  <si>
    <t>Immediate/ Delayed</t>
  </si>
  <si>
    <t>Unit / Site / Network</t>
  </si>
  <si>
    <t>Age/ Condition/ Duty</t>
  </si>
  <si>
    <t>Total population at 31 March 2013</t>
  </si>
  <si>
    <t>Total population at 31 March 2017</t>
  </si>
  <si>
    <t>Total population at 31 March 2021</t>
  </si>
  <si>
    <t>Primary Risk</t>
  </si>
  <si>
    <t>Remote Isolation Valves</t>
  </si>
  <si>
    <t>Immediate</t>
  </si>
  <si>
    <t>Network</t>
  </si>
  <si>
    <t>Condition</t>
  </si>
  <si>
    <t>Number of Valves</t>
  </si>
  <si>
    <t>Safety</t>
  </si>
  <si>
    <t>Cladding</t>
  </si>
  <si>
    <t>Site</t>
  </si>
  <si>
    <t>Number of Sites</t>
  </si>
  <si>
    <t>Environmental</t>
  </si>
  <si>
    <t>Civil assets - drainage</t>
  </si>
  <si>
    <t>Civil assets - access</t>
  </si>
  <si>
    <t>Fuel tanks &amp; bunds</t>
  </si>
  <si>
    <t>Number of Units</t>
  </si>
  <si>
    <t>Electrical - including standby generators</t>
  </si>
  <si>
    <t>Reliability</t>
  </si>
  <si>
    <t>Electrical - safe shutdown</t>
  </si>
  <si>
    <t>Fire suppression</t>
  </si>
  <si>
    <t>Gas analyser</t>
  </si>
  <si>
    <t>Number of Systems</t>
  </si>
  <si>
    <t>Station process control system</t>
  </si>
  <si>
    <t>After Coolers</t>
  </si>
  <si>
    <t xml:space="preserve">Process valves </t>
  </si>
  <si>
    <t>Slam shut</t>
  </si>
  <si>
    <t>Non Return Valve</t>
  </si>
  <si>
    <t>Power Turbine</t>
  </si>
  <si>
    <t>Duty</t>
  </si>
  <si>
    <t>Anti Surge System</t>
  </si>
  <si>
    <t>Starter Motor</t>
  </si>
  <si>
    <t>Electrical Variable Speed Drive</t>
  </si>
  <si>
    <t>Unit Control System</t>
  </si>
  <si>
    <t>Air Intake</t>
  </si>
  <si>
    <t>Cab Ventilation</t>
  </si>
  <si>
    <t>Compressor</t>
  </si>
  <si>
    <t>Exhausts</t>
  </si>
  <si>
    <t>Gas Generator</t>
  </si>
  <si>
    <t>Marker</t>
  </si>
  <si>
    <t>Delayed</t>
  </si>
  <si>
    <t>Civil assets - buildings/ enclosures</t>
  </si>
  <si>
    <t>Civil assets - ducting</t>
  </si>
  <si>
    <t>Civil assets - pipe supports and pits</t>
  </si>
  <si>
    <t xml:space="preserve">Cathodic Protection </t>
  </si>
  <si>
    <t>Filters and Scrubbers (incl. Condensate Tanks)</t>
  </si>
  <si>
    <t>Age</t>
  </si>
  <si>
    <t>Fire and gas detection</t>
  </si>
  <si>
    <t>Fuel Gas Metering</t>
  </si>
  <si>
    <t>Number of Streams</t>
  </si>
  <si>
    <t xml:space="preserve">Network control and instrumentation </t>
  </si>
  <si>
    <t>Above Ground Pipe and Coating</t>
  </si>
  <si>
    <t>Below Ground Pipe and Coating</t>
  </si>
  <si>
    <t>Preheaters</t>
  </si>
  <si>
    <t>Age / Condition</t>
  </si>
  <si>
    <t xml:space="preserve">Number of Systems </t>
  </si>
  <si>
    <t>Locally actuated valves</t>
  </si>
  <si>
    <t xml:space="preserve">Flow or pressure regulator </t>
  </si>
  <si>
    <t>Pig Trap</t>
  </si>
  <si>
    <t>Vent System</t>
  </si>
  <si>
    <t>Replacement priorities - 2012/13</t>
  </si>
  <si>
    <t>Asset distribution based on replacement prioirities in 2012/13</t>
  </si>
  <si>
    <t>Total population at 31 March 2012/13</t>
  </si>
  <si>
    <t>Asset distribution based on replacement prioirities in 2016/17</t>
  </si>
  <si>
    <t>Asset distribution based on replacement prioirities in 2020/21</t>
  </si>
  <si>
    <t>Unit/ Site/ Network</t>
  </si>
  <si>
    <t xml:space="preserve">Number of Valves </t>
  </si>
  <si>
    <t>Network Control and Instrumentation</t>
  </si>
  <si>
    <t>Odorisation Plant</t>
  </si>
  <si>
    <t>Flow or pressure regulators</t>
  </si>
  <si>
    <t>Non return valve</t>
  </si>
  <si>
    <t>Financial</t>
  </si>
  <si>
    <t>Markers</t>
  </si>
  <si>
    <t>Civil assets - buildings/enclosures</t>
  </si>
  <si>
    <t>Civil Assets - ducting</t>
  </si>
  <si>
    <t>Cathodic Protection</t>
  </si>
  <si>
    <t>Locally Actuated Valves</t>
  </si>
  <si>
    <t>Pig Traps</t>
  </si>
  <si>
    <t>After coolers</t>
  </si>
  <si>
    <t>Electrical - including standby generators*</t>
  </si>
  <si>
    <t xml:space="preserve">Network Control and Instrumentation </t>
  </si>
  <si>
    <t>Air intake</t>
  </si>
  <si>
    <t>Cab ventilation</t>
  </si>
  <si>
    <t>Fuel gas metering</t>
  </si>
  <si>
    <t>Power turbine</t>
  </si>
  <si>
    <t>Unit control system</t>
  </si>
  <si>
    <t>AntiSurge System</t>
  </si>
  <si>
    <t>Starter motor</t>
  </si>
  <si>
    <t>Electrical variable speed drive</t>
  </si>
  <si>
    <t>Fire Suppression</t>
  </si>
  <si>
    <t>Vent system</t>
  </si>
  <si>
    <t>Boundary Controllers</t>
  </si>
  <si>
    <t>Civil Assets - Bridges</t>
  </si>
  <si>
    <t>Number of Bridges</t>
  </si>
  <si>
    <t>Number of TR's</t>
  </si>
  <si>
    <t>km of pipe covered by CIPS Surveys</t>
  </si>
  <si>
    <t>River Crossings</t>
  </si>
  <si>
    <t>Number of Crossings</t>
  </si>
  <si>
    <t>Number of Markers</t>
  </si>
  <si>
    <t>Impact Protection - Nitrogen Sleeves</t>
  </si>
  <si>
    <t>Number of Sleeves</t>
  </si>
  <si>
    <t>Fire &amp; Gas Detection</t>
  </si>
  <si>
    <t>Flow or pressure regulator</t>
  </si>
  <si>
    <t>Operator</t>
  </si>
  <si>
    <t>Emissions category</t>
  </si>
  <si>
    <t>Emissions type</t>
  </si>
  <si>
    <t>Other buildings usage</t>
  </si>
  <si>
    <t>Total - Buildings energy usage (TO)</t>
  </si>
  <si>
    <t>Total - Operational transport (TO)</t>
  </si>
  <si>
    <t>Total - Business transport (TO)</t>
  </si>
  <si>
    <t>Total - Fugitive emissions (TO)</t>
  </si>
  <si>
    <t>Total - Fuel combustion (TO)</t>
  </si>
  <si>
    <t>Total BCF - TO</t>
  </si>
  <si>
    <t>Total - Buildings energy usage (SO)</t>
  </si>
  <si>
    <t>Total - Operational transport (SO)</t>
  </si>
  <si>
    <t>Total - Business transport (SO)</t>
  </si>
  <si>
    <t>Total - Fugitive emissions (SO)</t>
  </si>
  <si>
    <t>Electricity (Indirect CO2)</t>
  </si>
  <si>
    <t>Total - Fuel combustion (SO)</t>
  </si>
  <si>
    <t>Total BCF - SO</t>
  </si>
  <si>
    <t xml:space="preserve">5.6 Environmental </t>
  </si>
  <si>
    <t>baseline</t>
  </si>
  <si>
    <t xml:space="preserve">Stakeholder survey  </t>
  </si>
  <si>
    <t>Customer survey performance</t>
  </si>
  <si>
    <t>Stakeholder survey performance</t>
  </si>
  <si>
    <t>Signals for incremental capacity</t>
  </si>
  <si>
    <t xml:space="preserve">number </t>
  </si>
  <si>
    <t>capacity supplied within lead times</t>
  </si>
  <si>
    <t>Permits played</t>
  </si>
  <si>
    <t xml:space="preserve">Permits played </t>
  </si>
  <si>
    <t>Exit point</t>
  </si>
  <si>
    <t>Header 1</t>
  </si>
  <si>
    <t>Header 2</t>
  </si>
  <si>
    <t>Constraint management revenues</t>
  </si>
  <si>
    <t>Constraint management costs</t>
  </si>
  <si>
    <t>Locational buy actions</t>
  </si>
  <si>
    <t>Turnup or turndown contracts</t>
  </si>
  <si>
    <t xml:space="preserve">NTS transmission support service costs </t>
  </si>
  <si>
    <t>Long-run contracts</t>
  </si>
  <si>
    <t>Constrained LNG costs</t>
  </si>
  <si>
    <t>Index</t>
  </si>
  <si>
    <t>Total - NGGT</t>
  </si>
  <si>
    <t>NGGT - SO</t>
  </si>
  <si>
    <t>Faults</t>
  </si>
  <si>
    <t>Total interest per Regulatory definition</t>
  </si>
  <si>
    <t>Less: Other required adjustments (overwrite)</t>
  </si>
  <si>
    <t>Total adjusted debt per Regulatory definition</t>
  </si>
  <si>
    <t>Less: Group/Consortium Relief</t>
  </si>
  <si>
    <t>Less: Debt Cap Disallowance</t>
  </si>
  <si>
    <t>Less: Transfer Pricing Adjustment</t>
  </si>
  <si>
    <t>Less: Long term loans to related parties (-ve)</t>
  </si>
  <si>
    <t>Less: Borrowing not in accordance with the defined net debt</t>
  </si>
  <si>
    <r>
      <t xml:space="preserve">Net debt per table </t>
    </r>
    <r>
      <rPr>
        <sz val="10"/>
        <color rgb="FFFF6600"/>
        <rFont val="Verdana"/>
        <family val="2"/>
      </rPr>
      <t>1.5</t>
    </r>
  </si>
  <si>
    <t>Table numbers refer to existing Business Plan tables. These will be changed once finalised. The guidance document does not contain table numbers</t>
  </si>
  <si>
    <t>Reference</t>
  </si>
  <si>
    <t>5.2 Activity indicators</t>
  </si>
  <si>
    <t>5.5 Compressor utilisation</t>
  </si>
  <si>
    <t>Reconciling items</t>
  </si>
  <si>
    <t>Other adjustment (please specify)</t>
  </si>
  <si>
    <t>Total reconciling items</t>
  </si>
  <si>
    <t>Project Length (Years)</t>
  </si>
  <si>
    <t>Price Base (Year)</t>
  </si>
  <si>
    <t>Existing / New Site</t>
  </si>
  <si>
    <t>Contract Type (NEC, other, etc.)</t>
  </si>
  <si>
    <t>Total Cost of Project (£m)</t>
  </si>
  <si>
    <t>Variation Orders (£m)</t>
  </si>
  <si>
    <t>Variation Orders (days)</t>
  </si>
  <si>
    <t>Other Included Works (Y/N)</t>
  </si>
  <si>
    <t>If Yes, description of other included works</t>
  </si>
  <si>
    <t>Extra-ordinary Expenditure? (Y/N)</t>
  </si>
  <si>
    <t>If Yes, cost of extra-ordinary expenditure factors</t>
  </si>
  <si>
    <t>Cost of extra-ordinary expenditure included in Variations Orders</t>
  </si>
  <si>
    <t>If Yes, description of extra-ordinary expenditure factors</t>
  </si>
  <si>
    <t>Driver</t>
  </si>
  <si>
    <t>Load Related / Non Load Related</t>
  </si>
  <si>
    <t>Specific</t>
  </si>
  <si>
    <t>Incremental/  Flexibility/ Emissions</t>
  </si>
  <si>
    <t>Project Allowance</t>
  </si>
  <si>
    <t>Other comments</t>
  </si>
  <si>
    <t>Pipeline</t>
  </si>
  <si>
    <t>Length (km)</t>
  </si>
  <si>
    <t>Nominal Length (Point-to-Point) (km)</t>
  </si>
  <si>
    <t>Operating Pressure (bar)</t>
  </si>
  <si>
    <t>Diameter (mm)</t>
  </si>
  <si>
    <t>Linepipe cost (£m)</t>
  </si>
  <si>
    <t>Main Works Cost (£m)</t>
  </si>
  <si>
    <t>Design (£m)</t>
  </si>
  <si>
    <t>Internal Management Costs (£m)</t>
  </si>
  <si>
    <t>Cost of extra-ordinary expenditure included in Variations Orders (£m)</t>
  </si>
  <si>
    <t>Unit 1</t>
  </si>
  <si>
    <t>Unit 2</t>
  </si>
  <si>
    <t>Unit 3</t>
  </si>
  <si>
    <t>Output power (MW)</t>
  </si>
  <si>
    <t>Input power (MW)</t>
  </si>
  <si>
    <t>Efficiency (%)</t>
  </si>
  <si>
    <t>Fuel type (elec/gas)</t>
  </si>
  <si>
    <t>Unit type</t>
  </si>
  <si>
    <t>DLE/VSD/Other</t>
  </si>
  <si>
    <t>Total Cost of Installing Unit (£m)</t>
  </si>
  <si>
    <t>Machinery Train Cost (£m)</t>
  </si>
  <si>
    <t>HV Cost (if applicable) (£m)</t>
  </si>
  <si>
    <t>MWC HV Cost (if applicable) (£m)</t>
  </si>
  <si>
    <t>DNO HV Cost(if applicable) (£m)</t>
  </si>
  <si>
    <t>Design Cost (£m)</t>
  </si>
  <si>
    <t>Other Main Works Cost (£m)</t>
  </si>
  <si>
    <t>Internal NGG Costs (£m)</t>
  </si>
  <si>
    <t>Extra-ordinary Factors (Y/N)</t>
  </si>
  <si>
    <t>If Yes, description of Extra-ordinary factors  (£m)</t>
  </si>
  <si>
    <t>If Yes, Cost of Extra-ordinary factors (£m)</t>
  </si>
  <si>
    <t>Yes</t>
  </si>
  <si>
    <t>Scheme</t>
  </si>
  <si>
    <t>Start Date</t>
  </si>
  <si>
    <t>Finish Date</t>
  </si>
  <si>
    <t>Days to complete</t>
  </si>
  <si>
    <t>Assets</t>
  </si>
  <si>
    <t>VFM 1</t>
  </si>
  <si>
    <t>VFM 2</t>
  </si>
  <si>
    <t>(£)</t>
  </si>
  <si>
    <t>Placeholder</t>
  </si>
  <si>
    <t>Full Details of the changes made since the last version</t>
  </si>
  <si>
    <t>Specific Tables Changed</t>
  </si>
  <si>
    <t>Value of change (£m / number)</t>
  </si>
  <si>
    <t>Reporting Pack Version No.</t>
  </si>
  <si>
    <t>Group gross cash controllable costs</t>
  </si>
  <si>
    <t>Group net cash controllable costs</t>
  </si>
  <si>
    <t>Data centre security</t>
  </si>
  <si>
    <t>Contractors / Bought in services</t>
  </si>
  <si>
    <t>Net staff costs</t>
  </si>
  <si>
    <t>CEO &amp; group management</t>
  </si>
  <si>
    <t>Finance, audit &amp; regulation</t>
  </si>
  <si>
    <t>HR &amp; non-operational training</t>
  </si>
  <si>
    <t>Property management</t>
  </si>
  <si>
    <t>IT &amp; Telecoms</t>
  </si>
  <si>
    <t>`</t>
  </si>
  <si>
    <t>External Customer</t>
  </si>
  <si>
    <t>GD</t>
  </si>
  <si>
    <t>ED</t>
  </si>
  <si>
    <t>Other - Non Regulated</t>
  </si>
  <si>
    <t>Allocated net cash controllable costs</t>
  </si>
  <si>
    <t>Other adjustments free form</t>
  </si>
  <si>
    <t>plus excluded services costs</t>
  </si>
  <si>
    <t>less non formula margin</t>
  </si>
  <si>
    <t>less non formula overheads</t>
  </si>
  <si>
    <t>plus costs from other business support activities</t>
  </si>
  <si>
    <t>less costs to other business support activities</t>
  </si>
  <si>
    <t>plus costs from direct activities</t>
  </si>
  <si>
    <t>less costs to direct activities</t>
  </si>
  <si>
    <t>Net total from CEO (GD)</t>
  </si>
  <si>
    <t>plus costs from CAI activities</t>
  </si>
  <si>
    <t>less costs to CAI activities</t>
  </si>
  <si>
    <t>Net total from CEO (T)</t>
  </si>
  <si>
    <t>Net total from Procurement (GD)</t>
  </si>
  <si>
    <t>Net total from Procurement (T)</t>
  </si>
  <si>
    <t>Allocated total</t>
  </si>
  <si>
    <t>Net total from Insurance (GD)</t>
  </si>
  <si>
    <t>Net total from Insurance (T)</t>
  </si>
  <si>
    <t>Net total from FAR (GD)</t>
  </si>
  <si>
    <t>Net total from FAR (T)</t>
  </si>
  <si>
    <t>Net total from HR (GD)</t>
  </si>
  <si>
    <t>Net total from HR (T)</t>
  </si>
  <si>
    <t>Net total from Property (GD)</t>
  </si>
  <si>
    <t>Net total from Property (T)</t>
  </si>
  <si>
    <t>Net total from IT (GD)</t>
  </si>
  <si>
    <t>Net total from IT (T)</t>
  </si>
  <si>
    <t>Total Net cash controllable costs</t>
  </si>
  <si>
    <t>Net total from Indirect costs (GD)</t>
  </si>
  <si>
    <t>Net total from Indirect costs (T)</t>
  </si>
  <si>
    <t>GDN4</t>
  </si>
  <si>
    <t>GDN3</t>
  </si>
  <si>
    <t>GDN2</t>
  </si>
  <si>
    <t>GDN1</t>
  </si>
  <si>
    <t>GD Networks</t>
  </si>
  <si>
    <t>T Networks</t>
  </si>
  <si>
    <t>Network regulation</t>
  </si>
  <si>
    <t>Finance, audit &amp; regulation costs</t>
  </si>
  <si>
    <t>Electricity Distribution</t>
  </si>
  <si>
    <t>Non-regulated</t>
  </si>
  <si>
    <t>Finance, audit and regulation</t>
  </si>
  <si>
    <t>Incremental ring-fence compliance costs</t>
  </si>
  <si>
    <t>Group</t>
  </si>
  <si>
    <t>Total costs</t>
  </si>
  <si>
    <t>CEO and group management</t>
  </si>
  <si>
    <t>Loss Ratio</t>
  </si>
  <si>
    <t>Excess Captial Adequacy</t>
  </si>
  <si>
    <t>Annual Retained Risk</t>
  </si>
  <si>
    <t>Reinsurance Assets</t>
  </si>
  <si>
    <t>Gross Loss Reserves</t>
  </si>
  <si>
    <t>Non-insurance Liabilties</t>
  </si>
  <si>
    <t>Balance Sheet</t>
  </si>
  <si>
    <t>Profit After Taxation</t>
  </si>
  <si>
    <t>UK Tax Adjustment (28%)</t>
  </si>
  <si>
    <t>Total Movement in SH Funds</t>
  </si>
  <si>
    <t>Unrealised Investment Gain</t>
  </si>
  <si>
    <t>Retained Profit / (Loss)</t>
  </si>
  <si>
    <t>Investment Income</t>
  </si>
  <si>
    <t>Underwriting Profit</t>
  </si>
  <si>
    <t>Claims Costs</t>
  </si>
  <si>
    <t>Net premium</t>
  </si>
  <si>
    <t>Reinsurance Costs</t>
  </si>
  <si>
    <t>GBRA / P &amp; L</t>
  </si>
  <si>
    <t>Other United Kingdom</t>
  </si>
  <si>
    <t>Premiums invoiced</t>
  </si>
  <si>
    <t>Captive 3 Total</t>
  </si>
  <si>
    <t>Non Regulated</t>
  </si>
  <si>
    <t>Captive 2 Total</t>
  </si>
  <si>
    <t>Captive 1 Total</t>
  </si>
  <si>
    <t>Captive 3</t>
  </si>
  <si>
    <t>Captive 2</t>
  </si>
  <si>
    <t>Captive 1</t>
  </si>
  <si>
    <t>Captive insurers</t>
  </si>
  <si>
    <t>Analysis of Captive Insurance Companies</t>
  </si>
  <si>
    <t>Self retained claims costs (below deductable)</t>
  </si>
  <si>
    <t>Pension trustees indemnity (recharged to pensions)</t>
  </si>
  <si>
    <t>Employment practice liability</t>
  </si>
  <si>
    <t>Directors &amp; officers</t>
  </si>
  <si>
    <t>Travel</t>
  </si>
  <si>
    <t>Life assurance</t>
  </si>
  <si>
    <t>Private medical insurance</t>
  </si>
  <si>
    <t>Income protection insurance</t>
  </si>
  <si>
    <t>Personal accident and sickness insurance</t>
  </si>
  <si>
    <t>Employee</t>
  </si>
  <si>
    <t>Envirionmental impairment liability</t>
  </si>
  <si>
    <t>Motor vehicle liabiltility</t>
  </si>
  <si>
    <t>Employers' liability</t>
  </si>
  <si>
    <t>Third party legal liability</t>
  </si>
  <si>
    <t>Terrorism and sabotage</t>
  </si>
  <si>
    <t>Network assets</t>
  </si>
  <si>
    <t>Legal expenses</t>
  </si>
  <si>
    <t>Motor vehicles</t>
  </si>
  <si>
    <t>Trade credit insurance</t>
  </si>
  <si>
    <t>Business interruption</t>
  </si>
  <si>
    <t>Goods in transit</t>
  </si>
  <si>
    <t>Crime and theft</t>
  </si>
  <si>
    <t>Engineering failure</t>
  </si>
  <si>
    <t>Property - buildings and contents</t>
  </si>
  <si>
    <t>Loss or damage due to adverse events</t>
  </si>
  <si>
    <t>Other insurance costs</t>
  </si>
  <si>
    <t>Total Insurance Department Costs</t>
  </si>
  <si>
    <t>Sqm</t>
  </si>
  <si>
    <t>Leased</t>
  </si>
  <si>
    <t>Owned</t>
  </si>
  <si>
    <t>No of buildings</t>
  </si>
  <si>
    <t>Building data (group)</t>
  </si>
  <si>
    <t>Depots</t>
  </si>
  <si>
    <t>Offices</t>
  </si>
  <si>
    <t>No of end-users</t>
  </si>
  <si>
    <t>End Users</t>
  </si>
  <si>
    <t>Data centres</t>
  </si>
  <si>
    <t>Management services</t>
  </si>
  <si>
    <t>Business telecoms</t>
  </si>
  <si>
    <t>Application server support</t>
  </si>
  <si>
    <t>Desktop services</t>
  </si>
  <si>
    <t>Application maintenance &amp; support</t>
  </si>
  <si>
    <t>Application development</t>
  </si>
  <si>
    <t>Average in year</t>
  </si>
  <si>
    <t>4th year apprentices/trainees</t>
  </si>
  <si>
    <t>3rd year apprentices/trainees</t>
  </si>
  <si>
    <t>2nd year apprentices/trainees</t>
  </si>
  <si>
    <t>1st year apprentices/trainees</t>
  </si>
  <si>
    <t>Graduate</t>
  </si>
  <si>
    <t>Apprentice and trainee programme FTEs</t>
  </si>
  <si>
    <t>Net programme costs</t>
  </si>
  <si>
    <t>External funding</t>
  </si>
  <si>
    <t>Gross programme costs</t>
  </si>
  <si>
    <t>Other apprentice/trainee admin costs</t>
  </si>
  <si>
    <t>Admin costs</t>
  </si>
  <si>
    <t>Total training costs</t>
  </si>
  <si>
    <t>Graduate and management trainees</t>
  </si>
  <si>
    <t>Training costs</t>
  </si>
  <si>
    <t>Total net staff costs</t>
  </si>
  <si>
    <t>Graduate apprentices</t>
  </si>
  <si>
    <t>Net Staff costs</t>
  </si>
  <si>
    <t>Check: check opex total against T3.1 (GD) for specific GDN</t>
  </si>
  <si>
    <t>Related Party 5</t>
  </si>
  <si>
    <t>Related Party 4</t>
  </si>
  <si>
    <t>Related Party 3</t>
  </si>
  <si>
    <t>Related Party 2</t>
  </si>
  <si>
    <t>Related Party 1</t>
  </si>
  <si>
    <t>Related Party</t>
  </si>
  <si>
    <t>External</t>
  </si>
  <si>
    <t>DNO2</t>
  </si>
  <si>
    <t>DNO1</t>
  </si>
  <si>
    <t>Electricity Distr</t>
  </si>
  <si>
    <t>Allocation to load related capex expenditure</t>
  </si>
  <si>
    <t>Allocation to asset replacement capex expenditure</t>
  </si>
  <si>
    <t>Allocation to other capex expenditure</t>
  </si>
  <si>
    <t>Allocation to controllable opex</t>
  </si>
  <si>
    <t>Allocation to non-operational capex</t>
  </si>
  <si>
    <t>T1</t>
  </si>
  <si>
    <t>NIC funding by project</t>
  </si>
  <si>
    <t>Halted Project Revenues</t>
  </si>
  <si>
    <t>Disallowed Project Revenues</t>
  </si>
  <si>
    <t>NIC Royalties Revenues by Project</t>
  </si>
  <si>
    <t>NIC Directly Attributable Costs</t>
  </si>
  <si>
    <t>NIC Royalties Return Income by Project</t>
  </si>
  <si>
    <t>Retained NIC Royalties by Project</t>
  </si>
  <si>
    <t xml:space="preserve">Total RIIO </t>
  </si>
  <si>
    <t>Actual</t>
  </si>
  <si>
    <t>Forecast</t>
  </si>
  <si>
    <t>Load Related Capex</t>
  </si>
  <si>
    <t>Non Load Related Capex</t>
  </si>
  <si>
    <t>Other Capex</t>
  </si>
  <si>
    <t>Controllable Opex</t>
  </si>
  <si>
    <t>Planned Inspections and Maintenance</t>
  </si>
  <si>
    <t>Other direct costs</t>
  </si>
  <si>
    <t>Closely Associated Indirect Costs</t>
  </si>
  <si>
    <t>Total Controllable Opex</t>
  </si>
  <si>
    <t>UNCERTAIN EXPENDITURE</t>
  </si>
  <si>
    <t>Total Uncertain Capex</t>
  </si>
  <si>
    <t>Total Uncertain Controllable Opex</t>
  </si>
  <si>
    <t>TOTEX</t>
  </si>
  <si>
    <t>Provisions Movements</t>
  </si>
  <si>
    <t>Costs of Excluded Services</t>
  </si>
  <si>
    <t>Pension Deficit Payments relating to Established Deficit</t>
  </si>
  <si>
    <t>Pension Scheme Admistration &amp; PPF Levy</t>
  </si>
  <si>
    <t>Rebranding Company Assets</t>
  </si>
  <si>
    <t>Fines and Penalties</t>
  </si>
  <si>
    <t>Bad Debts</t>
  </si>
  <si>
    <t>Network Innovation Costs</t>
  </si>
  <si>
    <t>Licence Fees</t>
  </si>
  <si>
    <t>Customer survey</t>
  </si>
  <si>
    <t xml:space="preserve">baseline </t>
  </si>
  <si>
    <t>mean score</t>
  </si>
  <si>
    <t xml:space="preserve">Weighting factor (customer survey) </t>
  </si>
  <si>
    <t>Weighting factor (stakeholder survey)</t>
  </si>
  <si>
    <t xml:space="preserve">Final survey incentive </t>
  </si>
  <si>
    <t>Information on distribution of customer survey results (for info - no impact on financial incentive)</t>
  </si>
  <si>
    <r>
      <rPr>
        <b/>
        <sz val="10"/>
        <color rgb="FF3E3E3E"/>
        <rFont val="Tahoma"/>
        <family val="2"/>
      </rPr>
      <t xml:space="preserve">Purpose: </t>
    </r>
    <r>
      <rPr>
        <sz val="10"/>
        <color rgb="FF3E3E3E"/>
        <rFont val="Tahoma"/>
        <family val="2"/>
      </rPr>
      <t>The purpose of this table is to obtain a standard form of each licensee's Income Statement/Profit and Loss account, consistent with the Regulatory Accounts. It will</t>
    </r>
  </si>
  <si>
    <t xml:space="preserve">provide the Regulatory Account data on a consistent and comparable basis across licensees and time. </t>
  </si>
  <si>
    <t xml:space="preserve">Populate the template for each complete Financial Year.  </t>
  </si>
  <si>
    <t>Total NGG</t>
  </si>
  <si>
    <t>Accounting framework adopted (UK GAAP / EU IFRS)</t>
  </si>
  <si>
    <t>Amortisation of customer contributions (-ve)</t>
  </si>
  <si>
    <t>Interest Receivable (-ve)</t>
  </si>
  <si>
    <t>Other finance income/Investment income (-ve)</t>
  </si>
  <si>
    <t>Dividends actually paid (-ve)</t>
  </si>
  <si>
    <t>Other movements in equity</t>
  </si>
  <si>
    <r>
      <rPr>
        <b/>
        <sz val="10"/>
        <color rgb="FF3E3E3E"/>
        <rFont val="Verdana"/>
        <family val="2"/>
      </rPr>
      <t xml:space="preserve">Purpose: </t>
    </r>
    <r>
      <rPr>
        <sz val="10"/>
        <color rgb="FF3E3E3E"/>
        <rFont val="Verdana"/>
        <family val="2"/>
      </rPr>
      <t xml:space="preserve">The purpose of this table is to obtain a standard form of each licensee's Statement of Financial Position/Balance Sheet, consistent </t>
    </r>
  </si>
  <si>
    <t xml:space="preserve">with the Regulatory Accounts. It will provide the Regulatory Account data on a consistent and comparable basis across licensees and time.  </t>
  </si>
  <si>
    <t>Populate the template for each complete Financial Year.   Enter all amounts as positive £m.</t>
  </si>
  <si>
    <t>Total Non Current Assets</t>
  </si>
  <si>
    <t>Trade Debtors and other receivables (excluding group companies)</t>
  </si>
  <si>
    <t>Trade Debtors and other receivables with group companies</t>
  </si>
  <si>
    <t>Derivative financial assets</t>
  </si>
  <si>
    <t>Total Current Assets</t>
  </si>
  <si>
    <t>Trade Creditors and other payables</t>
  </si>
  <si>
    <t>Total Creditors: due within one year</t>
  </si>
  <si>
    <t>Total Creditors: greater than one year</t>
  </si>
  <si>
    <t>Environmental Provision</t>
  </si>
  <si>
    <t>Total Provisions</t>
  </si>
  <si>
    <t>Profit and Loss Account reserve / Retained earnings</t>
  </si>
  <si>
    <t>Cash  flow hedge reserve (under IFRS)</t>
  </si>
  <si>
    <r>
      <rPr>
        <b/>
        <sz val="10"/>
        <color rgb="FF3E3E3E"/>
        <rFont val="Tahoma"/>
        <family val="2"/>
      </rPr>
      <t xml:space="preserve">Purpose: </t>
    </r>
    <r>
      <rPr>
        <sz val="10"/>
        <color rgb="FF3E3E3E"/>
        <rFont val="Tahoma"/>
        <family val="2"/>
      </rPr>
      <t xml:space="preserve">The purpose of this table is to obtain a standard form of each licensee's Cashflow Statement, consistent with the Regulatory Accounts. It will </t>
    </r>
  </si>
  <si>
    <t xml:space="preserve">provide the Regulatory Account data on a consistent and comparable basis across licensees and time.  </t>
  </si>
  <si>
    <t>Cashflows from operating activities</t>
  </si>
  <si>
    <t>Operating Profit</t>
  </si>
  <si>
    <t xml:space="preserve">Exceptional items </t>
  </si>
  <si>
    <t xml:space="preserve">Operating Profit after exceptionals </t>
  </si>
  <si>
    <t>(Profit)/ loss on disposal of fixed assets</t>
  </si>
  <si>
    <t>Movement in provisions for liabilities and charges</t>
  </si>
  <si>
    <t>Decrease/(increase) in Stocks</t>
  </si>
  <si>
    <t>Decrease/(increase) in Debtors</t>
  </si>
  <si>
    <t>(Decrease)/increase in Creditors</t>
  </si>
  <si>
    <t>Non operating income (+ve)</t>
  </si>
  <si>
    <r>
      <rPr>
        <b/>
        <sz val="10"/>
        <color rgb="FF3E3E3E"/>
        <rFont val="Tahoma"/>
        <family val="2"/>
      </rPr>
      <t xml:space="preserve">Purpose: </t>
    </r>
    <r>
      <rPr>
        <sz val="10"/>
        <color rgb="FF3E3E3E"/>
        <rFont val="Tahoma"/>
        <family val="2"/>
      </rPr>
      <t>The purpose of this table is allow the licensee to reconcile Opex and Capex balances as per  Regulatory Accounts to</t>
    </r>
  </si>
  <si>
    <t>Opex and Capex cost reporting tables.</t>
  </si>
  <si>
    <t>Opex reconciliation</t>
  </si>
  <si>
    <t>Operating expenses</t>
  </si>
  <si>
    <r>
      <t xml:space="preserve">Operating income </t>
    </r>
    <r>
      <rPr>
        <sz val="10"/>
        <color rgb="FFFF0000"/>
        <rFont val="Verdana"/>
        <family val="2"/>
      </rPr>
      <t>(-ve)</t>
    </r>
  </si>
  <si>
    <t>Adjustment (please specify)</t>
  </si>
  <si>
    <t>Opex per cost table - Opex Summary</t>
  </si>
  <si>
    <t>Capex reconciliation</t>
  </si>
  <si>
    <t>Tangible asset additions (gross of customer contributions)</t>
  </si>
  <si>
    <t>Intangible asset additions (under IFRS) - IT Software</t>
  </si>
  <si>
    <t>Capex per cost table - Capex Summary</t>
  </si>
  <si>
    <t>Totex per RIGs</t>
  </si>
  <si>
    <r>
      <rPr>
        <b/>
        <sz val="10"/>
        <color rgb="FF3E3E3E"/>
        <rFont val="Tahoma"/>
        <family val="2"/>
      </rPr>
      <t xml:space="preserve">Purpose: </t>
    </r>
    <r>
      <rPr>
        <sz val="10"/>
        <color rgb="FF3E3E3E"/>
        <rFont val="Tahoma"/>
        <family val="2"/>
      </rPr>
      <t xml:space="preserve">The purpose of this table is allow the licensee to provide information of their Net Debt position for ongoing financial monitoring.  </t>
    </r>
  </si>
  <si>
    <t>Net Debt and gearing summary</t>
  </si>
  <si>
    <t>Allocation of debt</t>
  </si>
  <si>
    <t>Due &lt; 1 year</t>
  </si>
  <si>
    <t>Due 2-5 years</t>
  </si>
  <si>
    <t>Due &gt; 5 years</t>
  </si>
  <si>
    <t>Group businesses</t>
  </si>
  <si>
    <t xml:space="preserve">A.  </t>
  </si>
  <si>
    <t>Cash, short term deposits and overdrafts</t>
  </si>
  <si>
    <t xml:space="preserve">B.  </t>
  </si>
  <si>
    <t>External loans</t>
  </si>
  <si>
    <t xml:space="preserve">C.  </t>
  </si>
  <si>
    <t>Loans from other group companies</t>
  </si>
  <si>
    <t>D.</t>
  </si>
  <si>
    <t>Loans to other group companies</t>
  </si>
  <si>
    <t>E.</t>
  </si>
  <si>
    <t>Other amounts due to/(from) group companies per Balance Sheet</t>
  </si>
  <si>
    <t>H.</t>
  </si>
  <si>
    <t>Cross currency swaps (to reflect sterling liability)</t>
  </si>
  <si>
    <t>Other financial exposure</t>
  </si>
  <si>
    <t>F.</t>
  </si>
  <si>
    <t>Guarantees given on behalf of other group companies</t>
  </si>
  <si>
    <t>G</t>
  </si>
  <si>
    <t>Interest rate swaps</t>
  </si>
  <si>
    <t>Index-linked swaps</t>
  </si>
  <si>
    <t xml:space="preserve">Other Swaps, Forward Rate Contracts &amp; OTC Options </t>
  </si>
  <si>
    <t>M</t>
  </si>
  <si>
    <t>Exchange traded Futures and Options</t>
  </si>
  <si>
    <t>A.</t>
  </si>
  <si>
    <t>Schedule of cash, short term deposits and overdrafts (per Balance Sheet)</t>
  </si>
  <si>
    <t>Income statement debits and cash out flows entered as +ve values, credits as -ve values</t>
  </si>
  <si>
    <t>Matched</t>
  </si>
  <si>
    <t>Over-hedged</t>
  </si>
  <si>
    <t>Overdrafts (+ve)</t>
  </si>
  <si>
    <t>Under-hedged</t>
  </si>
  <si>
    <t>Amounts posted as collateral by banks under derivative arrangements (+ve)</t>
  </si>
  <si>
    <t>B.</t>
  </si>
  <si>
    <t>Analysis of External borrowings, bonds, loans and finance leases (+ve)</t>
  </si>
  <si>
    <t xml:space="preserve"> Debt Instrument</t>
  </si>
  <si>
    <t>Maturity profile of debt</t>
  </si>
  <si>
    <t>Financial Derivative</t>
  </si>
  <si>
    <t xml:space="preserve">Type / nature </t>
  </si>
  <si>
    <t>Name of lender</t>
  </si>
  <si>
    <t xml:space="preserve">Issue </t>
  </si>
  <si>
    <t>Fixed / floating</t>
  </si>
  <si>
    <t>Interest / Coupon</t>
  </si>
  <si>
    <t>Ref (below)</t>
  </si>
  <si>
    <t>Value at Risk:</t>
  </si>
  <si>
    <t>of instrument</t>
  </si>
  <si>
    <t>interest rate</t>
  </si>
  <si>
    <t>Rate %</t>
  </si>
  <si>
    <t>Value Matching</t>
  </si>
  <si>
    <t>Time Matching</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</si>
  <si>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</si>
  <si>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</si>
  <si>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</si>
  <si>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</si>
  <si>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</si>
  <si>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</si>
  <si>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</si>
  <si>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</si>
  <si>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</si>
  <si>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</si>
  <si>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</si>
  <si>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</si>
  <si>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</si>
  <si>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</si>
  <si>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</si>
  <si>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</si>
  <si>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</si>
  <si>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</si>
  <si>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</si>
  <si>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</si>
  <si>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</si>
  <si>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</si>
  <si>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</si>
  <si>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</si>
  <si>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</si>
  <si>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</si>
  <si>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</si>
  <si>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</si>
  <si>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</si>
  <si>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</si>
  <si>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</si>
  <si>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</si>
  <si>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</si>
  <si>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</si>
  <si>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</si>
  <si>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</si>
  <si>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</si>
  <si>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</si>
  <si>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</si>
  <si>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</si>
  <si>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</si>
  <si>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</si>
  <si>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</si>
  <si>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</si>
  <si>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</si>
  <si>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</si>
  <si>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</si>
  <si>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</si>
  <si>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B49</t>
  </si>
  <si>
    <t>B50</t>
  </si>
  <si>
    <t>C.</t>
  </si>
  <si>
    <t>Analysis of loans from other group companies (+ve)</t>
  </si>
  <si>
    <t>Name of external lender (if applicable)</t>
  </si>
  <si>
    <t xml:space="preserve">Type / </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</si>
  <si>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</si>
  <si>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</si>
  <si>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</si>
  <si>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</si>
  <si>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</si>
  <si>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</si>
  <si>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</si>
  <si>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</si>
  <si>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</si>
  <si>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</si>
  <si>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</si>
  <si>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</si>
  <si>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</si>
  <si>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</si>
  <si>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</si>
  <si>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</si>
  <si>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</si>
  <si>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</si>
  <si>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</si>
  <si>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</si>
  <si>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</si>
  <si>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</si>
  <si>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</si>
  <si>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</si>
  <si>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</si>
  <si>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</si>
  <si>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</si>
  <si>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</si>
  <si>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</si>
  <si>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</si>
  <si>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</si>
  <si>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</si>
  <si>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</si>
  <si>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</si>
  <si>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</si>
  <si>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</si>
  <si>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</si>
  <si>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</si>
  <si>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</si>
  <si>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</si>
  <si>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</si>
  <si>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</si>
  <si>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</si>
  <si>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</si>
  <si>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</si>
  <si>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</si>
  <si>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Analysis of loans to other group companies (-ve)</t>
  </si>
  <si>
    <t>Name of other group company</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</si>
  <si>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</si>
  <si>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</si>
  <si>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</si>
  <si>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</si>
  <si>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</si>
  <si>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</si>
  <si>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</si>
  <si>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</si>
  <si>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</si>
  <si>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</si>
  <si>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</si>
  <si>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</si>
  <si>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</si>
  <si>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</si>
  <si>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</si>
  <si>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</si>
  <si>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</si>
  <si>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</si>
  <si>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</si>
  <si>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</si>
  <si>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</si>
  <si>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</si>
  <si>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</si>
  <si>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</si>
  <si>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</si>
  <si>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</si>
  <si>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</si>
  <si>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</si>
  <si>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</si>
  <si>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</si>
  <si>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</si>
  <si>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</si>
  <si>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</si>
  <si>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</si>
  <si>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</si>
  <si>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</si>
  <si>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D37</t>
  </si>
  <si>
    <t>D38</t>
  </si>
  <si>
    <t>D39</t>
  </si>
  <si>
    <t>D40</t>
  </si>
  <si>
    <t>D41</t>
  </si>
  <si>
    <t>D42</t>
  </si>
  <si>
    <t>D43</t>
  </si>
  <si>
    <t>D44</t>
  </si>
  <si>
    <t>D45</t>
  </si>
  <si>
    <t>D46</t>
  </si>
  <si>
    <t>D47</t>
  </si>
  <si>
    <t>D48</t>
  </si>
  <si>
    <t>D49</t>
  </si>
  <si>
    <t>D50</t>
  </si>
  <si>
    <t>Analysis of other amounts due to/(from) group companies per Balance Sheet</t>
  </si>
  <si>
    <t>Nature of intercompany balances as at y/e</t>
  </si>
  <si>
    <t>Terms</t>
  </si>
  <si>
    <t>Payable/</t>
  </si>
  <si>
    <t xml:space="preserve"> (Receivable)</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</si>
  <si>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</si>
  <si>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</si>
  <si>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</si>
  <si>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</si>
  <si>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</si>
  <si>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</si>
  <si>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</si>
  <si>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</si>
  <si>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</si>
  <si>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</si>
  <si>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</si>
  <si>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</si>
  <si>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</si>
  <si>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</si>
  <si>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</si>
  <si>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</si>
  <si>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</si>
  <si>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</si>
  <si>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</si>
  <si>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</si>
  <si>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</si>
  <si>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</si>
  <si>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</si>
  <si>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</si>
  <si>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</si>
  <si>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</si>
  <si>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</si>
  <si>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</si>
  <si>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</si>
  <si>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</si>
  <si>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</si>
  <si>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</si>
  <si>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</si>
  <si>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</si>
  <si>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</si>
  <si>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</si>
  <si>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</si>
  <si>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</si>
  <si>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</si>
  <si>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</si>
  <si>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</si>
  <si>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</si>
  <si>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</si>
  <si>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</si>
  <si>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</si>
  <si>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</si>
  <si>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</si>
  <si>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</si>
  <si>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</si>
  <si>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</si>
  <si>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Guarantees given on behalf of other group companies (per Notes to the Accounts) (+ve)</t>
  </si>
  <si>
    <t>Type of</t>
  </si>
  <si>
    <t>Reason for granting</t>
  </si>
  <si>
    <t>Date of</t>
  </si>
  <si>
    <t>Purpose</t>
  </si>
  <si>
    <t>Value</t>
  </si>
  <si>
    <t>Guarantee</t>
  </si>
  <si>
    <t>guarantee</t>
  </si>
  <si>
    <t>Consent/</t>
  </si>
  <si>
    <t>Derogation</t>
  </si>
  <si>
    <t>F1</t>
  </si>
  <si>
    <t>F2</t>
  </si>
  <si>
    <t>F3</t>
  </si>
  <si>
    <t>F4</t>
  </si>
  <si>
    <t>F5</t>
  </si>
  <si>
    <t>F6</t>
  </si>
  <si>
    <t>F7</t>
  </si>
  <si>
    <t>F8</t>
  </si>
  <si>
    <t>F9</t>
  </si>
  <si>
    <t>F10</t>
  </si>
  <si>
    <t>F11</t>
  </si>
  <si>
    <t>F12</t>
  </si>
  <si>
    <t>F13</t>
  </si>
  <si>
    <t>F14</t>
  </si>
  <si>
    <t>F15</t>
  </si>
  <si>
    <t>F16</t>
  </si>
  <si>
    <t>F17</t>
  </si>
  <si>
    <t>F18</t>
  </si>
  <si>
    <t>F19</t>
  </si>
  <si>
    <t>F20</t>
  </si>
  <si>
    <t>G.</t>
  </si>
  <si>
    <t>Maturity profile of swap</t>
  </si>
  <si>
    <t>Debt / Financial Instrument Hedged</t>
  </si>
  <si>
    <t>Contract</t>
  </si>
  <si>
    <t>Name of counterparty</t>
  </si>
  <si>
    <t>Credit rating of counter-</t>
  </si>
  <si>
    <t>Type / nature of instrument</t>
  </si>
  <si>
    <t>Ref(s)</t>
  </si>
  <si>
    <t>Market value</t>
  </si>
  <si>
    <t>Interest/coupon</t>
  </si>
  <si>
    <t>Rationale/exposure hedged against</t>
  </si>
  <si>
    <t>(eg fixed for floating rate)</t>
  </si>
  <si>
    <t>rate %</t>
  </si>
  <si>
    <t>Maturity profile of swaps</t>
  </si>
  <si>
    <t>Index-linked SWAPS</t>
  </si>
  <si>
    <t>Maturity profile of contract</t>
  </si>
  <si>
    <t>K.</t>
  </si>
  <si>
    <t>L.</t>
  </si>
  <si>
    <t>Other Swaps, Forward Rate Contracts, OTC Options &amp; Hybrids (eg to hedge Equity / Credit / Commodity risk)</t>
  </si>
  <si>
    <t>Other SWAPS, Forward Contracts &amp; OTC Options</t>
  </si>
  <si>
    <t>Maturity profile of derivative</t>
  </si>
  <si>
    <t>M.</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</si>
  <si>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</si>
  <si>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</si>
  <si>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</si>
  <si>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</si>
  <si>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</si>
  <si>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</si>
  <si>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</si>
  <si>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</si>
  <si>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</si>
  <si>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</si>
  <si>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</si>
  <si>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</si>
  <si>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</si>
  <si>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</si>
  <si>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</si>
  <si>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</si>
  <si>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</si>
  <si>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</si>
  <si>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</si>
  <si>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</si>
  <si>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</si>
  <si>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</si>
  <si>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</si>
  <si>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</si>
  <si>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</si>
  <si>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</si>
  <si>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</si>
  <si>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</si>
  <si>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</si>
  <si>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</si>
  <si>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</si>
  <si>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</si>
  <si>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</si>
  <si>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</si>
  <si>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</si>
  <si>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</si>
  <si>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</si>
  <si>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</si>
  <si>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</si>
  <si>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</si>
  <si>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</si>
  <si>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</si>
  <si>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</si>
  <si>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</si>
  <si>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</si>
  <si>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</si>
  <si>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</si>
  <si>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</si>
  <si>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</si>
  <si>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</si>
  <si>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r>
      <rPr>
        <b/>
        <sz val="10"/>
        <color rgb="FF3E3E3E"/>
        <rFont val="Tahoma"/>
        <family val="2"/>
      </rPr>
      <t xml:space="preserve">Purpose:  </t>
    </r>
    <r>
      <rPr>
        <sz val="10"/>
        <color rgb="FF3E3E3E"/>
        <rFont val="Tahoma"/>
        <family val="2"/>
      </rPr>
      <t>The purpose of this table is to allow the licensee to provide a more detailed analysis of asset disposals.</t>
    </r>
  </si>
  <si>
    <t>Disposals by asset type</t>
  </si>
  <si>
    <t>Reclassification / Adjustment</t>
  </si>
  <si>
    <t>Adjustment (1) - overwrite</t>
  </si>
  <si>
    <t>Adjustment (2) - overwrite</t>
  </si>
  <si>
    <t>Adjustment (3) - overwrite</t>
  </si>
  <si>
    <t>Adjustment (4) - overwrite</t>
  </si>
  <si>
    <t>Adjustment (5) - overwrite</t>
  </si>
  <si>
    <t>Adjustment (6) - overwrite</t>
  </si>
  <si>
    <t>Adjustment (7) - overwrite</t>
  </si>
  <si>
    <r>
      <rPr>
        <b/>
        <sz val="10"/>
        <color rgb="FF3E3E3E"/>
        <rFont val="Tahoma"/>
        <family val="2"/>
      </rPr>
      <t xml:space="preserve">Purpose: </t>
    </r>
    <r>
      <rPr>
        <sz val="10"/>
        <color rgb="FF3E3E3E"/>
        <rFont val="Tahoma"/>
        <family val="2"/>
      </rPr>
      <t>These tables provide an analysis of taxation, with confirm the split by business and form of control to compare against allowances.</t>
    </r>
  </si>
  <si>
    <t>Deduct:</t>
  </si>
  <si>
    <t>Statutory Tax Losses</t>
  </si>
  <si>
    <t>Tax Losses brought forward</t>
  </si>
  <si>
    <t xml:space="preserve">Tax Loss in year </t>
  </si>
  <si>
    <t>Utilised in year (excluding group relief)</t>
  </si>
  <si>
    <t>Group Relief</t>
  </si>
  <si>
    <t>Consortium relief</t>
  </si>
  <si>
    <t>Tax Losses carried forward</t>
  </si>
  <si>
    <t>Current Tax Charge as per Income Statement</t>
  </si>
  <si>
    <r>
      <rPr>
        <b/>
        <sz val="10"/>
        <color rgb="FF3E3E3E"/>
        <rFont val="Tahoma"/>
        <family val="2"/>
      </rPr>
      <t xml:space="preserve">Purpose: </t>
    </r>
    <r>
      <rPr>
        <sz val="10"/>
        <color rgb="FF3E3E3E"/>
        <rFont val="Tahoma"/>
        <family val="2"/>
      </rPr>
      <t>These tables track annual additions to and movements in capital allowance pools during</t>
    </r>
  </si>
  <si>
    <t>the regulatory financial year.</t>
  </si>
  <si>
    <t>Capital Allowances for the licensee</t>
  </si>
  <si>
    <t>Annual Investment Allowance</t>
  </si>
  <si>
    <t>Nominal</t>
  </si>
  <si>
    <t>Allowance rate</t>
  </si>
  <si>
    <r>
      <t>AIA</t>
    </r>
    <r>
      <rPr>
        <sz val="10"/>
        <color rgb="FFFF0000"/>
        <rFont val="Verdana"/>
        <family val="2"/>
      </rPr>
      <t>(-ve)</t>
    </r>
  </si>
  <si>
    <t>Writing down allowance rate</t>
  </si>
  <si>
    <t>Opening Balance per previous year</t>
  </si>
  <si>
    <t>Revised opening balance</t>
  </si>
  <si>
    <t>Sub-total</t>
  </si>
  <si>
    <r>
      <t xml:space="preserve">WDA </t>
    </r>
    <r>
      <rPr>
        <sz val="10"/>
        <color rgb="FFFF0000"/>
        <rFont val="Verdana"/>
        <family val="2"/>
      </rPr>
      <t>(-ve)</t>
    </r>
  </si>
  <si>
    <t>Total Amount of non-qualifying fixed asset additions for CA purposes</t>
  </si>
  <si>
    <r>
      <rPr>
        <b/>
        <sz val="10"/>
        <color rgb="FF3E3E3E"/>
        <rFont val="Tahoma"/>
        <family val="2"/>
      </rPr>
      <t xml:space="preserve">Purpose: </t>
    </r>
    <r>
      <rPr>
        <sz val="10"/>
        <color rgb="FF3E3E3E"/>
        <rFont val="Tahoma"/>
        <family val="2"/>
      </rPr>
      <t xml:space="preserve">These tables report the allocation of capex and opex spend to capital allowance pools, on a consistent basis to the regulatory </t>
    </r>
  </si>
  <si>
    <t xml:space="preserve">accounts.  It obtains an analysis of the licensee's tangible fixed asset additions and ensures allocations to capital allowance pools are </t>
  </si>
  <si>
    <t>consistent across licensees.</t>
  </si>
  <si>
    <t>LOAD RELATED INVESTMENT</t>
  </si>
  <si>
    <t>LRE (relates to ALC)</t>
  </si>
  <si>
    <r>
      <t>Contributions - LRE (</t>
    </r>
    <r>
      <rPr>
        <sz val="10"/>
        <color rgb="FFFF0000"/>
        <rFont val="Verdana"/>
        <family val="2"/>
      </rPr>
      <t>-ve</t>
    </r>
    <r>
      <rPr>
        <sz val="10"/>
        <rFont val="Verdana"/>
        <family val="2"/>
      </rPr>
      <t>)</t>
    </r>
  </si>
  <si>
    <t>Contributions (relates to ALC)</t>
  </si>
  <si>
    <t>Asset replacement capex</t>
  </si>
  <si>
    <t>Asset replacement capex (relates to ARC)</t>
  </si>
  <si>
    <r>
      <t>Contributions - asset replacement (</t>
    </r>
    <r>
      <rPr>
        <sz val="10"/>
        <color rgb="FFFF0000"/>
        <rFont val="Verdana"/>
        <family val="2"/>
      </rPr>
      <t>-ve</t>
    </r>
    <r>
      <rPr>
        <sz val="10"/>
        <rFont val="Verdana"/>
        <family val="2"/>
      </rPr>
      <t>)</t>
    </r>
  </si>
  <si>
    <t>Contributions (relates to ARC)</t>
  </si>
  <si>
    <t>Other capex</t>
  </si>
  <si>
    <t>Other capex (relates to AOC)</t>
  </si>
  <si>
    <r>
      <t>Contributions - other capex (</t>
    </r>
    <r>
      <rPr>
        <sz val="10"/>
        <color rgb="FFFF0000"/>
        <rFont val="Verdana"/>
        <family val="2"/>
      </rPr>
      <t>-ve</t>
    </r>
    <r>
      <rPr>
        <sz val="10"/>
        <rFont val="Verdana"/>
        <family val="2"/>
      </rPr>
      <t>)</t>
    </r>
  </si>
  <si>
    <t>Contributions (relates to AOC)</t>
  </si>
  <si>
    <t>NON-OPERATIONAL CAPEX</t>
  </si>
  <si>
    <t>Non Operational capex (relates to ANC)</t>
  </si>
  <si>
    <t>Total capex per Capex Summary table</t>
  </si>
  <si>
    <t>LOAD RELATED INVESTMENT (net of contributions)</t>
  </si>
  <si>
    <t>Assets - replacement and refurbishment (net of contributions)</t>
  </si>
  <si>
    <t>Other capex (net of contributions)</t>
  </si>
  <si>
    <r>
      <rPr>
        <b/>
        <sz val="10"/>
        <color rgb="FF3E3E3E"/>
        <rFont val="Tahoma"/>
        <family val="2"/>
      </rPr>
      <t xml:space="preserve">Purpose: </t>
    </r>
    <r>
      <rPr>
        <sz val="10"/>
        <color rgb="FF3E3E3E"/>
        <rFont val="Tahoma"/>
        <family val="2"/>
      </rPr>
      <t xml:space="preserve">These tables report the allocation of capex and opex spend to capital allowance pools, on a consistent basis to the </t>
    </r>
  </si>
  <si>
    <t xml:space="preserve">CT600 tax return.  It obtains an analysis of the licensee's tangible fixed asset additions and ensures allocations to capital </t>
  </si>
  <si>
    <t>allowance pools are consistent across licensees.</t>
  </si>
  <si>
    <t>NON OPERATIONAL CAPEX</t>
  </si>
  <si>
    <t>IBA</t>
  </si>
  <si>
    <r>
      <rPr>
        <b/>
        <sz val="10"/>
        <color rgb="FF3E3E3E"/>
        <rFont val="Tahoma"/>
        <family val="2"/>
      </rPr>
      <t xml:space="preserve">Purpose: </t>
    </r>
    <r>
      <rPr>
        <sz val="10"/>
        <color rgb="FF3E3E3E"/>
        <rFont val="Tahoma"/>
        <family val="2"/>
      </rPr>
      <t xml:space="preserve">This tables collates the Net Debt and Net Interest information that will used in the PCFM to calculate any tax gearing </t>
    </r>
  </si>
  <si>
    <t>clawback adjustments.</t>
  </si>
  <si>
    <t>Adjustments:</t>
  </si>
  <si>
    <t>Add: interest on index-linked debt (per charge to the P&amp;L)</t>
  </si>
  <si>
    <t>Less: Debt cap disallowance</t>
  </si>
  <si>
    <t>Less: Commitment Commission</t>
  </si>
  <si>
    <t>Less: Unwind Discount on derivatives</t>
  </si>
  <si>
    <t>Less: Swap Termination Costs paid</t>
  </si>
  <si>
    <t>Less: Movements relating to pension fund liabilities reported within net interest</t>
  </si>
  <si>
    <r>
      <rPr>
        <b/>
        <sz val="10"/>
        <color rgb="FF3E3E3E"/>
        <rFont val="Verdana"/>
        <family val="2"/>
      </rPr>
      <t xml:space="preserve">Purpose: </t>
    </r>
    <r>
      <rPr>
        <sz val="10"/>
        <color rgb="FF3E3E3E"/>
        <rFont val="Verdana"/>
        <family val="2"/>
      </rPr>
      <t>The purpose of this table is to provide information of the licensees forecast financing requirements.</t>
    </r>
  </si>
  <si>
    <t>Average age of Actives</t>
  </si>
  <si>
    <t>Average age of Deferreds</t>
  </si>
  <si>
    <t>Average age of Pensioners</t>
  </si>
  <si>
    <t>Investment management information</t>
  </si>
  <si>
    <t>A</t>
  </si>
  <si>
    <t>B</t>
  </si>
  <si>
    <t>C</t>
  </si>
  <si>
    <t>Total Scheme Assets by class</t>
  </si>
  <si>
    <t>Scheme liabilities</t>
  </si>
  <si>
    <t>Pipeline sections</t>
  </si>
  <si>
    <t>Block valve</t>
  </si>
  <si>
    <t>PIG trap</t>
  </si>
  <si>
    <t>Multijunction</t>
  </si>
  <si>
    <t>Total power installed</t>
  </si>
  <si>
    <t xml:space="preserve">Cost Subject to Uncertainty Mechanism </t>
  </si>
  <si>
    <t>Total  Non Operational Capex</t>
  </si>
  <si>
    <t>IT Expenditure</t>
  </si>
  <si>
    <t>IT System/Projects &gt; £1m</t>
  </si>
  <si>
    <t>New / Enhancement / Refresh</t>
  </si>
  <si>
    <t>IT Projects &gt; £1m</t>
  </si>
  <si>
    <t>Total IT Expenditure &gt; 1m</t>
  </si>
  <si>
    <t>Other IT Expenditure</t>
  </si>
  <si>
    <t>Total IT Expenditure</t>
  </si>
  <si>
    <t>Heading 5</t>
  </si>
  <si>
    <t>Detail of Projects / Expenditure within category</t>
  </si>
  <si>
    <t>IT System</t>
  </si>
  <si>
    <t>Output</t>
  </si>
  <si>
    <t>Owner</t>
  </si>
  <si>
    <t>Completed</t>
  </si>
  <si>
    <t>Changes from one Reporting Pack to another</t>
  </si>
  <si>
    <t>MR</t>
  </si>
  <si>
    <t>Reg Fin</t>
  </si>
  <si>
    <t>NG</t>
  </si>
  <si>
    <t>Quarry Claims</t>
  </si>
  <si>
    <t>Location</t>
  </si>
  <si>
    <t>Original Value of Claim</t>
  </si>
  <si>
    <t>Legal and consultancy Fees</t>
  </si>
  <si>
    <t>Total Quarry Claims</t>
  </si>
  <si>
    <t>Crop and Drainage Claims</t>
  </si>
  <si>
    <t>Full and Final Settlement</t>
  </si>
  <si>
    <t>On Going Crop Loss Payments</t>
  </si>
  <si>
    <t>Total Crop and Drainage Claims</t>
  </si>
  <si>
    <t>Items outside of Totex including Non Controllable Costs</t>
  </si>
  <si>
    <t>Total Items Outside Totex</t>
  </si>
  <si>
    <t>Guidance</t>
  </si>
  <si>
    <t>1.8 Tax pools</t>
  </si>
  <si>
    <t>CONTROLLABLE OPEX</t>
  </si>
  <si>
    <t>1.10 Tax allocations CT600</t>
  </si>
  <si>
    <t>1.11 Tax clawback</t>
  </si>
  <si>
    <r>
      <t xml:space="preserve">General pool  and Annual Investment Allowance </t>
    </r>
    <r>
      <rPr>
        <sz val="10"/>
        <color indexed="10"/>
        <rFont val="Verdana"/>
        <family val="2"/>
      </rPr>
      <t>(-ve)</t>
    </r>
  </si>
  <si>
    <t>Controllable opex (relates to ACO/SOACO)</t>
  </si>
  <si>
    <t>Less: Year-end balances of fair value adjustments</t>
  </si>
  <si>
    <t>Analysis of interest expense as per income statement (Interest Paid per P&amp;L)</t>
  </si>
  <si>
    <t>Overdrafts</t>
  </si>
  <si>
    <t>Short term bank loans</t>
  </si>
  <si>
    <t>Commercial Paper</t>
  </si>
  <si>
    <t>Long term bank loans</t>
  </si>
  <si>
    <t>Index linked bonds</t>
  </si>
  <si>
    <t>Other bonds</t>
  </si>
  <si>
    <t xml:space="preserve">Inter-company loans </t>
  </si>
  <si>
    <t>Finance Leases</t>
  </si>
  <si>
    <t>Sub Total: "Debt Interest Paid"</t>
  </si>
  <si>
    <t>Plus pensions: interest on scheme liabilities</t>
  </si>
  <si>
    <t>Plus unwinding of discount on provisions</t>
  </si>
  <si>
    <t>Plus debt redemption costs</t>
  </si>
  <si>
    <t>Plus Preference dividends</t>
  </si>
  <si>
    <t>Plus commitment fees</t>
  </si>
  <si>
    <t>Plus Other</t>
  </si>
  <si>
    <t>Less Interest capitalised</t>
  </si>
  <si>
    <t xml:space="preserve">Plus/(less) losses/(gains) on derivative financial instruments </t>
  </si>
  <si>
    <t>Other required adjustments (overwrite)</t>
  </si>
  <si>
    <t>Total Interest Expense and Finance costs as per Income statement</t>
  </si>
  <si>
    <t>Analysis of interest income as per income statement (Interest Received as per P&amp;L)</t>
  </si>
  <si>
    <t>Cash and cash equivalents</t>
  </si>
  <si>
    <t>Available for sale investments</t>
  </si>
  <si>
    <t>External loans and receivables</t>
  </si>
  <si>
    <t>Inter Company Loans</t>
  </si>
  <si>
    <t>Sub total "debt interest received"</t>
  </si>
  <si>
    <t>Plus pensions: expected return on scheme assets</t>
  </si>
  <si>
    <t>Plus other, non debt, elements of interest recd.</t>
  </si>
  <si>
    <t>Total Interest income as per income statement</t>
  </si>
  <si>
    <t>Net interest</t>
  </si>
  <si>
    <r>
      <t xml:space="preserve">Capital Contributions </t>
    </r>
    <r>
      <rPr>
        <sz val="10"/>
        <color indexed="10"/>
        <rFont val="Verdana"/>
        <family val="2"/>
      </rPr>
      <t>(-ve)</t>
    </r>
  </si>
  <si>
    <t>DN</t>
  </si>
  <si>
    <t>NC</t>
  </si>
  <si>
    <t>SM</t>
  </si>
  <si>
    <t>IM</t>
  </si>
  <si>
    <t>Other operational training costs</t>
  </si>
  <si>
    <t>&lt;&lt; optional detail</t>
  </si>
  <si>
    <t>&lt;&lt; autocalculate</t>
  </si>
  <si>
    <t>Operational train</t>
  </si>
  <si>
    <t>ALC</t>
  </si>
  <si>
    <t>Asset Replacement Capex</t>
  </si>
  <si>
    <t>ARC</t>
  </si>
  <si>
    <t>AOC</t>
  </si>
  <si>
    <t>ANC</t>
  </si>
  <si>
    <t>Total Capex -baseline capitalisation</t>
  </si>
  <si>
    <t>ACO</t>
  </si>
  <si>
    <t>ALU</t>
  </si>
  <si>
    <t>ARU</t>
  </si>
  <si>
    <t>AOU</t>
  </si>
  <si>
    <t>ACU</t>
  </si>
  <si>
    <t xml:space="preserve">SO </t>
  </si>
  <si>
    <t>SOANC</t>
  </si>
  <si>
    <t>SOACO</t>
  </si>
  <si>
    <r>
      <t xml:space="preserve">less: capitalised interest </t>
    </r>
    <r>
      <rPr>
        <sz val="10"/>
        <color rgb="FFFF0000"/>
        <rFont val="Verdana"/>
        <family val="2"/>
      </rPr>
      <t>(-ve)</t>
    </r>
  </si>
  <si>
    <r>
      <t>less: capital contributions</t>
    </r>
    <r>
      <rPr>
        <sz val="10"/>
        <color rgb="FFFF0000"/>
        <rFont val="Verdana"/>
        <family val="2"/>
      </rPr>
      <t xml:space="preserve"> (-ve)</t>
    </r>
  </si>
  <si>
    <r>
      <t>less: revaluation of tangible fixed assets</t>
    </r>
    <r>
      <rPr>
        <sz val="10"/>
        <color rgb="FFFF0000"/>
        <rFont val="Verdana"/>
        <family val="2"/>
      </rPr>
      <t xml:space="preserve"> (-ve)</t>
    </r>
  </si>
  <si>
    <t>Asset additions per regulatory accounts</t>
  </si>
  <si>
    <t>Opex per regulatory accounts</t>
  </si>
  <si>
    <t>Clarification required on Un/Diversified demand</t>
  </si>
  <si>
    <t>Decommissioned</t>
  </si>
  <si>
    <t>NGG to complete list of decommissioned units/sites. NGG to provide the actual annual (April to March) data for evey reporting year, and the forecast for future years (again April to March).</t>
  </si>
  <si>
    <t>Modified 6.20 and added 6.21</t>
  </si>
  <si>
    <t>Planned Inspection and Maintenance</t>
  </si>
  <si>
    <t xml:space="preserve">Fault Repairs </t>
  </si>
  <si>
    <t>Engineering Opex</t>
  </si>
  <si>
    <t>Staff    Costs</t>
  </si>
  <si>
    <t>Non Staff    Costs</t>
  </si>
  <si>
    <t>Grouping of secondary assets within Network Output Measures - workshop arranged to confirm groupings:</t>
  </si>
  <si>
    <t>Group 1</t>
  </si>
  <si>
    <t>Group 2</t>
  </si>
  <si>
    <t>Group 3</t>
  </si>
  <si>
    <t>Group 4</t>
  </si>
  <si>
    <t>Group etc</t>
  </si>
  <si>
    <t>Compressor Stations</t>
  </si>
  <si>
    <t>TOTAL Engineering Expenditure</t>
  </si>
  <si>
    <t>Reconciling Items:</t>
  </si>
  <si>
    <t xml:space="preserve">Total Direct Asset Management Expenditure </t>
  </si>
  <si>
    <t>Closely Associated Indirects:</t>
  </si>
  <si>
    <t>Total Closely Associated Asset Management Expenditure</t>
  </si>
  <si>
    <t xml:space="preserve">TOTAL Asset Management Expenditure </t>
  </si>
  <si>
    <t>Total Quarry and Loss of Development Costs</t>
  </si>
  <si>
    <t>Formula Year 2013/14</t>
  </si>
  <si>
    <t>Operating Margins Availibility</t>
  </si>
  <si>
    <r>
      <t>OMC</t>
    </r>
    <r>
      <rPr>
        <b/>
        <vertAlign val="subscript"/>
        <sz val="10"/>
        <color indexed="8"/>
        <rFont val="Arial"/>
        <family val="2"/>
      </rPr>
      <t>t</t>
    </r>
  </si>
  <si>
    <t>Forecast  Annual Total</t>
  </si>
  <si>
    <t xml:space="preserve">'Forecast' values are based upon the best information currently available and are provided in good faith. These values are subject to change in the event that further information becomes available during the course of the Formula Year.   </t>
  </si>
  <si>
    <t>Colour</t>
  </si>
  <si>
    <t>Key</t>
  </si>
  <si>
    <t>Forecast/Actual</t>
  </si>
  <si>
    <t>FORMULA YEAR 2013/14</t>
  </si>
  <si>
    <t>LICENCE TERM</t>
  </si>
  <si>
    <t>Reporting frequency
(Mth / Qtr / Ann)</t>
  </si>
  <si>
    <t>Q2 13</t>
  </si>
  <si>
    <t>Q3 13</t>
  </si>
  <si>
    <t>Q4 13</t>
  </si>
  <si>
    <t>Q1 14</t>
  </si>
  <si>
    <t>Cum Bal</t>
  </si>
  <si>
    <t>EOY</t>
  </si>
  <si>
    <r>
      <t>SIR</t>
    </r>
    <r>
      <rPr>
        <vertAlign val="subscript"/>
        <sz val="12"/>
        <color indexed="8"/>
        <rFont val="Arial"/>
        <family val="2"/>
      </rPr>
      <t>t</t>
    </r>
  </si>
  <si>
    <t xml:space="preserve">NTS Shrinkage Incentive Revenue </t>
  </si>
  <si>
    <t>Ann</t>
  </si>
  <si>
    <r>
      <t>SCMR</t>
    </r>
    <r>
      <rPr>
        <vertAlign val="subscript"/>
        <sz val="12"/>
        <color indexed="8"/>
        <rFont val="Arial"/>
        <family val="2"/>
      </rPr>
      <t>t</t>
    </r>
  </si>
  <si>
    <t>NTS Shrinkage Cost Performance Measure</t>
  </si>
  <si>
    <t>Mth</t>
  </si>
  <si>
    <t>x</t>
  </si>
  <si>
    <r>
      <t>SIT</t>
    </r>
    <r>
      <rPr>
        <vertAlign val="subscript"/>
        <sz val="12"/>
        <color indexed="8"/>
        <rFont val="Arial"/>
        <family val="2"/>
      </rPr>
      <t>t</t>
    </r>
  </si>
  <si>
    <t>Shrinkage Incentive Target</t>
  </si>
  <si>
    <t>Qtr</t>
  </si>
  <si>
    <t>Data Supporting SCMR calculation</t>
  </si>
  <si>
    <r>
      <t>SC</t>
    </r>
    <r>
      <rPr>
        <vertAlign val="subscript"/>
        <sz val="12"/>
        <color indexed="8"/>
        <rFont val="Arial"/>
        <family val="2"/>
      </rPr>
      <t>t</t>
    </r>
  </si>
  <si>
    <t>System costs (GC + ECC)</t>
  </si>
  <si>
    <r>
      <t>GC</t>
    </r>
    <r>
      <rPr>
        <vertAlign val="subscript"/>
        <sz val="12"/>
        <color indexed="8"/>
        <rFont val="Arial"/>
        <family val="2"/>
      </rPr>
      <t>t,q</t>
    </r>
  </si>
  <si>
    <t>Total Shrinkage Costs less ECC</t>
  </si>
  <si>
    <r>
      <t>ECC</t>
    </r>
    <r>
      <rPr>
        <vertAlign val="subscript"/>
        <sz val="12"/>
        <color indexed="8"/>
        <rFont val="Arial"/>
        <family val="2"/>
      </rPr>
      <t>t,q</t>
    </r>
  </si>
  <si>
    <t>Costs of procurement of electricity</t>
  </si>
  <si>
    <r>
      <t>MR</t>
    </r>
    <r>
      <rPr>
        <vertAlign val="subscript"/>
        <sz val="12"/>
        <color indexed="8"/>
        <rFont val="Arial"/>
        <family val="2"/>
      </rPr>
      <t>t</t>
    </r>
  </si>
  <si>
    <t>Total net revenue of measurement/meter errors (post 01/04/09)</t>
  </si>
  <si>
    <t>Data supporting SIT calculation</t>
  </si>
  <si>
    <r>
      <t>EPT</t>
    </r>
    <r>
      <rPr>
        <vertAlign val="subscript"/>
        <sz val="12"/>
        <color indexed="8"/>
        <rFont val="Arial"/>
        <family val="2"/>
      </rPr>
      <t>t</t>
    </r>
  </si>
  <si>
    <t>Energy Procurement Target</t>
  </si>
  <si>
    <r>
      <t>FEVT</t>
    </r>
    <r>
      <rPr>
        <vertAlign val="subscript"/>
        <sz val="12"/>
        <color indexed="8"/>
        <rFont val="Arial"/>
        <family val="2"/>
      </rPr>
      <t>t,q</t>
    </r>
  </si>
  <si>
    <t>Forward Electricity Volume Target</t>
  </si>
  <si>
    <r>
      <t>FGVT</t>
    </r>
    <r>
      <rPr>
        <vertAlign val="subscript"/>
        <sz val="12"/>
        <color indexed="8"/>
        <rFont val="Arial"/>
        <family val="2"/>
      </rPr>
      <t>t,q</t>
    </r>
  </si>
  <si>
    <t>Forward Gas Volume Target</t>
  </si>
  <si>
    <r>
      <t>FECRP</t>
    </r>
    <r>
      <rPr>
        <vertAlign val="subscript"/>
        <sz val="12"/>
        <color indexed="8"/>
        <rFont val="Arial"/>
        <family val="2"/>
      </rPr>
      <t>t,q</t>
    </r>
  </si>
  <si>
    <t>Forward Electricity Cost Reference Price</t>
  </si>
  <si>
    <t>£/MWh</t>
  </si>
  <si>
    <r>
      <t>FGCRP</t>
    </r>
    <r>
      <rPr>
        <vertAlign val="subscript"/>
        <sz val="12"/>
        <color indexed="8"/>
        <rFont val="Arial"/>
        <family val="2"/>
      </rPr>
      <t>t,q</t>
    </r>
  </si>
  <si>
    <t>Forward Gas Cost Reference Price</t>
  </si>
  <si>
    <r>
      <t>PEVT</t>
    </r>
    <r>
      <rPr>
        <vertAlign val="subscript"/>
        <sz val="12"/>
        <color indexed="8"/>
        <rFont val="Arial"/>
        <family val="2"/>
      </rPr>
      <t>t,w</t>
    </r>
  </si>
  <si>
    <t>Prompt Electricity Volume Target</t>
  </si>
  <si>
    <r>
      <t>PGVT</t>
    </r>
    <r>
      <rPr>
        <vertAlign val="subscript"/>
        <sz val="12"/>
        <color indexed="8"/>
        <rFont val="Arial"/>
        <family val="2"/>
      </rPr>
      <t>t,w</t>
    </r>
  </si>
  <si>
    <t>Prompt Gas Volume Target</t>
  </si>
  <si>
    <r>
      <t>SCA</t>
    </r>
    <r>
      <rPr>
        <vertAlign val="subscript"/>
        <sz val="12"/>
        <color indexed="8"/>
        <rFont val="Arial"/>
        <family val="2"/>
      </rPr>
      <t>t</t>
    </r>
  </si>
  <si>
    <t>Swing Cost Allowance (Target)</t>
  </si>
  <si>
    <r>
      <t>TA</t>
    </r>
    <r>
      <rPr>
        <vertAlign val="subscript"/>
        <sz val="12"/>
        <color indexed="8"/>
        <rFont val="Arial"/>
        <family val="2"/>
      </rPr>
      <t>t</t>
    </r>
  </si>
  <si>
    <t>TNUoS charges allowance</t>
  </si>
  <si>
    <r>
      <t>EEPTA</t>
    </r>
    <r>
      <rPr>
        <vertAlign val="subscript"/>
        <sz val="12"/>
        <rFont val="Arial"/>
        <family val="2"/>
      </rPr>
      <t>t</t>
    </r>
  </si>
  <si>
    <t>Energy Efficiency Performance Target Adjustment</t>
  </si>
  <si>
    <r>
      <t>OSC</t>
    </r>
    <r>
      <rPr>
        <vertAlign val="subscript"/>
        <sz val="12"/>
        <color indexed="8"/>
        <rFont val="Arial"/>
        <family val="2"/>
      </rPr>
      <t>t</t>
    </r>
  </si>
  <si>
    <t>Other System Costs</t>
  </si>
  <si>
    <r>
      <t>CRCEES</t>
    </r>
    <r>
      <rPr>
        <vertAlign val="subscript"/>
        <sz val="12"/>
        <color indexed="8"/>
        <rFont val="Arial"/>
        <family val="2"/>
      </rPr>
      <t>t</t>
    </r>
  </si>
  <si>
    <t>Carbon Reduction Commitment Energy Efficiency Scheme</t>
  </si>
  <si>
    <r>
      <t>EUETS</t>
    </r>
    <r>
      <rPr>
        <vertAlign val="subscript"/>
        <sz val="12"/>
        <color indexed="8"/>
        <rFont val="Arial"/>
        <family val="2"/>
      </rPr>
      <t>t</t>
    </r>
  </si>
  <si>
    <t xml:space="preserve">European Union Emissions Trading System </t>
  </si>
  <si>
    <r>
      <t>NEEC</t>
    </r>
    <r>
      <rPr>
        <vertAlign val="subscript"/>
        <sz val="12"/>
        <color indexed="8"/>
        <rFont val="Arial"/>
        <family val="2"/>
      </rPr>
      <t>t</t>
    </r>
  </si>
  <si>
    <t>Non Energy Costs</t>
  </si>
  <si>
    <t>For actual Prompt Volume/Price target information see (prompt) worksheet</t>
  </si>
  <si>
    <t>Any amendments to previously published figures will be highlighted below.</t>
  </si>
  <si>
    <t>As an illustration:</t>
  </si>
  <si>
    <r>
      <t>'</t>
    </r>
    <r>
      <rPr>
        <b/>
        <sz val="12"/>
        <color indexed="8"/>
        <rFont val="Arial"/>
        <family val="2"/>
      </rPr>
      <t>x</t>
    </r>
    <r>
      <rPr>
        <sz val="12"/>
        <color indexed="8"/>
        <rFont val="Arial"/>
        <family val="2"/>
      </rPr>
      <t xml:space="preserve">' indicates cells that would be populated with </t>
    </r>
    <r>
      <rPr>
        <b/>
        <sz val="12"/>
        <color indexed="8"/>
        <rFont val="Arial"/>
        <family val="2"/>
      </rPr>
      <t>actual</t>
    </r>
    <r>
      <rPr>
        <sz val="12"/>
        <color indexed="8"/>
        <rFont val="Arial"/>
        <family val="2"/>
      </rPr>
      <t xml:space="preserve"> data at the end of 'Q2 13'</t>
    </r>
  </si>
  <si>
    <r>
      <t>'</t>
    </r>
    <r>
      <rPr>
        <b/>
        <sz val="12"/>
        <color rgb="FFFF0000"/>
        <rFont val="Arial"/>
        <family val="2"/>
      </rPr>
      <t>x</t>
    </r>
    <r>
      <rPr>
        <sz val="12"/>
        <color indexed="8"/>
        <rFont val="Arial"/>
        <family val="2"/>
      </rPr>
      <t xml:space="preserve">' indicates cells that would be populated with </t>
    </r>
    <r>
      <rPr>
        <b/>
        <sz val="12"/>
        <color indexed="8"/>
        <rFont val="Arial"/>
        <family val="2"/>
      </rPr>
      <t>forecast</t>
    </r>
    <r>
      <rPr>
        <sz val="12"/>
        <color indexed="8"/>
        <rFont val="Arial"/>
        <family val="2"/>
      </rPr>
      <t xml:space="preserve"> data at the end of 'Q2 13'</t>
    </r>
  </si>
  <si>
    <t>WEEKLY DATA</t>
  </si>
  <si>
    <t>Prompt Electricity Cost Reference Price</t>
  </si>
  <si>
    <t>Prompt Gas Cost Reference Price</t>
  </si>
  <si>
    <r>
      <t>PEVT</t>
    </r>
    <r>
      <rPr>
        <b/>
        <vertAlign val="subscript"/>
        <sz val="10"/>
        <rFont val="Arial"/>
        <family val="2"/>
      </rPr>
      <t>t,w</t>
    </r>
  </si>
  <si>
    <r>
      <t>PGVT</t>
    </r>
    <r>
      <rPr>
        <b/>
        <vertAlign val="subscript"/>
        <sz val="10"/>
        <rFont val="Arial"/>
        <family val="2"/>
      </rPr>
      <t>t,w</t>
    </r>
  </si>
  <si>
    <r>
      <t>PECRP</t>
    </r>
    <r>
      <rPr>
        <b/>
        <vertAlign val="subscript"/>
        <sz val="10"/>
        <rFont val="Arial"/>
        <family val="2"/>
      </rPr>
      <t>t,w</t>
    </r>
  </si>
  <si>
    <r>
      <t>PGCRP</t>
    </r>
    <r>
      <rPr>
        <b/>
        <vertAlign val="subscript"/>
        <sz val="10"/>
        <rFont val="Arial"/>
        <family val="2"/>
      </rPr>
      <t>t,w</t>
    </r>
  </si>
  <si>
    <t>Week no</t>
  </si>
  <si>
    <t>End Date</t>
  </si>
  <si>
    <t>(GWh)</t>
  </si>
  <si>
    <t>(£/MWh)</t>
  </si>
  <si>
    <t>(p/kWh)</t>
  </si>
  <si>
    <t>Residual Gas Balancing Incentive Revenue</t>
  </si>
  <si>
    <r>
      <t>RBIR</t>
    </r>
    <r>
      <rPr>
        <b/>
        <vertAlign val="subscript"/>
        <sz val="10"/>
        <rFont val="Arial"/>
        <family val="2"/>
      </rPr>
      <t>t</t>
    </r>
  </si>
  <si>
    <t>Cumulative total</t>
  </si>
  <si>
    <t>Daily Price Incentive Payment</t>
  </si>
  <si>
    <t>Daily Linepack Incentive Payment</t>
  </si>
  <si>
    <t xml:space="preserve">System  Average Price </t>
  </si>
  <si>
    <t>Highest market offer price</t>
  </si>
  <si>
    <t>Lowest market offer price</t>
  </si>
  <si>
    <t>Daily price performance measure</t>
  </si>
  <si>
    <t>Daily incentive payment</t>
  </si>
  <si>
    <t>Total NTS linepack on day d</t>
  </si>
  <si>
    <t>Total NTS linepack on day d+1</t>
  </si>
  <si>
    <t>Daily linepack performance measure</t>
  </si>
  <si>
    <t>Daily sum of Incentive Payments</t>
  </si>
  <si>
    <t>Sum of total incentive paymenst to date (£)</t>
  </si>
  <si>
    <r>
      <t>SAP</t>
    </r>
    <r>
      <rPr>
        <b/>
        <vertAlign val="subscript"/>
        <sz val="10"/>
        <rFont val="Arial"/>
        <family val="2"/>
      </rPr>
      <t>t,d</t>
    </r>
  </si>
  <si>
    <r>
      <t>TMIBP</t>
    </r>
    <r>
      <rPr>
        <b/>
        <vertAlign val="subscript"/>
        <sz val="10"/>
        <rFont val="Arial"/>
        <family val="2"/>
      </rPr>
      <t>t,d</t>
    </r>
  </si>
  <si>
    <r>
      <t>TMISP</t>
    </r>
    <r>
      <rPr>
        <b/>
        <vertAlign val="subscript"/>
        <sz val="10"/>
        <rFont val="Arial"/>
        <family val="2"/>
      </rPr>
      <t>t,d</t>
    </r>
  </si>
  <si>
    <r>
      <t>PPM</t>
    </r>
    <r>
      <rPr>
        <b/>
        <vertAlign val="subscript"/>
        <sz val="10"/>
        <rFont val="Arial"/>
        <family val="2"/>
      </rPr>
      <t>t,d</t>
    </r>
  </si>
  <si>
    <r>
      <t>DPIP</t>
    </r>
    <r>
      <rPr>
        <b/>
        <vertAlign val="subscript"/>
        <sz val="10"/>
        <rFont val="Arial"/>
        <family val="2"/>
      </rPr>
      <t>t,d</t>
    </r>
  </si>
  <si>
    <r>
      <t>OLP</t>
    </r>
    <r>
      <rPr>
        <b/>
        <vertAlign val="subscript"/>
        <sz val="10"/>
        <rFont val="Arial"/>
        <family val="2"/>
      </rPr>
      <t>t,d</t>
    </r>
  </si>
  <si>
    <r>
      <t>CLP</t>
    </r>
    <r>
      <rPr>
        <b/>
        <vertAlign val="subscript"/>
        <sz val="10"/>
        <rFont val="Arial"/>
        <family val="2"/>
      </rPr>
      <t>t,d</t>
    </r>
  </si>
  <si>
    <r>
      <t>LPM</t>
    </r>
    <r>
      <rPr>
        <b/>
        <vertAlign val="subscript"/>
        <sz val="10"/>
        <rFont val="Arial"/>
        <family val="2"/>
      </rPr>
      <t>t,d</t>
    </r>
  </si>
  <si>
    <r>
      <t>DLIP</t>
    </r>
    <r>
      <rPr>
        <b/>
        <vertAlign val="subscript"/>
        <sz val="10"/>
        <rFont val="Arial"/>
        <family val="2"/>
      </rPr>
      <t>t,d</t>
    </r>
  </si>
  <si>
    <r>
      <t>STIP</t>
    </r>
    <r>
      <rPr>
        <b/>
        <vertAlign val="subscript"/>
        <sz val="10"/>
        <rFont val="Arial"/>
        <family val="2"/>
      </rPr>
      <t>t</t>
    </r>
  </si>
  <si>
    <t>(%)</t>
  </si>
  <si>
    <t>(mcm)</t>
  </si>
  <si>
    <t>monthly total</t>
  </si>
  <si>
    <t>year to date</t>
  </si>
  <si>
    <t>Day Ahead Demand Forecasting Incentive Revenue</t>
  </si>
  <si>
    <t>Two to Five Days Ahead Demand Forecasting Incentive Revenue</t>
  </si>
  <si>
    <t>Demand Forecasting Incentive Revenue</t>
  </si>
  <si>
    <r>
      <t>QDAIR</t>
    </r>
    <r>
      <rPr>
        <b/>
        <vertAlign val="subscript"/>
        <sz val="10"/>
        <rFont val="Arial"/>
        <family val="2"/>
      </rPr>
      <t>t</t>
    </r>
  </si>
  <si>
    <r>
      <t>QTFIR</t>
    </r>
    <r>
      <rPr>
        <b/>
        <vertAlign val="subscript"/>
        <sz val="10"/>
        <rFont val="Arial"/>
        <family val="2"/>
      </rPr>
      <t>t</t>
    </r>
  </si>
  <si>
    <r>
      <t>QDFIR</t>
    </r>
    <r>
      <rPr>
        <b/>
        <vertAlign val="subscript"/>
        <sz val="10"/>
        <rFont val="Arial"/>
        <family val="2"/>
      </rPr>
      <t>t</t>
    </r>
  </si>
  <si>
    <t>Cumulative Total</t>
  </si>
  <si>
    <t>The incentive performance is calculated using the total demand for the Formula Year. Therefore all figures shown here are subject to change.</t>
  </si>
  <si>
    <t>Day Ahead Incentive Revenue</t>
  </si>
  <si>
    <t>Two to Five Days Ahead Incentive Revenue</t>
  </si>
  <si>
    <t>Actual NTS throughput</t>
  </si>
  <si>
    <t>Day ahead forecast NTS throughput value</t>
  </si>
  <si>
    <t>Demand Forecast NTS throughput value</t>
  </si>
  <si>
    <r>
      <t>AD</t>
    </r>
    <r>
      <rPr>
        <b/>
        <vertAlign val="subscript"/>
        <sz val="9"/>
        <rFont val="Arial"/>
        <family val="2"/>
      </rPr>
      <t>d</t>
    </r>
  </si>
  <si>
    <r>
      <t>DADF</t>
    </r>
    <r>
      <rPr>
        <b/>
        <vertAlign val="subscript"/>
        <sz val="10"/>
        <rFont val="Arial"/>
        <family val="2"/>
      </rPr>
      <t>d</t>
    </r>
  </si>
  <si>
    <r>
      <t>DF</t>
    </r>
    <r>
      <rPr>
        <b/>
        <vertAlign val="subscript"/>
        <sz val="10"/>
        <rFont val="Arial"/>
        <family val="2"/>
      </rPr>
      <t>d-2</t>
    </r>
  </si>
  <si>
    <r>
      <t>DF</t>
    </r>
    <r>
      <rPr>
        <b/>
        <vertAlign val="subscript"/>
        <sz val="10"/>
        <rFont val="Arial"/>
        <family val="2"/>
      </rPr>
      <t>d-3</t>
    </r>
  </si>
  <si>
    <r>
      <t>DF</t>
    </r>
    <r>
      <rPr>
        <b/>
        <vertAlign val="subscript"/>
        <sz val="10"/>
        <rFont val="Arial"/>
        <family val="2"/>
      </rPr>
      <t>d-4</t>
    </r>
  </si>
  <si>
    <r>
      <t>DF</t>
    </r>
    <r>
      <rPr>
        <b/>
        <vertAlign val="subscript"/>
        <sz val="10"/>
        <rFont val="Arial"/>
        <family val="2"/>
      </rPr>
      <t>d-5</t>
    </r>
  </si>
  <si>
    <t>Quality of Demand Information Incentive Revenue (d-1)</t>
  </si>
  <si>
    <t>Cumulative average error</t>
  </si>
  <si>
    <t>Quality of Demand Information Incentive Revenue (d-2 to d-5)</t>
  </si>
  <si>
    <t>Monthly value</t>
  </si>
  <si>
    <t>Forecast' values are based upon the best information currently available and are provided in good faith. These values are subject to change in the event that further information becomes available during the course of the Formula Year.
'The incentive performance is calculated using the total demand for the Formula Year. Therefore all figures shown here are subject to change.</t>
  </si>
  <si>
    <t>Average annual capability of short cycle storage facilities</t>
  </si>
  <si>
    <t>Demand Forecasting short-cycle adjustment</t>
  </si>
  <si>
    <t>Day ahead demand forecasting adjustment</t>
  </si>
  <si>
    <t>Average Daily Injection Capability for Previous Formula Year</t>
  </si>
  <si>
    <t>Average Daily Injection Capability to date</t>
  </si>
  <si>
    <t>Demand Forecasting short-cycle adjustment for Previous Formula Year</t>
  </si>
  <si>
    <t>Demand Forecasting short-cycle adjustment to date</t>
  </si>
  <si>
    <t>Day ahead demand forecasting adjustment to date</t>
  </si>
  <si>
    <t>Days in Formula Year</t>
  </si>
  <si>
    <r>
      <t>ASF</t>
    </r>
    <r>
      <rPr>
        <b/>
        <vertAlign val="subscript"/>
        <sz val="10"/>
        <rFont val="Arial"/>
        <family val="2"/>
      </rPr>
      <t>d,t</t>
    </r>
  </si>
  <si>
    <r>
      <t>DFSA</t>
    </r>
    <r>
      <rPr>
        <b/>
        <vertAlign val="subscript"/>
        <sz val="10"/>
        <rFont val="Arial"/>
        <family val="2"/>
      </rPr>
      <t>t</t>
    </r>
  </si>
  <si>
    <r>
      <t>DFA</t>
    </r>
    <r>
      <rPr>
        <b/>
        <vertAlign val="subscript"/>
        <sz val="10"/>
        <rFont val="Arial"/>
        <family val="2"/>
      </rPr>
      <t>t</t>
    </r>
  </si>
  <si>
    <r>
      <t>AIC</t>
    </r>
    <r>
      <rPr>
        <b/>
        <vertAlign val="subscript"/>
        <sz val="10"/>
        <rFont val="Arial"/>
        <family val="2"/>
      </rPr>
      <t>t-1</t>
    </r>
  </si>
  <si>
    <r>
      <t>AIC</t>
    </r>
    <r>
      <rPr>
        <b/>
        <vertAlign val="subscript"/>
        <sz val="10"/>
        <rFont val="Arial"/>
        <family val="2"/>
      </rPr>
      <t>t</t>
    </r>
    <r>
      <rPr>
        <b/>
        <sz val="10"/>
        <rFont val="Arial"/>
        <family val="2"/>
      </rPr>
      <t xml:space="preserve"> </t>
    </r>
  </si>
  <si>
    <r>
      <t>DFSA</t>
    </r>
    <r>
      <rPr>
        <b/>
        <vertAlign val="subscript"/>
        <sz val="10"/>
        <rFont val="Arial"/>
        <family val="2"/>
      </rPr>
      <t>t-1</t>
    </r>
  </si>
  <si>
    <r>
      <t>DFSA</t>
    </r>
    <r>
      <rPr>
        <b/>
        <vertAlign val="subscript"/>
        <sz val="10"/>
        <rFont val="Arial"/>
        <family val="2"/>
      </rPr>
      <t>t</t>
    </r>
    <r>
      <rPr>
        <sz val="10"/>
        <rFont val="Arial"/>
        <family val="2"/>
      </rPr>
      <t/>
    </r>
  </si>
  <si>
    <r>
      <t>DIY</t>
    </r>
    <r>
      <rPr>
        <b/>
        <vertAlign val="subscript"/>
        <sz val="10"/>
        <rFont val="Arial"/>
        <family val="2"/>
      </rPr>
      <t>t</t>
    </r>
  </si>
  <si>
    <r>
      <t>For the purposes of within-year reporting, the derivation of AIC</t>
    </r>
    <r>
      <rPr>
        <vertAlign val="subscript"/>
        <sz val="10"/>
        <rFont val="Arial"/>
        <family val="2"/>
      </rPr>
      <t>t</t>
    </r>
    <r>
      <rPr>
        <sz val="10"/>
        <rFont val="Arial"/>
        <family val="2"/>
      </rPr>
      <t xml:space="preserve"> will utilise the number of days in the formula year for which the value ASF</t>
    </r>
    <r>
      <rPr>
        <vertAlign val="subscript"/>
        <sz val="10"/>
        <rFont val="Arial"/>
        <family val="2"/>
      </rPr>
      <t>d,t</t>
    </r>
    <r>
      <rPr>
        <sz val="10"/>
        <rFont val="Arial"/>
        <family val="2"/>
      </rPr>
      <t xml:space="preserve"> is available in order to derive a representative daily average value for ASF</t>
    </r>
    <r>
      <rPr>
        <vertAlign val="subscript"/>
        <sz val="10"/>
        <rFont val="Arial"/>
        <family val="2"/>
      </rPr>
      <t>d,t</t>
    </r>
    <r>
      <rPr>
        <sz val="10"/>
        <rFont val="Arial"/>
        <family val="2"/>
      </rPr>
      <t xml:space="preserve">. </t>
    </r>
  </si>
  <si>
    <t>Natural Gas Vented from Compressors in each month</t>
  </si>
  <si>
    <t>Annual Venting Incentive target (tonnes)</t>
  </si>
  <si>
    <t>Incentive reference price (in £/tonne of natural gas vented)</t>
  </si>
  <si>
    <t>Greenhouse Gas Emissions Incentive Revenue</t>
  </si>
  <si>
    <r>
      <t>VIPM</t>
    </r>
    <r>
      <rPr>
        <b/>
        <vertAlign val="subscript"/>
        <sz val="10"/>
        <rFont val="Arial"/>
        <family val="2"/>
      </rPr>
      <t>t</t>
    </r>
  </si>
  <si>
    <r>
      <t>VIT</t>
    </r>
    <r>
      <rPr>
        <b/>
        <vertAlign val="subscript"/>
        <sz val="10"/>
        <rFont val="Arial"/>
        <family val="2"/>
      </rPr>
      <t>t</t>
    </r>
  </si>
  <si>
    <r>
      <t>VIRP</t>
    </r>
    <r>
      <rPr>
        <b/>
        <vertAlign val="subscript"/>
        <sz val="10"/>
        <rFont val="Arial"/>
        <family val="2"/>
      </rPr>
      <t>t</t>
    </r>
  </si>
  <si>
    <r>
      <t>GHGIR</t>
    </r>
    <r>
      <rPr>
        <b/>
        <vertAlign val="subscript"/>
        <sz val="10"/>
        <rFont val="Arial"/>
        <family val="2"/>
      </rPr>
      <t>t</t>
    </r>
  </si>
  <si>
    <t>(tonnes)</t>
  </si>
  <si>
    <t>(£/tonne)</t>
  </si>
  <si>
    <t>Cumulative value</t>
  </si>
  <si>
    <t>Month</t>
  </si>
  <si>
    <t>Natural Gas Vented from Gas Powered Compressors (tonnes)</t>
  </si>
  <si>
    <t>Natural Gas Vented from Electric Powered Compressors</t>
  </si>
  <si>
    <t>Total Natural Gas Vented from Compressors (VIPMt)</t>
  </si>
  <si>
    <t>Operational</t>
  </si>
  <si>
    <t>Trips</t>
  </si>
  <si>
    <t>Data as at Month end</t>
  </si>
  <si>
    <t>Maintenance Change Incentive</t>
  </si>
  <si>
    <t>Maintenance Days Incentive</t>
  </si>
  <si>
    <t>Overall Maintenance Incentive Revenue</t>
  </si>
  <si>
    <t>Forecast Annual Workload (Days)</t>
  </si>
  <si>
    <t>Forecast Change Target 
(Days)</t>
  </si>
  <si>
    <t>Year to Date Number of Days Changed</t>
  </si>
  <si>
    <t>Performance Measure</t>
  </si>
  <si>
    <t>Incentive Revenue (£m)</t>
  </si>
  <si>
    <t>Forecast  Annual Short ILI Runs Undertaken</t>
  </si>
  <si>
    <t>Forecast Annual Long ILI Runs Undertaken</t>
  </si>
  <si>
    <t>Forecast Annual ILI Run Benchmark (Days)</t>
  </si>
  <si>
    <t>Annual Valve Ops Benchmark (Days)</t>
  </si>
  <si>
    <t>Forecast Annual Days Used Target (Days)</t>
  </si>
  <si>
    <t>Forecast Annual Days Used (Days)</t>
  </si>
  <si>
    <r>
      <t>MW</t>
    </r>
    <r>
      <rPr>
        <vertAlign val="subscript"/>
        <sz val="11"/>
        <color theme="1"/>
        <rFont val="Calibri"/>
        <family val="2"/>
        <scheme val="minor"/>
      </rPr>
      <t>t</t>
    </r>
  </si>
  <si>
    <r>
      <t>MCITD</t>
    </r>
    <r>
      <rPr>
        <vertAlign val="subscript"/>
        <sz val="11"/>
        <color theme="1"/>
        <rFont val="Calibri"/>
        <family val="2"/>
        <scheme val="minor"/>
      </rPr>
      <t>t</t>
    </r>
  </si>
  <si>
    <r>
      <t>MCICD</t>
    </r>
    <r>
      <rPr>
        <vertAlign val="subscript"/>
        <sz val="11"/>
        <color theme="1"/>
        <rFont val="Calibri"/>
        <family val="2"/>
        <scheme val="minor"/>
      </rPr>
      <t>t</t>
    </r>
  </si>
  <si>
    <r>
      <t>MCIPM</t>
    </r>
    <r>
      <rPr>
        <vertAlign val="subscript"/>
        <sz val="11"/>
        <color theme="1"/>
        <rFont val="Calibri"/>
        <family val="2"/>
        <scheme val="minor"/>
      </rPr>
      <t>t</t>
    </r>
  </si>
  <si>
    <r>
      <t>MCIR</t>
    </r>
    <r>
      <rPr>
        <vertAlign val="subscript"/>
        <sz val="11"/>
        <color theme="1"/>
        <rFont val="Calibri"/>
        <family val="2"/>
        <scheme val="minor"/>
      </rPr>
      <t>t</t>
    </r>
  </si>
  <si>
    <r>
      <t>MDILI</t>
    </r>
    <r>
      <rPr>
        <vertAlign val="subscript"/>
        <sz val="11"/>
        <color theme="1"/>
        <rFont val="Calibri"/>
        <family val="2"/>
        <scheme val="minor"/>
      </rPr>
      <t>t</t>
    </r>
  </si>
  <si>
    <r>
      <t>MDVO</t>
    </r>
    <r>
      <rPr>
        <vertAlign val="subscript"/>
        <sz val="11"/>
        <color theme="1"/>
        <rFont val="Calibri"/>
        <family val="2"/>
        <scheme val="minor"/>
      </rPr>
      <t>t</t>
    </r>
  </si>
  <si>
    <r>
      <t>MDT</t>
    </r>
    <r>
      <rPr>
        <vertAlign val="subscript"/>
        <sz val="11"/>
        <color theme="1"/>
        <rFont val="Calibri"/>
        <family val="2"/>
        <scheme val="minor"/>
      </rPr>
      <t>t</t>
    </r>
  </si>
  <si>
    <r>
      <t>MD</t>
    </r>
    <r>
      <rPr>
        <vertAlign val="subscript"/>
        <sz val="11"/>
        <color theme="1"/>
        <rFont val="Calibri"/>
        <family val="2"/>
        <scheme val="minor"/>
      </rPr>
      <t>t</t>
    </r>
  </si>
  <si>
    <r>
      <t>MDPM</t>
    </r>
    <r>
      <rPr>
        <vertAlign val="subscript"/>
        <sz val="11"/>
        <color theme="1"/>
        <rFont val="Calibri"/>
        <family val="2"/>
        <scheme val="minor"/>
      </rPr>
      <t>t</t>
    </r>
  </si>
  <si>
    <r>
      <t>MIR</t>
    </r>
    <r>
      <rPr>
        <vertAlign val="subscript"/>
        <sz val="11"/>
        <color theme="1"/>
        <rFont val="Calibri"/>
        <family val="2"/>
        <scheme val="minor"/>
      </rPr>
      <t>t</t>
    </r>
  </si>
  <si>
    <t>Cap</t>
  </si>
  <si>
    <r>
      <t>MCICAP</t>
    </r>
    <r>
      <rPr>
        <vertAlign val="subscript"/>
        <sz val="11"/>
        <color theme="1"/>
        <rFont val="Calibri"/>
        <family val="2"/>
        <scheme val="minor"/>
      </rPr>
      <t>t</t>
    </r>
    <r>
      <rPr>
        <sz val="10"/>
        <rFont val="Arial"/>
        <family val="2"/>
      </rPr>
      <t xml:space="preserve"> (£m)</t>
    </r>
  </si>
  <si>
    <r>
      <t>MDICAP</t>
    </r>
    <r>
      <rPr>
        <vertAlign val="subscript"/>
        <sz val="11"/>
        <color theme="1"/>
        <rFont val="Calibri"/>
        <family val="2"/>
        <scheme val="minor"/>
      </rPr>
      <t xml:space="preserve">t </t>
    </r>
    <r>
      <rPr>
        <sz val="10"/>
        <rFont val="Arial"/>
        <family val="2"/>
      </rPr>
      <t>(£m)</t>
    </r>
  </si>
  <si>
    <t>Floor</t>
  </si>
  <si>
    <r>
      <t>MCIFLOOR</t>
    </r>
    <r>
      <rPr>
        <vertAlign val="subscript"/>
        <sz val="11"/>
        <color theme="1"/>
        <rFont val="Calibri"/>
        <family val="2"/>
        <scheme val="minor"/>
      </rPr>
      <t xml:space="preserve">t </t>
    </r>
    <r>
      <rPr>
        <sz val="10"/>
        <rFont val="Arial"/>
        <family val="2"/>
      </rPr>
      <t>(£m)</t>
    </r>
  </si>
  <si>
    <r>
      <t>MDIFLOOR</t>
    </r>
    <r>
      <rPr>
        <vertAlign val="subscript"/>
        <sz val="11"/>
        <color theme="1"/>
        <rFont val="Calibri"/>
        <family val="2"/>
        <scheme val="minor"/>
      </rPr>
      <t xml:space="preserve">t </t>
    </r>
    <r>
      <rPr>
        <sz val="10"/>
        <rFont val="Arial"/>
        <family val="2"/>
      </rPr>
      <t>(£m)</t>
    </r>
  </si>
  <si>
    <t>GK</t>
  </si>
  <si>
    <t>2014/15</t>
  </si>
  <si>
    <t>2015/16</t>
  </si>
  <si>
    <t>2017/18</t>
  </si>
  <si>
    <t>2018/19</t>
  </si>
  <si>
    <t>2019/20</t>
  </si>
  <si>
    <t>National Grid Gas Transmission</t>
  </si>
  <si>
    <t>NGGT Transmission</t>
  </si>
  <si>
    <t>Income Statement</t>
  </si>
  <si>
    <t>Logic check on PBT segmentation</t>
  </si>
  <si>
    <t>Logic check on PAT segmentation</t>
  </si>
  <si>
    <t>Financial Position</t>
  </si>
  <si>
    <t>Check that Balance Sheet balances</t>
  </si>
  <si>
    <t>Reconciliation to Regulatory Accounts</t>
  </si>
  <si>
    <t xml:space="preserve">Check reconciliation of Opex </t>
  </si>
  <si>
    <t xml:space="preserve">Check reconciliation of Capex </t>
  </si>
  <si>
    <t>Net Debt</t>
  </si>
  <si>
    <t>Check that % allocation of Net Debt is complete</t>
  </si>
  <si>
    <t>Check that £m allocation of Net Debt balance</t>
  </si>
  <si>
    <t>Tax computation</t>
  </si>
  <si>
    <t>Check Corporation Tax charge calculation</t>
  </si>
  <si>
    <t>Pension DB Deficit</t>
  </si>
  <si>
    <t>Check ongoing contribution rate</t>
  </si>
  <si>
    <r>
      <rPr>
        <b/>
        <sz val="10"/>
        <color rgb="FF3E3E3E"/>
        <rFont val="Verdana"/>
        <family val="2"/>
      </rPr>
      <t xml:space="preserve">Purpose: </t>
    </r>
    <r>
      <rPr>
        <sz val="10"/>
        <color rgb="FF3E3E3E"/>
        <rFont val="Verdana"/>
        <family val="2"/>
      </rPr>
      <t xml:space="preserve">The purpose of this table is to obtain from each licensee a summary of the pension scheme accounts on an annual basis.  </t>
    </r>
  </si>
  <si>
    <t xml:space="preserve">This provides a view on movements in the pension scheme in terms of membership, assets and liabilities and deficit repair.  This </t>
  </si>
  <si>
    <t>information will also help to inform discussions with the licensee on any strategies to adjust pension scheme risk (de-risking / re-risking).</t>
  </si>
  <si>
    <t>Information at the Licensee level</t>
  </si>
  <si>
    <t>Section A - Pensionable payments information</t>
  </si>
  <si>
    <t>Section B - Pension deficit information</t>
  </si>
  <si>
    <t>Section C - Pension hedging and contingent asset costs directly paid by licensee:</t>
  </si>
  <si>
    <t>Information at the Scheme level</t>
  </si>
  <si>
    <t>Section D - Scheme Membership</t>
  </si>
  <si>
    <t xml:space="preserve">Section E - Scheme deficit information </t>
  </si>
  <si>
    <t>Operating Margins Utilisation Cost</t>
  </si>
  <si>
    <t>Operating Margins Utilisation Volume</t>
  </si>
  <si>
    <t>Operating Margins Overall Cost</t>
  </si>
  <si>
    <t>DESCRIPTION</t>
  </si>
  <si>
    <t>Total costs incurred in the provision of compression gas*</t>
  </si>
  <si>
    <t>Total costs incurred in the provision of CV shrinkage gas*</t>
  </si>
  <si>
    <t>p/th</t>
  </si>
  <si>
    <t>* The total costs incurred in the provision of the respective shrinkage components have been determined on the basis of the following:</t>
  </si>
  <si>
    <t xml:space="preserve">Total costs incurred in the provision of compression gas </t>
  </si>
  <si>
    <t xml:space="preserve">OUG volume in the relevant month divided by total Shrinkage Gas volume in the relevant month (percentage of gas volume related to OUG) multiplied by the Shrinkage Gas Costs (GC) for the relevant month </t>
  </si>
  <si>
    <t xml:space="preserve">Total costs incurred in the provision of CV shrinkage gas </t>
  </si>
  <si>
    <t xml:space="preserve">CV Shrinkage volume in the relevant month divided by total Shrinkage Gas volume in the relevant month (percentage of gas volume related to CVS) multiplied by the Shrinkage Gas Costs (GC) for the relevant month </t>
  </si>
  <si>
    <t xml:space="preserve">Total costs incurred in the provision of unaccounted for shrinkage gas </t>
  </si>
  <si>
    <t xml:space="preserve">UAG volume in the relevant month divided by total Shrinkage Gas volume in the relevant month (percentage of gas volume related to UAG) multiplied by the Shrinkage Gas Costs (GC) for the relevant month </t>
  </si>
  <si>
    <t>(p/th)</t>
  </si>
  <si>
    <t>Monthly Breakdown Totals (volume therms)</t>
  </si>
  <si>
    <t>Buy Sell</t>
  </si>
  <si>
    <t>Book</t>
  </si>
  <si>
    <t>Trade Date</t>
  </si>
  <si>
    <t>Buy/Sell</t>
  </si>
  <si>
    <t>Volume</t>
  </si>
  <si>
    <t>Vol Units</t>
  </si>
  <si>
    <t>Start</t>
  </si>
  <si>
    <t>End</t>
  </si>
  <si>
    <t>Exercise price (p/th)</t>
  </si>
  <si>
    <t>Volume (Therms)</t>
  </si>
  <si>
    <t>Cost £</t>
  </si>
  <si>
    <t>FY 13/14</t>
  </si>
  <si>
    <t>TOTALS</t>
  </si>
  <si>
    <t>Monthly Breakdown Totals (cost £m)</t>
  </si>
  <si>
    <t>Monthly Breakdown Totals (volume MWh)</t>
  </si>
  <si>
    <t>Exercise Price (£/MWh)</t>
  </si>
  <si>
    <t>Volume (MW)</t>
  </si>
  <si>
    <t>Non-operational capex</t>
  </si>
  <si>
    <t>UM</t>
  </si>
  <si>
    <t>Baseline Opex</t>
  </si>
  <si>
    <t xml:space="preserve"> UM Opex Total</t>
  </si>
  <si>
    <t>Security Costs</t>
  </si>
  <si>
    <t>Checks and balances</t>
  </si>
  <si>
    <t>Changes</t>
  </si>
  <si>
    <t>SM/DN</t>
  </si>
  <si>
    <t>1.6 Fixed asset disposals</t>
  </si>
  <si>
    <t>Pipeline diversion costs</t>
  </si>
  <si>
    <t>Total other (baseline)</t>
  </si>
  <si>
    <t>Total other (UM)</t>
  </si>
  <si>
    <t>Innovation rollout</t>
  </si>
  <si>
    <t>Agency costs</t>
  </si>
  <si>
    <t>Enhanced security costs</t>
  </si>
  <si>
    <t>Total (UM)</t>
  </si>
  <si>
    <t>TPCR4RO</t>
  </si>
  <si>
    <t>Out-turn cost</t>
  </si>
  <si>
    <t>Other (to be specified)</t>
  </si>
  <si>
    <t>2.2 Totex forecast</t>
  </si>
  <si>
    <t>3.3 Asset management opex</t>
  </si>
  <si>
    <t>4.2 Project listing</t>
  </si>
  <si>
    <t xml:space="preserve">5.7 Asset data </t>
  </si>
  <si>
    <t>SM / DN</t>
  </si>
  <si>
    <t>6.3 Gas incremental capacity</t>
  </si>
  <si>
    <t>6.4 Gas constraints &amp; TSS</t>
  </si>
  <si>
    <t>3.7 Operational training</t>
  </si>
  <si>
    <t>3.10 Provisions</t>
  </si>
  <si>
    <t>Apr</t>
  </si>
  <si>
    <t>May</t>
  </si>
  <si>
    <t>Jun</t>
  </si>
  <si>
    <t>Jul</t>
  </si>
  <si>
    <t>Aug</t>
  </si>
  <si>
    <t>Sep</t>
  </si>
  <si>
    <t>Oct</t>
  </si>
  <si>
    <t>Nov</t>
  </si>
  <si>
    <t>Dec</t>
  </si>
  <si>
    <t>Jan</t>
  </si>
  <si>
    <t>Feb</t>
  </si>
  <si>
    <t>Mar</t>
  </si>
  <si>
    <t>LR incremental (triggered)</t>
  </si>
  <si>
    <t>LR incremental (not triggered)</t>
  </si>
  <si>
    <t>Total LR incremental (triggered)</t>
  </si>
  <si>
    <t>Total LR incremental (not triggered)</t>
  </si>
  <si>
    <t>Data Centres</t>
  </si>
  <si>
    <t>Heading 6</t>
  </si>
  <si>
    <t>Heading 7</t>
  </si>
  <si>
    <t>Heading 8</t>
  </si>
  <si>
    <t>Heading 9</t>
  </si>
  <si>
    <t>Heading 10</t>
  </si>
  <si>
    <t>Connected Systems' Physical Capability</t>
  </si>
  <si>
    <t>No</t>
  </si>
  <si>
    <t>ASEP</t>
  </si>
  <si>
    <t>Exit - DN</t>
  </si>
  <si>
    <t>Exit - Storage</t>
  </si>
  <si>
    <t>Exit - Interconnectors</t>
  </si>
  <si>
    <t>Exit - Directs &amp; other</t>
  </si>
  <si>
    <t>Exit - Forecast CCGTs</t>
  </si>
  <si>
    <t>Transmission**</t>
  </si>
  <si>
    <t>Distribution**</t>
  </si>
  <si>
    <t>Group Total*</t>
  </si>
  <si>
    <t>Other Group**</t>
  </si>
  <si>
    <t>Other costs***</t>
  </si>
  <si>
    <t xml:space="preserve">* N.B. definition of 'group' for this purpose may be different for different companies depending on the level at which they can realistically provide the data.  Group should as minimum include all UK regulated network companies.  Licensees to suggest definition by which they will report (for insertion into guidance). </t>
  </si>
  <si>
    <t xml:space="preserve">** Each licensee to complete as many forms of control for which they have the data.  All other group costs (according to specific group definition) to be entered in 'other group' field.  </t>
  </si>
  <si>
    <t xml:space="preserve">*** Other costs includes any costs falling under any defined category of less than £0.1m. Where individual categories are less than £0.1m but the cumulative total of these categories are greater than £0.1m then the costs should be allocated to the most appropriate category/categories so that all category costs are greater than £0.1m.     </t>
  </si>
  <si>
    <t>DNOs</t>
  </si>
  <si>
    <t>Net internal area (NIA)</t>
  </si>
  <si>
    <t>Public and product liability and professional indemnity</t>
  </si>
  <si>
    <t>Brokers fees</t>
  </si>
  <si>
    <t>Group Strategy and Group Corporate Affairs</t>
  </si>
  <si>
    <t>Trainee/apprentice programme costs</t>
  </si>
  <si>
    <t>Apprentice category 1*</t>
  </si>
  <si>
    <t>Apprentice category 2*</t>
  </si>
  <si>
    <t>Total non-trainee/apprentice operational training costs</t>
  </si>
  <si>
    <t>* Licensees should is possible split into 'craftsperson apprentice' and 'engineer apprentice' categories as defined in guidance</t>
  </si>
  <si>
    <t>7.1 Operating margins cost report</t>
  </si>
  <si>
    <t>7.6 Residual gas balancing incentive report (overview)</t>
  </si>
  <si>
    <t>7.8 Demand forecasting incentive report (overview)</t>
  </si>
  <si>
    <t>7.13 Maintenance incentive report</t>
  </si>
  <si>
    <t>1.1_Income_Statement</t>
  </si>
  <si>
    <t>1.2_Financial_Position</t>
  </si>
  <si>
    <t>1.3_Cashflow</t>
  </si>
  <si>
    <t>1.5_Net_Debt</t>
  </si>
  <si>
    <t>1.6_Disposals</t>
  </si>
  <si>
    <t>1.7_Tax_computation</t>
  </si>
  <si>
    <t>1.8_Tax_pools</t>
  </si>
  <si>
    <t>1.9_Tax_allocations</t>
  </si>
  <si>
    <t>1.10_Tax_allocations_CT600</t>
  </si>
  <si>
    <t>1.11_Tax_clawback</t>
  </si>
  <si>
    <t>1.12_Financing_requirements</t>
  </si>
  <si>
    <t>1.13_Pension_DB_Deficit</t>
  </si>
  <si>
    <t>2.1_Totex_PCFM</t>
  </si>
  <si>
    <t>2.2_Totex_forecast</t>
  </si>
  <si>
    <t>3.1_Opex_Summary</t>
  </si>
  <si>
    <t>3.2_Year_on_year_movement</t>
  </si>
  <si>
    <t>3.3_Asset_management_opex</t>
  </si>
  <si>
    <t>3.4_Business_Support_Group</t>
  </si>
  <si>
    <t>3.5_Business_Support_Allocation</t>
  </si>
  <si>
    <t>3.6_Business_Support_Supplement</t>
  </si>
  <si>
    <t>3.7_Operational_Training</t>
  </si>
  <si>
    <t>3.8_Salary_and_FTE_numbers</t>
  </si>
  <si>
    <t>3.9_Exc_&amp;_Demin</t>
  </si>
  <si>
    <t>3.10_Provisions</t>
  </si>
  <si>
    <t>3.11_Related_Party_Transactions</t>
  </si>
  <si>
    <t>3.12_IRM_Expenditure</t>
  </si>
  <si>
    <t>3.13_NIA_Expenditure</t>
  </si>
  <si>
    <t>3.14_NIC_Expenditure</t>
  </si>
  <si>
    <t>3.16_Quarry_loss</t>
  </si>
  <si>
    <t>4.1_Capex_summary</t>
  </si>
  <si>
    <t>4.2_Project_listing</t>
  </si>
  <si>
    <t>5.1_System_characs</t>
  </si>
  <si>
    <t>5.2_Activity_indicators</t>
  </si>
  <si>
    <t>5.3_Utilisation_&amp;_performance</t>
  </si>
  <si>
    <t>5.4_Demand_&amp;_capability</t>
  </si>
  <si>
    <t>5.5_Compressor_utilisation</t>
  </si>
  <si>
    <t>5.6_Environmental</t>
  </si>
  <si>
    <t>5.7_Asset_data</t>
  </si>
  <si>
    <t>5.8_Forecast_Scenarios</t>
  </si>
  <si>
    <t>6.1_Customer_satisfaction</t>
  </si>
  <si>
    <t>6.3_Gas_incremental_capacity</t>
  </si>
  <si>
    <t>6.4_Gas_contraints_&amp;_TSS</t>
  </si>
  <si>
    <t>6.6_Cond_&amp;_risk_entry_points</t>
  </si>
  <si>
    <t>6.6_Cond_&amp;_risk_exit_points</t>
  </si>
  <si>
    <t>6.6_Cond_&amp;_risk_comps</t>
  </si>
  <si>
    <t>6.6_Cond_&amp;_risk_pipelines</t>
  </si>
  <si>
    <t>6.6_Cond_&amp;_risk_multijunction</t>
  </si>
  <si>
    <t>7.1_Operating_margins</t>
  </si>
  <si>
    <t>7.5_NTS_Shrinkage_(elec_trades)</t>
  </si>
  <si>
    <t>7.6_Res_Bal_Overview</t>
  </si>
  <si>
    <t>7.7_Res_Bal_Data</t>
  </si>
  <si>
    <t>7.8_DF_Overview</t>
  </si>
  <si>
    <t>7.9_DF_Data</t>
  </si>
  <si>
    <t>7.10_DF_Adjustment</t>
  </si>
  <si>
    <t>7.12_GHG_Venting_data</t>
  </si>
  <si>
    <t>7.13_Maintenance_IR</t>
  </si>
  <si>
    <t>Worksheet title</t>
  </si>
  <si>
    <t>Tab name</t>
  </si>
  <si>
    <t>Link</t>
  </si>
  <si>
    <t>Customer survey upper quartile score from survey</t>
  </si>
  <si>
    <t xml:space="preserve">Customer survey lower quartile score from survey </t>
  </si>
  <si>
    <t>Stakeholder survey upper quartile score from survey</t>
  </si>
  <si>
    <t>Stakeholder survey lower quartile score from survey</t>
  </si>
  <si>
    <t>Exit point(s)</t>
  </si>
  <si>
    <t>Entry point(s)</t>
  </si>
  <si>
    <t>add entry point(s)</t>
  </si>
  <si>
    <t>add exit point(s)</t>
  </si>
  <si>
    <t>capacity supplied beyond lead time</t>
  </si>
  <si>
    <t>Date capacity required (post permits)</t>
  </si>
  <si>
    <t>RODEC</t>
  </si>
  <si>
    <t>RIEC</t>
  </si>
  <si>
    <t>RNOEC</t>
  </si>
  <si>
    <t>RAREnC</t>
  </si>
  <si>
    <t>RCOR</t>
  </si>
  <si>
    <t>RLOC</t>
  </si>
  <si>
    <t>ROPExC</t>
  </si>
  <si>
    <t>RNOExC</t>
  </si>
  <si>
    <t>RODExC</t>
  </si>
  <si>
    <t>On the day sales of Obligated Entry Capacity</t>
  </si>
  <si>
    <t xml:space="preserve">Sale of Interruptible Entry Capacity </t>
  </si>
  <si>
    <t>Sale of Non-obligated Entry Capacity  (incl accelerated release)</t>
  </si>
  <si>
    <t xml:space="preserve">Sale of Non-obligated capacity forming accelerated release </t>
  </si>
  <si>
    <t xml:space="preserve">System entry overrun charges </t>
  </si>
  <si>
    <t>Locational sell actions</t>
  </si>
  <si>
    <t>Physical renomination incentive charges</t>
  </si>
  <si>
    <t>Sale of Off-peak Exit Capacity</t>
  </si>
  <si>
    <t>Sale of Non-obligated Exit Capacity</t>
  </si>
  <si>
    <t>On the day sales of Obligated Exit Capacity</t>
  </si>
  <si>
    <t>Operational Buying back of entry capacity</t>
  </si>
  <si>
    <t>EnCMOpC</t>
  </si>
  <si>
    <t>Operational Buying back of exit capacity</t>
  </si>
  <si>
    <t>ExCMOpC</t>
  </si>
  <si>
    <t>Costs arising from exceeding max permitted offtake rate</t>
  </si>
  <si>
    <t>ExBBCNLRA</t>
  </si>
  <si>
    <t>Costs arising from aggregate overrun</t>
  </si>
  <si>
    <t>Costs arising where a Maintenance Day has been notified</t>
  </si>
  <si>
    <t>Costs arising where the User is required to reimburse the licensee</t>
  </si>
  <si>
    <t>Investment buying back of entry capacity</t>
  </si>
  <si>
    <t>EnCMInvC</t>
  </si>
  <si>
    <t>Investment buying back of exit capacity</t>
  </si>
  <si>
    <t>ExCMInvC</t>
  </si>
  <si>
    <t xml:space="preserve">Offtake reductions </t>
  </si>
  <si>
    <t>ExRO</t>
  </si>
  <si>
    <t>ECCC</t>
  </si>
  <si>
    <t>LRCIC</t>
  </si>
  <si>
    <t>CLNGC</t>
  </si>
  <si>
    <t>Net Costs</t>
  </si>
  <si>
    <t>LDZ</t>
  </si>
  <si>
    <t>Exit - Existing CCGTs</t>
  </si>
  <si>
    <t>7.3_NTS_Shrinkage_(prompt)</t>
  </si>
  <si>
    <t>7.4_NTS_Shrinkage_(gas_trades)</t>
  </si>
  <si>
    <t>Current Year (£m 2009/10 prices)</t>
  </si>
  <si>
    <t>Current Year (£m, Nominal Prices)</t>
  </si>
  <si>
    <t>Previous Year Submission (£m, 2009/10 prices)</t>
  </si>
  <si>
    <t>Final Proposals (£m, 2009/10 prices)</t>
  </si>
  <si>
    <t>Variance from Final Proposals</t>
  </si>
  <si>
    <t xml:space="preserve">Variance from Previous Year </t>
  </si>
  <si>
    <t>% Variance from Final Proposals</t>
  </si>
  <si>
    <t xml:space="preserve">% Variance from Previous Year </t>
  </si>
  <si>
    <t>Related Party Margins Disallowed</t>
  </si>
  <si>
    <t>Total Controllable Costs</t>
  </si>
  <si>
    <t>Table 3.3</t>
  </si>
  <si>
    <t>3.1b Gross Opex Costs Matrix (before capitalisation of closely associated indirects and business support)</t>
  </si>
  <si>
    <t>3.1c Opex Capitalistion Matrix (capitalisation elements of closely associated indirects and business support)</t>
  </si>
  <si>
    <t>IED - IPPC</t>
  </si>
  <si>
    <t>IED - LCP</t>
  </si>
  <si>
    <t>Diversions</t>
  </si>
  <si>
    <t>Trigger event</t>
  </si>
  <si>
    <t>Year trigger received</t>
  </si>
  <si>
    <t>Out-turn unit cost</t>
  </si>
  <si>
    <t>Out-turn cost for new pipelines</t>
  </si>
  <si>
    <t>Volume commissioned</t>
  </si>
  <si>
    <t>Out-turn cost (per type)</t>
  </si>
  <si>
    <t>Project pre-build sanctioned cost (£m)</t>
  </si>
  <si>
    <t>Cost of other included works (£m)</t>
  </si>
  <si>
    <r>
      <t>Efficiency</t>
    </r>
    <r>
      <rPr>
        <sz val="10"/>
        <rFont val="Verdana"/>
        <family val="2"/>
      </rPr>
      <t xml:space="preserve"> (%)</t>
    </r>
  </si>
  <si>
    <t>Table 3.1</t>
  </si>
  <si>
    <t>Description of Service Provided</t>
  </si>
  <si>
    <t>GTO only</t>
  </si>
  <si>
    <t>Table 3.9</t>
  </si>
  <si>
    <t>Allowed</t>
  </si>
  <si>
    <t>Turnover/Sales/Recharge</t>
  </si>
  <si>
    <t>% of Turnover</t>
  </si>
  <si>
    <t>% of Costs</t>
  </si>
  <si>
    <t>Margin</t>
  </si>
  <si>
    <t>% of Margin</t>
  </si>
  <si>
    <t>Margin %</t>
  </si>
  <si>
    <t>Not Allowed</t>
  </si>
  <si>
    <t>Change in RPI</t>
  </si>
  <si>
    <t>Explained Movements  in Costs from Prior Year</t>
  </si>
  <si>
    <t>Cost Reclassifications</t>
  </si>
  <si>
    <t>Upward Cost Pressures</t>
  </si>
  <si>
    <t>Work Volume and Mix</t>
  </si>
  <si>
    <t>Management Initiatives</t>
  </si>
  <si>
    <t>Unexplained Difference</t>
  </si>
  <si>
    <t xml:space="preserve"> Table 3.4</t>
  </si>
  <si>
    <t xml:space="preserve"> Table 3.1</t>
  </si>
  <si>
    <t>Directly Employed</t>
  </si>
  <si>
    <t>Apprentices</t>
  </si>
  <si>
    <t>NTS direct connect power stations (by LDZ)</t>
  </si>
  <si>
    <t>Total NTS direct connect power stations</t>
  </si>
  <si>
    <t>Universal Data</t>
  </si>
  <si>
    <t>RIIO-T1 Regulatory Instructions and Guidance</t>
  </si>
  <si>
    <t>IT &amp; telecoms</t>
  </si>
  <si>
    <t>Business support Total</t>
  </si>
  <si>
    <t>kg of methane</t>
  </si>
  <si>
    <t>Categories</t>
  </si>
  <si>
    <t>Pension deficit contributions capitalised</t>
  </si>
  <si>
    <t>LR incremental</t>
  </si>
  <si>
    <t>TO LR Capex (baseline &amp; UM)</t>
  </si>
  <si>
    <t>TO NLR Capex (baseline &amp; UM)</t>
  </si>
  <si>
    <t>4.4_Primary_asts_compr_pipelns</t>
  </si>
  <si>
    <t>4.4_Primary_asts_compr_units</t>
  </si>
  <si>
    <t>4.6_SO_Capex</t>
  </si>
  <si>
    <t>4.6 SO capex</t>
  </si>
  <si>
    <t>4.8_Physical_security_capex</t>
  </si>
  <si>
    <t>4.7_N/A</t>
  </si>
  <si>
    <t>4.7 N/A</t>
  </si>
  <si>
    <t>5.1 System characteristics</t>
  </si>
  <si>
    <t>3.4 Business support - group costs</t>
  </si>
  <si>
    <t>3.5 Business support - allocation</t>
  </si>
  <si>
    <t>3.6 Business support - supplementary detail</t>
  </si>
  <si>
    <t>System operator</t>
  </si>
  <si>
    <t>1.1 Income statement</t>
  </si>
  <si>
    <t>1.2 Financial position</t>
  </si>
  <si>
    <t>1.5 Net debt</t>
  </si>
  <si>
    <t>1.9 Tax allocations</t>
  </si>
  <si>
    <t>1.12 Financing requirements</t>
  </si>
  <si>
    <t>3.11 Related party transactions</t>
  </si>
  <si>
    <t>4.1 Capex summary</t>
  </si>
  <si>
    <t>4.4 Primary assets projects - compressor stations and pipelines</t>
  </si>
  <si>
    <t>4.4 Primary asset projects - compressor units</t>
  </si>
  <si>
    <t>4.8 Physical security capex</t>
  </si>
  <si>
    <t>5.8 Forecast scenarios</t>
  </si>
  <si>
    <t>6.6 Condition &amp; risk - entry points</t>
  </si>
  <si>
    <t>6.6 Condition &amp; risk - exit points</t>
  </si>
  <si>
    <t>6.6 Condition &amp; risk - compressors</t>
  </si>
  <si>
    <t>6.6 Condition &amp; risk - pipelines</t>
  </si>
  <si>
    <t>6.6 Condition &amp; risk - multijunctions</t>
  </si>
  <si>
    <t>1.7 Tax computation</t>
  </si>
  <si>
    <t>1.13 Pension defined benefit (DB) deficit</t>
  </si>
  <si>
    <t>2.1 Provisional Price Control Financial Model (PCFM) inputs</t>
  </si>
  <si>
    <t>3.1 Opex summary - cash controllable costs</t>
  </si>
  <si>
    <t>3.2 Year on year movement in controllable costs</t>
  </si>
  <si>
    <t>3.8 Total transmission salary and FTE numbers</t>
  </si>
  <si>
    <t>3.9 Analysis of excluded, consented and de minimus services</t>
  </si>
  <si>
    <t>3.12 Innovation Rollout Mechanism (IRM) expenditure</t>
  </si>
  <si>
    <t>3.13 Network Innovation Allowance (NIA) expenditure</t>
  </si>
  <si>
    <t>3.14 Network Innovation Competition (NIC) expenditure</t>
  </si>
  <si>
    <t>3.16 Quarry and other loss of development claims</t>
  </si>
  <si>
    <t>5.3 Utilisation and performance</t>
  </si>
  <si>
    <t>5.4 Demand and capability</t>
  </si>
  <si>
    <t>6.1 Customer satisfaction</t>
  </si>
  <si>
    <t>6.2 Environment business carbon footprint (BCF)</t>
  </si>
  <si>
    <t>7.10 Demand forecasting day ahead incentive: demand forecasting adjustment</t>
  </si>
  <si>
    <t>7.12 Greenhouse gas emissions venting data</t>
  </si>
  <si>
    <t>Quarry and other loss of development Accrual Movement</t>
  </si>
  <si>
    <t>Cash Payments</t>
  </si>
  <si>
    <t>Accrual In previous years accounts</t>
  </si>
  <si>
    <t>Accrual in this years accounts</t>
  </si>
  <si>
    <t>Reason for Accrual</t>
  </si>
  <si>
    <t>Accrual</t>
  </si>
  <si>
    <t>Table 3.16</t>
  </si>
  <si>
    <t>Quarry and Loss Accrual</t>
  </si>
  <si>
    <t>Spare</t>
  </si>
  <si>
    <t>Total NLR (UM)</t>
  </si>
  <si>
    <t>Network flexibility (ex ante)</t>
  </si>
  <si>
    <t>Total NLR capex baseline</t>
  </si>
  <si>
    <t>Total LR capex (incremental)</t>
  </si>
  <si>
    <t>Total LR capex (baseline)</t>
  </si>
  <si>
    <t>Total NLR capex (UM)</t>
  </si>
  <si>
    <t>Customer contributed expenditure</t>
  </si>
  <si>
    <t>Total customer contributed expenditure</t>
  </si>
  <si>
    <t>Cust. contr. LR</t>
  </si>
  <si>
    <t>Cust. contr. NLR</t>
  </si>
  <si>
    <t>Cust. contr. Other</t>
  </si>
  <si>
    <t>Avonbridge (East)</t>
  </si>
  <si>
    <t>Avonbridge (West)</t>
  </si>
  <si>
    <t>Station</t>
  </si>
  <si>
    <t>Kirriemuir</t>
  </si>
  <si>
    <t>TO*</t>
  </si>
  <si>
    <t>SO*</t>
  </si>
  <si>
    <t>* Estimated split between TO and SO based on financials</t>
  </si>
  <si>
    <t>6.2_Business_carbon_footprint</t>
  </si>
  <si>
    <t>3.1a Net Opex Costs Matrix (after capitalisation of closely associated indirects and business support)</t>
  </si>
  <si>
    <t>NGGT - TO</t>
  </si>
  <si>
    <t>Group total*</t>
  </si>
  <si>
    <t>* "group" as per table 3.4 definition</t>
  </si>
  <si>
    <t xml:space="preserve">Average FTE within Business Support </t>
  </si>
  <si>
    <t>Total FTEs</t>
  </si>
  <si>
    <t>Total - NGG TO</t>
  </si>
  <si>
    <t>Total - NGG SO</t>
  </si>
  <si>
    <t>NGG TO</t>
  </si>
  <si>
    <t>NGG SO</t>
  </si>
  <si>
    <t>Scheme total</t>
  </si>
  <si>
    <t>Load related</t>
  </si>
  <si>
    <t>TO capex</t>
  </si>
  <si>
    <t>SO capex</t>
  </si>
  <si>
    <t>Baseline</t>
  </si>
  <si>
    <t>Uncertainty mechanism</t>
  </si>
  <si>
    <t>Total NLR baseline</t>
  </si>
  <si>
    <t>Total TO capex</t>
  </si>
  <si>
    <t>Other/adjustments</t>
  </si>
  <si>
    <t>Project type 1</t>
  </si>
  <si>
    <t>Project type 3</t>
  </si>
  <si>
    <t>Incremental - triggered</t>
  </si>
  <si>
    <t>Incremental - not triggered</t>
  </si>
  <si>
    <t>Interconnector</t>
  </si>
  <si>
    <t>TO Capex type 1</t>
  </si>
  <si>
    <t>TO Capex type 2</t>
  </si>
  <si>
    <t>Metric</t>
  </si>
  <si>
    <t>Year</t>
  </si>
  <si>
    <t>Years</t>
  </si>
  <si>
    <t>Days</t>
  </si>
  <si>
    <t>Y/N</t>
  </si>
  <si>
    <t>bar</t>
  </si>
  <si>
    <t>mm</t>
  </si>
  <si>
    <t>year</t>
  </si>
  <si>
    <t>Non Operational Capex</t>
  </si>
  <si>
    <t>Capex category</t>
  </si>
  <si>
    <t>Total LR baseline (Entry)</t>
  </si>
  <si>
    <t>Total LR baseline (Exit)</t>
  </si>
  <si>
    <t>Total LR baseline (Network flexibility)</t>
  </si>
  <si>
    <t>Total other untriggered investments</t>
  </si>
  <si>
    <t>Total asset health (baseline)</t>
  </si>
  <si>
    <t>Total IED - IPPC (baseline)</t>
  </si>
  <si>
    <t>Total IED - LCP (baseline)</t>
  </si>
  <si>
    <t>Total decommissioning (baseline)</t>
  </si>
  <si>
    <t>Total costs of discontinued projects (baseline)</t>
  </si>
  <si>
    <t>Total other externally driven (baseline)</t>
  </si>
  <si>
    <t>Total asset health (UM)</t>
  </si>
  <si>
    <t>Total IED - IPC (UM)</t>
  </si>
  <si>
    <t>IED - LCP (UM)</t>
  </si>
  <si>
    <t>Total security resilience (UM)</t>
  </si>
  <si>
    <t>Total innovation rollout (UM)</t>
  </si>
  <si>
    <t>Total diversions (other)</t>
  </si>
  <si>
    <t>Total offtakes (other)</t>
  </si>
  <si>
    <t>Total cust. contr. NLR</t>
  </si>
  <si>
    <t>Total cust. contr. LR</t>
  </si>
  <si>
    <t>Total cust. contr. other</t>
  </si>
  <si>
    <t>Total Entry (incremental) - triggered</t>
  </si>
  <si>
    <t>Total Entry (incremental) - not triggered</t>
  </si>
  <si>
    <t>Total Exit (incremental) - triggered</t>
  </si>
  <si>
    <t>Total Exit (incremental) - not triggered</t>
  </si>
  <si>
    <t>Total Interconnector (incremental) - triggered</t>
  </si>
  <si>
    <t>Total Interconnector (incremental) - not triggered</t>
  </si>
  <si>
    <t>Total pipeline diversion (UM)</t>
  </si>
  <si>
    <t>Incremental</t>
  </si>
  <si>
    <t>Total Network Flex (incremental)</t>
  </si>
  <si>
    <t>Total costs incurred in the provision of unaccounted for shrinkage gas*</t>
  </si>
  <si>
    <t>Cumulative incentive payment</t>
  </si>
  <si>
    <t>Cumulative balance</t>
  </si>
  <si>
    <t>7.2_NTS_shrinkage_(revenue)</t>
  </si>
  <si>
    <t>7.2 NTS shrinkage incentive report (revenue)</t>
  </si>
  <si>
    <t>7.3 NTS shrinkage incentive report (prompt volume &amp; price targets)</t>
  </si>
  <si>
    <t>7.4 NTS shrinkage (gas trades analysis)</t>
  </si>
  <si>
    <t>7.5 NTS shrinkage (electricity trades analysis)</t>
  </si>
  <si>
    <t>7.7 Residual gas balancing daily price incentive payments and daily linepack incentive payments</t>
  </si>
  <si>
    <t>7.9 Demand forecasting day ahead incentive revenue and two to five day ahead incentive revenue</t>
  </si>
  <si>
    <t>7.11 Greenhouse gas emissions incentive report (incentive revenue)</t>
  </si>
  <si>
    <t>7.11_GHG_Incentive revenue</t>
  </si>
  <si>
    <t>3.15_PSUP_Opex</t>
  </si>
  <si>
    <t>3.15 Physical security upgrade programme (PSUP) opex</t>
  </si>
  <si>
    <t>Opex costs for Sites Completed</t>
  </si>
  <si>
    <t>Current year actuals</t>
  </si>
  <si>
    <t xml:space="preserve"> Forecast RIIO Total</t>
  </si>
  <si>
    <t xml:space="preserve"> (£m)</t>
  </si>
  <si>
    <t>Historical</t>
  </si>
  <si>
    <t>*NB - As this information has not previously been captured, for the first submission companies will be required to submit historical information. Subsequent submissions will only be required to submit data for the relevant reporting year and forecasts.</t>
  </si>
  <si>
    <t>Capex costs</t>
  </si>
  <si>
    <t>Status</t>
  </si>
  <si>
    <t>Complete</t>
  </si>
  <si>
    <t>To be constructed</t>
  </si>
  <si>
    <t>Under construction</t>
  </si>
  <si>
    <t>Offshore Transmission Project + Other</t>
  </si>
  <si>
    <t>1 Highest daily total demand shown for historicals is actual maximum demand, and for future years should be the forecast demand under 1 in 20 conditions.</t>
  </si>
  <si>
    <t>2 Demand in the LDZ on the "highest daily total demand day"; NOT the highest demand in the LDZ.</t>
  </si>
  <si>
    <t>3 Physical flow to non LDZ exit points (inc. storage, IC, etc. as necessary), on the "highest daily total demand day"</t>
  </si>
  <si>
    <t>4 On the "highest daily total demand day"</t>
  </si>
  <si>
    <t>UM Opex Total</t>
  </si>
  <si>
    <t>Offtakes &amp; diversions</t>
  </si>
  <si>
    <t>TPCR3 &amp; 4 revenue drivers</t>
  </si>
  <si>
    <t>Total TPCR3 &amp; 4 RDs</t>
  </si>
  <si>
    <t>Wormington/Sapperton</t>
  </si>
  <si>
    <t>Sapperton/Easton Gray</t>
  </si>
  <si>
    <t>South West demand</t>
  </si>
  <si>
    <t>WARBURTON TO CHESHIRE TO AUDLEY</t>
  </si>
  <si>
    <t>PAULL TO GOXHILL (HUMBER CROSSING)</t>
  </si>
  <si>
    <t>GOXHILL TO HATTON (VIA WALESBY)</t>
  </si>
  <si>
    <t>HATTON HIGH FLOW MODIFICATIONS</t>
  </si>
  <si>
    <t>WARRINGTON HIGH FLOW MODIFICATIONS</t>
  </si>
  <si>
    <t>4.3_Capex_Unit_Cost</t>
  </si>
  <si>
    <t>4.3 Capex unit cost</t>
  </si>
  <si>
    <t>Gas driven</t>
  </si>
  <si>
    <t>Electric driven - existing sites</t>
  </si>
  <si>
    <t>Electric driven - new sites</t>
  </si>
  <si>
    <t>High-flow modifications</t>
  </si>
  <si>
    <t>Flow control valves</t>
  </si>
  <si>
    <t>Pipeline upratings</t>
  </si>
  <si>
    <t>4.5_Non_Op_Capex_(TO)</t>
  </si>
  <si>
    <t>6.5 Physical capability of NTS connectees</t>
  </si>
  <si>
    <t>6.5_Physical_capability</t>
  </si>
  <si>
    <t>Customer contributions load related</t>
  </si>
  <si>
    <t>Customer contributions other capex</t>
  </si>
  <si>
    <t>Customer contributions non load related</t>
  </si>
  <si>
    <t>Non Operational capex (relates to ANC/ SOANC)</t>
  </si>
  <si>
    <t>4.5 TO Non operational capex</t>
  </si>
  <si>
    <t>Related Party Margins disallowed</t>
  </si>
  <si>
    <t>Memo Information</t>
  </si>
  <si>
    <t>1.4 Reconciliation to cost and outputs tables</t>
  </si>
  <si>
    <t>1.4_Rec_to_cost_tables</t>
  </si>
  <si>
    <t>1.5 Net Debt and Interest</t>
  </si>
  <si>
    <t>1.9 Tax allocation of spend</t>
  </si>
  <si>
    <t>Trades</t>
  </si>
  <si>
    <t>Totals&gt;&gt;</t>
  </si>
  <si>
    <r>
      <t>Cash at bank and in hand (</t>
    </r>
    <r>
      <rPr>
        <sz val="10"/>
        <color rgb="FFFF0000"/>
        <rFont val="Verdana"/>
        <family val="2"/>
      </rPr>
      <t>-ve</t>
    </r>
    <r>
      <rPr>
        <sz val="10"/>
        <rFont val="Verdana"/>
        <family val="2"/>
      </rPr>
      <t>)</t>
    </r>
  </si>
  <si>
    <r>
      <t>Amounts posted with banks as collateral under derivative arrangements (</t>
    </r>
    <r>
      <rPr>
        <sz val="10"/>
        <color rgb="FFFF0000"/>
        <rFont val="Verdana"/>
        <family val="2"/>
      </rPr>
      <t>-ve</t>
    </r>
    <r>
      <rPr>
        <sz val="10"/>
        <rFont val="Verdana"/>
        <family val="2"/>
      </rPr>
      <t>)</t>
    </r>
  </si>
  <si>
    <r>
      <t>Short term deposits (</t>
    </r>
    <r>
      <rPr>
        <sz val="10"/>
        <color rgb="FFFF0000"/>
        <rFont val="Verdana"/>
        <family val="2"/>
      </rPr>
      <t>-ve</t>
    </r>
    <r>
      <rPr>
        <sz val="10"/>
        <rFont val="Verdana"/>
        <family val="2"/>
      </rPr>
      <t>)</t>
    </r>
  </si>
</sst>
</file>

<file path=xl/styles.xml><?xml version="1.0" encoding="utf-8"?>
<styleSheet xmlns="http://schemas.openxmlformats.org/spreadsheetml/2006/main">
  <numFmts count="173">
    <numFmt numFmtId="6" formatCode="&quot;£&quot;#,##0;[Red]\-&quot;£&quot;#,##0"/>
    <numFmt numFmtId="41" formatCode="_-* #,##0_-;\-* #,##0_-;_-* &quot;-&quot;_-;_-@_-"/>
    <numFmt numFmtId="44" formatCode="_-&quot;£&quot;* #,##0.00_-;\-&quot;£&quot;* #,##0.00_-;_-&quot;£&quot;* &quot;-&quot;??_-;_-@_-"/>
    <numFmt numFmtId="43" formatCode="_-* #,##0.00_-;\-* #,##0.00_-;_-* &quot;-&quot;??_-;_-@_-"/>
    <numFmt numFmtId="164" formatCode="0.0"/>
    <numFmt numFmtId="165" formatCode="_(* #,##0.00_);_(* \(#,##0.00\);_(* &quot;-&quot;??_);_(@_)"/>
    <numFmt numFmtId="166" formatCode="0.000"/>
    <numFmt numFmtId="167" formatCode="[$-809]d\ mmmm\ yyyy;@"/>
    <numFmt numFmtId="168" formatCode="0.0%"/>
    <numFmt numFmtId="169" formatCode="d\-mmm\-yyyy"/>
    <numFmt numFmtId="170" formatCode="_-[$€-2]* #,##0.00_-;\-[$€-2]* #,##0.00_-;_-[$€-2]* &quot;-&quot;??_-"/>
    <numFmt numFmtId="171" formatCode="#,##0.0_);\(#,##0.0\);\-_)"/>
    <numFmt numFmtId="172" formatCode="#,##0.0_);\(#,##0.0\)"/>
    <numFmt numFmtId="173" formatCode="0.000000"/>
    <numFmt numFmtId="174" formatCode="#,##0.00;[Red]\-#,##0.00;\-"/>
    <numFmt numFmtId="175" formatCode="#,##0.0;[Red]\(#,##0.0\)"/>
    <numFmt numFmtId="176" formatCode="#,##0;\(#,##0\)"/>
    <numFmt numFmtId="177" formatCode="#,##0.0_);\(#,##0.0\);\-"/>
    <numFmt numFmtId="178" formatCode="#,##0.000_);\(#,##0.000\);\-_);@_)"/>
    <numFmt numFmtId="179" formatCode="#,##0.0;\(#,##0.0\)"/>
    <numFmt numFmtId="180" formatCode="#,##0.0_);[Red]\(#,##0.0\);\-"/>
    <numFmt numFmtId="181" formatCode="#,##0_);[Red]\(#,##0\);\-"/>
    <numFmt numFmtId="182" formatCode="#,##0.000_);\(#,##0.000\);\-"/>
    <numFmt numFmtId="183" formatCode="#,##0.000;[Red]\(#,##0.000\)"/>
    <numFmt numFmtId="184" formatCode="_(* #,##0.0_);_(* \(#,##0.0\);_(* &quot;-&quot;?_);_(@_)"/>
    <numFmt numFmtId="185" formatCode="#,##0.00;[Red]#,##0.00;\-"/>
    <numFmt numFmtId="186" formatCode="_-* #,##0.0_-;\-* #,##0.0_-;_-* &quot;-&quot;?_-;_-@_-"/>
    <numFmt numFmtId="187" formatCode="_-* #,##0.000_-;\-* #,##0.000_-;_-* &quot;-&quot;?_-;_-@_-"/>
    <numFmt numFmtId="188" formatCode="0;\-0;;@"/>
    <numFmt numFmtId="189" formatCode="_(* #,##0.000_);_(* \(#,##0.000\);_(* &quot;-&quot;??_);_(@_)"/>
    <numFmt numFmtId="190" formatCode="_(* #,##0.000_);_(* \(#,##0.000\);_(* &quot;-&quot;?_);_(@_)"/>
    <numFmt numFmtId="191" formatCode="#,##0.0;[Red]\-#,##0.0;\-"/>
    <numFmt numFmtId="192" formatCode="#,##0.0"/>
    <numFmt numFmtId="193" formatCode="#,##0.0\ ;\(#,##0.0\);&quot; - &quot;"/>
    <numFmt numFmtId="194" formatCode="_-* #,##0_-;\-* #,##0_-;_-* &quot;-&quot;??_-;_-@_-"/>
    <numFmt numFmtId="195" formatCode="[$$-409]#,##0.00"/>
    <numFmt numFmtId="196" formatCode="#,##0.0\ ;\(#,##0.0\)"/>
    <numFmt numFmtId="197" formatCode="#,##0_);[Red]\(#,##0\);&quot;-&quot;"/>
    <numFmt numFmtId="198" formatCode="mmmm\ d\,\ yyyy"/>
    <numFmt numFmtId="199" formatCode="_(&quot;$&quot;#,##0_)&quot;millions&quot;;\(&quot;$&quot;#,##0\)&quot; millions&quot;"/>
    <numFmt numFmtId="200" formatCode="&quot;$&quot;#,##0.00_)\ \ \ ;\(&quot;$&quot;#,##0.00\)\ \ \ "/>
    <numFmt numFmtId="201" formatCode="&quot;$&quot;#,##0.00&quot;*&quot;\ \ ;\(&quot;$&quot;#,##0.00\)&quot;*&quot;\ \ "/>
    <numFmt numFmtId="202" formatCode="&quot;$&quot;#,##0.00\A_)\ ;\(&quot;$&quot;#,##0.00\A\)\ \ "/>
    <numFmt numFmtId="203" formatCode="&quot;$&quot;@\ "/>
    <numFmt numFmtId="204" formatCode="000\-00\-0000\ "/>
    <numFmt numFmtId="205" formatCode="_(* #,##0_);_(* \(#,##0\);_(* &quot;0&quot;_);_(@_)"/>
    <numFmt numFmtId="206" formatCode="&quot;$&quot;_(#,##0.00_);&quot;$&quot;\(#,##0.00\)"/>
    <numFmt numFmtId="207" formatCode="_-&quot;$&quot;* #,##0.0_-;\-&quot;$&quot;* #,##0.0_-;_-&quot;$&quot;* &quot;-&quot;??_-;_-@_-"/>
    <numFmt numFmtId="208" formatCode="#,##0.0_)\x;\(#,##0.0\)\x"/>
    <numFmt numFmtId="209" formatCode="&quot;$&quot;#,##0"/>
    <numFmt numFmtId="210" formatCode="#,##0.0_)_x;\(#,##0.0\)_x"/>
    <numFmt numFmtId="211" formatCode="_(&quot;$&quot;* #,##0_);_(&quot;$&quot;* \(#,##0\);_(&quot;$&quot;* &quot;-&quot;??_);_(@_)"/>
    <numFmt numFmtId="212" formatCode="0.0_)\%;\(0.0\)\%"/>
    <numFmt numFmtId="213" formatCode="_-* #,##0.000_-;\-* #,##0.000_-;_-* &quot;-&quot;??_-;_-@_-"/>
    <numFmt numFmtId="214" formatCode="#,##0.0_)_%;\(#,##0.0\)_%"/>
    <numFmt numFmtId="215" formatCode="_(&quot;$&quot;* #,##0.0_);_(&quot;$&quot;* \(#,##0.0\);_(&quot;$&quot;* &quot;-&quot;?_);_(@_)"/>
    <numFmt numFmtId="216" formatCode="#,##0.0_);[Red]\(#,##0.0\)"/>
    <numFmt numFmtId="217" formatCode="_-&quot;£&quot;* #,##0.0_-;_-&quot;£&quot;* \(#,##0.0\)"/>
    <numFmt numFmtId="218" formatCode="\£\ #,##0_);[Red]\(\£\ #,##0\)"/>
    <numFmt numFmtId="219" formatCode="#,##0.00;[Red]\(#,##0.00\);\-"/>
    <numFmt numFmtId="220" formatCode="\¥\ #,##0_);[Red]\(\¥\ #,##0\)"/>
    <numFmt numFmtId="221" formatCode="_-\€* #,##0.0_-;_-\€* \(#,##0.0\)"/>
    <numFmt numFmtId="222" formatCode="0;[Red]\(0\);\-"/>
    <numFmt numFmtId="223" formatCode="#,##0;[Red]\(#,##0\);\-"/>
    <numFmt numFmtId="224" formatCode="#,##0,_);[Red]\(#,##0,\)"/>
    <numFmt numFmtId="225" formatCode="0.0;\(0.0\);\-"/>
    <numFmt numFmtId="226" formatCode="0.00;\(0.00\);\-"/>
    <numFmt numFmtId="227" formatCode="0.00;[Red]\(0.00\);\-"/>
    <numFmt numFmtId="228" formatCode="0.000;\(0.000\);\-"/>
    <numFmt numFmtId="229" formatCode="0\A"/>
    <numFmt numFmtId="230" formatCode="m\-d\-yy"/>
    <numFmt numFmtId="231" formatCode="0.0_)"/>
    <numFmt numFmtId="232" formatCode="_ &quot;R&quot;\ * #,##0_ ;_ &quot;R&quot;\ * \-#,##0_ ;_ &quot;R&quot;\ * &quot;-&quot;_ ;_ @_ "/>
    <numFmt numFmtId="233" formatCode="0.00\ "/>
    <numFmt numFmtId="234" formatCode="#,##0.0,,,&quot;bn&quot;"/>
    <numFmt numFmtId="235" formatCode="0.0%_);[Red]\(0.0%\)"/>
    <numFmt numFmtId="236" formatCode="0.0%;\(0.0\)%"/>
    <numFmt numFmtId="237" formatCode="0&quot; bp&quot;"/>
    <numFmt numFmtId="238" formatCode="_(* #,##0.0_);_(* \(#,##0.0\);_(* &quot;-&quot;?_);@_)"/>
    <numFmt numFmtId="239" formatCode="\•\ \ @"/>
    <numFmt numFmtId="240" formatCode="_-* #,##0_-;* \(#,##0\)_-;_-@_-"/>
    <numFmt numFmtId="241" formatCode="0.000_)"/>
    <numFmt numFmtId="242" formatCode="#,##0.000;[Red]\(#,##0.000\);\-"/>
    <numFmt numFmtId="243" formatCode="#,##0_%_);\(#,##0\)_%;**;@_%_)"/>
    <numFmt numFmtId="244" formatCode="#,##0.000_ ;\-#,##0.000\ "/>
    <numFmt numFmtId="245" formatCode="\$#,##0.0,,,&quot;bn&quot;"/>
    <numFmt numFmtId="246" formatCode="_-* #,##0.0000_-;\-* #,##0.0000_-;_-* &quot;-&quot;??_-;_-@_-"/>
    <numFmt numFmtId="247" formatCode="0.0_x_)_);&quot;NM&quot;_x_)_);0.0_x_)_);@_%_)"/>
    <numFmt numFmtId="248" formatCode="0.0\ \x;\(0.0\ \x\)"/>
    <numFmt numFmtId="249" formatCode="0.0_ ;\(0.0\)_ \ "/>
    <numFmt numFmtId="250" formatCode="#,##0.0_);\(#,##0.0\);&quot;--&quot;_)"/>
    <numFmt numFmtId="251" formatCode="#,##0.00_);\(#,##0.00\);&quot;--&quot;_)"/>
    <numFmt numFmtId="252" formatCode="General_)"/>
    <numFmt numFmtId="253" formatCode="&quot;$&quot;#,##0_);[Red]\(&quot;$&quot;#,##0\)"/>
    <numFmt numFmtId="254" formatCode="&quot;$&quot;#,##0.00_);[Red]\(&quot;$&quot;#,##0.00\)"/>
    <numFmt numFmtId="255" formatCode="_(&quot;$&quot;* #,##0_);_(&quot;$&quot;* \(#,##0\);_(&quot;$&quot;* &quot;-&quot;_);_(@_)"/>
    <numFmt numFmtId="256" formatCode="m/d"/>
    <numFmt numFmtId="257" formatCode="0.0\ \ \x\ ;\(0.0\)\ \ \x\ "/>
    <numFmt numFmtId="258" formatCode="@\ \ \ \ \ "/>
    <numFmt numFmtId="259" formatCode="\ \ _•\–\ \ \ \ @"/>
    <numFmt numFmtId="260" formatCode="&quot;$&quot;#,##0.0;[Red]&quot;$&quot;#,##0.0"/>
    <numFmt numFmtId="261" formatCode="0.00,,;[Red]\(0.00,,\);\-"/>
    <numFmt numFmtId="262" formatCode="_-* #,##0\ _D_M_-;\-* #,##0\ _D_M_-;_-* &quot;-&quot;\ _D_M_-;_-@_-"/>
    <numFmt numFmtId="263" formatCode="_-* #,##0.00\ _D_M_-;\-* #,##0.00\ _D_M_-;_-* &quot;-&quot;??\ _D_M_-;_-@_-"/>
    <numFmt numFmtId="264" formatCode="#,##0.00_)\ \ \ \ \ ;\(#,##0.00\)\ \ \ \ \ "/>
    <numFmt numFmtId="265" formatCode="&quot;$&quot;#,##0.00_)\ \ \ \ \ ;\(&quot;$&quot;#,##0.00\)\ \ \ \ \ "/>
    <numFmt numFmtId="266" formatCode="&quot;$&quot;#,##0.00\A\ \ \ \ ;\(&quot;$&quot;#,##0.00\A\)\ \ \ \ "/>
    <numFmt numFmtId="267" formatCode="&quot;$&quot;#,##0.00&quot;E&quot;\ \ \ \ ;\(&quot;$&quot;#,##0.00&quot;E&quot;\)\ \ \ \ "/>
    <numFmt numFmtId="268" formatCode="#,##0.00\A\ \ \ \ ;\(#,##0.00\A\)\ \ \ \ "/>
    <numFmt numFmtId="269" formatCode="#,##0.00&quot;E&quot;\ \ \ \ ;\(#,##0.00&quot;E&quot;\)\ \ \ \ "/>
    <numFmt numFmtId="270" formatCode="\€#,##0.0,,,&quot;bn&quot;"/>
    <numFmt numFmtId="271" formatCode="\€#,##0.0,,&quot;m&quot;"/>
    <numFmt numFmtId="272" formatCode="\€#,##0.0,&quot;k&quot;"/>
    <numFmt numFmtId="273" formatCode="[Magenta]&quot;Err&quot;;[Magenta]&quot;Err&quot;;[Blue]&quot;OK&quot;"/>
    <numFmt numFmtId="274" formatCode="General\ &quot;.&quot;"/>
    <numFmt numFmtId="275" formatCode="#,##0_);[Red]\(#,##0\);\-_)"/>
    <numFmt numFmtId="276" formatCode="0.0_)%;[Red]\(0.0%\);0.0_)%"/>
    <numFmt numFmtId="277" formatCode="[Red][&gt;1]&quot;&gt;100 %&quot;;[Red]\(0.0%\);0.0_)%"/>
    <numFmt numFmtId="278" formatCode="_(* #,##0_);_(* \(#,##0\);_(* &quot;-&quot;_);_(@_)"/>
    <numFmt numFmtId="279" formatCode="0%\ \ \ \ \ \ \ "/>
    <numFmt numFmtId="280" formatCode="\£#,##0.00"/>
    <numFmt numFmtId="281" formatCode="\£#,##0.0,,,&quot;bn&quot;"/>
    <numFmt numFmtId="282" formatCode="\£#,##0.0,,&quot;m&quot;"/>
    <numFmt numFmtId="283" formatCode="\£#,##0.0,&quot;k&quot;"/>
    <numFmt numFmtId="284" formatCode="0.00%;\(0.00%\)"/>
    <numFmt numFmtId="285" formatCode="0.00_)"/>
    <numFmt numFmtId="286" formatCode="&quot;$&quot;#,##0\ &quot;MM&quot;;\(&quot;$&quot;#,##0.00\ &quot;MM&quot;\)"/>
    <numFmt numFmtId="287" formatCode="_(&quot;$&quot;* #,##0_)\ &quot;millions&quot;;_(&quot;$&quot;* \(#,##0\)&quot; millions&quot;"/>
    <numFmt numFmtId="288" formatCode="#,##0.0,,&quot;m&quot;"/>
    <numFmt numFmtId="289" formatCode="#,##0\ &quot;MM&quot;"/>
    <numFmt numFmtId="290" formatCode="&quot;Cr$&quot;#,##0_);[Red]\(&quot;Cr$&quot;#,##0\)"/>
    <numFmt numFmtId="291" formatCode="&quot;Cr$&quot;#,##0.00_);[Red]\(&quot;Cr$&quot;#,##0.00\)"/>
    <numFmt numFmtId="292" formatCode="mmm\-yyyy"/>
    <numFmt numFmtId="293" formatCode="0.0\x"/>
    <numFmt numFmtId="294" formatCode="0.0\ \x"/>
    <numFmt numFmtId="295" formatCode="0%_);\(0%\);0%_);@_%_)"/>
    <numFmt numFmtId="296" formatCode="[Blue]#,##0;[Red]\(#,##0\);\-"/>
    <numFmt numFmtId="297" formatCode="[Blue]#,##0.0;[Red]\(#,##0.0\);\-"/>
    <numFmt numFmtId="298" formatCode="[Blue]#,##0.00;[Red]\(#,##0.00\);\-"/>
    <numFmt numFmtId="299" formatCode="[Blue]#,##0.000;[Red]\(#,##0.000\);\-"/>
    <numFmt numFmtId="300" formatCode="#,##0_);\-#,##0_);\-_)"/>
    <numFmt numFmtId="301" formatCode="#,##0.00_);\-#,##0.00_);\-_)"/>
    <numFmt numFmtId="302" formatCode="#,##0.0;[Red]\(#,##0.0\);\-"/>
    <numFmt numFmtId="303" formatCode="0.0\ \ \ \ \ \ "/>
    <numFmt numFmtId="304" formatCode="0.0%\ \ \ \ \ "/>
    <numFmt numFmtId="305" formatCode="_(&quot;$&quot;* #,##0.00_);_(&quot;$&quot;* \(#,##0.00\);_(&quot;$&quot;* &quot;-&quot;??_);_(@_)"/>
    <numFmt numFmtId="306" formatCode="0.00%;[Red]\(0.00%\);\-"/>
    <numFmt numFmtId="307" formatCode="_-* #,##0.00%_-;* \(#,##0.00\)%_-;_-@_-"/>
    <numFmt numFmtId="308" formatCode="0.0\ \x\ ;\(0.0\)\ \x\ "/>
    <numFmt numFmtId="309" formatCode="0.0%;\(0.0%\);\-"/>
    <numFmt numFmtId="310" formatCode="0.00%;\(0.00%\);\-"/>
    <numFmt numFmtId="311" formatCode="#,##0.0%_);\(#,##0.0%\);&quot;--&quot;\%_)"/>
    <numFmt numFmtId="312" formatCode="#,##0.00%_);\(#,##0.00%\);&quot;--&quot;\%_)"/>
    <numFmt numFmtId="313" formatCode="&quot;$&quot;#\-##/##"/>
    <numFmt numFmtId="314" formatCode="0.00\ \ \ \ "/>
    <numFmt numFmtId="315" formatCode="#,##0.0,;\(#,##0.0,\)"/>
    <numFmt numFmtId="316" formatCode="&quot;$&quot;@"/>
    <numFmt numFmtId="317" formatCode="#,##0.0_);\-#,##0.0_);\-_)"/>
    <numFmt numFmtId="318" formatCode="#,###,##0,&quot;k&quot;"/>
    <numFmt numFmtId="319" formatCode="0____"/>
    <numFmt numFmtId="320" formatCode="_ * #,##0.0_);_ * \(#,##0.0\)"/>
    <numFmt numFmtId="321" formatCode="0.00\ ;\-0.00\ ;&quot;- &quot;"/>
    <numFmt numFmtId="322" formatCode="\$#,##0.0,,&quot;m&quot;"/>
    <numFmt numFmtId="323" formatCode="\$#,##0.0,&quot;k&quot;"/>
    <numFmt numFmtId="324" formatCode="_-* #,##0\ &quot;DM&quot;_-;\-* #,##0\ &quot;DM&quot;_-;_-* &quot;-&quot;\ &quot;DM&quot;_-;_-@_-"/>
    <numFmt numFmtId="325" formatCode="_-* #,##0.00\ &quot;DM&quot;_-;\-* #,##0.00\ &quot;DM&quot;_-;_-* &quot;-&quot;??\ &quot;DM&quot;_-;_-@_-"/>
    <numFmt numFmtId="326" formatCode="_-* #,##0_р_._-;\-* #,##0_р_._-;_-* &quot;-&quot;_р_._-;_-@_-"/>
    <numFmt numFmtId="327" formatCode="_-* #,##0.00_р_._-;\-* #,##0.00_р_._-;_-* &quot;-&quot;??_р_._-;_-@_-"/>
    <numFmt numFmtId="328" formatCode="#,##0.00;\(#,##0.00\)"/>
    <numFmt numFmtId="329" formatCode="&quot;£&quot;#,##0"/>
    <numFmt numFmtId="330" formatCode="&quot;£&quot;#,##0.00"/>
    <numFmt numFmtId="331" formatCode="&quot;£&quot;#,##0.000"/>
    <numFmt numFmtId="332" formatCode="_-* #,##0.000_-;\-* #,##0.000_-;_-* &quot;-&quot;???_-;_-@_-"/>
  </numFmts>
  <fonts count="322">
    <font>
      <sz val="10"/>
      <color theme="1"/>
      <name val="Verdana"/>
      <family val="2"/>
    </font>
    <font>
      <sz val="10"/>
      <color theme="1"/>
      <name val="Verdana"/>
      <family val="2"/>
    </font>
    <font>
      <sz val="10"/>
      <color rgb="FF9C0006"/>
      <name val="Verdana"/>
      <family val="2"/>
    </font>
    <font>
      <sz val="10"/>
      <color rgb="FFFF0000"/>
      <name val="Verdana"/>
      <family val="2"/>
    </font>
    <font>
      <b/>
      <sz val="10"/>
      <color theme="1"/>
      <name val="Verdana"/>
      <family val="2"/>
    </font>
    <font>
      <sz val="11"/>
      <name val="CG Omega"/>
      <family val="2"/>
    </font>
    <font>
      <sz val="11"/>
      <name val="Verdana"/>
      <family val="2"/>
    </font>
    <font>
      <sz val="10"/>
      <name val="Verdana"/>
      <family val="2"/>
    </font>
    <font>
      <b/>
      <sz val="10"/>
      <name val="Verdana"/>
      <family val="2"/>
    </font>
    <font>
      <b/>
      <sz val="11"/>
      <name val="Verdana"/>
      <family val="2"/>
    </font>
    <font>
      <sz val="10"/>
      <name val="Arial"/>
      <family val="2"/>
    </font>
    <font>
      <b/>
      <sz val="16"/>
      <name val="Verdana"/>
      <family val="2"/>
    </font>
    <font>
      <b/>
      <sz val="20"/>
      <name val="Verdana"/>
      <family val="2"/>
    </font>
    <font>
      <b/>
      <sz val="14"/>
      <name val="Verdana"/>
      <family val="2"/>
    </font>
    <font>
      <sz val="11"/>
      <name val="CG Omega"/>
      <family val="2"/>
    </font>
    <font>
      <sz val="11"/>
      <color indexed="8"/>
      <name val="Calibri"/>
      <family val="2"/>
    </font>
    <font>
      <sz val="11"/>
      <color indexed="9"/>
      <name val="Calibri"/>
      <family val="2"/>
    </font>
    <font>
      <sz val="10"/>
      <name val="Tms Rmn"/>
    </font>
    <font>
      <b/>
      <sz val="10"/>
      <name val="Arial"/>
      <family val="2"/>
    </font>
    <font>
      <b/>
      <sz val="11"/>
      <color indexed="8"/>
      <name val="Calibri"/>
      <family val="2"/>
    </font>
    <font>
      <sz val="10"/>
      <color theme="0" tint="-4.9989318521683403E-2"/>
      <name val="Gill Sans MT"/>
      <family val="2"/>
    </font>
    <font>
      <b/>
      <sz val="14"/>
      <name val="Arial"/>
      <family val="2"/>
    </font>
    <font>
      <sz val="10"/>
      <color indexed="8"/>
      <name val="Verdana"/>
      <family val="2"/>
    </font>
    <font>
      <sz val="11"/>
      <color theme="1"/>
      <name val="Calibri"/>
      <family val="2"/>
      <scheme val="minor"/>
    </font>
    <font>
      <sz val="10"/>
      <color indexed="12"/>
      <name val="Arial"/>
      <family val="2"/>
    </font>
    <font>
      <sz val="11"/>
      <name val="Arial"/>
      <family val="2"/>
    </font>
    <font>
      <sz val="10"/>
      <name val="Arial MT"/>
    </font>
    <font>
      <b/>
      <sz val="10"/>
      <color indexed="8"/>
      <name val="Arial"/>
      <family val="2"/>
    </font>
    <font>
      <b/>
      <sz val="10"/>
      <color indexed="39"/>
      <name val="Arial"/>
      <family val="2"/>
    </font>
    <font>
      <sz val="10"/>
      <color indexed="8"/>
      <name val="Arial"/>
      <family val="2"/>
    </font>
    <font>
      <b/>
      <sz val="12"/>
      <color indexed="8"/>
      <name val="Arial"/>
      <family val="2"/>
    </font>
    <font>
      <b/>
      <sz val="8"/>
      <name val="Arial"/>
      <family val="2"/>
    </font>
    <font>
      <sz val="10"/>
      <color indexed="39"/>
      <name val="Arial"/>
      <family val="2"/>
    </font>
    <font>
      <sz val="19"/>
      <color indexed="48"/>
      <name val="Arial"/>
      <family val="2"/>
    </font>
    <font>
      <sz val="8"/>
      <name val="Arial"/>
      <family val="2"/>
    </font>
    <font>
      <sz val="10"/>
      <color indexed="10"/>
      <name val="Arial"/>
      <family val="2"/>
    </font>
    <font>
      <b/>
      <sz val="18"/>
      <color indexed="62"/>
      <name val="Cambria"/>
      <family val="2"/>
    </font>
    <font>
      <sz val="10"/>
      <name val="Helv"/>
      <charset val="204"/>
    </font>
    <font>
      <sz val="9"/>
      <name val="NewsGoth Lt BT"/>
      <family val="2"/>
    </font>
    <font>
      <sz val="10"/>
      <color indexed="9"/>
      <name val="Verdana"/>
      <family val="2"/>
    </font>
    <font>
      <b/>
      <sz val="11"/>
      <name val="CG Omega"/>
      <family val="2"/>
    </font>
    <font>
      <b/>
      <sz val="12"/>
      <name val="Verdana"/>
      <family val="2"/>
    </font>
    <font>
      <sz val="12"/>
      <name val="Verdana"/>
      <family val="2"/>
    </font>
    <font>
      <u/>
      <sz val="11"/>
      <color indexed="12"/>
      <name val="CG Omega"/>
      <family val="2"/>
    </font>
    <font>
      <b/>
      <sz val="10"/>
      <color indexed="8"/>
      <name val="Verdana"/>
      <family val="2"/>
    </font>
    <font>
      <sz val="10"/>
      <color indexed="10"/>
      <name val="Verdana"/>
      <family val="2"/>
    </font>
    <font>
      <b/>
      <sz val="12"/>
      <color indexed="8"/>
      <name val="Verdana"/>
      <family val="2"/>
    </font>
    <font>
      <b/>
      <sz val="11"/>
      <color rgb="FF000000"/>
      <name val="Calibri"/>
      <family val="2"/>
    </font>
    <font>
      <sz val="10"/>
      <color rgb="FF000000"/>
      <name val="Verdana"/>
      <family val="2"/>
    </font>
    <font>
      <b/>
      <sz val="12"/>
      <color indexed="10"/>
      <name val="Verdana"/>
      <family val="2"/>
    </font>
    <font>
      <b/>
      <sz val="10"/>
      <color indexed="10"/>
      <name val="Verdana"/>
      <family val="2"/>
    </font>
    <font>
      <i/>
      <sz val="10"/>
      <name val="Verdana"/>
      <family val="2"/>
    </font>
    <font>
      <sz val="10"/>
      <color indexed="12"/>
      <name val="Verdana"/>
      <family val="2"/>
    </font>
    <font>
      <sz val="8"/>
      <name val="Verdana"/>
      <family val="2"/>
    </font>
    <font>
      <sz val="8"/>
      <name val="Helv"/>
    </font>
    <font>
      <sz val="10"/>
      <name val="CG Omega"/>
      <family val="2"/>
    </font>
    <font>
      <b/>
      <sz val="10"/>
      <name val="CG Omega"/>
      <family val="2"/>
    </font>
    <font>
      <sz val="11"/>
      <color indexed="12"/>
      <name val="Verdana"/>
      <family val="2"/>
    </font>
    <font>
      <sz val="20"/>
      <name val="Verdana"/>
      <family val="2"/>
    </font>
    <font>
      <b/>
      <sz val="11"/>
      <color indexed="8"/>
      <name val="Verdana"/>
      <family val="2"/>
    </font>
    <font>
      <sz val="12"/>
      <color indexed="8"/>
      <name val="Verdana"/>
      <family val="2"/>
    </font>
    <font>
      <b/>
      <sz val="12"/>
      <color theme="1"/>
      <name val="Verdana"/>
      <family val="2"/>
    </font>
    <font>
      <b/>
      <sz val="10"/>
      <color rgb="FFFF0000"/>
      <name val="Verdana"/>
      <family val="2"/>
    </font>
    <font>
      <sz val="12"/>
      <color theme="1"/>
      <name val="Verdana"/>
      <family val="2"/>
    </font>
    <font>
      <b/>
      <sz val="10"/>
      <color theme="0" tint="-0.14999847407452621"/>
      <name val="Verdana"/>
      <family val="2"/>
    </font>
    <font>
      <sz val="10"/>
      <color indexed="9"/>
      <name val="Arial"/>
      <family val="2"/>
    </font>
    <font>
      <sz val="11"/>
      <color indexed="16"/>
      <name val="Calibri"/>
      <family val="2"/>
    </font>
    <font>
      <b/>
      <sz val="11"/>
      <color indexed="53"/>
      <name val="Calibri"/>
      <family val="2"/>
    </font>
    <font>
      <b/>
      <sz val="11"/>
      <color indexed="9"/>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1"/>
      <color theme="10"/>
      <name val="Calibri"/>
      <family val="2"/>
    </font>
    <font>
      <u/>
      <sz val="9"/>
      <color indexed="12"/>
      <name val="Geneva"/>
    </font>
    <font>
      <u/>
      <sz val="10"/>
      <color theme="10"/>
      <name val="Verdana"/>
      <family val="2"/>
    </font>
    <font>
      <u/>
      <sz val="10"/>
      <color indexed="12"/>
      <name val="Arial"/>
      <family val="2"/>
    </font>
    <font>
      <u/>
      <sz val="10"/>
      <color indexed="12"/>
      <name val="Verdana"/>
      <family val="2"/>
    </font>
    <font>
      <u/>
      <sz val="8.5"/>
      <color theme="10"/>
      <name val="Verdana"/>
      <family val="2"/>
    </font>
    <font>
      <sz val="11"/>
      <color indexed="48"/>
      <name val="Calibri"/>
      <family val="2"/>
    </font>
    <font>
      <u/>
      <sz val="11"/>
      <color indexed="48"/>
      <name val="CG Omega"/>
      <family val="2"/>
    </font>
    <font>
      <sz val="11"/>
      <color indexed="53"/>
      <name val="Calibri"/>
      <family val="2"/>
    </font>
    <font>
      <sz val="11"/>
      <color indexed="60"/>
      <name val="Calibri"/>
      <family val="2"/>
    </font>
    <font>
      <b/>
      <sz val="11"/>
      <color indexed="63"/>
      <name val="Calibri"/>
      <family val="2"/>
    </font>
    <font>
      <i/>
      <sz val="10"/>
      <color indexed="10"/>
      <name val="Arial"/>
      <family val="2"/>
    </font>
    <font>
      <sz val="11"/>
      <color indexed="10"/>
      <name val="Calibri"/>
      <family val="2"/>
    </font>
    <font>
      <sz val="10"/>
      <color theme="0" tint="-0.14999847407452621"/>
      <name val="Verdana"/>
      <family val="2"/>
    </font>
    <font>
      <sz val="10"/>
      <color rgb="FFFF0000"/>
      <name val="Arial"/>
      <family val="2"/>
    </font>
    <font>
      <sz val="11"/>
      <color theme="0" tint="-0.14999847407452621"/>
      <name val="Verdana"/>
      <family val="2"/>
    </font>
    <font>
      <sz val="16"/>
      <name val="Verdana"/>
      <family val="2"/>
    </font>
    <font>
      <b/>
      <sz val="11"/>
      <color theme="0"/>
      <name val="Verdana"/>
      <family val="2"/>
    </font>
    <font>
      <sz val="16"/>
      <color indexed="81"/>
      <name val="Tahoma"/>
      <family val="2"/>
    </font>
    <font>
      <b/>
      <u/>
      <sz val="10"/>
      <color theme="1"/>
      <name val="Verdana"/>
      <family val="2"/>
    </font>
    <font>
      <b/>
      <sz val="11"/>
      <color theme="1"/>
      <name val="Calibri"/>
      <family val="2"/>
      <scheme val="minor"/>
    </font>
    <font>
      <b/>
      <sz val="8"/>
      <name val="Verdana"/>
      <family val="2"/>
    </font>
    <font>
      <sz val="9"/>
      <name val="Arial"/>
      <family val="2"/>
    </font>
    <font>
      <sz val="10"/>
      <color theme="1"/>
      <name val="Arial"/>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font>
    <font>
      <sz val="11"/>
      <color indexed="62"/>
      <name val="Calibri"/>
      <family val="2"/>
    </font>
    <font>
      <sz val="11"/>
      <color indexed="52"/>
      <name val="Calibri"/>
      <family val="2"/>
    </font>
    <font>
      <sz val="11"/>
      <color indexed="8"/>
      <name val="Calibri"/>
      <family val="2"/>
      <scheme val="minor"/>
    </font>
    <font>
      <b/>
      <sz val="18"/>
      <color indexed="56"/>
      <name val="Cambria"/>
      <family val="2"/>
    </font>
    <font>
      <b/>
      <vertAlign val="superscript"/>
      <sz val="10"/>
      <name val="Verdana"/>
      <family val="2"/>
    </font>
    <font>
      <vertAlign val="superscript"/>
      <sz val="10"/>
      <name val="Verdana"/>
      <family val="2"/>
    </font>
    <font>
      <sz val="12"/>
      <name val="CG Omega"/>
      <family val="2"/>
    </font>
    <font>
      <sz val="7"/>
      <name val="Arial"/>
      <family val="2"/>
    </font>
    <font>
      <b/>
      <sz val="7"/>
      <name val="Verdana"/>
      <family val="2"/>
    </font>
    <font>
      <b/>
      <sz val="8"/>
      <color indexed="12"/>
      <name val="Arial"/>
      <family val="2"/>
    </font>
    <font>
      <b/>
      <sz val="8"/>
      <color indexed="9"/>
      <name val="Arial"/>
      <family val="2"/>
    </font>
    <font>
      <b/>
      <sz val="16"/>
      <color indexed="10"/>
      <name val="Verdana"/>
      <family val="2"/>
    </font>
    <font>
      <b/>
      <sz val="10"/>
      <color theme="0" tint="-4.9989318521683403E-2"/>
      <name val="Verdana"/>
      <family val="2"/>
    </font>
    <font>
      <b/>
      <sz val="11"/>
      <name val="Calibri"/>
      <family val="2"/>
      <scheme val="minor"/>
    </font>
    <font>
      <b/>
      <sz val="14"/>
      <color rgb="FF3E3E3E"/>
      <name val="Verdana"/>
      <family val="2"/>
    </font>
    <font>
      <sz val="10"/>
      <color rgb="FFFF6600"/>
      <name val="Verdana"/>
      <family val="2"/>
    </font>
    <font>
      <b/>
      <sz val="16"/>
      <name val="Arial"/>
      <family val="2"/>
    </font>
    <font>
      <sz val="11"/>
      <color theme="1"/>
      <name val="Calibri"/>
      <family val="2"/>
    </font>
    <font>
      <b/>
      <sz val="11"/>
      <color theme="1"/>
      <name val="Calibri"/>
      <family val="2"/>
    </font>
    <font>
      <sz val="11"/>
      <name val="CG Omega"/>
    </font>
    <font>
      <sz val="11"/>
      <color rgb="FF000000"/>
      <name val="CG Omega"/>
    </font>
    <font>
      <b/>
      <sz val="10"/>
      <color theme="0"/>
      <name val="Verdana"/>
      <family val="2"/>
    </font>
    <font>
      <sz val="10"/>
      <color theme="0"/>
      <name val="Verdana"/>
      <family val="2"/>
    </font>
    <font>
      <sz val="10"/>
      <name val="GillSans"/>
      <family val="2"/>
    </font>
    <font>
      <sz val="10"/>
      <name val="Times New Roman"/>
      <family val="1"/>
    </font>
    <font>
      <sz val="10"/>
      <color indexed="8"/>
      <name val="MS Sans Serif"/>
      <family val="2"/>
    </font>
    <font>
      <sz val="12"/>
      <name val="Times New Roman"/>
      <family val="1"/>
    </font>
    <font>
      <sz val="9"/>
      <name val="Times"/>
      <family val="1"/>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family val="1"/>
    </font>
    <font>
      <sz val="10"/>
      <color indexed="12"/>
      <name val="Times"/>
      <family val="1"/>
    </font>
    <font>
      <b/>
      <sz val="8"/>
      <name val="Tms Rmn"/>
    </font>
    <font>
      <sz val="8"/>
      <name val="Trebuchet MS"/>
      <family val="2"/>
    </font>
    <font>
      <sz val="10"/>
      <name val="Courier New"/>
      <family val="3"/>
    </font>
    <font>
      <sz val="11"/>
      <name val="Times New Roman"/>
      <family val="1"/>
    </font>
    <font>
      <sz val="10"/>
      <color indexed="20"/>
      <name val="Verdana"/>
      <family val="2"/>
    </font>
    <font>
      <b/>
      <sz val="12"/>
      <color indexed="13"/>
      <name val="Arial"/>
      <family val="2"/>
    </font>
    <font>
      <sz val="8"/>
      <color indexed="13"/>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sz val="6"/>
      <color indexed="10"/>
      <name val="Trebuchet MS"/>
      <family val="2"/>
    </font>
    <font>
      <b/>
      <sz val="9"/>
      <color indexed="18"/>
      <name val="Arial"/>
      <family val="2"/>
    </font>
    <font>
      <sz val="8"/>
      <name val="Palatino"/>
      <family val="1"/>
    </font>
    <font>
      <sz val="1"/>
      <color indexed="8"/>
      <name val="Courier"/>
      <family val="3"/>
    </font>
    <font>
      <i/>
      <sz val="9"/>
      <name val="MS Sans Serif"/>
      <family val="2"/>
    </font>
    <font>
      <sz val="10"/>
      <name val="MS Serif"/>
      <family val="1"/>
    </font>
    <font>
      <b/>
      <sz val="14"/>
      <color indexed="8"/>
      <name val="Arial"/>
      <family val="2"/>
    </font>
    <font>
      <i/>
      <sz val="10"/>
      <name val="Arial"/>
      <family val="2"/>
    </font>
    <font>
      <b/>
      <sz val="10"/>
      <color indexed="12"/>
      <name val="Arial"/>
      <family val="2"/>
    </font>
    <font>
      <sz val="10"/>
      <name val="MS Sans Serif"/>
      <family val="2"/>
    </font>
    <font>
      <sz val="10"/>
      <name val="Times New Roman CE"/>
    </font>
    <font>
      <sz val="10"/>
      <color indexed="16"/>
      <name val="MS Serif"/>
      <family val="1"/>
    </font>
    <font>
      <sz val="9"/>
      <color indexed="12"/>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b/>
      <sz val="9"/>
      <color indexed="23"/>
      <name val="Arial"/>
      <family val="2"/>
    </font>
    <font>
      <sz val="6"/>
      <color indexed="16"/>
      <name val="Palatino"/>
      <family val="1"/>
    </font>
    <font>
      <b/>
      <sz val="10"/>
      <color indexed="16"/>
      <name val="Arial"/>
      <family val="2"/>
    </font>
    <font>
      <sz val="8"/>
      <color indexed="12"/>
      <name val="Arial"/>
      <family val="2"/>
    </font>
    <font>
      <u/>
      <sz val="8.5"/>
      <color indexed="12"/>
      <name val="Verdana"/>
      <family val="2"/>
    </font>
    <font>
      <b/>
      <sz val="10"/>
      <color indexed="10"/>
      <name val="Arial"/>
      <family val="2"/>
    </font>
    <font>
      <sz val="8"/>
      <color indexed="60"/>
      <name val="Trebuchet MS"/>
      <family val="2"/>
    </font>
    <font>
      <sz val="10"/>
      <color indexed="20"/>
      <name val="Arial"/>
      <family val="2"/>
    </font>
    <font>
      <b/>
      <sz val="15"/>
      <name val="Times"/>
      <family val="1"/>
    </font>
    <font>
      <b/>
      <sz val="11"/>
      <name val="Helv"/>
    </font>
    <font>
      <sz val="7"/>
      <name val="Small Fonts"/>
      <family val="2"/>
    </font>
    <font>
      <sz val="8"/>
      <name val="Helv"/>
      <charset val="204"/>
    </font>
    <font>
      <sz val="10"/>
      <name val="Palatino"/>
      <family val="1"/>
    </font>
    <font>
      <sz val="10"/>
      <name val="Arial CE"/>
      <charset val="238"/>
    </font>
    <font>
      <sz val="8"/>
      <name val="Arial CE"/>
    </font>
    <font>
      <sz val="13"/>
      <name val="GillSans"/>
      <family val="2"/>
    </font>
    <font>
      <b/>
      <sz val="10"/>
      <color indexed="22"/>
      <name val="Arial"/>
      <family val="2"/>
    </font>
    <font>
      <b/>
      <sz val="9"/>
      <name val="Arial"/>
      <family val="2"/>
    </font>
    <font>
      <b/>
      <sz val="9"/>
      <color indexed="52"/>
      <name val="Arial"/>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b/>
      <sz val="8"/>
      <color indexed="18"/>
      <name val="Arial"/>
      <family val="2"/>
    </font>
    <font>
      <sz val="10"/>
      <color indexed="8"/>
      <name val="Times New Roman"/>
      <family val="1"/>
    </font>
    <font>
      <sz val="9.5"/>
      <color indexed="23"/>
      <name val="Helvetica-Black"/>
    </font>
    <font>
      <b/>
      <sz val="8"/>
      <color indexed="16"/>
      <name val="Arial"/>
      <family val="2"/>
    </font>
    <font>
      <b/>
      <sz val="20"/>
      <name val="Times New Roman"/>
      <family val="1"/>
    </font>
    <font>
      <sz val="10"/>
      <name val="Geneva"/>
      <family val="2"/>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b/>
      <u/>
      <sz val="12"/>
      <name val="Arial"/>
      <family val="2"/>
    </font>
    <font>
      <u/>
      <sz val="11"/>
      <name val="GillSans"/>
      <family val="2"/>
    </font>
    <font>
      <sz val="16"/>
      <name val="Arial"/>
      <family val="2"/>
    </font>
    <font>
      <u/>
      <sz val="8"/>
      <color indexed="8"/>
      <name val="Arial"/>
      <family val="2"/>
    </font>
    <font>
      <sz val="12"/>
      <name val="Arial Black"/>
      <family val="2"/>
    </font>
    <font>
      <sz val="10"/>
      <color indexed="12"/>
      <name val="Arial"/>
      <family val="2"/>
      <charset val="204"/>
    </font>
    <font>
      <sz val="10"/>
      <name val="Corporate Mono"/>
    </font>
    <font>
      <b/>
      <sz val="24"/>
      <color indexed="10"/>
      <name val="Arial"/>
      <family val="2"/>
    </font>
    <font>
      <sz val="10"/>
      <name val="Arial Cyr"/>
      <charset val="204"/>
    </font>
    <font>
      <sz val="10"/>
      <name val="NTHarmonica"/>
    </font>
    <font>
      <sz val="9"/>
      <name val="Tahoma"/>
      <family val="2"/>
      <charset val="204"/>
    </font>
    <font>
      <b/>
      <sz val="10"/>
      <color rgb="FF7030A0"/>
      <name val="Verdana"/>
      <family val="2"/>
    </font>
    <font>
      <sz val="8"/>
      <color theme="1"/>
      <name val="Verdana"/>
      <family val="2"/>
    </font>
    <font>
      <b/>
      <sz val="8"/>
      <color theme="1"/>
      <name val="Verdana"/>
      <family val="2"/>
    </font>
    <font>
      <sz val="10"/>
      <color rgb="FF3E3E3E"/>
      <name val="Tahoma"/>
      <family val="2"/>
    </font>
    <font>
      <b/>
      <sz val="10"/>
      <color rgb="FF3E3E3E"/>
      <name val="Tahoma"/>
      <family val="2"/>
    </font>
    <font>
      <b/>
      <sz val="14"/>
      <color rgb="FF3E3E3E"/>
      <name val="Tahoma"/>
      <family val="2"/>
    </font>
    <font>
      <b/>
      <sz val="14"/>
      <name val="CG Omega"/>
      <family val="2"/>
    </font>
    <font>
      <b/>
      <sz val="14"/>
      <color indexed="12"/>
      <name val="CG Omega"/>
      <family val="2"/>
    </font>
    <font>
      <b/>
      <sz val="10"/>
      <color rgb="FF3E3E3E"/>
      <name val="Verdana"/>
      <family val="2"/>
    </font>
    <font>
      <sz val="10"/>
      <color rgb="FF3E3E3E"/>
      <name val="Verdana"/>
      <family val="2"/>
    </font>
    <font>
      <b/>
      <sz val="14"/>
      <color indexed="8"/>
      <name val="Verdana"/>
      <family val="2"/>
    </font>
    <font>
      <b/>
      <i/>
      <sz val="10"/>
      <name val="Verdana"/>
      <family val="2"/>
    </font>
    <font>
      <sz val="10"/>
      <color indexed="14"/>
      <name val="Verdana"/>
      <family val="2"/>
    </font>
    <font>
      <b/>
      <u/>
      <sz val="18"/>
      <color indexed="8"/>
      <name val="Calibri"/>
      <family val="2"/>
    </font>
    <font>
      <b/>
      <vertAlign val="subscript"/>
      <sz val="10"/>
      <color indexed="8"/>
      <name val="Arial"/>
      <family val="2"/>
    </font>
    <font>
      <b/>
      <sz val="9"/>
      <color indexed="9"/>
      <name val="Arial"/>
      <family val="2"/>
    </font>
    <font>
      <b/>
      <u/>
      <sz val="18"/>
      <color theme="1"/>
      <name val="Calibri"/>
      <family val="2"/>
      <scheme val="minor"/>
    </font>
    <font>
      <sz val="12"/>
      <color indexed="8"/>
      <name val="Arial"/>
      <family val="2"/>
    </font>
    <font>
      <sz val="12"/>
      <name val="Arial"/>
      <family val="2"/>
    </font>
    <font>
      <sz val="12"/>
      <color indexed="22"/>
      <name val="Arial"/>
      <family val="2"/>
    </font>
    <font>
      <vertAlign val="subscript"/>
      <sz val="12"/>
      <color indexed="8"/>
      <name val="Arial"/>
      <family val="2"/>
    </font>
    <font>
      <b/>
      <sz val="12"/>
      <color rgb="FFFF0000"/>
      <name val="Arial"/>
      <family val="2"/>
    </font>
    <font>
      <vertAlign val="subscript"/>
      <sz val="12"/>
      <name val="Arial"/>
      <family val="2"/>
    </font>
    <font>
      <b/>
      <sz val="14"/>
      <name val="Calibri"/>
      <family val="2"/>
    </font>
    <font>
      <sz val="12"/>
      <color indexed="15"/>
      <name val="Arial"/>
      <family val="2"/>
    </font>
    <font>
      <b/>
      <vertAlign val="subscript"/>
      <sz val="10"/>
      <name val="Arial"/>
      <family val="2"/>
    </font>
    <font>
      <sz val="10"/>
      <color indexed="22"/>
      <name val="Arial"/>
      <family val="2"/>
    </font>
    <font>
      <b/>
      <vertAlign val="subscript"/>
      <sz val="9"/>
      <name val="Arial"/>
      <family val="2"/>
    </font>
    <font>
      <vertAlign val="subscript"/>
      <sz val="10"/>
      <name val="Arial"/>
      <family val="2"/>
    </font>
    <font>
      <vertAlign val="subscript"/>
      <sz val="11"/>
      <color theme="1"/>
      <name val="Calibri"/>
      <family val="2"/>
      <scheme val="minor"/>
    </font>
    <font>
      <b/>
      <sz val="16"/>
      <color theme="1"/>
      <name val="Calibri"/>
      <family val="2"/>
      <scheme val="minor"/>
    </font>
    <font>
      <sz val="11"/>
      <name val="Calibri"/>
      <family val="2"/>
      <scheme val="minor"/>
    </font>
    <font>
      <b/>
      <sz val="20"/>
      <name val="Cg omega"/>
    </font>
    <font>
      <sz val="11"/>
      <color rgb="FFFF0000"/>
      <name val="CG Omega"/>
      <family val="2"/>
    </font>
    <font>
      <u/>
      <sz val="8"/>
      <color theme="10"/>
      <name val="Verdana"/>
      <family val="2"/>
    </font>
    <font>
      <b/>
      <sz val="16"/>
      <name val="Cg omega"/>
    </font>
    <font>
      <sz val="10"/>
      <color theme="1"/>
      <name val="CG Omega"/>
    </font>
    <font>
      <b/>
      <sz val="20"/>
      <color rgb="FF0070C0"/>
      <name val="CG Omega"/>
    </font>
    <font>
      <b/>
      <sz val="16"/>
      <color theme="1"/>
      <name val="CG Omega"/>
    </font>
    <font>
      <sz val="16"/>
      <color theme="1"/>
      <name val="CG Omega"/>
    </font>
    <font>
      <sz val="16"/>
      <color theme="0"/>
      <name val="CG Omega"/>
    </font>
    <font>
      <sz val="10"/>
      <name val="CG Omega"/>
    </font>
    <font>
      <b/>
      <i/>
      <sz val="10"/>
      <name val="CG Omega"/>
    </font>
    <font>
      <b/>
      <sz val="10"/>
      <name val="CG Omega"/>
    </font>
    <font>
      <sz val="16"/>
      <name val="CG Omega"/>
    </font>
    <font>
      <sz val="11"/>
      <color theme="1"/>
      <name val="CG Omega"/>
    </font>
    <font>
      <sz val="12"/>
      <color indexed="8"/>
      <name val="CG Omega"/>
    </font>
    <font>
      <sz val="16"/>
      <color indexed="8"/>
      <name val="CG Omega"/>
    </font>
    <font>
      <sz val="10"/>
      <color indexed="8"/>
      <name val="CG Omega"/>
    </font>
    <font>
      <sz val="9"/>
      <name val="CG Omega"/>
    </font>
    <font>
      <b/>
      <sz val="16"/>
      <color indexed="10"/>
      <name val="CG Omega"/>
    </font>
    <font>
      <sz val="8"/>
      <color theme="1"/>
      <name val="CG Omega"/>
    </font>
    <font>
      <i/>
      <sz val="14"/>
      <name val="CG Omega"/>
    </font>
    <font>
      <b/>
      <sz val="14"/>
      <name val="CG Omega"/>
    </font>
    <font>
      <b/>
      <sz val="10"/>
      <color indexed="9"/>
      <name val="CG Omega"/>
    </font>
    <font>
      <b/>
      <sz val="10"/>
      <color theme="0"/>
      <name val="CG Omega"/>
    </font>
    <font>
      <b/>
      <sz val="10"/>
      <color theme="1"/>
      <name val="CG Omega"/>
    </font>
    <font>
      <b/>
      <sz val="16"/>
      <color theme="0"/>
      <name val="CG Omega"/>
    </font>
    <font>
      <sz val="16"/>
      <color rgb="FFFF0000"/>
      <name val="CG Omega"/>
    </font>
    <font>
      <b/>
      <sz val="16"/>
      <color rgb="FF3E3E3E"/>
      <name val="CG Omega"/>
    </font>
    <font>
      <b/>
      <sz val="10"/>
      <color rgb="FF3E3E3E"/>
      <name val="CG Omega"/>
    </font>
    <font>
      <sz val="10"/>
      <color rgb="FF3E3E3E"/>
      <name val="CG Omega"/>
    </font>
    <font>
      <b/>
      <sz val="10"/>
      <color indexed="8"/>
      <name val="CG Omega"/>
    </font>
    <font>
      <b/>
      <sz val="16"/>
      <color indexed="8"/>
      <name val="CG Omega"/>
    </font>
    <font>
      <sz val="10"/>
      <color rgb="FF000000"/>
      <name val="CG Omega"/>
    </font>
    <font>
      <b/>
      <sz val="16"/>
      <color rgb="FF000000"/>
      <name val="CG Omega"/>
    </font>
    <font>
      <sz val="16"/>
      <color rgb="FF000000"/>
      <name val="CG Omega"/>
    </font>
    <font>
      <sz val="14"/>
      <name val="Verdana"/>
      <family val="2"/>
    </font>
    <font>
      <sz val="14"/>
      <color theme="1"/>
      <name val="Verdana"/>
      <family val="2"/>
    </font>
    <font>
      <sz val="11"/>
      <color rgb="FFFF0000"/>
      <name val="Verdana"/>
      <family val="2"/>
    </font>
    <font>
      <b/>
      <u/>
      <sz val="10"/>
      <name val="Verdana"/>
      <family val="2"/>
    </font>
    <font>
      <b/>
      <sz val="12"/>
      <name val="CG Omega"/>
    </font>
  </fonts>
  <fills count="122">
    <fill>
      <patternFill patternType="none"/>
    </fill>
    <fill>
      <patternFill patternType="gray125"/>
    </fill>
    <fill>
      <patternFill patternType="solid">
        <fgColor rgb="FFFFC7CE"/>
      </patternFill>
    </fill>
    <fill>
      <patternFill patternType="solid">
        <fgColor indexed="53"/>
        <bgColor indexed="64"/>
      </patternFill>
    </fill>
    <fill>
      <patternFill patternType="solid">
        <fgColor indexed="47"/>
        <bgColor indexed="64"/>
      </patternFill>
    </fill>
    <fill>
      <patternFill patternType="solid">
        <fgColor indexed="52"/>
        <bgColor indexed="64"/>
      </patternFill>
    </fill>
    <fill>
      <patternFill patternType="solid">
        <fgColor indexed="22"/>
        <bgColor indexed="64"/>
      </patternFill>
    </fill>
    <fill>
      <patternFill patternType="solid">
        <fgColor indexed="43"/>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patternFill>
    </fill>
    <fill>
      <patternFill patternType="solid">
        <fgColor theme="0" tint="-0.499984740745262"/>
        <bgColor indexed="64"/>
      </patternFill>
    </fill>
    <fill>
      <patternFill patternType="solid">
        <fgColor rgb="FFFFC000"/>
        <bgColor indexed="64"/>
      </patternFill>
    </fill>
    <fill>
      <patternFill patternType="solid">
        <fgColor rgb="FFFFFFCC"/>
        <bgColor indexed="64"/>
      </patternFill>
    </fill>
    <fill>
      <patternFill patternType="solid">
        <fgColor indexed="26"/>
        <bgColor indexed="64"/>
      </patternFill>
    </fill>
    <fill>
      <patternFill patternType="solid">
        <fgColor rgb="FFD1FFD1"/>
        <bgColor indexed="64"/>
      </patternFill>
    </fill>
    <fill>
      <patternFill patternType="solid">
        <fgColor indexed="42"/>
        <bgColor indexed="64"/>
      </patternFill>
    </fill>
    <fill>
      <patternFill patternType="solid">
        <fgColor rgb="FFD4FAFC"/>
        <bgColor indexed="64"/>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indexed="23"/>
        <bgColor indexed="64"/>
      </patternFill>
    </fill>
    <fill>
      <patternFill patternType="solid">
        <fgColor indexed="9"/>
        <bgColor indexed="64"/>
      </patternFill>
    </fill>
    <fill>
      <patternFill patternType="solid">
        <fgColor rgb="FFFFFFCC"/>
        <bgColor rgb="FF000000"/>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bgColor rgb="FF000000"/>
      </patternFill>
    </fill>
    <fill>
      <patternFill patternType="solid">
        <fgColor theme="0" tint="-0.249977111117893"/>
        <bgColor rgb="FF000000"/>
      </patternFill>
    </fill>
    <fill>
      <patternFill patternType="solid">
        <fgColor indexed="47"/>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27"/>
        <bgColor indexed="64"/>
      </patternFill>
    </fill>
    <fill>
      <patternFill patternType="solid">
        <fgColor rgb="FFFFCC99"/>
        <bgColor indexed="64"/>
      </patternFill>
    </fill>
    <fill>
      <patternFill patternType="solid">
        <fgColor theme="0" tint="-0.14999847407452621"/>
        <bgColor indexed="64"/>
      </patternFill>
    </fill>
    <fill>
      <patternFill patternType="solid">
        <fgColor indexed="17"/>
        <bgColor indexed="64"/>
      </patternFill>
    </fill>
    <fill>
      <patternFill patternType="solid">
        <fgColor indexed="10"/>
        <bgColor indexed="64"/>
      </patternFill>
    </fill>
    <fill>
      <patternFill patternType="solid">
        <fgColor indexed="13"/>
        <bgColor indexed="64"/>
      </patternFill>
    </fill>
    <fill>
      <patternFill patternType="solid">
        <fgColor theme="9" tint="0.59999389629810485"/>
        <bgColor indexed="64"/>
      </patternFill>
    </fill>
    <fill>
      <patternFill patternType="solid">
        <fgColor indexed="31"/>
        <bgColor indexed="64"/>
      </patternFill>
    </fill>
    <fill>
      <patternFill patternType="solid">
        <fgColor indexed="62"/>
        <bgColor indexed="64"/>
      </patternFill>
    </fill>
    <fill>
      <patternFill patternType="solid">
        <fgColor indexed="36"/>
        <bgColor indexed="64"/>
      </patternFill>
    </fill>
    <fill>
      <patternFill patternType="solid">
        <fgColor indexed="18"/>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49"/>
      </patternFill>
    </fill>
    <fill>
      <patternFill patternType="solid">
        <fgColor indexed="62"/>
      </patternFill>
    </fill>
    <fill>
      <patternFill patternType="solid">
        <fgColor indexed="55"/>
      </patternFill>
    </fill>
    <fill>
      <patternFill patternType="solid">
        <fgColor indexed="23"/>
      </patternFill>
    </fill>
    <fill>
      <patternFill patternType="solid">
        <fgColor theme="0" tint="-0.34998626667073579"/>
        <bgColor indexed="64"/>
      </patternFill>
    </fill>
    <fill>
      <patternFill patternType="lightUp">
        <bgColor theme="0" tint="-0.249977111117893"/>
      </patternFill>
    </fill>
    <fill>
      <patternFill patternType="solid">
        <fgColor rgb="FFFF9900"/>
        <bgColor indexed="64"/>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15"/>
        <bgColor indexed="64"/>
      </patternFill>
    </fill>
    <fill>
      <patternFill patternType="solid">
        <fgColor indexed="35"/>
        <bgColor indexed="64"/>
      </patternFill>
    </fill>
    <fill>
      <patternFill patternType="solid">
        <fgColor indexed="29"/>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theme="1"/>
        <bgColor indexed="64"/>
      </patternFill>
    </fill>
    <fill>
      <patternFill patternType="solid">
        <fgColor rgb="FFFFFF99"/>
        <bgColor rgb="FF000000"/>
      </patternFill>
    </fill>
    <fill>
      <patternFill patternType="solid">
        <fgColor indexed="11"/>
        <bgColor indexed="64"/>
      </patternFill>
    </fill>
    <fill>
      <patternFill patternType="solid">
        <fgColor indexed="41"/>
        <bgColor indexed="64"/>
      </patternFill>
    </fill>
    <fill>
      <patternFill patternType="solid">
        <fgColor theme="6" tint="-0.249977111117893"/>
        <bgColor indexed="64"/>
      </patternFill>
    </fill>
  </fills>
  <borders count="140">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right/>
      <top style="thin">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ck">
        <color indexed="62"/>
      </bottom>
      <diagonal/>
    </border>
    <border>
      <left/>
      <right/>
      <top/>
      <bottom style="medium">
        <color indexed="30"/>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right/>
      <top style="thin">
        <color indexed="62"/>
      </top>
      <bottom style="double">
        <color indexed="62"/>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double">
        <color indexed="64"/>
      </left>
      <right/>
      <top/>
      <bottom style="hair">
        <color indexed="64"/>
      </bottom>
      <diagonal/>
    </border>
    <border>
      <left/>
      <right/>
      <top/>
      <bottom style="dotted">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style="double">
        <color indexed="64"/>
      </left>
      <right style="double">
        <color indexed="64"/>
      </right>
      <top style="double">
        <color indexed="64"/>
      </top>
      <bottom style="double">
        <color indexed="64"/>
      </bottom>
      <diagonal/>
    </border>
    <border>
      <left/>
      <right/>
      <top/>
      <bottom style="hair">
        <color indexed="64"/>
      </bottom>
      <diagonal/>
    </border>
    <border>
      <left style="thin">
        <color indexed="64"/>
      </left>
      <right style="thin">
        <color indexed="64"/>
      </right>
      <top style="thin">
        <color indexed="23"/>
      </top>
      <bottom style="thin">
        <color indexed="23"/>
      </bottom>
      <diagonal/>
    </border>
    <border>
      <left/>
      <right/>
      <top/>
      <bottom style="thin">
        <color indexed="8"/>
      </bottom>
      <diagonal/>
    </border>
    <border>
      <left/>
      <right/>
      <top style="medium">
        <color indexed="23"/>
      </top>
      <bottom style="medium">
        <color indexed="23"/>
      </bottom>
      <diagonal/>
    </border>
    <border>
      <left style="thin">
        <color indexed="55"/>
      </left>
      <right style="thin">
        <color indexed="55"/>
      </right>
      <top style="thin">
        <color indexed="55"/>
      </top>
      <bottom style="thin">
        <color indexed="30"/>
      </bottom>
      <diagonal/>
    </border>
    <border>
      <left/>
      <right/>
      <top/>
      <bottom style="thin">
        <color auto="1"/>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top/>
      <bottom style="thin">
        <color indexed="64"/>
      </bottom>
      <diagonal/>
    </border>
    <border>
      <left/>
      <right/>
      <top/>
      <bottom style="medium">
        <color auto="1"/>
      </bottom>
      <diagonal/>
    </border>
    <border>
      <left/>
      <right style="thin">
        <color auto="1"/>
      </right>
      <top/>
      <bottom style="thin">
        <color auto="1"/>
      </bottom>
      <diagonal/>
    </border>
    <border>
      <left style="thin">
        <color auto="1"/>
      </left>
      <right/>
      <top/>
      <bottom/>
      <diagonal/>
    </border>
    <border>
      <left style="thin">
        <color auto="1"/>
      </left>
      <right/>
      <top/>
      <bottom/>
      <diagonal/>
    </border>
    <border>
      <left style="thin">
        <color auto="1"/>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auto="1"/>
      </left>
      <right/>
      <top style="thin">
        <color auto="1"/>
      </top>
      <bottom/>
      <diagonal/>
    </border>
    <border>
      <left style="thin">
        <color auto="1"/>
      </left>
      <right style="thin">
        <color auto="1"/>
      </right>
      <top/>
      <bottom/>
      <diagonal/>
    </border>
  </borders>
  <cellStyleXfs count="40442">
    <xf numFmtId="0" fontId="0" fillId="0" borderId="0"/>
    <xf numFmtId="43" fontId="1" fillId="0" borderId="0" applyFont="0" applyFill="0" applyBorder="0" applyAlignment="0" applyProtection="0"/>
    <xf numFmtId="0" fontId="5" fillId="0" borderId="0"/>
    <xf numFmtId="165"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Font="0" applyFill="0" applyBorder="0" applyAlignment="0" applyProtection="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5" fillId="8" borderId="0" applyNumberFormat="0" applyBorder="0" applyAlignment="0" applyProtection="0"/>
    <xf numFmtId="0" fontId="15" fillId="9" borderId="0" applyNumberFormat="0" applyBorder="0" applyAlignment="0" applyProtection="0"/>
    <xf numFmtId="0" fontId="16"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6"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6" fillId="16"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5" fillId="17" borderId="0" applyNumberFormat="0" applyBorder="0" applyAlignment="0" applyProtection="0"/>
    <xf numFmtId="0" fontId="15" fillId="12" borderId="0" applyNumberFormat="0" applyBorder="0" applyAlignment="0" applyProtection="0"/>
    <xf numFmtId="0" fontId="16" fillId="18" borderId="0" applyNumberFormat="0" applyBorder="0" applyAlignment="0" applyProtection="0"/>
    <xf numFmtId="0" fontId="17" fillId="0" borderId="0"/>
    <xf numFmtId="37" fontId="18" fillId="0" borderId="7">
      <alignment horizontal="center"/>
    </xf>
    <xf numFmtId="37" fontId="18" fillId="0" borderId="0">
      <alignment horizontal="center" vertical="center" wrapText="1"/>
    </xf>
    <xf numFmtId="0" fontId="10" fillId="0" borderId="0" applyNumberFormat="0" applyFont="0" applyBorder="0" applyAlignment="0"/>
    <xf numFmtId="168"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10" fillId="0" borderId="0" applyFill="0" applyBorder="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170" fontId="10" fillId="0" borderId="0" applyFont="0" applyFill="0" applyBorder="0" applyAlignment="0" applyProtection="0"/>
    <xf numFmtId="0" fontId="10" fillId="22" borderId="0" applyNumberFormat="0" applyFont="0" applyBorder="0" applyAlignment="0" applyProtection="0"/>
    <xf numFmtId="171" fontId="20" fillId="23" borderId="0"/>
    <xf numFmtId="37" fontId="2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22" fillId="0" borderId="0"/>
    <xf numFmtId="0" fontId="1" fillId="0" borderId="0"/>
    <xf numFmtId="0" fontId="10" fillId="0" borderId="0"/>
    <xf numFmtId="0" fontId="10" fillId="0" borderId="0"/>
    <xf numFmtId="0" fontId="1" fillId="0" borderId="0"/>
    <xf numFmtId="0" fontId="1" fillId="0" borderId="0"/>
    <xf numFmtId="0" fontId="23" fillId="0" borderId="0"/>
    <xf numFmtId="0" fontId="5" fillId="0" borderId="0"/>
    <xf numFmtId="0" fontId="5" fillId="0" borderId="0">
      <alignment vertical="top"/>
    </xf>
    <xf numFmtId="0" fontId="24" fillId="0" borderId="0" applyFill="0" applyBorder="0">
      <protection locked="0"/>
    </xf>
    <xf numFmtId="0" fontId="10" fillId="0" borderId="0"/>
    <xf numFmtId="0" fontId="10" fillId="0" borderId="0"/>
    <xf numFmtId="0" fontId="10" fillId="0" borderId="0"/>
    <xf numFmtId="0" fontId="5" fillId="0" borderId="0"/>
    <xf numFmtId="0" fontId="10" fillId="0" borderId="0"/>
    <xf numFmtId="0" fontId="7" fillId="0" borderId="0"/>
    <xf numFmtId="0" fontId="5" fillId="0" borderId="0"/>
    <xf numFmtId="0" fontId="5" fillId="0" borderId="0"/>
    <xf numFmtId="0" fontId="25" fillId="0" borderId="0"/>
    <xf numFmtId="0" fontId="10" fillId="0" borderId="0"/>
    <xf numFmtId="172" fontId="26" fillId="0" borderId="0">
      <alignment horizontal="left"/>
    </xf>
    <xf numFmtId="9" fontId="5" fillId="0" borderId="0" applyFont="0" applyFill="0" applyBorder="0" applyAlignment="0" applyProtection="0"/>
    <xf numFmtId="9" fontId="14" fillId="0" borderId="0" applyFont="0" applyFill="0" applyBorder="0" applyAlignment="0" applyProtection="0"/>
    <xf numFmtId="9" fontId="1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73" fontId="1" fillId="24" borderId="4">
      <alignment vertical="center"/>
    </xf>
    <xf numFmtId="173" fontId="1" fillId="24" borderId="4">
      <alignment vertical="center"/>
    </xf>
    <xf numFmtId="174"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175" fontId="1" fillId="24" borderId="4">
      <alignment vertical="center"/>
    </xf>
    <xf numFmtId="175" fontId="1" fillId="24" borderId="4">
      <alignment vertical="center"/>
    </xf>
    <xf numFmtId="174" fontId="1" fillId="25" borderId="4">
      <alignment vertical="center"/>
      <protection locked="0"/>
    </xf>
    <xf numFmtId="174" fontId="1" fillId="25" borderId="4">
      <alignment vertical="center"/>
      <protection locked="0"/>
    </xf>
    <xf numFmtId="0" fontId="1" fillId="25" borderId="4">
      <alignment vertical="center"/>
      <protection locked="0"/>
    </xf>
    <xf numFmtId="168" fontId="1" fillId="25" borderId="4">
      <alignment vertical="center"/>
      <protection locked="0"/>
    </xf>
    <xf numFmtId="174" fontId="1" fillId="27" borderId="4">
      <alignment vertical="center"/>
    </xf>
    <xf numFmtId="174" fontId="1" fillId="27" borderId="4">
      <alignment vertical="center"/>
    </xf>
    <xf numFmtId="175" fontId="1" fillId="27" borderId="4">
      <alignment vertical="center"/>
    </xf>
    <xf numFmtId="0" fontId="1" fillId="27" borderId="4">
      <alignment vertical="center"/>
    </xf>
    <xf numFmtId="174" fontId="1" fillId="29" borderId="4">
      <alignment horizontal="right" vertical="center"/>
      <protection locked="0"/>
    </xf>
    <xf numFmtId="175" fontId="1" fillId="29" borderId="4">
      <alignment horizontal="right" vertical="center"/>
      <protection locked="0"/>
    </xf>
    <xf numFmtId="4" fontId="27" fillId="30" borderId="8" applyNumberFormat="0" applyProtection="0">
      <alignment vertical="center"/>
    </xf>
    <xf numFmtId="4" fontId="28" fillId="30" borderId="8" applyNumberFormat="0" applyProtection="0">
      <alignment vertical="center"/>
    </xf>
    <xf numFmtId="4" fontId="27" fillId="30" borderId="8" applyNumberFormat="0" applyProtection="0">
      <alignment horizontal="left" vertical="center" indent="1"/>
    </xf>
    <xf numFmtId="0" fontId="27" fillId="30" borderId="8" applyNumberFormat="0" applyProtection="0">
      <alignment horizontal="left" vertical="top" indent="1"/>
    </xf>
    <xf numFmtId="4" fontId="27" fillId="31" borderId="0" applyNumberFormat="0" applyProtection="0">
      <alignment horizontal="left" vertical="center" indent="1"/>
    </xf>
    <xf numFmtId="4" fontId="29" fillId="32" borderId="8" applyNumberFormat="0" applyProtection="0">
      <alignment horizontal="right" vertical="center"/>
    </xf>
    <xf numFmtId="4" fontId="29" fillId="33" borderId="8" applyNumberFormat="0" applyProtection="0">
      <alignment horizontal="right" vertical="center"/>
    </xf>
    <xf numFmtId="4" fontId="29" fillId="34" borderId="8" applyNumberFormat="0" applyProtection="0">
      <alignment horizontal="right" vertical="center"/>
    </xf>
    <xf numFmtId="4" fontId="29" fillId="35" borderId="8" applyNumberFormat="0" applyProtection="0">
      <alignment horizontal="right" vertical="center"/>
    </xf>
    <xf numFmtId="4" fontId="29" fillId="36" borderId="8" applyNumberFormat="0" applyProtection="0">
      <alignment horizontal="right" vertical="center"/>
    </xf>
    <xf numFmtId="4" fontId="29" fillId="37" borderId="8" applyNumberFormat="0" applyProtection="0">
      <alignment horizontal="right" vertical="center"/>
    </xf>
    <xf numFmtId="4" fontId="29" fillId="38" borderId="8" applyNumberFormat="0" applyProtection="0">
      <alignment horizontal="right" vertical="center"/>
    </xf>
    <xf numFmtId="4" fontId="29" fillId="39" borderId="8" applyNumberFormat="0" applyProtection="0">
      <alignment horizontal="right" vertical="center"/>
    </xf>
    <xf numFmtId="4" fontId="29" fillId="40" borderId="8" applyNumberFormat="0" applyProtection="0">
      <alignment horizontal="right" vertical="center"/>
    </xf>
    <xf numFmtId="4" fontId="27" fillId="41" borderId="9" applyNumberFormat="0" applyProtection="0">
      <alignment horizontal="left" vertical="center" indent="1"/>
    </xf>
    <xf numFmtId="4" fontId="29" fillId="42" borderId="0" applyNumberFormat="0" applyProtection="0">
      <alignment horizontal="left" vertical="center" indent="1"/>
    </xf>
    <xf numFmtId="4" fontId="30" fillId="43" borderId="0" applyNumberFormat="0" applyProtection="0">
      <alignment horizontal="left" vertical="center" indent="1"/>
    </xf>
    <xf numFmtId="4" fontId="29" fillId="31" borderId="8" applyNumberFormat="0" applyProtection="0">
      <alignment horizontal="right" vertical="center"/>
    </xf>
    <xf numFmtId="4" fontId="29" fillId="42" borderId="0" applyNumberFormat="0" applyProtection="0">
      <alignment horizontal="left" vertical="center" indent="1"/>
    </xf>
    <xf numFmtId="4" fontId="29" fillId="31" borderId="0"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top" indent="1"/>
    </xf>
    <xf numFmtId="0" fontId="10" fillId="31" borderId="8" applyNumberFormat="0" applyProtection="0">
      <alignment horizontal="left" vertical="center" indent="1"/>
    </xf>
    <xf numFmtId="0" fontId="10" fillId="31" borderId="8" applyNumberFormat="0" applyProtection="0">
      <alignment horizontal="left" vertical="top" indent="1"/>
    </xf>
    <xf numFmtId="0" fontId="10" fillId="44" borderId="8" applyNumberFormat="0" applyProtection="0">
      <alignment horizontal="left" vertical="center" indent="1"/>
    </xf>
    <xf numFmtId="0" fontId="10" fillId="44" borderId="8" applyNumberFormat="0" applyProtection="0">
      <alignment horizontal="left" vertical="top" indent="1"/>
    </xf>
    <xf numFmtId="0" fontId="10" fillId="42" borderId="8" applyNumberFormat="0" applyProtection="0">
      <alignment horizontal="left" vertical="center" indent="1"/>
    </xf>
    <xf numFmtId="0" fontId="10" fillId="42" borderId="8" applyNumberFormat="0" applyProtection="0">
      <alignment horizontal="left" vertical="top" indent="1"/>
    </xf>
    <xf numFmtId="0" fontId="10" fillId="45" borderId="4" applyNumberFormat="0">
      <protection locked="0"/>
    </xf>
    <xf numFmtId="0" fontId="31" fillId="43" borderId="10" applyBorder="0"/>
    <xf numFmtId="4" fontId="29" fillId="46" borderId="8" applyNumberFormat="0" applyProtection="0">
      <alignment vertical="center"/>
    </xf>
    <xf numFmtId="4" fontId="32" fillId="46" borderId="8" applyNumberFormat="0" applyProtection="0">
      <alignment vertical="center"/>
    </xf>
    <xf numFmtId="4" fontId="29" fillId="46" borderId="8" applyNumberFormat="0" applyProtection="0">
      <alignment horizontal="left" vertical="center" indent="1"/>
    </xf>
    <xf numFmtId="0" fontId="29" fillId="46" borderId="8" applyNumberFormat="0" applyProtection="0">
      <alignment horizontal="left" vertical="top" indent="1"/>
    </xf>
    <xf numFmtId="4" fontId="29" fillId="42" borderId="8" applyNumberFormat="0" applyProtection="0">
      <alignment horizontal="right" vertical="center"/>
    </xf>
    <xf numFmtId="4" fontId="32" fillId="42" borderId="8" applyNumberFormat="0" applyProtection="0">
      <alignment horizontal="right" vertical="center"/>
    </xf>
    <xf numFmtId="4" fontId="29" fillId="31" borderId="8" applyNumberFormat="0" applyProtection="0">
      <alignment horizontal="left" vertical="center" indent="1"/>
    </xf>
    <xf numFmtId="0" fontId="29" fillId="31" borderId="8" applyNumberFormat="0" applyProtection="0">
      <alignment horizontal="left" vertical="top" indent="1"/>
    </xf>
    <xf numFmtId="4" fontId="33" fillId="47" borderId="0" applyNumberFormat="0" applyProtection="0">
      <alignment horizontal="left" vertical="center" indent="1"/>
    </xf>
    <xf numFmtId="0" fontId="34" fillId="48" borderId="4"/>
    <xf numFmtId="4" fontId="35" fillId="42" borderId="8" applyNumberFormat="0" applyProtection="0">
      <alignment horizontal="right" vertical="center"/>
    </xf>
    <xf numFmtId="0" fontId="36" fillId="0" borderId="0" applyNumberFormat="0" applyFill="0" applyBorder="0" applyAlignment="0" applyProtection="0"/>
    <xf numFmtId="0" fontId="10" fillId="49" borderId="0"/>
    <xf numFmtId="0" fontId="37" fillId="0" borderId="0"/>
    <xf numFmtId="37" fontId="18" fillId="0" borderId="11" applyNumberFormat="0"/>
    <xf numFmtId="0" fontId="38" fillId="0" borderId="12" applyNumberFormat="0" applyAlignment="0" applyProtection="0"/>
    <xf numFmtId="176" fontId="18" fillId="0" borderId="13" applyFill="0"/>
    <xf numFmtId="37" fontId="18" fillId="0" borderId="14" applyNumberFormat="0" applyFill="0"/>
    <xf numFmtId="0" fontId="10" fillId="46" borderId="0" applyNumberFormat="0" applyFont="0" applyBorder="0" applyAlignment="0" applyProtection="0"/>
    <xf numFmtId="0" fontId="14" fillId="0" borderId="0"/>
    <xf numFmtId="0" fontId="10" fillId="0" borderId="0"/>
    <xf numFmtId="0" fontId="10" fillId="0" borderId="0"/>
    <xf numFmtId="170" fontId="1" fillId="0" borderId="0"/>
    <xf numFmtId="170" fontId="10" fillId="0" borderId="0"/>
    <xf numFmtId="0" fontId="10" fillId="0" borderId="0"/>
    <xf numFmtId="170" fontId="5" fillId="0" borderId="0"/>
    <xf numFmtId="170" fontId="5" fillId="0" borderId="0"/>
    <xf numFmtId="167"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10"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10" fillId="0" borderId="0"/>
    <xf numFmtId="170" fontId="5" fillId="0" borderId="0"/>
    <xf numFmtId="170" fontId="10" fillId="0" borderId="0"/>
    <xf numFmtId="170" fontId="5" fillId="0" borderId="0"/>
    <xf numFmtId="170" fontId="10" fillId="0" borderId="0"/>
    <xf numFmtId="170" fontId="10" fillId="0" borderId="0"/>
    <xf numFmtId="170" fontId="10" fillId="0" borderId="0"/>
    <xf numFmtId="170" fontId="5" fillId="0" borderId="0"/>
    <xf numFmtId="170" fontId="5" fillId="0" borderId="0"/>
    <xf numFmtId="170" fontId="10"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170" fontId="5" fillId="0" borderId="0"/>
    <xf numFmtId="170" fontId="5" fillId="0" borderId="0"/>
    <xf numFmtId="170" fontId="5" fillId="0" borderId="0"/>
    <xf numFmtId="170" fontId="10" fillId="0" borderId="0"/>
    <xf numFmtId="0" fontId="10"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0" fillId="0" borderId="0"/>
    <xf numFmtId="0" fontId="10" fillId="0" borderId="0"/>
    <xf numFmtId="0" fontId="10" fillId="0" borderId="0"/>
    <xf numFmtId="0" fontId="10" fillId="0" borderId="0"/>
    <xf numFmtId="170" fontId="5" fillId="0" borderId="0"/>
    <xf numFmtId="170" fontId="10" fillId="0" borderId="0"/>
    <xf numFmtId="170" fontId="10" fillId="0" borderId="0"/>
    <xf numFmtId="170" fontId="37" fillId="0" borderId="0"/>
    <xf numFmtId="170" fontId="37" fillId="0" borderId="0"/>
    <xf numFmtId="170" fontId="37" fillId="0" borderId="0"/>
    <xf numFmtId="170" fontId="37" fillId="0" borderId="0"/>
    <xf numFmtId="170" fontId="3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xf numFmtId="170" fontId="10" fillId="0" borderId="0">
      <alignment vertical="center"/>
    </xf>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10" fillId="0" borderId="0"/>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5" fillId="0" borderId="0">
      <alignment vertical="justify"/>
    </xf>
    <xf numFmtId="170" fontId="29" fillId="31" borderId="0" applyNumberFormat="0" applyBorder="0" applyAlignment="0" applyProtection="0"/>
    <xf numFmtId="170" fontId="29" fillId="33" borderId="0" applyNumberFormat="0" applyBorder="0" applyAlignment="0" applyProtection="0"/>
    <xf numFmtId="170" fontId="29" fillId="46" borderId="0" applyNumberFormat="0" applyBorder="0" applyAlignment="0" applyProtection="0"/>
    <xf numFmtId="170" fontId="29" fillId="45" borderId="0" applyNumberFormat="0" applyBorder="0" applyAlignment="0" applyProtection="0"/>
    <xf numFmtId="170" fontId="29" fillId="44" borderId="0" applyNumberFormat="0" applyBorder="0" applyAlignment="0" applyProtection="0"/>
    <xf numFmtId="170" fontId="29" fillId="32" borderId="0" applyNumberFormat="0" applyBorder="0" applyAlignment="0" applyProtection="0"/>
    <xf numFmtId="170" fontId="29" fillId="43" borderId="0" applyNumberFormat="0" applyBorder="0" applyAlignment="0" applyProtection="0"/>
    <xf numFmtId="170" fontId="29" fillId="33" borderId="0" applyNumberFormat="0" applyBorder="0" applyAlignment="0" applyProtection="0"/>
    <xf numFmtId="170" fontId="29" fillId="38" borderId="0" applyNumberFormat="0" applyBorder="0" applyAlignment="0" applyProtection="0"/>
    <xf numFmtId="170" fontId="29" fillId="22" borderId="0" applyNumberFormat="0" applyBorder="0" applyAlignment="0" applyProtection="0"/>
    <xf numFmtId="170" fontId="29" fillId="43" borderId="0" applyNumberFormat="0" applyBorder="0" applyAlignment="0" applyProtection="0"/>
    <xf numFmtId="170" fontId="29" fillId="60" borderId="0" applyNumberFormat="0" applyBorder="0" applyAlignment="0" applyProtection="0"/>
    <xf numFmtId="170" fontId="65" fillId="43" borderId="0" applyNumberFormat="0" applyBorder="0" applyAlignment="0" applyProtection="0"/>
    <xf numFmtId="170" fontId="65" fillId="33" borderId="0" applyNumberFormat="0" applyBorder="0" applyAlignment="0" applyProtection="0"/>
    <xf numFmtId="170" fontId="65" fillId="38" borderId="0" applyNumberFormat="0" applyBorder="0" applyAlignment="0" applyProtection="0"/>
    <xf numFmtId="170" fontId="65" fillId="22" borderId="0" applyNumberFormat="0" applyBorder="0" applyAlignment="0" applyProtection="0"/>
    <xf numFmtId="170" fontId="65" fillId="43" borderId="0" applyNumberFormat="0" applyBorder="0" applyAlignment="0" applyProtection="0"/>
    <xf numFmtId="170" fontId="65" fillId="60" borderId="0" applyNumberFormat="0" applyBorder="0" applyAlignment="0" applyProtection="0"/>
    <xf numFmtId="170" fontId="16" fillId="61" borderId="0" applyNumberFormat="0" applyBorder="0" applyAlignment="0" applyProtection="0"/>
    <xf numFmtId="170" fontId="16" fillId="62" borderId="0" applyNumberFormat="0" applyBorder="0" applyAlignment="0" applyProtection="0"/>
    <xf numFmtId="170" fontId="16" fillId="13" borderId="0" applyNumberFormat="0" applyBorder="0" applyAlignment="0" applyProtection="0"/>
    <xf numFmtId="170" fontId="16" fillId="63" borderId="0" applyNumberFormat="0" applyBorder="0" applyAlignment="0" applyProtection="0"/>
    <xf numFmtId="170" fontId="16" fillId="64" borderId="0" applyNumberFormat="0" applyBorder="0" applyAlignment="0" applyProtection="0"/>
    <xf numFmtId="170" fontId="16" fillId="65" borderId="0" applyNumberFormat="0" applyBorder="0" applyAlignment="0" applyProtection="0"/>
    <xf numFmtId="170" fontId="66" fillId="12" borderId="0" applyNumberFormat="0" applyBorder="0" applyAlignment="0" applyProtection="0"/>
    <xf numFmtId="170" fontId="2" fillId="2" borderId="0" applyNumberFormat="0" applyBorder="0" applyAlignment="0" applyProtection="0"/>
    <xf numFmtId="170" fontId="67" fillId="66" borderId="56" applyNumberFormat="0" applyAlignment="0" applyProtection="0"/>
    <xf numFmtId="170" fontId="67" fillId="66" borderId="56" applyNumberFormat="0" applyAlignment="0" applyProtection="0"/>
    <xf numFmtId="170" fontId="67" fillId="66" borderId="56" applyNumberFormat="0" applyAlignment="0" applyProtection="0"/>
    <xf numFmtId="170" fontId="67" fillId="66" borderId="56" applyNumberFormat="0" applyAlignment="0" applyProtection="0"/>
    <xf numFmtId="170" fontId="67" fillId="66" borderId="56" applyNumberFormat="0" applyAlignment="0" applyProtection="0"/>
    <xf numFmtId="170" fontId="68" fillId="13" borderId="57"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22"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2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29" fillId="0" borderId="0" applyFont="0" applyFill="0" applyBorder="0" applyAlignment="0" applyProtection="0"/>
    <xf numFmtId="43" fontId="5" fillId="0" borderId="0" applyFont="0" applyFill="0" applyBorder="0" applyAlignment="0" applyProtection="0"/>
    <xf numFmtId="43" fontId="22" fillId="0" borderId="0" applyFont="0" applyFill="0" applyBorder="0" applyAlignment="0" applyProtection="0"/>
    <xf numFmtId="165" fontId="5" fillId="0" borderId="0" applyFont="0" applyFill="0" applyBorder="0" applyAlignment="0" applyProtection="0"/>
    <xf numFmtId="169" fontId="10" fillId="0" borderId="0" applyFill="0" applyBorder="0"/>
    <xf numFmtId="170" fontId="69" fillId="0" borderId="0" applyNumberFormat="0" applyFill="0" applyBorder="0" applyAlignment="0" applyProtection="0"/>
    <xf numFmtId="170" fontId="70" fillId="67" borderId="0" applyNumberFormat="0" applyBorder="0" applyAlignment="0" applyProtection="0"/>
    <xf numFmtId="170" fontId="71" fillId="0" borderId="58" applyNumberFormat="0" applyFill="0" applyAlignment="0" applyProtection="0"/>
    <xf numFmtId="170" fontId="72" fillId="0" borderId="59" applyNumberFormat="0" applyFill="0" applyAlignment="0" applyProtection="0"/>
    <xf numFmtId="170" fontId="73" fillId="0" borderId="60" applyNumberFormat="0" applyFill="0" applyAlignment="0" applyProtection="0"/>
    <xf numFmtId="170" fontId="73" fillId="0" borderId="0" applyNumberFormat="0" applyFill="0" applyBorder="0" applyAlignment="0" applyProtection="0"/>
    <xf numFmtId="170" fontId="74" fillId="0" borderId="0" applyNumberFormat="0" applyFill="0" applyBorder="0" applyAlignment="0" applyProtection="0">
      <alignment vertical="top"/>
      <protection locked="0"/>
    </xf>
    <xf numFmtId="170" fontId="75" fillId="0" borderId="0" applyNumberFormat="0" applyFill="0" applyBorder="0" applyAlignment="0" applyProtection="0">
      <alignment vertical="top"/>
      <protection locked="0"/>
    </xf>
    <xf numFmtId="170" fontId="76" fillId="0" borderId="0" applyNumberFormat="0" applyFill="0" applyBorder="0" applyAlignment="0" applyProtection="0">
      <alignment vertical="top"/>
      <protection locked="0"/>
    </xf>
    <xf numFmtId="170" fontId="77" fillId="0" borderId="0" applyNumberFormat="0" applyFill="0" applyBorder="0" applyAlignment="0" applyProtection="0">
      <alignment vertical="top"/>
      <protection locked="0"/>
    </xf>
    <xf numFmtId="170" fontId="77" fillId="0" borderId="0" applyNumberFormat="0" applyFill="0" applyBorder="0" applyAlignment="0" applyProtection="0">
      <alignment vertical="top"/>
      <protection locked="0"/>
    </xf>
    <xf numFmtId="170" fontId="77" fillId="0" borderId="0" applyNumberFormat="0" applyFill="0" applyBorder="0" applyAlignment="0" applyProtection="0">
      <alignment vertical="top"/>
      <protection locked="0"/>
    </xf>
    <xf numFmtId="170" fontId="77" fillId="0" borderId="0" applyNumberFormat="0" applyFill="0" applyBorder="0" applyAlignment="0" applyProtection="0">
      <alignment vertical="top"/>
      <protection locked="0"/>
    </xf>
    <xf numFmtId="170" fontId="77" fillId="0" borderId="0" applyNumberFormat="0" applyFill="0" applyBorder="0" applyAlignment="0" applyProtection="0">
      <alignment vertical="top"/>
      <protection locked="0"/>
    </xf>
    <xf numFmtId="170" fontId="78" fillId="0" borderId="0" applyNumberFormat="0" applyFill="0" applyBorder="0" applyAlignment="0" applyProtection="0">
      <alignment vertical="top"/>
      <protection locked="0"/>
    </xf>
    <xf numFmtId="170" fontId="76" fillId="0" borderId="0" applyNumberFormat="0" applyFill="0" applyBorder="0" applyAlignment="0" applyProtection="0">
      <alignment vertical="top"/>
      <protection locked="0"/>
    </xf>
    <xf numFmtId="170" fontId="79"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170" fontId="80" fillId="18" borderId="56" applyNumberFormat="0" applyAlignment="0" applyProtection="0"/>
    <xf numFmtId="170" fontId="80" fillId="18" borderId="56" applyNumberFormat="0" applyAlignment="0" applyProtection="0"/>
    <xf numFmtId="170" fontId="80" fillId="18" borderId="56" applyNumberFormat="0" applyAlignment="0" applyProtection="0"/>
    <xf numFmtId="170" fontId="80" fillId="18" borderId="56" applyNumberFormat="0" applyAlignment="0" applyProtection="0"/>
    <xf numFmtId="170" fontId="80" fillId="18" borderId="56" applyNumberFormat="0" applyAlignment="0" applyProtection="0"/>
    <xf numFmtId="170" fontId="81" fillId="46" borderId="0"/>
    <xf numFmtId="170" fontId="82" fillId="0" borderId="61" applyNumberFormat="0" applyFill="0" applyAlignment="0" applyProtection="0"/>
    <xf numFmtId="170" fontId="83" fillId="18" borderId="0" applyNumberFormat="0" applyBorder="0" applyAlignment="0" applyProtection="0"/>
    <xf numFmtId="38" fontId="10" fillId="0" borderId="0" applyFont="0" applyFill="0" applyBorder="0" applyAlignment="0" applyProtection="0"/>
    <xf numFmtId="170" fontId="1" fillId="0" borderId="0"/>
    <xf numFmtId="170" fontId="1" fillId="0" borderId="0"/>
    <xf numFmtId="170" fontId="1" fillId="0" borderId="0"/>
    <xf numFmtId="0" fontId="22" fillId="0" borderId="0"/>
    <xf numFmtId="170" fontId="1" fillId="0" borderId="0"/>
    <xf numFmtId="0" fontId="22" fillId="0" borderId="0"/>
    <xf numFmtId="170" fontId="1" fillId="0" borderId="0"/>
    <xf numFmtId="170" fontId="1" fillId="0" borderId="0"/>
    <xf numFmtId="0" fontId="22" fillId="0" borderId="0"/>
    <xf numFmtId="170" fontId="1" fillId="0" borderId="0"/>
    <xf numFmtId="170" fontId="22" fillId="0" borderId="0"/>
    <xf numFmtId="170" fontId="22" fillId="0" borderId="0"/>
    <xf numFmtId="170" fontId="22" fillId="0" borderId="0"/>
    <xf numFmtId="170" fontId="1" fillId="0" borderId="0"/>
    <xf numFmtId="0" fontId="22" fillId="0" borderId="0"/>
    <xf numFmtId="170" fontId="1" fillId="0" borderId="0"/>
    <xf numFmtId="0" fontId="22" fillId="0" borderId="0"/>
    <xf numFmtId="170" fontId="1" fillId="0" borderId="0"/>
    <xf numFmtId="170" fontId="1" fillId="0" borderId="0"/>
    <xf numFmtId="0" fontId="22" fillId="0" borderId="0"/>
    <xf numFmtId="170" fontId="1" fillId="0" borderId="0"/>
    <xf numFmtId="170" fontId="22" fillId="0" borderId="0"/>
    <xf numFmtId="170" fontId="1" fillId="0" borderId="0"/>
    <xf numFmtId="170" fontId="1" fillId="0" borderId="0"/>
    <xf numFmtId="170" fontId="22" fillId="0" borderId="0"/>
    <xf numFmtId="170" fontId="23" fillId="0" borderId="0"/>
    <xf numFmtId="170" fontId="5" fillId="0" borderId="0"/>
    <xf numFmtId="170" fontId="10" fillId="0" borderId="0"/>
    <xf numFmtId="170" fontId="10" fillId="0" borderId="0"/>
    <xf numFmtId="0" fontId="15" fillId="0" borderId="0"/>
    <xf numFmtId="170" fontId="23" fillId="0" borderId="0"/>
    <xf numFmtId="170" fontId="5" fillId="0" borderId="0"/>
    <xf numFmtId="0" fontId="15" fillId="0" borderId="0"/>
    <xf numFmtId="170" fontId="23" fillId="0" borderId="0"/>
    <xf numFmtId="170" fontId="5" fillId="0" borderId="0"/>
    <xf numFmtId="0" fontId="15" fillId="0" borderId="0"/>
    <xf numFmtId="170" fontId="23" fillId="0" borderId="0"/>
    <xf numFmtId="170" fontId="23" fillId="0" borderId="0"/>
    <xf numFmtId="170" fontId="23"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applyFont="0" applyFill="0" applyBorder="0" applyAlignment="0" applyProtection="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10" fillId="0" borderId="0"/>
    <xf numFmtId="170" fontId="5" fillId="0" borderId="0" applyFont="0" applyFill="0" applyBorder="0" applyAlignment="0" applyProtection="0"/>
    <xf numFmtId="170" fontId="10" fillId="0" borderId="0"/>
    <xf numFmtId="170" fontId="5" fillId="0" borderId="0" applyFont="0" applyFill="0" applyBorder="0" applyAlignment="0" applyProtection="0"/>
    <xf numFmtId="170" fontId="5" fillId="0" borderId="0" applyFont="0" applyFill="0" applyBorder="0" applyAlignment="0" applyProtection="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1" fillId="0" borderId="0"/>
    <xf numFmtId="170" fontId="1" fillId="0" borderId="0"/>
    <xf numFmtId="0" fontId="22" fillId="0" borderId="0"/>
    <xf numFmtId="170" fontId="1" fillId="0" borderId="0"/>
    <xf numFmtId="0" fontId="22" fillId="0" borderId="0"/>
    <xf numFmtId="170" fontId="1" fillId="0" borderId="0"/>
    <xf numFmtId="170" fontId="1" fillId="0" borderId="0"/>
    <xf numFmtId="0" fontId="22" fillId="0" borderId="0"/>
    <xf numFmtId="170" fontId="1" fillId="0" borderId="0"/>
    <xf numFmtId="170" fontId="22" fillId="0" borderId="0"/>
    <xf numFmtId="170" fontId="5" fillId="0" borderId="0"/>
    <xf numFmtId="170" fontId="5" fillId="0" borderId="0"/>
    <xf numFmtId="170" fontId="5" fillId="0" borderId="0"/>
    <xf numFmtId="170" fontId="5" fillId="0" borderId="0"/>
    <xf numFmtId="0" fontId="5" fillId="0" borderId="0"/>
    <xf numFmtId="170" fontId="10" fillId="0" borderId="0"/>
    <xf numFmtId="170" fontId="10" fillId="0" borderId="0"/>
    <xf numFmtId="170" fontId="5" fillId="0" borderId="0"/>
    <xf numFmtId="170" fontId="5" fillId="0" borderId="0"/>
    <xf numFmtId="170" fontId="5" fillId="0" borderId="0"/>
    <xf numFmtId="170" fontId="5" fillId="0" borderId="0"/>
    <xf numFmtId="170" fontId="5"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1" fillId="0" borderId="0"/>
    <xf numFmtId="0" fontId="10" fillId="0" borderId="0"/>
    <xf numFmtId="170" fontId="10" fillId="0" borderId="0"/>
    <xf numFmtId="170" fontId="10" fillId="0" borderId="0"/>
    <xf numFmtId="170" fontId="5" fillId="0" borderId="0">
      <alignment vertical="top"/>
    </xf>
    <xf numFmtId="170" fontId="10" fillId="0" borderId="0"/>
    <xf numFmtId="170" fontId="1" fillId="0" borderId="0"/>
    <xf numFmtId="170" fontId="1" fillId="0" borderId="0"/>
    <xf numFmtId="0" fontId="22" fillId="0" borderId="0"/>
    <xf numFmtId="170" fontId="1" fillId="0" borderId="0"/>
    <xf numFmtId="0" fontId="22" fillId="0" borderId="0"/>
    <xf numFmtId="170" fontId="22" fillId="0" borderId="0"/>
    <xf numFmtId="170" fontId="1" fillId="0" borderId="0"/>
    <xf numFmtId="170" fontId="1" fillId="0" borderId="0"/>
    <xf numFmtId="0" fontId="22" fillId="0" borderId="0"/>
    <xf numFmtId="170" fontId="1" fillId="0" borderId="0"/>
    <xf numFmtId="0" fontId="22" fillId="0" borderId="0"/>
    <xf numFmtId="170" fontId="5" fillId="0" borderId="0">
      <alignment vertical="top"/>
    </xf>
    <xf numFmtId="170" fontId="22" fillId="0" borderId="0"/>
    <xf numFmtId="170" fontId="1" fillId="0" borderId="0"/>
    <xf numFmtId="170" fontId="1" fillId="0" borderId="0"/>
    <xf numFmtId="170" fontId="1" fillId="0" borderId="0"/>
    <xf numFmtId="0" fontId="22" fillId="0" borderId="0"/>
    <xf numFmtId="170" fontId="1" fillId="0" borderId="0"/>
    <xf numFmtId="0" fontId="22" fillId="0" borderId="0"/>
    <xf numFmtId="170" fontId="1" fillId="0" borderId="0"/>
    <xf numFmtId="170" fontId="1" fillId="0" borderId="0"/>
    <xf numFmtId="170" fontId="1" fillId="0" borderId="0"/>
    <xf numFmtId="170" fontId="1" fillId="0" borderId="0"/>
    <xf numFmtId="170" fontId="1" fillId="0" borderId="0"/>
    <xf numFmtId="170" fontId="22"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22"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23" fillId="0" borderId="0"/>
    <xf numFmtId="170" fontId="10" fillId="0" borderId="0"/>
    <xf numFmtId="170" fontId="23" fillId="0" borderId="0"/>
    <xf numFmtId="170" fontId="23" fillId="0" borderId="0"/>
    <xf numFmtId="170" fontId="1" fillId="0" borderId="0"/>
    <xf numFmtId="170" fontId="1" fillId="0" borderId="0"/>
    <xf numFmtId="0" fontId="22" fillId="0" borderId="0"/>
    <xf numFmtId="0" fontId="22" fillId="0" borderId="0"/>
    <xf numFmtId="170" fontId="5" fillId="0" borderId="0"/>
    <xf numFmtId="38" fontId="10" fillId="0" borderId="0" applyFont="0" applyFill="0" applyBorder="0" applyAlignment="0" applyProtection="0"/>
    <xf numFmtId="38" fontId="10" fillId="0" borderId="0" applyFont="0" applyFill="0" applyBorder="0" applyAlignment="0" applyProtection="0"/>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5" fillId="0" borderId="0">
      <alignment vertical="top"/>
    </xf>
    <xf numFmtId="170" fontId="10" fillId="17" borderId="62" applyNumberFormat="0" applyFont="0" applyAlignment="0" applyProtection="0"/>
    <xf numFmtId="170" fontId="84" fillId="66" borderId="63" applyNumberFormat="0" applyAlignment="0" applyProtection="0"/>
    <xf numFmtId="9" fontId="1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22" fillId="53" borderId="4">
      <alignment vertical="center"/>
    </xf>
    <xf numFmtId="174" fontId="1" fillId="24" borderId="4">
      <alignment vertical="center"/>
    </xf>
    <xf numFmtId="174" fontId="1" fillId="24" borderId="4">
      <alignment vertical="center"/>
    </xf>
    <xf numFmtId="174" fontId="22" fillId="53" borderId="4">
      <alignment vertical="center"/>
    </xf>
    <xf numFmtId="174" fontId="1" fillId="24" borderId="4">
      <alignment vertical="center"/>
    </xf>
    <xf numFmtId="174" fontId="1" fillId="24" borderId="4">
      <alignment vertical="center"/>
    </xf>
    <xf numFmtId="174" fontId="22" fillId="53" borderId="4">
      <alignment vertical="center"/>
    </xf>
    <xf numFmtId="174" fontId="1" fillId="24" borderId="4">
      <alignment vertical="center"/>
    </xf>
    <xf numFmtId="174" fontId="1" fillId="24" borderId="4">
      <alignment vertical="center"/>
    </xf>
    <xf numFmtId="174" fontId="22" fillId="53" borderId="4">
      <alignment vertical="center"/>
    </xf>
    <xf numFmtId="170" fontId="1" fillId="24" borderId="4">
      <alignment vertical="center"/>
    </xf>
    <xf numFmtId="170" fontId="1" fillId="24" borderId="4">
      <alignment vertical="center"/>
    </xf>
    <xf numFmtId="170" fontId="1" fillId="24" borderId="4">
      <alignment vertical="center"/>
    </xf>
    <xf numFmtId="0" fontId="22" fillId="53" borderId="4">
      <alignment vertical="center"/>
    </xf>
    <xf numFmtId="170" fontId="1" fillId="24" borderId="4">
      <alignment vertical="center"/>
    </xf>
    <xf numFmtId="170" fontId="1" fillId="24" borderId="4">
      <alignment vertical="center"/>
    </xf>
    <xf numFmtId="0" fontId="22" fillId="53" borderId="4">
      <alignment vertical="center"/>
    </xf>
    <xf numFmtId="170" fontId="1" fillId="24" borderId="4">
      <alignment vertical="center"/>
    </xf>
    <xf numFmtId="170" fontId="1" fillId="24" borderId="4">
      <alignment vertical="center"/>
    </xf>
    <xf numFmtId="0" fontId="22" fillId="53" borderId="4">
      <alignment vertical="center"/>
    </xf>
    <xf numFmtId="170" fontId="1" fillId="24" borderId="4">
      <alignment vertical="center"/>
    </xf>
    <xf numFmtId="170" fontId="1" fillId="24" borderId="4">
      <alignment vertical="center"/>
    </xf>
    <xf numFmtId="170" fontId="22" fillId="53" borderId="4">
      <alignment vertical="center"/>
    </xf>
    <xf numFmtId="170" fontId="1" fillId="24" borderId="4">
      <alignment vertical="center"/>
    </xf>
    <xf numFmtId="170" fontId="1" fillId="24" borderId="4">
      <alignment vertical="center"/>
    </xf>
    <xf numFmtId="170" fontId="1" fillId="24" borderId="4">
      <alignment vertical="center"/>
    </xf>
    <xf numFmtId="0" fontId="22" fillId="53" borderId="4">
      <alignment vertical="center"/>
    </xf>
    <xf numFmtId="170" fontId="1" fillId="24" borderId="4">
      <alignment vertical="center"/>
    </xf>
    <xf numFmtId="170" fontId="1" fillId="24" borderId="4">
      <alignment vertical="center"/>
    </xf>
    <xf numFmtId="0" fontId="22" fillId="53" borderId="4">
      <alignment vertical="center"/>
    </xf>
    <xf numFmtId="170" fontId="1" fillId="24" borderId="4">
      <alignment vertical="center"/>
    </xf>
    <xf numFmtId="170" fontId="1" fillId="24" borderId="4">
      <alignment vertical="center"/>
    </xf>
    <xf numFmtId="0" fontId="22" fillId="53" borderId="4">
      <alignment vertical="center"/>
    </xf>
    <xf numFmtId="170" fontId="1" fillId="24" borderId="4">
      <alignment vertical="center"/>
    </xf>
    <xf numFmtId="170" fontId="1" fillId="24" borderId="4">
      <alignment vertical="center"/>
    </xf>
    <xf numFmtId="170" fontId="22" fillId="53" borderId="4">
      <alignment vertical="center"/>
    </xf>
    <xf numFmtId="174" fontId="1" fillId="24" borderId="4">
      <alignment vertical="center"/>
    </xf>
    <xf numFmtId="174" fontId="22" fillId="53" borderId="4">
      <alignment vertical="center"/>
    </xf>
    <xf numFmtId="174" fontId="22" fillId="53" borderId="4">
      <alignment vertical="center"/>
    </xf>
    <xf numFmtId="174" fontId="1" fillId="24"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1" fillId="24" borderId="4">
      <alignment vertical="center"/>
    </xf>
    <xf numFmtId="175" fontId="1" fillId="24" borderId="4">
      <alignment vertical="center"/>
    </xf>
    <xf numFmtId="174" fontId="22" fillId="53" borderId="4">
      <alignment vertical="center"/>
    </xf>
    <xf numFmtId="174" fontId="1" fillId="24" borderId="4">
      <alignment vertical="center"/>
    </xf>
    <xf numFmtId="174" fontId="1" fillId="24" borderId="4">
      <alignment vertical="center"/>
    </xf>
    <xf numFmtId="174" fontId="22" fillId="53" borderId="4">
      <alignment vertical="center"/>
    </xf>
    <xf numFmtId="175" fontId="1" fillId="24" borderId="4">
      <alignment vertical="center"/>
    </xf>
    <xf numFmtId="174" fontId="1" fillId="24" borderId="4">
      <alignment vertical="center"/>
    </xf>
    <xf numFmtId="175" fontId="22" fillId="53" borderId="4">
      <alignment vertical="center"/>
    </xf>
    <xf numFmtId="175" fontId="1" fillId="24" borderId="4">
      <alignment vertical="center"/>
    </xf>
    <xf numFmtId="175" fontId="1" fillId="24" borderId="4">
      <alignment vertical="center"/>
    </xf>
    <xf numFmtId="174" fontId="22" fillId="53" borderId="4">
      <alignment vertical="center"/>
    </xf>
    <xf numFmtId="175" fontId="22" fillId="53" borderId="4">
      <alignment vertical="center"/>
    </xf>
    <xf numFmtId="175" fontId="22" fillId="53" borderId="4">
      <alignment vertical="center"/>
    </xf>
    <xf numFmtId="175" fontId="1" fillId="24"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1" fillId="24" borderId="4">
      <alignment vertical="center"/>
    </xf>
    <xf numFmtId="188" fontId="1" fillId="24" borderId="4">
      <alignment vertical="center"/>
    </xf>
    <xf numFmtId="175" fontId="22" fillId="53" borderId="4">
      <alignment vertical="center"/>
    </xf>
    <xf numFmtId="175" fontId="1" fillId="24" borderId="4">
      <alignment vertical="center"/>
    </xf>
    <xf numFmtId="175" fontId="1" fillId="24" borderId="4">
      <alignment vertical="center"/>
    </xf>
    <xf numFmtId="175" fontId="22" fillId="53" borderId="4">
      <alignment vertical="center"/>
    </xf>
    <xf numFmtId="173" fontId="1" fillId="24" borderId="4">
      <alignment vertical="center"/>
    </xf>
    <xf numFmtId="173" fontId="22" fillId="53" borderId="4">
      <alignment vertical="center"/>
    </xf>
    <xf numFmtId="173" fontId="22" fillId="53" borderId="4">
      <alignment vertical="center"/>
    </xf>
    <xf numFmtId="173" fontId="1" fillId="24"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1" fillId="24" borderId="4">
      <alignment vertical="center"/>
    </xf>
    <xf numFmtId="175" fontId="1" fillId="24" borderId="4">
      <alignment vertical="center"/>
    </xf>
    <xf numFmtId="173" fontId="22" fillId="53" borderId="4">
      <alignment vertical="center"/>
    </xf>
    <xf numFmtId="173" fontId="1" fillId="24" borderId="4">
      <alignment vertical="center"/>
    </xf>
    <xf numFmtId="173" fontId="1" fillId="24" borderId="4">
      <alignment vertical="center"/>
    </xf>
    <xf numFmtId="173" fontId="22" fillId="53" borderId="4">
      <alignment vertical="center"/>
    </xf>
    <xf numFmtId="173" fontId="1" fillId="24" borderId="4">
      <alignment vertical="center"/>
    </xf>
    <xf numFmtId="174" fontId="1" fillId="24" borderId="4">
      <alignment vertical="center"/>
    </xf>
    <xf numFmtId="173" fontId="22" fillId="53" borderId="4">
      <alignment vertical="center"/>
    </xf>
    <xf numFmtId="173" fontId="1" fillId="24" borderId="4">
      <alignment vertical="center"/>
    </xf>
    <xf numFmtId="173" fontId="22" fillId="53" borderId="4">
      <alignment vertical="center"/>
    </xf>
    <xf numFmtId="170" fontId="85" fillId="0" borderId="0"/>
    <xf numFmtId="185" fontId="1" fillId="0" borderId="0">
      <protection locked="0"/>
    </xf>
    <xf numFmtId="185" fontId="1" fillId="0" borderId="0">
      <protection locked="0"/>
    </xf>
    <xf numFmtId="185" fontId="1" fillId="0" borderId="0">
      <protection locked="0"/>
    </xf>
    <xf numFmtId="185" fontId="1" fillId="0" borderId="0">
      <protection locked="0"/>
    </xf>
    <xf numFmtId="185" fontId="22" fillId="0" borderId="0">
      <protection locked="0"/>
    </xf>
    <xf numFmtId="185" fontId="1" fillId="0" borderId="0">
      <protection locked="0"/>
    </xf>
    <xf numFmtId="185" fontId="22" fillId="0" borderId="0">
      <protection locked="0"/>
    </xf>
    <xf numFmtId="185" fontId="1" fillId="0" borderId="0">
      <protection locked="0"/>
    </xf>
    <xf numFmtId="185" fontId="1" fillId="0" borderId="0">
      <protection locked="0"/>
    </xf>
    <xf numFmtId="185" fontId="22" fillId="0" borderId="0">
      <protection locked="0"/>
    </xf>
    <xf numFmtId="185" fontId="1" fillId="0" borderId="0">
      <protection locked="0"/>
    </xf>
    <xf numFmtId="174" fontId="1" fillId="25" borderId="4">
      <alignment vertical="center"/>
      <protection locked="0"/>
    </xf>
    <xf numFmtId="174"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70" fontId="1" fillId="25" borderId="4">
      <alignment vertical="center"/>
      <protection locked="0"/>
    </xf>
    <xf numFmtId="170" fontId="1" fillId="25" borderId="4">
      <alignment vertical="center"/>
      <protection locked="0"/>
    </xf>
    <xf numFmtId="170" fontId="1" fillId="25" borderId="4">
      <alignment vertical="center"/>
      <protection locked="0"/>
    </xf>
    <xf numFmtId="0" fontId="22" fillId="26" borderId="4">
      <alignment vertical="center"/>
      <protection locked="0"/>
    </xf>
    <xf numFmtId="170" fontId="1" fillId="25" borderId="4">
      <alignment vertical="center"/>
      <protection locked="0"/>
    </xf>
    <xf numFmtId="170" fontId="1" fillId="25" borderId="4">
      <alignment vertical="center"/>
      <protection locked="0"/>
    </xf>
    <xf numFmtId="0" fontId="22" fillId="26" borderId="4">
      <alignment vertical="center"/>
      <protection locked="0"/>
    </xf>
    <xf numFmtId="170" fontId="1" fillId="25" borderId="4">
      <alignment vertical="center"/>
      <protection locked="0"/>
    </xf>
    <xf numFmtId="170" fontId="1" fillId="25" borderId="4">
      <alignment vertical="center"/>
      <protection locked="0"/>
    </xf>
    <xf numFmtId="0" fontId="22" fillId="26" borderId="4">
      <alignment vertical="center"/>
      <protection locked="0"/>
    </xf>
    <xf numFmtId="170" fontId="1" fillId="25" borderId="4">
      <alignment vertical="center"/>
      <protection locked="0"/>
    </xf>
    <xf numFmtId="170" fontId="1" fillId="25" borderId="4">
      <alignment vertical="center"/>
      <protection locked="0"/>
    </xf>
    <xf numFmtId="170" fontId="22" fillId="26"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22" fillId="26" borderId="4">
      <alignment vertical="center"/>
      <protection locked="0"/>
    </xf>
    <xf numFmtId="180" fontId="1" fillId="25" borderId="4">
      <alignment vertical="center"/>
      <protection locked="0"/>
    </xf>
    <xf numFmtId="180" fontId="1" fillId="25" borderId="4">
      <alignment vertical="center"/>
      <protection locked="0"/>
    </xf>
    <xf numFmtId="180" fontId="22" fillId="26" borderId="4">
      <alignment vertical="center"/>
      <protection locked="0"/>
    </xf>
    <xf numFmtId="180" fontId="1" fillId="25" borderId="4">
      <alignment vertical="center"/>
      <protection locked="0"/>
    </xf>
    <xf numFmtId="180" fontId="1" fillId="25" borderId="4">
      <alignment vertical="center"/>
      <protection locked="0"/>
    </xf>
    <xf numFmtId="180" fontId="22" fillId="26"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22" fillId="26"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70" fontId="1" fillId="25" borderId="4">
      <alignment vertical="center"/>
      <protection locked="0"/>
    </xf>
    <xf numFmtId="170" fontId="1" fillId="25" borderId="4">
      <alignment vertical="center"/>
      <protection locked="0"/>
    </xf>
    <xf numFmtId="170" fontId="1" fillId="25" borderId="4">
      <alignment vertical="center"/>
      <protection locked="0"/>
    </xf>
    <xf numFmtId="170" fontId="1" fillId="25" borderId="4">
      <alignment vertical="center"/>
      <protection locked="0"/>
    </xf>
    <xf numFmtId="0" fontId="22" fillId="26" borderId="4">
      <alignment vertical="center"/>
      <protection locked="0"/>
    </xf>
    <xf numFmtId="170" fontId="1" fillId="25" borderId="4">
      <alignment vertical="center"/>
      <protection locked="0"/>
    </xf>
    <xf numFmtId="170" fontId="1" fillId="25" borderId="4">
      <alignment vertical="center"/>
      <protection locked="0"/>
    </xf>
    <xf numFmtId="0" fontId="22" fillId="26" borderId="4">
      <alignment vertical="center"/>
      <protection locked="0"/>
    </xf>
    <xf numFmtId="170" fontId="1" fillId="25" borderId="4">
      <alignment vertical="center"/>
      <protection locked="0"/>
    </xf>
    <xf numFmtId="170" fontId="1" fillId="25" borderId="4">
      <alignment vertical="center"/>
      <protection locked="0"/>
    </xf>
    <xf numFmtId="0" fontId="22" fillId="26" borderId="4">
      <alignment vertical="center"/>
      <protection locked="0"/>
    </xf>
    <xf numFmtId="170" fontId="1" fillId="25" borderId="4">
      <alignment vertical="center"/>
      <protection locked="0"/>
    </xf>
    <xf numFmtId="170" fontId="1" fillId="25" borderId="4">
      <alignment vertical="center"/>
      <protection locked="0"/>
    </xf>
    <xf numFmtId="170" fontId="22" fillId="26"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22" fillId="26" borderId="4">
      <alignment vertical="center"/>
      <protection locked="0"/>
    </xf>
    <xf numFmtId="180" fontId="1" fillId="25" borderId="4">
      <alignment vertical="center"/>
      <protection locked="0"/>
    </xf>
    <xf numFmtId="180" fontId="1" fillId="25" borderId="4">
      <alignment vertical="center"/>
      <protection locked="0"/>
    </xf>
    <xf numFmtId="180" fontId="22" fillId="26" borderId="4">
      <alignment vertical="center"/>
      <protection locked="0"/>
    </xf>
    <xf numFmtId="180" fontId="1" fillId="25" borderId="4">
      <alignment vertical="center"/>
      <protection locked="0"/>
    </xf>
    <xf numFmtId="180" fontId="1" fillId="25" borderId="4">
      <alignment vertical="center"/>
      <protection locked="0"/>
    </xf>
    <xf numFmtId="180" fontId="22" fillId="26"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22" fillId="26" borderId="4">
      <alignment vertical="center"/>
      <protection locked="0"/>
    </xf>
    <xf numFmtId="174" fontId="1" fillId="25" borderId="4">
      <alignment vertical="center"/>
      <protection locked="0"/>
    </xf>
    <xf numFmtId="174" fontId="1" fillId="25" borderId="4">
      <alignment vertical="center"/>
      <protection locked="0"/>
    </xf>
    <xf numFmtId="174" fontId="22" fillId="26" borderId="4">
      <alignment vertical="center"/>
      <protection locked="0"/>
    </xf>
    <xf numFmtId="174" fontId="22" fillId="26" borderId="4">
      <alignment vertical="center"/>
      <protection locked="0"/>
    </xf>
    <xf numFmtId="174" fontId="1" fillId="25"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1" fillId="25" borderId="4">
      <alignment vertical="center"/>
      <protection locked="0"/>
    </xf>
    <xf numFmtId="175" fontId="1" fillId="25" borderId="4">
      <alignment vertical="center"/>
      <protection locked="0"/>
    </xf>
    <xf numFmtId="174" fontId="22" fillId="26" borderId="4">
      <alignment vertical="center"/>
      <protection locked="0"/>
    </xf>
    <xf numFmtId="174" fontId="1" fillId="25" borderId="4">
      <alignment vertical="center"/>
      <protection locked="0"/>
    </xf>
    <xf numFmtId="174" fontId="1" fillId="25" borderId="4">
      <alignment vertical="center"/>
      <protection locked="0"/>
    </xf>
    <xf numFmtId="174" fontId="22" fillId="26" borderId="4">
      <alignment vertical="center"/>
      <protection locked="0"/>
    </xf>
    <xf numFmtId="174" fontId="1" fillId="25" borderId="4">
      <alignment vertical="center"/>
      <protection locked="0"/>
    </xf>
    <xf numFmtId="180" fontId="1" fillId="25" borderId="4">
      <alignment vertical="center"/>
      <protection locked="0"/>
    </xf>
    <xf numFmtId="174" fontId="22" fillId="26" borderId="4">
      <alignment vertical="center"/>
      <protection locked="0"/>
    </xf>
    <xf numFmtId="174" fontId="1" fillId="25" borderId="4">
      <alignment vertical="center"/>
      <protection locked="0"/>
    </xf>
    <xf numFmtId="174" fontId="1" fillId="25" borderId="4">
      <alignment vertical="center"/>
      <protection locked="0"/>
    </xf>
    <xf numFmtId="174" fontId="22" fillId="26"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22" fillId="26" borderId="4">
      <alignment vertical="center"/>
      <protection locked="0"/>
    </xf>
    <xf numFmtId="168" fontId="1" fillId="25" borderId="4">
      <alignment vertical="center"/>
      <protection locked="0"/>
    </xf>
    <xf numFmtId="168" fontId="1" fillId="25" borderId="4">
      <alignment vertical="center"/>
      <protection locked="0"/>
    </xf>
    <xf numFmtId="168" fontId="22" fillId="26" borderId="4">
      <alignment vertical="center"/>
      <protection locked="0"/>
    </xf>
    <xf numFmtId="168" fontId="1" fillId="25" borderId="4">
      <alignment vertical="center"/>
      <protection locked="0"/>
    </xf>
    <xf numFmtId="168" fontId="1" fillId="25" borderId="4">
      <alignment vertical="center"/>
      <protection locked="0"/>
    </xf>
    <xf numFmtId="168" fontId="22" fillId="26" borderId="4">
      <alignment vertical="center"/>
      <protection locked="0"/>
    </xf>
    <xf numFmtId="168" fontId="1" fillId="25" borderId="4">
      <alignment vertical="center"/>
      <protection locked="0"/>
    </xf>
    <xf numFmtId="168" fontId="1" fillId="25" borderId="4">
      <alignment vertical="center"/>
      <protection locked="0"/>
    </xf>
    <xf numFmtId="168" fontId="22" fillId="26"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22" fillId="26" borderId="4">
      <alignment vertical="center"/>
      <protection locked="0"/>
    </xf>
    <xf numFmtId="168" fontId="1" fillId="25" borderId="4">
      <alignment vertical="center"/>
      <protection locked="0"/>
    </xf>
    <xf numFmtId="168" fontId="1" fillId="25" borderId="4">
      <alignment vertical="center"/>
      <protection locked="0"/>
    </xf>
    <xf numFmtId="168" fontId="22" fillId="26" borderId="4">
      <alignment vertical="center"/>
      <protection locked="0"/>
    </xf>
    <xf numFmtId="168" fontId="1" fillId="25" borderId="4">
      <alignment vertical="center"/>
      <protection locked="0"/>
    </xf>
    <xf numFmtId="168" fontId="1" fillId="25" borderId="4">
      <alignment vertical="center"/>
      <protection locked="0"/>
    </xf>
    <xf numFmtId="168" fontId="22" fillId="26" borderId="4">
      <alignment vertical="center"/>
      <protection locked="0"/>
    </xf>
    <xf numFmtId="168" fontId="1" fillId="25" borderId="4">
      <alignment vertical="center"/>
      <protection locked="0"/>
    </xf>
    <xf numFmtId="168" fontId="1" fillId="25" borderId="4">
      <alignment vertical="center"/>
      <protection locked="0"/>
    </xf>
    <xf numFmtId="168" fontId="22" fillId="26" borderId="4">
      <alignment vertical="center"/>
      <protection locked="0"/>
    </xf>
    <xf numFmtId="174" fontId="1" fillId="25" borderId="4">
      <alignment vertical="center"/>
      <protection locked="0"/>
    </xf>
    <xf numFmtId="174" fontId="22" fillId="26" borderId="4">
      <alignment vertical="center"/>
      <protection locked="0"/>
    </xf>
    <xf numFmtId="174" fontId="22" fillId="26" borderId="4">
      <alignment vertical="center"/>
      <protection locked="0"/>
    </xf>
    <xf numFmtId="174" fontId="1" fillId="25"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1" fillId="25" borderId="4">
      <alignment vertical="center"/>
      <protection locked="0"/>
    </xf>
    <xf numFmtId="174" fontId="1" fillId="25" borderId="4">
      <alignment vertical="center"/>
      <protection locked="0"/>
    </xf>
    <xf numFmtId="174" fontId="22" fillId="26" borderId="4">
      <alignment vertical="center"/>
      <protection locked="0"/>
    </xf>
    <xf numFmtId="174" fontId="1" fillId="25" borderId="4">
      <alignment vertical="center"/>
      <protection locked="0"/>
    </xf>
    <xf numFmtId="174" fontId="1" fillId="25" borderId="4">
      <alignment vertical="center"/>
      <protection locked="0"/>
    </xf>
    <xf numFmtId="174" fontId="22" fillId="26" borderId="4">
      <alignment vertical="center"/>
      <protection locked="0"/>
    </xf>
    <xf numFmtId="175" fontId="22" fillId="26" borderId="4">
      <alignment vertical="center"/>
      <protection locked="0"/>
    </xf>
    <xf numFmtId="175" fontId="22" fillId="26" borderId="4">
      <alignment vertical="center"/>
      <protection locked="0"/>
    </xf>
    <xf numFmtId="175" fontId="1" fillId="25"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4" fontId="1" fillId="25" borderId="4">
      <alignment vertical="center"/>
      <protection locked="0"/>
    </xf>
    <xf numFmtId="180" fontId="1" fillId="25" borderId="4">
      <alignment vertical="center"/>
      <protection locked="0"/>
    </xf>
    <xf numFmtId="174" fontId="22" fillId="26" borderId="4">
      <alignment vertical="center"/>
      <protection locked="0"/>
    </xf>
    <xf numFmtId="174" fontId="22" fillId="26" borderId="4">
      <alignment vertical="center"/>
      <protection locked="0"/>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22" fillId="28" borderId="4">
      <alignment vertical="center"/>
    </xf>
    <xf numFmtId="180" fontId="1" fillId="27" borderId="4">
      <alignment vertical="center"/>
    </xf>
    <xf numFmtId="180" fontId="1" fillId="27" borderId="4">
      <alignment vertical="center"/>
    </xf>
    <xf numFmtId="180" fontId="22" fillId="28" borderId="4">
      <alignment vertical="center"/>
    </xf>
    <xf numFmtId="180" fontId="1" fillId="27" borderId="4">
      <alignment vertical="center"/>
    </xf>
    <xf numFmtId="180" fontId="1" fillId="27" borderId="4">
      <alignment vertical="center"/>
    </xf>
    <xf numFmtId="180" fontId="22" fillId="28" borderId="4">
      <alignment vertical="center"/>
    </xf>
    <xf numFmtId="180" fontId="1" fillId="27" borderId="4">
      <alignment vertical="center"/>
    </xf>
    <xf numFmtId="180" fontId="1" fillId="27" borderId="4">
      <alignment vertical="center"/>
    </xf>
    <xf numFmtId="180" fontId="22" fillId="28"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22" fillId="28" borderId="4">
      <alignment vertical="center"/>
    </xf>
    <xf numFmtId="180" fontId="1" fillId="27" borderId="4">
      <alignment vertical="center"/>
    </xf>
    <xf numFmtId="180" fontId="1" fillId="27" borderId="4">
      <alignment vertical="center"/>
    </xf>
    <xf numFmtId="180" fontId="22" fillId="28" borderId="4">
      <alignment vertical="center"/>
    </xf>
    <xf numFmtId="180" fontId="1" fillId="27" borderId="4">
      <alignment vertical="center"/>
    </xf>
    <xf numFmtId="180" fontId="1" fillId="27" borderId="4">
      <alignment vertical="center"/>
    </xf>
    <xf numFmtId="180" fontId="22" fillId="28" borderId="4">
      <alignment vertical="center"/>
    </xf>
    <xf numFmtId="180" fontId="1" fillId="27" borderId="4">
      <alignment vertical="center"/>
    </xf>
    <xf numFmtId="180" fontId="1" fillId="27" borderId="4">
      <alignment vertical="center"/>
    </xf>
    <xf numFmtId="180" fontId="22" fillId="28" borderId="4">
      <alignment vertical="center"/>
    </xf>
    <xf numFmtId="188" fontId="22" fillId="28" borderId="4">
      <alignment vertical="center"/>
    </xf>
    <xf numFmtId="188" fontId="22" fillId="28" borderId="4">
      <alignment vertical="center"/>
    </xf>
    <xf numFmtId="188" fontId="1" fillId="27"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75" fontId="22" fillId="28" borderId="4">
      <alignment vertical="center"/>
    </xf>
    <xf numFmtId="175" fontId="22" fillId="28" borderId="4">
      <alignment vertical="center"/>
    </xf>
    <xf numFmtId="175" fontId="1" fillId="27"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1" fillId="27" borderId="4">
      <alignment vertical="center"/>
    </xf>
    <xf numFmtId="180" fontId="1" fillId="27" borderId="4">
      <alignment vertical="center"/>
    </xf>
    <xf numFmtId="175" fontId="22" fillId="28" borderId="4">
      <alignment vertical="center"/>
    </xf>
    <xf numFmtId="175" fontId="1" fillId="27" borderId="4">
      <alignment vertical="center"/>
    </xf>
    <xf numFmtId="175" fontId="1" fillId="27" borderId="4">
      <alignment vertical="center"/>
    </xf>
    <xf numFmtId="175" fontId="22" fillId="28" borderId="4">
      <alignment vertical="center"/>
    </xf>
    <xf numFmtId="173" fontId="1" fillId="27" borderId="4">
      <alignment vertical="center"/>
    </xf>
    <xf numFmtId="173" fontId="22" fillId="28" borderId="4">
      <alignment vertical="center"/>
    </xf>
    <xf numFmtId="173" fontId="22" fillId="28" borderId="4">
      <alignment vertical="center"/>
    </xf>
    <xf numFmtId="173" fontId="1" fillId="27"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1" fillId="27" borderId="4">
      <alignment vertical="center"/>
    </xf>
    <xf numFmtId="175" fontId="1" fillId="27" borderId="4">
      <alignment vertical="center"/>
    </xf>
    <xf numFmtId="173" fontId="22" fillId="28" borderId="4">
      <alignment vertical="center"/>
    </xf>
    <xf numFmtId="173" fontId="1" fillId="27" borderId="4">
      <alignment vertical="center"/>
    </xf>
    <xf numFmtId="173" fontId="1" fillId="27" borderId="4">
      <alignment vertical="center"/>
    </xf>
    <xf numFmtId="173" fontId="22" fillId="28" borderId="4">
      <alignment vertical="center"/>
    </xf>
    <xf numFmtId="174" fontId="1" fillId="27" borderId="4">
      <alignment vertical="center"/>
    </xf>
    <xf numFmtId="180" fontId="1" fillId="27" borderId="4">
      <alignment vertical="center"/>
    </xf>
    <xf numFmtId="174" fontId="22" fillId="28" borderId="4">
      <alignment vertical="center"/>
    </xf>
    <xf numFmtId="174" fontId="1" fillId="27" borderId="4">
      <alignment vertical="center"/>
    </xf>
    <xf numFmtId="174" fontId="1" fillId="27" borderId="4">
      <alignment vertical="center"/>
    </xf>
    <xf numFmtId="174" fontId="1" fillId="27" borderId="4">
      <alignment vertical="center"/>
    </xf>
    <xf numFmtId="173" fontId="22" fillId="28" borderId="4">
      <alignment vertical="center"/>
    </xf>
    <xf numFmtId="170" fontId="1" fillId="27" borderId="4">
      <alignment vertical="center"/>
    </xf>
    <xf numFmtId="170" fontId="1" fillId="27" borderId="4">
      <alignment vertical="center"/>
    </xf>
    <xf numFmtId="170" fontId="1" fillId="27" borderId="4">
      <alignment vertical="center"/>
    </xf>
    <xf numFmtId="170" fontId="1" fillId="27" borderId="4">
      <alignment vertical="center"/>
    </xf>
    <xf numFmtId="0" fontId="22" fillId="28" borderId="4">
      <alignment vertical="center"/>
    </xf>
    <xf numFmtId="170" fontId="1" fillId="27" borderId="4">
      <alignment vertical="center"/>
    </xf>
    <xf numFmtId="170" fontId="1" fillId="27" borderId="4">
      <alignment vertical="center"/>
    </xf>
    <xf numFmtId="0" fontId="22" fillId="28" borderId="4">
      <alignment vertical="center"/>
    </xf>
    <xf numFmtId="170" fontId="1" fillId="27" borderId="4">
      <alignment vertical="center"/>
    </xf>
    <xf numFmtId="170" fontId="1" fillId="27" borderId="4">
      <alignment vertical="center"/>
    </xf>
    <xf numFmtId="0" fontId="22" fillId="28" borderId="4">
      <alignment vertical="center"/>
    </xf>
    <xf numFmtId="170" fontId="1" fillId="27" borderId="4">
      <alignment vertical="center"/>
    </xf>
    <xf numFmtId="170" fontId="1" fillId="27" borderId="4">
      <alignment vertical="center"/>
    </xf>
    <xf numFmtId="170" fontId="22" fillId="28" borderId="4">
      <alignment vertical="center"/>
    </xf>
    <xf numFmtId="170" fontId="1" fillId="27" borderId="4">
      <alignment vertical="center"/>
    </xf>
    <xf numFmtId="170" fontId="1" fillId="27" borderId="4">
      <alignment vertical="center"/>
    </xf>
    <xf numFmtId="170" fontId="1" fillId="27" borderId="4">
      <alignment vertical="center"/>
    </xf>
    <xf numFmtId="0" fontId="22" fillId="28" borderId="4">
      <alignment vertical="center"/>
    </xf>
    <xf numFmtId="170" fontId="1" fillId="27" borderId="4">
      <alignment vertical="center"/>
    </xf>
    <xf numFmtId="170" fontId="1" fillId="27" borderId="4">
      <alignment vertical="center"/>
    </xf>
    <xf numFmtId="0" fontId="22" fillId="28" borderId="4">
      <alignment vertical="center"/>
    </xf>
    <xf numFmtId="170" fontId="1" fillId="27" borderId="4">
      <alignment vertical="center"/>
    </xf>
    <xf numFmtId="170" fontId="1" fillId="27" borderId="4">
      <alignment vertical="center"/>
    </xf>
    <xf numFmtId="0" fontId="22" fillId="28" borderId="4">
      <alignment vertical="center"/>
    </xf>
    <xf numFmtId="170" fontId="1" fillId="27" borderId="4">
      <alignment vertical="center"/>
    </xf>
    <xf numFmtId="170" fontId="1" fillId="27" borderId="4">
      <alignment vertical="center"/>
    </xf>
    <xf numFmtId="170" fontId="22" fillId="28" borderId="4">
      <alignment vertical="center"/>
    </xf>
    <xf numFmtId="174" fontId="1" fillId="27" borderId="4">
      <alignment vertical="center"/>
    </xf>
    <xf numFmtId="174" fontId="1" fillId="27" borderId="4">
      <alignment vertical="center"/>
    </xf>
    <xf numFmtId="174" fontId="22" fillId="28" borderId="4">
      <alignment vertical="center"/>
    </xf>
    <xf numFmtId="174" fontId="22" fillId="28" borderId="4">
      <alignment vertical="center"/>
    </xf>
    <xf numFmtId="174" fontId="1" fillId="27"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1" fillId="27" borderId="4">
      <alignment vertical="center"/>
    </xf>
    <xf numFmtId="175" fontId="1" fillId="27" borderId="4">
      <alignment vertical="center"/>
    </xf>
    <xf numFmtId="174" fontId="22" fillId="28" borderId="4">
      <alignment vertical="center"/>
    </xf>
    <xf numFmtId="174" fontId="1" fillId="27" borderId="4">
      <alignment vertical="center"/>
    </xf>
    <xf numFmtId="174" fontId="1" fillId="27" borderId="4">
      <alignment vertical="center"/>
    </xf>
    <xf numFmtId="174" fontId="22" fillId="28" borderId="4">
      <alignment vertical="center"/>
    </xf>
    <xf numFmtId="174" fontId="1" fillId="27" borderId="4">
      <alignment vertical="center"/>
    </xf>
    <xf numFmtId="174" fontId="1" fillId="27" borderId="4">
      <alignment vertical="center"/>
    </xf>
    <xf numFmtId="174" fontId="22" fillId="28" borderId="4">
      <alignment vertical="center"/>
    </xf>
    <xf numFmtId="174" fontId="1" fillId="27" borderId="4">
      <alignment vertical="center"/>
    </xf>
    <xf numFmtId="174" fontId="1" fillId="27" borderId="4">
      <alignment vertical="center"/>
    </xf>
    <xf numFmtId="174" fontId="22" fillId="28" borderId="4">
      <alignment vertical="center"/>
    </xf>
    <xf numFmtId="174" fontId="1" fillId="27" borderId="4">
      <alignment vertical="center"/>
    </xf>
    <xf numFmtId="174" fontId="1" fillId="27" borderId="4">
      <alignment vertical="center"/>
    </xf>
    <xf numFmtId="174" fontId="1" fillId="27" borderId="4">
      <alignment vertical="center"/>
    </xf>
    <xf numFmtId="174" fontId="22" fillId="28" borderId="4">
      <alignment vertical="center"/>
    </xf>
    <xf numFmtId="174" fontId="1" fillId="27" borderId="4">
      <alignment vertical="center"/>
    </xf>
    <xf numFmtId="174" fontId="1" fillId="27" borderId="4">
      <alignment vertical="center"/>
    </xf>
    <xf numFmtId="174" fontId="22" fillId="28"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22" fillId="28" borderId="4">
      <alignment vertical="center"/>
    </xf>
    <xf numFmtId="174" fontId="1" fillId="27" borderId="4">
      <alignment vertical="center"/>
    </xf>
    <xf numFmtId="174" fontId="1" fillId="27" borderId="4">
      <alignment vertical="center"/>
    </xf>
    <xf numFmtId="174" fontId="22" fillId="28" borderId="4">
      <alignment vertical="center"/>
    </xf>
    <xf numFmtId="174" fontId="1" fillId="29" borderId="4">
      <alignment horizontal="right" vertical="center"/>
      <protection locked="0"/>
    </xf>
    <xf numFmtId="174" fontId="1" fillId="29" borderId="4">
      <alignment horizontal="right" vertical="center"/>
      <protection locked="0"/>
    </xf>
    <xf numFmtId="170" fontId="1" fillId="29" borderId="4">
      <alignment horizontal="right" vertical="center"/>
      <protection locked="0"/>
    </xf>
    <xf numFmtId="170" fontId="1" fillId="29" borderId="4">
      <alignment horizontal="right" vertical="center"/>
      <protection locked="0"/>
    </xf>
    <xf numFmtId="170" fontId="1" fillId="29" borderId="4">
      <alignment horizontal="right" vertical="center"/>
      <protection locked="0"/>
    </xf>
    <xf numFmtId="170" fontId="1" fillId="29" borderId="4">
      <alignment horizontal="right" vertical="center"/>
      <protection locked="0"/>
    </xf>
    <xf numFmtId="0" fontId="22" fillId="68" borderId="4">
      <alignment horizontal="right" vertical="center"/>
      <protection locked="0"/>
    </xf>
    <xf numFmtId="170" fontId="1" fillId="29" borderId="4">
      <alignment horizontal="right" vertical="center"/>
      <protection locked="0"/>
    </xf>
    <xf numFmtId="170" fontId="1" fillId="29" borderId="4">
      <alignment horizontal="right" vertical="center"/>
      <protection locked="0"/>
    </xf>
    <xf numFmtId="0" fontId="22" fillId="68" borderId="4">
      <alignment horizontal="right" vertical="center"/>
      <protection locked="0"/>
    </xf>
    <xf numFmtId="170" fontId="1" fillId="29" borderId="4">
      <alignment horizontal="right" vertical="center"/>
      <protection locked="0"/>
    </xf>
    <xf numFmtId="170" fontId="1" fillId="29" borderId="4">
      <alignment horizontal="right" vertical="center"/>
      <protection locked="0"/>
    </xf>
    <xf numFmtId="0" fontId="22" fillId="68" borderId="4">
      <alignment horizontal="right" vertical="center"/>
      <protection locked="0"/>
    </xf>
    <xf numFmtId="170" fontId="1" fillId="29" borderId="4">
      <alignment horizontal="right" vertical="center"/>
      <protection locked="0"/>
    </xf>
    <xf numFmtId="170" fontId="1" fillId="29" borderId="4">
      <alignment horizontal="right" vertical="center"/>
      <protection locked="0"/>
    </xf>
    <xf numFmtId="170" fontId="22" fillId="68" borderId="4">
      <alignment horizontal="right" vertical="center"/>
      <protection locked="0"/>
    </xf>
    <xf numFmtId="173" fontId="1" fillId="29"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1" fillId="29"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1" fillId="29" borderId="4">
      <alignment horizontal="right" vertical="center"/>
      <protection locked="0"/>
    </xf>
    <xf numFmtId="188" fontId="1" fillId="29" borderId="4">
      <alignment horizontal="right" vertical="center"/>
      <protection locked="0"/>
    </xf>
    <xf numFmtId="175" fontId="22" fillId="68"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22" fillId="68" borderId="4">
      <alignment horizontal="right" vertical="center"/>
      <protection locked="0"/>
    </xf>
    <xf numFmtId="173" fontId="1" fillId="29"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1" fillId="29"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1" fillId="29" borderId="4">
      <alignment horizontal="right" vertical="center"/>
      <protection locked="0"/>
    </xf>
    <xf numFmtId="175" fontId="1" fillId="29" borderId="4">
      <alignment horizontal="right" vertical="center"/>
      <protection locked="0"/>
    </xf>
    <xf numFmtId="173" fontId="22" fillId="68"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22" fillId="68" borderId="4">
      <alignment horizontal="right" vertical="center"/>
      <protection locked="0"/>
    </xf>
    <xf numFmtId="173" fontId="1" fillId="29" borderId="4">
      <alignment horizontal="right" vertical="center"/>
      <protection locked="0"/>
    </xf>
    <xf numFmtId="170" fontId="1" fillId="29" borderId="4">
      <alignment horizontal="right" vertical="center"/>
      <protection locked="0"/>
    </xf>
    <xf numFmtId="173" fontId="22" fillId="68"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5" fontId="1" fillId="29"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85" fontId="22" fillId="0" borderId="0">
      <protection locked="0"/>
    </xf>
    <xf numFmtId="4" fontId="29" fillId="42" borderId="0" applyNumberFormat="0" applyProtection="0">
      <alignment horizontal="left" vertical="center" indent="1"/>
    </xf>
    <xf numFmtId="4" fontId="29" fillId="31" borderId="0" applyNumberFormat="0" applyProtection="0">
      <alignment horizontal="left" vertical="center" indent="1"/>
    </xf>
    <xf numFmtId="170" fontId="10" fillId="43" borderId="8" applyNumberFormat="0" applyProtection="0">
      <alignment horizontal="left" vertical="center" indent="1"/>
    </xf>
    <xf numFmtId="170" fontId="10" fillId="43" borderId="8" applyNumberFormat="0" applyProtection="0">
      <alignment horizontal="left" vertical="top" indent="1"/>
    </xf>
    <xf numFmtId="170" fontId="10" fillId="31" borderId="8" applyNumberFormat="0" applyProtection="0">
      <alignment horizontal="left" vertical="center" indent="1"/>
    </xf>
    <xf numFmtId="170" fontId="10" fillId="31" borderId="8" applyNumberFormat="0" applyProtection="0">
      <alignment horizontal="left" vertical="top" indent="1"/>
    </xf>
    <xf numFmtId="170" fontId="10" fillId="44" borderId="8" applyNumberFormat="0" applyProtection="0">
      <alignment horizontal="left" vertical="center" indent="1"/>
    </xf>
    <xf numFmtId="170" fontId="10" fillId="44" borderId="8" applyNumberFormat="0" applyProtection="0">
      <alignment horizontal="left" vertical="top" indent="1"/>
    </xf>
    <xf numFmtId="170" fontId="10" fillId="42" borderId="8" applyNumberFormat="0" applyProtection="0">
      <alignment horizontal="left" vertical="center" indent="1"/>
    </xf>
    <xf numFmtId="170" fontId="10" fillId="42" borderId="8" applyNumberFormat="0" applyProtection="0">
      <alignment horizontal="left" vertical="top" indent="1"/>
    </xf>
    <xf numFmtId="170" fontId="10" fillId="45" borderId="4" applyNumberFormat="0">
      <protection locked="0"/>
    </xf>
    <xf numFmtId="170" fontId="10" fillId="45" borderId="4" applyNumberFormat="0">
      <protection locked="0"/>
    </xf>
    <xf numFmtId="170" fontId="10" fillId="45" borderId="4" applyNumberFormat="0">
      <protection locked="0"/>
    </xf>
    <xf numFmtId="170" fontId="10" fillId="45" borderId="4" applyNumberFormat="0">
      <protection locked="0"/>
    </xf>
    <xf numFmtId="170" fontId="10" fillId="45" borderId="4" applyNumberFormat="0">
      <protection locked="0"/>
    </xf>
    <xf numFmtId="170" fontId="10" fillId="45" borderId="4" applyNumberFormat="0">
      <protection locked="0"/>
    </xf>
    <xf numFmtId="170" fontId="10" fillId="45" borderId="4" applyNumberFormat="0">
      <protection locked="0"/>
    </xf>
    <xf numFmtId="170" fontId="34" fillId="48" borderId="4"/>
    <xf numFmtId="170" fontId="34" fillId="48" borderId="4"/>
    <xf numFmtId="170" fontId="34" fillId="48" borderId="4"/>
    <xf numFmtId="170" fontId="37" fillId="0" borderId="0"/>
    <xf numFmtId="170" fontId="36" fillId="0" borderId="0" applyNumberFormat="0" applyFill="0" applyBorder="0" applyAlignment="0" applyProtection="0"/>
    <xf numFmtId="176" fontId="18" fillId="0" borderId="13" applyFill="0"/>
    <xf numFmtId="176" fontId="18" fillId="0" borderId="13" applyFill="0"/>
    <xf numFmtId="176" fontId="18" fillId="0" borderId="13" applyFill="0"/>
    <xf numFmtId="170" fontId="19" fillId="0" borderId="64" applyNumberFormat="0" applyFill="0" applyAlignment="0" applyProtection="0"/>
    <xf numFmtId="170" fontId="86" fillId="0" borderId="0" applyNumberFormat="0" applyFill="0" applyBorder="0" applyAlignment="0" applyProtection="0"/>
    <xf numFmtId="170" fontId="10" fillId="0" borderId="0"/>
    <xf numFmtId="170" fontId="1" fillId="0" borderId="0"/>
    <xf numFmtId="170" fontId="10" fillId="0" borderId="0"/>
    <xf numFmtId="170" fontId="5" fillId="0" borderId="0"/>
    <xf numFmtId="0" fontId="10" fillId="0" borderId="0"/>
    <xf numFmtId="0" fontId="10" fillId="0" borderId="0"/>
    <xf numFmtId="0" fontId="10"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70" fontId="1" fillId="0" borderId="0"/>
    <xf numFmtId="0" fontId="10" fillId="0" borderId="0"/>
    <xf numFmtId="0" fontId="1" fillId="0" borderId="0"/>
    <xf numFmtId="0" fontId="5" fillId="0" borderId="0"/>
    <xf numFmtId="0" fontId="5" fillId="0" borderId="0"/>
    <xf numFmtId="0" fontId="5" fillId="0" borderId="0"/>
    <xf numFmtId="0" fontId="1" fillId="0" borderId="0"/>
    <xf numFmtId="170" fontId="5" fillId="0" borderId="0"/>
    <xf numFmtId="170" fontId="43" fillId="0" borderId="0" applyNumberFormat="0" applyFill="0" applyBorder="0" applyAlignment="0" applyProtection="0">
      <alignment vertical="top"/>
      <protection locked="0"/>
    </xf>
    <xf numFmtId="43" fontId="5" fillId="0" borderId="0" applyFont="0" applyFill="0" applyBorder="0" applyAlignment="0" applyProtection="0"/>
    <xf numFmtId="0" fontId="7" fillId="0" borderId="0"/>
    <xf numFmtId="0" fontId="75" fillId="0" borderId="0" applyNumberFormat="0" applyFill="0" applyBorder="0" applyAlignment="0" applyProtection="0">
      <alignment vertical="top"/>
      <protection locked="0"/>
    </xf>
    <xf numFmtId="170" fontId="7" fillId="0" borderId="0"/>
    <xf numFmtId="170" fontId="5" fillId="0" borderId="0"/>
    <xf numFmtId="170" fontId="1" fillId="0" borderId="0"/>
    <xf numFmtId="170" fontId="1" fillId="0" borderId="0"/>
    <xf numFmtId="170" fontId="7" fillId="0" borderId="0"/>
    <xf numFmtId="170" fontId="75" fillId="0" borderId="0" applyNumberFormat="0" applyFill="0" applyBorder="0" applyAlignment="0" applyProtection="0">
      <alignment vertical="top"/>
      <protection locked="0"/>
    </xf>
    <xf numFmtId="0" fontId="5" fillId="0" borderId="0"/>
    <xf numFmtId="0" fontId="5" fillId="0" borderId="0"/>
    <xf numFmtId="0" fontId="10"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97" fillId="0" borderId="0"/>
    <xf numFmtId="0" fontId="10" fillId="0" borderId="0"/>
    <xf numFmtId="175" fontId="1" fillId="24" borderId="4">
      <alignment vertical="center"/>
    </xf>
    <xf numFmtId="175" fontId="1" fillId="25" borderId="4">
      <alignment vertical="center"/>
      <protection locked="0"/>
    </xf>
    <xf numFmtId="175" fontId="1" fillId="25" borderId="4">
      <alignment vertical="center"/>
      <protection locked="0"/>
    </xf>
    <xf numFmtId="175" fontId="1" fillId="27" borderId="4">
      <alignment vertical="center"/>
    </xf>
    <xf numFmtId="175" fontId="1" fillId="27" borderId="4">
      <alignment vertical="center"/>
    </xf>
    <xf numFmtId="175" fontId="1" fillId="29" borderId="4">
      <alignment horizontal="right" vertical="center"/>
      <protection locked="0"/>
    </xf>
    <xf numFmtId="0" fontId="10" fillId="0" borderId="0" applyFont="0" applyFill="0" applyBorder="0" applyAlignment="0" applyProtection="0"/>
    <xf numFmtId="17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5" fillId="0" borderId="0"/>
    <xf numFmtId="0" fontId="10" fillId="0" borderId="0" applyFont="0" applyFill="0" applyBorder="0" applyAlignment="0" applyProtection="0"/>
    <xf numFmtId="0" fontId="37" fillId="0" borderId="0"/>
    <xf numFmtId="0" fontId="10" fillId="0" borderId="0" applyFont="0" applyFill="0" applyBorder="0" applyAlignment="0" applyProtection="0"/>
    <xf numFmtId="0" fontId="37" fillId="0" borderId="0"/>
    <xf numFmtId="0" fontId="10"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84" borderId="0" applyNumberFormat="0" applyBorder="0" applyAlignment="0" applyProtection="0"/>
    <xf numFmtId="0" fontId="15" fillId="32" borderId="0" applyNumberFormat="0" applyBorder="0" applyAlignment="0" applyProtection="0"/>
    <xf numFmtId="0" fontId="15" fillId="85" borderId="0" applyNumberFormat="0" applyBorder="0" applyAlignment="0" applyProtection="0"/>
    <xf numFmtId="0" fontId="15" fillId="86" borderId="0" applyNumberFormat="0" applyBorder="0" applyAlignment="0" applyProtection="0"/>
    <xf numFmtId="0" fontId="15" fillId="87" borderId="0" applyNumberFormat="0" applyBorder="0" applyAlignment="0" applyProtection="0"/>
    <xf numFmtId="0" fontId="15" fillId="60" borderId="0" applyNumberFormat="0" applyBorder="0" applyAlignment="0" applyProtection="0"/>
    <xf numFmtId="0" fontId="15" fillId="44" borderId="0" applyNumberFormat="0" applyBorder="0" applyAlignment="0" applyProtection="0"/>
    <xf numFmtId="0" fontId="15" fillId="33" borderId="0" applyNumberFormat="0" applyBorder="0" applyAlignment="0" applyProtection="0"/>
    <xf numFmtId="0" fontId="15" fillId="40" borderId="0" applyNumberFormat="0" applyBorder="0" applyAlignment="0" applyProtection="0"/>
    <xf numFmtId="0" fontId="15" fillId="86" borderId="0" applyNumberFormat="0" applyBorder="0" applyAlignment="0" applyProtection="0"/>
    <xf numFmtId="0" fontId="15" fillId="44" borderId="0" applyNumberFormat="0" applyBorder="0" applyAlignment="0" applyProtection="0"/>
    <xf numFmtId="0" fontId="15" fillId="35" borderId="0" applyNumberFormat="0" applyBorder="0" applyAlignment="0" applyProtection="0"/>
    <xf numFmtId="0" fontId="16" fillId="88" borderId="0" applyNumberFormat="0" applyBorder="0" applyAlignment="0" applyProtection="0"/>
    <xf numFmtId="0" fontId="16" fillId="33" borderId="0" applyNumberFormat="0" applyBorder="0" applyAlignment="0" applyProtection="0"/>
    <xf numFmtId="0" fontId="16" fillId="40" borderId="0" applyNumberFormat="0" applyBorder="0" applyAlignment="0" applyProtection="0"/>
    <xf numFmtId="0" fontId="16" fillId="89" borderId="0" applyNumberFormat="0" applyBorder="0" applyAlignment="0" applyProtection="0"/>
    <xf numFmtId="0" fontId="16" fillId="90" borderId="0" applyNumberFormat="0" applyBorder="0" applyAlignment="0" applyProtection="0"/>
    <xf numFmtId="0" fontId="16" fillId="36" borderId="0" applyNumberFormat="0" applyBorder="0" applyAlignment="0" applyProtection="0"/>
    <xf numFmtId="0" fontId="16" fillId="91" borderId="0" applyNumberFormat="0" applyBorder="0" applyAlignment="0" applyProtection="0"/>
    <xf numFmtId="0" fontId="16" fillId="34" borderId="0" applyNumberFormat="0" applyBorder="0" applyAlignment="0" applyProtection="0"/>
    <xf numFmtId="0" fontId="16" fillId="38" borderId="0" applyNumberFormat="0" applyBorder="0" applyAlignment="0" applyProtection="0"/>
    <xf numFmtId="0" fontId="16" fillId="89" borderId="0" applyNumberFormat="0" applyBorder="0" applyAlignment="0" applyProtection="0"/>
    <xf numFmtId="0" fontId="16" fillId="90" borderId="0" applyNumberFormat="0" applyBorder="0" applyAlignment="0" applyProtection="0"/>
    <xf numFmtId="0" fontId="16" fillId="37"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67" fillId="66" borderId="56" applyNumberFormat="0" applyAlignment="0" applyProtection="0"/>
    <xf numFmtId="0" fontId="98" fillId="22" borderId="56" applyNumberFormat="0" applyAlignment="0" applyProtection="0"/>
    <xf numFmtId="0" fontId="68" fillId="92" borderId="57" applyNumberFormat="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8"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5"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1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0" fillId="0" borderId="0" applyFill="0" applyBorder="0"/>
    <xf numFmtId="0" fontId="99" fillId="0" borderId="0" applyNumberFormat="0" applyFill="0" applyBorder="0" applyAlignment="0" applyProtection="0"/>
    <xf numFmtId="0" fontId="70" fillId="85" borderId="0" applyNumberFormat="0" applyBorder="0" applyAlignment="0" applyProtection="0"/>
    <xf numFmtId="0" fontId="100" fillId="0" borderId="81" applyNumberFormat="0" applyFill="0" applyAlignment="0" applyProtection="0"/>
    <xf numFmtId="0" fontId="101" fillId="0" borderId="59" applyNumberFormat="0" applyFill="0" applyAlignment="0" applyProtection="0"/>
    <xf numFmtId="0" fontId="102" fillId="0" borderId="82" applyNumberFormat="0" applyFill="0" applyAlignment="0" applyProtection="0"/>
    <xf numFmtId="0" fontId="102" fillId="0" borderId="0" applyNumberFormat="0" applyFill="0" applyBorder="0" applyAlignment="0" applyProtection="0"/>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80" fillId="18" borderId="56" applyNumberFormat="0" applyAlignment="0" applyProtection="0"/>
    <xf numFmtId="0" fontId="104" fillId="60" borderId="56" applyNumberFormat="0" applyAlignment="0" applyProtection="0"/>
    <xf numFmtId="0" fontId="105" fillId="0" borderId="83" applyNumberFormat="0" applyFill="0" applyAlignment="0" applyProtection="0"/>
    <xf numFmtId="0" fontId="83" fillId="3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applyFill="0" applyBorder="0" applyAlignment="0" applyProtection="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Fill="0" applyBorder="0" applyAlignment="0" applyProtection="0"/>
    <xf numFmtId="0" fontId="15"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0" fillId="0" borderId="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15" fillId="0" borderId="0" applyFill="0" applyBorder="0" applyAlignment="0" applyProtection="0"/>
    <xf numFmtId="0" fontId="5"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5" fillId="0" borderId="0"/>
    <xf numFmtId="0" fontId="15" fillId="0" borderId="0"/>
    <xf numFmtId="0" fontId="15" fillId="0" borderId="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xf numFmtId="0" fontId="1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22" fillId="0" borderId="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0" borderId="0"/>
    <xf numFmtId="0" fontId="22" fillId="0" borderId="0"/>
    <xf numFmtId="0" fontId="10" fillId="0" borderId="0" applyNumberFormat="0" applyFont="0" applyFill="0" applyBorder="0" applyAlignment="0" applyProtection="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0" borderId="0"/>
    <xf numFmtId="0" fontId="22" fillId="0" borderId="0"/>
    <xf numFmtId="0" fontId="10" fillId="0" borderId="0" applyNumberFormat="0" applyFont="0" applyFill="0" applyBorder="0" applyAlignment="0" applyProtection="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0" fillId="0" borderId="0" applyNumberFormat="0" applyFont="0" applyFill="0" applyBorder="0" applyAlignment="0" applyProtection="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0" fillId="0" borderId="0" applyNumberFormat="0" applyFont="0" applyFill="0" applyBorder="0" applyAlignment="0" applyProtection="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0" fillId="0" borderId="0" applyNumberFormat="0" applyFont="0" applyFill="0" applyBorder="0" applyAlignment="0" applyProtection="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10" fillId="0" borderId="0" applyNumberFormat="0" applyFont="0" applyFill="0" applyBorder="0" applyAlignment="0" applyProtection="0"/>
    <xf numFmtId="0" fontId="22" fillId="0" borderId="0"/>
    <xf numFmtId="0" fontId="22" fillId="0" borderId="0"/>
    <xf numFmtId="0" fontId="22" fillId="0" borderId="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0" borderId="0"/>
    <xf numFmtId="0" fontId="22" fillId="0" borderId="0"/>
    <xf numFmtId="0" fontId="10" fillId="0" borderId="0" applyNumberFormat="0" applyFont="0" applyFill="0" applyBorder="0" applyAlignment="0" applyProtection="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Fill="0" applyBorder="0" applyAlignment="0" applyProtection="0"/>
    <xf numFmtId="0" fontId="15" fillId="0" borderId="0"/>
    <xf numFmtId="0" fontId="15" fillId="0" borderId="0"/>
    <xf numFmtId="0" fontId="15" fillId="0" borderId="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 fillId="0" borderId="0"/>
    <xf numFmtId="0" fontId="23" fillId="0" borderId="0"/>
    <xf numFmtId="0" fontId="23" fillId="0" borderId="0"/>
    <xf numFmtId="0" fontId="106" fillId="0" borderId="0"/>
    <xf numFmtId="0" fontId="106" fillId="0" borderId="0"/>
    <xf numFmtId="0" fontId="106" fillId="0" borderId="0"/>
    <xf numFmtId="0" fontId="10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29" fillId="0" borderId="0"/>
    <xf numFmtId="0" fontId="10" fillId="0" borderId="0" applyNumberFormat="0" applyFont="0" applyFill="0" applyBorder="0" applyAlignment="0" applyProtection="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5"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0" borderId="0" applyNumberFormat="0" applyFont="0" applyFill="0" applyBorder="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0" borderId="0" applyNumberFormat="0" applyFont="0" applyFill="0" applyBorder="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0" borderId="0" applyNumberFormat="0" applyFont="0" applyFill="0" applyBorder="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17" borderId="62" applyNumberFormat="0" applyFont="0" applyAlignment="0" applyProtection="0"/>
    <xf numFmtId="0" fontId="10" fillId="46" borderId="62"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4" fillId="66" borderId="63" applyNumberFormat="0" applyAlignment="0" applyProtection="0"/>
    <xf numFmtId="0" fontId="84" fillId="66" borderId="63" applyNumberFormat="0" applyAlignment="0" applyProtection="0"/>
    <xf numFmtId="0" fontId="10" fillId="0" borderId="0" applyNumberFormat="0" applyFont="0" applyFill="0" applyBorder="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10" fillId="0" borderId="0" applyNumberFormat="0" applyFont="0" applyFill="0" applyBorder="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10" fillId="0" borderId="0" applyNumberFormat="0" applyFont="0" applyFill="0" applyBorder="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84" fillId="66" borderId="63"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4" fillId="22" borderId="63" applyNumberFormat="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174" fontId="22" fillId="24" borderId="4">
      <alignment vertical="center"/>
    </xf>
    <xf numFmtId="174" fontId="22" fillId="24" borderId="4">
      <alignment vertical="center"/>
    </xf>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24" borderId="4">
      <alignment vertical="center"/>
    </xf>
    <xf numFmtId="174" fontId="22" fillId="24" borderId="4">
      <alignment vertical="center"/>
    </xf>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53" borderId="4">
      <alignment vertical="center"/>
    </xf>
    <xf numFmtId="0" fontId="22" fillId="53" borderId="4">
      <alignment vertical="center"/>
    </xf>
    <xf numFmtId="0" fontId="22" fillId="24" borderId="4">
      <alignment vertical="center"/>
    </xf>
    <xf numFmtId="0" fontId="22" fillId="24" borderId="4">
      <alignment vertical="center"/>
    </xf>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24" borderId="4">
      <alignment vertical="center"/>
    </xf>
    <xf numFmtId="0" fontId="22" fillId="24" borderId="4">
      <alignment vertical="center"/>
    </xf>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53" borderId="4">
      <alignment vertical="center"/>
    </xf>
    <xf numFmtId="0" fontId="22" fillId="53" borderId="4">
      <alignment vertical="center"/>
    </xf>
    <xf numFmtId="0" fontId="22" fillId="53" borderId="4">
      <alignment vertical="center"/>
    </xf>
    <xf numFmtId="173" fontId="22" fillId="24" borderId="4">
      <alignment vertical="center"/>
    </xf>
    <xf numFmtId="173" fontId="22" fillId="24" borderId="4">
      <alignment vertical="center"/>
    </xf>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53" borderId="4">
      <alignment vertical="center"/>
    </xf>
    <xf numFmtId="0" fontId="22" fillId="53" borderId="4">
      <alignment vertical="center"/>
    </xf>
    <xf numFmtId="0" fontId="22" fillId="24" borderId="4">
      <alignment vertical="center"/>
    </xf>
    <xf numFmtId="0" fontId="22" fillId="24" borderId="4">
      <alignment vertical="center"/>
    </xf>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53" borderId="4">
      <alignment vertical="center"/>
    </xf>
    <xf numFmtId="0" fontId="22" fillId="24" borderId="4">
      <alignment vertical="center"/>
    </xf>
    <xf numFmtId="0" fontId="22" fillId="24" borderId="4">
      <alignment vertical="center"/>
    </xf>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0" fillId="0" borderId="0" applyNumberFormat="0" applyFont="0" applyFill="0" applyBorder="0" applyAlignment="0" applyProtection="0"/>
    <xf numFmtId="0" fontId="22" fillId="24" borderId="4">
      <alignment vertical="center"/>
    </xf>
    <xf numFmtId="0" fontId="22"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53" borderId="4">
      <alignment vertical="center"/>
    </xf>
    <xf numFmtId="0" fontId="22" fillId="53" borderId="4">
      <alignment vertical="center"/>
    </xf>
    <xf numFmtId="0" fontId="22" fillId="53"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174"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174" fontId="22" fillId="53" borderId="4">
      <alignment vertical="center"/>
    </xf>
    <xf numFmtId="0" fontId="10" fillId="0" borderId="0" applyNumberFormat="0" applyFont="0" applyFill="0" applyBorder="0" applyAlignment="0" applyProtection="0"/>
    <xf numFmtId="174"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24" borderId="4">
      <alignment vertical="center"/>
    </xf>
    <xf numFmtId="175" fontId="22" fillId="24" borderId="4">
      <alignment vertical="center"/>
    </xf>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24" borderId="4">
      <alignment vertical="center"/>
    </xf>
    <xf numFmtId="175" fontId="22" fillId="24" borderId="4">
      <alignment vertical="center"/>
    </xf>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175"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0" fontId="10" fillId="0" borderId="0" applyNumberFormat="0" applyFont="0" applyFill="0" applyBorder="0" applyAlignment="0" applyProtection="0"/>
    <xf numFmtId="175"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24" borderId="4">
      <alignment vertical="center"/>
    </xf>
    <xf numFmtId="175" fontId="22" fillId="24" borderId="4">
      <alignment vertical="center"/>
    </xf>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4" borderId="4">
      <alignment vertical="center"/>
    </xf>
    <xf numFmtId="188" fontId="22" fillId="24" borderId="4">
      <alignment vertical="center"/>
    </xf>
    <xf numFmtId="0" fontId="10" fillId="0" borderId="0" applyNumberFormat="0" applyFont="0" applyFill="0" applyBorder="0" applyAlignment="0" applyProtection="0"/>
    <xf numFmtId="188" fontId="22" fillId="24" borderId="4">
      <alignment vertical="center"/>
    </xf>
    <xf numFmtId="188" fontId="22" fillId="24" borderId="4">
      <alignment vertical="center"/>
    </xf>
    <xf numFmtId="188" fontId="1" fillId="24" borderId="4">
      <alignment vertical="center"/>
    </xf>
    <xf numFmtId="188" fontId="1" fillId="24" borderId="4">
      <alignment vertical="center"/>
    </xf>
    <xf numFmtId="188" fontId="1" fillId="24" borderId="4">
      <alignment vertical="center"/>
    </xf>
    <xf numFmtId="188" fontId="1" fillId="24" borderId="4">
      <alignment vertical="center"/>
    </xf>
    <xf numFmtId="188" fontId="1" fillId="24" borderId="4">
      <alignment vertical="center"/>
    </xf>
    <xf numFmtId="188" fontId="1" fillId="24" borderId="4">
      <alignment vertical="center"/>
    </xf>
    <xf numFmtId="188" fontId="1" fillId="24" borderId="4">
      <alignment vertical="center"/>
    </xf>
    <xf numFmtId="188" fontId="1" fillId="24" borderId="4">
      <alignment vertical="center"/>
    </xf>
    <xf numFmtId="0" fontId="10" fillId="0" borderId="0" applyNumberFormat="0" applyFont="0" applyFill="0" applyBorder="0" applyAlignment="0" applyProtection="0"/>
    <xf numFmtId="188" fontId="1" fillId="24" borderId="4">
      <alignment vertical="center"/>
    </xf>
    <xf numFmtId="188" fontId="1" fillId="24" borderId="4">
      <alignment vertical="center"/>
    </xf>
    <xf numFmtId="188" fontId="1" fillId="24" borderId="4">
      <alignment vertical="center"/>
    </xf>
    <xf numFmtId="188" fontId="1" fillId="24" borderId="4">
      <alignment vertical="center"/>
    </xf>
    <xf numFmtId="188"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53" borderId="4">
      <alignment vertical="center"/>
    </xf>
    <xf numFmtId="175" fontId="22" fillId="53" borderId="4">
      <alignment vertical="center"/>
    </xf>
    <xf numFmtId="175" fontId="22" fillId="53" borderId="4">
      <alignment vertical="center"/>
    </xf>
    <xf numFmtId="175"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173"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173"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173" fontId="22" fillId="53" borderId="4">
      <alignment vertical="center"/>
    </xf>
    <xf numFmtId="173" fontId="22" fillId="24" borderId="4">
      <alignment vertical="center"/>
    </xf>
    <xf numFmtId="173" fontId="22" fillId="24" borderId="4">
      <alignment vertical="center"/>
    </xf>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0" fontId="10" fillId="0" borderId="0" applyNumberFormat="0" applyFont="0" applyFill="0" applyBorder="0" applyAlignment="0" applyProtection="0"/>
    <xf numFmtId="175" fontId="22" fillId="24" borderId="4">
      <alignment vertical="center"/>
    </xf>
    <xf numFmtId="175" fontId="22"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175"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53" borderId="4">
      <alignment vertical="center"/>
    </xf>
    <xf numFmtId="173" fontId="22" fillId="53" borderId="4">
      <alignment vertical="center"/>
    </xf>
    <xf numFmtId="173" fontId="22" fillId="53" borderId="4">
      <alignment vertical="center"/>
    </xf>
    <xf numFmtId="173" fontId="22" fillId="53"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0" fontId="10" fillId="0" borderId="0" applyNumberFormat="0" applyFont="0" applyFill="0" applyBorder="0" applyAlignment="0" applyProtection="0"/>
    <xf numFmtId="174" fontId="22" fillId="24" borderId="4">
      <alignment vertical="center"/>
    </xf>
    <xf numFmtId="174" fontId="22"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174"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0" fontId="10" fillId="0" borderId="0" applyNumberFormat="0" applyFont="0" applyFill="0" applyBorder="0" applyAlignment="0" applyProtection="0"/>
    <xf numFmtId="173" fontId="22" fillId="24" borderId="4">
      <alignment vertical="center"/>
    </xf>
    <xf numFmtId="173" fontId="22"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173" fontId="1" fillId="24"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0" fontId="10" fillId="0" borderId="0" applyNumberFormat="0" applyFont="0" applyFill="0" applyBorder="0" applyAlignment="0" applyProtection="0"/>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0" fontId="10" fillId="0" borderId="0" applyNumberFormat="0" applyFont="0" applyFill="0" applyBorder="0" applyAlignment="0" applyProtection="0"/>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0" fontId="10" fillId="0" borderId="0" applyNumberFormat="0" applyFont="0" applyFill="0" applyBorder="0" applyAlignment="0" applyProtection="0"/>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0" fontId="10" fillId="0" borderId="0" applyNumberFormat="0" applyFont="0" applyFill="0" applyBorder="0" applyAlignment="0" applyProtection="0"/>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6" borderId="4">
      <alignment vertical="center"/>
      <protection locked="0"/>
    </xf>
    <xf numFmtId="0" fontId="22" fillId="26" borderId="4">
      <alignment vertical="center"/>
      <protection locked="0"/>
    </xf>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5"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6" borderId="4">
      <alignment vertical="center"/>
      <protection locked="0"/>
    </xf>
    <xf numFmtId="180" fontId="22" fillId="26" borderId="4">
      <alignment vertical="center"/>
      <protection locked="0"/>
    </xf>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6" borderId="4">
      <alignment vertical="center"/>
      <protection locked="0"/>
    </xf>
    <xf numFmtId="0" fontId="22" fillId="26" borderId="4">
      <alignment vertical="center"/>
      <protection locked="0"/>
    </xf>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0" fillId="0" borderId="0" applyNumberFormat="0" applyFont="0" applyFill="0" applyBorder="0" applyAlignment="0" applyProtection="0"/>
    <xf numFmtId="0" fontId="22" fillId="25" borderId="4">
      <alignment vertical="center"/>
      <protection locked="0"/>
    </xf>
    <xf numFmtId="0" fontId="22"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6" borderId="4">
      <alignment vertical="center"/>
      <protection locked="0"/>
    </xf>
    <xf numFmtId="0" fontId="22" fillId="26" borderId="4">
      <alignment vertical="center"/>
      <protection locked="0"/>
    </xf>
    <xf numFmtId="0" fontId="22" fillId="26" borderId="4">
      <alignment vertical="center"/>
      <protection locked="0"/>
    </xf>
    <xf numFmtId="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5"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6" borderId="4">
      <alignment vertical="center"/>
      <protection locked="0"/>
    </xf>
    <xf numFmtId="180" fontId="22" fillId="26" borderId="4">
      <alignment vertical="center"/>
      <protection locked="0"/>
    </xf>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6" borderId="4">
      <alignment vertical="center"/>
      <protection locked="0"/>
    </xf>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5" borderId="4">
      <alignment vertical="center"/>
      <protection locked="0"/>
    </xf>
    <xf numFmtId="175" fontId="22" fillId="25" borderId="4">
      <alignment vertical="center"/>
      <protection locked="0"/>
    </xf>
    <xf numFmtId="0" fontId="10" fillId="0" borderId="0" applyNumberFormat="0" applyFont="0" applyFill="0" applyBorder="0" applyAlignment="0" applyProtection="0"/>
    <xf numFmtId="175" fontId="22" fillId="25" borderId="4">
      <alignment vertical="center"/>
      <protection locked="0"/>
    </xf>
    <xf numFmtId="175" fontId="22"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0" fontId="10" fillId="0" borderId="0" applyNumberFormat="0" applyFont="0" applyFill="0" applyBorder="0" applyAlignment="0" applyProtection="0"/>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6" borderId="4">
      <alignment vertical="center"/>
      <protection locked="0"/>
    </xf>
    <xf numFmtId="168" fontId="22" fillId="26" borderId="4">
      <alignment vertical="center"/>
      <protection locked="0"/>
    </xf>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6" borderId="4">
      <alignment vertical="center"/>
      <protection locked="0"/>
    </xf>
    <xf numFmtId="168" fontId="22" fillId="26" borderId="4">
      <alignment vertical="center"/>
      <protection locked="0"/>
    </xf>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0" fontId="10" fillId="0" borderId="0" applyNumberFormat="0" applyFont="0" applyFill="0" applyBorder="0" applyAlignment="0" applyProtection="0"/>
    <xf numFmtId="168" fontId="22" fillId="25" borderId="4">
      <alignment vertical="center"/>
      <protection locked="0"/>
    </xf>
    <xf numFmtId="168" fontId="22"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168"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68"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174"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5" borderId="4">
      <alignment vertical="center"/>
      <protection locked="0"/>
    </xf>
    <xf numFmtId="175" fontId="22" fillId="25" borderId="4">
      <alignment vertical="center"/>
      <protection locked="0"/>
    </xf>
    <xf numFmtId="0" fontId="10" fillId="0" borderId="0" applyNumberFormat="0" applyFont="0" applyFill="0" applyBorder="0" applyAlignment="0" applyProtection="0"/>
    <xf numFmtId="175" fontId="22" fillId="25" borderId="4">
      <alignment vertical="center"/>
      <protection locked="0"/>
    </xf>
    <xf numFmtId="175" fontId="22"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0" fontId="10" fillId="0" borderId="0" applyNumberFormat="0" applyFont="0" applyFill="0" applyBorder="0" applyAlignment="0" applyProtection="0"/>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175"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0" fontId="10" fillId="0" borderId="0" applyNumberFormat="0" applyFont="0" applyFill="0" applyBorder="0" applyAlignment="0" applyProtection="0"/>
    <xf numFmtId="175" fontId="22" fillId="26" borderId="4">
      <alignment vertical="center"/>
      <protection locked="0"/>
    </xf>
    <xf numFmtId="175"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6" borderId="4">
      <alignment vertical="center"/>
      <protection locked="0"/>
    </xf>
    <xf numFmtId="175" fontId="22" fillId="26" borderId="4">
      <alignment vertical="center"/>
      <protection locked="0"/>
    </xf>
    <xf numFmtId="0" fontId="10" fillId="0" borderId="0" applyNumberFormat="0" applyFont="0" applyFill="0" applyBorder="0" applyAlignment="0" applyProtection="0"/>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0" fontId="10" fillId="0" borderId="0" applyNumberFormat="0" applyFont="0" applyFill="0" applyBorder="0" applyAlignment="0" applyProtection="0"/>
    <xf numFmtId="175"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6" borderId="4">
      <alignment vertical="center"/>
      <protection locked="0"/>
    </xf>
    <xf numFmtId="175" fontId="22" fillId="26" borderId="4">
      <alignment vertical="center"/>
      <protection locked="0"/>
    </xf>
    <xf numFmtId="0" fontId="10" fillId="0" borderId="0" applyNumberFormat="0" applyFont="0" applyFill="0" applyBorder="0" applyAlignment="0" applyProtection="0"/>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175" fontId="22" fillId="26" borderId="4">
      <alignment vertical="center"/>
      <protection locked="0"/>
    </xf>
    <xf numFmtId="0" fontId="10" fillId="0" borderId="0" applyNumberFormat="0" applyFont="0" applyFill="0" applyBorder="0" applyAlignment="0" applyProtection="0"/>
    <xf numFmtId="175" fontId="22" fillId="26"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0" fontId="10" fillId="0" borderId="0" applyNumberFormat="0" applyFont="0" applyFill="0" applyBorder="0" applyAlignment="0" applyProtection="0"/>
    <xf numFmtId="180" fontId="22" fillId="25" borderId="4">
      <alignment vertical="center"/>
      <protection locked="0"/>
    </xf>
    <xf numFmtId="180" fontId="22"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180"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5" borderId="4">
      <alignment vertical="center"/>
      <protection locked="0"/>
    </xf>
    <xf numFmtId="174" fontId="22" fillId="25" borderId="4">
      <alignment vertical="center"/>
      <protection locked="0"/>
    </xf>
    <xf numFmtId="174" fontId="22"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174" fontId="1" fillId="25" borderId="4">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8" borderId="4">
      <alignment vertical="center"/>
    </xf>
    <xf numFmtId="180" fontId="22" fillId="28" borderId="4">
      <alignment vertical="center"/>
    </xf>
    <xf numFmtId="180" fontId="22" fillId="27" borderId="4">
      <alignment vertical="center"/>
    </xf>
    <xf numFmtId="180" fontId="22" fillId="27" borderId="4">
      <alignment vertical="center"/>
    </xf>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7" borderId="4">
      <alignment vertical="center"/>
    </xf>
    <xf numFmtId="180" fontId="22" fillId="27" borderId="4">
      <alignment vertical="center"/>
    </xf>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7"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8" borderId="4">
      <alignment vertical="center"/>
    </xf>
    <xf numFmtId="180" fontId="22" fillId="28" borderId="4">
      <alignment vertical="center"/>
    </xf>
    <xf numFmtId="180" fontId="22" fillId="27" borderId="4">
      <alignment vertical="center"/>
    </xf>
    <xf numFmtId="180" fontId="22" fillId="27" borderId="4">
      <alignment vertical="center"/>
    </xf>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80" fontId="22" fillId="27" borderId="4">
      <alignment vertical="center"/>
    </xf>
    <xf numFmtId="180" fontId="22" fillId="27" borderId="4">
      <alignment vertical="center"/>
    </xf>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8" borderId="4">
      <alignment vertical="center"/>
    </xf>
    <xf numFmtId="180" fontId="22" fillId="28" borderId="4">
      <alignment vertical="center"/>
    </xf>
    <xf numFmtId="180" fontId="22" fillId="28" borderId="4">
      <alignment vertical="center"/>
    </xf>
    <xf numFmtId="180" fontId="22" fillId="28" borderId="4">
      <alignment vertical="center"/>
    </xf>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7" borderId="4">
      <alignment vertical="center"/>
    </xf>
    <xf numFmtId="188" fontId="22" fillId="27" borderId="4">
      <alignment vertical="center"/>
    </xf>
    <xf numFmtId="0" fontId="10" fillId="0" borderId="0" applyNumberFormat="0" applyFont="0" applyFill="0" applyBorder="0" applyAlignment="0" applyProtection="0"/>
    <xf numFmtId="188" fontId="22" fillId="27" borderId="4">
      <alignment vertical="center"/>
    </xf>
    <xf numFmtId="188" fontId="22" fillId="27" borderId="4">
      <alignment vertical="center"/>
    </xf>
    <xf numFmtId="188" fontId="1" fillId="27" borderId="4">
      <alignment vertical="center"/>
    </xf>
    <xf numFmtId="188" fontId="1" fillId="27" borderId="4">
      <alignment vertical="center"/>
    </xf>
    <xf numFmtId="188" fontId="1" fillId="27" borderId="4">
      <alignment vertical="center"/>
    </xf>
    <xf numFmtId="188" fontId="1" fillId="27" borderId="4">
      <alignment vertical="center"/>
    </xf>
    <xf numFmtId="188" fontId="1" fillId="27" borderId="4">
      <alignment vertical="center"/>
    </xf>
    <xf numFmtId="188" fontId="1" fillId="27" borderId="4">
      <alignment vertical="center"/>
    </xf>
    <xf numFmtId="188" fontId="1" fillId="27" borderId="4">
      <alignment vertical="center"/>
    </xf>
    <xf numFmtId="188" fontId="1" fillId="27" borderId="4">
      <alignment vertical="center"/>
    </xf>
    <xf numFmtId="0" fontId="10" fillId="0" borderId="0" applyNumberFormat="0" applyFont="0" applyFill="0" applyBorder="0" applyAlignment="0" applyProtection="0"/>
    <xf numFmtId="188" fontId="1" fillId="27" borderId="4">
      <alignment vertical="center"/>
    </xf>
    <xf numFmtId="188" fontId="1" fillId="27" borderId="4">
      <alignment vertical="center"/>
    </xf>
    <xf numFmtId="188" fontId="1" fillId="27" borderId="4">
      <alignment vertical="center"/>
    </xf>
    <xf numFmtId="188" fontId="1" fillId="27" borderId="4">
      <alignment vertical="center"/>
    </xf>
    <xf numFmtId="188"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0" fontId="10" fillId="0" borderId="0" applyNumberFormat="0" applyFont="0" applyFill="0" applyBorder="0" applyAlignment="0" applyProtection="0"/>
    <xf numFmtId="188" fontId="22" fillId="28" borderId="4">
      <alignment vertical="center"/>
    </xf>
    <xf numFmtId="188"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8" borderId="4">
      <alignment vertical="center"/>
    </xf>
    <xf numFmtId="188" fontId="22" fillId="28" borderId="4">
      <alignment vertical="center"/>
    </xf>
    <xf numFmtId="0" fontId="10" fillId="0" borderId="0" applyNumberFormat="0" applyFont="0" applyFill="0" applyBorder="0" applyAlignment="0" applyProtection="0"/>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0" fontId="10" fillId="0" borderId="0" applyNumberFormat="0" applyFont="0" applyFill="0" applyBorder="0" applyAlignment="0" applyProtection="0"/>
    <xf numFmtId="188"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8" borderId="4">
      <alignment vertical="center"/>
    </xf>
    <xf numFmtId="188" fontId="22" fillId="28" borderId="4">
      <alignment vertical="center"/>
    </xf>
    <xf numFmtId="0" fontId="10" fillId="0" borderId="0" applyNumberFormat="0" applyFont="0" applyFill="0" applyBorder="0" applyAlignment="0" applyProtection="0"/>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188" fontId="22" fillId="28" borderId="4">
      <alignment vertical="center"/>
    </xf>
    <xf numFmtId="0" fontId="10" fillId="0" borderId="0" applyNumberFormat="0" applyFont="0" applyFill="0" applyBorder="0" applyAlignment="0" applyProtection="0"/>
    <xf numFmtId="188"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7" borderId="4">
      <alignment vertical="center"/>
    </xf>
    <xf numFmtId="175" fontId="22" fillId="27" borderId="4">
      <alignment vertical="center"/>
    </xf>
    <xf numFmtId="175" fontId="22" fillId="27" borderId="4">
      <alignment vertical="center"/>
    </xf>
    <xf numFmtId="175" fontId="22"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175"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175" fontId="22" fillId="28" borderId="4">
      <alignment vertical="center"/>
    </xf>
    <xf numFmtId="0" fontId="10" fillId="0" borderId="0" applyNumberFormat="0" applyFont="0" applyFill="0" applyBorder="0" applyAlignment="0" applyProtection="0"/>
    <xf numFmtId="175"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175" fontId="22"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8" borderId="4">
      <alignment vertical="center"/>
    </xf>
    <xf numFmtId="175" fontId="22" fillId="28" borderId="4">
      <alignment vertical="center"/>
    </xf>
    <xf numFmtId="175" fontId="22" fillId="28"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7" borderId="4">
      <alignment vertical="center"/>
    </xf>
    <xf numFmtId="173" fontId="22" fillId="27" borderId="4">
      <alignment vertical="center"/>
    </xf>
    <xf numFmtId="0" fontId="10" fillId="0" borderId="0" applyNumberFormat="0" applyFont="0" applyFill="0" applyBorder="0" applyAlignment="0" applyProtection="0"/>
    <xf numFmtId="173" fontId="22" fillId="27" borderId="4">
      <alignment vertical="center"/>
    </xf>
    <xf numFmtId="173" fontId="22"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173"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173"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173" fontId="22" fillId="28" borderId="4">
      <alignment vertical="center"/>
    </xf>
    <xf numFmtId="173" fontId="22" fillId="27" borderId="4">
      <alignment vertical="center"/>
    </xf>
    <xf numFmtId="173" fontId="22" fillId="27" borderId="4">
      <alignment vertical="center"/>
    </xf>
    <xf numFmtId="173" fontId="22" fillId="27" borderId="4">
      <alignment vertical="center"/>
    </xf>
    <xf numFmtId="173" fontId="22"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7" borderId="4">
      <alignment vertical="center"/>
    </xf>
    <xf numFmtId="173" fontId="22" fillId="27" borderId="4">
      <alignment vertical="center"/>
    </xf>
    <xf numFmtId="173" fontId="22"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7" borderId="4">
      <alignment vertical="center"/>
    </xf>
    <xf numFmtId="173" fontId="22" fillId="27" borderId="4">
      <alignment vertical="center"/>
    </xf>
    <xf numFmtId="0" fontId="10" fillId="0" borderId="0" applyNumberFormat="0" applyFont="0" applyFill="0" applyBorder="0" applyAlignment="0" applyProtection="0"/>
    <xf numFmtId="173" fontId="22" fillId="27" borderId="4">
      <alignment vertical="center"/>
    </xf>
    <xf numFmtId="173" fontId="22"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7" borderId="4">
      <alignment vertical="center"/>
    </xf>
    <xf numFmtId="173" fontId="22" fillId="27" borderId="4">
      <alignment vertical="center"/>
    </xf>
    <xf numFmtId="0" fontId="10" fillId="0" borderId="0" applyNumberFormat="0" applyFont="0" applyFill="0" applyBorder="0" applyAlignment="0" applyProtection="0"/>
    <xf numFmtId="173" fontId="22" fillId="27" borderId="4">
      <alignment vertical="center"/>
    </xf>
    <xf numFmtId="173" fontId="22"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173"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8" borderId="4">
      <alignment vertical="center"/>
    </xf>
    <xf numFmtId="173" fontId="22" fillId="28" borderId="4">
      <alignment vertical="center"/>
    </xf>
    <xf numFmtId="173" fontId="22" fillId="28" borderId="4">
      <alignment vertical="center"/>
    </xf>
    <xf numFmtId="173"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0" fontId="10" fillId="0" borderId="0" applyNumberFormat="0" applyFont="0" applyFill="0" applyBorder="0" applyAlignment="0" applyProtection="0"/>
    <xf numFmtId="180" fontId="22" fillId="27" borderId="4">
      <alignment vertical="center"/>
    </xf>
    <xf numFmtId="180" fontId="22"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18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8" borderId="4">
      <alignment vertical="center"/>
    </xf>
    <xf numFmtId="0" fontId="22" fillId="28" borderId="4">
      <alignment vertical="center"/>
    </xf>
    <xf numFmtId="0" fontId="22" fillId="27" borderId="4">
      <alignment vertical="center"/>
    </xf>
    <xf numFmtId="0" fontId="22" fillId="27" borderId="4">
      <alignment vertical="center"/>
    </xf>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7" borderId="4">
      <alignment vertical="center"/>
    </xf>
    <xf numFmtId="0" fontId="22" fillId="27" borderId="4">
      <alignment vertical="center"/>
    </xf>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174" fontId="22" fillId="27" borderId="4">
      <alignment vertical="center"/>
    </xf>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8" borderId="4">
      <alignment vertical="center"/>
    </xf>
    <xf numFmtId="0" fontId="22" fillId="28" borderId="4">
      <alignment vertical="center"/>
    </xf>
    <xf numFmtId="0" fontId="22" fillId="27" borderId="4">
      <alignment vertical="center"/>
    </xf>
    <xf numFmtId="0" fontId="22" fillId="27" borderId="4">
      <alignment vertical="center"/>
    </xf>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0" fontId="22" fillId="27" borderId="4">
      <alignment vertical="center"/>
    </xf>
    <xf numFmtId="0" fontId="22" fillId="27" borderId="4">
      <alignment vertical="center"/>
    </xf>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0" fillId="0" borderId="0" applyNumberFormat="0" applyFont="0" applyFill="0" applyBorder="0" applyAlignment="0" applyProtection="0"/>
    <xf numFmtId="0" fontId="22" fillId="27" borderId="4">
      <alignment vertical="center"/>
    </xf>
    <xf numFmtId="0" fontId="22"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8" borderId="4">
      <alignment vertical="center"/>
    </xf>
    <xf numFmtId="0" fontId="22" fillId="28" borderId="4">
      <alignment vertical="center"/>
    </xf>
    <xf numFmtId="0" fontId="22" fillId="28" borderId="4">
      <alignment vertical="center"/>
    </xf>
    <xf numFmtId="0" fontId="22" fillId="28"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7" borderId="4">
      <alignment vertical="center"/>
    </xf>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0" fontId="10" fillId="0" borderId="0" applyNumberFormat="0" applyFont="0" applyFill="0" applyBorder="0" applyAlignment="0" applyProtection="0"/>
    <xf numFmtId="175" fontId="22" fillId="27" borderId="4">
      <alignment vertical="center"/>
    </xf>
    <xf numFmtId="175" fontId="22"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175"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7" borderId="4">
      <alignment vertical="center"/>
    </xf>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7" borderId="4">
      <alignment vertical="center"/>
    </xf>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7" borderId="4">
      <alignment vertical="center"/>
    </xf>
    <xf numFmtId="174" fontId="22" fillId="27" borderId="4">
      <alignment vertical="center"/>
    </xf>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174" fontId="22" fillId="28"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0" fontId="10" fillId="0" borderId="0" applyNumberFormat="0" applyFont="0" applyFill="0" applyBorder="0" applyAlignment="0" applyProtection="0"/>
    <xf numFmtId="174" fontId="22" fillId="27" borderId="4">
      <alignment vertical="center"/>
    </xf>
    <xf numFmtId="174" fontId="22"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174" fontId="1" fillId="27" borderId="4">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68" borderId="4">
      <alignment horizontal="right" vertical="center"/>
      <protection locked="0"/>
    </xf>
    <xf numFmtId="0" fontId="22" fillId="68" borderId="4">
      <alignment horizontal="right" vertical="center"/>
      <protection locked="0"/>
    </xf>
    <xf numFmtId="0" fontId="22" fillId="29" borderId="4">
      <alignment horizontal="right" vertical="center"/>
      <protection locked="0"/>
    </xf>
    <xf numFmtId="0" fontId="22" fillId="29" borderId="4">
      <alignment horizontal="right" vertical="center"/>
      <protection locked="0"/>
    </xf>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29" borderId="4">
      <alignment horizontal="right" vertical="center"/>
      <protection locked="0"/>
    </xf>
    <xf numFmtId="0" fontId="22" fillId="29" borderId="4">
      <alignment horizontal="right" vertical="center"/>
      <protection locked="0"/>
    </xf>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0"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29"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175"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0" fontId="10" fillId="0" borderId="0" applyNumberFormat="0" applyFont="0" applyFill="0" applyBorder="0" applyAlignment="0" applyProtection="0"/>
    <xf numFmtId="175"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29" borderId="4">
      <alignment horizontal="right" vertical="center"/>
      <protection locked="0"/>
    </xf>
    <xf numFmtId="175" fontId="22" fillId="29" borderId="4">
      <alignment horizontal="right" vertical="center"/>
      <protection locked="0"/>
    </xf>
    <xf numFmtId="175" fontId="22" fillId="29" borderId="4">
      <alignment horizontal="right" vertical="center"/>
      <protection locked="0"/>
    </xf>
    <xf numFmtId="175" fontId="22"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8" fontId="22" fillId="29" borderId="4">
      <alignment horizontal="right" vertical="center"/>
      <protection locked="0"/>
    </xf>
    <xf numFmtId="188" fontId="22" fillId="29" borderId="4">
      <alignment horizontal="right" vertical="center"/>
      <protection locked="0"/>
    </xf>
    <xf numFmtId="0" fontId="10" fillId="0" borderId="0" applyNumberFormat="0" applyFont="0" applyFill="0" applyBorder="0" applyAlignment="0" applyProtection="0"/>
    <xf numFmtId="188" fontId="22" fillId="29" borderId="4">
      <alignment horizontal="right" vertical="center"/>
      <protection locked="0"/>
    </xf>
    <xf numFmtId="188" fontId="22"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0" fontId="10" fillId="0" borderId="0" applyNumberFormat="0" applyFont="0" applyFill="0" applyBorder="0" applyAlignment="0" applyProtection="0"/>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188"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175" fontId="22"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5"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29" borderId="4">
      <alignment horizontal="right" vertical="center"/>
      <protection locked="0"/>
    </xf>
    <xf numFmtId="173" fontId="22" fillId="29" borderId="4">
      <alignment horizontal="right" vertical="center"/>
      <protection locked="0"/>
    </xf>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173"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0" fontId="10" fillId="0" borderId="0" applyNumberFormat="0" applyFont="0" applyFill="0" applyBorder="0" applyAlignment="0" applyProtection="0"/>
    <xf numFmtId="173"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29" borderId="4">
      <alignment horizontal="right" vertical="center"/>
      <protection locked="0"/>
    </xf>
    <xf numFmtId="173" fontId="22" fillId="29" borderId="4">
      <alignment horizontal="right" vertical="center"/>
      <protection locked="0"/>
    </xf>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0" fillId="0" borderId="0" applyNumberFormat="0" applyFont="0" applyFill="0" applyBorder="0" applyAlignment="0" applyProtection="0"/>
    <xf numFmtId="0" fontId="22" fillId="29" borderId="4">
      <alignment horizontal="right" vertical="center"/>
      <protection locked="0"/>
    </xf>
    <xf numFmtId="0" fontId="22"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0" fontId="10" fillId="0" borderId="0" applyNumberFormat="0" applyFont="0" applyFill="0" applyBorder="0" applyAlignment="0" applyProtection="0"/>
    <xf numFmtId="173" fontId="22" fillId="29" borderId="4">
      <alignment horizontal="right" vertical="center"/>
      <protection locked="0"/>
    </xf>
    <xf numFmtId="173" fontId="22"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173"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3" fontId="22" fillId="68" borderId="4">
      <alignment horizontal="right" vertical="center"/>
      <protection locked="0"/>
    </xf>
    <xf numFmtId="173" fontId="22" fillId="68" borderId="4">
      <alignment horizontal="right" vertical="center"/>
      <protection locked="0"/>
    </xf>
    <xf numFmtId="173" fontId="22" fillId="68"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0" fontId="10" fillId="0" borderId="0" applyNumberFormat="0" applyFont="0" applyFill="0" applyBorder="0" applyAlignment="0" applyProtection="0"/>
    <xf numFmtId="175" fontId="22" fillId="29" borderId="4">
      <alignment horizontal="right" vertical="center"/>
      <protection locked="0"/>
    </xf>
    <xf numFmtId="175" fontId="22"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175"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174" fontId="22" fillId="68"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0" fontId="10" fillId="0" borderId="0" applyNumberFormat="0" applyFont="0" applyFill="0" applyBorder="0" applyAlignment="0" applyProtection="0"/>
    <xf numFmtId="174" fontId="22" fillId="29" borderId="4">
      <alignment horizontal="right" vertical="center"/>
      <protection locked="0"/>
    </xf>
    <xf numFmtId="174" fontId="22"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174" fontId="1" fillId="29" borderId="4">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7"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8" fillId="30" borderId="8" applyNumberFormat="0" applyProtection="0">
      <alignment vertical="center"/>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4" fontId="27" fillId="30" borderId="8" applyNumberFormat="0" applyProtection="0">
      <alignment horizontal="left" vertical="center"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0" fontId="27" fillId="30" borderId="8" applyNumberFormat="0" applyProtection="0">
      <alignment horizontal="left" vertical="top" indent="1"/>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2"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3"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4"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5"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6"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7"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8"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39"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40"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29" fillId="31" borderId="8" applyNumberFormat="0" applyProtection="0">
      <alignment horizontal="right" vertical="center"/>
    </xf>
    <xf numFmtId="4" fontId="34" fillId="42" borderId="84" applyNumberFormat="0" applyProtection="0">
      <alignment horizontal="left" vertical="center" indent="1"/>
    </xf>
    <xf numFmtId="4" fontId="34" fillId="31" borderId="84"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10" fillId="43" borderId="8" applyNumberFormat="0" applyProtection="0">
      <alignment horizontal="left" vertical="center" indent="1"/>
    </xf>
    <xf numFmtId="0" fontId="34" fillId="22" borderId="85" applyNumberFormat="0" applyProtection="0">
      <alignment horizontal="left" vertical="center"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10" fillId="43" borderId="8" applyNumberFormat="0" applyProtection="0">
      <alignment horizontal="left" vertical="top" indent="1"/>
    </xf>
    <xf numFmtId="0" fontId="34" fillId="43" borderId="8" applyNumberFormat="0" applyProtection="0">
      <alignment horizontal="left" vertical="top"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10" fillId="31" borderId="8" applyNumberFormat="0" applyProtection="0">
      <alignment horizontal="left" vertical="center" indent="1"/>
    </xf>
    <xf numFmtId="0" fontId="34" fillId="93" borderId="85" applyNumberFormat="0" applyProtection="0">
      <alignment horizontal="left" vertical="center"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10" fillId="31" borderId="8" applyNumberFormat="0" applyProtection="0">
      <alignment horizontal="left" vertical="top" indent="1"/>
    </xf>
    <xf numFmtId="0" fontId="34" fillId="31" borderId="8" applyNumberFormat="0" applyProtection="0">
      <alignment horizontal="left" vertical="top"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10" fillId="44" borderId="8" applyNumberFormat="0" applyProtection="0">
      <alignment horizontal="left" vertical="center" indent="1"/>
    </xf>
    <xf numFmtId="0" fontId="34" fillId="44" borderId="85" applyNumberFormat="0" applyProtection="0">
      <alignment horizontal="left" vertical="center"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10" fillId="44" borderId="8" applyNumberFormat="0" applyProtection="0">
      <alignment horizontal="left" vertical="top" indent="1"/>
    </xf>
    <xf numFmtId="0" fontId="34" fillId="44" borderId="8" applyNumberFormat="0" applyProtection="0">
      <alignment horizontal="left" vertical="top"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10" fillId="42" borderId="8" applyNumberFormat="0" applyProtection="0">
      <alignment horizontal="left" vertical="center" indent="1"/>
    </xf>
    <xf numFmtId="0" fontId="34" fillId="42" borderId="85" applyNumberFormat="0" applyProtection="0">
      <alignment horizontal="left" vertical="center"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10" fillId="42" borderId="8" applyNumberFormat="0" applyProtection="0">
      <alignment horizontal="left" vertical="top" indent="1"/>
    </xf>
    <xf numFmtId="0" fontId="34" fillId="42" borderId="8" applyNumberFormat="0" applyProtection="0">
      <alignment horizontal="left" vertical="top" indent="1"/>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10" fillId="0" borderId="0" applyNumberFormat="0" applyFont="0" applyFill="0" applyBorder="0" applyAlignment="0" applyProtection="0"/>
    <xf numFmtId="0" fontId="10" fillId="45" borderId="4"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45" borderId="4" applyNumberFormat="0">
      <protection locked="0"/>
    </xf>
    <xf numFmtId="0" fontId="10" fillId="45" borderId="4" applyNumberFormat="0">
      <protection locked="0"/>
    </xf>
    <xf numFmtId="0" fontId="10" fillId="45" borderId="4" applyNumberFormat="0">
      <protection locked="0"/>
    </xf>
    <xf numFmtId="0" fontId="10" fillId="45" borderId="4" applyNumberFormat="0">
      <protection locked="0"/>
    </xf>
    <xf numFmtId="0" fontId="34" fillId="45" borderId="86" applyNumberFormat="0">
      <protection locked="0"/>
    </xf>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0" fontId="31" fillId="43" borderId="10" applyBorder="0"/>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29"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32" fillId="46" borderId="8" applyNumberFormat="0" applyProtection="0">
      <alignment vertical="center"/>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4" fontId="29" fillId="46" borderId="8" applyNumberFormat="0" applyProtection="0">
      <alignment horizontal="left" vertical="center"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0" fontId="29" fillId="46" borderId="8" applyNumberFormat="0" applyProtection="0">
      <alignment horizontal="left" vertical="top" indent="1"/>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29"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32" fillId="42" borderId="8" applyNumberFormat="0" applyProtection="0">
      <alignment horizontal="right" vertical="center"/>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4" fontId="29" fillId="31" borderId="8" applyNumberFormat="0" applyProtection="0">
      <alignment horizontal="left" vertical="center"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29" fillId="31" borderId="8" applyNumberFormat="0" applyProtection="0">
      <alignment horizontal="left" vertical="top" indent="1"/>
    </xf>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34" fillId="48" borderId="4"/>
    <xf numFmtId="0" fontId="34" fillId="48" borderId="4"/>
    <xf numFmtId="0" fontId="10" fillId="0" borderId="0" applyNumberFormat="0" applyFont="0" applyFill="0" applyBorder="0" applyAlignment="0" applyProtection="0"/>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10" fillId="0" borderId="0" applyNumberFormat="0" applyFont="0" applyFill="0" applyBorder="0" applyAlignment="0" applyProtection="0"/>
    <xf numFmtId="0" fontId="34" fillId="48" borderId="4"/>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34" fillId="48" borderId="4"/>
    <xf numFmtId="0" fontId="34" fillId="48" borderId="4"/>
    <xf numFmtId="0" fontId="10" fillId="0" borderId="0" applyNumberFormat="0" applyFont="0" applyFill="0" applyBorder="0" applyAlignment="0" applyProtection="0"/>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10" fillId="0" borderId="0" applyNumberFormat="0" applyFont="0" applyFill="0" applyBorder="0" applyAlignment="0" applyProtection="0"/>
    <xf numFmtId="0" fontId="34" fillId="48" borderId="4"/>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34" fillId="48" borderId="4"/>
    <xf numFmtId="0" fontId="34" fillId="48" borderId="4"/>
    <xf numFmtId="0" fontId="10" fillId="0" borderId="0" applyNumberFormat="0" applyFont="0" applyFill="0" applyBorder="0" applyAlignment="0" applyProtection="0"/>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34" fillId="48" borderId="4"/>
    <xf numFmtId="0" fontId="10" fillId="0" borderId="0" applyNumberFormat="0" applyFont="0" applyFill="0" applyBorder="0" applyAlignment="0" applyProtection="0"/>
    <xf numFmtId="0" fontId="34" fillId="48" borderId="4"/>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34" fillId="48" borderId="4"/>
    <xf numFmtId="0" fontId="34" fillId="48" borderId="4"/>
    <xf numFmtId="0" fontId="34" fillId="48" borderId="4"/>
    <xf numFmtId="0" fontId="34" fillId="48" borderId="4"/>
    <xf numFmtId="0" fontId="34" fillId="48" borderId="4"/>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4" fontId="35" fillId="42" borderId="8" applyNumberFormat="0" applyProtection="0">
      <alignment horizontal="righ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7"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18" fillId="0" borderId="13" applyFill="0"/>
    <xf numFmtId="176" fontId="18" fillId="0" borderId="13" applyFill="0"/>
    <xf numFmtId="0" fontId="10" fillId="0" borderId="0" applyNumberFormat="0" applyFont="0" applyFill="0" applyBorder="0" applyAlignment="0" applyProtection="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0" fontId="10" fillId="0" borderId="0" applyNumberFormat="0" applyFont="0" applyFill="0" applyBorder="0" applyAlignment="0" applyProtection="0"/>
    <xf numFmtId="176" fontId="18" fillId="0" borderId="13"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18" fillId="0" borderId="13" applyFill="0"/>
    <xf numFmtId="176" fontId="18" fillId="0" borderId="13" applyFill="0"/>
    <xf numFmtId="0" fontId="10" fillId="0" borderId="0" applyNumberFormat="0" applyFont="0" applyFill="0" applyBorder="0" applyAlignment="0" applyProtection="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0" fontId="10" fillId="0" borderId="0" applyNumberFormat="0" applyFont="0" applyFill="0" applyBorder="0" applyAlignment="0" applyProtection="0"/>
    <xf numFmtId="176" fontId="18" fillId="0" borderId="13"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18" fillId="0" borderId="13" applyFill="0"/>
    <xf numFmtId="176" fontId="18" fillId="0" borderId="13" applyFill="0"/>
    <xf numFmtId="0" fontId="10" fillId="0" borderId="0" applyNumberFormat="0" applyFont="0" applyFill="0" applyBorder="0" applyAlignment="0" applyProtection="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0" fontId="10" fillId="0" borderId="0" applyNumberFormat="0" applyFont="0" applyFill="0" applyBorder="0" applyAlignment="0" applyProtection="0"/>
    <xf numFmtId="176" fontId="18" fillId="0" borderId="13"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18" fillId="0" borderId="13" applyFill="0"/>
    <xf numFmtId="176" fontId="18" fillId="0" borderId="13" applyFill="0"/>
    <xf numFmtId="176" fontId="18" fillId="0" borderId="13" applyFill="0"/>
    <xf numFmtId="176" fontId="18" fillId="0" borderId="13" applyFill="0"/>
    <xf numFmtId="0" fontId="10" fillId="0" borderId="0" applyNumberFormat="0" applyFont="0" applyFill="0" applyBorder="0" applyAlignment="0" applyProtection="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176" fontId="18" fillId="0" borderId="13"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9" fillId="0" borderId="64" applyNumberFormat="0" applyFill="0" applyAlignment="0" applyProtection="0"/>
    <xf numFmtId="0" fontId="19" fillId="0" borderId="64" applyNumberFormat="0" applyFill="0" applyAlignment="0" applyProtection="0"/>
    <xf numFmtId="0" fontId="10" fillId="0" borderId="0" applyNumberFormat="0" applyFont="0" applyFill="0" applyBorder="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0" fillId="0" borderId="0" applyNumberFormat="0" applyFont="0" applyFill="0" applyBorder="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0" fillId="0" borderId="0" applyNumberFormat="0" applyFont="0" applyFill="0" applyBorder="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9" fillId="0" borderId="64"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9" fillId="0" borderId="87"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6" fillId="0" borderId="0" applyNumberFormat="0" applyFill="0" applyBorder="0" applyAlignment="0" applyProtection="0"/>
    <xf numFmtId="0" fontId="5" fillId="0" borderId="0"/>
    <xf numFmtId="0" fontId="10" fillId="0" borderId="0"/>
    <xf numFmtId="0" fontId="10" fillId="0" borderId="0"/>
    <xf numFmtId="0" fontId="1" fillId="0" borderId="0"/>
    <xf numFmtId="0" fontId="1" fillId="0" borderId="0"/>
    <xf numFmtId="174" fontId="1" fillId="25" borderId="4">
      <alignment vertical="center"/>
      <protection locked="0"/>
    </xf>
    <xf numFmtId="9" fontId="1" fillId="0" borderId="0" applyFont="0" applyFill="0" applyBorder="0" applyAlignment="0" applyProtection="0"/>
    <xf numFmtId="0" fontId="5" fillId="0" borderId="0"/>
    <xf numFmtId="0" fontId="5" fillId="0" borderId="0"/>
    <xf numFmtId="170" fontId="10" fillId="0" borderId="0"/>
    <xf numFmtId="170" fontId="1" fillId="0" borderId="0"/>
    <xf numFmtId="0" fontId="5" fillId="0" borderId="0"/>
    <xf numFmtId="195" fontId="10" fillId="0" borderId="0">
      <alignment vertical="top"/>
    </xf>
    <xf numFmtId="195" fontId="10" fillId="0" borderId="0">
      <alignment vertical="top"/>
    </xf>
    <xf numFmtId="196" fontId="96" fillId="0" borderId="0"/>
    <xf numFmtId="197" fontId="10" fillId="0" borderId="0"/>
    <xf numFmtId="197" fontId="10" fillId="0" borderId="0"/>
    <xf numFmtId="197" fontId="10" fillId="0" borderId="0"/>
    <xf numFmtId="197" fontId="10" fillId="0" borderId="0"/>
    <xf numFmtId="197" fontId="10" fillId="0" borderId="0"/>
    <xf numFmtId="195" fontId="127" fillId="0" borderId="0"/>
    <xf numFmtId="196" fontId="96" fillId="0" borderId="0"/>
    <xf numFmtId="197" fontId="10" fillId="0" borderId="0"/>
    <xf numFmtId="197" fontId="10" fillId="0" borderId="0"/>
    <xf numFmtId="197" fontId="10" fillId="0" borderId="0"/>
    <xf numFmtId="197" fontId="10" fillId="0" borderId="0"/>
    <xf numFmtId="197" fontId="10" fillId="0" borderId="0"/>
    <xf numFmtId="198" fontId="128" fillId="0" borderId="0" applyFont="0" applyFill="0" applyBorder="0" applyAlignment="0" applyProtection="0">
      <protection locked="0"/>
    </xf>
    <xf numFmtId="199" fontId="127" fillId="0" borderId="0">
      <alignment horizontal="right"/>
    </xf>
    <xf numFmtId="200" fontId="127" fillId="6" borderId="0"/>
    <xf numFmtId="201" fontId="127" fillId="6" borderId="0"/>
    <xf numFmtId="202" fontId="127" fillId="6" borderId="0"/>
    <xf numFmtId="203" fontId="127" fillId="6" borderId="0">
      <alignment horizontal="right"/>
    </xf>
    <xf numFmtId="0" fontId="10" fillId="0" borderId="0"/>
    <xf numFmtId="0" fontId="10" fillId="0" borderId="0"/>
    <xf numFmtId="195" fontId="10" fillId="0" borderId="0"/>
    <xf numFmtId="0" fontId="10" fillId="0" borderId="0"/>
    <xf numFmtId="195" fontId="5" fillId="0" borderId="0"/>
    <xf numFmtId="195" fontId="10" fillId="0" borderId="0"/>
    <xf numFmtId="195" fontId="10" fillId="0" borderId="0"/>
    <xf numFmtId="195" fontId="10" fillId="0" borderId="0"/>
    <xf numFmtId="19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5" fontId="5" fillId="0" borderId="0"/>
    <xf numFmtId="0" fontId="5" fillId="0" borderId="0"/>
    <xf numFmtId="195" fontId="5" fillId="0" borderId="0"/>
    <xf numFmtId="0" fontId="10" fillId="0" borderId="0"/>
    <xf numFmtId="0" fontId="10" fillId="0" borderId="0"/>
    <xf numFmtId="0" fontId="10" fillId="0" borderId="0"/>
    <xf numFmtId="204"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5" fontId="10" fillId="0" borderId="0"/>
    <xf numFmtId="195" fontId="10" fillId="0" borderId="0"/>
    <xf numFmtId="195" fontId="10" fillId="0" borderId="0"/>
    <xf numFmtId="0" fontId="10" fillId="0" borderId="0"/>
    <xf numFmtId="195" fontId="10" fillId="0" borderId="0" applyBorder="0"/>
    <xf numFmtId="195" fontId="129" fillId="0" borderId="0" applyNumberFormat="0" applyFont="0" applyFill="0" applyBorder="0" applyAlignment="0" applyProtection="0"/>
    <xf numFmtId="41" fontId="10" fillId="0" borderId="0" applyFont="0" applyFill="0" applyBorder="0" applyAlignment="0" applyProtection="0"/>
    <xf numFmtId="195" fontId="130" fillId="0" borderId="0" applyNumberFormat="0" applyFill="0" applyBorder="0" applyAlignment="0" applyProtection="0">
      <alignment vertical="top"/>
      <protection locked="0"/>
    </xf>
    <xf numFmtId="43" fontId="10" fillId="0" borderId="0" applyFont="0" applyFill="0" applyBorder="0" applyAlignment="0" applyProtection="0"/>
    <xf numFmtId="205" fontId="131" fillId="0" borderId="0">
      <alignment horizontal="right" vertical="center"/>
    </xf>
    <xf numFmtId="195" fontId="37" fillId="0" borderId="0"/>
    <xf numFmtId="195" fontId="37" fillId="0" borderId="0"/>
    <xf numFmtId="195" fontId="10" fillId="0" borderId="0" applyFont="0" applyFill="0" applyBorder="0" applyAlignment="0" applyProtection="0"/>
    <xf numFmtId="195" fontId="37" fillId="0" borderId="0"/>
    <xf numFmtId="195" fontId="37" fillId="0" borderId="0"/>
    <xf numFmtId="195" fontId="10" fillId="0" borderId="0"/>
    <xf numFmtId="195" fontId="10" fillId="0" borderId="0"/>
    <xf numFmtId="195" fontId="10" fillId="0" borderId="0" applyFont="0" applyFill="0" applyBorder="0" applyAlignment="0" applyProtection="0"/>
    <xf numFmtId="172" fontId="10" fillId="0" borderId="0" applyFont="0" applyFill="0" applyBorder="0" applyAlignment="0" applyProtection="0"/>
    <xf numFmtId="195" fontId="96" fillId="0" borderId="0" applyFont="0" applyFill="0" applyBorder="0" applyAlignment="0" applyProtection="0"/>
    <xf numFmtId="172" fontId="10" fillId="0" borderId="0" applyFont="0" applyFill="0" applyBorder="0" applyAlignment="0" applyProtection="0"/>
    <xf numFmtId="195" fontId="10" fillId="0" borderId="0"/>
    <xf numFmtId="195" fontId="10" fillId="0" borderId="0"/>
    <xf numFmtId="195" fontId="37" fillId="0" borderId="0"/>
    <xf numFmtId="206" fontId="10" fillId="0" borderId="0" applyFont="0" applyFill="0" applyBorder="0" applyAlignment="0" applyProtection="0"/>
    <xf numFmtId="195" fontId="96" fillId="0" borderId="0" applyFont="0" applyFill="0" applyBorder="0" applyAlignment="0" applyProtection="0"/>
    <xf numFmtId="207" fontId="10" fillId="0" borderId="0" applyFont="0" applyFill="0" applyBorder="0" applyAlignment="0" applyProtection="0"/>
    <xf numFmtId="206" fontId="10" fillId="0" borderId="0" applyFont="0" applyFill="0" applyBorder="0" applyAlignment="0" applyProtection="0"/>
    <xf numFmtId="207" fontId="10" fillId="0" borderId="0" applyFont="0" applyFill="0" applyBorder="0" applyAlignment="0" applyProtection="0"/>
    <xf numFmtId="39" fontId="10" fillId="0" borderId="0" applyFont="0" applyFill="0" applyBorder="0" applyAlignment="0" applyProtection="0"/>
    <xf numFmtId="195" fontId="96" fillId="0" borderId="0" applyFont="0" applyFill="0" applyBorder="0" applyAlignment="0" applyProtection="0"/>
    <xf numFmtId="39" fontId="10" fillId="0" borderId="0" applyFont="0" applyFill="0" applyBorder="0" applyAlignment="0" applyProtection="0"/>
    <xf numFmtId="195" fontId="10" fillId="0" borderId="0"/>
    <xf numFmtId="195" fontId="37" fillId="0" borderId="0"/>
    <xf numFmtId="195" fontId="130" fillId="0" borderId="0"/>
    <xf numFmtId="195" fontId="130" fillId="0" borderId="0"/>
    <xf numFmtId="195" fontId="37" fillId="0" borderId="0"/>
    <xf numFmtId="195" fontId="10" fillId="0" borderId="0" applyFont="0" applyFill="0" applyBorder="0" applyAlignment="0" applyProtection="0"/>
    <xf numFmtId="195" fontId="37" fillId="0" borderId="0"/>
    <xf numFmtId="0" fontId="10" fillId="0" borderId="0"/>
    <xf numFmtId="195" fontId="10" fillId="0" borderId="0"/>
    <xf numFmtId="195" fontId="10" fillId="0" borderId="0"/>
    <xf numFmtId="195" fontId="10" fillId="0" borderId="0"/>
    <xf numFmtId="195" fontId="10" fillId="0" borderId="0"/>
    <xf numFmtId="195" fontId="10" fillId="0" borderId="0"/>
    <xf numFmtId="195" fontId="10" fillId="0" borderId="0"/>
    <xf numFmtId="195" fontId="37" fillId="0" borderId="0"/>
    <xf numFmtId="208" fontId="10" fillId="0" borderId="0" applyFont="0" applyFill="0" applyBorder="0" applyAlignment="0" applyProtection="0"/>
    <xf numFmtId="195" fontId="96" fillId="0" borderId="0" applyFont="0" applyFill="0" applyBorder="0" applyAlignment="0" applyProtection="0"/>
    <xf numFmtId="209" fontId="10" fillId="0" borderId="0" applyFont="0" applyFill="0" applyBorder="0" applyAlignment="0" applyProtection="0"/>
    <xf numFmtId="208" fontId="10" fillId="0" borderId="0" applyFont="0" applyFill="0" applyBorder="0" applyAlignment="0" applyProtection="0"/>
    <xf numFmtId="209" fontId="10" fillId="0" borderId="0" applyFont="0" applyFill="0" applyBorder="0" applyAlignment="0" applyProtection="0"/>
    <xf numFmtId="210" fontId="10" fillId="0" borderId="0" applyFont="0" applyFill="0" applyBorder="0" applyAlignment="0" applyProtection="0"/>
    <xf numFmtId="195" fontId="96" fillId="0" borderId="0" applyFont="0" applyFill="0" applyBorder="0" applyAlignment="0" applyProtection="0"/>
    <xf numFmtId="211" fontId="10" fillId="0" borderId="0" applyFont="0" applyFill="0" applyBorder="0" applyAlignment="0" applyProtection="0"/>
    <xf numFmtId="210" fontId="10" fillId="0" borderId="0" applyFont="0" applyFill="0" applyBorder="0" applyAlignment="0" applyProtection="0"/>
    <xf numFmtId="211" fontId="10" fillId="0" borderId="0" applyFont="0" applyFill="0" applyBorder="0" applyAlignment="0" applyProtection="0"/>
    <xf numFmtId="195" fontId="37" fillId="0" borderId="0"/>
    <xf numFmtId="195" fontId="37" fillId="0" borderId="0"/>
    <xf numFmtId="195" fontId="10" fillId="0" borderId="0"/>
    <xf numFmtId="195" fontId="37" fillId="0" borderId="0"/>
    <xf numFmtId="195" fontId="10" fillId="0" borderId="0"/>
    <xf numFmtId="195" fontId="10" fillId="0" borderId="0"/>
    <xf numFmtId="212" fontId="10" fillId="0" borderId="0" applyFont="0" applyFill="0" applyBorder="0" applyAlignment="0" applyProtection="0"/>
    <xf numFmtId="195" fontId="96" fillId="0" borderId="0" applyFont="0" applyFill="0" applyBorder="0" applyAlignment="0" applyProtection="0"/>
    <xf numFmtId="213" fontId="10" fillId="0" borderId="0" applyFont="0" applyFill="0" applyBorder="0" applyAlignment="0" applyProtection="0"/>
    <xf numFmtId="212" fontId="10" fillId="0" borderId="0" applyFont="0" applyFill="0" applyBorder="0" applyAlignment="0" applyProtection="0"/>
    <xf numFmtId="213" fontId="10" fillId="0" borderId="0" applyFont="0" applyFill="0" applyBorder="0" applyAlignment="0" applyProtection="0"/>
    <xf numFmtId="214" fontId="10" fillId="0" borderId="0" applyFont="0" applyFill="0" applyBorder="0" applyAlignment="0" applyProtection="0"/>
    <xf numFmtId="195" fontId="96" fillId="0" borderId="0" applyFont="0" applyFill="0" applyBorder="0" applyAlignment="0" applyProtection="0"/>
    <xf numFmtId="215" fontId="10" fillId="0" borderId="0" applyFont="0" applyFill="0" applyBorder="0" applyAlignment="0" applyProtection="0"/>
    <xf numFmtId="214" fontId="10" fillId="0" borderId="0" applyFont="0" applyFill="0" applyBorder="0" applyAlignment="0" applyProtection="0"/>
    <xf numFmtId="215" fontId="10" fillId="0" borderId="0" applyFont="0" applyFill="0" applyBorder="0" applyAlignment="0" applyProtection="0"/>
    <xf numFmtId="195" fontId="132" fillId="0" borderId="0"/>
    <xf numFmtId="195" fontId="132" fillId="0" borderId="0"/>
    <xf numFmtId="195" fontId="132" fillId="0" borderId="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33" fillId="0" borderId="0" applyNumberFormat="0" applyFill="0" applyBorder="0" applyProtection="0">
      <alignment horizontal="left"/>
    </xf>
    <xf numFmtId="195" fontId="134" fillId="0" borderId="0" applyNumberFormat="0" applyFill="0" applyBorder="0" applyProtection="0">
      <alignment horizontal="centerContinuous"/>
    </xf>
    <xf numFmtId="195" fontId="132" fillId="0" borderId="0"/>
    <xf numFmtId="195" fontId="132" fillId="0" borderId="0"/>
    <xf numFmtId="216" fontId="34" fillId="0" borderId="0"/>
    <xf numFmtId="195" fontId="130" fillId="0" borderId="0"/>
    <xf numFmtId="195" fontId="130" fillId="0" borderId="0"/>
    <xf numFmtId="195" fontId="132" fillId="0" borderId="0"/>
    <xf numFmtId="195" fontId="132" fillId="0" borderId="0"/>
    <xf numFmtId="195" fontId="132" fillId="0" borderId="0"/>
    <xf numFmtId="195" fontId="10" fillId="0" borderId="0"/>
    <xf numFmtId="195" fontId="37" fillId="0" borderId="0"/>
    <xf numFmtId="216" fontId="34" fillId="0" borderId="0"/>
    <xf numFmtId="195" fontId="10" fillId="0" borderId="0" applyFont="0" applyFill="0" applyBorder="0" applyAlignment="0" applyProtection="0"/>
    <xf numFmtId="195" fontId="10" fillId="0" borderId="0" applyFont="0" applyFill="0" applyBorder="0" applyAlignment="0" applyProtection="0"/>
    <xf numFmtId="0" fontId="10" fillId="0" borderId="0"/>
    <xf numFmtId="217" fontId="135" fillId="0" borderId="0" applyFont="0" applyFill="0" applyBorder="0" applyAlignment="0" applyProtection="0"/>
    <xf numFmtId="218" fontId="130" fillId="0" borderId="0" applyFont="0" applyFill="0" applyBorder="0" applyAlignment="0" applyProtection="0"/>
    <xf numFmtId="219" fontId="136" fillId="0" borderId="0"/>
    <xf numFmtId="220" fontId="130" fillId="0" borderId="0" applyFont="0" applyFill="0" applyBorder="0" applyAlignment="0" applyProtection="0"/>
    <xf numFmtId="195" fontId="10" fillId="0" borderId="0"/>
    <xf numFmtId="221" fontId="135" fillId="0" borderId="0" applyFont="0" applyFill="0" applyBorder="0" applyAlignment="0" applyProtection="0"/>
    <xf numFmtId="176" fontId="10" fillId="0" borderId="0" applyBorder="0"/>
    <xf numFmtId="195" fontId="10" fillId="0" borderId="0" applyBorder="0"/>
    <xf numFmtId="176" fontId="10" fillId="0" borderId="0" applyBorder="0"/>
    <xf numFmtId="216" fontId="34" fillId="0" borderId="0"/>
    <xf numFmtId="222" fontId="136" fillId="0" borderId="0"/>
    <xf numFmtId="222" fontId="137" fillId="0" borderId="0"/>
    <xf numFmtId="223" fontId="136" fillId="0" borderId="0"/>
    <xf numFmtId="224" fontId="128" fillId="0" borderId="0" applyFont="0" applyFill="0" applyBorder="0" applyAlignment="0" applyProtection="0">
      <protection locked="0"/>
    </xf>
    <xf numFmtId="225" fontId="17" fillId="0" borderId="0"/>
    <xf numFmtId="195" fontId="137" fillId="0" borderId="0"/>
    <xf numFmtId="225" fontId="138" fillId="0" borderId="0"/>
    <xf numFmtId="226" fontId="136" fillId="0" borderId="0"/>
    <xf numFmtId="227" fontId="137" fillId="0" borderId="0"/>
    <xf numFmtId="226" fontId="139" fillId="0" borderId="0"/>
    <xf numFmtId="228" fontId="136" fillId="0" borderId="0"/>
    <xf numFmtId="0" fontId="15" fillId="97" borderId="0" applyNumberFormat="0" applyBorder="0" applyAlignment="0" applyProtection="0"/>
    <xf numFmtId="0" fontId="15" fillId="16" borderId="0" applyNumberFormat="0" applyBorder="0" applyAlignment="0" applyProtection="0"/>
    <xf numFmtId="0" fontId="15" fillId="98" borderId="0" applyNumberFormat="0" applyBorder="0" applyAlignment="0" applyProtection="0"/>
    <xf numFmtId="0" fontId="15" fillId="15" borderId="0" applyNumberFormat="0" applyBorder="0" applyAlignment="0" applyProtection="0"/>
    <xf numFmtId="0" fontId="15" fillId="99" borderId="0" applyNumberFormat="0" applyBorder="0" applyAlignment="0" applyProtection="0"/>
    <xf numFmtId="0" fontId="15" fillId="100" borderId="0" applyNumberFormat="0" applyBorder="0" applyAlignment="0" applyProtection="0"/>
    <xf numFmtId="0" fontId="15" fillId="9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229" fontId="140" fillId="0" borderId="7">
      <alignment horizontal="centerContinuous"/>
    </xf>
    <xf numFmtId="230" fontId="18" fillId="101" borderId="94">
      <alignment horizontal="center" vertical="center"/>
    </xf>
    <xf numFmtId="176" fontId="128" fillId="0" borderId="0" applyFont="0" applyFill="0" applyBorder="0" applyAlignment="0" applyProtection="0"/>
    <xf numFmtId="195" fontId="128" fillId="0" borderId="0" applyFont="0" applyFill="0" applyBorder="0" applyAlignment="0" applyProtection="0"/>
    <xf numFmtId="216" fontId="141" fillId="0" borderId="0" applyNumberFormat="0" applyFont="0" applyFill="0" applyBorder="0" applyProtection="0">
      <alignment horizontal="center"/>
    </xf>
    <xf numFmtId="231" fontId="142" fillId="0" borderId="0">
      <alignment horizontal="left"/>
    </xf>
    <xf numFmtId="232" fontId="143" fillId="0" borderId="0" applyFont="0" applyFill="0" applyBorder="0" applyAlignment="0" applyProtection="0"/>
    <xf numFmtId="195" fontId="128" fillId="0" borderId="0" applyFont="0" applyFill="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0" fontId="144" fillId="32" borderId="0" applyNumberFormat="0" applyBorder="0" applyAlignment="0" applyProtection="0"/>
    <xf numFmtId="233" fontId="145" fillId="102" borderId="93" applyNumberFormat="0" applyBorder="0" applyAlignment="0">
      <alignment horizontal="centerContinuous" vertical="center"/>
      <protection hidden="1"/>
    </xf>
    <xf numFmtId="1" fontId="146" fillId="103" borderId="50" applyNumberFormat="0" applyBorder="0" applyAlignment="0">
      <alignment horizontal="center" vertical="top" wrapText="1"/>
      <protection hidden="1"/>
    </xf>
    <xf numFmtId="234" fontId="10" fillId="0" borderId="0" applyFont="0" applyFill="0" applyBorder="0" applyAlignment="0" applyProtection="0"/>
    <xf numFmtId="172" fontId="10" fillId="0" borderId="0" applyNumberFormat="0" applyFont="0" applyAlignment="0" applyProtection="0"/>
    <xf numFmtId="195" fontId="114" fillId="104" borderId="0">
      <alignment horizontal="left"/>
    </xf>
    <xf numFmtId="235" fontId="147" fillId="0" borderId="0" applyFill="0" applyBorder="0" applyAlignment="0" applyProtection="0"/>
    <xf numFmtId="2" fontId="148" fillId="51" borderId="41" applyProtection="0">
      <alignment horizontal="left"/>
      <protection locked="0"/>
    </xf>
    <xf numFmtId="195" fontId="18" fillId="101" borderId="0" applyNumberFormat="0" applyFont="0" applyAlignment="0">
      <alignment horizontal="center"/>
    </xf>
    <xf numFmtId="236" fontId="149" fillId="101" borderId="0" applyFont="0" applyFill="0" applyBorder="0" applyAlignment="0" applyProtection="0"/>
    <xf numFmtId="195" fontId="150" fillId="0" borderId="0" applyNumberFormat="0" applyFill="0" applyBorder="0" applyAlignment="0" applyProtection="0"/>
    <xf numFmtId="195" fontId="151" fillId="0" borderId="7" applyNumberFormat="0" applyFill="0" applyAlignment="0" applyProtection="0"/>
    <xf numFmtId="195" fontId="136" fillId="0" borderId="0"/>
    <xf numFmtId="237" fontId="152" fillId="7" borderId="0" applyFont="0" applyFill="0" applyBorder="0" applyAlignment="0" applyProtection="0"/>
    <xf numFmtId="238" fontId="96" fillId="0" borderId="0" applyAlignment="0" applyProtection="0"/>
    <xf numFmtId="49" fontId="34" fillId="0" borderId="0" applyNumberFormat="0" applyAlignment="0" applyProtection="0">
      <alignment horizontal="left"/>
    </xf>
    <xf numFmtId="49" fontId="153" fillId="0" borderId="60" applyNumberFormat="0" applyAlignment="0" applyProtection="0">
      <alignment horizontal="left" wrapText="1"/>
    </xf>
    <xf numFmtId="49" fontId="154" fillId="0" borderId="0" applyAlignment="0" applyProtection="0">
      <alignment horizontal="left"/>
    </xf>
    <xf numFmtId="239" fontId="130" fillId="0" borderId="0" applyFont="0" applyFill="0" applyBorder="0" applyAlignment="0" applyProtection="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5" fillId="0" borderId="0"/>
    <xf numFmtId="195" fontId="156" fillId="0" borderId="0"/>
    <xf numFmtId="195" fontId="128" fillId="0" borderId="0" applyFill="0" applyBorder="0" applyAlignment="0"/>
    <xf numFmtId="240" fontId="10" fillId="6" borderId="0"/>
    <xf numFmtId="195" fontId="10" fillId="0" borderId="0">
      <alignment vertical="center"/>
    </xf>
    <xf numFmtId="38" fontId="157" fillId="0" borderId="0" applyNumberFormat="0" applyFill="0" applyBorder="0" applyAlignment="0" applyProtection="0"/>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1" fontId="158" fillId="0" borderId="48">
      <alignment vertical="top"/>
    </xf>
    <xf numFmtId="164" fontId="31" fillId="0" borderId="0" applyBorder="0">
      <alignment horizontal="right"/>
    </xf>
    <xf numFmtId="164" fontId="31" fillId="0" borderId="6" applyAlignment="0">
      <alignment horizontal="right"/>
    </xf>
    <xf numFmtId="241" fontId="130" fillId="0" borderId="0"/>
    <xf numFmtId="241" fontId="130" fillId="0" borderId="0"/>
    <xf numFmtId="241" fontId="130" fillId="0" borderId="0"/>
    <xf numFmtId="241" fontId="130" fillId="0" borderId="0"/>
    <xf numFmtId="241" fontId="130" fillId="0" borderId="0"/>
    <xf numFmtId="241" fontId="130" fillId="0" borderId="0"/>
    <xf numFmtId="241" fontId="130" fillId="0" borderId="0"/>
    <xf numFmtId="241" fontId="130" fillId="0" borderId="0"/>
    <xf numFmtId="38" fontId="10" fillId="0" borderId="0" applyFont="0" applyFill="0" applyBorder="0" applyAlignment="0" applyProtection="0"/>
    <xf numFmtId="216" fontId="128" fillId="0" borderId="0" applyFont="0" applyFill="0" applyBorder="0" applyAlignment="0" applyProtection="0">
      <protection locked="0"/>
    </xf>
    <xf numFmtId="40" fontId="128" fillId="0" borderId="0" applyFont="0" applyFill="0" applyBorder="0" applyAlignment="0" applyProtection="0">
      <protection locked="0"/>
    </xf>
    <xf numFmtId="219" fontId="136" fillId="0" borderId="0"/>
    <xf numFmtId="242" fontId="17" fillId="0" borderId="0"/>
    <xf numFmtId="195" fontId="159" fillId="0" borderId="0" applyFont="0" applyFill="0" applyBorder="0" applyAlignment="0" applyProtection="0">
      <alignment horizontal="right"/>
    </xf>
    <xf numFmtId="243" fontId="159" fillId="0" borderId="0" applyFont="0" applyFill="0" applyBorder="0" applyAlignment="0" applyProtection="0"/>
    <xf numFmtId="195" fontId="159" fillId="0" borderId="0" applyFont="0" applyFill="0" applyBorder="0" applyAlignment="0" applyProtection="0">
      <alignment horizontal="right"/>
    </xf>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242" fontId="5" fillId="0" borderId="0" applyFont="0" applyFill="0" applyBorder="0" applyAlignment="0" applyProtection="0"/>
    <xf numFmtId="167" fontId="5" fillId="0" borderId="0" applyFont="0" applyFill="0" applyBorder="0" applyAlignment="0" applyProtection="0"/>
    <xf numFmtId="172" fontId="5" fillId="0" borderId="0" applyFont="0" applyFill="0" applyBorder="0" applyAlignment="0" applyProtection="0"/>
    <xf numFmtId="167"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244" fontId="5" fillId="0" borderId="0" applyFont="0" applyFill="0" applyBorder="0" applyAlignment="0" applyProtection="0"/>
    <xf numFmtId="245" fontId="5" fillId="0" borderId="0" applyFont="0" applyFill="0" applyBorder="0" applyAlignment="0" applyProtection="0"/>
    <xf numFmtId="245" fontId="5" fillId="0" borderId="0" applyFont="0" applyFill="0" applyBorder="0" applyAlignment="0" applyProtection="0"/>
    <xf numFmtId="164" fontId="5" fillId="0" borderId="0" applyFont="0" applyFill="0" applyBorder="0" applyAlignment="0" applyProtection="0"/>
    <xf numFmtId="203" fontId="5" fillId="0" borderId="0" applyFont="0" applyFill="0" applyBorder="0" applyAlignment="0" applyProtection="0"/>
    <xf numFmtId="246" fontId="5" fillId="0" borderId="0" applyFont="0" applyFill="0" applyBorder="0" applyAlignment="0" applyProtection="0"/>
    <xf numFmtId="246" fontId="5" fillId="0" borderId="0" applyFont="0" applyFill="0" applyBorder="0" applyAlignment="0" applyProtection="0"/>
    <xf numFmtId="246"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47" fontId="1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248" fontId="1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5"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249" fontId="10" fillId="0" borderId="0" applyFont="0" applyFill="0" applyBorder="0" applyAlignment="0" applyProtection="0"/>
    <xf numFmtId="38" fontId="130" fillId="0" borderId="0" applyFill="0" applyBorder="0" applyProtection="0">
      <alignment horizontal="center"/>
    </xf>
    <xf numFmtId="195" fontId="160" fillId="0" borderId="0">
      <protection locked="0"/>
    </xf>
    <xf numFmtId="250" fontId="10" fillId="0" borderId="0" applyBorder="0"/>
    <xf numFmtId="251" fontId="34" fillId="0" borderId="0" applyBorder="0"/>
    <xf numFmtId="195" fontId="161" fillId="0" borderId="0"/>
    <xf numFmtId="252" fontId="10" fillId="0" borderId="0" applyFill="0" applyBorder="0">
      <alignment horizontal="left"/>
    </xf>
    <xf numFmtId="195" fontId="162" fillId="0" borderId="0" applyNumberFormat="0" applyAlignment="0">
      <alignment horizontal="left"/>
    </xf>
    <xf numFmtId="37" fontId="10" fillId="105" borderId="0" applyFont="0" applyBorder="0" applyAlignment="0" applyProtection="0"/>
    <xf numFmtId="172" fontId="132" fillId="105" borderId="0" applyFont="0" applyBorder="0" applyAlignment="0" applyProtection="0"/>
    <xf numFmtId="39" fontId="132" fillId="105" borderId="0" applyFont="0" applyBorder="0" applyAlignment="0" applyProtection="0"/>
    <xf numFmtId="192" fontId="163" fillId="0" borderId="0"/>
    <xf numFmtId="253" fontId="128" fillId="0" borderId="0" applyFont="0" applyFill="0" applyBorder="0" applyAlignment="0" applyProtection="0">
      <protection locked="0"/>
    </xf>
    <xf numFmtId="254" fontId="128" fillId="0" borderId="0" applyFont="0" applyFill="0" applyBorder="0" applyAlignment="0" applyProtection="0">
      <protection locked="0"/>
    </xf>
    <xf numFmtId="255" fontId="10" fillId="0" borderId="0">
      <alignment horizontal="right"/>
    </xf>
    <xf numFmtId="195" fontId="159" fillId="0" borderId="0" applyFont="0" applyFill="0" applyBorder="0" applyAlignment="0" applyProtection="0">
      <alignment horizontal="right"/>
    </xf>
    <xf numFmtId="195" fontId="159" fillId="0" borderId="0" applyFont="0" applyFill="0" applyBorder="0" applyAlignment="0" applyProtection="0">
      <alignment horizontal="right"/>
    </xf>
    <xf numFmtId="256" fontId="10" fillId="0" borderId="0" applyFont="0" applyFill="0" applyBorder="0" applyAlignment="0" applyProtection="0"/>
    <xf numFmtId="195" fontId="159" fillId="0" borderId="0" applyFont="0" applyFill="0" applyBorder="0" applyAlignment="0" applyProtection="0">
      <alignment horizontal="right"/>
    </xf>
    <xf numFmtId="44" fontId="23" fillId="0" borderId="0" applyFont="0" applyFill="0" applyBorder="0" applyAlignment="0" applyProtection="0"/>
    <xf numFmtId="252" fontId="10" fillId="0" borderId="0" applyFont="0" applyFill="0" applyBorder="0" applyAlignment="0" applyProtection="0"/>
    <xf numFmtId="257" fontId="10" fillId="0" borderId="0" applyFont="0" applyFill="0" applyBorder="0" applyAlignment="0" applyProtection="0"/>
    <xf numFmtId="195" fontId="10" fillId="0" borderId="0" applyFont="0" applyFill="0" applyBorder="0" applyAlignment="0" applyProtection="0"/>
    <xf numFmtId="258" fontId="127" fillId="6" borderId="41">
      <alignment horizontal="right"/>
    </xf>
    <xf numFmtId="259" fontId="130" fillId="0" borderId="0" applyFont="0" applyFill="0" applyBorder="0" applyAlignment="0" applyProtection="0"/>
    <xf numFmtId="195" fontId="159" fillId="0" borderId="0" applyFont="0" applyFill="0" applyBorder="0" applyAlignment="0" applyProtection="0"/>
    <xf numFmtId="260" fontId="10" fillId="0" borderId="0" applyFont="0" applyFill="0" applyBorder="0" applyAlignment="0" applyProtection="0"/>
    <xf numFmtId="195" fontId="159" fillId="0" borderId="0" applyFont="0" applyFill="0" applyBorder="0" applyAlignment="0" applyProtection="0"/>
    <xf numFmtId="195" fontId="31" fillId="51" borderId="0">
      <alignment horizontal="left"/>
    </xf>
    <xf numFmtId="14" fontId="10" fillId="0" borderId="0"/>
    <xf numFmtId="223" fontId="17" fillId="0" borderId="0">
      <alignment horizontal="right"/>
    </xf>
    <xf numFmtId="219" fontId="17" fillId="0" borderId="0">
      <alignment horizontal="right"/>
      <protection locked="0"/>
    </xf>
    <xf numFmtId="219" fontId="17" fillId="0" borderId="0"/>
    <xf numFmtId="261" fontId="17" fillId="0" borderId="0">
      <alignment horizontal="right"/>
      <protection locked="0"/>
    </xf>
    <xf numFmtId="219" fontId="138" fillId="0" borderId="0"/>
    <xf numFmtId="262" fontId="10" fillId="0" borderId="0" applyFont="0" applyFill="0" applyBorder="0" applyAlignment="0" applyProtection="0"/>
    <xf numFmtId="263" fontId="10" fillId="0" borderId="0" applyFont="0" applyFill="0" applyBorder="0" applyAlignment="0" applyProtection="0"/>
    <xf numFmtId="216" fontId="141" fillId="6" borderId="0" applyNumberFormat="0" applyFont="0" applyBorder="0" applyAlignment="0" applyProtection="0"/>
    <xf numFmtId="254" fontId="130" fillId="0" borderId="0" applyFill="0" applyBorder="0" applyProtection="0">
      <alignment horizontal="center"/>
    </xf>
    <xf numFmtId="253" fontId="130" fillId="0" borderId="0">
      <alignment horizontal="center"/>
    </xf>
    <xf numFmtId="254" fontId="130" fillId="0" borderId="0" applyFill="0" applyBorder="0" applyProtection="0">
      <alignment horizontal="center"/>
    </xf>
    <xf numFmtId="252" fontId="164" fillId="0" borderId="0">
      <alignment horizontal="center"/>
    </xf>
    <xf numFmtId="195" fontId="159" fillId="0" borderId="95" applyNumberFormat="0" applyFont="0" applyFill="0" applyAlignment="0" applyProtection="0"/>
    <xf numFmtId="176" fontId="165" fillId="0" borderId="65"/>
    <xf numFmtId="222" fontId="17" fillId="0" borderId="0"/>
    <xf numFmtId="38" fontId="166" fillId="0" borderId="0" applyFont="0" applyFill="0" applyBorder="0" applyAlignment="0" applyProtection="0"/>
    <xf numFmtId="195" fontId="167" fillId="0" borderId="0" applyFont="0" applyFill="0" applyBorder="0" applyAlignment="0" applyProtection="0"/>
    <xf numFmtId="195" fontId="168" fillId="0" borderId="0" applyNumberFormat="0" applyAlignment="0">
      <alignment horizontal="left"/>
    </xf>
    <xf numFmtId="264" fontId="127" fillId="0" borderId="0"/>
    <xf numFmtId="265" fontId="127" fillId="0" borderId="0"/>
    <xf numFmtId="266" fontId="127" fillId="0" borderId="0"/>
    <xf numFmtId="267" fontId="127" fillId="0" borderId="0"/>
    <xf numFmtId="268" fontId="127" fillId="0" borderId="0"/>
    <xf numFmtId="269" fontId="127" fillId="0" borderId="0"/>
    <xf numFmtId="270" fontId="10" fillId="0" borderId="0" applyFont="0" applyFill="0" applyBorder="0" applyAlignment="0" applyProtection="0"/>
    <xf numFmtId="271" fontId="10" fillId="0" borderId="0" applyFont="0" applyFill="0" applyBorder="0" applyAlignment="0" applyProtection="0"/>
    <xf numFmtId="272" fontId="10" fillId="0" borderId="0" applyFont="0" applyFill="0" applyBorder="0" applyAlignment="0" applyProtection="0"/>
    <xf numFmtId="195" fontId="10" fillId="0" borderId="0" applyFont="0" applyFill="0" applyBorder="0" applyAlignment="0" applyProtection="0"/>
    <xf numFmtId="195" fontId="130" fillId="92" borderId="0" applyNumberFormat="0" applyFont="0" applyBorder="0" applyAlignment="0" applyProtection="0"/>
    <xf numFmtId="195" fontId="169" fillId="0" borderId="0" applyNumberFormat="0" applyFill="0" applyBorder="0" applyAlignment="0" applyProtection="0"/>
    <xf numFmtId="273" fontId="113" fillId="0" borderId="0" applyFill="0" applyBorder="0"/>
    <xf numFmtId="15" fontId="29" fillId="0" borderId="0" applyFill="0" applyBorder="0" applyProtection="0">
      <alignment horizontal="center"/>
    </xf>
    <xf numFmtId="195" fontId="130" fillId="32" borderId="0" applyNumberFormat="0" applyFont="0" applyBorder="0" applyAlignment="0" applyProtection="0"/>
    <xf numFmtId="274" fontId="30" fillId="22" borderId="96" applyAlignment="0" applyProtection="0"/>
    <xf numFmtId="275" fontId="170" fillId="0" borderId="0" applyNumberFormat="0" applyFill="0" applyBorder="0" applyAlignment="0" applyProtection="0"/>
    <xf numFmtId="275" fontId="171" fillId="0" borderId="0" applyNumberFormat="0" applyFill="0" applyBorder="0" applyAlignment="0" applyProtection="0"/>
    <xf numFmtId="15" fontId="24" fillId="30" borderId="97">
      <alignment horizontal="center"/>
      <protection locked="0"/>
    </xf>
    <xf numFmtId="276" fontId="24" fillId="30" borderId="97" applyAlignment="0">
      <protection locked="0"/>
    </xf>
    <xf numFmtId="275" fontId="24" fillId="30" borderId="97" applyAlignment="0">
      <protection locked="0"/>
    </xf>
    <xf numFmtId="275" fontId="29" fillId="0" borderId="0" applyFill="0" applyBorder="0" applyAlignment="0" applyProtection="0"/>
    <xf numFmtId="276" fontId="29" fillId="0" borderId="0" applyFill="0" applyBorder="0" applyAlignment="0" applyProtection="0"/>
    <xf numFmtId="277" fontId="29" fillId="0" borderId="0" applyFill="0" applyBorder="0" applyAlignment="0" applyProtection="0"/>
    <xf numFmtId="195" fontId="130" fillId="0" borderId="98" applyNumberFormat="0" applyFont="0" applyAlignment="0" applyProtection="0"/>
    <xf numFmtId="195" fontId="130" fillId="0" borderId="99" applyNumberFormat="0" applyFont="0" applyAlignment="0" applyProtection="0"/>
    <xf numFmtId="195" fontId="130" fillId="40" borderId="0" applyNumberFormat="0" applyFont="0" applyBorder="0" applyAlignment="0" applyProtection="0"/>
    <xf numFmtId="278" fontId="10" fillId="0" borderId="0" applyFont="0" applyFill="0" applyBorder="0" applyAlignment="0" applyProtection="0"/>
    <xf numFmtId="165" fontId="10" fillId="0" borderId="0" applyFont="0" applyFill="0" applyBorder="0" applyAlignment="0" applyProtection="0"/>
    <xf numFmtId="1" fontId="172" fillId="106" borderId="100" applyNumberFormat="0" applyBorder="0" applyAlignment="0">
      <alignment horizontal="centerContinuous" vertical="center"/>
      <protection locked="0"/>
    </xf>
    <xf numFmtId="195" fontId="160" fillId="0" borderId="0">
      <protection locked="0"/>
    </xf>
    <xf numFmtId="252" fontId="173" fillId="0" borderId="0"/>
    <xf numFmtId="252" fontId="173" fillId="0" borderId="0"/>
    <xf numFmtId="195" fontId="174" fillId="0" borderId="0"/>
    <xf numFmtId="195" fontId="175" fillId="0" borderId="0" applyFill="0" applyBorder="0" applyProtection="0">
      <alignment horizontal="left"/>
    </xf>
    <xf numFmtId="4" fontId="176" fillId="0" borderId="0">
      <protection locked="0"/>
    </xf>
    <xf numFmtId="192" fontId="177" fillId="0" borderId="0"/>
    <xf numFmtId="265" fontId="127" fillId="0" borderId="101"/>
    <xf numFmtId="279" fontId="127" fillId="6" borderId="41">
      <alignment horizontal="right"/>
    </xf>
    <xf numFmtId="280" fontId="10" fillId="0" borderId="0" applyFont="0" applyFill="0" applyBorder="0" applyAlignment="0" applyProtection="0"/>
    <xf numFmtId="281" fontId="178" fillId="0" borderId="0" applyFont="0" applyFill="0" applyBorder="0" applyAlignment="0" applyProtection="0"/>
    <xf numFmtId="282" fontId="10" fillId="0" borderId="0" applyFont="0" applyFill="0" applyBorder="0" applyAlignment="0" applyProtection="0"/>
    <xf numFmtId="283" fontId="178" fillId="0" borderId="0" applyFont="0" applyFill="0" applyBorder="0" applyAlignment="0" applyProtection="0"/>
    <xf numFmtId="195" fontId="130" fillId="0" borderId="0" applyFont="0" applyFill="0" applyBorder="0" applyAlignment="0" applyProtection="0"/>
    <xf numFmtId="2" fontId="179" fillId="51" borderId="41" applyProtection="0">
      <alignment horizontal="left"/>
      <protection locked="0"/>
    </xf>
    <xf numFmtId="38" fontId="34" fillId="6" borderId="0" applyNumberFormat="0" applyBorder="0" applyAlignment="0" applyProtection="0"/>
    <xf numFmtId="284" fontId="31" fillId="26" borderId="102" applyNumberFormat="0" applyFont="0" applyAlignment="0"/>
    <xf numFmtId="195" fontId="159" fillId="0" borderId="0" applyFont="0" applyFill="0" applyBorder="0" applyAlignment="0" applyProtection="0">
      <alignment horizontal="right"/>
    </xf>
    <xf numFmtId="195" fontId="180" fillId="0" borderId="0" applyProtection="0">
      <alignment horizontal="right"/>
    </xf>
    <xf numFmtId="195" fontId="149" fillId="0" borderId="70" applyNumberFormat="0" applyAlignment="0" applyProtection="0">
      <alignment horizontal="left" vertical="center"/>
    </xf>
    <xf numFmtId="195" fontId="149" fillId="0" borderId="96">
      <alignment horizontal="left" vertical="center"/>
    </xf>
    <xf numFmtId="2" fontId="146" fillId="103" borderId="0" applyAlignment="0">
      <alignment horizontal="right"/>
      <protection locked="0"/>
    </xf>
    <xf numFmtId="195" fontId="130" fillId="0" borderId="0">
      <protection locked="0"/>
    </xf>
    <xf numFmtId="195" fontId="130" fillId="0" borderId="0">
      <protection locked="0"/>
    </xf>
    <xf numFmtId="285" fontId="181" fillId="0" borderId="0">
      <alignment horizontal="right"/>
    </xf>
    <xf numFmtId="195" fontId="24" fillId="0" borderId="103" applyNumberFormat="0" applyFill="0" applyAlignment="0" applyProtection="0"/>
    <xf numFmtId="216" fontId="182" fillId="0" borderId="0" applyNumberFormat="0" applyBorder="0" applyAlignment="0" applyProtection="0">
      <alignment horizontal="right" wrapText="1"/>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95" fontId="184" fillId="0" borderId="0">
      <alignment wrapText="1"/>
    </xf>
    <xf numFmtId="10" fontId="34" fillId="26" borderId="68" applyNumberFormat="0" applyBorder="0" applyAlignment="0" applyProtection="0"/>
    <xf numFmtId="195" fontId="24" fillId="0" borderId="0" applyNumberFormat="0" applyFill="0" applyBorder="0" applyAlignment="0">
      <protection locked="0"/>
    </xf>
    <xf numFmtId="240" fontId="18" fillId="107" borderId="0">
      <protection locked="0"/>
    </xf>
    <xf numFmtId="194" fontId="130" fillId="0" borderId="0"/>
    <xf numFmtId="195" fontId="10" fillId="0" borderId="0" applyNumberFormat="0" applyFont="0" applyFill="0" applyBorder="0" applyProtection="0">
      <alignment horizontal="left" vertical="center"/>
    </xf>
    <xf numFmtId="195" fontId="34" fillId="6" borderId="0"/>
    <xf numFmtId="38" fontId="185" fillId="0" borderId="0" applyNumberFormat="0" applyFill="0" applyBorder="0" applyAlignment="0" applyProtection="0"/>
    <xf numFmtId="208" fontId="135" fillId="0" borderId="0" applyFont="0" applyFill="0" applyBorder="0" applyAlignment="0" applyProtection="0">
      <alignment horizontal="right"/>
    </xf>
    <xf numFmtId="286"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287"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195" fontId="127" fillId="0" borderId="0">
      <alignment horizontal="right"/>
    </xf>
    <xf numFmtId="40" fontId="186" fillId="0" borderId="0">
      <alignment horizontal="right"/>
    </xf>
    <xf numFmtId="195" fontId="187" fillId="0" borderId="0">
      <alignment vertical="center"/>
    </xf>
    <xf numFmtId="195" fontId="10" fillId="0" borderId="0" applyNumberForma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288" fontId="10" fillId="0" borderId="0" applyFont="0" applyFill="0" applyBorder="0" applyAlignment="0" applyProtection="0"/>
    <xf numFmtId="289" fontId="127" fillId="0" borderId="0">
      <alignment horizontal="right"/>
    </xf>
    <xf numFmtId="195" fontId="188" fillId="0" borderId="6"/>
    <xf numFmtId="290" fontId="166" fillId="0" borderId="0" applyFont="0" applyFill="0" applyBorder="0" applyAlignment="0" applyProtection="0"/>
    <xf numFmtId="291" fontId="166"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292" fontId="34" fillId="26" borderId="0">
      <alignment horizontal="center"/>
    </xf>
    <xf numFmtId="293" fontId="130" fillId="0" borderId="0" applyFill="0" applyBorder="0" applyProtection="0">
      <alignment horizontal="center"/>
    </xf>
    <xf numFmtId="294" fontId="130" fillId="0" borderId="0" applyFont="0" applyFill="0" applyBorder="0" applyAlignment="0" applyProtection="0">
      <alignment horizontal="centerContinuous"/>
      <protection locked="0"/>
    </xf>
    <xf numFmtId="295" fontId="34" fillId="0" borderId="0" applyFont="0" applyFill="0" applyBorder="0" applyAlignment="0" applyProtection="0">
      <alignment horizontal="right"/>
    </xf>
    <xf numFmtId="37" fontId="189" fillId="0" borderId="0"/>
    <xf numFmtId="204" fontId="10" fillId="0" borderId="0"/>
    <xf numFmtId="0" fontId="10" fillId="0" borderId="0"/>
    <xf numFmtId="296" fontId="128" fillId="0" borderId="0"/>
    <xf numFmtId="296" fontId="128" fillId="0" borderId="7"/>
    <xf numFmtId="296" fontId="128" fillId="0" borderId="104"/>
    <xf numFmtId="296" fontId="128" fillId="0" borderId="0"/>
    <xf numFmtId="297" fontId="17" fillId="0" borderId="0"/>
    <xf numFmtId="298" fontId="17" fillId="0" borderId="0"/>
    <xf numFmtId="299" fontId="17" fillId="0" borderId="0"/>
    <xf numFmtId="300" fontId="34" fillId="0" borderId="0"/>
    <xf numFmtId="301" fontId="3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0"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95" fontId="5" fillId="0" borderId="0" applyFont="0" applyFill="0" applyBorder="0" applyAlignment="0" applyProtection="0"/>
    <xf numFmtId="195" fontId="5"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5" fillId="0" borderId="0"/>
    <xf numFmtId="195"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95" fontId="10"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7" fontId="22" fillId="0" borderId="0"/>
    <xf numFmtId="167" fontId="22" fillId="0" borderId="0"/>
    <xf numFmtId="167" fontId="22" fillId="0" borderId="0"/>
    <xf numFmtId="167" fontId="22" fillId="0" borderId="0"/>
    <xf numFmtId="167" fontId="22" fillId="0" borderId="0"/>
    <xf numFmtId="167" fontId="1"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23" fillId="0" borderId="0"/>
    <xf numFmtId="0" fontId="1" fillId="0" borderId="0"/>
    <xf numFmtId="0" fontId="1" fillId="0" borderId="0"/>
    <xf numFmtId="0" fontId="22" fillId="0" borderId="0"/>
    <xf numFmtId="0" fontId="1" fillId="0" borderId="0"/>
    <xf numFmtId="170" fontId="1" fillId="0" borderId="0"/>
    <xf numFmtId="302" fontId="136" fillId="0" borderId="104"/>
    <xf numFmtId="195" fontId="10" fillId="0" borderId="0"/>
    <xf numFmtId="0" fontId="10" fillId="0" borderId="0"/>
    <xf numFmtId="195" fontId="190" fillId="0" borderId="0"/>
    <xf numFmtId="195" fontId="191" fillId="0" borderId="0"/>
    <xf numFmtId="195" fontId="192" fillId="0" borderId="0"/>
    <xf numFmtId="195" fontId="193" fillId="0" borderId="0"/>
    <xf numFmtId="195" fontId="132" fillId="0" borderId="0"/>
    <xf numFmtId="38" fontId="194" fillId="0" borderId="0"/>
    <xf numFmtId="170" fontId="10" fillId="17" borderId="62" applyNumberFormat="0" applyFont="0" applyAlignment="0" applyProtection="0"/>
    <xf numFmtId="195" fontId="10" fillId="0" borderId="0"/>
    <xf numFmtId="37" fontId="10" fillId="0" borderId="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108" borderId="0">
      <alignment horizontal="right"/>
    </xf>
    <xf numFmtId="195" fontId="195" fillId="16" borderId="105" applyNumberFormat="0" applyBorder="0" applyAlignment="0">
      <alignment horizontal="center"/>
      <protection hidden="1"/>
    </xf>
    <xf numFmtId="195" fontId="196" fillId="0" borderId="105" applyNumberFormat="0" applyBorder="0" applyAlignment="0">
      <alignment horizontal="center"/>
      <protection locked="0"/>
    </xf>
    <xf numFmtId="2" fontId="197" fillId="51" borderId="41">
      <alignment horizontal="left"/>
    </xf>
    <xf numFmtId="40" fontId="29" fillId="45" borderId="0">
      <alignment horizontal="right"/>
    </xf>
    <xf numFmtId="195" fontId="198" fillId="109" borderId="0">
      <alignment horizontal="center"/>
    </xf>
    <xf numFmtId="195" fontId="199" fillId="110" borderId="0"/>
    <xf numFmtId="195" fontId="200" fillId="45" borderId="0" applyBorder="0">
      <alignment horizontal="centerContinuous"/>
    </xf>
    <xf numFmtId="195" fontId="201" fillId="110" borderId="0" applyBorder="0">
      <alignment horizontal="centerContinuous"/>
    </xf>
    <xf numFmtId="195" fontId="130" fillId="111" borderId="0" applyNumberFormat="0" applyFont="0" applyBorder="0" applyAlignment="0"/>
    <xf numFmtId="1" fontId="202" fillId="0" borderId="0" applyProtection="0">
      <alignment horizontal="right" vertical="center"/>
    </xf>
    <xf numFmtId="303" fontId="127" fillId="0" borderId="0"/>
    <xf numFmtId="304" fontId="127" fillId="0" borderId="0"/>
    <xf numFmtId="255" fontId="10" fillId="0" borderId="0" applyFont="0" applyFill="0" applyBorder="0" applyAlignment="0" applyProtection="0"/>
    <xf numFmtId="305" fontId="10" fillId="0" borderId="0" applyFont="0" applyFill="0" applyBorder="0" applyAlignment="0" applyProtection="0"/>
    <xf numFmtId="168" fontId="128" fillId="0" borderId="0" applyFont="0" applyFill="0" applyBorder="0" applyAlignment="0" applyProtection="0">
      <protection locked="0"/>
    </xf>
    <xf numFmtId="10" fontId="128" fillId="0" borderId="0" applyFont="0" applyFill="0" applyBorder="0" applyAlignment="0" applyProtection="0">
      <protection locked="0"/>
    </xf>
    <xf numFmtId="10" fontId="1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306" fontId="17" fillId="0" borderId="0"/>
    <xf numFmtId="9" fontId="1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307" fontId="18" fillId="105" borderId="0" applyBorder="0" applyAlignment="0">
      <protection locked="0"/>
    </xf>
    <xf numFmtId="9" fontId="17" fillId="0" borderId="0"/>
    <xf numFmtId="168" fontId="17" fillId="0" borderId="0"/>
    <xf numFmtId="10" fontId="17" fillId="0" borderId="0"/>
    <xf numFmtId="308" fontId="10" fillId="0" borderId="0" applyFont="0" applyFill="0" applyBorder="0" applyAlignment="0" applyProtection="0"/>
    <xf numFmtId="309" fontId="136" fillId="0" borderId="0"/>
    <xf numFmtId="310" fontId="136" fillId="0" borderId="0"/>
    <xf numFmtId="310" fontId="17" fillId="0" borderId="0"/>
    <xf numFmtId="311" fontId="10" fillId="0" borderId="0" applyBorder="0">
      <alignment horizontal="right"/>
    </xf>
    <xf numFmtId="312" fontId="34" fillId="0" borderId="0" applyBorder="0"/>
    <xf numFmtId="10" fontId="10" fillId="51" borderId="0"/>
    <xf numFmtId="195" fontId="10" fillId="0" borderId="0">
      <protection locked="0"/>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3" fontId="1" fillId="24" borderId="68">
      <alignment vertical="center"/>
    </xf>
    <xf numFmtId="174" fontId="1" fillId="24" borderId="68">
      <alignment vertical="center"/>
    </xf>
    <xf numFmtId="173" fontId="1" fillId="24"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1" fillId="24"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22" fillId="53" borderId="68">
      <alignment vertical="center"/>
    </xf>
    <xf numFmtId="0" fontId="1" fillId="24"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88"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3"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5"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174" fontId="22" fillId="53" borderId="68">
      <alignment vertical="center"/>
    </xf>
    <xf numFmtId="313" fontId="127" fillId="0" borderId="0">
      <alignment horizontal="right"/>
    </xf>
    <xf numFmtId="40" fontId="10" fillId="0" borderId="0"/>
    <xf numFmtId="1" fontId="203" fillId="6" borderId="0">
      <alignment horizontal="center"/>
    </xf>
    <xf numFmtId="195" fontId="166" fillId="0" borderId="0" applyNumberFormat="0" applyFont="0" applyFill="0" applyBorder="0" applyAlignment="0" applyProtection="0">
      <alignment horizontal="left"/>
    </xf>
    <xf numFmtId="15" fontId="166" fillId="0" borderId="0" applyFont="0" applyFill="0" applyBorder="0" applyAlignment="0" applyProtection="0"/>
    <xf numFmtId="4" fontId="166" fillId="0" borderId="0" applyFont="0" applyFill="0" applyBorder="0" applyAlignment="0" applyProtection="0"/>
    <xf numFmtId="195" fontId="204" fillId="0" borderId="6">
      <alignment horizontal="center"/>
    </xf>
    <xf numFmtId="3" fontId="166" fillId="0" borderId="0" applyFont="0" applyFill="0" applyBorder="0" applyAlignment="0" applyProtection="0"/>
    <xf numFmtId="195" fontId="166" fillId="112" borderId="0" applyNumberFormat="0" applyFont="0" applyBorder="0" applyAlignment="0" applyProtection="0"/>
    <xf numFmtId="314" fontId="127" fillId="6" borderId="0"/>
    <xf numFmtId="315" fontId="32" fillId="6" borderId="0" applyFill="0"/>
    <xf numFmtId="195" fontId="205" fillId="0" borderId="0">
      <alignment horizontal="left" indent="7"/>
    </xf>
    <xf numFmtId="195" fontId="32" fillId="0" borderId="0" applyFill="0">
      <alignment horizontal="left" indent="7"/>
    </xf>
    <xf numFmtId="315" fontId="18" fillId="0" borderId="96">
      <alignment horizontal="right"/>
    </xf>
    <xf numFmtId="195" fontId="18" fillId="0" borderId="68" applyNumberFormat="0" applyFont="0" applyBorder="0">
      <alignment horizontal="right"/>
    </xf>
    <xf numFmtId="195" fontId="206" fillId="0" borderId="0" applyFill="0"/>
    <xf numFmtId="195" fontId="18" fillId="0" borderId="0" applyFill="0"/>
    <xf numFmtId="315" fontId="28" fillId="0" borderId="96" applyFill="0"/>
    <xf numFmtId="195" fontId="10" fillId="0" borderId="0" applyNumberFormat="0" applyFont="0" applyBorder="0" applyAlignment="0"/>
    <xf numFmtId="195" fontId="207" fillId="0" borderId="0" applyFill="0">
      <alignment horizontal="left" indent="1"/>
    </xf>
    <xf numFmtId="195" fontId="28" fillId="0" borderId="0">
      <alignment horizontal="left" indent="1"/>
    </xf>
    <xf numFmtId="315" fontId="18" fillId="0" borderId="96" applyFill="0"/>
    <xf numFmtId="195" fontId="10" fillId="0" borderId="0" applyNumberFormat="0" applyFont="0" applyFill="0" applyBorder="0" applyAlignment="0"/>
    <xf numFmtId="195" fontId="206" fillId="0" borderId="0" applyFill="0">
      <alignment horizontal="left" indent="2"/>
    </xf>
    <xf numFmtId="195" fontId="18" fillId="0" borderId="0" applyFill="0">
      <alignment horizontal="left" indent="2"/>
    </xf>
    <xf numFmtId="315" fontId="28" fillId="0" borderId="96" applyFill="0"/>
    <xf numFmtId="195" fontId="10" fillId="0" borderId="0" applyNumberFormat="0" applyFont="0" applyBorder="0" applyAlignment="0"/>
    <xf numFmtId="195" fontId="207" fillId="0" borderId="0">
      <alignment horizontal="left" indent="3"/>
    </xf>
    <xf numFmtId="195" fontId="28" fillId="0" borderId="0" applyFill="0">
      <alignment horizontal="left" indent="3"/>
    </xf>
    <xf numFmtId="315" fontId="18" fillId="0" borderId="96" applyFill="0"/>
    <xf numFmtId="195" fontId="10" fillId="0" borderId="0" applyNumberFormat="0" applyFont="0" applyBorder="0" applyAlignment="0"/>
    <xf numFmtId="195" fontId="206" fillId="0" borderId="0">
      <alignment horizontal="left" indent="4"/>
    </xf>
    <xf numFmtId="195" fontId="18" fillId="0" borderId="0" applyFill="0">
      <alignment horizontal="left" indent="4"/>
    </xf>
    <xf numFmtId="315" fontId="28" fillId="0" borderId="96" applyFill="0"/>
    <xf numFmtId="195" fontId="10" fillId="0" borderId="0" applyNumberFormat="0" applyFont="0" applyBorder="0" applyAlignment="0"/>
    <xf numFmtId="195" fontId="207" fillId="0" borderId="0">
      <alignment horizontal="left" indent="5"/>
    </xf>
    <xf numFmtId="195" fontId="28" fillId="0" borderId="0" applyFill="0">
      <alignment horizontal="left" indent="5"/>
    </xf>
    <xf numFmtId="315" fontId="18" fillId="0" borderId="96" applyFill="0"/>
    <xf numFmtId="195" fontId="10" fillId="0" borderId="0" applyNumberFormat="0" applyFont="0" applyFill="0" applyBorder="0" applyAlignment="0"/>
    <xf numFmtId="195" fontId="18" fillId="0" borderId="0" applyFill="0">
      <alignment horizontal="left" indent="6"/>
    </xf>
    <xf numFmtId="316" fontId="127" fillId="6" borderId="41">
      <alignment horizontal="right"/>
    </xf>
    <xf numFmtId="14" fontId="54" fillId="0" borderId="0" applyNumberFormat="0" applyFill="0" applyBorder="0" applyAlignment="0" applyProtection="0">
      <alignment horizontal="left"/>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5" fontId="22" fillId="0" borderId="0">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1" fillId="25" borderId="68">
      <alignment vertical="center"/>
      <protection locked="0"/>
    </xf>
    <xf numFmtId="174" fontId="1" fillId="25"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1" fillId="25"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68"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4"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75"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80" fontId="22" fillId="26" borderId="68">
      <alignment vertical="center"/>
      <protection locked="0"/>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1" fillId="27" borderId="68">
      <alignment vertical="center"/>
    </xf>
    <xf numFmtId="174" fontId="1" fillId="27"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88"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3"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80"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0"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5"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28" borderId="68">
      <alignment vertical="center"/>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88"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173"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0"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5"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174" fontId="22" fillId="68" borderId="68">
      <alignment horizontal="right" vertical="center"/>
      <protection locked="0"/>
    </xf>
    <xf numFmtId="317" fontId="208" fillId="0" borderId="0"/>
    <xf numFmtId="172" fontId="209" fillId="0" borderId="0"/>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protection locked="0"/>
    </xf>
    <xf numFmtId="195" fontId="209" fillId="0" borderId="106">
      <alignment horizontal="centerContinuous"/>
    </xf>
    <xf numFmtId="195" fontId="209" fillId="0" borderId="106">
      <alignment horizontal="centerContinuous"/>
    </xf>
    <xf numFmtId="195" fontId="209" fillId="0" borderId="106">
      <alignment horizontal="centerContinuous"/>
    </xf>
    <xf numFmtId="172" fontId="209" fillId="0" borderId="0"/>
    <xf numFmtId="195" fontId="209" fillId="0" borderId="106">
      <protection locked="0"/>
    </xf>
    <xf numFmtId="195" fontId="209" fillId="0" borderId="106">
      <protection locked="0"/>
    </xf>
    <xf numFmtId="195" fontId="209" fillId="0" borderId="106">
      <protection locked="0"/>
    </xf>
    <xf numFmtId="172" fontId="209" fillId="0" borderId="0"/>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protection locked="0"/>
    </xf>
    <xf numFmtId="195" fontId="209" fillId="0" borderId="106">
      <protection locked="0"/>
    </xf>
    <xf numFmtId="195" fontId="209" fillId="0" borderId="106">
      <alignment horizontal="centerContinuous"/>
    </xf>
    <xf numFmtId="195" fontId="209" fillId="0" borderId="106">
      <alignment horizontal="centerContinuous"/>
    </xf>
    <xf numFmtId="195" fontId="209" fillId="0" borderId="106">
      <alignment horizontal="centerContinuous"/>
    </xf>
    <xf numFmtId="172" fontId="209" fillId="0" borderId="0"/>
    <xf numFmtId="195" fontId="209" fillId="0" borderId="106">
      <protection locked="0"/>
    </xf>
    <xf numFmtId="195" fontId="209" fillId="0" borderId="106">
      <protection locked="0"/>
    </xf>
    <xf numFmtId="195" fontId="209" fillId="0" borderId="106">
      <protection locked="0"/>
    </xf>
    <xf numFmtId="172" fontId="209" fillId="0" borderId="0"/>
    <xf numFmtId="195" fontId="209" fillId="0" borderId="106">
      <protection locked="0"/>
    </xf>
    <xf numFmtId="195" fontId="209" fillId="0" borderId="106">
      <protection locked="0"/>
    </xf>
    <xf numFmtId="195" fontId="209" fillId="0" borderId="106">
      <protection locked="0"/>
    </xf>
    <xf numFmtId="195" fontId="209" fillId="0" borderId="106">
      <alignment horizontal="centerContinuous"/>
    </xf>
    <xf numFmtId="195" fontId="209" fillId="0" borderId="106">
      <alignment horizontal="centerContinuous"/>
    </xf>
    <xf numFmtId="195" fontId="209" fillId="0" borderId="106">
      <alignment horizontal="centerContinuous"/>
    </xf>
    <xf numFmtId="172" fontId="209" fillId="0" borderId="0"/>
    <xf numFmtId="195" fontId="209" fillId="0" borderId="106">
      <protection locked="0"/>
    </xf>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protection locked="0"/>
    </xf>
    <xf numFmtId="195" fontId="209" fillId="0" borderId="106">
      <protection locked="0"/>
    </xf>
    <xf numFmtId="195" fontId="209" fillId="0" borderId="106">
      <alignment horizontal="centerContinuous"/>
    </xf>
    <xf numFmtId="195" fontId="209" fillId="0" borderId="106">
      <alignment horizontal="centerContinuous"/>
    </xf>
    <xf numFmtId="195" fontId="209" fillId="0" borderId="106">
      <alignment horizontal="centerContinuous"/>
    </xf>
    <xf numFmtId="172" fontId="209" fillId="0" borderId="0"/>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protection locked="0"/>
    </xf>
    <xf numFmtId="195" fontId="209" fillId="0" borderId="106">
      <protection locked="0"/>
    </xf>
    <xf numFmtId="195" fontId="209" fillId="0" borderId="106">
      <protection locked="0"/>
    </xf>
    <xf numFmtId="172" fontId="209" fillId="0" borderId="0"/>
    <xf numFmtId="195" fontId="209" fillId="0" borderId="0"/>
    <xf numFmtId="172" fontId="209" fillId="0" borderId="0"/>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protection locked="0"/>
    </xf>
    <xf numFmtId="172" fontId="209" fillId="0" borderId="0"/>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protection locked="0"/>
    </xf>
    <xf numFmtId="195" fontId="209" fillId="0" borderId="106">
      <protection locked="0"/>
    </xf>
    <xf numFmtId="195" fontId="209" fillId="0" borderId="106">
      <protection locked="0"/>
    </xf>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protection locked="0"/>
    </xf>
    <xf numFmtId="195" fontId="209" fillId="0" borderId="106">
      <protection locked="0"/>
    </xf>
    <xf numFmtId="195" fontId="209" fillId="0" borderId="106">
      <protection locked="0"/>
    </xf>
    <xf numFmtId="195" fontId="209" fillId="0" borderId="106">
      <protection locked="0"/>
    </xf>
    <xf numFmtId="195" fontId="209" fillId="0" borderId="106">
      <protection locked="0"/>
    </xf>
    <xf numFmtId="195" fontId="209" fillId="0" borderId="106">
      <protection locked="0"/>
    </xf>
    <xf numFmtId="172" fontId="209" fillId="0" borderId="0"/>
    <xf numFmtId="195" fontId="209" fillId="0" borderId="106">
      <protection locked="0"/>
    </xf>
    <xf numFmtId="195" fontId="209" fillId="0" borderId="106">
      <protection locked="0"/>
    </xf>
    <xf numFmtId="195" fontId="209" fillId="0" borderId="106">
      <protection locked="0"/>
    </xf>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protection locked="0"/>
    </xf>
    <xf numFmtId="195" fontId="209" fillId="0" borderId="106">
      <protection locked="0"/>
    </xf>
    <xf numFmtId="195" fontId="209" fillId="0" borderId="106">
      <protection locked="0"/>
    </xf>
    <xf numFmtId="195" fontId="209" fillId="0" borderId="106">
      <protection locked="0"/>
    </xf>
    <xf numFmtId="195" fontId="209" fillId="0" borderId="106">
      <protection locked="0"/>
    </xf>
    <xf numFmtId="172" fontId="209" fillId="0" borderId="0"/>
    <xf numFmtId="195" fontId="209" fillId="0" borderId="106">
      <alignment horizontal="centerContinuous"/>
    </xf>
    <xf numFmtId="195" fontId="209" fillId="0" borderId="106">
      <alignment horizontal="centerContinuous"/>
    </xf>
    <xf numFmtId="195" fontId="209" fillId="0" borderId="106">
      <alignment horizontal="centerContinuous"/>
    </xf>
    <xf numFmtId="195" fontId="209" fillId="0" borderId="106">
      <alignment horizontal="centerContinuous"/>
    </xf>
    <xf numFmtId="172" fontId="209" fillId="0" borderId="0"/>
    <xf numFmtId="195" fontId="209" fillId="0" borderId="106">
      <alignment horizontal="centerContinuous"/>
    </xf>
    <xf numFmtId="195" fontId="209" fillId="0" borderId="106">
      <alignment horizontal="centerContinuous"/>
    </xf>
    <xf numFmtId="195" fontId="209" fillId="0" borderId="106">
      <alignment horizontal="centerContinuous"/>
    </xf>
    <xf numFmtId="172" fontId="209" fillId="0" borderId="0"/>
    <xf numFmtId="195" fontId="209" fillId="0" borderId="106">
      <alignment horizontal="centerContinuous"/>
    </xf>
    <xf numFmtId="195" fontId="209" fillId="0" borderId="106">
      <alignment horizontal="centerContinuous"/>
    </xf>
    <xf numFmtId="195" fontId="209" fillId="0" borderId="106">
      <alignment horizontal="centerContinuous"/>
    </xf>
    <xf numFmtId="172" fontId="209" fillId="0" borderId="0"/>
    <xf numFmtId="195" fontId="209" fillId="0" borderId="106">
      <alignment horizontal="centerContinuous"/>
    </xf>
    <xf numFmtId="195" fontId="209" fillId="0" borderId="106">
      <alignment horizontal="centerContinuous"/>
    </xf>
    <xf numFmtId="195" fontId="209" fillId="0" borderId="106">
      <protection locked="0"/>
    </xf>
    <xf numFmtId="195" fontId="209" fillId="0" borderId="106">
      <alignment horizontal="centerContinuous"/>
    </xf>
    <xf numFmtId="195" fontId="209" fillId="0" borderId="106">
      <alignment horizontal="centerContinuous"/>
    </xf>
    <xf numFmtId="195" fontId="209" fillId="0" borderId="106">
      <alignment horizontal="centerContinuous"/>
    </xf>
    <xf numFmtId="172" fontId="209" fillId="0" borderId="0"/>
    <xf numFmtId="195" fontId="209" fillId="0" borderId="106">
      <protection locked="0"/>
    </xf>
    <xf numFmtId="195" fontId="209" fillId="0" borderId="106">
      <protection locked="0"/>
    </xf>
    <xf numFmtId="195" fontId="210" fillId="0" borderId="107">
      <alignment vertical="center"/>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10" fillId="45" borderId="68" applyNumberFormat="0">
      <protection locked="0"/>
    </xf>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0" fontId="34" fillId="48" borderId="68"/>
    <xf numFmtId="195" fontId="34" fillId="48" borderId="68"/>
    <xf numFmtId="38" fontId="211" fillId="0" borderId="108">
      <alignment horizontal="center"/>
    </xf>
    <xf numFmtId="195" fontId="212" fillId="73" borderId="0"/>
    <xf numFmtId="195" fontId="149" fillId="0" borderId="0"/>
    <xf numFmtId="38" fontId="166" fillId="0" borderId="0" applyFont="0" applyFill="0" applyBorder="0" applyAlignment="0" applyProtection="0"/>
    <xf numFmtId="40" fontId="213" fillId="0" borderId="0" applyFont="0" applyFill="0" applyBorder="0" applyAlignment="0" applyProtection="0"/>
    <xf numFmtId="302" fontId="136" fillId="113" borderId="0" applyFont="0"/>
    <xf numFmtId="195" fontId="214" fillId="0" borderId="0"/>
    <xf numFmtId="1" fontId="10" fillId="0" borderId="0"/>
    <xf numFmtId="195" fontId="166" fillId="0" borderId="0">
      <alignment textRotation="90"/>
    </xf>
    <xf numFmtId="204" fontId="138" fillId="0" borderId="0">
      <alignment vertical="center"/>
    </xf>
    <xf numFmtId="195" fontId="10" fillId="0" borderId="0" applyFont="0" applyFill="0" applyBorder="0" applyAlignment="0" applyProtection="0"/>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38" fontId="10" fillId="0" borderId="0" applyFont="0" applyFill="0" applyBorder="0" applyAlignment="0" applyProtection="0"/>
    <xf numFmtId="195" fontId="10" fillId="0" borderId="0">
      <alignment vertical="top"/>
    </xf>
    <xf numFmtId="195" fontId="216" fillId="51" borderId="0" applyNumberFormat="0" applyProtection="0">
      <alignment horizontal="center" vertical="center"/>
    </xf>
    <xf numFmtId="4" fontId="29" fillId="51" borderId="0" applyProtection="0">
      <alignment horizontal="center" vertical="center"/>
    </xf>
    <xf numFmtId="195" fontId="217" fillId="51" borderId="0" applyNumberFormat="0" applyProtection="0">
      <alignment horizontal="center" vertical="center"/>
    </xf>
    <xf numFmtId="4" fontId="32" fillId="51" borderId="0" applyProtection="0">
      <alignment horizontal="center" vertical="center"/>
    </xf>
    <xf numFmtId="195" fontId="218" fillId="114" borderId="0" applyNumberFormat="0" applyProtection="0">
      <alignment horizontal="center" vertical="center"/>
    </xf>
    <xf numFmtId="4" fontId="35" fillId="114" borderId="0" applyProtection="0">
      <alignment horizontal="center" vertical="center"/>
    </xf>
    <xf numFmtId="195" fontId="215" fillId="51" borderId="0" applyNumberFormat="0" applyProtection="0">
      <alignment horizontal="center" vertical="center"/>
    </xf>
    <xf numFmtId="4" fontId="219" fillId="51" borderId="0" applyProtection="0">
      <alignment horizontal="center" vertical="center"/>
    </xf>
    <xf numFmtId="195" fontId="220" fillId="115" borderId="0" applyNumberFormat="0" applyProtection="0">
      <alignment horizontal="center" vertical="center"/>
    </xf>
    <xf numFmtId="4" fontId="65" fillId="115" borderId="0" applyProtection="0">
      <alignment horizontal="center" vertical="center"/>
    </xf>
    <xf numFmtId="195" fontId="27" fillId="51" borderId="0" applyNumberFormat="0" applyProtection="0">
      <alignment horizontal="center" vertical="center" wrapText="1"/>
    </xf>
    <xf numFmtId="195" fontId="28" fillId="51" borderId="0" applyNumberFormat="0" applyProtection="0">
      <alignment horizontal="center" vertical="center" wrapText="1"/>
    </xf>
    <xf numFmtId="195" fontId="184" fillId="114" borderId="0" applyNumberFormat="0" applyProtection="0">
      <alignment horizontal="center" vertical="center" wrapText="1"/>
    </xf>
    <xf numFmtId="195" fontId="221" fillId="51" borderId="0" applyNumberFormat="0" applyProtection="0">
      <alignment horizontal="center" vertical="center" wrapText="1"/>
    </xf>
    <xf numFmtId="195" fontId="27" fillId="51" borderId="0" applyNumberFormat="0" applyProtection="0">
      <alignment horizontal="center" vertical="center" wrapText="1"/>
    </xf>
    <xf numFmtId="4" fontId="222" fillId="51" borderId="0" applyProtection="0">
      <alignment horizontal="center" vertical="top" wrapText="1"/>
    </xf>
    <xf numFmtId="195" fontId="28" fillId="51" borderId="0" applyNumberFormat="0" applyProtection="0">
      <alignment horizontal="center" vertical="center" wrapText="1"/>
    </xf>
    <xf numFmtId="4" fontId="223" fillId="51" borderId="0" applyProtection="0">
      <alignment horizontal="center" vertical="top" wrapText="1"/>
    </xf>
    <xf numFmtId="195" fontId="184" fillId="114" borderId="0" applyNumberFormat="0" applyProtection="0">
      <alignment horizontal="center" vertical="center" wrapText="1"/>
    </xf>
    <xf numFmtId="4" fontId="224" fillId="114" borderId="0" applyProtection="0">
      <alignment horizontal="center" vertical="top" wrapText="1"/>
    </xf>
    <xf numFmtId="195" fontId="221" fillId="51" borderId="0" applyNumberFormat="0" applyProtection="0">
      <alignment horizontal="center" vertical="center" wrapText="1"/>
    </xf>
    <xf numFmtId="4" fontId="225" fillId="51" borderId="0" applyProtection="0">
      <alignment horizontal="center" vertical="top" wrapText="1"/>
    </xf>
    <xf numFmtId="195" fontId="199" fillId="115" borderId="0" applyNumberFormat="0" applyProtection="0">
      <alignment horizontal="center" vertical="center" wrapText="1"/>
    </xf>
    <xf numFmtId="4" fontId="226" fillId="115" borderId="0" applyProtection="0">
      <alignment horizontal="center" vertical="top" wrapText="1"/>
    </xf>
    <xf numFmtId="195" fontId="27" fillId="72" borderId="0" applyNumberFormat="0" applyProtection="0">
      <alignment horizontal="center" vertical="center" wrapText="1"/>
    </xf>
    <xf numFmtId="4" fontId="222" fillId="72" borderId="0" applyProtection="0">
      <alignment horizontal="center" vertical="top" wrapText="1"/>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7" fontId="215" fillId="51" borderId="0" applyProtection="0">
      <alignment horizontal="center" vertical="center"/>
    </xf>
    <xf numFmtId="195" fontId="227" fillId="0" borderId="0"/>
    <xf numFmtId="195" fontId="228" fillId="101" borderId="0"/>
    <xf numFmtId="195" fontId="229" fillId="0" borderId="0">
      <alignment horizontal="left" vertical="center"/>
    </xf>
    <xf numFmtId="192" fontId="149" fillId="0" borderId="0"/>
    <xf numFmtId="195" fontId="113" fillId="0" borderId="0"/>
    <xf numFmtId="195" fontId="149" fillId="0" borderId="0">
      <alignment horizontal="center"/>
    </xf>
    <xf numFmtId="40" fontId="10" fillId="0" borderId="0" applyBorder="0">
      <alignment horizontal="right"/>
    </xf>
    <xf numFmtId="37" fontId="18" fillId="0" borderId="11" applyNumberFormat="0"/>
    <xf numFmtId="40" fontId="230" fillId="0" borderId="0" applyBorder="0">
      <alignment horizontal="right"/>
    </xf>
    <xf numFmtId="195" fontId="231" fillId="0" borderId="0" applyBorder="0" applyProtection="0">
      <alignment vertical="center"/>
    </xf>
    <xf numFmtId="195" fontId="231" fillId="0" borderId="109" applyBorder="0" applyProtection="0">
      <alignment horizontal="right" vertical="center"/>
    </xf>
    <xf numFmtId="195" fontId="232" fillId="116" borderId="0" applyBorder="0" applyProtection="0">
      <alignment horizontal="centerContinuous" vertical="center"/>
    </xf>
    <xf numFmtId="195" fontId="232" fillId="115" borderId="109" applyBorder="0" applyProtection="0">
      <alignment horizontal="centerContinuous" vertical="center"/>
    </xf>
    <xf numFmtId="195" fontId="233" fillId="0" borderId="0"/>
    <xf numFmtId="195" fontId="191" fillId="0" borderId="0"/>
    <xf numFmtId="195" fontId="234" fillId="0" borderId="0" applyFill="0" applyBorder="0" applyProtection="0">
      <alignment horizontal="left"/>
    </xf>
    <xf numFmtId="195" fontId="175" fillId="0" borderId="50" applyFill="0" applyBorder="0" applyProtection="0">
      <alignment horizontal="left" vertical="top"/>
    </xf>
    <xf numFmtId="195" fontId="235" fillId="0" borderId="0">
      <alignment horizontal="centerContinuous"/>
    </xf>
    <xf numFmtId="49" fontId="236" fillId="0" borderId="0"/>
    <xf numFmtId="49" fontId="149" fillId="0" borderId="0" applyFont="0" applyFill="0" applyBorder="0" applyAlignment="0" applyProtection="0"/>
    <xf numFmtId="195" fontId="237" fillId="0" borderId="0"/>
    <xf numFmtId="195" fontId="238" fillId="0" borderId="0"/>
    <xf numFmtId="318" fontId="149" fillId="0" borderId="0" applyFont="0" applyFill="0" applyBorder="0" applyAlignment="0" applyProtection="0"/>
    <xf numFmtId="195" fontId="239" fillId="26" borderId="0">
      <alignment horizontal="right"/>
    </xf>
    <xf numFmtId="164" fontId="196" fillId="0" borderId="0"/>
    <xf numFmtId="195" fontId="240" fillId="0" borderId="0"/>
    <xf numFmtId="319" fontId="241" fillId="0" borderId="0"/>
    <xf numFmtId="172" fontId="10" fillId="0" borderId="65" applyNumberFormat="0" applyFont="0" applyFill="0" applyAlignment="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176" fontId="18" fillId="0" borderId="96" applyFill="0"/>
    <xf numFmtId="300" fontId="158" fillId="0" borderId="110" applyAlignment="0"/>
    <xf numFmtId="301" fontId="158" fillId="0" borderId="110" applyAlignment="0"/>
    <xf numFmtId="164" fontId="133" fillId="0" borderId="110"/>
    <xf numFmtId="320" fontId="135" fillId="0" borderId="0" applyFont="0" applyFill="0" applyBorder="0" applyAlignment="0" applyProtection="0">
      <alignment horizontal="right"/>
    </xf>
    <xf numFmtId="195" fontId="242" fillId="0" borderId="0">
      <alignment horizontal="fill"/>
    </xf>
    <xf numFmtId="37" fontId="34" fillId="7" borderId="0" applyNumberFormat="0" applyBorder="0" applyAlignment="0" applyProtection="0"/>
    <xf numFmtId="37" fontId="34" fillId="0" borderId="0"/>
    <xf numFmtId="37" fontId="34" fillId="6" borderId="0" applyNumberFormat="0" applyBorder="0" applyAlignment="0" applyProtection="0"/>
    <xf numFmtId="3" fontId="182" fillId="0" borderId="103" applyProtection="0"/>
    <xf numFmtId="4" fontId="133" fillId="0" borderId="0">
      <protection locked="0"/>
    </xf>
    <xf numFmtId="321" fontId="203" fillId="6" borderId="50" applyBorder="0">
      <alignment horizontal="right" vertical="center"/>
      <protection locked="0"/>
    </xf>
    <xf numFmtId="195" fontId="10" fillId="0" borderId="0">
      <alignment vertical="top"/>
    </xf>
    <xf numFmtId="195" fontId="243" fillId="0" borderId="0" applyFont="0" applyFill="0" applyBorder="0" applyAlignment="0" applyProtection="0"/>
    <xf numFmtId="245" fontId="178" fillId="0" borderId="0" applyFont="0" applyFill="0" applyBorder="0" applyAlignment="0" applyProtection="0"/>
    <xf numFmtId="322" fontId="178" fillId="0" borderId="0" applyFont="0" applyFill="0" applyBorder="0" applyAlignment="0" applyProtection="0"/>
    <xf numFmtId="323" fontId="178" fillId="0" borderId="0" applyFont="0" applyFill="0" applyBorder="0" applyAlignment="0" applyProtection="0"/>
    <xf numFmtId="216" fontId="34" fillId="0" borderId="0"/>
    <xf numFmtId="195" fontId="244" fillId="0" borderId="0"/>
    <xf numFmtId="324" fontId="10" fillId="0" borderId="0" applyFont="0" applyFill="0" applyBorder="0" applyAlignment="0" applyProtection="0"/>
    <xf numFmtId="325" fontId="10" fillId="0" borderId="0" applyFont="0" applyFill="0" applyBorder="0" applyAlignment="0" applyProtection="0"/>
    <xf numFmtId="253" fontId="166" fillId="0" borderId="0" applyFont="0" applyFill="0" applyBorder="0" applyAlignment="0" applyProtection="0"/>
    <xf numFmtId="254" fontId="166" fillId="0" borderId="0" applyFont="0" applyFill="0" applyBorder="0" applyAlignment="0" applyProtection="0"/>
    <xf numFmtId="195" fontId="10" fillId="0" borderId="0" applyFont="0" applyFill="0" applyBorder="0">
      <alignment horizontal="right" vertical="center" wrapText="1"/>
    </xf>
    <xf numFmtId="195" fontId="10" fillId="0" borderId="0" applyNumberFormat="0" applyFont="0" applyFill="0" applyBorder="0" applyProtection="0">
      <alignment horizontal="center" vertical="center" wrapText="1"/>
    </xf>
    <xf numFmtId="285" fontId="96" fillId="0" borderId="0"/>
    <xf numFmtId="216" fontId="34" fillId="0" borderId="0"/>
    <xf numFmtId="1" fontId="245" fillId="0" borderId="0">
      <alignment horizontal="center"/>
    </xf>
    <xf numFmtId="1" fontId="120" fillId="0" borderId="0">
      <alignment horizontal="centerContinuous"/>
    </xf>
    <xf numFmtId="195" fontId="246" fillId="6" borderId="0" applyNumberFormat="0" applyFont="0" applyBorder="0" applyAlignment="0" applyProtection="0">
      <alignment horizontal="left"/>
    </xf>
    <xf numFmtId="195" fontId="247" fillId="0" borderId="0"/>
    <xf numFmtId="216" fontId="34" fillId="0" borderId="0"/>
    <xf numFmtId="326" fontId="248" fillId="0" borderId="0" applyFont="0" applyFill="0" applyBorder="0" applyAlignment="0" applyProtection="0"/>
    <xf numFmtId="327" fontId="248" fillId="0" borderId="0" applyFont="0" applyFill="0" applyBorder="0" applyAlignment="0" applyProtection="0"/>
    <xf numFmtId="4" fontId="249" fillId="28" borderId="0" applyBorder="0">
      <alignment horizontal="right"/>
    </xf>
    <xf numFmtId="170" fontId="5" fillId="0" borderId="0"/>
    <xf numFmtId="9" fontId="1" fillId="0" borderId="0" applyFont="0" applyFill="0" applyBorder="0" applyAlignment="0" applyProtection="0"/>
    <xf numFmtId="0" fontId="5" fillId="0" borderId="0"/>
    <xf numFmtId="174" fontId="1" fillId="25" borderId="111">
      <alignment vertical="center"/>
      <protection locked="0"/>
    </xf>
    <xf numFmtId="174" fontId="1" fillId="29" borderId="111">
      <alignment horizontal="right" vertical="center"/>
      <protection locked="0"/>
    </xf>
    <xf numFmtId="174" fontId="1" fillId="27" borderId="111">
      <alignment vertical="center"/>
    </xf>
    <xf numFmtId="174" fontId="1" fillId="25" borderId="111">
      <alignment vertical="center"/>
      <protection locked="0"/>
    </xf>
    <xf numFmtId="173" fontId="1" fillId="24" borderId="111">
      <alignment vertical="center"/>
    </xf>
    <xf numFmtId="44" fontId="15" fillId="0" borderId="0" applyFont="0" applyFill="0" applyBorder="0" applyAlignment="0" applyProtection="0"/>
    <xf numFmtId="44" fontId="15" fillId="0" borderId="0" applyFont="0" applyFill="0" applyBorder="0" applyAlignment="0" applyProtection="0"/>
    <xf numFmtId="0" fontId="5" fillId="0" borderId="0"/>
    <xf numFmtId="0" fontId="5" fillId="0" borderId="0"/>
    <xf numFmtId="174" fontId="1" fillId="24" borderId="111">
      <alignment vertical="center"/>
    </xf>
    <xf numFmtId="170" fontId="10"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66"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xf numFmtId="0" fontId="23" fillId="0" borderId="0"/>
    <xf numFmtId="169" fontId="5" fillId="0" borderId="0"/>
    <xf numFmtId="169" fontId="5" fillId="0" borderId="0"/>
    <xf numFmtId="169" fontId="43" fillId="0" borderId="0" applyNumberFormat="0" applyFill="0" applyBorder="0" applyAlignment="0" applyProtection="0">
      <alignment vertical="top"/>
      <protection locked="0"/>
    </xf>
    <xf numFmtId="169" fontId="5" fillId="0" borderId="0"/>
    <xf numFmtId="169" fontId="22" fillId="0" borderId="0"/>
    <xf numFmtId="0" fontId="10" fillId="0" borderId="0"/>
    <xf numFmtId="43" fontId="10" fillId="0" borderId="0" applyFont="0" applyFill="0" applyBorder="0" applyAlignment="0" applyProtection="0"/>
    <xf numFmtId="0" fontId="22" fillId="0" borderId="0"/>
    <xf numFmtId="0" fontId="284" fillId="0" borderId="0" applyNumberFormat="0" applyFill="0" applyBorder="0" applyAlignment="0" applyProtection="0">
      <alignment vertical="top"/>
      <protection locked="0"/>
    </xf>
  </cellStyleXfs>
  <cellXfs count="2801">
    <xf numFmtId="0" fontId="0" fillId="0" borderId="0" xfId="0"/>
    <xf numFmtId="0" fontId="6" fillId="0" borderId="0" xfId="2" applyFont="1"/>
    <xf numFmtId="0" fontId="7" fillId="0" borderId="0" xfId="2" applyFont="1"/>
    <xf numFmtId="164" fontId="7" fillId="0" borderId="0" xfId="107" applyNumberFormat="1" applyFont="1" applyProtection="1"/>
    <xf numFmtId="164" fontId="7" fillId="0" borderId="0" xfId="107" applyNumberFormat="1" applyFont="1" applyAlignment="1" applyProtection="1">
      <alignment horizontal="center"/>
    </xf>
    <xf numFmtId="164" fontId="39" fillId="0" borderId="0" xfId="107" applyNumberFormat="1" applyFont="1" applyProtection="1"/>
    <xf numFmtId="0" fontId="6" fillId="4" borderId="4" xfId="2" applyFont="1" applyFill="1" applyBorder="1" applyAlignment="1">
      <alignment horizontal="center"/>
    </xf>
    <xf numFmtId="164" fontId="6" fillId="0" borderId="0" xfId="107" applyNumberFormat="1" applyFont="1" applyProtection="1"/>
    <xf numFmtId="0" fontId="22" fillId="0" borderId="0" xfId="98" applyFont="1" applyProtection="1"/>
    <xf numFmtId="0" fontId="44" fillId="51" borderId="0" xfId="94" applyFont="1" applyFill="1"/>
    <xf numFmtId="0" fontId="22" fillId="51" borderId="0" xfId="50" applyFont="1" applyFill="1" applyBorder="1" applyProtection="1"/>
    <xf numFmtId="0" fontId="46" fillId="51" borderId="0" xfId="50" applyFont="1" applyFill="1" applyBorder="1" applyProtection="1"/>
    <xf numFmtId="0" fontId="44" fillId="51" borderId="0" xfId="50" applyFont="1" applyFill="1" applyBorder="1" applyProtection="1"/>
    <xf numFmtId="0" fontId="7" fillId="0" borderId="0" xfId="110" applyFont="1" applyFill="1"/>
    <xf numFmtId="0" fontId="29" fillId="51" borderId="0" xfId="98" applyFont="1" applyFill="1" applyProtection="1"/>
    <xf numFmtId="0" fontId="22" fillId="51" borderId="0" xfId="50" applyFont="1" applyFill="1" applyBorder="1" applyAlignment="1" applyProtection="1">
      <alignment horizontal="left"/>
    </xf>
    <xf numFmtId="0" fontId="29" fillId="51" borderId="0" xfId="50" applyFont="1" applyFill="1" applyProtection="1"/>
    <xf numFmtId="174" fontId="29" fillId="51" borderId="0" xfId="50" applyNumberFormat="1" applyFont="1" applyFill="1" applyProtection="1"/>
    <xf numFmtId="174" fontId="29" fillId="51" borderId="0" xfId="50" applyNumberFormat="1" applyFont="1" applyFill="1" applyBorder="1" applyProtection="1"/>
    <xf numFmtId="0" fontId="22" fillId="51" borderId="3" xfId="50" applyFont="1" applyFill="1" applyBorder="1" applyProtection="1"/>
    <xf numFmtId="0" fontId="46" fillId="51" borderId="0" xfId="98" applyFont="1" applyFill="1" applyBorder="1" applyAlignment="1" applyProtection="1"/>
    <xf numFmtId="0" fontId="22" fillId="0" borderId="0" xfId="99" applyFont="1"/>
    <xf numFmtId="0" fontId="22" fillId="51" borderId="0" xfId="99" applyFont="1" applyFill="1"/>
    <xf numFmtId="180" fontId="22" fillId="51" borderId="0" xfId="99" applyNumberFormat="1" applyFont="1" applyFill="1"/>
    <xf numFmtId="0" fontId="7" fillId="51" borderId="0" xfId="50" applyFont="1" applyFill="1" applyBorder="1" applyProtection="1"/>
    <xf numFmtId="180" fontId="10" fillId="51" borderId="0" xfId="98" applyNumberFormat="1" applyFont="1" applyFill="1" applyProtection="1"/>
    <xf numFmtId="0" fontId="10" fillId="51" borderId="0" xfId="98" applyFont="1" applyFill="1" applyProtection="1"/>
    <xf numFmtId="180" fontId="44" fillId="51" borderId="0" xfId="99" applyNumberFormat="1" applyFont="1" applyFill="1"/>
    <xf numFmtId="0" fontId="8" fillId="51" borderId="0" xfId="50" applyFont="1" applyFill="1" applyBorder="1" applyProtection="1"/>
    <xf numFmtId="0" fontId="1" fillId="0" borderId="0" xfId="99"/>
    <xf numFmtId="0" fontId="7" fillId="0" borderId="0" xfId="112" applyFont="1"/>
    <xf numFmtId="0" fontId="7" fillId="0" borderId="0" xfId="112" applyFont="1" applyProtection="1"/>
    <xf numFmtId="0" fontId="7" fillId="0" borderId="0" xfId="112" applyFont="1" applyBorder="1" applyProtection="1"/>
    <xf numFmtId="0" fontId="7" fillId="0" borderId="0" xfId="112" applyFont="1" applyBorder="1"/>
    <xf numFmtId="0" fontId="6" fillId="0" borderId="0" xfId="5" applyFont="1"/>
    <xf numFmtId="0" fontId="8" fillId="0" borderId="0" xfId="5" applyFont="1"/>
    <xf numFmtId="184" fontId="8" fillId="0" borderId="44" xfId="2" applyNumberFormat="1" applyFont="1" applyBorder="1" applyAlignment="1">
      <alignment horizontal="center"/>
    </xf>
    <xf numFmtId="184" fontId="8" fillId="0" borderId="26" xfId="2" applyNumberFormat="1" applyFont="1" applyBorder="1" applyAlignment="1">
      <alignment horizontal="center"/>
    </xf>
    <xf numFmtId="0" fontId="7" fillId="51" borderId="0" xfId="110" applyFont="1" applyFill="1"/>
    <xf numFmtId="182" fontId="7" fillId="51" borderId="0" xfId="110" applyNumberFormat="1" applyFont="1" applyFill="1"/>
    <xf numFmtId="182" fontId="41" fillId="51" borderId="0" xfId="110" applyNumberFormat="1" applyFont="1" applyFill="1" applyBorder="1" applyAlignment="1"/>
    <xf numFmtId="0" fontId="7" fillId="51" borderId="0" xfId="110" applyFont="1" applyFill="1" applyBorder="1"/>
    <xf numFmtId="175" fontId="7" fillId="51" borderId="0" xfId="110" applyNumberFormat="1" applyFont="1" applyFill="1" applyBorder="1" applyAlignment="1">
      <alignment horizontal="right"/>
    </xf>
    <xf numFmtId="177" fontId="7" fillId="51" borderId="0" xfId="110" applyNumberFormat="1" applyFont="1" applyFill="1" applyBorder="1" applyAlignment="1">
      <alignment horizontal="right"/>
    </xf>
    <xf numFmtId="0" fontId="41" fillId="51" borderId="0" xfId="110" applyFont="1" applyFill="1" applyBorder="1"/>
    <xf numFmtId="0" fontId="7" fillId="51" borderId="50" xfId="110" applyFont="1" applyFill="1" applyBorder="1"/>
    <xf numFmtId="180" fontId="7" fillId="51" borderId="0" xfId="110" applyNumberFormat="1" applyFont="1" applyFill="1" applyBorder="1"/>
    <xf numFmtId="0" fontId="8" fillId="51" borderId="50" xfId="110" applyFont="1" applyFill="1" applyBorder="1"/>
    <xf numFmtId="0" fontId="51" fillId="51" borderId="50" xfId="110" applyFont="1" applyFill="1" applyBorder="1"/>
    <xf numFmtId="164" fontId="7" fillId="51" borderId="50" xfId="105" applyNumberFormat="1" applyFont="1" applyFill="1" applyBorder="1"/>
    <xf numFmtId="164" fontId="7" fillId="51" borderId="0" xfId="105" applyNumberFormat="1" applyFont="1" applyFill="1" applyBorder="1"/>
    <xf numFmtId="164" fontId="7" fillId="51" borderId="0" xfId="105" applyNumberFormat="1" applyFont="1" applyFill="1" applyBorder="1" applyAlignment="1">
      <alignment horizontal="right"/>
    </xf>
    <xf numFmtId="164" fontId="6" fillId="51" borderId="50" xfId="105" applyNumberFormat="1" applyFont="1" applyFill="1" applyBorder="1"/>
    <xf numFmtId="164" fontId="8" fillId="51" borderId="50" xfId="105" applyNumberFormat="1" applyFont="1" applyFill="1" applyBorder="1"/>
    <xf numFmtId="164" fontId="8" fillId="51" borderId="0" xfId="105" applyNumberFormat="1" applyFont="1" applyFill="1" applyBorder="1"/>
    <xf numFmtId="0" fontId="58" fillId="51" borderId="0" xfId="110" applyFont="1" applyFill="1"/>
    <xf numFmtId="0" fontId="58" fillId="51" borderId="0" xfId="110" applyFont="1" applyFill="1" applyBorder="1"/>
    <xf numFmtId="0" fontId="9" fillId="51" borderId="17" xfId="4" applyFont="1" applyFill="1" applyBorder="1" applyAlignment="1"/>
    <xf numFmtId="0" fontId="8" fillId="51" borderId="17" xfId="4" applyFont="1" applyFill="1" applyBorder="1"/>
    <xf numFmtId="0" fontId="22" fillId="51" borderId="0" xfId="106" applyFont="1" applyFill="1" applyBorder="1" applyProtection="1"/>
    <xf numFmtId="0" fontId="46" fillId="51" borderId="0" xfId="106" applyFont="1" applyFill="1" applyProtection="1"/>
    <xf numFmtId="0" fontId="60" fillId="51" borderId="0" xfId="98" applyFont="1" applyFill="1" applyAlignment="1" applyProtection="1"/>
    <xf numFmtId="0" fontId="10" fillId="0" borderId="0" xfId="2" applyFont="1"/>
    <xf numFmtId="0" fontId="5" fillId="0" borderId="0" xfId="92"/>
    <xf numFmtId="0" fontId="5" fillId="54" borderId="0" xfId="92" applyFill="1"/>
    <xf numFmtId="0" fontId="1" fillId="0" borderId="0" xfId="47" applyFont="1" applyProtection="1"/>
    <xf numFmtId="0" fontId="4" fillId="0" borderId="0" xfId="92" applyFont="1"/>
    <xf numFmtId="0" fontId="5" fillId="0" borderId="0" xfId="92" applyFont="1"/>
    <xf numFmtId="0" fontId="5" fillId="0" borderId="0" xfId="92" quotePrefix="1" applyFont="1"/>
    <xf numFmtId="0" fontId="22" fillId="54" borderId="0" xfId="96" applyFont="1" applyFill="1" applyBorder="1" applyAlignment="1" applyProtection="1"/>
    <xf numFmtId="0" fontId="1" fillId="54" borderId="0" xfId="49" applyFont="1" applyFill="1" applyProtection="1"/>
    <xf numFmtId="0" fontId="44" fillId="54" borderId="0" xfId="96" applyFont="1" applyFill="1"/>
    <xf numFmtId="0" fontId="22" fillId="0" borderId="0" xfId="47" applyFont="1" applyProtection="1"/>
    <xf numFmtId="0" fontId="44" fillId="0" borderId="0" xfId="96" applyFont="1"/>
    <xf numFmtId="0" fontId="22" fillId="54" borderId="0" xfId="112" applyFont="1" applyFill="1" applyBorder="1" applyProtection="1"/>
    <xf numFmtId="0" fontId="22" fillId="0" borderId="0" xfId="96" applyFont="1"/>
    <xf numFmtId="0" fontId="22" fillId="0" borderId="0" xfId="96" quotePrefix="1" applyFont="1"/>
    <xf numFmtId="0" fontId="4" fillId="0" borderId="0" xfId="96" applyFont="1"/>
    <xf numFmtId="164" fontId="52" fillId="54" borderId="0" xfId="106" applyNumberFormat="1" applyFont="1" applyFill="1" applyBorder="1" applyProtection="1">
      <protection locked="0"/>
    </xf>
    <xf numFmtId="0" fontId="4" fillId="54" borderId="0" xfId="96" applyFont="1" applyFill="1"/>
    <xf numFmtId="0" fontId="1" fillId="0" borderId="0" xfId="96" applyFont="1"/>
    <xf numFmtId="0" fontId="5" fillId="0" borderId="0" xfId="92" applyBorder="1"/>
    <xf numFmtId="0" fontId="60" fillId="51" borderId="0" xfId="96" applyFont="1" applyFill="1" applyBorder="1" applyAlignment="1" applyProtection="1">
      <alignment horizontal="center"/>
    </xf>
    <xf numFmtId="0" fontId="60" fillId="51" borderId="0" xfId="96" applyFont="1" applyFill="1" applyBorder="1" applyAlignment="1" applyProtection="1"/>
    <xf numFmtId="0" fontId="46" fillId="51" borderId="0" xfId="96" applyFont="1" applyFill="1" applyBorder="1" applyAlignment="1" applyProtection="1"/>
    <xf numFmtId="0" fontId="1" fillId="54" borderId="0" xfId="47" applyFont="1" applyFill="1" applyProtection="1"/>
    <xf numFmtId="0" fontId="7" fillId="0" borderId="0" xfId="192" applyFont="1"/>
    <xf numFmtId="177" fontId="11" fillId="0" borderId="0" xfId="192" applyNumberFormat="1" applyFont="1"/>
    <xf numFmtId="182" fontId="7" fillId="0" borderId="0" xfId="192" applyNumberFormat="1" applyFont="1"/>
    <xf numFmtId="0" fontId="8" fillId="0" borderId="4" xfId="192" applyFont="1" applyBorder="1" applyAlignment="1">
      <alignment horizontal="left" wrapText="1"/>
    </xf>
    <xf numFmtId="187" fontId="7" fillId="58" borderId="49" xfId="194" applyNumberFormat="1" applyFont="1" applyFill="1" applyBorder="1" applyAlignment="1" applyProtection="1">
      <alignment horizontal="left"/>
    </xf>
    <xf numFmtId="0" fontId="56" fillId="0" borderId="0" xfId="192" applyFont="1"/>
    <xf numFmtId="0" fontId="55" fillId="0" borderId="0" xfId="192" applyFont="1"/>
    <xf numFmtId="0" fontId="0" fillId="0" borderId="0" xfId="1945" applyNumberFormat="1" applyFont="1"/>
    <xf numFmtId="164" fontId="7" fillId="0" borderId="0" xfId="194" applyNumberFormat="1" applyFont="1" applyProtection="1"/>
    <xf numFmtId="182" fontId="9" fillId="0" borderId="4" xfId="194" applyNumberFormat="1" applyFont="1" applyBorder="1" applyAlignment="1" applyProtection="1"/>
    <xf numFmtId="0" fontId="87" fillId="0" borderId="0" xfId="1945" applyNumberFormat="1" applyFont="1"/>
    <xf numFmtId="0" fontId="3" fillId="0" borderId="0" xfId="1945" applyNumberFormat="1" applyFont="1"/>
    <xf numFmtId="0" fontId="0" fillId="0" borderId="0" xfId="1945" applyNumberFormat="1" applyFont="1" applyAlignment="1">
      <alignment horizontal="left"/>
    </xf>
    <xf numFmtId="187" fontId="87" fillId="0" borderId="0" xfId="1945" applyNumberFormat="1" applyFont="1"/>
    <xf numFmtId="0" fontId="7" fillId="0" borderId="1" xfId="1945" applyNumberFormat="1" applyFont="1" applyFill="1" applyBorder="1"/>
    <xf numFmtId="0" fontId="4" fillId="0" borderId="0" xfId="1945" applyNumberFormat="1" applyFont="1" applyFill="1" applyBorder="1"/>
    <xf numFmtId="178" fontId="7" fillId="0" borderId="0" xfId="194" applyNumberFormat="1" applyFont="1" applyBorder="1" applyProtection="1"/>
    <xf numFmtId="0" fontId="0" fillId="0" borderId="0" xfId="787" applyNumberFormat="1" applyFont="1"/>
    <xf numFmtId="182" fontId="7" fillId="0" borderId="0" xfId="194" applyNumberFormat="1" applyFont="1" applyProtection="1"/>
    <xf numFmtId="182" fontId="10" fillId="0" borderId="0" xfId="194" applyNumberFormat="1" applyProtection="1"/>
    <xf numFmtId="0" fontId="4" fillId="0" borderId="4" xfId="787" applyNumberFormat="1" applyFont="1" applyBorder="1" applyAlignment="1">
      <alignment horizontal="centerContinuous"/>
    </xf>
    <xf numFmtId="0" fontId="4" fillId="0" borderId="4" xfId="787" applyNumberFormat="1" applyFont="1" applyBorder="1" applyAlignment="1">
      <alignment horizontal="center" wrapText="1"/>
    </xf>
    <xf numFmtId="0" fontId="87" fillId="0" borderId="0" xfId="787" applyNumberFormat="1" applyFont="1" applyBorder="1" applyAlignment="1">
      <alignment horizontal="center" wrapText="1"/>
    </xf>
    <xf numFmtId="182" fontId="10" fillId="0" borderId="4" xfId="194" applyNumberFormat="1" applyFont="1" applyFill="1" applyBorder="1" applyProtection="1"/>
    <xf numFmtId="182" fontId="18" fillId="0" borderId="4" xfId="194" applyNumberFormat="1" applyFont="1" applyFill="1" applyBorder="1" applyProtection="1"/>
    <xf numFmtId="182" fontId="88" fillId="0" borderId="0" xfId="194" applyNumberFormat="1" applyFont="1" applyProtection="1"/>
    <xf numFmtId="182" fontId="12" fillId="0" borderId="0" xfId="194" applyNumberFormat="1" applyFont="1" applyBorder="1" applyAlignment="1" applyProtection="1"/>
    <xf numFmtId="187" fontId="4" fillId="55" borderId="4" xfId="787" applyNumberFormat="1" applyFont="1" applyFill="1" applyBorder="1" applyAlignment="1">
      <alignment horizontal="center"/>
    </xf>
    <xf numFmtId="182" fontId="10" fillId="0" borderId="3" xfId="194" applyNumberFormat="1" applyFont="1" applyFill="1" applyBorder="1" applyProtection="1"/>
    <xf numFmtId="182" fontId="10" fillId="0" borderId="0" xfId="194" applyNumberFormat="1" applyBorder="1" applyProtection="1"/>
    <xf numFmtId="43" fontId="12" fillId="0" borderId="0" xfId="194" applyNumberFormat="1" applyFont="1" applyBorder="1" applyAlignment="1" applyProtection="1"/>
    <xf numFmtId="177" fontId="11" fillId="0" borderId="0" xfId="194" applyNumberFormat="1" applyFont="1" applyAlignment="1" applyProtection="1"/>
    <xf numFmtId="0" fontId="8" fillId="0" borderId="4" xfId="192" applyFont="1" applyBorder="1"/>
    <xf numFmtId="182" fontId="7" fillId="0" borderId="0" xfId="191" applyNumberFormat="1" applyFont="1"/>
    <xf numFmtId="182" fontId="7" fillId="0" borderId="4" xfId="192" applyNumberFormat="1" applyFont="1" applyBorder="1"/>
    <xf numFmtId="182" fontId="8" fillId="0" borderId="4" xfId="192" applyNumberFormat="1" applyFont="1" applyFill="1" applyBorder="1"/>
    <xf numFmtId="182" fontId="11" fillId="0" borderId="0" xfId="192" applyNumberFormat="1" applyFont="1" applyFill="1"/>
    <xf numFmtId="0" fontId="5" fillId="0" borderId="0" xfId="827" applyNumberFormat="1" applyFont="1"/>
    <xf numFmtId="182" fontId="8" fillId="0" borderId="4" xfId="192" applyNumberFormat="1" applyFont="1" applyBorder="1"/>
    <xf numFmtId="0" fontId="8" fillId="0" borderId="4" xfId="192" applyFont="1" applyBorder="1" applyAlignment="1" applyProtection="1">
      <alignment horizontal="center" wrapText="1"/>
    </xf>
    <xf numFmtId="182" fontId="7" fillId="0" borderId="4" xfId="192" applyNumberFormat="1" applyFont="1" applyFill="1" applyBorder="1"/>
    <xf numFmtId="187" fontId="4" fillId="55" borderId="4" xfId="1944" applyNumberFormat="1" applyFont="1" applyFill="1" applyBorder="1"/>
    <xf numFmtId="166" fontId="0" fillId="0" borderId="4" xfId="1944" applyNumberFormat="1" applyFont="1" applyBorder="1"/>
    <xf numFmtId="0" fontId="40" fillId="0" borderId="0" xfId="191" applyFont="1"/>
    <xf numFmtId="187" fontId="8" fillId="55" borderId="4" xfId="192" applyNumberFormat="1" applyFont="1" applyFill="1" applyBorder="1"/>
    <xf numFmtId="182" fontId="6" fillId="0" borderId="0" xfId="191" applyNumberFormat="1" applyFont="1"/>
    <xf numFmtId="182" fontId="90" fillId="0" borderId="0" xfId="194" applyNumberFormat="1" applyFont="1" applyAlignment="1" applyProtection="1"/>
    <xf numFmtId="182" fontId="7" fillId="0" borderId="0" xfId="192" applyNumberFormat="1" applyFont="1" applyBorder="1"/>
    <xf numFmtId="182" fontId="11" fillId="0" borderId="0" xfId="194" applyNumberFormat="1" applyFont="1" applyAlignment="1" applyProtection="1"/>
    <xf numFmtId="164" fontId="3" fillId="0" borderId="0" xfId="194" applyNumberFormat="1" applyFont="1" applyProtection="1"/>
    <xf numFmtId="164" fontId="3" fillId="0" borderId="0" xfId="194" applyNumberFormat="1" applyFont="1" applyFill="1" applyProtection="1"/>
    <xf numFmtId="164" fontId="7" fillId="0" borderId="0" xfId="194" applyNumberFormat="1" applyFont="1" applyFill="1" applyProtection="1"/>
    <xf numFmtId="164" fontId="6" fillId="0" borderId="0" xfId="191" applyNumberFormat="1" applyFont="1" applyProtection="1"/>
    <xf numFmtId="0" fontId="0" fillId="0" borderId="0" xfId="191" applyFont="1" applyProtection="1"/>
    <xf numFmtId="164" fontId="11" fillId="0" borderId="0" xfId="191" applyNumberFormat="1" applyFont="1"/>
    <xf numFmtId="0" fontId="6" fillId="0" borderId="0" xfId="191" applyFont="1"/>
    <xf numFmtId="0" fontId="7" fillId="0" borderId="0" xfId="191" applyFont="1"/>
    <xf numFmtId="164" fontId="7" fillId="0" borderId="1" xfId="191" applyNumberFormat="1" applyFont="1" applyBorder="1"/>
    <xf numFmtId="182" fontId="8" fillId="0" borderId="1" xfId="192" applyNumberFormat="1" applyFont="1" applyFill="1" applyBorder="1" applyAlignment="1">
      <alignment wrapText="1"/>
    </xf>
    <xf numFmtId="0" fontId="6" fillId="0" borderId="0" xfId="191" applyFont="1" applyAlignment="1">
      <alignment horizontal="center"/>
    </xf>
    <xf numFmtId="0" fontId="7" fillId="0" borderId="0" xfId="0" applyFont="1"/>
    <xf numFmtId="0" fontId="0" fillId="0" borderId="0" xfId="0" applyAlignment="1">
      <alignment horizontal="center"/>
    </xf>
    <xf numFmtId="191" fontId="4" fillId="0" borderId="0" xfId="0" applyNumberFormat="1" applyFont="1"/>
    <xf numFmtId="174" fontId="0" fillId="0" borderId="0" xfId="0" applyNumberFormat="1" applyAlignment="1">
      <alignment horizontal="right"/>
    </xf>
    <xf numFmtId="191" fontId="0" fillId="0" borderId="0" xfId="0" applyNumberFormat="1" applyAlignment="1">
      <alignment horizontal="right"/>
    </xf>
    <xf numFmtId="0" fontId="61" fillId="0" borderId="0" xfId="0" applyFont="1"/>
    <xf numFmtId="0" fontId="0" fillId="0" borderId="4" xfId="0" applyBorder="1"/>
    <xf numFmtId="0" fontId="4" fillId="0" borderId="0" xfId="0" applyFont="1" applyFill="1" applyBorder="1"/>
    <xf numFmtId="0" fontId="4" fillId="0" borderId="0" xfId="0" applyFont="1"/>
    <xf numFmtId="191" fontId="0" fillId="0" borderId="0" xfId="0" applyNumberFormat="1"/>
    <xf numFmtId="174" fontId="0" fillId="69" borderId="4" xfId="0" applyNumberFormat="1" applyFill="1" applyBorder="1" applyAlignment="1">
      <alignment horizontal="right"/>
    </xf>
    <xf numFmtId="0" fontId="7" fillId="0" borderId="22" xfId="114" applyFont="1" applyFill="1" applyBorder="1" applyAlignment="1" applyProtection="1">
      <alignment horizontal="center" vertical="center"/>
    </xf>
    <xf numFmtId="191" fontId="7" fillId="0" borderId="21" xfId="97" applyNumberFormat="1" applyFont="1" applyBorder="1" applyAlignment="1" applyProtection="1">
      <alignment horizontal="center" vertical="center" wrapText="1"/>
    </xf>
    <xf numFmtId="0" fontId="0" fillId="0" borderId="40" xfId="0" applyBorder="1"/>
    <xf numFmtId="191" fontId="7" fillId="0" borderId="39" xfId="97" applyNumberFormat="1" applyFont="1" applyFill="1" applyBorder="1" applyAlignment="1" applyProtection="1">
      <alignment horizontal="center" vertical="center"/>
    </xf>
    <xf numFmtId="191" fontId="4" fillId="0" borderId="40" xfId="0" applyNumberFormat="1" applyFont="1" applyBorder="1"/>
    <xf numFmtId="0" fontId="0" fillId="0" borderId="40" xfId="0" applyBorder="1" applyAlignment="1">
      <alignment wrapText="1"/>
    </xf>
    <xf numFmtId="0" fontId="41" fillId="0" borderId="23" xfId="0" applyFont="1" applyFill="1" applyBorder="1" applyAlignment="1" applyProtection="1">
      <alignment horizontal="left"/>
    </xf>
    <xf numFmtId="0" fontId="0" fillId="0" borderId="17" xfId="0" applyBorder="1"/>
    <xf numFmtId="0" fontId="4" fillId="54" borderId="36" xfId="0" applyFont="1" applyFill="1" applyBorder="1"/>
    <xf numFmtId="0" fontId="93" fillId="0" borderId="0" xfId="0" applyFont="1"/>
    <xf numFmtId="0" fontId="4" fillId="0" borderId="4" xfId="0" applyFont="1" applyBorder="1" applyAlignment="1">
      <alignment horizontal="center"/>
    </xf>
    <xf numFmtId="0" fontId="0" fillId="0" borderId="4" xfId="0" applyBorder="1" applyAlignment="1">
      <alignment horizontal="center"/>
    </xf>
    <xf numFmtId="0" fontId="0" fillId="0" borderId="0" xfId="0" applyFill="1" applyBorder="1"/>
    <xf numFmtId="0" fontId="0" fillId="0" borderId="0" xfId="0" applyFill="1" applyBorder="1" applyAlignment="1">
      <alignment horizontal="center"/>
    </xf>
    <xf numFmtId="0" fontId="94" fillId="0" borderId="4" xfId="0" applyFont="1" applyBorder="1" applyAlignment="1">
      <alignment horizontal="centerContinuous"/>
    </xf>
    <xf numFmtId="0" fontId="0" fillId="0" borderId="4" xfId="0" applyBorder="1" applyAlignment="1">
      <alignment horizontal="centerContinuous"/>
    </xf>
    <xf numFmtId="0" fontId="94" fillId="0" borderId="4" xfId="0" applyFont="1" applyBorder="1" applyAlignment="1">
      <alignment horizontal="center"/>
    </xf>
    <xf numFmtId="0" fontId="94" fillId="0" borderId="4" xfId="0" applyFont="1" applyBorder="1" applyAlignment="1">
      <alignment wrapText="1"/>
    </xf>
    <xf numFmtId="0" fontId="4" fillId="0" borderId="4" xfId="0" applyFont="1" applyBorder="1"/>
    <xf numFmtId="0" fontId="87" fillId="0" borderId="4" xfId="0" applyFont="1" applyBorder="1"/>
    <xf numFmtId="0" fontId="0" fillId="0" borderId="4" xfId="0" applyFill="1" applyBorder="1"/>
    <xf numFmtId="0" fontId="94" fillId="0" borderId="4" xfId="0" applyFont="1" applyBorder="1" applyAlignment="1">
      <alignment horizontal="centerContinuous" wrapText="1"/>
    </xf>
    <xf numFmtId="0" fontId="0" fillId="0" borderId="0" xfId="0" applyAlignment="1">
      <alignment wrapText="1"/>
    </xf>
    <xf numFmtId="182" fontId="7" fillId="0" borderId="0" xfId="4" applyNumberFormat="1" applyFont="1" applyBorder="1"/>
    <xf numFmtId="0" fontId="0" fillId="0" borderId="0" xfId="0" applyBorder="1"/>
    <xf numFmtId="0" fontId="94" fillId="0" borderId="4" xfId="0" applyFont="1" applyBorder="1"/>
    <xf numFmtId="0" fontId="0" fillId="0" borderId="4" xfId="0" applyFont="1" applyBorder="1"/>
    <xf numFmtId="177" fontId="11" fillId="0" borderId="0" xfId="4" applyNumberFormat="1" applyFont="1"/>
    <xf numFmtId="0" fontId="7" fillId="0" borderId="0" xfId="4" applyFont="1"/>
    <xf numFmtId="0" fontId="4" fillId="0" borderId="4" xfId="0" applyFont="1" applyBorder="1" applyAlignment="1">
      <alignment horizontal="centerContinuous"/>
    </xf>
    <xf numFmtId="182" fontId="7" fillId="0" borderId="0" xfId="4" applyNumberFormat="1" applyFont="1"/>
    <xf numFmtId="182" fontId="11" fillId="0" borderId="0" xfId="4" applyNumberFormat="1" applyFont="1"/>
    <xf numFmtId="0" fontId="87" fillId="0" borderId="0" xfId="0" applyFont="1" applyFill="1" applyBorder="1"/>
    <xf numFmtId="0" fontId="94" fillId="0" borderId="68" xfId="0" applyFont="1" applyBorder="1"/>
    <xf numFmtId="0" fontId="94" fillId="0" borderId="68" xfId="0" applyFont="1" applyBorder="1" applyAlignment="1">
      <alignment horizontal="center"/>
    </xf>
    <xf numFmtId="0" fontId="7" fillId="0" borderId="68" xfId="0" applyFont="1" applyBorder="1"/>
    <xf numFmtId="0" fontId="7" fillId="0" borderId="68" xfId="4" applyFont="1" applyFill="1" applyBorder="1"/>
    <xf numFmtId="0" fontId="0" fillId="0" borderId="68" xfId="0" applyBorder="1"/>
    <xf numFmtId="0" fontId="87" fillId="0" borderId="68" xfId="0" applyFont="1" applyBorder="1"/>
    <xf numFmtId="0" fontId="8" fillId="0" borderId="68" xfId="4" applyFont="1" applyFill="1" applyBorder="1"/>
    <xf numFmtId="0" fontId="8" fillId="0" borderId="68" xfId="0" applyFont="1" applyBorder="1"/>
    <xf numFmtId="0" fontId="4" fillId="0" borderId="68" xfId="0" applyFont="1" applyBorder="1"/>
    <xf numFmtId="41" fontId="4" fillId="55" borderId="68" xfId="0" applyNumberFormat="1" applyFont="1" applyFill="1" applyBorder="1"/>
    <xf numFmtId="0" fontId="7" fillId="0" borderId="68" xfId="4" applyFont="1" applyBorder="1"/>
    <xf numFmtId="0" fontId="8" fillId="0" borderId="68" xfId="4" applyFont="1" applyBorder="1"/>
    <xf numFmtId="0" fontId="7" fillId="0" borderId="0" xfId="4" applyFont="1" applyFill="1" applyBorder="1"/>
    <xf numFmtId="43" fontId="4" fillId="0" borderId="0" xfId="0" applyNumberFormat="1" applyFont="1" applyFill="1" applyBorder="1"/>
    <xf numFmtId="43" fontId="0" fillId="0" borderId="0" xfId="0" applyNumberFormat="1" applyFill="1" applyBorder="1"/>
    <xf numFmtId="0" fontId="109" fillId="0" borderId="0" xfId="4" applyFont="1" applyBorder="1"/>
    <xf numFmtId="0" fontId="94" fillId="0" borderId="67" xfId="0" applyFont="1" applyBorder="1" applyAlignment="1">
      <alignment horizontal="centerContinuous"/>
    </xf>
    <xf numFmtId="0" fontId="94" fillId="0" borderId="67" xfId="0" applyFont="1" applyBorder="1" applyAlignment="1">
      <alignment horizontal="centerContinuous" wrapText="1"/>
    </xf>
    <xf numFmtId="0" fontId="4" fillId="0" borderId="67" xfId="0" applyFont="1" applyBorder="1" applyAlignment="1">
      <alignment horizontal="centerContinuous"/>
    </xf>
    <xf numFmtId="0" fontId="7" fillId="0" borderId="68" xfId="1996" applyFont="1" applyFill="1" applyBorder="1" applyAlignment="1" applyProtection="1">
      <alignment horizontal="center" wrapText="1"/>
    </xf>
    <xf numFmtId="0" fontId="7" fillId="0" borderId="0" xfId="4" applyFont="1" applyBorder="1"/>
    <xf numFmtId="43" fontId="7" fillId="0" borderId="0" xfId="4" applyNumberFormat="1" applyFont="1"/>
    <xf numFmtId="4" fontId="7" fillId="0" borderId="0" xfId="4" applyNumberFormat="1" applyFont="1"/>
    <xf numFmtId="0" fontId="8" fillId="0" borderId="4" xfId="4" applyFont="1" applyBorder="1" applyAlignment="1">
      <alignment horizontal="left" vertical="center"/>
    </xf>
    <xf numFmtId="0" fontId="8" fillId="0" borderId="4" xfId="4" applyFont="1" applyBorder="1" applyAlignment="1" applyProtection="1">
      <alignment horizontal="center" vertical="center" wrapText="1"/>
    </xf>
    <xf numFmtId="0" fontId="7" fillId="0" borderId="4" xfId="1996" applyFont="1" applyFill="1" applyBorder="1" applyProtection="1"/>
    <xf numFmtId="0" fontId="8" fillId="0" borderId="4" xfId="1996" applyFont="1" applyFill="1" applyBorder="1" applyAlignment="1" applyProtection="1">
      <alignment horizontal="center" vertical="center" wrapText="1"/>
    </xf>
    <xf numFmtId="0" fontId="7" fillId="0" borderId="4" xfId="1996" applyFont="1" applyFill="1" applyBorder="1" applyAlignment="1" applyProtection="1">
      <alignment horizontal="center" wrapText="1"/>
    </xf>
    <xf numFmtId="0" fontId="7" fillId="0" borderId="4" xfId="1996" applyFont="1" applyBorder="1" applyProtection="1"/>
    <xf numFmtId="0" fontId="13" fillId="0" borderId="4" xfId="1996" applyFont="1" applyBorder="1" applyProtection="1"/>
    <xf numFmtId="0" fontId="9" fillId="0" borderId="4" xfId="1996" applyFont="1" applyBorder="1" applyProtection="1"/>
    <xf numFmtId="0" fontId="7" fillId="0" borderId="4" xfId="4" applyFont="1" applyBorder="1" applyAlignment="1"/>
    <xf numFmtId="0" fontId="42" fillId="0" borderId="4" xfId="1996" applyFont="1" applyFill="1" applyBorder="1" applyProtection="1"/>
    <xf numFmtId="0" fontId="0" fillId="26" borderId="4" xfId="0" applyFill="1" applyBorder="1" applyAlignment="1">
      <alignment horizontal="center"/>
    </xf>
    <xf numFmtId="0" fontId="13" fillId="0" borderId="4" xfId="1996" applyFont="1" applyFill="1" applyBorder="1" applyProtection="1"/>
    <xf numFmtId="0" fontId="9" fillId="0" borderId="4" xfId="1996" applyFont="1" applyFill="1" applyBorder="1" applyProtection="1"/>
    <xf numFmtId="0" fontId="110" fillId="0" borderId="4" xfId="0" applyFont="1" applyBorder="1"/>
    <xf numFmtId="0" fontId="6" fillId="50" borderId="4" xfId="1996" applyFont="1" applyFill="1" applyBorder="1" applyProtection="1"/>
    <xf numFmtId="0" fontId="13" fillId="0" borderId="40" xfId="1996" applyFont="1" applyFill="1" applyBorder="1" applyProtection="1"/>
    <xf numFmtId="0" fontId="13" fillId="0" borderId="39" xfId="1996" applyFont="1" applyFill="1" applyBorder="1" applyProtection="1"/>
    <xf numFmtId="0" fontId="42" fillId="0" borderId="4" xfId="1996" applyFont="1" applyBorder="1" applyProtection="1"/>
    <xf numFmtId="0" fontId="7" fillId="0" borderId="0" xfId="1996" applyFont="1" applyFill="1" applyProtection="1"/>
    <xf numFmtId="182" fontId="7" fillId="0" borderId="0" xfId="1996" applyNumberFormat="1" applyFont="1" applyFill="1" applyProtection="1"/>
    <xf numFmtId="2" fontId="11" fillId="0" borderId="0" xfId="1996" applyNumberFormat="1" applyFont="1" applyFill="1" applyProtection="1"/>
    <xf numFmtId="0" fontId="11" fillId="0" borderId="0" xfId="1996" applyFont="1" applyFill="1" applyProtection="1"/>
    <xf numFmtId="182" fontId="11" fillId="0" borderId="4" xfId="1996" applyNumberFormat="1" applyFont="1" applyFill="1" applyBorder="1" applyProtection="1"/>
    <xf numFmtId="182" fontId="8" fillId="0" borderId="4" xfId="1996" applyNumberFormat="1" applyFont="1" applyFill="1" applyBorder="1" applyProtection="1"/>
    <xf numFmtId="0" fontId="96" fillId="0" borderId="0" xfId="0" applyFont="1" applyBorder="1" applyAlignment="1">
      <alignment horizontal="left" vertical="center" wrapText="1"/>
    </xf>
    <xf numFmtId="0" fontId="0" fillId="0" borderId="0" xfId="0" applyFill="1"/>
    <xf numFmtId="193" fontId="11" fillId="0" borderId="0" xfId="4" applyNumberFormat="1" applyFont="1" applyProtection="1"/>
    <xf numFmtId="0" fontId="53" fillId="0" borderId="0" xfId="4" applyFont="1" applyProtection="1"/>
    <xf numFmtId="193" fontId="95" fillId="0" borderId="0" xfId="4" applyNumberFormat="1" applyFont="1" applyProtection="1"/>
    <xf numFmtId="0" fontId="95" fillId="0" borderId="0" xfId="4" applyFont="1" applyFill="1" applyAlignment="1" applyProtection="1">
      <alignment horizontal="center"/>
    </xf>
    <xf numFmtId="0" fontId="53" fillId="0" borderId="0" xfId="92" applyFont="1" applyFill="1" applyAlignment="1" applyProtection="1"/>
    <xf numFmtId="193" fontId="53" fillId="0" borderId="0" xfId="4" applyNumberFormat="1" applyFont="1" applyProtection="1"/>
    <xf numFmtId="0" fontId="96" fillId="0" borderId="0" xfId="0" applyFont="1" applyBorder="1" applyAlignment="1">
      <alignment horizontal="center" vertical="center" wrapText="1"/>
    </xf>
    <xf numFmtId="0" fontId="95" fillId="71" borderId="4" xfId="98" applyFont="1" applyFill="1" applyBorder="1" applyAlignment="1">
      <alignment horizontal="center" vertical="center" wrapText="1"/>
    </xf>
    <xf numFmtId="0" fontId="53" fillId="0" borderId="4" xfId="98" applyFont="1" applyBorder="1" applyAlignment="1">
      <alignment vertical="center" wrapText="1"/>
    </xf>
    <xf numFmtId="0" fontId="95" fillId="78" borderId="4" xfId="98" applyFont="1" applyFill="1" applyBorder="1" applyAlignment="1">
      <alignment horizontal="center" vertical="center" wrapText="1"/>
    </xf>
    <xf numFmtId="0" fontId="95" fillId="72" borderId="4" xfId="98" applyFont="1" applyFill="1" applyBorder="1" applyAlignment="1">
      <alignment horizontal="center" vertical="center" wrapText="1"/>
    </xf>
    <xf numFmtId="0" fontId="95" fillId="73" borderId="4" xfId="98" applyFont="1" applyFill="1" applyBorder="1" applyAlignment="1">
      <alignment horizontal="center" vertical="center" wrapText="1"/>
    </xf>
    <xf numFmtId="0" fontId="95" fillId="53" borderId="4" xfId="98" applyFont="1" applyFill="1" applyBorder="1" applyAlignment="1">
      <alignment horizontal="center" vertical="center" wrapText="1"/>
    </xf>
    <xf numFmtId="0" fontId="0" fillId="0" borderId="0" xfId="0" applyBorder="1" applyAlignment="1">
      <alignment vertical="center"/>
    </xf>
    <xf numFmtId="0" fontId="95" fillId="77" borderId="4" xfId="98" applyFont="1" applyFill="1" applyBorder="1" applyAlignment="1">
      <alignment horizontal="center" vertical="center" wrapText="1"/>
    </xf>
    <xf numFmtId="0" fontId="95" fillId="76" borderId="4" xfId="98" applyFont="1" applyFill="1" applyBorder="1" applyAlignment="1">
      <alignment horizontal="center" vertical="center" wrapText="1"/>
    </xf>
    <xf numFmtId="0" fontId="95" fillId="75" borderId="4" xfId="98" applyFont="1" applyFill="1" applyBorder="1" applyAlignment="1">
      <alignment horizontal="center" vertical="center" wrapText="1"/>
    </xf>
    <xf numFmtId="0" fontId="95" fillId="51" borderId="0" xfId="98" applyFont="1" applyFill="1" applyBorder="1" applyAlignment="1">
      <alignment horizontal="center" vertical="center" wrapText="1"/>
    </xf>
    <xf numFmtId="0" fontId="53" fillId="51" borderId="0" xfId="98" applyFont="1" applyFill="1" applyBorder="1" applyAlignment="1">
      <alignment vertical="center" wrapText="1"/>
    </xf>
    <xf numFmtId="193" fontId="95" fillId="51" borderId="0" xfId="4" applyNumberFormat="1" applyFont="1" applyFill="1" applyProtection="1"/>
    <xf numFmtId="0" fontId="95" fillId="51" borderId="0" xfId="4" applyFont="1" applyFill="1" applyAlignment="1" applyProtection="1">
      <alignment horizontal="center"/>
    </xf>
    <xf numFmtId="0" fontId="53" fillId="51" borderId="0" xfId="92" applyFont="1" applyFill="1" applyAlignment="1" applyProtection="1"/>
    <xf numFmtId="0" fontId="96" fillId="51" borderId="0" xfId="0" applyFont="1" applyFill="1" applyBorder="1" applyAlignment="1">
      <alignment horizontal="left" vertical="center" wrapText="1"/>
    </xf>
    <xf numFmtId="193" fontId="53" fillId="51" borderId="0" xfId="4" applyNumberFormat="1" applyFont="1" applyFill="1" applyProtection="1"/>
    <xf numFmtId="0" fontId="53" fillId="0" borderId="0" xfId="98" applyFont="1" applyBorder="1" applyAlignment="1">
      <alignment vertical="center" wrapText="1"/>
    </xf>
    <xf numFmtId="0" fontId="11" fillId="0" borderId="0" xfId="0" applyFont="1" applyFill="1" applyBorder="1" applyAlignment="1">
      <alignment horizontal="left" vertical="center" wrapText="1"/>
    </xf>
    <xf numFmtId="0" fontId="41" fillId="0" borderId="0" xfId="0" applyFont="1" applyFill="1" applyBorder="1" applyAlignment="1">
      <alignment horizontal="left" vertical="center"/>
    </xf>
    <xf numFmtId="0" fontId="8" fillId="6" borderId="22" xfId="0" applyFont="1" applyFill="1" applyBorder="1" applyAlignment="1">
      <alignment horizontal="center" vertical="center" wrapText="1"/>
    </xf>
    <xf numFmtId="0" fontId="8" fillId="51" borderId="0" xfId="0" applyFont="1" applyFill="1" applyBorder="1" applyAlignment="1">
      <alignment horizontal="center" vertical="center" wrapText="1"/>
    </xf>
    <xf numFmtId="0" fontId="34" fillId="0" borderId="0" xfId="0" applyFont="1" applyBorder="1" applyAlignment="1">
      <alignment horizontal="center" vertical="center" wrapText="1"/>
    </xf>
    <xf numFmtId="0" fontId="8" fillId="6" borderId="67" xfId="0" applyFont="1" applyFill="1" applyBorder="1" applyAlignment="1">
      <alignment vertical="center" wrapText="1"/>
    </xf>
    <xf numFmtId="0" fontId="8" fillId="6" borderId="1"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8" fillId="6" borderId="67"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0" fillId="0" borderId="0" xfId="0" applyBorder="1" applyAlignment="1">
      <alignment horizontal="center" vertical="center" wrapText="1"/>
    </xf>
    <xf numFmtId="0" fontId="7" fillId="6" borderId="24"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31" fillId="0" borderId="0" xfId="0" applyFont="1" applyBorder="1" applyAlignment="1">
      <alignment horizontal="center" vertical="center" wrapText="1"/>
    </xf>
    <xf numFmtId="0" fontId="34" fillId="0" borderId="72" xfId="0" applyFont="1" applyFill="1" applyBorder="1" applyAlignment="1">
      <alignment horizontal="center" vertical="center" wrapText="1"/>
    </xf>
    <xf numFmtId="1" fontId="34" fillId="0" borderId="0" xfId="0" applyNumberFormat="1"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40"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79" xfId="0" applyFont="1" applyFill="1" applyBorder="1" applyAlignment="1">
      <alignment horizontal="center" vertical="center" wrapText="1"/>
    </xf>
    <xf numFmtId="3" fontId="34" fillId="0" borderId="0" xfId="0" applyNumberFormat="1" applyFont="1" applyFill="1" applyBorder="1" applyAlignment="1">
      <alignment horizontal="center" vertical="center" wrapText="1"/>
    </xf>
    <xf numFmtId="0" fontId="34" fillId="0" borderId="4" xfId="0" applyFont="1" applyBorder="1" applyAlignment="1">
      <alignment horizontal="center" vertical="center" wrapText="1"/>
    </xf>
    <xf numFmtId="0" fontId="34" fillId="0" borderId="0" xfId="0" applyFont="1" applyBorder="1" applyAlignment="1">
      <alignment horizontal="left" vertical="center" wrapText="1"/>
    </xf>
    <xf numFmtId="0" fontId="34" fillId="0" borderId="40" xfId="0" applyFont="1" applyBorder="1" applyAlignment="1">
      <alignment horizontal="center" vertical="center" wrapText="1"/>
    </xf>
    <xf numFmtId="0" fontId="34" fillId="0" borderId="0" xfId="0" applyFont="1" applyFill="1" applyBorder="1" applyAlignment="1">
      <alignment horizontal="left" vertical="center" wrapText="1"/>
    </xf>
    <xf numFmtId="0" fontId="34" fillId="0" borderId="36" xfId="0" applyFont="1" applyFill="1" applyBorder="1" applyAlignment="1">
      <alignment horizontal="center" vertical="center" wrapText="1"/>
    </xf>
    <xf numFmtId="0" fontId="34" fillId="0" borderId="35" xfId="0" applyFont="1" applyBorder="1" applyAlignment="1">
      <alignment horizontal="center" vertical="center" wrapText="1"/>
    </xf>
    <xf numFmtId="0" fontId="13" fillId="0" borderId="0" xfId="0" applyFont="1" applyFill="1" applyBorder="1" applyAlignment="1">
      <alignment horizontal="left" vertical="center"/>
    </xf>
    <xf numFmtId="0" fontId="53" fillId="0" borderId="0" xfId="98" applyFont="1" applyAlignment="1">
      <alignment vertical="center" wrapText="1"/>
    </xf>
    <xf numFmtId="0" fontId="95" fillId="0" borderId="29" xfId="0" applyFont="1" applyBorder="1" applyAlignment="1">
      <alignment horizontal="centerContinuous" wrapText="1"/>
    </xf>
    <xf numFmtId="0" fontId="95" fillId="0" borderId="28" xfId="0" applyFont="1" applyBorder="1" applyAlignment="1">
      <alignment horizontal="centerContinuous"/>
    </xf>
    <xf numFmtId="0" fontId="95" fillId="0" borderId="77" xfId="0" applyFont="1" applyBorder="1" applyAlignment="1">
      <alignment horizontal="center"/>
    </xf>
    <xf numFmtId="0" fontId="95" fillId="0" borderId="22" xfId="98" applyFont="1" applyBorder="1" applyAlignment="1">
      <alignment horizontal="centerContinuous" vertical="center" wrapText="1"/>
    </xf>
    <xf numFmtId="0" fontId="95" fillId="0" borderId="72" xfId="98" applyFont="1" applyBorder="1" applyAlignment="1">
      <alignment horizontal="centerContinuous" vertical="center" wrapText="1"/>
    </xf>
    <xf numFmtId="0" fontId="95" fillId="0" borderId="27" xfId="98" applyFont="1" applyBorder="1" applyAlignment="1">
      <alignment horizontal="center" vertical="center" wrapText="1"/>
    </xf>
    <xf numFmtId="0" fontId="95" fillId="0" borderId="23" xfId="98" applyFont="1" applyBorder="1" applyAlignment="1">
      <alignment horizontal="centerContinuous" vertical="center" wrapText="1"/>
    </xf>
    <xf numFmtId="0" fontId="111" fillId="0" borderId="0" xfId="0" applyFont="1" applyBorder="1" applyAlignment="1">
      <alignment horizontal="center" vertical="center" wrapText="1"/>
    </xf>
    <xf numFmtId="0" fontId="53" fillId="0" borderId="24" xfId="0" applyFont="1" applyBorder="1"/>
    <xf numFmtId="0" fontId="53" fillId="0" borderId="20" xfId="0" applyFont="1" applyBorder="1"/>
    <xf numFmtId="0" fontId="95" fillId="0" borderId="80" xfId="98" applyFont="1" applyBorder="1" applyAlignment="1">
      <alignment vertical="center" wrapText="1"/>
    </xf>
    <xf numFmtId="0" fontId="95" fillId="72" borderId="35" xfId="98" applyFont="1" applyFill="1" applyBorder="1" applyAlignment="1">
      <alignment horizontal="center" vertical="center" wrapText="1"/>
    </xf>
    <xf numFmtId="0" fontId="95" fillId="53" borderId="35" xfId="98" applyFont="1" applyFill="1" applyBorder="1" applyAlignment="1">
      <alignment horizontal="center" vertical="center" wrapText="1"/>
    </xf>
    <xf numFmtId="0" fontId="95" fillId="73" borderId="35" xfId="98" applyFont="1" applyFill="1" applyBorder="1" applyAlignment="1">
      <alignment horizontal="center" vertical="center" wrapText="1"/>
    </xf>
    <xf numFmtId="0" fontId="95" fillId="71" borderId="35" xfId="98" applyFont="1" applyFill="1" applyBorder="1" applyAlignment="1">
      <alignment horizontal="center" vertical="center" wrapText="1"/>
    </xf>
    <xf numFmtId="15" fontId="95" fillId="0" borderId="55" xfId="98" applyNumberFormat="1" applyFont="1" applyBorder="1" applyAlignment="1">
      <alignment horizontal="center" vertical="center" wrapText="1"/>
    </xf>
    <xf numFmtId="0" fontId="111" fillId="0" borderId="0" xfId="0" applyFont="1" applyFill="1" applyBorder="1" applyAlignment="1">
      <alignment horizontal="center" vertical="center" wrapText="1"/>
    </xf>
    <xf numFmtId="0" fontId="112" fillId="0" borderId="0" xfId="98" applyFont="1" applyFill="1" applyBorder="1" applyAlignment="1">
      <alignment horizontal="center" vertical="center" wrapText="1"/>
    </xf>
    <xf numFmtId="0" fontId="111" fillId="0" borderId="16" xfId="0" applyFont="1" applyFill="1" applyBorder="1" applyAlignment="1">
      <alignment horizontal="center" vertical="center" wrapText="1"/>
    </xf>
    <xf numFmtId="0" fontId="95" fillId="72" borderId="36" xfId="98" applyFont="1" applyFill="1" applyBorder="1" applyAlignment="1">
      <alignment horizontal="center" vertical="center" wrapText="1"/>
    </xf>
    <xf numFmtId="1" fontId="111" fillId="0" borderId="0" xfId="0" applyNumberFormat="1" applyFont="1" applyBorder="1" applyAlignment="1">
      <alignment horizontal="center" vertical="center" wrapText="1"/>
    </xf>
    <xf numFmtId="0" fontId="31" fillId="0" borderId="22" xfId="0" applyFont="1" applyFill="1" applyBorder="1" applyAlignment="1">
      <alignment horizontal="left" vertical="center" wrapText="1"/>
    </xf>
    <xf numFmtId="1" fontId="111" fillId="0" borderId="0" xfId="0" applyNumberFormat="1" applyFont="1" applyFill="1" applyBorder="1" applyAlignment="1">
      <alignment horizontal="center" vertical="center" wrapText="1"/>
    </xf>
    <xf numFmtId="1" fontId="34" fillId="0" borderId="0" xfId="0" applyNumberFormat="1"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4" xfId="0" applyFont="1" applyBorder="1" applyAlignment="1">
      <alignment horizontal="left" vertical="center" wrapText="1"/>
    </xf>
    <xf numFmtId="0" fontId="34" fillId="0" borderId="36" xfId="0" applyFont="1" applyBorder="1" applyAlignment="1">
      <alignment horizontal="center" vertical="center" wrapText="1"/>
    </xf>
    <xf numFmtId="0" fontId="31" fillId="0" borderId="35" xfId="0" applyFont="1" applyBorder="1" applyAlignment="1">
      <alignment horizontal="left" vertical="center" wrapText="1"/>
    </xf>
    <xf numFmtId="0" fontId="34" fillId="0" borderId="35"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95" fillId="0" borderId="78" xfId="98" applyFont="1" applyBorder="1" applyAlignment="1">
      <alignment horizontal="center" vertical="center" wrapText="1"/>
    </xf>
    <xf numFmtId="0" fontId="34" fillId="0" borderId="17" xfId="0" applyFont="1" applyFill="1" applyBorder="1" applyAlignment="1">
      <alignment horizontal="left" vertical="center" wrapText="1"/>
    </xf>
    <xf numFmtId="0" fontId="34" fillId="0" borderId="16" xfId="0" applyFont="1" applyFill="1" applyBorder="1" applyAlignment="1">
      <alignment horizontal="left" vertical="center" wrapText="1"/>
    </xf>
    <xf numFmtId="0" fontId="95" fillId="0" borderId="77" xfId="0" applyFont="1" applyBorder="1" applyAlignment="1">
      <alignment horizontal="centerContinuous" wrapText="1"/>
    </xf>
    <xf numFmtId="15" fontId="95" fillId="0" borderId="79" xfId="98" applyNumberFormat="1" applyFont="1" applyBorder="1" applyAlignment="1">
      <alignment horizontal="center" vertical="center" wrapText="1"/>
    </xf>
    <xf numFmtId="0" fontId="111" fillId="0" borderId="17" xfId="0" applyFont="1" applyFill="1" applyBorder="1" applyAlignment="1">
      <alignment horizontal="center" vertical="center" wrapText="1"/>
    </xf>
    <xf numFmtId="0" fontId="53" fillId="0" borderId="80" xfId="0" applyFont="1" applyBorder="1"/>
    <xf numFmtId="0" fontId="34" fillId="0" borderId="26" xfId="0" applyFont="1" applyFill="1" applyBorder="1" applyAlignment="1">
      <alignment horizontal="center" vertical="center" wrapText="1"/>
    </xf>
    <xf numFmtId="0" fontId="31" fillId="0" borderId="3" xfId="0" applyFont="1" applyFill="1" applyBorder="1" applyAlignment="1">
      <alignment horizontal="left" vertical="center" wrapText="1"/>
    </xf>
    <xf numFmtId="1" fontId="111" fillId="0" borderId="17" xfId="0" applyNumberFormat="1" applyFont="1" applyFill="1" applyBorder="1" applyAlignment="1">
      <alignment horizontal="center" vertical="center" wrapText="1"/>
    </xf>
    <xf numFmtId="1" fontId="111" fillId="0" borderId="16" xfId="0" applyNumberFormat="1"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91" xfId="0" applyFont="1" applyFill="1" applyBorder="1" applyAlignment="1">
      <alignment horizontal="center" vertical="center" wrapText="1"/>
    </xf>
    <xf numFmtId="0" fontId="34" fillId="0" borderId="91" xfId="0" applyFont="1" applyBorder="1" applyAlignment="1">
      <alignment horizontal="center" vertical="center" wrapText="1"/>
    </xf>
    <xf numFmtId="0" fontId="34" fillId="0" borderId="88" xfId="0" applyFont="1" applyFill="1" applyBorder="1" applyAlignment="1">
      <alignment horizontal="center" vertical="center" wrapText="1"/>
    </xf>
    <xf numFmtId="0" fontId="31" fillId="0" borderId="67" xfId="0" applyFont="1" applyFill="1" applyBorder="1" applyAlignment="1">
      <alignment horizontal="left" vertical="center" wrapText="1"/>
    </xf>
    <xf numFmtId="0" fontId="34" fillId="0" borderId="74" xfId="0" applyFont="1" applyFill="1" applyBorder="1" applyAlignment="1">
      <alignment horizontal="center" vertical="center" wrapText="1"/>
    </xf>
    <xf numFmtId="0" fontId="31" fillId="0" borderId="35" xfId="0" applyFont="1" applyFill="1" applyBorder="1" applyAlignment="1">
      <alignment horizontal="left" vertical="center" wrapText="1"/>
    </xf>
    <xf numFmtId="0" fontId="31" fillId="0" borderId="1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7" xfId="0" applyFont="1" applyBorder="1" applyAlignment="1">
      <alignment horizontal="left" vertical="center" wrapText="1"/>
    </xf>
    <xf numFmtId="0" fontId="34" fillId="0" borderId="38"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44" xfId="0" applyFont="1" applyFill="1" applyBorder="1" applyAlignment="1">
      <alignment horizontal="left" vertical="center" wrapText="1"/>
    </xf>
    <xf numFmtId="0" fontId="0" fillId="0" borderId="0" xfId="0" applyAlignment="1"/>
    <xf numFmtId="193" fontId="11" fillId="0" borderId="0" xfId="4" applyNumberFormat="1" applyFont="1" applyAlignment="1" applyProtection="1"/>
    <xf numFmtId="0" fontId="53" fillId="0" borderId="0" xfId="4" applyFont="1" applyAlignment="1" applyProtection="1"/>
    <xf numFmtId="193" fontId="95" fillId="0" borderId="0" xfId="4" applyNumberFormat="1" applyFont="1" applyAlignment="1" applyProtection="1"/>
    <xf numFmtId="193" fontId="53" fillId="0" borderId="0" xfId="4" applyNumberFormat="1" applyFont="1" applyAlignment="1" applyProtection="1"/>
    <xf numFmtId="193" fontId="95" fillId="51" borderId="0" xfId="4" applyNumberFormat="1" applyFont="1" applyFill="1" applyAlignment="1" applyProtection="1"/>
    <xf numFmtId="193" fontId="53" fillId="51" borderId="0" xfId="4" applyNumberFormat="1" applyFont="1" applyFill="1" applyAlignment="1" applyProtection="1"/>
    <xf numFmtId="0" fontId="11" fillId="0" borderId="0" xfId="0" applyFont="1" applyFill="1" applyBorder="1" applyAlignment="1">
      <alignment horizontal="left" vertical="center"/>
    </xf>
    <xf numFmtId="0" fontId="115" fillId="0" borderId="0" xfId="0" applyFont="1" applyFill="1" applyBorder="1" applyAlignment="1">
      <alignment horizontal="left" vertical="center"/>
    </xf>
    <xf numFmtId="0" fontId="8" fillId="6" borderId="28" xfId="0" applyFont="1" applyFill="1" applyBorder="1" applyAlignment="1">
      <alignment horizontal="center" vertical="center" wrapText="1"/>
    </xf>
    <xf numFmtId="0" fontId="95" fillId="71" borderId="67" xfId="98" applyFont="1" applyFill="1" applyBorder="1" applyAlignment="1">
      <alignment horizontal="center" vertical="center" wrapText="1"/>
    </xf>
    <xf numFmtId="0" fontId="95" fillId="73" borderId="67" xfId="98" applyFont="1" applyFill="1" applyBorder="1" applyAlignment="1">
      <alignment horizontal="center" vertical="center" wrapText="1"/>
    </xf>
    <xf numFmtId="0" fontId="95" fillId="53" borderId="67" xfId="98" applyFont="1" applyFill="1" applyBorder="1" applyAlignment="1">
      <alignment horizontal="center" vertical="center" wrapText="1"/>
    </xf>
    <xf numFmtId="0" fontId="95" fillId="72" borderId="90" xfId="98" applyFont="1" applyFill="1" applyBorder="1" applyAlignment="1">
      <alignment horizontal="center" vertical="center" wrapText="1"/>
    </xf>
    <xf numFmtId="0" fontId="8" fillId="6" borderId="20" xfId="0" applyFont="1" applyFill="1" applyBorder="1" applyAlignment="1">
      <alignment horizontal="center" vertical="center" wrapText="1"/>
    </xf>
    <xf numFmtId="0" fontId="95" fillId="71" borderId="20" xfId="98" applyFont="1" applyFill="1" applyBorder="1" applyAlignment="1">
      <alignment horizontal="center" vertical="center" wrapText="1"/>
    </xf>
    <xf numFmtId="0" fontId="95" fillId="73" borderId="20" xfId="98" applyFont="1" applyFill="1" applyBorder="1" applyAlignment="1">
      <alignment horizontal="center" vertical="center" wrapText="1"/>
    </xf>
    <xf numFmtId="0" fontId="95" fillId="53" borderId="20" xfId="98" applyFont="1" applyFill="1" applyBorder="1" applyAlignment="1">
      <alignment horizontal="center" vertical="center" wrapText="1"/>
    </xf>
    <xf numFmtId="0" fontId="95" fillId="72" borderId="55" xfId="98" applyFont="1" applyFill="1" applyBorder="1" applyAlignment="1">
      <alignment horizontal="center" vertical="center" wrapText="1"/>
    </xf>
    <xf numFmtId="0" fontId="95" fillId="0" borderId="29" xfId="0" applyFont="1" applyBorder="1" applyAlignment="1">
      <alignment horizontal="center" wrapText="1"/>
    </xf>
    <xf numFmtId="0" fontId="95" fillId="0" borderId="28" xfId="0" applyFont="1" applyBorder="1" applyAlignment="1">
      <alignment horizontal="center"/>
    </xf>
    <xf numFmtId="0" fontId="95" fillId="0" borderId="22" xfId="98" applyFont="1" applyBorder="1" applyAlignment="1">
      <alignment horizontal="center" vertical="center" wrapText="1"/>
    </xf>
    <xf numFmtId="0" fontId="95" fillId="0" borderId="72" xfId="98" applyFont="1" applyBorder="1" applyAlignment="1">
      <alignment horizontal="center" vertical="center" wrapText="1"/>
    </xf>
    <xf numFmtId="0" fontId="95" fillId="0" borderId="77" xfId="0" applyFont="1" applyBorder="1" applyAlignment="1">
      <alignment horizontal="center" wrapText="1"/>
    </xf>
    <xf numFmtId="0" fontId="53" fillId="0" borderId="24" xfId="0" applyFont="1" applyBorder="1" applyAlignment="1"/>
    <xf numFmtId="0" fontId="53" fillId="0" borderId="20" xfId="0" applyFont="1" applyBorder="1" applyAlignment="1"/>
    <xf numFmtId="0" fontId="53" fillId="0" borderId="80" xfId="0" applyFont="1" applyBorder="1" applyAlignment="1"/>
    <xf numFmtId="0" fontId="34" fillId="0" borderId="74" xfId="0" applyFont="1" applyBorder="1" applyAlignment="1">
      <alignment horizontal="center" vertical="center" wrapText="1"/>
    </xf>
    <xf numFmtId="0" fontId="116" fillId="0" borderId="4" xfId="0" applyFont="1" applyBorder="1"/>
    <xf numFmtId="0" fontId="4" fillId="0" borderId="0" xfId="0" applyFont="1" applyBorder="1"/>
    <xf numFmtId="0" fontId="4" fillId="0" borderId="4" xfId="0" applyFont="1" applyBorder="1" applyAlignment="1">
      <alignment horizontal="center" vertical="center"/>
    </xf>
    <xf numFmtId="0" fontId="10" fillId="0" borderId="4" xfId="6251" applyBorder="1" applyAlignment="1" applyProtection="1">
      <alignment horizontal="center" vertical="center"/>
    </xf>
    <xf numFmtId="0" fontId="117" fillId="0" borderId="4" xfId="0" applyFont="1" applyBorder="1" applyAlignment="1">
      <alignment wrapText="1"/>
    </xf>
    <xf numFmtId="0" fontId="117" fillId="0" borderId="4" xfId="0" applyFont="1" applyBorder="1"/>
    <xf numFmtId="0" fontId="7" fillId="0" borderId="4" xfId="0" applyFont="1" applyBorder="1" applyAlignment="1">
      <alignment wrapText="1"/>
    </xf>
    <xf numFmtId="0" fontId="7" fillId="0" borderId="4" xfId="0" applyFont="1" applyBorder="1"/>
    <xf numFmtId="0" fontId="7" fillId="54" borderId="0" xfId="0" applyFont="1" applyFill="1" applyBorder="1" applyAlignment="1">
      <alignment wrapText="1"/>
    </xf>
    <xf numFmtId="0" fontId="0" fillId="54" borderId="0" xfId="0" applyFill="1" applyBorder="1"/>
    <xf numFmtId="0" fontId="7" fillId="54" borderId="0" xfId="0" applyFont="1" applyFill="1" applyBorder="1"/>
    <xf numFmtId="43" fontId="4" fillId="54" borderId="0" xfId="0" applyNumberFormat="1" applyFont="1" applyFill="1" applyBorder="1"/>
    <xf numFmtId="43" fontId="0" fillId="54" borderId="0" xfId="0" applyNumberFormat="1" applyFill="1" applyBorder="1"/>
    <xf numFmtId="0" fontId="87" fillId="54" borderId="0" xfId="0" applyFont="1" applyFill="1" applyBorder="1" applyAlignment="1">
      <alignment wrapText="1"/>
    </xf>
    <xf numFmtId="0" fontId="4" fillId="54" borderId="0" xfId="0" applyFont="1" applyFill="1" applyBorder="1"/>
    <xf numFmtId="0" fontId="0" fillId="54" borderId="0" xfId="0" applyFill="1" applyBorder="1" applyAlignment="1">
      <alignment wrapText="1"/>
    </xf>
    <xf numFmtId="182" fontId="7" fillId="0" borderId="0" xfId="33679" applyNumberFormat="1" applyFont="1"/>
    <xf numFmtId="182" fontId="8" fillId="0" borderId="0" xfId="4" applyNumberFormat="1" applyFont="1" applyFill="1" applyAlignment="1">
      <alignment horizontal="center"/>
    </xf>
    <xf numFmtId="182" fontId="7" fillId="0" borderId="0" xfId="1997" applyNumberFormat="1" applyFont="1"/>
    <xf numFmtId="0" fontId="1" fillId="0" borderId="0" xfId="33681"/>
    <xf numFmtId="0" fontId="1" fillId="54" borderId="0" xfId="33681" applyFill="1" applyBorder="1"/>
    <xf numFmtId="0" fontId="121" fillId="0" borderId="4" xfId="0" applyFont="1" applyBorder="1" applyAlignment="1">
      <alignment vertical="top" wrapText="1"/>
    </xf>
    <xf numFmtId="0" fontId="7" fillId="51" borderId="65" xfId="110" applyFont="1" applyFill="1" applyBorder="1"/>
    <xf numFmtId="0" fontId="5" fillId="0" borderId="0" xfId="33685"/>
    <xf numFmtId="0" fontId="5" fillId="0" borderId="0" xfId="33685" applyFill="1"/>
    <xf numFmtId="0" fontId="4" fillId="0" borderId="68" xfId="0" applyFont="1" applyBorder="1" applyAlignment="1">
      <alignment horizontal="center" wrapText="1"/>
    </xf>
    <xf numFmtId="0" fontId="0" fillId="0" borderId="0" xfId="33686" applyNumberFormat="1" applyFont="1" applyFill="1" applyBorder="1" applyProtection="1"/>
    <xf numFmtId="0" fontId="0" fillId="0" borderId="0" xfId="33686" applyNumberFormat="1" applyFont="1" applyProtection="1"/>
    <xf numFmtId="0" fontId="4" fillId="0" borderId="0" xfId="33686" applyNumberFormat="1" applyFont="1" applyProtection="1"/>
    <xf numFmtId="0" fontId="3" fillId="0" borderId="0" xfId="33686" applyNumberFormat="1" applyFont="1" applyFill="1" applyBorder="1" applyProtection="1"/>
    <xf numFmtId="164" fontId="6" fillId="0" borderId="0" xfId="33686" applyNumberFormat="1" applyFont="1" applyFill="1" applyBorder="1" applyProtection="1"/>
    <xf numFmtId="164" fontId="6" fillId="0" borderId="0" xfId="33686" applyNumberFormat="1" applyFont="1" applyAlignment="1" applyProtection="1">
      <alignment horizontal="left"/>
    </xf>
    <xf numFmtId="164" fontId="6" fillId="0" borderId="0" xfId="33686" applyNumberFormat="1" applyFont="1" applyProtection="1"/>
    <xf numFmtId="164" fontId="91" fillId="0" borderId="0" xfId="33686" applyNumberFormat="1" applyFont="1" applyFill="1" applyProtection="1"/>
    <xf numFmtId="182" fontId="11" fillId="0" borderId="0" xfId="33686" applyNumberFormat="1" applyFont="1" applyFill="1"/>
    <xf numFmtId="164" fontId="6" fillId="0" borderId="0" xfId="33686" applyNumberFormat="1" applyFont="1" applyFill="1" applyProtection="1"/>
    <xf numFmtId="164" fontId="6" fillId="0" borderId="0" xfId="33686" applyNumberFormat="1" applyFont="1" applyAlignment="1" applyProtection="1">
      <alignment horizontal="center"/>
    </xf>
    <xf numFmtId="182" fontId="0" fillId="0" borderId="0" xfId="33686" applyNumberFormat="1" applyFont="1"/>
    <xf numFmtId="0" fontId="0" fillId="0" borderId="0" xfId="0" applyAlignment="1">
      <alignment vertical="center"/>
    </xf>
    <xf numFmtId="0" fontId="1" fillId="0" borderId="0" xfId="33687" applyNumberFormat="1" applyBorder="1"/>
    <xf numFmtId="187" fontId="8" fillId="0" borderId="0" xfId="194" applyNumberFormat="1" applyFont="1" applyFill="1" applyBorder="1" applyAlignment="1" applyProtection="1">
      <alignment horizontal="center" vertical="center" wrapText="1"/>
    </xf>
    <xf numFmtId="0" fontId="1" fillId="0" borderId="0" xfId="33687" applyNumberFormat="1"/>
    <xf numFmtId="182" fontId="7" fillId="0" borderId="0" xfId="33686" applyNumberFormat="1" applyFont="1"/>
    <xf numFmtId="182" fontId="7" fillId="0" borderId="0" xfId="33686" applyNumberFormat="1" applyFont="1" applyBorder="1"/>
    <xf numFmtId="182" fontId="250" fillId="0" borderId="0" xfId="33686" applyNumberFormat="1" applyFont="1" applyFill="1" applyBorder="1"/>
    <xf numFmtId="182" fontId="6" fillId="0" borderId="0" xfId="33686" applyNumberFormat="1" applyFont="1"/>
    <xf numFmtId="182" fontId="9" fillId="0" borderId="0" xfId="33686" applyNumberFormat="1" applyFont="1"/>
    <xf numFmtId="182" fontId="6" fillId="0" borderId="0" xfId="33686" applyNumberFormat="1" applyFont="1" applyBorder="1"/>
    <xf numFmtId="0" fontId="5" fillId="0" borderId="0" xfId="40409" applyNumberFormat="1" applyFont="1" applyFill="1" applyBorder="1"/>
    <xf numFmtId="0" fontId="5" fillId="0" borderId="0" xfId="40409" applyNumberFormat="1" applyFont="1"/>
    <xf numFmtId="0" fontId="5" fillId="0" borderId="0" xfId="40409" applyNumberFormat="1" applyFont="1" applyAlignment="1">
      <alignment horizontal="center"/>
    </xf>
    <xf numFmtId="0" fontId="7" fillId="0" borderId="0" xfId="40409" applyNumberFormat="1" applyFont="1" applyFill="1" applyBorder="1"/>
    <xf numFmtId="0" fontId="7" fillId="0" borderId="0" xfId="40409" applyNumberFormat="1" applyFont="1" applyFill="1" applyBorder="1" applyAlignment="1">
      <alignment horizontal="center"/>
    </xf>
    <xf numFmtId="0" fontId="40" fillId="0" borderId="0" xfId="40409" applyNumberFormat="1" applyFont="1" applyBorder="1"/>
    <xf numFmtId="0" fontId="3" fillId="0" borderId="0" xfId="191" applyFont="1" applyProtection="1"/>
    <xf numFmtId="178" fontId="7" fillId="0" borderId="1" xfId="194" applyNumberFormat="1" applyFont="1" applyFill="1" applyBorder="1" applyAlignment="1" applyProtection="1">
      <alignment vertical="top" wrapText="1"/>
    </xf>
    <xf numFmtId="191" fontId="4" fillId="0" borderId="111" xfId="0" applyNumberFormat="1" applyFont="1" applyBorder="1"/>
    <xf numFmtId="0" fontId="0" fillId="0" borderId="111" xfId="0" applyBorder="1"/>
    <xf numFmtId="174" fontId="0" fillId="69" borderId="111" xfId="0" applyNumberFormat="1" applyFill="1" applyBorder="1" applyAlignment="1">
      <alignment horizontal="right"/>
    </xf>
    <xf numFmtId="0" fontId="251" fillId="0" borderId="0" xfId="0" applyFont="1"/>
    <xf numFmtId="0" fontId="252" fillId="0" borderId="0" xfId="0" applyFont="1"/>
    <xf numFmtId="0" fontId="118" fillId="54" borderId="0" xfId="0" applyFont="1" applyFill="1"/>
    <xf numFmtId="0" fontId="8" fillId="54" borderId="0" xfId="0" applyFont="1" applyFill="1"/>
    <xf numFmtId="0" fontId="13" fillId="54" borderId="0" xfId="0" applyFont="1" applyFill="1"/>
    <xf numFmtId="0" fontId="6" fillId="54" borderId="0" xfId="0" applyFont="1" applyFill="1"/>
    <xf numFmtId="0" fontId="41" fillId="0" borderId="0" xfId="46" applyFont="1" applyFill="1" applyProtection="1"/>
    <xf numFmtId="0" fontId="7" fillId="54" borderId="0" xfId="0" applyFont="1" applyFill="1"/>
    <xf numFmtId="0" fontId="4" fillId="0" borderId="111" xfId="9736" applyFont="1" applyFill="1" applyBorder="1" applyAlignment="1">
      <alignment horizontal="center"/>
    </xf>
    <xf numFmtId="0" fontId="8" fillId="0" borderId="111" xfId="0" applyFont="1" applyFill="1" applyBorder="1" applyAlignment="1">
      <alignment horizontal="center"/>
    </xf>
    <xf numFmtId="175" fontId="7" fillId="55" borderId="111" xfId="46" applyNumberFormat="1" applyFont="1" applyFill="1" applyBorder="1"/>
    <xf numFmtId="0" fontId="1" fillId="54" borderId="0" xfId="33680" applyFont="1" applyFill="1"/>
    <xf numFmtId="183" fontId="7" fillId="55" borderId="111" xfId="46" applyNumberFormat="1" applyFont="1" applyFill="1" applyBorder="1"/>
    <xf numFmtId="175" fontId="8" fillId="55" borderId="111" xfId="46" applyNumberFormat="1" applyFont="1" applyFill="1" applyBorder="1"/>
    <xf numFmtId="0" fontId="0" fillId="54" borderId="0" xfId="0" applyFont="1" applyFill="1"/>
    <xf numFmtId="175" fontId="7" fillId="55" borderId="3" xfId="46" applyNumberFormat="1" applyFont="1" applyFill="1" applyBorder="1"/>
    <xf numFmtId="175" fontId="7" fillId="56" borderId="3" xfId="46" applyNumberFormat="1" applyFont="1" applyFill="1" applyBorder="1"/>
    <xf numFmtId="0" fontId="0" fillId="54" borderId="0" xfId="0" applyFill="1"/>
    <xf numFmtId="175" fontId="7" fillId="56" borderId="111" xfId="46" applyNumberFormat="1" applyFont="1" applyFill="1" applyBorder="1"/>
    <xf numFmtId="0" fontId="9" fillId="54" borderId="0" xfId="0" applyFont="1" applyFill="1"/>
    <xf numFmtId="175" fontId="8" fillId="54" borderId="3" xfId="46" applyNumberFormat="1" applyFont="1" applyFill="1" applyBorder="1"/>
    <xf numFmtId="0" fontId="4" fillId="0" borderId="111" xfId="1945" applyNumberFormat="1" applyFont="1" applyBorder="1" applyAlignment="1">
      <alignment horizontal="centerContinuous"/>
    </xf>
    <xf numFmtId="0" fontId="8" fillId="0" borderId="111" xfId="192" applyFont="1" applyBorder="1" applyAlignment="1">
      <alignment horizontal="left" wrapText="1"/>
    </xf>
    <xf numFmtId="182" fontId="9" fillId="0" borderId="111" xfId="194" applyNumberFormat="1" applyFont="1" applyBorder="1" applyAlignment="1" applyProtection="1"/>
    <xf numFmtId="0" fontId="4" fillId="0" borderId="111" xfId="1945" applyNumberFormat="1" applyFont="1" applyBorder="1" applyAlignment="1">
      <alignment horizontal="center" wrapText="1"/>
    </xf>
    <xf numFmtId="178" fontId="8" fillId="0" borderId="111" xfId="194" applyNumberFormat="1" applyFont="1" applyBorder="1" applyAlignment="1" applyProtection="1">
      <alignment horizontal="left" wrapText="1"/>
    </xf>
    <xf numFmtId="0" fontId="7" fillId="0" borderId="111" xfId="1945" applyNumberFormat="1" applyFont="1" applyBorder="1"/>
    <xf numFmtId="0" fontId="7" fillId="0" borderId="111" xfId="1945" applyNumberFormat="1" applyFont="1" applyFill="1" applyBorder="1"/>
    <xf numFmtId="187" fontId="4" fillId="55" borderId="111" xfId="1945" applyNumberFormat="1" applyFont="1" applyFill="1" applyBorder="1"/>
    <xf numFmtId="0" fontId="0" fillId="0" borderId="111" xfId="1945" applyNumberFormat="1" applyFont="1" applyBorder="1"/>
    <xf numFmtId="0" fontId="4" fillId="0" borderId="111" xfId="1945" applyNumberFormat="1" applyFont="1" applyBorder="1" applyAlignment="1">
      <alignment horizontal="left"/>
    </xf>
    <xf numFmtId="0" fontId="8" fillId="0" borderId="111" xfId="1945" applyNumberFormat="1" applyFont="1" applyBorder="1" applyAlignment="1">
      <alignment horizontal="left"/>
    </xf>
    <xf numFmtId="0" fontId="4" fillId="0" borderId="111" xfId="1945" applyNumberFormat="1" applyFont="1" applyBorder="1"/>
    <xf numFmtId="0" fontId="4" fillId="0" borderId="111" xfId="1945" applyNumberFormat="1" applyFont="1" applyFill="1" applyBorder="1"/>
    <xf numFmtId="0" fontId="0" fillId="0" borderId="111" xfId="1945" applyNumberFormat="1" applyFont="1" applyBorder="1" applyAlignment="1">
      <alignment horizontal="left"/>
    </xf>
    <xf numFmtId="0" fontId="0" fillId="0" borderId="111" xfId="1945" applyNumberFormat="1" applyFont="1" applyFill="1" applyBorder="1"/>
    <xf numFmtId="0" fontId="4" fillId="0" borderId="111" xfId="1945" applyNumberFormat="1" applyFont="1" applyBorder="1" applyAlignment="1">
      <alignment horizontal="center"/>
    </xf>
    <xf numFmtId="0" fontId="7" fillId="0" borderId="111" xfId="544" applyNumberFormat="1" applyFont="1" applyFill="1" applyBorder="1"/>
    <xf numFmtId="0" fontId="2" fillId="0" borderId="111" xfId="544" applyNumberFormat="1" applyFill="1" applyBorder="1"/>
    <xf numFmtId="0" fontId="8" fillId="0" borderId="111" xfId="1945" applyNumberFormat="1" applyFont="1" applyBorder="1"/>
    <xf numFmtId="0" fontId="8" fillId="0" borderId="111" xfId="1945" applyNumberFormat="1" applyFont="1" applyFill="1" applyBorder="1"/>
    <xf numFmtId="187" fontId="0" fillId="55" borderId="111" xfId="1945" applyNumberFormat="1" applyFont="1" applyFill="1" applyBorder="1"/>
    <xf numFmtId="178" fontId="7" fillId="0" borderId="111" xfId="194" applyNumberFormat="1" applyFont="1" applyBorder="1" applyProtection="1"/>
    <xf numFmtId="0" fontId="4" fillId="0" borderId="112" xfId="787" applyNumberFormat="1" applyFont="1" applyBorder="1" applyAlignment="1"/>
    <xf numFmtId="0" fontId="4" fillId="0" borderId="114" xfId="787" applyNumberFormat="1" applyFont="1" applyBorder="1" applyAlignment="1"/>
    <xf numFmtId="0" fontId="4" fillId="0" borderId="113" xfId="787" applyNumberFormat="1" applyFont="1" applyBorder="1" applyAlignment="1"/>
    <xf numFmtId="184" fontId="8" fillId="0" borderId="3" xfId="2" applyNumberFormat="1" applyFont="1" applyBorder="1" applyAlignment="1">
      <alignment horizontal="center"/>
    </xf>
    <xf numFmtId="0" fontId="0" fillId="0" borderId="1" xfId="0" applyBorder="1"/>
    <xf numFmtId="0" fontId="94" fillId="0" borderId="111" xfId="0" applyFont="1" applyBorder="1"/>
    <xf numFmtId="0" fontId="94" fillId="0" borderId="111" xfId="0" applyFont="1" applyBorder="1" applyAlignment="1">
      <alignment horizontal="center"/>
    </xf>
    <xf numFmtId="0" fontId="94" fillId="56" borderId="111" xfId="0" applyFont="1" applyFill="1" applyBorder="1" applyAlignment="1">
      <alignment horizontal="center"/>
    </xf>
    <xf numFmtId="0" fontId="118" fillId="54" borderId="0" xfId="33684" applyFont="1" applyFill="1"/>
    <xf numFmtId="0" fontId="253" fillId="57" borderId="0" xfId="33684" applyFont="1" applyFill="1"/>
    <xf numFmtId="0" fontId="22" fillId="57" borderId="0" xfId="94" applyFont="1" applyFill="1"/>
    <xf numFmtId="0" fontId="255" fillId="57" borderId="0" xfId="33684" applyFont="1" applyFill="1" applyBorder="1"/>
    <xf numFmtId="0" fontId="256" fillId="57" borderId="0" xfId="46" applyFont="1" applyFill="1" applyBorder="1" applyAlignment="1" applyProtection="1">
      <alignment horizontal="left"/>
    </xf>
    <xf numFmtId="0" fontId="256" fillId="57" borderId="0" xfId="46" applyFont="1" applyFill="1" applyBorder="1" applyProtection="1"/>
    <xf numFmtId="0" fontId="257" fillId="57" borderId="0" xfId="46" applyFont="1" applyFill="1" applyBorder="1" applyProtection="1"/>
    <xf numFmtId="0" fontId="256" fillId="54" borderId="0" xfId="46" applyFont="1" applyFill="1" applyBorder="1" applyProtection="1"/>
    <xf numFmtId="0" fontId="254" fillId="57" borderId="0" xfId="33684" applyFont="1" applyFill="1" applyBorder="1"/>
    <xf numFmtId="0" fontId="255" fillId="54" borderId="0" xfId="33684" applyFont="1" applyFill="1"/>
    <xf numFmtId="1" fontId="44" fillId="51" borderId="2" xfId="106" applyNumberFormat="1" applyFont="1" applyFill="1" applyBorder="1" applyAlignment="1" applyProtection="1">
      <alignment horizontal="center"/>
    </xf>
    <xf numFmtId="1" fontId="44" fillId="51" borderId="90" xfId="106" applyNumberFormat="1" applyFont="1" applyFill="1" applyBorder="1" applyAlignment="1" applyProtection="1">
      <alignment horizontal="center"/>
    </xf>
    <xf numFmtId="1" fontId="44" fillId="51" borderId="88" xfId="106" applyNumberFormat="1" applyFont="1" applyFill="1" applyBorder="1" applyAlignment="1" applyProtection="1">
      <alignment horizontal="center"/>
    </xf>
    <xf numFmtId="1" fontId="44" fillId="51" borderId="3" xfId="106" applyNumberFormat="1" applyFont="1" applyFill="1" applyBorder="1" applyAlignment="1" applyProtection="1">
      <alignment horizontal="center"/>
    </xf>
    <xf numFmtId="1" fontId="44" fillId="51" borderId="44" xfId="106" applyNumberFormat="1" applyFont="1" applyFill="1" applyBorder="1" applyAlignment="1" applyProtection="1">
      <alignment horizontal="center"/>
    </xf>
    <xf numFmtId="1" fontId="44" fillId="51" borderId="26" xfId="106" applyNumberFormat="1" applyFont="1" applyFill="1" applyBorder="1" applyAlignment="1" applyProtection="1">
      <alignment horizontal="center"/>
    </xf>
    <xf numFmtId="175" fontId="8" fillId="24" borderId="111" xfId="2" applyNumberFormat="1" applyFont="1" applyFill="1" applyBorder="1" applyAlignment="1">
      <alignment horizontal="center"/>
    </xf>
    <xf numFmtId="0" fontId="7" fillId="54" borderId="0" xfId="98" applyFont="1" applyFill="1" applyProtection="1"/>
    <xf numFmtId="0" fontId="7" fillId="54" borderId="0" xfId="94" applyFont="1" applyFill="1"/>
    <xf numFmtId="0" fontId="8" fillId="51" borderId="111" xfId="50" applyFont="1" applyFill="1" applyBorder="1" applyProtection="1"/>
    <xf numFmtId="0" fontId="8" fillId="51" borderId="1" xfId="50" applyFont="1" applyFill="1" applyBorder="1" applyProtection="1"/>
    <xf numFmtId="175" fontId="7" fillId="56" borderId="111" xfId="78" applyNumberFormat="1" applyFont="1" applyFill="1" applyBorder="1"/>
    <xf numFmtId="175" fontId="7" fillId="56" borderId="39" xfId="78" applyNumberFormat="1" applyFont="1" applyFill="1" applyBorder="1"/>
    <xf numFmtId="175" fontId="7" fillId="56" borderId="92" xfId="78" applyNumberFormat="1" applyFont="1" applyFill="1" applyBorder="1"/>
    <xf numFmtId="0" fontId="7" fillId="54" borderId="0" xfId="50" applyFont="1" applyFill="1" applyBorder="1" applyProtection="1"/>
    <xf numFmtId="175" fontId="7" fillId="54" borderId="0" xfId="78" applyNumberFormat="1" applyFont="1" applyFill="1" applyBorder="1"/>
    <xf numFmtId="175" fontId="7" fillId="51" borderId="0" xfId="98" applyNumberFormat="1" applyFont="1" applyFill="1" applyAlignment="1" applyProtection="1">
      <alignment horizontal="right"/>
    </xf>
    <xf numFmtId="0" fontId="7" fillId="51" borderId="111" xfId="50" applyFont="1" applyFill="1" applyBorder="1" applyProtection="1"/>
    <xf numFmtId="0" fontId="7" fillId="51" borderId="1" xfId="50" applyFont="1" applyFill="1" applyBorder="1" applyProtection="1"/>
    <xf numFmtId="175" fontId="7" fillId="56" borderId="3" xfId="78" applyNumberFormat="1" applyFont="1" applyFill="1" applyBorder="1"/>
    <xf numFmtId="175" fontId="7" fillId="56" borderId="44" xfId="78" applyNumberFormat="1" applyFont="1" applyFill="1" applyBorder="1"/>
    <xf numFmtId="175" fontId="7" fillId="56" borderId="52" xfId="78" applyNumberFormat="1" applyFont="1" applyFill="1" applyBorder="1"/>
    <xf numFmtId="0" fontId="8" fillId="51" borderId="3" xfId="50" applyFont="1" applyFill="1" applyBorder="1" applyProtection="1"/>
    <xf numFmtId="175" fontId="7" fillId="55" borderId="3" xfId="2" applyNumberFormat="1" applyFont="1" applyFill="1" applyBorder="1"/>
    <xf numFmtId="175" fontId="7" fillId="55" borderId="39" xfId="2" applyNumberFormat="1" applyFont="1" applyFill="1" applyBorder="1"/>
    <xf numFmtId="175" fontId="7" fillId="55" borderId="52" xfId="2" applyNumberFormat="1" applyFont="1" applyFill="1" applyBorder="1"/>
    <xf numFmtId="0" fontId="8" fillId="54" borderId="7" xfId="50" applyFont="1" applyFill="1" applyBorder="1" applyProtection="1"/>
    <xf numFmtId="0" fontId="8" fillId="54" borderId="0" xfId="50" applyFont="1" applyFill="1" applyBorder="1" applyProtection="1"/>
    <xf numFmtId="175" fontId="7" fillId="54" borderId="7" xfId="2" applyNumberFormat="1" applyFont="1" applyFill="1" applyBorder="1"/>
    <xf numFmtId="175" fontId="7" fillId="55" borderId="111" xfId="2" applyNumberFormat="1" applyFont="1" applyFill="1" applyBorder="1"/>
    <xf numFmtId="175" fontId="7" fillId="55" borderId="92" xfId="2" applyNumberFormat="1" applyFont="1" applyFill="1" applyBorder="1"/>
    <xf numFmtId="175" fontId="7" fillId="51" borderId="0" xfId="50" applyNumberFormat="1" applyFont="1" applyFill="1" applyAlignment="1" applyProtection="1">
      <alignment horizontal="right"/>
    </xf>
    <xf numFmtId="0" fontId="8" fillId="51" borderId="7" xfId="50" applyFont="1" applyFill="1" applyBorder="1" applyProtection="1"/>
    <xf numFmtId="0" fontId="7" fillId="54" borderId="1" xfId="50" applyFont="1" applyFill="1" applyBorder="1" applyProtection="1"/>
    <xf numFmtId="175" fontId="7" fillId="55" borderId="66" xfId="78" applyNumberFormat="1" applyFont="1" applyFill="1" applyBorder="1"/>
    <xf numFmtId="175" fontId="7" fillId="55" borderId="2" xfId="78" applyNumberFormat="1" applyFont="1" applyFill="1" applyBorder="1"/>
    <xf numFmtId="179" fontId="7" fillId="56" borderId="111" xfId="78" applyNumberFormat="1" applyFont="1" applyFill="1" applyBorder="1"/>
    <xf numFmtId="179" fontId="7" fillId="54" borderId="1" xfId="78" applyNumberFormat="1" applyFont="1" applyFill="1" applyBorder="1"/>
    <xf numFmtId="179" fontId="7" fillId="54" borderId="96" xfId="78" applyNumberFormat="1" applyFont="1" applyFill="1" applyBorder="1"/>
    <xf numFmtId="179" fontId="7" fillId="54" borderId="0" xfId="78" applyNumberFormat="1" applyFont="1" applyFill="1" applyBorder="1"/>
    <xf numFmtId="175" fontId="7" fillId="54" borderId="96" xfId="78" applyNumberFormat="1" applyFont="1" applyFill="1" applyBorder="1"/>
    <xf numFmtId="0" fontId="7" fillId="54" borderId="111" xfId="50" applyFont="1" applyFill="1" applyBorder="1" applyProtection="1"/>
    <xf numFmtId="175" fontId="7" fillId="51" borderId="7" xfId="50" applyNumberFormat="1" applyFont="1" applyFill="1" applyBorder="1" applyAlignment="1" applyProtection="1">
      <alignment horizontal="right"/>
    </xf>
    <xf numFmtId="0" fontId="41" fillId="51" borderId="111" xfId="50" applyFont="1" applyFill="1" applyBorder="1" applyProtection="1"/>
    <xf numFmtId="0" fontId="41" fillId="51" borderId="1" xfId="50" applyFont="1" applyFill="1" applyBorder="1" applyProtection="1"/>
    <xf numFmtId="0" fontId="41" fillId="51" borderId="0" xfId="50" applyFont="1" applyFill="1" applyBorder="1" applyProtection="1"/>
    <xf numFmtId="175" fontId="7" fillId="54" borderId="0" xfId="0" applyNumberFormat="1" applyFont="1" applyFill="1"/>
    <xf numFmtId="0" fontId="7" fillId="0" borderId="111" xfId="50" applyFont="1" applyFill="1" applyBorder="1" applyProtection="1"/>
    <xf numFmtId="0" fontId="7" fillId="0" borderId="1" xfId="50" applyFont="1" applyFill="1" applyBorder="1" applyProtection="1"/>
    <xf numFmtId="0" fontId="41" fillId="0" borderId="0" xfId="50" applyFont="1" applyFill="1" applyBorder="1" applyProtection="1"/>
    <xf numFmtId="179" fontId="7" fillId="0" borderId="111" xfId="78" applyNumberFormat="1" applyFont="1" applyFill="1" applyBorder="1"/>
    <xf numFmtId="179" fontId="7" fillId="0" borderId="1" xfId="78" applyNumberFormat="1" applyFont="1" applyFill="1" applyBorder="1"/>
    <xf numFmtId="174" fontId="22" fillId="51" borderId="0" xfId="50" applyNumberFormat="1" applyFont="1" applyFill="1" applyBorder="1" applyProtection="1"/>
    <xf numFmtId="0" fontId="1" fillId="0" borderId="0" xfId="0" applyFont="1"/>
    <xf numFmtId="0" fontId="258" fillId="54" borderId="0" xfId="33684" applyFont="1" applyFill="1"/>
    <xf numFmtId="0" fontId="7" fillId="0" borderId="0" xfId="33685" applyFont="1"/>
    <xf numFmtId="0" fontId="259" fillId="57" borderId="0" xfId="33684" applyFont="1" applyFill="1"/>
    <xf numFmtId="0" fontId="258" fillId="57" borderId="0" xfId="33684" applyFont="1" applyFill="1"/>
    <xf numFmtId="0" fontId="254" fillId="57" borderId="0" xfId="33684" applyFont="1" applyFill="1"/>
    <xf numFmtId="0" fontId="260" fillId="54" borderId="0" xfId="50" applyFont="1" applyFill="1" applyBorder="1" applyProtection="1"/>
    <xf numFmtId="0" fontId="46" fillId="54" borderId="0" xfId="98" applyFont="1" applyFill="1" applyBorder="1" applyAlignment="1" applyProtection="1"/>
    <xf numFmtId="0" fontId="5" fillId="0" borderId="0" xfId="40411"/>
    <xf numFmtId="0" fontId="22" fillId="51" borderId="111" xfId="50" applyFont="1" applyFill="1" applyBorder="1" applyProtection="1"/>
    <xf numFmtId="0" fontId="22" fillId="51" borderId="1" xfId="50" applyFont="1" applyFill="1" applyBorder="1" applyProtection="1"/>
    <xf numFmtId="0" fontId="22" fillId="54" borderId="111" xfId="50" applyFont="1" applyFill="1" applyBorder="1" applyProtection="1"/>
    <xf numFmtId="0" fontId="22" fillId="54" borderId="1" xfId="50" applyFont="1" applyFill="1" applyBorder="1" applyProtection="1"/>
    <xf numFmtId="0" fontId="46" fillId="51" borderId="111" xfId="50" applyFont="1" applyFill="1" applyBorder="1" applyProtection="1"/>
    <xf numFmtId="0" fontId="46" fillId="51" borderId="1" xfId="50" applyFont="1" applyFill="1" applyBorder="1" applyProtection="1"/>
    <xf numFmtId="175" fontId="7" fillId="55" borderId="44" xfId="2" applyNumberFormat="1" applyFont="1" applyFill="1" applyBorder="1"/>
    <xf numFmtId="175" fontId="7" fillId="54" borderId="0" xfId="2" applyNumberFormat="1" applyFont="1" applyFill="1" applyBorder="1"/>
    <xf numFmtId="175" fontId="7" fillId="54" borderId="50" xfId="78" applyNumberFormat="1" applyFont="1" applyFill="1" applyBorder="1"/>
    <xf numFmtId="175" fontId="7" fillId="56" borderId="40" xfId="78" applyNumberFormat="1" applyFont="1" applyFill="1" applyBorder="1"/>
    <xf numFmtId="175" fontId="7" fillId="54" borderId="51" xfId="78" applyNumberFormat="1" applyFont="1" applyFill="1" applyBorder="1"/>
    <xf numFmtId="175" fontId="7" fillId="54" borderId="7" xfId="78" applyNumberFormat="1" applyFont="1" applyFill="1" applyBorder="1"/>
    <xf numFmtId="175" fontId="7" fillId="56" borderId="93" xfId="78" applyNumberFormat="1" applyFont="1" applyFill="1" applyBorder="1"/>
    <xf numFmtId="175" fontId="7" fillId="55" borderId="40" xfId="2" applyNumberFormat="1" applyFont="1" applyFill="1" applyBorder="1"/>
    <xf numFmtId="175" fontId="8" fillId="24" borderId="39" xfId="2" applyNumberFormat="1" applyFont="1" applyFill="1" applyBorder="1" applyAlignment="1">
      <alignment horizontal="center"/>
    </xf>
    <xf numFmtId="175" fontId="8" fillId="24" borderId="92" xfId="2" applyNumberFormat="1" applyFont="1" applyFill="1" applyBorder="1" applyAlignment="1">
      <alignment horizontal="center"/>
    </xf>
    <xf numFmtId="0" fontId="44" fillId="54" borderId="0" xfId="98" applyFont="1" applyFill="1" applyBorder="1" applyAlignment="1" applyProtection="1"/>
    <xf numFmtId="0" fontId="1" fillId="54" borderId="0" xfId="99" applyFont="1" applyFill="1"/>
    <xf numFmtId="0" fontId="1" fillId="0" borderId="0" xfId="99" applyFont="1"/>
    <xf numFmtId="0" fontId="253" fillId="54" borderId="0" xfId="33684" applyFont="1" applyFill="1"/>
    <xf numFmtId="0" fontId="22" fillId="54" borderId="0" xfId="94" applyFont="1" applyFill="1"/>
    <xf numFmtId="0" fontId="1" fillId="54" borderId="0" xfId="99" applyFill="1"/>
    <xf numFmtId="0" fontId="22" fillId="54" borderId="0" xfId="99" applyFont="1" applyFill="1"/>
    <xf numFmtId="0" fontId="8" fillId="54" borderId="0" xfId="98" applyFont="1" applyFill="1" applyProtection="1"/>
    <xf numFmtId="1" fontId="44" fillId="51" borderId="96" xfId="106" applyNumberFormat="1" applyFont="1" applyFill="1" applyBorder="1" applyAlignment="1" applyProtection="1">
      <alignment horizontal="center"/>
    </xf>
    <xf numFmtId="175" fontId="7" fillId="55" borderId="111" xfId="78" applyNumberFormat="1" applyFont="1" applyFill="1" applyBorder="1"/>
    <xf numFmtId="174" fontId="1" fillId="56" borderId="111" xfId="114" applyNumberFormat="1" applyFont="1" applyFill="1" applyBorder="1" applyAlignment="1" applyProtection="1">
      <alignment horizontal="left"/>
      <protection locked="0"/>
    </xf>
    <xf numFmtId="0" fontId="44" fillId="51" borderId="111" xfId="50" applyFont="1" applyFill="1" applyBorder="1" applyProtection="1"/>
    <xf numFmtId="174" fontId="22" fillId="56" borderId="111" xfId="114" applyNumberFormat="1" applyFont="1" applyFill="1" applyBorder="1" applyAlignment="1" applyProtection="1">
      <alignment horizontal="left"/>
      <protection locked="0"/>
    </xf>
    <xf numFmtId="0" fontId="41" fillId="54" borderId="111" xfId="50" applyFont="1" applyFill="1" applyBorder="1" applyProtection="1"/>
    <xf numFmtId="180" fontId="46" fillId="51" borderId="0" xfId="99" applyNumberFormat="1" applyFont="1" applyFill="1"/>
    <xf numFmtId="175" fontId="7" fillId="54" borderId="50" xfId="2" applyNumberFormat="1" applyFont="1" applyFill="1" applyBorder="1"/>
    <xf numFmtId="0" fontId="4" fillId="54" borderId="0" xfId="0" applyFont="1" applyFill="1" applyBorder="1" applyAlignment="1" applyProtection="1">
      <alignment horizontal="left"/>
    </xf>
    <xf numFmtId="0" fontId="7" fillId="54" borderId="0" xfId="103" applyFont="1" applyFill="1" applyBorder="1" applyAlignment="1"/>
    <xf numFmtId="0" fontId="0" fillId="54" borderId="0" xfId="97" applyFont="1" applyFill="1" applyBorder="1" applyAlignment="1" applyProtection="1"/>
    <xf numFmtId="0" fontId="7" fillId="54" borderId="0" xfId="97" applyFont="1" applyFill="1" applyBorder="1" applyAlignment="1" applyProtection="1"/>
    <xf numFmtId="0" fontId="0" fillId="54" borderId="0" xfId="0" applyFont="1" applyFill="1" applyBorder="1"/>
    <xf numFmtId="0" fontId="55" fillId="0" borderId="0" xfId="33685" applyFont="1"/>
    <xf numFmtId="0" fontId="41" fillId="54" borderId="0" xfId="103" applyFont="1" applyFill="1" applyAlignment="1"/>
    <xf numFmtId="0" fontId="7" fillId="54" borderId="0" xfId="103" applyFont="1" applyFill="1" applyAlignment="1"/>
    <xf numFmtId="0" fontId="47" fillId="54" borderId="0" xfId="33684" applyFont="1" applyFill="1" applyBorder="1" applyAlignment="1">
      <alignment horizontal="centerContinuous"/>
    </xf>
    <xf numFmtId="0" fontId="48" fillId="54" borderId="0" xfId="33684" applyFont="1" applyFill="1" applyBorder="1" applyAlignment="1">
      <alignment horizontal="centerContinuous"/>
    </xf>
    <xf numFmtId="0" fontId="47" fillId="54" borderId="0" xfId="33684" applyFont="1" applyFill="1" applyBorder="1" applyAlignment="1">
      <alignment horizontal="center"/>
    </xf>
    <xf numFmtId="0" fontId="13" fillId="54" borderId="0" xfId="103" applyFont="1" applyFill="1" applyAlignment="1"/>
    <xf numFmtId="0" fontId="8" fillId="54" borderId="0" xfId="103" applyFont="1" applyFill="1" applyBorder="1" applyAlignment="1" applyProtection="1">
      <alignment horizontal="left"/>
    </xf>
    <xf numFmtId="0" fontId="8" fillId="54" borderId="0" xfId="103" applyFont="1" applyFill="1" applyAlignment="1"/>
    <xf numFmtId="1" fontId="44" fillId="51" borderId="1" xfId="106" applyNumberFormat="1" applyFont="1" applyFill="1" applyBorder="1" applyAlignment="1" applyProtection="1">
      <alignment horizontal="center"/>
    </xf>
    <xf numFmtId="174" fontId="1" fillId="56" borderId="111" xfId="40412" applyNumberFormat="1" applyFill="1" applyBorder="1">
      <alignment vertical="center"/>
      <protection locked="0"/>
    </xf>
    <xf numFmtId="175" fontId="7" fillId="54" borderId="65" xfId="2" applyNumberFormat="1" applyFont="1" applyFill="1" applyBorder="1"/>
    <xf numFmtId="174" fontId="0" fillId="56" borderId="111" xfId="40412" applyFont="1" applyFill="1" applyBorder="1">
      <alignment vertical="center"/>
      <protection locked="0"/>
    </xf>
    <xf numFmtId="0" fontId="0" fillId="56" borderId="0" xfId="0" applyFill="1"/>
    <xf numFmtId="0" fontId="7" fillId="56" borderId="0" xfId="103" applyFont="1" applyFill="1" applyAlignment="1"/>
    <xf numFmtId="175" fontId="8" fillId="54" borderId="0" xfId="2" applyNumberFormat="1" applyFont="1" applyFill="1" applyBorder="1" applyAlignment="1">
      <alignment horizontal="center"/>
    </xf>
    <xf numFmtId="0" fontId="7" fillId="0" borderId="111" xfId="103" applyFont="1" applyBorder="1" applyAlignment="1"/>
    <xf numFmtId="0" fontId="7" fillId="0" borderId="111" xfId="103" applyFont="1" applyBorder="1" applyAlignment="1">
      <alignment horizontal="left"/>
    </xf>
    <xf numFmtId="0" fontId="7" fillId="54" borderId="0" xfId="103" applyFont="1" applyFill="1" applyAlignment="1">
      <alignment horizontal="left"/>
    </xf>
    <xf numFmtId="0" fontId="7" fillId="54" borderId="0" xfId="103" applyFont="1" applyFill="1" applyAlignment="1">
      <alignment horizontal="left" indent="1"/>
    </xf>
    <xf numFmtId="0" fontId="8" fillId="0" borderId="65" xfId="103" applyFont="1" applyBorder="1" applyAlignment="1"/>
    <xf numFmtId="0" fontId="7" fillId="54" borderId="7" xfId="103" applyFont="1" applyFill="1" applyBorder="1" applyAlignment="1"/>
    <xf numFmtId="0" fontId="7" fillId="54" borderId="0" xfId="103" applyFont="1" applyFill="1" applyAlignment="1">
      <alignment horizontal="right"/>
    </xf>
    <xf numFmtId="0" fontId="4" fillId="54" borderId="0" xfId="0" applyFont="1" applyFill="1" applyBorder="1" applyAlignment="1" applyProtection="1">
      <alignment horizontal="left"/>
      <protection locked="0"/>
    </xf>
    <xf numFmtId="0" fontId="4" fillId="54" borderId="0" xfId="97" applyFont="1" applyFill="1" applyBorder="1" applyAlignment="1" applyProtection="1">
      <alignment horizontal="left"/>
      <protection locked="0"/>
    </xf>
    <xf numFmtId="0" fontId="0" fillId="0" borderId="0" xfId="0" applyFont="1"/>
    <xf numFmtId="0" fontId="63" fillId="54" borderId="0" xfId="97" applyFont="1" applyFill="1" applyBorder="1" applyAlignment="1" applyProtection="1">
      <protection locked="0"/>
    </xf>
    <xf numFmtId="0" fontId="63" fillId="54" borderId="0" xfId="97" applyFont="1" applyFill="1" applyBorder="1" applyAlignment="1" applyProtection="1">
      <alignment horizontal="right"/>
      <protection locked="0"/>
    </xf>
    <xf numFmtId="0" fontId="61" fillId="54" borderId="0" xfId="97" applyFont="1" applyFill="1" applyBorder="1" applyAlignment="1" applyProtection="1">
      <alignment horizontal="left"/>
      <protection locked="0"/>
    </xf>
    <xf numFmtId="0" fontId="63" fillId="54" borderId="0" xfId="97" applyFont="1" applyFill="1" applyBorder="1" applyProtection="1">
      <protection locked="0"/>
    </xf>
    <xf numFmtId="0" fontId="1" fillId="54" borderId="0" xfId="97" applyFont="1" applyFill="1" applyBorder="1" applyAlignment="1" applyProtection="1">
      <protection locked="0"/>
    </xf>
    <xf numFmtId="0" fontId="1" fillId="54" borderId="0" xfId="97" applyFont="1" applyFill="1" applyBorder="1" applyAlignment="1" applyProtection="1">
      <alignment horizontal="right"/>
      <protection locked="0"/>
    </xf>
    <xf numFmtId="0" fontId="1" fillId="54" borderId="0" xfId="97" applyFont="1" applyFill="1" applyBorder="1" applyProtection="1">
      <protection locked="0"/>
    </xf>
    <xf numFmtId="0" fontId="5" fillId="57" borderId="0" xfId="40411" applyFill="1"/>
    <xf numFmtId="0" fontId="61" fillId="54" borderId="0" xfId="0" applyFont="1" applyFill="1" applyBorder="1" applyAlignment="1" applyProtection="1">
      <alignment horizontal="left"/>
      <protection locked="0"/>
    </xf>
    <xf numFmtId="0" fontId="8" fillId="54" borderId="100" xfId="112" applyFont="1" applyFill="1" applyBorder="1"/>
    <xf numFmtId="0" fontId="8" fillId="54" borderId="65" xfId="112" applyFont="1" applyFill="1" applyBorder="1"/>
    <xf numFmtId="0" fontId="7" fillId="54" borderId="65" xfId="112" applyFont="1" applyFill="1" applyBorder="1"/>
    <xf numFmtId="0" fontId="7" fillId="54" borderId="0" xfId="112" applyFont="1" applyFill="1" applyProtection="1"/>
    <xf numFmtId="0" fontId="7" fillId="54" borderId="0" xfId="112" applyFont="1" applyFill="1"/>
    <xf numFmtId="0" fontId="261" fillId="54" borderId="50" xfId="112" applyFont="1" applyFill="1" applyBorder="1"/>
    <xf numFmtId="0" fontId="7" fillId="54" borderId="50" xfId="112" applyFont="1" applyFill="1" applyBorder="1"/>
    <xf numFmtId="0" fontId="7" fillId="54" borderId="0" xfId="112" applyFont="1" applyFill="1" applyBorder="1"/>
    <xf numFmtId="0" fontId="7" fillId="54" borderId="111" xfId="112" applyFont="1" applyFill="1" applyBorder="1" applyAlignment="1" applyProtection="1">
      <alignment horizontal="center"/>
    </xf>
    <xf numFmtId="1" fontId="0" fillId="0" borderId="111" xfId="106" applyNumberFormat="1" applyFont="1" applyBorder="1" applyAlignment="1" applyProtection="1">
      <alignment horizontal="center"/>
    </xf>
    <xf numFmtId="1" fontId="0" fillId="0" borderId="2" xfId="106" applyNumberFormat="1" applyFont="1" applyBorder="1" applyAlignment="1" applyProtection="1">
      <alignment horizontal="center"/>
    </xf>
    <xf numFmtId="0" fontId="8" fillId="0" borderId="111" xfId="112" applyFont="1" applyBorder="1"/>
    <xf numFmtId="0" fontId="8" fillId="54" borderId="111" xfId="112" applyFont="1" applyFill="1" applyBorder="1" applyAlignment="1">
      <alignment horizontal="center"/>
    </xf>
    <xf numFmtId="0" fontId="8" fillId="54" borderId="51" xfId="112" applyFont="1" applyFill="1" applyBorder="1"/>
    <xf numFmtId="0" fontId="7" fillId="54" borderId="51" xfId="112" applyFont="1" applyFill="1" applyBorder="1"/>
    <xf numFmtId="0" fontId="7" fillId="54" borderId="7" xfId="112" applyFont="1" applyFill="1" applyBorder="1"/>
    <xf numFmtId="0" fontId="7" fillId="54" borderId="111" xfId="112" applyFont="1" applyFill="1" applyBorder="1" applyAlignment="1">
      <alignment horizontal="center"/>
    </xf>
    <xf numFmtId="0" fontId="7" fillId="0" borderId="111" xfId="112" applyFont="1" applyBorder="1" applyAlignment="1">
      <alignment horizontal="center"/>
    </xf>
    <xf numFmtId="0" fontId="7" fillId="54" borderId="111" xfId="112" applyFont="1" applyFill="1" applyBorder="1"/>
    <xf numFmtId="168" fontId="7" fillId="56" borderId="111" xfId="40410" applyNumberFormat="1" applyFont="1" applyFill="1" applyBorder="1"/>
    <xf numFmtId="164" fontId="7" fillId="56" borderId="111" xfId="112" applyNumberFormat="1" applyFont="1" applyFill="1" applyBorder="1"/>
    <xf numFmtId="0" fontId="7" fillId="54" borderId="93" xfId="112" applyFont="1" applyFill="1" applyBorder="1" applyAlignment="1"/>
    <xf numFmtId="0" fontId="7" fillId="54" borderId="96" xfId="112" applyFont="1" applyFill="1" applyBorder="1" applyAlignment="1"/>
    <xf numFmtId="0" fontId="7" fillId="54" borderId="92" xfId="112" applyFont="1" applyFill="1" applyBorder="1"/>
    <xf numFmtId="191" fontId="1" fillId="55" borderId="111" xfId="40413" applyNumberFormat="1" applyFill="1" applyProtection="1">
      <alignment horizontal="right" vertical="center"/>
    </xf>
    <xf numFmtId="191" fontId="1" fillId="55" borderId="3" xfId="40413" applyNumberFormat="1" applyFill="1" applyBorder="1" applyProtection="1">
      <alignment horizontal="right" vertical="center"/>
    </xf>
    <xf numFmtId="191" fontId="1" fillId="54" borderId="93" xfId="40413" applyNumberFormat="1" applyFill="1" applyBorder="1" applyProtection="1">
      <alignment horizontal="right" vertical="center"/>
    </xf>
    <xf numFmtId="191" fontId="1" fillId="54" borderId="92" xfId="40413" applyNumberFormat="1" applyFill="1" applyBorder="1" applyProtection="1">
      <alignment horizontal="right" vertical="center"/>
    </xf>
    <xf numFmtId="0" fontId="7" fillId="56" borderId="111" xfId="112" applyFont="1" applyFill="1" applyBorder="1"/>
    <xf numFmtId="0" fontId="7" fillId="54" borderId="100" xfId="112" applyFont="1" applyFill="1" applyBorder="1" applyAlignment="1"/>
    <xf numFmtId="0" fontId="7" fillId="54" borderId="51" xfId="112" applyFont="1" applyFill="1" applyBorder="1" applyAlignment="1"/>
    <xf numFmtId="0" fontId="7" fillId="54" borderId="111" xfId="112" applyFont="1" applyFill="1" applyBorder="1" applyAlignment="1">
      <alignment horizontal="left"/>
    </xf>
    <xf numFmtId="0" fontId="7" fillId="54" borderId="93" xfId="112" applyFont="1" applyFill="1" applyBorder="1" applyProtection="1"/>
    <xf numFmtId="0" fontId="7" fillId="54" borderId="96" xfId="112" applyFont="1" applyFill="1" applyBorder="1" applyProtection="1"/>
    <xf numFmtId="0" fontId="7" fillId="54" borderId="92" xfId="112" applyFont="1" applyFill="1" applyBorder="1" applyProtection="1"/>
    <xf numFmtId="174" fontId="1" fillId="55" borderId="111" xfId="40414" applyFill="1" applyBorder="1" applyProtection="1">
      <alignment vertical="center"/>
    </xf>
    <xf numFmtId="0" fontId="8" fillId="54" borderId="93" xfId="112" applyFont="1" applyFill="1" applyBorder="1" applyAlignment="1">
      <alignment horizontal="left"/>
    </xf>
    <xf numFmtId="0" fontId="8" fillId="54" borderId="96" xfId="112" applyFont="1" applyFill="1" applyBorder="1" applyAlignment="1">
      <alignment horizontal="left"/>
    </xf>
    <xf numFmtId="0" fontId="7" fillId="54" borderId="96" xfId="112" applyFont="1" applyFill="1" applyBorder="1"/>
    <xf numFmtId="191" fontId="1" fillId="55" borderId="111" xfId="40414" applyNumberFormat="1" applyFill="1" applyProtection="1">
      <alignment vertical="center"/>
    </xf>
    <xf numFmtId="168" fontId="7" fillId="55" borderId="111" xfId="40410" applyNumberFormat="1" applyFont="1" applyFill="1" applyBorder="1"/>
    <xf numFmtId="191" fontId="7" fillId="55" borderId="111" xfId="112" applyNumberFormat="1" applyFont="1" applyFill="1" applyBorder="1"/>
    <xf numFmtId="175" fontId="8" fillId="54" borderId="65" xfId="2" applyNumberFormat="1" applyFont="1" applyFill="1" applyBorder="1" applyAlignment="1">
      <alignment horizontal="center"/>
    </xf>
    <xf numFmtId="10" fontId="1" fillId="54" borderId="0" xfId="40410" applyNumberFormat="1" applyFill="1" applyBorder="1" applyAlignment="1" applyProtection="1">
      <alignment vertical="center"/>
    </xf>
    <xf numFmtId="0" fontId="8" fillId="54" borderId="0" xfId="112" applyFont="1" applyFill="1" applyBorder="1"/>
    <xf numFmtId="0" fontId="7" fillId="54" borderId="0" xfId="112" applyFont="1" applyFill="1" applyBorder="1" applyAlignment="1">
      <alignment horizontal="right"/>
    </xf>
    <xf numFmtId="0" fontId="7" fillId="54" borderId="0" xfId="112" applyFont="1" applyFill="1" applyBorder="1" applyProtection="1"/>
    <xf numFmtId="0" fontId="7" fillId="0" borderId="111" xfId="112" applyFont="1" applyBorder="1" applyAlignment="1"/>
    <xf numFmtId="174" fontId="1" fillId="55" borderId="111" xfId="40413" applyFill="1" applyProtection="1">
      <alignment horizontal="right" vertical="center"/>
    </xf>
    <xf numFmtId="0" fontId="7" fillId="0" borderId="0" xfId="112" applyFont="1" applyFill="1" applyBorder="1"/>
    <xf numFmtId="0" fontId="8" fillId="54" borderId="0" xfId="112" applyFont="1" applyFill="1" applyBorder="1" applyAlignment="1" applyProtection="1">
      <alignment horizontal="left"/>
    </xf>
    <xf numFmtId="0" fontId="8" fillId="54" borderId="0" xfId="112" applyFont="1" applyFill="1" applyBorder="1" applyProtection="1"/>
    <xf numFmtId="0" fontId="51" fillId="54" borderId="0" xfId="110" applyFont="1" applyFill="1" applyBorder="1"/>
    <xf numFmtId="0" fontId="7" fillId="54" borderId="93" xfId="112" applyFont="1" applyFill="1" applyBorder="1"/>
    <xf numFmtId="0" fontId="7" fillId="54" borderId="50" xfId="112" applyFont="1" applyFill="1" applyBorder="1" applyProtection="1"/>
    <xf numFmtId="0" fontId="126" fillId="54" borderId="0" xfId="112" applyFont="1" applyFill="1" applyBorder="1"/>
    <xf numFmtId="174" fontId="1" fillId="56" borderId="111" xfId="40412" applyNumberFormat="1" applyFill="1">
      <alignment vertical="center"/>
      <protection locked="0"/>
    </xf>
    <xf numFmtId="0" fontId="126" fillId="54" borderId="0" xfId="112" applyFont="1" applyFill="1"/>
    <xf numFmtId="174" fontId="1" fillId="55" borderId="111" xfId="40414" applyNumberFormat="1" applyFill="1" applyProtection="1">
      <alignment vertical="center"/>
    </xf>
    <xf numFmtId="0" fontId="3" fillId="54" borderId="0" xfId="112" applyFont="1" applyFill="1"/>
    <xf numFmtId="0" fontId="7" fillId="54" borderId="88" xfId="112" applyFont="1" applyFill="1" applyBorder="1"/>
    <xf numFmtId="0" fontId="7" fillId="54" borderId="2" xfId="112" applyFont="1" applyFill="1" applyBorder="1"/>
    <xf numFmtId="0" fontId="7" fillId="54" borderId="2" xfId="112" applyFont="1" applyFill="1" applyBorder="1" applyAlignment="1">
      <alignment horizontal="center"/>
    </xf>
    <xf numFmtId="0" fontId="7" fillId="54" borderId="100" xfId="112" applyFont="1" applyFill="1" applyBorder="1" applyAlignment="1">
      <alignment horizontal="center"/>
    </xf>
    <xf numFmtId="1" fontId="0" fillId="54" borderId="2" xfId="106" applyNumberFormat="1" applyFont="1" applyFill="1" applyBorder="1" applyAlignment="1" applyProtection="1">
      <alignment horizontal="center" vertical="center"/>
    </xf>
    <xf numFmtId="1" fontId="0" fillId="0" borderId="2" xfId="106" applyNumberFormat="1" applyFont="1" applyBorder="1" applyAlignment="1" applyProtection="1">
      <alignment horizontal="center" vertical="center"/>
    </xf>
    <xf numFmtId="1" fontId="0" fillId="0" borderId="90" xfId="106" applyNumberFormat="1" applyFont="1" applyBorder="1" applyAlignment="1" applyProtection="1">
      <alignment horizontal="center" vertical="center"/>
    </xf>
    <xf numFmtId="0" fontId="7" fillId="54" borderId="90" xfId="112" applyFont="1" applyFill="1" applyBorder="1"/>
    <xf numFmtId="0" fontId="7" fillId="54" borderId="26" xfId="112" applyFont="1" applyFill="1" applyBorder="1"/>
    <xf numFmtId="0" fontId="7" fillId="54" borderId="3" xfId="112" applyFont="1" applyFill="1" applyBorder="1"/>
    <xf numFmtId="0" fontId="7" fillId="54" borderId="3" xfId="112" applyFont="1" applyFill="1" applyBorder="1" applyAlignment="1">
      <alignment horizontal="center"/>
    </xf>
    <xf numFmtId="0" fontId="7" fillId="54" borderId="51" xfId="112" applyFont="1" applyFill="1" applyBorder="1" applyAlignment="1">
      <alignment horizontal="center"/>
    </xf>
    <xf numFmtId="1" fontId="0" fillId="54" borderId="3" xfId="106" applyNumberFormat="1" applyFont="1" applyFill="1" applyBorder="1" applyAlignment="1" applyProtection="1">
      <alignment horizontal="center" vertical="center"/>
    </xf>
    <xf numFmtId="1" fontId="0" fillId="54" borderId="44" xfId="106" applyNumberFormat="1" applyFont="1" applyFill="1" applyBorder="1" applyAlignment="1" applyProtection="1">
      <alignment horizontal="center" vertical="center"/>
    </xf>
    <xf numFmtId="0" fontId="7" fillId="54" borderId="44" xfId="112" applyFont="1" applyFill="1" applyBorder="1"/>
    <xf numFmtId="181" fontId="7" fillId="0" borderId="40" xfId="105" applyNumberFormat="1" applyFont="1" applyBorder="1" applyAlignment="1">
      <alignment horizontal="center"/>
    </xf>
    <xf numFmtId="0" fontId="7" fillId="56" borderId="93" xfId="112" applyFont="1" applyFill="1" applyBorder="1" applyAlignment="1" applyProtection="1">
      <protection locked="0"/>
    </xf>
    <xf numFmtId="168" fontId="7" fillId="56" borderId="111" xfId="116" applyNumberFormat="1" applyFont="1" applyFill="1" applyBorder="1" applyProtection="1">
      <protection locked="0"/>
    </xf>
    <xf numFmtId="168" fontId="7" fillId="56" borderId="93" xfId="116" applyNumberFormat="1" applyFont="1" applyFill="1" applyBorder="1" applyProtection="1">
      <protection locked="0"/>
    </xf>
    <xf numFmtId="9" fontId="7" fillId="56" borderId="93" xfId="40410" applyFont="1" applyFill="1" applyBorder="1" applyProtection="1">
      <protection locked="0"/>
    </xf>
    <xf numFmtId="14" fontId="7" fillId="56" borderId="93" xfId="112" applyNumberFormat="1" applyFont="1" applyFill="1" applyBorder="1" applyAlignment="1" applyProtection="1">
      <protection locked="0"/>
    </xf>
    <xf numFmtId="174" fontId="0" fillId="56" borderId="111" xfId="40412" applyNumberFormat="1" applyFont="1" applyFill="1" applyBorder="1">
      <alignment vertical="center"/>
      <protection locked="0"/>
    </xf>
    <xf numFmtId="174" fontId="1" fillId="56" borderId="39" xfId="40412" applyNumberFormat="1" applyFill="1" applyBorder="1">
      <alignment vertical="center"/>
      <protection locked="0"/>
    </xf>
    <xf numFmtId="14" fontId="7" fillId="56" borderId="40" xfId="112" applyNumberFormat="1" applyFont="1" applyFill="1" applyBorder="1" applyAlignment="1" applyProtection="1">
      <protection locked="0"/>
    </xf>
    <xf numFmtId="14" fontId="7" fillId="56" borderId="111" xfId="112" applyNumberFormat="1" applyFont="1" applyFill="1" applyBorder="1" applyAlignment="1" applyProtection="1">
      <protection locked="0"/>
    </xf>
    <xf numFmtId="14" fontId="7" fillId="56" borderId="39" xfId="112" applyNumberFormat="1" applyFont="1" applyFill="1" applyBorder="1" applyAlignment="1" applyProtection="1">
      <protection locked="0"/>
    </xf>
    <xf numFmtId="181" fontId="7" fillId="0" borderId="40" xfId="103" applyNumberFormat="1" applyFont="1" applyFill="1" applyBorder="1" applyAlignment="1" applyProtection="1">
      <alignment horizontal="center"/>
    </xf>
    <xf numFmtId="181" fontId="7" fillId="0" borderId="26" xfId="103" applyNumberFormat="1" applyFont="1" applyFill="1" applyBorder="1" applyAlignment="1" applyProtection="1">
      <alignment horizontal="center"/>
    </xf>
    <xf numFmtId="0" fontId="7" fillId="56" borderId="51" xfId="112" applyFont="1" applyFill="1" applyBorder="1" applyAlignment="1" applyProtection="1">
      <protection locked="0"/>
    </xf>
    <xf numFmtId="14" fontId="7" fillId="56" borderId="51" xfId="112" applyNumberFormat="1" applyFont="1" applyFill="1" applyBorder="1" applyAlignment="1" applyProtection="1">
      <protection locked="0"/>
    </xf>
    <xf numFmtId="0" fontId="7" fillId="54" borderId="65" xfId="112" applyFont="1" applyFill="1" applyBorder="1" applyProtection="1"/>
    <xf numFmtId="0" fontId="7" fillId="54" borderId="65" xfId="112" applyFont="1" applyFill="1" applyBorder="1" applyAlignment="1">
      <alignment horizontal="left"/>
    </xf>
    <xf numFmtId="0" fontId="52" fillId="54" borderId="65" xfId="112" applyFont="1" applyFill="1" applyBorder="1" applyAlignment="1" applyProtection="1">
      <alignment horizontal="left"/>
      <protection locked="0"/>
    </xf>
    <xf numFmtId="0" fontId="7" fillId="54" borderId="65" xfId="112" applyFont="1" applyFill="1" applyBorder="1" applyAlignment="1">
      <alignment horizontal="right"/>
    </xf>
    <xf numFmtId="0" fontId="0" fillId="0" borderId="115" xfId="0" applyBorder="1"/>
    <xf numFmtId="0" fontId="7" fillId="54" borderId="65" xfId="112" applyFont="1" applyFill="1" applyBorder="1" applyAlignment="1">
      <alignment horizontal="center"/>
    </xf>
    <xf numFmtId="0" fontId="7" fillId="54" borderId="7" xfId="112" applyFont="1" applyFill="1" applyBorder="1" applyAlignment="1">
      <alignment horizontal="center"/>
    </xf>
    <xf numFmtId="9" fontId="7" fillId="56" borderId="111" xfId="40410" applyFont="1" applyFill="1" applyBorder="1" applyAlignment="1" applyProtection="1">
      <protection locked="0"/>
    </xf>
    <xf numFmtId="14" fontId="7" fillId="56" borderId="96" xfId="112" applyNumberFormat="1" applyFont="1" applyFill="1" applyBorder="1" applyAlignment="1" applyProtection="1">
      <protection locked="0"/>
    </xf>
    <xf numFmtId="180" fontId="7" fillId="56" borderId="111" xfId="103" applyNumberFormat="1" applyFont="1" applyFill="1" applyBorder="1" applyAlignment="1" applyProtection="1">
      <alignment horizontal="right"/>
      <protection locked="0"/>
    </xf>
    <xf numFmtId="180" fontId="7" fillId="56" borderId="39" xfId="103" applyNumberFormat="1" applyFont="1" applyFill="1" applyBorder="1" applyAlignment="1" applyProtection="1">
      <alignment horizontal="right"/>
      <protection locked="0"/>
    </xf>
    <xf numFmtId="174" fontId="7" fillId="56" borderId="111" xfId="40412" applyNumberFormat="1" applyFont="1" applyFill="1" applyBorder="1">
      <alignment vertical="center"/>
      <protection locked="0"/>
    </xf>
    <xf numFmtId="174" fontId="7" fillId="56" borderId="39" xfId="40412" applyNumberFormat="1" applyFont="1" applyFill="1" applyBorder="1">
      <alignment vertical="center"/>
      <protection locked="0"/>
    </xf>
    <xf numFmtId="14" fontId="7" fillId="56" borderId="3" xfId="112" applyNumberFormat="1" applyFont="1" applyFill="1" applyBorder="1" applyAlignment="1" applyProtection="1">
      <protection locked="0"/>
    </xf>
    <xf numFmtId="14" fontId="7" fillId="56" borderId="7" xfId="112" applyNumberFormat="1" applyFont="1" applyFill="1" applyBorder="1" applyAlignment="1" applyProtection="1">
      <protection locked="0"/>
    </xf>
    <xf numFmtId="180" fontId="52" fillId="56" borderId="111" xfId="103" applyNumberFormat="1" applyFont="1" applyFill="1" applyBorder="1" applyAlignment="1" applyProtection="1">
      <alignment horizontal="right"/>
      <protection locked="0"/>
    </xf>
    <xf numFmtId="9" fontId="0" fillId="54" borderId="0" xfId="40410" applyFont="1" applyFill="1" applyBorder="1"/>
    <xf numFmtId="0" fontId="7" fillId="54" borderId="100" xfId="112" applyFont="1" applyFill="1" applyBorder="1" applyAlignment="1">
      <alignment vertical="top"/>
    </xf>
    <xf numFmtId="0" fontId="7" fillId="54" borderId="51" xfId="112" applyFont="1" applyFill="1" applyBorder="1" applyAlignment="1">
      <alignment vertical="top"/>
    </xf>
    <xf numFmtId="0" fontId="7" fillId="56" borderId="93" xfId="112" applyFont="1" applyFill="1" applyBorder="1" applyAlignment="1" applyProtection="1">
      <alignment vertical="top"/>
      <protection locked="0"/>
    </xf>
    <xf numFmtId="0" fontId="7" fillId="56" borderId="111" xfId="112" applyFont="1" applyFill="1" applyBorder="1" applyAlignment="1" applyProtection="1">
      <alignment vertical="top"/>
      <protection locked="0"/>
    </xf>
    <xf numFmtId="168" fontId="7" fillId="56" borderId="92" xfId="116" applyNumberFormat="1" applyFont="1" applyFill="1" applyBorder="1" applyProtection="1">
      <protection locked="0"/>
    </xf>
    <xf numFmtId="0" fontId="0" fillId="54" borderId="17" xfId="0" applyFill="1" applyBorder="1"/>
    <xf numFmtId="0" fontId="7" fillId="56" borderId="92" xfId="112" applyFont="1" applyFill="1" applyBorder="1" applyAlignment="1" applyProtection="1">
      <alignment vertical="top"/>
      <protection locked="0"/>
    </xf>
    <xf numFmtId="174" fontId="1" fillId="54" borderId="17" xfId="40412" applyNumberFormat="1" applyFill="1" applyBorder="1">
      <alignment vertical="center"/>
      <protection locked="0"/>
    </xf>
    <xf numFmtId="0" fontId="45" fillId="54" borderId="0" xfId="103" applyFont="1" applyFill="1" applyBorder="1" applyAlignment="1" applyProtection="1">
      <alignment horizontal="center"/>
    </xf>
    <xf numFmtId="0" fontId="7" fillId="54" borderId="2" xfId="112" applyFont="1" applyFill="1" applyBorder="1" applyAlignment="1">
      <alignment vertical="top"/>
    </xf>
    <xf numFmtId="0" fontId="7" fillId="54" borderId="65" xfId="112" applyFont="1" applyFill="1" applyBorder="1" applyAlignment="1">
      <alignment vertical="top"/>
    </xf>
    <xf numFmtId="0" fontId="7" fillId="54" borderId="53" xfId="112" applyFont="1" applyFill="1" applyBorder="1" applyAlignment="1">
      <alignment vertical="top"/>
    </xf>
    <xf numFmtId="0" fontId="7" fillId="0" borderId="100" xfId="112" applyFont="1" applyBorder="1" applyAlignment="1" applyProtection="1">
      <alignment horizontal="center" wrapText="1"/>
    </xf>
    <xf numFmtId="0" fontId="7" fillId="54" borderId="3" xfId="112" applyFont="1" applyFill="1" applyBorder="1" applyAlignment="1">
      <alignment vertical="top"/>
    </xf>
    <xf numFmtId="0" fontId="7" fillId="54" borderId="7" xfId="112" applyFont="1" applyFill="1" applyBorder="1" applyAlignment="1">
      <alignment vertical="top"/>
    </xf>
    <xf numFmtId="0" fontId="7" fillId="54" borderId="52" xfId="112" applyFont="1" applyFill="1" applyBorder="1" applyAlignment="1">
      <alignment vertical="top"/>
    </xf>
    <xf numFmtId="0" fontId="7" fillId="54" borderId="50" xfId="112" applyFont="1" applyFill="1" applyBorder="1" applyAlignment="1" applyProtection="1"/>
    <xf numFmtId="0" fontId="7" fillId="56" borderId="96" xfId="112" applyFont="1" applyFill="1" applyBorder="1" applyAlignment="1" applyProtection="1">
      <alignment vertical="top"/>
      <protection locked="0"/>
    </xf>
    <xf numFmtId="0" fontId="7" fillId="54" borderId="0" xfId="112" applyFont="1" applyFill="1" applyBorder="1" applyAlignment="1">
      <alignment horizontal="left"/>
    </xf>
    <xf numFmtId="0" fontId="52" fillId="54" borderId="0" xfId="112" applyFont="1" applyFill="1" applyBorder="1" applyAlignment="1" applyProtection="1">
      <alignment horizontal="left"/>
      <protection locked="0"/>
    </xf>
    <xf numFmtId="174" fontId="1" fillId="55" borderId="111" xfId="40414" applyNumberFormat="1" applyFill="1" applyBorder="1" applyProtection="1">
      <alignment vertical="center"/>
    </xf>
    <xf numFmtId="174" fontId="1" fillId="55" borderId="39" xfId="40414" applyNumberFormat="1" applyFill="1" applyBorder="1" applyProtection="1">
      <alignment vertical="center"/>
    </xf>
    <xf numFmtId="0" fontId="7" fillId="54" borderId="100" xfId="112" applyFont="1" applyFill="1" applyBorder="1"/>
    <xf numFmtId="0" fontId="7" fillId="54" borderId="65" xfId="112" applyFont="1" applyFill="1" applyBorder="1" applyAlignment="1"/>
    <xf numFmtId="0" fontId="7" fillId="54" borderId="53" xfId="112" applyFont="1" applyFill="1" applyBorder="1" applyAlignment="1"/>
    <xf numFmtId="0" fontId="7" fillId="54" borderId="90" xfId="112" applyFont="1" applyFill="1" applyBorder="1" applyAlignment="1">
      <alignment horizontal="center" vertical="top"/>
    </xf>
    <xf numFmtId="0" fontId="7" fillId="54" borderId="1" xfId="112" applyFont="1" applyFill="1" applyBorder="1"/>
    <xf numFmtId="0" fontId="7" fillId="54" borderId="1" xfId="112" applyFont="1" applyFill="1" applyBorder="1" applyAlignment="1">
      <alignment vertical="top"/>
    </xf>
    <xf numFmtId="0" fontId="7" fillId="54" borderId="41" xfId="112" applyFont="1" applyFill="1" applyBorder="1" applyAlignment="1">
      <alignment vertical="top"/>
    </xf>
    <xf numFmtId="0" fontId="7" fillId="54" borderId="1" xfId="112" applyFont="1" applyFill="1" applyBorder="1" applyAlignment="1">
      <alignment horizontal="center"/>
    </xf>
    <xf numFmtId="0" fontId="7" fillId="54" borderId="50" xfId="112" applyFont="1" applyFill="1" applyBorder="1" applyAlignment="1"/>
    <xf numFmtId="0" fontId="7" fillId="54" borderId="0" xfId="112" applyFont="1" applyFill="1" applyBorder="1" applyAlignment="1"/>
    <xf numFmtId="0" fontId="7" fillId="54" borderId="41" xfId="112" applyFont="1" applyFill="1" applyBorder="1" applyAlignment="1"/>
    <xf numFmtId="1" fontId="0" fillId="0" borderId="37" xfId="106" applyNumberFormat="1" applyFont="1" applyBorder="1" applyAlignment="1" applyProtection="1">
      <alignment horizontal="center" vertical="center"/>
    </xf>
    <xf numFmtId="0" fontId="7" fillId="54" borderId="52" xfId="112" applyFont="1" applyFill="1" applyBorder="1"/>
    <xf numFmtId="0" fontId="7" fillId="0" borderId="7" xfId="112" applyFont="1" applyBorder="1" applyProtection="1"/>
    <xf numFmtId="0" fontId="0" fillId="54" borderId="7" xfId="0" applyFill="1" applyBorder="1"/>
    <xf numFmtId="0" fontId="7" fillId="0" borderId="111" xfId="112" applyFont="1" applyBorder="1" applyAlignment="1" applyProtection="1">
      <alignment horizontal="center"/>
    </xf>
    <xf numFmtId="14" fontId="7" fillId="56" borderId="111" xfId="112" applyNumberFormat="1" applyFont="1" applyFill="1" applyBorder="1" applyProtection="1">
      <protection locked="0"/>
    </xf>
    <xf numFmtId="0" fontId="7" fillId="56" borderId="96" xfId="112" applyFont="1" applyFill="1" applyBorder="1" applyAlignment="1" applyProtection="1">
      <protection locked="0"/>
    </xf>
    <xf numFmtId="0" fontId="7" fillId="56" borderId="92" xfId="112" applyFont="1" applyFill="1" applyBorder="1" applyAlignment="1" applyProtection="1">
      <protection locked="0"/>
    </xf>
    <xf numFmtId="40" fontId="7" fillId="56" borderId="39" xfId="103" applyNumberFormat="1" applyFont="1" applyFill="1" applyBorder="1" applyAlignment="1" applyProtection="1">
      <alignment horizontal="right"/>
      <protection locked="0"/>
    </xf>
    <xf numFmtId="0" fontId="7" fillId="56" borderId="93" xfId="112" applyFont="1" applyFill="1" applyBorder="1" applyAlignment="1" applyProtection="1">
      <alignment horizontal="left"/>
      <protection locked="0"/>
    </xf>
    <xf numFmtId="0" fontId="7" fillId="54" borderId="2" xfId="112" applyFont="1" applyFill="1" applyBorder="1" applyAlignment="1">
      <alignment horizontal="left"/>
    </xf>
    <xf numFmtId="0" fontId="7" fillId="54" borderId="53" xfId="112" applyFont="1" applyFill="1" applyBorder="1"/>
    <xf numFmtId="0" fontId="7" fillId="54" borderId="116" xfId="112" applyFont="1" applyFill="1" applyBorder="1" applyAlignment="1"/>
    <xf numFmtId="0" fontId="7" fillId="54" borderId="3" xfId="112" applyFont="1" applyFill="1" applyBorder="1" applyAlignment="1">
      <alignment horizontal="left"/>
    </xf>
    <xf numFmtId="0" fontId="7" fillId="54" borderId="7" xfId="112" applyFont="1" applyFill="1" applyBorder="1" applyAlignment="1"/>
    <xf numFmtId="0" fontId="7" fillId="54" borderId="25" xfId="112" applyFont="1" applyFill="1" applyBorder="1" applyAlignment="1"/>
    <xf numFmtId="0" fontId="7" fillId="0" borderId="40" xfId="112" applyFont="1" applyBorder="1" applyAlignment="1" applyProtection="1">
      <alignment horizontal="center"/>
    </xf>
    <xf numFmtId="0" fontId="7" fillId="56" borderId="111" xfId="112" applyFont="1" applyFill="1" applyBorder="1" applyAlignment="1" applyProtection="1">
      <protection locked="0"/>
    </xf>
    <xf numFmtId="0" fontId="7" fillId="56" borderId="93" xfId="112" applyFont="1" applyFill="1" applyBorder="1" applyAlignment="1" applyProtection="1">
      <alignment wrapText="1"/>
      <protection locked="0"/>
    </xf>
    <xf numFmtId="0" fontId="7" fillId="56" borderId="96" xfId="112" applyFont="1" applyFill="1" applyBorder="1" applyAlignment="1" applyProtection="1">
      <alignment wrapText="1"/>
      <protection locked="0"/>
    </xf>
    <xf numFmtId="14" fontId="7" fillId="56" borderId="92" xfId="112" applyNumberFormat="1" applyFont="1" applyFill="1" applyBorder="1" applyAlignment="1" applyProtection="1">
      <protection locked="0"/>
    </xf>
    <xf numFmtId="0" fontId="7" fillId="56" borderId="111" xfId="112" applyFont="1" applyFill="1" applyBorder="1" applyAlignment="1" applyProtection="1">
      <alignment horizontal="center"/>
      <protection locked="0"/>
    </xf>
    <xf numFmtId="0" fontId="7" fillId="56" borderId="96" xfId="112" applyFont="1" applyFill="1" applyBorder="1" applyAlignment="1" applyProtection="1">
      <alignment horizontal="center"/>
      <protection locked="0"/>
    </xf>
    <xf numFmtId="14" fontId="7" fillId="56" borderId="47" xfId="112" applyNumberFormat="1" applyFont="1" applyFill="1" applyBorder="1" applyAlignment="1" applyProtection="1">
      <protection locked="0"/>
    </xf>
    <xf numFmtId="0" fontId="7" fillId="0" borderId="111" xfId="112" applyFont="1" applyBorder="1" applyProtection="1"/>
    <xf numFmtId="0" fontId="8" fillId="54" borderId="7" xfId="112" applyFont="1" applyFill="1" applyBorder="1" applyProtection="1"/>
    <xf numFmtId="0" fontId="7" fillId="0" borderId="0" xfId="112" applyFont="1" applyBorder="1" applyAlignment="1"/>
    <xf numFmtId="0" fontId="8" fillId="54" borderId="0" xfId="2" applyFont="1" applyFill="1"/>
    <xf numFmtId="0" fontId="7" fillId="54" borderId="0" xfId="2" applyFont="1" applyFill="1" applyProtection="1">
      <protection locked="0"/>
    </xf>
    <xf numFmtId="0" fontId="6" fillId="54" borderId="0" xfId="2" applyFont="1" applyFill="1"/>
    <xf numFmtId="0" fontId="6" fillId="57" borderId="0" xfId="2" applyFont="1" applyFill="1"/>
    <xf numFmtId="177" fontId="41" fillId="54" borderId="0" xfId="113" applyNumberFormat="1" applyFont="1" applyFill="1" applyBorder="1" applyProtection="1"/>
    <xf numFmtId="177" fontId="11" fillId="54" borderId="6" xfId="113" applyNumberFormat="1" applyFont="1" applyFill="1" applyBorder="1" applyProtection="1"/>
    <xf numFmtId="177" fontId="41" fillId="54" borderId="6" xfId="113" applyNumberFormat="1" applyFont="1" applyFill="1" applyBorder="1" applyProtection="1"/>
    <xf numFmtId="177" fontId="11" fillId="54" borderId="0" xfId="113" applyNumberFormat="1" applyFont="1" applyFill="1" applyBorder="1" applyProtection="1"/>
    <xf numFmtId="182" fontId="41" fillId="54" borderId="17" xfId="12" applyNumberFormat="1" applyFont="1" applyFill="1" applyBorder="1" applyAlignment="1">
      <alignment horizontal="left"/>
    </xf>
    <xf numFmtId="0" fontId="9" fillId="0" borderId="26" xfId="2" applyFont="1" applyBorder="1" applyAlignment="1">
      <alignment horizontal="center" vertical="top" wrapText="1"/>
    </xf>
    <xf numFmtId="0" fontId="9" fillId="0" borderId="3" xfId="2" applyFont="1" applyBorder="1" applyAlignment="1">
      <alignment horizontal="center" vertical="top" wrapText="1"/>
    </xf>
    <xf numFmtId="0" fontId="9" fillId="0" borderId="51" xfId="2" applyFont="1" applyFill="1" applyBorder="1" applyAlignment="1">
      <alignment horizontal="center" vertical="top" wrapText="1"/>
    </xf>
    <xf numFmtId="0" fontId="9" fillId="0" borderId="44" xfId="2" applyFont="1" applyBorder="1" applyAlignment="1">
      <alignment horizontal="center" vertical="top" wrapText="1"/>
    </xf>
    <xf numFmtId="182" fontId="41" fillId="54" borderId="117" xfId="12" applyNumberFormat="1" applyFont="1" applyFill="1" applyBorder="1" applyAlignment="1">
      <alignment horizontal="left"/>
    </xf>
    <xf numFmtId="182" fontId="7" fillId="54" borderId="45" xfId="12" applyNumberFormat="1" applyFont="1" applyFill="1" applyBorder="1" applyAlignment="1">
      <alignment horizontal="left"/>
    </xf>
    <xf numFmtId="182" fontId="7" fillId="54" borderId="47" xfId="12" applyNumberFormat="1" applyFont="1" applyFill="1" applyBorder="1" applyAlignment="1">
      <alignment horizontal="left"/>
    </xf>
    <xf numFmtId="182" fontId="7" fillId="56" borderId="40" xfId="112" applyNumberFormat="1" applyFont="1" applyFill="1" applyBorder="1"/>
    <xf numFmtId="182" fontId="7" fillId="56" borderId="111" xfId="112" applyNumberFormat="1" applyFont="1" applyFill="1" applyBorder="1"/>
    <xf numFmtId="182" fontId="7" fillId="55" borderId="111" xfId="112" applyNumberFormat="1" applyFont="1" applyFill="1" applyBorder="1"/>
    <xf numFmtId="182" fontId="7" fillId="55" borderId="39" xfId="112" applyNumberFormat="1" applyFont="1" applyFill="1" applyBorder="1"/>
    <xf numFmtId="164" fontId="8" fillId="55" borderId="45" xfId="5" applyNumberFormat="1" applyFont="1" applyFill="1" applyBorder="1"/>
    <xf numFmtId="164" fontId="8" fillId="55" borderId="47" xfId="5" applyNumberFormat="1" applyFont="1" applyFill="1" applyBorder="1"/>
    <xf numFmtId="182" fontId="8" fillId="55" borderId="40" xfId="5" applyNumberFormat="1" applyFont="1" applyFill="1" applyBorder="1"/>
    <xf numFmtId="182" fontId="8" fillId="55" borderId="111" xfId="5" applyNumberFormat="1" applyFont="1" applyFill="1" applyBorder="1"/>
    <xf numFmtId="182" fontId="8" fillId="55" borderId="39" xfId="5" applyNumberFormat="1" applyFont="1" applyFill="1" applyBorder="1"/>
    <xf numFmtId="164" fontId="8" fillId="54" borderId="118" xfId="5" applyNumberFormat="1" applyFont="1" applyFill="1" applyBorder="1"/>
    <xf numFmtId="164" fontId="8" fillId="54" borderId="115" xfId="5" applyNumberFormat="1" applyFont="1" applyFill="1" applyBorder="1"/>
    <xf numFmtId="182" fontId="8" fillId="54" borderId="115" xfId="5" applyNumberFormat="1" applyFont="1" applyFill="1" applyBorder="1"/>
    <xf numFmtId="182" fontId="8" fillId="54" borderId="65" xfId="5" applyNumberFormat="1" applyFont="1" applyFill="1" applyBorder="1"/>
    <xf numFmtId="182" fontId="8" fillId="54" borderId="116" xfId="5" applyNumberFormat="1" applyFont="1" applyFill="1" applyBorder="1"/>
    <xf numFmtId="182" fontId="41" fillId="54" borderId="43" xfId="12" applyNumberFormat="1" applyFont="1" applyFill="1" applyBorder="1" applyAlignment="1"/>
    <xf numFmtId="182" fontId="41" fillId="54" borderId="117" xfId="12" applyNumberFormat="1" applyFont="1" applyFill="1" applyBorder="1" applyAlignment="1"/>
    <xf numFmtId="182" fontId="7" fillId="54" borderId="117" xfId="112" applyNumberFormat="1" applyFont="1" applyFill="1" applyBorder="1"/>
    <xf numFmtId="182" fontId="7" fillId="54" borderId="7" xfId="112" applyNumberFormat="1" applyFont="1" applyFill="1" applyBorder="1"/>
    <xf numFmtId="182" fontId="7" fillId="54" borderId="25" xfId="112" applyNumberFormat="1" applyFont="1" applyFill="1" applyBorder="1"/>
    <xf numFmtId="179" fontId="7" fillId="56" borderId="45" xfId="78" applyNumberFormat="1" applyFont="1" applyFill="1" applyBorder="1"/>
    <xf numFmtId="179" fontId="7" fillId="56" borderId="47" xfId="78" applyNumberFormat="1" applyFont="1" applyFill="1" applyBorder="1"/>
    <xf numFmtId="164" fontId="8" fillId="55" borderId="30" xfId="5" applyNumberFormat="1" applyFont="1" applyFill="1" applyBorder="1"/>
    <xf numFmtId="164" fontId="8" fillId="55" borderId="42" xfId="5" applyNumberFormat="1" applyFont="1" applyFill="1" applyBorder="1"/>
    <xf numFmtId="182" fontId="7" fillId="55" borderId="36" xfId="112" applyNumberFormat="1" applyFont="1" applyFill="1" applyBorder="1"/>
    <xf numFmtId="182" fontId="7" fillId="55" borderId="35" xfId="112" applyNumberFormat="1" applyFont="1" applyFill="1" applyBorder="1"/>
    <xf numFmtId="182" fontId="7" fillId="55" borderId="34" xfId="112" applyNumberFormat="1" applyFont="1" applyFill="1" applyBorder="1"/>
    <xf numFmtId="0" fontId="0" fillId="57" borderId="0" xfId="0" applyFill="1"/>
    <xf numFmtId="0" fontId="7" fillId="54" borderId="0" xfId="110" applyFont="1" applyFill="1" applyBorder="1"/>
    <xf numFmtId="0" fontId="7" fillId="51" borderId="100" xfId="110" applyFont="1" applyFill="1" applyBorder="1"/>
    <xf numFmtId="0" fontId="7" fillId="51" borderId="53" xfId="110" applyFont="1" applyFill="1" applyBorder="1"/>
    <xf numFmtId="0" fontId="7" fillId="51" borderId="41" xfId="110" applyFont="1" applyFill="1" applyBorder="1"/>
    <xf numFmtId="0" fontId="7" fillId="54" borderId="41" xfId="110" applyFont="1" applyFill="1" applyBorder="1"/>
    <xf numFmtId="9" fontId="7" fillId="56" borderId="111" xfId="40410" applyFont="1" applyFill="1" applyBorder="1"/>
    <xf numFmtId="9" fontId="7" fillId="55" borderId="111" xfId="40410" applyFont="1" applyFill="1" applyBorder="1"/>
    <xf numFmtId="1" fontId="44" fillId="51" borderId="65" xfId="106" applyNumberFormat="1" applyFont="1" applyFill="1" applyBorder="1" applyAlignment="1" applyProtection="1">
      <alignment horizontal="center"/>
    </xf>
    <xf numFmtId="1" fontId="44" fillId="51" borderId="111" xfId="106" applyNumberFormat="1" applyFont="1" applyFill="1" applyBorder="1" applyAlignment="1" applyProtection="1">
      <alignment horizontal="center"/>
    </xf>
    <xf numFmtId="164" fontId="9" fillId="54" borderId="0" xfId="105" applyNumberFormat="1" applyFont="1" applyFill="1" applyBorder="1"/>
    <xf numFmtId="164" fontId="6" fillId="54" borderId="0" xfId="105" applyNumberFormat="1" applyFont="1" applyFill="1" applyBorder="1"/>
    <xf numFmtId="164" fontId="7" fillId="54" borderId="0" xfId="105" applyNumberFormat="1" applyFont="1" applyFill="1" applyBorder="1" applyAlignment="1">
      <alignment horizontal="right"/>
    </xf>
    <xf numFmtId="164" fontId="7" fillId="51" borderId="111" xfId="105" quotePrefix="1" applyNumberFormat="1" applyFont="1" applyFill="1" applyBorder="1" applyProtection="1">
      <protection locked="0"/>
    </xf>
    <xf numFmtId="164" fontId="6" fillId="54" borderId="0" xfId="105" applyNumberFormat="1" applyFont="1" applyFill="1" applyBorder="1" applyProtection="1">
      <protection locked="0"/>
    </xf>
    <xf numFmtId="180" fontId="7" fillId="56" borderId="111" xfId="40411" applyNumberFormat="1" applyFont="1" applyFill="1" applyBorder="1"/>
    <xf numFmtId="164" fontId="7" fillId="51" borderId="111" xfId="105" applyNumberFormat="1" applyFont="1" applyFill="1" applyBorder="1" applyAlignment="1" applyProtection="1">
      <alignment horizontal="left"/>
      <protection locked="0"/>
    </xf>
    <xf numFmtId="164" fontId="7" fillId="51" borderId="111" xfId="105" applyNumberFormat="1" applyFont="1" applyFill="1" applyBorder="1" applyProtection="1">
      <protection locked="0"/>
    </xf>
    <xf numFmtId="164" fontId="7" fillId="54" borderId="0" xfId="105" applyNumberFormat="1" applyFont="1" applyFill="1" applyBorder="1" applyProtection="1">
      <protection locked="0"/>
    </xf>
    <xf numFmtId="174" fontId="1" fillId="56" borderId="111" xfId="40412" applyFill="1" applyBorder="1">
      <alignment vertical="center"/>
      <protection locked="0"/>
    </xf>
    <xf numFmtId="164" fontId="57" fillId="54" borderId="0" xfId="105" applyNumberFormat="1" applyFont="1" applyFill="1" applyBorder="1" applyProtection="1">
      <protection locked="0"/>
    </xf>
    <xf numFmtId="164" fontId="7" fillId="51" borderId="111" xfId="105" quotePrefix="1" applyNumberFormat="1" applyFont="1" applyFill="1" applyBorder="1" applyAlignment="1" applyProtection="1">
      <alignment horizontal="left"/>
      <protection locked="0"/>
    </xf>
    <xf numFmtId="164" fontId="7" fillId="54" borderId="0" xfId="105" applyNumberFormat="1" applyFont="1" applyFill="1" applyBorder="1" applyAlignment="1">
      <alignment horizontal="left"/>
    </xf>
    <xf numFmtId="164" fontId="7" fillId="51" borderId="111" xfId="105" applyNumberFormat="1" applyFont="1" applyFill="1" applyBorder="1"/>
    <xf numFmtId="0" fontId="8" fillId="54" borderId="0" xfId="110" applyFont="1" applyFill="1" applyBorder="1"/>
    <xf numFmtId="175" fontId="7" fillId="54" borderId="96" xfId="2" applyNumberFormat="1" applyFont="1" applyFill="1" applyBorder="1"/>
    <xf numFmtId="164" fontId="7" fillId="53" borderId="111" xfId="110" quotePrefix="1" applyNumberFormat="1" applyFont="1" applyFill="1" applyBorder="1" applyAlignment="1">
      <alignment horizontal="center"/>
    </xf>
    <xf numFmtId="0" fontId="58" fillId="51" borderId="51" xfId="110" applyFont="1" applyFill="1" applyBorder="1"/>
    <xf numFmtId="0" fontId="58" fillId="51" borderId="7" xfId="110" applyFont="1" applyFill="1" applyBorder="1"/>
    <xf numFmtId="0" fontId="58" fillId="51" borderId="52" xfId="110" applyFont="1" applyFill="1" applyBorder="1"/>
    <xf numFmtId="182" fontId="8" fillId="51" borderId="0" xfId="110" applyNumberFormat="1" applyFont="1" applyFill="1" applyBorder="1" applyAlignment="1"/>
    <xf numFmtId="0" fontId="253" fillId="57" borderId="0" xfId="33684" applyFont="1" applyFill="1" applyBorder="1"/>
    <xf numFmtId="0" fontId="22" fillId="57" borderId="0" xfId="94" applyFont="1" applyFill="1" applyBorder="1"/>
    <xf numFmtId="177" fontId="42" fillId="51" borderId="0" xfId="110" applyNumberFormat="1" applyFont="1" applyFill="1" applyBorder="1" applyAlignment="1">
      <alignment horizontal="center"/>
    </xf>
    <xf numFmtId="0" fontId="8" fillId="54" borderId="17" xfId="106" applyFont="1" applyFill="1" applyBorder="1"/>
    <xf numFmtId="182" fontId="7" fillId="54" borderId="0" xfId="110" applyNumberFormat="1" applyFont="1" applyFill="1"/>
    <xf numFmtId="0" fontId="7" fillId="51" borderId="111" xfId="110" applyFont="1" applyFill="1" applyBorder="1"/>
    <xf numFmtId="0" fontId="0" fillId="54" borderId="0" xfId="0" applyFill="1" applyAlignment="1">
      <alignment horizontal="right"/>
    </xf>
    <xf numFmtId="0" fontId="8" fillId="54" borderId="0" xfId="106" applyFont="1" applyFill="1" applyBorder="1"/>
    <xf numFmtId="9" fontId="7" fillId="54" borderId="111" xfId="1087" applyFont="1" applyFill="1" applyBorder="1" applyAlignment="1">
      <alignment horizontal="right"/>
    </xf>
    <xf numFmtId="0" fontId="7" fillId="54" borderId="111" xfId="110" applyFont="1" applyFill="1" applyBorder="1"/>
    <xf numFmtId="0" fontId="7" fillId="54" borderId="50" xfId="110" applyFont="1" applyFill="1" applyBorder="1"/>
    <xf numFmtId="175" fontId="7" fillId="56" borderId="111" xfId="110" applyNumberFormat="1" applyFont="1" applyFill="1" applyBorder="1" applyAlignment="1">
      <alignment horizontal="right"/>
    </xf>
    <xf numFmtId="9" fontId="7" fillId="54" borderId="2" xfId="116" applyFont="1" applyFill="1" applyBorder="1" applyAlignment="1">
      <alignment horizontal="right"/>
    </xf>
    <xf numFmtId="175" fontId="7" fillId="70" borderId="111" xfId="110" applyNumberFormat="1" applyFont="1" applyFill="1" applyBorder="1" applyAlignment="1">
      <alignment horizontal="right"/>
    </xf>
    <xf numFmtId="175" fontId="7" fillId="56" borderId="1" xfId="110" applyNumberFormat="1" applyFont="1" applyFill="1" applyBorder="1" applyAlignment="1">
      <alignment horizontal="right"/>
    </xf>
    <xf numFmtId="0" fontId="7" fillId="54" borderId="0" xfId="110" applyFont="1" applyFill="1" applyBorder="1" applyAlignment="1">
      <alignment horizontal="right"/>
    </xf>
    <xf numFmtId="175" fontId="7" fillId="54" borderId="0" xfId="110" applyNumberFormat="1" applyFont="1" applyFill="1" applyBorder="1" applyAlignment="1">
      <alignment horizontal="right"/>
    </xf>
    <xf numFmtId="0" fontId="8" fillId="51" borderId="0" xfId="110" applyFont="1" applyFill="1" applyBorder="1"/>
    <xf numFmtId="182" fontId="41" fillId="54" borderId="0" xfId="110" applyNumberFormat="1" applyFont="1" applyFill="1" applyBorder="1" applyAlignment="1">
      <alignment horizontal="right"/>
    </xf>
    <xf numFmtId="0" fontId="7" fillId="54" borderId="111" xfId="110" applyFont="1" applyFill="1" applyBorder="1" applyAlignment="1">
      <alignment vertical="top" wrapText="1"/>
    </xf>
    <xf numFmtId="0" fontId="7" fillId="54" borderId="1" xfId="110" applyFont="1" applyFill="1" applyBorder="1" applyAlignment="1">
      <alignment vertical="top" wrapText="1"/>
    </xf>
    <xf numFmtId="0" fontId="22" fillId="54" borderId="0" xfId="98" applyFont="1" applyFill="1" applyAlignment="1" applyProtection="1"/>
    <xf numFmtId="0" fontId="8" fillId="54" borderId="0" xfId="5" applyFont="1" applyFill="1" applyBorder="1" applyAlignment="1">
      <alignment horizontal="center" wrapText="1"/>
    </xf>
    <xf numFmtId="0" fontId="60" fillId="54" borderId="0" xfId="98" applyFont="1" applyFill="1" applyAlignment="1" applyProtection="1"/>
    <xf numFmtId="0" fontId="7" fillId="51" borderId="0" xfId="40411" applyFont="1" applyFill="1"/>
    <xf numFmtId="0" fontId="254" fillId="54" borderId="0" xfId="33684" applyFont="1" applyFill="1" applyBorder="1"/>
    <xf numFmtId="0" fontId="22" fillId="54" borderId="0" xfId="94" applyFont="1" applyFill="1" applyBorder="1"/>
    <xf numFmtId="0" fontId="59" fillId="51" borderId="0" xfId="40411" applyFont="1" applyFill="1"/>
    <xf numFmtId="0" fontId="6" fillId="51" borderId="0" xfId="40411" applyFont="1" applyFill="1"/>
    <xf numFmtId="0" fontId="5" fillId="51" borderId="0" xfId="40411" applyFill="1"/>
    <xf numFmtId="0" fontId="7" fillId="51" borderId="111" xfId="40411" applyFont="1" applyFill="1" applyBorder="1" applyAlignment="1">
      <alignment wrapText="1"/>
    </xf>
    <xf numFmtId="0" fontId="7" fillId="51" borderId="111" xfId="40411" applyFont="1" applyFill="1" applyBorder="1"/>
    <xf numFmtId="0" fontId="7" fillId="51" borderId="0" xfId="40411" applyFont="1" applyFill="1" applyBorder="1"/>
    <xf numFmtId="164" fontId="7" fillId="55" borderId="88" xfId="40411" applyNumberFormat="1" applyFont="1" applyFill="1" applyBorder="1"/>
    <xf numFmtId="164" fontId="7" fillId="56" borderId="92" xfId="40411" applyNumberFormat="1" applyFont="1" applyFill="1" applyBorder="1"/>
    <xf numFmtId="164" fontId="7" fillId="56" borderId="39" xfId="40411" applyNumberFormat="1" applyFont="1" applyFill="1" applyBorder="1"/>
    <xf numFmtId="164" fontId="7" fillId="55" borderId="40" xfId="40411" applyNumberFormat="1" applyFont="1" applyFill="1" applyBorder="1"/>
    <xf numFmtId="164" fontId="7" fillId="55" borderId="92" xfId="40411" applyNumberFormat="1" applyFont="1" applyFill="1" applyBorder="1"/>
    <xf numFmtId="164" fontId="7" fillId="55" borderId="39" xfId="40411" applyNumberFormat="1" applyFont="1" applyFill="1" applyBorder="1"/>
    <xf numFmtId="164" fontId="6" fillId="51" borderId="0" xfId="40411" applyNumberFormat="1" applyFont="1" applyFill="1"/>
    <xf numFmtId="0" fontId="7" fillId="51" borderId="7" xfId="40411" applyFont="1" applyFill="1" applyBorder="1"/>
    <xf numFmtId="0" fontId="6" fillId="51" borderId="0" xfId="40411" applyFont="1" applyFill="1" applyBorder="1"/>
    <xf numFmtId="0" fontId="7" fillId="51" borderId="3" xfId="40411" applyFont="1" applyFill="1" applyBorder="1"/>
    <xf numFmtId="0" fontId="9" fillId="51" borderId="17" xfId="4" applyFont="1" applyFill="1" applyBorder="1"/>
    <xf numFmtId="0" fontId="8" fillId="51" borderId="0" xfId="4" applyFont="1" applyFill="1" applyBorder="1"/>
    <xf numFmtId="0" fontId="7" fillId="0" borderId="111" xfId="2" applyFont="1" applyBorder="1"/>
    <xf numFmtId="164" fontId="5" fillId="51" borderId="0" xfId="40411" applyNumberFormat="1" applyFill="1"/>
    <xf numFmtId="0" fontId="9" fillId="51" borderId="0" xfId="40411" applyFont="1" applyFill="1" applyBorder="1"/>
    <xf numFmtId="164" fontId="9" fillId="51" borderId="0" xfId="40411" applyNumberFormat="1" applyFont="1" applyFill="1" applyBorder="1"/>
    <xf numFmtId="164" fontId="7" fillId="55" borderId="111" xfId="40411" applyNumberFormat="1" applyFont="1" applyFill="1" applyBorder="1"/>
    <xf numFmtId="164" fontId="7" fillId="55" borderId="45" xfId="40411" applyNumberFormat="1" applyFont="1" applyFill="1" applyBorder="1"/>
    <xf numFmtId="0" fontId="9" fillId="51" borderId="0" xfId="40411" applyFont="1" applyFill="1"/>
    <xf numFmtId="164" fontId="22" fillId="55" borderId="40" xfId="40414" applyNumberFormat="1" applyFont="1" applyFill="1" applyBorder="1" applyAlignment="1" applyProtection="1">
      <alignment horizontal="right"/>
    </xf>
    <xf numFmtId="164" fontId="22" fillId="55" borderId="111" xfId="40414" applyNumberFormat="1" applyFont="1" applyFill="1" applyBorder="1" applyAlignment="1" applyProtection="1">
      <alignment horizontal="right"/>
    </xf>
    <xf numFmtId="164" fontId="22" fillId="55" borderId="39" xfId="40414" applyNumberFormat="1" applyFont="1" applyFill="1" applyBorder="1" applyAlignment="1" applyProtection="1">
      <alignment horizontal="right"/>
    </xf>
    <xf numFmtId="168" fontId="22" fillId="55" borderId="40" xfId="1097" applyNumberFormat="1" applyFont="1" applyFill="1" applyBorder="1" applyAlignment="1" applyProtection="1">
      <alignment horizontal="right"/>
    </xf>
    <xf numFmtId="168" fontId="22" fillId="55" borderId="92" xfId="1097" applyNumberFormat="1" applyFont="1" applyFill="1" applyBorder="1" applyAlignment="1" applyProtection="1">
      <alignment horizontal="right"/>
    </xf>
    <xf numFmtId="168" fontId="22" fillId="55" borderId="39" xfId="1097" applyNumberFormat="1" applyFont="1" applyFill="1" applyBorder="1" applyAlignment="1" applyProtection="1">
      <alignment horizontal="right"/>
    </xf>
    <xf numFmtId="0" fontId="8" fillId="51" borderId="17" xfId="4" applyFont="1" applyFill="1" applyBorder="1" applyAlignment="1"/>
    <xf numFmtId="0" fontId="22" fillId="51" borderId="0" xfId="98" applyFont="1" applyFill="1" applyAlignment="1" applyProtection="1"/>
    <xf numFmtId="0" fontId="55" fillId="0" borderId="0" xfId="40411" applyFont="1"/>
    <xf numFmtId="0" fontId="7" fillId="0" borderId="0" xfId="40411" applyFont="1"/>
    <xf numFmtId="0" fontId="46" fillId="54" borderId="0" xfId="106" applyFont="1" applyFill="1" applyProtection="1"/>
    <xf numFmtId="0" fontId="22" fillId="54" borderId="0" xfId="106" applyFont="1" applyFill="1" applyBorder="1" applyProtection="1"/>
    <xf numFmtId="1" fontId="44" fillId="54" borderId="88" xfId="106" applyNumberFormat="1" applyFont="1" applyFill="1" applyBorder="1" applyAlignment="1" applyProtection="1">
      <alignment horizontal="center"/>
    </xf>
    <xf numFmtId="1" fontId="44" fillId="54" borderId="2" xfId="106" applyNumberFormat="1" applyFont="1" applyFill="1" applyBorder="1" applyAlignment="1" applyProtection="1">
      <alignment horizontal="center"/>
    </xf>
    <xf numFmtId="1" fontId="44" fillId="54" borderId="26" xfId="106" applyNumberFormat="1" applyFont="1" applyFill="1" applyBorder="1" applyAlignment="1" applyProtection="1">
      <alignment horizontal="center"/>
    </xf>
    <xf numFmtId="1" fontId="44" fillId="54" borderId="3" xfId="106" applyNumberFormat="1" applyFont="1" applyFill="1" applyBorder="1" applyAlignment="1" applyProtection="1">
      <alignment horizontal="center"/>
    </xf>
    <xf numFmtId="0" fontId="59" fillId="54" borderId="0" xfId="2" applyFont="1" applyFill="1"/>
    <xf numFmtId="164" fontId="6" fillId="54" borderId="0" xfId="2" applyNumberFormat="1" applyFont="1" applyFill="1"/>
    <xf numFmtId="164" fontId="5" fillId="54" borderId="0" xfId="40411" applyNumberFormat="1" applyFill="1"/>
    <xf numFmtId="0" fontId="7" fillId="54" borderId="111" xfId="40411" applyFont="1" applyFill="1" applyBorder="1"/>
    <xf numFmtId="0" fontId="6" fillId="54" borderId="0" xfId="2" applyFont="1" applyFill="1" applyBorder="1"/>
    <xf numFmtId="0" fontId="9" fillId="54" borderId="17" xfId="4" applyFont="1" applyFill="1" applyBorder="1"/>
    <xf numFmtId="0" fontId="7" fillId="54" borderId="0" xfId="2" applyFont="1" applyFill="1"/>
    <xf numFmtId="0" fontId="7" fillId="54" borderId="0" xfId="2" applyFont="1" applyFill="1" applyBorder="1"/>
    <xf numFmtId="164" fontId="45" fillId="54" borderId="0" xfId="110" applyNumberFormat="1" applyFont="1" applyFill="1" applyBorder="1" applyAlignment="1">
      <alignment horizontal="center"/>
    </xf>
    <xf numFmtId="0" fontId="9" fillId="54" borderId="0" xfId="2" applyFont="1" applyFill="1" applyBorder="1"/>
    <xf numFmtId="164" fontId="22" fillId="54" borderId="0" xfId="40414" applyNumberFormat="1" applyFont="1" applyFill="1" applyBorder="1" applyAlignment="1" applyProtection="1">
      <alignment horizontal="right"/>
    </xf>
    <xf numFmtId="0" fontId="7" fillId="54" borderId="111" xfId="2" applyFont="1" applyFill="1" applyBorder="1"/>
    <xf numFmtId="164" fontId="7" fillId="54" borderId="0" xfId="40411" applyNumberFormat="1" applyFont="1" applyFill="1" applyBorder="1"/>
    <xf numFmtId="0" fontId="9" fillId="54" borderId="0" xfId="2" applyFont="1" applyFill="1"/>
    <xf numFmtId="0" fontId="7" fillId="54" borderId="93" xfId="2" applyFont="1" applyFill="1" applyBorder="1"/>
    <xf numFmtId="0" fontId="44" fillId="51" borderId="0" xfId="40411" applyFont="1" applyFill="1"/>
    <xf numFmtId="0" fontId="9" fillId="54" borderId="17" xfId="4" applyFont="1" applyFill="1" applyBorder="1" applyAlignment="1"/>
    <xf numFmtId="0" fontId="5" fillId="0" borderId="0" xfId="40411" applyFill="1"/>
    <xf numFmtId="0" fontId="258" fillId="54" borderId="0" xfId="0" applyFont="1" applyFill="1" applyBorder="1"/>
    <xf numFmtId="0" fontId="0" fillId="54" borderId="0" xfId="33681" applyFont="1" applyFill="1"/>
    <xf numFmtId="0" fontId="94" fillId="54" borderId="3" xfId="33681" applyFont="1" applyFill="1" applyBorder="1" applyAlignment="1">
      <alignment horizontal="center"/>
    </xf>
    <xf numFmtId="0" fontId="1" fillId="0" borderId="111" xfId="33681" applyFont="1" applyBorder="1"/>
    <xf numFmtId="0" fontId="1" fillId="54" borderId="0" xfId="33681" applyFont="1" applyFill="1" applyBorder="1"/>
    <xf numFmtId="43" fontId="1" fillId="55" borderId="111" xfId="33681" applyNumberFormat="1" applyFont="1" applyFill="1" applyBorder="1"/>
    <xf numFmtId="0" fontId="4" fillId="0" borderId="111" xfId="33681" applyFont="1" applyBorder="1"/>
    <xf numFmtId="0" fontId="4" fillId="54" borderId="0" xfId="33681" applyFont="1" applyFill="1" applyBorder="1"/>
    <xf numFmtId="43" fontId="1" fillId="54" borderId="96" xfId="33681" applyNumberFormat="1" applyFont="1" applyFill="1" applyBorder="1"/>
    <xf numFmtId="0" fontId="1" fillId="0" borderId="111" xfId="33681" applyBorder="1"/>
    <xf numFmtId="174" fontId="1" fillId="56" borderId="111" xfId="40415" applyFill="1">
      <alignment vertical="center"/>
      <protection locked="0"/>
    </xf>
    <xf numFmtId="174" fontId="0" fillId="54" borderId="111" xfId="40415" applyFont="1" applyFill="1" applyBorder="1" applyAlignment="1">
      <alignment vertical="center"/>
      <protection locked="0"/>
    </xf>
    <xf numFmtId="174" fontId="0" fillId="54" borderId="0" xfId="40415" applyFont="1" applyFill="1" applyBorder="1" applyAlignment="1">
      <alignment vertical="center"/>
      <protection locked="0"/>
    </xf>
    <xf numFmtId="174" fontId="1" fillId="54" borderId="111" xfId="40415" applyFont="1" applyFill="1" applyBorder="1" applyAlignment="1">
      <alignment vertical="center"/>
      <protection locked="0"/>
    </xf>
    <xf numFmtId="174" fontId="1" fillId="54" borderId="0" xfId="40415" applyFont="1" applyFill="1" applyBorder="1" applyAlignment="1">
      <alignment vertical="center"/>
      <protection locked="0"/>
    </xf>
    <xf numFmtId="174" fontId="0" fillId="56" borderId="111" xfId="40415" applyFont="1" applyFill="1" applyBorder="1" applyAlignment="1">
      <alignment vertical="center"/>
      <protection locked="0"/>
    </xf>
    <xf numFmtId="0" fontId="1" fillId="54" borderId="65" xfId="33681" applyFill="1" applyBorder="1"/>
    <xf numFmtId="43" fontId="1" fillId="54" borderId="65" xfId="33681" applyNumberFormat="1" applyFont="1" applyFill="1" applyBorder="1"/>
    <xf numFmtId="0" fontId="0" fillId="54" borderId="0" xfId="33681" applyFont="1" applyFill="1" applyBorder="1"/>
    <xf numFmtId="174" fontId="4" fillId="54" borderId="111" xfId="40415" applyFont="1" applyFill="1" applyBorder="1" applyAlignment="1">
      <alignment vertical="center"/>
      <protection locked="0"/>
    </xf>
    <xf numFmtId="174" fontId="4" fillId="54" borderId="0" xfId="40415" applyFont="1" applyFill="1" applyBorder="1" applyAlignment="1">
      <alignment vertical="center"/>
      <protection locked="0"/>
    </xf>
    <xf numFmtId="0" fontId="56" fillId="54" borderId="0" xfId="2" applyFont="1" applyFill="1" applyBorder="1" applyAlignment="1" applyProtection="1">
      <alignment horizontal="left"/>
    </xf>
    <xf numFmtId="0" fontId="22" fillId="54" borderId="0" xfId="106" applyFont="1" applyFill="1" applyBorder="1" applyAlignment="1" applyProtection="1">
      <alignment horizontal="center"/>
    </xf>
    <xf numFmtId="0" fontId="1" fillId="54" borderId="0" xfId="0" applyFont="1" applyFill="1"/>
    <xf numFmtId="0" fontId="259" fillId="57" borderId="0" xfId="33684" applyFont="1" applyFill="1" applyBorder="1"/>
    <xf numFmtId="0" fontId="4" fillId="54" borderId="2" xfId="33681" applyFont="1" applyFill="1" applyBorder="1" applyAlignment="1">
      <alignment horizontal="center"/>
    </xf>
    <xf numFmtId="0" fontId="4" fillId="54" borderId="3" xfId="33681" applyFont="1" applyFill="1" applyBorder="1" applyAlignment="1">
      <alignment horizontal="center"/>
    </xf>
    <xf numFmtId="0" fontId="44" fillId="54" borderId="0" xfId="94" applyFont="1" applyFill="1"/>
    <xf numFmtId="0" fontId="1" fillId="54" borderId="0" xfId="94" applyFill="1"/>
    <xf numFmtId="0" fontId="1" fillId="54" borderId="111" xfId="94" applyFill="1" applyBorder="1"/>
    <xf numFmtId="0" fontId="1" fillId="54" borderId="0" xfId="94" applyFill="1" applyBorder="1"/>
    <xf numFmtId="164" fontId="7" fillId="56" borderId="111" xfId="109" applyNumberFormat="1" applyFont="1" applyFill="1" applyBorder="1" applyAlignment="1"/>
    <xf numFmtId="0" fontId="44" fillId="54" borderId="111" xfId="94" applyFont="1" applyFill="1" applyBorder="1"/>
    <xf numFmtId="0" fontId="44" fillId="54" borderId="0" xfId="94" applyFont="1" applyFill="1" applyBorder="1"/>
    <xf numFmtId="0" fontId="8" fillId="54" borderId="0" xfId="50" applyFont="1" applyFill="1" applyAlignment="1"/>
    <xf numFmtId="174" fontId="22" fillId="54" borderId="0" xfId="94" applyNumberFormat="1" applyFont="1" applyFill="1"/>
    <xf numFmtId="0" fontId="22" fillId="0" borderId="111" xfId="94" applyFont="1" applyBorder="1"/>
    <xf numFmtId="0" fontId="1" fillId="0" borderId="111" xfId="94" applyBorder="1"/>
    <xf numFmtId="0" fontId="59" fillId="54" borderId="0" xfId="111" applyFont="1" applyFill="1" applyProtection="1"/>
    <xf numFmtId="0" fontId="22" fillId="54" borderId="0" xfId="111" applyFont="1" applyFill="1" applyProtection="1"/>
    <xf numFmtId="164" fontId="44" fillId="54" borderId="0" xfId="112" applyNumberFormat="1" applyFont="1" applyFill="1" applyAlignment="1" applyProtection="1">
      <alignment horizontal="left"/>
    </xf>
    <xf numFmtId="0" fontId="22" fillId="54" borderId="0" xfId="111" applyFont="1" applyFill="1" applyAlignment="1" applyProtection="1">
      <alignment horizontal="center"/>
    </xf>
    <xf numFmtId="1" fontId="22" fillId="0" borderId="111" xfId="106" applyNumberFormat="1" applyFont="1" applyBorder="1" applyAlignment="1" applyProtection="1">
      <alignment horizontal="center"/>
    </xf>
    <xf numFmtId="0" fontId="0" fillId="54" borderId="111" xfId="96" applyFont="1" applyFill="1" applyBorder="1" applyAlignment="1"/>
    <xf numFmtId="0" fontId="1" fillId="54" borderId="0" xfId="96" applyFont="1" applyFill="1"/>
    <xf numFmtId="0" fontId="1" fillId="54" borderId="0" xfId="96" applyFont="1" applyFill="1" applyAlignment="1">
      <alignment horizontal="center"/>
    </xf>
    <xf numFmtId="175" fontId="7" fillId="56" borderId="111" xfId="79" applyNumberFormat="1" applyFont="1" applyFill="1" applyBorder="1"/>
    <xf numFmtId="0" fontId="7" fillId="54" borderId="111" xfId="96" applyFont="1" applyFill="1" applyBorder="1"/>
    <xf numFmtId="0" fontId="8" fillId="54" borderId="111" xfId="96" applyFont="1" applyFill="1" applyBorder="1"/>
    <xf numFmtId="175" fontId="7" fillId="55" borderId="111" xfId="92" applyNumberFormat="1" applyFont="1" applyFill="1" applyBorder="1"/>
    <xf numFmtId="0" fontId="59" fillId="54" borderId="0" xfId="111" applyFont="1" applyFill="1" applyBorder="1" applyProtection="1"/>
    <xf numFmtId="0" fontId="22" fillId="54" borderId="0" xfId="111" applyFont="1" applyFill="1" applyBorder="1" applyProtection="1"/>
    <xf numFmtId="164" fontId="44" fillId="54" borderId="0" xfId="112" applyNumberFormat="1" applyFont="1" applyFill="1" applyBorder="1" applyAlignment="1" applyProtection="1">
      <alignment horizontal="left"/>
    </xf>
    <xf numFmtId="0" fontId="22" fillId="54" borderId="0" xfId="111" applyFont="1" applyFill="1" applyBorder="1" applyAlignment="1" applyProtection="1">
      <alignment horizontal="center"/>
    </xf>
    <xf numFmtId="1" fontId="22" fillId="54" borderId="0" xfId="106" applyNumberFormat="1" applyFont="1" applyFill="1" applyBorder="1" applyAlignment="1" applyProtection="1">
      <alignment horizontal="center"/>
    </xf>
    <xf numFmtId="0" fontId="44" fillId="54" borderId="0" xfId="111" applyFont="1" applyFill="1" applyBorder="1" applyProtection="1"/>
    <xf numFmtId="0" fontId="22" fillId="54" borderId="111" xfId="111" applyFont="1" applyFill="1" applyBorder="1" applyProtection="1"/>
    <xf numFmtId="0" fontId="22" fillId="54" borderId="0" xfId="112" applyFont="1" applyFill="1" applyBorder="1" applyAlignment="1" applyProtection="1">
      <alignment horizontal="center"/>
    </xf>
    <xf numFmtId="164" fontId="7" fillId="56" borderId="111" xfId="92" applyNumberFormat="1" applyFont="1" applyFill="1" applyBorder="1"/>
    <xf numFmtId="0" fontId="22" fillId="54" borderId="0" xfId="47" applyFont="1" applyFill="1" applyProtection="1"/>
    <xf numFmtId="0" fontId="22" fillId="54" borderId="0" xfId="47" applyFont="1" applyFill="1" applyAlignment="1" applyProtection="1">
      <alignment horizontal="center"/>
    </xf>
    <xf numFmtId="184" fontId="22" fillId="54" borderId="0" xfId="108" applyNumberFormat="1" applyFont="1" applyFill="1" applyBorder="1" applyAlignment="1" applyProtection="1">
      <alignment horizontal="center"/>
    </xf>
    <xf numFmtId="0" fontId="22" fillId="54" borderId="111" xfId="112" applyFont="1" applyFill="1" applyBorder="1" applyProtection="1"/>
    <xf numFmtId="168" fontId="7" fillId="56" borderId="111" xfId="1097" applyNumberFormat="1" applyFont="1" applyFill="1" applyBorder="1"/>
    <xf numFmtId="9" fontId="7" fillId="55" borderId="111" xfId="1097" applyFont="1" applyFill="1" applyBorder="1"/>
    <xf numFmtId="174" fontId="1" fillId="24" borderId="111" xfId="40416" applyNumberFormat="1" applyFont="1" applyAlignment="1" applyProtection="1">
      <alignment horizontal="center" vertical="center"/>
    </xf>
    <xf numFmtId="0" fontId="22" fillId="54" borderId="0" xfId="96" applyFont="1" applyFill="1" applyAlignment="1">
      <alignment horizontal="center"/>
    </xf>
    <xf numFmtId="0" fontId="59" fillId="54" borderId="17" xfId="111" applyFont="1" applyFill="1" applyBorder="1" applyProtection="1"/>
    <xf numFmtId="0" fontId="1" fillId="54" borderId="111" xfId="96" applyFont="1" applyFill="1" applyBorder="1"/>
    <xf numFmtId="174" fontId="1" fillId="54" borderId="0" xfId="96" applyNumberFormat="1" applyFont="1" applyFill="1"/>
    <xf numFmtId="0" fontId="4" fillId="54" borderId="111" xfId="96" applyFont="1" applyFill="1" applyBorder="1"/>
    <xf numFmtId="174" fontId="22" fillId="54" borderId="0" xfId="96" applyNumberFormat="1" applyFont="1" applyFill="1"/>
    <xf numFmtId="0" fontId="22" fillId="54" borderId="111" xfId="96" applyFont="1" applyFill="1" applyBorder="1"/>
    <xf numFmtId="174" fontId="5" fillId="54" borderId="0" xfId="92" applyNumberFormat="1" applyFont="1" applyFill="1"/>
    <xf numFmtId="0" fontId="7" fillId="56" borderId="4" xfId="4" applyFont="1" applyFill="1" applyBorder="1"/>
    <xf numFmtId="0" fontId="7" fillId="0" borderId="0" xfId="1945" applyNumberFormat="1" applyFont="1" applyFill="1" applyBorder="1"/>
    <xf numFmtId="0" fontId="8" fillId="0" borderId="0" xfId="1945" applyNumberFormat="1" applyFont="1" applyFill="1" applyBorder="1"/>
    <xf numFmtId="0" fontId="7" fillId="54" borderId="111" xfId="1945" applyNumberFormat="1" applyFont="1" applyFill="1" applyBorder="1"/>
    <xf numFmtId="186" fontId="4" fillId="55" borderId="4" xfId="0" applyNumberFormat="1" applyFont="1" applyFill="1" applyBorder="1"/>
    <xf numFmtId="186" fontId="0" fillId="56" borderId="4" xfId="0" applyNumberFormat="1" applyFill="1" applyBorder="1"/>
    <xf numFmtId="0" fontId="94" fillId="0" borderId="111" xfId="0" applyFont="1" applyBorder="1" applyAlignment="1">
      <alignment wrapText="1"/>
    </xf>
    <xf numFmtId="43" fontId="4" fillId="55" borderId="111" xfId="0" applyNumberFormat="1" applyFont="1" applyFill="1" applyBorder="1"/>
    <xf numFmtId="0" fontId="87" fillId="0" borderId="111" xfId="0" applyFont="1" applyBorder="1"/>
    <xf numFmtId="0" fontId="0" fillId="0" borderId="111" xfId="0" applyFill="1" applyBorder="1"/>
    <xf numFmtId="0" fontId="8" fillId="0" borderId="111" xfId="0" applyFont="1" applyFill="1" applyBorder="1"/>
    <xf numFmtId="0" fontId="4" fillId="0" borderId="111" xfId="0" applyFont="1" applyBorder="1"/>
    <xf numFmtId="0" fontId="7" fillId="0" borderId="111" xfId="0" applyFont="1" applyFill="1" applyBorder="1"/>
    <xf numFmtId="0" fontId="7" fillId="0" borderId="111" xfId="0" applyFont="1" applyBorder="1"/>
    <xf numFmtId="186" fontId="4" fillId="55" borderId="111" xfId="0" applyNumberFormat="1" applyFont="1" applyFill="1" applyBorder="1"/>
    <xf numFmtId="186" fontId="0" fillId="56" borderId="111" xfId="0" applyNumberFormat="1" applyFill="1" applyBorder="1"/>
    <xf numFmtId="186" fontId="7" fillId="56" borderId="4" xfId="1996" applyNumberFormat="1" applyFont="1" applyFill="1" applyBorder="1" applyAlignment="1" applyProtection="1">
      <alignment horizontal="center"/>
      <protection locked="0"/>
    </xf>
    <xf numFmtId="41" fontId="7" fillId="56" borderId="4" xfId="1996" applyNumberFormat="1" applyFont="1" applyFill="1" applyBorder="1" applyAlignment="1" applyProtection="1">
      <alignment horizontal="center"/>
      <protection locked="0"/>
    </xf>
    <xf numFmtId="0" fontId="4" fillId="0" borderId="111" xfId="0" applyFont="1" applyBorder="1" applyAlignment="1">
      <alignment horizontal="center"/>
    </xf>
    <xf numFmtId="0" fontId="4" fillId="0" borderId="111" xfId="0" applyFont="1" applyFill="1" applyBorder="1" applyAlignment="1">
      <alignment horizontal="center"/>
    </xf>
    <xf numFmtId="0" fontId="0" fillId="56" borderId="111" xfId="0" applyFill="1" applyBorder="1" applyAlignment="1">
      <alignment horizontal="center"/>
    </xf>
    <xf numFmtId="0" fontId="0" fillId="56" borderId="111" xfId="0" applyFill="1" applyBorder="1"/>
    <xf numFmtId="0" fontId="0" fillId="55" borderId="111" xfId="0" applyFill="1" applyBorder="1"/>
    <xf numFmtId="0" fontId="121" fillId="56" borderId="4" xfId="0" applyFont="1" applyFill="1" applyBorder="1" applyAlignment="1">
      <alignment vertical="top" wrapText="1"/>
    </xf>
    <xf numFmtId="0" fontId="122" fillId="0" borderId="111" xfId="0" applyFont="1" applyBorder="1" applyAlignment="1">
      <alignment horizontal="center" vertical="top" wrapText="1"/>
    </xf>
    <xf numFmtId="0" fontId="121" fillId="0" borderId="111" xfId="0" applyFont="1" applyBorder="1" applyAlignment="1">
      <alignment vertical="top" wrapText="1"/>
    </xf>
    <xf numFmtId="0" fontId="121" fillId="56" borderId="111" xfId="0" applyFont="1" applyFill="1" applyBorder="1" applyAlignment="1">
      <alignment vertical="top" wrapText="1"/>
    </xf>
    <xf numFmtId="186" fontId="0" fillId="56" borderId="68" xfId="0" applyNumberFormat="1" applyFill="1" applyBorder="1"/>
    <xf numFmtId="41" fontId="0" fillId="56" borderId="68" xfId="0" applyNumberFormat="1" applyFill="1" applyBorder="1"/>
    <xf numFmtId="41" fontId="7" fillId="56" borderId="68" xfId="4" applyNumberFormat="1" applyFont="1" applyFill="1" applyBorder="1" applyAlignment="1"/>
    <xf numFmtId="43" fontId="0" fillId="56" borderId="68" xfId="0" applyNumberFormat="1" applyFill="1" applyBorder="1"/>
    <xf numFmtId="0" fontId="7" fillId="56" borderId="68" xfId="4" applyFont="1" applyFill="1" applyBorder="1"/>
    <xf numFmtId="0" fontId="7" fillId="56" borderId="68" xfId="0" applyFont="1" applyFill="1" applyBorder="1"/>
    <xf numFmtId="0" fontId="87" fillId="56" borderId="68" xfId="0" applyFont="1" applyFill="1" applyBorder="1"/>
    <xf numFmtId="0" fontId="0" fillId="56" borderId="68" xfId="0" applyFill="1" applyBorder="1"/>
    <xf numFmtId="0" fontId="8" fillId="0" borderId="111" xfId="4" applyFont="1" applyBorder="1"/>
    <xf numFmtId="182" fontId="8" fillId="0" borderId="111" xfId="4" applyNumberFormat="1" applyFont="1" applyBorder="1" applyAlignment="1" applyProtection="1">
      <alignment horizontal="center" wrapText="1"/>
    </xf>
    <xf numFmtId="182" fontId="8" fillId="0" borderId="111" xfId="4" applyNumberFormat="1" applyFont="1" applyBorder="1"/>
    <xf numFmtId="0" fontId="7" fillId="0" borderId="111" xfId="4" applyFont="1" applyBorder="1"/>
    <xf numFmtId="182" fontId="8" fillId="0" borderId="111" xfId="4" applyNumberFormat="1" applyFont="1" applyBorder="1" applyAlignment="1">
      <alignment horizontal="center" wrapText="1"/>
    </xf>
    <xf numFmtId="0" fontId="8" fillId="0" borderId="111" xfId="4" applyFont="1" applyFill="1" applyBorder="1" applyAlignment="1">
      <alignment horizontal="left" wrapText="1"/>
    </xf>
    <xf numFmtId="182" fontId="7" fillId="0" borderId="111" xfId="4" applyNumberFormat="1" applyFont="1" applyBorder="1"/>
    <xf numFmtId="9" fontId="7" fillId="0" borderId="111" xfId="4" applyNumberFormat="1" applyFont="1" applyBorder="1" applyAlignment="1">
      <alignment horizontal="center"/>
    </xf>
    <xf numFmtId="0" fontId="7" fillId="0" borderId="111" xfId="4" applyFont="1" applyBorder="1" applyAlignment="1">
      <alignment horizontal="center"/>
    </xf>
    <xf numFmtId="43" fontId="8" fillId="55" borderId="111" xfId="4" applyNumberFormat="1" applyFont="1" applyFill="1" applyBorder="1"/>
    <xf numFmtId="182" fontId="7" fillId="0" borderId="111" xfId="4" applyNumberFormat="1" applyFont="1" applyBorder="1" applyAlignment="1">
      <alignment horizontal="center" wrapText="1"/>
    </xf>
    <xf numFmtId="0" fontId="7" fillId="0" borderId="111" xfId="4" applyFont="1" applyBorder="1" applyAlignment="1">
      <alignment horizontal="left"/>
    </xf>
    <xf numFmtId="0" fontId="8" fillId="0" borderId="111" xfId="4" applyFont="1" applyBorder="1" applyAlignment="1">
      <alignment horizontal="center"/>
    </xf>
    <xf numFmtId="0" fontId="42" fillId="56" borderId="4" xfId="93" applyFont="1" applyFill="1" applyBorder="1" applyAlignment="1"/>
    <xf numFmtId="1" fontId="42" fillId="56" borderId="4" xfId="93" applyNumberFormat="1" applyFont="1" applyFill="1" applyBorder="1" applyAlignment="1">
      <alignment horizontal="center"/>
    </xf>
    <xf numFmtId="0" fontId="42" fillId="56" borderId="4" xfId="93" applyNumberFormat="1" applyFont="1" applyFill="1" applyBorder="1" applyAlignment="1">
      <alignment horizontal="center"/>
    </xf>
    <xf numFmtId="49" fontId="42" fillId="56" borderId="4" xfId="93" applyNumberFormat="1" applyFont="1" applyFill="1" applyBorder="1" applyAlignment="1">
      <alignment horizontal="center"/>
    </xf>
    <xf numFmtId="2" fontId="42" fillId="56" borderId="4" xfId="93" applyNumberFormat="1" applyFont="1" applyFill="1" applyBorder="1" applyAlignment="1">
      <alignment horizontal="center"/>
    </xf>
    <xf numFmtId="0" fontId="42" fillId="56" borderId="4" xfId="93" applyFont="1" applyFill="1" applyBorder="1" applyAlignment="1">
      <alignment horizontal="center"/>
    </xf>
    <xf numFmtId="0" fontId="8" fillId="56" borderId="4" xfId="4" applyFont="1" applyFill="1" applyBorder="1" applyAlignment="1" applyProtection="1">
      <alignment horizontal="center" vertical="center" wrapText="1"/>
    </xf>
    <xf numFmtId="2" fontId="0" fillId="56" borderId="4" xfId="0" applyNumberFormat="1" applyFill="1" applyBorder="1" applyAlignment="1">
      <alignment horizontal="center"/>
    </xf>
    <xf numFmtId="182" fontId="7" fillId="56" borderId="4" xfId="4" applyNumberFormat="1" applyFont="1" applyFill="1" applyBorder="1" applyAlignment="1">
      <alignment horizontal="center"/>
    </xf>
    <xf numFmtId="0" fontId="0" fillId="56" borderId="4" xfId="0" applyFill="1" applyBorder="1" applyAlignment="1">
      <alignment horizontal="center"/>
    </xf>
    <xf numFmtId="0" fontId="60" fillId="56" borderId="4" xfId="0" applyFont="1" applyFill="1" applyBorder="1" applyAlignment="1">
      <alignment horizontal="center"/>
    </xf>
    <xf numFmtId="2" fontId="49" fillId="56" borderId="4" xfId="93" applyNumberFormat="1" applyFont="1" applyFill="1" applyBorder="1" applyAlignment="1">
      <alignment horizontal="center"/>
    </xf>
    <xf numFmtId="0" fontId="6" fillId="0" borderId="4" xfId="1996" applyFont="1" applyFill="1" applyBorder="1" applyProtection="1"/>
    <xf numFmtId="1" fontId="42" fillId="0" borderId="4" xfId="93" applyNumberFormat="1" applyFont="1" applyFill="1" applyBorder="1" applyAlignment="1">
      <alignment horizontal="center"/>
    </xf>
    <xf numFmtId="0" fontId="42" fillId="0" borderId="4" xfId="1996" applyFont="1" applyFill="1" applyBorder="1" applyAlignment="1" applyProtection="1">
      <alignment horizontal="center"/>
    </xf>
    <xf numFmtId="0" fontId="6" fillId="55" borderId="4" xfId="1996" applyFont="1" applyFill="1" applyBorder="1" applyProtection="1"/>
    <xf numFmtId="0" fontId="0" fillId="0" borderId="4" xfId="0" applyFill="1" applyBorder="1" applyAlignment="1">
      <alignment horizontal="center"/>
    </xf>
    <xf numFmtId="2" fontId="7" fillId="55" borderId="4" xfId="1996" applyNumberFormat="1" applyFont="1" applyFill="1" applyBorder="1" applyProtection="1"/>
    <xf numFmtId="2" fontId="7" fillId="55" borderId="4" xfId="93" applyNumberFormat="1" applyFont="1" applyFill="1" applyBorder="1" applyAlignment="1">
      <alignment horizontal="center"/>
    </xf>
    <xf numFmtId="0" fontId="8" fillId="0" borderId="4" xfId="4" applyFont="1" applyFill="1" applyBorder="1"/>
    <xf numFmtId="0" fontId="94" fillId="0" borderId="111" xfId="0" applyFont="1" applyFill="1" applyBorder="1"/>
    <xf numFmtId="0" fontId="94" fillId="0" borderId="111" xfId="0" applyFont="1" applyFill="1" applyBorder="1" applyAlignment="1">
      <alignment horizontal="center"/>
    </xf>
    <xf numFmtId="43" fontId="0" fillId="56" borderId="111" xfId="0" applyNumberFormat="1" applyFill="1" applyBorder="1"/>
    <xf numFmtId="43" fontId="4" fillId="56" borderId="111" xfId="0" applyNumberFormat="1" applyFont="1" applyFill="1" applyBorder="1"/>
    <xf numFmtId="0" fontId="94" fillId="55" borderId="111" xfId="0" applyFont="1" applyFill="1" applyBorder="1" applyAlignment="1">
      <alignment wrapText="1"/>
    </xf>
    <xf numFmtId="186" fontId="8" fillId="55" borderId="4" xfId="0" applyNumberFormat="1" applyFont="1" applyFill="1" applyBorder="1" applyAlignment="1">
      <alignment horizontal="center"/>
    </xf>
    <xf numFmtId="186" fontId="7" fillId="56" borderId="4" xfId="0" applyNumberFormat="1" applyFont="1" applyFill="1" applyBorder="1" applyAlignment="1">
      <alignment horizontal="center"/>
    </xf>
    <xf numFmtId="186" fontId="7" fillId="56" borderId="4" xfId="0" applyNumberFormat="1" applyFont="1" applyFill="1" applyBorder="1" applyAlignment="1">
      <alignment horizontal="right"/>
    </xf>
    <xf numFmtId="1" fontId="34" fillId="56" borderId="23" xfId="0" applyNumberFormat="1" applyFont="1" applyFill="1" applyBorder="1" applyAlignment="1">
      <alignment horizontal="center" vertical="center" wrapText="1"/>
    </xf>
    <xf numFmtId="1" fontId="34" fillId="56" borderId="32" xfId="0" applyNumberFormat="1" applyFont="1" applyFill="1" applyBorder="1" applyAlignment="1">
      <alignment horizontal="center" vertical="center" wrapText="1"/>
    </xf>
    <xf numFmtId="1" fontId="34" fillId="56" borderId="40" xfId="0" applyNumberFormat="1" applyFont="1" applyFill="1" applyBorder="1" applyAlignment="1">
      <alignment horizontal="center" vertical="center" wrapText="1"/>
    </xf>
    <xf numFmtId="1" fontId="34" fillId="56" borderId="45" xfId="0" applyNumberFormat="1" applyFont="1" applyFill="1" applyBorder="1" applyAlignment="1">
      <alignment horizontal="center" vertical="center" wrapText="1"/>
    </xf>
    <xf numFmtId="1" fontId="34" fillId="56" borderId="36" xfId="0" applyNumberFormat="1" applyFont="1" applyFill="1" applyBorder="1" applyAlignment="1">
      <alignment horizontal="center" vertical="center" wrapText="1"/>
    </xf>
    <xf numFmtId="1" fontId="34" fillId="56" borderId="30" xfId="0" applyNumberFormat="1" applyFont="1" applyFill="1" applyBorder="1" applyAlignment="1">
      <alignment horizontal="center" vertical="center" wrapText="1"/>
    </xf>
    <xf numFmtId="1" fontId="34" fillId="56" borderId="22" xfId="0" applyNumberFormat="1" applyFont="1" applyFill="1" applyBorder="1" applyAlignment="1">
      <alignment horizontal="center" vertical="center" wrapText="1"/>
    </xf>
    <xf numFmtId="1" fontId="34" fillId="56" borderId="21" xfId="0" applyNumberFormat="1" applyFont="1" applyFill="1" applyBorder="1" applyAlignment="1">
      <alignment horizontal="center" vertical="center" wrapText="1"/>
    </xf>
    <xf numFmtId="0" fontId="34" fillId="56" borderId="4" xfId="0" applyFont="1" applyFill="1" applyBorder="1" applyAlignment="1">
      <alignment horizontal="center" vertical="center" wrapText="1"/>
    </xf>
    <xf numFmtId="1" fontId="34" fillId="56" borderId="4" xfId="0" applyNumberFormat="1" applyFont="1" applyFill="1" applyBorder="1" applyAlignment="1">
      <alignment horizontal="center" vertical="center" wrapText="1"/>
    </xf>
    <xf numFmtId="1" fontId="34" fillId="56" borderId="39" xfId="0" applyNumberFormat="1" applyFont="1" applyFill="1" applyBorder="1" applyAlignment="1">
      <alignment horizontal="center" vertical="center" wrapText="1"/>
    </xf>
    <xf numFmtId="3" fontId="34" fillId="56" borderId="4" xfId="0" applyNumberFormat="1" applyFont="1" applyFill="1" applyBorder="1" applyAlignment="1">
      <alignment horizontal="center" vertical="center" wrapText="1"/>
    </xf>
    <xf numFmtId="3" fontId="34" fillId="56" borderId="39" xfId="0" applyNumberFormat="1" applyFont="1" applyFill="1" applyBorder="1" applyAlignment="1">
      <alignment horizontal="center" vertical="center" wrapText="1"/>
    </xf>
    <xf numFmtId="0" fontId="34" fillId="56" borderId="35" xfId="0" applyFont="1" applyFill="1" applyBorder="1" applyAlignment="1">
      <alignment horizontal="center" vertical="center" wrapText="1"/>
    </xf>
    <xf numFmtId="1" fontId="34" fillId="56" borderId="35" xfId="0" applyNumberFormat="1" applyFont="1" applyFill="1" applyBorder="1" applyAlignment="1">
      <alignment horizontal="center" vertical="center" wrapText="1"/>
    </xf>
    <xf numFmtId="1" fontId="34" fillId="56" borderId="34" xfId="0" applyNumberFormat="1" applyFont="1" applyFill="1" applyBorder="1" applyAlignment="1">
      <alignment horizontal="center" vertical="center" wrapText="1"/>
    </xf>
    <xf numFmtId="0" fontId="34" fillId="56" borderId="39" xfId="0" applyFont="1" applyFill="1" applyBorder="1" applyAlignment="1">
      <alignment horizontal="center" vertical="center" wrapText="1"/>
    </xf>
    <xf numFmtId="0" fontId="34" fillId="56" borderId="34" xfId="0" applyFont="1" applyFill="1" applyBorder="1" applyAlignment="1">
      <alignment horizontal="center" vertical="center" wrapText="1"/>
    </xf>
    <xf numFmtId="0" fontId="34" fillId="56" borderId="22" xfId="0" applyFont="1" applyFill="1" applyBorder="1" applyAlignment="1">
      <alignment horizontal="center" vertical="center" wrapText="1"/>
    </xf>
    <xf numFmtId="1" fontId="53" fillId="56" borderId="22" xfId="98" applyNumberFormat="1" applyFont="1" applyFill="1" applyBorder="1" applyAlignment="1">
      <alignment vertical="center" wrapText="1"/>
    </xf>
    <xf numFmtId="1" fontId="53" fillId="56" borderId="21" xfId="98" applyNumberFormat="1" applyFont="1" applyFill="1" applyBorder="1" applyAlignment="1">
      <alignment vertical="center" wrapText="1"/>
    </xf>
    <xf numFmtId="1" fontId="53" fillId="56" borderId="3" xfId="98" applyNumberFormat="1" applyFont="1" applyFill="1" applyBorder="1" applyAlignment="1">
      <alignment vertical="center" wrapText="1"/>
    </xf>
    <xf numFmtId="1" fontId="53" fillId="56" borderId="4" xfId="98" applyNumberFormat="1" applyFont="1" applyFill="1" applyBorder="1" applyAlignment="1">
      <alignment horizontal="right" vertical="center" wrapText="1"/>
    </xf>
    <xf numFmtId="1" fontId="53" fillId="56" borderId="39" xfId="98" applyNumberFormat="1" applyFont="1" applyFill="1" applyBorder="1" applyAlignment="1">
      <alignment horizontal="right" vertical="center" wrapText="1"/>
    </xf>
    <xf numFmtId="0" fontId="53" fillId="56" borderId="39" xfId="98" applyFont="1" applyFill="1" applyBorder="1" applyAlignment="1">
      <alignment horizontal="right" vertical="center" wrapText="1"/>
    </xf>
    <xf numFmtId="1" fontId="53" fillId="56" borderId="4" xfId="98" applyNumberFormat="1" applyFont="1" applyFill="1" applyBorder="1" applyAlignment="1">
      <alignment vertical="center" wrapText="1"/>
    </xf>
    <xf numFmtId="1" fontId="34" fillId="56" borderId="4" xfId="0" applyNumberFormat="1" applyFont="1" applyFill="1" applyBorder="1" applyAlignment="1">
      <alignment horizontal="right" vertical="center" wrapText="1"/>
    </xf>
    <xf numFmtId="0" fontId="34" fillId="56" borderId="39" xfId="0" applyFont="1" applyFill="1" applyBorder="1" applyAlignment="1">
      <alignment horizontal="right" vertical="center" wrapText="1"/>
    </xf>
    <xf numFmtId="1" fontId="34" fillId="56" borderId="67" xfId="0" applyNumberFormat="1" applyFont="1" applyFill="1" applyBorder="1" applyAlignment="1">
      <alignment horizontal="right" vertical="center" wrapText="1"/>
    </xf>
    <xf numFmtId="0" fontId="34" fillId="56" borderId="90" xfId="0" applyFont="1" applyFill="1" applyBorder="1" applyAlignment="1">
      <alignment horizontal="right" vertical="center" wrapText="1"/>
    </xf>
    <xf numFmtId="1" fontId="53" fillId="56" borderId="23" xfId="98" applyNumberFormat="1" applyFont="1" applyFill="1" applyBorder="1" applyAlignment="1">
      <alignment horizontal="right" vertical="center" wrapText="1"/>
    </xf>
    <xf numFmtId="1" fontId="53" fillId="56" borderId="22" xfId="98" applyNumberFormat="1" applyFont="1" applyFill="1" applyBorder="1" applyAlignment="1">
      <alignment horizontal="right" vertical="center" wrapText="1"/>
    </xf>
    <xf numFmtId="0" fontId="53" fillId="56" borderId="21" xfId="98" applyFont="1" applyFill="1" applyBorder="1" applyAlignment="1">
      <alignment horizontal="right" vertical="center" wrapText="1"/>
    </xf>
    <xf numFmtId="1" fontId="53" fillId="56" borderId="23" xfId="98" applyNumberFormat="1" applyFont="1" applyFill="1" applyBorder="1" applyAlignment="1">
      <alignment vertical="center" wrapText="1"/>
    </xf>
    <xf numFmtId="1" fontId="53" fillId="56" borderId="40" xfId="98" applyNumberFormat="1" applyFont="1" applyFill="1" applyBorder="1" applyAlignment="1">
      <alignment horizontal="right" vertical="center" wrapText="1"/>
    </xf>
    <xf numFmtId="1" fontId="53" fillId="56" borderId="40" xfId="98" applyNumberFormat="1" applyFont="1" applyFill="1" applyBorder="1" applyAlignment="1">
      <alignment vertical="center" wrapText="1"/>
    </xf>
    <xf numFmtId="3" fontId="34" fillId="56" borderId="40" xfId="0" applyNumberFormat="1" applyFont="1" applyFill="1" applyBorder="1" applyAlignment="1">
      <alignment horizontal="right" vertical="center" wrapText="1"/>
    </xf>
    <xf numFmtId="3" fontId="34" fillId="56" borderId="4" xfId="0" applyNumberFormat="1" applyFont="1" applyFill="1" applyBorder="1" applyAlignment="1">
      <alignment horizontal="right" vertical="center" wrapText="1"/>
    </xf>
    <xf numFmtId="3" fontId="34" fillId="56" borderId="40" xfId="0" applyNumberFormat="1" applyFont="1" applyFill="1" applyBorder="1" applyAlignment="1">
      <alignment vertical="center" wrapText="1"/>
    </xf>
    <xf numFmtId="3" fontId="34" fillId="56" borderId="4" xfId="0" applyNumberFormat="1" applyFont="1" applyFill="1" applyBorder="1" applyAlignment="1">
      <alignment vertical="center" wrapText="1"/>
    </xf>
    <xf numFmtId="1" fontId="34" fillId="56" borderId="40" xfId="0" applyNumberFormat="1" applyFont="1" applyFill="1" applyBorder="1" applyAlignment="1">
      <alignment horizontal="right" vertical="center" wrapText="1"/>
    </xf>
    <xf numFmtId="1" fontId="34" fillId="56" borderId="40" xfId="0" applyNumberFormat="1" applyFont="1" applyFill="1" applyBorder="1" applyAlignment="1">
      <alignment vertical="center" wrapText="1"/>
    </xf>
    <xf numFmtId="1" fontId="34" fillId="56" borderId="4" xfId="0" applyNumberFormat="1" applyFont="1" applyFill="1" applyBorder="1" applyAlignment="1">
      <alignment vertical="center" wrapText="1"/>
    </xf>
    <xf numFmtId="1" fontId="34" fillId="56" borderId="36" xfId="0" applyNumberFormat="1" applyFont="1" applyFill="1" applyBorder="1" applyAlignment="1">
      <alignment horizontal="right" vertical="center" wrapText="1"/>
    </xf>
    <xf numFmtId="1" fontId="34" fillId="56" borderId="35" xfId="0" applyNumberFormat="1" applyFont="1" applyFill="1" applyBorder="1" applyAlignment="1">
      <alignment horizontal="right" vertical="center" wrapText="1"/>
    </xf>
    <xf numFmtId="0" fontId="34" fillId="56" borderId="34" xfId="0" applyFont="1" applyFill="1" applyBorder="1" applyAlignment="1">
      <alignment horizontal="right" vertical="center" wrapText="1"/>
    </xf>
    <xf numFmtId="1" fontId="34" fillId="56" borderId="36" xfId="0" applyNumberFormat="1" applyFont="1" applyFill="1" applyBorder="1" applyAlignment="1">
      <alignment vertical="center" wrapText="1"/>
    </xf>
    <xf numFmtId="1" fontId="34" fillId="56" borderId="35" xfId="0" applyNumberFormat="1" applyFont="1" applyFill="1" applyBorder="1" applyAlignment="1">
      <alignment vertical="center" wrapText="1"/>
    </xf>
    <xf numFmtId="1" fontId="34" fillId="56" borderId="3" xfId="0" applyNumberFormat="1" applyFont="1" applyFill="1" applyBorder="1" applyAlignment="1">
      <alignment horizontal="center" vertical="center" wrapText="1"/>
    </xf>
    <xf numFmtId="1" fontId="34" fillId="56" borderId="44" xfId="0" applyNumberFormat="1" applyFont="1" applyFill="1" applyBorder="1" applyAlignment="1">
      <alignment horizontal="center" vertical="center" wrapText="1"/>
    </xf>
    <xf numFmtId="1" fontId="34" fillId="56" borderId="1" xfId="0" applyNumberFormat="1" applyFont="1" applyFill="1" applyBorder="1" applyAlignment="1">
      <alignment horizontal="center" vertical="center" wrapText="1"/>
    </xf>
    <xf numFmtId="1" fontId="34" fillId="56" borderId="37" xfId="0" applyNumberFormat="1" applyFont="1" applyFill="1" applyBorder="1" applyAlignment="1">
      <alignment horizontal="center" vertical="center" wrapText="1"/>
    </xf>
    <xf numFmtId="1" fontId="34" fillId="56" borderId="20" xfId="0" applyNumberFormat="1" applyFont="1" applyFill="1" applyBorder="1" applyAlignment="1">
      <alignment horizontal="center" vertical="center" wrapText="1"/>
    </xf>
    <xf numFmtId="1" fontId="34" fillId="56" borderId="55" xfId="0" applyNumberFormat="1" applyFont="1" applyFill="1" applyBorder="1" applyAlignment="1">
      <alignment horizontal="center" vertical="center" wrapText="1"/>
    </xf>
    <xf numFmtId="1" fontId="53" fillId="56" borderId="72" xfId="98" applyNumberFormat="1" applyFont="1" applyFill="1" applyBorder="1" applyAlignment="1">
      <alignment vertical="center" wrapText="1"/>
    </xf>
    <xf numFmtId="0" fontId="53" fillId="56" borderId="4" xfId="98" applyFont="1" applyFill="1" applyBorder="1" applyAlignment="1">
      <alignment vertical="center" wrapText="1"/>
    </xf>
    <xf numFmtId="0" fontId="53" fillId="56" borderId="5" xfId="98" applyFont="1" applyFill="1" applyBorder="1" applyAlignment="1">
      <alignment vertical="center" wrapText="1"/>
    </xf>
    <xf numFmtId="0" fontId="34" fillId="56" borderId="4" xfId="0" applyFont="1" applyFill="1" applyBorder="1" applyAlignment="1">
      <alignment horizontal="right" vertical="center" wrapText="1"/>
    </xf>
    <xf numFmtId="0" fontId="34" fillId="56" borderId="4" xfId="0" applyFont="1" applyFill="1" applyBorder="1" applyAlignment="1">
      <alignment vertical="center" wrapText="1"/>
    </xf>
    <xf numFmtId="0" fontId="34" fillId="56" borderId="5" xfId="0" applyFont="1" applyFill="1" applyBorder="1" applyAlignment="1">
      <alignment vertical="center" wrapText="1"/>
    </xf>
    <xf numFmtId="0" fontId="34" fillId="56" borderId="35" xfId="0" applyFont="1" applyFill="1" applyBorder="1" applyAlignment="1">
      <alignment horizontal="right" vertical="center" wrapText="1"/>
    </xf>
    <xf numFmtId="0" fontId="34" fillId="56" borderId="35" xfId="0" applyFont="1" applyFill="1" applyBorder="1" applyAlignment="1">
      <alignment vertical="center" wrapText="1"/>
    </xf>
    <xf numFmtId="0" fontId="34" fillId="56" borderId="75" xfId="0" applyFont="1" applyFill="1" applyBorder="1" applyAlignment="1">
      <alignment vertical="center" wrapText="1"/>
    </xf>
    <xf numFmtId="1" fontId="53" fillId="56" borderId="21" xfId="98" applyNumberFormat="1" applyFont="1" applyFill="1" applyBorder="1" applyAlignment="1">
      <alignment horizontal="right" vertical="center" wrapText="1"/>
    </xf>
    <xf numFmtId="1" fontId="34" fillId="56" borderId="39" xfId="0" applyNumberFormat="1" applyFont="1" applyFill="1" applyBorder="1" applyAlignment="1">
      <alignment horizontal="right" vertical="center" wrapText="1"/>
    </xf>
    <xf numFmtId="3" fontId="34" fillId="56" borderId="36" xfId="0" applyNumberFormat="1" applyFont="1" applyFill="1" applyBorder="1" applyAlignment="1">
      <alignment horizontal="right" vertical="center" wrapText="1"/>
    </xf>
    <xf numFmtId="3" fontId="34" fillId="56" borderId="35" xfId="0" applyNumberFormat="1" applyFont="1" applyFill="1" applyBorder="1" applyAlignment="1">
      <alignment horizontal="right" vertical="center" wrapText="1"/>
    </xf>
    <xf numFmtId="1" fontId="34" fillId="56" borderId="34" xfId="0" applyNumberFormat="1" applyFont="1" applyFill="1" applyBorder="1" applyAlignment="1">
      <alignment horizontal="right" vertical="center" wrapText="1"/>
    </xf>
    <xf numFmtId="0" fontId="34" fillId="56" borderId="3" xfId="0" applyFont="1" applyFill="1" applyBorder="1" applyAlignment="1">
      <alignment horizontal="center" vertical="center" wrapText="1"/>
    </xf>
    <xf numFmtId="1" fontId="34" fillId="56" borderId="22" xfId="0" applyNumberFormat="1" applyFont="1" applyFill="1" applyBorder="1" applyAlignment="1">
      <alignment vertical="center" wrapText="1"/>
    </xf>
    <xf numFmtId="1" fontId="34" fillId="56" borderId="21" xfId="0" applyNumberFormat="1" applyFont="1" applyFill="1" applyBorder="1" applyAlignment="1">
      <alignment vertical="center" wrapText="1"/>
    </xf>
    <xf numFmtId="1" fontId="34" fillId="56" borderId="39" xfId="0" applyNumberFormat="1" applyFont="1" applyFill="1" applyBorder="1" applyAlignment="1">
      <alignment vertical="center" wrapText="1"/>
    </xf>
    <xf numFmtId="3" fontId="34" fillId="56" borderId="39" xfId="0" applyNumberFormat="1" applyFont="1" applyFill="1" applyBorder="1" applyAlignment="1">
      <alignment vertical="center" wrapText="1"/>
    </xf>
    <xf numFmtId="1" fontId="34" fillId="56" borderId="34" xfId="0" applyNumberFormat="1" applyFont="1" applyFill="1" applyBorder="1" applyAlignment="1">
      <alignment vertical="center" wrapText="1"/>
    </xf>
    <xf numFmtId="1" fontId="53" fillId="56" borderId="5" xfId="98" applyNumberFormat="1" applyFont="1" applyFill="1" applyBorder="1" applyAlignment="1">
      <alignment horizontal="right" vertical="center" wrapText="1"/>
    </xf>
    <xf numFmtId="0" fontId="53" fillId="56" borderId="5" xfId="98" applyFont="1" applyFill="1" applyBorder="1" applyAlignment="1">
      <alignment horizontal="right" vertical="center" wrapText="1"/>
    </xf>
    <xf numFmtId="0" fontId="34" fillId="56" borderId="5" xfId="0" applyFont="1" applyFill="1" applyBorder="1" applyAlignment="1">
      <alignment horizontal="right" vertical="center" wrapText="1"/>
    </xf>
    <xf numFmtId="1" fontId="34" fillId="56" borderId="20" xfId="0" applyNumberFormat="1" applyFont="1" applyFill="1" applyBorder="1" applyAlignment="1">
      <alignment horizontal="right" vertical="center" wrapText="1"/>
    </xf>
    <xf numFmtId="0" fontId="34" fillId="56" borderId="79" xfId="0" applyFont="1" applyFill="1" applyBorder="1" applyAlignment="1">
      <alignment horizontal="right" vertical="center" wrapText="1"/>
    </xf>
    <xf numFmtId="0" fontId="53" fillId="56" borderId="22" xfId="98" applyFont="1" applyFill="1" applyBorder="1" applyAlignment="1">
      <alignment vertical="center" wrapText="1"/>
    </xf>
    <xf numFmtId="0" fontId="53" fillId="56" borderId="21" xfId="98" applyFont="1" applyFill="1" applyBorder="1" applyAlignment="1">
      <alignment vertical="center" wrapText="1"/>
    </xf>
    <xf numFmtId="0" fontId="53" fillId="56" borderId="39" xfId="98" applyFont="1" applyFill="1" applyBorder="1" applyAlignment="1">
      <alignment vertical="center" wrapText="1"/>
    </xf>
    <xf numFmtId="0" fontId="53" fillId="56" borderId="35" xfId="98" applyFont="1" applyFill="1" applyBorder="1" applyAlignment="1">
      <alignment vertical="center" wrapText="1"/>
    </xf>
    <xf numFmtId="0" fontId="53" fillId="56" borderId="34" xfId="98" applyFont="1" applyFill="1" applyBorder="1" applyAlignment="1">
      <alignment vertical="center" wrapText="1"/>
    </xf>
    <xf numFmtId="1" fontId="53" fillId="56" borderId="36" xfId="98" applyNumberFormat="1" applyFont="1" applyFill="1" applyBorder="1" applyAlignment="1">
      <alignment horizontal="right" vertical="center" wrapText="1"/>
    </xf>
    <xf numFmtId="1" fontId="53" fillId="56" borderId="35" xfId="98" applyNumberFormat="1" applyFont="1" applyFill="1" applyBorder="1" applyAlignment="1">
      <alignment horizontal="right" vertical="center" wrapText="1"/>
    </xf>
    <xf numFmtId="1" fontId="53" fillId="56" borderId="34" xfId="98" applyNumberFormat="1" applyFont="1" applyFill="1" applyBorder="1" applyAlignment="1">
      <alignment horizontal="right" vertical="center" wrapText="1"/>
    </xf>
    <xf numFmtId="3" fontId="34" fillId="56" borderId="35" xfId="0" applyNumberFormat="1" applyFont="1" applyFill="1" applyBorder="1" applyAlignment="1">
      <alignment horizontal="center" vertical="center" wrapText="1"/>
    </xf>
    <xf numFmtId="3" fontId="34" fillId="56" borderId="34" xfId="0" applyNumberFormat="1" applyFont="1" applyFill="1" applyBorder="1" applyAlignment="1">
      <alignment horizontal="center" vertical="center" wrapText="1"/>
    </xf>
    <xf numFmtId="0" fontId="53" fillId="56" borderId="72" xfId="98" applyFont="1" applyFill="1" applyBorder="1" applyAlignment="1">
      <alignment vertical="center" wrapText="1"/>
    </xf>
    <xf numFmtId="0" fontId="34" fillId="56" borderId="67" xfId="0" applyFont="1" applyFill="1" applyBorder="1" applyAlignment="1">
      <alignment horizontal="right" vertical="center" wrapText="1"/>
    </xf>
    <xf numFmtId="0" fontId="34" fillId="56" borderId="89" xfId="0" applyFont="1" applyFill="1" applyBorder="1" applyAlignment="1">
      <alignment horizontal="right" vertical="center" wrapText="1"/>
    </xf>
    <xf numFmtId="0" fontId="4" fillId="0" borderId="111" xfId="0" applyFont="1" applyBorder="1" applyAlignment="1">
      <alignment horizontal="centerContinuous"/>
    </xf>
    <xf numFmtId="186" fontId="0" fillId="56" borderId="111" xfId="0" applyNumberFormat="1" applyFill="1" applyBorder="1" applyAlignment="1">
      <alignment horizontal="center"/>
    </xf>
    <xf numFmtId="0" fontId="8" fillId="0" borderId="111" xfId="192" applyFont="1" applyBorder="1" applyAlignment="1" applyProtection="1">
      <alignment horizontal="left" wrapText="1"/>
    </xf>
    <xf numFmtId="0" fontId="4" fillId="0" borderId="111" xfId="1960" applyNumberFormat="1" applyFont="1" applyBorder="1" applyAlignment="1">
      <alignment horizontal="center" wrapText="1"/>
    </xf>
    <xf numFmtId="182" fontId="8" fillId="0" borderId="111" xfId="192" applyNumberFormat="1" applyFont="1" applyFill="1" applyBorder="1" applyAlignment="1">
      <alignment horizontal="left"/>
    </xf>
    <xf numFmtId="0" fontId="8" fillId="0" borderId="111" xfId="192" applyFont="1" applyBorder="1" applyAlignment="1" applyProtection="1">
      <alignment horizontal="left"/>
    </xf>
    <xf numFmtId="14" fontId="8" fillId="0" borderId="111" xfId="192" applyNumberFormat="1" applyFont="1" applyBorder="1" applyAlignment="1" applyProtection="1">
      <alignment horizontal="left" wrapText="1"/>
    </xf>
    <xf numFmtId="186" fontId="8" fillId="0" borderId="111" xfId="192" applyNumberFormat="1" applyFont="1" applyBorder="1" applyAlignment="1">
      <alignment horizontal="center"/>
    </xf>
    <xf numFmtId="187" fontId="7" fillId="58" borderId="114" xfId="194" applyNumberFormat="1" applyFont="1" applyFill="1" applyBorder="1" applyAlignment="1" applyProtection="1">
      <alignment horizontal="left"/>
    </xf>
    <xf numFmtId="187" fontId="7" fillId="52" borderId="114" xfId="194" applyNumberFormat="1" applyFont="1" applyFill="1" applyBorder="1" applyAlignment="1" applyProtection="1">
      <alignment horizontal="right"/>
    </xf>
    <xf numFmtId="14" fontId="8" fillId="0" borderId="111" xfId="192" applyNumberFormat="1" applyFont="1" applyBorder="1" applyAlignment="1" applyProtection="1">
      <alignment horizontal="left"/>
    </xf>
    <xf numFmtId="182" fontId="8" fillId="0" borderId="111" xfId="192" applyNumberFormat="1" applyFont="1" applyBorder="1" applyAlignment="1">
      <alignment horizontal="left"/>
    </xf>
    <xf numFmtId="182" fontId="8" fillId="0" borderId="114" xfId="192" applyNumberFormat="1" applyFont="1" applyBorder="1" applyAlignment="1">
      <alignment horizontal="left"/>
    </xf>
    <xf numFmtId="190" fontId="8" fillId="55" borderId="111" xfId="192" applyNumberFormat="1" applyFont="1" applyFill="1" applyBorder="1"/>
    <xf numFmtId="182" fontId="7" fillId="0" borderId="111" xfId="192" applyNumberFormat="1" applyFont="1" applyFill="1" applyBorder="1" applyAlignment="1">
      <alignment horizontal="left"/>
    </xf>
    <xf numFmtId="182" fontId="7" fillId="0" borderId="114" xfId="192" applyNumberFormat="1" applyFont="1" applyFill="1" applyBorder="1" applyAlignment="1">
      <alignment horizontal="left"/>
    </xf>
    <xf numFmtId="190" fontId="44" fillId="55" borderId="111" xfId="192" applyNumberFormat="1" applyFont="1" applyFill="1" applyBorder="1"/>
    <xf numFmtId="0" fontId="8" fillId="0" borderId="111" xfId="192" applyFont="1" applyBorder="1"/>
    <xf numFmtId="0" fontId="8" fillId="0" borderId="111" xfId="192" applyFont="1" applyBorder="1" applyAlignment="1" applyProtection="1">
      <alignment horizontal="center" wrapText="1"/>
    </xf>
    <xf numFmtId="0" fontId="4" fillId="0" borderId="111" xfId="787" applyNumberFormat="1" applyFont="1" applyBorder="1" applyAlignment="1">
      <alignment horizontal="center" wrapText="1"/>
    </xf>
    <xf numFmtId="0" fontId="8" fillId="0" borderId="0" xfId="192" applyFont="1" applyFill="1"/>
    <xf numFmtId="0" fontId="8" fillId="0" borderId="111" xfId="40422" applyNumberFormat="1" applyFont="1" applyFill="1" applyBorder="1" applyAlignment="1">
      <alignment vertical="top"/>
    </xf>
    <xf numFmtId="164" fontId="8" fillId="0" borderId="111" xfId="40422" applyNumberFormat="1" applyFont="1" applyFill="1" applyBorder="1" applyAlignment="1">
      <alignment vertical="top" wrapText="1"/>
    </xf>
    <xf numFmtId="14" fontId="7" fillId="0" borderId="111" xfId="192" applyNumberFormat="1" applyFont="1" applyFill="1" applyBorder="1" applyAlignment="1">
      <alignment horizontal="left"/>
    </xf>
    <xf numFmtId="182" fontId="18" fillId="0" borderId="0" xfId="194" applyNumberFormat="1" applyFont="1" applyProtection="1"/>
    <xf numFmtId="0" fontId="4" fillId="0" borderId="111" xfId="787" applyNumberFormat="1" applyFont="1" applyBorder="1"/>
    <xf numFmtId="182" fontId="8" fillId="0" borderId="111" xfId="194" applyNumberFormat="1" applyFont="1" applyBorder="1" applyAlignment="1" applyProtection="1"/>
    <xf numFmtId="182" fontId="8" fillId="0" borderId="0" xfId="194" applyNumberFormat="1" applyFont="1" applyAlignment="1" applyProtection="1"/>
    <xf numFmtId="182" fontId="8" fillId="0" borderId="111" xfId="194" applyNumberFormat="1" applyFont="1" applyBorder="1" applyAlignment="1" applyProtection="1">
      <alignment wrapText="1"/>
    </xf>
    <xf numFmtId="182" fontId="10" fillId="0" borderId="111" xfId="194" applyNumberFormat="1" applyFont="1" applyFill="1" applyBorder="1" applyProtection="1"/>
    <xf numFmtId="187" fontId="1" fillId="56" borderId="111" xfId="787" applyNumberFormat="1" applyFont="1" applyFill="1" applyBorder="1" applyAlignment="1">
      <alignment horizontal="left"/>
    </xf>
    <xf numFmtId="182" fontId="8" fillId="0" borderId="111" xfId="194" applyNumberFormat="1" applyFont="1" applyBorder="1" applyAlignment="1" applyProtection="1">
      <alignment horizontal="left"/>
    </xf>
    <xf numFmtId="182" fontId="18" fillId="0" borderId="111" xfId="194" applyNumberFormat="1" applyFont="1" applyFill="1" applyBorder="1" applyProtection="1"/>
    <xf numFmtId="182" fontId="7" fillId="0" borderId="111" xfId="194" applyNumberFormat="1" applyFont="1" applyBorder="1" applyAlignment="1" applyProtection="1">
      <alignment horizontal="left" wrapText="1"/>
    </xf>
    <xf numFmtId="187" fontId="4" fillId="0" borderId="111" xfId="787" applyNumberFormat="1" applyFont="1" applyFill="1" applyBorder="1" applyAlignment="1">
      <alignment horizontal="left"/>
    </xf>
    <xf numFmtId="187" fontId="1" fillId="55" borderId="111" xfId="787" applyNumberFormat="1" applyFont="1" applyFill="1" applyBorder="1" applyAlignment="1">
      <alignment horizontal="left"/>
    </xf>
    <xf numFmtId="187" fontId="1" fillId="0" borderId="111" xfId="787" applyNumberFormat="1" applyFont="1" applyFill="1" applyBorder="1" applyAlignment="1">
      <alignment horizontal="left"/>
    </xf>
    <xf numFmtId="0" fontId="4" fillId="0" borderId="111" xfId="787" applyNumberFormat="1" applyFont="1" applyBorder="1" applyAlignment="1"/>
    <xf numFmtId="187" fontId="4" fillId="55" borderId="111" xfId="787" applyNumberFormat="1" applyFont="1" applyFill="1" applyBorder="1" applyAlignment="1">
      <alignment horizontal="center"/>
    </xf>
    <xf numFmtId="0" fontId="4" fillId="0" borderId="119" xfId="1945" applyNumberFormat="1" applyFont="1" applyBorder="1" applyAlignment="1">
      <alignment wrapText="1"/>
    </xf>
    <xf numFmtId="1" fontId="44" fillId="51" borderId="0" xfId="106" applyNumberFormat="1" applyFont="1" applyFill="1" applyBorder="1" applyAlignment="1" applyProtection="1">
      <alignment horizontal="center"/>
    </xf>
    <xf numFmtId="0" fontId="4" fillId="0" borderId="0" xfId="0" applyFont="1" applyFill="1" applyBorder="1" applyAlignment="1">
      <alignment horizontal="centerContinuous"/>
    </xf>
    <xf numFmtId="175" fontId="7" fillId="56" borderId="114" xfId="78" applyNumberFormat="1" applyFont="1" applyFill="1" applyBorder="1"/>
    <xf numFmtId="175" fontId="7" fillId="54" borderId="120" xfId="110" applyNumberFormat="1" applyFont="1" applyFill="1" applyBorder="1" applyAlignment="1">
      <alignment horizontal="right"/>
    </xf>
    <xf numFmtId="175" fontId="7" fillId="54" borderId="109" xfId="110" applyNumberFormat="1" applyFont="1" applyFill="1" applyBorder="1" applyAlignment="1">
      <alignment horizontal="right"/>
    </xf>
    <xf numFmtId="164" fontId="7" fillId="55" borderId="121" xfId="40411" applyNumberFormat="1" applyFont="1" applyFill="1" applyBorder="1"/>
    <xf numFmtId="164" fontId="7" fillId="56" borderId="114" xfId="40411" applyNumberFormat="1" applyFont="1" applyFill="1" applyBorder="1"/>
    <xf numFmtId="164" fontId="7" fillId="55" borderId="114" xfId="40411" applyNumberFormat="1" applyFont="1" applyFill="1" applyBorder="1"/>
    <xf numFmtId="168" fontId="22" fillId="55" borderId="114" xfId="1097" applyNumberFormat="1" applyFont="1" applyFill="1" applyBorder="1" applyAlignment="1" applyProtection="1">
      <alignment horizontal="right"/>
    </xf>
    <xf numFmtId="168" fontId="22" fillId="54" borderId="0" xfId="1097" applyNumberFormat="1" applyFont="1" applyFill="1" applyBorder="1" applyAlignment="1" applyProtection="1">
      <alignment horizontal="right"/>
    </xf>
    <xf numFmtId="0" fontId="8" fillId="54" borderId="0" xfId="2" applyFont="1" applyFill="1" applyBorder="1"/>
    <xf numFmtId="0" fontId="7" fillId="51" borderId="0" xfId="40411" applyFont="1" applyFill="1" applyBorder="1" applyAlignment="1">
      <alignment wrapText="1"/>
    </xf>
    <xf numFmtId="0" fontId="94" fillId="54" borderId="1" xfId="33681" applyFont="1" applyFill="1" applyBorder="1" applyAlignment="1">
      <alignment horizontal="center"/>
    </xf>
    <xf numFmtId="0" fontId="7" fillId="54" borderId="111" xfId="110" applyFont="1" applyFill="1" applyBorder="1" applyAlignment="1">
      <alignment horizontal="left"/>
    </xf>
    <xf numFmtId="0" fontId="7" fillId="0" borderId="0" xfId="110" applyFont="1" applyBorder="1"/>
    <xf numFmtId="0" fontId="8" fillId="54" borderId="111" xfId="110" applyFont="1" applyFill="1" applyBorder="1" applyAlignment="1">
      <alignment horizontal="left"/>
    </xf>
    <xf numFmtId="0" fontId="8" fillId="54" borderId="0" xfId="110" applyFont="1" applyFill="1" applyBorder="1" applyAlignment="1">
      <alignment horizontal="left"/>
    </xf>
    <xf numFmtId="43" fontId="1" fillId="54" borderId="113" xfId="33681" applyNumberFormat="1" applyFont="1" applyFill="1" applyBorder="1"/>
    <xf numFmtId="0" fontId="262" fillId="0" borderId="0" xfId="110" applyFont="1" applyBorder="1"/>
    <xf numFmtId="0" fontId="7" fillId="0" borderId="0" xfId="103" applyFont="1" applyBorder="1" applyAlignment="1">
      <alignment wrapText="1"/>
    </xf>
    <xf numFmtId="0" fontId="7" fillId="0" borderId="0" xfId="103" applyFont="1" applyBorder="1" applyAlignment="1">
      <alignment horizontal="left" wrapText="1"/>
    </xf>
    <xf numFmtId="168" fontId="1" fillId="54" borderId="0" xfId="33683" applyNumberFormat="1" applyFill="1" applyBorder="1" applyAlignment="1" applyProtection="1">
      <alignment vertical="center"/>
      <protection locked="0"/>
    </xf>
    <xf numFmtId="175" fontId="7" fillId="0" borderId="0" xfId="110" applyNumberFormat="1" applyFont="1" applyFill="1" applyBorder="1"/>
    <xf numFmtId="9" fontId="7" fillId="56" borderId="111" xfId="40410" applyFont="1" applyFill="1" applyBorder="1" applyAlignment="1">
      <alignment horizontal="right"/>
    </xf>
    <xf numFmtId="0" fontId="0" fillId="0" borderId="119" xfId="0" applyBorder="1"/>
    <xf numFmtId="182" fontId="8" fillId="0" borderId="111" xfId="192" applyNumberFormat="1" applyFont="1" applyBorder="1" applyAlignment="1">
      <alignment horizontal="center"/>
    </xf>
    <xf numFmtId="0" fontId="4" fillId="0" borderId="111" xfId="33687" applyNumberFormat="1" applyFont="1" applyBorder="1" applyAlignment="1">
      <alignment horizontal="center" wrapText="1"/>
    </xf>
    <xf numFmtId="182" fontId="7" fillId="56" borderId="111" xfId="192" applyNumberFormat="1" applyFont="1" applyFill="1" applyBorder="1"/>
    <xf numFmtId="0" fontId="3" fillId="0" borderId="0" xfId="40409" applyNumberFormat="1" applyFont="1" applyFill="1" applyBorder="1"/>
    <xf numFmtId="174" fontId="0" fillId="56" borderId="3" xfId="40412" applyFont="1" applyFill="1" applyBorder="1">
      <alignment vertical="center"/>
      <protection locked="0"/>
    </xf>
    <xf numFmtId="174" fontId="1" fillId="56" borderId="3" xfId="40412" applyNumberFormat="1" applyFill="1" applyBorder="1">
      <alignment vertical="center"/>
      <protection locked="0"/>
    </xf>
    <xf numFmtId="182" fontId="7" fillId="0" borderId="0" xfId="1997" applyNumberFormat="1" applyFont="1" applyFill="1" applyBorder="1"/>
    <xf numFmtId="182" fontId="8" fillId="0" borderId="1" xfId="33679" applyNumberFormat="1" applyFont="1" applyFill="1" applyBorder="1" applyAlignment="1">
      <alignment horizontal="center" vertical="top" wrapText="1"/>
    </xf>
    <xf numFmtId="182" fontId="7" fillId="0" borderId="1" xfId="5" applyNumberFormat="1" applyFont="1" applyFill="1" applyBorder="1"/>
    <xf numFmtId="182" fontId="7" fillId="6" borderId="111" xfId="5" applyNumberFormat="1" applyFont="1" applyFill="1" applyBorder="1"/>
    <xf numFmtId="182" fontId="15" fillId="0" borderId="0" xfId="1997" applyNumberFormat="1" applyFont="1"/>
    <xf numFmtId="182" fontId="15" fillId="0" borderId="1" xfId="5" applyNumberFormat="1" applyFont="1" applyFill="1" applyBorder="1"/>
    <xf numFmtId="182" fontId="8" fillId="0" borderId="111" xfId="5" applyNumberFormat="1" applyFont="1" applyBorder="1" applyAlignment="1">
      <alignment horizontal="left"/>
    </xf>
    <xf numFmtId="182" fontId="8" fillId="0" borderId="120" xfId="5" applyNumberFormat="1" applyFont="1" applyFill="1" applyBorder="1" applyAlignment="1">
      <alignment horizontal="left"/>
    </xf>
    <xf numFmtId="182" fontId="7" fillId="0" borderId="0" xfId="5" applyNumberFormat="1" applyFont="1" applyFill="1" applyBorder="1"/>
    <xf numFmtId="182" fontId="7" fillId="0" borderId="120" xfId="5" applyNumberFormat="1" applyFont="1" applyFill="1" applyBorder="1"/>
    <xf numFmtId="182" fontId="7" fillId="0" borderId="0" xfId="4" applyNumberFormat="1" applyFont="1" applyFill="1" applyBorder="1"/>
    <xf numFmtId="182" fontId="7" fillId="0" borderId="0" xfId="5" applyNumberFormat="1" applyFont="1" applyBorder="1"/>
    <xf numFmtId="182" fontId="7" fillId="0" borderId="0" xfId="16" applyNumberFormat="1" applyFont="1" applyFill="1" applyBorder="1"/>
    <xf numFmtId="182" fontId="8" fillId="0" borderId="111" xfId="194" applyNumberFormat="1" applyFont="1" applyFill="1" applyBorder="1" applyAlignment="1" applyProtection="1">
      <alignment horizontal="left"/>
    </xf>
    <xf numFmtId="0" fontId="0" fillId="51" borderId="0" xfId="1993" applyFont="1" applyFill="1"/>
    <xf numFmtId="0" fontId="10" fillId="51" borderId="0" xfId="1993" applyFont="1" applyFill="1" applyAlignment="1">
      <alignment horizontal="right"/>
    </xf>
    <xf numFmtId="0" fontId="65" fillId="51" borderId="0" xfId="1993" applyFont="1" applyFill="1"/>
    <xf numFmtId="0" fontId="267" fillId="51" borderId="0" xfId="40424" applyFont="1" applyFill="1"/>
    <xf numFmtId="0" fontId="268" fillId="51" borderId="0" xfId="40424" applyFont="1" applyFill="1"/>
    <xf numFmtId="179" fontId="267" fillId="51" borderId="0" xfId="40424" applyNumberFormat="1" applyFont="1" applyFill="1"/>
    <xf numFmtId="0" fontId="269" fillId="51" borderId="0" xfId="40424" applyFont="1" applyFill="1" applyAlignment="1">
      <alignment horizontal="center"/>
    </xf>
    <xf numFmtId="0" fontId="269" fillId="0" borderId="0" xfId="40424" applyFont="1" applyFill="1" applyAlignment="1">
      <alignment horizontal="center"/>
    </xf>
    <xf numFmtId="328" fontId="267" fillId="6" borderId="111" xfId="40424" applyNumberFormat="1" applyFont="1" applyFill="1" applyBorder="1" applyAlignment="1">
      <alignment vertical="center"/>
    </xf>
    <xf numFmtId="0" fontId="267" fillId="51" borderId="0" xfId="40424" applyFont="1" applyFill="1" applyAlignment="1">
      <alignment vertical="center"/>
    </xf>
    <xf numFmtId="328" fontId="30" fillId="51" borderId="111" xfId="40424" applyNumberFormat="1" applyFont="1" applyFill="1" applyBorder="1" applyAlignment="1">
      <alignment vertical="center"/>
    </xf>
    <xf numFmtId="179" fontId="267" fillId="51" borderId="0" xfId="40424" applyNumberFormat="1" applyFont="1" applyFill="1" applyAlignment="1">
      <alignment vertical="center"/>
    </xf>
    <xf numFmtId="328" fontId="30" fillId="6" borderId="111" xfId="40424" applyNumberFormat="1" applyFont="1" applyFill="1" applyBorder="1" applyAlignment="1">
      <alignment vertical="center"/>
    </xf>
    <xf numFmtId="328" fontId="267" fillId="51" borderId="111" xfId="40424" applyNumberFormat="1" applyFont="1" applyFill="1" applyBorder="1" applyAlignment="1">
      <alignment vertical="center"/>
    </xf>
    <xf numFmtId="328" fontId="30" fillId="0" borderId="111" xfId="40424" applyNumberFormat="1" applyFont="1" applyFill="1" applyBorder="1" applyAlignment="1">
      <alignment vertical="center"/>
    </xf>
    <xf numFmtId="328" fontId="267" fillId="0" borderId="111" xfId="40424" applyNumberFormat="1" applyFont="1" applyFill="1" applyBorder="1" applyAlignment="1">
      <alignment vertical="center"/>
    </xf>
    <xf numFmtId="0" fontId="267" fillId="51" borderId="0" xfId="40424" quotePrefix="1" applyFont="1" applyFill="1"/>
    <xf numFmtId="0" fontId="274" fillId="51" borderId="0" xfId="40424" applyFont="1" applyFill="1"/>
    <xf numFmtId="0" fontId="10" fillId="0" borderId="0" xfId="40424"/>
    <xf numFmtId="0" fontId="18" fillId="0" borderId="0" xfId="40424" applyFont="1"/>
    <xf numFmtId="0" fontId="10" fillId="0" borderId="0" xfId="40424" applyBorder="1"/>
    <xf numFmtId="0" fontId="18" fillId="0" borderId="111" xfId="40424" applyFont="1" applyBorder="1"/>
    <xf numFmtId="0" fontId="10" fillId="0" borderId="109" xfId="40424" applyBorder="1"/>
    <xf numFmtId="0" fontId="10" fillId="0" borderId="0" xfId="40424" applyFont="1"/>
    <xf numFmtId="0" fontId="10" fillId="51" borderId="0" xfId="40425" applyFill="1"/>
    <xf numFmtId="0" fontId="263" fillId="0" borderId="0" xfId="40424" applyFont="1" applyAlignment="1"/>
    <xf numFmtId="0" fontId="10" fillId="51" borderId="0" xfId="40424" applyFill="1"/>
    <xf numFmtId="0" fontId="164" fillId="51" borderId="0" xfId="40425" applyFont="1" applyFill="1" applyAlignment="1"/>
    <xf numFmtId="0" fontId="18" fillId="51" borderId="0" xfId="40425" applyFont="1" applyFill="1"/>
    <xf numFmtId="328" fontId="10" fillId="51" borderId="0" xfId="40425" applyNumberFormat="1" applyFill="1"/>
    <xf numFmtId="0" fontId="276" fillId="51" borderId="0" xfId="40425" applyFont="1" applyFill="1"/>
    <xf numFmtId="0" fontId="10" fillId="0" borderId="0" xfId="40424" applyFont="1" applyAlignment="1">
      <alignment horizontal="center"/>
    </xf>
    <xf numFmtId="0" fontId="18" fillId="0" borderId="0" xfId="40427" applyFont="1" applyAlignment="1">
      <alignment wrapText="1"/>
    </xf>
    <xf numFmtId="0" fontId="31" fillId="0" borderId="0" xfId="40427" applyFont="1" applyAlignment="1">
      <alignment wrapText="1"/>
    </xf>
    <xf numFmtId="0" fontId="31" fillId="0" borderId="0" xfId="40424" applyFont="1"/>
    <xf numFmtId="0" fontId="10" fillId="0" borderId="0" xfId="40427" quotePrefix="1" applyNumberFormat="1" applyFont="1"/>
    <xf numFmtId="0" fontId="10" fillId="0" borderId="0" xfId="40427" applyFont="1"/>
    <xf numFmtId="330" fontId="10" fillId="0" borderId="0" xfId="40427" applyNumberFormat="1" applyFont="1"/>
    <xf numFmtId="329" fontId="10" fillId="0" borderId="0" xfId="40427" applyNumberFormat="1" applyFont="1" applyAlignment="1">
      <alignment horizontal="center"/>
    </xf>
    <xf numFmtId="0" fontId="10" fillId="0" borderId="0" xfId="40427" applyFont="1" applyAlignment="1">
      <alignment horizontal="center"/>
    </xf>
    <xf numFmtId="10" fontId="10" fillId="0" borderId="0" xfId="40427" quotePrefix="1" applyNumberFormat="1" applyFont="1"/>
    <xf numFmtId="4" fontId="10" fillId="0" borderId="0" xfId="40427" quotePrefix="1" applyNumberFormat="1" applyFont="1"/>
    <xf numFmtId="2" fontId="10" fillId="0" borderId="0" xfId="40427" quotePrefix="1" applyNumberFormat="1" applyFont="1"/>
    <xf numFmtId="2" fontId="10" fillId="0" borderId="0" xfId="40427" applyNumberFormat="1" applyFont="1" applyAlignment="1">
      <alignment horizontal="center"/>
    </xf>
    <xf numFmtId="0" fontId="10" fillId="0" borderId="0" xfId="40427" quotePrefix="1" applyNumberFormat="1" applyFont="1" applyFill="1"/>
    <xf numFmtId="329" fontId="10" fillId="0" borderId="0" xfId="40427" quotePrefix="1" applyNumberFormat="1" applyFont="1" applyAlignment="1">
      <alignment horizontal="center"/>
    </xf>
    <xf numFmtId="329" fontId="10" fillId="0" borderId="0" xfId="40427" quotePrefix="1" applyNumberFormat="1" applyFont="1" applyFill="1"/>
    <xf numFmtId="0" fontId="10" fillId="0" borderId="0" xfId="40427" quotePrefix="1" applyNumberFormat="1" applyFont="1" applyFill="1" applyAlignment="1">
      <alignment horizontal="center"/>
    </xf>
    <xf numFmtId="0" fontId="10" fillId="51" borderId="0" xfId="40428" applyFill="1"/>
    <xf numFmtId="0" fontId="164" fillId="51" borderId="0" xfId="40428" applyFont="1" applyFill="1" applyAlignment="1"/>
    <xf numFmtId="0" fontId="18" fillId="51" borderId="0" xfId="40428" applyFont="1" applyFill="1" applyBorder="1" applyAlignment="1">
      <alignment horizontal="center" vertical="center"/>
    </xf>
    <xf numFmtId="0" fontId="18" fillId="51" borderId="0" xfId="40424" applyFont="1" applyFill="1" applyBorder="1" applyAlignment="1">
      <alignment horizontal="center" vertical="center" wrapText="1"/>
    </xf>
    <xf numFmtId="0" fontId="276" fillId="51" borderId="0" xfId="40428" applyFont="1" applyFill="1"/>
    <xf numFmtId="0" fontId="29" fillId="51" borderId="0" xfId="40424" quotePrefix="1" applyFont="1" applyFill="1" applyAlignment="1">
      <alignment vertical="top" wrapText="1"/>
    </xf>
    <xf numFmtId="0" fontId="206" fillId="51" borderId="0" xfId="40428" applyFont="1" applyFill="1"/>
    <xf numFmtId="0" fontId="10" fillId="51" borderId="0" xfId="40428" applyFill="1" applyAlignment="1">
      <alignment horizontal="right"/>
    </xf>
    <xf numFmtId="0" fontId="10" fillId="51" borderId="0" xfId="40428" applyFont="1" applyFill="1"/>
    <xf numFmtId="2" fontId="196" fillId="0" borderId="0" xfId="40429" applyNumberFormat="1" applyFont="1" applyFill="1" applyBorder="1" applyAlignment="1">
      <alignment horizontal="center" vertical="center" wrapText="1"/>
    </xf>
    <xf numFmtId="0" fontId="10" fillId="51" borderId="0" xfId="40429" applyFill="1" applyBorder="1"/>
    <xf numFmtId="6" fontId="10" fillId="51" borderId="0" xfId="40429" applyNumberFormat="1" applyFill="1" applyBorder="1"/>
    <xf numFmtId="164" fontId="10" fillId="51" borderId="0" xfId="40429" applyNumberFormat="1" applyFill="1"/>
    <xf numFmtId="1" fontId="10" fillId="51" borderId="0" xfId="40429" applyNumberFormat="1" applyFill="1"/>
    <xf numFmtId="2" fontId="196" fillId="51" borderId="0" xfId="40429" applyNumberFormat="1" applyFont="1" applyFill="1" applyBorder="1" applyAlignment="1">
      <alignment horizontal="center" vertical="center" wrapText="1"/>
    </xf>
    <xf numFmtId="0" fontId="10" fillId="51" borderId="0" xfId="40429" applyFont="1" applyFill="1" applyBorder="1"/>
    <xf numFmtId="6" fontId="10" fillId="51" borderId="0" xfId="40429" applyNumberFormat="1" applyFont="1" applyFill="1" applyBorder="1"/>
    <xf numFmtId="164" fontId="10" fillId="51" borderId="0" xfId="40429" applyNumberFormat="1" applyFont="1" applyFill="1"/>
    <xf numFmtId="1" fontId="10" fillId="51" borderId="0" xfId="40429" applyNumberFormat="1" applyFont="1" applyFill="1"/>
    <xf numFmtId="0" fontId="10" fillId="51" borderId="0" xfId="40424" applyFont="1" applyFill="1"/>
    <xf numFmtId="2" fontId="10" fillId="51" borderId="0" xfId="40429" applyNumberFormat="1" applyFill="1" applyBorder="1" applyAlignment="1">
      <alignment horizontal="center"/>
    </xf>
    <xf numFmtId="0" fontId="10" fillId="51" borderId="111" xfId="40429" applyFill="1" applyBorder="1"/>
    <xf numFmtId="0" fontId="10" fillId="51" borderId="111" xfId="40429" applyFont="1" applyFill="1" applyBorder="1"/>
    <xf numFmtId="10" fontId="10" fillId="51" borderId="0" xfId="40429" applyNumberFormat="1" applyFill="1" applyBorder="1"/>
    <xf numFmtId="10" fontId="10" fillId="51" borderId="0" xfId="35346" applyNumberFormat="1" applyFill="1" applyBorder="1"/>
    <xf numFmtId="0" fontId="10" fillId="51" borderId="0" xfId="40429" applyFill="1"/>
    <xf numFmtId="329" fontId="10" fillId="51" borderId="0" xfId="40429" applyNumberFormat="1" applyFill="1"/>
    <xf numFmtId="0" fontId="18" fillId="51" borderId="0" xfId="40429" applyFont="1" applyFill="1" applyBorder="1"/>
    <xf numFmtId="10" fontId="10" fillId="51" borderId="0" xfId="35346" applyNumberFormat="1" applyFill="1"/>
    <xf numFmtId="0" fontId="10" fillId="51" borderId="0" xfId="40424" applyFill="1" applyAlignment="1">
      <alignment horizontal="center"/>
    </xf>
    <xf numFmtId="0" fontId="10" fillId="51" borderId="0" xfId="40430" applyFill="1"/>
    <xf numFmtId="0" fontId="31" fillId="51" borderId="0" xfId="40430" applyFont="1" applyFill="1"/>
    <xf numFmtId="0" fontId="10" fillId="51" borderId="0" xfId="40430" applyFont="1" applyFill="1"/>
    <xf numFmtId="14" fontId="10" fillId="51" borderId="111" xfId="40430" applyNumberFormat="1" applyFill="1" applyBorder="1" applyAlignment="1">
      <alignment horizontal="center"/>
    </xf>
    <xf numFmtId="2" fontId="10" fillId="51" borderId="111" xfId="40430" applyNumberFormat="1" applyFill="1" applyBorder="1" applyAlignment="1">
      <alignment horizontal="center"/>
    </xf>
    <xf numFmtId="0" fontId="10" fillId="51" borderId="111" xfId="40424" applyFill="1" applyBorder="1" applyAlignment="1">
      <alignment horizontal="center"/>
    </xf>
    <xf numFmtId="0" fontId="10" fillId="51" borderId="111" xfId="40424" applyFill="1" applyBorder="1"/>
    <xf numFmtId="0" fontId="10" fillId="51" borderId="120" xfId="40424" applyFill="1" applyBorder="1" applyAlignment="1">
      <alignment horizontal="center"/>
    </xf>
    <xf numFmtId="0" fontId="10" fillId="51" borderId="0" xfId="40430" applyFill="1" applyBorder="1" applyAlignment="1">
      <alignment horizontal="center"/>
    </xf>
    <xf numFmtId="0" fontId="0" fillId="0" borderId="0" xfId="1993" applyFont="1" applyFill="1"/>
    <xf numFmtId="0" fontId="10" fillId="0" borderId="0" xfId="40424" applyFill="1"/>
    <xf numFmtId="0" fontId="0" fillId="51" borderId="0" xfId="1993" applyFont="1" applyFill="1" applyAlignment="1">
      <alignment horizontal="right"/>
    </xf>
    <xf numFmtId="0" fontId="10" fillId="51" borderId="0" xfId="40424" applyFill="1" applyBorder="1"/>
    <xf numFmtId="0" fontId="265" fillId="51" borderId="0" xfId="1993" applyFont="1" applyFill="1" applyBorder="1" applyAlignment="1">
      <alignment horizontal="center" vertical="center" wrapText="1"/>
    </xf>
    <xf numFmtId="0" fontId="23" fillId="0" borderId="0" xfId="40432"/>
    <xf numFmtId="0" fontId="23" fillId="70" borderId="111" xfId="40432" applyFill="1" applyBorder="1" applyAlignment="1">
      <alignment horizontal="right" wrapText="1"/>
    </xf>
    <xf numFmtId="0" fontId="23" fillId="0" borderId="0" xfId="40432" applyAlignment="1">
      <alignment wrapText="1"/>
    </xf>
    <xf numFmtId="331" fontId="23" fillId="70" borderId="111" xfId="40432" applyNumberFormat="1" applyFill="1" applyBorder="1" applyAlignment="1">
      <alignment horizontal="right" wrapText="1"/>
    </xf>
    <xf numFmtId="0" fontId="23" fillId="70" borderId="111" xfId="40432" applyFill="1" applyBorder="1" applyAlignment="1">
      <alignment horizontal="right"/>
    </xf>
    <xf numFmtId="331" fontId="23" fillId="70" borderId="111" xfId="40432" applyNumberFormat="1" applyFill="1" applyBorder="1" applyAlignment="1">
      <alignment horizontal="right"/>
    </xf>
    <xf numFmtId="0" fontId="23" fillId="70" borderId="111" xfId="40432" applyFill="1" applyBorder="1" applyAlignment="1">
      <alignment horizontal="right" vertical="center"/>
    </xf>
    <xf numFmtId="17" fontId="23" fillId="0" borderId="0" xfId="40432" applyNumberFormat="1" applyFill="1" applyBorder="1"/>
    <xf numFmtId="0" fontId="23" fillId="0" borderId="0" xfId="40432" applyBorder="1"/>
    <xf numFmtId="166" fontId="23" fillId="0" borderId="0" xfId="40432" applyNumberFormat="1" applyBorder="1"/>
    <xf numFmtId="331" fontId="23" fillId="0" borderId="0" xfId="40432" applyNumberFormat="1" applyBorder="1"/>
    <xf numFmtId="0" fontId="23" fillId="0" borderId="120" xfId="40432" applyBorder="1"/>
    <xf numFmtId="331" fontId="94" fillId="0" borderId="0" xfId="40432" applyNumberFormat="1" applyFont="1" applyBorder="1"/>
    <xf numFmtId="0" fontId="23" fillId="0" borderId="0" xfId="40432" applyAlignment="1">
      <alignment horizontal="right"/>
    </xf>
    <xf numFmtId="331" fontId="23" fillId="0" borderId="111" xfId="40432" applyNumberFormat="1" applyBorder="1"/>
    <xf numFmtId="0" fontId="23" fillId="0" borderId="0" xfId="40432" applyAlignment="1">
      <alignment horizontal="center"/>
    </xf>
    <xf numFmtId="0" fontId="94" fillId="0" borderId="0" xfId="40432" applyFont="1"/>
    <xf numFmtId="331" fontId="23" fillId="0" borderId="0" xfId="40432" applyNumberFormat="1"/>
    <xf numFmtId="0" fontId="266" fillId="0" borderId="0" xfId="40424" applyFont="1" applyAlignment="1">
      <alignment horizontal="center"/>
    </xf>
    <xf numFmtId="166" fontId="7" fillId="5" borderId="111" xfId="2" applyNumberFormat="1" applyFont="1" applyFill="1" applyBorder="1"/>
    <xf numFmtId="164" fontId="7" fillId="5" borderId="111" xfId="2" applyNumberFormat="1" applyFont="1" applyFill="1" applyBorder="1"/>
    <xf numFmtId="1" fontId="8" fillId="0" borderId="0" xfId="107" applyNumberFormat="1" applyFont="1" applyAlignment="1" applyProtection="1">
      <alignment horizontal="center" wrapText="1"/>
    </xf>
    <xf numFmtId="0" fontId="0" fillId="56" borderId="113" xfId="0" applyFill="1" applyBorder="1"/>
    <xf numFmtId="0" fontId="7" fillId="56" borderId="113" xfId="103" applyFont="1" applyFill="1" applyBorder="1" applyAlignment="1"/>
    <xf numFmtId="0" fontId="260" fillId="54" borderId="0" xfId="98" applyFont="1" applyFill="1" applyBorder="1" applyAlignment="1" applyProtection="1"/>
    <xf numFmtId="0" fontId="7" fillId="54" borderId="111" xfId="111" applyFont="1" applyFill="1" applyBorder="1" applyProtection="1"/>
    <xf numFmtId="0" fontId="7" fillId="54" borderId="111" xfId="112" applyFont="1" applyFill="1" applyBorder="1" applyProtection="1"/>
    <xf numFmtId="0" fontId="22" fillId="54" borderId="113" xfId="112" applyFont="1" applyFill="1" applyBorder="1" applyProtection="1"/>
    <xf numFmtId="175" fontId="7" fillId="56" borderId="67" xfId="79" applyNumberFormat="1" applyFont="1" applyFill="1" applyBorder="1"/>
    <xf numFmtId="0" fontId="1" fillId="54" borderId="67" xfId="96" applyFont="1" applyFill="1" applyBorder="1"/>
    <xf numFmtId="0" fontId="44" fillId="54" borderId="111" xfId="112" applyFont="1" applyFill="1" applyBorder="1" applyProtection="1"/>
    <xf numFmtId="0" fontId="18" fillId="0" borderId="111" xfId="40424" applyFont="1" applyFill="1" applyBorder="1"/>
    <xf numFmtId="0" fontId="10" fillId="0" borderId="0" xfId="40438"/>
    <xf numFmtId="0" fontId="18" fillId="7" borderId="69" xfId="40438" applyFont="1" applyFill="1" applyBorder="1"/>
    <xf numFmtId="3" fontId="10" fillId="0" borderId="0" xfId="40438" applyNumberFormat="1"/>
    <xf numFmtId="0" fontId="10" fillId="72" borderId="0" xfId="40438" applyFill="1"/>
    <xf numFmtId="2" fontId="10" fillId="56" borderId="111" xfId="40430" applyNumberFormat="1" applyFill="1" applyBorder="1" applyAlignment="1">
      <alignment horizontal="center"/>
    </xf>
    <xf numFmtId="14" fontId="10" fillId="56" borderId="111" xfId="40430" applyNumberFormat="1" applyFill="1" applyBorder="1" applyAlignment="1">
      <alignment horizontal="center"/>
    </xf>
    <xf numFmtId="0" fontId="10" fillId="56" borderId="111" xfId="40430" applyFill="1" applyBorder="1"/>
    <xf numFmtId="2" fontId="10" fillId="56" borderId="43" xfId="40429" applyNumberFormat="1" applyFill="1" applyBorder="1" applyAlignment="1">
      <alignment horizontal="center"/>
    </xf>
    <xf numFmtId="2" fontId="10" fillId="56" borderId="52" xfId="40429" applyNumberFormat="1" applyFill="1" applyBorder="1" applyAlignment="1">
      <alignment horizontal="center"/>
    </xf>
    <xf numFmtId="2" fontId="10" fillId="56" borderId="23" xfId="40429" applyNumberFormat="1" applyFill="1" applyBorder="1" applyAlignment="1">
      <alignment horizontal="center"/>
    </xf>
    <xf numFmtId="2" fontId="10" fillId="56" borderId="22" xfId="40429" applyNumberFormat="1" applyFill="1" applyBorder="1" applyAlignment="1">
      <alignment horizontal="center"/>
    </xf>
    <xf numFmtId="2" fontId="10" fillId="56" borderId="45" xfId="40429" applyNumberFormat="1" applyFill="1" applyBorder="1" applyAlignment="1">
      <alignment horizontal="center"/>
    </xf>
    <xf numFmtId="2" fontId="10" fillId="56" borderId="114" xfId="40429" applyNumberFormat="1" applyFill="1" applyBorder="1" applyAlignment="1">
      <alignment horizontal="center"/>
    </xf>
    <xf numFmtId="2" fontId="10" fillId="56" borderId="40" xfId="40429" applyNumberFormat="1" applyFill="1" applyBorder="1" applyAlignment="1">
      <alignment horizontal="center"/>
    </xf>
    <xf numFmtId="2" fontId="10" fillId="56" borderId="111" xfId="40429" applyNumberFormat="1" applyFill="1" applyBorder="1" applyAlignment="1">
      <alignment horizontal="center"/>
    </xf>
    <xf numFmtId="0" fontId="23" fillId="0" borderId="0" xfId="40432" applyFill="1"/>
    <xf numFmtId="0" fontId="196" fillId="0" borderId="111" xfId="40430" applyFont="1" applyFill="1" applyBorder="1" applyAlignment="1">
      <alignment horizontal="center" vertical="center" wrapText="1"/>
    </xf>
    <xf numFmtId="14" fontId="10" fillId="0" borderId="111" xfId="40430" applyNumberFormat="1" applyFill="1" applyBorder="1" applyAlignment="1">
      <alignment horizontal="center"/>
    </xf>
    <xf numFmtId="2" fontId="196" fillId="0" borderId="30" xfId="40429" applyNumberFormat="1" applyFont="1" applyFill="1" applyBorder="1" applyAlignment="1">
      <alignment horizontal="center" vertical="center" wrapText="1"/>
    </xf>
    <xf numFmtId="2" fontId="196" fillId="0" borderId="74" xfId="40429" applyNumberFormat="1" applyFont="1" applyFill="1" applyBorder="1" applyAlignment="1">
      <alignment horizontal="center" vertical="center" wrapText="1"/>
    </xf>
    <xf numFmtId="2" fontId="196" fillId="0" borderId="36" xfId="40429" applyNumberFormat="1" applyFont="1" applyFill="1" applyBorder="1" applyAlignment="1">
      <alignment horizontal="center" vertical="center" wrapText="1"/>
    </xf>
    <xf numFmtId="2" fontId="196" fillId="0" borderId="35" xfId="40429" applyNumberFormat="1" applyFont="1" applyFill="1" applyBorder="1" applyAlignment="1">
      <alignment horizontal="center" vertical="center" wrapText="1"/>
    </xf>
    <xf numFmtId="0" fontId="10" fillId="0" borderId="0" xfId="40425" applyFill="1"/>
    <xf numFmtId="0" fontId="10" fillId="0" borderId="0" xfId="40425" applyFont="1" applyFill="1"/>
    <xf numFmtId="0" fontId="276" fillId="0" borderId="0" xfId="40425" applyFont="1" applyFill="1"/>
    <xf numFmtId="0" fontId="10" fillId="0" borderId="17" xfId="40438" applyFill="1" applyBorder="1"/>
    <xf numFmtId="0" fontId="10" fillId="0" borderId="15" xfId="40438" applyFill="1" applyBorder="1"/>
    <xf numFmtId="0" fontId="10" fillId="0" borderId="0" xfId="40438" applyFill="1"/>
    <xf numFmtId="0" fontId="267" fillId="0" borderId="0" xfId="40424" applyFont="1" applyFill="1"/>
    <xf numFmtId="0" fontId="18" fillId="0" borderId="111" xfId="1993" applyFont="1" applyFill="1" applyBorder="1" applyAlignment="1">
      <alignment horizontal="center" vertical="center" wrapText="1"/>
    </xf>
    <xf numFmtId="0" fontId="10" fillId="0" borderId="0" xfId="40430" applyFill="1"/>
    <xf numFmtId="0" fontId="18" fillId="0" borderId="111" xfId="40430" applyFont="1" applyFill="1" applyBorder="1" applyAlignment="1">
      <alignment horizontal="center"/>
    </xf>
    <xf numFmtId="0" fontId="18" fillId="0" borderId="33" xfId="40424" applyFont="1" applyFill="1" applyBorder="1" applyAlignment="1">
      <alignment horizontal="center" wrapText="1"/>
    </xf>
    <xf numFmtId="2" fontId="196" fillId="0" borderId="32" xfId="40429" applyNumberFormat="1" applyFont="1" applyFill="1" applyBorder="1" applyAlignment="1">
      <alignment horizontal="center" vertical="center" wrapText="1"/>
    </xf>
    <xf numFmtId="2" fontId="196" fillId="0" borderId="114" xfId="40429" applyNumberFormat="1" applyFont="1" applyFill="1" applyBorder="1" applyAlignment="1">
      <alignment horizontal="center" vertical="center" wrapText="1"/>
    </xf>
    <xf numFmtId="2" fontId="196" fillId="0" borderId="40" xfId="40429" applyNumberFormat="1" applyFont="1" applyFill="1" applyBorder="1" applyAlignment="1">
      <alignment horizontal="center" vertical="center" wrapText="1"/>
    </xf>
    <xf numFmtId="2" fontId="196" fillId="0" borderId="111" xfId="40429" applyNumberFormat="1" applyFont="1" applyFill="1" applyBorder="1" applyAlignment="1">
      <alignment horizontal="center" vertical="center" wrapText="1"/>
    </xf>
    <xf numFmtId="2" fontId="196" fillId="0" borderId="45" xfId="40429" applyNumberFormat="1" applyFont="1" applyFill="1" applyBorder="1" applyAlignment="1">
      <alignment horizontal="center" vertical="center" wrapText="1"/>
    </xf>
    <xf numFmtId="0" fontId="18" fillId="0" borderId="114" xfId="40429" applyFont="1" applyFill="1" applyBorder="1" applyAlignment="1">
      <alignment horizontal="center" vertical="center" wrapText="1"/>
    </xf>
    <xf numFmtId="0" fontId="18" fillId="0" borderId="40" xfId="40429" applyFont="1" applyFill="1" applyBorder="1" applyAlignment="1">
      <alignment horizontal="center" vertical="top" wrapText="1"/>
    </xf>
    <xf numFmtId="0" fontId="18" fillId="0" borderId="111" xfId="40429" applyFont="1" applyFill="1" applyBorder="1" applyAlignment="1">
      <alignment horizontal="center" vertical="top" wrapText="1"/>
    </xf>
    <xf numFmtId="0" fontId="31" fillId="0" borderId="111" xfId="40426" applyNumberFormat="1" applyFont="1" applyFill="1" applyBorder="1" applyAlignment="1">
      <alignment horizontal="center" vertical="center" wrapText="1"/>
    </xf>
    <xf numFmtId="0" fontId="18" fillId="0" borderId="0" xfId="40425" applyFont="1" applyFill="1"/>
    <xf numFmtId="0" fontId="10" fillId="0" borderId="69" xfId="40438" applyFill="1" applyBorder="1"/>
    <xf numFmtId="0" fontId="30" fillId="0" borderId="69" xfId="40424" applyFont="1" applyFill="1" applyBorder="1"/>
    <xf numFmtId="0" fontId="267" fillId="0" borderId="71" xfId="40424" applyFont="1" applyFill="1" applyBorder="1"/>
    <xf numFmtId="17" fontId="30" fillId="0" borderId="0" xfId="40424" applyNumberFormat="1" applyFont="1" applyFill="1" applyBorder="1" applyAlignment="1">
      <alignment horizontal="center"/>
    </xf>
    <xf numFmtId="0" fontId="23" fillId="0" borderId="0" xfId="40432" applyFill="1" applyAlignment="1">
      <alignment horizontal="center"/>
    </xf>
    <xf numFmtId="14" fontId="10" fillId="0" borderId="117" xfId="40429" applyNumberFormat="1" applyFill="1" applyBorder="1"/>
    <xf numFmtId="0" fontId="18" fillId="0" borderId="69" xfId="40438" applyFont="1" applyFill="1" applyBorder="1"/>
    <xf numFmtId="0" fontId="281" fillId="0" borderId="0" xfId="40432" applyFont="1" applyFill="1" applyAlignment="1">
      <alignment horizontal="center"/>
    </xf>
    <xf numFmtId="0" fontId="10" fillId="0" borderId="0" xfId="40424" applyFont="1" applyFill="1"/>
    <xf numFmtId="14" fontId="10" fillId="0" borderId="111" xfId="40430" applyNumberFormat="1" applyFont="1" applyFill="1" applyBorder="1" applyAlignment="1">
      <alignment horizontal="center"/>
    </xf>
    <xf numFmtId="0" fontId="10" fillId="0" borderId="0" xfId="40438" applyFont="1" applyFill="1"/>
    <xf numFmtId="4" fontId="10" fillId="0" borderId="0" xfId="40424" applyNumberFormat="1"/>
    <xf numFmtId="328" fontId="276" fillId="51" borderId="0" xfId="40425" applyNumberFormat="1" applyFont="1" applyFill="1"/>
    <xf numFmtId="0" fontId="18" fillId="0" borderId="111" xfId="40425" applyFont="1" applyFill="1" applyBorder="1" applyAlignment="1">
      <alignment horizontal="center" wrapText="1"/>
    </xf>
    <xf numFmtId="0" fontId="18" fillId="0" borderId="111" xfId="40425" applyFont="1" applyFill="1" applyBorder="1" applyAlignment="1">
      <alignment horizontal="center" vertical="center"/>
    </xf>
    <xf numFmtId="0" fontId="18" fillId="0" borderId="111" xfId="40425" applyFont="1" applyFill="1" applyBorder="1" applyAlignment="1">
      <alignment horizontal="center" vertical="center" wrapText="1"/>
    </xf>
    <xf numFmtId="17" fontId="18" fillId="0" borderId="111" xfId="40425" applyNumberFormat="1" applyFont="1" applyFill="1" applyBorder="1" applyAlignment="1">
      <alignment horizontal="center"/>
    </xf>
    <xf numFmtId="0" fontId="10" fillId="0" borderId="54" xfId="40438" applyFill="1" applyBorder="1"/>
    <xf numFmtId="0" fontId="10" fillId="0" borderId="0" xfId="40438" applyBorder="1"/>
    <xf numFmtId="0" fontId="18" fillId="0" borderId="111" xfId="40438" applyFont="1" applyFill="1" applyBorder="1" applyAlignment="1">
      <alignment horizontal="center"/>
    </xf>
    <xf numFmtId="0" fontId="18" fillId="0" borderId="0" xfId="40438" applyFont="1" applyFill="1" applyBorder="1" applyAlignment="1">
      <alignment horizontal="center"/>
    </xf>
    <xf numFmtId="0" fontId="18" fillId="0" borderId="111" xfId="40438" applyFont="1" applyFill="1" applyBorder="1" applyAlignment="1">
      <alignment horizontal="center" vertical="center"/>
    </xf>
    <xf numFmtId="0" fontId="165" fillId="0" borderId="111" xfId="40425" applyFont="1" applyFill="1" applyBorder="1"/>
    <xf numFmtId="17" fontId="18" fillId="0" borderId="111" xfId="40425" applyNumberFormat="1" applyFont="1" applyFill="1" applyBorder="1"/>
    <xf numFmtId="0" fontId="18" fillId="0" borderId="111" xfId="40425" applyFont="1" applyFill="1" applyBorder="1" applyAlignment="1">
      <alignment horizontal="center"/>
    </xf>
    <xf numFmtId="0" fontId="10" fillId="0" borderId="0" xfId="40438" applyFill="1" applyBorder="1"/>
    <xf numFmtId="0" fontId="165" fillId="0" borderId="111" xfId="40425" applyFont="1" applyFill="1" applyBorder="1" applyAlignment="1">
      <alignment horizontal="left" indent="1"/>
    </xf>
    <xf numFmtId="0" fontId="10" fillId="56" borderId="111" xfId="40438" applyFill="1" applyBorder="1"/>
    <xf numFmtId="15" fontId="10" fillId="56" borderId="111" xfId="40438" applyNumberFormat="1" applyFill="1" applyBorder="1"/>
    <xf numFmtId="0" fontId="10" fillId="55" borderId="111" xfId="40438" applyFill="1" applyBorder="1"/>
    <xf numFmtId="1" fontId="10" fillId="55" borderId="111" xfId="40438" applyNumberFormat="1" applyFill="1" applyBorder="1"/>
    <xf numFmtId="194" fontId="10" fillId="56" borderId="111" xfId="40439" applyNumberFormat="1" applyFill="1" applyBorder="1"/>
    <xf numFmtId="194" fontId="18" fillId="56" borderId="111" xfId="40425" applyNumberFormat="1" applyFont="1" applyFill="1" applyBorder="1"/>
    <xf numFmtId="0" fontId="18" fillId="56" borderId="111" xfId="40438" applyFont="1" applyFill="1" applyBorder="1"/>
    <xf numFmtId="0" fontId="10" fillId="0" borderId="111" xfId="40438" applyBorder="1"/>
    <xf numFmtId="0" fontId="18" fillId="0" borderId="111" xfId="40425" applyFont="1" applyFill="1" applyBorder="1" applyAlignment="1"/>
    <xf numFmtId="0" fontId="10" fillId="0" borderId="111" xfId="40425" applyFont="1" applyFill="1" applyBorder="1" applyAlignment="1"/>
    <xf numFmtId="0" fontId="10" fillId="0" borderId="111" xfId="40438" applyFont="1" applyFill="1" applyBorder="1"/>
    <xf numFmtId="0" fontId="10" fillId="56" borderId="111" xfId="40425" applyFont="1" applyFill="1" applyBorder="1"/>
    <xf numFmtId="194" fontId="10" fillId="56" borderId="111" xfId="40425" applyNumberFormat="1" applyFont="1" applyFill="1" applyBorder="1"/>
    <xf numFmtId="0" fontId="10" fillId="56" borderId="111" xfId="40438" applyFont="1" applyFill="1" applyBorder="1"/>
    <xf numFmtId="3" fontId="10" fillId="56" borderId="111" xfId="40438" applyNumberFormat="1" applyFont="1" applyFill="1" applyBorder="1"/>
    <xf numFmtId="0" fontId="10" fillId="0" borderId="111" xfId="40424" applyFont="1" applyBorder="1"/>
    <xf numFmtId="0" fontId="18" fillId="0" borderId="111" xfId="40426" quotePrefix="1" applyNumberFormat="1" applyFont="1" applyFill="1" applyBorder="1" applyAlignment="1">
      <alignment horizontal="center" vertical="center" wrapText="1"/>
    </xf>
    <xf numFmtId="0" fontId="18" fillId="0" borderId="111" xfId="40426" applyNumberFormat="1" applyFont="1" applyFill="1" applyBorder="1" applyAlignment="1">
      <alignment horizontal="center" vertical="center" wrapText="1"/>
    </xf>
    <xf numFmtId="14" fontId="10" fillId="0" borderId="111" xfId="40427" applyNumberFormat="1" applyFont="1" applyFill="1" applyBorder="1"/>
    <xf numFmtId="166" fontId="10" fillId="56" borderId="111" xfId="40427" quotePrefix="1" applyNumberFormat="1" applyFont="1" applyFill="1" applyBorder="1" applyAlignment="1">
      <alignment horizontal="center"/>
    </xf>
    <xf numFmtId="10" fontId="10" fillId="56" borderId="111" xfId="35346" quotePrefix="1" applyNumberFormat="1" applyFont="1" applyFill="1" applyBorder="1" applyAlignment="1">
      <alignment horizontal="center"/>
    </xf>
    <xf numFmtId="329" fontId="10" fillId="56" borderId="111" xfId="40427" quotePrefix="1" applyNumberFormat="1" applyFont="1" applyFill="1" applyBorder="1" applyAlignment="1">
      <alignment horizontal="center"/>
    </xf>
    <xf numFmtId="2" fontId="10" fillId="56" borderId="111" xfId="40427" quotePrefix="1" applyNumberFormat="1" applyFont="1" applyFill="1" applyBorder="1" applyAlignment="1">
      <alignment horizontal="center"/>
    </xf>
    <xf numFmtId="329" fontId="10" fillId="56" borderId="111" xfId="40427" applyNumberFormat="1" applyFont="1" applyFill="1" applyBorder="1" applyAlignment="1">
      <alignment horizontal="center"/>
    </xf>
    <xf numFmtId="14" fontId="18" fillId="0" borderId="111" xfId="40427" applyNumberFormat="1" applyFont="1" applyBorder="1"/>
    <xf numFmtId="0" fontId="18" fillId="0" borderId="111" xfId="40425" applyFont="1" applyBorder="1"/>
    <xf numFmtId="330" fontId="18" fillId="0" borderId="111" xfId="40425" applyNumberFormat="1" applyFont="1" applyBorder="1" applyAlignment="1">
      <alignment horizontal="center"/>
    </xf>
    <xf numFmtId="0" fontId="18" fillId="0" borderId="111" xfId="40428" applyFont="1" applyFill="1" applyBorder="1" applyAlignment="1">
      <alignment horizontal="center" vertical="center" wrapText="1"/>
    </xf>
    <xf numFmtId="0" fontId="18" fillId="0" borderId="111" xfId="40424" applyFont="1" applyFill="1" applyBorder="1" applyAlignment="1">
      <alignment horizontal="center" vertical="center" wrapText="1"/>
    </xf>
    <xf numFmtId="0" fontId="18" fillId="0" borderId="111" xfId="40428" applyFont="1" applyFill="1" applyBorder="1" applyAlignment="1">
      <alignment horizontal="center" vertical="center"/>
    </xf>
    <xf numFmtId="0" fontId="18" fillId="0" borderId="111" xfId="40428" applyFont="1" applyFill="1" applyBorder="1" applyAlignment="1">
      <alignment horizontal="center"/>
    </xf>
    <xf numFmtId="17" fontId="18" fillId="0" borderId="111" xfId="40428" applyNumberFormat="1" applyFont="1" applyFill="1" applyBorder="1" applyAlignment="1">
      <alignment horizontal="center"/>
    </xf>
    <xf numFmtId="0" fontId="10" fillId="56" borderId="111" xfId="40424" applyFill="1" applyBorder="1"/>
    <xf numFmtId="0" fontId="196" fillId="0" borderId="111" xfId="40424" applyFont="1" applyFill="1" applyBorder="1" applyAlignment="1">
      <alignment horizontal="center" vertical="center" wrapText="1"/>
    </xf>
    <xf numFmtId="0" fontId="10" fillId="0" borderId="0" xfId="40424" applyFill="1" applyBorder="1"/>
    <xf numFmtId="166" fontId="276" fillId="51" borderId="0" xfId="40428" applyNumberFormat="1" applyFont="1" applyFill="1" applyBorder="1"/>
    <xf numFmtId="2" fontId="10" fillId="56" borderId="21" xfId="40429" applyNumberFormat="1" applyFill="1" applyBorder="1" applyAlignment="1">
      <alignment horizontal="center"/>
    </xf>
    <xf numFmtId="2" fontId="10" fillId="56" borderId="39" xfId="40429" applyNumberFormat="1" applyFill="1" applyBorder="1" applyAlignment="1">
      <alignment horizontal="center"/>
    </xf>
    <xf numFmtId="6" fontId="10" fillId="56" borderId="111" xfId="40429" applyNumberFormat="1" applyFill="1" applyBorder="1"/>
    <xf numFmtId="10" fontId="10" fillId="56" borderId="111" xfId="40429" applyNumberFormat="1" applyFill="1" applyBorder="1"/>
    <xf numFmtId="2" fontId="196" fillId="0" borderId="39" xfId="40429" applyNumberFormat="1" applyFont="1" applyFill="1" applyBorder="1" applyAlignment="1">
      <alignment horizontal="center" vertical="center" wrapText="1"/>
    </xf>
    <xf numFmtId="0" fontId="18" fillId="0" borderId="39" xfId="40429" applyFont="1" applyFill="1" applyBorder="1" applyAlignment="1">
      <alignment horizontal="center" vertical="top" wrapText="1"/>
    </xf>
    <xf numFmtId="2" fontId="196" fillId="0" borderId="34" xfId="40429" applyNumberFormat="1" applyFont="1" applyFill="1" applyBorder="1" applyAlignment="1">
      <alignment horizontal="center" vertical="center" wrapText="1"/>
    </xf>
    <xf numFmtId="0" fontId="18" fillId="56" borderId="111" xfId="40430" applyFont="1" applyFill="1" applyBorder="1" applyAlignment="1">
      <alignment horizontal="left" wrapText="1"/>
    </xf>
    <xf numFmtId="1" fontId="18" fillId="56" borderId="111" xfId="40430" applyNumberFormat="1" applyFont="1" applyFill="1" applyBorder="1"/>
    <xf numFmtId="0" fontId="18" fillId="56" borderId="111" xfId="40430" applyFont="1" applyFill="1" applyBorder="1"/>
    <xf numFmtId="0" fontId="18" fillId="0" borderId="111" xfId="40430" applyFont="1" applyFill="1" applyBorder="1" applyAlignment="1">
      <alignment horizontal="center" vertical="center" wrapText="1"/>
    </xf>
    <xf numFmtId="0" fontId="18" fillId="0" borderId="111" xfId="40424" applyFont="1" applyFill="1" applyBorder="1" applyAlignment="1">
      <alignment horizontal="center" vertical="center"/>
    </xf>
    <xf numFmtId="0" fontId="18" fillId="0" borderId="111" xfId="40430" applyFont="1" applyFill="1" applyBorder="1" applyAlignment="1">
      <alignment horizontal="center" vertical="center"/>
    </xf>
    <xf numFmtId="0" fontId="18" fillId="0" borderId="111" xfId="40424" applyFont="1" applyFill="1" applyBorder="1" applyAlignment="1">
      <alignment horizontal="center"/>
    </xf>
    <xf numFmtId="0" fontId="196" fillId="0" borderId="111" xfId="1993" applyFont="1" applyFill="1" applyBorder="1" applyAlignment="1">
      <alignment horizontal="center" vertical="center" wrapText="1"/>
    </xf>
    <xf numFmtId="17" fontId="18" fillId="0" borderId="111" xfId="1993" applyNumberFormat="1" applyFont="1" applyFill="1" applyBorder="1" applyAlignment="1">
      <alignment horizontal="center"/>
    </xf>
    <xf numFmtId="0" fontId="18" fillId="0" borderId="111" xfId="40424" applyFont="1" applyFill="1" applyBorder="1" applyAlignment="1">
      <alignment horizontal="center" wrapText="1"/>
    </xf>
    <xf numFmtId="0" fontId="10" fillId="56" borderId="111" xfId="40424" applyFill="1" applyBorder="1" applyAlignment="1">
      <alignment horizontal="center" vertical="center"/>
    </xf>
    <xf numFmtId="0" fontId="18" fillId="0" borderId="111" xfId="40431" applyFont="1" applyFill="1" applyBorder="1" applyAlignment="1">
      <alignment horizontal="center" vertical="center"/>
    </xf>
    <xf numFmtId="0" fontId="18" fillId="0" borderId="111" xfId="40431" applyFont="1" applyFill="1" applyBorder="1" applyAlignment="1">
      <alignment horizontal="right" vertical="center"/>
    </xf>
    <xf numFmtId="17" fontId="18" fillId="0" borderId="111" xfId="40431" applyNumberFormat="1" applyFont="1" applyFill="1" applyBorder="1" applyAlignment="1">
      <alignment horizontal="left" vertical="center"/>
    </xf>
    <xf numFmtId="0" fontId="27" fillId="0" borderId="111" xfId="1993" applyFont="1" applyFill="1" applyBorder="1" applyAlignment="1">
      <alignment horizontal="center" vertical="center" wrapText="1"/>
    </xf>
    <xf numFmtId="0" fontId="27" fillId="0" borderId="111" xfId="1993" applyFont="1" applyFill="1" applyBorder="1" applyAlignment="1">
      <alignment horizontal="center" vertical="center"/>
    </xf>
    <xf numFmtId="0" fontId="18" fillId="0" borderId="111" xfId="1993" applyFont="1" applyFill="1" applyBorder="1" applyAlignment="1">
      <alignment horizontal="center" vertical="center"/>
    </xf>
    <xf numFmtId="328" fontId="0" fillId="56" borderId="111" xfId="1993" applyNumberFormat="1" applyFont="1" applyFill="1" applyBorder="1" applyAlignment="1">
      <alignment horizontal="center"/>
    </xf>
    <xf numFmtId="0" fontId="30" fillId="0" borderId="111" xfId="40424" applyFont="1" applyFill="1" applyBorder="1" applyAlignment="1">
      <alignment horizontal="left" vertical="center" wrapText="1"/>
    </xf>
    <xf numFmtId="0" fontId="30" fillId="0" borderId="111" xfId="40424" applyFont="1" applyFill="1" applyBorder="1" applyAlignment="1">
      <alignment horizontal="left" vertical="center"/>
    </xf>
    <xf numFmtId="0" fontId="267" fillId="0" borderId="111" xfId="40424" applyFont="1" applyFill="1" applyBorder="1" applyAlignment="1">
      <alignment vertical="center"/>
    </xf>
    <xf numFmtId="0" fontId="267" fillId="0" borderId="111" xfId="40424" applyFont="1" applyFill="1" applyBorder="1" applyAlignment="1">
      <alignment vertical="center" wrapText="1"/>
    </xf>
    <xf numFmtId="0" fontId="30" fillId="0" borderId="111" xfId="40424" applyFont="1" applyFill="1" applyBorder="1" applyAlignment="1">
      <alignment vertical="center"/>
    </xf>
    <xf numFmtId="0" fontId="30" fillId="0" borderId="111" xfId="40424" applyFont="1" applyFill="1" applyBorder="1" applyAlignment="1">
      <alignment vertical="center" wrapText="1"/>
    </xf>
    <xf numFmtId="0" fontId="268" fillId="0" borderId="111" xfId="40424" applyFont="1" applyFill="1" applyBorder="1" applyAlignment="1">
      <alignment vertical="center"/>
    </xf>
    <xf numFmtId="0" fontId="267" fillId="51" borderId="111" xfId="40424" applyFont="1" applyFill="1" applyBorder="1" applyAlignment="1">
      <alignment vertical="center" wrapText="1"/>
    </xf>
    <xf numFmtId="0" fontId="267" fillId="73" borderId="111" xfId="40424" applyFont="1" applyFill="1" applyBorder="1" applyAlignment="1">
      <alignment vertical="center"/>
    </xf>
    <xf numFmtId="0" fontId="30" fillId="120" borderId="111" xfId="40424" applyFont="1" applyFill="1" applyBorder="1" applyAlignment="1">
      <alignment vertical="center"/>
    </xf>
    <xf numFmtId="0" fontId="30" fillId="120" borderId="111" xfId="40424" applyFont="1" applyFill="1" applyBorder="1" applyAlignment="1">
      <alignment vertical="center" wrapText="1"/>
    </xf>
    <xf numFmtId="0" fontId="267" fillId="5" borderId="111" xfId="40424" applyFont="1" applyFill="1" applyBorder="1" applyAlignment="1">
      <alignment vertical="center"/>
    </xf>
    <xf numFmtId="0" fontId="267" fillId="119" borderId="111" xfId="40424" applyFont="1" applyFill="1" applyBorder="1" applyAlignment="1">
      <alignment vertical="center"/>
    </xf>
    <xf numFmtId="0" fontId="268" fillId="5" borderId="111" xfId="40424" applyFont="1" applyFill="1" applyBorder="1" applyAlignment="1">
      <alignment horizontal="left"/>
    </xf>
    <xf numFmtId="0" fontId="267" fillId="73" borderId="111" xfId="40424" applyFont="1" applyFill="1" applyBorder="1"/>
    <xf numFmtId="0" fontId="267" fillId="5" borderId="111" xfId="40424" applyFont="1" applyFill="1" applyBorder="1"/>
    <xf numFmtId="0" fontId="0" fillId="0" borderId="111" xfId="0" applyFont="1" applyBorder="1"/>
    <xf numFmtId="0" fontId="8" fillId="54" borderId="111" xfId="1945" applyNumberFormat="1" applyFont="1" applyFill="1" applyBorder="1"/>
    <xf numFmtId="182" fontId="8" fillId="0" borderId="111" xfId="33679" applyNumberFormat="1" applyFont="1" applyBorder="1" applyAlignment="1">
      <alignment horizontal="center" vertical="top" wrapText="1"/>
    </xf>
    <xf numFmtId="186" fontId="4" fillId="56" borderId="111" xfId="0" applyNumberFormat="1" applyFont="1" applyFill="1" applyBorder="1"/>
    <xf numFmtId="164" fontId="9" fillId="0" borderId="111" xfId="107" applyNumberFormat="1" applyFont="1" applyBorder="1" applyAlignment="1" applyProtection="1">
      <alignment horizontal="center"/>
    </xf>
    <xf numFmtId="164" fontId="9" fillId="0" borderId="111" xfId="107" applyNumberFormat="1" applyFont="1" applyBorder="1" applyAlignment="1" applyProtection="1"/>
    <xf numFmtId="164" fontId="9" fillId="0" borderId="111" xfId="107" applyNumberFormat="1" applyFont="1" applyBorder="1" applyProtection="1"/>
    <xf numFmtId="164" fontId="7" fillId="0" borderId="111" xfId="107" applyNumberFormat="1" applyFont="1" applyBorder="1" applyProtection="1"/>
    <xf numFmtId="164" fontId="7" fillId="0" borderId="111" xfId="107" applyNumberFormat="1" applyFont="1" applyBorder="1" applyAlignment="1" applyProtection="1">
      <alignment horizontal="center"/>
    </xf>
    <xf numFmtId="1" fontId="8" fillId="0" borderId="111" xfId="107" applyNumberFormat="1" applyFont="1" applyBorder="1" applyAlignment="1" applyProtection="1">
      <alignment horizontal="center" wrapText="1"/>
    </xf>
    <xf numFmtId="164" fontId="7" fillId="0" borderId="111" xfId="107" applyNumberFormat="1" applyFont="1" applyFill="1" applyBorder="1" applyProtection="1"/>
    <xf numFmtId="2" fontId="7" fillId="0" borderId="111" xfId="107" applyNumberFormat="1" applyFont="1" applyBorder="1" applyAlignment="1" applyProtection="1">
      <alignment horizontal="center"/>
    </xf>
    <xf numFmtId="164" fontId="39" fillId="0" borderId="111" xfId="107" applyNumberFormat="1" applyFont="1" applyBorder="1" applyProtection="1"/>
    <xf numFmtId="0" fontId="7" fillId="0" borderId="111" xfId="107" applyFont="1" applyBorder="1" applyAlignment="1" applyProtection="1"/>
    <xf numFmtId="0" fontId="7" fillId="4" borderId="111" xfId="2" applyFont="1" applyFill="1" applyBorder="1" applyAlignment="1" applyProtection="1">
      <alignment horizontal="center"/>
      <protection locked="0"/>
    </xf>
    <xf numFmtId="164" fontId="7" fillId="7" borderId="111" xfId="2" applyNumberFormat="1" applyFont="1" applyFill="1" applyBorder="1" applyAlignment="1" applyProtection="1">
      <alignment horizontal="center"/>
      <protection locked="0"/>
    </xf>
    <xf numFmtId="167" fontId="7" fillId="7" borderId="111" xfId="2" applyNumberFormat="1" applyFont="1" applyFill="1" applyBorder="1" applyAlignment="1" applyProtection="1">
      <alignment horizontal="center"/>
      <protection locked="0"/>
    </xf>
    <xf numFmtId="0" fontId="7" fillId="6" borderId="111" xfId="2" applyFont="1" applyFill="1" applyBorder="1" applyAlignment="1">
      <alignment horizontal="center"/>
    </xf>
    <xf numFmtId="0" fontId="7" fillId="0" borderId="111" xfId="2" applyFont="1" applyBorder="1" applyAlignment="1">
      <alignment horizontal="right"/>
    </xf>
    <xf numFmtId="2" fontId="7" fillId="4" borderId="111" xfId="2" applyNumberFormat="1" applyFont="1" applyFill="1" applyBorder="1"/>
    <xf numFmtId="0" fontId="8" fillId="0" borderId="111" xfId="2" applyFont="1" applyBorder="1"/>
    <xf numFmtId="0" fontId="7" fillId="5" borderId="111" xfId="2" applyFont="1" applyFill="1" applyBorder="1" applyAlignment="1">
      <alignment horizontal="center"/>
    </xf>
    <xf numFmtId="0" fontId="7" fillId="5" borderId="111" xfId="2" applyFont="1" applyFill="1" applyBorder="1"/>
    <xf numFmtId="0" fontId="3" fillId="0" borderId="111" xfId="0" applyFont="1" applyBorder="1" applyAlignment="1">
      <alignment wrapText="1"/>
    </xf>
    <xf numFmtId="0" fontId="7" fillId="0" borderId="111" xfId="0" applyFont="1" applyBorder="1" applyAlignment="1">
      <alignment wrapText="1"/>
    </xf>
    <xf numFmtId="0" fontId="0" fillId="79" borderId="111" xfId="0" applyFill="1" applyBorder="1"/>
    <xf numFmtId="0" fontId="0" fillId="80" borderId="111" xfId="0" applyFill="1" applyBorder="1"/>
    <xf numFmtId="0" fontId="0" fillId="81" borderId="111" xfId="0" applyFill="1" applyBorder="1"/>
    <xf numFmtId="0" fontId="0" fillId="82" borderId="111" xfId="0" applyFill="1" applyBorder="1"/>
    <xf numFmtId="0" fontId="0" fillId="74" borderId="111" xfId="0" applyFill="1" applyBorder="1"/>
    <xf numFmtId="0" fontId="0" fillId="83" borderId="111" xfId="0" applyFill="1" applyBorder="1"/>
    <xf numFmtId="0" fontId="0" fillId="121" borderId="111" xfId="0" applyFill="1" applyBorder="1"/>
    <xf numFmtId="0" fontId="282" fillId="96" borderId="0" xfId="1944" applyNumberFormat="1" applyFont="1" applyFill="1" applyBorder="1" applyAlignment="1" applyProtection="1">
      <alignment horizontal="left"/>
    </xf>
    <xf numFmtId="186" fontId="0" fillId="55" borderId="111" xfId="0" applyNumberFormat="1" applyFill="1" applyBorder="1"/>
    <xf numFmtId="182" fontId="7" fillId="0" borderId="111" xfId="1997" applyNumberFormat="1" applyFont="1" applyBorder="1"/>
    <xf numFmtId="182" fontId="8" fillId="0" borderId="111" xfId="1997" applyNumberFormat="1" applyFont="1" applyBorder="1"/>
    <xf numFmtId="182" fontId="7" fillId="0" borderId="111" xfId="4" applyNumberFormat="1" applyFont="1" applyBorder="1" applyAlignment="1">
      <alignment vertical="center" wrapText="1"/>
    </xf>
    <xf numFmtId="182" fontId="7" fillId="56" borderId="111" xfId="5" applyNumberFormat="1" applyFont="1" applyFill="1" applyBorder="1"/>
    <xf numFmtId="0" fontId="0" fillId="0" borderId="111" xfId="0" applyBorder="1" applyAlignment="1">
      <alignment vertical="center" wrapText="1"/>
    </xf>
    <xf numFmtId="182" fontId="7" fillId="0" borderId="111" xfId="16" applyNumberFormat="1" applyFont="1" applyFill="1" applyBorder="1" applyAlignment="1">
      <alignment horizontal="left"/>
    </xf>
    <xf numFmtId="182" fontId="7" fillId="56" borderId="111" xfId="16" applyNumberFormat="1" applyFont="1" applyFill="1" applyBorder="1"/>
    <xf numFmtId="182" fontId="15" fillId="0" borderId="111" xfId="5" applyNumberFormat="1" applyFont="1" applyBorder="1"/>
    <xf numFmtId="182" fontId="8" fillId="0" borderId="111" xfId="4" applyNumberFormat="1" applyFont="1" applyBorder="1" applyAlignment="1">
      <alignment horizontal="left"/>
    </xf>
    <xf numFmtId="182" fontId="7" fillId="0" borderId="111" xfId="4" applyNumberFormat="1" applyFont="1" applyFill="1" applyBorder="1" applyAlignment="1">
      <alignment horizontal="left"/>
    </xf>
    <xf numFmtId="186" fontId="7" fillId="56" borderId="111" xfId="1996" applyNumberFormat="1" applyFont="1" applyFill="1" applyBorder="1" applyAlignment="1" applyProtection="1">
      <alignment horizontal="center"/>
      <protection locked="0"/>
    </xf>
    <xf numFmtId="0" fontId="48" fillId="56" borderId="111" xfId="0" applyFont="1" applyFill="1" applyBorder="1"/>
    <xf numFmtId="0" fontId="121" fillId="56" borderId="4" xfId="0" applyFont="1" applyFill="1" applyBorder="1" applyAlignment="1">
      <alignment horizontal="center" vertical="top" wrapText="1"/>
    </xf>
    <xf numFmtId="0" fontId="121" fillId="56" borderId="111" xfId="0" applyFont="1" applyFill="1" applyBorder="1" applyAlignment="1">
      <alignment horizontal="center" vertical="top" wrapText="1"/>
    </xf>
    <xf numFmtId="186" fontId="3" fillId="56" borderId="111" xfId="0" applyNumberFormat="1" applyFont="1" applyFill="1" applyBorder="1"/>
    <xf numFmtId="0" fontId="22" fillId="56" borderId="111" xfId="40440" applyFill="1" applyBorder="1"/>
    <xf numFmtId="182" fontId="7" fillId="56" borderId="111" xfId="1996" applyNumberFormat="1" applyFont="1" applyFill="1" applyBorder="1" applyProtection="1"/>
    <xf numFmtId="0" fontId="7" fillId="0" borderId="111" xfId="40440" applyFont="1" applyBorder="1"/>
    <xf numFmtId="3" fontId="7" fillId="0" borderId="111" xfId="1996" applyNumberFormat="1" applyFont="1" applyFill="1" applyBorder="1" applyAlignment="1" applyProtection="1">
      <alignment horizontal="right"/>
    </xf>
    <xf numFmtId="3" fontId="7" fillId="56" borderId="111" xfId="1996" applyNumberFormat="1" applyFont="1" applyFill="1" applyBorder="1" applyAlignment="1" applyProtection="1">
      <alignment horizontal="right"/>
    </xf>
    <xf numFmtId="0" fontId="22" fillId="0" borderId="111" xfId="40440" applyBorder="1"/>
    <xf numFmtId="0" fontId="8" fillId="0" borderId="111" xfId="0" applyFont="1" applyBorder="1"/>
    <xf numFmtId="164" fontId="22" fillId="56" borderId="111" xfId="40440" applyNumberFormat="1" applyFill="1" applyBorder="1"/>
    <xf numFmtId="182" fontId="7" fillId="0" borderId="114" xfId="192" applyNumberFormat="1" applyFont="1" applyBorder="1"/>
    <xf numFmtId="182" fontId="7" fillId="0" borderId="111" xfId="192" applyNumberFormat="1" applyFont="1" applyBorder="1"/>
    <xf numFmtId="0" fontId="4" fillId="0" borderId="112" xfId="33687" applyNumberFormat="1" applyFont="1" applyBorder="1" applyAlignment="1">
      <alignment horizontal="centerContinuous" wrapText="1"/>
    </xf>
    <xf numFmtId="0" fontId="4" fillId="0" borderId="114" xfId="33687" applyNumberFormat="1" applyFont="1" applyBorder="1" applyAlignment="1">
      <alignment horizontal="centerContinuous" wrapText="1"/>
    </xf>
    <xf numFmtId="0" fontId="4" fillId="0" borderId="111" xfId="33687" applyNumberFormat="1" applyFont="1" applyBorder="1" applyAlignment="1">
      <alignment horizontal="centerContinuous"/>
    </xf>
    <xf numFmtId="0" fontId="9" fillId="0" borderId="111" xfId="192" applyFont="1" applyBorder="1" applyAlignment="1" applyProtection="1">
      <alignment horizontal="center" wrapText="1"/>
    </xf>
    <xf numFmtId="0" fontId="9" fillId="0" borderId="119" xfId="192" applyFont="1" applyBorder="1" applyAlignment="1">
      <alignment wrapText="1"/>
    </xf>
    <xf numFmtId="178" fontId="8" fillId="0" borderId="119" xfId="194" applyNumberFormat="1" applyFont="1" applyBorder="1" applyProtection="1"/>
    <xf numFmtId="178" fontId="7" fillId="0" borderId="114" xfId="194" applyNumberFormat="1" applyFont="1" applyBorder="1" applyProtection="1"/>
    <xf numFmtId="182" fontId="8" fillId="55" borderId="111" xfId="192" applyNumberFormat="1" applyFont="1" applyFill="1" applyBorder="1"/>
    <xf numFmtId="182" fontId="7" fillId="95" borderId="111" xfId="192" applyNumberFormat="1" applyFont="1" applyFill="1" applyBorder="1"/>
    <xf numFmtId="178" fontId="7" fillId="0" borderId="111" xfId="194" applyNumberFormat="1" applyFont="1" applyFill="1" applyBorder="1" applyProtection="1"/>
    <xf numFmtId="178" fontId="8" fillId="0" borderId="114" xfId="194" applyNumberFormat="1" applyFont="1" applyFill="1" applyBorder="1" applyAlignment="1" applyProtection="1">
      <alignment horizontal="left"/>
    </xf>
    <xf numFmtId="178" fontId="8" fillId="0" borderId="111" xfId="194" applyNumberFormat="1" applyFont="1" applyFill="1" applyBorder="1" applyAlignment="1" applyProtection="1">
      <alignment horizontal="left"/>
    </xf>
    <xf numFmtId="178" fontId="7" fillId="0" borderId="114" xfId="194" applyNumberFormat="1" applyFont="1" applyFill="1" applyBorder="1" applyProtection="1"/>
    <xf numFmtId="182" fontId="7" fillId="55" borderId="111" xfId="192" applyNumberFormat="1" applyFont="1" applyFill="1" applyBorder="1"/>
    <xf numFmtId="0" fontId="0" fillId="0" borderId="0" xfId="33686" applyNumberFormat="1" applyFont="1" applyFill="1" applyBorder="1" applyAlignment="1" applyProtection="1">
      <alignment vertical="top" wrapText="1"/>
    </xf>
    <xf numFmtId="0" fontId="0" fillId="0" borderId="0" xfId="0" applyAlignment="1">
      <alignment vertical="top" wrapText="1"/>
    </xf>
    <xf numFmtId="182" fontId="7" fillId="0" borderId="111" xfId="192" applyNumberFormat="1" applyFont="1" applyBorder="1" applyAlignment="1">
      <alignment horizontal="center"/>
    </xf>
    <xf numFmtId="182" fontId="7" fillId="0" borderId="111" xfId="192" applyNumberFormat="1" applyFont="1" applyFill="1" applyBorder="1"/>
    <xf numFmtId="0" fontId="4" fillId="0" borderId="112" xfId="33687" applyNumberFormat="1" applyFont="1" applyBorder="1" applyAlignment="1">
      <alignment horizontal="centerContinuous"/>
    </xf>
    <xf numFmtId="0" fontId="4" fillId="0" borderId="113" xfId="33687" applyNumberFormat="1" applyFont="1" applyBorder="1" applyAlignment="1">
      <alignment horizontal="centerContinuous"/>
    </xf>
    <xf numFmtId="0" fontId="4" fillId="0" borderId="114" xfId="33687" applyNumberFormat="1" applyFont="1" applyBorder="1" applyAlignment="1">
      <alignment horizontal="centerContinuous"/>
    </xf>
    <xf numFmtId="0" fontId="8" fillId="0" borderId="112" xfId="192" applyFont="1" applyBorder="1" applyAlignment="1">
      <alignment horizontal="left" wrapText="1"/>
    </xf>
    <xf numFmtId="0" fontId="8" fillId="0" borderId="114" xfId="192" applyFont="1" applyBorder="1" applyAlignment="1">
      <alignment horizontal="left" wrapText="1"/>
    </xf>
    <xf numFmtId="0" fontId="9" fillId="0" borderId="111" xfId="192" applyFont="1" applyFill="1" applyBorder="1" applyAlignment="1" applyProtection="1">
      <alignment horizontal="center" wrapText="1"/>
    </xf>
    <xf numFmtId="0" fontId="4" fillId="0" borderId="111" xfId="33687" applyNumberFormat="1" applyFont="1" applyBorder="1" applyAlignment="1">
      <alignment horizontal="center" vertical="center" wrapText="1"/>
    </xf>
    <xf numFmtId="182" fontId="8" fillId="56" borderId="111" xfId="192" applyNumberFormat="1" applyFont="1" applyFill="1" applyBorder="1" applyAlignment="1">
      <alignment horizontal="center" vertical="center"/>
    </xf>
    <xf numFmtId="178" fontId="8" fillId="0" borderId="111" xfId="194" applyNumberFormat="1" applyFont="1" applyBorder="1" applyProtection="1"/>
    <xf numFmtId="182" fontId="7" fillId="117" borderId="111" xfId="192" applyNumberFormat="1" applyFont="1" applyFill="1" applyBorder="1"/>
    <xf numFmtId="182" fontId="8" fillId="117" borderId="111" xfId="192" applyNumberFormat="1" applyFont="1" applyFill="1" applyBorder="1"/>
    <xf numFmtId="182" fontId="8" fillId="94" borderId="111" xfId="192" applyNumberFormat="1" applyFont="1" applyFill="1" applyBorder="1"/>
    <xf numFmtId="0" fontId="9" fillId="0" borderId="111" xfId="192" applyFont="1" applyBorder="1" applyAlignment="1">
      <alignment horizontal="left" wrapText="1"/>
    </xf>
    <xf numFmtId="182" fontId="9" fillId="0" borderId="111" xfId="192" applyNumberFormat="1" applyFont="1" applyBorder="1" applyAlignment="1">
      <alignment horizontal="center"/>
    </xf>
    <xf numFmtId="0" fontId="9" fillId="0" borderId="111" xfId="192" applyFont="1" applyBorder="1" applyAlignment="1" applyProtection="1">
      <alignment horizontal="center" vertical="center" wrapText="1"/>
    </xf>
    <xf numFmtId="0" fontId="6" fillId="0" borderId="119" xfId="192" applyFont="1" applyFill="1" applyBorder="1" applyAlignment="1">
      <alignment wrapText="1"/>
    </xf>
    <xf numFmtId="0" fontId="6" fillId="0" borderId="119" xfId="192" applyFont="1" applyBorder="1" applyAlignment="1">
      <alignment wrapText="1"/>
    </xf>
    <xf numFmtId="182" fontId="6" fillId="0" borderId="114" xfId="33686" applyNumberFormat="1" applyFont="1" applyBorder="1" applyAlignment="1">
      <alignment wrapText="1"/>
    </xf>
    <xf numFmtId="182" fontId="6" fillId="0" borderId="111" xfId="192" applyNumberFormat="1" applyFont="1" applyBorder="1" applyAlignment="1">
      <alignment horizontal="center"/>
    </xf>
    <xf numFmtId="187" fontId="6" fillId="118" borderId="114" xfId="194" applyNumberFormat="1" applyFont="1" applyFill="1" applyBorder="1" applyAlignment="1" applyProtection="1">
      <alignment horizontal="right"/>
    </xf>
    <xf numFmtId="182" fontId="6" fillId="0" borderId="114" xfId="33686" applyNumberFormat="1" applyFont="1" applyBorder="1"/>
    <xf numFmtId="182" fontId="9" fillId="54" borderId="114" xfId="33686" applyNumberFormat="1" applyFont="1" applyFill="1" applyBorder="1"/>
    <xf numFmtId="182" fontId="6" fillId="0" borderId="111" xfId="33686" applyNumberFormat="1" applyFont="1" applyBorder="1"/>
    <xf numFmtId="182" fontId="9" fillId="0" borderId="111" xfId="33686" applyNumberFormat="1" applyFont="1" applyBorder="1"/>
    <xf numFmtId="0" fontId="8" fillId="0" borderId="111" xfId="192" applyFont="1" applyBorder="1" applyAlignment="1">
      <alignment horizontal="left" vertical="center" wrapText="1"/>
    </xf>
    <xf numFmtId="0" fontId="8" fillId="0" borderId="112" xfId="192" applyFont="1" applyBorder="1" applyAlignment="1">
      <alignment horizontal="center" vertical="center" wrapText="1"/>
    </xf>
    <xf numFmtId="0" fontId="8" fillId="0" borderId="111" xfId="192" applyFont="1" applyBorder="1" applyAlignment="1">
      <alignment horizontal="center" vertical="center" wrapText="1"/>
    </xf>
    <xf numFmtId="182" fontId="7" fillId="0" borderId="119" xfId="192" applyNumberFormat="1" applyFont="1" applyBorder="1"/>
    <xf numFmtId="0" fontId="7" fillId="0" borderId="111" xfId="192" applyFont="1" applyBorder="1" applyAlignment="1">
      <alignment horizontal="left" wrapText="1"/>
    </xf>
    <xf numFmtId="187" fontId="8" fillId="55" borderId="111" xfId="192" applyNumberFormat="1" applyFont="1" applyFill="1" applyBorder="1"/>
    <xf numFmtId="182" fontId="7" fillId="56" borderId="114" xfId="194" applyNumberFormat="1" applyFont="1" applyFill="1" applyBorder="1" applyProtection="1"/>
    <xf numFmtId="0" fontId="7" fillId="0" borderId="119" xfId="35250" applyFont="1" applyBorder="1" applyAlignment="1" applyProtection="1">
      <alignment horizontal="left"/>
    </xf>
    <xf numFmtId="0" fontId="9" fillId="0" borderId="111" xfId="192" applyFont="1" applyBorder="1" applyAlignment="1">
      <alignment horizontal="left" vertical="center" wrapText="1"/>
    </xf>
    <xf numFmtId="182" fontId="9" fillId="0" borderId="111" xfId="192" applyNumberFormat="1" applyFont="1" applyBorder="1" applyAlignment="1">
      <alignment horizontal="center" vertical="center"/>
    </xf>
    <xf numFmtId="182" fontId="8" fillId="0" borderId="119" xfId="33686" applyNumberFormat="1" applyFont="1" applyBorder="1" applyAlignment="1">
      <alignment horizontal="left"/>
    </xf>
    <xf numFmtId="182" fontId="7" fillId="0" borderId="114" xfId="33686" applyNumberFormat="1" applyFont="1" applyBorder="1"/>
    <xf numFmtId="182" fontId="7" fillId="0" borderId="111" xfId="33686" applyNumberFormat="1" applyFont="1" applyBorder="1"/>
    <xf numFmtId="0" fontId="8" fillId="0" borderId="111" xfId="192" applyFont="1" applyBorder="1" applyAlignment="1" applyProtection="1">
      <alignment horizontal="center"/>
    </xf>
    <xf numFmtId="182" fontId="7" fillId="55" borderId="111" xfId="33686" applyNumberFormat="1" applyFont="1" applyFill="1" applyBorder="1"/>
    <xf numFmtId="187" fontId="7" fillId="118" borderId="114" xfId="194" applyNumberFormat="1" applyFont="1" applyFill="1" applyBorder="1" applyAlignment="1" applyProtection="1">
      <alignment horizontal="right"/>
    </xf>
    <xf numFmtId="182" fontId="7" fillId="0" borderId="114" xfId="33686" applyNumberFormat="1" applyFont="1" applyFill="1" applyBorder="1"/>
    <xf numFmtId="182" fontId="7" fillId="0" borderId="111" xfId="33686" applyNumberFormat="1" applyFont="1" applyFill="1" applyBorder="1"/>
    <xf numFmtId="182" fontId="8" fillId="0" borderId="114" xfId="33686" applyNumberFormat="1" applyFont="1" applyFill="1" applyBorder="1"/>
    <xf numFmtId="182" fontId="8" fillId="0" borderId="111" xfId="33686" applyNumberFormat="1" applyFont="1" applyFill="1" applyBorder="1"/>
    <xf numFmtId="0" fontId="7" fillId="0" borderId="119" xfId="1947" applyNumberFormat="1" applyFont="1" applyFill="1" applyBorder="1"/>
    <xf numFmtId="187" fontId="7" fillId="0" borderId="111" xfId="194" applyNumberFormat="1" applyFont="1" applyFill="1" applyBorder="1" applyAlignment="1" applyProtection="1">
      <alignment horizontal="left"/>
    </xf>
    <xf numFmtId="187" fontId="7" fillId="0" borderId="111" xfId="194" applyNumberFormat="1" applyFont="1" applyFill="1" applyBorder="1" applyAlignment="1" applyProtection="1"/>
    <xf numFmtId="182" fontId="8" fillId="0" borderId="111" xfId="192" applyNumberFormat="1" applyFont="1" applyBorder="1"/>
    <xf numFmtId="187" fontId="8" fillId="118" borderId="114" xfId="194" applyNumberFormat="1" applyFont="1" applyFill="1" applyBorder="1" applyAlignment="1" applyProtection="1">
      <alignment horizontal="centerContinuous" wrapText="1"/>
    </xf>
    <xf numFmtId="0" fontId="8" fillId="0" borderId="119" xfId="192" applyFont="1" applyBorder="1" applyAlignment="1">
      <alignment horizontal="left" wrapText="1"/>
    </xf>
    <xf numFmtId="0" fontId="4" fillId="0" borderId="111" xfId="33687" applyNumberFormat="1" applyFont="1" applyBorder="1" applyAlignment="1">
      <alignment horizontal="center"/>
    </xf>
    <xf numFmtId="182" fontId="4" fillId="0" borderId="119" xfId="33686" applyNumberFormat="1" applyFont="1" applyBorder="1"/>
    <xf numFmtId="182" fontId="8" fillId="0" borderId="119" xfId="6" applyNumberFormat="1" applyFont="1" applyBorder="1" applyAlignment="1">
      <alignment horizontal="left"/>
    </xf>
    <xf numFmtId="187" fontId="7" fillId="56" borderId="111" xfId="192" applyNumberFormat="1" applyFont="1" applyFill="1" applyBorder="1"/>
    <xf numFmtId="182" fontId="8" fillId="55" borderId="111" xfId="33686" applyNumberFormat="1" applyFont="1" applyFill="1" applyBorder="1"/>
    <xf numFmtId="182" fontId="7" fillId="0" borderId="111" xfId="6" applyNumberFormat="1" applyFont="1" applyBorder="1" applyAlignment="1">
      <alignment horizontal="left"/>
    </xf>
    <xf numFmtId="182" fontId="8" fillId="0" borderId="111" xfId="6" applyNumberFormat="1" applyFont="1" applyBorder="1" applyAlignment="1">
      <alignment horizontal="left"/>
    </xf>
    <xf numFmtId="182" fontId="7" fillId="0" borderId="111" xfId="192" applyNumberFormat="1" applyFont="1" applyBorder="1" applyAlignment="1">
      <alignment vertical="center"/>
    </xf>
    <xf numFmtId="0" fontId="6" fillId="0" borderId="119" xfId="192" applyFont="1" applyBorder="1" applyAlignment="1"/>
    <xf numFmtId="0" fontId="7" fillId="0" borderId="119" xfId="192" applyFont="1" applyBorder="1" applyAlignment="1">
      <alignment wrapText="1"/>
    </xf>
    <xf numFmtId="182" fontId="7" fillId="0" borderId="114" xfId="1946" applyNumberFormat="1" applyFont="1" applyBorder="1" applyAlignment="1"/>
    <xf numFmtId="182" fontId="7" fillId="0" borderId="111" xfId="191" applyNumberFormat="1" applyFont="1" applyBorder="1"/>
    <xf numFmtId="182" fontId="7" fillId="55" borderId="111" xfId="191" applyNumberFormat="1" applyFont="1" applyFill="1" applyBorder="1"/>
    <xf numFmtId="189" fontId="7" fillId="56" borderId="111" xfId="191" applyNumberFormat="1" applyFont="1" applyFill="1" applyBorder="1"/>
    <xf numFmtId="182" fontId="7" fillId="0" borderId="111" xfId="1946" applyNumberFormat="1" applyFont="1" applyBorder="1" applyAlignment="1"/>
    <xf numFmtId="182" fontId="8" fillId="0" borderId="111" xfId="191" applyNumberFormat="1" applyFont="1" applyBorder="1"/>
    <xf numFmtId="182" fontId="3" fillId="0" borderId="0" xfId="192" applyNumberFormat="1" applyFont="1"/>
    <xf numFmtId="0" fontId="7" fillId="0" borderId="123" xfId="40409" applyNumberFormat="1" applyFont="1" applyFill="1" applyBorder="1"/>
    <xf numFmtId="0" fontId="283" fillId="0" borderId="0" xfId="40409" applyNumberFormat="1" applyFont="1"/>
    <xf numFmtId="0" fontId="282" fillId="96" borderId="0" xfId="1997" applyNumberFormat="1" applyFont="1" applyFill="1" applyBorder="1" applyAlignment="1">
      <alignment horizontal="left"/>
    </xf>
    <xf numFmtId="0" fontId="282" fillId="96" borderId="0" xfId="0" applyNumberFormat="1" applyFont="1" applyFill="1" applyBorder="1" applyAlignment="1">
      <alignment horizontal="left" vertical="center"/>
    </xf>
    <xf numFmtId="0" fontId="282" fillId="96" borderId="0" xfId="191" applyNumberFormat="1" applyFont="1" applyFill="1" applyBorder="1" applyAlignment="1" applyProtection="1">
      <alignment horizontal="left"/>
    </xf>
    <xf numFmtId="0" fontId="282" fillId="96" borderId="0" xfId="102" applyNumberFormat="1" applyFont="1" applyFill="1" applyBorder="1" applyProtection="1"/>
    <xf numFmtId="0" fontId="282" fillId="5" borderId="0" xfId="102" applyNumberFormat="1" applyFont="1" applyFill="1" applyBorder="1" applyProtection="1"/>
    <xf numFmtId="0" fontId="282" fillId="96" borderId="0" xfId="110" applyNumberFormat="1" applyFont="1" applyFill="1" applyBorder="1" applyAlignment="1" applyProtection="1">
      <alignment horizontal="left"/>
    </xf>
    <xf numFmtId="1" fontId="0" fillId="0" borderId="0" xfId="0" applyNumberFormat="1" applyAlignment="1">
      <alignment horizontal="center"/>
    </xf>
    <xf numFmtId="1" fontId="0" fillId="0" borderId="111" xfId="0" applyNumberFormat="1" applyBorder="1" applyAlignment="1">
      <alignment horizontal="center"/>
    </xf>
    <xf numFmtId="1" fontId="4" fillId="0" borderId="111" xfId="0" applyNumberFormat="1" applyFont="1" applyBorder="1" applyAlignment="1">
      <alignment horizontal="center"/>
    </xf>
    <xf numFmtId="0" fontId="8" fillId="0" borderId="111" xfId="0" applyFont="1" applyBorder="1" applyAlignment="1">
      <alignment wrapText="1"/>
    </xf>
    <xf numFmtId="0" fontId="8" fillId="0" borderId="111" xfId="0" applyFont="1" applyBorder="1" applyAlignment="1">
      <alignment horizontal="center" wrapText="1"/>
    </xf>
    <xf numFmtId="0" fontId="284" fillId="0" borderId="111" xfId="40441" applyBorder="1" applyAlignment="1" applyProtection="1">
      <alignment horizontal="center"/>
    </xf>
    <xf numFmtId="0" fontId="94" fillId="0" borderId="111" xfId="0" applyFont="1" applyFill="1" applyBorder="1" applyAlignment="1">
      <alignment wrapText="1"/>
    </xf>
    <xf numFmtId="0" fontId="48" fillId="54" borderId="111" xfId="0" applyFont="1" applyFill="1" applyBorder="1"/>
    <xf numFmtId="0" fontId="0" fillId="54" borderId="111" xfId="0" applyFont="1" applyFill="1" applyBorder="1" applyAlignment="1">
      <alignment vertical="top" wrapText="1"/>
    </xf>
    <xf numFmtId="0" fontId="0" fillId="54" borderId="111" xfId="0" applyFill="1" applyBorder="1"/>
    <xf numFmtId="17" fontId="0" fillId="0" borderId="111" xfId="0" applyNumberFormat="1" applyBorder="1" applyAlignment="1">
      <alignment wrapText="1"/>
    </xf>
    <xf numFmtId="0" fontId="0" fillId="0" borderId="111" xfId="0" applyBorder="1" applyAlignment="1">
      <alignment wrapText="1"/>
    </xf>
    <xf numFmtId="0" fontId="87" fillId="0" borderId="111" xfId="0" applyFont="1" applyBorder="1" applyAlignment="1">
      <alignment wrapText="1"/>
    </xf>
    <xf numFmtId="0" fontId="4" fillId="54" borderId="0" xfId="0" applyFont="1" applyFill="1" applyBorder="1" applyAlignment="1">
      <alignment wrapText="1"/>
    </xf>
    <xf numFmtId="0" fontId="10" fillId="0" borderId="111" xfId="0" applyFont="1" applyBorder="1"/>
    <xf numFmtId="0" fontId="0" fillId="54" borderId="111" xfId="0" applyFill="1" applyBorder="1" applyAlignment="1">
      <alignment wrapText="1"/>
    </xf>
    <xf numFmtId="0" fontId="7" fillId="0" borderId="111" xfId="1945" applyNumberFormat="1" applyFont="1" applyBorder="1" applyAlignment="1">
      <alignment horizontal="left"/>
    </xf>
    <xf numFmtId="186" fontId="7" fillId="55" borderId="4" xfId="1996" applyNumberFormat="1" applyFont="1" applyFill="1" applyBorder="1" applyAlignment="1" applyProtection="1">
      <alignment horizontal="center"/>
      <protection locked="0"/>
    </xf>
    <xf numFmtId="41" fontId="7" fillId="56" borderId="111" xfId="1996" applyNumberFormat="1" applyFont="1" applyFill="1" applyBorder="1" applyAlignment="1" applyProtection="1">
      <alignment horizontal="center"/>
      <protection locked="0"/>
    </xf>
    <xf numFmtId="0" fontId="283" fillId="0" borderId="0" xfId="827" applyNumberFormat="1" applyFont="1"/>
    <xf numFmtId="0" fontId="3" fillId="0" borderId="0" xfId="1945" applyNumberFormat="1" applyFont="1" applyFill="1" applyBorder="1"/>
    <xf numFmtId="0" fontId="4" fillId="0" borderId="111" xfId="787" applyNumberFormat="1" applyFont="1" applyBorder="1" applyAlignment="1">
      <alignment horizontal="centerContinuous"/>
    </xf>
    <xf numFmtId="0" fontId="4" fillId="0" borderId="111" xfId="787" applyNumberFormat="1" applyFont="1" applyBorder="1" applyAlignment="1">
      <alignment horizontal="centerContinuous" wrapText="1"/>
    </xf>
    <xf numFmtId="189" fontId="8" fillId="26" borderId="111" xfId="194" applyNumberFormat="1" applyFont="1" applyFill="1" applyBorder="1" applyAlignment="1" applyProtection="1">
      <alignment horizontal="center"/>
    </xf>
    <xf numFmtId="187" fontId="7" fillId="55" borderId="114" xfId="194" applyNumberFormat="1" applyFont="1" applyFill="1" applyBorder="1" applyProtection="1"/>
    <xf numFmtId="0" fontId="0" fillId="0" borderId="119" xfId="191" applyFont="1" applyBorder="1" applyProtection="1"/>
    <xf numFmtId="332" fontId="0" fillId="55" borderId="119" xfId="191" applyNumberFormat="1" applyFont="1" applyFill="1" applyBorder="1" applyProtection="1"/>
    <xf numFmtId="0" fontId="0" fillId="0" borderId="1" xfId="191" applyFont="1" applyBorder="1" applyProtection="1"/>
    <xf numFmtId="0" fontId="0" fillId="55" borderId="1" xfId="191" applyNumberFormat="1" applyFont="1" applyFill="1" applyBorder="1" applyProtection="1"/>
    <xf numFmtId="0" fontId="0" fillId="0" borderId="111" xfId="191" applyFont="1" applyBorder="1" applyProtection="1"/>
    <xf numFmtId="0" fontId="0" fillId="55" borderId="111" xfId="191" applyNumberFormat="1" applyFont="1" applyFill="1" applyBorder="1" applyProtection="1"/>
    <xf numFmtId="0" fontId="0" fillId="0" borderId="124" xfId="191" applyFont="1" applyBorder="1" applyProtection="1"/>
    <xf numFmtId="0" fontId="0" fillId="55" borderId="124" xfId="191" applyNumberFormat="1" applyFont="1" applyFill="1" applyBorder="1" applyProtection="1"/>
    <xf numFmtId="0" fontId="0" fillId="55" borderId="119" xfId="191" applyNumberFormat="1" applyFont="1" applyFill="1" applyBorder="1" applyProtection="1"/>
    <xf numFmtId="332" fontId="0" fillId="55" borderId="124" xfId="191" applyNumberFormat="1" applyFont="1" applyFill="1" applyBorder="1" applyProtection="1"/>
    <xf numFmtId="178" fontId="7" fillId="0" borderId="124" xfId="194" applyNumberFormat="1" applyFont="1" applyFill="1" applyBorder="1" applyAlignment="1" applyProtection="1">
      <alignment vertical="top" wrapText="1"/>
    </xf>
    <xf numFmtId="164" fontId="7" fillId="0" borderId="111" xfId="194" applyNumberFormat="1" applyFont="1" applyBorder="1" applyProtection="1"/>
    <xf numFmtId="164" fontId="7" fillId="0" borderId="111" xfId="194" applyNumberFormat="1" applyFont="1" applyFill="1" applyBorder="1" applyProtection="1"/>
    <xf numFmtId="0" fontId="0" fillId="0" borderId="111" xfId="787" applyNumberFormat="1" applyFont="1" applyBorder="1"/>
    <xf numFmtId="0" fontId="7" fillId="0" borderId="111" xfId="787" applyNumberFormat="1" applyFont="1" applyBorder="1"/>
    <xf numFmtId="0" fontId="7" fillId="0" borderId="111" xfId="787" applyNumberFormat="1" applyFont="1" applyFill="1" applyBorder="1"/>
    <xf numFmtId="186" fontId="4" fillId="55" borderId="111" xfId="787" applyNumberFormat="1" applyFont="1" applyFill="1" applyBorder="1"/>
    <xf numFmtId="186" fontId="7" fillId="54" borderId="111" xfId="787" applyNumberFormat="1" applyFont="1" applyFill="1" applyBorder="1"/>
    <xf numFmtId="186" fontId="7" fillId="59" borderId="114" xfId="194" applyNumberFormat="1" applyFont="1" applyFill="1" applyBorder="1" applyAlignment="1" applyProtection="1">
      <alignment horizontal="right"/>
    </xf>
    <xf numFmtId="187" fontId="4" fillId="55" borderId="111" xfId="787" applyNumberFormat="1" applyFont="1" applyFill="1" applyBorder="1"/>
    <xf numFmtId="0" fontId="3" fillId="0" borderId="0" xfId="787" applyNumberFormat="1" applyFont="1"/>
    <xf numFmtId="187" fontId="4" fillId="95" borderId="111" xfId="787" applyNumberFormat="1" applyFont="1" applyFill="1" applyBorder="1"/>
    <xf numFmtId="0" fontId="4" fillId="0" borderId="111" xfId="787" applyNumberFormat="1" applyFont="1" applyBorder="1" applyAlignment="1">
      <alignment horizontal="center"/>
    </xf>
    <xf numFmtId="0" fontId="8" fillId="0" borderId="114" xfId="192" applyFont="1" applyBorder="1" applyAlignment="1" applyProtection="1">
      <alignment horizontal="center"/>
    </xf>
    <xf numFmtId="186" fontId="8" fillId="55" borderId="111" xfId="194" applyNumberFormat="1" applyFont="1" applyFill="1" applyBorder="1" applyAlignment="1" applyProtection="1">
      <alignment horizontal="right"/>
    </xf>
    <xf numFmtId="0" fontId="8" fillId="55" borderId="124" xfId="194" applyNumberFormat="1" applyFont="1" applyFill="1" applyBorder="1" applyAlignment="1" applyProtection="1">
      <alignment horizontal="right"/>
    </xf>
    <xf numFmtId="186" fontId="8" fillId="55" borderId="119" xfId="194" applyNumberFormat="1" applyFont="1" applyFill="1" applyBorder="1" applyAlignment="1" applyProtection="1">
      <alignment horizontal="right"/>
    </xf>
    <xf numFmtId="186" fontId="8" fillId="55" borderId="124" xfId="194" applyNumberFormat="1" applyFont="1" applyFill="1" applyBorder="1" applyAlignment="1" applyProtection="1">
      <alignment horizontal="right"/>
    </xf>
    <xf numFmtId="164" fontId="7" fillId="0" borderId="124" xfId="191" applyNumberFormat="1" applyFont="1" applyBorder="1"/>
    <xf numFmtId="0" fontId="9" fillId="0" borderId="111" xfId="191" applyFont="1" applyBorder="1"/>
    <xf numFmtId="178" fontId="7" fillId="0" borderId="111" xfId="194" applyNumberFormat="1" applyFont="1" applyBorder="1" applyAlignment="1" applyProtection="1">
      <alignment wrapText="1"/>
    </xf>
    <xf numFmtId="0" fontId="9" fillId="0" borderId="124" xfId="191" applyFont="1" applyBorder="1"/>
    <xf numFmtId="178" fontId="9" fillId="55" borderId="124" xfId="191" applyNumberFormat="1" applyFont="1" applyFill="1" applyBorder="1"/>
    <xf numFmtId="0" fontId="4" fillId="0" borderId="102" xfId="0" applyFont="1" applyBorder="1"/>
    <xf numFmtId="41" fontId="4" fillId="55" borderId="102" xfId="0" applyNumberFormat="1" applyFont="1" applyFill="1" applyBorder="1"/>
    <xf numFmtId="186" fontId="7" fillId="0" borderId="4" xfId="0" applyNumberFormat="1" applyFont="1" applyFill="1" applyBorder="1" applyAlignment="1">
      <alignment horizontal="center"/>
    </xf>
    <xf numFmtId="0" fontId="0" fillId="0" borderId="0" xfId="0" applyNumberFormat="1"/>
    <xf numFmtId="0" fontId="23" fillId="0" borderId="0" xfId="40432" applyNumberFormat="1"/>
    <xf numFmtId="0" fontId="23" fillId="0" borderId="0" xfId="40432" applyNumberFormat="1" applyAlignment="1">
      <alignment horizontal="center"/>
    </xf>
    <xf numFmtId="0" fontId="10" fillId="0" borderId="0" xfId="40424" applyNumberFormat="1"/>
    <xf numFmtId="0" fontId="10" fillId="51" borderId="0" xfId="40424" applyNumberFormat="1" applyFill="1"/>
    <xf numFmtId="0" fontId="10" fillId="51" borderId="0" xfId="40424" applyNumberFormat="1" applyFill="1" applyAlignment="1">
      <alignment horizontal="center"/>
    </xf>
    <xf numFmtId="0" fontId="10" fillId="0" borderId="0" xfId="40424" applyNumberFormat="1" applyFont="1"/>
    <xf numFmtId="0" fontId="10" fillId="0" borderId="0" xfId="40424" applyNumberFormat="1" applyFont="1" applyAlignment="1">
      <alignment horizontal="center"/>
    </xf>
    <xf numFmtId="0" fontId="10" fillId="0" borderId="0" xfId="40438" applyNumberFormat="1"/>
    <xf numFmtId="0" fontId="267" fillId="51" borderId="0" xfId="40424" applyNumberFormat="1" applyFont="1" applyFill="1"/>
    <xf numFmtId="0" fontId="251" fillId="0" borderId="0" xfId="0" applyNumberFormat="1" applyFont="1"/>
    <xf numFmtId="0" fontId="95" fillId="0" borderId="0" xfId="0" applyNumberFormat="1" applyFont="1" applyFill="1" applyBorder="1" applyAlignment="1" applyProtection="1">
      <alignment horizontal="left"/>
    </xf>
    <xf numFmtId="0" fontId="41" fillId="0" borderId="23" xfId="0" applyNumberFormat="1" applyFont="1" applyBorder="1" applyAlignment="1" applyProtection="1">
      <alignment horizontal="left" vertical="center"/>
    </xf>
    <xf numFmtId="0" fontId="7" fillId="0" borderId="22" xfId="114" applyNumberFormat="1" applyFont="1" applyFill="1" applyBorder="1" applyAlignment="1" applyProtection="1">
      <alignment horizontal="center" vertical="center"/>
    </xf>
    <xf numFmtId="0" fontId="7" fillId="0" borderId="21" xfId="97" applyNumberFormat="1" applyFont="1" applyBorder="1" applyAlignment="1" applyProtection="1">
      <alignment horizontal="center" vertical="center" wrapText="1"/>
    </xf>
    <xf numFmtId="0" fontId="0" fillId="0" borderId="40" xfId="0" applyNumberFormat="1" applyBorder="1"/>
    <xf numFmtId="0" fontId="7" fillId="0" borderId="39" xfId="97" applyNumberFormat="1" applyFont="1" applyFill="1" applyBorder="1" applyAlignment="1" applyProtection="1">
      <alignment horizontal="center" vertical="center"/>
    </xf>
    <xf numFmtId="0" fontId="7" fillId="0" borderId="111" xfId="114" applyNumberFormat="1" applyFont="1" applyFill="1" applyBorder="1" applyAlignment="1" applyProtection="1">
      <alignment horizontal="center" vertical="center"/>
    </xf>
    <xf numFmtId="0" fontId="7" fillId="0" borderId="111" xfId="97" applyNumberFormat="1" applyFont="1" applyBorder="1" applyAlignment="1" applyProtection="1">
      <alignment horizontal="center" vertical="center" wrapText="1"/>
    </xf>
    <xf numFmtId="0" fontId="61" fillId="0" borderId="0" xfId="0" applyNumberFormat="1" applyFont="1" applyAlignment="1">
      <alignment horizontal="left"/>
    </xf>
    <xf numFmtId="0" fontId="61" fillId="0" borderId="0" xfId="0" applyNumberFormat="1" applyFont="1" applyAlignment="1">
      <alignment horizontal="center"/>
    </xf>
    <xf numFmtId="0" fontId="0" fillId="0" borderId="0" xfId="0" applyNumberFormat="1" applyAlignment="1">
      <alignment horizontal="center"/>
    </xf>
    <xf numFmtId="0" fontId="7" fillId="0" borderId="112" xfId="114" applyNumberFormat="1" applyFont="1" applyFill="1" applyBorder="1" applyAlignment="1" applyProtection="1">
      <alignment horizontal="center" vertical="center"/>
    </xf>
    <xf numFmtId="0" fontId="7" fillId="0" borderId="113" xfId="114" applyNumberFormat="1" applyFont="1" applyFill="1" applyBorder="1" applyAlignment="1" applyProtection="1">
      <alignment horizontal="center" vertical="center"/>
    </xf>
    <xf numFmtId="0" fontId="7" fillId="0" borderId="114" xfId="114" applyNumberFormat="1" applyFont="1" applyFill="1" applyBorder="1" applyAlignment="1" applyProtection="1">
      <alignment horizontal="center" vertical="center"/>
    </xf>
    <xf numFmtId="0" fontId="7" fillId="0" borderId="111" xfId="97" applyNumberFormat="1" applyFont="1" applyFill="1" applyBorder="1" applyAlignment="1" applyProtection="1">
      <alignment horizontal="center" vertical="center"/>
    </xf>
    <xf numFmtId="0" fontId="285" fillId="96" borderId="6" xfId="110" applyNumberFormat="1" applyFont="1" applyFill="1" applyBorder="1" applyAlignment="1" applyProtection="1">
      <alignment horizontal="left"/>
    </xf>
    <xf numFmtId="0" fontId="282" fillId="96" borderId="0" xfId="6" applyNumberFormat="1" applyFont="1" applyFill="1" applyBorder="1" applyProtection="1"/>
    <xf numFmtId="182" fontId="8" fillId="0" borderId="0" xfId="33686" applyNumberFormat="1" applyFont="1" applyFill="1"/>
    <xf numFmtId="164" fontId="125" fillId="0" borderId="0" xfId="33686" applyNumberFormat="1" applyFont="1" applyFill="1" applyProtection="1"/>
    <xf numFmtId="164" fontId="7" fillId="0" borderId="0" xfId="33686" applyNumberFormat="1" applyFont="1" applyProtection="1"/>
    <xf numFmtId="164" fontId="7" fillId="0" borderId="0" xfId="33686" applyNumberFormat="1" applyFont="1" applyAlignment="1" applyProtection="1">
      <alignment horizontal="left"/>
    </xf>
    <xf numFmtId="164" fontId="7" fillId="0" borderId="0" xfId="33686" applyNumberFormat="1" applyFont="1" applyFill="1" applyBorder="1" applyProtection="1"/>
    <xf numFmtId="0" fontId="285" fillId="96" borderId="6" xfId="191" applyNumberFormat="1" applyFont="1" applyFill="1" applyBorder="1" applyAlignment="1" applyProtection="1">
      <alignment horizontal="left"/>
    </xf>
    <xf numFmtId="0" fontId="285" fillId="96" borderId="6" xfId="1997" applyNumberFormat="1" applyFont="1" applyFill="1" applyBorder="1" applyAlignment="1" applyProtection="1">
      <alignment horizontal="left"/>
    </xf>
    <xf numFmtId="0" fontId="285" fillId="96" borderId="0" xfId="0" applyNumberFormat="1" applyFont="1" applyFill="1" applyBorder="1" applyAlignment="1">
      <alignment horizontal="left" vertical="center"/>
    </xf>
    <xf numFmtId="0" fontId="285" fillId="96" borderId="6" xfId="102" applyNumberFormat="1" applyFont="1" applyFill="1" applyBorder="1" applyProtection="1"/>
    <xf numFmtId="0" fontId="285" fillId="5" borderId="6" xfId="102" applyNumberFormat="1" applyFont="1" applyFill="1" applyBorder="1" applyProtection="1"/>
    <xf numFmtId="0" fontId="282" fillId="96" borderId="0" xfId="33688" applyNumberFormat="1" applyFont="1" applyFill="1" applyBorder="1" applyProtection="1"/>
    <xf numFmtId="0" fontId="282" fillId="96" borderId="0" xfId="191" applyNumberFormat="1" applyFont="1" applyFill="1" applyBorder="1" applyProtection="1"/>
    <xf numFmtId="0" fontId="286" fillId="96" borderId="0" xfId="33686" applyNumberFormat="1" applyFont="1" applyFill="1" applyBorder="1" applyProtection="1"/>
    <xf numFmtId="0" fontId="286" fillId="0" borderId="0" xfId="0" applyNumberFormat="1" applyFont="1"/>
    <xf numFmtId="0" fontId="287" fillId="96" borderId="0" xfId="33686" applyNumberFormat="1" applyFont="1" applyFill="1" applyBorder="1" applyProtection="1"/>
    <xf numFmtId="0" fontId="285" fillId="96" borderId="6" xfId="33688" applyNumberFormat="1" applyFont="1" applyFill="1" applyBorder="1" applyProtection="1"/>
    <xf numFmtId="0" fontId="288" fillId="96" borderId="6" xfId="33686" applyNumberFormat="1" applyFont="1" applyFill="1" applyBorder="1" applyProtection="1"/>
    <xf numFmtId="0" fontId="289" fillId="96" borderId="6" xfId="33686" applyNumberFormat="1" applyFont="1" applyFill="1" applyBorder="1" applyProtection="1"/>
    <xf numFmtId="0" fontId="290" fillId="96" borderId="6" xfId="33686" applyNumberFormat="1" applyFont="1" applyFill="1" applyBorder="1" applyAlignment="1" applyProtection="1">
      <alignment vertical="center"/>
    </xf>
    <xf numFmtId="0" fontId="290" fillId="96" borderId="6" xfId="33686" applyNumberFormat="1" applyFont="1" applyFill="1" applyBorder="1" applyAlignment="1" applyProtection="1">
      <alignment horizontal="center" vertical="center"/>
    </xf>
    <xf numFmtId="0" fontId="289" fillId="0" borderId="0" xfId="0" applyNumberFormat="1" applyFont="1"/>
    <xf numFmtId="0" fontId="291" fillId="0" borderId="0" xfId="33686" applyNumberFormat="1" applyFont="1" applyFill="1" applyBorder="1" applyProtection="1"/>
    <xf numFmtId="0" fontId="292" fillId="0" borderId="0" xfId="33686" applyNumberFormat="1" applyFont="1" applyProtection="1"/>
    <xf numFmtId="0" fontId="293" fillId="0" borderId="0" xfId="33686" applyNumberFormat="1" applyFont="1" applyFill="1" applyProtection="1"/>
    <xf numFmtId="0" fontId="291" fillId="0" borderId="0" xfId="33686" applyNumberFormat="1" applyFont="1" applyProtection="1"/>
    <xf numFmtId="0" fontId="291" fillId="0" borderId="0" xfId="33686" applyNumberFormat="1" applyFont="1" applyAlignment="1" applyProtection="1">
      <alignment horizontal="center"/>
    </xf>
    <xf numFmtId="0" fontId="291" fillId="0" borderId="0" xfId="33686" applyNumberFormat="1" applyFont="1" applyFill="1" applyProtection="1"/>
    <xf numFmtId="0" fontId="291" fillId="0" borderId="0" xfId="33686" applyNumberFormat="1" applyFont="1" applyAlignment="1" applyProtection="1">
      <alignment horizontal="left"/>
    </xf>
    <xf numFmtId="0" fontId="285" fillId="0" borderId="0" xfId="33686" applyNumberFormat="1" applyFont="1" applyAlignment="1" applyProtection="1"/>
    <xf numFmtId="0" fontId="294" fillId="0" borderId="0" xfId="33686" applyNumberFormat="1" applyFont="1" applyProtection="1"/>
    <xf numFmtId="0" fontId="285" fillId="0" borderId="0" xfId="33686" applyNumberFormat="1" applyFont="1" applyProtection="1"/>
    <xf numFmtId="0" fontId="294" fillId="0" borderId="0" xfId="33686" applyNumberFormat="1" applyFont="1" applyAlignment="1" applyProtection="1">
      <alignment horizontal="center"/>
    </xf>
    <xf numFmtId="0" fontId="294" fillId="0" borderId="0" xfId="33686" applyNumberFormat="1" applyFont="1" applyFill="1" applyProtection="1"/>
    <xf numFmtId="0" fontId="294" fillId="0" borderId="0" xfId="33686" applyNumberFormat="1" applyFont="1" applyAlignment="1" applyProtection="1">
      <alignment horizontal="left"/>
    </xf>
    <xf numFmtId="0" fontId="295" fillId="0" borderId="0" xfId="40432" applyNumberFormat="1" applyFont="1"/>
    <xf numFmtId="0" fontId="289" fillId="0" borderId="0" xfId="40432" applyNumberFormat="1" applyFont="1"/>
    <xf numFmtId="0" fontId="291" fillId="0" borderId="0" xfId="192" applyNumberFormat="1" applyFont="1"/>
    <xf numFmtId="0" fontId="286" fillId="0" borderId="0" xfId="40432" applyNumberFormat="1" applyFont="1"/>
    <xf numFmtId="0" fontId="285" fillId="0" borderId="0" xfId="192" applyNumberFormat="1" applyFont="1"/>
    <xf numFmtId="0" fontId="291" fillId="0" borderId="0" xfId="40424" applyNumberFormat="1" applyFont="1"/>
    <xf numFmtId="0" fontId="294" fillId="0" borderId="0" xfId="40424" applyNumberFormat="1" applyFont="1"/>
    <xf numFmtId="0" fontId="291" fillId="51" borderId="0" xfId="40424" applyNumberFormat="1" applyFont="1" applyFill="1"/>
    <xf numFmtId="0" fontId="294" fillId="51" borderId="0" xfId="40424" applyNumberFormat="1" applyFont="1" applyFill="1"/>
    <xf numFmtId="0" fontId="291" fillId="0" borderId="0" xfId="40438" applyNumberFormat="1" applyFont="1"/>
    <xf numFmtId="0" fontId="294" fillId="0" borderId="0" xfId="40438" applyNumberFormat="1" applyFont="1"/>
    <xf numFmtId="0" fontId="296" fillId="51" borderId="0" xfId="40424" applyNumberFormat="1" applyFont="1" applyFill="1"/>
    <xf numFmtId="0" fontId="297" fillId="51" borderId="0" xfId="40424" applyNumberFormat="1" applyFont="1" applyFill="1"/>
    <xf numFmtId="0" fontId="298" fillId="51" borderId="0" xfId="40424" applyNumberFormat="1" applyFont="1" applyFill="1"/>
    <xf numFmtId="0" fontId="299" fillId="0" borderId="0" xfId="0" applyNumberFormat="1" applyFont="1" applyBorder="1" applyAlignment="1">
      <alignment horizontal="left" vertical="center" wrapText="1"/>
    </xf>
    <xf numFmtId="0" fontId="294" fillId="0" borderId="0" xfId="0" applyNumberFormat="1" applyFont="1" applyBorder="1" applyAlignment="1">
      <alignment horizontal="left" vertical="center" wrapText="1"/>
    </xf>
    <xf numFmtId="0" fontId="286" fillId="0" borderId="0" xfId="0" applyNumberFormat="1" applyFont="1" applyAlignment="1"/>
    <xf numFmtId="0" fontId="289" fillId="0" borderId="0" xfId="0" applyNumberFormat="1" applyFont="1" applyAlignment="1"/>
    <xf numFmtId="0" fontId="286" fillId="0" borderId="0" xfId="0" applyFont="1"/>
    <xf numFmtId="0" fontId="289" fillId="0" borderId="0" xfId="0" applyFont="1"/>
    <xf numFmtId="0" fontId="123" fillId="96" borderId="0" xfId="93" applyNumberFormat="1" applyFont="1" applyFill="1" applyProtection="1"/>
    <xf numFmtId="0" fontId="285" fillId="0" borderId="0" xfId="1996" applyNumberFormat="1" applyFont="1" applyFill="1" applyProtection="1"/>
    <xf numFmtId="0" fontId="123" fillId="3" borderId="0" xfId="93" applyNumberFormat="1" applyFont="1" applyFill="1" applyProtection="1"/>
    <xf numFmtId="0" fontId="291" fillId="0" borderId="0" xfId="1996" applyNumberFormat="1" applyFont="1" applyFill="1" applyProtection="1"/>
    <xf numFmtId="0" fontId="294" fillId="96" borderId="6" xfId="93" applyNumberFormat="1" applyFont="1" applyFill="1" applyBorder="1" applyProtection="1"/>
    <xf numFmtId="0" fontId="294" fillId="3" borderId="6" xfId="93" applyNumberFormat="1" applyFont="1" applyFill="1" applyBorder="1" applyProtection="1"/>
    <xf numFmtId="0" fontId="291" fillId="0" borderId="0" xfId="1996" applyNumberFormat="1" applyFont="1" applyProtection="1"/>
    <xf numFmtId="0" fontId="285" fillId="0" borderId="0" xfId="1996" applyNumberFormat="1" applyFont="1" applyProtection="1"/>
    <xf numFmtId="0" fontId="291" fillId="0" borderId="0" xfId="4" applyNumberFormat="1" applyFont="1"/>
    <xf numFmtId="0" fontId="294" fillId="0" borderId="0" xfId="1996" applyNumberFormat="1" applyFont="1" applyProtection="1"/>
    <xf numFmtId="0" fontId="285" fillId="0" borderId="0" xfId="4" applyNumberFormat="1" applyFont="1" applyBorder="1"/>
    <xf numFmtId="0" fontId="294" fillId="0" borderId="0" xfId="4" applyNumberFormat="1" applyFont="1"/>
    <xf numFmtId="0" fontId="286" fillId="0" borderId="0" xfId="0" applyNumberFormat="1" applyFont="1" applyBorder="1"/>
    <xf numFmtId="0" fontId="123" fillId="0" borderId="0" xfId="93" applyNumberFormat="1" applyFont="1" applyFill="1" applyProtection="1"/>
    <xf numFmtId="0" fontId="294" fillId="0" borderId="0" xfId="93" applyNumberFormat="1" applyFont="1" applyFill="1" applyBorder="1" applyProtection="1"/>
    <xf numFmtId="0" fontId="286" fillId="0" borderId="0" xfId="0" applyNumberFormat="1" applyFont="1" applyFill="1" applyBorder="1"/>
    <xf numFmtId="0" fontId="286" fillId="96" borderId="0" xfId="191" applyNumberFormat="1" applyFont="1" applyFill="1"/>
    <xf numFmtId="0" fontId="291" fillId="0" borderId="0" xfId="192" applyFont="1"/>
    <xf numFmtId="0" fontId="286" fillId="0" borderId="0" xfId="191" applyNumberFormat="1" applyFont="1" applyFill="1"/>
    <xf numFmtId="0" fontId="282" fillId="96" borderId="0" xfId="191" applyNumberFormat="1" applyFont="1" applyFill="1" applyBorder="1" applyAlignment="1">
      <alignment horizontal="left"/>
    </xf>
    <xf numFmtId="0" fontId="286" fillId="96" borderId="0" xfId="191" applyNumberFormat="1" applyFont="1" applyFill="1" applyBorder="1"/>
    <xf numFmtId="0" fontId="285" fillId="96" borderId="6" xfId="191" applyNumberFormat="1" applyFont="1" applyFill="1" applyBorder="1" applyAlignment="1">
      <alignment horizontal="left"/>
    </xf>
    <xf numFmtId="0" fontId="300" fillId="96" borderId="6" xfId="191" applyNumberFormat="1" applyFont="1" applyFill="1" applyBorder="1" applyAlignment="1">
      <alignment horizontal="left"/>
    </xf>
    <xf numFmtId="0" fontId="289" fillId="96" borderId="6" xfId="191" applyNumberFormat="1" applyFont="1" applyFill="1" applyBorder="1"/>
    <xf numFmtId="0" fontId="294" fillId="0" borderId="0" xfId="192" applyFont="1"/>
    <xf numFmtId="0" fontId="289" fillId="0" borderId="6" xfId="191" applyNumberFormat="1" applyFont="1" applyFill="1" applyBorder="1"/>
    <xf numFmtId="0" fontId="294" fillId="0" borderId="0" xfId="192" applyNumberFormat="1" applyFont="1"/>
    <xf numFmtId="0" fontId="286" fillId="0" borderId="0" xfId="0" applyNumberFormat="1" applyFont="1" applyFill="1"/>
    <xf numFmtId="0" fontId="289" fillId="0" borderId="0" xfId="0" applyNumberFormat="1" applyFont="1" applyFill="1"/>
    <xf numFmtId="0" fontId="286" fillId="0" borderId="0" xfId="787" applyNumberFormat="1" applyFont="1"/>
    <xf numFmtId="0" fontId="289" fillId="0" borderId="0" xfId="787" applyNumberFormat="1" applyFont="1"/>
    <xf numFmtId="0" fontId="291" fillId="0" borderId="0" xfId="194" applyNumberFormat="1" applyFont="1" applyProtection="1"/>
    <xf numFmtId="0" fontId="285" fillId="0" borderId="0" xfId="194" applyNumberFormat="1" applyFont="1" applyAlignment="1" applyProtection="1"/>
    <xf numFmtId="0" fontId="301" fillId="0" borderId="0" xfId="0" applyNumberFormat="1" applyFont="1"/>
    <xf numFmtId="0" fontId="286" fillId="96" borderId="0" xfId="191" applyNumberFormat="1" applyFont="1" applyFill="1" applyProtection="1"/>
    <xf numFmtId="0" fontId="286" fillId="96" borderId="0" xfId="191" applyNumberFormat="1" applyFont="1" applyFill="1" applyBorder="1" applyProtection="1"/>
    <xf numFmtId="0" fontId="289" fillId="96" borderId="6" xfId="191" applyNumberFormat="1" applyFont="1" applyFill="1" applyBorder="1" applyProtection="1"/>
    <xf numFmtId="0" fontId="292" fillId="0" borderId="0" xfId="191" applyNumberFormat="1" applyFont="1" applyProtection="1"/>
    <xf numFmtId="0" fontId="291" fillId="0" borderId="0" xfId="191" applyNumberFormat="1" applyFont="1" applyProtection="1"/>
    <xf numFmtId="0" fontId="291" fillId="0" borderId="0" xfId="191" applyNumberFormat="1" applyFont="1" applyAlignment="1" applyProtection="1">
      <alignment horizontal="left"/>
    </xf>
    <xf numFmtId="0" fontId="285" fillId="0" borderId="0" xfId="191" applyNumberFormat="1" applyFont="1" applyAlignment="1" applyProtection="1"/>
    <xf numFmtId="0" fontId="294" fillId="0" borderId="0" xfId="191" applyNumberFormat="1" applyFont="1" applyAlignment="1" applyProtection="1"/>
    <xf numFmtId="0" fontId="294" fillId="0" borderId="0" xfId="191" applyNumberFormat="1" applyFont="1" applyProtection="1"/>
    <xf numFmtId="0" fontId="282" fillId="96" borderId="0" xfId="1944" applyNumberFormat="1" applyFont="1" applyFill="1" applyBorder="1" applyProtection="1"/>
    <xf numFmtId="0" fontId="286" fillId="96" borderId="0" xfId="1944" applyNumberFormat="1" applyFont="1" applyFill="1" applyProtection="1"/>
    <xf numFmtId="0" fontId="286" fillId="0" borderId="0" xfId="1944" applyNumberFormat="1" applyFont="1" applyFill="1" applyProtection="1"/>
    <xf numFmtId="0" fontId="289" fillId="96" borderId="6" xfId="1944" applyNumberFormat="1" applyFont="1" applyFill="1" applyBorder="1" applyProtection="1"/>
    <xf numFmtId="0" fontId="300" fillId="96" borderId="6" xfId="1944" applyNumberFormat="1" applyFont="1" applyFill="1" applyBorder="1" applyAlignment="1" applyProtection="1">
      <alignment horizontal="left"/>
    </xf>
    <xf numFmtId="0" fontId="289" fillId="0" borderId="0" xfId="1944" applyNumberFormat="1" applyFont="1" applyFill="1" applyBorder="1" applyProtection="1"/>
    <xf numFmtId="0" fontId="291" fillId="0" borderId="0" xfId="194" applyNumberFormat="1" applyFont="1" applyBorder="1" applyProtection="1"/>
    <xf numFmtId="0" fontId="285" fillId="0" borderId="0" xfId="194" applyNumberFormat="1" applyFont="1" applyAlignment="1" applyProtection="1">
      <alignment horizontal="left"/>
    </xf>
    <xf numFmtId="0" fontId="285" fillId="0" borderId="0" xfId="194" applyNumberFormat="1" applyFont="1" applyFill="1" applyAlignment="1" applyProtection="1"/>
    <xf numFmtId="0" fontId="294" fillId="0" borderId="0" xfId="194" applyNumberFormat="1" applyFont="1" applyProtection="1"/>
    <xf numFmtId="0" fontId="123" fillId="96" borderId="0" xfId="191" applyNumberFormat="1" applyFont="1" applyFill="1" applyProtection="1"/>
    <xf numFmtId="0" fontId="123" fillId="0" borderId="0" xfId="191" applyNumberFormat="1" applyFont="1" applyFill="1" applyBorder="1" applyProtection="1"/>
    <xf numFmtId="0" fontId="123" fillId="96" borderId="0" xfId="191" applyNumberFormat="1" applyFont="1" applyFill="1" applyBorder="1" applyProtection="1"/>
    <xf numFmtId="0" fontId="302" fillId="96" borderId="0" xfId="191" applyNumberFormat="1" applyFont="1" applyFill="1" applyProtection="1"/>
    <xf numFmtId="0" fontId="294" fillId="96" borderId="6" xfId="191" applyNumberFormat="1" applyFont="1" applyFill="1" applyBorder="1" applyProtection="1"/>
    <xf numFmtId="0" fontId="300" fillId="96" borderId="6" xfId="191" applyNumberFormat="1" applyFont="1" applyFill="1" applyBorder="1" applyAlignment="1" applyProtection="1">
      <alignment horizontal="left"/>
    </xf>
    <xf numFmtId="0" fontId="294" fillId="96" borderId="6" xfId="191" applyNumberFormat="1" applyFont="1" applyFill="1" applyBorder="1" applyAlignment="1" applyProtection="1">
      <alignment horizontal="right"/>
    </xf>
    <xf numFmtId="0" fontId="294" fillId="0" borderId="0" xfId="191" applyNumberFormat="1" applyFont="1" applyFill="1" applyBorder="1" applyProtection="1"/>
    <xf numFmtId="0" fontId="291" fillId="0" borderId="0" xfId="827" applyNumberFormat="1" applyFont="1"/>
    <xf numFmtId="0" fontId="285" fillId="0" borderId="0" xfId="192" applyNumberFormat="1" applyFont="1" applyFill="1"/>
    <xf numFmtId="0" fontId="294" fillId="0" borderId="0" xfId="827" applyNumberFormat="1" applyFont="1"/>
    <xf numFmtId="0" fontId="282" fillId="96" borderId="0" xfId="191" applyNumberFormat="1" applyFont="1" applyFill="1" applyBorder="1"/>
    <xf numFmtId="0" fontId="123" fillId="96" borderId="0" xfId="191" applyNumberFormat="1" applyFont="1" applyFill="1" applyAlignment="1">
      <alignment horizontal="center"/>
    </xf>
    <xf numFmtId="0" fontId="123" fillId="0" borderId="0" xfId="191" applyNumberFormat="1" applyFont="1" applyFill="1"/>
    <xf numFmtId="0" fontId="123" fillId="96" borderId="0" xfId="191" applyNumberFormat="1" applyFont="1" applyFill="1" applyBorder="1" applyAlignment="1">
      <alignment horizontal="center"/>
    </xf>
    <xf numFmtId="0" fontId="300" fillId="96" borderId="6" xfId="191" applyNumberFormat="1" applyFont="1" applyFill="1" applyBorder="1" applyAlignment="1">
      <alignment horizontal="center"/>
    </xf>
    <xf numFmtId="0" fontId="294" fillId="0" borderId="6" xfId="191" applyNumberFormat="1" applyFont="1" applyFill="1" applyBorder="1"/>
    <xf numFmtId="0" fontId="291" fillId="0" borderId="0" xfId="191" applyNumberFormat="1" applyFont="1"/>
    <xf numFmtId="0" fontId="291" fillId="0" borderId="0" xfId="191" applyNumberFormat="1" applyFont="1" applyAlignment="1">
      <alignment horizontal="center"/>
    </xf>
    <xf numFmtId="0" fontId="285" fillId="0" borderId="0" xfId="191" applyNumberFormat="1" applyFont="1"/>
    <xf numFmtId="0" fontId="294" fillId="0" borderId="0" xfId="191" applyNumberFormat="1" applyFont="1"/>
    <xf numFmtId="0" fontId="286" fillId="96" borderId="0" xfId="33686" applyNumberFormat="1" applyFont="1" applyFill="1" applyProtection="1"/>
    <xf numFmtId="0" fontId="304" fillId="96" borderId="0" xfId="33686" applyNumberFormat="1" applyFont="1" applyFill="1" applyAlignment="1" applyProtection="1">
      <alignment horizontal="center" vertical="center"/>
    </xf>
    <xf numFmtId="0" fontId="291" fillId="0" borderId="0" xfId="40409" applyNumberFormat="1" applyFont="1" applyFill="1" applyBorder="1"/>
    <xf numFmtId="0" fontId="291" fillId="0" borderId="0" xfId="40409" applyNumberFormat="1" applyFont="1"/>
    <xf numFmtId="0" fontId="291" fillId="0" borderId="0" xfId="40409" applyNumberFormat="1" applyFont="1" applyAlignment="1">
      <alignment horizontal="center"/>
    </xf>
    <xf numFmtId="0" fontId="285" fillId="0" borderId="0" xfId="194" applyNumberFormat="1" applyFont="1" applyAlignment="1" applyProtection="1">
      <alignment horizontal="center"/>
    </xf>
    <xf numFmtId="0" fontId="294" fillId="0" borderId="0" xfId="40409" applyNumberFormat="1" applyFont="1"/>
    <xf numFmtId="0" fontId="294" fillId="0" borderId="0" xfId="40409" applyNumberFormat="1" applyFont="1" applyFill="1" applyBorder="1"/>
    <xf numFmtId="0" fontId="282" fillId="96" borderId="0" xfId="33686" applyNumberFormat="1" applyFont="1" applyFill="1" applyBorder="1" applyProtection="1"/>
    <xf numFmtId="0" fontId="304" fillId="96" borderId="0" xfId="33686" applyNumberFormat="1" applyFont="1" applyFill="1" applyBorder="1" applyAlignment="1" applyProtection="1">
      <alignment horizontal="left" vertical="center"/>
    </xf>
    <xf numFmtId="0" fontId="123" fillId="0" borderId="0" xfId="33686" applyNumberFormat="1" applyFont="1"/>
    <xf numFmtId="0" fontId="282" fillId="96" borderId="0" xfId="33686" applyNumberFormat="1" applyFont="1" applyFill="1" applyBorder="1" applyAlignment="1" applyProtection="1">
      <alignment horizontal="left"/>
    </xf>
    <xf numFmtId="0" fontId="305" fillId="96" borderId="0" xfId="33686" applyNumberFormat="1" applyFont="1" applyFill="1" applyBorder="1" applyAlignment="1" applyProtection="1">
      <alignment vertical="center"/>
    </xf>
    <xf numFmtId="0" fontId="285" fillId="96" borderId="6" xfId="33686" applyNumberFormat="1" applyFont="1" applyFill="1" applyBorder="1" applyAlignment="1" applyProtection="1">
      <alignment horizontal="left"/>
    </xf>
    <xf numFmtId="0" fontId="294" fillId="0" borderId="0" xfId="33686" applyNumberFormat="1" applyFont="1"/>
    <xf numFmtId="0" fontId="291" fillId="0" borderId="0" xfId="33686" applyNumberFormat="1" applyFont="1"/>
    <xf numFmtId="0" fontId="282" fillId="96" borderId="0" xfId="33686" applyNumberFormat="1" applyFont="1" applyFill="1" applyBorder="1" applyAlignment="1" applyProtection="1"/>
    <xf numFmtId="0" fontId="123" fillId="0" borderId="0" xfId="33686" applyNumberFormat="1" applyFont="1" applyFill="1" applyBorder="1" applyProtection="1"/>
    <xf numFmtId="0" fontId="306" fillId="96" borderId="0" xfId="33686" applyNumberFormat="1" applyFont="1" applyFill="1" applyBorder="1" applyProtection="1"/>
    <xf numFmtId="0" fontId="285" fillId="96" borderId="6" xfId="33686" applyNumberFormat="1" applyFont="1" applyFill="1" applyBorder="1" applyAlignment="1" applyProtection="1"/>
    <xf numFmtId="0" fontId="294" fillId="96" borderId="6" xfId="33686" applyNumberFormat="1" applyFont="1" applyFill="1" applyBorder="1" applyProtection="1"/>
    <xf numFmtId="0" fontId="285" fillId="96" borderId="6" xfId="33686" applyNumberFormat="1" applyFont="1" applyFill="1" applyBorder="1" applyProtection="1"/>
    <xf numFmtId="0" fontId="294" fillId="96" borderId="6" xfId="33686" applyNumberFormat="1" applyFont="1" applyFill="1" applyBorder="1" applyAlignment="1" applyProtection="1">
      <alignment horizontal="left"/>
    </xf>
    <xf numFmtId="0" fontId="294" fillId="0" borderId="0" xfId="33686" applyNumberFormat="1" applyFont="1" applyFill="1" applyBorder="1" applyProtection="1"/>
    <xf numFmtId="0" fontId="293" fillId="0" borderId="0" xfId="33686" applyNumberFormat="1" applyFont="1" applyFill="1"/>
    <xf numFmtId="0" fontId="305" fillId="0" borderId="0" xfId="33686" applyNumberFormat="1" applyFont="1" applyFill="1" applyProtection="1"/>
    <xf numFmtId="0" fontId="285" fillId="0" borderId="0" xfId="33686" applyNumberFormat="1" applyFont="1" applyFill="1"/>
    <xf numFmtId="0" fontId="307" fillId="0" borderId="0" xfId="33686" applyNumberFormat="1" applyFont="1" applyFill="1" applyProtection="1"/>
    <xf numFmtId="0" fontId="286" fillId="96" borderId="0" xfId="0" applyNumberFormat="1" applyFont="1" applyFill="1" applyBorder="1" applyAlignment="1"/>
    <xf numFmtId="0" fontId="289" fillId="96" borderId="0" xfId="0" applyNumberFormat="1" applyFont="1" applyFill="1" applyBorder="1" applyAlignment="1"/>
    <xf numFmtId="0" fontId="291" fillId="0" borderId="0" xfId="1997" applyNumberFormat="1" applyFont="1"/>
    <xf numFmtId="0" fontId="285" fillId="0" borderId="0" xfId="4" applyNumberFormat="1" applyFont="1"/>
    <xf numFmtId="0" fontId="294" fillId="0" borderId="0" xfId="33679" applyNumberFormat="1" applyFont="1"/>
    <xf numFmtId="0" fontId="282" fillId="96" borderId="0" xfId="191" applyNumberFormat="1" applyFont="1" applyFill="1" applyProtection="1"/>
    <xf numFmtId="0" fontId="285" fillId="0" borderId="0" xfId="194" applyNumberFormat="1" applyFont="1" applyFill="1" applyAlignment="1" applyProtection="1">
      <alignment horizontal="left"/>
    </xf>
    <xf numFmtId="0" fontId="307" fillId="0" borderId="0" xfId="194" applyNumberFormat="1" applyFont="1" applyFill="1" applyAlignment="1" applyProtection="1"/>
    <xf numFmtId="0" fontId="290" fillId="0" borderId="0" xfId="194" applyNumberFormat="1" applyFont="1" applyFill="1" applyAlignment="1" applyProtection="1"/>
    <xf numFmtId="0" fontId="308" fillId="0" borderId="0" xfId="194" applyNumberFormat="1" applyFont="1" applyAlignment="1" applyProtection="1"/>
    <xf numFmtId="0" fontId="286" fillId="0" borderId="0" xfId="1945" applyNumberFormat="1" applyFont="1"/>
    <xf numFmtId="0" fontId="289" fillId="0" borderId="0" xfId="1945" applyNumberFormat="1" applyFont="1"/>
    <xf numFmtId="0" fontId="293" fillId="96" borderId="0" xfId="102" applyNumberFormat="1" applyFont="1" applyFill="1" applyBorder="1" applyProtection="1"/>
    <xf numFmtId="0" fontId="282" fillId="0" borderId="0" xfId="102" applyNumberFormat="1" applyFont="1" applyFill="1" applyBorder="1" applyProtection="1"/>
    <xf numFmtId="0" fontId="293" fillId="96" borderId="0" xfId="102" applyNumberFormat="1" applyFont="1" applyFill="1" applyBorder="1" applyAlignment="1" applyProtection="1">
      <alignment horizontal="left"/>
    </xf>
    <xf numFmtId="0" fontId="282" fillId="96" borderId="0" xfId="102" applyNumberFormat="1" applyFont="1" applyFill="1" applyBorder="1" applyAlignment="1" applyProtection="1">
      <alignment horizontal="left"/>
    </xf>
    <xf numFmtId="0" fontId="282" fillId="0" borderId="0" xfId="102" applyNumberFormat="1" applyFont="1" applyFill="1" applyBorder="1" applyAlignment="1" applyProtection="1">
      <alignment horizontal="left"/>
    </xf>
    <xf numFmtId="0" fontId="285" fillId="96" borderId="6" xfId="102" applyNumberFormat="1" applyFont="1" applyFill="1" applyBorder="1" applyAlignment="1" applyProtection="1">
      <alignment horizontal="left"/>
    </xf>
    <xf numFmtId="0" fontId="294" fillId="54" borderId="0" xfId="0" applyNumberFormat="1" applyFont="1" applyFill="1"/>
    <xf numFmtId="0" fontId="285" fillId="0" borderId="6" xfId="102" applyNumberFormat="1" applyFont="1" applyFill="1" applyBorder="1" applyAlignment="1" applyProtection="1">
      <alignment horizontal="left"/>
    </xf>
    <xf numFmtId="0" fontId="293" fillId="54" borderId="0" xfId="0" applyNumberFormat="1" applyFont="1" applyFill="1"/>
    <xf numFmtId="0" fontId="309" fillId="54" borderId="0" xfId="0" applyNumberFormat="1" applyFont="1" applyFill="1"/>
    <xf numFmtId="0" fontId="285" fillId="54" borderId="0" xfId="0" applyNumberFormat="1" applyFont="1" applyFill="1"/>
    <xf numFmtId="0" fontId="293" fillId="5" borderId="0" xfId="102" applyNumberFormat="1" applyFont="1" applyFill="1" applyBorder="1" applyProtection="1"/>
    <xf numFmtId="0" fontId="293" fillId="5" borderId="0" xfId="102" applyNumberFormat="1" applyFont="1" applyFill="1" applyBorder="1" applyAlignment="1" applyProtection="1">
      <alignment horizontal="left"/>
    </xf>
    <xf numFmtId="0" fontId="282" fillId="5" borderId="0" xfId="102" applyNumberFormat="1" applyFont="1" applyFill="1" applyBorder="1" applyAlignment="1" applyProtection="1">
      <alignment horizontal="left"/>
    </xf>
    <xf numFmtId="0" fontId="285" fillId="5" borderId="6" xfId="102" applyNumberFormat="1" applyFont="1" applyFill="1" applyBorder="1" applyAlignment="1" applyProtection="1">
      <alignment horizontal="left"/>
    </xf>
    <xf numFmtId="0" fontId="310" fillId="54" borderId="0" xfId="0" applyNumberFormat="1" applyFont="1" applyFill="1"/>
    <xf numFmtId="0" fontId="123" fillId="0" borderId="0" xfId="40411" applyNumberFormat="1" applyFont="1"/>
    <xf numFmtId="0" fontId="294" fillId="0" borderId="0" xfId="40411" applyNumberFormat="1" applyFont="1"/>
    <xf numFmtId="0" fontId="311" fillId="54" borderId="0" xfId="40411" applyNumberFormat="1" applyFont="1" applyFill="1" applyBorder="1"/>
    <xf numFmtId="0" fontId="312" fillId="54" borderId="0" xfId="96" applyNumberFormat="1" applyFont="1" applyFill="1" applyBorder="1" applyAlignment="1" applyProtection="1"/>
    <xf numFmtId="0" fontId="298" fillId="54" borderId="0" xfId="96" applyNumberFormat="1" applyFont="1" applyFill="1" applyBorder="1" applyAlignment="1" applyProtection="1"/>
    <xf numFmtId="0" fontId="298" fillId="54" borderId="0" xfId="96" applyNumberFormat="1" applyFont="1" applyFill="1" applyBorder="1" applyAlignment="1" applyProtection="1">
      <alignment horizontal="center"/>
    </xf>
    <xf numFmtId="0" fontId="298" fillId="54" borderId="0" xfId="96" applyNumberFormat="1" applyFont="1" applyFill="1" applyBorder="1" applyAlignment="1" applyProtection="1">
      <alignment horizontal="right"/>
    </xf>
    <xf numFmtId="0" fontId="291" fillId="0" borderId="0" xfId="92" applyNumberFormat="1" applyFont="1"/>
    <xf numFmtId="0" fontId="285" fillId="54" borderId="0" xfId="2" applyNumberFormat="1" applyFont="1" applyFill="1"/>
    <xf numFmtId="0" fontId="313" fillId="51" borderId="0" xfId="96" applyNumberFormat="1" applyFont="1" applyFill="1" applyBorder="1" applyAlignment="1" applyProtection="1"/>
    <xf numFmtId="0" fontId="297" fillId="51" borderId="0" xfId="96" applyNumberFormat="1" applyFont="1" applyFill="1" applyBorder="1" applyAlignment="1" applyProtection="1"/>
    <xf numFmtId="0" fontId="297" fillId="51" borderId="0" xfId="96" applyNumberFormat="1" applyFont="1" applyFill="1" applyBorder="1" applyAlignment="1" applyProtection="1">
      <alignment horizontal="center"/>
    </xf>
    <xf numFmtId="0" fontId="294" fillId="0" borderId="0" xfId="92" applyNumberFormat="1" applyFont="1"/>
    <xf numFmtId="0" fontId="282" fillId="96" borderId="0" xfId="110" applyNumberFormat="1" applyFont="1" applyFill="1" applyBorder="1" applyProtection="1"/>
    <xf numFmtId="0" fontId="291" fillId="54" borderId="0" xfId="2" applyNumberFormat="1" applyFont="1" applyFill="1"/>
    <xf numFmtId="0" fontId="293" fillId="54" borderId="0" xfId="2" applyNumberFormat="1" applyFont="1" applyFill="1" applyBorder="1" applyAlignment="1" applyProtection="1">
      <alignment horizontal="left"/>
    </xf>
    <xf numFmtId="0" fontId="298" fillId="54" borderId="0" xfId="106" applyNumberFormat="1" applyFont="1" applyFill="1" applyBorder="1" applyAlignment="1" applyProtection="1">
      <alignment horizontal="center"/>
    </xf>
    <xf numFmtId="0" fontId="291" fillId="54" borderId="0" xfId="40411" applyNumberFormat="1" applyFont="1" applyFill="1"/>
    <xf numFmtId="0" fontId="291" fillId="0" borderId="0" xfId="40411" applyNumberFormat="1" applyFont="1"/>
    <xf numFmtId="0" fontId="285" fillId="54" borderId="0" xfId="2" applyNumberFormat="1" applyFont="1" applyFill="1" applyBorder="1" applyAlignment="1" applyProtection="1">
      <alignment horizontal="left"/>
    </xf>
    <xf numFmtId="0" fontId="297" fillId="54" borderId="0" xfId="106" applyNumberFormat="1" applyFont="1" applyFill="1" applyBorder="1" applyAlignment="1" applyProtection="1">
      <alignment horizontal="center"/>
    </xf>
    <xf numFmtId="0" fontId="289" fillId="54" borderId="0" xfId="0" applyNumberFormat="1" applyFont="1" applyFill="1"/>
    <xf numFmtId="0" fontId="291" fillId="96" borderId="0" xfId="110" applyNumberFormat="1" applyFont="1" applyFill="1"/>
    <xf numFmtId="0" fontId="294" fillId="96" borderId="6" xfId="110" applyNumberFormat="1" applyFont="1" applyFill="1" applyBorder="1"/>
    <xf numFmtId="0" fontId="286" fillId="54" borderId="0" xfId="33681" applyNumberFormat="1" applyFont="1" applyFill="1"/>
    <xf numFmtId="0" fontId="286" fillId="54" borderId="0" xfId="33681" applyNumberFormat="1" applyFont="1" applyFill="1" applyBorder="1"/>
    <xf numFmtId="0" fontId="309" fillId="54" borderId="0" xfId="0" applyNumberFormat="1" applyFont="1" applyFill="1" applyBorder="1"/>
    <xf numFmtId="0" fontId="289" fillId="54" borderId="0" xfId="33681" applyNumberFormat="1" applyFont="1" applyFill="1"/>
    <xf numFmtId="0" fontId="312" fillId="51" borderId="0" xfId="98" applyNumberFormat="1" applyFont="1" applyFill="1" applyBorder="1" applyAlignment="1" applyProtection="1"/>
    <xf numFmtId="0" fontId="298" fillId="51" borderId="0" xfId="98" applyNumberFormat="1" applyFont="1" applyFill="1" applyAlignment="1" applyProtection="1"/>
    <xf numFmtId="0" fontId="293" fillId="54" borderId="0" xfId="5" applyNumberFormat="1" applyFont="1" applyFill="1" applyBorder="1" applyAlignment="1">
      <alignment horizontal="center" wrapText="1"/>
    </xf>
    <xf numFmtId="0" fontId="309" fillId="54" borderId="0" xfId="33684" applyNumberFormat="1" applyFont="1" applyFill="1"/>
    <xf numFmtId="0" fontId="297" fillId="54" borderId="0" xfId="98" applyNumberFormat="1" applyFont="1" applyFill="1" applyAlignment="1" applyProtection="1"/>
    <xf numFmtId="0" fontId="285" fillId="54" borderId="0" xfId="5" applyNumberFormat="1" applyFont="1" applyFill="1" applyBorder="1" applyAlignment="1">
      <alignment horizontal="center" wrapText="1"/>
    </xf>
    <xf numFmtId="0" fontId="312" fillId="54" borderId="0" xfId="98" applyNumberFormat="1" applyFont="1" applyFill="1" applyBorder="1" applyAlignment="1" applyProtection="1"/>
    <xf numFmtId="0" fontId="298" fillId="54" borderId="0" xfId="98" applyNumberFormat="1" applyFont="1" applyFill="1" applyAlignment="1" applyProtection="1"/>
    <xf numFmtId="0" fontId="309" fillId="0" borderId="0" xfId="33684" applyNumberFormat="1" applyFont="1"/>
    <xf numFmtId="0" fontId="293" fillId="51" borderId="0" xfId="110" applyNumberFormat="1" applyFont="1" applyFill="1"/>
    <xf numFmtId="0" fontId="291" fillId="51" borderId="0" xfId="110" applyNumberFormat="1" applyFont="1" applyFill="1"/>
    <xf numFmtId="0" fontId="285" fillId="51" borderId="0" xfId="110" applyNumberFormat="1" applyFont="1" applyFill="1" applyBorder="1" applyAlignment="1"/>
    <xf numFmtId="0" fontId="294" fillId="51" borderId="0" xfId="110" applyNumberFormat="1" applyFont="1" applyFill="1"/>
    <xf numFmtId="0" fontId="291" fillId="51" borderId="0" xfId="110" applyNumberFormat="1" applyFont="1" applyFill="1" applyBorder="1"/>
    <xf numFmtId="0" fontId="285" fillId="51" borderId="0" xfId="110" applyNumberFormat="1" applyFont="1" applyFill="1" applyAlignment="1"/>
    <xf numFmtId="0" fontId="294" fillId="51" borderId="0" xfId="110" applyNumberFormat="1" applyFont="1" applyFill="1" applyBorder="1"/>
    <xf numFmtId="0" fontId="293" fillId="54" borderId="0" xfId="2" applyNumberFormat="1" applyFont="1" applyFill="1"/>
    <xf numFmtId="0" fontId="291" fillId="54" borderId="0" xfId="2" applyNumberFormat="1" applyFont="1" applyFill="1" applyProtection="1">
      <protection locked="0"/>
    </xf>
    <xf numFmtId="0" fontId="291" fillId="0" borderId="0" xfId="2" applyNumberFormat="1" applyFont="1"/>
    <xf numFmtId="0" fontId="294" fillId="54" borderId="0" xfId="2" applyNumberFormat="1" applyFont="1" applyFill="1" applyProtection="1">
      <protection locked="0"/>
    </xf>
    <xf numFmtId="0" fontId="294" fillId="54" borderId="0" xfId="2" applyNumberFormat="1" applyFont="1" applyFill="1"/>
    <xf numFmtId="0" fontId="294" fillId="0" borderId="0" xfId="2" applyNumberFormat="1" applyFont="1"/>
    <xf numFmtId="0" fontId="306" fillId="54" borderId="0" xfId="0" applyNumberFormat="1" applyFont="1" applyFill="1" applyBorder="1" applyAlignment="1" applyProtection="1">
      <alignment horizontal="left"/>
      <protection locked="0"/>
    </xf>
    <xf numFmtId="0" fontId="286" fillId="54" borderId="0" xfId="97" applyNumberFormat="1" applyFont="1" applyFill="1" applyBorder="1" applyAlignment="1" applyProtection="1">
      <protection locked="0"/>
    </xf>
    <xf numFmtId="0" fontId="286" fillId="54" borderId="0" xfId="97" applyNumberFormat="1" applyFont="1" applyFill="1" applyBorder="1" applyAlignment="1" applyProtection="1">
      <alignment horizontal="right"/>
      <protection locked="0"/>
    </xf>
    <xf numFmtId="0" fontId="306" fillId="54" borderId="0" xfId="97" applyNumberFormat="1" applyFont="1" applyFill="1" applyBorder="1" applyAlignment="1" applyProtection="1">
      <alignment horizontal="left"/>
      <protection locked="0"/>
    </xf>
    <xf numFmtId="0" fontId="286" fillId="54" borderId="0" xfId="97" applyNumberFormat="1" applyFont="1" applyFill="1" applyBorder="1" applyProtection="1">
      <protection locked="0"/>
    </xf>
    <xf numFmtId="0" fontId="289" fillId="54" borderId="0" xfId="97" applyNumberFormat="1" applyFont="1" applyFill="1" applyBorder="1" applyAlignment="1" applyProtection="1">
      <protection locked="0"/>
    </xf>
    <xf numFmtId="0" fontId="289" fillId="54" borderId="0" xfId="97" applyNumberFormat="1" applyFont="1" applyFill="1" applyBorder="1" applyAlignment="1" applyProtection="1">
      <alignment horizontal="right"/>
      <protection locked="0"/>
    </xf>
    <xf numFmtId="0" fontId="288" fillId="54" borderId="0" xfId="97" applyNumberFormat="1" applyFont="1" applyFill="1" applyBorder="1" applyAlignment="1" applyProtection="1">
      <alignment horizontal="left"/>
      <protection locked="0"/>
    </xf>
    <xf numFmtId="0" fontId="289" fillId="54" borderId="0" xfId="97" applyNumberFormat="1" applyFont="1" applyFill="1" applyBorder="1" applyProtection="1">
      <protection locked="0"/>
    </xf>
    <xf numFmtId="0" fontId="123" fillId="0" borderId="0" xfId="33685" applyNumberFormat="1" applyFont="1"/>
    <xf numFmtId="0" fontId="294" fillId="0" borderId="0" xfId="33685" applyNumberFormat="1" applyFont="1"/>
    <xf numFmtId="0" fontId="314" fillId="54" borderId="0" xfId="33685" applyNumberFormat="1" applyFont="1" applyFill="1" applyBorder="1"/>
    <xf numFmtId="0" fontId="291" fillId="0" borderId="0" xfId="33685" applyNumberFormat="1" applyFont="1"/>
    <xf numFmtId="0" fontId="315" fillId="54" borderId="0" xfId="33685" applyNumberFormat="1" applyFont="1" applyFill="1" applyBorder="1"/>
    <xf numFmtId="0" fontId="316" fillId="54" borderId="0" xfId="33685" applyNumberFormat="1" applyFont="1" applyFill="1" applyBorder="1"/>
    <xf numFmtId="0" fontId="293" fillId="51" borderId="0" xfId="98" applyNumberFormat="1" applyFont="1" applyFill="1" applyProtection="1"/>
    <xf numFmtId="0" fontId="291" fillId="51" borderId="0" xfId="98" applyNumberFormat="1" applyFont="1" applyFill="1" applyProtection="1"/>
    <xf numFmtId="0" fontId="291" fillId="54" borderId="0" xfId="98" applyNumberFormat="1" applyFont="1" applyFill="1" applyProtection="1"/>
    <xf numFmtId="0" fontId="294" fillId="51" borderId="0" xfId="98" applyNumberFormat="1" applyFont="1" applyFill="1" applyProtection="1"/>
    <xf numFmtId="0" fontId="294" fillId="54" borderId="0" xfId="110" applyNumberFormat="1" applyFont="1" applyFill="1"/>
    <xf numFmtId="0" fontId="298" fillId="51" borderId="65" xfId="50" applyNumberFormat="1" applyFont="1" applyFill="1" applyBorder="1" applyProtection="1"/>
    <xf numFmtId="0" fontId="298" fillId="51" borderId="0" xfId="50" applyNumberFormat="1" applyFont="1" applyFill="1" applyBorder="1" applyProtection="1"/>
    <xf numFmtId="0" fontId="297" fillId="54" borderId="0" xfId="50" applyNumberFormat="1" applyFont="1" applyFill="1" applyBorder="1" applyProtection="1"/>
    <xf numFmtId="0" fontId="297" fillId="51" borderId="0" xfId="50" applyNumberFormat="1" applyFont="1" applyFill="1" applyBorder="1" applyProtection="1"/>
    <xf numFmtId="0" fontId="312" fillId="51" borderId="0" xfId="94" applyNumberFormat="1" applyFont="1" applyFill="1"/>
    <xf numFmtId="0" fontId="291" fillId="0" borderId="0" xfId="33685" applyNumberFormat="1" applyFont="1" applyFill="1"/>
    <xf numFmtId="0" fontId="313" fillId="51" borderId="0" xfId="94" applyNumberFormat="1" applyFont="1" applyFill="1"/>
    <xf numFmtId="0" fontId="294" fillId="0" borderId="0" xfId="33685" applyNumberFormat="1" applyFont="1" applyFill="1"/>
    <xf numFmtId="0" fontId="282" fillId="96" borderId="0" xfId="2" applyNumberFormat="1" applyFont="1" applyFill="1" applyBorder="1"/>
    <xf numFmtId="0" fontId="303" fillId="96" borderId="0" xfId="2" applyNumberFormat="1" applyFont="1" applyFill="1" applyBorder="1"/>
    <xf numFmtId="0" fontId="291" fillId="0" borderId="0" xfId="107" applyNumberFormat="1" applyFont="1" applyProtection="1"/>
    <xf numFmtId="0" fontId="123" fillId="96" borderId="0" xfId="2" applyNumberFormat="1" applyFont="1" applyFill="1" applyBorder="1"/>
    <xf numFmtId="0" fontId="282" fillId="96" borderId="0" xfId="2" applyNumberFormat="1" applyFont="1" applyFill="1" applyBorder="1" applyAlignment="1">
      <alignment horizontal="left"/>
    </xf>
    <xf numFmtId="0" fontId="285" fillId="96" borderId="6" xfId="2" applyNumberFormat="1" applyFont="1" applyFill="1" applyBorder="1" applyAlignment="1">
      <alignment horizontal="left"/>
    </xf>
    <xf numFmtId="0" fontId="294" fillId="96" borderId="6" xfId="2" applyNumberFormat="1" applyFont="1" applyFill="1" applyBorder="1"/>
    <xf numFmtId="0" fontId="294" fillId="0" borderId="0" xfId="107" applyNumberFormat="1" applyFont="1" applyProtection="1"/>
    <xf numFmtId="0" fontId="291" fillId="0" borderId="0" xfId="107" applyNumberFormat="1" applyFont="1" applyAlignment="1" applyProtection="1">
      <alignment horizontal="center"/>
    </xf>
    <xf numFmtId="0" fontId="123" fillId="0" borderId="0" xfId="2" applyNumberFormat="1" applyFont="1"/>
    <xf numFmtId="0" fontId="282" fillId="0" borderId="0" xfId="6" applyNumberFormat="1" applyFont="1" applyFill="1" applyBorder="1" applyProtection="1"/>
    <xf numFmtId="0" fontId="282" fillId="0" borderId="0" xfId="6" applyNumberFormat="1" applyFont="1" applyFill="1" applyBorder="1" applyAlignment="1">
      <alignment horizontal="left"/>
    </xf>
    <xf numFmtId="0" fontId="285" fillId="0" borderId="0" xfId="6" applyNumberFormat="1" applyFont="1" applyFill="1" applyBorder="1" applyAlignment="1" applyProtection="1">
      <alignment horizontal="left"/>
    </xf>
    <xf numFmtId="0" fontId="285" fillId="0" borderId="0" xfId="107" applyNumberFormat="1" applyFont="1" applyAlignment="1" applyProtection="1">
      <alignment horizontal="left"/>
    </xf>
    <xf numFmtId="0" fontId="294" fillId="0" borderId="0" xfId="107" applyNumberFormat="1" applyFont="1" applyAlignment="1" applyProtection="1">
      <alignment horizontal="left"/>
    </xf>
    <xf numFmtId="182" fontId="7" fillId="0" borderId="123" xfId="192" applyNumberFormat="1" applyFont="1" applyBorder="1"/>
    <xf numFmtId="182" fontId="8" fillId="0" borderId="66" xfId="192" applyNumberFormat="1" applyFont="1" applyBorder="1"/>
    <xf numFmtId="0" fontId="8" fillId="0" borderId="125" xfId="192" applyFont="1" applyBorder="1"/>
    <xf numFmtId="178" fontId="8" fillId="0" borderId="125" xfId="194" applyNumberFormat="1" applyFont="1" applyBorder="1" applyProtection="1"/>
    <xf numFmtId="164" fontId="6" fillId="0" borderId="125" xfId="33686" applyNumberFormat="1" applyFont="1" applyBorder="1" applyProtection="1"/>
    <xf numFmtId="178" fontId="8" fillId="0" borderId="125" xfId="194" applyNumberFormat="1" applyFont="1" applyFill="1" applyBorder="1" applyProtection="1"/>
    <xf numFmtId="164" fontId="7" fillId="0" borderId="125" xfId="194" applyNumberFormat="1" applyFont="1" applyBorder="1" applyProtection="1"/>
    <xf numFmtId="178" fontId="8" fillId="0" borderId="125" xfId="194" applyNumberFormat="1" applyFont="1" applyFill="1" applyBorder="1" applyAlignment="1" applyProtection="1">
      <alignment horizontal="left"/>
    </xf>
    <xf numFmtId="164" fontId="6" fillId="0" borderId="124" xfId="33686" applyNumberFormat="1" applyFont="1" applyBorder="1" applyProtection="1"/>
    <xf numFmtId="178" fontId="8" fillId="0" borderId="124" xfId="194" applyNumberFormat="1" applyFont="1" applyFill="1" applyBorder="1" applyProtection="1"/>
    <xf numFmtId="178" fontId="8" fillId="0" borderId="123" xfId="194" applyNumberFormat="1" applyFont="1" applyBorder="1" applyProtection="1"/>
    <xf numFmtId="178" fontId="8" fillId="0" borderId="126" xfId="194" applyNumberFormat="1" applyFont="1" applyBorder="1" applyProtection="1"/>
    <xf numFmtId="178" fontId="8" fillId="0" borderId="126" xfId="194" applyNumberFormat="1" applyFont="1" applyFill="1" applyBorder="1" applyProtection="1"/>
    <xf numFmtId="178" fontId="8" fillId="0" borderId="126" xfId="194" applyNumberFormat="1" applyFont="1" applyFill="1" applyBorder="1" applyAlignment="1" applyProtection="1">
      <alignment horizontal="left"/>
    </xf>
    <xf numFmtId="0" fontId="0" fillId="0" borderId="125" xfId="33686" applyNumberFormat="1" applyFont="1" applyFill="1" applyBorder="1" applyProtection="1"/>
    <xf numFmtId="164" fontId="7" fillId="0" borderId="125" xfId="194" applyNumberFormat="1" applyFont="1" applyFill="1" applyBorder="1" applyProtection="1"/>
    <xf numFmtId="0" fontId="0" fillId="0" borderId="125" xfId="33686" applyNumberFormat="1" applyFont="1" applyBorder="1" applyProtection="1"/>
    <xf numFmtId="0" fontId="0" fillId="0" borderId="125" xfId="0" applyBorder="1"/>
    <xf numFmtId="0" fontId="0" fillId="0" borderId="124" xfId="0" applyBorder="1"/>
    <xf numFmtId="178" fontId="8" fillId="0" borderId="127" xfId="194" applyNumberFormat="1" applyFont="1" applyFill="1" applyBorder="1" applyAlignment="1" applyProtection="1">
      <alignment horizontal="left"/>
    </xf>
    <xf numFmtId="0" fontId="6" fillId="0" borderId="125" xfId="192" applyFont="1" applyBorder="1" applyAlignment="1">
      <alignment wrapText="1"/>
    </xf>
    <xf numFmtId="0" fontId="6" fillId="0" borderId="66" xfId="192" applyFont="1" applyFill="1" applyBorder="1" applyAlignment="1">
      <alignment wrapText="1"/>
    </xf>
    <xf numFmtId="0" fontId="6" fillId="0" borderId="66" xfId="192" applyFont="1" applyBorder="1" applyAlignment="1">
      <alignment wrapText="1"/>
    </xf>
    <xf numFmtId="182" fontId="7" fillId="0" borderId="125" xfId="192" applyNumberFormat="1" applyFont="1" applyBorder="1"/>
    <xf numFmtId="182" fontId="7" fillId="0" borderId="124" xfId="192" applyNumberFormat="1" applyFont="1" applyBorder="1"/>
    <xf numFmtId="0" fontId="7" fillId="0" borderId="124" xfId="35250" applyFont="1" applyBorder="1" applyAlignment="1" applyProtection="1">
      <alignment horizontal="left"/>
    </xf>
    <xf numFmtId="182" fontId="7" fillId="0" borderId="125" xfId="33686" applyNumberFormat="1" applyFont="1" applyBorder="1"/>
    <xf numFmtId="182" fontId="7" fillId="0" borderId="124" xfId="33686" applyNumberFormat="1" applyFont="1" applyBorder="1"/>
    <xf numFmtId="0" fontId="8" fillId="0" borderId="125" xfId="192" applyFont="1" applyBorder="1" applyAlignment="1">
      <alignment horizontal="left" wrapText="1"/>
    </xf>
    <xf numFmtId="182" fontId="7" fillId="0" borderId="125" xfId="191" applyNumberFormat="1" applyFont="1" applyBorder="1" applyAlignment="1">
      <alignment horizontal="left"/>
    </xf>
    <xf numFmtId="182" fontId="7" fillId="0" borderId="125" xfId="6" applyNumberFormat="1" applyFont="1" applyBorder="1" applyAlignment="1">
      <alignment horizontal="left"/>
    </xf>
    <xf numFmtId="182" fontId="8" fillId="0" borderId="124" xfId="6" applyNumberFormat="1" applyFont="1" applyBorder="1" applyAlignment="1">
      <alignment horizontal="left"/>
    </xf>
    <xf numFmtId="182" fontId="8" fillId="0" borderId="125" xfId="6" applyNumberFormat="1" applyFont="1" applyBorder="1" applyAlignment="1">
      <alignment horizontal="left"/>
    </xf>
    <xf numFmtId="182" fontId="7" fillId="0" borderId="124" xfId="6" applyNumberFormat="1" applyFont="1" applyBorder="1" applyAlignment="1">
      <alignment horizontal="left"/>
    </xf>
    <xf numFmtId="182" fontId="7" fillId="0" borderId="124" xfId="191" applyNumberFormat="1" applyFont="1" applyBorder="1" applyAlignment="1">
      <alignment horizontal="left"/>
    </xf>
    <xf numFmtId="0" fontId="89" fillId="0" borderId="125" xfId="192" applyFont="1" applyBorder="1" applyAlignment="1"/>
    <xf numFmtId="182" fontId="7" fillId="0" borderId="125" xfId="1946" applyNumberFormat="1" applyFont="1" applyBorder="1" applyAlignment="1"/>
    <xf numFmtId="0" fontId="8" fillId="0" borderId="119" xfId="40409" applyNumberFormat="1" applyFont="1" applyBorder="1" applyAlignment="1">
      <alignment vertical="top" wrapText="1"/>
    </xf>
    <xf numFmtId="0" fontId="7" fillId="0" borderId="119" xfId="40409" applyNumberFormat="1" applyFont="1" applyBorder="1" applyAlignment="1">
      <alignment vertical="top" wrapText="1"/>
    </xf>
    <xf numFmtId="0" fontId="7" fillId="56" borderId="111" xfId="40409" applyNumberFormat="1" applyFont="1" applyFill="1" applyBorder="1"/>
    <xf numFmtId="0" fontId="50" fillId="0" borderId="111" xfId="40409" applyNumberFormat="1" applyFont="1" applyBorder="1" applyAlignment="1">
      <alignment wrapText="1"/>
    </xf>
    <xf numFmtId="0" fontId="7" fillId="0" borderId="111" xfId="40409" applyNumberFormat="1" applyFont="1" applyBorder="1" applyAlignment="1">
      <alignment horizontal="center" wrapText="1"/>
    </xf>
    <xf numFmtId="189" fontId="7" fillId="56" borderId="111" xfId="40409" applyNumberFormat="1" applyFont="1" applyFill="1" applyBorder="1"/>
    <xf numFmtId="0" fontId="7" fillId="0" borderId="125" xfId="40409" applyNumberFormat="1" applyFont="1" applyBorder="1" applyAlignment="1">
      <alignment wrapText="1"/>
    </xf>
    <xf numFmtId="0" fontId="7" fillId="0" borderId="111" xfId="40409" applyNumberFormat="1" applyFont="1" applyBorder="1" applyAlignment="1">
      <alignment wrapText="1"/>
    </xf>
    <xf numFmtId="0" fontId="7" fillId="0" borderId="111" xfId="40409" applyNumberFormat="1" applyFont="1" applyBorder="1" applyAlignment="1">
      <alignment horizontal="left" wrapText="1"/>
    </xf>
    <xf numFmtId="0" fontId="7" fillId="0" borderId="125" xfId="40409" applyNumberFormat="1" applyFont="1" applyFill="1" applyBorder="1"/>
    <xf numFmtId="0" fontId="7" fillId="0" borderId="119" xfId="40409" applyNumberFormat="1" applyFont="1" applyBorder="1" applyAlignment="1">
      <alignment wrapText="1"/>
    </xf>
    <xf numFmtId="49" fontId="7" fillId="55" borderId="111" xfId="40409" applyNumberFormat="1" applyFont="1" applyFill="1" applyBorder="1" applyAlignment="1">
      <alignment readingOrder="1"/>
    </xf>
    <xf numFmtId="49" fontId="7" fillId="55" borderId="111" xfId="40409" applyNumberFormat="1" applyFont="1" applyFill="1" applyBorder="1"/>
    <xf numFmtId="0" fontId="7" fillId="0" borderId="119" xfId="40409" applyNumberFormat="1" applyFont="1" applyFill="1" applyBorder="1" applyAlignment="1">
      <alignment vertical="top" wrapText="1"/>
    </xf>
    <xf numFmtId="0" fontId="7" fillId="0" borderId="111" xfId="40409" applyNumberFormat="1" applyFont="1" applyFill="1" applyBorder="1" applyAlignment="1">
      <alignment wrapText="1"/>
    </xf>
    <xf numFmtId="0" fontId="62" fillId="0" borderId="111" xfId="40409" applyNumberFormat="1" applyFont="1" applyFill="1" applyBorder="1" applyAlignment="1">
      <alignment wrapText="1"/>
    </xf>
    <xf numFmtId="0" fontId="7" fillId="0" borderId="125" xfId="40409" applyNumberFormat="1" applyFont="1" applyFill="1" applyBorder="1" applyAlignment="1">
      <alignment wrapText="1"/>
    </xf>
    <xf numFmtId="0" fontId="7" fillId="0" borderId="119" xfId="40409" applyNumberFormat="1" applyFont="1" applyFill="1" applyBorder="1" applyAlignment="1">
      <alignment wrapText="1"/>
    </xf>
    <xf numFmtId="0" fontId="7" fillId="0" borderId="119" xfId="40409" applyNumberFormat="1" applyFont="1" applyBorder="1" applyAlignment="1">
      <alignment horizontal="center" wrapText="1"/>
    </xf>
    <xf numFmtId="0" fontId="8" fillId="0" borderId="111" xfId="40409" applyNumberFormat="1" applyFont="1" applyFill="1" applyBorder="1" applyAlignment="1">
      <alignment wrapText="1"/>
    </xf>
    <xf numFmtId="0" fontId="7" fillId="0" borderId="111" xfId="40409" applyNumberFormat="1" applyFont="1" applyFill="1" applyBorder="1"/>
    <xf numFmtId="0" fontId="7" fillId="0" borderId="126" xfId="40409" applyNumberFormat="1" applyFont="1" applyFill="1" applyBorder="1"/>
    <xf numFmtId="0" fontId="7" fillId="0" borderId="127" xfId="40409" applyNumberFormat="1" applyFont="1" applyFill="1" applyBorder="1"/>
    <xf numFmtId="0" fontId="8" fillId="0" borderId="111" xfId="40409" applyNumberFormat="1" applyFont="1" applyFill="1" applyBorder="1"/>
    <xf numFmtId="0" fontId="7" fillId="0" borderId="111" xfId="40409" applyNumberFormat="1" applyFont="1" applyFill="1" applyBorder="1" applyAlignment="1">
      <alignment horizontal="center"/>
    </xf>
    <xf numFmtId="189" fontId="7" fillId="56" borderId="124" xfId="40409" applyNumberFormat="1" applyFont="1" applyFill="1" applyBorder="1"/>
    <xf numFmtId="0" fontId="8" fillId="0" borderId="124" xfId="40409" applyNumberFormat="1" applyFont="1" applyFill="1" applyBorder="1" applyAlignment="1"/>
    <xf numFmtId="0" fontId="8" fillId="0" borderId="119" xfId="40409" applyNumberFormat="1" applyFont="1" applyBorder="1" applyAlignment="1">
      <alignment wrapText="1"/>
    </xf>
    <xf numFmtId="0" fontId="8" fillId="0" borderId="111" xfId="40409" applyNumberFormat="1" applyFont="1" applyBorder="1" applyAlignment="1">
      <alignment wrapText="1"/>
    </xf>
    <xf numFmtId="0" fontId="8" fillId="0" borderId="119" xfId="40409" applyNumberFormat="1" applyFont="1" applyBorder="1" applyAlignment="1">
      <alignment horizontal="center" wrapText="1"/>
    </xf>
    <xf numFmtId="189" fontId="8" fillId="55" borderId="111" xfId="40409" applyNumberFormat="1" applyFont="1" applyFill="1" applyBorder="1" applyAlignment="1">
      <alignment horizontal="center"/>
    </xf>
    <xf numFmtId="0" fontId="7" fillId="0" borderId="124" xfId="40409" applyNumberFormat="1" applyFont="1" applyBorder="1" applyAlignment="1">
      <alignment wrapText="1"/>
    </xf>
    <xf numFmtId="177" fontId="13" fillId="0" borderId="0" xfId="194" applyNumberFormat="1" applyFont="1" applyAlignment="1" applyProtection="1"/>
    <xf numFmtId="0" fontId="317" fillId="0" borderId="0" xfId="35250" applyFont="1" applyProtection="1"/>
    <xf numFmtId="182" fontId="317" fillId="0" borderId="0" xfId="33686" applyNumberFormat="1" applyFont="1"/>
    <xf numFmtId="182" fontId="317" fillId="0" borderId="0" xfId="192" applyNumberFormat="1" applyFont="1"/>
    <xf numFmtId="0" fontId="318" fillId="0" borderId="0" xfId="0" applyFont="1"/>
    <xf numFmtId="182" fontId="318" fillId="0" borderId="0" xfId="33686" applyNumberFormat="1" applyFont="1"/>
    <xf numFmtId="182" fontId="317" fillId="0" borderId="0" xfId="191" applyNumberFormat="1" applyFont="1"/>
    <xf numFmtId="182" fontId="317" fillId="0" borderId="0" xfId="191" applyNumberFormat="1" applyFont="1" applyAlignment="1">
      <alignment vertical="center"/>
    </xf>
    <xf numFmtId="0" fontId="7" fillId="0" borderId="0" xfId="4" applyFont="1" applyBorder="1" applyAlignment="1">
      <alignment horizontal="center"/>
    </xf>
    <xf numFmtId="182" fontId="7" fillId="0" borderId="0" xfId="4" applyNumberFormat="1" applyFont="1" applyBorder="1" applyAlignment="1">
      <alignment horizontal="center" wrapText="1"/>
    </xf>
    <xf numFmtId="43" fontId="10" fillId="56" borderId="111" xfId="33678" applyNumberFormat="1" applyFont="1" applyFill="1" applyBorder="1"/>
    <xf numFmtId="43" fontId="55" fillId="56" borderId="111" xfId="33677" applyNumberFormat="1" applyFont="1" applyFill="1" applyBorder="1"/>
    <xf numFmtId="43" fontId="7" fillId="56" borderId="111" xfId="4" applyNumberFormat="1" applyFont="1" applyFill="1" applyBorder="1"/>
    <xf numFmtId="186" fontId="7" fillId="56" borderId="4" xfId="1996" applyNumberFormat="1" applyFont="1" applyFill="1" applyBorder="1" applyProtection="1"/>
    <xf numFmtId="186" fontId="8" fillId="55" borderId="4" xfId="1996" applyNumberFormat="1" applyFont="1" applyFill="1" applyBorder="1" applyProtection="1"/>
    <xf numFmtId="0" fontId="8" fillId="0" borderId="4" xfId="0" applyFont="1" applyBorder="1"/>
    <xf numFmtId="0" fontId="282" fillId="96" borderId="0" xfId="33688" applyFont="1" applyFill="1" applyBorder="1" applyProtection="1"/>
    <xf numFmtId="0" fontId="285" fillId="96" borderId="128" xfId="33688" applyFont="1" applyFill="1" applyBorder="1" applyProtection="1"/>
    <xf numFmtId="177" fontId="285" fillId="0" borderId="0" xfId="194" applyNumberFormat="1" applyFont="1" applyAlignment="1" applyProtection="1">
      <alignment horizontal="left"/>
    </xf>
    <xf numFmtId="164" fontId="8" fillId="0" borderId="0" xfId="191" applyNumberFormat="1" applyFont="1"/>
    <xf numFmtId="187" fontId="0" fillId="0" borderId="111" xfId="787" applyNumberFormat="1" applyFont="1" applyFill="1" applyBorder="1" applyAlignment="1">
      <alignment horizontal="left"/>
    </xf>
    <xf numFmtId="182" fontId="7" fillId="0" borderId="111" xfId="194" applyNumberFormat="1" applyFont="1" applyFill="1" applyBorder="1" applyAlignment="1" applyProtection="1"/>
    <xf numFmtId="182" fontId="18" fillId="0" borderId="111" xfId="194" applyNumberFormat="1" applyFont="1" applyBorder="1" applyProtection="1"/>
    <xf numFmtId="182" fontId="10" fillId="0" borderId="111" xfId="194" applyNumberFormat="1" applyBorder="1" applyProtection="1"/>
    <xf numFmtId="182" fontId="7" fillId="0" borderId="111" xfId="194" applyNumberFormat="1" applyFont="1" applyFill="1" applyBorder="1" applyAlignment="1" applyProtection="1">
      <alignment wrapText="1"/>
    </xf>
    <xf numFmtId="0" fontId="7" fillId="55" borderId="4" xfId="1996" applyNumberFormat="1" applyFont="1" applyFill="1" applyBorder="1" applyAlignment="1" applyProtection="1">
      <alignment horizontal="center"/>
      <protection locked="0"/>
    </xf>
    <xf numFmtId="164" fontId="8" fillId="55" borderId="111" xfId="192" applyNumberFormat="1" applyFont="1" applyFill="1" applyBorder="1"/>
    <xf numFmtId="0" fontId="94" fillId="55" borderId="111" xfId="0" applyFont="1" applyFill="1" applyBorder="1" applyAlignment="1">
      <alignment horizontal="center"/>
    </xf>
    <xf numFmtId="0" fontId="0" fillId="0" borderId="111" xfId="0" applyFill="1" applyBorder="1" applyAlignment="1">
      <alignment wrapText="1"/>
    </xf>
    <xf numFmtId="186" fontId="4" fillId="56" borderId="4" xfId="0" applyNumberFormat="1" applyFont="1" applyFill="1" applyBorder="1"/>
    <xf numFmtId="186" fontId="0" fillId="55" borderId="4" xfId="0" applyNumberFormat="1" applyFill="1" applyBorder="1"/>
    <xf numFmtId="328" fontId="18" fillId="55" borderId="111" xfId="40424" applyNumberFormat="1" applyFont="1" applyFill="1" applyBorder="1"/>
    <xf numFmtId="0" fontId="0" fillId="0" borderId="111" xfId="0" applyFill="1" applyBorder="1" applyAlignment="1">
      <alignment horizontal="center" vertical="center"/>
    </xf>
    <xf numFmtId="0" fontId="0" fillId="0" borderId="111" xfId="0" applyFill="1" applyBorder="1" applyAlignment="1">
      <alignment horizontal="center"/>
    </xf>
    <xf numFmtId="0" fontId="3" fillId="0" borderId="0" xfId="0" applyFont="1" applyAlignment="1">
      <alignment wrapText="1"/>
    </xf>
    <xf numFmtId="0" fontId="8" fillId="0" borderId="4" xfId="0" applyFont="1" applyBorder="1" applyAlignment="1">
      <alignment horizontal="left"/>
    </xf>
    <xf numFmtId="186" fontId="7" fillId="55" borderId="111" xfId="46" applyNumberFormat="1" applyFont="1" applyFill="1" applyBorder="1"/>
    <xf numFmtId="186" fontId="8" fillId="55" borderId="111" xfId="46" applyNumberFormat="1" applyFont="1" applyFill="1" applyBorder="1"/>
    <xf numFmtId="186" fontId="7" fillId="55" borderId="3" xfId="46" applyNumberFormat="1" applyFont="1" applyFill="1" applyBorder="1"/>
    <xf numFmtId="186" fontId="7" fillId="56" borderId="3" xfId="46" applyNumberFormat="1" applyFont="1" applyFill="1" applyBorder="1"/>
    <xf numFmtId="186" fontId="7" fillId="56" borderId="111" xfId="46" applyNumberFormat="1" applyFont="1" applyFill="1" applyBorder="1"/>
    <xf numFmtId="186" fontId="8" fillId="54" borderId="3" xfId="46" applyNumberFormat="1" applyFont="1" applyFill="1" applyBorder="1"/>
    <xf numFmtId="186" fontId="6" fillId="54" borderId="0" xfId="0" applyNumberFormat="1" applyFont="1" applyFill="1"/>
    <xf numFmtId="164" fontId="7" fillId="56" borderId="111" xfId="40422" applyNumberFormat="1" applyFont="1" applyFill="1" applyBorder="1" applyAlignment="1">
      <alignment vertical="top"/>
    </xf>
    <xf numFmtId="0" fontId="7" fillId="56" borderId="111" xfId="0" applyFont="1" applyFill="1" applyBorder="1"/>
    <xf numFmtId="0" fontId="319" fillId="0" borderId="0" xfId="191" applyFont="1"/>
    <xf numFmtId="177" fontId="320" fillId="0" borderId="0" xfId="4" applyNumberFormat="1" applyFont="1"/>
    <xf numFmtId="182" fontId="320" fillId="0" borderId="0" xfId="4" applyNumberFormat="1" applyFont="1"/>
    <xf numFmtId="182" fontId="8" fillId="0" borderId="0" xfId="4" applyNumberFormat="1" applyFont="1"/>
    <xf numFmtId="2" fontId="8" fillId="0" borderId="0" xfId="1996" applyNumberFormat="1" applyFont="1" applyFill="1" applyProtection="1"/>
    <xf numFmtId="0" fontId="8" fillId="0" borderId="0" xfId="1996" applyFont="1" applyProtection="1"/>
    <xf numFmtId="182" fontId="8" fillId="0" borderId="0" xfId="1996" applyNumberFormat="1" applyFont="1" applyProtection="1"/>
    <xf numFmtId="182" fontId="8" fillId="0" borderId="0" xfId="1996" applyNumberFormat="1" applyFont="1" applyFill="1" applyProtection="1"/>
    <xf numFmtId="0" fontId="8" fillId="0" borderId="0" xfId="1996" applyFont="1" applyFill="1" applyProtection="1"/>
    <xf numFmtId="178" fontId="8" fillId="0" borderId="119" xfId="194" applyNumberFormat="1" applyFont="1" applyBorder="1" applyAlignment="1" applyProtection="1">
      <alignment horizontal="center" wrapText="1"/>
    </xf>
    <xf numFmtId="0" fontId="0" fillId="0" borderId="125" xfId="1945" applyNumberFormat="1" applyFont="1" applyBorder="1"/>
    <xf numFmtId="0" fontId="0" fillId="0" borderId="124" xfId="1945" applyNumberFormat="1" applyFont="1" applyBorder="1"/>
    <xf numFmtId="0" fontId="0" fillId="0" borderId="125" xfId="1945" applyNumberFormat="1" applyFont="1" applyBorder="1" applyAlignment="1">
      <alignment horizontal="left"/>
    </xf>
    <xf numFmtId="178" fontId="8" fillId="0" borderId="125" xfId="194" applyNumberFormat="1" applyFont="1" applyBorder="1" applyAlignment="1" applyProtection="1">
      <alignment horizontal="left" wrapText="1"/>
    </xf>
    <xf numFmtId="0" fontId="4" fillId="0" borderId="125" xfId="1945" applyNumberFormat="1" applyFont="1" applyBorder="1" applyAlignment="1">
      <alignment horizontal="left"/>
    </xf>
    <xf numFmtId="0" fontId="8" fillId="0" borderId="125" xfId="1945" applyNumberFormat="1" applyFont="1" applyBorder="1" applyAlignment="1">
      <alignment horizontal="left"/>
    </xf>
    <xf numFmtId="0" fontId="0" fillId="0" borderId="124" xfId="1945" applyNumberFormat="1" applyFont="1" applyBorder="1" applyAlignment="1">
      <alignment horizontal="left"/>
    </xf>
    <xf numFmtId="0" fontId="4" fillId="0" borderId="125" xfId="1945" applyNumberFormat="1" applyFont="1" applyBorder="1" applyAlignment="1"/>
    <xf numFmtId="0" fontId="4" fillId="0" borderId="125" xfId="1945" applyNumberFormat="1" applyFont="1" applyBorder="1"/>
    <xf numFmtId="178" fontId="8" fillId="0" borderId="119" xfId="194" applyNumberFormat="1" applyFont="1" applyBorder="1" applyAlignment="1" applyProtection="1">
      <alignment horizontal="left" wrapText="1"/>
    </xf>
    <xf numFmtId="178" fontId="8" fillId="0" borderId="124" xfId="194" applyNumberFormat="1" applyFont="1" applyBorder="1" applyAlignment="1" applyProtection="1">
      <alignment horizontal="left" wrapText="1"/>
    </xf>
    <xf numFmtId="0" fontId="4" fillId="0" borderId="119" xfId="1945" applyNumberFormat="1" applyFont="1" applyBorder="1" applyAlignment="1">
      <alignment horizontal="left"/>
    </xf>
    <xf numFmtId="0" fontId="8" fillId="0" borderId="119" xfId="1945" applyNumberFormat="1" applyFont="1" applyBorder="1" applyAlignment="1">
      <alignment horizontal="left"/>
    </xf>
    <xf numFmtId="0" fontId="8" fillId="0" borderId="124" xfId="1945" applyNumberFormat="1" applyFont="1" applyBorder="1" applyAlignment="1">
      <alignment horizontal="left"/>
    </xf>
    <xf numFmtId="0" fontId="8" fillId="0" borderId="119" xfId="1945" applyNumberFormat="1" applyFont="1" applyBorder="1" applyAlignment="1">
      <alignment horizontal="left" wrapText="1"/>
    </xf>
    <xf numFmtId="0" fontId="4" fillId="0" borderId="124" xfId="1945" applyNumberFormat="1" applyFont="1" applyBorder="1" applyAlignment="1">
      <alignment horizontal="left"/>
    </xf>
    <xf numFmtId="0" fontId="8" fillId="0" borderId="124" xfId="1945" applyNumberFormat="1" applyFont="1" applyBorder="1" applyAlignment="1">
      <alignment horizontal="left" wrapText="1"/>
    </xf>
    <xf numFmtId="164" fontId="321" fillId="0" borderId="0" xfId="194" applyNumberFormat="1" applyFont="1" applyAlignment="1" applyProtection="1">
      <alignment horizontal="left" indent="2"/>
    </xf>
    <xf numFmtId="0" fontId="4" fillId="0" borderId="119" xfId="787" applyNumberFormat="1" applyFont="1" applyBorder="1"/>
    <xf numFmtId="0" fontId="0" fillId="0" borderId="125" xfId="787" applyNumberFormat="1" applyFont="1" applyBorder="1"/>
    <xf numFmtId="0" fontId="0" fillId="0" borderId="124" xfId="787" applyNumberFormat="1" applyFont="1" applyBorder="1"/>
    <xf numFmtId="0" fontId="44" fillId="0" borderId="125" xfId="787" applyNumberFormat="1" applyFont="1" applyBorder="1"/>
    <xf numFmtId="0" fontId="44" fillId="0" borderId="124" xfId="787" applyNumberFormat="1" applyFont="1" applyBorder="1"/>
    <xf numFmtId="164" fontId="7" fillId="0" borderId="0" xfId="194" applyNumberFormat="1" applyFont="1" applyAlignment="1" applyProtection="1">
      <alignment vertical="center"/>
    </xf>
    <xf numFmtId="0" fontId="0" fillId="0" borderId="111" xfId="787" applyNumberFormat="1" applyFont="1" applyBorder="1" applyAlignment="1">
      <alignment vertical="center"/>
    </xf>
    <xf numFmtId="0" fontId="0" fillId="0" borderId="111" xfId="787" applyNumberFormat="1" applyFont="1" applyFill="1" applyBorder="1" applyAlignment="1">
      <alignment vertical="center"/>
    </xf>
    <xf numFmtId="0" fontId="4" fillId="0" borderId="111" xfId="787" applyNumberFormat="1" applyFont="1" applyBorder="1" applyAlignment="1">
      <alignment vertical="center"/>
    </xf>
    <xf numFmtId="0" fontId="4" fillId="0" borderId="111" xfId="787" applyNumberFormat="1" applyFont="1" applyBorder="1" applyAlignment="1">
      <alignment vertical="center" wrapText="1"/>
    </xf>
    <xf numFmtId="178" fontId="8" fillId="0" borderId="111" xfId="194" applyNumberFormat="1" applyFont="1" applyBorder="1" applyAlignment="1" applyProtection="1">
      <alignment horizontal="left" vertical="center" wrapText="1"/>
    </xf>
    <xf numFmtId="0" fontId="0" fillId="0" borderId="0" xfId="787" applyNumberFormat="1" applyFont="1" applyAlignment="1">
      <alignment vertical="center"/>
    </xf>
    <xf numFmtId="164" fontId="7" fillId="0" borderId="0" xfId="194" applyNumberFormat="1" applyFont="1" applyAlignment="1" applyProtection="1">
      <alignment horizontal="left" vertical="center"/>
    </xf>
    <xf numFmtId="0" fontId="0" fillId="0" borderId="111" xfId="787" applyNumberFormat="1" applyFont="1" applyBorder="1" applyAlignment="1">
      <alignment horizontal="left" vertical="center"/>
    </xf>
    <xf numFmtId="0" fontId="0" fillId="0" borderId="111" xfId="787" applyNumberFormat="1" applyFont="1" applyFill="1" applyBorder="1" applyAlignment="1">
      <alignment horizontal="left" vertical="center"/>
    </xf>
    <xf numFmtId="0" fontId="4" fillId="0" borderId="111" xfId="787" applyNumberFormat="1" applyFont="1" applyBorder="1" applyAlignment="1">
      <alignment horizontal="left" vertical="center"/>
    </xf>
    <xf numFmtId="0" fontId="4" fillId="0" borderId="111" xfId="787" applyNumberFormat="1" applyFont="1" applyBorder="1" applyAlignment="1">
      <alignment horizontal="left" vertical="center" wrapText="1"/>
    </xf>
    <xf numFmtId="0" fontId="0" fillId="0" borderId="0" xfId="787" applyNumberFormat="1" applyFont="1" applyAlignment="1">
      <alignment horizontal="left" vertical="center"/>
    </xf>
    <xf numFmtId="182" fontId="41" fillId="0" borderId="111" xfId="192" applyNumberFormat="1" applyFont="1" applyBorder="1"/>
    <xf numFmtId="0" fontId="8" fillId="0" borderId="111" xfId="787" applyNumberFormat="1" applyFont="1" applyBorder="1"/>
    <xf numFmtId="182" fontId="8" fillId="0" borderId="119" xfId="1997" applyNumberFormat="1" applyFont="1" applyBorder="1"/>
    <xf numFmtId="182" fontId="7" fillId="0" borderId="125" xfId="4" applyNumberFormat="1" applyFont="1" applyBorder="1" applyAlignment="1">
      <alignment vertical="center" wrapText="1"/>
    </xf>
    <xf numFmtId="0" fontId="0" fillId="0" borderId="125" xfId="0" applyBorder="1" applyAlignment="1">
      <alignment vertical="center" wrapText="1"/>
    </xf>
    <xf numFmtId="182" fontId="7" fillId="0" borderId="124" xfId="16" applyNumberFormat="1" applyFont="1" applyFill="1" applyBorder="1" applyAlignment="1">
      <alignment horizontal="left"/>
    </xf>
    <xf numFmtId="182" fontId="8" fillId="0" borderId="119" xfId="5" applyNumberFormat="1" applyFont="1" applyBorder="1"/>
    <xf numFmtId="182" fontId="7" fillId="0" borderId="125" xfId="4" applyNumberFormat="1" applyFont="1" applyFill="1" applyBorder="1" applyAlignment="1">
      <alignment horizontal="left" indent="1"/>
    </xf>
    <xf numFmtId="182" fontId="7" fillId="0" borderId="125" xfId="5" applyNumberFormat="1" applyFont="1" applyFill="1" applyBorder="1" applyAlignment="1">
      <alignment horizontal="left" indent="1"/>
    </xf>
    <xf numFmtId="182" fontId="7" fillId="0" borderId="125" xfId="16" applyNumberFormat="1" applyFont="1" applyFill="1" applyBorder="1" applyAlignment="1">
      <alignment horizontal="left"/>
    </xf>
    <xf numFmtId="182" fontId="7" fillId="0" borderId="125" xfId="5" applyNumberFormat="1" applyFont="1" applyFill="1" applyBorder="1" applyAlignment="1">
      <alignment horizontal="left"/>
    </xf>
    <xf numFmtId="182" fontId="7" fillId="0" borderId="124" xfId="5" applyNumberFormat="1" applyFont="1" applyFill="1" applyBorder="1" applyAlignment="1">
      <alignment horizontal="left"/>
    </xf>
    <xf numFmtId="182" fontId="7" fillId="0" borderId="120" xfId="4" applyNumberFormat="1" applyFont="1" applyFill="1" applyBorder="1"/>
    <xf numFmtId="182" fontId="7" fillId="0" borderId="120" xfId="5" applyNumberFormat="1" applyFont="1" applyBorder="1"/>
    <xf numFmtId="182" fontId="7" fillId="0" borderId="0" xfId="1997" applyNumberFormat="1" applyFont="1" applyBorder="1"/>
    <xf numFmtId="182" fontId="7" fillId="0" borderId="109" xfId="4" applyNumberFormat="1" applyFont="1" applyFill="1" applyBorder="1"/>
    <xf numFmtId="182" fontId="7" fillId="0" borderId="109" xfId="5" applyNumberFormat="1" applyFont="1" applyBorder="1"/>
    <xf numFmtId="182" fontId="7" fillId="0" borderId="109" xfId="5" applyNumberFormat="1" applyFont="1" applyFill="1" applyBorder="1"/>
    <xf numFmtId="182" fontId="8" fillId="0" borderId="124" xfId="192" applyNumberFormat="1" applyFont="1" applyFill="1" applyBorder="1" applyAlignment="1">
      <alignment wrapText="1"/>
    </xf>
    <xf numFmtId="0" fontId="8" fillId="0" borderId="111" xfId="191" applyFont="1" applyBorder="1"/>
    <xf numFmtId="0" fontId="8" fillId="0" borderId="124" xfId="191" applyFont="1" applyBorder="1"/>
    <xf numFmtId="182" fontId="8" fillId="0" borderId="119" xfId="192" applyNumberFormat="1" applyFont="1" applyFill="1" applyBorder="1" applyAlignment="1"/>
    <xf numFmtId="0" fontId="7" fillId="0" borderId="125" xfId="191" applyFont="1" applyBorder="1"/>
    <xf numFmtId="0" fontId="7" fillId="0" borderId="124" xfId="191" applyFont="1" applyBorder="1"/>
    <xf numFmtId="0" fontId="8" fillId="0" borderId="119" xfId="191" applyFont="1" applyBorder="1"/>
    <xf numFmtId="0" fontId="6" fillId="0" borderId="125" xfId="191" applyFont="1" applyBorder="1"/>
    <xf numFmtId="0" fontId="6" fillId="0" borderId="124" xfId="191" applyFont="1" applyBorder="1"/>
    <xf numFmtId="182" fontId="8" fillId="0" borderId="129" xfId="192" applyNumberFormat="1" applyFont="1" applyBorder="1" applyAlignment="1">
      <alignment wrapText="1"/>
    </xf>
    <xf numFmtId="182" fontId="8" fillId="0" borderId="119" xfId="192" applyNumberFormat="1" applyFont="1" applyFill="1" applyBorder="1" applyAlignment="1">
      <alignment wrapText="1"/>
    </xf>
    <xf numFmtId="0" fontId="7" fillId="0" borderId="111" xfId="191" applyFont="1" applyFill="1" applyBorder="1"/>
    <xf numFmtId="164" fontId="7" fillId="0" borderId="125" xfId="191" applyNumberFormat="1" applyFont="1" applyBorder="1"/>
    <xf numFmtId="0" fontId="8" fillId="0" borderId="124" xfId="192" applyFont="1" applyBorder="1" applyAlignment="1" applyProtection="1">
      <alignment horizontal="center"/>
    </xf>
    <xf numFmtId="182" fontId="8" fillId="0" borderId="119" xfId="192" applyNumberFormat="1" applyFont="1" applyBorder="1" applyAlignment="1">
      <alignment wrapText="1"/>
    </xf>
    <xf numFmtId="164" fontId="7" fillId="0" borderId="111" xfId="191" applyNumberFormat="1" applyFont="1" applyBorder="1"/>
    <xf numFmtId="182" fontId="8" fillId="0" borderId="111" xfId="192" applyNumberFormat="1" applyFont="1" applyFill="1" applyBorder="1" applyAlignment="1">
      <alignment wrapText="1"/>
    </xf>
    <xf numFmtId="0" fontId="7" fillId="0" borderId="125" xfId="191" applyFont="1" applyBorder="1" applyAlignment="1">
      <alignment horizontal="center"/>
    </xf>
    <xf numFmtId="0" fontId="7" fillId="0" borderId="126" xfId="191" applyFont="1" applyBorder="1" applyAlignment="1">
      <alignment horizontal="center"/>
    </xf>
    <xf numFmtId="0" fontId="7" fillId="0" borderId="127" xfId="191" applyFont="1" applyBorder="1" applyAlignment="1">
      <alignment horizontal="center"/>
    </xf>
    <xf numFmtId="0" fontId="7" fillId="0" borderId="124" xfId="191" applyFont="1" applyBorder="1" applyAlignment="1">
      <alignment horizontal="center"/>
    </xf>
    <xf numFmtId="0" fontId="6" fillId="0" borderId="111" xfId="191" applyFont="1" applyBorder="1"/>
    <xf numFmtId="182" fontId="8" fillId="0" borderId="129" xfId="192" applyNumberFormat="1" applyFont="1" applyBorder="1" applyAlignment="1">
      <alignment horizontal="left" wrapText="1"/>
    </xf>
    <xf numFmtId="0" fontId="8" fillId="0" borderId="119" xfId="192" applyFont="1" applyBorder="1"/>
    <xf numFmtId="0" fontId="64" fillId="0" borderId="125" xfId="192" applyFont="1" applyBorder="1"/>
    <xf numFmtId="0" fontId="64" fillId="0" borderId="124" xfId="192" applyFont="1" applyBorder="1"/>
    <xf numFmtId="182" fontId="7" fillId="0" borderId="119" xfId="192" applyNumberFormat="1" applyFont="1" applyFill="1" applyBorder="1"/>
    <xf numFmtId="182" fontId="87" fillId="0" borderId="125" xfId="192" applyNumberFormat="1" applyFont="1" applyFill="1" applyBorder="1"/>
    <xf numFmtId="182" fontId="87" fillId="0" borderId="124" xfId="192" applyNumberFormat="1" applyFont="1" applyFill="1" applyBorder="1"/>
    <xf numFmtId="166" fontId="1" fillId="0" borderId="119" xfId="1944" applyNumberFormat="1" applyFont="1" applyBorder="1"/>
    <xf numFmtId="166" fontId="87" fillId="0" borderId="125" xfId="1944" applyNumberFormat="1" applyFont="1" applyBorder="1"/>
    <xf numFmtId="166" fontId="87" fillId="0" borderId="124" xfId="1944" applyNumberFormat="1" applyFont="1" applyBorder="1"/>
    <xf numFmtId="166" fontId="64" fillId="0" borderId="125" xfId="1944" applyNumberFormat="1" applyFont="1" applyBorder="1"/>
    <xf numFmtId="166" fontId="64" fillId="0" borderId="124" xfId="1944" applyNumberFormat="1" applyFont="1" applyBorder="1"/>
    <xf numFmtId="166" fontId="0" fillId="0" borderId="119" xfId="1944" applyNumberFormat="1" applyFont="1" applyBorder="1"/>
    <xf numFmtId="0" fontId="5" fillId="0" borderId="124" xfId="827" applyNumberFormat="1" applyFont="1" applyBorder="1"/>
    <xf numFmtId="0" fontId="1" fillId="0" borderId="4" xfId="787" applyNumberFormat="1" applyFont="1" applyBorder="1"/>
    <xf numFmtId="182" fontId="8" fillId="0" borderId="4" xfId="194" applyNumberFormat="1" applyFont="1" applyBorder="1" applyAlignment="1" applyProtection="1"/>
    <xf numFmtId="187" fontId="1" fillId="55" borderId="4" xfId="787" applyNumberFormat="1" applyFont="1" applyFill="1" applyBorder="1" applyAlignment="1">
      <alignment horizontal="center"/>
    </xf>
    <xf numFmtId="182" fontId="8" fillId="0" borderId="3" xfId="194" applyNumberFormat="1" applyFont="1" applyBorder="1" applyAlignment="1" applyProtection="1"/>
    <xf numFmtId="182" fontId="8" fillId="0" borderId="119" xfId="194" applyNumberFormat="1" applyFont="1" applyBorder="1" applyAlignment="1" applyProtection="1">
      <alignment horizontal="center"/>
    </xf>
    <xf numFmtId="182" fontId="8" fillId="0" borderId="125" xfId="194" applyNumberFormat="1" applyFont="1" applyBorder="1" applyAlignment="1" applyProtection="1">
      <alignment horizontal="center"/>
    </xf>
    <xf numFmtId="182" fontId="8" fillId="0" borderId="124" xfId="194" applyNumberFormat="1" applyFont="1" applyBorder="1" applyAlignment="1" applyProtection="1">
      <alignment horizontal="center"/>
    </xf>
    <xf numFmtId="182" fontId="10" fillId="0" borderId="125" xfId="194" applyNumberFormat="1" applyBorder="1" applyProtection="1"/>
    <xf numFmtId="182" fontId="10" fillId="0" borderId="124" xfId="194" applyNumberFormat="1" applyBorder="1" applyProtection="1"/>
    <xf numFmtId="182" fontId="10" fillId="0" borderId="125" xfId="194" applyNumberFormat="1" applyFont="1" applyBorder="1" applyAlignment="1" applyProtection="1">
      <alignment horizontal="left"/>
    </xf>
    <xf numFmtId="182" fontId="10" fillId="0" borderId="124" xfId="194" applyNumberFormat="1" applyFont="1" applyBorder="1" applyAlignment="1" applyProtection="1">
      <alignment horizontal="left"/>
    </xf>
    <xf numFmtId="187" fontId="0" fillId="55" borderId="111" xfId="787" applyNumberFormat="1" applyFont="1" applyFill="1" applyBorder="1" applyAlignment="1">
      <alignment horizontal="left"/>
    </xf>
    <xf numFmtId="182" fontId="8" fillId="0" borderId="119" xfId="194" applyNumberFormat="1" applyFont="1" applyFill="1" applyBorder="1" applyAlignment="1" applyProtection="1"/>
    <xf numFmtId="182" fontId="7" fillId="56" borderId="119" xfId="192" applyNumberFormat="1" applyFont="1" applyFill="1" applyBorder="1"/>
    <xf numFmtId="178" fontId="7" fillId="0" borderId="125" xfId="194" applyNumberFormat="1" applyFont="1" applyFill="1" applyBorder="1" applyAlignment="1" applyProtection="1">
      <alignment vertical="top" wrapText="1"/>
    </xf>
    <xf numFmtId="0" fontId="4" fillId="0" borderId="119" xfId="191" applyFont="1" applyBorder="1" applyProtection="1"/>
    <xf numFmtId="0" fontId="0" fillId="0" borderId="125" xfId="191" applyFont="1" applyBorder="1" applyProtection="1"/>
    <xf numFmtId="182" fontId="8" fillId="0" borderId="119" xfId="192" applyNumberFormat="1" applyFont="1" applyBorder="1"/>
    <xf numFmtId="0" fontId="286" fillId="96" borderId="0" xfId="191" applyNumberFormat="1" applyFont="1" applyFill="1" applyAlignment="1" applyProtection="1">
      <alignment horizontal="center"/>
    </xf>
    <xf numFmtId="0" fontId="289" fillId="96" borderId="6" xfId="191" applyNumberFormat="1" applyFont="1" applyFill="1" applyBorder="1" applyAlignment="1" applyProtection="1">
      <alignment horizontal="center"/>
    </xf>
    <xf numFmtId="0" fontId="291" fillId="0" borderId="0" xfId="191" applyNumberFormat="1" applyFont="1" applyAlignment="1" applyProtection="1">
      <alignment horizontal="center"/>
    </xf>
    <xf numFmtId="0" fontId="294" fillId="0" borderId="0" xfId="191" applyNumberFormat="1" applyFont="1" applyAlignment="1" applyProtection="1">
      <alignment horizontal="center"/>
    </xf>
    <xf numFmtId="164" fontId="6" fillId="0" borderId="0" xfId="191" applyNumberFormat="1" applyFont="1" applyAlignment="1" applyProtection="1">
      <alignment horizontal="center"/>
    </xf>
    <xf numFmtId="0" fontId="0" fillId="0" borderId="119" xfId="191" applyFont="1" applyBorder="1" applyAlignment="1" applyProtection="1">
      <alignment horizontal="center"/>
    </xf>
    <xf numFmtId="0" fontId="0" fillId="0" borderId="1" xfId="191" applyFont="1" applyBorder="1" applyAlignment="1" applyProtection="1">
      <alignment horizontal="center"/>
    </xf>
    <xf numFmtId="0" fontId="0" fillId="0" borderId="111" xfId="191" applyFont="1" applyBorder="1" applyAlignment="1" applyProtection="1">
      <alignment horizontal="center"/>
    </xf>
    <xf numFmtId="0" fontId="0" fillId="0" borderId="0" xfId="191" applyFont="1" applyAlignment="1" applyProtection="1">
      <alignment horizontal="center"/>
    </xf>
    <xf numFmtId="0" fontId="0" fillId="0" borderId="112" xfId="0" applyBorder="1" applyAlignment="1">
      <alignment wrapText="1"/>
    </xf>
    <xf numFmtId="191" fontId="4" fillId="0" borderId="112" xfId="0" applyNumberFormat="1" applyFont="1" applyBorder="1"/>
    <xf numFmtId="0" fontId="0" fillId="0" borderId="112" xfId="0" applyBorder="1"/>
    <xf numFmtId="0" fontId="0" fillId="0" borderId="111" xfId="0" applyFont="1" applyFill="1" applyBorder="1"/>
    <xf numFmtId="182" fontId="8" fillId="56" borderId="111" xfId="192" applyNumberFormat="1" applyFont="1" applyFill="1" applyBorder="1"/>
    <xf numFmtId="0" fontId="4" fillId="0" borderId="0" xfId="0" applyNumberFormat="1" applyFont="1"/>
    <xf numFmtId="0" fontId="0" fillId="0" borderId="0" xfId="0" applyNumberFormat="1" applyFont="1"/>
    <xf numFmtId="0" fontId="8" fillId="0" borderId="0" xfId="0" applyFont="1" applyFill="1" applyBorder="1" applyAlignment="1" applyProtection="1">
      <alignment horizontal="left"/>
    </xf>
    <xf numFmtId="0" fontId="7" fillId="0" borderId="111" xfId="114" applyFont="1" applyFill="1" applyBorder="1" applyAlignment="1" applyProtection="1">
      <alignment horizontal="center" vertical="center"/>
    </xf>
    <xf numFmtId="191" fontId="7" fillId="0" borderId="111" xfId="97" applyNumberFormat="1" applyFont="1" applyFill="1" applyBorder="1" applyAlignment="1" applyProtection="1">
      <alignment horizontal="center" vertical="center"/>
    </xf>
    <xf numFmtId="0" fontId="0" fillId="0" borderId="119" xfId="0" applyFont="1" applyBorder="1"/>
    <xf numFmtId="0" fontId="87" fillId="0" borderId="125" xfId="0" applyFont="1" applyBorder="1"/>
    <xf numFmtId="0" fontId="87" fillId="0" borderId="124" xfId="0" applyFont="1" applyBorder="1"/>
    <xf numFmtId="0" fontId="7" fillId="0" borderId="119" xfId="0" applyFont="1" applyBorder="1"/>
    <xf numFmtId="0" fontId="0" fillId="56" borderId="119" xfId="0" applyFill="1" applyBorder="1" applyAlignment="1">
      <alignment horizontal="center" vertical="center"/>
    </xf>
    <xf numFmtId="0" fontId="0" fillId="0" borderId="125" xfId="0" applyFill="1" applyBorder="1" applyAlignment="1">
      <alignment horizontal="center"/>
    </xf>
    <xf numFmtId="0" fontId="0" fillId="0" borderId="124" xfId="0" applyFill="1" applyBorder="1" applyAlignment="1">
      <alignment horizontal="center"/>
    </xf>
    <xf numFmtId="0" fontId="0" fillId="0" borderId="125" xfId="0" applyFill="1" applyBorder="1" applyAlignment="1">
      <alignment horizontal="center" vertical="center"/>
    </xf>
    <xf numFmtId="0" fontId="0" fillId="0" borderId="124" xfId="0" applyFill="1" applyBorder="1" applyAlignment="1">
      <alignment horizontal="center" vertical="center"/>
    </xf>
    <xf numFmtId="0" fontId="0" fillId="56" borderId="119" xfId="0" applyFill="1" applyBorder="1" applyAlignment="1">
      <alignment horizontal="center"/>
    </xf>
    <xf numFmtId="0" fontId="87" fillId="0" borderId="125" xfId="0" applyFont="1" applyBorder="1" applyAlignment="1">
      <alignment horizontal="left"/>
    </xf>
    <xf numFmtId="0" fontId="87" fillId="0" borderId="124" xfId="0" applyFont="1" applyBorder="1" applyAlignment="1">
      <alignment horizontal="left"/>
    </xf>
    <xf numFmtId="0" fontId="87" fillId="0" borderId="125" xfId="0" applyFont="1" applyFill="1" applyBorder="1"/>
    <xf numFmtId="0" fontId="0" fillId="0" borderId="119" xfId="0" applyFill="1" applyBorder="1"/>
    <xf numFmtId="0" fontId="87" fillId="0" borderId="124" xfId="0" applyFont="1" applyFill="1" applyBorder="1"/>
    <xf numFmtId="0" fontId="7" fillId="0" borderId="119" xfId="0" applyFont="1" applyFill="1" applyBorder="1"/>
    <xf numFmtId="0" fontId="0" fillId="0" borderId="125" xfId="0" applyFill="1" applyBorder="1"/>
    <xf numFmtId="0" fontId="7" fillId="0" borderId="125" xfId="0" applyFont="1" applyFill="1" applyBorder="1"/>
    <xf numFmtId="0" fontId="0" fillId="0" borderId="124" xfId="0" applyFill="1" applyBorder="1"/>
    <xf numFmtId="0" fontId="4" fillId="0" borderId="119" xfId="0" applyFont="1" applyBorder="1"/>
    <xf numFmtId="0" fontId="121" fillId="0" borderId="125" xfId="0" applyFont="1" applyBorder="1" applyAlignment="1">
      <alignment vertical="top" wrapText="1"/>
    </xf>
    <xf numFmtId="0" fontId="121" fillId="0" borderId="124" xfId="0" applyFont="1" applyBorder="1" applyAlignment="1">
      <alignment vertical="top" wrapText="1"/>
    </xf>
    <xf numFmtId="0" fontId="121" fillId="56" borderId="124" xfId="0" applyFont="1" applyFill="1" applyBorder="1" applyAlignment="1">
      <alignment vertical="top" wrapText="1"/>
    </xf>
    <xf numFmtId="0" fontId="122" fillId="0" borderId="111" xfId="0" applyFont="1" applyBorder="1" applyAlignment="1">
      <alignment vertical="top" wrapText="1"/>
    </xf>
    <xf numFmtId="0" fontId="121" fillId="0" borderId="119" xfId="0" applyFont="1" applyBorder="1" applyAlignment="1">
      <alignment vertical="top"/>
    </xf>
    <xf numFmtId="0" fontId="282" fillId="96" borderId="0" xfId="191" applyNumberFormat="1" applyFont="1" applyFill="1" applyBorder="1" applyAlignment="1" applyProtection="1">
      <alignment horizontal="center"/>
    </xf>
    <xf numFmtId="0" fontId="285" fillId="96" borderId="0" xfId="191" applyNumberFormat="1" applyFont="1" applyFill="1" applyBorder="1" applyAlignment="1" applyProtection="1">
      <alignment horizontal="center"/>
    </xf>
    <xf numFmtId="0" fontId="291" fillId="0" borderId="0" xfId="192" applyNumberFormat="1" applyFont="1" applyAlignment="1">
      <alignment horizontal="center"/>
    </xf>
    <xf numFmtId="0" fontId="285" fillId="0" borderId="0" xfId="192" applyNumberFormat="1" applyFont="1" applyAlignment="1">
      <alignment horizontal="center"/>
    </xf>
    <xf numFmtId="0" fontId="121" fillId="0" borderId="124" xfId="0" applyFont="1" applyBorder="1" applyAlignment="1">
      <alignment horizontal="center" vertical="top" wrapText="1"/>
    </xf>
    <xf numFmtId="0" fontId="121" fillId="0" borderId="111" xfId="0" applyFont="1" applyBorder="1" applyAlignment="1">
      <alignment horizontal="center" vertical="top" wrapText="1"/>
    </xf>
    <xf numFmtId="182" fontId="8" fillId="0" borderId="119" xfId="192" applyNumberFormat="1" applyFont="1" applyFill="1" applyBorder="1" applyAlignment="1">
      <alignment horizontal="left"/>
    </xf>
    <xf numFmtId="182" fontId="87" fillId="0" borderId="125" xfId="192" applyNumberFormat="1" applyFont="1" applyFill="1" applyBorder="1" applyAlignment="1">
      <alignment horizontal="left"/>
    </xf>
    <xf numFmtId="182" fontId="87" fillId="0" borderId="124" xfId="192" applyNumberFormat="1" applyFont="1" applyFill="1" applyBorder="1" applyAlignment="1">
      <alignment horizontal="left"/>
    </xf>
    <xf numFmtId="0" fontId="8" fillId="0" borderId="119" xfId="192" applyFont="1" applyBorder="1" applyAlignment="1" applyProtection="1">
      <alignment horizontal="left"/>
    </xf>
    <xf numFmtId="0" fontId="87" fillId="0" borderId="125" xfId="192" applyFont="1" applyBorder="1" applyAlignment="1" applyProtection="1">
      <alignment horizontal="left"/>
    </xf>
    <xf numFmtId="0" fontId="87" fillId="0" borderId="124" xfId="192" applyFont="1" applyBorder="1" applyAlignment="1" applyProtection="1">
      <alignment horizontal="left"/>
    </xf>
    <xf numFmtId="14" fontId="8" fillId="0" borderId="119" xfId="192" applyNumberFormat="1" applyFont="1" applyBorder="1" applyAlignment="1" applyProtection="1">
      <alignment horizontal="left" wrapText="1"/>
    </xf>
    <xf numFmtId="14" fontId="87" fillId="0" borderId="125" xfId="192" applyNumberFormat="1" applyFont="1" applyBorder="1" applyAlignment="1" applyProtection="1">
      <alignment horizontal="left"/>
    </xf>
    <xf numFmtId="14" fontId="87" fillId="0" borderId="124" xfId="192" applyNumberFormat="1" applyFont="1" applyBorder="1" applyAlignment="1" applyProtection="1">
      <alignment horizontal="left"/>
    </xf>
    <xf numFmtId="164" fontId="8" fillId="0" borderId="119" xfId="40422" applyNumberFormat="1" applyFont="1" applyFill="1" applyBorder="1" applyAlignment="1">
      <alignment vertical="top"/>
    </xf>
    <xf numFmtId="0" fontId="7" fillId="0" borderId="125" xfId="192" applyFont="1" applyBorder="1"/>
    <xf numFmtId="0" fontId="7" fillId="0" borderId="124" xfId="192" applyFont="1" applyBorder="1"/>
    <xf numFmtId="0" fontId="87" fillId="0" borderId="125" xfId="40422" applyNumberFormat="1" applyFont="1" applyFill="1" applyBorder="1" applyAlignment="1">
      <alignment vertical="top"/>
    </xf>
    <xf numFmtId="0" fontId="87" fillId="0" borderId="124" xfId="40422" applyNumberFormat="1" applyFont="1" applyFill="1" applyBorder="1" applyAlignment="1">
      <alignment vertical="top"/>
    </xf>
    <xf numFmtId="164" fontId="8" fillId="56" borderId="119" xfId="40422" applyNumberFormat="1" applyFont="1" applyFill="1" applyBorder="1" applyAlignment="1">
      <alignment vertical="top"/>
    </xf>
    <xf numFmtId="0" fontId="286" fillId="96" borderId="0" xfId="191" applyNumberFormat="1" applyFont="1" applyFill="1" applyAlignment="1">
      <alignment horizontal="center"/>
    </xf>
    <xf numFmtId="0" fontId="286" fillId="96" borderId="0" xfId="191" applyNumberFormat="1" applyFont="1" applyFill="1" applyBorder="1" applyAlignment="1">
      <alignment horizontal="center"/>
    </xf>
    <xf numFmtId="0" fontId="289" fillId="96" borderId="6" xfId="191" applyNumberFormat="1" applyFont="1" applyFill="1" applyBorder="1" applyAlignment="1">
      <alignment horizontal="center"/>
    </xf>
    <xf numFmtId="0" fontId="294" fillId="0" borderId="0" xfId="192" applyNumberFormat="1" applyFont="1" applyAlignment="1">
      <alignment horizontal="center"/>
    </xf>
    <xf numFmtId="0" fontId="7" fillId="0" borderId="0" xfId="192" applyFont="1" applyAlignment="1">
      <alignment horizontal="center"/>
    </xf>
    <xf numFmtId="0" fontId="7" fillId="0" borderId="111" xfId="192" applyFont="1" applyFill="1" applyBorder="1" applyAlignment="1">
      <alignment horizontal="center"/>
    </xf>
    <xf numFmtId="0" fontId="55" fillId="0" borderId="0" xfId="192" applyFont="1" applyAlignment="1">
      <alignment horizontal="center"/>
    </xf>
    <xf numFmtId="186" fontId="4" fillId="55" borderId="119" xfId="0" applyNumberFormat="1" applyFont="1" applyFill="1" applyBorder="1"/>
    <xf numFmtId="0" fontId="0" fillId="0" borderId="124" xfId="0" applyFont="1" applyBorder="1"/>
    <xf numFmtId="186" fontId="0" fillId="56" borderId="124" xfId="0" applyNumberFormat="1" applyFill="1" applyBorder="1"/>
    <xf numFmtId="0" fontId="8" fillId="0" borderId="125" xfId="0" applyFont="1" applyBorder="1"/>
    <xf numFmtId="0" fontId="0" fillId="0" borderId="109" xfId="0" applyBorder="1"/>
    <xf numFmtId="0" fontId="0" fillId="0" borderId="127" xfId="0" applyBorder="1"/>
    <xf numFmtId="0" fontId="64" fillId="0" borderId="125" xfId="0" applyFont="1" applyBorder="1"/>
    <xf numFmtId="0" fontId="0" fillId="0" borderId="123" xfId="0" applyBorder="1"/>
    <xf numFmtId="0" fontId="87" fillId="0" borderId="130" xfId="0" applyFont="1" applyBorder="1"/>
    <xf numFmtId="0" fontId="0" fillId="0" borderId="123" xfId="0" applyFill="1" applyBorder="1"/>
    <xf numFmtId="0" fontId="87" fillId="0" borderId="130" xfId="0" applyFont="1" applyFill="1" applyBorder="1"/>
    <xf numFmtId="0" fontId="0" fillId="0" borderId="130" xfId="0" applyBorder="1"/>
    <xf numFmtId="0" fontId="64" fillId="0" borderId="124" xfId="0" applyFont="1" applyBorder="1"/>
    <xf numFmtId="0" fontId="8" fillId="0" borderId="119" xfId="0" applyFont="1" applyBorder="1"/>
    <xf numFmtId="0" fontId="8" fillId="0" borderId="119" xfId="4" applyFont="1" applyBorder="1" applyAlignment="1"/>
    <xf numFmtId="0" fontId="7" fillId="0" borderId="119" xfId="4" applyFont="1" applyBorder="1"/>
    <xf numFmtId="0" fontId="87" fillId="0" borderId="125" xfId="4" applyFont="1" applyBorder="1"/>
    <xf numFmtId="0" fontId="87" fillId="0" borderId="124" xfId="4" applyFont="1" applyBorder="1"/>
    <xf numFmtId="0" fontId="94" fillId="0" borderId="119" xfId="0" applyFont="1" applyBorder="1"/>
    <xf numFmtId="0" fontId="94" fillId="0" borderId="125" xfId="0" applyFont="1" applyBorder="1"/>
    <xf numFmtId="0" fontId="94" fillId="0" borderId="124" xfId="0" applyFont="1" applyBorder="1"/>
    <xf numFmtId="0" fontId="7" fillId="0" borderId="119" xfId="0" applyFont="1" applyBorder="1" applyAlignment="1">
      <alignment wrapText="1"/>
    </xf>
    <xf numFmtId="0" fontId="7" fillId="0" borderId="125" xfId="0" applyFont="1" applyBorder="1" applyAlignment="1">
      <alignment wrapText="1"/>
    </xf>
    <xf numFmtId="0" fontId="7" fillId="0" borderId="124" xfId="0" applyFont="1" applyBorder="1" applyAlignment="1">
      <alignment wrapText="1"/>
    </xf>
    <xf numFmtId="0" fontId="0" fillId="54" borderId="124" xfId="0" applyFill="1" applyBorder="1" applyAlignment="1">
      <alignment wrapText="1"/>
    </xf>
    <xf numFmtId="0" fontId="0" fillId="0" borderId="119" xfId="0" applyBorder="1" applyAlignment="1">
      <alignment wrapText="1"/>
    </xf>
    <xf numFmtId="0" fontId="0" fillId="0" borderId="125" xfId="0" applyBorder="1" applyAlignment="1">
      <alignment wrapText="1"/>
    </xf>
    <xf numFmtId="182" fontId="10" fillId="0" borderId="125" xfId="194" applyNumberFormat="1" applyFont="1" applyFill="1" applyBorder="1" applyProtection="1"/>
    <xf numFmtId="182" fontId="18" fillId="0" borderId="125" xfId="194" applyNumberFormat="1" applyFont="1" applyFill="1" applyBorder="1" applyProtection="1"/>
    <xf numFmtId="182" fontId="8" fillId="0" borderId="125" xfId="194" applyNumberFormat="1" applyFont="1" applyFill="1" applyBorder="1" applyAlignment="1" applyProtection="1"/>
    <xf numFmtId="182" fontId="18" fillId="0" borderId="124" xfId="194" applyNumberFormat="1" applyFont="1" applyFill="1" applyBorder="1" applyProtection="1"/>
    <xf numFmtId="182" fontId="18" fillId="0" borderId="119" xfId="194" applyNumberFormat="1" applyFont="1" applyFill="1" applyBorder="1" applyProtection="1"/>
    <xf numFmtId="182" fontId="10" fillId="0" borderId="124" xfId="194" applyNumberFormat="1" applyFont="1" applyFill="1" applyBorder="1" applyProtection="1"/>
    <xf numFmtId="0" fontId="87" fillId="0" borderId="131" xfId="0" applyFont="1" applyBorder="1"/>
    <xf numFmtId="0" fontId="7" fillId="0" borderId="114" xfId="0" applyFont="1" applyBorder="1"/>
    <xf numFmtId="0" fontId="87" fillId="0" borderId="132" xfId="0" applyFont="1" applyBorder="1" applyAlignment="1">
      <alignment horizontal="left"/>
    </xf>
    <xf numFmtId="0" fontId="4" fillId="0" borderId="124" xfId="0" applyFont="1" applyBorder="1"/>
    <xf numFmtId="0" fontId="29" fillId="51" borderId="0" xfId="40424" quotePrefix="1" applyFont="1" applyFill="1" applyAlignment="1">
      <alignment horizontal="left" vertical="top" wrapText="1"/>
    </xf>
    <xf numFmtId="0" fontId="31" fillId="0" borderId="111" xfId="40426" applyNumberFormat="1" applyFont="1" applyFill="1" applyBorder="1" applyAlignment="1">
      <alignment horizontal="center" vertical="center" wrapText="1"/>
    </xf>
    <xf numFmtId="0" fontId="23" fillId="70" borderId="119" xfId="40432" applyFill="1" applyBorder="1" applyAlignment="1">
      <alignment horizontal="right" vertical="center" wrapText="1"/>
    </xf>
    <xf numFmtId="0" fontId="267" fillId="73" borderId="0" xfId="40424" applyFont="1" applyFill="1"/>
    <xf numFmtId="0" fontId="267" fillId="119" borderId="0" xfId="40424" applyFont="1" applyFill="1"/>
    <xf numFmtId="0" fontId="269" fillId="5" borderId="0" xfId="40424" applyFont="1" applyFill="1" applyAlignment="1">
      <alignment horizontal="center"/>
    </xf>
    <xf numFmtId="0" fontId="267" fillId="51" borderId="46" xfId="40424" applyFont="1" applyFill="1" applyBorder="1" applyAlignment="1">
      <alignment vertical="center" wrapText="1"/>
    </xf>
    <xf numFmtId="0" fontId="30" fillId="51" borderId="122" xfId="40424" applyFont="1" applyFill="1" applyBorder="1" applyAlignment="1">
      <alignment horizontal="center" wrapText="1"/>
    </xf>
    <xf numFmtId="0" fontId="30" fillId="51" borderId="71" xfId="40424" applyFont="1" applyFill="1" applyBorder="1" applyAlignment="1">
      <alignment horizontal="center"/>
    </xf>
    <xf numFmtId="17" fontId="149" fillId="4" borderId="133" xfId="40424" applyNumberFormat="1" applyFont="1" applyFill="1" applyBorder="1" applyAlignment="1">
      <alignment horizontal="center"/>
    </xf>
    <xf numFmtId="17" fontId="149" fillId="7" borderId="134" xfId="40424" applyNumberFormat="1" applyFont="1" applyFill="1" applyBorder="1" applyAlignment="1">
      <alignment horizontal="center"/>
    </xf>
    <xf numFmtId="17" fontId="149" fillId="4" borderId="135" xfId="40424" applyNumberFormat="1" applyFont="1" applyFill="1" applyBorder="1" applyAlignment="1">
      <alignment horizontal="center"/>
    </xf>
    <xf numFmtId="17" fontId="149" fillId="7" borderId="136" xfId="40424" applyNumberFormat="1" applyFont="1" applyFill="1" applyBorder="1" applyAlignment="1">
      <alignment horizontal="center"/>
    </xf>
    <xf numFmtId="17" fontId="149" fillId="7" borderId="76" xfId="40424" applyNumberFormat="1" applyFont="1" applyFill="1" applyBorder="1" applyAlignment="1">
      <alignment horizontal="center"/>
    </xf>
    <xf numFmtId="0" fontId="30" fillId="4" borderId="122" xfId="40424" applyFont="1" applyFill="1" applyBorder="1" applyAlignment="1">
      <alignment horizontal="center"/>
    </xf>
    <xf numFmtId="0" fontId="30" fillId="7" borderId="71" xfId="40424" applyFont="1" applyFill="1" applyBorder="1" applyAlignment="1">
      <alignment horizontal="center"/>
    </xf>
    <xf numFmtId="0" fontId="267" fillId="51" borderId="32" xfId="40424" applyFont="1" applyFill="1" applyBorder="1" applyAlignment="1">
      <alignment horizontal="center" vertical="center"/>
    </xf>
    <xf numFmtId="0" fontId="267" fillId="51" borderId="48" xfId="40424" applyFont="1" applyFill="1" applyBorder="1" applyAlignment="1">
      <alignment horizontal="center" vertical="center"/>
    </xf>
    <xf numFmtId="328" fontId="267" fillId="6" borderId="23" xfId="40424" applyNumberFormat="1" applyFont="1" applyFill="1" applyBorder="1" applyAlignment="1">
      <alignment vertical="center"/>
    </xf>
    <xf numFmtId="328" fontId="267" fillId="6" borderId="22" xfId="40424" applyNumberFormat="1" applyFont="1" applyFill="1" applyBorder="1" applyAlignment="1">
      <alignment vertical="center"/>
    </xf>
    <xf numFmtId="328" fontId="267" fillId="6" borderId="21" xfId="40424" applyNumberFormat="1" applyFont="1" applyFill="1" applyBorder="1" applyAlignment="1">
      <alignment vertical="center"/>
    </xf>
    <xf numFmtId="328" fontId="267" fillId="6" borderId="73" xfId="40424" applyNumberFormat="1" applyFont="1" applyFill="1" applyBorder="1" applyAlignment="1">
      <alignment vertical="center"/>
    </xf>
    <xf numFmtId="328" fontId="267" fillId="6" borderId="46" xfId="40424" applyNumberFormat="1" applyFont="1" applyFill="1" applyBorder="1" applyAlignment="1">
      <alignment vertical="center"/>
    </xf>
    <xf numFmtId="328" fontId="267" fillId="6" borderId="114" xfId="40424" applyNumberFormat="1" applyFont="1" applyFill="1" applyBorder="1" applyAlignment="1">
      <alignment vertical="center"/>
    </xf>
    <xf numFmtId="328" fontId="267" fillId="6" borderId="32" xfId="40424" applyNumberFormat="1" applyFont="1" applyFill="1" applyBorder="1" applyAlignment="1">
      <alignment vertical="center"/>
    </xf>
    <xf numFmtId="328" fontId="267" fillId="120" borderId="31" xfId="40424" applyNumberFormat="1" applyFont="1" applyFill="1" applyBorder="1" applyAlignment="1">
      <alignment vertical="center"/>
    </xf>
    <xf numFmtId="0" fontId="267" fillId="51" borderId="43" xfId="40424" applyFont="1" applyFill="1" applyBorder="1" applyAlignment="1">
      <alignment horizontal="center" vertical="center"/>
    </xf>
    <xf numFmtId="0" fontId="267" fillId="51" borderId="109" xfId="40424" applyFont="1" applyFill="1" applyBorder="1" applyAlignment="1">
      <alignment horizontal="center" vertical="center"/>
    </xf>
    <xf numFmtId="328" fontId="267" fillId="0" borderId="47" xfId="40424" applyNumberFormat="1" applyFont="1" applyFill="1" applyBorder="1" applyAlignment="1">
      <alignment vertical="center"/>
    </xf>
    <xf numFmtId="328" fontId="267" fillId="0" borderId="113" xfId="40424" applyNumberFormat="1" applyFont="1" applyFill="1" applyBorder="1" applyAlignment="1">
      <alignment vertical="center"/>
    </xf>
    <xf numFmtId="328" fontId="267" fillId="0" borderId="46" xfId="40424" applyNumberFormat="1" applyFont="1" applyFill="1" applyBorder="1" applyAlignment="1">
      <alignment vertical="center"/>
    </xf>
    <xf numFmtId="0" fontId="267" fillId="51" borderId="45" xfId="40424" applyFont="1" applyFill="1" applyBorder="1" applyAlignment="1">
      <alignment horizontal="center" vertical="center"/>
    </xf>
    <xf numFmtId="0" fontId="267" fillId="51" borderId="113" xfId="40424" applyFont="1" applyFill="1" applyBorder="1" applyAlignment="1">
      <alignment horizontal="center" vertical="center"/>
    </xf>
    <xf numFmtId="328" fontId="30" fillId="51" borderId="40" xfId="40424" applyNumberFormat="1" applyFont="1" applyFill="1" applyBorder="1" applyAlignment="1">
      <alignment vertical="center"/>
    </xf>
    <xf numFmtId="328" fontId="30" fillId="120" borderId="39" xfId="40424" applyNumberFormat="1" applyFont="1" applyFill="1" applyBorder="1" applyAlignment="1">
      <alignment vertical="center"/>
    </xf>
    <xf numFmtId="328" fontId="267" fillId="51" borderId="114" xfId="40424" applyNumberFormat="1" applyFont="1" applyFill="1" applyBorder="1" applyAlignment="1">
      <alignment vertical="center"/>
    </xf>
    <xf numFmtId="328" fontId="271" fillId="120" borderId="46" xfId="40424" applyNumberFormat="1" applyFont="1" applyFill="1" applyBorder="1" applyAlignment="1">
      <alignment vertical="center"/>
    </xf>
    <xf numFmtId="328" fontId="30" fillId="51" borderId="114" xfId="40424" applyNumberFormat="1" applyFont="1" applyFill="1" applyBorder="1" applyAlignment="1">
      <alignment vertical="center"/>
    </xf>
    <xf numFmtId="328" fontId="271" fillId="51" borderId="45" xfId="40424" applyNumberFormat="1" applyFont="1" applyFill="1" applyBorder="1" applyAlignment="1">
      <alignment vertical="center"/>
    </xf>
    <xf numFmtId="328" fontId="30" fillId="6" borderId="40" xfId="40424" applyNumberFormat="1" applyFont="1" applyFill="1" applyBorder="1" applyAlignment="1">
      <alignment vertical="center"/>
    </xf>
    <xf numFmtId="328" fontId="30" fillId="6" borderId="114" xfId="40424" applyNumberFormat="1" applyFont="1" applyFill="1" applyBorder="1" applyAlignment="1">
      <alignment vertical="center"/>
    </xf>
    <xf numFmtId="328" fontId="30" fillId="0" borderId="47" xfId="40424" applyNumberFormat="1" applyFont="1" applyFill="1" applyBorder="1" applyAlignment="1">
      <alignment vertical="center"/>
    </xf>
    <xf numFmtId="328" fontId="30" fillId="0" borderId="113" xfId="40424" applyNumberFormat="1" applyFont="1" applyFill="1" applyBorder="1" applyAlignment="1">
      <alignment vertical="center"/>
    </xf>
    <xf numFmtId="328" fontId="271" fillId="0" borderId="113" xfId="40424" applyNumberFormat="1" applyFont="1" applyFill="1" applyBorder="1" applyAlignment="1">
      <alignment vertical="center"/>
    </xf>
    <xf numFmtId="328" fontId="271" fillId="0" borderId="46" xfId="40424" applyNumberFormat="1" applyFont="1" applyFill="1" applyBorder="1" applyAlignment="1">
      <alignment vertical="center"/>
    </xf>
    <xf numFmtId="328" fontId="267" fillId="6" borderId="40" xfId="40424" applyNumberFormat="1" applyFont="1" applyFill="1" applyBorder="1" applyAlignment="1">
      <alignment vertical="center"/>
    </xf>
    <xf numFmtId="0" fontId="267" fillId="51" borderId="0" xfId="40424" applyFont="1" applyFill="1" applyBorder="1" applyAlignment="1">
      <alignment horizontal="center" vertical="center"/>
    </xf>
    <xf numFmtId="0" fontId="267" fillId="0" borderId="45" xfId="40424" applyFont="1" applyFill="1" applyBorder="1" applyAlignment="1">
      <alignment horizontal="center" vertical="center"/>
    </xf>
    <xf numFmtId="0" fontId="267" fillId="51" borderId="45" xfId="0" applyFont="1" applyFill="1" applyBorder="1" applyAlignment="1">
      <alignment horizontal="center" vertical="center"/>
    </xf>
    <xf numFmtId="0" fontId="267" fillId="51" borderId="47" xfId="0" applyFont="1" applyFill="1" applyBorder="1" applyAlignment="1">
      <alignment horizontal="center" vertical="center"/>
    </xf>
    <xf numFmtId="328" fontId="267" fillId="6" borderId="40" xfId="0" applyNumberFormat="1" applyFont="1" applyFill="1" applyBorder="1" applyAlignment="1">
      <alignment vertical="center"/>
    </xf>
    <xf numFmtId="328" fontId="267" fillId="6" borderId="111" xfId="0" applyNumberFormat="1" applyFont="1" applyFill="1" applyBorder="1" applyAlignment="1">
      <alignment vertical="center"/>
    </xf>
    <xf numFmtId="328" fontId="271" fillId="120" borderId="113" xfId="0" applyNumberFormat="1" applyFont="1" applyFill="1" applyBorder="1" applyAlignment="1">
      <alignment vertical="center"/>
    </xf>
    <xf numFmtId="328" fontId="271" fillId="6" borderId="40" xfId="0" applyNumberFormat="1" applyFont="1" applyFill="1" applyBorder="1" applyAlignment="1">
      <alignment vertical="center"/>
    </xf>
    <xf numFmtId="328" fontId="271" fillId="6" borderId="111" xfId="0" applyNumberFormat="1" applyFont="1" applyFill="1" applyBorder="1" applyAlignment="1">
      <alignment vertical="center"/>
    </xf>
    <xf numFmtId="328" fontId="271" fillId="120" borderId="46" xfId="0" applyNumberFormat="1" applyFont="1" applyFill="1" applyBorder="1" applyAlignment="1">
      <alignment vertical="center"/>
    </xf>
    <xf numFmtId="328" fontId="271" fillId="6" borderId="114" xfId="0" applyNumberFormat="1" applyFont="1" applyFill="1" applyBorder="1" applyAlignment="1">
      <alignment vertical="center"/>
    </xf>
    <xf numFmtId="328" fontId="271" fillId="51" borderId="45" xfId="0" applyNumberFormat="1" applyFont="1" applyFill="1" applyBorder="1" applyAlignment="1">
      <alignment vertical="center"/>
    </xf>
    <xf numFmtId="328" fontId="30" fillId="6" borderId="39" xfId="40424" applyNumberFormat="1" applyFont="1" applyFill="1" applyBorder="1" applyAlignment="1">
      <alignment vertical="center"/>
    </xf>
    <xf numFmtId="328" fontId="271" fillId="6" borderId="39" xfId="40424" applyNumberFormat="1" applyFont="1" applyFill="1" applyBorder="1" applyAlignment="1">
      <alignment vertical="center"/>
    </xf>
    <xf numFmtId="328" fontId="30" fillId="0" borderId="40" xfId="40424" applyNumberFormat="1" applyFont="1" applyFill="1" applyBorder="1" applyAlignment="1">
      <alignment vertical="center"/>
    </xf>
    <xf numFmtId="328" fontId="267" fillId="0" borderId="40" xfId="40424" applyNumberFormat="1" applyFont="1" applyFill="1" applyBorder="1" applyAlignment="1">
      <alignment vertical="center"/>
    </xf>
    <xf numFmtId="0" fontId="267" fillId="51" borderId="30" xfId="40424" applyFont="1" applyFill="1" applyBorder="1" applyAlignment="1">
      <alignment horizontal="center" vertical="center"/>
    </xf>
    <xf numFmtId="328" fontId="30" fillId="0" borderId="42" xfId="40424" applyNumberFormat="1" applyFont="1" applyFill="1" applyBorder="1" applyAlignment="1">
      <alignment vertical="center"/>
    </xf>
    <xf numFmtId="328" fontId="30" fillId="0" borderId="110" xfId="40424" applyNumberFormat="1" applyFont="1" applyFill="1" applyBorder="1" applyAlignment="1">
      <alignment vertical="center"/>
    </xf>
    <xf numFmtId="328" fontId="267" fillId="0" borderId="110" xfId="40424" applyNumberFormat="1" applyFont="1" applyFill="1" applyBorder="1" applyAlignment="1">
      <alignment vertical="center"/>
    </xf>
    <xf numFmtId="328" fontId="271" fillId="0" borderId="110" xfId="40424" applyNumberFormat="1" applyFont="1" applyFill="1" applyBorder="1" applyAlignment="1">
      <alignment vertical="center"/>
    </xf>
    <xf numFmtId="328" fontId="271" fillId="0" borderId="137" xfId="40424" applyNumberFormat="1" applyFont="1" applyFill="1" applyBorder="1" applyAlignment="1">
      <alignment vertical="center"/>
    </xf>
    <xf numFmtId="0" fontId="267" fillId="51" borderId="111" xfId="0" applyFont="1" applyFill="1" applyBorder="1" applyAlignment="1">
      <alignment horizontal="left" vertical="center" wrapText="1"/>
    </xf>
    <xf numFmtId="0" fontId="10" fillId="0" borderId="129" xfId="40424" applyBorder="1"/>
    <xf numFmtId="0" fontId="18" fillId="0" borderId="113" xfId="40424" applyFont="1" applyBorder="1"/>
    <xf numFmtId="0" fontId="10" fillId="73" borderId="0" xfId="40424" applyFill="1"/>
    <xf numFmtId="14" fontId="10" fillId="105" borderId="0" xfId="40424" applyNumberFormat="1" applyFill="1"/>
    <xf numFmtId="0" fontId="18" fillId="0" borderId="41" xfId="40424" applyFont="1" applyBorder="1"/>
    <xf numFmtId="0" fontId="10" fillId="73" borderId="120" xfId="40424" applyFill="1" applyBorder="1"/>
    <xf numFmtId="14" fontId="10" fillId="105" borderId="120" xfId="40424" applyNumberFormat="1" applyFill="1" applyBorder="1"/>
    <xf numFmtId="0" fontId="10" fillId="0" borderId="41" xfId="40424" applyBorder="1"/>
    <xf numFmtId="0" fontId="10" fillId="73" borderId="0" xfId="40424" applyFill="1" applyBorder="1"/>
    <xf numFmtId="14" fontId="10" fillId="105" borderId="0" xfId="40424" applyNumberFormat="1" applyFill="1" applyBorder="1"/>
    <xf numFmtId="0" fontId="10" fillId="73" borderId="109" xfId="40424" applyFill="1" applyBorder="1"/>
    <xf numFmtId="14" fontId="10" fillId="105" borderId="109" xfId="40424" applyNumberFormat="1" applyFill="1" applyBorder="1"/>
    <xf numFmtId="0" fontId="196" fillId="0" borderId="30" xfId="0" applyFont="1" applyFill="1" applyBorder="1" applyAlignment="1">
      <alignment horizontal="center" vertical="center" wrapText="1"/>
    </xf>
    <xf numFmtId="43" fontId="10" fillId="56" borderId="111" xfId="40425" applyNumberFormat="1" applyFill="1" applyBorder="1" applyAlignment="1">
      <alignment horizontal="center"/>
    </xf>
    <xf numFmtId="43" fontId="10" fillId="55" borderId="122" xfId="40425" applyNumberFormat="1" applyFill="1" applyBorder="1" applyAlignment="1">
      <alignment horizontal="center"/>
    </xf>
    <xf numFmtId="330" fontId="18" fillId="0" borderId="111" xfId="40425" applyNumberFormat="1" applyFont="1" applyFill="1" applyBorder="1"/>
    <xf numFmtId="3" fontId="18" fillId="0" borderId="111" xfId="40425" applyNumberFormat="1" applyFont="1" applyFill="1" applyBorder="1"/>
    <xf numFmtId="0" fontId="10" fillId="0" borderId="111" xfId="40425" applyFont="1" applyFill="1" applyBorder="1"/>
    <xf numFmtId="0" fontId="18" fillId="0" borderId="111" xfId="40425" applyFont="1" applyFill="1" applyBorder="1"/>
    <xf numFmtId="330" fontId="18" fillId="0" borderId="111" xfId="40425" applyNumberFormat="1" applyFont="1" applyFill="1" applyBorder="1" applyAlignment="1">
      <alignment horizontal="center"/>
    </xf>
    <xf numFmtId="43" fontId="96" fillId="56" borderId="111" xfId="40428" applyNumberFormat="1" applyFont="1" applyFill="1" applyBorder="1" applyAlignment="1">
      <alignment horizontal="center"/>
    </xf>
    <xf numFmtId="43" fontId="10" fillId="56" borderId="111" xfId="40424" applyNumberFormat="1" applyFill="1" applyBorder="1"/>
    <xf numFmtId="43" fontId="10" fillId="55" borderId="111" xfId="40428" applyNumberFormat="1" applyFont="1" applyFill="1" applyBorder="1"/>
    <xf numFmtId="43" fontId="96" fillId="56" borderId="111" xfId="1993" applyNumberFormat="1" applyFont="1" applyFill="1" applyBorder="1" applyAlignment="1">
      <alignment horizontal="center"/>
    </xf>
    <xf numFmtId="43" fontId="31" fillId="55" borderId="111" xfId="40424" applyNumberFormat="1" applyFont="1" applyFill="1" applyBorder="1"/>
    <xf numFmtId="43" fontId="10" fillId="56" borderId="111" xfId="40431" applyNumberFormat="1" applyFont="1" applyFill="1" applyBorder="1" applyAlignment="1">
      <alignment horizontal="right" vertical="center"/>
    </xf>
    <xf numFmtId="43" fontId="18" fillId="56" borderId="111" xfId="40431" applyNumberFormat="1" applyFont="1" applyFill="1" applyBorder="1" applyAlignment="1">
      <alignment horizontal="right" vertical="center"/>
    </xf>
    <xf numFmtId="43" fontId="10" fillId="56" borderId="111" xfId="40431" applyNumberFormat="1" applyFill="1" applyBorder="1" applyAlignment="1">
      <alignment horizontal="right" vertical="center"/>
    </xf>
    <xf numFmtId="43" fontId="10" fillId="56" borderId="111" xfId="40431" quotePrefix="1" applyNumberFormat="1" applyFont="1" applyFill="1" applyBorder="1" applyAlignment="1">
      <alignment horizontal="right" vertical="center"/>
    </xf>
    <xf numFmtId="43" fontId="10" fillId="56" borderId="111" xfId="40424" applyNumberFormat="1" applyFill="1" applyBorder="1" applyAlignment="1">
      <alignment horizontal="right" vertical="center"/>
    </xf>
    <xf numFmtId="43" fontId="18" fillId="55" borderId="111" xfId="40424" applyNumberFormat="1" applyFont="1" applyFill="1" applyBorder="1" applyAlignment="1">
      <alignment horizontal="right" vertical="center"/>
    </xf>
    <xf numFmtId="0" fontId="23" fillId="0" borderId="132" xfId="40432" applyFill="1" applyBorder="1" applyAlignment="1">
      <alignment horizontal="center" vertical="center"/>
    </xf>
    <xf numFmtId="17" fontId="23" fillId="0" borderId="111" xfId="40432" applyNumberFormat="1" applyBorder="1" applyAlignment="1">
      <alignment horizontal="center" vertical="center"/>
    </xf>
    <xf numFmtId="17" fontId="23" fillId="0" borderId="132" xfId="40432" applyNumberFormat="1" applyFill="1" applyBorder="1"/>
    <xf numFmtId="0" fontId="23" fillId="0" borderId="111" xfId="40432" applyBorder="1"/>
    <xf numFmtId="2" fontId="23" fillId="0" borderId="111" xfId="40432" applyNumberFormat="1" applyBorder="1"/>
    <xf numFmtId="166" fontId="23" fillId="0" borderId="111" xfId="40432" applyNumberFormat="1" applyBorder="1"/>
    <xf numFmtId="331" fontId="280" fillId="24" borderId="122" xfId="40432" applyNumberFormat="1" applyFont="1" applyFill="1" applyBorder="1" applyAlignment="1">
      <alignment vertical="center"/>
    </xf>
    <xf numFmtId="17" fontId="23" fillId="0" borderId="0" xfId="40432" applyNumberFormat="1" applyBorder="1" applyAlignment="1">
      <alignment horizontal="center" vertical="center"/>
    </xf>
    <xf numFmtId="0" fontId="23" fillId="0" borderId="111" xfId="40432" applyBorder="1" applyAlignment="1">
      <alignment horizontal="center"/>
    </xf>
    <xf numFmtId="0" fontId="18" fillId="0" borderId="111" xfId="40438" applyFont="1" applyBorder="1" applyAlignment="1">
      <alignment horizontal="centerContinuous" vertical="center"/>
    </xf>
    <xf numFmtId="0" fontId="10" fillId="0" borderId="111" xfId="40424" applyBorder="1" applyAlignment="1">
      <alignment horizontal="centerContinuous"/>
    </xf>
    <xf numFmtId="0" fontId="18" fillId="0" borderId="111" xfId="40438" applyFont="1" applyFill="1" applyBorder="1" applyAlignment="1">
      <alignment horizontal="centerContinuous" vertical="center"/>
    </xf>
    <xf numFmtId="0" fontId="10" fillId="0" borderId="111" xfId="40424" applyFont="1" applyFill="1" applyBorder="1" applyAlignment="1">
      <alignment horizontal="centerContinuous"/>
    </xf>
    <xf numFmtId="0" fontId="18" fillId="0" borderId="111" xfId="40424" applyFont="1" applyFill="1" applyBorder="1" applyAlignment="1">
      <alignment horizontal="centerContinuous"/>
    </xf>
    <xf numFmtId="0" fontId="18" fillId="6" borderId="111" xfId="40424" applyFont="1" applyFill="1" applyBorder="1" applyAlignment="1">
      <alignment horizontal="centerContinuous"/>
    </xf>
    <xf numFmtId="0" fontId="18" fillId="0" borderId="33" xfId="40424" applyFont="1" applyFill="1" applyBorder="1" applyAlignment="1">
      <alignment horizontal="centerContinuous" vertical="center"/>
    </xf>
    <xf numFmtId="0" fontId="0" fillId="0" borderId="48" xfId="0" applyBorder="1" applyAlignment="1">
      <alignment horizontal="centerContinuous"/>
    </xf>
    <xf numFmtId="0" fontId="0" fillId="0" borderId="31" xfId="0" applyBorder="1" applyAlignment="1">
      <alignment horizontal="centerContinuous"/>
    </xf>
    <xf numFmtId="0" fontId="18" fillId="0" borderId="111" xfId="40429" applyFont="1" applyFill="1" applyBorder="1" applyAlignment="1">
      <alignment horizontal="centerContinuous"/>
    </xf>
    <xf numFmtId="0" fontId="18" fillId="0" borderId="112" xfId="40429" applyFont="1" applyFill="1" applyBorder="1" applyAlignment="1">
      <alignment horizontal="centerContinuous"/>
    </xf>
    <xf numFmtId="0" fontId="18" fillId="0" borderId="114" xfId="40429" applyFont="1" applyFill="1" applyBorder="1" applyAlignment="1">
      <alignment horizontal="centerContinuous"/>
    </xf>
    <xf numFmtId="0" fontId="18" fillId="0" borderId="111" xfId="40431" applyFont="1" applyFill="1" applyBorder="1" applyAlignment="1">
      <alignment horizontal="centerContinuous" vertical="center" wrapText="1"/>
    </xf>
    <xf numFmtId="0" fontId="94" fillId="70" borderId="112" xfId="40432" applyFont="1" applyFill="1" applyBorder="1" applyAlignment="1">
      <alignment horizontal="centerContinuous"/>
    </xf>
    <xf numFmtId="0" fontId="94" fillId="70" borderId="113" xfId="40432" applyFont="1" applyFill="1" applyBorder="1" applyAlignment="1">
      <alignment horizontal="centerContinuous"/>
    </xf>
    <xf numFmtId="0" fontId="94" fillId="70" borderId="111" xfId="40432" applyFont="1" applyFill="1" applyBorder="1" applyAlignment="1">
      <alignment horizontal="centerContinuous"/>
    </xf>
    <xf numFmtId="0" fontId="7" fillId="0" borderId="0" xfId="6271" applyFont="1"/>
    <xf numFmtId="0" fontId="93" fillId="0" borderId="0" xfId="6271" applyFont="1"/>
    <xf numFmtId="0" fontId="4" fillId="55" borderId="67" xfId="6271" applyFont="1" applyFill="1" applyBorder="1" applyAlignment="1">
      <alignment horizontal="center" vertical="center" wrapText="1"/>
    </xf>
    <xf numFmtId="0" fontId="7" fillId="55" borderId="66" xfId="6271" applyFont="1" applyFill="1" applyBorder="1" applyAlignment="1">
      <alignment horizontal="center"/>
    </xf>
    <xf numFmtId="0" fontId="4" fillId="55" borderId="124" xfId="6271" applyFont="1" applyFill="1" applyBorder="1" applyAlignment="1">
      <alignment horizontal="center" vertical="center" wrapText="1"/>
    </xf>
    <xf numFmtId="0" fontId="4" fillId="55" borderId="127" xfId="6271" applyFont="1" applyFill="1" applyBorder="1" applyAlignment="1">
      <alignment horizontal="center" vertical="center"/>
    </xf>
    <xf numFmtId="0" fontId="4" fillId="55" borderId="109" xfId="6271" applyFont="1" applyFill="1" applyBorder="1" applyAlignment="1">
      <alignment horizontal="center" vertical="center"/>
    </xf>
    <xf numFmtId="0" fontId="4" fillId="55" borderId="129" xfId="6271" applyFont="1" applyFill="1" applyBorder="1" applyAlignment="1">
      <alignment horizontal="center" vertical="center"/>
    </xf>
    <xf numFmtId="0" fontId="7" fillId="0" borderId="111" xfId="6271" applyFont="1" applyBorder="1" applyAlignment="1">
      <alignment horizontal="center"/>
    </xf>
    <xf numFmtId="0" fontId="4" fillId="55" borderId="127" xfId="6271" applyFont="1" applyFill="1" applyBorder="1" applyAlignment="1">
      <alignment horizontal="center"/>
    </xf>
    <xf numFmtId="0" fontId="4" fillId="55" borderId="124" xfId="6271" applyFont="1" applyFill="1" applyBorder="1" applyAlignment="1">
      <alignment horizontal="center"/>
    </xf>
    <xf numFmtId="0" fontId="4" fillId="55" borderId="109" xfId="6271" applyFont="1" applyFill="1" applyBorder="1" applyAlignment="1">
      <alignment horizontal="center"/>
    </xf>
    <xf numFmtId="0" fontId="4" fillId="55" borderId="129" xfId="6271" applyFont="1" applyFill="1" applyBorder="1" applyAlignment="1">
      <alignment horizontal="center"/>
    </xf>
    <xf numFmtId="0" fontId="4" fillId="55" borderId="129" xfId="6271" applyFont="1" applyFill="1" applyBorder="1" applyAlignment="1">
      <alignment horizontal="center" wrapText="1"/>
    </xf>
    <xf numFmtId="0" fontId="8" fillId="0" borderId="111" xfId="6271" applyFont="1" applyBorder="1" applyAlignment="1">
      <alignment horizontal="center"/>
    </xf>
    <xf numFmtId="0" fontId="7" fillId="70" borderId="67" xfId="6271" applyFont="1" applyFill="1" applyBorder="1" applyAlignment="1">
      <alignment horizontal="center" vertical="center"/>
    </xf>
    <xf numFmtId="0" fontId="8" fillId="70" borderId="67" xfId="6271" applyFont="1" applyFill="1" applyBorder="1" applyAlignment="1">
      <alignment horizontal="center"/>
    </xf>
    <xf numFmtId="0" fontId="7" fillId="0" borderId="111" xfId="6271" applyFont="1" applyFill="1" applyBorder="1" applyAlignment="1">
      <alignment horizontal="center"/>
    </xf>
    <xf numFmtId="186" fontId="7" fillId="55" borderId="111" xfId="6271" applyNumberFormat="1" applyFont="1" applyFill="1" applyBorder="1" applyAlignment="1">
      <alignment horizontal="center"/>
    </xf>
    <xf numFmtId="186" fontId="7" fillId="55" borderId="111" xfId="6271" applyNumberFormat="1" applyFont="1" applyFill="1" applyBorder="1"/>
    <xf numFmtId="0" fontId="7" fillId="0" borderId="132" xfId="6271" applyFont="1" applyFill="1" applyBorder="1" applyAlignment="1">
      <alignment horizontal="center" vertical="center"/>
    </xf>
    <xf numFmtId="0" fontId="7" fillId="0" borderId="132" xfId="6271" applyFont="1" applyFill="1" applyBorder="1" applyAlignment="1">
      <alignment horizontal="center"/>
    </xf>
    <xf numFmtId="0" fontId="7" fillId="56" borderId="111" xfId="6271" applyFont="1" applyFill="1" applyBorder="1" applyAlignment="1">
      <alignment horizontal="center"/>
    </xf>
    <xf numFmtId="0" fontId="7" fillId="0" borderId="124" xfId="6271" applyFont="1" applyFill="1" applyBorder="1" applyAlignment="1">
      <alignment horizontal="center" vertical="center"/>
    </xf>
    <xf numFmtId="0" fontId="7" fillId="0" borderId="124" xfId="6271" applyFont="1" applyFill="1" applyBorder="1" applyAlignment="1">
      <alignment horizontal="center"/>
    </xf>
    <xf numFmtId="0" fontId="7" fillId="56" borderId="67" xfId="6271" applyFont="1" applyFill="1" applyBorder="1" applyAlignment="1">
      <alignment horizontal="center" vertical="center"/>
    </xf>
    <xf numFmtId="0" fontId="7" fillId="56" borderId="67" xfId="6271" applyFont="1" applyFill="1" applyBorder="1" applyAlignment="1">
      <alignment horizontal="center"/>
    </xf>
    <xf numFmtId="186" fontId="7" fillId="56" borderId="111" xfId="6271" applyNumberFormat="1" applyFont="1" applyFill="1" applyBorder="1" applyAlignment="1">
      <alignment horizontal="center"/>
    </xf>
    <xf numFmtId="0" fontId="4" fillId="55" borderId="138" xfId="6271" applyFont="1" applyFill="1" applyBorder="1" applyAlignment="1">
      <alignment horizontal="centerContinuous" vertical="center"/>
    </xf>
    <xf numFmtId="0" fontId="4" fillId="55" borderId="65" xfId="6271" applyFont="1" applyFill="1" applyBorder="1" applyAlignment="1">
      <alignment horizontal="centerContinuous" vertical="center"/>
    </xf>
    <xf numFmtId="0" fontId="4" fillId="55" borderId="66" xfId="6271" applyFont="1" applyFill="1" applyBorder="1" applyAlignment="1">
      <alignment horizontal="centerContinuous" vertical="center"/>
    </xf>
    <xf numFmtId="0" fontId="8" fillId="0" borderId="111" xfId="6271" applyFont="1" applyBorder="1"/>
    <xf numFmtId="14" fontId="7" fillId="56" borderId="111" xfId="6271" applyNumberFormat="1" applyFont="1" applyFill="1" applyBorder="1" applyAlignment="1">
      <alignment horizontal="center"/>
    </xf>
    <xf numFmtId="41" fontId="7" fillId="55" borderId="111" xfId="6271" applyNumberFormat="1" applyFont="1" applyFill="1" applyBorder="1" applyAlignment="1">
      <alignment horizontal="center"/>
    </xf>
    <xf numFmtId="41" fontId="7" fillId="56" borderId="111" xfId="6271" applyNumberFormat="1" applyFont="1" applyFill="1" applyBorder="1" applyAlignment="1">
      <alignment horizontal="center"/>
    </xf>
    <xf numFmtId="0" fontId="4" fillId="0" borderId="0" xfId="6271" applyFont="1"/>
    <xf numFmtId="186" fontId="4" fillId="55" borderId="111" xfId="6271" applyNumberFormat="1" applyFont="1" applyFill="1" applyBorder="1"/>
    <xf numFmtId="0" fontId="93" fillId="0" borderId="0" xfId="6271" applyFont="1" applyFill="1"/>
    <xf numFmtId="0" fontId="7" fillId="0" borderId="0" xfId="6271" applyFont="1" applyFill="1"/>
    <xf numFmtId="0" fontId="7" fillId="0" borderId="66" xfId="6271" applyFont="1" applyFill="1" applyBorder="1" applyAlignment="1">
      <alignment horizontal="center"/>
    </xf>
    <xf numFmtId="0" fontId="4" fillId="0" borderId="129" xfId="6271" applyFont="1" applyFill="1" applyBorder="1" applyAlignment="1">
      <alignment horizontal="center" vertical="center"/>
    </xf>
    <xf numFmtId="0" fontId="4" fillId="0" borderId="111" xfId="6271" applyFont="1" applyFill="1" applyBorder="1" applyAlignment="1">
      <alignment horizontal="center"/>
    </xf>
    <xf numFmtId="0" fontId="4" fillId="0" borderId="127" xfId="6271" applyFont="1" applyFill="1" applyBorder="1" applyAlignment="1">
      <alignment horizontal="center"/>
    </xf>
    <xf numFmtId="0" fontId="4" fillId="0" borderId="124" xfId="6271" applyFont="1" applyFill="1" applyBorder="1" applyAlignment="1">
      <alignment horizontal="center"/>
    </xf>
    <xf numFmtId="0" fontId="4" fillId="0" borderId="109" xfId="6271" applyFont="1" applyFill="1" applyBorder="1" applyAlignment="1">
      <alignment horizontal="center"/>
    </xf>
    <xf numFmtId="0" fontId="4" fillId="0" borderId="129" xfId="6271" applyFont="1" applyFill="1" applyBorder="1" applyAlignment="1">
      <alignment horizontal="center"/>
    </xf>
    <xf numFmtId="0" fontId="4" fillId="0" borderId="129" xfId="6271" applyFont="1" applyFill="1" applyBorder="1" applyAlignment="1">
      <alignment horizontal="center" wrapText="1"/>
    </xf>
    <xf numFmtId="186" fontId="0" fillId="55" borderId="111" xfId="1" applyNumberFormat="1" applyFont="1" applyFill="1" applyBorder="1"/>
    <xf numFmtId="189" fontId="7" fillId="55" borderId="111" xfId="40409" applyNumberFormat="1" applyFont="1" applyFill="1" applyBorder="1"/>
    <xf numFmtId="182" fontId="8" fillId="54" borderId="111" xfId="192" applyNumberFormat="1" applyFont="1" applyFill="1" applyBorder="1"/>
    <xf numFmtId="182" fontId="15" fillId="0" borderId="111" xfId="5" applyNumberFormat="1" applyFont="1" applyFill="1" applyBorder="1"/>
    <xf numFmtId="0" fontId="87" fillId="0" borderId="132" xfId="0" applyFont="1" applyBorder="1"/>
    <xf numFmtId="0" fontId="8" fillId="0" borderId="119" xfId="0" applyFont="1" applyFill="1" applyBorder="1"/>
    <xf numFmtId="0" fontId="0" fillId="56" borderId="111" xfId="0" applyFont="1" applyFill="1" applyBorder="1"/>
    <xf numFmtId="0" fontId="0" fillId="0" borderId="114" xfId="0" applyBorder="1"/>
    <xf numFmtId="0" fontId="87" fillId="0" borderId="139" xfId="0" applyFont="1" applyBorder="1"/>
    <xf numFmtId="0" fontId="149" fillId="0" borderId="0" xfId="40438" applyFont="1" applyFill="1" applyBorder="1" applyAlignment="1">
      <alignment horizontal="center" vertical="center"/>
    </xf>
    <xf numFmtId="0" fontId="267" fillId="51" borderId="41" xfId="40424" applyFont="1" applyFill="1" applyBorder="1"/>
    <xf numFmtId="0" fontId="18" fillId="0" borderId="0" xfId="40438" applyFont="1" applyAlignment="1">
      <alignment horizontal="right"/>
    </xf>
    <xf numFmtId="1" fontId="10" fillId="0" borderId="111" xfId="40438" applyNumberFormat="1" applyBorder="1"/>
    <xf numFmtId="0" fontId="149" fillId="0" borderId="41" xfId="40438" applyFont="1" applyFill="1" applyBorder="1" applyAlignment="1">
      <alignment horizontal="centerContinuous" vertical="center"/>
    </xf>
    <xf numFmtId="0" fontId="7" fillId="56" borderId="111" xfId="78" applyNumberFormat="1" applyFont="1" applyFill="1" applyBorder="1"/>
    <xf numFmtId="0" fontId="7" fillId="56" borderId="39" xfId="78" applyNumberFormat="1" applyFont="1" applyFill="1" applyBorder="1"/>
    <xf numFmtId="0" fontId="7" fillId="56" borderId="92" xfId="78" applyNumberFormat="1" applyFont="1" applyFill="1" applyBorder="1"/>
    <xf numFmtId="174" fontId="0" fillId="54" borderId="111" xfId="40412" applyFont="1" applyFill="1" applyBorder="1">
      <alignment vertical="center"/>
      <protection locked="0"/>
    </xf>
    <xf numFmtId="164" fontId="7" fillId="54" borderId="120" xfId="110" quotePrefix="1" applyNumberFormat="1" applyFont="1" applyFill="1" applyBorder="1" applyAlignment="1">
      <alignment horizontal="center"/>
    </xf>
    <xf numFmtId="164" fontId="7" fillId="54" borderId="0" xfId="110" quotePrefix="1" applyNumberFormat="1" applyFont="1" applyFill="1" applyBorder="1" applyAlignment="1">
      <alignment horizontal="center"/>
    </xf>
    <xf numFmtId="1" fontId="44" fillId="51" borderId="93" xfId="106" applyNumberFormat="1" applyFont="1" applyFill="1" applyBorder="1" applyAlignment="1" applyProtection="1">
      <alignment horizontal="center"/>
    </xf>
    <xf numFmtId="1" fontId="44" fillId="51" borderId="96" xfId="106" applyNumberFormat="1" applyFont="1" applyFill="1" applyBorder="1" applyAlignment="1" applyProtection="1">
      <alignment horizontal="center"/>
    </xf>
    <xf numFmtId="1" fontId="44" fillId="51" borderId="46" xfId="106" applyNumberFormat="1" applyFont="1" applyFill="1" applyBorder="1" applyAlignment="1" applyProtection="1">
      <alignment horizontal="center"/>
    </xf>
    <xf numFmtId="1" fontId="44" fillId="51" borderId="47" xfId="106" applyNumberFormat="1" applyFont="1" applyFill="1" applyBorder="1" applyAlignment="1" applyProtection="1">
      <alignment horizontal="center"/>
    </xf>
    <xf numFmtId="1" fontId="44" fillId="51" borderId="92" xfId="106" applyNumberFormat="1" applyFont="1" applyFill="1" applyBorder="1" applyAlignment="1" applyProtection="1">
      <alignment horizontal="center"/>
    </xf>
    <xf numFmtId="1" fontId="44" fillId="51" borderId="0" xfId="106" applyNumberFormat="1" applyFont="1" applyFill="1" applyBorder="1" applyAlignment="1" applyProtection="1">
      <alignment horizontal="center"/>
    </xf>
    <xf numFmtId="1" fontId="0" fillId="0" borderId="111" xfId="106" applyNumberFormat="1" applyFont="1" applyBorder="1" applyAlignment="1" applyProtection="1">
      <alignment horizontal="center"/>
    </xf>
    <xf numFmtId="0" fontId="8" fillId="54" borderId="93" xfId="112" applyFont="1" applyFill="1" applyBorder="1" applyAlignment="1">
      <alignment horizontal="center" vertical="top"/>
    </xf>
    <xf numFmtId="0" fontId="8" fillId="54" borderId="96" xfId="112" applyFont="1" applyFill="1" applyBorder="1" applyAlignment="1">
      <alignment horizontal="center" vertical="top"/>
    </xf>
    <xf numFmtId="0" fontId="8" fillId="54" borderId="92" xfId="112" applyFont="1" applyFill="1" applyBorder="1" applyAlignment="1">
      <alignment horizontal="center" vertical="top"/>
    </xf>
    <xf numFmtId="0" fontId="7" fillId="54" borderId="47" xfId="112" applyFont="1" applyFill="1" applyBorder="1" applyAlignment="1">
      <alignment horizontal="center"/>
    </xf>
    <xf numFmtId="0" fontId="7" fillId="54" borderId="96" xfId="112" applyFont="1" applyFill="1" applyBorder="1" applyAlignment="1">
      <alignment horizontal="center"/>
    </xf>
    <xf numFmtId="0" fontId="7" fillId="54" borderId="92" xfId="112" applyFont="1" applyFill="1" applyBorder="1" applyAlignment="1">
      <alignment horizontal="center"/>
    </xf>
    <xf numFmtId="0" fontId="7" fillId="0" borderId="93" xfId="112" applyFont="1" applyBorder="1" applyAlignment="1">
      <alignment horizontal="center" vertical="top"/>
    </xf>
    <xf numFmtId="0" fontId="7" fillId="0" borderId="96" xfId="112" applyFont="1" applyBorder="1" applyAlignment="1">
      <alignment horizontal="center" vertical="top"/>
    </xf>
    <xf numFmtId="0" fontId="7" fillId="0" borderId="46" xfId="112" applyFont="1" applyBorder="1" applyAlignment="1">
      <alignment horizontal="center" vertical="top"/>
    </xf>
    <xf numFmtId="0" fontId="7" fillId="54" borderId="115" xfId="112" applyFont="1" applyFill="1" applyBorder="1" applyAlignment="1">
      <alignment horizontal="center"/>
    </xf>
    <xf numFmtId="0" fontId="7" fillId="54" borderId="65" xfId="112" applyFont="1" applyFill="1" applyBorder="1" applyAlignment="1">
      <alignment horizontal="center"/>
    </xf>
    <xf numFmtId="0" fontId="7" fillId="54" borderId="116" xfId="112" applyFont="1" applyFill="1" applyBorder="1" applyAlignment="1">
      <alignment horizontal="center"/>
    </xf>
    <xf numFmtId="0" fontId="7" fillId="54" borderId="46" xfId="112" applyFont="1" applyFill="1" applyBorder="1" applyAlignment="1">
      <alignment horizontal="center"/>
    </xf>
    <xf numFmtId="14" fontId="7" fillId="56" borderId="93" xfId="112" applyNumberFormat="1" applyFont="1" applyFill="1" applyBorder="1" applyAlignment="1" applyProtection="1">
      <alignment horizontal="left"/>
      <protection locked="0"/>
    </xf>
    <xf numFmtId="14" fontId="7" fillId="56" borderId="46" xfId="112" applyNumberFormat="1" applyFont="1" applyFill="1" applyBorder="1" applyAlignment="1" applyProtection="1">
      <alignment horizontal="left"/>
      <protection locked="0"/>
    </xf>
    <xf numFmtId="0" fontId="7" fillId="54" borderId="88" xfId="112" applyFont="1" applyFill="1" applyBorder="1" applyAlignment="1">
      <alignment horizontal="left" vertical="top"/>
    </xf>
    <xf numFmtId="0" fontId="7" fillId="54" borderId="38" xfId="112" applyFont="1" applyFill="1" applyBorder="1" applyAlignment="1">
      <alignment horizontal="left" vertical="top"/>
    </xf>
    <xf numFmtId="0" fontId="7" fillId="54" borderId="26" xfId="112" applyFont="1" applyFill="1" applyBorder="1" applyAlignment="1">
      <alignment horizontal="left" vertical="top"/>
    </xf>
    <xf numFmtId="0" fontId="7" fillId="54" borderId="93" xfId="112" applyFont="1" applyFill="1" applyBorder="1" applyAlignment="1">
      <alignment horizontal="center" vertical="top"/>
    </xf>
    <xf numFmtId="0" fontId="7" fillId="54" borderId="96" xfId="112" applyFont="1" applyFill="1" applyBorder="1" applyAlignment="1">
      <alignment horizontal="center" vertical="top"/>
    </xf>
    <xf numFmtId="0" fontId="7" fillId="54" borderId="92" xfId="112" applyFont="1" applyFill="1" applyBorder="1" applyAlignment="1">
      <alignment horizontal="center" vertical="top"/>
    </xf>
    <xf numFmtId="0" fontId="41" fillId="54" borderId="33" xfId="2" applyFont="1" applyFill="1" applyBorder="1" applyAlignment="1">
      <alignment horizontal="center"/>
    </xf>
    <xf numFmtId="0" fontId="41" fillId="54" borderId="48" xfId="2" applyFont="1" applyFill="1" applyBorder="1" applyAlignment="1">
      <alignment horizontal="center"/>
    </xf>
    <xf numFmtId="0" fontId="41" fillId="54" borderId="31" xfId="2" applyFont="1" applyFill="1" applyBorder="1" applyAlignment="1">
      <alignment horizontal="center"/>
    </xf>
    <xf numFmtId="0" fontId="41" fillId="54" borderId="47" xfId="2" applyFont="1" applyFill="1" applyBorder="1" applyAlignment="1">
      <alignment horizontal="center"/>
    </xf>
    <xf numFmtId="0" fontId="41" fillId="54" borderId="96" xfId="2" applyFont="1" applyFill="1" applyBorder="1" applyAlignment="1">
      <alignment horizontal="center"/>
    </xf>
    <xf numFmtId="0" fontId="41" fillId="54" borderId="46" xfId="2" applyFont="1" applyFill="1" applyBorder="1" applyAlignment="1">
      <alignment horizontal="center"/>
    </xf>
    <xf numFmtId="182" fontId="41" fillId="54" borderId="19" xfId="12" applyNumberFormat="1" applyFont="1" applyFill="1" applyBorder="1" applyAlignment="1">
      <alignment horizontal="left"/>
    </xf>
    <xf numFmtId="182" fontId="41" fillId="54" borderId="43" xfId="12" applyNumberFormat="1" applyFont="1" applyFill="1" applyBorder="1" applyAlignment="1">
      <alignment horizontal="left"/>
    </xf>
    <xf numFmtId="164" fontId="7" fillId="56" borderId="47" xfId="40411" applyNumberFormat="1" applyFont="1" applyFill="1" applyBorder="1" applyAlignment="1">
      <alignment horizontal="center"/>
    </xf>
    <xf numFmtId="164" fontId="7" fillId="56" borderId="113" xfId="40411" applyNumberFormat="1" applyFont="1" applyFill="1" applyBorder="1" applyAlignment="1">
      <alignment horizontal="center"/>
    </xf>
    <xf numFmtId="164" fontId="7" fillId="56" borderId="46" xfId="40411" applyNumberFormat="1" applyFont="1" applyFill="1" applyBorder="1" applyAlignment="1">
      <alignment horizontal="center"/>
    </xf>
    <xf numFmtId="1" fontId="44" fillId="51" borderId="112" xfId="106" applyNumberFormat="1" applyFont="1" applyFill="1" applyBorder="1" applyAlignment="1" applyProtection="1">
      <alignment horizontal="center"/>
    </xf>
    <xf numFmtId="1" fontId="44" fillId="51" borderId="114" xfId="106" applyNumberFormat="1" applyFont="1" applyFill="1" applyBorder="1" applyAlignment="1" applyProtection="1">
      <alignment horizontal="center"/>
    </xf>
    <xf numFmtId="1" fontId="44" fillId="54" borderId="111" xfId="106" applyNumberFormat="1" applyFont="1" applyFill="1" applyBorder="1" applyAlignment="1" applyProtection="1">
      <alignment horizontal="center"/>
    </xf>
    <xf numFmtId="1" fontId="22" fillId="0" borderId="112" xfId="106" applyNumberFormat="1" applyFont="1" applyBorder="1" applyAlignment="1" applyProtection="1">
      <alignment horizontal="center"/>
    </xf>
    <xf numFmtId="1" fontId="22" fillId="0" borderId="114" xfId="106" applyNumberFormat="1" applyFont="1" applyBorder="1" applyAlignment="1" applyProtection="1">
      <alignment horizontal="center"/>
    </xf>
    <xf numFmtId="0" fontId="8" fillId="0" borderId="112" xfId="0" applyFont="1" applyFill="1" applyBorder="1" applyAlignment="1">
      <alignment horizontal="center"/>
    </xf>
    <xf numFmtId="0" fontId="8" fillId="0" borderId="113" xfId="0" applyFont="1" applyFill="1" applyBorder="1" applyAlignment="1">
      <alignment horizontal="center"/>
    </xf>
    <xf numFmtId="0" fontId="8" fillId="0" borderId="114" xfId="0" applyFont="1" applyFill="1" applyBorder="1" applyAlignment="1">
      <alignment horizontal="center"/>
    </xf>
    <xf numFmtId="182" fontId="8" fillId="6" borderId="111" xfId="4" applyNumberFormat="1" applyFont="1" applyFill="1" applyBorder="1" applyAlignment="1"/>
    <xf numFmtId="0" fontId="0" fillId="6" borderId="111" xfId="0" applyFill="1" applyBorder="1" applyAlignment="1"/>
    <xf numFmtId="182" fontId="8" fillId="0" borderId="111" xfId="33679" applyNumberFormat="1" applyFont="1" applyBorder="1" applyAlignment="1">
      <alignment horizontal="center" vertical="top" wrapText="1"/>
    </xf>
    <xf numFmtId="0" fontId="3" fillId="0" borderId="0" xfId="33686" applyNumberFormat="1" applyFont="1" applyAlignment="1" applyProtection="1">
      <alignment horizontal="left" vertical="top" wrapText="1"/>
    </xf>
    <xf numFmtId="0" fontId="0" fillId="0" borderId="4" xfId="0" applyNumberFormat="1" applyBorder="1" applyAlignment="1">
      <alignment horizontal="center" vertical="center"/>
    </xf>
    <xf numFmtId="0" fontId="0" fillId="0" borderId="4" xfId="0" applyBorder="1" applyAlignment="1">
      <alignment horizontal="center" vertical="center"/>
    </xf>
    <xf numFmtId="0" fontId="4" fillId="0" borderId="67" xfId="6271" applyFont="1" applyFill="1" applyBorder="1" applyAlignment="1">
      <alignment horizontal="center" vertical="center" wrapText="1"/>
    </xf>
    <xf numFmtId="0" fontId="4" fillId="0" borderId="124" xfId="6271" applyFont="1" applyFill="1" applyBorder="1" applyAlignment="1">
      <alignment horizontal="center" vertical="center" wrapText="1"/>
    </xf>
    <xf numFmtId="0" fontId="4" fillId="0" borderId="138" xfId="6271" applyFont="1" applyFill="1" applyBorder="1" applyAlignment="1">
      <alignment horizontal="center" vertical="center"/>
    </xf>
    <xf numFmtId="0" fontId="4" fillId="0" borderId="65" xfId="6271" applyFont="1" applyFill="1" applyBorder="1" applyAlignment="1">
      <alignment horizontal="center" vertical="center"/>
    </xf>
    <xf numFmtId="0" fontId="4" fillId="0" borderId="66" xfId="6271" applyFont="1" applyFill="1" applyBorder="1" applyAlignment="1">
      <alignment horizontal="center" vertical="center"/>
    </xf>
    <xf numFmtId="0" fontId="4" fillId="0" borderId="127" xfId="6271" applyFont="1" applyFill="1" applyBorder="1" applyAlignment="1">
      <alignment horizontal="center" vertical="center"/>
    </xf>
    <xf numFmtId="0" fontId="4" fillId="0" borderId="109" xfId="6271" applyFont="1" applyFill="1" applyBorder="1" applyAlignment="1">
      <alignment horizontal="center" vertical="center"/>
    </xf>
    <xf numFmtId="0" fontId="4" fillId="0" borderId="129" xfId="6271" applyFont="1" applyFill="1" applyBorder="1" applyAlignment="1">
      <alignment horizontal="center" vertical="center"/>
    </xf>
    <xf numFmtId="0" fontId="11" fillId="0" borderId="0" xfId="0" applyFont="1" applyFill="1" applyBorder="1" applyAlignment="1">
      <alignment horizontal="left" vertical="center" wrapText="1"/>
    </xf>
    <xf numFmtId="0" fontId="0" fillId="0" borderId="0" xfId="0" applyBorder="1" applyAlignment="1">
      <alignment vertical="center"/>
    </xf>
    <xf numFmtId="0" fontId="8" fillId="6" borderId="23"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7" fillId="6" borderId="88"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6" borderId="72" xfId="0" applyFont="1" applyFill="1" applyBorder="1" applyAlignment="1">
      <alignment horizontal="center" vertical="center" wrapText="1"/>
    </xf>
    <xf numFmtId="0" fontId="8" fillId="6" borderId="48" xfId="0" applyFont="1" applyFill="1" applyBorder="1" applyAlignment="1">
      <alignment horizontal="center" vertical="center" wrapText="1"/>
    </xf>
    <xf numFmtId="0" fontId="8" fillId="6" borderId="31"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37" xfId="0" applyFont="1" applyFill="1" applyBorder="1" applyAlignment="1">
      <alignment horizontal="center" vertical="center" wrapText="1"/>
    </xf>
    <xf numFmtId="0" fontId="8" fillId="6" borderId="55" xfId="0" applyFont="1" applyFill="1" applyBorder="1" applyAlignment="1">
      <alignment horizontal="center" vertical="center" wrapText="1"/>
    </xf>
    <xf numFmtId="0" fontId="8" fillId="6" borderId="33" xfId="0" applyFont="1" applyFill="1" applyBorder="1" applyAlignment="1">
      <alignment horizontal="center" vertical="center" wrapText="1"/>
    </xf>
    <xf numFmtId="0" fontId="0" fillId="0" borderId="48" xfId="0" applyBorder="1"/>
    <xf numFmtId="0" fontId="0" fillId="0" borderId="31" xfId="0" applyBorder="1"/>
    <xf numFmtId="0" fontId="95" fillId="72" borderId="90" xfId="98" applyFont="1" applyFill="1" applyBorder="1" applyAlignment="1">
      <alignment horizontal="center" vertical="center" wrapText="1"/>
    </xf>
    <xf numFmtId="0" fontId="95" fillId="72" borderId="55" xfId="98" applyFont="1" applyFill="1" applyBorder="1" applyAlignment="1">
      <alignment horizontal="center" vertical="center" wrapText="1"/>
    </xf>
    <xf numFmtId="0" fontId="0" fillId="0" borderId="37" xfId="0" applyBorder="1" applyAlignment="1">
      <alignment horizontal="center" vertical="center" wrapText="1"/>
    </xf>
    <xf numFmtId="0" fontId="95" fillId="71" borderId="67" xfId="98" applyFont="1" applyFill="1" applyBorder="1" applyAlignment="1">
      <alignment horizontal="center" vertical="center" wrapText="1"/>
    </xf>
    <xf numFmtId="0" fontId="0" fillId="0" borderId="20" xfId="0" applyBorder="1"/>
    <xf numFmtId="0" fontId="95" fillId="73" borderId="67" xfId="98" applyFont="1" applyFill="1" applyBorder="1" applyAlignment="1">
      <alignment horizontal="center" vertical="center" wrapText="1"/>
    </xf>
    <xf numFmtId="0" fontId="95" fillId="53" borderId="67" xfId="98" applyFont="1" applyFill="1" applyBorder="1" applyAlignment="1">
      <alignment horizontal="center" vertical="center" wrapText="1"/>
    </xf>
    <xf numFmtId="0" fontId="0" fillId="0" borderId="55" xfId="0" applyBorder="1"/>
    <xf numFmtId="0" fontId="8" fillId="6" borderId="67"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95" fillId="73" borderId="119" xfId="98" applyFont="1" applyFill="1" applyBorder="1" applyAlignment="1">
      <alignment horizontal="center" vertical="center" wrapText="1"/>
    </xf>
    <xf numFmtId="0" fontId="95" fillId="73" borderId="20" xfId="98" applyFont="1" applyFill="1" applyBorder="1" applyAlignment="1">
      <alignment horizontal="center" vertical="center" wrapText="1"/>
    </xf>
    <xf numFmtId="0" fontId="95" fillId="53" borderId="119" xfId="98" applyFont="1" applyFill="1" applyBorder="1" applyAlignment="1">
      <alignment horizontal="center" vertical="center" wrapText="1"/>
    </xf>
    <xf numFmtId="0" fontId="95" fillId="53" borderId="20" xfId="98" applyFont="1" applyFill="1" applyBorder="1" applyAlignment="1">
      <alignment horizontal="center" vertical="center" wrapText="1"/>
    </xf>
    <xf numFmtId="0" fontId="34" fillId="0" borderId="88"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31" fillId="0" borderId="67"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4" fillId="0" borderId="67"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31" fillId="0" borderId="28" xfId="0" applyFont="1" applyFill="1" applyBorder="1" applyAlignment="1">
      <alignment horizontal="left" vertical="center" wrapText="1"/>
    </xf>
    <xf numFmtId="0" fontId="31" fillId="0" borderId="20" xfId="0" applyFont="1" applyFill="1" applyBorder="1" applyAlignment="1">
      <alignment horizontal="left" vertical="center" wrapText="1"/>
    </xf>
    <xf numFmtId="0" fontId="34" fillId="0" borderId="28"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51" borderId="29" xfId="0" applyFont="1" applyFill="1" applyBorder="1" applyAlignment="1">
      <alignment horizontal="center" vertical="center" wrapText="1"/>
    </xf>
    <xf numFmtId="0" fontId="34" fillId="51" borderId="38" xfId="0" applyFont="1" applyFill="1" applyBorder="1" applyAlignment="1">
      <alignment horizontal="center" vertical="center" wrapText="1"/>
    </xf>
    <xf numFmtId="0" fontId="34" fillId="51" borderId="24" xfId="0" applyFont="1" applyFill="1" applyBorder="1" applyAlignment="1">
      <alignment horizontal="center" vertical="center" wrapText="1"/>
    </xf>
    <xf numFmtId="0" fontId="34" fillId="51" borderId="40" xfId="0" applyFont="1" applyFill="1" applyBorder="1" applyAlignment="1">
      <alignment horizontal="center" vertical="center" wrapText="1"/>
    </xf>
    <xf numFmtId="0" fontId="31" fillId="0" borderId="39" xfId="0" applyFont="1" applyFill="1" applyBorder="1" applyAlignment="1">
      <alignment horizontal="left" vertical="center" wrapText="1"/>
    </xf>
    <xf numFmtId="0" fontId="34" fillId="0" borderId="4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7" fillId="0" borderId="20" xfId="0" applyFont="1" applyBorder="1" applyAlignment="1">
      <alignment horizontal="center" vertical="center" wrapText="1"/>
    </xf>
    <xf numFmtId="0" fontId="0" fillId="0" borderId="3" xfId="0" applyBorder="1" applyAlignment="1">
      <alignment horizontal="center" vertical="center" wrapText="1"/>
    </xf>
    <xf numFmtId="0" fontId="0" fillId="0" borderId="44" xfId="0" applyBorder="1" applyAlignment="1">
      <alignment horizontal="center" vertical="center" wrapText="1"/>
    </xf>
    <xf numFmtId="0" fontId="34" fillId="0" borderId="22"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76"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29" xfId="0" applyFont="1" applyFill="1" applyBorder="1" applyAlignment="1">
      <alignment horizontal="center" vertical="center"/>
    </xf>
    <xf numFmtId="0" fontId="34" fillId="0" borderId="38" xfId="0" applyFont="1" applyFill="1" applyBorder="1" applyAlignment="1">
      <alignment horizontal="center" vertical="center"/>
    </xf>
    <xf numFmtId="0" fontId="34" fillId="0" borderId="26" xfId="0" applyFont="1" applyFill="1" applyBorder="1" applyAlignment="1">
      <alignment horizontal="center" vertical="center"/>
    </xf>
    <xf numFmtId="0" fontId="31" fillId="0" borderId="28" xfId="0" applyFont="1" applyFill="1" applyBorder="1" applyAlignment="1">
      <alignment horizontal="left" vertical="center"/>
    </xf>
    <xf numFmtId="0" fontId="31" fillId="0" borderId="1" xfId="0" applyFont="1" applyFill="1" applyBorder="1" applyAlignment="1">
      <alignment horizontal="left" vertical="center"/>
    </xf>
    <xf numFmtId="0" fontId="31" fillId="0" borderId="3" xfId="0" applyFont="1" applyFill="1" applyBorder="1" applyAlignment="1">
      <alignment horizontal="left" vertical="center"/>
    </xf>
    <xf numFmtId="0" fontId="34" fillId="51" borderId="88" xfId="0" applyFont="1" applyFill="1" applyBorder="1" applyAlignment="1">
      <alignment horizontal="center" vertical="center"/>
    </xf>
    <xf numFmtId="0" fontId="34" fillId="51" borderId="38" xfId="0" applyFont="1" applyFill="1" applyBorder="1" applyAlignment="1">
      <alignment horizontal="center" vertical="center"/>
    </xf>
    <xf numFmtId="0" fontId="34" fillId="51" borderId="26" xfId="0" applyFont="1" applyFill="1" applyBorder="1" applyAlignment="1">
      <alignment horizontal="center" vertical="center"/>
    </xf>
    <xf numFmtId="0" fontId="31" fillId="0" borderId="67" xfId="0" applyFont="1" applyFill="1" applyBorder="1" applyAlignment="1">
      <alignment horizontal="left" vertical="center"/>
    </xf>
    <xf numFmtId="0" fontId="0" fillId="0" borderId="1" xfId="0" applyBorder="1"/>
    <xf numFmtId="0" fontId="0" fillId="0" borderId="3" xfId="0" applyBorder="1"/>
    <xf numFmtId="0" fontId="34" fillId="51" borderId="24" xfId="0" applyFont="1" applyFill="1" applyBorder="1" applyAlignment="1">
      <alignment horizontal="center" vertical="center"/>
    </xf>
    <xf numFmtId="0" fontId="31" fillId="0" borderId="20" xfId="0" applyFont="1" applyFill="1" applyBorder="1" applyAlignment="1">
      <alignment horizontal="left" vertical="center"/>
    </xf>
    <xf numFmtId="0" fontId="0" fillId="0" borderId="38" xfId="0" applyFill="1" applyBorder="1"/>
    <xf numFmtId="0" fontId="0" fillId="0" borderId="24" xfId="0" applyFill="1" applyBorder="1"/>
    <xf numFmtId="0" fontId="8" fillId="6" borderId="72" xfId="0" applyFont="1" applyFill="1" applyBorder="1" applyAlignment="1">
      <alignment horizontal="center" vertical="center"/>
    </xf>
    <xf numFmtId="0" fontId="0" fillId="0" borderId="48" xfId="0" applyBorder="1" applyAlignment="1">
      <alignment horizontal="center" vertical="center"/>
    </xf>
    <xf numFmtId="0" fontId="0" fillId="0" borderId="31" xfId="0" applyBorder="1" applyAlignment="1">
      <alignment horizontal="center" vertical="center"/>
    </xf>
    <xf numFmtId="0" fontId="95" fillId="0" borderId="33" xfId="98" applyFont="1" applyBorder="1" applyAlignment="1">
      <alignment horizontal="center" vertical="center" wrapText="1"/>
    </xf>
    <xf numFmtId="0" fontId="95" fillId="0" borderId="48" xfId="98" applyFont="1" applyBorder="1" applyAlignment="1">
      <alignment horizontal="center" vertical="center" wrapText="1"/>
    </xf>
    <xf numFmtId="0" fontId="95" fillId="0" borderId="73" xfId="98" applyFont="1" applyBorder="1" applyAlignment="1">
      <alignment horizontal="center" vertical="center" wrapText="1"/>
    </xf>
    <xf numFmtId="0" fontId="31" fillId="0" borderId="27" xfId="0" applyFont="1" applyFill="1" applyBorder="1" applyAlignment="1">
      <alignment horizontal="left" vertical="center" wrapText="1"/>
    </xf>
    <xf numFmtId="0" fontId="31" fillId="0" borderId="37" xfId="0" applyFont="1" applyFill="1" applyBorder="1" applyAlignment="1">
      <alignment horizontal="left" vertical="center" wrapText="1"/>
    </xf>
    <xf numFmtId="0" fontId="31" fillId="0" borderId="44" xfId="0" applyFont="1" applyFill="1" applyBorder="1" applyAlignment="1">
      <alignment horizontal="left" vertical="center" wrapText="1"/>
    </xf>
    <xf numFmtId="0" fontId="31" fillId="0" borderId="90" xfId="0" applyFont="1" applyFill="1" applyBorder="1" applyAlignment="1">
      <alignment horizontal="left" vertical="center" wrapText="1"/>
    </xf>
    <xf numFmtId="0" fontId="34" fillId="0" borderId="40" xfId="0" applyFont="1" applyFill="1" applyBorder="1" applyAlignment="1">
      <alignment horizontal="center" vertical="center"/>
    </xf>
    <xf numFmtId="0" fontId="31" fillId="0" borderId="39" xfId="0" applyFont="1" applyFill="1" applyBorder="1" applyAlignment="1">
      <alignment horizontal="left" vertical="center"/>
    </xf>
    <xf numFmtId="0" fontId="31" fillId="0" borderId="55" xfId="0" applyFont="1" applyFill="1" applyBorder="1" applyAlignment="1">
      <alignment horizontal="left" vertical="center" wrapText="1"/>
    </xf>
    <xf numFmtId="0" fontId="95" fillId="0" borderId="72" xfId="98" applyFont="1" applyBorder="1" applyAlignment="1">
      <alignment horizontal="center" vertical="center" wrapText="1"/>
    </xf>
    <xf numFmtId="0" fontId="34" fillId="0" borderId="24" xfId="0" applyFont="1" applyFill="1" applyBorder="1" applyAlignment="1">
      <alignment horizontal="center" vertical="center"/>
    </xf>
    <xf numFmtId="0" fontId="18" fillId="0" borderId="111" xfId="1993" applyFont="1" applyFill="1" applyBorder="1" applyAlignment="1">
      <alignment horizontal="center" vertical="center" wrapText="1"/>
    </xf>
    <xf numFmtId="0" fontId="27" fillId="0" borderId="111" xfId="1993" applyFont="1" applyFill="1" applyBorder="1" applyAlignment="1">
      <alignment horizontal="center" vertical="center" wrapText="1"/>
    </xf>
    <xf numFmtId="0" fontId="29" fillId="51" borderId="0" xfId="40424" quotePrefix="1" applyFont="1" applyFill="1" applyAlignment="1">
      <alignment horizontal="left" vertical="top" wrapText="1"/>
    </xf>
    <xf numFmtId="0" fontId="268" fillId="0" borderId="111" xfId="0" applyFont="1" applyFill="1" applyBorder="1" applyAlignment="1">
      <alignment horizontal="left" vertical="center" wrapText="1"/>
    </xf>
    <xf numFmtId="0" fontId="273" fillId="0" borderId="111" xfId="40424" applyFont="1" applyFill="1" applyBorder="1" applyAlignment="1">
      <alignment horizontal="left"/>
    </xf>
    <xf numFmtId="0" fontId="267" fillId="51" borderId="111" xfId="0" applyFont="1" applyFill="1" applyBorder="1" applyAlignment="1">
      <alignment horizontal="left" vertical="center" wrapText="1"/>
    </xf>
    <xf numFmtId="0" fontId="61" fillId="0" borderId="112" xfId="0" applyFont="1" applyBorder="1" applyAlignment="1">
      <alignment horizontal="center" vertical="center"/>
    </xf>
    <xf numFmtId="0" fontId="0" fillId="0" borderId="113" xfId="0" applyBorder="1" applyAlignment="1">
      <alignment horizontal="center" vertical="center"/>
    </xf>
    <xf numFmtId="0" fontId="0" fillId="0" borderId="114" xfId="0" applyBorder="1" applyAlignment="1">
      <alignment horizontal="center" vertical="center"/>
    </xf>
    <xf numFmtId="0" fontId="149" fillId="0" borderId="112" xfId="40424" applyFont="1" applyFill="1" applyBorder="1" applyAlignment="1">
      <alignment horizontal="center" vertical="center"/>
    </xf>
    <xf numFmtId="0" fontId="18" fillId="0" borderId="111" xfId="40425" applyFont="1" applyFill="1" applyBorder="1" applyAlignment="1">
      <alignment horizontal="center" vertical="center" wrapText="1"/>
    </xf>
    <xf numFmtId="0" fontId="31" fillId="0" borderId="111" xfId="40426" applyNumberFormat="1" applyFont="1" applyFill="1" applyBorder="1" applyAlignment="1">
      <alignment horizontal="center" vertical="center" wrapText="1"/>
    </xf>
    <xf numFmtId="0" fontId="18" fillId="0" borderId="111" xfId="40426" applyNumberFormat="1" applyFont="1" applyFill="1" applyBorder="1" applyAlignment="1">
      <alignment horizontal="center" vertical="center" wrapText="1"/>
    </xf>
    <xf numFmtId="0" fontId="18" fillId="0" borderId="111" xfId="40426" quotePrefix="1" applyNumberFormat="1" applyFont="1" applyFill="1" applyBorder="1" applyAlignment="1">
      <alignment horizontal="center" vertical="center" wrapText="1"/>
    </xf>
    <xf numFmtId="0" fontId="18" fillId="0" borderId="111" xfId="40428" applyFont="1" applyFill="1" applyBorder="1" applyAlignment="1">
      <alignment horizontal="center" vertical="center" wrapText="1"/>
    </xf>
    <xf numFmtId="0" fontId="10" fillId="51" borderId="0" xfId="40424" quotePrefix="1" applyFont="1" applyFill="1" applyAlignment="1">
      <alignment horizontal="left" vertical="top" wrapText="1"/>
    </xf>
    <xf numFmtId="0" fontId="10" fillId="51" borderId="0" xfId="40424" applyFill="1" applyAlignment="1">
      <alignment horizontal="left" vertical="top" wrapText="1"/>
    </xf>
    <xf numFmtId="14" fontId="196" fillId="0" borderId="54" xfId="40429" applyNumberFormat="1" applyFont="1" applyFill="1" applyBorder="1" applyAlignment="1">
      <alignment horizontal="center" vertical="center" wrapText="1"/>
    </xf>
    <xf numFmtId="14" fontId="196" fillId="0" borderId="17" xfId="40429" applyNumberFormat="1" applyFont="1" applyFill="1" applyBorder="1" applyAlignment="1">
      <alignment horizontal="center" vertical="center" wrapText="1"/>
    </xf>
    <xf numFmtId="14" fontId="196" fillId="0" borderId="15" xfId="40429" applyNumberFormat="1" applyFont="1" applyFill="1" applyBorder="1" applyAlignment="1">
      <alignment horizontal="center" vertical="center" wrapText="1"/>
    </xf>
    <xf numFmtId="0" fontId="196" fillId="0" borderId="119" xfId="40430" applyFont="1" applyFill="1" applyBorder="1" applyAlignment="1">
      <alignment horizontal="center" vertical="center" wrapText="1"/>
    </xf>
    <xf numFmtId="0" fontId="196" fillId="0" borderId="1" xfId="40430" applyFont="1" applyFill="1" applyBorder="1" applyAlignment="1">
      <alignment horizontal="center" vertical="center" wrapText="1"/>
    </xf>
    <xf numFmtId="0" fontId="196" fillId="0" borderId="3" xfId="40430" applyFont="1" applyFill="1" applyBorder="1" applyAlignment="1">
      <alignment horizontal="center" vertical="center" wrapText="1"/>
    </xf>
    <xf numFmtId="0" fontId="10" fillId="51" borderId="0" xfId="40424" applyFont="1" applyFill="1" applyAlignment="1">
      <alignment horizontal="left" vertical="top" wrapText="1"/>
    </xf>
    <xf numFmtId="0" fontId="18" fillId="0" borderId="111" xfId="40431" applyFont="1" applyFill="1" applyBorder="1" applyAlignment="1">
      <alignment horizontal="left" vertical="center"/>
    </xf>
    <xf numFmtId="0" fontId="23" fillId="0" borderId="0" xfId="40432" applyAlignment="1">
      <alignment horizontal="left" vertical="top" wrapText="1"/>
    </xf>
    <xf numFmtId="0" fontId="94" fillId="70" borderId="119" xfId="40432" applyFont="1" applyFill="1" applyBorder="1" applyAlignment="1">
      <alignment horizontal="center" vertical="center" wrapText="1"/>
    </xf>
    <xf numFmtId="0" fontId="94" fillId="70" borderId="132" xfId="40432" applyFont="1" applyFill="1" applyBorder="1" applyAlignment="1">
      <alignment horizontal="center" vertical="center" wrapText="1"/>
    </xf>
    <xf numFmtId="0" fontId="94" fillId="70" borderId="124" xfId="40432" applyFont="1" applyFill="1" applyBorder="1" applyAlignment="1">
      <alignment horizontal="center" vertical="center" wrapText="1"/>
    </xf>
    <xf numFmtId="0" fontId="94" fillId="70" borderId="119" xfId="40432" applyFont="1" applyFill="1" applyBorder="1" applyAlignment="1">
      <alignment horizontal="right" vertical="center" wrapText="1"/>
    </xf>
    <xf numFmtId="0" fontId="94" fillId="70" borderId="124" xfId="40432" applyFont="1" applyFill="1" applyBorder="1" applyAlignment="1">
      <alignment horizontal="right" vertical="center" wrapText="1"/>
    </xf>
    <xf numFmtId="0" fontId="23" fillId="70" borderId="119" xfId="40432" applyFill="1" applyBorder="1" applyAlignment="1">
      <alignment horizontal="right" vertical="center" wrapText="1"/>
    </xf>
    <xf numFmtId="0" fontId="23" fillId="70" borderId="124" xfId="40432" applyFill="1" applyBorder="1" applyAlignment="1">
      <alignment horizontal="right" vertical="center" wrapText="1"/>
    </xf>
  </cellXfs>
  <cellStyles count="40442">
    <cellStyle name=" 1" xfId="195"/>
    <cellStyle name=" 2" xfId="33689"/>
    <cellStyle name=" 3" xfId="33690"/>
    <cellStyle name="$" xfId="33691"/>
    <cellStyle name="$_DCF Shell 2" xfId="33692"/>
    <cellStyle name="$_DCF Shell 2_Draft RIIO plan presentation template - Customer Opsx Centre V7" xfId="33693"/>
    <cellStyle name="$_DCF Shell 2_Spreadsheet to populate plan slides 120810" xfId="33694"/>
    <cellStyle name="$_DCF Shell 2_SS templates" xfId="33695"/>
    <cellStyle name="$_DCF Shell 2_Total summary" xfId="33696"/>
    <cellStyle name="$_Marathon SOP Backup_v10" xfId="33697"/>
    <cellStyle name="$_Model_Sep_2_02" xfId="33698"/>
    <cellStyle name="$_Pipeline Model v1 (09_09_02) v3" xfId="33699"/>
    <cellStyle name="$_Pipeline Model v1 (09_09_02) v3_Draft RIIO plan presentation template - Customer Opsx Centre V7" xfId="33700"/>
    <cellStyle name="$_Pipeline Model v1 (09_09_02) v3_Spreadsheet to populate plan slides 120810" xfId="33701"/>
    <cellStyle name="$_Pipeline Model v1 (09_09_02) v3_SS templates" xfId="33702"/>
    <cellStyle name="$_Pipeline Model v1 (09_09_02) v3_Total summary" xfId="33703"/>
    <cellStyle name="$1000s (0)" xfId="33704"/>
    <cellStyle name="$m" xfId="33705"/>
    <cellStyle name="$q" xfId="33706"/>
    <cellStyle name="$q*" xfId="33707"/>
    <cellStyle name="$qA" xfId="33708"/>
    <cellStyle name="$qRange" xfId="33709"/>
    <cellStyle name="%" xfId="2"/>
    <cellStyle name="% 10" xfId="196"/>
    <cellStyle name="% 10 2" xfId="197"/>
    <cellStyle name="% 10 2 2" xfId="198"/>
    <cellStyle name="% 100" xfId="1997"/>
    <cellStyle name="% 101" xfId="1998"/>
    <cellStyle name="% 102" xfId="1999"/>
    <cellStyle name="% 103" xfId="2000"/>
    <cellStyle name="% 104" xfId="2001"/>
    <cellStyle name="% 105" xfId="2002"/>
    <cellStyle name="% 106" xfId="2003"/>
    <cellStyle name="% 107" xfId="2004"/>
    <cellStyle name="% 108" xfId="2005"/>
    <cellStyle name="% 109" xfId="2006"/>
    <cellStyle name="% 11" xfId="199"/>
    <cellStyle name="% 110" xfId="2007"/>
    <cellStyle name="% 111" xfId="2008"/>
    <cellStyle name="% 112" xfId="2009"/>
    <cellStyle name="% 113" xfId="2010"/>
    <cellStyle name="% 12" xfId="200"/>
    <cellStyle name="% 13" xfId="201"/>
    <cellStyle name="% 14" xfId="202"/>
    <cellStyle name="% 15" xfId="203"/>
    <cellStyle name="% 16" xfId="204"/>
    <cellStyle name="% 17" xfId="205"/>
    <cellStyle name="% 18" xfId="206"/>
    <cellStyle name="% 19" xfId="207"/>
    <cellStyle name="% 2" xfId="5"/>
    <cellStyle name="% 2 10" xfId="208"/>
    <cellStyle name="% 2 11" xfId="209"/>
    <cellStyle name="% 2 12" xfId="210"/>
    <cellStyle name="% 2 13" xfId="211"/>
    <cellStyle name="% 2 14" xfId="212"/>
    <cellStyle name="% 2 15" xfId="213"/>
    <cellStyle name="% 2 16" xfId="214"/>
    <cellStyle name="% 2 17" xfId="215"/>
    <cellStyle name="% 2 18" xfId="216"/>
    <cellStyle name="% 2 19" xfId="217"/>
    <cellStyle name="% 2 2" xfId="6"/>
    <cellStyle name="% 2 2 2" xfId="218"/>
    <cellStyle name="% 2 2 2 2" xfId="33710"/>
    <cellStyle name="% 2 2 3" xfId="1944"/>
    <cellStyle name="% 2 2 3 2" xfId="1961"/>
    <cellStyle name="% 2 2 4" xfId="33686"/>
    <cellStyle name="% 2 2_3.1.2 DB Pension Detail" xfId="219"/>
    <cellStyle name="% 2 20" xfId="220"/>
    <cellStyle name="% 2 21" xfId="221"/>
    <cellStyle name="% 2 22" xfId="222"/>
    <cellStyle name="% 2 23" xfId="223"/>
    <cellStyle name="% 2 24" xfId="224"/>
    <cellStyle name="% 2 25" xfId="225"/>
    <cellStyle name="% 2 26" xfId="226"/>
    <cellStyle name="% 2 27" xfId="227"/>
    <cellStyle name="% 2 28" xfId="228"/>
    <cellStyle name="% 2 29" xfId="229"/>
    <cellStyle name="% 2 3" xfId="230"/>
    <cellStyle name="% 2 30" xfId="231"/>
    <cellStyle name="% 2 31" xfId="232"/>
    <cellStyle name="% 2 32" xfId="233"/>
    <cellStyle name="% 2 33" xfId="234"/>
    <cellStyle name="% 2 34" xfId="235"/>
    <cellStyle name="% 2 35" xfId="236"/>
    <cellStyle name="% 2 36" xfId="237"/>
    <cellStyle name="% 2 37" xfId="238"/>
    <cellStyle name="% 2 38" xfId="239"/>
    <cellStyle name="% 2 39" xfId="240"/>
    <cellStyle name="% 2 4" xfId="241"/>
    <cellStyle name="% 2 40" xfId="242"/>
    <cellStyle name="% 2 41" xfId="243"/>
    <cellStyle name="% 2 42" xfId="244"/>
    <cellStyle name="% 2 43" xfId="245"/>
    <cellStyle name="% 2 44" xfId="246"/>
    <cellStyle name="% 2 45" xfId="247"/>
    <cellStyle name="% 2 46" xfId="248"/>
    <cellStyle name="% 2 47" xfId="249"/>
    <cellStyle name="% 2 5" xfId="250"/>
    <cellStyle name="% 2 6" xfId="251"/>
    <cellStyle name="% 2 7" xfId="252"/>
    <cellStyle name="% 2 8" xfId="253"/>
    <cellStyle name="% 2 9" xfId="254"/>
    <cellStyle name="% 2_1.3s Accounting C Costs Scots" xfId="255"/>
    <cellStyle name="% 20" xfId="256"/>
    <cellStyle name="% 21" xfId="257"/>
    <cellStyle name="% 22" xfId="258"/>
    <cellStyle name="% 23" xfId="259"/>
    <cellStyle name="% 24" xfId="260"/>
    <cellStyle name="% 25" xfId="261"/>
    <cellStyle name="% 26" xfId="262"/>
    <cellStyle name="% 27" xfId="263"/>
    <cellStyle name="% 28" xfId="264"/>
    <cellStyle name="% 29" xfId="265"/>
    <cellStyle name="% 3" xfId="266"/>
    <cellStyle name="% 3 10" xfId="2011"/>
    <cellStyle name="% 3 11" xfId="2012"/>
    <cellStyle name="% 3 12" xfId="2013"/>
    <cellStyle name="% 3 13" xfId="2014"/>
    <cellStyle name="% 3 14" xfId="2015"/>
    <cellStyle name="% 3 15" xfId="2016"/>
    <cellStyle name="% 3 16" xfId="2017"/>
    <cellStyle name="% 3 17" xfId="2018"/>
    <cellStyle name="% 3 18" xfId="2019"/>
    <cellStyle name="% 3 19" xfId="2020"/>
    <cellStyle name="% 3 2" xfId="267"/>
    <cellStyle name="% 3 2 10" xfId="2021"/>
    <cellStyle name="% 3 2 11" xfId="2022"/>
    <cellStyle name="% 3 2 12" xfId="2023"/>
    <cellStyle name="% 3 2 13" xfId="2024"/>
    <cellStyle name="% 3 2 14" xfId="2025"/>
    <cellStyle name="% 3 2 15" xfId="2026"/>
    <cellStyle name="% 3 2 16" xfId="2027"/>
    <cellStyle name="% 3 2 17" xfId="2028"/>
    <cellStyle name="% 3 2 18" xfId="2029"/>
    <cellStyle name="% 3 2 19" xfId="2030"/>
    <cellStyle name="% 3 2 2" xfId="2031"/>
    <cellStyle name="% 3 2 2 10" xfId="2032"/>
    <cellStyle name="% 3 2 2 11" xfId="2033"/>
    <cellStyle name="% 3 2 2 12" xfId="2034"/>
    <cellStyle name="% 3 2 2 13" xfId="2035"/>
    <cellStyle name="% 3 2 2 14" xfId="2036"/>
    <cellStyle name="% 3 2 2 15" xfId="2037"/>
    <cellStyle name="% 3 2 2 16" xfId="2038"/>
    <cellStyle name="% 3 2 2 17" xfId="2039"/>
    <cellStyle name="% 3 2 2 2" xfId="2040"/>
    <cellStyle name="% 3 2 2 3" xfId="2041"/>
    <cellStyle name="% 3 2 2 4" xfId="2042"/>
    <cellStyle name="% 3 2 2 5" xfId="2043"/>
    <cellStyle name="% 3 2 2 6" xfId="2044"/>
    <cellStyle name="% 3 2 2 7" xfId="2045"/>
    <cellStyle name="% 3 2 2 8" xfId="2046"/>
    <cellStyle name="% 3 2 2 9" xfId="2047"/>
    <cellStyle name="% 3 2 20" xfId="2048"/>
    <cellStyle name="% 3 2 21" xfId="2049"/>
    <cellStyle name="% 3 2 22" xfId="2050"/>
    <cellStyle name="% 3 2 23" xfId="2051"/>
    <cellStyle name="% 3 2 24" xfId="2052"/>
    <cellStyle name="% 3 2 25" xfId="2053"/>
    <cellStyle name="% 3 2 26" xfId="2054"/>
    <cellStyle name="% 3 2 27" xfId="2055"/>
    <cellStyle name="% 3 2 28" xfId="2056"/>
    <cellStyle name="% 3 2 29" xfId="2057"/>
    <cellStyle name="% 3 2 3" xfId="2058"/>
    <cellStyle name="% 3 2 30" xfId="2059"/>
    <cellStyle name="% 3 2 31" xfId="2060"/>
    <cellStyle name="% 3 2 32" xfId="2061"/>
    <cellStyle name="% 3 2 33" xfId="2062"/>
    <cellStyle name="% 3 2 34" xfId="2063"/>
    <cellStyle name="% 3 2 35" xfId="2064"/>
    <cellStyle name="% 3 2 36" xfId="2065"/>
    <cellStyle name="% 3 2 37" xfId="2066"/>
    <cellStyle name="% 3 2 38" xfId="2067"/>
    <cellStyle name="% 3 2 39" xfId="2068"/>
    <cellStyle name="% 3 2 4" xfId="2069"/>
    <cellStyle name="% 3 2 40" xfId="2070"/>
    <cellStyle name="% 3 2 41" xfId="2071"/>
    <cellStyle name="% 3 2 42" xfId="2072"/>
    <cellStyle name="% 3 2 43" xfId="2073"/>
    <cellStyle name="% 3 2 44" xfId="2074"/>
    <cellStyle name="% 3 2 45" xfId="2075"/>
    <cellStyle name="% 3 2 46" xfId="2076"/>
    <cellStyle name="% 3 2 47" xfId="2077"/>
    <cellStyle name="% 3 2 48" xfId="2078"/>
    <cellStyle name="% 3 2 49" xfId="2079"/>
    <cellStyle name="% 3 2 5" xfId="2080"/>
    <cellStyle name="% 3 2 50" xfId="2081"/>
    <cellStyle name="% 3 2 51" xfId="2082"/>
    <cellStyle name="% 3 2 52" xfId="2083"/>
    <cellStyle name="% 3 2 53" xfId="2084"/>
    <cellStyle name="% 3 2 54" xfId="2085"/>
    <cellStyle name="% 3 2 55" xfId="2086"/>
    <cellStyle name="% 3 2 56" xfId="2087"/>
    <cellStyle name="% 3 2 57" xfId="2088"/>
    <cellStyle name="% 3 2 58" xfId="2089"/>
    <cellStyle name="% 3 2 59" xfId="2090"/>
    <cellStyle name="% 3 2 6" xfId="2091"/>
    <cellStyle name="% 3 2 60" xfId="2092"/>
    <cellStyle name="% 3 2 61" xfId="2093"/>
    <cellStyle name="% 3 2 62" xfId="2094"/>
    <cellStyle name="% 3 2 63" xfId="2095"/>
    <cellStyle name="% 3 2 64" xfId="2096"/>
    <cellStyle name="% 3 2 65" xfId="2097"/>
    <cellStyle name="% 3 2 66" xfId="2098"/>
    <cellStyle name="% 3 2 67" xfId="2099"/>
    <cellStyle name="% 3 2 68" xfId="2100"/>
    <cellStyle name="% 3 2 69" xfId="2101"/>
    <cellStyle name="% 3 2 7" xfId="2102"/>
    <cellStyle name="% 3 2 70" xfId="2103"/>
    <cellStyle name="% 3 2 71" xfId="2104"/>
    <cellStyle name="% 3 2 72" xfId="2105"/>
    <cellStyle name="% 3 2 73" xfId="2106"/>
    <cellStyle name="% 3 2 74" xfId="2107"/>
    <cellStyle name="% 3 2 75" xfId="2108"/>
    <cellStyle name="% 3 2 76" xfId="2109"/>
    <cellStyle name="% 3 2 77" xfId="2110"/>
    <cellStyle name="% 3 2 78" xfId="2111"/>
    <cellStyle name="% 3 2 8" xfId="2112"/>
    <cellStyle name="% 3 2 9" xfId="2113"/>
    <cellStyle name="% 3 20" xfId="2114"/>
    <cellStyle name="% 3 21" xfId="2115"/>
    <cellStyle name="% 3 22" xfId="2116"/>
    <cellStyle name="% 3 23" xfId="2117"/>
    <cellStyle name="% 3 24" xfId="2118"/>
    <cellStyle name="% 3 25" xfId="2119"/>
    <cellStyle name="% 3 26" xfId="2120"/>
    <cellStyle name="% 3 27" xfId="2121"/>
    <cellStyle name="% 3 28" xfId="2122"/>
    <cellStyle name="% 3 29" xfId="2123"/>
    <cellStyle name="% 3 3" xfId="1965"/>
    <cellStyle name="% 3 3 10" xfId="2124"/>
    <cellStyle name="% 3 3 11" xfId="2125"/>
    <cellStyle name="% 3 3 12" xfId="2126"/>
    <cellStyle name="% 3 3 13" xfId="2127"/>
    <cellStyle name="% 3 3 14" xfId="2128"/>
    <cellStyle name="% 3 3 15" xfId="2129"/>
    <cellStyle name="% 3 3 16" xfId="2130"/>
    <cellStyle name="% 3 3 17" xfId="2131"/>
    <cellStyle name="% 3 3 2" xfId="2132"/>
    <cellStyle name="% 3 3 3" xfId="2133"/>
    <cellStyle name="% 3 3 4" xfId="2134"/>
    <cellStyle name="% 3 3 5" xfId="2135"/>
    <cellStyle name="% 3 3 6" xfId="2136"/>
    <cellStyle name="% 3 3 7" xfId="2137"/>
    <cellStyle name="% 3 3 8" xfId="2138"/>
    <cellStyle name="% 3 3 9" xfId="2139"/>
    <cellStyle name="% 3 30" xfId="2140"/>
    <cellStyle name="% 3 31" xfId="2141"/>
    <cellStyle name="% 3 32" xfId="2142"/>
    <cellStyle name="% 3 33" xfId="2143"/>
    <cellStyle name="% 3 34" xfId="2144"/>
    <cellStyle name="% 3 35" xfId="2145"/>
    <cellStyle name="% 3 36" xfId="2146"/>
    <cellStyle name="% 3 37" xfId="2147"/>
    <cellStyle name="% 3 38" xfId="2148"/>
    <cellStyle name="% 3 39" xfId="2149"/>
    <cellStyle name="% 3 4" xfId="2150"/>
    <cellStyle name="% 3 4 10" xfId="2151"/>
    <cellStyle name="% 3 4 11" xfId="2152"/>
    <cellStyle name="% 3 4 12" xfId="2153"/>
    <cellStyle name="% 3 4 13" xfId="2154"/>
    <cellStyle name="% 3 4 14" xfId="2155"/>
    <cellStyle name="% 3 4 15" xfId="2156"/>
    <cellStyle name="% 3 4 16" xfId="2157"/>
    <cellStyle name="% 3 4 17" xfId="2158"/>
    <cellStyle name="% 3 4 18" xfId="40433"/>
    <cellStyle name="% 3 4 2" xfId="2159"/>
    <cellStyle name="% 3 4 3" xfId="2160"/>
    <cellStyle name="% 3 4 4" xfId="2161"/>
    <cellStyle name="% 3 4 5" xfId="2162"/>
    <cellStyle name="% 3 4 6" xfId="2163"/>
    <cellStyle name="% 3 4 7" xfId="2164"/>
    <cellStyle name="% 3 4 8" xfId="2165"/>
    <cellStyle name="% 3 4 9" xfId="2166"/>
    <cellStyle name="% 3 40" xfId="2167"/>
    <cellStyle name="% 3 41" xfId="2168"/>
    <cellStyle name="% 3 42" xfId="2169"/>
    <cellStyle name="% 3 43" xfId="2170"/>
    <cellStyle name="% 3 44" xfId="2171"/>
    <cellStyle name="% 3 45" xfId="2172"/>
    <cellStyle name="% 3 46" xfId="2173"/>
    <cellStyle name="% 3 47" xfId="2174"/>
    <cellStyle name="% 3 48" xfId="2175"/>
    <cellStyle name="% 3 49" xfId="2176"/>
    <cellStyle name="% 3 5" xfId="2177"/>
    <cellStyle name="% 3 50" xfId="2178"/>
    <cellStyle name="% 3 51" xfId="2179"/>
    <cellStyle name="% 3 52" xfId="2180"/>
    <cellStyle name="% 3 53" xfId="2181"/>
    <cellStyle name="% 3 54" xfId="2182"/>
    <cellStyle name="% 3 55" xfId="2183"/>
    <cellStyle name="% 3 56" xfId="2184"/>
    <cellStyle name="% 3 57" xfId="2185"/>
    <cellStyle name="% 3 58" xfId="2186"/>
    <cellStyle name="% 3 59" xfId="2187"/>
    <cellStyle name="% 3 6" xfId="2188"/>
    <cellStyle name="% 3 60" xfId="2189"/>
    <cellStyle name="% 3 61" xfId="2190"/>
    <cellStyle name="% 3 62" xfId="2191"/>
    <cellStyle name="% 3 63" xfId="2192"/>
    <cellStyle name="% 3 64" xfId="2193"/>
    <cellStyle name="% 3 65" xfId="2194"/>
    <cellStyle name="% 3 66" xfId="2195"/>
    <cellStyle name="% 3 67" xfId="2196"/>
    <cellStyle name="% 3 68" xfId="2197"/>
    <cellStyle name="% 3 69" xfId="2198"/>
    <cellStyle name="% 3 7" xfId="2199"/>
    <cellStyle name="% 3 70" xfId="2200"/>
    <cellStyle name="% 3 71" xfId="2201"/>
    <cellStyle name="% 3 72" xfId="2202"/>
    <cellStyle name="% 3 73" xfId="2203"/>
    <cellStyle name="% 3 74" xfId="2204"/>
    <cellStyle name="% 3 75" xfId="2205"/>
    <cellStyle name="% 3 76" xfId="2206"/>
    <cellStyle name="% 3 77" xfId="2207"/>
    <cellStyle name="% 3 78" xfId="2208"/>
    <cellStyle name="% 3 8" xfId="2209"/>
    <cellStyle name="% 3 9" xfId="2210"/>
    <cellStyle name="% 30" xfId="268"/>
    <cellStyle name="% 31" xfId="269"/>
    <cellStyle name="% 32" xfId="270"/>
    <cellStyle name="% 33" xfId="271"/>
    <cellStyle name="% 34" xfId="272"/>
    <cellStyle name="% 35" xfId="273"/>
    <cellStyle name="% 36" xfId="274"/>
    <cellStyle name="% 37" xfId="275"/>
    <cellStyle name="% 38" xfId="276"/>
    <cellStyle name="% 39" xfId="277"/>
    <cellStyle name="% 4" xfId="278"/>
    <cellStyle name="% 40" xfId="279"/>
    <cellStyle name="% 41" xfId="280"/>
    <cellStyle name="% 42" xfId="281"/>
    <cellStyle name="% 43" xfId="282"/>
    <cellStyle name="% 44" xfId="283"/>
    <cellStyle name="% 45" xfId="284"/>
    <cellStyle name="% 46" xfId="285"/>
    <cellStyle name="% 47" xfId="286"/>
    <cellStyle name="% 48" xfId="287"/>
    <cellStyle name="% 49" xfId="288"/>
    <cellStyle name="% 5" xfId="289"/>
    <cellStyle name="% 50" xfId="290"/>
    <cellStyle name="% 51" xfId="291"/>
    <cellStyle name="% 52" xfId="292"/>
    <cellStyle name="% 53" xfId="191"/>
    <cellStyle name="% 54" xfId="2211"/>
    <cellStyle name="% 55" xfId="2212"/>
    <cellStyle name="% 56" xfId="2213"/>
    <cellStyle name="% 57" xfId="2214"/>
    <cellStyle name="% 58" xfId="2215"/>
    <cellStyle name="% 59" xfId="2216"/>
    <cellStyle name="% 6" xfId="293"/>
    <cellStyle name="% 60" xfId="2217"/>
    <cellStyle name="% 61" xfId="2218"/>
    <cellStyle name="% 62" xfId="2219"/>
    <cellStyle name="% 63" xfId="2220"/>
    <cellStyle name="% 64" xfId="2221"/>
    <cellStyle name="% 65" xfId="2222"/>
    <cellStyle name="% 66" xfId="2223"/>
    <cellStyle name="% 67" xfId="2224"/>
    <cellStyle name="% 68" xfId="2225"/>
    <cellStyle name="% 69" xfId="2226"/>
    <cellStyle name="% 7" xfId="294"/>
    <cellStyle name="% 70" xfId="2227"/>
    <cellStyle name="% 71" xfId="2228"/>
    <cellStyle name="% 72" xfId="2229"/>
    <cellStyle name="% 73" xfId="2230"/>
    <cellStyle name="% 74" xfId="2231"/>
    <cellStyle name="% 75" xfId="2232"/>
    <cellStyle name="% 76" xfId="2233"/>
    <cellStyle name="% 77" xfId="2234"/>
    <cellStyle name="% 78" xfId="2235"/>
    <cellStyle name="% 79" xfId="2236"/>
    <cellStyle name="% 8" xfId="295"/>
    <cellStyle name="% 80" xfId="2237"/>
    <cellStyle name="% 81" xfId="2238"/>
    <cellStyle name="% 82" xfId="2239"/>
    <cellStyle name="% 83" xfId="2240"/>
    <cellStyle name="% 84" xfId="2241"/>
    <cellStyle name="% 85" xfId="2242"/>
    <cellStyle name="% 86" xfId="2243"/>
    <cellStyle name="% 87" xfId="2244"/>
    <cellStyle name="% 88" xfId="2245"/>
    <cellStyle name="% 89" xfId="2246"/>
    <cellStyle name="% 9" xfId="296"/>
    <cellStyle name="% 90" xfId="2247"/>
    <cellStyle name="% 91" xfId="2248"/>
    <cellStyle name="% 92" xfId="2249"/>
    <cellStyle name="% 93" xfId="2250"/>
    <cellStyle name="% 94" xfId="2251"/>
    <cellStyle name="% 95" xfId="2252"/>
    <cellStyle name="% 96" xfId="2253"/>
    <cellStyle name="% 97" xfId="2254"/>
    <cellStyle name="% 98" xfId="2255"/>
    <cellStyle name="% 99" xfId="2256"/>
    <cellStyle name="%_1. +-Changes from RIIO vD4 to vD5" xfId="297"/>
    <cellStyle name="%_1.3 Acc Costs NG (2011)" xfId="298"/>
    <cellStyle name="%_1.3 Rec to old modelling" xfId="7"/>
    <cellStyle name="%_1.3s Accounting C Costs Scots" xfId="299"/>
    <cellStyle name="%_1.5 Opex Reconciliation NG" xfId="8"/>
    <cellStyle name="%_1.8 Irregular Items" xfId="300"/>
    <cellStyle name="%_2.14 Year on Year Movt" xfId="301"/>
    <cellStyle name="%_2.14 Year on Year Movt ( (2013)" xfId="302"/>
    <cellStyle name="%_2.14 Year on Year Movt (2011)" xfId="303"/>
    <cellStyle name="%_2.14 Year on Year Movt (2012)" xfId="304"/>
    <cellStyle name="%_2.4 Exc &amp; Demin " xfId="305"/>
    <cellStyle name="%_2.7s Insurance" xfId="306"/>
    <cellStyle name="%_2010_NGET_TPCR4_RO_FBPQ(Opex) trace only FINAL(DPP)" xfId="307"/>
    <cellStyle name="%_3.1.2 DB Pension Detail" xfId="308"/>
    <cellStyle name="%_3.3 Tax" xfId="309"/>
    <cellStyle name="%_3.3 Tax 2" xfId="310"/>
    <cellStyle name="%_3.3 Tax 2 2" xfId="311"/>
    <cellStyle name="%_3.3 Tax 3" xfId="312"/>
    <cellStyle name="%_3.3 Tax_2.14 Year on Year Movt" xfId="313"/>
    <cellStyle name="%_3.3 Tax_2.4 Exc &amp; Demin " xfId="314"/>
    <cellStyle name="%_3.3 Tax_2.7s Insurance" xfId="315"/>
    <cellStyle name="%_3.3 Tax_3.1.2 DB Pension Detail" xfId="316"/>
    <cellStyle name="%_3.3 Tax_4.16 Asset lives" xfId="317"/>
    <cellStyle name="%_4.16 Asset lives" xfId="318"/>
    <cellStyle name="%_4.2 Activity Indicators" xfId="319"/>
    <cellStyle name="%_4.2 Activity Indicators 2" xfId="320"/>
    <cellStyle name="%_4.2 Activity Indicators 2 2" xfId="1964"/>
    <cellStyle name="%_4.2 Activity Indicators 3" xfId="1963"/>
    <cellStyle name="%_4.2 Activity Indicators 4" xfId="40434"/>
    <cellStyle name="%_4.20 Scheme Listing NLR" xfId="321"/>
    <cellStyle name="%_4.3 Transmission system performance" xfId="322"/>
    <cellStyle name="%_5.15.1 Cond &amp; Risk-Entry Points" xfId="323"/>
    <cellStyle name="%_5.15.2 Cond &amp; Risk-Exit Points" xfId="324"/>
    <cellStyle name="%_5.15.3 Cond &amp; Risk-Comps" xfId="325"/>
    <cellStyle name="%_5.15.4 Cond &amp; Risk-Pipelines" xfId="326"/>
    <cellStyle name="%_5.15.5 Cond &amp; Risk-Multijunctin" xfId="327"/>
    <cellStyle name="%_5.6 Environmental " xfId="2257"/>
    <cellStyle name="%_5.9 Asset data " xfId="2258"/>
    <cellStyle name="%_Book1" xfId="33711"/>
    <cellStyle name="%_BP10+ GTO Capex Split CN" xfId="2259"/>
    <cellStyle name="%_Business Plan " xfId="33712"/>
    <cellStyle name="%_Copy of Repair Draft RIIO Plan v0.11" xfId="33713"/>
    <cellStyle name="%_Customer Operations Business Plan Input Reqs (3)" xfId="33714"/>
    <cellStyle name="%_Draft RIIO plan presentation template - Commercial (2)" xfId="33715"/>
    <cellStyle name="%_Draft RIIO plan presentation template - Customer Opsx Centre V2 (2)" xfId="33716"/>
    <cellStyle name="%_Draft RIIO plan presentation template - Customer Opsx Centre V2 (2) - updated with mapping" xfId="33717"/>
    <cellStyle name="%_Draft RIIO plan presentation template - Customer Opsx Centre V7" xfId="33718"/>
    <cellStyle name="%_Emergency DRAFT RIIO Plan V0 3 1" xfId="33719"/>
    <cellStyle name="%_Emergency DRAFT RIIO Plan V0 9" xfId="33720"/>
    <cellStyle name="%_EMS 0.1 Emergency Process" xfId="33721"/>
    <cellStyle name="%_EMS 0.1 Emergency Process - Opex plan template" xfId="33722"/>
    <cellStyle name="%_EMS 0.2 Emergency Process" xfId="33723"/>
    <cellStyle name="%_GTO Non Operational Capex Roll-over submission (FINAL with property)" xfId="2260"/>
    <cellStyle name="%_Maintenance Draft RIIO Plan v0.1" xfId="33724"/>
    <cellStyle name="%_Manual Adjustments" xfId="9"/>
    <cellStyle name="%_Network Strategy Business Plan Input Reqs - v10" xfId="33725"/>
    <cellStyle name="%_NGET Opex PCRRP Tables 31 Mar 2010 Final" xfId="10"/>
    <cellStyle name="%_NGET Opex PCRRP Tables 31 Mar 2010 Final 2" xfId="11"/>
    <cellStyle name="%_NGG Capex PCRRP Tables 31 Mar 2010 DraftV6 FINAL" xfId="328"/>
    <cellStyle name="%_NGG Opex PCRRP Tables 31 Mar 2009" xfId="12"/>
    <cellStyle name="%_NGG Opex PCRRP Tables 31 Mar 2009 2" xfId="33726"/>
    <cellStyle name="%_NGG Opex PCRRP Tables 31 Mar 2010 final" xfId="13"/>
    <cellStyle name="%_NGG TPCR4 MG Workings" xfId="2261"/>
    <cellStyle name="%_NGG TPCR4 Rollover FBPQ (Capex)" xfId="329"/>
    <cellStyle name="%_Non formula" xfId="33727"/>
    <cellStyle name="%_Opex Consolidation v0.4" xfId="33728"/>
    <cellStyle name="%_Opex plan template draft5" xfId="33729"/>
    <cellStyle name="%_Opex plan template draft5b" xfId="33730"/>
    <cellStyle name="%_Opex plan template draft5b 2" xfId="33731"/>
    <cellStyle name="%_Opex plan template draft5b 2 2" xfId="33732"/>
    <cellStyle name="%_Opex plan template draft5b 3" xfId="33733"/>
    <cellStyle name="%_Opex plan template draft5b 3 2" xfId="33734"/>
    <cellStyle name="%_Opex plan template draft6" xfId="33735"/>
    <cellStyle name="%_Reactor (No scheme)" xfId="330"/>
    <cellStyle name="%_Reactor (Schemes)" xfId="331"/>
    <cellStyle name="%_Reactor_revisit (No scheme)" xfId="332"/>
    <cellStyle name="%_Reactor_revisit (Schemes)" xfId="333"/>
    <cellStyle name="%_Repair Draft RIIO Plan v0.12" xfId="33736"/>
    <cellStyle name="%_Repair Draft RIIO Plan v0.18" xfId="33737"/>
    <cellStyle name="%_Repair Draft RIIO Plan v0.19" xfId="33738"/>
    <cellStyle name="%_Repair Draft RIIO Plan v0.20" xfId="33739"/>
    <cellStyle name="%_Repair Draft RIIO Plan v0.5" xfId="33740"/>
    <cellStyle name="%_Repair Draft RIIO Plan v0.6" xfId="33741"/>
    <cellStyle name="%_Repair Draft RIIO Plan v0.9" xfId="33742"/>
    <cellStyle name="%_RIIO Baseline Plan v3A with Reg Comparison &amp; Graphs" xfId="334"/>
    <cellStyle name="%_RIIO plan template - NS v1" xfId="33743"/>
    <cellStyle name="%_RRP table" xfId="14"/>
    <cellStyle name="%_RRP table_1" xfId="15"/>
    <cellStyle name="%_Sch 2.1 Eng schedule 2009-10 Final @ 270710" xfId="16"/>
    <cellStyle name="%_Sheet1" xfId="33744"/>
    <cellStyle name="%_Stat  Accounts" xfId="17"/>
    <cellStyle name="%_Switchgear (No scheme)" xfId="335"/>
    <cellStyle name="%_Switchgear (Schemes)" xfId="336"/>
    <cellStyle name="%_Switchgear_revisit (No scheme)" xfId="337"/>
    <cellStyle name="%_Switchgear_revisit (Schemes)" xfId="338"/>
    <cellStyle name="%_Table 4 28_Final" xfId="339"/>
    <cellStyle name="%_Table 4-16 - Asset Lives - 2009-10_Final" xfId="340"/>
    <cellStyle name="%_Table 4-16 - Asset Lives - 2009-10_Final (2)" xfId="341"/>
    <cellStyle name="%_Total summary" xfId="33745"/>
    <cellStyle name="%_TPCR4 RollOver NGG Draft Table 5.8 v2" xfId="342"/>
    <cellStyle name="%_Transformer data based on November Freeze and RIIObaseline D6 data 10062011" xfId="343"/>
    <cellStyle name="%_Transmission PCRRP tables_SPTL_200809 V1" xfId="344"/>
    <cellStyle name="%_Transmission PCRRP tables_SPTL_200809 V1 2" xfId="345"/>
    <cellStyle name="%_Transmission PCRRP tables_SPTL_200809 V1 3" xfId="346"/>
    <cellStyle name="%_Transmission PCRRP tables_SPTL_200809 V1 4" xfId="347"/>
    <cellStyle name="%_Transmission PCRRP tables_SPTL_200809 V1_3.1.2 DB Pension Detail" xfId="348"/>
    <cellStyle name="%_Transmission PCRRP tables_SPTL_200809 V1_4.20 Scheme Listing NLR" xfId="349"/>
    <cellStyle name="%_Transmission PCRRP tables_SPTL_200809 V1_Table 4 28_Final" xfId="350"/>
    <cellStyle name="%_Transmission PCRRP tables_SPTL_200809 V1_Table 4-16 - Asset Lives - 2009-10_Final" xfId="351"/>
    <cellStyle name="%_Transmission PCRRP tables_SPTL_200809 V1_Table 4-16 - Asset Lives - 2009-10_Final (2)" xfId="352"/>
    <cellStyle name="%_Tx (No scheme)" xfId="353"/>
    <cellStyle name="%_Tx (Schemes)" xfId="354"/>
    <cellStyle name="%_Tx_revisit (No scheme)" xfId="355"/>
    <cellStyle name="%_Tx_revisit (Schemes)" xfId="356"/>
    <cellStyle name="%_VR Asset Man NGET 1.3 1.7 1.8, 2.14 2.15" xfId="18"/>
    <cellStyle name="%_VR NGET Opex tables" xfId="19"/>
    <cellStyle name="%_VR NGET Opex tables_1.5 Opex Reconciliation NG" xfId="20"/>
    <cellStyle name="%_VR Pensions Opex tables" xfId="21"/>
    <cellStyle name="%_VR Pensions Opex tables_2010_NGET_TPCR4_RO_FBPQ(Opex) trace only FINAL(DPP)" xfId="357"/>
    <cellStyle name="%_Winter - Pay deal impacts - Repair" xfId="33746"/>
    <cellStyle name="%_WJBP Acc Ctrl v3" xfId="33747"/>
    <cellStyle name="******************************************" xfId="33748"/>
    <cellStyle name="?? [0]_VERA" xfId="33749"/>
    <cellStyle name="?????_VERA" xfId="33750"/>
    <cellStyle name="??_VERA" xfId="33751"/>
    <cellStyle name="_070323 - 5yr opex BPQ (Final)" xfId="358"/>
    <cellStyle name="_0708 GSO Capex RRP (detail)" xfId="22"/>
    <cellStyle name="_0708 GSO Capex RRP (detail)_RRP table" xfId="23"/>
    <cellStyle name="_0708 TO Non-Op Capex (detail)" xfId="24"/>
    <cellStyle name="_0708 TO Non-Op Capex (detail)_1.3 Rec to old modelling" xfId="25"/>
    <cellStyle name="_0708 TO Non-Op Capex (detail)_1.5 Opex Reconciliation NG" xfId="26"/>
    <cellStyle name="_0708 TO Non-Op Capex (detail)_2010_NGET_TPCR4_RO_FBPQ(Opex) trace only FINAL(DPP)" xfId="359"/>
    <cellStyle name="_0708 TO Non-Op Capex (detail)_Manual Adjustments" xfId="27"/>
    <cellStyle name="_0708 TO Non-Op Capex (detail)_NGET Opex PCRRP Tables 31 Mar 2010 Final" xfId="28"/>
    <cellStyle name="_0708 TO Non-Op Capex (detail)_RRP table" xfId="29"/>
    <cellStyle name="_0708 TO Non-Op Capex (detail)_Sheet1" xfId="30"/>
    <cellStyle name="_0decimals" xfId="33752"/>
    <cellStyle name="_1.3 Acc Costs NG (2011)" xfId="360"/>
    <cellStyle name="_1.8 Irregular Items" xfId="361"/>
    <cellStyle name="_2.14 Year on Year Movt ( (2013)" xfId="362"/>
    <cellStyle name="_2.14 Year on Year Movt (2011)" xfId="363"/>
    <cellStyle name="_2.14 Year on Year Movt (2012)" xfId="364"/>
    <cellStyle name="_2.9 UK BS Reconciliation" xfId="31"/>
    <cellStyle name="_2.9 UK BS Reconciliation_RRP table" xfId="32"/>
    <cellStyle name="_Accounting entries Feb 09" xfId="33753"/>
    <cellStyle name="_Berr Strading Analysis v 04 (2012 to 2020) v0 8 (no capex from 2012)" xfId="33754"/>
    <cellStyle name="_Book1 (2)" xfId="33755"/>
    <cellStyle name="_Book2" xfId="33756"/>
    <cellStyle name="_Book3" xfId="33757"/>
    <cellStyle name="_Book4" xfId="2262"/>
    <cellStyle name="_BP10.2 v BP10v6 Reg Tables" xfId="365"/>
    <cellStyle name="_BP10.2 v BP10v6 Reg Tables_Reactor (No scheme)" xfId="366"/>
    <cellStyle name="_BP10.2 v BP10v6 Reg Tables_Reactor (Schemes)" xfId="367"/>
    <cellStyle name="_BP10.2 v BP10v6 Reg Tables_Reactor_revisit (No scheme)" xfId="368"/>
    <cellStyle name="_BP10.2 v BP10v6 Reg Tables_Reactor_revisit (Schemes)" xfId="369"/>
    <cellStyle name="_BP10.2 v BP10v6 Reg Tables_Tx (No scheme)" xfId="370"/>
    <cellStyle name="_BP10.2 v BP10v6 Reg Tables_Tx (Schemes)" xfId="371"/>
    <cellStyle name="_BP10.2 v BP10v6 Reg Tables_Tx_revisit (No scheme)" xfId="372"/>
    <cellStyle name="_BP10.2 v BP10v6 Reg Tables_Tx_revisit (Schemes)" xfId="373"/>
    <cellStyle name="_BP10+ GTO Capex Split CN" xfId="2263"/>
    <cellStyle name="_BP10+post TIC 1 Jun" xfId="2264"/>
    <cellStyle name="_BP11 GTO Capex Split CN v3 Dec-15 upload" xfId="2265"/>
    <cellStyle name="_BSIS-JUN-008 APX" xfId="33758"/>
    <cellStyle name="_BSIS-MAY-011 &amp; BSIS-MAY-012R Escrow Ac's" xfId="33759"/>
    <cellStyle name="_Business Plan " xfId="33760"/>
    <cellStyle name="_Capital Plan - IS UK" xfId="33"/>
    <cellStyle name="_Capital Plan - IS UK_0910 GSO Capex RRP - Final (Detail) v2 220710" xfId="2266"/>
    <cellStyle name="_Capital Plan - IS UK_1.3 Rec to old modelling" xfId="34"/>
    <cellStyle name="_Capital Plan - IS UK_1.5 Opex Reconciliation NG" xfId="35"/>
    <cellStyle name="_Capital Plan - IS UK_2010_NGET_TPCR4_RO_FBPQ(Opex) trace only FINAL(DPP)" xfId="374"/>
    <cellStyle name="_Capital Plan - IS UK_Manual Adjustments" xfId="36"/>
    <cellStyle name="_Capital Plan - IS UK_NGET Opex PCRRP Tables 31 Mar 2010 Final" xfId="37"/>
    <cellStyle name="_Capital Plan - IS UK_RRP table" xfId="38"/>
    <cellStyle name="_Capital Plan - IS UK_RRP table_1" xfId="39"/>
    <cellStyle name="_Capital Plan - IS UK_Sheet1" xfId="40"/>
    <cellStyle name="_Capital Plan - IS UK_Stat  Accounts" xfId="41"/>
    <cellStyle name="_Comma" xfId="33761"/>
    <cellStyle name="_Comma_CSC" xfId="33762"/>
    <cellStyle name="_Comma_merger_plans_modified_9_3_1999" xfId="33763"/>
    <cellStyle name="_Commercial Escrow journals" xfId="33764"/>
    <cellStyle name="_Commercial RIIO Business Plan V1" xfId="33765"/>
    <cellStyle name="_Consolidated NS Forecast - 2011-12 Jan-11" xfId="33766"/>
    <cellStyle name="_Currency" xfId="33767"/>
    <cellStyle name="_Currency_CSC" xfId="33768"/>
    <cellStyle name="_Currency_merger_plans_modified_9_3_1999" xfId="33769"/>
    <cellStyle name="_Currency_Model_Sep_2_02" xfId="33770"/>
    <cellStyle name="_Currency_Pipeline Model v1 (09_09_02) v3" xfId="33771"/>
    <cellStyle name="_CurrencySpace" xfId="33772"/>
    <cellStyle name="_CurrencySpace_CSC" xfId="33773"/>
    <cellStyle name="_CurrencySpace_merger_plans_modified_9_3_1999" xfId="33774"/>
    <cellStyle name="_Customer Ops RIIO Business Plan V2" xfId="33775"/>
    <cellStyle name="_DR2 Oracle mapping document" xfId="33776"/>
    <cellStyle name="_Draft RIIO plan presentation template - CSDx Centre" xfId="33777"/>
    <cellStyle name="_Draft RIIO plan presentation template - Customer Opsx Centre V7" xfId="33778"/>
    <cellStyle name="_Gas TO major Projects Forecast Jun-10" xfId="2267"/>
    <cellStyle name="_Gas TO major Projects Forecast May-10 BP10+ v5" xfId="2268"/>
    <cellStyle name="_GDUK manpower summary (3)" xfId="33779"/>
    <cellStyle name="_GDx 2010_11 Q3 QPR tables - UK v3" xfId="33780"/>
    <cellStyle name="_GTO Commodity Pricing Model &amp; Risk Score Model Workings BP11 v2" xfId="2269"/>
    <cellStyle name="_GTO Non Operational Capex Roll-over submission (FINAL with property)" xfId="2270"/>
    <cellStyle name="_ING Mthly Accounting Entries Feb 09" xfId="33781"/>
    <cellStyle name="_IS" xfId="33782"/>
    <cellStyle name="_Metering" xfId="42"/>
    <cellStyle name="_Metering_Customer Operations Business Plan Input Reqs (3)" xfId="33783"/>
    <cellStyle name="_Metering_Draft RIIO plan presentation template - Commercial (2)" xfId="33784"/>
    <cellStyle name="_Metering_Draft RIIO plan presentation template - Customer Opsx Centre V2 (2)" xfId="33785"/>
    <cellStyle name="_Metering_Draft RIIO plan presentation template - Customer Opsx Centre V2 (2) - updated with mapping" xfId="33786"/>
    <cellStyle name="_Metering_Network Strategy Business Plan Input Reqs - v10" xfId="33787"/>
    <cellStyle name="_Metering_Non formula" xfId="33788"/>
    <cellStyle name="_Metering_RRP table" xfId="43"/>
    <cellStyle name="_Monthly Value" xfId="33789"/>
    <cellStyle name="_Multiple" xfId="33790"/>
    <cellStyle name="_Multiple_CSC" xfId="33791"/>
    <cellStyle name="_Multiple_merger_plans_modified_9_3_1999" xfId="33792"/>
    <cellStyle name="_Multiple_Model_Sep_2_02" xfId="33793"/>
    <cellStyle name="_Multiple_Pipeline Model v1 (09_09_02) v3" xfId="33794"/>
    <cellStyle name="_MultipleSpace" xfId="33795"/>
    <cellStyle name="_MultipleSpace_CSC" xfId="33796"/>
    <cellStyle name="_MultipleSpace_merger_plans_modified_9_3_1999" xfId="33797"/>
    <cellStyle name="_MultipleSpace_Model_Sep_2_02" xfId="33798"/>
    <cellStyle name="_MultipleSpace_Pipeline Model v1 (09_09_02) v3" xfId="33799"/>
    <cellStyle name="_NFOR Budget 201112 control totals" xfId="33800"/>
    <cellStyle name="_NGM  Business Valuation Jan 10 v7 no links(sg)" xfId="33801"/>
    <cellStyle name="_Notes" xfId="33802"/>
    <cellStyle name="_NS RIIO WJ Business Plan v3" xfId="33803"/>
    <cellStyle name="_Opex 1011" xfId="33804"/>
    <cellStyle name="_Opex initiatives tracker v1.5 (post 9 aug update )" xfId="33805"/>
    <cellStyle name="_Percent" xfId="33806"/>
    <cellStyle name="_Percent_CSC" xfId="33807"/>
    <cellStyle name="_Percent_merger_plans_modified_9_3_1999" xfId="33808"/>
    <cellStyle name="_Percent_Model_Sep_2_02" xfId="33809"/>
    <cellStyle name="_Percent_Pipeline Model v1 (09_09_02) v3" xfId="33810"/>
    <cellStyle name="_PercentSpace" xfId="33811"/>
    <cellStyle name="_PercentSpace_CSC" xfId="33812"/>
    <cellStyle name="_PercentSpace_merger_plans_modified_9_3_1999" xfId="33813"/>
    <cellStyle name="_PercentSpace_Model_Sep_2_02" xfId="33814"/>
    <cellStyle name="_PercentSpace_Pipeline Model v1 (09_09_02) v3" xfId="33815"/>
    <cellStyle name="_Plan Challenge 1011" xfId="33816"/>
    <cellStyle name="_Plan Challenge 1011_Baseline - MASTER DATA (ORG) - v5.4 (P&amp;OD) BUSINESS PLAN" xfId="33817"/>
    <cellStyle name="_Plan Challenge 1011_Baseline - MASTER DATA (ORG) - v5.4 (P&amp;OD) BUSINESS PLAN_SS templates" xfId="33818"/>
    <cellStyle name="_Plan October QPR Templates - Shares Services (includes Business Services)" xfId="33819"/>
    <cellStyle name="_Sheet1" xfId="33820"/>
    <cellStyle name="_Sheets to populate 1112 Budget Slides" xfId="33821"/>
    <cellStyle name="_Spreadsheet to populate plan slides 120810" xfId="33822"/>
    <cellStyle name="_TableRowHead" xfId="33823"/>
    <cellStyle name="_TableSuperHead" xfId="33824"/>
    <cellStyle name="_Test scoring_UKGDx_20070924_Pilot (DV)" xfId="44"/>
    <cellStyle name="_TGK-14" xfId="33825"/>
    <cellStyle name="_TGK-9" xfId="33826"/>
    <cellStyle name="_TGK-9_1" xfId="33827"/>
    <cellStyle name="_Third Party-IT Data Collection Template" xfId="33828"/>
    <cellStyle name="_Total summary" xfId="33829"/>
    <cellStyle name="_Tower Definition (2)" xfId="33830"/>
    <cellStyle name="_Tower Definition (2)_Baseline - MASTER DATA (ORG) - v5.4 (P&amp;OD) BUSINESS PLAN" xfId="33831"/>
    <cellStyle name="_Tower Definition (2)_Baseline - MASTER DATA (ORG) - v5.4 (P&amp;OD) BUSINESS PLAN_SS templates" xfId="33832"/>
    <cellStyle name="_Transmission agency" xfId="33833"/>
    <cellStyle name="_UKT RAV Summary (Mar-10) v2" xfId="33834"/>
    <cellStyle name="_Vattenfall Euro CY" xfId="33835"/>
    <cellStyle name="’Ê‰Ý [0.00]_Area" xfId="33836"/>
    <cellStyle name="’Ê‰Ý_Area" xfId="33837"/>
    <cellStyle name="=C:\WINNT\SYSTEM32\COMMAND.COM" xfId="45"/>
    <cellStyle name="=C:\WINNT\SYSTEM32\COMMAND.COM 10" xfId="2271"/>
    <cellStyle name="=C:\WINNT\SYSTEM32\COMMAND.COM 11" xfId="2272"/>
    <cellStyle name="=C:\WINNT\SYSTEM32\COMMAND.COM 12" xfId="2273"/>
    <cellStyle name="=C:\WINNT\SYSTEM32\COMMAND.COM 13" xfId="2274"/>
    <cellStyle name="=C:\WINNT\SYSTEM32\COMMAND.COM 14" xfId="2275"/>
    <cellStyle name="=C:\WINNT\SYSTEM32\COMMAND.COM 15" xfId="2276"/>
    <cellStyle name="=C:\WINNT\SYSTEM32\COMMAND.COM 16" xfId="2277"/>
    <cellStyle name="=C:\WINNT\SYSTEM32\COMMAND.COM 17" xfId="2278"/>
    <cellStyle name="=C:\WINNT\SYSTEM32\COMMAND.COM 18" xfId="2279"/>
    <cellStyle name="=C:\WINNT\SYSTEM32\COMMAND.COM 19" xfId="2280"/>
    <cellStyle name="=C:\WINNT\SYSTEM32\COMMAND.COM 2" xfId="375"/>
    <cellStyle name="=C:\WINNT\SYSTEM32\COMMAND.COM 2 2" xfId="46"/>
    <cellStyle name="=C:\WINNT\SYSTEM32\COMMAND.COM 2 2 10" xfId="47"/>
    <cellStyle name="=C:\WINNT\SYSTEM32\COMMAND.COM 2 2 11" xfId="376"/>
    <cellStyle name="=C:\WINNT\SYSTEM32\COMMAND.COM 2 2 12" xfId="377"/>
    <cellStyle name="=C:\WINNT\SYSTEM32\COMMAND.COM 2 2 13" xfId="378"/>
    <cellStyle name="=C:\WINNT\SYSTEM32\COMMAND.COM 2 2 14" xfId="379"/>
    <cellStyle name="=C:\WINNT\SYSTEM32\COMMAND.COM 2 2 15" xfId="380"/>
    <cellStyle name="=C:\WINNT\SYSTEM32\COMMAND.COM 2 2 16" xfId="381"/>
    <cellStyle name="=C:\WINNT\SYSTEM32\COMMAND.COM 2 2 17" xfId="382"/>
    <cellStyle name="=C:\WINNT\SYSTEM32\COMMAND.COM 2 2 18" xfId="383"/>
    <cellStyle name="=C:\WINNT\SYSTEM32\COMMAND.COM 2 2 19" xfId="384"/>
    <cellStyle name="=C:\WINNT\SYSTEM32\COMMAND.COM 2 2 2" xfId="48"/>
    <cellStyle name="=C:\WINNT\SYSTEM32\COMMAND.COM 2 2 2 2" xfId="385"/>
    <cellStyle name="=C:\WINNT\SYSTEM32\COMMAND.COM 2 2 20" xfId="386"/>
    <cellStyle name="=C:\WINNT\SYSTEM32\COMMAND.COM 2 2 21" xfId="387"/>
    <cellStyle name="=C:\WINNT\SYSTEM32\COMMAND.COM 2 2 22" xfId="388"/>
    <cellStyle name="=C:\WINNT\SYSTEM32\COMMAND.COM 2 2 23" xfId="389"/>
    <cellStyle name="=C:\WINNT\SYSTEM32\COMMAND.COM 2 2 24" xfId="390"/>
    <cellStyle name="=C:\WINNT\SYSTEM32\COMMAND.COM 2 2 25" xfId="391"/>
    <cellStyle name="=C:\WINNT\SYSTEM32\COMMAND.COM 2 2 26" xfId="392"/>
    <cellStyle name="=C:\WINNT\SYSTEM32\COMMAND.COM 2 2 27" xfId="393"/>
    <cellStyle name="=C:\WINNT\SYSTEM32\COMMAND.COM 2 2 28" xfId="394"/>
    <cellStyle name="=C:\WINNT\SYSTEM32\COMMAND.COM 2 2 29" xfId="395"/>
    <cellStyle name="=C:\WINNT\SYSTEM32\COMMAND.COM 2 2 3" xfId="49"/>
    <cellStyle name="=C:\WINNT\SYSTEM32\COMMAND.COM 2 2 30" xfId="396"/>
    <cellStyle name="=C:\WINNT\SYSTEM32\COMMAND.COM 2 2 31" xfId="397"/>
    <cellStyle name="=C:\WINNT\SYSTEM32\COMMAND.COM 2 2 32" xfId="398"/>
    <cellStyle name="=C:\WINNT\SYSTEM32\COMMAND.COM 2 2 33" xfId="399"/>
    <cellStyle name="=C:\WINNT\SYSTEM32\COMMAND.COM 2 2 34" xfId="400"/>
    <cellStyle name="=C:\WINNT\SYSTEM32\COMMAND.COM 2 2 35" xfId="401"/>
    <cellStyle name="=C:\WINNT\SYSTEM32\COMMAND.COM 2 2 36" xfId="402"/>
    <cellStyle name="=C:\WINNT\SYSTEM32\COMMAND.COM 2 2 37" xfId="403"/>
    <cellStyle name="=C:\WINNT\SYSTEM32\COMMAND.COM 2 2 38" xfId="404"/>
    <cellStyle name="=C:\WINNT\SYSTEM32\COMMAND.COM 2 2 39" xfId="405"/>
    <cellStyle name="=C:\WINNT\SYSTEM32\COMMAND.COM 2 2 4" xfId="406"/>
    <cellStyle name="=C:\WINNT\SYSTEM32\COMMAND.COM 2 2 40" xfId="407"/>
    <cellStyle name="=C:\WINNT\SYSTEM32\COMMAND.COM 2 2 41" xfId="408"/>
    <cellStyle name="=C:\WINNT\SYSTEM32\COMMAND.COM 2 2 42" xfId="409"/>
    <cellStyle name="=C:\WINNT\SYSTEM32\COMMAND.COM 2 2 43" xfId="410"/>
    <cellStyle name="=C:\WINNT\SYSTEM32\COMMAND.COM 2 2 44" xfId="411"/>
    <cellStyle name="=C:\WINNT\SYSTEM32\COMMAND.COM 2 2 45" xfId="412"/>
    <cellStyle name="=C:\WINNT\SYSTEM32\COMMAND.COM 2 2 46" xfId="413"/>
    <cellStyle name="=C:\WINNT\SYSTEM32\COMMAND.COM 2 2 47" xfId="414"/>
    <cellStyle name="=C:\WINNT\SYSTEM32\COMMAND.COM 2 2 48" xfId="415"/>
    <cellStyle name="=C:\WINNT\SYSTEM32\COMMAND.COM 2 2 5" xfId="416"/>
    <cellStyle name="=C:\WINNT\SYSTEM32\COMMAND.COM 2 2 6" xfId="417"/>
    <cellStyle name="=C:\WINNT\SYSTEM32\COMMAND.COM 2 2 7" xfId="418"/>
    <cellStyle name="=C:\WINNT\SYSTEM32\COMMAND.COM 2 2 8" xfId="419"/>
    <cellStyle name="=C:\WINNT\SYSTEM32\COMMAND.COM 2 2 9" xfId="420"/>
    <cellStyle name="=C:\WINNT\SYSTEM32\COMMAND.COM 2 2_1.3s Accounting C Costs Scots" xfId="421"/>
    <cellStyle name="=C:\WINNT\SYSTEM32\COMMAND.COM 20" xfId="2281"/>
    <cellStyle name="=C:\WINNT\SYSTEM32\COMMAND.COM 21" xfId="2282"/>
    <cellStyle name="=C:\WINNT\SYSTEM32\COMMAND.COM 22" xfId="2283"/>
    <cellStyle name="=C:\WINNT\SYSTEM32\COMMAND.COM 23" xfId="2284"/>
    <cellStyle name="=C:\WINNT\SYSTEM32\COMMAND.COM 24" xfId="2285"/>
    <cellStyle name="=C:\WINNT\SYSTEM32\COMMAND.COM 25" xfId="2286"/>
    <cellStyle name="=C:\WINNT\SYSTEM32\COMMAND.COM 26" xfId="2287"/>
    <cellStyle name="=C:\WINNT\SYSTEM32\COMMAND.COM 27" xfId="2288"/>
    <cellStyle name="=C:\WINNT\SYSTEM32\COMMAND.COM 28" xfId="2289"/>
    <cellStyle name="=C:\WINNT\SYSTEM32\COMMAND.COM 29" xfId="2290"/>
    <cellStyle name="=C:\WINNT\SYSTEM32\COMMAND.COM 3" xfId="50"/>
    <cellStyle name="=C:\WINNT\SYSTEM32\COMMAND.COM 3 2" xfId="33838"/>
    <cellStyle name="=C:\WINNT\SYSTEM32\COMMAND.COM 30" xfId="2291"/>
    <cellStyle name="=C:\WINNT\SYSTEM32\COMMAND.COM 31" xfId="2292"/>
    <cellStyle name="=C:\WINNT\SYSTEM32\COMMAND.COM 32" xfId="2293"/>
    <cellStyle name="=C:\WINNT\SYSTEM32\COMMAND.COM 33" xfId="2294"/>
    <cellStyle name="=C:\WINNT\SYSTEM32\COMMAND.COM 34" xfId="2295"/>
    <cellStyle name="=C:\WINNT\SYSTEM32\COMMAND.COM 35" xfId="2296"/>
    <cellStyle name="=C:\WINNT\SYSTEM32\COMMAND.COM 36" xfId="2297"/>
    <cellStyle name="=C:\WINNT\SYSTEM32\COMMAND.COM 37" xfId="2298"/>
    <cellStyle name="=C:\WINNT\SYSTEM32\COMMAND.COM 38" xfId="2299"/>
    <cellStyle name="=C:\WINNT\SYSTEM32\COMMAND.COM 39" xfId="2300"/>
    <cellStyle name="=C:\WINNT\SYSTEM32\COMMAND.COM 4" xfId="422"/>
    <cellStyle name="=C:\WINNT\SYSTEM32\COMMAND.COM 4 10" xfId="423"/>
    <cellStyle name="=C:\WINNT\SYSTEM32\COMMAND.COM 4 11" xfId="424"/>
    <cellStyle name="=C:\WINNT\SYSTEM32\COMMAND.COM 4 12" xfId="425"/>
    <cellStyle name="=C:\WINNT\SYSTEM32\COMMAND.COM 4 13" xfId="426"/>
    <cellStyle name="=C:\WINNT\SYSTEM32\COMMAND.COM 4 14" xfId="427"/>
    <cellStyle name="=C:\WINNT\SYSTEM32\COMMAND.COM 4 15" xfId="428"/>
    <cellStyle name="=C:\WINNT\SYSTEM32\COMMAND.COM 4 16" xfId="429"/>
    <cellStyle name="=C:\WINNT\SYSTEM32\COMMAND.COM 4 17" xfId="430"/>
    <cellStyle name="=C:\WINNT\SYSTEM32\COMMAND.COM 4 18" xfId="431"/>
    <cellStyle name="=C:\WINNT\SYSTEM32\COMMAND.COM 4 19" xfId="432"/>
    <cellStyle name="=C:\WINNT\SYSTEM32\COMMAND.COM 4 2" xfId="433"/>
    <cellStyle name="=C:\WINNT\SYSTEM32\COMMAND.COM 4 20" xfId="434"/>
    <cellStyle name="=C:\WINNT\SYSTEM32\COMMAND.COM 4 21" xfId="435"/>
    <cellStyle name="=C:\WINNT\SYSTEM32\COMMAND.COM 4 22" xfId="436"/>
    <cellStyle name="=C:\WINNT\SYSTEM32\COMMAND.COM 4 23" xfId="437"/>
    <cellStyle name="=C:\WINNT\SYSTEM32\COMMAND.COM 4 24" xfId="438"/>
    <cellStyle name="=C:\WINNT\SYSTEM32\COMMAND.COM 4 25" xfId="439"/>
    <cellStyle name="=C:\WINNT\SYSTEM32\COMMAND.COM 4 26" xfId="440"/>
    <cellStyle name="=C:\WINNT\SYSTEM32\COMMAND.COM 4 27" xfId="441"/>
    <cellStyle name="=C:\WINNT\SYSTEM32\COMMAND.COM 4 28" xfId="442"/>
    <cellStyle name="=C:\WINNT\SYSTEM32\COMMAND.COM 4 29" xfId="443"/>
    <cellStyle name="=C:\WINNT\SYSTEM32\COMMAND.COM 4 3" xfId="444"/>
    <cellStyle name="=C:\WINNT\SYSTEM32\COMMAND.COM 4 30" xfId="445"/>
    <cellStyle name="=C:\WINNT\SYSTEM32\COMMAND.COM 4 31" xfId="446"/>
    <cellStyle name="=C:\WINNT\SYSTEM32\COMMAND.COM 4 32" xfId="447"/>
    <cellStyle name="=C:\WINNT\SYSTEM32\COMMAND.COM 4 33" xfId="448"/>
    <cellStyle name="=C:\WINNT\SYSTEM32\COMMAND.COM 4 34" xfId="449"/>
    <cellStyle name="=C:\WINNT\SYSTEM32\COMMAND.COM 4 35" xfId="450"/>
    <cellStyle name="=C:\WINNT\SYSTEM32\COMMAND.COM 4 36" xfId="451"/>
    <cellStyle name="=C:\WINNT\SYSTEM32\COMMAND.COM 4 37" xfId="452"/>
    <cellStyle name="=C:\WINNT\SYSTEM32\COMMAND.COM 4 38" xfId="453"/>
    <cellStyle name="=C:\WINNT\SYSTEM32\COMMAND.COM 4 39" xfId="454"/>
    <cellStyle name="=C:\WINNT\SYSTEM32\COMMAND.COM 4 4" xfId="455"/>
    <cellStyle name="=C:\WINNT\SYSTEM32\COMMAND.COM 4 40" xfId="456"/>
    <cellStyle name="=C:\WINNT\SYSTEM32\COMMAND.COM 4 41" xfId="457"/>
    <cellStyle name="=C:\WINNT\SYSTEM32\COMMAND.COM 4 42" xfId="458"/>
    <cellStyle name="=C:\WINNT\SYSTEM32\COMMAND.COM 4 43" xfId="459"/>
    <cellStyle name="=C:\WINNT\SYSTEM32\COMMAND.COM 4 44" xfId="460"/>
    <cellStyle name="=C:\WINNT\SYSTEM32\COMMAND.COM 4 45" xfId="461"/>
    <cellStyle name="=C:\WINNT\SYSTEM32\COMMAND.COM 4 46" xfId="462"/>
    <cellStyle name="=C:\WINNT\SYSTEM32\COMMAND.COM 4 47" xfId="463"/>
    <cellStyle name="=C:\WINNT\SYSTEM32\COMMAND.COM 4 5" xfId="464"/>
    <cellStyle name="=C:\WINNT\SYSTEM32\COMMAND.COM 4 6" xfId="465"/>
    <cellStyle name="=C:\WINNT\SYSTEM32\COMMAND.COM 4 7" xfId="466"/>
    <cellStyle name="=C:\WINNT\SYSTEM32\COMMAND.COM 4 8" xfId="467"/>
    <cellStyle name="=C:\WINNT\SYSTEM32\COMMAND.COM 4 9" xfId="468"/>
    <cellStyle name="=C:\WINNT\SYSTEM32\COMMAND.COM 4_1.3s Accounting C Costs Scots" xfId="469"/>
    <cellStyle name="=C:\WINNT\SYSTEM32\COMMAND.COM 40" xfId="2301"/>
    <cellStyle name="=C:\WINNT\SYSTEM32\COMMAND.COM 41" xfId="2302"/>
    <cellStyle name="=C:\WINNT\SYSTEM32\COMMAND.COM 42" xfId="2303"/>
    <cellStyle name="=C:\WINNT\SYSTEM32\COMMAND.COM 43" xfId="2304"/>
    <cellStyle name="=C:\WINNT\SYSTEM32\COMMAND.COM 44" xfId="2305"/>
    <cellStyle name="=C:\WINNT\SYSTEM32\COMMAND.COM 45" xfId="2306"/>
    <cellStyle name="=C:\WINNT\SYSTEM32\COMMAND.COM 46" xfId="2307"/>
    <cellStyle name="=C:\WINNT\SYSTEM32\COMMAND.COM 47" xfId="2308"/>
    <cellStyle name="=C:\WINNT\SYSTEM32\COMMAND.COM 48" xfId="2309"/>
    <cellStyle name="=C:\WINNT\SYSTEM32\COMMAND.COM 49" xfId="2310"/>
    <cellStyle name="=C:\WINNT\SYSTEM32\COMMAND.COM 5" xfId="470"/>
    <cellStyle name="=C:\WINNT\SYSTEM32\COMMAND.COM 50" xfId="2311"/>
    <cellStyle name="=C:\WINNT\SYSTEM32\COMMAND.COM 51" xfId="2312"/>
    <cellStyle name="=C:\WINNT\SYSTEM32\COMMAND.COM 52" xfId="2313"/>
    <cellStyle name="=C:\WINNT\SYSTEM32\COMMAND.COM 53" xfId="2314"/>
    <cellStyle name="=C:\WINNT\SYSTEM32\COMMAND.COM 54" xfId="2315"/>
    <cellStyle name="=C:\WINNT\SYSTEM32\COMMAND.COM 55" xfId="2316"/>
    <cellStyle name="=C:\WINNT\SYSTEM32\COMMAND.COM 56" xfId="2317"/>
    <cellStyle name="=C:\WINNT\SYSTEM32\COMMAND.COM 57" xfId="2318"/>
    <cellStyle name="=C:\WINNT\SYSTEM32\COMMAND.COM 58" xfId="2319"/>
    <cellStyle name="=C:\WINNT\SYSTEM32\COMMAND.COM 59" xfId="2320"/>
    <cellStyle name="=C:\WINNT\SYSTEM32\COMMAND.COM 6" xfId="2321"/>
    <cellStyle name="=C:\WINNT\SYSTEM32\COMMAND.COM 60" xfId="2322"/>
    <cellStyle name="=C:\WINNT\SYSTEM32\COMMAND.COM 61" xfId="2323"/>
    <cellStyle name="=C:\WINNT\SYSTEM32\COMMAND.COM 62" xfId="2324"/>
    <cellStyle name="=C:\WINNT\SYSTEM32\COMMAND.COM 63" xfId="2325"/>
    <cellStyle name="=C:\WINNT\SYSTEM32\COMMAND.COM 64" xfId="2326"/>
    <cellStyle name="=C:\WINNT\SYSTEM32\COMMAND.COM 65" xfId="2327"/>
    <cellStyle name="=C:\WINNT\SYSTEM32\COMMAND.COM 66" xfId="2328"/>
    <cellStyle name="=C:\WINNT\SYSTEM32\COMMAND.COM 7" xfId="2329"/>
    <cellStyle name="=C:\WINNT\SYSTEM32\COMMAND.COM 8" xfId="2330"/>
    <cellStyle name="=C:\WINNT\SYSTEM32\COMMAND.COM 9" xfId="2331"/>
    <cellStyle name="=C:\WINNT\SYSTEM32\COMMAND.COM_1.5 Opex Reconciliation NG" xfId="51"/>
    <cellStyle name="=C:\WINNT35\SYSTEM32\COMMAND.COM" xfId="471"/>
    <cellStyle name="=C:\WINNT35\SYSTEM32\COMMAND.COM 10" xfId="472"/>
    <cellStyle name="=C:\WINNT35\SYSTEM32\COMMAND.COM 11" xfId="473"/>
    <cellStyle name="=C:\WINNT35\SYSTEM32\COMMAND.COM 12" xfId="474"/>
    <cellStyle name="=C:\WINNT35\SYSTEM32\COMMAND.COM 13" xfId="475"/>
    <cellStyle name="=C:\WINNT35\SYSTEM32\COMMAND.COM 14" xfId="476"/>
    <cellStyle name="=C:\WINNT35\SYSTEM32\COMMAND.COM 15" xfId="477"/>
    <cellStyle name="=C:\WINNT35\SYSTEM32\COMMAND.COM 16" xfId="478"/>
    <cellStyle name="=C:\WINNT35\SYSTEM32\COMMAND.COM 17" xfId="479"/>
    <cellStyle name="=C:\WINNT35\SYSTEM32\COMMAND.COM 18" xfId="480"/>
    <cellStyle name="=C:\WINNT35\SYSTEM32\COMMAND.COM 19" xfId="481"/>
    <cellStyle name="=C:\WINNT35\SYSTEM32\COMMAND.COM 2" xfId="482"/>
    <cellStyle name="=C:\WINNT35\SYSTEM32\COMMAND.COM 20" xfId="483"/>
    <cellStyle name="=C:\WINNT35\SYSTEM32\COMMAND.COM 21" xfId="484"/>
    <cellStyle name="=C:\WINNT35\SYSTEM32\COMMAND.COM 22" xfId="485"/>
    <cellStyle name="=C:\WINNT35\SYSTEM32\COMMAND.COM 23" xfId="486"/>
    <cellStyle name="=C:\WINNT35\SYSTEM32\COMMAND.COM 24" xfId="487"/>
    <cellStyle name="=C:\WINNT35\SYSTEM32\COMMAND.COM 25" xfId="488"/>
    <cellStyle name="=C:\WINNT35\SYSTEM32\COMMAND.COM 26" xfId="489"/>
    <cellStyle name="=C:\WINNT35\SYSTEM32\COMMAND.COM 27" xfId="490"/>
    <cellStyle name="=C:\WINNT35\SYSTEM32\COMMAND.COM 28" xfId="491"/>
    <cellStyle name="=C:\WINNT35\SYSTEM32\COMMAND.COM 29" xfId="492"/>
    <cellStyle name="=C:\WINNT35\SYSTEM32\COMMAND.COM 3" xfId="493"/>
    <cellStyle name="=C:\WINNT35\SYSTEM32\COMMAND.COM 30" xfId="494"/>
    <cellStyle name="=C:\WINNT35\SYSTEM32\COMMAND.COM 31" xfId="495"/>
    <cellStyle name="=C:\WINNT35\SYSTEM32\COMMAND.COM 32" xfId="496"/>
    <cellStyle name="=C:\WINNT35\SYSTEM32\COMMAND.COM 33" xfId="497"/>
    <cellStyle name="=C:\WINNT35\SYSTEM32\COMMAND.COM 34" xfId="498"/>
    <cellStyle name="=C:\WINNT35\SYSTEM32\COMMAND.COM 35" xfId="499"/>
    <cellStyle name="=C:\WINNT35\SYSTEM32\COMMAND.COM 36" xfId="500"/>
    <cellStyle name="=C:\WINNT35\SYSTEM32\COMMAND.COM 37" xfId="501"/>
    <cellStyle name="=C:\WINNT35\SYSTEM32\COMMAND.COM 38" xfId="502"/>
    <cellStyle name="=C:\WINNT35\SYSTEM32\COMMAND.COM 39" xfId="503"/>
    <cellStyle name="=C:\WINNT35\SYSTEM32\COMMAND.COM 4" xfId="504"/>
    <cellStyle name="=C:\WINNT35\SYSTEM32\COMMAND.COM 40" xfId="505"/>
    <cellStyle name="=C:\WINNT35\SYSTEM32\COMMAND.COM 41" xfId="506"/>
    <cellStyle name="=C:\WINNT35\SYSTEM32\COMMAND.COM 42" xfId="507"/>
    <cellStyle name="=C:\WINNT35\SYSTEM32\COMMAND.COM 43" xfId="508"/>
    <cellStyle name="=C:\WINNT35\SYSTEM32\COMMAND.COM 44" xfId="509"/>
    <cellStyle name="=C:\WINNT35\SYSTEM32\COMMAND.COM 45" xfId="510"/>
    <cellStyle name="=C:\WINNT35\SYSTEM32\COMMAND.COM 46" xfId="511"/>
    <cellStyle name="=C:\WINNT35\SYSTEM32\COMMAND.COM 47" xfId="512"/>
    <cellStyle name="=C:\WINNT35\SYSTEM32\COMMAND.COM 5" xfId="513"/>
    <cellStyle name="=C:\WINNT35\SYSTEM32\COMMAND.COM 6" xfId="514"/>
    <cellStyle name="=C:\WINNT35\SYSTEM32\COMMAND.COM 7" xfId="515"/>
    <cellStyle name="=C:\WINNT35\SYSTEM32\COMMAND.COM 8" xfId="516"/>
    <cellStyle name="=C:\WINNT35\SYSTEM32\COMMAND.COM 9" xfId="517"/>
    <cellStyle name="=C:\WINNT35\SYSTEM32\COMMAND.COM_1.3s Accounting C Costs Scots" xfId="518"/>
    <cellStyle name="£" xfId="33839"/>
    <cellStyle name="£ BP" xfId="33840"/>
    <cellStyle name="£[2]" xfId="33841"/>
    <cellStyle name="¥ JY" xfId="33842"/>
    <cellStyle name="•W_Area" xfId="33843"/>
    <cellStyle name="€" xfId="33844"/>
    <cellStyle name="0" xfId="33845"/>
    <cellStyle name="0_Credit Rating Ratios" xfId="33846"/>
    <cellStyle name="0_Pension numbers in 09 Plan  Budget (3)" xfId="33847"/>
    <cellStyle name="0_Vattenfall Euro CY" xfId="33848"/>
    <cellStyle name="0DP" xfId="33849"/>
    <cellStyle name="0DP bold" xfId="33850"/>
    <cellStyle name="0DP_calcSens" xfId="33851"/>
    <cellStyle name="1000s (0)" xfId="33852"/>
    <cellStyle name="1DP" xfId="33853"/>
    <cellStyle name="1DP bold" xfId="33854"/>
    <cellStyle name="1DP_Draft RIIO plan presentation template - Customer Opsx Centre V7" xfId="33855"/>
    <cellStyle name="20% - Accent1 2" xfId="519"/>
    <cellStyle name="20% - Accent1 3" xfId="2332"/>
    <cellStyle name="20% - Accent2 2" xfId="520"/>
    <cellStyle name="20% - Accent2 3" xfId="2333"/>
    <cellStyle name="20% - Accent3 2" xfId="521"/>
    <cellStyle name="20% - Accent3 3" xfId="2334"/>
    <cellStyle name="20% - Accent4 2" xfId="522"/>
    <cellStyle name="20% - Accent4 3" xfId="2335"/>
    <cellStyle name="20% - Accent5 2" xfId="523"/>
    <cellStyle name="20% - Accent5 3" xfId="2336"/>
    <cellStyle name="20% - Accent6 2" xfId="524"/>
    <cellStyle name="20% - Accent6 3" xfId="2337"/>
    <cellStyle name="2DP" xfId="33856"/>
    <cellStyle name="2DP bold" xfId="33857"/>
    <cellStyle name="2DP_Draft RIIO plan presentation template - Customer Opsx Centre V7" xfId="33858"/>
    <cellStyle name="3DP" xfId="33859"/>
    <cellStyle name="40% - Accent1 2" xfId="525"/>
    <cellStyle name="40% - Accent1 3" xfId="2338"/>
    <cellStyle name="40% - Accent2 2" xfId="526"/>
    <cellStyle name="40% - Accent2 3" xfId="2339"/>
    <cellStyle name="40% - Accent3 2" xfId="527"/>
    <cellStyle name="40% - Accent3 3" xfId="2340"/>
    <cellStyle name="40% - Accent4 2" xfId="528"/>
    <cellStyle name="40% - Accent4 3" xfId="2341"/>
    <cellStyle name="40% - Accent5 2" xfId="529"/>
    <cellStyle name="40% - Accent5 3" xfId="2342"/>
    <cellStyle name="40% - Accent6 2" xfId="530"/>
    <cellStyle name="40% - Accent6 3" xfId="2343"/>
    <cellStyle name="60% - Accent1 2" xfId="531"/>
    <cellStyle name="60% - Accent1 3" xfId="2344"/>
    <cellStyle name="60% - Accent2 2" xfId="532"/>
    <cellStyle name="60% - Accent2 3" xfId="2345"/>
    <cellStyle name="60% - Accent3 2" xfId="533"/>
    <cellStyle name="60% - Accent3 3" xfId="2346"/>
    <cellStyle name="60% - Accent4 2" xfId="534"/>
    <cellStyle name="60% - Accent4 3" xfId="2347"/>
    <cellStyle name="60% - Accent5 2" xfId="535"/>
    <cellStyle name="60% - Accent5 3" xfId="2348"/>
    <cellStyle name="60% - Accent6 2" xfId="536"/>
    <cellStyle name="60% - Accent6 3" xfId="2349"/>
    <cellStyle name="Accent1 - 20%" xfId="52"/>
    <cellStyle name="Accent1 - 20% 2" xfId="33860"/>
    <cellStyle name="Accent1 - 40%" xfId="53"/>
    <cellStyle name="Accent1 - 40% 2" xfId="33861"/>
    <cellStyle name="Accent1 - 60%" xfId="54"/>
    <cellStyle name="Accent1 2" xfId="537"/>
    <cellStyle name="Accent1 3" xfId="2350"/>
    <cellStyle name="Accent2 - 20%" xfId="55"/>
    <cellStyle name="Accent2 - 20% 2" xfId="33862"/>
    <cellStyle name="Accent2 - 40%" xfId="56"/>
    <cellStyle name="Accent2 - 40% 2" xfId="33863"/>
    <cellStyle name="Accent2 - 60%" xfId="57"/>
    <cellStyle name="Accent2 2" xfId="538"/>
    <cellStyle name="Accent2 3" xfId="2351"/>
    <cellStyle name="Accent3 - 20%" xfId="58"/>
    <cellStyle name="Accent3 - 20% 2" xfId="33864"/>
    <cellStyle name="Accent3 - 40%" xfId="59"/>
    <cellStyle name="Accent3 - 40% 2" xfId="33865"/>
    <cellStyle name="Accent3 - 60%" xfId="60"/>
    <cellStyle name="Accent3 2" xfId="539"/>
    <cellStyle name="Accent3 3" xfId="2352"/>
    <cellStyle name="Accent4 - 20%" xfId="61"/>
    <cellStyle name="Accent4 - 20% 2" xfId="33866"/>
    <cellStyle name="Accent4 - 40%" xfId="62"/>
    <cellStyle name="Accent4 - 40% 2" xfId="33867"/>
    <cellStyle name="Accent4 - 60%" xfId="63"/>
    <cellStyle name="Accent4 2" xfId="540"/>
    <cellStyle name="Accent4 3" xfId="2353"/>
    <cellStyle name="Accent5 - 20%" xfId="64"/>
    <cellStyle name="Accent5 - 20% 2" xfId="33868"/>
    <cellStyle name="Accent5 - 40%" xfId="65"/>
    <cellStyle name="Accent5 - 40% 2" xfId="33869"/>
    <cellStyle name="Accent5 - 60%" xfId="66"/>
    <cellStyle name="Accent5 2" xfId="541"/>
    <cellStyle name="Accent5 3" xfId="2354"/>
    <cellStyle name="Accent6 - 20%" xfId="67"/>
    <cellStyle name="Accent6 - 20% 2" xfId="33870"/>
    <cellStyle name="Accent6 - 40%" xfId="68"/>
    <cellStyle name="Accent6 - 40% 2" xfId="33871"/>
    <cellStyle name="Accent6 - 60%" xfId="69"/>
    <cellStyle name="Accent6 2" xfId="542"/>
    <cellStyle name="Accent6 3" xfId="2355"/>
    <cellStyle name="Actual" xfId="33872"/>
    <cellStyle name="Actual Date" xfId="33873"/>
    <cellStyle name="ÅëÈ­ [0]_±âÅ¸" xfId="33874"/>
    <cellStyle name="ÅëÈ­_±âÅ¸" xfId="33875"/>
    <cellStyle name="Allign center" xfId="33876"/>
    <cellStyle name="alternate" xfId="33877"/>
    <cellStyle name="Ancillary" xfId="70"/>
    <cellStyle name="ÄÞ¸¶ [0]_±âÅ¸" xfId="33878"/>
    <cellStyle name="ÄÞ¸¶_±âÅ¸" xfId="33879"/>
    <cellStyle name="Bad 2" xfId="543"/>
    <cellStyle name="Bad 2 10" xfId="2356"/>
    <cellStyle name="Bad 2 11" xfId="2357"/>
    <cellStyle name="Bad 2 12" xfId="2358"/>
    <cellStyle name="Bad 2 13" xfId="2359"/>
    <cellStyle name="Bad 2 14" xfId="2360"/>
    <cellStyle name="Bad 2 15" xfId="2361"/>
    <cellStyle name="Bad 2 16" xfId="2362"/>
    <cellStyle name="Bad 2 17" xfId="2363"/>
    <cellStyle name="Bad 2 18" xfId="2364"/>
    <cellStyle name="Bad 2 19" xfId="2365"/>
    <cellStyle name="Bad 2 2" xfId="2366"/>
    <cellStyle name="Bad 2 20" xfId="2367"/>
    <cellStyle name="Bad 2 21" xfId="2368"/>
    <cellStyle name="Bad 2 22" xfId="2369"/>
    <cellStyle name="Bad 2 23" xfId="2370"/>
    <cellStyle name="Bad 2 24" xfId="2371"/>
    <cellStyle name="Bad 2 25" xfId="2372"/>
    <cellStyle name="Bad 2 26" xfId="2373"/>
    <cellStyle name="Bad 2 27" xfId="2374"/>
    <cellStyle name="Bad 2 28" xfId="2375"/>
    <cellStyle name="Bad 2 29" xfId="2376"/>
    <cellStyle name="Bad 2 3" xfId="2377"/>
    <cellStyle name="Bad 2 30" xfId="2378"/>
    <cellStyle name="Bad 2 31" xfId="2379"/>
    <cellStyle name="Bad 2 32" xfId="2380"/>
    <cellStyle name="Bad 2 33" xfId="2381"/>
    <cellStyle name="Bad 2 34" xfId="2382"/>
    <cellStyle name="Bad 2 35" xfId="2383"/>
    <cellStyle name="Bad 2 36" xfId="2384"/>
    <cellStyle name="Bad 2 37" xfId="2385"/>
    <cellStyle name="Bad 2 38" xfId="2386"/>
    <cellStyle name="Bad 2 39" xfId="2387"/>
    <cellStyle name="Bad 2 4" xfId="2388"/>
    <cellStyle name="Bad 2 40" xfId="2389"/>
    <cellStyle name="Bad 2 41" xfId="2390"/>
    <cellStyle name="Bad 2 42" xfId="2391"/>
    <cellStyle name="Bad 2 43" xfId="2392"/>
    <cellStyle name="Bad 2 44" xfId="2393"/>
    <cellStyle name="Bad 2 45" xfId="2394"/>
    <cellStyle name="Bad 2 46" xfId="2395"/>
    <cellStyle name="Bad 2 47" xfId="2396"/>
    <cellStyle name="Bad 2 48" xfId="2397"/>
    <cellStyle name="Bad 2 49" xfId="2398"/>
    <cellStyle name="Bad 2 5" xfId="2399"/>
    <cellStyle name="Bad 2 50" xfId="2400"/>
    <cellStyle name="Bad 2 51" xfId="2401"/>
    <cellStyle name="Bad 2 52" xfId="2402"/>
    <cellStyle name="Bad 2 53" xfId="2403"/>
    <cellStyle name="Bad 2 54" xfId="2404"/>
    <cellStyle name="Bad 2 55" xfId="2405"/>
    <cellStyle name="Bad 2 56" xfId="2406"/>
    <cellStyle name="Bad 2 57" xfId="2407"/>
    <cellStyle name="Bad 2 58" xfId="2408"/>
    <cellStyle name="Bad 2 59" xfId="2409"/>
    <cellStyle name="Bad 2 6" xfId="2410"/>
    <cellStyle name="Bad 2 60" xfId="2411"/>
    <cellStyle name="Bad 2 61" xfId="2412"/>
    <cellStyle name="Bad 2 62" xfId="2413"/>
    <cellStyle name="Bad 2 63" xfId="2414"/>
    <cellStyle name="Bad 2 7" xfId="2415"/>
    <cellStyle name="Bad 2 8" xfId="2416"/>
    <cellStyle name="Bad 2 9" xfId="2417"/>
    <cellStyle name="Bad 3" xfId="544"/>
    <cellStyle name="Bad 3 10" xfId="33880"/>
    <cellStyle name="Bad 3 11" xfId="33881"/>
    <cellStyle name="Bad 3 12" xfId="33882"/>
    <cellStyle name="Bad 3 13" xfId="33883"/>
    <cellStyle name="Bad 3 2" xfId="33884"/>
    <cellStyle name="Bad 3 3" xfId="33885"/>
    <cellStyle name="Bad 3 4" xfId="33886"/>
    <cellStyle name="Bad 3 5" xfId="33887"/>
    <cellStyle name="Bad 3 6" xfId="33888"/>
    <cellStyle name="Bad 3 7" xfId="33889"/>
    <cellStyle name="Bad 3 8" xfId="33890"/>
    <cellStyle name="Bad 3 9" xfId="33891"/>
    <cellStyle name="Band 1" xfId="33892"/>
    <cellStyle name="Band 2" xfId="33893"/>
    <cellStyle name="billion" xfId="33894"/>
    <cellStyle name="blank" xfId="33895"/>
    <cellStyle name="blue axis cells" xfId="33896"/>
    <cellStyle name="Blue Percent" xfId="33897"/>
    <cellStyle name="blue text cells" xfId="33898"/>
    <cellStyle name="BMHeading" xfId="33899"/>
    <cellStyle name="BMPercent" xfId="33900"/>
    <cellStyle name="Body" xfId="33901"/>
    <cellStyle name="Bold/Border" xfId="33902"/>
    <cellStyle name="BooleanYorN" xfId="33903"/>
    <cellStyle name="bp--" xfId="33904"/>
    <cellStyle name="Brand Default" xfId="33905"/>
    <cellStyle name="Brand Source" xfId="33906"/>
    <cellStyle name="Brand Subtitle with Underline" xfId="33907"/>
    <cellStyle name="Brand Title" xfId="33908"/>
    <cellStyle name="Bullet" xfId="33909"/>
    <cellStyle name="c" xfId="33910"/>
    <cellStyle name="c_Bal Sheets" xfId="33911"/>
    <cellStyle name="c_Credit (2)" xfId="33912"/>
    <cellStyle name="c_Earnings" xfId="33913"/>
    <cellStyle name="c_Earnings (2)" xfId="33914"/>
    <cellStyle name="c_finsumm" xfId="33915"/>
    <cellStyle name="c_GoroWipTax-to2050_fromCo_Oct21_99" xfId="33916"/>
    <cellStyle name="c_HardInc " xfId="33917"/>
    <cellStyle name="c_Hist Inputs (2)" xfId="33918"/>
    <cellStyle name="c_IEL_finsumm" xfId="33919"/>
    <cellStyle name="c_IEL_finsumm1" xfId="33920"/>
    <cellStyle name="c_LBO Summary" xfId="33921"/>
    <cellStyle name="c_Schedules" xfId="33922"/>
    <cellStyle name="c_Trans Assump (2)" xfId="33923"/>
    <cellStyle name="c_Unit Price Sen. (2)" xfId="33924"/>
    <cellStyle name="Ç¥ÁØ_¿ù°£¿ä¾àº¸°í" xfId="33925"/>
    <cellStyle name="Calc Currency (0)" xfId="33926"/>
    <cellStyle name="CalcInput" xfId="33927"/>
    <cellStyle name="Calcs" xfId="33928"/>
    <cellStyle name="Calculation 2" xfId="545"/>
    <cellStyle name="Calculation 2 10" xfId="2418"/>
    <cellStyle name="Calculation 2 11" xfId="2419"/>
    <cellStyle name="Calculation 2 12" xfId="2420"/>
    <cellStyle name="Calculation 2 13" xfId="2421"/>
    <cellStyle name="Calculation 2 14" xfId="2422"/>
    <cellStyle name="Calculation 2 15" xfId="2423"/>
    <cellStyle name="Calculation 2 16" xfId="2424"/>
    <cellStyle name="Calculation 2 17" xfId="2425"/>
    <cellStyle name="Calculation 2 18" xfId="2426"/>
    <cellStyle name="Calculation 2 19" xfId="2427"/>
    <cellStyle name="Calculation 2 2" xfId="546"/>
    <cellStyle name="Calculation 2 2 10" xfId="2428"/>
    <cellStyle name="Calculation 2 2 11" xfId="2429"/>
    <cellStyle name="Calculation 2 2 12" xfId="2430"/>
    <cellStyle name="Calculation 2 2 13" xfId="2431"/>
    <cellStyle name="Calculation 2 2 14" xfId="2432"/>
    <cellStyle name="Calculation 2 2 15" xfId="2433"/>
    <cellStyle name="Calculation 2 2 16" xfId="2434"/>
    <cellStyle name="Calculation 2 2 17" xfId="2435"/>
    <cellStyle name="Calculation 2 2 18" xfId="2436"/>
    <cellStyle name="Calculation 2 2 19" xfId="2437"/>
    <cellStyle name="Calculation 2 2 2" xfId="2438"/>
    <cellStyle name="Calculation 2 2 20" xfId="2439"/>
    <cellStyle name="Calculation 2 2 21" xfId="2440"/>
    <cellStyle name="Calculation 2 2 22" xfId="2441"/>
    <cellStyle name="Calculation 2 2 23" xfId="2442"/>
    <cellStyle name="Calculation 2 2 24" xfId="2443"/>
    <cellStyle name="Calculation 2 2 25" xfId="2444"/>
    <cellStyle name="Calculation 2 2 26" xfId="2445"/>
    <cellStyle name="Calculation 2 2 27" xfId="2446"/>
    <cellStyle name="Calculation 2 2 28" xfId="2447"/>
    <cellStyle name="Calculation 2 2 29" xfId="2448"/>
    <cellStyle name="Calculation 2 2 3" xfId="2449"/>
    <cellStyle name="Calculation 2 2 30" xfId="2450"/>
    <cellStyle name="Calculation 2 2 31" xfId="2451"/>
    <cellStyle name="Calculation 2 2 32" xfId="2452"/>
    <cellStyle name="Calculation 2 2 4" xfId="2453"/>
    <cellStyle name="Calculation 2 2 5" xfId="2454"/>
    <cellStyle name="Calculation 2 2 6" xfId="2455"/>
    <cellStyle name="Calculation 2 2 7" xfId="2456"/>
    <cellStyle name="Calculation 2 2 8" xfId="2457"/>
    <cellStyle name="Calculation 2 2 9" xfId="2458"/>
    <cellStyle name="Calculation 2 20" xfId="2459"/>
    <cellStyle name="Calculation 2 21" xfId="2460"/>
    <cellStyle name="Calculation 2 22" xfId="2461"/>
    <cellStyle name="Calculation 2 23" xfId="2462"/>
    <cellStyle name="Calculation 2 24" xfId="2463"/>
    <cellStyle name="Calculation 2 25" xfId="2464"/>
    <cellStyle name="Calculation 2 26" xfId="2465"/>
    <cellStyle name="Calculation 2 27" xfId="2466"/>
    <cellStyle name="Calculation 2 28" xfId="2467"/>
    <cellStyle name="Calculation 2 29" xfId="2468"/>
    <cellStyle name="Calculation 2 3" xfId="547"/>
    <cellStyle name="Calculation 2 3 10" xfId="2469"/>
    <cellStyle name="Calculation 2 3 11" xfId="2470"/>
    <cellStyle name="Calculation 2 3 12" xfId="2471"/>
    <cellStyle name="Calculation 2 3 13" xfId="2472"/>
    <cellStyle name="Calculation 2 3 14" xfId="2473"/>
    <cellStyle name="Calculation 2 3 15" xfId="2474"/>
    <cellStyle name="Calculation 2 3 16" xfId="2475"/>
    <cellStyle name="Calculation 2 3 17" xfId="2476"/>
    <cellStyle name="Calculation 2 3 18" xfId="2477"/>
    <cellStyle name="Calculation 2 3 19" xfId="2478"/>
    <cellStyle name="Calculation 2 3 2" xfId="2479"/>
    <cellStyle name="Calculation 2 3 20" xfId="2480"/>
    <cellStyle name="Calculation 2 3 21" xfId="2481"/>
    <cellStyle name="Calculation 2 3 22" xfId="2482"/>
    <cellStyle name="Calculation 2 3 23" xfId="2483"/>
    <cellStyle name="Calculation 2 3 24" xfId="2484"/>
    <cellStyle name="Calculation 2 3 25" xfId="2485"/>
    <cellStyle name="Calculation 2 3 26" xfId="2486"/>
    <cellStyle name="Calculation 2 3 27" xfId="2487"/>
    <cellStyle name="Calculation 2 3 28" xfId="2488"/>
    <cellStyle name="Calculation 2 3 29" xfId="2489"/>
    <cellStyle name="Calculation 2 3 3" xfId="2490"/>
    <cellStyle name="Calculation 2 3 30" xfId="2491"/>
    <cellStyle name="Calculation 2 3 31" xfId="2492"/>
    <cellStyle name="Calculation 2 3 32" xfId="2493"/>
    <cellStyle name="Calculation 2 3 4" xfId="2494"/>
    <cellStyle name="Calculation 2 3 5" xfId="2495"/>
    <cellStyle name="Calculation 2 3 6" xfId="2496"/>
    <cellStyle name="Calculation 2 3 7" xfId="2497"/>
    <cellStyle name="Calculation 2 3 8" xfId="2498"/>
    <cellStyle name="Calculation 2 3 9" xfId="2499"/>
    <cellStyle name="Calculation 2 30" xfId="2500"/>
    <cellStyle name="Calculation 2 31" xfId="2501"/>
    <cellStyle name="Calculation 2 32" xfId="2502"/>
    <cellStyle name="Calculation 2 33" xfId="2503"/>
    <cellStyle name="Calculation 2 34" xfId="2504"/>
    <cellStyle name="Calculation 2 35" xfId="2505"/>
    <cellStyle name="Calculation 2 36" xfId="2506"/>
    <cellStyle name="Calculation 2 4" xfId="548"/>
    <cellStyle name="Calculation 2 4 10" xfId="2507"/>
    <cellStyle name="Calculation 2 4 11" xfId="2508"/>
    <cellStyle name="Calculation 2 4 12" xfId="2509"/>
    <cellStyle name="Calculation 2 4 13" xfId="2510"/>
    <cellStyle name="Calculation 2 4 14" xfId="2511"/>
    <cellStyle name="Calculation 2 4 15" xfId="2512"/>
    <cellStyle name="Calculation 2 4 16" xfId="2513"/>
    <cellStyle name="Calculation 2 4 17" xfId="2514"/>
    <cellStyle name="Calculation 2 4 18" xfId="2515"/>
    <cellStyle name="Calculation 2 4 19" xfId="2516"/>
    <cellStyle name="Calculation 2 4 2" xfId="2517"/>
    <cellStyle name="Calculation 2 4 20" xfId="2518"/>
    <cellStyle name="Calculation 2 4 21" xfId="2519"/>
    <cellStyle name="Calculation 2 4 22" xfId="2520"/>
    <cellStyle name="Calculation 2 4 23" xfId="2521"/>
    <cellStyle name="Calculation 2 4 24" xfId="2522"/>
    <cellStyle name="Calculation 2 4 25" xfId="2523"/>
    <cellStyle name="Calculation 2 4 26" xfId="2524"/>
    <cellStyle name="Calculation 2 4 27" xfId="2525"/>
    <cellStyle name="Calculation 2 4 28" xfId="2526"/>
    <cellStyle name="Calculation 2 4 29" xfId="2527"/>
    <cellStyle name="Calculation 2 4 3" xfId="2528"/>
    <cellStyle name="Calculation 2 4 30" xfId="2529"/>
    <cellStyle name="Calculation 2 4 31" xfId="2530"/>
    <cellStyle name="Calculation 2 4 32" xfId="2531"/>
    <cellStyle name="Calculation 2 4 4" xfId="2532"/>
    <cellStyle name="Calculation 2 4 5" xfId="2533"/>
    <cellStyle name="Calculation 2 4 6" xfId="2534"/>
    <cellStyle name="Calculation 2 4 7" xfId="2535"/>
    <cellStyle name="Calculation 2 4 8" xfId="2536"/>
    <cellStyle name="Calculation 2 4 9" xfId="2537"/>
    <cellStyle name="Calculation 2 5" xfId="549"/>
    <cellStyle name="Calculation 2 5 10" xfId="2538"/>
    <cellStyle name="Calculation 2 5 11" xfId="2539"/>
    <cellStyle name="Calculation 2 5 12" xfId="2540"/>
    <cellStyle name="Calculation 2 5 13" xfId="2541"/>
    <cellStyle name="Calculation 2 5 14" xfId="2542"/>
    <cellStyle name="Calculation 2 5 15" xfId="2543"/>
    <cellStyle name="Calculation 2 5 16" xfId="2544"/>
    <cellStyle name="Calculation 2 5 17" xfId="2545"/>
    <cellStyle name="Calculation 2 5 18" xfId="2546"/>
    <cellStyle name="Calculation 2 5 19" xfId="2547"/>
    <cellStyle name="Calculation 2 5 2" xfId="2548"/>
    <cellStyle name="Calculation 2 5 20" xfId="2549"/>
    <cellStyle name="Calculation 2 5 21" xfId="2550"/>
    <cellStyle name="Calculation 2 5 22" xfId="2551"/>
    <cellStyle name="Calculation 2 5 23" xfId="2552"/>
    <cellStyle name="Calculation 2 5 24" xfId="2553"/>
    <cellStyle name="Calculation 2 5 25" xfId="2554"/>
    <cellStyle name="Calculation 2 5 26" xfId="2555"/>
    <cellStyle name="Calculation 2 5 27" xfId="2556"/>
    <cellStyle name="Calculation 2 5 28" xfId="2557"/>
    <cellStyle name="Calculation 2 5 29" xfId="2558"/>
    <cellStyle name="Calculation 2 5 3" xfId="2559"/>
    <cellStyle name="Calculation 2 5 30" xfId="2560"/>
    <cellStyle name="Calculation 2 5 31" xfId="2561"/>
    <cellStyle name="Calculation 2 5 32" xfId="2562"/>
    <cellStyle name="Calculation 2 5 4" xfId="2563"/>
    <cellStyle name="Calculation 2 5 5" xfId="2564"/>
    <cellStyle name="Calculation 2 5 6" xfId="2565"/>
    <cellStyle name="Calculation 2 5 7" xfId="2566"/>
    <cellStyle name="Calculation 2 5 8" xfId="2567"/>
    <cellStyle name="Calculation 2 5 9" xfId="2568"/>
    <cellStyle name="Calculation 2 6" xfId="2569"/>
    <cellStyle name="Calculation 2 7" xfId="2570"/>
    <cellStyle name="Calculation 2 8" xfId="2571"/>
    <cellStyle name="Calculation 2 9" xfId="2572"/>
    <cellStyle name="Calculation 3" xfId="2573"/>
    <cellStyle name="Check" xfId="33929"/>
    <cellStyle name="Check Cell 2" xfId="550"/>
    <cellStyle name="Check Cell 3" xfId="2574"/>
    <cellStyle name="ColBlue" xfId="33930"/>
    <cellStyle name="ColGreen" xfId="33931"/>
    <cellStyle name="ColRed" xfId="33932"/>
    <cellStyle name="column Head Underlined" xfId="71"/>
    <cellStyle name="Column Heading" xfId="72"/>
    <cellStyle name="ColumnHeading" xfId="33933"/>
    <cellStyle name="ColumnHeadings" xfId="33934"/>
    <cellStyle name="ColumnHeadings2" xfId="33935"/>
    <cellStyle name="Comma" xfId="1" builtinId="3"/>
    <cellStyle name="Comma  - Style1" xfId="33936"/>
    <cellStyle name="Comma  - Style2" xfId="33937"/>
    <cellStyle name="Comma  - Style3" xfId="33938"/>
    <cellStyle name="Comma  - Style4" xfId="33939"/>
    <cellStyle name="Comma  - Style5" xfId="33940"/>
    <cellStyle name="Comma  - Style6" xfId="33941"/>
    <cellStyle name="Comma  - Style7" xfId="33942"/>
    <cellStyle name="Comma  - Style8" xfId="33943"/>
    <cellStyle name="Comma (0)" xfId="33944"/>
    <cellStyle name="Comma (1)" xfId="33945"/>
    <cellStyle name="Comma (2)" xfId="33946"/>
    <cellStyle name="Comma [1]" xfId="73"/>
    <cellStyle name="Comma [2]" xfId="33947"/>
    <cellStyle name="Comma [3]" xfId="33948"/>
    <cellStyle name="Comma 0" xfId="33949"/>
    <cellStyle name="Comma 0*" xfId="33950"/>
    <cellStyle name="Comma 0_Model_Sep_2_02" xfId="33951"/>
    <cellStyle name="Comma 10" xfId="33952"/>
    <cellStyle name="Comma 11" xfId="33953"/>
    <cellStyle name="Comma 12" xfId="33954"/>
    <cellStyle name="Comma 13" xfId="33955"/>
    <cellStyle name="Comma 14" xfId="33956"/>
    <cellStyle name="Comma 15" xfId="33957"/>
    <cellStyle name="Comma 16" xfId="33958"/>
    <cellStyle name="Comma 17" xfId="33959"/>
    <cellStyle name="Comma 18" xfId="33960"/>
    <cellStyle name="Comma 2" xfId="3"/>
    <cellStyle name="Comma 2 10" xfId="551"/>
    <cellStyle name="Comma 2 10 10" xfId="33961"/>
    <cellStyle name="Comma 2 10 11" xfId="33962"/>
    <cellStyle name="Comma 2 10 12" xfId="33963"/>
    <cellStyle name="Comma 2 10 2" xfId="33964"/>
    <cellStyle name="Comma 2 10 2 2" xfId="33965"/>
    <cellStyle name="Comma 2 10 2 3" xfId="33966"/>
    <cellStyle name="Comma 2 10 3" xfId="33967"/>
    <cellStyle name="Comma 2 10 4" xfId="33968"/>
    <cellStyle name="Comma 2 10 5" xfId="33969"/>
    <cellStyle name="Comma 2 10 6" xfId="33970"/>
    <cellStyle name="Comma 2 10 6 2" xfId="33971"/>
    <cellStyle name="Comma 2 10 7" xfId="33972"/>
    <cellStyle name="Comma 2 10 7 2" xfId="33973"/>
    <cellStyle name="Comma 2 10 7 3" xfId="33974"/>
    <cellStyle name="Comma 2 10 8" xfId="33975"/>
    <cellStyle name="Comma 2 10 9" xfId="33976"/>
    <cellStyle name="Comma 2 100" xfId="2575"/>
    <cellStyle name="Comma 2 101" xfId="2576"/>
    <cellStyle name="Comma 2 102" xfId="2577"/>
    <cellStyle name="Comma 2 103" xfId="2578"/>
    <cellStyle name="Comma 2 104" xfId="2579"/>
    <cellStyle name="Comma 2 105" xfId="2580"/>
    <cellStyle name="Comma 2 106" xfId="2581"/>
    <cellStyle name="Comma 2 107" xfId="2582"/>
    <cellStyle name="Comma 2 108" xfId="2583"/>
    <cellStyle name="Comma 2 109" xfId="2584"/>
    <cellStyle name="Comma 2 11" xfId="552"/>
    <cellStyle name="Comma 2 110" xfId="2585"/>
    <cellStyle name="Comma 2 111" xfId="2586"/>
    <cellStyle name="Comma 2 112" xfId="2587"/>
    <cellStyle name="Comma 2 113" xfId="2588"/>
    <cellStyle name="Comma 2 114" xfId="2589"/>
    <cellStyle name="Comma 2 115" xfId="2590"/>
    <cellStyle name="Comma 2 116" xfId="2591"/>
    <cellStyle name="Comma 2 117" xfId="2592"/>
    <cellStyle name="Comma 2 118" xfId="2593"/>
    <cellStyle name="Comma 2 119" xfId="2594"/>
    <cellStyle name="Comma 2 12" xfId="553"/>
    <cellStyle name="Comma 2 120" xfId="2595"/>
    <cellStyle name="Comma 2 121" xfId="2596"/>
    <cellStyle name="Comma 2 122" xfId="2597"/>
    <cellStyle name="Comma 2 123" xfId="2598"/>
    <cellStyle name="Comma 2 124" xfId="2599"/>
    <cellStyle name="Comma 2 125" xfId="2600"/>
    <cellStyle name="Comma 2 126" xfId="2601"/>
    <cellStyle name="Comma 2 127" xfId="40439"/>
    <cellStyle name="Comma 2 13" xfId="554"/>
    <cellStyle name="Comma 2 14" xfId="555"/>
    <cellStyle name="Comma 2 15" xfId="556"/>
    <cellStyle name="Comma 2 16" xfId="557"/>
    <cellStyle name="Comma 2 17" xfId="558"/>
    <cellStyle name="Comma 2 18" xfId="559"/>
    <cellStyle name="Comma 2 19" xfId="560"/>
    <cellStyle name="Comma 2 2" xfId="74"/>
    <cellStyle name="Comma 2 2 10" xfId="561"/>
    <cellStyle name="Comma 2 2 11" xfId="562"/>
    <cellStyle name="Comma 2 2 12" xfId="563"/>
    <cellStyle name="Comma 2 2 13" xfId="564"/>
    <cellStyle name="Comma 2 2 14" xfId="565"/>
    <cellStyle name="Comma 2 2 15" xfId="566"/>
    <cellStyle name="Comma 2 2 16" xfId="567"/>
    <cellStyle name="Comma 2 2 17" xfId="568"/>
    <cellStyle name="Comma 2 2 18" xfId="569"/>
    <cellStyle name="Comma 2 2 19" xfId="570"/>
    <cellStyle name="Comma 2 2 2" xfId="571"/>
    <cellStyle name="Comma 2 2 2 10" xfId="33977"/>
    <cellStyle name="Comma 2 2 2 11" xfId="33978"/>
    <cellStyle name="Comma 2 2 2 12" xfId="33979"/>
    <cellStyle name="Comma 2 2 2 13" xfId="33980"/>
    <cellStyle name="Comma 2 2 2 14" xfId="33981"/>
    <cellStyle name="Comma 2 2 2 15" xfId="33982"/>
    <cellStyle name="Comma 2 2 2 2" xfId="572"/>
    <cellStyle name="Comma 2 2 2 2 2" xfId="573"/>
    <cellStyle name="Comma 2 2 2 2 2 10" xfId="33983"/>
    <cellStyle name="Comma 2 2 2 2 2 11" xfId="33984"/>
    <cellStyle name="Comma 2 2 2 2 2 12" xfId="33985"/>
    <cellStyle name="Comma 2 2 2 2 2 13" xfId="33986"/>
    <cellStyle name="Comma 2 2 2 2 2 14" xfId="33987"/>
    <cellStyle name="Comma 2 2 2 2 2 2" xfId="574"/>
    <cellStyle name="Comma 2 2 2 2 2 3" xfId="33988"/>
    <cellStyle name="Comma 2 2 2 2 2 4" xfId="33989"/>
    <cellStyle name="Comma 2 2 2 2 2 5" xfId="33990"/>
    <cellStyle name="Comma 2 2 2 2 2 6" xfId="33991"/>
    <cellStyle name="Comma 2 2 2 2 2 7" xfId="33992"/>
    <cellStyle name="Comma 2 2 2 2 2 8" xfId="33993"/>
    <cellStyle name="Comma 2 2 2 2 2 9" xfId="33994"/>
    <cellStyle name="Comma 2 2 2 3" xfId="575"/>
    <cellStyle name="Comma 2 2 2 4" xfId="33995"/>
    <cellStyle name="Comma 2 2 2 5" xfId="33996"/>
    <cellStyle name="Comma 2 2 2 6" xfId="33997"/>
    <cellStyle name="Comma 2 2 2 7" xfId="33998"/>
    <cellStyle name="Comma 2 2 2 8" xfId="33999"/>
    <cellStyle name="Comma 2 2 2 9" xfId="34000"/>
    <cellStyle name="Comma 2 2 20" xfId="576"/>
    <cellStyle name="Comma 2 2 21" xfId="577"/>
    <cellStyle name="Comma 2 2 22" xfId="578"/>
    <cellStyle name="Comma 2 2 23" xfId="579"/>
    <cellStyle name="Comma 2 2 24" xfId="580"/>
    <cellStyle name="Comma 2 2 25" xfId="581"/>
    <cellStyle name="Comma 2 2 26" xfId="582"/>
    <cellStyle name="Comma 2 2 27" xfId="583"/>
    <cellStyle name="Comma 2 2 28" xfId="584"/>
    <cellStyle name="Comma 2 2 29" xfId="585"/>
    <cellStyle name="Comma 2 2 3" xfId="586"/>
    <cellStyle name="Comma 2 2 3 10" xfId="34001"/>
    <cellStyle name="Comma 2 2 3 11" xfId="34002"/>
    <cellStyle name="Comma 2 2 3 12" xfId="34003"/>
    <cellStyle name="Comma 2 2 3 13" xfId="34004"/>
    <cellStyle name="Comma 2 2 3 2" xfId="34005"/>
    <cellStyle name="Comma 2 2 3 3" xfId="34006"/>
    <cellStyle name="Comma 2 2 3 4" xfId="34007"/>
    <cellStyle name="Comma 2 2 3 5" xfId="34008"/>
    <cellStyle name="Comma 2 2 3 6" xfId="34009"/>
    <cellStyle name="Comma 2 2 3 7" xfId="34010"/>
    <cellStyle name="Comma 2 2 3 8" xfId="34011"/>
    <cellStyle name="Comma 2 2 3 9" xfId="34012"/>
    <cellStyle name="Comma 2 2 30" xfId="587"/>
    <cellStyle name="Comma 2 2 31" xfId="588"/>
    <cellStyle name="Comma 2 2 32" xfId="589"/>
    <cellStyle name="Comma 2 2 33" xfId="590"/>
    <cellStyle name="Comma 2 2 34" xfId="591"/>
    <cellStyle name="Comma 2 2 35" xfId="592"/>
    <cellStyle name="Comma 2 2 36" xfId="593"/>
    <cellStyle name="Comma 2 2 37" xfId="594"/>
    <cellStyle name="Comma 2 2 38" xfId="595"/>
    <cellStyle name="Comma 2 2 39" xfId="596"/>
    <cellStyle name="Comma 2 2 4" xfId="597"/>
    <cellStyle name="Comma 2 2 40" xfId="598"/>
    <cellStyle name="Comma 2 2 41" xfId="599"/>
    <cellStyle name="Comma 2 2 42" xfId="600"/>
    <cellStyle name="Comma 2 2 43" xfId="601"/>
    <cellStyle name="Comma 2 2 44" xfId="602"/>
    <cellStyle name="Comma 2 2 45" xfId="603"/>
    <cellStyle name="Comma 2 2 46" xfId="604"/>
    <cellStyle name="Comma 2 2 47" xfId="605"/>
    <cellStyle name="Comma 2 2 5" xfId="606"/>
    <cellStyle name="Comma 2 2 6" xfId="607"/>
    <cellStyle name="Comma 2 2 7" xfId="608"/>
    <cellStyle name="Comma 2 2 8" xfId="609"/>
    <cellStyle name="Comma 2 2 9" xfId="610"/>
    <cellStyle name="Comma 2 2_3.1.2 DB Pension Detail" xfId="611"/>
    <cellStyle name="Comma 2 20" xfId="612"/>
    <cellStyle name="Comma 2 21" xfId="613"/>
    <cellStyle name="Comma 2 22" xfId="614"/>
    <cellStyle name="Comma 2 23" xfId="615"/>
    <cellStyle name="Comma 2 24" xfId="616"/>
    <cellStyle name="Comma 2 25" xfId="617"/>
    <cellStyle name="Comma 2 26" xfId="618"/>
    <cellStyle name="Comma 2 27" xfId="619"/>
    <cellStyle name="Comma 2 28" xfId="620"/>
    <cellStyle name="Comma 2 29" xfId="621"/>
    <cellStyle name="Comma 2 3" xfId="622"/>
    <cellStyle name="Comma 2 3 10" xfId="623"/>
    <cellStyle name="Comma 2 3 11" xfId="624"/>
    <cellStyle name="Comma 2 3 12" xfId="625"/>
    <cellStyle name="Comma 2 3 13" xfId="626"/>
    <cellStyle name="Comma 2 3 14" xfId="627"/>
    <cellStyle name="Comma 2 3 15" xfId="628"/>
    <cellStyle name="Comma 2 3 16" xfId="629"/>
    <cellStyle name="Comma 2 3 17" xfId="630"/>
    <cellStyle name="Comma 2 3 18" xfId="631"/>
    <cellStyle name="Comma 2 3 19" xfId="632"/>
    <cellStyle name="Comma 2 3 2" xfId="633"/>
    <cellStyle name="Comma 2 3 2 2" xfId="634"/>
    <cellStyle name="Comma 2 3 2 2 10" xfId="34013"/>
    <cellStyle name="Comma 2 3 2 2 11" xfId="34014"/>
    <cellStyle name="Comma 2 3 2 2 12" xfId="34015"/>
    <cellStyle name="Comma 2 3 2 2 13" xfId="34016"/>
    <cellStyle name="Comma 2 3 2 2 14" xfId="34017"/>
    <cellStyle name="Comma 2 3 2 2 15" xfId="34018"/>
    <cellStyle name="Comma 2 3 2 2 2" xfId="34019"/>
    <cellStyle name="Comma 2 3 2 2 3" xfId="34020"/>
    <cellStyle name="Comma 2 3 2 2 4" xfId="34021"/>
    <cellStyle name="Comma 2 3 2 2 5" xfId="34022"/>
    <cellStyle name="Comma 2 3 2 2 6" xfId="34023"/>
    <cellStyle name="Comma 2 3 2 2 7" xfId="34024"/>
    <cellStyle name="Comma 2 3 2 2 8" xfId="34025"/>
    <cellStyle name="Comma 2 3 2 2 9" xfId="34026"/>
    <cellStyle name="Comma 2 3 2_3.1.2 DB Pension Detail" xfId="635"/>
    <cellStyle name="Comma 2 3 20" xfId="636"/>
    <cellStyle name="Comma 2 3 21" xfId="637"/>
    <cellStyle name="Comma 2 3 22" xfId="638"/>
    <cellStyle name="Comma 2 3 23" xfId="639"/>
    <cellStyle name="Comma 2 3 24" xfId="640"/>
    <cellStyle name="Comma 2 3 25" xfId="641"/>
    <cellStyle name="Comma 2 3 26" xfId="642"/>
    <cellStyle name="Comma 2 3 27" xfId="643"/>
    <cellStyle name="Comma 2 3 28" xfId="644"/>
    <cellStyle name="Comma 2 3 29" xfId="645"/>
    <cellStyle name="Comma 2 3 3" xfId="646"/>
    <cellStyle name="Comma 2 3 3 10" xfId="34027"/>
    <cellStyle name="Comma 2 3 3 11" xfId="34028"/>
    <cellStyle name="Comma 2 3 3 12" xfId="34029"/>
    <cellStyle name="Comma 2 3 3 13" xfId="34030"/>
    <cellStyle name="Comma 2 3 3 2" xfId="34031"/>
    <cellStyle name="Comma 2 3 3 3" xfId="34032"/>
    <cellStyle name="Comma 2 3 3 4" xfId="34033"/>
    <cellStyle name="Comma 2 3 3 5" xfId="34034"/>
    <cellStyle name="Comma 2 3 3 6" xfId="34035"/>
    <cellStyle name="Comma 2 3 3 7" xfId="34036"/>
    <cellStyle name="Comma 2 3 3 8" xfId="34037"/>
    <cellStyle name="Comma 2 3 3 9" xfId="34038"/>
    <cellStyle name="Comma 2 3 30" xfId="647"/>
    <cellStyle name="Comma 2 3 31" xfId="648"/>
    <cellStyle name="Comma 2 3 32" xfId="649"/>
    <cellStyle name="Comma 2 3 33" xfId="650"/>
    <cellStyle name="Comma 2 3 34" xfId="651"/>
    <cellStyle name="Comma 2 3 35" xfId="652"/>
    <cellStyle name="Comma 2 3 36" xfId="653"/>
    <cellStyle name="Comma 2 3 37" xfId="654"/>
    <cellStyle name="Comma 2 3 38" xfId="655"/>
    <cellStyle name="Comma 2 3 39" xfId="656"/>
    <cellStyle name="Comma 2 3 4" xfId="657"/>
    <cellStyle name="Comma 2 3 40" xfId="658"/>
    <cellStyle name="Comma 2 3 41" xfId="659"/>
    <cellStyle name="Comma 2 3 42" xfId="660"/>
    <cellStyle name="Comma 2 3 43" xfId="661"/>
    <cellStyle name="Comma 2 3 44" xfId="662"/>
    <cellStyle name="Comma 2 3 45" xfId="663"/>
    <cellStyle name="Comma 2 3 46" xfId="664"/>
    <cellStyle name="Comma 2 3 47" xfId="665"/>
    <cellStyle name="Comma 2 3 48" xfId="1981"/>
    <cellStyle name="Comma 2 3 5" xfId="666"/>
    <cellStyle name="Comma 2 3 6" xfId="667"/>
    <cellStyle name="Comma 2 3 7" xfId="668"/>
    <cellStyle name="Comma 2 3 8" xfId="669"/>
    <cellStyle name="Comma 2 3 9" xfId="670"/>
    <cellStyle name="Comma 2 3_3.1.2 DB Pension Detail" xfId="671"/>
    <cellStyle name="Comma 2 30" xfId="672"/>
    <cellStyle name="Comma 2 31" xfId="673"/>
    <cellStyle name="Comma 2 32" xfId="674"/>
    <cellStyle name="Comma 2 33" xfId="675"/>
    <cellStyle name="Comma 2 34" xfId="676"/>
    <cellStyle name="Comma 2 35" xfId="677"/>
    <cellStyle name="Comma 2 36" xfId="678"/>
    <cellStyle name="Comma 2 37" xfId="679"/>
    <cellStyle name="Comma 2 38" xfId="680"/>
    <cellStyle name="Comma 2 39" xfId="681"/>
    <cellStyle name="Comma 2 4" xfId="682"/>
    <cellStyle name="Comma 2 4 10" xfId="2602"/>
    <cellStyle name="Comma 2 4 11" xfId="2603"/>
    <cellStyle name="Comma 2 4 12" xfId="2604"/>
    <cellStyle name="Comma 2 4 13" xfId="2605"/>
    <cellStyle name="Comma 2 4 14" xfId="2606"/>
    <cellStyle name="Comma 2 4 15" xfId="2607"/>
    <cellStyle name="Comma 2 4 16" xfId="2608"/>
    <cellStyle name="Comma 2 4 17" xfId="2609"/>
    <cellStyle name="Comma 2 4 18" xfId="2610"/>
    <cellStyle name="Comma 2 4 19" xfId="2611"/>
    <cellStyle name="Comma 2 4 2" xfId="2612"/>
    <cellStyle name="Comma 2 4 2 10" xfId="2613"/>
    <cellStyle name="Comma 2 4 2 11" xfId="2614"/>
    <cellStyle name="Comma 2 4 2 12" xfId="2615"/>
    <cellStyle name="Comma 2 4 2 13" xfId="2616"/>
    <cellStyle name="Comma 2 4 2 14" xfId="2617"/>
    <cellStyle name="Comma 2 4 2 15" xfId="2618"/>
    <cellStyle name="Comma 2 4 2 16" xfId="2619"/>
    <cellStyle name="Comma 2 4 2 17" xfId="2620"/>
    <cellStyle name="Comma 2 4 2 2" xfId="2621"/>
    <cellStyle name="Comma 2 4 2 3" xfId="2622"/>
    <cellStyle name="Comma 2 4 2 4" xfId="2623"/>
    <cellStyle name="Comma 2 4 2 5" xfId="2624"/>
    <cellStyle name="Comma 2 4 2 6" xfId="2625"/>
    <cellStyle name="Comma 2 4 2 7" xfId="2626"/>
    <cellStyle name="Comma 2 4 2 8" xfId="2627"/>
    <cellStyle name="Comma 2 4 2 9" xfId="2628"/>
    <cellStyle name="Comma 2 4 20" xfId="2629"/>
    <cellStyle name="Comma 2 4 21" xfId="2630"/>
    <cellStyle name="Comma 2 4 22" xfId="2631"/>
    <cellStyle name="Comma 2 4 23" xfId="2632"/>
    <cellStyle name="Comma 2 4 24" xfId="2633"/>
    <cellStyle name="Comma 2 4 25" xfId="2634"/>
    <cellStyle name="Comma 2 4 26" xfId="2635"/>
    <cellStyle name="Comma 2 4 27" xfId="2636"/>
    <cellStyle name="Comma 2 4 28" xfId="2637"/>
    <cellStyle name="Comma 2 4 29" xfId="2638"/>
    <cellStyle name="Comma 2 4 3" xfId="2639"/>
    <cellStyle name="Comma 2 4 30" xfId="2640"/>
    <cellStyle name="Comma 2 4 31" xfId="2641"/>
    <cellStyle name="Comma 2 4 32" xfId="2642"/>
    <cellStyle name="Comma 2 4 33" xfId="2643"/>
    <cellStyle name="Comma 2 4 34" xfId="2644"/>
    <cellStyle name="Comma 2 4 35" xfId="2645"/>
    <cellStyle name="Comma 2 4 36" xfId="2646"/>
    <cellStyle name="Comma 2 4 37" xfId="2647"/>
    <cellStyle name="Comma 2 4 38" xfId="2648"/>
    <cellStyle name="Comma 2 4 39" xfId="2649"/>
    <cellStyle name="Comma 2 4 4" xfId="2650"/>
    <cellStyle name="Comma 2 4 40" xfId="2651"/>
    <cellStyle name="Comma 2 4 41" xfId="2652"/>
    <cellStyle name="Comma 2 4 42" xfId="2653"/>
    <cellStyle name="Comma 2 4 43" xfId="2654"/>
    <cellStyle name="Comma 2 4 44" xfId="2655"/>
    <cellStyle name="Comma 2 4 45" xfId="2656"/>
    <cellStyle name="Comma 2 4 46" xfId="2657"/>
    <cellStyle name="Comma 2 4 47" xfId="2658"/>
    <cellStyle name="Comma 2 4 48" xfId="2659"/>
    <cellStyle name="Comma 2 4 49" xfId="2660"/>
    <cellStyle name="Comma 2 4 5" xfId="2661"/>
    <cellStyle name="Comma 2 4 50" xfId="2662"/>
    <cellStyle name="Comma 2 4 51" xfId="2663"/>
    <cellStyle name="Comma 2 4 52" xfId="2664"/>
    <cellStyle name="Comma 2 4 53" xfId="2665"/>
    <cellStyle name="Comma 2 4 54" xfId="2666"/>
    <cellStyle name="Comma 2 4 55" xfId="2667"/>
    <cellStyle name="Comma 2 4 56" xfId="2668"/>
    <cellStyle name="Comma 2 4 57" xfId="2669"/>
    <cellStyle name="Comma 2 4 58" xfId="2670"/>
    <cellStyle name="Comma 2 4 59" xfId="2671"/>
    <cellStyle name="Comma 2 4 6" xfId="2672"/>
    <cellStyle name="Comma 2 4 60" xfId="2673"/>
    <cellStyle name="Comma 2 4 61" xfId="2674"/>
    <cellStyle name="Comma 2 4 62" xfId="2675"/>
    <cellStyle name="Comma 2 4 63" xfId="2676"/>
    <cellStyle name="Comma 2 4 64" xfId="2677"/>
    <cellStyle name="Comma 2 4 65" xfId="2678"/>
    <cellStyle name="Comma 2 4 66" xfId="2679"/>
    <cellStyle name="Comma 2 4 67" xfId="2680"/>
    <cellStyle name="Comma 2 4 68" xfId="2681"/>
    <cellStyle name="Comma 2 4 69" xfId="2682"/>
    <cellStyle name="Comma 2 4 7" xfId="2683"/>
    <cellStyle name="Comma 2 4 70" xfId="2684"/>
    <cellStyle name="Comma 2 4 71" xfId="2685"/>
    <cellStyle name="Comma 2 4 72" xfId="2686"/>
    <cellStyle name="Comma 2 4 73" xfId="2687"/>
    <cellStyle name="Comma 2 4 74" xfId="2688"/>
    <cellStyle name="Comma 2 4 75" xfId="2689"/>
    <cellStyle name="Comma 2 4 76" xfId="2690"/>
    <cellStyle name="Comma 2 4 77" xfId="2691"/>
    <cellStyle name="Comma 2 4 78" xfId="2692"/>
    <cellStyle name="Comma 2 4 8" xfId="2693"/>
    <cellStyle name="Comma 2 4 9" xfId="2694"/>
    <cellStyle name="Comma 2 40" xfId="683"/>
    <cellStyle name="Comma 2 41" xfId="684"/>
    <cellStyle name="Comma 2 42" xfId="685"/>
    <cellStyle name="Comma 2 43" xfId="686"/>
    <cellStyle name="Comma 2 44" xfId="687"/>
    <cellStyle name="Comma 2 45" xfId="688"/>
    <cellStyle name="Comma 2 46" xfId="689"/>
    <cellStyle name="Comma 2 47" xfId="690"/>
    <cellStyle name="Comma 2 48" xfId="691"/>
    <cellStyle name="Comma 2 49" xfId="692"/>
    <cellStyle name="Comma 2 5" xfId="693"/>
    <cellStyle name="Comma 2 50" xfId="694"/>
    <cellStyle name="Comma 2 51" xfId="2695"/>
    <cellStyle name="Comma 2 51 10" xfId="2696"/>
    <cellStyle name="Comma 2 51 11" xfId="2697"/>
    <cellStyle name="Comma 2 51 12" xfId="2698"/>
    <cellStyle name="Comma 2 51 13" xfId="2699"/>
    <cellStyle name="Comma 2 51 14" xfId="2700"/>
    <cellStyle name="Comma 2 51 15" xfId="2701"/>
    <cellStyle name="Comma 2 51 16" xfId="2702"/>
    <cellStyle name="Comma 2 51 17" xfId="2703"/>
    <cellStyle name="Comma 2 51 2" xfId="2704"/>
    <cellStyle name="Comma 2 51 3" xfId="2705"/>
    <cellStyle name="Comma 2 51 4" xfId="2706"/>
    <cellStyle name="Comma 2 51 5" xfId="2707"/>
    <cellStyle name="Comma 2 51 6" xfId="2708"/>
    <cellStyle name="Comma 2 51 7" xfId="2709"/>
    <cellStyle name="Comma 2 51 8" xfId="2710"/>
    <cellStyle name="Comma 2 51 9" xfId="2711"/>
    <cellStyle name="Comma 2 52" xfId="2712"/>
    <cellStyle name="Comma 2 52 10" xfId="2713"/>
    <cellStyle name="Comma 2 52 11" xfId="2714"/>
    <cellStyle name="Comma 2 52 12" xfId="2715"/>
    <cellStyle name="Comma 2 52 13" xfId="2716"/>
    <cellStyle name="Comma 2 52 14" xfId="2717"/>
    <cellStyle name="Comma 2 52 15" xfId="2718"/>
    <cellStyle name="Comma 2 52 16" xfId="2719"/>
    <cellStyle name="Comma 2 52 17" xfId="2720"/>
    <cellStyle name="Comma 2 52 2" xfId="2721"/>
    <cellStyle name="Comma 2 52 3" xfId="2722"/>
    <cellStyle name="Comma 2 52 4" xfId="2723"/>
    <cellStyle name="Comma 2 52 5" xfId="2724"/>
    <cellStyle name="Comma 2 52 6" xfId="2725"/>
    <cellStyle name="Comma 2 52 7" xfId="2726"/>
    <cellStyle name="Comma 2 52 8" xfId="2727"/>
    <cellStyle name="Comma 2 52 9" xfId="2728"/>
    <cellStyle name="Comma 2 53" xfId="2729"/>
    <cellStyle name="Comma 2 54" xfId="2730"/>
    <cellStyle name="Comma 2 55" xfId="2731"/>
    <cellStyle name="Comma 2 56" xfId="2732"/>
    <cellStyle name="Comma 2 57" xfId="2733"/>
    <cellStyle name="Comma 2 58" xfId="2734"/>
    <cellStyle name="Comma 2 59" xfId="2735"/>
    <cellStyle name="Comma 2 6" xfId="695"/>
    <cellStyle name="Comma 2 60" xfId="2736"/>
    <cellStyle name="Comma 2 61" xfId="2737"/>
    <cellStyle name="Comma 2 62" xfId="2738"/>
    <cellStyle name="Comma 2 63" xfId="2739"/>
    <cellStyle name="Comma 2 64" xfId="2740"/>
    <cellStyle name="Comma 2 65" xfId="2741"/>
    <cellStyle name="Comma 2 66" xfId="2742"/>
    <cellStyle name="Comma 2 67" xfId="2743"/>
    <cellStyle name="Comma 2 68" xfId="2744"/>
    <cellStyle name="Comma 2 69" xfId="2745"/>
    <cellStyle name="Comma 2 7" xfId="696"/>
    <cellStyle name="Comma 2 70" xfId="2746"/>
    <cellStyle name="Comma 2 71" xfId="2747"/>
    <cellStyle name="Comma 2 72" xfId="2748"/>
    <cellStyle name="Comma 2 73" xfId="2749"/>
    <cellStyle name="Comma 2 74" xfId="2750"/>
    <cellStyle name="Comma 2 75" xfId="2751"/>
    <cellStyle name="Comma 2 76" xfId="2752"/>
    <cellStyle name="Comma 2 77" xfId="2753"/>
    <cellStyle name="Comma 2 78" xfId="2754"/>
    <cellStyle name="Comma 2 79" xfId="2755"/>
    <cellStyle name="Comma 2 8" xfId="697"/>
    <cellStyle name="Comma 2 80" xfId="2756"/>
    <cellStyle name="Comma 2 81" xfId="2757"/>
    <cellStyle name="Comma 2 82" xfId="2758"/>
    <cellStyle name="Comma 2 83" xfId="2759"/>
    <cellStyle name="Comma 2 84" xfId="2760"/>
    <cellStyle name="Comma 2 85" xfId="2761"/>
    <cellStyle name="Comma 2 86" xfId="2762"/>
    <cellStyle name="Comma 2 87" xfId="2763"/>
    <cellStyle name="Comma 2 88" xfId="2764"/>
    <cellStyle name="Comma 2 89" xfId="2765"/>
    <cellStyle name="Comma 2 9" xfId="698"/>
    <cellStyle name="Comma 2 90" xfId="2766"/>
    <cellStyle name="Comma 2 91" xfId="2767"/>
    <cellStyle name="Comma 2 92" xfId="2768"/>
    <cellStyle name="Comma 2 93" xfId="2769"/>
    <cellStyle name="Comma 2 94" xfId="2770"/>
    <cellStyle name="Comma 2 95" xfId="2771"/>
    <cellStyle name="Comma 2 96" xfId="2772"/>
    <cellStyle name="Comma 2 97" xfId="2773"/>
    <cellStyle name="Comma 2 98" xfId="2774"/>
    <cellStyle name="Comma 2 99" xfId="2775"/>
    <cellStyle name="Comma 2*" xfId="34039"/>
    <cellStyle name="Comma 2_2.11 Staff NG BS" xfId="75"/>
    <cellStyle name="Comma 3" xfId="76"/>
    <cellStyle name="Comma 3 10" xfId="699"/>
    <cellStyle name="Comma 3 100" xfId="2776"/>
    <cellStyle name="Comma 3 101" xfId="2777"/>
    <cellStyle name="Comma 3 102" xfId="2778"/>
    <cellStyle name="Comma 3 103" xfId="2779"/>
    <cellStyle name="Comma 3 104" xfId="2780"/>
    <cellStyle name="Comma 3 105" xfId="2781"/>
    <cellStyle name="Comma 3 106" xfId="2782"/>
    <cellStyle name="Comma 3 107" xfId="2783"/>
    <cellStyle name="Comma 3 108" xfId="2784"/>
    <cellStyle name="Comma 3 109" xfId="2785"/>
    <cellStyle name="Comma 3 11" xfId="700"/>
    <cellStyle name="Comma 3 110" xfId="2786"/>
    <cellStyle name="Comma 3 111" xfId="2787"/>
    <cellStyle name="Comma 3 112" xfId="2788"/>
    <cellStyle name="Comma 3 113" xfId="2789"/>
    <cellStyle name="Comma 3 114" xfId="2790"/>
    <cellStyle name="Comma 3 115" xfId="2791"/>
    <cellStyle name="Comma 3 116" xfId="2792"/>
    <cellStyle name="Comma 3 117" xfId="2793"/>
    <cellStyle name="Comma 3 118" xfId="2794"/>
    <cellStyle name="Comma 3 119" xfId="2795"/>
    <cellStyle name="Comma 3 12" xfId="701"/>
    <cellStyle name="Comma 3 120" xfId="2796"/>
    <cellStyle name="Comma 3 121" xfId="2797"/>
    <cellStyle name="Comma 3 122" xfId="2798"/>
    <cellStyle name="Comma 3 123" xfId="2799"/>
    <cellStyle name="Comma 3 124" xfId="2800"/>
    <cellStyle name="Comma 3 125" xfId="2801"/>
    <cellStyle name="Comma 3 126" xfId="2802"/>
    <cellStyle name="Comma 3 13" xfId="702"/>
    <cellStyle name="Comma 3 14" xfId="703"/>
    <cellStyle name="Comma 3 15" xfId="704"/>
    <cellStyle name="Comma 3 16" xfId="705"/>
    <cellStyle name="Comma 3 17" xfId="706"/>
    <cellStyle name="Comma 3 18" xfId="707"/>
    <cellStyle name="Comma 3 19" xfId="708"/>
    <cellStyle name="Comma 3 2" xfId="77"/>
    <cellStyle name="Comma 3 2 2" xfId="709"/>
    <cellStyle name="Comma 3 2 2 10" xfId="34040"/>
    <cellStyle name="Comma 3 2 2 11" xfId="34041"/>
    <cellStyle name="Comma 3 2 2 12" xfId="34042"/>
    <cellStyle name="Comma 3 2 2 13" xfId="34043"/>
    <cellStyle name="Comma 3 2 2 14" xfId="34044"/>
    <cellStyle name="Comma 3 2 2 2" xfId="34045"/>
    <cellStyle name="Comma 3 2 2 3" xfId="34046"/>
    <cellStyle name="Comma 3 2 2 4" xfId="34047"/>
    <cellStyle name="Comma 3 2 2 5" xfId="34048"/>
    <cellStyle name="Comma 3 2 2 6" xfId="34049"/>
    <cellStyle name="Comma 3 2 2 7" xfId="34050"/>
    <cellStyle name="Comma 3 2 2 8" xfId="34051"/>
    <cellStyle name="Comma 3 2 2 9" xfId="34052"/>
    <cellStyle name="Comma 3 2 3" xfId="710"/>
    <cellStyle name="Comma 3 2 3 2" xfId="711"/>
    <cellStyle name="Comma 3 2 4" xfId="712"/>
    <cellStyle name="Comma 3 2 5" xfId="1982"/>
    <cellStyle name="Comma 3 2_3.1.2 DB Pension Detail" xfId="713"/>
    <cellStyle name="Comma 3 20" xfId="714"/>
    <cellStyle name="Comma 3 21" xfId="715"/>
    <cellStyle name="Comma 3 22" xfId="716"/>
    <cellStyle name="Comma 3 23" xfId="717"/>
    <cellStyle name="Comma 3 24" xfId="718"/>
    <cellStyle name="Comma 3 25" xfId="719"/>
    <cellStyle name="Comma 3 26" xfId="720"/>
    <cellStyle name="Comma 3 27" xfId="721"/>
    <cellStyle name="Comma 3 28" xfId="722"/>
    <cellStyle name="Comma 3 29" xfId="723"/>
    <cellStyle name="Comma 3 3" xfId="724"/>
    <cellStyle name="Comma 3 3 2" xfId="725"/>
    <cellStyle name="Comma 3 3 2 2" xfId="726"/>
    <cellStyle name="Comma 3 3 3" xfId="727"/>
    <cellStyle name="Comma 3 3 4" xfId="1983"/>
    <cellStyle name="Comma 3 30" xfId="728"/>
    <cellStyle name="Comma 3 31" xfId="729"/>
    <cellStyle name="Comma 3 32" xfId="730"/>
    <cellStyle name="Comma 3 33" xfId="731"/>
    <cellStyle name="Comma 3 34" xfId="732"/>
    <cellStyle name="Comma 3 35" xfId="733"/>
    <cellStyle name="Comma 3 36" xfId="734"/>
    <cellStyle name="Comma 3 37" xfId="735"/>
    <cellStyle name="Comma 3 38" xfId="736"/>
    <cellStyle name="Comma 3 39" xfId="737"/>
    <cellStyle name="Comma 3 4" xfId="738"/>
    <cellStyle name="Comma 3 40" xfId="739"/>
    <cellStyle name="Comma 3 41" xfId="740"/>
    <cellStyle name="Comma 3 42" xfId="741"/>
    <cellStyle name="Comma 3 43" xfId="742"/>
    <cellStyle name="Comma 3 44" xfId="743"/>
    <cellStyle name="Comma 3 45" xfId="744"/>
    <cellStyle name="Comma 3 46" xfId="745"/>
    <cellStyle name="Comma 3 47" xfId="746"/>
    <cellStyle name="Comma 3 48" xfId="747"/>
    <cellStyle name="Comma 3 49" xfId="748"/>
    <cellStyle name="Comma 3 5" xfId="749"/>
    <cellStyle name="Comma 3 50" xfId="750"/>
    <cellStyle name="Comma 3 51" xfId="2803"/>
    <cellStyle name="Comma 3 51 10" xfId="2804"/>
    <cellStyle name="Comma 3 51 11" xfId="2805"/>
    <cellStyle name="Comma 3 51 12" xfId="2806"/>
    <cellStyle name="Comma 3 51 13" xfId="2807"/>
    <cellStyle name="Comma 3 51 14" xfId="2808"/>
    <cellStyle name="Comma 3 51 15" xfId="2809"/>
    <cellStyle name="Comma 3 51 16" xfId="2810"/>
    <cellStyle name="Comma 3 51 17" xfId="2811"/>
    <cellStyle name="Comma 3 51 2" xfId="2812"/>
    <cellStyle name="Comma 3 51 3" xfId="2813"/>
    <cellStyle name="Comma 3 51 4" xfId="2814"/>
    <cellStyle name="Comma 3 51 5" xfId="2815"/>
    <cellStyle name="Comma 3 51 6" xfId="2816"/>
    <cellStyle name="Comma 3 51 7" xfId="2817"/>
    <cellStyle name="Comma 3 51 8" xfId="2818"/>
    <cellStyle name="Comma 3 51 9" xfId="2819"/>
    <cellStyle name="Comma 3 52" xfId="2820"/>
    <cellStyle name="Comma 3 52 10" xfId="2821"/>
    <cellStyle name="Comma 3 52 11" xfId="2822"/>
    <cellStyle name="Comma 3 52 12" xfId="2823"/>
    <cellStyle name="Comma 3 52 13" xfId="2824"/>
    <cellStyle name="Comma 3 52 14" xfId="2825"/>
    <cellStyle name="Comma 3 52 15" xfId="2826"/>
    <cellStyle name="Comma 3 52 16" xfId="2827"/>
    <cellStyle name="Comma 3 52 17" xfId="2828"/>
    <cellStyle name="Comma 3 52 2" xfId="2829"/>
    <cellStyle name="Comma 3 52 3" xfId="2830"/>
    <cellStyle name="Comma 3 52 4" xfId="2831"/>
    <cellStyle name="Comma 3 52 5" xfId="2832"/>
    <cellStyle name="Comma 3 52 6" xfId="2833"/>
    <cellStyle name="Comma 3 52 7" xfId="2834"/>
    <cellStyle name="Comma 3 52 8" xfId="2835"/>
    <cellStyle name="Comma 3 52 9" xfId="2836"/>
    <cellStyle name="Comma 3 53" xfId="2837"/>
    <cellStyle name="Comma 3 54" xfId="2838"/>
    <cellStyle name="Comma 3 55" xfId="2839"/>
    <cellStyle name="Comma 3 56" xfId="2840"/>
    <cellStyle name="Comma 3 57" xfId="2841"/>
    <cellStyle name="Comma 3 58" xfId="2842"/>
    <cellStyle name="Comma 3 59" xfId="2843"/>
    <cellStyle name="Comma 3 6" xfId="751"/>
    <cellStyle name="Comma 3 60" xfId="2844"/>
    <cellStyle name="Comma 3 61" xfId="2845"/>
    <cellStyle name="Comma 3 62" xfId="2846"/>
    <cellStyle name="Comma 3 63" xfId="2847"/>
    <cellStyle name="Comma 3 64" xfId="2848"/>
    <cellStyle name="Comma 3 65" xfId="2849"/>
    <cellStyle name="Comma 3 66" xfId="2850"/>
    <cellStyle name="Comma 3 67" xfId="2851"/>
    <cellStyle name="Comma 3 68" xfId="2852"/>
    <cellStyle name="Comma 3 69" xfId="2853"/>
    <cellStyle name="Comma 3 7" xfId="752"/>
    <cellStyle name="Comma 3 70" xfId="2854"/>
    <cellStyle name="Comma 3 71" xfId="2855"/>
    <cellStyle name="Comma 3 72" xfId="2856"/>
    <cellStyle name="Comma 3 73" xfId="2857"/>
    <cellStyle name="Comma 3 74" xfId="2858"/>
    <cellStyle name="Comma 3 75" xfId="2859"/>
    <cellStyle name="Comma 3 76" xfId="2860"/>
    <cellStyle name="Comma 3 77" xfId="2861"/>
    <cellStyle name="Comma 3 78" xfId="2862"/>
    <cellStyle name="Comma 3 79" xfId="2863"/>
    <cellStyle name="Comma 3 8" xfId="753"/>
    <cellStyle name="Comma 3 80" xfId="2864"/>
    <cellStyle name="Comma 3 81" xfId="2865"/>
    <cellStyle name="Comma 3 82" xfId="2866"/>
    <cellStyle name="Comma 3 83" xfId="2867"/>
    <cellStyle name="Comma 3 84" xfId="2868"/>
    <cellStyle name="Comma 3 85" xfId="2869"/>
    <cellStyle name="Comma 3 86" xfId="2870"/>
    <cellStyle name="Comma 3 87" xfId="2871"/>
    <cellStyle name="Comma 3 88" xfId="2872"/>
    <cellStyle name="Comma 3 89" xfId="2873"/>
    <cellStyle name="Comma 3 9" xfId="754"/>
    <cellStyle name="Comma 3 90" xfId="2874"/>
    <cellStyle name="Comma 3 91" xfId="2875"/>
    <cellStyle name="Comma 3 92" xfId="2876"/>
    <cellStyle name="Comma 3 93" xfId="2877"/>
    <cellStyle name="Comma 3 94" xfId="2878"/>
    <cellStyle name="Comma 3 95" xfId="2879"/>
    <cellStyle name="Comma 3 96" xfId="2880"/>
    <cellStyle name="Comma 3 97" xfId="2881"/>
    <cellStyle name="Comma 3 98" xfId="2882"/>
    <cellStyle name="Comma 3 99" xfId="2883"/>
    <cellStyle name="Comma 3*" xfId="34053"/>
    <cellStyle name="Comma 3_3.1.2 DB Pension Detail" xfId="755"/>
    <cellStyle name="Comma 4" xfId="756"/>
    <cellStyle name="Comma 4 10" xfId="2884"/>
    <cellStyle name="Comma 4 11" xfId="2885"/>
    <cellStyle name="Comma 4 12" xfId="2886"/>
    <cellStyle name="Comma 4 13" xfId="2887"/>
    <cellStyle name="Comma 4 14" xfId="2888"/>
    <cellStyle name="Comma 4 15" xfId="2889"/>
    <cellStyle name="Comma 4 16" xfId="2890"/>
    <cellStyle name="Comma 4 17" xfId="2891"/>
    <cellStyle name="Comma 4 18" xfId="2892"/>
    <cellStyle name="Comma 4 19" xfId="2893"/>
    <cellStyle name="Comma 4 2" xfId="757"/>
    <cellStyle name="Comma 4 2 10" xfId="2894"/>
    <cellStyle name="Comma 4 2 100" xfId="2895"/>
    <cellStyle name="Comma 4 2 101" xfId="2896"/>
    <cellStyle name="Comma 4 2 102" xfId="2897"/>
    <cellStyle name="Comma 4 2 103" xfId="2898"/>
    <cellStyle name="Comma 4 2 104" xfId="2899"/>
    <cellStyle name="Comma 4 2 105" xfId="2900"/>
    <cellStyle name="Comma 4 2 106" xfId="2901"/>
    <cellStyle name="Comma 4 2 107" xfId="2902"/>
    <cellStyle name="Comma 4 2 108" xfId="2903"/>
    <cellStyle name="Comma 4 2 109" xfId="2904"/>
    <cellStyle name="Comma 4 2 11" xfId="2905"/>
    <cellStyle name="Comma 4 2 12" xfId="2906"/>
    <cellStyle name="Comma 4 2 13" xfId="2907"/>
    <cellStyle name="Comma 4 2 14" xfId="2908"/>
    <cellStyle name="Comma 4 2 15" xfId="2909"/>
    <cellStyle name="Comma 4 2 16" xfId="2910"/>
    <cellStyle name="Comma 4 2 17" xfId="2911"/>
    <cellStyle name="Comma 4 2 18" xfId="2912"/>
    <cellStyle name="Comma 4 2 19" xfId="2913"/>
    <cellStyle name="Comma 4 2 2" xfId="2914"/>
    <cellStyle name="Comma 4 2 2 10" xfId="34054"/>
    <cellStyle name="Comma 4 2 2 11" xfId="34055"/>
    <cellStyle name="Comma 4 2 2 12" xfId="34056"/>
    <cellStyle name="Comma 4 2 2 13" xfId="34057"/>
    <cellStyle name="Comma 4 2 2 2" xfId="34058"/>
    <cellStyle name="Comma 4 2 2 3" xfId="34059"/>
    <cellStyle name="Comma 4 2 2 4" xfId="34060"/>
    <cellStyle name="Comma 4 2 2 5" xfId="34061"/>
    <cellStyle name="Comma 4 2 2 6" xfId="34062"/>
    <cellStyle name="Comma 4 2 2 7" xfId="34063"/>
    <cellStyle name="Comma 4 2 2 8" xfId="34064"/>
    <cellStyle name="Comma 4 2 2 9" xfId="34065"/>
    <cellStyle name="Comma 4 2 20" xfId="2915"/>
    <cellStyle name="Comma 4 2 21" xfId="2916"/>
    <cellStyle name="Comma 4 2 22" xfId="2917"/>
    <cellStyle name="Comma 4 2 23" xfId="2918"/>
    <cellStyle name="Comma 4 2 23 10" xfId="2919"/>
    <cellStyle name="Comma 4 2 23 11" xfId="2920"/>
    <cellStyle name="Comma 4 2 23 12" xfId="2921"/>
    <cellStyle name="Comma 4 2 23 13" xfId="2922"/>
    <cellStyle name="Comma 4 2 23 14" xfId="2923"/>
    <cellStyle name="Comma 4 2 23 15" xfId="2924"/>
    <cellStyle name="Comma 4 2 23 16" xfId="2925"/>
    <cellStyle name="Comma 4 2 23 17" xfId="2926"/>
    <cellStyle name="Comma 4 2 23 2" xfId="2927"/>
    <cellStyle name="Comma 4 2 23 3" xfId="2928"/>
    <cellStyle name="Comma 4 2 23 4" xfId="2929"/>
    <cellStyle name="Comma 4 2 23 5" xfId="2930"/>
    <cellStyle name="Comma 4 2 23 6" xfId="2931"/>
    <cellStyle name="Comma 4 2 23 7" xfId="2932"/>
    <cellStyle name="Comma 4 2 23 8" xfId="2933"/>
    <cellStyle name="Comma 4 2 23 9" xfId="2934"/>
    <cellStyle name="Comma 4 2 24" xfId="2935"/>
    <cellStyle name="Comma 4 2 25" xfId="2936"/>
    <cellStyle name="Comma 4 2 26" xfId="2937"/>
    <cellStyle name="Comma 4 2 27" xfId="2938"/>
    <cellStyle name="Comma 4 2 28" xfId="2939"/>
    <cellStyle name="Comma 4 2 29" xfId="2940"/>
    <cellStyle name="Comma 4 2 3" xfId="2941"/>
    <cellStyle name="Comma 4 2 30" xfId="2942"/>
    <cellStyle name="Comma 4 2 31" xfId="2943"/>
    <cellStyle name="Comma 4 2 32" xfId="2944"/>
    <cellStyle name="Comma 4 2 33" xfId="2945"/>
    <cellStyle name="Comma 4 2 34" xfId="2946"/>
    <cellStyle name="Comma 4 2 35" xfId="2947"/>
    <cellStyle name="Comma 4 2 36" xfId="2948"/>
    <cellStyle name="Comma 4 2 37" xfId="2949"/>
    <cellStyle name="Comma 4 2 38" xfId="2950"/>
    <cellStyle name="Comma 4 2 39" xfId="2951"/>
    <cellStyle name="Comma 4 2 4" xfId="2952"/>
    <cellStyle name="Comma 4 2 40" xfId="2953"/>
    <cellStyle name="Comma 4 2 41" xfId="2954"/>
    <cellStyle name="Comma 4 2 42" xfId="2955"/>
    <cellStyle name="Comma 4 2 43" xfId="2956"/>
    <cellStyle name="Comma 4 2 44" xfId="2957"/>
    <cellStyle name="Comma 4 2 45" xfId="2958"/>
    <cellStyle name="Comma 4 2 46" xfId="2959"/>
    <cellStyle name="Comma 4 2 47" xfId="2960"/>
    <cellStyle name="Comma 4 2 48" xfId="2961"/>
    <cellStyle name="Comma 4 2 49" xfId="2962"/>
    <cellStyle name="Comma 4 2 5" xfId="2963"/>
    <cellStyle name="Comma 4 2 50" xfId="2964"/>
    <cellStyle name="Comma 4 2 51" xfId="2965"/>
    <cellStyle name="Comma 4 2 52" xfId="2966"/>
    <cellStyle name="Comma 4 2 53" xfId="2967"/>
    <cellStyle name="Comma 4 2 54" xfId="2968"/>
    <cellStyle name="Comma 4 2 55" xfId="2969"/>
    <cellStyle name="Comma 4 2 56" xfId="2970"/>
    <cellStyle name="Comma 4 2 57" xfId="2971"/>
    <cellStyle name="Comma 4 2 58" xfId="2972"/>
    <cellStyle name="Comma 4 2 59" xfId="2973"/>
    <cellStyle name="Comma 4 2 6" xfId="2974"/>
    <cellStyle name="Comma 4 2 60" xfId="2975"/>
    <cellStyle name="Comma 4 2 61" xfId="2976"/>
    <cellStyle name="Comma 4 2 62" xfId="2977"/>
    <cellStyle name="Comma 4 2 63" xfId="2978"/>
    <cellStyle name="Comma 4 2 64" xfId="2979"/>
    <cellStyle name="Comma 4 2 65" xfId="2980"/>
    <cellStyle name="Comma 4 2 66" xfId="2981"/>
    <cellStyle name="Comma 4 2 67" xfId="2982"/>
    <cellStyle name="Comma 4 2 68" xfId="2983"/>
    <cellStyle name="Comma 4 2 69" xfId="2984"/>
    <cellStyle name="Comma 4 2 7" xfId="2985"/>
    <cellStyle name="Comma 4 2 70" xfId="2986"/>
    <cellStyle name="Comma 4 2 71" xfId="2987"/>
    <cellStyle name="Comma 4 2 72" xfId="2988"/>
    <cellStyle name="Comma 4 2 73" xfId="2989"/>
    <cellStyle name="Comma 4 2 74" xfId="2990"/>
    <cellStyle name="Comma 4 2 75" xfId="2991"/>
    <cellStyle name="Comma 4 2 76" xfId="2992"/>
    <cellStyle name="Comma 4 2 77" xfId="2993"/>
    <cellStyle name="Comma 4 2 78" xfId="2994"/>
    <cellStyle name="Comma 4 2 79" xfId="2995"/>
    <cellStyle name="Comma 4 2 8" xfId="2996"/>
    <cellStyle name="Comma 4 2 80" xfId="2997"/>
    <cellStyle name="Comma 4 2 81" xfId="2998"/>
    <cellStyle name="Comma 4 2 82" xfId="2999"/>
    <cellStyle name="Comma 4 2 83" xfId="3000"/>
    <cellStyle name="Comma 4 2 84" xfId="3001"/>
    <cellStyle name="Comma 4 2 85" xfId="3002"/>
    <cellStyle name="Comma 4 2 86" xfId="3003"/>
    <cellStyle name="Comma 4 2 87" xfId="3004"/>
    <cellStyle name="Comma 4 2 88" xfId="3005"/>
    <cellStyle name="Comma 4 2 89" xfId="3006"/>
    <cellStyle name="Comma 4 2 9" xfId="3007"/>
    <cellStyle name="Comma 4 2 90" xfId="3008"/>
    <cellStyle name="Comma 4 2 91" xfId="3009"/>
    <cellStyle name="Comma 4 2 92" xfId="3010"/>
    <cellStyle name="Comma 4 2 93" xfId="3011"/>
    <cellStyle name="Comma 4 2 94" xfId="3012"/>
    <cellStyle name="Comma 4 2 95" xfId="3013"/>
    <cellStyle name="Comma 4 2 96" xfId="3014"/>
    <cellStyle name="Comma 4 2 97" xfId="3015"/>
    <cellStyle name="Comma 4 2 98" xfId="3016"/>
    <cellStyle name="Comma 4 2 99" xfId="3017"/>
    <cellStyle name="Comma 4 20" xfId="3018"/>
    <cellStyle name="Comma 4 21" xfId="3019"/>
    <cellStyle name="Comma 4 22" xfId="3020"/>
    <cellStyle name="Comma 4 23" xfId="3021"/>
    <cellStyle name="Comma 4 24" xfId="3022"/>
    <cellStyle name="Comma 4 25" xfId="3023"/>
    <cellStyle name="Comma 4 26" xfId="3024"/>
    <cellStyle name="Comma 4 27" xfId="3025"/>
    <cellStyle name="Comma 4 28" xfId="3026"/>
    <cellStyle name="Comma 4 29" xfId="3027"/>
    <cellStyle name="Comma 4 3" xfId="1969"/>
    <cellStyle name="Comma 4 3 10" xfId="3028"/>
    <cellStyle name="Comma 4 3 11" xfId="3029"/>
    <cellStyle name="Comma 4 3 12" xfId="3030"/>
    <cellStyle name="Comma 4 3 13" xfId="3031"/>
    <cellStyle name="Comma 4 3 14" xfId="3032"/>
    <cellStyle name="Comma 4 3 15" xfId="3033"/>
    <cellStyle name="Comma 4 3 16" xfId="3034"/>
    <cellStyle name="Comma 4 3 17" xfId="3035"/>
    <cellStyle name="Comma 4 3 2" xfId="3036"/>
    <cellStyle name="Comma 4 3 3" xfId="3037"/>
    <cellStyle name="Comma 4 3 4" xfId="3038"/>
    <cellStyle name="Comma 4 3 5" xfId="3039"/>
    <cellStyle name="Comma 4 3 6" xfId="3040"/>
    <cellStyle name="Comma 4 3 7" xfId="3041"/>
    <cellStyle name="Comma 4 3 8" xfId="3042"/>
    <cellStyle name="Comma 4 3 9" xfId="3043"/>
    <cellStyle name="Comma 4 30" xfId="3044"/>
    <cellStyle name="Comma 4 31" xfId="3045"/>
    <cellStyle name="Comma 4 32" xfId="3046"/>
    <cellStyle name="Comma 4 33" xfId="3047"/>
    <cellStyle name="Comma 4 34" xfId="3048"/>
    <cellStyle name="Comma 4 35" xfId="3049"/>
    <cellStyle name="Comma 4 36" xfId="3050"/>
    <cellStyle name="Comma 4 37" xfId="3051"/>
    <cellStyle name="Comma 4 38" xfId="3052"/>
    <cellStyle name="Comma 4 39" xfId="3053"/>
    <cellStyle name="Comma 4 4" xfId="3054"/>
    <cellStyle name="Comma 4 4 10" xfId="3055"/>
    <cellStyle name="Comma 4 4 11" xfId="3056"/>
    <cellStyle name="Comma 4 4 12" xfId="3057"/>
    <cellStyle name="Comma 4 4 13" xfId="3058"/>
    <cellStyle name="Comma 4 4 14" xfId="3059"/>
    <cellStyle name="Comma 4 4 15" xfId="3060"/>
    <cellStyle name="Comma 4 4 16" xfId="3061"/>
    <cellStyle name="Comma 4 4 17" xfId="3062"/>
    <cellStyle name="Comma 4 4 2" xfId="3063"/>
    <cellStyle name="Comma 4 4 3" xfId="3064"/>
    <cellStyle name="Comma 4 4 4" xfId="3065"/>
    <cellStyle name="Comma 4 4 5" xfId="3066"/>
    <cellStyle name="Comma 4 4 6" xfId="3067"/>
    <cellStyle name="Comma 4 4 7" xfId="3068"/>
    <cellStyle name="Comma 4 4 8" xfId="3069"/>
    <cellStyle name="Comma 4 4 9" xfId="3070"/>
    <cellStyle name="Comma 4 40" xfId="3071"/>
    <cellStyle name="Comma 4 41" xfId="3072"/>
    <cellStyle name="Comma 4 42" xfId="3073"/>
    <cellStyle name="Comma 4 43" xfId="3074"/>
    <cellStyle name="Comma 4 44" xfId="3075"/>
    <cellStyle name="Comma 4 45" xfId="3076"/>
    <cellStyle name="Comma 4 46" xfId="3077"/>
    <cellStyle name="Comma 4 47" xfId="3078"/>
    <cellStyle name="Comma 4 48" xfId="3079"/>
    <cellStyle name="Comma 4 49" xfId="3080"/>
    <cellStyle name="Comma 4 5" xfId="3081"/>
    <cellStyle name="Comma 4 50" xfId="3082"/>
    <cellStyle name="Comma 4 51" xfId="3083"/>
    <cellStyle name="Comma 4 52" xfId="3084"/>
    <cellStyle name="Comma 4 53" xfId="3085"/>
    <cellStyle name="Comma 4 54" xfId="3086"/>
    <cellStyle name="Comma 4 55" xfId="3087"/>
    <cellStyle name="Comma 4 56" xfId="3088"/>
    <cellStyle name="Comma 4 57" xfId="3089"/>
    <cellStyle name="Comma 4 58" xfId="3090"/>
    <cellStyle name="Comma 4 59" xfId="3091"/>
    <cellStyle name="Comma 4 6" xfId="3092"/>
    <cellStyle name="Comma 4 60" xfId="3093"/>
    <cellStyle name="Comma 4 61" xfId="3094"/>
    <cellStyle name="Comma 4 62" xfId="3095"/>
    <cellStyle name="Comma 4 63" xfId="3096"/>
    <cellStyle name="Comma 4 64" xfId="3097"/>
    <cellStyle name="Comma 4 65" xfId="3098"/>
    <cellStyle name="Comma 4 66" xfId="3099"/>
    <cellStyle name="Comma 4 67" xfId="3100"/>
    <cellStyle name="Comma 4 68" xfId="3101"/>
    <cellStyle name="Comma 4 69" xfId="3102"/>
    <cellStyle name="Comma 4 7" xfId="3103"/>
    <cellStyle name="Comma 4 70" xfId="3104"/>
    <cellStyle name="Comma 4 71" xfId="3105"/>
    <cellStyle name="Comma 4 72" xfId="3106"/>
    <cellStyle name="Comma 4 73" xfId="3107"/>
    <cellStyle name="Comma 4 74" xfId="3108"/>
    <cellStyle name="Comma 4 75" xfId="3109"/>
    <cellStyle name="Comma 4 76" xfId="3110"/>
    <cellStyle name="Comma 4 77" xfId="3111"/>
    <cellStyle name="Comma 4 78" xfId="3112"/>
    <cellStyle name="Comma 4 8" xfId="3113"/>
    <cellStyle name="Comma 4 9" xfId="3114"/>
    <cellStyle name="Comma 5" xfId="758"/>
    <cellStyle name="Comma 5 10" xfId="3115"/>
    <cellStyle name="Comma 5 11" xfId="3116"/>
    <cellStyle name="Comma 5 12" xfId="3117"/>
    <cellStyle name="Comma 5 13" xfId="3118"/>
    <cellStyle name="Comma 5 14" xfId="3119"/>
    <cellStyle name="Comma 5 15" xfId="3120"/>
    <cellStyle name="Comma 5 16" xfId="3121"/>
    <cellStyle name="Comma 5 17" xfId="3122"/>
    <cellStyle name="Comma 5 18" xfId="3123"/>
    <cellStyle name="Comma 5 19" xfId="3124"/>
    <cellStyle name="Comma 5 2" xfId="3125"/>
    <cellStyle name="Comma 5 2 10" xfId="3126"/>
    <cellStyle name="Comma 5 2 11" xfId="3127"/>
    <cellStyle name="Comma 5 2 12" xfId="3128"/>
    <cellStyle name="Comma 5 2 13" xfId="3129"/>
    <cellStyle name="Comma 5 2 14" xfId="3130"/>
    <cellStyle name="Comma 5 2 15" xfId="3131"/>
    <cellStyle name="Comma 5 2 16" xfId="3132"/>
    <cellStyle name="Comma 5 2 17" xfId="3133"/>
    <cellStyle name="Comma 5 2 2" xfId="3134"/>
    <cellStyle name="Comma 5 2 2 10" xfId="34066"/>
    <cellStyle name="Comma 5 2 2 11" xfId="34067"/>
    <cellStyle name="Comma 5 2 2 12" xfId="34068"/>
    <cellStyle name="Comma 5 2 2 13" xfId="34069"/>
    <cellStyle name="Comma 5 2 2 14" xfId="34070"/>
    <cellStyle name="Comma 5 2 2 15" xfId="34071"/>
    <cellStyle name="Comma 5 2 2 16" xfId="34072"/>
    <cellStyle name="Comma 5 2 2 2" xfId="34073"/>
    <cellStyle name="Comma 5 2 2 2 10" xfId="34074"/>
    <cellStyle name="Comma 5 2 2 2 11" xfId="34075"/>
    <cellStyle name="Comma 5 2 2 2 12" xfId="34076"/>
    <cellStyle name="Comma 5 2 2 2 13" xfId="34077"/>
    <cellStyle name="Comma 5 2 2 2 2" xfId="34078"/>
    <cellStyle name="Comma 5 2 2 2 3" xfId="34079"/>
    <cellStyle name="Comma 5 2 2 2 4" xfId="34080"/>
    <cellStyle name="Comma 5 2 2 2 5" xfId="34081"/>
    <cellStyle name="Comma 5 2 2 2 6" xfId="34082"/>
    <cellStyle name="Comma 5 2 2 2 7" xfId="34083"/>
    <cellStyle name="Comma 5 2 2 2 8" xfId="34084"/>
    <cellStyle name="Comma 5 2 2 2 9" xfId="34085"/>
    <cellStyle name="Comma 5 2 2 3" xfId="34086"/>
    <cellStyle name="Comma 5 2 2 3 10" xfId="34087"/>
    <cellStyle name="Comma 5 2 2 3 11" xfId="34088"/>
    <cellStyle name="Comma 5 2 2 3 12" xfId="34089"/>
    <cellStyle name="Comma 5 2 2 3 13" xfId="34090"/>
    <cellStyle name="Comma 5 2 2 3 2" xfId="34091"/>
    <cellStyle name="Comma 5 2 2 3 3" xfId="34092"/>
    <cellStyle name="Comma 5 2 2 3 4" xfId="34093"/>
    <cellStyle name="Comma 5 2 2 3 5" xfId="34094"/>
    <cellStyle name="Comma 5 2 2 3 6" xfId="34095"/>
    <cellStyle name="Comma 5 2 2 3 7" xfId="34096"/>
    <cellStyle name="Comma 5 2 2 3 8" xfId="34097"/>
    <cellStyle name="Comma 5 2 2 3 9" xfId="34098"/>
    <cellStyle name="Comma 5 2 2 4" xfId="34099"/>
    <cellStyle name="Comma 5 2 2 4 10" xfId="34100"/>
    <cellStyle name="Comma 5 2 2 4 11" xfId="34101"/>
    <cellStyle name="Comma 5 2 2 4 12" xfId="34102"/>
    <cellStyle name="Comma 5 2 2 4 13" xfId="34103"/>
    <cellStyle name="Comma 5 2 2 4 14" xfId="34104"/>
    <cellStyle name="Comma 5 2 2 4 2" xfId="34105"/>
    <cellStyle name="Comma 5 2 2 4 3" xfId="34106"/>
    <cellStyle name="Comma 5 2 2 4 4" xfId="34107"/>
    <cellStyle name="Comma 5 2 2 4 5" xfId="34108"/>
    <cellStyle name="Comma 5 2 2 4 6" xfId="34109"/>
    <cellStyle name="Comma 5 2 2 4 7" xfId="34110"/>
    <cellStyle name="Comma 5 2 2 4 8" xfId="34111"/>
    <cellStyle name="Comma 5 2 2 4 9" xfId="34112"/>
    <cellStyle name="Comma 5 2 2 5" xfId="34113"/>
    <cellStyle name="Comma 5 2 2 6" xfId="34114"/>
    <cellStyle name="Comma 5 2 2 7" xfId="34115"/>
    <cellStyle name="Comma 5 2 2 8" xfId="34116"/>
    <cellStyle name="Comma 5 2 2 9" xfId="34117"/>
    <cellStyle name="Comma 5 2 3" xfId="3135"/>
    <cellStyle name="Comma 5 2 3 10" xfId="34118"/>
    <cellStyle name="Comma 5 2 3 11" xfId="34119"/>
    <cellStyle name="Comma 5 2 3 12" xfId="34120"/>
    <cellStyle name="Comma 5 2 3 13" xfId="34121"/>
    <cellStyle name="Comma 5 2 3 2" xfId="34122"/>
    <cellStyle name="Comma 5 2 3 3" xfId="34123"/>
    <cellStyle name="Comma 5 2 3 4" xfId="34124"/>
    <cellStyle name="Comma 5 2 3 5" xfId="34125"/>
    <cellStyle name="Comma 5 2 3 6" xfId="34126"/>
    <cellStyle name="Comma 5 2 3 7" xfId="34127"/>
    <cellStyle name="Comma 5 2 3 8" xfId="34128"/>
    <cellStyle name="Comma 5 2 3 9" xfId="34129"/>
    <cellStyle name="Comma 5 2 4" xfId="3136"/>
    <cellStyle name="Comma 5 2 5" xfId="3137"/>
    <cellStyle name="Comma 5 2 6" xfId="3138"/>
    <cellStyle name="Comma 5 2 7" xfId="3139"/>
    <cellStyle name="Comma 5 2 8" xfId="3140"/>
    <cellStyle name="Comma 5 2 9" xfId="3141"/>
    <cellStyle name="Comma 5 20" xfId="3142"/>
    <cellStyle name="Comma 5 21" xfId="3143"/>
    <cellStyle name="Comma 5 22" xfId="3144"/>
    <cellStyle name="Comma 5 23" xfId="3145"/>
    <cellStyle name="Comma 5 24" xfId="3146"/>
    <cellStyle name="Comma 5 25" xfId="3147"/>
    <cellStyle name="Comma 5 26" xfId="3148"/>
    <cellStyle name="Comma 5 27" xfId="3149"/>
    <cellStyle name="Comma 5 28" xfId="3150"/>
    <cellStyle name="Comma 5 29" xfId="3151"/>
    <cellStyle name="Comma 5 3" xfId="3152"/>
    <cellStyle name="Comma 5 3 10" xfId="3153"/>
    <cellStyle name="Comma 5 3 11" xfId="3154"/>
    <cellStyle name="Comma 5 3 12" xfId="3155"/>
    <cellStyle name="Comma 5 3 13" xfId="3156"/>
    <cellStyle name="Comma 5 3 14" xfId="3157"/>
    <cellStyle name="Comma 5 3 15" xfId="3158"/>
    <cellStyle name="Comma 5 3 16" xfId="3159"/>
    <cellStyle name="Comma 5 3 17" xfId="3160"/>
    <cellStyle name="Comma 5 3 2" xfId="3161"/>
    <cellStyle name="Comma 5 3 3" xfId="3162"/>
    <cellStyle name="Comma 5 3 4" xfId="3163"/>
    <cellStyle name="Comma 5 3 5" xfId="3164"/>
    <cellStyle name="Comma 5 3 6" xfId="3165"/>
    <cellStyle name="Comma 5 3 7" xfId="3166"/>
    <cellStyle name="Comma 5 3 8" xfId="3167"/>
    <cellStyle name="Comma 5 3 9" xfId="3168"/>
    <cellStyle name="Comma 5 30" xfId="3169"/>
    <cellStyle name="Comma 5 31" xfId="3170"/>
    <cellStyle name="Comma 5 32" xfId="3171"/>
    <cellStyle name="Comma 5 33" xfId="3172"/>
    <cellStyle name="Comma 5 34" xfId="3173"/>
    <cellStyle name="Comma 5 35" xfId="3174"/>
    <cellStyle name="Comma 5 36" xfId="3175"/>
    <cellStyle name="Comma 5 37" xfId="3176"/>
    <cellStyle name="Comma 5 38" xfId="3177"/>
    <cellStyle name="Comma 5 39" xfId="3178"/>
    <cellStyle name="Comma 5 4" xfId="3179"/>
    <cellStyle name="Comma 5 40" xfId="3180"/>
    <cellStyle name="Comma 5 41" xfId="3181"/>
    <cellStyle name="Comma 5 42" xfId="3182"/>
    <cellStyle name="Comma 5 43" xfId="3183"/>
    <cellStyle name="Comma 5 44" xfId="3184"/>
    <cellStyle name="Comma 5 45" xfId="3185"/>
    <cellStyle name="Comma 5 46" xfId="3186"/>
    <cellStyle name="Comma 5 47" xfId="3187"/>
    <cellStyle name="Comma 5 48" xfId="3188"/>
    <cellStyle name="Comma 5 49" xfId="3189"/>
    <cellStyle name="Comma 5 5" xfId="3190"/>
    <cellStyle name="Comma 5 50" xfId="3191"/>
    <cellStyle name="Comma 5 51" xfId="3192"/>
    <cellStyle name="Comma 5 52" xfId="3193"/>
    <cellStyle name="Comma 5 53" xfId="3194"/>
    <cellStyle name="Comma 5 54" xfId="3195"/>
    <cellStyle name="Comma 5 55" xfId="3196"/>
    <cellStyle name="Comma 5 56" xfId="3197"/>
    <cellStyle name="Comma 5 57" xfId="3198"/>
    <cellStyle name="Comma 5 58" xfId="3199"/>
    <cellStyle name="Comma 5 59" xfId="3200"/>
    <cellStyle name="Comma 5 6" xfId="3201"/>
    <cellStyle name="Comma 5 60" xfId="3202"/>
    <cellStyle name="Comma 5 61" xfId="3203"/>
    <cellStyle name="Comma 5 62" xfId="3204"/>
    <cellStyle name="Comma 5 63" xfId="3205"/>
    <cellStyle name="Comma 5 64" xfId="3206"/>
    <cellStyle name="Comma 5 65" xfId="3207"/>
    <cellStyle name="Comma 5 66" xfId="3208"/>
    <cellStyle name="Comma 5 67" xfId="3209"/>
    <cellStyle name="Comma 5 68" xfId="3210"/>
    <cellStyle name="Comma 5 69" xfId="3211"/>
    <cellStyle name="Comma 5 7" xfId="3212"/>
    <cellStyle name="Comma 5 70" xfId="3213"/>
    <cellStyle name="Comma 5 71" xfId="3214"/>
    <cellStyle name="Comma 5 72" xfId="3215"/>
    <cellStyle name="Comma 5 73" xfId="3216"/>
    <cellStyle name="Comma 5 74" xfId="3217"/>
    <cellStyle name="Comma 5 75" xfId="3218"/>
    <cellStyle name="Comma 5 76" xfId="3219"/>
    <cellStyle name="Comma 5 77" xfId="3220"/>
    <cellStyle name="Comma 5 78" xfId="3221"/>
    <cellStyle name="Comma 5 8" xfId="3222"/>
    <cellStyle name="Comma 5 9" xfId="3223"/>
    <cellStyle name="Comma 6" xfId="34130"/>
    <cellStyle name="Comma 6 10" xfId="3224"/>
    <cellStyle name="Comma 6 11" xfId="3225"/>
    <cellStyle name="Comma 6 12" xfId="3226"/>
    <cellStyle name="Comma 6 13" xfId="3227"/>
    <cellStyle name="Comma 6 14" xfId="3228"/>
    <cellStyle name="Comma 6 15" xfId="3229"/>
    <cellStyle name="Comma 6 16" xfId="3230"/>
    <cellStyle name="Comma 6 17" xfId="3231"/>
    <cellStyle name="Comma 6 18" xfId="3232"/>
    <cellStyle name="Comma 6 2" xfId="3233"/>
    <cellStyle name="Comma 6 2 10" xfId="34131"/>
    <cellStyle name="Comma 6 2 11" xfId="34132"/>
    <cellStyle name="Comma 6 2 12" xfId="34133"/>
    <cellStyle name="Comma 6 2 13" xfId="34134"/>
    <cellStyle name="Comma 6 2 2" xfId="34135"/>
    <cellStyle name="Comma 6 2 3" xfId="34136"/>
    <cellStyle name="Comma 6 2 4" xfId="34137"/>
    <cellStyle name="Comma 6 2 5" xfId="34138"/>
    <cellStyle name="Comma 6 2 6" xfId="34139"/>
    <cellStyle name="Comma 6 2 7" xfId="34140"/>
    <cellStyle name="Comma 6 2 8" xfId="34141"/>
    <cellStyle name="Comma 6 2 9" xfId="34142"/>
    <cellStyle name="Comma 6 3" xfId="3234"/>
    <cellStyle name="Comma 6 4" xfId="3235"/>
    <cellStyle name="Comma 6 5" xfId="3236"/>
    <cellStyle name="Comma 6 6" xfId="3237"/>
    <cellStyle name="Comma 6 7" xfId="3238"/>
    <cellStyle name="Comma 6 8" xfId="3239"/>
    <cellStyle name="Comma 6 9" xfId="3240"/>
    <cellStyle name="Comma 7" xfId="3241"/>
    <cellStyle name="Comma 7 10" xfId="34143"/>
    <cellStyle name="Comma 7 11" xfId="34144"/>
    <cellStyle name="Comma 7 12" xfId="34145"/>
    <cellStyle name="Comma 7 13" xfId="34146"/>
    <cellStyle name="Comma 7 2" xfId="3242"/>
    <cellStyle name="Comma 7 3" xfId="34147"/>
    <cellStyle name="Comma 7 4" xfId="34148"/>
    <cellStyle name="Comma 7 5" xfId="34149"/>
    <cellStyle name="Comma 7 6" xfId="34150"/>
    <cellStyle name="Comma 7 7" xfId="34151"/>
    <cellStyle name="Comma 7 8" xfId="34152"/>
    <cellStyle name="Comma 7 9" xfId="34153"/>
    <cellStyle name="Comma 8" xfId="34154"/>
    <cellStyle name="Comma 9" xfId="34155"/>
    <cellStyle name="Comma*" xfId="34156"/>
    <cellStyle name="comma[0]" xfId="34157"/>
    <cellStyle name="Comma_070323 - 5yr opex BPQ (Final)" xfId="78"/>
    <cellStyle name="Comma_070323 - 5yr opex BPQ (Final) 2" xfId="79"/>
    <cellStyle name="Comma0" xfId="34158"/>
    <cellStyle name="Comma1" xfId="34159"/>
    <cellStyle name="Comma2" xfId="34160"/>
    <cellStyle name="Comment" xfId="34161"/>
    <cellStyle name="CompanyName" xfId="34162"/>
    <cellStyle name="Copied" xfId="34163"/>
    <cellStyle name="Copy0_" xfId="34164"/>
    <cellStyle name="Copy1_" xfId="34165"/>
    <cellStyle name="Copy2_" xfId="34166"/>
    <cellStyle name="CountryTitle" xfId="34167"/>
    <cellStyle name="Currency (0)" xfId="34168"/>
    <cellStyle name="Currency (2)" xfId="34169"/>
    <cellStyle name="Currency [0.00]" xfId="34170"/>
    <cellStyle name="Currency 0" xfId="34171"/>
    <cellStyle name="Currency 2" xfId="34172"/>
    <cellStyle name="Currency 2*" xfId="34173"/>
    <cellStyle name="Currency 2_Model_Sep_2_02" xfId="34174"/>
    <cellStyle name="Currency 3" xfId="34175"/>
    <cellStyle name="Currency 3*" xfId="34176"/>
    <cellStyle name="Currency 4" xfId="40417"/>
    <cellStyle name="Currency 5" xfId="40418"/>
    <cellStyle name="Currency*" xfId="34177"/>
    <cellStyle name="Currency0" xfId="34178"/>
    <cellStyle name="d_yield" xfId="34179"/>
    <cellStyle name="Dash" xfId="34180"/>
    <cellStyle name="Date" xfId="80"/>
    <cellStyle name="Date 2" xfId="759"/>
    <cellStyle name="Date Aligned" xfId="34181"/>
    <cellStyle name="Date Aligned*" xfId="34182"/>
    <cellStyle name="Date Aligned_Model_Sep_2_02" xfId="34183"/>
    <cellStyle name="date title" xfId="34184"/>
    <cellStyle name="Date_0910 GSO Capex RRP - Final (Detail) v2 220710" xfId="3243"/>
    <cellStyle name="DateFormat" xfId="34185"/>
    <cellStyle name="Dec places 0" xfId="34186"/>
    <cellStyle name="Dec places 1, millions" xfId="34187"/>
    <cellStyle name="Dec places 2" xfId="34188"/>
    <cellStyle name="Dec places 2, millions" xfId="34189"/>
    <cellStyle name="Dec places 2_Draft RIIO plan presentation template - Customer Opsx Centre V7" xfId="34190"/>
    <cellStyle name="Dezimal [0]_Anschreiben" xfId="34191"/>
    <cellStyle name="Dezimal_Anschreiben" xfId="34192"/>
    <cellStyle name="Directors" xfId="34193"/>
    <cellStyle name="dollar" xfId="34194"/>
    <cellStyle name="dollar[0]" xfId="34195"/>
    <cellStyle name="dollar_Draft RIIO plan presentation template - Customer Opsx Centre V7" xfId="34196"/>
    <cellStyle name="done" xfId="34197"/>
    <cellStyle name="Dotted Line" xfId="34198"/>
    <cellStyle name="DOWNFOOT" xfId="34199"/>
    <cellStyle name="DP 0, no commas" xfId="34200"/>
    <cellStyle name="Dziesiêtny [0]_1" xfId="34201"/>
    <cellStyle name="Dziesiêtny_1" xfId="34202"/>
    <cellStyle name="Emphasis 1" xfId="81"/>
    <cellStyle name="Emphasis 2" xfId="82"/>
    <cellStyle name="Emphasis 3" xfId="83"/>
    <cellStyle name="Entered" xfId="34203"/>
    <cellStyle name="eps" xfId="34204"/>
    <cellStyle name="eps$" xfId="34205"/>
    <cellStyle name="eps$A" xfId="34206"/>
    <cellStyle name="eps$E" xfId="34207"/>
    <cellStyle name="epsA" xfId="34208"/>
    <cellStyle name="epsE" xfId="34209"/>
    <cellStyle name="Euro" xfId="84"/>
    <cellStyle name="Euro billion" xfId="34210"/>
    <cellStyle name="Euro million" xfId="34211"/>
    <cellStyle name="Euro thousand" xfId="34212"/>
    <cellStyle name="Euro_Allocated Opex " xfId="34213"/>
    <cellStyle name="Explanatory Text 2" xfId="760"/>
    <cellStyle name="Explanatory Text 3" xfId="3244"/>
    <cellStyle name="EYBlocked" xfId="34214"/>
    <cellStyle name="EYCallUp" xfId="34215"/>
    <cellStyle name="EYCheck" xfId="34216"/>
    <cellStyle name="EYDate" xfId="34217"/>
    <cellStyle name="EYDeviant" xfId="34218"/>
    <cellStyle name="EYHeader1" xfId="34219"/>
    <cellStyle name="EYHeader2" xfId="34220"/>
    <cellStyle name="EYHeader3" xfId="34221"/>
    <cellStyle name="EYInputDate" xfId="34222"/>
    <cellStyle name="EYInputPercent" xfId="34223"/>
    <cellStyle name="EYInputValue" xfId="34224"/>
    <cellStyle name="EYNormal" xfId="34225"/>
    <cellStyle name="EYPercent" xfId="34226"/>
    <cellStyle name="EYPercentCapped" xfId="34227"/>
    <cellStyle name="EYSubTotal" xfId="34228"/>
    <cellStyle name="EYTotal" xfId="34229"/>
    <cellStyle name="EYWIP" xfId="34230"/>
    <cellStyle name="Ezres [0]_Munka1" xfId="34231"/>
    <cellStyle name="Ezres_Munka1" xfId="34232"/>
    <cellStyle name="FieldName" xfId="34233"/>
    <cellStyle name="Fixed" xfId="34234"/>
    <cellStyle name="Font size 12 (bold)" xfId="34235"/>
    <cellStyle name="font size 8 (bold)" xfId="34236"/>
    <cellStyle name="FOOTER - Style1" xfId="34237"/>
    <cellStyle name="Footnote" xfId="34238"/>
    <cellStyle name="FORECAST" xfId="34239"/>
    <cellStyle name="Frontier" xfId="34240"/>
    <cellStyle name="fy_eps$" xfId="34241"/>
    <cellStyle name="g_rate" xfId="34242"/>
    <cellStyle name="GBP" xfId="34243"/>
    <cellStyle name="GBP billion" xfId="34244"/>
    <cellStyle name="GBP million" xfId="34245"/>
    <cellStyle name="GBP thousand" xfId="34246"/>
    <cellStyle name="General" xfId="34247"/>
    <cellStyle name="Good 2" xfId="761"/>
    <cellStyle name="Good 3" xfId="3245"/>
    <cellStyle name="gray text cells" xfId="34248"/>
    <cellStyle name="Grey" xfId="34249"/>
    <cellStyle name="GreyOrWhite" xfId="85"/>
    <cellStyle name="hard no." xfId="34250"/>
    <cellStyle name="Hard Percent" xfId="34251"/>
    <cellStyle name="Header" xfId="34252"/>
    <cellStyle name="Header1" xfId="34253"/>
    <cellStyle name="Header2" xfId="34254"/>
    <cellStyle name="Heading" xfId="34255"/>
    <cellStyle name="Heading 1 2" xfId="762"/>
    <cellStyle name="Heading 1 3" xfId="3246"/>
    <cellStyle name="Heading 2 2" xfId="763"/>
    <cellStyle name="Heading 2 3" xfId="3247"/>
    <cellStyle name="Heading 3 2" xfId="764"/>
    <cellStyle name="Heading 3 3" xfId="3248"/>
    <cellStyle name="Heading 4 2" xfId="765"/>
    <cellStyle name="Heading 4 3" xfId="3249"/>
    <cellStyle name="Heading1" xfId="34256"/>
    <cellStyle name="Heading2" xfId="34257"/>
    <cellStyle name="HEADINGS" xfId="34258"/>
    <cellStyle name="HIGHLIGHT" xfId="34259"/>
    <cellStyle name="Historical" xfId="34260"/>
    <cellStyle name="Hyperlink" xfId="40441" builtinId="8"/>
    <cellStyle name="Hyperlink 2" xfId="766"/>
    <cellStyle name="Hyperlink 2 10" xfId="3250"/>
    <cellStyle name="Hyperlink 2 11" xfId="3251"/>
    <cellStyle name="Hyperlink 2 12" xfId="3252"/>
    <cellStyle name="Hyperlink 2 13" xfId="3253"/>
    <cellStyle name="Hyperlink 2 14" xfId="3254"/>
    <cellStyle name="Hyperlink 2 15" xfId="3255"/>
    <cellStyle name="Hyperlink 2 16" xfId="3256"/>
    <cellStyle name="Hyperlink 2 17" xfId="3257"/>
    <cellStyle name="Hyperlink 2 18" xfId="3258"/>
    <cellStyle name="Hyperlink 2 19" xfId="34261"/>
    <cellStyle name="Hyperlink 2 2" xfId="767"/>
    <cellStyle name="Hyperlink 2 2 2" xfId="1971"/>
    <cellStyle name="Hyperlink 2 2 2 2" xfId="1977"/>
    <cellStyle name="Hyperlink 2 20" xfId="34262"/>
    <cellStyle name="Hyperlink 2 3" xfId="768"/>
    <cellStyle name="Hyperlink 2 3 10" xfId="34263"/>
    <cellStyle name="Hyperlink 2 3 11" xfId="34264"/>
    <cellStyle name="Hyperlink 2 3 12" xfId="34265"/>
    <cellStyle name="Hyperlink 2 3 13" xfId="34266"/>
    <cellStyle name="Hyperlink 2 3 2" xfId="34267"/>
    <cellStyle name="Hyperlink 2 3 3" xfId="34268"/>
    <cellStyle name="Hyperlink 2 3 4" xfId="34269"/>
    <cellStyle name="Hyperlink 2 3 5" xfId="34270"/>
    <cellStyle name="Hyperlink 2 3 6" xfId="34271"/>
    <cellStyle name="Hyperlink 2 3 7" xfId="34272"/>
    <cellStyle name="Hyperlink 2 3 8" xfId="34273"/>
    <cellStyle name="Hyperlink 2 3 9" xfId="34274"/>
    <cellStyle name="Hyperlink 2 4" xfId="769"/>
    <cellStyle name="Hyperlink 2 5" xfId="770"/>
    <cellStyle name="Hyperlink 2 6" xfId="771"/>
    <cellStyle name="Hyperlink 2 7" xfId="772"/>
    <cellStyle name="Hyperlink 2 8" xfId="773"/>
    <cellStyle name="Hyperlink 2 9" xfId="3259"/>
    <cellStyle name="Hyperlink 2_Book1" xfId="774"/>
    <cellStyle name="Hyperlink 3" xfId="775"/>
    <cellStyle name="Hyperlink 3 10" xfId="34275"/>
    <cellStyle name="Hyperlink 3 11" xfId="34276"/>
    <cellStyle name="Hyperlink 3 12" xfId="34277"/>
    <cellStyle name="Hyperlink 3 13" xfId="34278"/>
    <cellStyle name="Hyperlink 3 2" xfId="34279"/>
    <cellStyle name="Hyperlink 3 3" xfId="34280"/>
    <cellStyle name="Hyperlink 3 4" xfId="34281"/>
    <cellStyle name="Hyperlink 3 5" xfId="34282"/>
    <cellStyle name="Hyperlink 3 6" xfId="34283"/>
    <cellStyle name="Hyperlink 3 7" xfId="34284"/>
    <cellStyle name="Hyperlink 3 8" xfId="34285"/>
    <cellStyle name="Hyperlink 3 9" xfId="34286"/>
    <cellStyle name="Hyperlink 4" xfId="776"/>
    <cellStyle name="Hyperlink 4 10" xfId="34287"/>
    <cellStyle name="Hyperlink 4 11" xfId="34288"/>
    <cellStyle name="Hyperlink 4 12" xfId="34289"/>
    <cellStyle name="Hyperlink 4 13" xfId="34290"/>
    <cellStyle name="Hyperlink 4 2" xfId="34291"/>
    <cellStyle name="Hyperlink 4 3" xfId="34292"/>
    <cellStyle name="Hyperlink 4 4" xfId="34293"/>
    <cellStyle name="Hyperlink 4 5" xfId="34294"/>
    <cellStyle name="Hyperlink 4 6" xfId="34295"/>
    <cellStyle name="Hyperlink 4 7" xfId="34296"/>
    <cellStyle name="Hyperlink 4 8" xfId="34297"/>
    <cellStyle name="Hyperlink 4 9" xfId="34298"/>
    <cellStyle name="Hyperlink 5" xfId="777"/>
    <cellStyle name="Hyperlink 6" xfId="1968"/>
    <cellStyle name="Hyperlink 6 2" xfId="40435"/>
    <cellStyle name="Incomplete" xfId="34299"/>
    <cellStyle name="Input [yellow]" xfId="34300"/>
    <cellStyle name="Input 2" xfId="778"/>
    <cellStyle name="Input 2 10" xfId="3260"/>
    <cellStyle name="Input 2 11" xfId="3261"/>
    <cellStyle name="Input 2 12" xfId="3262"/>
    <cellStyle name="Input 2 13" xfId="3263"/>
    <cellStyle name="Input 2 14" xfId="3264"/>
    <cellStyle name="Input 2 15" xfId="3265"/>
    <cellStyle name="Input 2 16" xfId="3266"/>
    <cellStyle name="Input 2 17" xfId="3267"/>
    <cellStyle name="Input 2 18" xfId="3268"/>
    <cellStyle name="Input 2 19" xfId="3269"/>
    <cellStyle name="Input 2 2" xfId="779"/>
    <cellStyle name="Input 2 2 10" xfId="3270"/>
    <cellStyle name="Input 2 2 11" xfId="3271"/>
    <cellStyle name="Input 2 2 12" xfId="3272"/>
    <cellStyle name="Input 2 2 13" xfId="3273"/>
    <cellStyle name="Input 2 2 14" xfId="3274"/>
    <cellStyle name="Input 2 2 15" xfId="3275"/>
    <cellStyle name="Input 2 2 16" xfId="3276"/>
    <cellStyle name="Input 2 2 17" xfId="3277"/>
    <cellStyle name="Input 2 2 18" xfId="3278"/>
    <cellStyle name="Input 2 2 19" xfId="3279"/>
    <cellStyle name="Input 2 2 2" xfId="3280"/>
    <cellStyle name="Input 2 2 20" xfId="3281"/>
    <cellStyle name="Input 2 2 21" xfId="3282"/>
    <cellStyle name="Input 2 2 22" xfId="3283"/>
    <cellStyle name="Input 2 2 23" xfId="3284"/>
    <cellStyle name="Input 2 2 24" xfId="3285"/>
    <cellStyle name="Input 2 2 25" xfId="3286"/>
    <cellStyle name="Input 2 2 26" xfId="3287"/>
    <cellStyle name="Input 2 2 27" xfId="3288"/>
    <cellStyle name="Input 2 2 28" xfId="3289"/>
    <cellStyle name="Input 2 2 29" xfId="3290"/>
    <cellStyle name="Input 2 2 3" xfId="3291"/>
    <cellStyle name="Input 2 2 30" xfId="3292"/>
    <cellStyle name="Input 2 2 31" xfId="3293"/>
    <cellStyle name="Input 2 2 32" xfId="3294"/>
    <cellStyle name="Input 2 2 4" xfId="3295"/>
    <cellStyle name="Input 2 2 5" xfId="3296"/>
    <cellStyle name="Input 2 2 6" xfId="3297"/>
    <cellStyle name="Input 2 2 7" xfId="3298"/>
    <cellStyle name="Input 2 2 8" xfId="3299"/>
    <cellStyle name="Input 2 2 9" xfId="3300"/>
    <cellStyle name="Input 2 20" xfId="3301"/>
    <cellStyle name="Input 2 21" xfId="3302"/>
    <cellStyle name="Input 2 22" xfId="3303"/>
    <cellStyle name="Input 2 23" xfId="3304"/>
    <cellStyle name="Input 2 24" xfId="3305"/>
    <cellStyle name="Input 2 25" xfId="3306"/>
    <cellStyle name="Input 2 26" xfId="3307"/>
    <cellStyle name="Input 2 27" xfId="3308"/>
    <cellStyle name="Input 2 28" xfId="3309"/>
    <cellStyle name="Input 2 29" xfId="3310"/>
    <cellStyle name="Input 2 3" xfId="780"/>
    <cellStyle name="Input 2 3 10" xfId="3311"/>
    <cellStyle name="Input 2 3 11" xfId="3312"/>
    <cellStyle name="Input 2 3 12" xfId="3313"/>
    <cellStyle name="Input 2 3 13" xfId="3314"/>
    <cellStyle name="Input 2 3 14" xfId="3315"/>
    <cellStyle name="Input 2 3 15" xfId="3316"/>
    <cellStyle name="Input 2 3 16" xfId="3317"/>
    <cellStyle name="Input 2 3 17" xfId="3318"/>
    <cellStyle name="Input 2 3 18" xfId="3319"/>
    <cellStyle name="Input 2 3 19" xfId="3320"/>
    <cellStyle name="Input 2 3 2" xfId="3321"/>
    <cellStyle name="Input 2 3 20" xfId="3322"/>
    <cellStyle name="Input 2 3 21" xfId="3323"/>
    <cellStyle name="Input 2 3 22" xfId="3324"/>
    <cellStyle name="Input 2 3 23" xfId="3325"/>
    <cellStyle name="Input 2 3 24" xfId="3326"/>
    <cellStyle name="Input 2 3 25" xfId="3327"/>
    <cellStyle name="Input 2 3 26" xfId="3328"/>
    <cellStyle name="Input 2 3 27" xfId="3329"/>
    <cellStyle name="Input 2 3 28" xfId="3330"/>
    <cellStyle name="Input 2 3 29" xfId="3331"/>
    <cellStyle name="Input 2 3 3" xfId="3332"/>
    <cellStyle name="Input 2 3 30" xfId="3333"/>
    <cellStyle name="Input 2 3 31" xfId="3334"/>
    <cellStyle name="Input 2 3 32" xfId="3335"/>
    <cellStyle name="Input 2 3 4" xfId="3336"/>
    <cellStyle name="Input 2 3 5" xfId="3337"/>
    <cellStyle name="Input 2 3 6" xfId="3338"/>
    <cellStyle name="Input 2 3 7" xfId="3339"/>
    <cellStyle name="Input 2 3 8" xfId="3340"/>
    <cellStyle name="Input 2 3 9" xfId="3341"/>
    <cellStyle name="Input 2 30" xfId="3342"/>
    <cellStyle name="Input 2 31" xfId="3343"/>
    <cellStyle name="Input 2 32" xfId="3344"/>
    <cellStyle name="Input 2 33" xfId="3345"/>
    <cellStyle name="Input 2 34" xfId="3346"/>
    <cellStyle name="Input 2 35" xfId="3347"/>
    <cellStyle name="Input 2 36" xfId="3348"/>
    <cellStyle name="Input 2 4" xfId="781"/>
    <cellStyle name="Input 2 4 10" xfId="3349"/>
    <cellStyle name="Input 2 4 11" xfId="3350"/>
    <cellStyle name="Input 2 4 12" xfId="3351"/>
    <cellStyle name="Input 2 4 13" xfId="3352"/>
    <cellStyle name="Input 2 4 14" xfId="3353"/>
    <cellStyle name="Input 2 4 15" xfId="3354"/>
    <cellStyle name="Input 2 4 16" xfId="3355"/>
    <cellStyle name="Input 2 4 17" xfId="3356"/>
    <cellStyle name="Input 2 4 18" xfId="3357"/>
    <cellStyle name="Input 2 4 19" xfId="3358"/>
    <cellStyle name="Input 2 4 2" xfId="3359"/>
    <cellStyle name="Input 2 4 20" xfId="3360"/>
    <cellStyle name="Input 2 4 21" xfId="3361"/>
    <cellStyle name="Input 2 4 22" xfId="3362"/>
    <cellStyle name="Input 2 4 23" xfId="3363"/>
    <cellStyle name="Input 2 4 24" xfId="3364"/>
    <cellStyle name="Input 2 4 25" xfId="3365"/>
    <cellStyle name="Input 2 4 26" xfId="3366"/>
    <cellStyle name="Input 2 4 27" xfId="3367"/>
    <cellStyle name="Input 2 4 28" xfId="3368"/>
    <cellStyle name="Input 2 4 29" xfId="3369"/>
    <cellStyle name="Input 2 4 3" xfId="3370"/>
    <cellStyle name="Input 2 4 30" xfId="3371"/>
    <cellStyle name="Input 2 4 31" xfId="3372"/>
    <cellStyle name="Input 2 4 32" xfId="3373"/>
    <cellStyle name="Input 2 4 4" xfId="3374"/>
    <cellStyle name="Input 2 4 5" xfId="3375"/>
    <cellStyle name="Input 2 4 6" xfId="3376"/>
    <cellStyle name="Input 2 4 7" xfId="3377"/>
    <cellStyle name="Input 2 4 8" xfId="3378"/>
    <cellStyle name="Input 2 4 9" xfId="3379"/>
    <cellStyle name="Input 2 5" xfId="782"/>
    <cellStyle name="Input 2 5 10" xfId="3380"/>
    <cellStyle name="Input 2 5 11" xfId="3381"/>
    <cellStyle name="Input 2 5 12" xfId="3382"/>
    <cellStyle name="Input 2 5 13" xfId="3383"/>
    <cellStyle name="Input 2 5 14" xfId="3384"/>
    <cellStyle name="Input 2 5 15" xfId="3385"/>
    <cellStyle name="Input 2 5 16" xfId="3386"/>
    <cellStyle name="Input 2 5 17" xfId="3387"/>
    <cellStyle name="Input 2 5 18" xfId="3388"/>
    <cellStyle name="Input 2 5 19" xfId="3389"/>
    <cellStyle name="Input 2 5 2" xfId="3390"/>
    <cellStyle name="Input 2 5 20" xfId="3391"/>
    <cellStyle name="Input 2 5 21" xfId="3392"/>
    <cellStyle name="Input 2 5 22" xfId="3393"/>
    <cellStyle name="Input 2 5 23" xfId="3394"/>
    <cellStyle name="Input 2 5 24" xfId="3395"/>
    <cellStyle name="Input 2 5 25" xfId="3396"/>
    <cellStyle name="Input 2 5 26" xfId="3397"/>
    <cellStyle name="Input 2 5 27" xfId="3398"/>
    <cellStyle name="Input 2 5 28" xfId="3399"/>
    <cellStyle name="Input 2 5 29" xfId="3400"/>
    <cellStyle name="Input 2 5 3" xfId="3401"/>
    <cellStyle name="Input 2 5 30" xfId="3402"/>
    <cellStyle name="Input 2 5 31" xfId="3403"/>
    <cellStyle name="Input 2 5 32" xfId="3404"/>
    <cellStyle name="Input 2 5 4" xfId="3405"/>
    <cellStyle name="Input 2 5 5" xfId="3406"/>
    <cellStyle name="Input 2 5 6" xfId="3407"/>
    <cellStyle name="Input 2 5 7" xfId="3408"/>
    <cellStyle name="Input 2 5 8" xfId="3409"/>
    <cellStyle name="Input 2 5 9" xfId="3410"/>
    <cellStyle name="Input 2 6" xfId="3411"/>
    <cellStyle name="Input 2 7" xfId="3412"/>
    <cellStyle name="Input 2 8" xfId="3413"/>
    <cellStyle name="Input 2 9" xfId="3414"/>
    <cellStyle name="Input 3" xfId="3415"/>
    <cellStyle name="InputBlueFont" xfId="34301"/>
    <cellStyle name="InputData" xfId="783"/>
    <cellStyle name="InputNegative" xfId="34302"/>
    <cellStyle name="Integer" xfId="34303"/>
    <cellStyle name="left" xfId="34304"/>
    <cellStyle name="Level 1" xfId="86"/>
    <cellStyle name="Lines" xfId="34305"/>
    <cellStyle name="Link" xfId="34306"/>
    <cellStyle name="Linked Cell 2" xfId="784"/>
    <cellStyle name="Linked Cell 3" xfId="3416"/>
    <cellStyle name="m" xfId="34307"/>
    <cellStyle name="m$" xfId="34308"/>
    <cellStyle name="m_BRR" xfId="34309"/>
    <cellStyle name="m_Bsnx.xls Chart 1" xfId="34310"/>
    <cellStyle name="m_Bsnx.xls Chart 2" xfId="34311"/>
    <cellStyle name="m_Bsnx.xls Chart 3" xfId="34312"/>
    <cellStyle name="m_COG.XLS Chart 1" xfId="34313"/>
    <cellStyle name="m_COG.XLS Chart 2" xfId="34314"/>
    <cellStyle name="m_COG.XLS Chart 3" xfId="34315"/>
    <cellStyle name="m_LD.xls Chart 1" xfId="34316"/>
    <cellStyle name="m_LD.xls Chart 2" xfId="34317"/>
    <cellStyle name="m_LD.xls Chart 3" xfId="34318"/>
    <cellStyle name="m_Marathon SOP Backup_v10" xfId="34319"/>
    <cellStyle name="m_MARY.xls Chart 1" xfId="34320"/>
    <cellStyle name="m_MARY.xls Chart 2" xfId="34321"/>
    <cellStyle name="m_MARY.xls Chart 3" xfId="34322"/>
    <cellStyle name="m_nev.xls Chart 1" xfId="34323"/>
    <cellStyle name="m_nev.xls Chart 2" xfId="34324"/>
    <cellStyle name="m_nev.xls Chart 3" xfId="34325"/>
    <cellStyle name="m_OEI.xls Chart 1" xfId="34326"/>
    <cellStyle name="m_OEI.xls Chart 2" xfId="34327"/>
    <cellStyle name="m_OEI.xls Chart 3" xfId="34328"/>
    <cellStyle name="m_SPNX.xls Chart 1" xfId="34329"/>
    <cellStyle name="m_SPNX.xls Chart 2" xfId="34330"/>
    <cellStyle name="m_SPNX.xls Chart 3" xfId="34331"/>
    <cellStyle name="MACRO" xfId="34332"/>
    <cellStyle name="Main Heading" xfId="87"/>
    <cellStyle name="Main Title" xfId="34333"/>
    <cellStyle name="MAND_x000a_CHECK.COMMAND_x000e_RENAME.COMMAND_x0008_SHOW.BAR_x000b_DELETE.MENU_x000e_DELETE.COMMAND_x000e_GET.CHA" xfId="34334"/>
    <cellStyle name="Milliers [0]_Basis" xfId="34335"/>
    <cellStyle name="Milliers_Basis" xfId="34336"/>
    <cellStyle name="million" xfId="34337"/>
    <cellStyle name="mm" xfId="34338"/>
    <cellStyle name="Model" xfId="34339"/>
    <cellStyle name="Moeda [0]_K16010001" xfId="34340"/>
    <cellStyle name="Moeda_K16010001" xfId="34341"/>
    <cellStyle name="Monétaire [0]_Basis" xfId="34342"/>
    <cellStyle name="Monétaire_Basis" xfId="34343"/>
    <cellStyle name="MonthYears" xfId="34344"/>
    <cellStyle name="mult" xfId="34345"/>
    <cellStyle name="Multiple" xfId="34346"/>
    <cellStyle name="MultipleBelow" xfId="34347"/>
    <cellStyle name="Neutral 2" xfId="785"/>
    <cellStyle name="Neutral 3" xfId="3417"/>
    <cellStyle name="no dec" xfId="34348"/>
    <cellStyle name="Normal" xfId="0" builtinId="0"/>
    <cellStyle name="Normal - Style1" xfId="34349"/>
    <cellStyle name="Normal - Style1 2" xfId="34350"/>
    <cellStyle name="Normal (0)" xfId="34351"/>
    <cellStyle name="Normal (0) U" xfId="34352"/>
    <cellStyle name="Normal (0) UD" xfId="34353"/>
    <cellStyle name="Normal (0)_Draft RIIO plan presentation template - Customer Opsx Centre V7" xfId="34354"/>
    <cellStyle name="Normal (1)" xfId="34355"/>
    <cellStyle name="Normal (2)" xfId="34356"/>
    <cellStyle name="Normal (3)" xfId="34357"/>
    <cellStyle name="Normal [0]" xfId="34358"/>
    <cellStyle name="Normal [2]" xfId="34359"/>
    <cellStyle name="Normal 10" xfId="786"/>
    <cellStyle name="Normal 11" xfId="88"/>
    <cellStyle name="Normal 11 10" xfId="3418"/>
    <cellStyle name="Normal 11 11" xfId="3419"/>
    <cellStyle name="Normal 11 12" xfId="3420"/>
    <cellStyle name="Normal 11 13" xfId="3421"/>
    <cellStyle name="Normal 11 14" xfId="3422"/>
    <cellStyle name="Normal 11 15" xfId="3423"/>
    <cellStyle name="Normal 11 16" xfId="3424"/>
    <cellStyle name="Normal 11 17" xfId="3425"/>
    <cellStyle name="Normal 11 18" xfId="3426"/>
    <cellStyle name="Normal 11 19" xfId="3427"/>
    <cellStyle name="Normal 11 2" xfId="787"/>
    <cellStyle name="Normal 11 2 10" xfId="3428"/>
    <cellStyle name="Normal 11 2 11" xfId="3429"/>
    <cellStyle name="Normal 11 2 12" xfId="3430"/>
    <cellStyle name="Normal 11 2 13" xfId="3431"/>
    <cellStyle name="Normal 11 2 14" xfId="3432"/>
    <cellStyle name="Normal 11 2 15" xfId="3433"/>
    <cellStyle name="Normal 11 2 16" xfId="3434"/>
    <cellStyle name="Normal 11 2 17" xfId="3435"/>
    <cellStyle name="Normal 11 2 18" xfId="3436"/>
    <cellStyle name="Normal 11 2 19" xfId="3437"/>
    <cellStyle name="Normal 11 2 2" xfId="788"/>
    <cellStyle name="Normal 11 2 2 10" xfId="3438"/>
    <cellStyle name="Normal 11 2 2 11" xfId="3439"/>
    <cellStyle name="Normal 11 2 2 12" xfId="3440"/>
    <cellStyle name="Normal 11 2 2 13" xfId="3441"/>
    <cellStyle name="Normal 11 2 2 14" xfId="3442"/>
    <cellStyle name="Normal 11 2 2 15" xfId="3443"/>
    <cellStyle name="Normal 11 2 2 16" xfId="3444"/>
    <cellStyle name="Normal 11 2 2 17" xfId="3445"/>
    <cellStyle name="Normal 11 2 2 18" xfId="3446"/>
    <cellStyle name="Normal 11 2 2 19" xfId="3447"/>
    <cellStyle name="Normal 11 2 2 2" xfId="789"/>
    <cellStyle name="Normal 11 2 2 2 10" xfId="3448"/>
    <cellStyle name="Normal 11 2 2 2 11" xfId="3449"/>
    <cellStyle name="Normal 11 2 2 2 12" xfId="3450"/>
    <cellStyle name="Normal 11 2 2 2 13" xfId="3451"/>
    <cellStyle name="Normal 11 2 2 2 14" xfId="3452"/>
    <cellStyle name="Normal 11 2 2 2 15" xfId="3453"/>
    <cellStyle name="Normal 11 2 2 2 16" xfId="3454"/>
    <cellStyle name="Normal 11 2 2 2 17" xfId="3455"/>
    <cellStyle name="Normal 11 2 2 2 18" xfId="3456"/>
    <cellStyle name="Normal 11 2 2 2 19" xfId="3457"/>
    <cellStyle name="Normal 11 2 2 2 2" xfId="3458"/>
    <cellStyle name="Normal 11 2 2 2 2 10" xfId="34360"/>
    <cellStyle name="Normal 11 2 2 2 2 11" xfId="34361"/>
    <cellStyle name="Normal 11 2 2 2 2 12" xfId="34362"/>
    <cellStyle name="Normal 11 2 2 2 2 13" xfId="34363"/>
    <cellStyle name="Normal 11 2 2 2 2 2" xfId="34364"/>
    <cellStyle name="Normal 11 2 2 2 2 3" xfId="34365"/>
    <cellStyle name="Normal 11 2 2 2 2 4" xfId="34366"/>
    <cellStyle name="Normal 11 2 2 2 2 5" xfId="34367"/>
    <cellStyle name="Normal 11 2 2 2 2 6" xfId="34368"/>
    <cellStyle name="Normal 11 2 2 2 2 7" xfId="34369"/>
    <cellStyle name="Normal 11 2 2 2 2 8" xfId="34370"/>
    <cellStyle name="Normal 11 2 2 2 2 9" xfId="34371"/>
    <cellStyle name="Normal 11 2 2 2 20" xfId="3459"/>
    <cellStyle name="Normal 11 2 2 2 21" xfId="3460"/>
    <cellStyle name="Normal 11 2 2 2 3" xfId="3461"/>
    <cellStyle name="Normal 11 2 2 2 4" xfId="3462"/>
    <cellStyle name="Normal 11 2 2 2 5" xfId="3463"/>
    <cellStyle name="Normal 11 2 2 2 6" xfId="3464"/>
    <cellStyle name="Normal 11 2 2 2 7" xfId="3465"/>
    <cellStyle name="Normal 11 2 2 2 8" xfId="3466"/>
    <cellStyle name="Normal 11 2 2 2 9" xfId="3467"/>
    <cellStyle name="Normal 11 2 2 20" xfId="3468"/>
    <cellStyle name="Normal 11 2 2 21" xfId="3469"/>
    <cellStyle name="Normal 11 2 2 22" xfId="3470"/>
    <cellStyle name="Normal 11 2 2 3" xfId="3471"/>
    <cellStyle name="Normal 11 2 2 3 10" xfId="34372"/>
    <cellStyle name="Normal 11 2 2 3 11" xfId="34373"/>
    <cellStyle name="Normal 11 2 2 3 12" xfId="34374"/>
    <cellStyle name="Normal 11 2 2 3 13" xfId="34375"/>
    <cellStyle name="Normal 11 2 2 3 2" xfId="34376"/>
    <cellStyle name="Normal 11 2 2 3 3" xfId="34377"/>
    <cellStyle name="Normal 11 2 2 3 4" xfId="34378"/>
    <cellStyle name="Normal 11 2 2 3 5" xfId="34379"/>
    <cellStyle name="Normal 11 2 2 3 6" xfId="34380"/>
    <cellStyle name="Normal 11 2 2 3 7" xfId="34381"/>
    <cellStyle name="Normal 11 2 2 3 8" xfId="34382"/>
    <cellStyle name="Normal 11 2 2 3 9" xfId="34383"/>
    <cellStyle name="Normal 11 2 2 4" xfId="3472"/>
    <cellStyle name="Normal 11 2 2 5" xfId="3473"/>
    <cellStyle name="Normal 11 2 2 6" xfId="3474"/>
    <cellStyle name="Normal 11 2 2 7" xfId="3475"/>
    <cellStyle name="Normal 11 2 2 8" xfId="3476"/>
    <cellStyle name="Normal 11 2 2 9" xfId="3477"/>
    <cellStyle name="Normal 11 2 2_4 28 1_Asst_Health_Crit_AllTO_RIIO_20110714pm" xfId="790"/>
    <cellStyle name="Normal 11 2 20" xfId="3478"/>
    <cellStyle name="Normal 11 2 21" xfId="3479"/>
    <cellStyle name="Normal 11 2 22" xfId="3480"/>
    <cellStyle name="Normal 11 2 23" xfId="3481"/>
    <cellStyle name="Normal 11 2 24" xfId="3482"/>
    <cellStyle name="Normal 11 2 3" xfId="791"/>
    <cellStyle name="Normal 11 2 3 10" xfId="3483"/>
    <cellStyle name="Normal 11 2 3 11" xfId="3484"/>
    <cellStyle name="Normal 11 2 3 12" xfId="3485"/>
    <cellStyle name="Normal 11 2 3 13" xfId="3486"/>
    <cellStyle name="Normal 11 2 3 14" xfId="3487"/>
    <cellStyle name="Normal 11 2 3 15" xfId="3488"/>
    <cellStyle name="Normal 11 2 3 16" xfId="3489"/>
    <cellStyle name="Normal 11 2 3 17" xfId="3490"/>
    <cellStyle name="Normal 11 2 3 18" xfId="3491"/>
    <cellStyle name="Normal 11 2 3 19" xfId="3492"/>
    <cellStyle name="Normal 11 2 3 2" xfId="3493"/>
    <cellStyle name="Normal 11 2 3 2 10" xfId="34384"/>
    <cellStyle name="Normal 11 2 3 2 11" xfId="34385"/>
    <cellStyle name="Normal 11 2 3 2 12" xfId="34386"/>
    <cellStyle name="Normal 11 2 3 2 13" xfId="34387"/>
    <cellStyle name="Normal 11 2 3 2 2" xfId="34388"/>
    <cellStyle name="Normal 11 2 3 2 3" xfId="34389"/>
    <cellStyle name="Normal 11 2 3 2 4" xfId="34390"/>
    <cellStyle name="Normal 11 2 3 2 5" xfId="34391"/>
    <cellStyle name="Normal 11 2 3 2 6" xfId="34392"/>
    <cellStyle name="Normal 11 2 3 2 7" xfId="34393"/>
    <cellStyle name="Normal 11 2 3 2 8" xfId="34394"/>
    <cellStyle name="Normal 11 2 3 2 9" xfId="34395"/>
    <cellStyle name="Normal 11 2 3 20" xfId="3494"/>
    <cellStyle name="Normal 11 2 3 21" xfId="3495"/>
    <cellStyle name="Normal 11 2 3 3" xfId="3496"/>
    <cellStyle name="Normal 11 2 3 4" xfId="3497"/>
    <cellStyle name="Normal 11 2 3 5" xfId="3498"/>
    <cellStyle name="Normal 11 2 3 6" xfId="3499"/>
    <cellStyle name="Normal 11 2 3 7" xfId="3500"/>
    <cellStyle name="Normal 11 2 3 8" xfId="3501"/>
    <cellStyle name="Normal 11 2 3 9" xfId="3502"/>
    <cellStyle name="Normal 11 2 4" xfId="3503"/>
    <cellStyle name="Normal 11 2 4 10" xfId="34396"/>
    <cellStyle name="Normal 11 2 4 11" xfId="34397"/>
    <cellStyle name="Normal 11 2 4 12" xfId="34398"/>
    <cellStyle name="Normal 11 2 4 13" xfId="34399"/>
    <cellStyle name="Normal 11 2 4 2" xfId="34400"/>
    <cellStyle name="Normal 11 2 4 3" xfId="34401"/>
    <cellStyle name="Normal 11 2 4 4" xfId="34402"/>
    <cellStyle name="Normal 11 2 4 5" xfId="34403"/>
    <cellStyle name="Normal 11 2 4 6" xfId="34404"/>
    <cellStyle name="Normal 11 2 4 7" xfId="34405"/>
    <cellStyle name="Normal 11 2 4 8" xfId="34406"/>
    <cellStyle name="Normal 11 2 4 9" xfId="34407"/>
    <cellStyle name="Normal 11 2 5" xfId="3504"/>
    <cellStyle name="Normal 11 2 6" xfId="3505"/>
    <cellStyle name="Normal 11 2 7" xfId="3506"/>
    <cellStyle name="Normal 11 2 8" xfId="3507"/>
    <cellStyle name="Normal 11 2 9" xfId="3508"/>
    <cellStyle name="Normal 11 2_4 28 1_Asst_Health_Crit_AllTO_RIIO_20110714pm" xfId="792"/>
    <cellStyle name="Normal 11 20" xfId="3509"/>
    <cellStyle name="Normal 11 21" xfId="3510"/>
    <cellStyle name="Normal 11 22" xfId="3511"/>
    <cellStyle name="Normal 11 23" xfId="3512"/>
    <cellStyle name="Normal 11 24" xfId="3513"/>
    <cellStyle name="Normal 11 25" xfId="3514"/>
    <cellStyle name="Normal 11 3" xfId="793"/>
    <cellStyle name="Normal 11 3 10" xfId="3515"/>
    <cellStyle name="Normal 11 3 11" xfId="3516"/>
    <cellStyle name="Normal 11 3 12" xfId="3517"/>
    <cellStyle name="Normal 11 3 13" xfId="3518"/>
    <cellStyle name="Normal 11 3 14" xfId="3519"/>
    <cellStyle name="Normal 11 3 15" xfId="3520"/>
    <cellStyle name="Normal 11 3 16" xfId="3521"/>
    <cellStyle name="Normal 11 3 17" xfId="3522"/>
    <cellStyle name="Normal 11 3 18" xfId="3523"/>
    <cellStyle name="Normal 11 3 19" xfId="3524"/>
    <cellStyle name="Normal 11 3 2" xfId="794"/>
    <cellStyle name="Normal 11 3 2 10" xfId="3525"/>
    <cellStyle name="Normal 11 3 2 11" xfId="3526"/>
    <cellStyle name="Normal 11 3 2 12" xfId="3527"/>
    <cellStyle name="Normal 11 3 2 13" xfId="3528"/>
    <cellStyle name="Normal 11 3 2 14" xfId="3529"/>
    <cellStyle name="Normal 11 3 2 15" xfId="3530"/>
    <cellStyle name="Normal 11 3 2 16" xfId="3531"/>
    <cellStyle name="Normal 11 3 2 17" xfId="3532"/>
    <cellStyle name="Normal 11 3 2 18" xfId="3533"/>
    <cellStyle name="Normal 11 3 2 19" xfId="3534"/>
    <cellStyle name="Normal 11 3 2 2" xfId="3535"/>
    <cellStyle name="Normal 11 3 2 2 10" xfId="34408"/>
    <cellStyle name="Normal 11 3 2 2 11" xfId="34409"/>
    <cellStyle name="Normal 11 3 2 2 12" xfId="34410"/>
    <cellStyle name="Normal 11 3 2 2 13" xfId="34411"/>
    <cellStyle name="Normal 11 3 2 2 2" xfId="34412"/>
    <cellStyle name="Normal 11 3 2 2 3" xfId="34413"/>
    <cellStyle name="Normal 11 3 2 2 4" xfId="34414"/>
    <cellStyle name="Normal 11 3 2 2 5" xfId="34415"/>
    <cellStyle name="Normal 11 3 2 2 6" xfId="34416"/>
    <cellStyle name="Normal 11 3 2 2 7" xfId="34417"/>
    <cellStyle name="Normal 11 3 2 2 8" xfId="34418"/>
    <cellStyle name="Normal 11 3 2 2 9" xfId="34419"/>
    <cellStyle name="Normal 11 3 2 20" xfId="3536"/>
    <cellStyle name="Normal 11 3 2 21" xfId="3537"/>
    <cellStyle name="Normal 11 3 2 3" xfId="3538"/>
    <cellStyle name="Normal 11 3 2 4" xfId="3539"/>
    <cellStyle name="Normal 11 3 2 5" xfId="3540"/>
    <cellStyle name="Normal 11 3 2 6" xfId="3541"/>
    <cellStyle name="Normal 11 3 2 7" xfId="3542"/>
    <cellStyle name="Normal 11 3 2 8" xfId="3543"/>
    <cellStyle name="Normal 11 3 2 9" xfId="3544"/>
    <cellStyle name="Normal 11 3 20" xfId="3545"/>
    <cellStyle name="Normal 11 3 21" xfId="3546"/>
    <cellStyle name="Normal 11 3 22" xfId="3547"/>
    <cellStyle name="Normal 11 3 3" xfId="3548"/>
    <cellStyle name="Normal 11 3 3 10" xfId="34420"/>
    <cellStyle name="Normal 11 3 3 11" xfId="34421"/>
    <cellStyle name="Normal 11 3 3 12" xfId="34422"/>
    <cellStyle name="Normal 11 3 3 13" xfId="34423"/>
    <cellStyle name="Normal 11 3 3 2" xfId="34424"/>
    <cellStyle name="Normal 11 3 3 3" xfId="34425"/>
    <cellStyle name="Normal 11 3 3 4" xfId="34426"/>
    <cellStyle name="Normal 11 3 3 5" xfId="34427"/>
    <cellStyle name="Normal 11 3 3 6" xfId="34428"/>
    <cellStyle name="Normal 11 3 3 7" xfId="34429"/>
    <cellStyle name="Normal 11 3 3 8" xfId="34430"/>
    <cellStyle name="Normal 11 3 3 9" xfId="34431"/>
    <cellStyle name="Normal 11 3 4" xfId="3549"/>
    <cellStyle name="Normal 11 3 5" xfId="3550"/>
    <cellStyle name="Normal 11 3 6" xfId="3551"/>
    <cellStyle name="Normal 11 3 7" xfId="3552"/>
    <cellStyle name="Normal 11 3 8" xfId="3553"/>
    <cellStyle name="Normal 11 3 9" xfId="3554"/>
    <cellStyle name="Normal 11 3_4 28 1_Asst_Health_Crit_AllTO_RIIO_20110714pm" xfId="795"/>
    <cellStyle name="Normal 11 4" xfId="796"/>
    <cellStyle name="Normal 11 4 10" xfId="3555"/>
    <cellStyle name="Normal 11 4 11" xfId="3556"/>
    <cellStyle name="Normal 11 4 12" xfId="3557"/>
    <cellStyle name="Normal 11 4 13" xfId="3558"/>
    <cellStyle name="Normal 11 4 14" xfId="3559"/>
    <cellStyle name="Normal 11 4 15" xfId="3560"/>
    <cellStyle name="Normal 11 4 16" xfId="3561"/>
    <cellStyle name="Normal 11 4 17" xfId="3562"/>
    <cellStyle name="Normal 11 4 18" xfId="3563"/>
    <cellStyle name="Normal 11 4 19" xfId="3564"/>
    <cellStyle name="Normal 11 4 2" xfId="3565"/>
    <cellStyle name="Normal 11 4 2 10" xfId="34432"/>
    <cellStyle name="Normal 11 4 2 11" xfId="34433"/>
    <cellStyle name="Normal 11 4 2 12" xfId="34434"/>
    <cellStyle name="Normal 11 4 2 13" xfId="34435"/>
    <cellStyle name="Normal 11 4 2 2" xfId="34436"/>
    <cellStyle name="Normal 11 4 2 3" xfId="34437"/>
    <cellStyle name="Normal 11 4 2 4" xfId="34438"/>
    <cellStyle name="Normal 11 4 2 5" xfId="34439"/>
    <cellStyle name="Normal 11 4 2 6" xfId="34440"/>
    <cellStyle name="Normal 11 4 2 7" xfId="34441"/>
    <cellStyle name="Normal 11 4 2 8" xfId="34442"/>
    <cellStyle name="Normal 11 4 2 9" xfId="34443"/>
    <cellStyle name="Normal 11 4 20" xfId="3566"/>
    <cellStyle name="Normal 11 4 21" xfId="3567"/>
    <cellStyle name="Normal 11 4 3" xfId="3568"/>
    <cellStyle name="Normal 11 4 4" xfId="3569"/>
    <cellStyle name="Normal 11 4 5" xfId="3570"/>
    <cellStyle name="Normal 11 4 6" xfId="3571"/>
    <cellStyle name="Normal 11 4 7" xfId="3572"/>
    <cellStyle name="Normal 11 4 8" xfId="3573"/>
    <cellStyle name="Normal 11 4 9" xfId="3574"/>
    <cellStyle name="Normal 11 5" xfId="3575"/>
    <cellStyle name="Normal 11 5 10" xfId="34444"/>
    <cellStyle name="Normal 11 5 11" xfId="34445"/>
    <cellStyle name="Normal 11 5 12" xfId="34446"/>
    <cellStyle name="Normal 11 5 13" xfId="34447"/>
    <cellStyle name="Normal 11 5 14" xfId="34448"/>
    <cellStyle name="Normal 11 5 2" xfId="34449"/>
    <cellStyle name="Normal 11 5 2 10" xfId="34450"/>
    <cellStyle name="Normal 11 5 2 11" xfId="34451"/>
    <cellStyle name="Normal 11 5 2 12" xfId="34452"/>
    <cellStyle name="Normal 11 5 2 13" xfId="34453"/>
    <cellStyle name="Normal 11 5 2 2" xfId="34454"/>
    <cellStyle name="Normal 11 5 2 3" xfId="34455"/>
    <cellStyle name="Normal 11 5 2 4" xfId="34456"/>
    <cellStyle name="Normal 11 5 2 5" xfId="34457"/>
    <cellStyle name="Normal 11 5 2 6" xfId="34458"/>
    <cellStyle name="Normal 11 5 2 7" xfId="34459"/>
    <cellStyle name="Normal 11 5 2 8" xfId="34460"/>
    <cellStyle name="Normal 11 5 2 9" xfId="34461"/>
    <cellStyle name="Normal 11 5 3" xfId="34462"/>
    <cellStyle name="Normal 11 5 4" xfId="34463"/>
    <cellStyle name="Normal 11 5 5" xfId="34464"/>
    <cellStyle name="Normal 11 5 6" xfId="34465"/>
    <cellStyle name="Normal 11 5 7" xfId="34466"/>
    <cellStyle name="Normal 11 5 8" xfId="34467"/>
    <cellStyle name="Normal 11 5 9" xfId="34468"/>
    <cellStyle name="Normal 11 6" xfId="3576"/>
    <cellStyle name="Normal 11 6 10" xfId="34469"/>
    <cellStyle name="Normal 11 6 11" xfId="34470"/>
    <cellStyle name="Normal 11 6 12" xfId="34471"/>
    <cellStyle name="Normal 11 6 13" xfId="34472"/>
    <cellStyle name="Normal 11 6 2" xfId="34473"/>
    <cellStyle name="Normal 11 6 3" xfId="34474"/>
    <cellStyle name="Normal 11 6 4" xfId="34475"/>
    <cellStyle name="Normal 11 6 5" xfId="34476"/>
    <cellStyle name="Normal 11 6 6" xfId="34477"/>
    <cellStyle name="Normal 11 6 7" xfId="34478"/>
    <cellStyle name="Normal 11 6 8" xfId="34479"/>
    <cellStyle name="Normal 11 6 9" xfId="34480"/>
    <cellStyle name="Normal 11 7" xfId="89"/>
    <cellStyle name="Normal 11 7 2" xfId="34481"/>
    <cellStyle name="Normal 11 8" xfId="3577"/>
    <cellStyle name="Normal 11 9" xfId="3578"/>
    <cellStyle name="Normal 11_1.3s Accounting C Costs Scots" xfId="797"/>
    <cellStyle name="Normal 12" xfId="90"/>
    <cellStyle name="Normal 12 10" xfId="3579"/>
    <cellStyle name="Normal 12 11" xfId="3580"/>
    <cellStyle name="Normal 12 12" xfId="3581"/>
    <cellStyle name="Normal 12 13" xfId="3582"/>
    <cellStyle name="Normal 12 14" xfId="3583"/>
    <cellStyle name="Normal 12 15" xfId="3584"/>
    <cellStyle name="Normal 12 16" xfId="3585"/>
    <cellStyle name="Normal 12 17" xfId="3586"/>
    <cellStyle name="Normal 12 18" xfId="3587"/>
    <cellStyle name="Normal 12 19" xfId="3588"/>
    <cellStyle name="Normal 12 2" xfId="798"/>
    <cellStyle name="Normal 12 2 10" xfId="3589"/>
    <cellStyle name="Normal 12 2 11" xfId="3590"/>
    <cellStyle name="Normal 12 2 12" xfId="3591"/>
    <cellStyle name="Normal 12 2 13" xfId="3592"/>
    <cellStyle name="Normal 12 2 14" xfId="3593"/>
    <cellStyle name="Normal 12 2 15" xfId="3594"/>
    <cellStyle name="Normal 12 2 16" xfId="3595"/>
    <cellStyle name="Normal 12 2 17" xfId="3596"/>
    <cellStyle name="Normal 12 2 18" xfId="3597"/>
    <cellStyle name="Normal 12 2 19" xfId="3598"/>
    <cellStyle name="Normal 12 2 2" xfId="799"/>
    <cellStyle name="Normal 12 2 2 10" xfId="34482"/>
    <cellStyle name="Normal 12 2 2 11" xfId="34483"/>
    <cellStyle name="Normal 12 2 2 12" xfId="34484"/>
    <cellStyle name="Normal 12 2 2 13" xfId="34485"/>
    <cellStyle name="Normal 12 2 2 14" xfId="34486"/>
    <cellStyle name="Normal 12 2 2 15" xfId="34487"/>
    <cellStyle name="Normal 12 2 2 2" xfId="800"/>
    <cellStyle name="Normal 12 2 2 2 10" xfId="3599"/>
    <cellStyle name="Normal 12 2 2 2 11" xfId="3600"/>
    <cellStyle name="Normal 12 2 2 2 12" xfId="3601"/>
    <cellStyle name="Normal 12 2 2 2 13" xfId="3602"/>
    <cellStyle name="Normal 12 2 2 2 14" xfId="3603"/>
    <cellStyle name="Normal 12 2 2 2 15" xfId="3604"/>
    <cellStyle name="Normal 12 2 2 2 16" xfId="3605"/>
    <cellStyle name="Normal 12 2 2 2 17" xfId="3606"/>
    <cellStyle name="Normal 12 2 2 2 18" xfId="3607"/>
    <cellStyle name="Normal 12 2 2 2 19" xfId="3608"/>
    <cellStyle name="Normal 12 2 2 2 2" xfId="3609"/>
    <cellStyle name="Normal 12 2 2 2 2 10" xfId="34488"/>
    <cellStyle name="Normal 12 2 2 2 2 11" xfId="34489"/>
    <cellStyle name="Normal 12 2 2 2 2 12" xfId="34490"/>
    <cellStyle name="Normal 12 2 2 2 2 13" xfId="34491"/>
    <cellStyle name="Normal 12 2 2 2 2 2" xfId="34492"/>
    <cellStyle name="Normal 12 2 2 2 2 3" xfId="34493"/>
    <cellStyle name="Normal 12 2 2 2 2 4" xfId="34494"/>
    <cellStyle name="Normal 12 2 2 2 2 5" xfId="34495"/>
    <cellStyle name="Normal 12 2 2 2 2 6" xfId="34496"/>
    <cellStyle name="Normal 12 2 2 2 2 7" xfId="34497"/>
    <cellStyle name="Normal 12 2 2 2 2 8" xfId="34498"/>
    <cellStyle name="Normal 12 2 2 2 2 9" xfId="34499"/>
    <cellStyle name="Normal 12 2 2 2 20" xfId="3610"/>
    <cellStyle name="Normal 12 2 2 2 21" xfId="3611"/>
    <cellStyle name="Normal 12 2 2 2 3" xfId="3612"/>
    <cellStyle name="Normal 12 2 2 2 4" xfId="3613"/>
    <cellStyle name="Normal 12 2 2 2 5" xfId="3614"/>
    <cellStyle name="Normal 12 2 2 2 6" xfId="3615"/>
    <cellStyle name="Normal 12 2 2 2 7" xfId="3616"/>
    <cellStyle name="Normal 12 2 2 2 8" xfId="3617"/>
    <cellStyle name="Normal 12 2 2 2 9" xfId="3618"/>
    <cellStyle name="Normal 12 2 2 3" xfId="34500"/>
    <cellStyle name="Normal 12 2 2 3 10" xfId="34501"/>
    <cellStyle name="Normal 12 2 2 3 11" xfId="34502"/>
    <cellStyle name="Normal 12 2 2 3 12" xfId="34503"/>
    <cellStyle name="Normal 12 2 2 3 13" xfId="34504"/>
    <cellStyle name="Normal 12 2 2 3 2" xfId="34505"/>
    <cellStyle name="Normal 12 2 2 3 3" xfId="34506"/>
    <cellStyle name="Normal 12 2 2 3 4" xfId="34507"/>
    <cellStyle name="Normal 12 2 2 3 5" xfId="34508"/>
    <cellStyle name="Normal 12 2 2 3 6" xfId="34509"/>
    <cellStyle name="Normal 12 2 2 3 7" xfId="34510"/>
    <cellStyle name="Normal 12 2 2 3 8" xfId="34511"/>
    <cellStyle name="Normal 12 2 2 3 9" xfId="34512"/>
    <cellStyle name="Normal 12 2 2 4" xfId="34513"/>
    <cellStyle name="Normal 12 2 2 5" xfId="34514"/>
    <cellStyle name="Normal 12 2 2 6" xfId="34515"/>
    <cellStyle name="Normal 12 2 2 7" xfId="34516"/>
    <cellStyle name="Normal 12 2 2 8" xfId="34517"/>
    <cellStyle name="Normal 12 2 2 9" xfId="34518"/>
    <cellStyle name="Normal 12 2 2_4 28 1_Asst_Health_Crit_AllTO_RIIO_20110714pm" xfId="801"/>
    <cellStyle name="Normal 12 2 20" xfId="3619"/>
    <cellStyle name="Normal 12 2 21" xfId="3620"/>
    <cellStyle name="Normal 12 2 22" xfId="3621"/>
    <cellStyle name="Normal 12 2 23" xfId="3622"/>
    <cellStyle name="Normal 12 2 24" xfId="3623"/>
    <cellStyle name="Normal 12 2 3" xfId="802"/>
    <cellStyle name="Normal 12 2 3 10" xfId="3624"/>
    <cellStyle name="Normal 12 2 3 11" xfId="3625"/>
    <cellStyle name="Normal 12 2 3 12" xfId="3626"/>
    <cellStyle name="Normal 12 2 3 13" xfId="3627"/>
    <cellStyle name="Normal 12 2 3 14" xfId="3628"/>
    <cellStyle name="Normal 12 2 3 15" xfId="3629"/>
    <cellStyle name="Normal 12 2 3 16" xfId="3630"/>
    <cellStyle name="Normal 12 2 3 17" xfId="3631"/>
    <cellStyle name="Normal 12 2 3 18" xfId="3632"/>
    <cellStyle name="Normal 12 2 3 19" xfId="3633"/>
    <cellStyle name="Normal 12 2 3 2" xfId="3634"/>
    <cellStyle name="Normal 12 2 3 2 10" xfId="34519"/>
    <cellStyle name="Normal 12 2 3 2 11" xfId="34520"/>
    <cellStyle name="Normal 12 2 3 2 12" xfId="34521"/>
    <cellStyle name="Normal 12 2 3 2 13" xfId="34522"/>
    <cellStyle name="Normal 12 2 3 2 2" xfId="34523"/>
    <cellStyle name="Normal 12 2 3 2 3" xfId="34524"/>
    <cellStyle name="Normal 12 2 3 2 4" xfId="34525"/>
    <cellStyle name="Normal 12 2 3 2 5" xfId="34526"/>
    <cellStyle name="Normal 12 2 3 2 6" xfId="34527"/>
    <cellStyle name="Normal 12 2 3 2 7" xfId="34528"/>
    <cellStyle name="Normal 12 2 3 2 8" xfId="34529"/>
    <cellStyle name="Normal 12 2 3 2 9" xfId="34530"/>
    <cellStyle name="Normal 12 2 3 20" xfId="3635"/>
    <cellStyle name="Normal 12 2 3 21" xfId="3636"/>
    <cellStyle name="Normal 12 2 3 3" xfId="3637"/>
    <cellStyle name="Normal 12 2 3 4" xfId="3638"/>
    <cellStyle name="Normal 12 2 3 5" xfId="3639"/>
    <cellStyle name="Normal 12 2 3 6" xfId="3640"/>
    <cellStyle name="Normal 12 2 3 7" xfId="3641"/>
    <cellStyle name="Normal 12 2 3 8" xfId="3642"/>
    <cellStyle name="Normal 12 2 3 9" xfId="3643"/>
    <cellStyle name="Normal 12 2 4" xfId="3644"/>
    <cellStyle name="Normal 12 2 4 10" xfId="34531"/>
    <cellStyle name="Normal 12 2 4 11" xfId="34532"/>
    <cellStyle name="Normal 12 2 4 12" xfId="34533"/>
    <cellStyle name="Normal 12 2 4 13" xfId="34534"/>
    <cellStyle name="Normal 12 2 4 14" xfId="34535"/>
    <cellStyle name="Normal 12 2 4 2" xfId="34536"/>
    <cellStyle name="Normal 12 2 4 2 10" xfId="34537"/>
    <cellStyle name="Normal 12 2 4 2 11" xfId="34538"/>
    <cellStyle name="Normal 12 2 4 2 12" xfId="34539"/>
    <cellStyle name="Normal 12 2 4 2 13" xfId="34540"/>
    <cellStyle name="Normal 12 2 4 2 2" xfId="34541"/>
    <cellStyle name="Normal 12 2 4 2 3" xfId="34542"/>
    <cellStyle name="Normal 12 2 4 2 4" xfId="34543"/>
    <cellStyle name="Normal 12 2 4 2 5" xfId="34544"/>
    <cellStyle name="Normal 12 2 4 2 6" xfId="34545"/>
    <cellStyle name="Normal 12 2 4 2 7" xfId="34546"/>
    <cellStyle name="Normal 12 2 4 2 8" xfId="34547"/>
    <cellStyle name="Normal 12 2 4 2 9" xfId="34548"/>
    <cellStyle name="Normal 12 2 4 3" xfId="34549"/>
    <cellStyle name="Normal 12 2 4 4" xfId="34550"/>
    <cellStyle name="Normal 12 2 4 5" xfId="34551"/>
    <cellStyle name="Normal 12 2 4 6" xfId="34552"/>
    <cellStyle name="Normal 12 2 4 7" xfId="34553"/>
    <cellStyle name="Normal 12 2 4 8" xfId="34554"/>
    <cellStyle name="Normal 12 2 4 9" xfId="34555"/>
    <cellStyle name="Normal 12 2 5" xfId="3645"/>
    <cellStyle name="Normal 12 2 5 10" xfId="34556"/>
    <cellStyle name="Normal 12 2 5 11" xfId="34557"/>
    <cellStyle name="Normal 12 2 5 12" xfId="34558"/>
    <cellStyle name="Normal 12 2 5 13" xfId="34559"/>
    <cellStyle name="Normal 12 2 5 2" xfId="34560"/>
    <cellStyle name="Normal 12 2 5 3" xfId="34561"/>
    <cellStyle name="Normal 12 2 5 4" xfId="34562"/>
    <cellStyle name="Normal 12 2 5 5" xfId="34563"/>
    <cellStyle name="Normal 12 2 5 6" xfId="34564"/>
    <cellStyle name="Normal 12 2 5 7" xfId="34565"/>
    <cellStyle name="Normal 12 2 5 8" xfId="34566"/>
    <cellStyle name="Normal 12 2 5 9" xfId="34567"/>
    <cellStyle name="Normal 12 2 6" xfId="3646"/>
    <cellStyle name="Normal 12 2 7" xfId="3647"/>
    <cellStyle name="Normal 12 2 8" xfId="3648"/>
    <cellStyle name="Normal 12 2 9" xfId="3649"/>
    <cellStyle name="Normal 12 2_4 28 1_Asst_Health_Crit_AllTO_RIIO_20110714pm" xfId="803"/>
    <cellStyle name="Normal 12 20" xfId="3650"/>
    <cellStyle name="Normal 12 21" xfId="3651"/>
    <cellStyle name="Normal 12 22" xfId="3652"/>
    <cellStyle name="Normal 12 23" xfId="3653"/>
    <cellStyle name="Normal 12 24" xfId="3654"/>
    <cellStyle name="Normal 12 25" xfId="3655"/>
    <cellStyle name="Normal 12 3" xfId="804"/>
    <cellStyle name="Normal 12 3 10" xfId="3656"/>
    <cellStyle name="Normal 12 3 11" xfId="3657"/>
    <cellStyle name="Normal 12 3 12" xfId="3658"/>
    <cellStyle name="Normal 12 3 13" xfId="3659"/>
    <cellStyle name="Normal 12 3 14" xfId="3660"/>
    <cellStyle name="Normal 12 3 15" xfId="3661"/>
    <cellStyle name="Normal 12 3 16" xfId="3662"/>
    <cellStyle name="Normal 12 3 17" xfId="3663"/>
    <cellStyle name="Normal 12 3 18" xfId="3664"/>
    <cellStyle name="Normal 12 3 19" xfId="3665"/>
    <cellStyle name="Normal 12 3 2" xfId="805"/>
    <cellStyle name="Normal 12 3 2 10" xfId="3666"/>
    <cellStyle name="Normal 12 3 2 11" xfId="3667"/>
    <cellStyle name="Normal 12 3 2 12" xfId="3668"/>
    <cellStyle name="Normal 12 3 2 13" xfId="3669"/>
    <cellStyle name="Normal 12 3 2 14" xfId="3670"/>
    <cellStyle name="Normal 12 3 2 15" xfId="3671"/>
    <cellStyle name="Normal 12 3 2 16" xfId="3672"/>
    <cellStyle name="Normal 12 3 2 17" xfId="3673"/>
    <cellStyle name="Normal 12 3 2 18" xfId="3674"/>
    <cellStyle name="Normal 12 3 2 19" xfId="3675"/>
    <cellStyle name="Normal 12 3 2 2" xfId="3676"/>
    <cellStyle name="Normal 12 3 2 2 10" xfId="34568"/>
    <cellStyle name="Normal 12 3 2 2 11" xfId="34569"/>
    <cellStyle name="Normal 12 3 2 2 12" xfId="34570"/>
    <cellStyle name="Normal 12 3 2 2 13" xfId="34571"/>
    <cellStyle name="Normal 12 3 2 2 2" xfId="34572"/>
    <cellStyle name="Normal 12 3 2 2 3" xfId="34573"/>
    <cellStyle name="Normal 12 3 2 2 4" xfId="34574"/>
    <cellStyle name="Normal 12 3 2 2 5" xfId="34575"/>
    <cellStyle name="Normal 12 3 2 2 6" xfId="34576"/>
    <cellStyle name="Normal 12 3 2 2 7" xfId="34577"/>
    <cellStyle name="Normal 12 3 2 2 8" xfId="34578"/>
    <cellStyle name="Normal 12 3 2 2 9" xfId="34579"/>
    <cellStyle name="Normal 12 3 2 20" xfId="3677"/>
    <cellStyle name="Normal 12 3 2 21" xfId="3678"/>
    <cellStyle name="Normal 12 3 2 3" xfId="3679"/>
    <cellStyle name="Normal 12 3 2 4" xfId="3680"/>
    <cellStyle name="Normal 12 3 2 5" xfId="3681"/>
    <cellStyle name="Normal 12 3 2 6" xfId="3682"/>
    <cellStyle name="Normal 12 3 2 7" xfId="3683"/>
    <cellStyle name="Normal 12 3 2 8" xfId="3684"/>
    <cellStyle name="Normal 12 3 2 9" xfId="3685"/>
    <cellStyle name="Normal 12 3 20" xfId="3686"/>
    <cellStyle name="Normal 12 3 21" xfId="3687"/>
    <cellStyle name="Normal 12 3 22" xfId="3688"/>
    <cellStyle name="Normal 12 3 3" xfId="3689"/>
    <cellStyle name="Normal 12 3 3 10" xfId="34580"/>
    <cellStyle name="Normal 12 3 3 11" xfId="34581"/>
    <cellStyle name="Normal 12 3 3 12" xfId="34582"/>
    <cellStyle name="Normal 12 3 3 13" xfId="34583"/>
    <cellStyle name="Normal 12 3 3 2" xfId="34584"/>
    <cellStyle name="Normal 12 3 3 3" xfId="34585"/>
    <cellStyle name="Normal 12 3 3 4" xfId="34586"/>
    <cellStyle name="Normal 12 3 3 5" xfId="34587"/>
    <cellStyle name="Normal 12 3 3 6" xfId="34588"/>
    <cellStyle name="Normal 12 3 3 7" xfId="34589"/>
    <cellStyle name="Normal 12 3 3 8" xfId="34590"/>
    <cellStyle name="Normal 12 3 3 9" xfId="34591"/>
    <cellStyle name="Normal 12 3 4" xfId="3690"/>
    <cellStyle name="Normal 12 3 5" xfId="3691"/>
    <cellStyle name="Normal 12 3 6" xfId="3692"/>
    <cellStyle name="Normal 12 3 7" xfId="3693"/>
    <cellStyle name="Normal 12 3 8" xfId="3694"/>
    <cellStyle name="Normal 12 3 9" xfId="3695"/>
    <cellStyle name="Normal 12 3_4 28 1_Asst_Health_Crit_AllTO_RIIO_20110714pm" xfId="806"/>
    <cellStyle name="Normal 12 4" xfId="807"/>
    <cellStyle name="Normal 12 4 10" xfId="3696"/>
    <cellStyle name="Normal 12 4 11" xfId="3697"/>
    <cellStyle name="Normal 12 4 12" xfId="3698"/>
    <cellStyle name="Normal 12 4 13" xfId="3699"/>
    <cellStyle name="Normal 12 4 14" xfId="3700"/>
    <cellStyle name="Normal 12 4 15" xfId="3701"/>
    <cellStyle name="Normal 12 4 16" xfId="3702"/>
    <cellStyle name="Normal 12 4 17" xfId="3703"/>
    <cellStyle name="Normal 12 4 18" xfId="3704"/>
    <cellStyle name="Normal 12 4 19" xfId="3705"/>
    <cellStyle name="Normal 12 4 2" xfId="3706"/>
    <cellStyle name="Normal 12 4 2 10" xfId="34592"/>
    <cellStyle name="Normal 12 4 2 11" xfId="34593"/>
    <cellStyle name="Normal 12 4 2 12" xfId="34594"/>
    <cellStyle name="Normal 12 4 2 13" xfId="34595"/>
    <cellStyle name="Normal 12 4 2 2" xfId="34596"/>
    <cellStyle name="Normal 12 4 2 3" xfId="34597"/>
    <cellStyle name="Normal 12 4 2 4" xfId="34598"/>
    <cellStyle name="Normal 12 4 2 5" xfId="34599"/>
    <cellStyle name="Normal 12 4 2 6" xfId="34600"/>
    <cellStyle name="Normal 12 4 2 7" xfId="34601"/>
    <cellStyle name="Normal 12 4 2 8" xfId="34602"/>
    <cellStyle name="Normal 12 4 2 9" xfId="34603"/>
    <cellStyle name="Normal 12 4 20" xfId="3707"/>
    <cellStyle name="Normal 12 4 21" xfId="3708"/>
    <cellStyle name="Normal 12 4 3" xfId="3709"/>
    <cellStyle name="Normal 12 4 4" xfId="3710"/>
    <cellStyle name="Normal 12 4 5" xfId="3711"/>
    <cellStyle name="Normal 12 4 6" xfId="3712"/>
    <cellStyle name="Normal 12 4 7" xfId="3713"/>
    <cellStyle name="Normal 12 4 8" xfId="3714"/>
    <cellStyle name="Normal 12 4 9" xfId="3715"/>
    <cellStyle name="Normal 12 5" xfId="3716"/>
    <cellStyle name="Normal 12 5 10" xfId="34604"/>
    <cellStyle name="Normal 12 5 11" xfId="34605"/>
    <cellStyle name="Normal 12 5 12" xfId="34606"/>
    <cellStyle name="Normal 12 5 13" xfId="34607"/>
    <cellStyle name="Normal 12 5 2" xfId="34608"/>
    <cellStyle name="Normal 12 5 3" xfId="34609"/>
    <cellStyle name="Normal 12 5 4" xfId="34610"/>
    <cellStyle name="Normal 12 5 5" xfId="34611"/>
    <cellStyle name="Normal 12 5 6" xfId="34612"/>
    <cellStyle name="Normal 12 5 7" xfId="34613"/>
    <cellStyle name="Normal 12 5 8" xfId="34614"/>
    <cellStyle name="Normal 12 5 9" xfId="34615"/>
    <cellStyle name="Normal 12 6" xfId="3717"/>
    <cellStyle name="Normal 12 7" xfId="3718"/>
    <cellStyle name="Normal 12 8" xfId="3719"/>
    <cellStyle name="Normal 12 9" xfId="3720"/>
    <cellStyle name="Normal 12_1.3s Accounting C Costs Scots" xfId="808"/>
    <cellStyle name="Normal 13" xfId="809"/>
    <cellStyle name="Normal 13 10" xfId="3721"/>
    <cellStyle name="Normal 13 11" xfId="3722"/>
    <cellStyle name="Normal 13 12" xfId="3723"/>
    <cellStyle name="Normal 13 13" xfId="3724"/>
    <cellStyle name="Normal 13 14" xfId="3725"/>
    <cellStyle name="Normal 13 15" xfId="3726"/>
    <cellStyle name="Normal 13 16" xfId="3727"/>
    <cellStyle name="Normal 13 17" xfId="3728"/>
    <cellStyle name="Normal 13 18" xfId="3729"/>
    <cellStyle name="Normal 13 19" xfId="3730"/>
    <cellStyle name="Normal 13 2" xfId="810"/>
    <cellStyle name="Normal 13 2 10" xfId="3731"/>
    <cellStyle name="Normal 13 2 11" xfId="3732"/>
    <cellStyle name="Normal 13 2 12" xfId="3733"/>
    <cellStyle name="Normal 13 2 13" xfId="3734"/>
    <cellStyle name="Normal 13 2 14" xfId="3735"/>
    <cellStyle name="Normal 13 2 15" xfId="3736"/>
    <cellStyle name="Normal 13 2 16" xfId="3737"/>
    <cellStyle name="Normal 13 2 17" xfId="3738"/>
    <cellStyle name="Normal 13 2 18" xfId="3739"/>
    <cellStyle name="Normal 13 2 19" xfId="3740"/>
    <cellStyle name="Normal 13 2 2" xfId="3741"/>
    <cellStyle name="Normal 13 2 2 10" xfId="34616"/>
    <cellStyle name="Normal 13 2 2 11" xfId="34617"/>
    <cellStyle name="Normal 13 2 2 12" xfId="34618"/>
    <cellStyle name="Normal 13 2 2 13" xfId="34619"/>
    <cellStyle name="Normal 13 2 2 14" xfId="34620"/>
    <cellStyle name="Normal 13 2 2 15" xfId="34621"/>
    <cellStyle name="Normal 13 2 2 2" xfId="33680"/>
    <cellStyle name="Normal 13 2 2 2 10" xfId="34622"/>
    <cellStyle name="Normal 13 2 2 2 11" xfId="34623"/>
    <cellStyle name="Normal 13 2 2 2 12" xfId="34624"/>
    <cellStyle name="Normal 13 2 2 2 13" xfId="34625"/>
    <cellStyle name="Normal 13 2 2 2 14" xfId="34626"/>
    <cellStyle name="Normal 13 2 2 2 15" xfId="34627"/>
    <cellStyle name="Normal 13 2 2 2 2" xfId="34628"/>
    <cellStyle name="Normal 13 2 2 2 2 10" xfId="34629"/>
    <cellStyle name="Normal 13 2 2 2 2 11" xfId="34630"/>
    <cellStyle name="Normal 13 2 2 2 2 12" xfId="34631"/>
    <cellStyle name="Normal 13 2 2 2 2 13" xfId="34632"/>
    <cellStyle name="Normal 13 2 2 2 2 2" xfId="34633"/>
    <cellStyle name="Normal 13 2 2 2 2 3" xfId="34634"/>
    <cellStyle name="Normal 13 2 2 2 2 4" xfId="34635"/>
    <cellStyle name="Normal 13 2 2 2 2 5" xfId="34636"/>
    <cellStyle name="Normal 13 2 2 2 2 6" xfId="34637"/>
    <cellStyle name="Normal 13 2 2 2 2 7" xfId="34638"/>
    <cellStyle name="Normal 13 2 2 2 2 8" xfId="34639"/>
    <cellStyle name="Normal 13 2 2 2 2 9" xfId="34640"/>
    <cellStyle name="Normal 13 2 2 2 3" xfId="34641"/>
    <cellStyle name="Normal 13 2 2 2 4" xfId="34642"/>
    <cellStyle name="Normal 13 2 2 2 5" xfId="34643"/>
    <cellStyle name="Normal 13 2 2 2 6" xfId="34644"/>
    <cellStyle name="Normal 13 2 2 2 7" xfId="34645"/>
    <cellStyle name="Normal 13 2 2 2 8" xfId="34646"/>
    <cellStyle name="Normal 13 2 2 2 9" xfId="34647"/>
    <cellStyle name="Normal 13 2 2 3" xfId="34648"/>
    <cellStyle name="Normal 13 2 2 3 10" xfId="34649"/>
    <cellStyle name="Normal 13 2 2 3 11" xfId="34650"/>
    <cellStyle name="Normal 13 2 2 3 12" xfId="34651"/>
    <cellStyle name="Normal 13 2 2 3 13" xfId="34652"/>
    <cellStyle name="Normal 13 2 2 3 2" xfId="34653"/>
    <cellStyle name="Normal 13 2 2 3 3" xfId="34654"/>
    <cellStyle name="Normal 13 2 2 3 4" xfId="34655"/>
    <cellStyle name="Normal 13 2 2 3 5" xfId="34656"/>
    <cellStyle name="Normal 13 2 2 3 6" xfId="34657"/>
    <cellStyle name="Normal 13 2 2 3 7" xfId="34658"/>
    <cellStyle name="Normal 13 2 2 3 8" xfId="34659"/>
    <cellStyle name="Normal 13 2 2 3 9" xfId="34660"/>
    <cellStyle name="Normal 13 2 2 4" xfId="34661"/>
    <cellStyle name="Normal 13 2 2 5" xfId="34662"/>
    <cellStyle name="Normal 13 2 2 6" xfId="34663"/>
    <cellStyle name="Normal 13 2 2 7" xfId="34664"/>
    <cellStyle name="Normal 13 2 2 8" xfId="34665"/>
    <cellStyle name="Normal 13 2 2 9" xfId="34666"/>
    <cellStyle name="Normal 13 2 20" xfId="3742"/>
    <cellStyle name="Normal 13 2 21" xfId="3743"/>
    <cellStyle name="Normal 13 2 22" xfId="3744"/>
    <cellStyle name="Normal 13 2 3" xfId="3745"/>
    <cellStyle name="Normal 13 2 3 10" xfId="34667"/>
    <cellStyle name="Normal 13 2 3 11" xfId="34668"/>
    <cellStyle name="Normal 13 2 3 12" xfId="34669"/>
    <cellStyle name="Normal 13 2 3 13" xfId="34670"/>
    <cellStyle name="Normal 13 2 3 14" xfId="34671"/>
    <cellStyle name="Normal 13 2 3 15" xfId="34672"/>
    <cellStyle name="Normal 13 2 3 2" xfId="34673"/>
    <cellStyle name="Normal 13 2 3 2 10" xfId="34674"/>
    <cellStyle name="Normal 13 2 3 2 11" xfId="34675"/>
    <cellStyle name="Normal 13 2 3 2 12" xfId="34676"/>
    <cellStyle name="Normal 13 2 3 2 13" xfId="34677"/>
    <cellStyle name="Normal 13 2 3 2 2" xfId="34678"/>
    <cellStyle name="Normal 13 2 3 2 3" xfId="34679"/>
    <cellStyle name="Normal 13 2 3 2 4" xfId="34680"/>
    <cellStyle name="Normal 13 2 3 2 5" xfId="34681"/>
    <cellStyle name="Normal 13 2 3 2 6" xfId="34682"/>
    <cellStyle name="Normal 13 2 3 2 7" xfId="34683"/>
    <cellStyle name="Normal 13 2 3 2 8" xfId="34684"/>
    <cellStyle name="Normal 13 2 3 2 9" xfId="34685"/>
    <cellStyle name="Normal 13 2 3 3" xfId="34686"/>
    <cellStyle name="Normal 13 2 3 4" xfId="34687"/>
    <cellStyle name="Normal 13 2 3 5" xfId="34688"/>
    <cellStyle name="Normal 13 2 3 6" xfId="34689"/>
    <cellStyle name="Normal 13 2 3 7" xfId="34690"/>
    <cellStyle name="Normal 13 2 3 8" xfId="34691"/>
    <cellStyle name="Normal 13 2 3 9" xfId="34692"/>
    <cellStyle name="Normal 13 2 4" xfId="3746"/>
    <cellStyle name="Normal 13 2 4 10" xfId="34693"/>
    <cellStyle name="Normal 13 2 4 11" xfId="34694"/>
    <cellStyle name="Normal 13 2 4 12" xfId="34695"/>
    <cellStyle name="Normal 13 2 4 13" xfId="34696"/>
    <cellStyle name="Normal 13 2 4 2" xfId="34697"/>
    <cellStyle name="Normal 13 2 4 3" xfId="34698"/>
    <cellStyle name="Normal 13 2 4 4" xfId="34699"/>
    <cellStyle name="Normal 13 2 4 5" xfId="34700"/>
    <cellStyle name="Normal 13 2 4 6" xfId="34701"/>
    <cellStyle name="Normal 13 2 4 7" xfId="34702"/>
    <cellStyle name="Normal 13 2 4 8" xfId="34703"/>
    <cellStyle name="Normal 13 2 4 9" xfId="34704"/>
    <cellStyle name="Normal 13 2 5" xfId="3747"/>
    <cellStyle name="Normal 13 2 6" xfId="3748"/>
    <cellStyle name="Normal 13 2 7" xfId="3749"/>
    <cellStyle name="Normal 13 2 8" xfId="3750"/>
    <cellStyle name="Normal 13 2 9" xfId="3751"/>
    <cellStyle name="Normal 13 20" xfId="3752"/>
    <cellStyle name="Normal 13 21" xfId="3753"/>
    <cellStyle name="Normal 13 22" xfId="3754"/>
    <cellStyle name="Normal 13 23" xfId="3755"/>
    <cellStyle name="Normal 13 3" xfId="1984"/>
    <cellStyle name="Normal 13 3 10" xfId="34705"/>
    <cellStyle name="Normal 13 3 11" xfId="34706"/>
    <cellStyle name="Normal 13 3 12" xfId="34707"/>
    <cellStyle name="Normal 13 3 13" xfId="34708"/>
    <cellStyle name="Normal 13 3 14" xfId="34709"/>
    <cellStyle name="Normal 13 3 15" xfId="34710"/>
    <cellStyle name="Normal 13 3 2" xfId="34711"/>
    <cellStyle name="Normal 13 3 2 10" xfId="34712"/>
    <cellStyle name="Normal 13 3 2 11" xfId="34713"/>
    <cellStyle name="Normal 13 3 2 12" xfId="34714"/>
    <cellStyle name="Normal 13 3 2 13" xfId="34715"/>
    <cellStyle name="Normal 13 3 2 2" xfId="34716"/>
    <cellStyle name="Normal 13 3 2 3" xfId="34717"/>
    <cellStyle name="Normal 13 3 2 4" xfId="34718"/>
    <cellStyle name="Normal 13 3 2 5" xfId="34719"/>
    <cellStyle name="Normal 13 3 2 6" xfId="34720"/>
    <cellStyle name="Normal 13 3 2 7" xfId="34721"/>
    <cellStyle name="Normal 13 3 2 8" xfId="34722"/>
    <cellStyle name="Normal 13 3 2 9" xfId="34723"/>
    <cellStyle name="Normal 13 3 3" xfId="34724"/>
    <cellStyle name="Normal 13 3 4" xfId="34725"/>
    <cellStyle name="Normal 13 3 5" xfId="34726"/>
    <cellStyle name="Normal 13 3 6" xfId="34727"/>
    <cellStyle name="Normal 13 3 7" xfId="34728"/>
    <cellStyle name="Normal 13 3 8" xfId="34729"/>
    <cellStyle name="Normal 13 3 9" xfId="34730"/>
    <cellStyle name="Normal 13 4" xfId="3756"/>
    <cellStyle name="Normal 13 4 10" xfId="34731"/>
    <cellStyle name="Normal 13 4 11" xfId="34732"/>
    <cellStyle name="Normal 13 4 12" xfId="34733"/>
    <cellStyle name="Normal 13 4 13" xfId="34734"/>
    <cellStyle name="Normal 13 4 2" xfId="34735"/>
    <cellStyle name="Normal 13 4 3" xfId="34736"/>
    <cellStyle name="Normal 13 4 4" xfId="34737"/>
    <cellStyle name="Normal 13 4 5" xfId="34738"/>
    <cellStyle name="Normal 13 4 6" xfId="34739"/>
    <cellStyle name="Normal 13 4 7" xfId="34740"/>
    <cellStyle name="Normal 13 4 8" xfId="34741"/>
    <cellStyle name="Normal 13 4 9" xfId="34742"/>
    <cellStyle name="Normal 13 5" xfId="3757"/>
    <cellStyle name="Normal 13 6" xfId="3758"/>
    <cellStyle name="Normal 13 7" xfId="3759"/>
    <cellStyle name="Normal 13 8" xfId="3760"/>
    <cellStyle name="Normal 13 9" xfId="3761"/>
    <cellStyle name="Normal 13_2010_NGET_TPCR4_RO_FBPQ(Opex) trace only FINAL(DPP)" xfId="811"/>
    <cellStyle name="Normal 14" xfId="812"/>
    <cellStyle name="Normal 14 10" xfId="3762"/>
    <cellStyle name="Normal 14 10 10" xfId="3763"/>
    <cellStyle name="Normal 14 10 11" xfId="3764"/>
    <cellStyle name="Normal 14 10 12" xfId="3765"/>
    <cellStyle name="Normal 14 10 13" xfId="3766"/>
    <cellStyle name="Normal 14 10 14" xfId="3767"/>
    <cellStyle name="Normal 14 10 15" xfId="3768"/>
    <cellStyle name="Normal 14 10 16" xfId="3769"/>
    <cellStyle name="Normal 14 10 17" xfId="3770"/>
    <cellStyle name="Normal 14 10 18" xfId="3771"/>
    <cellStyle name="Normal 14 10 2" xfId="3772"/>
    <cellStyle name="Normal 14 10 3" xfId="3773"/>
    <cellStyle name="Normal 14 10 4" xfId="3774"/>
    <cellStyle name="Normal 14 10 5" xfId="3775"/>
    <cellStyle name="Normal 14 10 6" xfId="3776"/>
    <cellStyle name="Normal 14 10 7" xfId="3777"/>
    <cellStyle name="Normal 14 10 8" xfId="3778"/>
    <cellStyle name="Normal 14 10 9" xfId="3779"/>
    <cellStyle name="Normal 14 11" xfId="3780"/>
    <cellStyle name="Normal 14 11 10" xfId="3781"/>
    <cellStyle name="Normal 14 11 11" xfId="3782"/>
    <cellStyle name="Normal 14 11 12" xfId="3783"/>
    <cellStyle name="Normal 14 11 13" xfId="3784"/>
    <cellStyle name="Normal 14 11 14" xfId="3785"/>
    <cellStyle name="Normal 14 11 15" xfId="3786"/>
    <cellStyle name="Normal 14 11 16" xfId="3787"/>
    <cellStyle name="Normal 14 11 17" xfId="3788"/>
    <cellStyle name="Normal 14 11 18" xfId="3789"/>
    <cellStyle name="Normal 14 11 2" xfId="3790"/>
    <cellStyle name="Normal 14 11 3" xfId="3791"/>
    <cellStyle name="Normal 14 11 4" xfId="3792"/>
    <cellStyle name="Normal 14 11 5" xfId="3793"/>
    <cellStyle name="Normal 14 11 6" xfId="3794"/>
    <cellStyle name="Normal 14 11 7" xfId="3795"/>
    <cellStyle name="Normal 14 11 8" xfId="3796"/>
    <cellStyle name="Normal 14 11 9" xfId="3797"/>
    <cellStyle name="Normal 14 12" xfId="3798"/>
    <cellStyle name="Normal 14 12 10" xfId="3799"/>
    <cellStyle name="Normal 14 12 11" xfId="3800"/>
    <cellStyle name="Normal 14 12 12" xfId="3801"/>
    <cellStyle name="Normal 14 12 13" xfId="3802"/>
    <cellStyle name="Normal 14 12 14" xfId="3803"/>
    <cellStyle name="Normal 14 12 15" xfId="3804"/>
    <cellStyle name="Normal 14 12 16" xfId="3805"/>
    <cellStyle name="Normal 14 12 17" xfId="3806"/>
    <cellStyle name="Normal 14 12 18" xfId="3807"/>
    <cellStyle name="Normal 14 12 2" xfId="3808"/>
    <cellStyle name="Normal 14 12 3" xfId="3809"/>
    <cellStyle name="Normal 14 12 4" xfId="3810"/>
    <cellStyle name="Normal 14 12 5" xfId="3811"/>
    <cellStyle name="Normal 14 12 6" xfId="3812"/>
    <cellStyle name="Normal 14 12 7" xfId="3813"/>
    <cellStyle name="Normal 14 12 8" xfId="3814"/>
    <cellStyle name="Normal 14 12 9" xfId="3815"/>
    <cellStyle name="Normal 14 13" xfId="3816"/>
    <cellStyle name="Normal 14 13 10" xfId="3817"/>
    <cellStyle name="Normal 14 13 11" xfId="3818"/>
    <cellStyle name="Normal 14 13 12" xfId="3819"/>
    <cellStyle name="Normal 14 13 13" xfId="3820"/>
    <cellStyle name="Normal 14 13 14" xfId="3821"/>
    <cellStyle name="Normal 14 13 15" xfId="3822"/>
    <cellStyle name="Normal 14 13 16" xfId="3823"/>
    <cellStyle name="Normal 14 13 17" xfId="3824"/>
    <cellStyle name="Normal 14 13 18" xfId="3825"/>
    <cellStyle name="Normal 14 13 2" xfId="3826"/>
    <cellStyle name="Normal 14 13 3" xfId="3827"/>
    <cellStyle name="Normal 14 13 4" xfId="3828"/>
    <cellStyle name="Normal 14 13 5" xfId="3829"/>
    <cellStyle name="Normal 14 13 6" xfId="3830"/>
    <cellStyle name="Normal 14 13 7" xfId="3831"/>
    <cellStyle name="Normal 14 13 8" xfId="3832"/>
    <cellStyle name="Normal 14 13 9" xfId="3833"/>
    <cellStyle name="Normal 14 14" xfId="3834"/>
    <cellStyle name="Normal 14 14 10" xfId="3835"/>
    <cellStyle name="Normal 14 14 11" xfId="3836"/>
    <cellStyle name="Normal 14 14 12" xfId="3837"/>
    <cellStyle name="Normal 14 14 13" xfId="3838"/>
    <cellStyle name="Normal 14 14 14" xfId="3839"/>
    <cellStyle name="Normal 14 14 15" xfId="3840"/>
    <cellStyle name="Normal 14 14 16" xfId="3841"/>
    <cellStyle name="Normal 14 14 17" xfId="3842"/>
    <cellStyle name="Normal 14 14 18" xfId="3843"/>
    <cellStyle name="Normal 14 14 2" xfId="3844"/>
    <cellStyle name="Normal 14 14 3" xfId="3845"/>
    <cellStyle name="Normal 14 14 4" xfId="3846"/>
    <cellStyle name="Normal 14 14 5" xfId="3847"/>
    <cellStyle name="Normal 14 14 6" xfId="3848"/>
    <cellStyle name="Normal 14 14 7" xfId="3849"/>
    <cellStyle name="Normal 14 14 8" xfId="3850"/>
    <cellStyle name="Normal 14 14 9" xfId="3851"/>
    <cellStyle name="Normal 14 15" xfId="3852"/>
    <cellStyle name="Normal 14 15 10" xfId="3853"/>
    <cellStyle name="Normal 14 15 11" xfId="3854"/>
    <cellStyle name="Normal 14 15 12" xfId="3855"/>
    <cellStyle name="Normal 14 15 13" xfId="3856"/>
    <cellStyle name="Normal 14 15 14" xfId="3857"/>
    <cellStyle name="Normal 14 15 15" xfId="3858"/>
    <cellStyle name="Normal 14 15 16" xfId="3859"/>
    <cellStyle name="Normal 14 15 17" xfId="3860"/>
    <cellStyle name="Normal 14 15 18" xfId="3861"/>
    <cellStyle name="Normal 14 15 2" xfId="3862"/>
    <cellStyle name="Normal 14 15 3" xfId="3863"/>
    <cellStyle name="Normal 14 15 4" xfId="3864"/>
    <cellStyle name="Normal 14 15 5" xfId="3865"/>
    <cellStyle name="Normal 14 15 6" xfId="3866"/>
    <cellStyle name="Normal 14 15 7" xfId="3867"/>
    <cellStyle name="Normal 14 15 8" xfId="3868"/>
    <cellStyle name="Normal 14 15 9" xfId="3869"/>
    <cellStyle name="Normal 14 16" xfId="3870"/>
    <cellStyle name="Normal 14 16 10" xfId="3871"/>
    <cellStyle name="Normal 14 16 11" xfId="3872"/>
    <cellStyle name="Normal 14 16 12" xfId="3873"/>
    <cellStyle name="Normal 14 16 13" xfId="3874"/>
    <cellStyle name="Normal 14 16 14" xfId="3875"/>
    <cellStyle name="Normal 14 16 15" xfId="3876"/>
    <cellStyle name="Normal 14 16 16" xfId="3877"/>
    <cellStyle name="Normal 14 16 17" xfId="3878"/>
    <cellStyle name="Normal 14 16 18" xfId="3879"/>
    <cellStyle name="Normal 14 16 2" xfId="3880"/>
    <cellStyle name="Normal 14 16 3" xfId="3881"/>
    <cellStyle name="Normal 14 16 4" xfId="3882"/>
    <cellStyle name="Normal 14 16 5" xfId="3883"/>
    <cellStyle name="Normal 14 16 6" xfId="3884"/>
    <cellStyle name="Normal 14 16 7" xfId="3885"/>
    <cellStyle name="Normal 14 16 8" xfId="3886"/>
    <cellStyle name="Normal 14 16 9" xfId="3887"/>
    <cellStyle name="Normal 14 17" xfId="3888"/>
    <cellStyle name="Normal 14 17 10" xfId="3889"/>
    <cellStyle name="Normal 14 17 11" xfId="3890"/>
    <cellStyle name="Normal 14 17 12" xfId="3891"/>
    <cellStyle name="Normal 14 17 13" xfId="3892"/>
    <cellStyle name="Normal 14 17 14" xfId="3893"/>
    <cellStyle name="Normal 14 17 15" xfId="3894"/>
    <cellStyle name="Normal 14 17 16" xfId="3895"/>
    <cellStyle name="Normal 14 17 17" xfId="3896"/>
    <cellStyle name="Normal 14 17 18" xfId="3897"/>
    <cellStyle name="Normal 14 17 2" xfId="3898"/>
    <cellStyle name="Normal 14 17 3" xfId="3899"/>
    <cellStyle name="Normal 14 17 4" xfId="3900"/>
    <cellStyle name="Normal 14 17 5" xfId="3901"/>
    <cellStyle name="Normal 14 17 6" xfId="3902"/>
    <cellStyle name="Normal 14 17 7" xfId="3903"/>
    <cellStyle name="Normal 14 17 8" xfId="3904"/>
    <cellStyle name="Normal 14 17 9" xfId="3905"/>
    <cellStyle name="Normal 14 18" xfId="3906"/>
    <cellStyle name="Normal 14 18 10" xfId="3907"/>
    <cellStyle name="Normal 14 18 11" xfId="3908"/>
    <cellStyle name="Normal 14 18 12" xfId="3909"/>
    <cellStyle name="Normal 14 18 13" xfId="3910"/>
    <cellStyle name="Normal 14 18 14" xfId="3911"/>
    <cellStyle name="Normal 14 18 15" xfId="3912"/>
    <cellStyle name="Normal 14 18 16" xfId="3913"/>
    <cellStyle name="Normal 14 18 17" xfId="3914"/>
    <cellStyle name="Normal 14 18 18" xfId="3915"/>
    <cellStyle name="Normal 14 18 2" xfId="3916"/>
    <cellStyle name="Normal 14 18 3" xfId="3917"/>
    <cellStyle name="Normal 14 18 4" xfId="3918"/>
    <cellStyle name="Normal 14 18 5" xfId="3919"/>
    <cellStyle name="Normal 14 18 6" xfId="3920"/>
    <cellStyle name="Normal 14 18 7" xfId="3921"/>
    <cellStyle name="Normal 14 18 8" xfId="3922"/>
    <cellStyle name="Normal 14 18 9" xfId="3923"/>
    <cellStyle name="Normal 14 19" xfId="3924"/>
    <cellStyle name="Normal 14 19 10" xfId="3925"/>
    <cellStyle name="Normal 14 19 11" xfId="3926"/>
    <cellStyle name="Normal 14 19 12" xfId="3927"/>
    <cellStyle name="Normal 14 19 13" xfId="3928"/>
    <cellStyle name="Normal 14 19 14" xfId="3929"/>
    <cellStyle name="Normal 14 19 15" xfId="3930"/>
    <cellStyle name="Normal 14 19 16" xfId="3931"/>
    <cellStyle name="Normal 14 19 17" xfId="3932"/>
    <cellStyle name="Normal 14 19 18" xfId="3933"/>
    <cellStyle name="Normal 14 19 2" xfId="3934"/>
    <cellStyle name="Normal 14 19 3" xfId="3935"/>
    <cellStyle name="Normal 14 19 4" xfId="3936"/>
    <cellStyle name="Normal 14 19 5" xfId="3937"/>
    <cellStyle name="Normal 14 19 6" xfId="3938"/>
    <cellStyle name="Normal 14 19 7" xfId="3939"/>
    <cellStyle name="Normal 14 19 8" xfId="3940"/>
    <cellStyle name="Normal 14 19 9" xfId="3941"/>
    <cellStyle name="Normal 14 2" xfId="813"/>
    <cellStyle name="Normal 14 2 10" xfId="3942"/>
    <cellStyle name="Normal 14 2 11" xfId="3943"/>
    <cellStyle name="Normal 14 2 12" xfId="3944"/>
    <cellStyle name="Normal 14 2 13" xfId="3945"/>
    <cellStyle name="Normal 14 2 14" xfId="3946"/>
    <cellStyle name="Normal 14 2 15" xfId="3947"/>
    <cellStyle name="Normal 14 2 16" xfId="3948"/>
    <cellStyle name="Normal 14 2 17" xfId="3949"/>
    <cellStyle name="Normal 14 2 18" xfId="3950"/>
    <cellStyle name="Normal 14 2 19" xfId="3951"/>
    <cellStyle name="Normal 14 2 2" xfId="1978"/>
    <cellStyle name="Normal 14 2 2 10" xfId="3952"/>
    <cellStyle name="Normal 14 2 2 11" xfId="3953"/>
    <cellStyle name="Normal 14 2 2 12" xfId="3954"/>
    <cellStyle name="Normal 14 2 2 13" xfId="3955"/>
    <cellStyle name="Normal 14 2 2 14" xfId="3956"/>
    <cellStyle name="Normal 14 2 2 15" xfId="3957"/>
    <cellStyle name="Normal 14 2 2 16" xfId="3958"/>
    <cellStyle name="Normal 14 2 2 17" xfId="3959"/>
    <cellStyle name="Normal 14 2 2 2" xfId="3960"/>
    <cellStyle name="Normal 14 2 2 3" xfId="3961"/>
    <cellStyle name="Normal 14 2 2 4" xfId="3962"/>
    <cellStyle name="Normal 14 2 2 5" xfId="3963"/>
    <cellStyle name="Normal 14 2 2 6" xfId="3964"/>
    <cellStyle name="Normal 14 2 2 7" xfId="3965"/>
    <cellStyle name="Normal 14 2 2 8" xfId="3966"/>
    <cellStyle name="Normal 14 2 2 9" xfId="3967"/>
    <cellStyle name="Normal 14 2 20" xfId="3968"/>
    <cellStyle name="Normal 14 2 21" xfId="3969"/>
    <cellStyle name="Normal 14 2 22" xfId="3970"/>
    <cellStyle name="Normal 14 2 23" xfId="3971"/>
    <cellStyle name="Normal 14 2 24" xfId="3972"/>
    <cellStyle name="Normal 14 2 25" xfId="3973"/>
    <cellStyle name="Normal 14 2 26" xfId="3974"/>
    <cellStyle name="Normal 14 2 27" xfId="3975"/>
    <cellStyle name="Normal 14 2 28" xfId="3976"/>
    <cellStyle name="Normal 14 2 29" xfId="3977"/>
    <cellStyle name="Normal 14 2 3" xfId="3978"/>
    <cellStyle name="Normal 14 2 30" xfId="3979"/>
    <cellStyle name="Normal 14 2 31" xfId="3980"/>
    <cellStyle name="Normal 14 2 32" xfId="3981"/>
    <cellStyle name="Normal 14 2 33" xfId="3982"/>
    <cellStyle name="Normal 14 2 34" xfId="3983"/>
    <cellStyle name="Normal 14 2 35" xfId="3984"/>
    <cellStyle name="Normal 14 2 36" xfId="3985"/>
    <cellStyle name="Normal 14 2 37" xfId="3986"/>
    <cellStyle name="Normal 14 2 38" xfId="3987"/>
    <cellStyle name="Normal 14 2 39" xfId="3988"/>
    <cellStyle name="Normal 14 2 4" xfId="3989"/>
    <cellStyle name="Normal 14 2 40" xfId="3990"/>
    <cellStyle name="Normal 14 2 41" xfId="3991"/>
    <cellStyle name="Normal 14 2 42" xfId="3992"/>
    <cellStyle name="Normal 14 2 43" xfId="3993"/>
    <cellStyle name="Normal 14 2 44" xfId="3994"/>
    <cellStyle name="Normal 14 2 45" xfId="3995"/>
    <cellStyle name="Normal 14 2 46" xfId="3996"/>
    <cellStyle name="Normal 14 2 47" xfId="3997"/>
    <cellStyle name="Normal 14 2 48" xfId="3998"/>
    <cellStyle name="Normal 14 2 49" xfId="3999"/>
    <cellStyle name="Normal 14 2 5" xfId="4000"/>
    <cellStyle name="Normal 14 2 50" xfId="4001"/>
    <cellStyle name="Normal 14 2 51" xfId="4002"/>
    <cellStyle name="Normal 14 2 52" xfId="4003"/>
    <cellStyle name="Normal 14 2 53" xfId="4004"/>
    <cellStyle name="Normal 14 2 54" xfId="4005"/>
    <cellStyle name="Normal 14 2 55" xfId="4006"/>
    <cellStyle name="Normal 14 2 56" xfId="4007"/>
    <cellStyle name="Normal 14 2 57" xfId="4008"/>
    <cellStyle name="Normal 14 2 58" xfId="4009"/>
    <cellStyle name="Normal 14 2 59" xfId="4010"/>
    <cellStyle name="Normal 14 2 6" xfId="4011"/>
    <cellStyle name="Normal 14 2 60" xfId="4012"/>
    <cellStyle name="Normal 14 2 61" xfId="4013"/>
    <cellStyle name="Normal 14 2 62" xfId="4014"/>
    <cellStyle name="Normal 14 2 63" xfId="4015"/>
    <cellStyle name="Normal 14 2 64" xfId="4016"/>
    <cellStyle name="Normal 14 2 65" xfId="4017"/>
    <cellStyle name="Normal 14 2 66" xfId="4018"/>
    <cellStyle name="Normal 14 2 67" xfId="4019"/>
    <cellStyle name="Normal 14 2 68" xfId="4020"/>
    <cellStyle name="Normal 14 2 69" xfId="4021"/>
    <cellStyle name="Normal 14 2 7" xfId="4022"/>
    <cellStyle name="Normal 14 2 70" xfId="4023"/>
    <cellStyle name="Normal 14 2 71" xfId="4024"/>
    <cellStyle name="Normal 14 2 72" xfId="4025"/>
    <cellStyle name="Normal 14 2 73" xfId="4026"/>
    <cellStyle name="Normal 14 2 74" xfId="4027"/>
    <cellStyle name="Normal 14 2 75" xfId="4028"/>
    <cellStyle name="Normal 14 2 76" xfId="4029"/>
    <cellStyle name="Normal 14 2 77" xfId="4030"/>
    <cellStyle name="Normal 14 2 78" xfId="4031"/>
    <cellStyle name="Normal 14 2 8" xfId="4032"/>
    <cellStyle name="Normal 14 2 9" xfId="4033"/>
    <cellStyle name="Normal 14 2_List of table gaps" xfId="33684"/>
    <cellStyle name="Normal 14 20" xfId="4034"/>
    <cellStyle name="Normal 14 20 10" xfId="4035"/>
    <cellStyle name="Normal 14 20 11" xfId="4036"/>
    <cellStyle name="Normal 14 20 12" xfId="4037"/>
    <cellStyle name="Normal 14 20 13" xfId="4038"/>
    <cellStyle name="Normal 14 20 14" xfId="4039"/>
    <cellStyle name="Normal 14 20 15" xfId="4040"/>
    <cellStyle name="Normal 14 20 16" xfId="4041"/>
    <cellStyle name="Normal 14 20 17" xfId="4042"/>
    <cellStyle name="Normal 14 20 18" xfId="4043"/>
    <cellStyle name="Normal 14 20 2" xfId="4044"/>
    <cellStyle name="Normal 14 20 3" xfId="4045"/>
    <cellStyle name="Normal 14 20 4" xfId="4046"/>
    <cellStyle name="Normal 14 20 5" xfId="4047"/>
    <cellStyle name="Normal 14 20 6" xfId="4048"/>
    <cellStyle name="Normal 14 20 7" xfId="4049"/>
    <cellStyle name="Normal 14 20 8" xfId="4050"/>
    <cellStyle name="Normal 14 20 9" xfId="4051"/>
    <cellStyle name="Normal 14 21" xfId="4052"/>
    <cellStyle name="Normal 14 21 10" xfId="4053"/>
    <cellStyle name="Normal 14 21 11" xfId="4054"/>
    <cellStyle name="Normal 14 21 12" xfId="4055"/>
    <cellStyle name="Normal 14 21 13" xfId="4056"/>
    <cellStyle name="Normal 14 21 14" xfId="4057"/>
    <cellStyle name="Normal 14 21 15" xfId="4058"/>
    <cellStyle name="Normal 14 21 16" xfId="4059"/>
    <cellStyle name="Normal 14 21 17" xfId="4060"/>
    <cellStyle name="Normal 14 21 18" xfId="4061"/>
    <cellStyle name="Normal 14 21 2" xfId="4062"/>
    <cellStyle name="Normal 14 21 3" xfId="4063"/>
    <cellStyle name="Normal 14 21 4" xfId="4064"/>
    <cellStyle name="Normal 14 21 5" xfId="4065"/>
    <cellStyle name="Normal 14 21 6" xfId="4066"/>
    <cellStyle name="Normal 14 21 7" xfId="4067"/>
    <cellStyle name="Normal 14 21 8" xfId="4068"/>
    <cellStyle name="Normal 14 21 9" xfId="4069"/>
    <cellStyle name="Normal 14 22" xfId="4070"/>
    <cellStyle name="Normal 14 22 10" xfId="4071"/>
    <cellStyle name="Normal 14 22 11" xfId="4072"/>
    <cellStyle name="Normal 14 22 12" xfId="4073"/>
    <cellStyle name="Normal 14 22 13" xfId="4074"/>
    <cellStyle name="Normal 14 22 14" xfId="4075"/>
    <cellStyle name="Normal 14 22 15" xfId="4076"/>
    <cellStyle name="Normal 14 22 16" xfId="4077"/>
    <cellStyle name="Normal 14 22 17" xfId="4078"/>
    <cellStyle name="Normal 14 22 18" xfId="4079"/>
    <cellStyle name="Normal 14 22 2" xfId="4080"/>
    <cellStyle name="Normal 14 22 3" xfId="4081"/>
    <cellStyle name="Normal 14 22 4" xfId="4082"/>
    <cellStyle name="Normal 14 22 5" xfId="4083"/>
    <cellStyle name="Normal 14 22 6" xfId="4084"/>
    <cellStyle name="Normal 14 22 7" xfId="4085"/>
    <cellStyle name="Normal 14 22 8" xfId="4086"/>
    <cellStyle name="Normal 14 22 9" xfId="4087"/>
    <cellStyle name="Normal 14 23" xfId="4088"/>
    <cellStyle name="Normal 14 23 10" xfId="4089"/>
    <cellStyle name="Normal 14 23 11" xfId="4090"/>
    <cellStyle name="Normal 14 23 12" xfId="4091"/>
    <cellStyle name="Normal 14 23 13" xfId="4092"/>
    <cellStyle name="Normal 14 23 14" xfId="4093"/>
    <cellStyle name="Normal 14 23 15" xfId="4094"/>
    <cellStyle name="Normal 14 23 16" xfId="4095"/>
    <cellStyle name="Normal 14 23 17" xfId="4096"/>
    <cellStyle name="Normal 14 23 18" xfId="4097"/>
    <cellStyle name="Normal 14 23 2" xfId="4098"/>
    <cellStyle name="Normal 14 23 3" xfId="4099"/>
    <cellStyle name="Normal 14 23 4" xfId="4100"/>
    <cellStyle name="Normal 14 23 5" xfId="4101"/>
    <cellStyle name="Normal 14 23 6" xfId="4102"/>
    <cellStyle name="Normal 14 23 7" xfId="4103"/>
    <cellStyle name="Normal 14 23 8" xfId="4104"/>
    <cellStyle name="Normal 14 23 9" xfId="4105"/>
    <cellStyle name="Normal 14 24" xfId="4106"/>
    <cellStyle name="Normal 14 24 10" xfId="4107"/>
    <cellStyle name="Normal 14 24 11" xfId="4108"/>
    <cellStyle name="Normal 14 24 12" xfId="4109"/>
    <cellStyle name="Normal 14 24 13" xfId="4110"/>
    <cellStyle name="Normal 14 24 14" xfId="4111"/>
    <cellStyle name="Normal 14 24 15" xfId="4112"/>
    <cellStyle name="Normal 14 24 16" xfId="4113"/>
    <cellStyle name="Normal 14 24 17" xfId="4114"/>
    <cellStyle name="Normal 14 24 18" xfId="4115"/>
    <cellStyle name="Normal 14 24 2" xfId="4116"/>
    <cellStyle name="Normal 14 24 3" xfId="4117"/>
    <cellStyle name="Normal 14 24 4" xfId="4118"/>
    <cellStyle name="Normal 14 24 5" xfId="4119"/>
    <cellStyle name="Normal 14 24 6" xfId="4120"/>
    <cellStyle name="Normal 14 24 7" xfId="4121"/>
    <cellStyle name="Normal 14 24 8" xfId="4122"/>
    <cellStyle name="Normal 14 24 9" xfId="4123"/>
    <cellStyle name="Normal 14 25" xfId="4124"/>
    <cellStyle name="Normal 14 26" xfId="4125"/>
    <cellStyle name="Normal 14 27" xfId="4126"/>
    <cellStyle name="Normal 14 28" xfId="4127"/>
    <cellStyle name="Normal 14 29" xfId="4128"/>
    <cellStyle name="Normal 14 3" xfId="814"/>
    <cellStyle name="Normal 14 3 2" xfId="815"/>
    <cellStyle name="Normal 14 3 3" xfId="34743"/>
    <cellStyle name="Normal 14 30" xfId="4129"/>
    <cellStyle name="Normal 14 31" xfId="4130"/>
    <cellStyle name="Normal 14 32" xfId="4131"/>
    <cellStyle name="Normal 14 33" xfId="4132"/>
    <cellStyle name="Normal 14 34" xfId="4133"/>
    <cellStyle name="Normal 14 35" xfId="4134"/>
    <cellStyle name="Normal 14 36" xfId="4135"/>
    <cellStyle name="Normal 14 37" xfId="4136"/>
    <cellStyle name="Normal 14 38" xfId="4137"/>
    <cellStyle name="Normal 14 39" xfId="4138"/>
    <cellStyle name="Normal 14 4" xfId="4139"/>
    <cellStyle name="Normal 14 4 10" xfId="4140"/>
    <cellStyle name="Normal 14 4 11" xfId="4141"/>
    <cellStyle name="Normal 14 4 12" xfId="4142"/>
    <cellStyle name="Normal 14 4 13" xfId="4143"/>
    <cellStyle name="Normal 14 4 14" xfId="4144"/>
    <cellStyle name="Normal 14 4 15" xfId="4145"/>
    <cellStyle name="Normal 14 4 16" xfId="4146"/>
    <cellStyle name="Normal 14 4 17" xfId="4147"/>
    <cellStyle name="Normal 14 4 18" xfId="4148"/>
    <cellStyle name="Normal 14 4 2" xfId="4149"/>
    <cellStyle name="Normal 14 4 3" xfId="4150"/>
    <cellStyle name="Normal 14 4 4" xfId="4151"/>
    <cellStyle name="Normal 14 4 5" xfId="4152"/>
    <cellStyle name="Normal 14 4 6" xfId="4153"/>
    <cellStyle name="Normal 14 4 7" xfId="4154"/>
    <cellStyle name="Normal 14 4 8" xfId="4155"/>
    <cellStyle name="Normal 14 4 9" xfId="4156"/>
    <cellStyle name="Normal 14 40" xfId="4157"/>
    <cellStyle name="Normal 14 41" xfId="4158"/>
    <cellStyle name="Normal 14 42" xfId="4159"/>
    <cellStyle name="Normal 14 43" xfId="4160"/>
    <cellStyle name="Normal 14 44" xfId="4161"/>
    <cellStyle name="Normal 14 45" xfId="4162"/>
    <cellStyle name="Normal 14 46" xfId="4163"/>
    <cellStyle name="Normal 14 47" xfId="4164"/>
    <cellStyle name="Normal 14 48" xfId="4165"/>
    <cellStyle name="Normal 14 49" xfId="4166"/>
    <cellStyle name="Normal 14 5" xfId="4167"/>
    <cellStyle name="Normal 14 5 10" xfId="4168"/>
    <cellStyle name="Normal 14 5 11" xfId="4169"/>
    <cellStyle name="Normal 14 5 12" xfId="4170"/>
    <cellStyle name="Normal 14 5 13" xfId="4171"/>
    <cellStyle name="Normal 14 5 14" xfId="4172"/>
    <cellStyle name="Normal 14 5 15" xfId="4173"/>
    <cellStyle name="Normal 14 5 16" xfId="4174"/>
    <cellStyle name="Normal 14 5 17" xfId="4175"/>
    <cellStyle name="Normal 14 5 18" xfId="4176"/>
    <cellStyle name="Normal 14 5 2" xfId="4177"/>
    <cellStyle name="Normal 14 5 3" xfId="4178"/>
    <cellStyle name="Normal 14 5 4" xfId="4179"/>
    <cellStyle name="Normal 14 5 5" xfId="4180"/>
    <cellStyle name="Normal 14 5 6" xfId="4181"/>
    <cellStyle name="Normal 14 5 7" xfId="4182"/>
    <cellStyle name="Normal 14 5 8" xfId="4183"/>
    <cellStyle name="Normal 14 5 9" xfId="4184"/>
    <cellStyle name="Normal 14 50" xfId="4185"/>
    <cellStyle name="Normal 14 51" xfId="4186"/>
    <cellStyle name="Normal 14 52" xfId="4187"/>
    <cellStyle name="Normal 14 53" xfId="4188"/>
    <cellStyle name="Normal 14 54" xfId="4189"/>
    <cellStyle name="Normal 14 55" xfId="4190"/>
    <cellStyle name="Normal 14 56" xfId="4191"/>
    <cellStyle name="Normal 14 57" xfId="4192"/>
    <cellStyle name="Normal 14 58" xfId="4193"/>
    <cellStyle name="Normal 14 59" xfId="4194"/>
    <cellStyle name="Normal 14 6" xfId="4195"/>
    <cellStyle name="Normal 14 6 10" xfId="4196"/>
    <cellStyle name="Normal 14 6 11" xfId="4197"/>
    <cellStyle name="Normal 14 6 12" xfId="4198"/>
    <cellStyle name="Normal 14 6 13" xfId="4199"/>
    <cellStyle name="Normal 14 6 14" xfId="4200"/>
    <cellStyle name="Normal 14 6 15" xfId="4201"/>
    <cellStyle name="Normal 14 6 16" xfId="4202"/>
    <cellStyle name="Normal 14 6 17" xfId="4203"/>
    <cellStyle name="Normal 14 6 18" xfId="4204"/>
    <cellStyle name="Normal 14 6 2" xfId="4205"/>
    <cellStyle name="Normal 14 6 3" xfId="4206"/>
    <cellStyle name="Normal 14 6 4" xfId="4207"/>
    <cellStyle name="Normal 14 6 5" xfId="4208"/>
    <cellStyle name="Normal 14 6 6" xfId="4209"/>
    <cellStyle name="Normal 14 6 7" xfId="4210"/>
    <cellStyle name="Normal 14 6 8" xfId="4211"/>
    <cellStyle name="Normal 14 6 9" xfId="4212"/>
    <cellStyle name="Normal 14 60" xfId="4213"/>
    <cellStyle name="Normal 14 61" xfId="4214"/>
    <cellStyle name="Normal 14 62" xfId="4215"/>
    <cellStyle name="Normal 14 63" xfId="4216"/>
    <cellStyle name="Normal 14 64" xfId="4217"/>
    <cellStyle name="Normal 14 65" xfId="4218"/>
    <cellStyle name="Normal 14 66" xfId="4219"/>
    <cellStyle name="Normal 14 67" xfId="4220"/>
    <cellStyle name="Normal 14 68" xfId="4221"/>
    <cellStyle name="Normal 14 69" xfId="4222"/>
    <cellStyle name="Normal 14 7" xfId="4223"/>
    <cellStyle name="Normal 14 7 10" xfId="4224"/>
    <cellStyle name="Normal 14 7 11" xfId="4225"/>
    <cellStyle name="Normal 14 7 12" xfId="4226"/>
    <cellStyle name="Normal 14 7 13" xfId="4227"/>
    <cellStyle name="Normal 14 7 14" xfId="4228"/>
    <cellStyle name="Normal 14 7 15" xfId="4229"/>
    <cellStyle name="Normal 14 7 16" xfId="4230"/>
    <cellStyle name="Normal 14 7 17" xfId="4231"/>
    <cellStyle name="Normal 14 7 18" xfId="4232"/>
    <cellStyle name="Normal 14 7 2" xfId="4233"/>
    <cellStyle name="Normal 14 7 3" xfId="4234"/>
    <cellStyle name="Normal 14 7 4" xfId="4235"/>
    <cellStyle name="Normal 14 7 5" xfId="4236"/>
    <cellStyle name="Normal 14 7 6" xfId="4237"/>
    <cellStyle name="Normal 14 7 7" xfId="4238"/>
    <cellStyle name="Normal 14 7 8" xfId="4239"/>
    <cellStyle name="Normal 14 7 9" xfId="4240"/>
    <cellStyle name="Normal 14 70" xfId="4241"/>
    <cellStyle name="Normal 14 71" xfId="4242"/>
    <cellStyle name="Normal 14 72" xfId="4243"/>
    <cellStyle name="Normal 14 73" xfId="4244"/>
    <cellStyle name="Normal 14 74" xfId="4245"/>
    <cellStyle name="Normal 14 75" xfId="4246"/>
    <cellStyle name="Normal 14 76" xfId="4247"/>
    <cellStyle name="Normal 14 77" xfId="4248"/>
    <cellStyle name="Normal 14 78" xfId="4249"/>
    <cellStyle name="Normal 14 79" xfId="4250"/>
    <cellStyle name="Normal 14 8" xfId="4251"/>
    <cellStyle name="Normal 14 8 10" xfId="4252"/>
    <cellStyle name="Normal 14 8 11" xfId="4253"/>
    <cellStyle name="Normal 14 8 12" xfId="4254"/>
    <cellStyle name="Normal 14 8 13" xfId="4255"/>
    <cellStyle name="Normal 14 8 14" xfId="4256"/>
    <cellStyle name="Normal 14 8 15" xfId="4257"/>
    <cellStyle name="Normal 14 8 16" xfId="4258"/>
    <cellStyle name="Normal 14 8 17" xfId="4259"/>
    <cellStyle name="Normal 14 8 18" xfId="4260"/>
    <cellStyle name="Normal 14 8 2" xfId="4261"/>
    <cellStyle name="Normal 14 8 3" xfId="4262"/>
    <cellStyle name="Normal 14 8 4" xfId="4263"/>
    <cellStyle name="Normal 14 8 5" xfId="4264"/>
    <cellStyle name="Normal 14 8 6" xfId="4265"/>
    <cellStyle name="Normal 14 8 7" xfId="4266"/>
    <cellStyle name="Normal 14 8 8" xfId="4267"/>
    <cellStyle name="Normal 14 8 9" xfId="4268"/>
    <cellStyle name="Normal 14 80" xfId="4269"/>
    <cellStyle name="Normal 14 81" xfId="4270"/>
    <cellStyle name="Normal 14 82" xfId="4271"/>
    <cellStyle name="Normal 14 83" xfId="4272"/>
    <cellStyle name="Normal 14 84" xfId="4273"/>
    <cellStyle name="Normal 14 85" xfId="4274"/>
    <cellStyle name="Normal 14 86" xfId="4275"/>
    <cellStyle name="Normal 14 87" xfId="4276"/>
    <cellStyle name="Normal 14 88" xfId="4277"/>
    <cellStyle name="Normal 14 89" xfId="4278"/>
    <cellStyle name="Normal 14 9" xfId="4279"/>
    <cellStyle name="Normal 14 9 10" xfId="4280"/>
    <cellStyle name="Normal 14 9 11" xfId="4281"/>
    <cellStyle name="Normal 14 9 12" xfId="4282"/>
    <cellStyle name="Normal 14 9 13" xfId="4283"/>
    <cellStyle name="Normal 14 9 14" xfId="4284"/>
    <cellStyle name="Normal 14 9 15" xfId="4285"/>
    <cellStyle name="Normal 14 9 16" xfId="4286"/>
    <cellStyle name="Normal 14 9 17" xfId="4287"/>
    <cellStyle name="Normal 14 9 18" xfId="4288"/>
    <cellStyle name="Normal 14 9 2" xfId="4289"/>
    <cellStyle name="Normal 14 9 3" xfId="4290"/>
    <cellStyle name="Normal 14 9 4" xfId="4291"/>
    <cellStyle name="Normal 14 9 5" xfId="4292"/>
    <cellStyle name="Normal 14 9 6" xfId="4293"/>
    <cellStyle name="Normal 14 9 7" xfId="4294"/>
    <cellStyle name="Normal 14 9 8" xfId="4295"/>
    <cellStyle name="Normal 14 9 9" xfId="4296"/>
    <cellStyle name="Normal 14 90" xfId="4297"/>
    <cellStyle name="Normal 14 91" xfId="4298"/>
    <cellStyle name="Normal 14 92" xfId="4299"/>
    <cellStyle name="Normal 14 93" xfId="4300"/>
    <cellStyle name="Normal 14 94" xfId="4301"/>
    <cellStyle name="Normal 14 95" xfId="4302"/>
    <cellStyle name="Normal 14 96" xfId="4303"/>
    <cellStyle name="Normal 14_4 28 1_Asst_Health_Crit_AllTO_RIIO_20110714pm" xfId="816"/>
    <cellStyle name="Normal 15" xfId="817"/>
    <cellStyle name="Normal 15 10" xfId="4304"/>
    <cellStyle name="Normal 15 10 2" xfId="4305"/>
    <cellStyle name="Normal 15 11" xfId="4306"/>
    <cellStyle name="Normal 15 11 2" xfId="4307"/>
    <cellStyle name="Normal 15 12" xfId="4308"/>
    <cellStyle name="Normal 15 12 2" xfId="4309"/>
    <cellStyle name="Normal 15 13" xfId="4310"/>
    <cellStyle name="Normal 15 13 2" xfId="4311"/>
    <cellStyle name="Normal 15 14" xfId="4312"/>
    <cellStyle name="Normal 15 14 2" xfId="4313"/>
    <cellStyle name="Normal 15 15" xfId="4314"/>
    <cellStyle name="Normal 15 15 2" xfId="4315"/>
    <cellStyle name="Normal 15 16" xfId="4316"/>
    <cellStyle name="Normal 15 16 2" xfId="4317"/>
    <cellStyle name="Normal 15 17" xfId="4318"/>
    <cellStyle name="Normal 15 17 2" xfId="4319"/>
    <cellStyle name="Normal 15 18" xfId="4320"/>
    <cellStyle name="Normal 15 18 2" xfId="4321"/>
    <cellStyle name="Normal 15 19" xfId="4322"/>
    <cellStyle name="Normal 15 19 2" xfId="4323"/>
    <cellStyle name="Normal 15 2" xfId="818"/>
    <cellStyle name="Normal 15 2 2" xfId="34744"/>
    <cellStyle name="Normal 15 20" xfId="4324"/>
    <cellStyle name="Normal 15 20 2" xfId="4325"/>
    <cellStyle name="Normal 15 21" xfId="4326"/>
    <cellStyle name="Normal 15 21 2" xfId="4327"/>
    <cellStyle name="Normal 15 22" xfId="4328"/>
    <cellStyle name="Normal 15 22 2" xfId="4329"/>
    <cellStyle name="Normal 15 23" xfId="4330"/>
    <cellStyle name="Normal 15 23 2" xfId="4331"/>
    <cellStyle name="Normal 15 24" xfId="4332"/>
    <cellStyle name="Normal 15 25" xfId="4333"/>
    <cellStyle name="Normal 15 26" xfId="4334"/>
    <cellStyle name="Normal 15 27" xfId="4335"/>
    <cellStyle name="Normal 15 28" xfId="4336"/>
    <cellStyle name="Normal 15 29" xfId="4337"/>
    <cellStyle name="Normal 15 3" xfId="4338"/>
    <cellStyle name="Normal 15 3 10" xfId="34745"/>
    <cellStyle name="Normal 15 3 11" xfId="34746"/>
    <cellStyle name="Normal 15 3 12" xfId="34747"/>
    <cellStyle name="Normal 15 3 13" xfId="34748"/>
    <cellStyle name="Normal 15 3 2" xfId="4339"/>
    <cellStyle name="Normal 15 3 3" xfId="34749"/>
    <cellStyle name="Normal 15 3 4" xfId="34750"/>
    <cellStyle name="Normal 15 3 5" xfId="34751"/>
    <cellStyle name="Normal 15 3 6" xfId="34752"/>
    <cellStyle name="Normal 15 3 7" xfId="34753"/>
    <cellStyle name="Normal 15 3 8" xfId="34754"/>
    <cellStyle name="Normal 15 3 9" xfId="34755"/>
    <cellStyle name="Normal 15 30" xfId="4340"/>
    <cellStyle name="Normal 15 31" xfId="4341"/>
    <cellStyle name="Normal 15 32" xfId="4342"/>
    <cellStyle name="Normal 15 33" xfId="4343"/>
    <cellStyle name="Normal 15 34" xfId="4344"/>
    <cellStyle name="Normal 15 35" xfId="4345"/>
    <cellStyle name="Normal 15 36" xfId="4346"/>
    <cellStyle name="Normal 15 37" xfId="4347"/>
    <cellStyle name="Normal 15 38" xfId="4348"/>
    <cellStyle name="Normal 15 39" xfId="4349"/>
    <cellStyle name="Normal 15 4" xfId="4350"/>
    <cellStyle name="Normal 15 4 2" xfId="4351"/>
    <cellStyle name="Normal 15 40" xfId="4352"/>
    <cellStyle name="Normal 15 41" xfId="4353"/>
    <cellStyle name="Normal 15 42" xfId="4354"/>
    <cellStyle name="Normal 15 43" xfId="4355"/>
    <cellStyle name="Normal 15 44" xfId="4356"/>
    <cellStyle name="Normal 15 45" xfId="4357"/>
    <cellStyle name="Normal 15 46" xfId="4358"/>
    <cellStyle name="Normal 15 47" xfId="4359"/>
    <cellStyle name="Normal 15 48" xfId="4360"/>
    <cellStyle name="Normal 15 49" xfId="4361"/>
    <cellStyle name="Normal 15 5" xfId="4362"/>
    <cellStyle name="Normal 15 5 2" xfId="4363"/>
    <cellStyle name="Normal 15 50" xfId="4364"/>
    <cellStyle name="Normal 15 51" xfId="4365"/>
    <cellStyle name="Normal 15 52" xfId="4366"/>
    <cellStyle name="Normal 15 53" xfId="4367"/>
    <cellStyle name="Normal 15 54" xfId="4368"/>
    <cellStyle name="Normal 15 55" xfId="4369"/>
    <cellStyle name="Normal 15 56" xfId="4370"/>
    <cellStyle name="Normal 15 57" xfId="4371"/>
    <cellStyle name="Normal 15 58" xfId="4372"/>
    <cellStyle name="Normal 15 59" xfId="4373"/>
    <cellStyle name="Normal 15 6" xfId="4374"/>
    <cellStyle name="Normal 15 6 2" xfId="4375"/>
    <cellStyle name="Normal 15 60" xfId="4376"/>
    <cellStyle name="Normal 15 61" xfId="4377"/>
    <cellStyle name="Normal 15 62" xfId="4378"/>
    <cellStyle name="Normal 15 63" xfId="4379"/>
    <cellStyle name="Normal 15 64" xfId="4380"/>
    <cellStyle name="Normal 15 65" xfId="4381"/>
    <cellStyle name="Normal 15 66" xfId="4382"/>
    <cellStyle name="Normal 15 67" xfId="4383"/>
    <cellStyle name="Normal 15 68" xfId="4384"/>
    <cellStyle name="Normal 15 69" xfId="4385"/>
    <cellStyle name="Normal 15 7" xfId="4386"/>
    <cellStyle name="Normal 15 7 2" xfId="4387"/>
    <cellStyle name="Normal 15 70" xfId="4388"/>
    <cellStyle name="Normal 15 71" xfId="4389"/>
    <cellStyle name="Normal 15 8" xfId="4390"/>
    <cellStyle name="Normal 15 8 2" xfId="4391"/>
    <cellStyle name="Normal 15 9" xfId="4392"/>
    <cellStyle name="Normal 15 9 2" xfId="4393"/>
    <cellStyle name="Normal 15_4 28 1_Asst_Health_Crit_AllTO_RIIO_20110714pm" xfId="819"/>
    <cellStyle name="Normal 16" xfId="820"/>
    <cellStyle name="Normal 16 10" xfId="4394"/>
    <cellStyle name="Normal 16 10 2" xfId="4395"/>
    <cellStyle name="Normal 16 11" xfId="4396"/>
    <cellStyle name="Normal 16 11 2" xfId="4397"/>
    <cellStyle name="Normal 16 12" xfId="4398"/>
    <cellStyle name="Normal 16 12 2" xfId="4399"/>
    <cellStyle name="Normal 16 13" xfId="4400"/>
    <cellStyle name="Normal 16 13 2" xfId="4401"/>
    <cellStyle name="Normal 16 14" xfId="4402"/>
    <cellStyle name="Normal 16 14 2" xfId="4403"/>
    <cellStyle name="Normal 16 15" xfId="4404"/>
    <cellStyle name="Normal 16 15 2" xfId="4405"/>
    <cellStyle name="Normal 16 16" xfId="4406"/>
    <cellStyle name="Normal 16 16 2" xfId="4407"/>
    <cellStyle name="Normal 16 17" xfId="4408"/>
    <cellStyle name="Normal 16 17 2" xfId="4409"/>
    <cellStyle name="Normal 16 18" xfId="4410"/>
    <cellStyle name="Normal 16 18 2" xfId="4411"/>
    <cellStyle name="Normal 16 19" xfId="4412"/>
    <cellStyle name="Normal 16 19 2" xfId="4413"/>
    <cellStyle name="Normal 16 2" xfId="821"/>
    <cellStyle name="Normal 16 2 10" xfId="34756"/>
    <cellStyle name="Normal 16 2 11" xfId="34757"/>
    <cellStyle name="Normal 16 2 12" xfId="34758"/>
    <cellStyle name="Normal 16 2 13" xfId="34759"/>
    <cellStyle name="Normal 16 2 2" xfId="34760"/>
    <cellStyle name="Normal 16 2 3" xfId="34761"/>
    <cellStyle name="Normal 16 2 4" xfId="34762"/>
    <cellStyle name="Normal 16 2 5" xfId="34763"/>
    <cellStyle name="Normal 16 2 6" xfId="34764"/>
    <cellStyle name="Normal 16 2 7" xfId="34765"/>
    <cellStyle name="Normal 16 2 8" xfId="34766"/>
    <cellStyle name="Normal 16 2 9" xfId="34767"/>
    <cellStyle name="Normal 16 20" xfId="4414"/>
    <cellStyle name="Normal 16 20 2" xfId="4415"/>
    <cellStyle name="Normal 16 21" xfId="4416"/>
    <cellStyle name="Normal 16 21 2" xfId="4417"/>
    <cellStyle name="Normal 16 22" xfId="4418"/>
    <cellStyle name="Normal 16 22 2" xfId="4419"/>
    <cellStyle name="Normal 16 23" xfId="4420"/>
    <cellStyle name="Normal 16 23 2" xfId="4421"/>
    <cellStyle name="Normal 16 24" xfId="4422"/>
    <cellStyle name="Normal 16 25" xfId="4423"/>
    <cellStyle name="Normal 16 26" xfId="4424"/>
    <cellStyle name="Normal 16 27" xfId="4425"/>
    <cellStyle name="Normal 16 28" xfId="4426"/>
    <cellStyle name="Normal 16 29" xfId="4427"/>
    <cellStyle name="Normal 16 3" xfId="4428"/>
    <cellStyle name="Normal 16 3 10" xfId="34768"/>
    <cellStyle name="Normal 16 3 11" xfId="34769"/>
    <cellStyle name="Normal 16 3 12" xfId="34770"/>
    <cellStyle name="Normal 16 3 13" xfId="34771"/>
    <cellStyle name="Normal 16 3 14" xfId="34772"/>
    <cellStyle name="Normal 16 3 15" xfId="34773"/>
    <cellStyle name="Normal 16 3 2" xfId="4429"/>
    <cellStyle name="Normal 16 3 2 10" xfId="34774"/>
    <cellStyle name="Normal 16 3 2 11" xfId="34775"/>
    <cellStyle name="Normal 16 3 2 12" xfId="34776"/>
    <cellStyle name="Normal 16 3 2 13" xfId="34777"/>
    <cellStyle name="Normal 16 3 2 14" xfId="34778"/>
    <cellStyle name="Normal 16 3 2 15" xfId="34779"/>
    <cellStyle name="Normal 16 3 2 16" xfId="34780"/>
    <cellStyle name="Normal 16 3 2 2" xfId="34781"/>
    <cellStyle name="Normal 16 3 2 2 10" xfId="34782"/>
    <cellStyle name="Normal 16 3 2 2 11" xfId="34783"/>
    <cellStyle name="Normal 16 3 2 2 12" xfId="34784"/>
    <cellStyle name="Normal 16 3 2 2 13" xfId="34785"/>
    <cellStyle name="Normal 16 3 2 2 14" xfId="34786"/>
    <cellStyle name="Normal 16 3 2 2 15" xfId="34787"/>
    <cellStyle name="Normal 16 3 2 2 2" xfId="34788"/>
    <cellStyle name="Normal 16 3 2 2 2 10" xfId="34789"/>
    <cellStyle name="Normal 16 3 2 2 2 11" xfId="34790"/>
    <cellStyle name="Normal 16 3 2 2 2 12" xfId="34791"/>
    <cellStyle name="Normal 16 3 2 2 2 13" xfId="34792"/>
    <cellStyle name="Normal 16 3 2 2 2 2" xfId="34793"/>
    <cellStyle name="Normal 16 3 2 2 2 3" xfId="34794"/>
    <cellStyle name="Normal 16 3 2 2 2 4" xfId="34795"/>
    <cellStyle name="Normal 16 3 2 2 2 5" xfId="34796"/>
    <cellStyle name="Normal 16 3 2 2 2 6" xfId="34797"/>
    <cellStyle name="Normal 16 3 2 2 2 7" xfId="34798"/>
    <cellStyle name="Normal 16 3 2 2 2 8" xfId="34799"/>
    <cellStyle name="Normal 16 3 2 2 2 9" xfId="34800"/>
    <cellStyle name="Normal 16 3 2 2 3" xfId="34801"/>
    <cellStyle name="Normal 16 3 2 2 3 10" xfId="34802"/>
    <cellStyle name="Normal 16 3 2 2 3 11" xfId="34803"/>
    <cellStyle name="Normal 16 3 2 2 3 12" xfId="34804"/>
    <cellStyle name="Normal 16 3 2 2 3 13" xfId="34805"/>
    <cellStyle name="Normal 16 3 2 2 3 14" xfId="34806"/>
    <cellStyle name="Normal 16 3 2 2 3 2" xfId="34807"/>
    <cellStyle name="Normal 16 3 2 2 3 3" xfId="34808"/>
    <cellStyle name="Normal 16 3 2 2 3 4" xfId="34809"/>
    <cellStyle name="Normal 16 3 2 2 3 5" xfId="34810"/>
    <cellStyle name="Normal 16 3 2 2 3 6" xfId="34811"/>
    <cellStyle name="Normal 16 3 2 2 3 7" xfId="34812"/>
    <cellStyle name="Normal 16 3 2 2 3 8" xfId="34813"/>
    <cellStyle name="Normal 16 3 2 2 3 9" xfId="34814"/>
    <cellStyle name="Normal 16 3 2 2 4" xfId="34815"/>
    <cellStyle name="Normal 16 3 2 2 5" xfId="34816"/>
    <cellStyle name="Normal 16 3 2 2 6" xfId="34817"/>
    <cellStyle name="Normal 16 3 2 2 7" xfId="34818"/>
    <cellStyle name="Normal 16 3 2 2 8" xfId="34819"/>
    <cellStyle name="Normal 16 3 2 2 9" xfId="34820"/>
    <cellStyle name="Normal 16 3 2 3" xfId="34821"/>
    <cellStyle name="Normal 16 3 2 3 10" xfId="34822"/>
    <cellStyle name="Normal 16 3 2 3 11" xfId="34823"/>
    <cellStyle name="Normal 16 3 2 3 12" xfId="34824"/>
    <cellStyle name="Normal 16 3 2 3 13" xfId="34825"/>
    <cellStyle name="Normal 16 3 2 3 2" xfId="34826"/>
    <cellStyle name="Normal 16 3 2 3 3" xfId="34827"/>
    <cellStyle name="Normal 16 3 2 3 4" xfId="34828"/>
    <cellStyle name="Normal 16 3 2 3 5" xfId="34829"/>
    <cellStyle name="Normal 16 3 2 3 6" xfId="34830"/>
    <cellStyle name="Normal 16 3 2 3 7" xfId="34831"/>
    <cellStyle name="Normal 16 3 2 3 8" xfId="34832"/>
    <cellStyle name="Normal 16 3 2 3 9" xfId="34833"/>
    <cellStyle name="Normal 16 3 2 4" xfId="34834"/>
    <cellStyle name="Normal 16 3 2 4 10" xfId="34835"/>
    <cellStyle name="Normal 16 3 2 4 11" xfId="34836"/>
    <cellStyle name="Normal 16 3 2 4 12" xfId="34837"/>
    <cellStyle name="Normal 16 3 2 4 13" xfId="34838"/>
    <cellStyle name="Normal 16 3 2 4 14" xfId="34839"/>
    <cellStyle name="Normal 16 3 2 4 2" xfId="34840"/>
    <cellStyle name="Normal 16 3 2 4 3" xfId="34841"/>
    <cellStyle name="Normal 16 3 2 4 4" xfId="34842"/>
    <cellStyle name="Normal 16 3 2 4 5" xfId="34843"/>
    <cellStyle name="Normal 16 3 2 4 6" xfId="34844"/>
    <cellStyle name="Normal 16 3 2 4 7" xfId="34845"/>
    <cellStyle name="Normal 16 3 2 4 8" xfId="34846"/>
    <cellStyle name="Normal 16 3 2 4 9" xfId="34847"/>
    <cellStyle name="Normal 16 3 2 5" xfId="34848"/>
    <cellStyle name="Normal 16 3 2 6" xfId="34849"/>
    <cellStyle name="Normal 16 3 2 7" xfId="34850"/>
    <cellStyle name="Normal 16 3 2 8" xfId="34851"/>
    <cellStyle name="Normal 16 3 2 9" xfId="34852"/>
    <cellStyle name="Normal 16 3 3" xfId="34853"/>
    <cellStyle name="Normal 16 3 3 10" xfId="34854"/>
    <cellStyle name="Normal 16 3 3 11" xfId="34855"/>
    <cellStyle name="Normal 16 3 3 12" xfId="34856"/>
    <cellStyle name="Normal 16 3 3 13" xfId="34857"/>
    <cellStyle name="Normal 16 3 3 2" xfId="34858"/>
    <cellStyle name="Normal 16 3 3 3" xfId="34859"/>
    <cellStyle name="Normal 16 3 3 4" xfId="34860"/>
    <cellStyle name="Normal 16 3 3 5" xfId="34861"/>
    <cellStyle name="Normal 16 3 3 6" xfId="34862"/>
    <cellStyle name="Normal 16 3 3 7" xfId="34863"/>
    <cellStyle name="Normal 16 3 3 8" xfId="34864"/>
    <cellStyle name="Normal 16 3 3 9" xfId="34865"/>
    <cellStyle name="Normal 16 3 4" xfId="34866"/>
    <cellStyle name="Normal 16 3 5" xfId="34867"/>
    <cellStyle name="Normal 16 3 6" xfId="34868"/>
    <cellStyle name="Normal 16 3 7" xfId="34869"/>
    <cellStyle name="Normal 16 3 8" xfId="34870"/>
    <cellStyle name="Normal 16 3 9" xfId="34871"/>
    <cellStyle name="Normal 16 30" xfId="4430"/>
    <cellStyle name="Normal 16 31" xfId="4431"/>
    <cellStyle name="Normal 16 32" xfId="4432"/>
    <cellStyle name="Normal 16 33" xfId="4433"/>
    <cellStyle name="Normal 16 34" xfId="4434"/>
    <cellStyle name="Normal 16 35" xfId="4435"/>
    <cellStyle name="Normal 16 36" xfId="4436"/>
    <cellStyle name="Normal 16 37" xfId="4437"/>
    <cellStyle name="Normal 16 38" xfId="4438"/>
    <cellStyle name="Normal 16 39" xfId="4439"/>
    <cellStyle name="Normal 16 4" xfId="4440"/>
    <cellStyle name="Normal 16 4 10" xfId="34872"/>
    <cellStyle name="Normal 16 4 11" xfId="34873"/>
    <cellStyle name="Normal 16 4 12" xfId="34874"/>
    <cellStyle name="Normal 16 4 13" xfId="34875"/>
    <cellStyle name="Normal 16 4 2" xfId="4441"/>
    <cellStyle name="Normal 16 4 3" xfId="34876"/>
    <cellStyle name="Normal 16 4 4" xfId="34877"/>
    <cellStyle name="Normal 16 4 5" xfId="34878"/>
    <cellStyle name="Normal 16 4 6" xfId="34879"/>
    <cellStyle name="Normal 16 4 7" xfId="34880"/>
    <cellStyle name="Normal 16 4 8" xfId="34881"/>
    <cellStyle name="Normal 16 4 9" xfId="34882"/>
    <cellStyle name="Normal 16 40" xfId="4442"/>
    <cellStyle name="Normal 16 41" xfId="4443"/>
    <cellStyle name="Normal 16 42" xfId="4444"/>
    <cellStyle name="Normal 16 43" xfId="4445"/>
    <cellStyle name="Normal 16 44" xfId="4446"/>
    <cellStyle name="Normal 16 45" xfId="4447"/>
    <cellStyle name="Normal 16 46" xfId="4448"/>
    <cellStyle name="Normal 16 47" xfId="4449"/>
    <cellStyle name="Normal 16 48" xfId="4450"/>
    <cellStyle name="Normal 16 49" xfId="4451"/>
    <cellStyle name="Normal 16 5" xfId="4452"/>
    <cellStyle name="Normal 16 5 2" xfId="4453"/>
    <cellStyle name="Normal 16 50" xfId="4454"/>
    <cellStyle name="Normal 16 51" xfId="4455"/>
    <cellStyle name="Normal 16 52" xfId="4456"/>
    <cellStyle name="Normal 16 53" xfId="4457"/>
    <cellStyle name="Normal 16 54" xfId="4458"/>
    <cellStyle name="Normal 16 55" xfId="4459"/>
    <cellStyle name="Normal 16 56" xfId="4460"/>
    <cellStyle name="Normal 16 57" xfId="4461"/>
    <cellStyle name="Normal 16 58" xfId="4462"/>
    <cellStyle name="Normal 16 59" xfId="4463"/>
    <cellStyle name="Normal 16 6" xfId="4464"/>
    <cellStyle name="Normal 16 6 2" xfId="4465"/>
    <cellStyle name="Normal 16 60" xfId="4466"/>
    <cellStyle name="Normal 16 61" xfId="4467"/>
    <cellStyle name="Normal 16 62" xfId="4468"/>
    <cellStyle name="Normal 16 63" xfId="4469"/>
    <cellStyle name="Normal 16 64" xfId="4470"/>
    <cellStyle name="Normal 16 65" xfId="4471"/>
    <cellStyle name="Normal 16 66" xfId="4472"/>
    <cellStyle name="Normal 16 67" xfId="4473"/>
    <cellStyle name="Normal 16 68" xfId="4474"/>
    <cellStyle name="Normal 16 69" xfId="4475"/>
    <cellStyle name="Normal 16 7" xfId="4476"/>
    <cellStyle name="Normal 16 7 2" xfId="4477"/>
    <cellStyle name="Normal 16 70" xfId="4478"/>
    <cellStyle name="Normal 16 71" xfId="4479"/>
    <cellStyle name="Normal 16 8" xfId="4480"/>
    <cellStyle name="Normal 16 8 2" xfId="4481"/>
    <cellStyle name="Normal 16 9" xfId="4482"/>
    <cellStyle name="Normal 16 9 2" xfId="4483"/>
    <cellStyle name="Normal 16_4 28 1_Asst_Health_Crit_AllTO_RIIO_20110714pm" xfId="822"/>
    <cellStyle name="Normal 17" xfId="823"/>
    <cellStyle name="Normal 17 10" xfId="4484"/>
    <cellStyle name="Normal 17 10 2" xfId="4485"/>
    <cellStyle name="Normal 17 11" xfId="4486"/>
    <cellStyle name="Normal 17 11 2" xfId="4487"/>
    <cellStyle name="Normal 17 12" xfId="4488"/>
    <cellStyle name="Normal 17 12 2" xfId="4489"/>
    <cellStyle name="Normal 17 13" xfId="4490"/>
    <cellStyle name="Normal 17 13 2" xfId="4491"/>
    <cellStyle name="Normal 17 14" xfId="4492"/>
    <cellStyle name="Normal 17 14 2" xfId="4493"/>
    <cellStyle name="Normal 17 15" xfId="4494"/>
    <cellStyle name="Normal 17 15 2" xfId="4495"/>
    <cellStyle name="Normal 17 16" xfId="4496"/>
    <cellStyle name="Normal 17 16 2" xfId="4497"/>
    <cellStyle name="Normal 17 17" xfId="4498"/>
    <cellStyle name="Normal 17 17 2" xfId="4499"/>
    <cellStyle name="Normal 17 18" xfId="4500"/>
    <cellStyle name="Normal 17 18 2" xfId="4501"/>
    <cellStyle name="Normal 17 19" xfId="4502"/>
    <cellStyle name="Normal 17 19 2" xfId="4503"/>
    <cellStyle name="Normal 17 2" xfId="4504"/>
    <cellStyle name="Normal 17 2 10" xfId="34883"/>
    <cellStyle name="Normal 17 2 11" xfId="34884"/>
    <cellStyle name="Normal 17 2 12" xfId="34885"/>
    <cellStyle name="Normal 17 2 13" xfId="34886"/>
    <cellStyle name="Normal 17 2 2" xfId="4505"/>
    <cellStyle name="Normal 17 2 3" xfId="34887"/>
    <cellStyle name="Normal 17 2 4" xfId="34888"/>
    <cellStyle name="Normal 17 2 5" xfId="34889"/>
    <cellStyle name="Normal 17 2 6" xfId="34890"/>
    <cellStyle name="Normal 17 2 7" xfId="34891"/>
    <cellStyle name="Normal 17 2 8" xfId="34892"/>
    <cellStyle name="Normal 17 2 9" xfId="34893"/>
    <cellStyle name="Normal 17 20" xfId="4506"/>
    <cellStyle name="Normal 17 20 2" xfId="4507"/>
    <cellStyle name="Normal 17 21" xfId="4508"/>
    <cellStyle name="Normal 17 21 2" xfId="4509"/>
    <cellStyle name="Normal 17 22" xfId="4510"/>
    <cellStyle name="Normal 17 22 2" xfId="4511"/>
    <cellStyle name="Normal 17 23" xfId="4512"/>
    <cellStyle name="Normal 17 24" xfId="4513"/>
    <cellStyle name="Normal 17 25" xfId="4514"/>
    <cellStyle name="Normal 17 26" xfId="4515"/>
    <cellStyle name="Normal 17 27" xfId="4516"/>
    <cellStyle name="Normal 17 28" xfId="4517"/>
    <cellStyle name="Normal 17 29" xfId="4518"/>
    <cellStyle name="Normal 17 3" xfId="4519"/>
    <cellStyle name="Normal 17 3 2" xfId="4520"/>
    <cellStyle name="Normal 17 30" xfId="4521"/>
    <cellStyle name="Normal 17 31" xfId="4522"/>
    <cellStyle name="Normal 17 32" xfId="4523"/>
    <cellStyle name="Normal 17 33" xfId="4524"/>
    <cellStyle name="Normal 17 34" xfId="4525"/>
    <cellStyle name="Normal 17 35" xfId="4526"/>
    <cellStyle name="Normal 17 36" xfId="4527"/>
    <cellStyle name="Normal 17 37" xfId="4528"/>
    <cellStyle name="Normal 17 38" xfId="4529"/>
    <cellStyle name="Normal 17 39" xfId="4530"/>
    <cellStyle name="Normal 17 4" xfId="4531"/>
    <cellStyle name="Normal 17 4 2" xfId="4532"/>
    <cellStyle name="Normal 17 40" xfId="4533"/>
    <cellStyle name="Normal 17 41" xfId="4534"/>
    <cellStyle name="Normal 17 42" xfId="4535"/>
    <cellStyle name="Normal 17 43" xfId="4536"/>
    <cellStyle name="Normal 17 44" xfId="4537"/>
    <cellStyle name="Normal 17 45" xfId="4538"/>
    <cellStyle name="Normal 17 46" xfId="4539"/>
    <cellStyle name="Normal 17 47" xfId="4540"/>
    <cellStyle name="Normal 17 48" xfId="4541"/>
    <cellStyle name="Normal 17 49" xfId="4542"/>
    <cellStyle name="Normal 17 5" xfId="4543"/>
    <cellStyle name="Normal 17 5 2" xfId="4544"/>
    <cellStyle name="Normal 17 50" xfId="4545"/>
    <cellStyle name="Normal 17 51" xfId="4546"/>
    <cellStyle name="Normal 17 52" xfId="4547"/>
    <cellStyle name="Normal 17 53" xfId="4548"/>
    <cellStyle name="Normal 17 54" xfId="4549"/>
    <cellStyle name="Normal 17 55" xfId="4550"/>
    <cellStyle name="Normal 17 56" xfId="4551"/>
    <cellStyle name="Normal 17 57" xfId="4552"/>
    <cellStyle name="Normal 17 58" xfId="4553"/>
    <cellStyle name="Normal 17 59" xfId="4554"/>
    <cellStyle name="Normal 17 6" xfId="4555"/>
    <cellStyle name="Normal 17 6 2" xfId="4556"/>
    <cellStyle name="Normal 17 60" xfId="4557"/>
    <cellStyle name="Normal 17 61" xfId="4558"/>
    <cellStyle name="Normal 17 62" xfId="4559"/>
    <cellStyle name="Normal 17 63" xfId="4560"/>
    <cellStyle name="Normal 17 64" xfId="4561"/>
    <cellStyle name="Normal 17 65" xfId="4562"/>
    <cellStyle name="Normal 17 66" xfId="4563"/>
    <cellStyle name="Normal 17 67" xfId="4564"/>
    <cellStyle name="Normal 17 68" xfId="4565"/>
    <cellStyle name="Normal 17 69" xfId="4566"/>
    <cellStyle name="Normal 17 7" xfId="4567"/>
    <cellStyle name="Normal 17 7 2" xfId="4568"/>
    <cellStyle name="Normal 17 70" xfId="4569"/>
    <cellStyle name="Normal 17 8" xfId="4570"/>
    <cellStyle name="Normal 17 8 2" xfId="4571"/>
    <cellStyle name="Normal 17 9" xfId="4572"/>
    <cellStyle name="Normal 17 9 2" xfId="4573"/>
    <cellStyle name="Normal 18" xfId="824"/>
    <cellStyle name="Normal 18 10" xfId="4574"/>
    <cellStyle name="Normal 18 10 2" xfId="4575"/>
    <cellStyle name="Normal 18 11" xfId="4576"/>
    <cellStyle name="Normal 18 11 2" xfId="4577"/>
    <cellStyle name="Normal 18 12" xfId="4578"/>
    <cellStyle name="Normal 18 12 2" xfId="4579"/>
    <cellStyle name="Normal 18 13" xfId="4580"/>
    <cellStyle name="Normal 18 13 2" xfId="4581"/>
    <cellStyle name="Normal 18 14" xfId="4582"/>
    <cellStyle name="Normal 18 14 2" xfId="4583"/>
    <cellStyle name="Normal 18 15" xfId="4584"/>
    <cellStyle name="Normal 18 15 2" xfId="4585"/>
    <cellStyle name="Normal 18 16" xfId="4586"/>
    <cellStyle name="Normal 18 16 2" xfId="4587"/>
    <cellStyle name="Normal 18 17" xfId="4588"/>
    <cellStyle name="Normal 18 17 2" xfId="4589"/>
    <cellStyle name="Normal 18 18" xfId="4590"/>
    <cellStyle name="Normal 18 18 2" xfId="4591"/>
    <cellStyle name="Normal 18 19" xfId="4592"/>
    <cellStyle name="Normal 18 19 2" xfId="4593"/>
    <cellStyle name="Normal 18 2" xfId="4594"/>
    <cellStyle name="Normal 18 2 10" xfId="34894"/>
    <cellStyle name="Normal 18 2 11" xfId="34895"/>
    <cellStyle name="Normal 18 2 12" xfId="34896"/>
    <cellStyle name="Normal 18 2 13" xfId="34897"/>
    <cellStyle name="Normal 18 2 2" xfId="4595"/>
    <cellStyle name="Normal 18 2 3" xfId="34898"/>
    <cellStyle name="Normal 18 2 4" xfId="34899"/>
    <cellStyle name="Normal 18 2 5" xfId="34900"/>
    <cellStyle name="Normal 18 2 6" xfId="34901"/>
    <cellStyle name="Normal 18 2 7" xfId="34902"/>
    <cellStyle name="Normal 18 2 8" xfId="34903"/>
    <cellStyle name="Normal 18 2 9" xfId="34904"/>
    <cellStyle name="Normal 18 20" xfId="4596"/>
    <cellStyle name="Normal 18 20 2" xfId="4597"/>
    <cellStyle name="Normal 18 21" xfId="4598"/>
    <cellStyle name="Normal 18 21 2" xfId="4599"/>
    <cellStyle name="Normal 18 22" xfId="4600"/>
    <cellStyle name="Normal 18 22 2" xfId="4601"/>
    <cellStyle name="Normal 18 23" xfId="4602"/>
    <cellStyle name="Normal 18 24" xfId="4603"/>
    <cellStyle name="Normal 18 25" xfId="4604"/>
    <cellStyle name="Normal 18 26" xfId="4605"/>
    <cellStyle name="Normal 18 27" xfId="4606"/>
    <cellStyle name="Normal 18 28" xfId="4607"/>
    <cellStyle name="Normal 18 29" xfId="4608"/>
    <cellStyle name="Normal 18 3" xfId="4609"/>
    <cellStyle name="Normal 18 3 10" xfId="34905"/>
    <cellStyle name="Normal 18 3 11" xfId="34906"/>
    <cellStyle name="Normal 18 3 12" xfId="34907"/>
    <cellStyle name="Normal 18 3 13" xfId="34908"/>
    <cellStyle name="Normal 18 3 2" xfId="4610"/>
    <cellStyle name="Normal 18 3 3" xfId="34909"/>
    <cellStyle name="Normal 18 3 4" xfId="34910"/>
    <cellStyle name="Normal 18 3 5" xfId="34911"/>
    <cellStyle name="Normal 18 3 6" xfId="34912"/>
    <cellStyle name="Normal 18 3 7" xfId="34913"/>
    <cellStyle name="Normal 18 3 8" xfId="34914"/>
    <cellStyle name="Normal 18 3 9" xfId="34915"/>
    <cellStyle name="Normal 18 30" xfId="4611"/>
    <cellStyle name="Normal 18 31" xfId="4612"/>
    <cellStyle name="Normal 18 32" xfId="4613"/>
    <cellStyle name="Normal 18 33" xfId="4614"/>
    <cellStyle name="Normal 18 34" xfId="4615"/>
    <cellStyle name="Normal 18 35" xfId="4616"/>
    <cellStyle name="Normal 18 36" xfId="4617"/>
    <cellStyle name="Normal 18 37" xfId="4618"/>
    <cellStyle name="Normal 18 38" xfId="4619"/>
    <cellStyle name="Normal 18 39" xfId="4620"/>
    <cellStyle name="Normal 18 4" xfId="4621"/>
    <cellStyle name="Normal 18 4 2" xfId="4622"/>
    <cellStyle name="Normal 18 40" xfId="4623"/>
    <cellStyle name="Normal 18 41" xfId="4624"/>
    <cellStyle name="Normal 18 42" xfId="4625"/>
    <cellStyle name="Normal 18 43" xfId="4626"/>
    <cellStyle name="Normal 18 44" xfId="4627"/>
    <cellStyle name="Normal 18 45" xfId="4628"/>
    <cellStyle name="Normal 18 46" xfId="4629"/>
    <cellStyle name="Normal 18 47" xfId="4630"/>
    <cellStyle name="Normal 18 48" xfId="4631"/>
    <cellStyle name="Normal 18 49" xfId="4632"/>
    <cellStyle name="Normal 18 5" xfId="4633"/>
    <cellStyle name="Normal 18 5 2" xfId="4634"/>
    <cellStyle name="Normal 18 50" xfId="4635"/>
    <cellStyle name="Normal 18 51" xfId="4636"/>
    <cellStyle name="Normal 18 52" xfId="4637"/>
    <cellStyle name="Normal 18 53" xfId="4638"/>
    <cellStyle name="Normal 18 54" xfId="4639"/>
    <cellStyle name="Normal 18 55" xfId="4640"/>
    <cellStyle name="Normal 18 56" xfId="4641"/>
    <cellStyle name="Normal 18 57" xfId="4642"/>
    <cellStyle name="Normal 18 58" xfId="4643"/>
    <cellStyle name="Normal 18 59" xfId="4644"/>
    <cellStyle name="Normal 18 6" xfId="4645"/>
    <cellStyle name="Normal 18 6 2" xfId="4646"/>
    <cellStyle name="Normal 18 60" xfId="4647"/>
    <cellStyle name="Normal 18 61" xfId="4648"/>
    <cellStyle name="Normal 18 62" xfId="4649"/>
    <cellStyle name="Normal 18 63" xfId="4650"/>
    <cellStyle name="Normal 18 64" xfId="4651"/>
    <cellStyle name="Normal 18 65" xfId="4652"/>
    <cellStyle name="Normal 18 66" xfId="4653"/>
    <cellStyle name="Normal 18 67" xfId="4654"/>
    <cellStyle name="Normal 18 68" xfId="4655"/>
    <cellStyle name="Normal 18 69" xfId="4656"/>
    <cellStyle name="Normal 18 7" xfId="4657"/>
    <cellStyle name="Normal 18 7 2" xfId="4658"/>
    <cellStyle name="Normal 18 70" xfId="4659"/>
    <cellStyle name="Normal 18 8" xfId="4660"/>
    <cellStyle name="Normal 18 8 2" xfId="4661"/>
    <cellStyle name="Normal 18 9" xfId="4662"/>
    <cellStyle name="Normal 18 9 2" xfId="4663"/>
    <cellStyle name="Normal 19" xfId="825"/>
    <cellStyle name="Normal 19 10" xfId="4664"/>
    <cellStyle name="Normal 19 10 2" xfId="4665"/>
    <cellStyle name="Normal 19 11" xfId="4666"/>
    <cellStyle name="Normal 19 11 2" xfId="4667"/>
    <cellStyle name="Normal 19 12" xfId="4668"/>
    <cellStyle name="Normal 19 12 2" xfId="4669"/>
    <cellStyle name="Normal 19 13" xfId="4670"/>
    <cellStyle name="Normal 19 13 2" xfId="4671"/>
    <cellStyle name="Normal 19 14" xfId="4672"/>
    <cellStyle name="Normal 19 14 2" xfId="4673"/>
    <cellStyle name="Normal 19 15" xfId="4674"/>
    <cellStyle name="Normal 19 15 2" xfId="4675"/>
    <cellStyle name="Normal 19 16" xfId="4676"/>
    <cellStyle name="Normal 19 16 2" xfId="4677"/>
    <cellStyle name="Normal 19 17" xfId="4678"/>
    <cellStyle name="Normal 19 17 2" xfId="4679"/>
    <cellStyle name="Normal 19 18" xfId="4680"/>
    <cellStyle name="Normal 19 18 2" xfId="4681"/>
    <cellStyle name="Normal 19 19" xfId="4682"/>
    <cellStyle name="Normal 19 19 2" xfId="4683"/>
    <cellStyle name="Normal 19 2" xfId="4684"/>
    <cellStyle name="Normal 19 2 2" xfId="4685"/>
    <cellStyle name="Normal 19 20" xfId="4686"/>
    <cellStyle name="Normal 19 20 2" xfId="4687"/>
    <cellStyle name="Normal 19 21" xfId="4688"/>
    <cellStyle name="Normal 19 21 2" xfId="4689"/>
    <cellStyle name="Normal 19 22" xfId="4690"/>
    <cellStyle name="Normal 19 22 2" xfId="4691"/>
    <cellStyle name="Normal 19 23" xfId="4692"/>
    <cellStyle name="Normal 19 24" xfId="4693"/>
    <cellStyle name="Normal 19 25" xfId="4694"/>
    <cellStyle name="Normal 19 26" xfId="4695"/>
    <cellStyle name="Normal 19 27" xfId="4696"/>
    <cellStyle name="Normal 19 28" xfId="4697"/>
    <cellStyle name="Normal 19 29" xfId="4698"/>
    <cellStyle name="Normal 19 3" xfId="4699"/>
    <cellStyle name="Normal 19 3 2" xfId="4700"/>
    <cellStyle name="Normal 19 30" xfId="4701"/>
    <cellStyle name="Normal 19 31" xfId="4702"/>
    <cellStyle name="Normal 19 32" xfId="4703"/>
    <cellStyle name="Normal 19 33" xfId="4704"/>
    <cellStyle name="Normal 19 34" xfId="4705"/>
    <cellStyle name="Normal 19 35" xfId="4706"/>
    <cellStyle name="Normal 19 36" xfId="4707"/>
    <cellStyle name="Normal 19 37" xfId="4708"/>
    <cellStyle name="Normal 19 38" xfId="4709"/>
    <cellStyle name="Normal 19 39" xfId="4710"/>
    <cellStyle name="Normal 19 4" xfId="4711"/>
    <cellStyle name="Normal 19 4 2" xfId="4712"/>
    <cellStyle name="Normal 19 40" xfId="4713"/>
    <cellStyle name="Normal 19 41" xfId="4714"/>
    <cellStyle name="Normal 19 42" xfId="4715"/>
    <cellStyle name="Normal 19 43" xfId="4716"/>
    <cellStyle name="Normal 19 44" xfId="4717"/>
    <cellStyle name="Normal 19 45" xfId="4718"/>
    <cellStyle name="Normal 19 46" xfId="4719"/>
    <cellStyle name="Normal 19 47" xfId="4720"/>
    <cellStyle name="Normal 19 48" xfId="4721"/>
    <cellStyle name="Normal 19 49" xfId="4722"/>
    <cellStyle name="Normal 19 5" xfId="4723"/>
    <cellStyle name="Normal 19 5 2" xfId="4724"/>
    <cellStyle name="Normal 19 50" xfId="4725"/>
    <cellStyle name="Normal 19 51" xfId="4726"/>
    <cellStyle name="Normal 19 52" xfId="4727"/>
    <cellStyle name="Normal 19 53" xfId="4728"/>
    <cellStyle name="Normal 19 54" xfId="4729"/>
    <cellStyle name="Normal 19 55" xfId="4730"/>
    <cellStyle name="Normal 19 56" xfId="4731"/>
    <cellStyle name="Normal 19 57" xfId="4732"/>
    <cellStyle name="Normal 19 58" xfId="4733"/>
    <cellStyle name="Normal 19 59" xfId="4734"/>
    <cellStyle name="Normal 19 6" xfId="4735"/>
    <cellStyle name="Normal 19 6 2" xfId="4736"/>
    <cellStyle name="Normal 19 60" xfId="4737"/>
    <cellStyle name="Normal 19 61" xfId="4738"/>
    <cellStyle name="Normal 19 62" xfId="4739"/>
    <cellStyle name="Normal 19 63" xfId="4740"/>
    <cellStyle name="Normal 19 64" xfId="4741"/>
    <cellStyle name="Normal 19 65" xfId="4742"/>
    <cellStyle name="Normal 19 66" xfId="4743"/>
    <cellStyle name="Normal 19 67" xfId="4744"/>
    <cellStyle name="Normal 19 68" xfId="4745"/>
    <cellStyle name="Normal 19 69" xfId="4746"/>
    <cellStyle name="Normal 19 7" xfId="4747"/>
    <cellStyle name="Normal 19 7 2" xfId="4748"/>
    <cellStyle name="Normal 19 70" xfId="4749"/>
    <cellStyle name="Normal 19 8" xfId="4750"/>
    <cellStyle name="Normal 19 8 2" xfId="4751"/>
    <cellStyle name="Normal 19 9" xfId="4752"/>
    <cellStyle name="Normal 19 9 2" xfId="4753"/>
    <cellStyle name="Normal 2" xfId="91"/>
    <cellStyle name="Normal 2 10" xfId="92"/>
    <cellStyle name="Normal 2 10 10" xfId="4754"/>
    <cellStyle name="Normal 2 10 11" xfId="4755"/>
    <cellStyle name="Normal 2 10 12" xfId="4756"/>
    <cellStyle name="Normal 2 10 13" xfId="4757"/>
    <cellStyle name="Normal 2 10 14" xfId="4758"/>
    <cellStyle name="Normal 2 10 15" xfId="4759"/>
    <cellStyle name="Normal 2 10 16" xfId="4760"/>
    <cellStyle name="Normal 2 10 17" xfId="4761"/>
    <cellStyle name="Normal 2 10 18" xfId="4762"/>
    <cellStyle name="Normal 2 10 19" xfId="4763"/>
    <cellStyle name="Normal 2 10 2" xfId="826"/>
    <cellStyle name="Normal 2 10 2 10" xfId="4764"/>
    <cellStyle name="Normal 2 10 2 11" xfId="4765"/>
    <cellStyle name="Normal 2 10 2 12" xfId="4766"/>
    <cellStyle name="Normal 2 10 2 13" xfId="4767"/>
    <cellStyle name="Normal 2 10 2 14" xfId="4768"/>
    <cellStyle name="Normal 2 10 2 15" xfId="4769"/>
    <cellStyle name="Normal 2 10 2 16" xfId="4770"/>
    <cellStyle name="Normal 2 10 2 17" xfId="4771"/>
    <cellStyle name="Normal 2 10 2 2" xfId="4772"/>
    <cellStyle name="Normal 2 10 2 3" xfId="4773"/>
    <cellStyle name="Normal 2 10 2 4" xfId="4774"/>
    <cellStyle name="Normal 2 10 2 5" xfId="4775"/>
    <cellStyle name="Normal 2 10 2 6" xfId="4776"/>
    <cellStyle name="Normal 2 10 2 7" xfId="4777"/>
    <cellStyle name="Normal 2 10 2 8" xfId="4778"/>
    <cellStyle name="Normal 2 10 2 9" xfId="4779"/>
    <cellStyle name="Normal 2 10 20" xfId="4780"/>
    <cellStyle name="Normal 2 10 21" xfId="4781"/>
    <cellStyle name="Normal 2 10 22" xfId="4782"/>
    <cellStyle name="Normal 2 10 23" xfId="4783"/>
    <cellStyle name="Normal 2 10 24" xfId="4784"/>
    <cellStyle name="Normal 2 10 25" xfId="4785"/>
    <cellStyle name="Normal 2 10 26" xfId="4786"/>
    <cellStyle name="Normal 2 10 27" xfId="4787"/>
    <cellStyle name="Normal 2 10 28" xfId="4788"/>
    <cellStyle name="Normal 2 10 29" xfId="4789"/>
    <cellStyle name="Normal 2 10 3" xfId="1947"/>
    <cellStyle name="Normal 2 10 30" xfId="4790"/>
    <cellStyle name="Normal 2 10 31" xfId="4791"/>
    <cellStyle name="Normal 2 10 32" xfId="4792"/>
    <cellStyle name="Normal 2 10 33" xfId="4793"/>
    <cellStyle name="Normal 2 10 34" xfId="4794"/>
    <cellStyle name="Normal 2 10 35" xfId="4795"/>
    <cellStyle name="Normal 2 10 36" xfId="4796"/>
    <cellStyle name="Normal 2 10 37" xfId="4797"/>
    <cellStyle name="Normal 2 10 38" xfId="4798"/>
    <cellStyle name="Normal 2 10 39" xfId="4799"/>
    <cellStyle name="Normal 2 10 4" xfId="4800"/>
    <cellStyle name="Normal 2 10 40" xfId="4801"/>
    <cellStyle name="Normal 2 10 41" xfId="4802"/>
    <cellStyle name="Normal 2 10 42" xfId="4803"/>
    <cellStyle name="Normal 2 10 43" xfId="4804"/>
    <cellStyle name="Normal 2 10 44" xfId="4805"/>
    <cellStyle name="Normal 2 10 45" xfId="4806"/>
    <cellStyle name="Normal 2 10 46" xfId="4807"/>
    <cellStyle name="Normal 2 10 47" xfId="4808"/>
    <cellStyle name="Normal 2 10 48" xfId="4809"/>
    <cellStyle name="Normal 2 10 49" xfId="4810"/>
    <cellStyle name="Normal 2 10 5" xfId="4811"/>
    <cellStyle name="Normal 2 10 50" xfId="4812"/>
    <cellStyle name="Normal 2 10 51" xfId="4813"/>
    <cellStyle name="Normal 2 10 52" xfId="4814"/>
    <cellStyle name="Normal 2 10 53" xfId="4815"/>
    <cellStyle name="Normal 2 10 54" xfId="4816"/>
    <cellStyle name="Normal 2 10 55" xfId="4817"/>
    <cellStyle name="Normal 2 10 56" xfId="4818"/>
    <cellStyle name="Normal 2 10 57" xfId="4819"/>
    <cellStyle name="Normal 2 10 58" xfId="4820"/>
    <cellStyle name="Normal 2 10 59" xfId="4821"/>
    <cellStyle name="Normal 2 10 6" xfId="4822"/>
    <cellStyle name="Normal 2 10 60" xfId="4823"/>
    <cellStyle name="Normal 2 10 61" xfId="4824"/>
    <cellStyle name="Normal 2 10 62" xfId="4825"/>
    <cellStyle name="Normal 2 10 63" xfId="4826"/>
    <cellStyle name="Normal 2 10 64" xfId="4827"/>
    <cellStyle name="Normal 2 10 65" xfId="4828"/>
    <cellStyle name="Normal 2 10 66" xfId="4829"/>
    <cellStyle name="Normal 2 10 67" xfId="4830"/>
    <cellStyle name="Normal 2 10 68" xfId="4831"/>
    <cellStyle name="Normal 2 10 69" xfId="4832"/>
    <cellStyle name="Normal 2 10 7" xfId="4833"/>
    <cellStyle name="Normal 2 10 70" xfId="4834"/>
    <cellStyle name="Normal 2 10 71" xfId="4835"/>
    <cellStyle name="Normal 2 10 72" xfId="4836"/>
    <cellStyle name="Normal 2 10 73" xfId="4837"/>
    <cellStyle name="Normal 2 10 74" xfId="4838"/>
    <cellStyle name="Normal 2 10 75" xfId="4839"/>
    <cellStyle name="Normal 2 10 76" xfId="4840"/>
    <cellStyle name="Normal 2 10 77" xfId="4841"/>
    <cellStyle name="Normal 2 10 78" xfId="4842"/>
    <cellStyle name="Normal 2 10 8" xfId="4843"/>
    <cellStyle name="Normal 2 10 9" xfId="4844"/>
    <cellStyle name="Normal 2 100" xfId="4845"/>
    <cellStyle name="Normal 2 101" xfId="4846"/>
    <cellStyle name="Normal 2 102" xfId="4847"/>
    <cellStyle name="Normal 2 103" xfId="4848"/>
    <cellStyle name="Normal 2 104" xfId="4849"/>
    <cellStyle name="Normal 2 105" xfId="4850"/>
    <cellStyle name="Normal 2 106" xfId="4851"/>
    <cellStyle name="Normal 2 107" xfId="4852"/>
    <cellStyle name="Normal 2 108" xfId="4853"/>
    <cellStyle name="Normal 2 109" xfId="4854"/>
    <cellStyle name="Normal 2 11" xfId="827"/>
    <cellStyle name="Normal 2 110" xfId="4855"/>
    <cellStyle name="Normal 2 111" xfId="4856"/>
    <cellStyle name="Normal 2 112" xfId="4857"/>
    <cellStyle name="Normal 2 113" xfId="4858"/>
    <cellStyle name="Normal 2 114" xfId="4859"/>
    <cellStyle name="Normal 2 115" xfId="4860"/>
    <cellStyle name="Normal 2 116" xfId="4861"/>
    <cellStyle name="Normal 2 117" xfId="4862"/>
    <cellStyle name="Normal 2 118" xfId="4863"/>
    <cellStyle name="Normal 2 119" xfId="4864"/>
    <cellStyle name="Normal 2 12" xfId="828"/>
    <cellStyle name="Normal 2 120" xfId="4865"/>
    <cellStyle name="Normal 2 121" xfId="4866"/>
    <cellStyle name="Normal 2 122" xfId="4867"/>
    <cellStyle name="Normal 2 123" xfId="4868"/>
    <cellStyle name="Normal 2 124" xfId="4869"/>
    <cellStyle name="Normal 2 125" xfId="4870"/>
    <cellStyle name="Normal 2 126" xfId="4871"/>
    <cellStyle name="Normal 2 127" xfId="4872"/>
    <cellStyle name="Normal 2 128" xfId="4873"/>
    <cellStyle name="Normal 2 129" xfId="4874"/>
    <cellStyle name="Normal 2 13" xfId="829"/>
    <cellStyle name="Normal 2 130" xfId="40424"/>
    <cellStyle name="Normal 2 14" xfId="830"/>
    <cellStyle name="Normal 2 15" xfId="831"/>
    <cellStyle name="Normal 2 16" xfId="832"/>
    <cellStyle name="Normal 2 17" xfId="833"/>
    <cellStyle name="Normal 2 18" xfId="834"/>
    <cellStyle name="Normal 2 19" xfId="835"/>
    <cellStyle name="Normal 2 2" xfId="93"/>
    <cellStyle name="Normal 2 2 10" xfId="836"/>
    <cellStyle name="Normal 2 2 10 2" xfId="40436"/>
    <cellStyle name="Normal 2 2 100" xfId="4875"/>
    <cellStyle name="Normal 2 2 101" xfId="4876"/>
    <cellStyle name="Normal 2 2 102" xfId="4877"/>
    <cellStyle name="Normal 2 2 103" xfId="4878"/>
    <cellStyle name="Normal 2 2 104" xfId="4879"/>
    <cellStyle name="Normal 2 2 105" xfId="4880"/>
    <cellStyle name="Normal 2 2 106" xfId="4881"/>
    <cellStyle name="Normal 2 2 107" xfId="4882"/>
    <cellStyle name="Normal 2 2 108" xfId="4883"/>
    <cellStyle name="Normal 2 2 109" xfId="4884"/>
    <cellStyle name="Normal 2 2 11" xfId="837"/>
    <cellStyle name="Normal 2 2 110" xfId="4885"/>
    <cellStyle name="Normal 2 2 111" xfId="4886"/>
    <cellStyle name="Normal 2 2 112" xfId="4887"/>
    <cellStyle name="Normal 2 2 113" xfId="4888"/>
    <cellStyle name="Normal 2 2 114" xfId="4889"/>
    <cellStyle name="Normal 2 2 115" xfId="4890"/>
    <cellStyle name="Normal 2 2 116" xfId="4891"/>
    <cellStyle name="Normal 2 2 117" xfId="4892"/>
    <cellStyle name="Normal 2 2 118" xfId="4893"/>
    <cellStyle name="Normal 2 2 119" xfId="4894"/>
    <cellStyle name="Normal 2 2 12" xfId="838"/>
    <cellStyle name="Normal 2 2 120" xfId="4895"/>
    <cellStyle name="Normal 2 2 121" xfId="4896"/>
    <cellStyle name="Normal 2 2 122" xfId="4897"/>
    <cellStyle name="Normal 2 2 123" xfId="4898"/>
    <cellStyle name="Normal 2 2 13" xfId="839"/>
    <cellStyle name="Normal 2 2 14" xfId="840"/>
    <cellStyle name="Normal 2 2 15" xfId="841"/>
    <cellStyle name="Normal 2 2 16" xfId="842"/>
    <cellStyle name="Normal 2 2 17" xfId="843"/>
    <cellStyle name="Normal 2 2 18" xfId="844"/>
    <cellStyle name="Normal 2 2 19" xfId="845"/>
    <cellStyle name="Normal 2 2 2" xfId="846"/>
    <cellStyle name="Normal 2 2 2 10" xfId="4899"/>
    <cellStyle name="Normal 2 2 2 10 10" xfId="4900"/>
    <cellStyle name="Normal 2 2 2 10 11" xfId="4901"/>
    <cellStyle name="Normal 2 2 2 10 12" xfId="4902"/>
    <cellStyle name="Normal 2 2 2 10 13" xfId="4903"/>
    <cellStyle name="Normal 2 2 2 10 14" xfId="4904"/>
    <cellStyle name="Normal 2 2 2 10 15" xfId="4905"/>
    <cellStyle name="Normal 2 2 2 10 16" xfId="4906"/>
    <cellStyle name="Normal 2 2 2 10 17" xfId="4907"/>
    <cellStyle name="Normal 2 2 2 10 2" xfId="4908"/>
    <cellStyle name="Normal 2 2 2 10 3" xfId="4909"/>
    <cellStyle name="Normal 2 2 2 10 4" xfId="4910"/>
    <cellStyle name="Normal 2 2 2 10 5" xfId="4911"/>
    <cellStyle name="Normal 2 2 2 10 6" xfId="4912"/>
    <cellStyle name="Normal 2 2 2 10 7" xfId="4913"/>
    <cellStyle name="Normal 2 2 2 10 8" xfId="4914"/>
    <cellStyle name="Normal 2 2 2 10 9" xfId="4915"/>
    <cellStyle name="Normal 2 2 2 11" xfId="4916"/>
    <cellStyle name="Normal 2 2 2 12" xfId="4917"/>
    <cellStyle name="Normal 2 2 2 13" xfId="4918"/>
    <cellStyle name="Normal 2 2 2 14" xfId="4919"/>
    <cellStyle name="Normal 2 2 2 15" xfId="4920"/>
    <cellStyle name="Normal 2 2 2 16" xfId="4921"/>
    <cellStyle name="Normal 2 2 2 17" xfId="4922"/>
    <cellStyle name="Normal 2 2 2 18" xfId="4923"/>
    <cellStyle name="Normal 2 2 2 19" xfId="4924"/>
    <cellStyle name="Normal 2 2 2 2" xfId="847"/>
    <cellStyle name="Normal 2 2 2 2 10" xfId="4925"/>
    <cellStyle name="Normal 2 2 2 2 11" xfId="4926"/>
    <cellStyle name="Normal 2 2 2 2 12" xfId="4927"/>
    <cellStyle name="Normal 2 2 2 2 13" xfId="4928"/>
    <cellStyle name="Normal 2 2 2 2 14" xfId="4929"/>
    <cellStyle name="Normal 2 2 2 2 15" xfId="4930"/>
    <cellStyle name="Normal 2 2 2 2 16" xfId="4931"/>
    <cellStyle name="Normal 2 2 2 2 17" xfId="4932"/>
    <cellStyle name="Normal 2 2 2 2 18" xfId="4933"/>
    <cellStyle name="Normal 2 2 2 2 19" xfId="4934"/>
    <cellStyle name="Normal 2 2 2 2 2" xfId="4935"/>
    <cellStyle name="Normal 2 2 2 2 2 10" xfId="4936"/>
    <cellStyle name="Normal 2 2 2 2 2 11" xfId="4937"/>
    <cellStyle name="Normal 2 2 2 2 2 12" xfId="4938"/>
    <cellStyle name="Normal 2 2 2 2 2 13" xfId="4939"/>
    <cellStyle name="Normal 2 2 2 2 2 14" xfId="4940"/>
    <cellStyle name="Normal 2 2 2 2 2 15" xfId="4941"/>
    <cellStyle name="Normal 2 2 2 2 2 16" xfId="4942"/>
    <cellStyle name="Normal 2 2 2 2 2 17" xfId="4943"/>
    <cellStyle name="Normal 2 2 2 2 2 18" xfId="4944"/>
    <cellStyle name="Normal 2 2 2 2 2 19" xfId="4945"/>
    <cellStyle name="Normal 2 2 2 2 2 2" xfId="4946"/>
    <cellStyle name="Normal 2 2 2 2 2 2 10" xfId="4947"/>
    <cellStyle name="Normal 2 2 2 2 2 2 11" xfId="4948"/>
    <cellStyle name="Normal 2 2 2 2 2 2 12" xfId="4949"/>
    <cellStyle name="Normal 2 2 2 2 2 2 13" xfId="4950"/>
    <cellStyle name="Normal 2 2 2 2 2 2 14" xfId="4951"/>
    <cellStyle name="Normal 2 2 2 2 2 2 15" xfId="4952"/>
    <cellStyle name="Normal 2 2 2 2 2 2 16" xfId="4953"/>
    <cellStyle name="Normal 2 2 2 2 2 2 17" xfId="4954"/>
    <cellStyle name="Normal 2 2 2 2 2 2 18" xfId="4955"/>
    <cellStyle name="Normal 2 2 2 2 2 2 19" xfId="4956"/>
    <cellStyle name="Normal 2 2 2 2 2 2 2" xfId="4957"/>
    <cellStyle name="Normal 2 2 2 2 2 2 2 10" xfId="4958"/>
    <cellStyle name="Normal 2 2 2 2 2 2 2 11" xfId="4959"/>
    <cellStyle name="Normal 2 2 2 2 2 2 2 12" xfId="4960"/>
    <cellStyle name="Normal 2 2 2 2 2 2 2 13" xfId="4961"/>
    <cellStyle name="Normal 2 2 2 2 2 2 2 14" xfId="4962"/>
    <cellStyle name="Normal 2 2 2 2 2 2 2 15" xfId="4963"/>
    <cellStyle name="Normal 2 2 2 2 2 2 2 16" xfId="4964"/>
    <cellStyle name="Normal 2 2 2 2 2 2 2 17" xfId="4965"/>
    <cellStyle name="Normal 2 2 2 2 2 2 2 18" xfId="4966"/>
    <cellStyle name="Normal 2 2 2 2 2 2 2 19" xfId="4967"/>
    <cellStyle name="Normal 2 2 2 2 2 2 2 2" xfId="4968"/>
    <cellStyle name="Normal 2 2 2 2 2 2 2 2 10" xfId="4969"/>
    <cellStyle name="Normal 2 2 2 2 2 2 2 2 11" xfId="4970"/>
    <cellStyle name="Normal 2 2 2 2 2 2 2 2 12" xfId="4971"/>
    <cellStyle name="Normal 2 2 2 2 2 2 2 2 13" xfId="4972"/>
    <cellStyle name="Normal 2 2 2 2 2 2 2 2 14" xfId="4973"/>
    <cellStyle name="Normal 2 2 2 2 2 2 2 2 15" xfId="4974"/>
    <cellStyle name="Normal 2 2 2 2 2 2 2 2 16" xfId="4975"/>
    <cellStyle name="Normal 2 2 2 2 2 2 2 2 17" xfId="4976"/>
    <cellStyle name="Normal 2 2 2 2 2 2 2 2 18" xfId="4977"/>
    <cellStyle name="Normal 2 2 2 2 2 2 2 2 19" xfId="4978"/>
    <cellStyle name="Normal 2 2 2 2 2 2 2 2 2" xfId="4979"/>
    <cellStyle name="Normal 2 2 2 2 2 2 2 2 2 10" xfId="4980"/>
    <cellStyle name="Normal 2 2 2 2 2 2 2 2 2 11" xfId="4981"/>
    <cellStyle name="Normal 2 2 2 2 2 2 2 2 2 12" xfId="4982"/>
    <cellStyle name="Normal 2 2 2 2 2 2 2 2 2 13" xfId="4983"/>
    <cellStyle name="Normal 2 2 2 2 2 2 2 2 2 14" xfId="4984"/>
    <cellStyle name="Normal 2 2 2 2 2 2 2 2 2 15" xfId="4985"/>
    <cellStyle name="Normal 2 2 2 2 2 2 2 2 2 16" xfId="4986"/>
    <cellStyle name="Normal 2 2 2 2 2 2 2 2 2 17" xfId="4987"/>
    <cellStyle name="Normal 2 2 2 2 2 2 2 2 2 18" xfId="4988"/>
    <cellStyle name="Normal 2 2 2 2 2 2 2 2 2 2" xfId="4989"/>
    <cellStyle name="Normal 2 2 2 2 2 2 2 2 2 3" xfId="4990"/>
    <cellStyle name="Normal 2 2 2 2 2 2 2 2 2 4" xfId="4991"/>
    <cellStyle name="Normal 2 2 2 2 2 2 2 2 2 5" xfId="4992"/>
    <cellStyle name="Normal 2 2 2 2 2 2 2 2 2 6" xfId="4993"/>
    <cellStyle name="Normal 2 2 2 2 2 2 2 2 2 7" xfId="4994"/>
    <cellStyle name="Normal 2 2 2 2 2 2 2 2 2 8" xfId="4995"/>
    <cellStyle name="Normal 2 2 2 2 2 2 2 2 2 9" xfId="4996"/>
    <cellStyle name="Normal 2 2 2 2 2 2 2 2 3" xfId="4997"/>
    <cellStyle name="Normal 2 2 2 2 2 2 2 2 4" xfId="4998"/>
    <cellStyle name="Normal 2 2 2 2 2 2 2 2 5" xfId="4999"/>
    <cellStyle name="Normal 2 2 2 2 2 2 2 2 6" xfId="5000"/>
    <cellStyle name="Normal 2 2 2 2 2 2 2 2 7" xfId="5001"/>
    <cellStyle name="Normal 2 2 2 2 2 2 2 2 8" xfId="5002"/>
    <cellStyle name="Normal 2 2 2 2 2 2 2 2 9" xfId="5003"/>
    <cellStyle name="Normal 2 2 2 2 2 2 2 2_ELEC SAP FCST UPLOAD" xfId="5004"/>
    <cellStyle name="Normal 2 2 2 2 2 2 2 20" xfId="5005"/>
    <cellStyle name="Normal 2 2 2 2 2 2 2 21" xfId="5006"/>
    <cellStyle name="Normal 2 2 2 2 2 2 2 22" xfId="5007"/>
    <cellStyle name="Normal 2 2 2 2 2 2 2 3" xfId="5008"/>
    <cellStyle name="Normal 2 2 2 2 2 2 2 4" xfId="5009"/>
    <cellStyle name="Normal 2 2 2 2 2 2 2 5" xfId="5010"/>
    <cellStyle name="Normal 2 2 2 2 2 2 2 6" xfId="5011"/>
    <cellStyle name="Normal 2 2 2 2 2 2 2 7" xfId="5012"/>
    <cellStyle name="Normal 2 2 2 2 2 2 2 8" xfId="5013"/>
    <cellStyle name="Normal 2 2 2 2 2 2 2 9" xfId="5014"/>
    <cellStyle name="Normal 2 2 2 2 2 2 2_ELEC SAP FCST UPLOAD" xfId="5015"/>
    <cellStyle name="Normal 2 2 2 2 2 2 20" xfId="5016"/>
    <cellStyle name="Normal 2 2 2 2 2 2 21" xfId="5017"/>
    <cellStyle name="Normal 2 2 2 2 2 2 22" xfId="5018"/>
    <cellStyle name="Normal 2 2 2 2 2 2 3" xfId="5019"/>
    <cellStyle name="Normal 2 2 2 2 2 2 3 2" xfId="5020"/>
    <cellStyle name="Normal 2 2 2 2 2 2 3 3" xfId="5021"/>
    <cellStyle name="Normal 2 2 2 2 2 2 3_ELEC SAP FCST UPLOAD" xfId="5022"/>
    <cellStyle name="Normal 2 2 2 2 2 2 4" xfId="5023"/>
    <cellStyle name="Normal 2 2 2 2 2 2 5" xfId="5024"/>
    <cellStyle name="Normal 2 2 2 2 2 2 6" xfId="5025"/>
    <cellStyle name="Normal 2 2 2 2 2 2 7" xfId="5026"/>
    <cellStyle name="Normal 2 2 2 2 2 2 8" xfId="5027"/>
    <cellStyle name="Normal 2 2 2 2 2 2 9" xfId="5028"/>
    <cellStyle name="Normal 2 2 2 2 2 2_ELEC SAP FCST UPLOAD" xfId="5029"/>
    <cellStyle name="Normal 2 2 2 2 2 20" xfId="5030"/>
    <cellStyle name="Normal 2 2 2 2 2 21" xfId="5031"/>
    <cellStyle name="Normal 2 2 2 2 2 22" xfId="5032"/>
    <cellStyle name="Normal 2 2 2 2 2 23" xfId="5033"/>
    <cellStyle name="Normal 2 2 2 2 2 3" xfId="5034"/>
    <cellStyle name="Normal 2 2 2 2 2 3 2" xfId="5035"/>
    <cellStyle name="Normal 2 2 2 2 2 3 3" xfId="5036"/>
    <cellStyle name="Normal 2 2 2 2 2 3_ELEC SAP FCST UPLOAD" xfId="5037"/>
    <cellStyle name="Normal 2 2 2 2 2 4" xfId="5038"/>
    <cellStyle name="Normal 2 2 2 2 2 5" xfId="5039"/>
    <cellStyle name="Normal 2 2 2 2 2 6" xfId="5040"/>
    <cellStyle name="Normal 2 2 2 2 2 7" xfId="5041"/>
    <cellStyle name="Normal 2 2 2 2 2 8" xfId="5042"/>
    <cellStyle name="Normal 2 2 2 2 2 9" xfId="5043"/>
    <cellStyle name="Normal 2 2 2 2 2_ELEC SAP FCST UPLOAD" xfId="5044"/>
    <cellStyle name="Normal 2 2 2 2 20" xfId="5045"/>
    <cellStyle name="Normal 2 2 2 2 21" xfId="5046"/>
    <cellStyle name="Normal 2 2 2 2 22" xfId="5047"/>
    <cellStyle name="Normal 2 2 2 2 23" xfId="5048"/>
    <cellStyle name="Normal 2 2 2 2 24" xfId="5049"/>
    <cellStyle name="Normal 2 2 2 2 25" xfId="5050"/>
    <cellStyle name="Normal 2 2 2 2 26" xfId="5051"/>
    <cellStyle name="Normal 2 2 2 2 27" xfId="5052"/>
    <cellStyle name="Normal 2 2 2 2 28" xfId="5053"/>
    <cellStyle name="Normal 2 2 2 2 29" xfId="5054"/>
    <cellStyle name="Normal 2 2 2 2 3" xfId="5055"/>
    <cellStyle name="Normal 2 2 2 2 3 2" xfId="5056"/>
    <cellStyle name="Normal 2 2 2 2 3 2 2" xfId="5057"/>
    <cellStyle name="Normal 2 2 2 2 3 2 3" xfId="5058"/>
    <cellStyle name="Normal 2 2 2 2 3 2_ELEC SAP FCST UPLOAD" xfId="5059"/>
    <cellStyle name="Normal 2 2 2 2 3 3" xfId="5060"/>
    <cellStyle name="Normal 2 2 2 2 3 4" xfId="5061"/>
    <cellStyle name="Normal 2 2 2 2 3 5" xfId="5062"/>
    <cellStyle name="Normal 2 2 2 2 3 6" xfId="5063"/>
    <cellStyle name="Normal 2 2 2 2 3_ELEC SAP FCST UPLOAD" xfId="5064"/>
    <cellStyle name="Normal 2 2 2 2 30" xfId="5065"/>
    <cellStyle name="Normal 2 2 2 2 31" xfId="5066"/>
    <cellStyle name="Normal 2 2 2 2 32" xfId="5067"/>
    <cellStyle name="Normal 2 2 2 2 33" xfId="5068"/>
    <cellStyle name="Normal 2 2 2 2 34" xfId="5069"/>
    <cellStyle name="Normal 2 2 2 2 35" xfId="5070"/>
    <cellStyle name="Normal 2 2 2 2 36" xfId="5071"/>
    <cellStyle name="Normal 2 2 2 2 37" xfId="5072"/>
    <cellStyle name="Normal 2 2 2 2 38" xfId="5073"/>
    <cellStyle name="Normal 2 2 2 2 39" xfId="5074"/>
    <cellStyle name="Normal 2 2 2 2 4" xfId="5075"/>
    <cellStyle name="Normal 2 2 2 2 4 2" xfId="5076"/>
    <cellStyle name="Normal 2 2 2 2 4 3" xfId="5077"/>
    <cellStyle name="Normal 2 2 2 2 4_ELEC SAP FCST UPLOAD" xfId="5078"/>
    <cellStyle name="Normal 2 2 2 2 40" xfId="5079"/>
    <cellStyle name="Normal 2 2 2 2 41" xfId="5080"/>
    <cellStyle name="Normal 2 2 2 2 42" xfId="5081"/>
    <cellStyle name="Normal 2 2 2 2 43" xfId="5082"/>
    <cellStyle name="Normal 2 2 2 2 44" xfId="5083"/>
    <cellStyle name="Normal 2 2 2 2 45" xfId="5084"/>
    <cellStyle name="Normal 2 2 2 2 46" xfId="5085"/>
    <cellStyle name="Normal 2 2 2 2 47" xfId="5086"/>
    <cellStyle name="Normal 2 2 2 2 48" xfId="5087"/>
    <cellStyle name="Normal 2 2 2 2 49" xfId="5088"/>
    <cellStyle name="Normal 2 2 2 2 5" xfId="5089"/>
    <cellStyle name="Normal 2 2 2 2 50" xfId="5090"/>
    <cellStyle name="Normal 2 2 2 2 51" xfId="5091"/>
    <cellStyle name="Normal 2 2 2 2 52" xfId="5092"/>
    <cellStyle name="Normal 2 2 2 2 53" xfId="5093"/>
    <cellStyle name="Normal 2 2 2 2 54" xfId="5094"/>
    <cellStyle name="Normal 2 2 2 2 55" xfId="5095"/>
    <cellStyle name="Normal 2 2 2 2 56" xfId="5096"/>
    <cellStyle name="Normal 2 2 2 2 57" xfId="5097"/>
    <cellStyle name="Normal 2 2 2 2 58" xfId="5098"/>
    <cellStyle name="Normal 2 2 2 2 59" xfId="5099"/>
    <cellStyle name="Normal 2 2 2 2 6" xfId="5100"/>
    <cellStyle name="Normal 2 2 2 2 60" xfId="5101"/>
    <cellStyle name="Normal 2 2 2 2 61" xfId="5102"/>
    <cellStyle name="Normal 2 2 2 2 62" xfId="5103"/>
    <cellStyle name="Normal 2 2 2 2 63" xfId="5104"/>
    <cellStyle name="Normal 2 2 2 2 64" xfId="5105"/>
    <cellStyle name="Normal 2 2 2 2 65" xfId="5106"/>
    <cellStyle name="Normal 2 2 2 2 66" xfId="5107"/>
    <cellStyle name="Normal 2 2 2 2 67" xfId="5108"/>
    <cellStyle name="Normal 2 2 2 2 68" xfId="5109"/>
    <cellStyle name="Normal 2 2 2 2 69" xfId="5110"/>
    <cellStyle name="Normal 2 2 2 2 7" xfId="5111"/>
    <cellStyle name="Normal 2 2 2 2 70" xfId="5112"/>
    <cellStyle name="Normal 2 2 2 2 71" xfId="5113"/>
    <cellStyle name="Normal 2 2 2 2 72" xfId="5114"/>
    <cellStyle name="Normal 2 2 2 2 73" xfId="5115"/>
    <cellStyle name="Normal 2 2 2 2 74" xfId="5116"/>
    <cellStyle name="Normal 2 2 2 2 75" xfId="5117"/>
    <cellStyle name="Normal 2 2 2 2 76" xfId="5118"/>
    <cellStyle name="Normal 2 2 2 2 77" xfId="5119"/>
    <cellStyle name="Normal 2 2 2 2 78" xfId="5120"/>
    <cellStyle name="Normal 2 2 2 2 79" xfId="5121"/>
    <cellStyle name="Normal 2 2 2 2 8" xfId="5122"/>
    <cellStyle name="Normal 2 2 2 2 8 10" xfId="5123"/>
    <cellStyle name="Normal 2 2 2 2 8 11" xfId="5124"/>
    <cellStyle name="Normal 2 2 2 2 8 12" xfId="5125"/>
    <cellStyle name="Normal 2 2 2 2 8 13" xfId="5126"/>
    <cellStyle name="Normal 2 2 2 2 8 14" xfId="5127"/>
    <cellStyle name="Normal 2 2 2 2 8 15" xfId="5128"/>
    <cellStyle name="Normal 2 2 2 2 8 16" xfId="5129"/>
    <cellStyle name="Normal 2 2 2 2 8 17" xfId="5130"/>
    <cellStyle name="Normal 2 2 2 2 8 2" xfId="5131"/>
    <cellStyle name="Normal 2 2 2 2 8 3" xfId="5132"/>
    <cellStyle name="Normal 2 2 2 2 8 4" xfId="5133"/>
    <cellStyle name="Normal 2 2 2 2 8 5" xfId="5134"/>
    <cellStyle name="Normal 2 2 2 2 8 6" xfId="5135"/>
    <cellStyle name="Normal 2 2 2 2 8 7" xfId="5136"/>
    <cellStyle name="Normal 2 2 2 2 8 8" xfId="5137"/>
    <cellStyle name="Normal 2 2 2 2 8 9" xfId="5138"/>
    <cellStyle name="Normal 2 2 2 2 80" xfId="5139"/>
    <cellStyle name="Normal 2 2 2 2 81" xfId="5140"/>
    <cellStyle name="Normal 2 2 2 2 82" xfId="5141"/>
    <cellStyle name="Normal 2 2 2 2 83" xfId="5142"/>
    <cellStyle name="Normal 2 2 2 2 84" xfId="5143"/>
    <cellStyle name="Normal 2 2 2 2 9" xfId="5144"/>
    <cellStyle name="Normal 2 2 2 2_ELEC SAP FCST UPLOAD" xfId="5145"/>
    <cellStyle name="Normal 2 2 2 20" xfId="5146"/>
    <cellStyle name="Normal 2 2 2 21" xfId="5147"/>
    <cellStyle name="Normal 2 2 2 22" xfId="5148"/>
    <cellStyle name="Normal 2 2 2 23" xfId="5149"/>
    <cellStyle name="Normal 2 2 2 24" xfId="5150"/>
    <cellStyle name="Normal 2 2 2 25" xfId="5151"/>
    <cellStyle name="Normal 2 2 2 26" xfId="5152"/>
    <cellStyle name="Normal 2 2 2 27" xfId="5153"/>
    <cellStyle name="Normal 2 2 2 28" xfId="5154"/>
    <cellStyle name="Normal 2 2 2 29" xfId="5155"/>
    <cellStyle name="Normal 2 2 2 3" xfId="5156"/>
    <cellStyle name="Normal 2 2 2 30" xfId="5157"/>
    <cellStyle name="Normal 2 2 2 31" xfId="5158"/>
    <cellStyle name="Normal 2 2 2 32" xfId="5159"/>
    <cellStyle name="Normal 2 2 2 33" xfId="5160"/>
    <cellStyle name="Normal 2 2 2 34" xfId="5161"/>
    <cellStyle name="Normal 2 2 2 35" xfId="5162"/>
    <cellStyle name="Normal 2 2 2 36" xfId="5163"/>
    <cellStyle name="Normal 2 2 2 37" xfId="5164"/>
    <cellStyle name="Normal 2 2 2 38" xfId="5165"/>
    <cellStyle name="Normal 2 2 2 39" xfId="5166"/>
    <cellStyle name="Normal 2 2 2 4" xfId="5167"/>
    <cellStyle name="Normal 2 2 2 4 2" xfId="5168"/>
    <cellStyle name="Normal 2 2 2 4 2 2" xfId="5169"/>
    <cellStyle name="Normal 2 2 2 4 2 2 2" xfId="5170"/>
    <cellStyle name="Normal 2 2 2 4 2 2 3" xfId="5171"/>
    <cellStyle name="Normal 2 2 2 4 2 2_ELEC SAP FCST UPLOAD" xfId="5172"/>
    <cellStyle name="Normal 2 2 2 4 2 3" xfId="5173"/>
    <cellStyle name="Normal 2 2 2 4 2 4" xfId="5174"/>
    <cellStyle name="Normal 2 2 2 4 2 5" xfId="5175"/>
    <cellStyle name="Normal 2 2 2 4 2 6" xfId="5176"/>
    <cellStyle name="Normal 2 2 2 4 2_ELEC SAP FCST UPLOAD" xfId="5177"/>
    <cellStyle name="Normal 2 2 2 4 3" xfId="5178"/>
    <cellStyle name="Normal 2 2 2 4 3 2" xfId="5179"/>
    <cellStyle name="Normal 2 2 2 4 3 3" xfId="5180"/>
    <cellStyle name="Normal 2 2 2 4 3_ELEC SAP FCST UPLOAD" xfId="5181"/>
    <cellStyle name="Normal 2 2 2 4 4" xfId="5182"/>
    <cellStyle name="Normal 2 2 2 4 5" xfId="5183"/>
    <cellStyle name="Normal 2 2 2 4 6" xfId="5184"/>
    <cellStyle name="Normal 2 2 2 4_ELEC SAP FCST UPLOAD" xfId="5185"/>
    <cellStyle name="Normal 2 2 2 40" xfId="5186"/>
    <cellStyle name="Normal 2 2 2 41" xfId="5187"/>
    <cellStyle name="Normal 2 2 2 42" xfId="5188"/>
    <cellStyle name="Normal 2 2 2 43" xfId="5189"/>
    <cellStyle name="Normal 2 2 2 44" xfId="5190"/>
    <cellStyle name="Normal 2 2 2 45" xfId="5191"/>
    <cellStyle name="Normal 2 2 2 46" xfId="5192"/>
    <cellStyle name="Normal 2 2 2 47" xfId="5193"/>
    <cellStyle name="Normal 2 2 2 48" xfId="5194"/>
    <cellStyle name="Normal 2 2 2 49" xfId="5195"/>
    <cellStyle name="Normal 2 2 2 5" xfId="5196"/>
    <cellStyle name="Normal 2 2 2 5 2" xfId="5197"/>
    <cellStyle name="Normal 2 2 2 5 3" xfId="5198"/>
    <cellStyle name="Normal 2 2 2 5_ELEC SAP FCST UPLOAD" xfId="5199"/>
    <cellStyle name="Normal 2 2 2 50" xfId="5200"/>
    <cellStyle name="Normal 2 2 2 51" xfId="5201"/>
    <cellStyle name="Normal 2 2 2 52" xfId="5202"/>
    <cellStyle name="Normal 2 2 2 53" xfId="5203"/>
    <cellStyle name="Normal 2 2 2 54" xfId="5204"/>
    <cellStyle name="Normal 2 2 2 55" xfId="5205"/>
    <cellStyle name="Normal 2 2 2 56" xfId="5206"/>
    <cellStyle name="Normal 2 2 2 57" xfId="5207"/>
    <cellStyle name="Normal 2 2 2 58" xfId="5208"/>
    <cellStyle name="Normal 2 2 2 59" xfId="5209"/>
    <cellStyle name="Normal 2 2 2 6" xfId="5210"/>
    <cellStyle name="Normal 2 2 2 60" xfId="5211"/>
    <cellStyle name="Normal 2 2 2 61" xfId="5212"/>
    <cellStyle name="Normal 2 2 2 62" xfId="5213"/>
    <cellStyle name="Normal 2 2 2 63" xfId="5214"/>
    <cellStyle name="Normal 2 2 2 64" xfId="5215"/>
    <cellStyle name="Normal 2 2 2 65" xfId="5216"/>
    <cellStyle name="Normal 2 2 2 66" xfId="5217"/>
    <cellStyle name="Normal 2 2 2 67" xfId="5218"/>
    <cellStyle name="Normal 2 2 2 68" xfId="5219"/>
    <cellStyle name="Normal 2 2 2 69" xfId="5220"/>
    <cellStyle name="Normal 2 2 2 7" xfId="5221"/>
    <cellStyle name="Normal 2 2 2 70" xfId="5222"/>
    <cellStyle name="Normal 2 2 2 71" xfId="5223"/>
    <cellStyle name="Normal 2 2 2 72" xfId="5224"/>
    <cellStyle name="Normal 2 2 2 73" xfId="5225"/>
    <cellStyle name="Normal 2 2 2 74" xfId="5226"/>
    <cellStyle name="Normal 2 2 2 75" xfId="5227"/>
    <cellStyle name="Normal 2 2 2 76" xfId="5228"/>
    <cellStyle name="Normal 2 2 2 77" xfId="5229"/>
    <cellStyle name="Normal 2 2 2 78" xfId="5230"/>
    <cellStyle name="Normal 2 2 2 79" xfId="5231"/>
    <cellStyle name="Normal 2 2 2 8" xfId="5232"/>
    <cellStyle name="Normal 2 2 2 80" xfId="5233"/>
    <cellStyle name="Normal 2 2 2 81" xfId="5234"/>
    <cellStyle name="Normal 2 2 2 82" xfId="5235"/>
    <cellStyle name="Normal 2 2 2 83" xfId="5236"/>
    <cellStyle name="Normal 2 2 2 84" xfId="5237"/>
    <cellStyle name="Normal 2 2 2 85" xfId="5238"/>
    <cellStyle name="Normal 2 2 2 86" xfId="5239"/>
    <cellStyle name="Normal 2 2 2 9" xfId="5240"/>
    <cellStyle name="Normal 2 2 2_3.1.2 DB Pension Detail" xfId="848"/>
    <cellStyle name="Normal 2 2 20" xfId="849"/>
    <cellStyle name="Normal 2 2 21" xfId="850"/>
    <cellStyle name="Normal 2 2 22" xfId="851"/>
    <cellStyle name="Normal 2 2 23" xfId="852"/>
    <cellStyle name="Normal 2 2 24" xfId="853"/>
    <cellStyle name="Normal 2 2 25" xfId="854"/>
    <cellStyle name="Normal 2 2 26" xfId="855"/>
    <cellStyle name="Normal 2 2 27" xfId="856"/>
    <cellStyle name="Normal 2 2 28" xfId="857"/>
    <cellStyle name="Normal 2 2 29" xfId="858"/>
    <cellStyle name="Normal 2 2 3" xfId="859"/>
    <cellStyle name="Normal 2 2 3 10" xfId="5241"/>
    <cellStyle name="Normal 2 2 3 11" xfId="5242"/>
    <cellStyle name="Normal 2 2 3 12" xfId="5243"/>
    <cellStyle name="Normal 2 2 3 13" xfId="5244"/>
    <cellStyle name="Normal 2 2 3 14" xfId="5245"/>
    <cellStyle name="Normal 2 2 3 15" xfId="5246"/>
    <cellStyle name="Normal 2 2 3 16" xfId="5247"/>
    <cellStyle name="Normal 2 2 3 17" xfId="5248"/>
    <cellStyle name="Normal 2 2 3 18" xfId="5249"/>
    <cellStyle name="Normal 2 2 3 19" xfId="5250"/>
    <cellStyle name="Normal 2 2 3 2" xfId="5251"/>
    <cellStyle name="Normal 2 2 3 2 10" xfId="5252"/>
    <cellStyle name="Normal 2 2 3 2 11" xfId="5253"/>
    <cellStyle name="Normal 2 2 3 2 12" xfId="5254"/>
    <cellStyle name="Normal 2 2 3 2 13" xfId="5255"/>
    <cellStyle name="Normal 2 2 3 2 14" xfId="5256"/>
    <cellStyle name="Normal 2 2 3 2 15" xfId="5257"/>
    <cellStyle name="Normal 2 2 3 2 16" xfId="5258"/>
    <cellStyle name="Normal 2 2 3 2 17" xfId="5259"/>
    <cellStyle name="Normal 2 2 3 2 18" xfId="5260"/>
    <cellStyle name="Normal 2 2 3 2 19" xfId="5261"/>
    <cellStyle name="Normal 2 2 3 2 2" xfId="5262"/>
    <cellStyle name="Normal 2 2 3 2 2 10" xfId="5263"/>
    <cellStyle name="Normal 2 2 3 2 2 11" xfId="5264"/>
    <cellStyle name="Normal 2 2 3 2 2 12" xfId="5265"/>
    <cellStyle name="Normal 2 2 3 2 2 13" xfId="5266"/>
    <cellStyle name="Normal 2 2 3 2 2 14" xfId="5267"/>
    <cellStyle name="Normal 2 2 3 2 2 15" xfId="5268"/>
    <cellStyle name="Normal 2 2 3 2 2 16" xfId="5269"/>
    <cellStyle name="Normal 2 2 3 2 2 17" xfId="5270"/>
    <cellStyle name="Normal 2 2 3 2 2 18" xfId="5271"/>
    <cellStyle name="Normal 2 2 3 2 2 19" xfId="5272"/>
    <cellStyle name="Normal 2 2 3 2 2 2" xfId="5273"/>
    <cellStyle name="Normal 2 2 3 2 2 2 10" xfId="5274"/>
    <cellStyle name="Normal 2 2 3 2 2 2 11" xfId="5275"/>
    <cellStyle name="Normal 2 2 3 2 2 2 12" xfId="5276"/>
    <cellStyle name="Normal 2 2 3 2 2 2 13" xfId="5277"/>
    <cellStyle name="Normal 2 2 3 2 2 2 14" xfId="5278"/>
    <cellStyle name="Normal 2 2 3 2 2 2 15" xfId="5279"/>
    <cellStyle name="Normal 2 2 3 2 2 2 16" xfId="5280"/>
    <cellStyle name="Normal 2 2 3 2 2 2 17" xfId="5281"/>
    <cellStyle name="Normal 2 2 3 2 2 2 18" xfId="5282"/>
    <cellStyle name="Normal 2 2 3 2 2 2 19" xfId="5283"/>
    <cellStyle name="Normal 2 2 3 2 2 2 2" xfId="5284"/>
    <cellStyle name="Normal 2 2 3 2 2 2 2 10" xfId="5285"/>
    <cellStyle name="Normal 2 2 3 2 2 2 2 11" xfId="5286"/>
    <cellStyle name="Normal 2 2 3 2 2 2 2 12" xfId="5287"/>
    <cellStyle name="Normal 2 2 3 2 2 2 2 13" xfId="5288"/>
    <cellStyle name="Normal 2 2 3 2 2 2 2 14" xfId="5289"/>
    <cellStyle name="Normal 2 2 3 2 2 2 2 15" xfId="5290"/>
    <cellStyle name="Normal 2 2 3 2 2 2 2 16" xfId="5291"/>
    <cellStyle name="Normal 2 2 3 2 2 2 2 17" xfId="5292"/>
    <cellStyle name="Normal 2 2 3 2 2 2 2 18" xfId="5293"/>
    <cellStyle name="Normal 2 2 3 2 2 2 2 19" xfId="5294"/>
    <cellStyle name="Normal 2 2 3 2 2 2 2 2" xfId="5295"/>
    <cellStyle name="Normal 2 2 3 2 2 2 2 2 10" xfId="5296"/>
    <cellStyle name="Normal 2 2 3 2 2 2 2 2 11" xfId="5297"/>
    <cellStyle name="Normal 2 2 3 2 2 2 2 2 12" xfId="5298"/>
    <cellStyle name="Normal 2 2 3 2 2 2 2 2 13" xfId="5299"/>
    <cellStyle name="Normal 2 2 3 2 2 2 2 2 14" xfId="5300"/>
    <cellStyle name="Normal 2 2 3 2 2 2 2 2 15" xfId="5301"/>
    <cellStyle name="Normal 2 2 3 2 2 2 2 2 16" xfId="5302"/>
    <cellStyle name="Normal 2 2 3 2 2 2 2 2 17" xfId="5303"/>
    <cellStyle name="Normal 2 2 3 2 2 2 2 2 18" xfId="5304"/>
    <cellStyle name="Normal 2 2 3 2 2 2 2 2 2" xfId="5305"/>
    <cellStyle name="Normal 2 2 3 2 2 2 2 2 3" xfId="5306"/>
    <cellStyle name="Normal 2 2 3 2 2 2 2 2 4" xfId="5307"/>
    <cellStyle name="Normal 2 2 3 2 2 2 2 2 5" xfId="5308"/>
    <cellStyle name="Normal 2 2 3 2 2 2 2 2 6" xfId="5309"/>
    <cellStyle name="Normal 2 2 3 2 2 2 2 2 7" xfId="5310"/>
    <cellStyle name="Normal 2 2 3 2 2 2 2 2 8" xfId="5311"/>
    <cellStyle name="Normal 2 2 3 2 2 2 2 2 9" xfId="5312"/>
    <cellStyle name="Normal 2 2 3 2 2 2 2 3" xfId="5313"/>
    <cellStyle name="Normal 2 2 3 2 2 2 2 4" xfId="5314"/>
    <cellStyle name="Normal 2 2 3 2 2 2 2 5" xfId="5315"/>
    <cellStyle name="Normal 2 2 3 2 2 2 2 6" xfId="5316"/>
    <cellStyle name="Normal 2 2 3 2 2 2 2 7" xfId="5317"/>
    <cellStyle name="Normal 2 2 3 2 2 2 2 8" xfId="5318"/>
    <cellStyle name="Normal 2 2 3 2 2 2 2 9" xfId="5319"/>
    <cellStyle name="Normal 2 2 3 2 2 2 2_ELEC SAP FCST UPLOAD" xfId="5320"/>
    <cellStyle name="Normal 2 2 3 2 2 2 20" xfId="5321"/>
    <cellStyle name="Normal 2 2 3 2 2 2 21" xfId="5322"/>
    <cellStyle name="Normal 2 2 3 2 2 2 22" xfId="5323"/>
    <cellStyle name="Normal 2 2 3 2 2 2 3" xfId="5324"/>
    <cellStyle name="Normal 2 2 3 2 2 2 4" xfId="5325"/>
    <cellStyle name="Normal 2 2 3 2 2 2 5" xfId="5326"/>
    <cellStyle name="Normal 2 2 3 2 2 2 6" xfId="5327"/>
    <cellStyle name="Normal 2 2 3 2 2 2 7" xfId="5328"/>
    <cellStyle name="Normal 2 2 3 2 2 2 8" xfId="5329"/>
    <cellStyle name="Normal 2 2 3 2 2 2 9" xfId="5330"/>
    <cellStyle name="Normal 2 2 3 2 2 2_ELEC SAP FCST UPLOAD" xfId="5331"/>
    <cellStyle name="Normal 2 2 3 2 2 20" xfId="5332"/>
    <cellStyle name="Normal 2 2 3 2 2 21" xfId="5333"/>
    <cellStyle name="Normal 2 2 3 2 2 22" xfId="5334"/>
    <cellStyle name="Normal 2 2 3 2 2 3" xfId="5335"/>
    <cellStyle name="Normal 2 2 3 2 2 3 2" xfId="5336"/>
    <cellStyle name="Normal 2 2 3 2 2 3 3" xfId="5337"/>
    <cellStyle name="Normal 2 2 3 2 2 3_ELEC SAP FCST UPLOAD" xfId="5338"/>
    <cellStyle name="Normal 2 2 3 2 2 4" xfId="5339"/>
    <cellStyle name="Normal 2 2 3 2 2 5" xfId="5340"/>
    <cellStyle name="Normal 2 2 3 2 2 6" xfId="5341"/>
    <cellStyle name="Normal 2 2 3 2 2 7" xfId="5342"/>
    <cellStyle name="Normal 2 2 3 2 2 8" xfId="5343"/>
    <cellStyle name="Normal 2 2 3 2 2 9" xfId="5344"/>
    <cellStyle name="Normal 2 2 3 2 2_ELEC SAP FCST UPLOAD" xfId="5345"/>
    <cellStyle name="Normal 2 2 3 2 20" xfId="5346"/>
    <cellStyle name="Normal 2 2 3 2 21" xfId="5347"/>
    <cellStyle name="Normal 2 2 3 2 22" xfId="5348"/>
    <cellStyle name="Normal 2 2 3 2 23" xfId="5349"/>
    <cellStyle name="Normal 2 2 3 2 3" xfId="5350"/>
    <cellStyle name="Normal 2 2 3 2 3 2" xfId="5351"/>
    <cellStyle name="Normal 2 2 3 2 3 3" xfId="5352"/>
    <cellStyle name="Normal 2 2 3 2 3_ELEC SAP FCST UPLOAD" xfId="5353"/>
    <cellStyle name="Normal 2 2 3 2 4" xfId="5354"/>
    <cellStyle name="Normal 2 2 3 2 5" xfId="5355"/>
    <cellStyle name="Normal 2 2 3 2 6" xfId="5356"/>
    <cellStyle name="Normal 2 2 3 2 7" xfId="5357"/>
    <cellStyle name="Normal 2 2 3 2 8" xfId="5358"/>
    <cellStyle name="Normal 2 2 3 2 9" xfId="5359"/>
    <cellStyle name="Normal 2 2 3 2_ELEC SAP FCST UPLOAD" xfId="5360"/>
    <cellStyle name="Normal 2 2 3 20" xfId="5361"/>
    <cellStyle name="Normal 2 2 3 21" xfId="5362"/>
    <cellStyle name="Normal 2 2 3 22" xfId="5363"/>
    <cellStyle name="Normal 2 2 3 23" xfId="5364"/>
    <cellStyle name="Normal 2 2 3 24" xfId="5365"/>
    <cellStyle name="Normal 2 2 3 25" xfId="5366"/>
    <cellStyle name="Normal 2 2 3 26" xfId="5367"/>
    <cellStyle name="Normal 2 2 3 27" xfId="5368"/>
    <cellStyle name="Normal 2 2 3 28" xfId="5369"/>
    <cellStyle name="Normal 2 2 3 29" xfId="5370"/>
    <cellStyle name="Normal 2 2 3 3" xfId="5371"/>
    <cellStyle name="Normal 2 2 3 3 2" xfId="5372"/>
    <cellStyle name="Normal 2 2 3 3 2 2" xfId="5373"/>
    <cellStyle name="Normal 2 2 3 3 2 3" xfId="5374"/>
    <cellStyle name="Normal 2 2 3 3 2_ELEC SAP FCST UPLOAD" xfId="5375"/>
    <cellStyle name="Normal 2 2 3 3 3" xfId="5376"/>
    <cellStyle name="Normal 2 2 3 3 4" xfId="5377"/>
    <cellStyle name="Normal 2 2 3 3 5" xfId="5378"/>
    <cellStyle name="Normal 2 2 3 3 6" xfId="5379"/>
    <cellStyle name="Normal 2 2 3 3_ELEC SAP FCST UPLOAD" xfId="5380"/>
    <cellStyle name="Normal 2 2 3 30" xfId="5381"/>
    <cellStyle name="Normal 2 2 3 31" xfId="5382"/>
    <cellStyle name="Normal 2 2 3 32" xfId="5383"/>
    <cellStyle name="Normal 2 2 3 33" xfId="5384"/>
    <cellStyle name="Normal 2 2 3 34" xfId="5385"/>
    <cellStyle name="Normal 2 2 3 35" xfId="5386"/>
    <cellStyle name="Normal 2 2 3 36" xfId="5387"/>
    <cellStyle name="Normal 2 2 3 37" xfId="5388"/>
    <cellStyle name="Normal 2 2 3 38" xfId="5389"/>
    <cellStyle name="Normal 2 2 3 39" xfId="5390"/>
    <cellStyle name="Normal 2 2 3 4" xfId="5391"/>
    <cellStyle name="Normal 2 2 3 4 2" xfId="5392"/>
    <cellStyle name="Normal 2 2 3 4 3" xfId="5393"/>
    <cellStyle name="Normal 2 2 3 4_ELEC SAP FCST UPLOAD" xfId="5394"/>
    <cellStyle name="Normal 2 2 3 40" xfId="5395"/>
    <cellStyle name="Normal 2 2 3 41" xfId="5396"/>
    <cellStyle name="Normal 2 2 3 42" xfId="5397"/>
    <cellStyle name="Normal 2 2 3 43" xfId="5398"/>
    <cellStyle name="Normal 2 2 3 44" xfId="5399"/>
    <cellStyle name="Normal 2 2 3 45" xfId="5400"/>
    <cellStyle name="Normal 2 2 3 46" xfId="5401"/>
    <cellStyle name="Normal 2 2 3 47" xfId="5402"/>
    <cellStyle name="Normal 2 2 3 48" xfId="5403"/>
    <cellStyle name="Normal 2 2 3 49" xfId="5404"/>
    <cellStyle name="Normal 2 2 3 5" xfId="5405"/>
    <cellStyle name="Normal 2 2 3 50" xfId="5406"/>
    <cellStyle name="Normal 2 2 3 51" xfId="5407"/>
    <cellStyle name="Normal 2 2 3 52" xfId="5408"/>
    <cellStyle name="Normal 2 2 3 53" xfId="5409"/>
    <cellStyle name="Normal 2 2 3 54" xfId="5410"/>
    <cellStyle name="Normal 2 2 3 55" xfId="5411"/>
    <cellStyle name="Normal 2 2 3 56" xfId="5412"/>
    <cellStyle name="Normal 2 2 3 57" xfId="5413"/>
    <cellStyle name="Normal 2 2 3 58" xfId="5414"/>
    <cellStyle name="Normal 2 2 3 59" xfId="5415"/>
    <cellStyle name="Normal 2 2 3 6" xfId="5416"/>
    <cellStyle name="Normal 2 2 3 60" xfId="5417"/>
    <cellStyle name="Normal 2 2 3 61" xfId="5418"/>
    <cellStyle name="Normal 2 2 3 62" xfId="5419"/>
    <cellStyle name="Normal 2 2 3 63" xfId="5420"/>
    <cellStyle name="Normal 2 2 3 64" xfId="5421"/>
    <cellStyle name="Normal 2 2 3 65" xfId="5422"/>
    <cellStyle name="Normal 2 2 3 66" xfId="5423"/>
    <cellStyle name="Normal 2 2 3 67" xfId="5424"/>
    <cellStyle name="Normal 2 2 3 68" xfId="5425"/>
    <cellStyle name="Normal 2 2 3 69" xfId="5426"/>
    <cellStyle name="Normal 2 2 3 7" xfId="5427"/>
    <cellStyle name="Normal 2 2 3 70" xfId="5428"/>
    <cellStyle name="Normal 2 2 3 71" xfId="5429"/>
    <cellStyle name="Normal 2 2 3 72" xfId="5430"/>
    <cellStyle name="Normal 2 2 3 73" xfId="5431"/>
    <cellStyle name="Normal 2 2 3 74" xfId="5432"/>
    <cellStyle name="Normal 2 2 3 75" xfId="5433"/>
    <cellStyle name="Normal 2 2 3 76" xfId="5434"/>
    <cellStyle name="Normal 2 2 3 77" xfId="5435"/>
    <cellStyle name="Normal 2 2 3 78" xfId="5436"/>
    <cellStyle name="Normal 2 2 3 79" xfId="5437"/>
    <cellStyle name="Normal 2 2 3 8" xfId="5438"/>
    <cellStyle name="Normal 2 2 3 8 10" xfId="5439"/>
    <cellStyle name="Normal 2 2 3 8 11" xfId="5440"/>
    <cellStyle name="Normal 2 2 3 8 12" xfId="5441"/>
    <cellStyle name="Normal 2 2 3 8 13" xfId="5442"/>
    <cellStyle name="Normal 2 2 3 8 14" xfId="5443"/>
    <cellStyle name="Normal 2 2 3 8 15" xfId="5444"/>
    <cellStyle name="Normal 2 2 3 8 16" xfId="5445"/>
    <cellStyle name="Normal 2 2 3 8 17" xfId="5446"/>
    <cellStyle name="Normal 2 2 3 8 2" xfId="5447"/>
    <cellStyle name="Normal 2 2 3 8 3" xfId="5448"/>
    <cellStyle name="Normal 2 2 3 8 4" xfId="5449"/>
    <cellStyle name="Normal 2 2 3 8 5" xfId="5450"/>
    <cellStyle name="Normal 2 2 3 8 6" xfId="5451"/>
    <cellStyle name="Normal 2 2 3 8 7" xfId="5452"/>
    <cellStyle name="Normal 2 2 3 8 8" xfId="5453"/>
    <cellStyle name="Normal 2 2 3 8 9" xfId="5454"/>
    <cellStyle name="Normal 2 2 3 80" xfId="5455"/>
    <cellStyle name="Normal 2 2 3 81" xfId="5456"/>
    <cellStyle name="Normal 2 2 3 82" xfId="5457"/>
    <cellStyle name="Normal 2 2 3 83" xfId="5458"/>
    <cellStyle name="Normal 2 2 3 84" xfId="5459"/>
    <cellStyle name="Normal 2 2 3 9" xfId="5460"/>
    <cellStyle name="Normal 2 2 3_ELEC SAP FCST UPLOAD" xfId="5461"/>
    <cellStyle name="Normal 2 2 30" xfId="860"/>
    <cellStyle name="Normal 2 2 31" xfId="861"/>
    <cellStyle name="Normal 2 2 32" xfId="862"/>
    <cellStyle name="Normal 2 2 33" xfId="863"/>
    <cellStyle name="Normal 2 2 34" xfId="864"/>
    <cellStyle name="Normal 2 2 35" xfId="865"/>
    <cellStyle name="Normal 2 2 36" xfId="866"/>
    <cellStyle name="Normal 2 2 37" xfId="867"/>
    <cellStyle name="Normal 2 2 38" xfId="868"/>
    <cellStyle name="Normal 2 2 39" xfId="869"/>
    <cellStyle name="Normal 2 2 4" xfId="870"/>
    <cellStyle name="Normal 2 2 4 10" xfId="5462"/>
    <cellStyle name="Normal 2 2 4 11" xfId="5463"/>
    <cellStyle name="Normal 2 2 4 12" xfId="5464"/>
    <cellStyle name="Normal 2 2 4 13" xfId="5465"/>
    <cellStyle name="Normal 2 2 4 14" xfId="5466"/>
    <cellStyle name="Normal 2 2 4 15" xfId="5467"/>
    <cellStyle name="Normal 2 2 4 16" xfId="5468"/>
    <cellStyle name="Normal 2 2 4 17" xfId="5469"/>
    <cellStyle name="Normal 2 2 4 18" xfId="5470"/>
    <cellStyle name="Normal 2 2 4 19" xfId="5471"/>
    <cellStyle name="Normal 2 2 4 2" xfId="5472"/>
    <cellStyle name="Normal 2 2 4 2 10" xfId="5473"/>
    <cellStyle name="Normal 2 2 4 2 11" xfId="5474"/>
    <cellStyle name="Normal 2 2 4 2 12" xfId="5475"/>
    <cellStyle name="Normal 2 2 4 2 13" xfId="5476"/>
    <cellStyle name="Normal 2 2 4 2 14" xfId="5477"/>
    <cellStyle name="Normal 2 2 4 2 15" xfId="5478"/>
    <cellStyle name="Normal 2 2 4 2 16" xfId="5479"/>
    <cellStyle name="Normal 2 2 4 2 17" xfId="5480"/>
    <cellStyle name="Normal 2 2 4 2 18" xfId="5481"/>
    <cellStyle name="Normal 2 2 4 2 19" xfId="5482"/>
    <cellStyle name="Normal 2 2 4 2 2" xfId="5483"/>
    <cellStyle name="Normal 2 2 4 2 2 10" xfId="5484"/>
    <cellStyle name="Normal 2 2 4 2 2 11" xfId="5485"/>
    <cellStyle name="Normal 2 2 4 2 2 12" xfId="5486"/>
    <cellStyle name="Normal 2 2 4 2 2 13" xfId="5487"/>
    <cellStyle name="Normal 2 2 4 2 2 14" xfId="5488"/>
    <cellStyle name="Normal 2 2 4 2 2 15" xfId="5489"/>
    <cellStyle name="Normal 2 2 4 2 2 16" xfId="5490"/>
    <cellStyle name="Normal 2 2 4 2 2 17" xfId="5491"/>
    <cellStyle name="Normal 2 2 4 2 2 18" xfId="5492"/>
    <cellStyle name="Normal 2 2 4 2 2 19" xfId="5493"/>
    <cellStyle name="Normal 2 2 4 2 2 2" xfId="5494"/>
    <cellStyle name="Normal 2 2 4 2 2 2 10" xfId="5495"/>
    <cellStyle name="Normal 2 2 4 2 2 2 11" xfId="5496"/>
    <cellStyle name="Normal 2 2 4 2 2 2 12" xfId="5497"/>
    <cellStyle name="Normal 2 2 4 2 2 2 13" xfId="5498"/>
    <cellStyle name="Normal 2 2 4 2 2 2 14" xfId="5499"/>
    <cellStyle name="Normal 2 2 4 2 2 2 15" xfId="5500"/>
    <cellStyle name="Normal 2 2 4 2 2 2 16" xfId="5501"/>
    <cellStyle name="Normal 2 2 4 2 2 2 17" xfId="5502"/>
    <cellStyle name="Normal 2 2 4 2 2 2 18" xfId="5503"/>
    <cellStyle name="Normal 2 2 4 2 2 2 2" xfId="5504"/>
    <cellStyle name="Normal 2 2 4 2 2 2 3" xfId="5505"/>
    <cellStyle name="Normal 2 2 4 2 2 2 4" xfId="5506"/>
    <cellStyle name="Normal 2 2 4 2 2 2 5" xfId="5507"/>
    <cellStyle name="Normal 2 2 4 2 2 2 6" xfId="5508"/>
    <cellStyle name="Normal 2 2 4 2 2 2 7" xfId="5509"/>
    <cellStyle name="Normal 2 2 4 2 2 2 8" xfId="5510"/>
    <cellStyle name="Normal 2 2 4 2 2 2 9" xfId="5511"/>
    <cellStyle name="Normal 2 2 4 2 2 3" xfId="5512"/>
    <cellStyle name="Normal 2 2 4 2 2 4" xfId="5513"/>
    <cellStyle name="Normal 2 2 4 2 2 5" xfId="5514"/>
    <cellStyle name="Normal 2 2 4 2 2 6" xfId="5515"/>
    <cellStyle name="Normal 2 2 4 2 2 7" xfId="5516"/>
    <cellStyle name="Normal 2 2 4 2 2 8" xfId="5517"/>
    <cellStyle name="Normal 2 2 4 2 2 9" xfId="5518"/>
    <cellStyle name="Normal 2 2 4 2 2_ELEC SAP FCST UPLOAD" xfId="5519"/>
    <cellStyle name="Normal 2 2 4 2 20" xfId="5520"/>
    <cellStyle name="Normal 2 2 4 2 21" xfId="5521"/>
    <cellStyle name="Normal 2 2 4 2 22" xfId="5522"/>
    <cellStyle name="Normal 2 2 4 2 3" xfId="5523"/>
    <cellStyle name="Normal 2 2 4 2 4" xfId="5524"/>
    <cellStyle name="Normal 2 2 4 2 5" xfId="5525"/>
    <cellStyle name="Normal 2 2 4 2 6" xfId="5526"/>
    <cellStyle name="Normal 2 2 4 2 7" xfId="5527"/>
    <cellStyle name="Normal 2 2 4 2 8" xfId="5528"/>
    <cellStyle name="Normal 2 2 4 2 9" xfId="5529"/>
    <cellStyle name="Normal 2 2 4 2_ELEC SAP FCST UPLOAD" xfId="5530"/>
    <cellStyle name="Normal 2 2 4 20" xfId="5531"/>
    <cellStyle name="Normal 2 2 4 21" xfId="5532"/>
    <cellStyle name="Normal 2 2 4 22" xfId="5533"/>
    <cellStyle name="Normal 2 2 4 23" xfId="5534"/>
    <cellStyle name="Normal 2 2 4 24" xfId="5535"/>
    <cellStyle name="Normal 2 2 4 25" xfId="5536"/>
    <cellStyle name="Normal 2 2 4 26" xfId="5537"/>
    <cellStyle name="Normal 2 2 4 27" xfId="5538"/>
    <cellStyle name="Normal 2 2 4 28" xfId="5539"/>
    <cellStyle name="Normal 2 2 4 29" xfId="5540"/>
    <cellStyle name="Normal 2 2 4 3" xfId="5541"/>
    <cellStyle name="Normal 2 2 4 3 2" xfId="5542"/>
    <cellStyle name="Normal 2 2 4 3 3" xfId="5543"/>
    <cellStyle name="Normal 2 2 4 3_ELEC SAP FCST UPLOAD" xfId="5544"/>
    <cellStyle name="Normal 2 2 4 30" xfId="5545"/>
    <cellStyle name="Normal 2 2 4 31" xfId="5546"/>
    <cellStyle name="Normal 2 2 4 32" xfId="5547"/>
    <cellStyle name="Normal 2 2 4 33" xfId="5548"/>
    <cellStyle name="Normal 2 2 4 34" xfId="5549"/>
    <cellStyle name="Normal 2 2 4 35" xfId="5550"/>
    <cellStyle name="Normal 2 2 4 36" xfId="5551"/>
    <cellStyle name="Normal 2 2 4 37" xfId="5552"/>
    <cellStyle name="Normal 2 2 4 38" xfId="5553"/>
    <cellStyle name="Normal 2 2 4 39" xfId="5554"/>
    <cellStyle name="Normal 2 2 4 4" xfId="5555"/>
    <cellStyle name="Normal 2 2 4 40" xfId="5556"/>
    <cellStyle name="Normal 2 2 4 41" xfId="5557"/>
    <cellStyle name="Normal 2 2 4 42" xfId="5558"/>
    <cellStyle name="Normal 2 2 4 43" xfId="5559"/>
    <cellStyle name="Normal 2 2 4 44" xfId="5560"/>
    <cellStyle name="Normal 2 2 4 45" xfId="5561"/>
    <cellStyle name="Normal 2 2 4 46" xfId="5562"/>
    <cellStyle name="Normal 2 2 4 47" xfId="5563"/>
    <cellStyle name="Normal 2 2 4 48" xfId="5564"/>
    <cellStyle name="Normal 2 2 4 49" xfId="5565"/>
    <cellStyle name="Normal 2 2 4 5" xfId="5566"/>
    <cellStyle name="Normal 2 2 4 50" xfId="5567"/>
    <cellStyle name="Normal 2 2 4 51" xfId="5568"/>
    <cellStyle name="Normal 2 2 4 52" xfId="5569"/>
    <cellStyle name="Normal 2 2 4 53" xfId="5570"/>
    <cellStyle name="Normal 2 2 4 54" xfId="5571"/>
    <cellStyle name="Normal 2 2 4 55" xfId="5572"/>
    <cellStyle name="Normal 2 2 4 56" xfId="5573"/>
    <cellStyle name="Normal 2 2 4 57" xfId="5574"/>
    <cellStyle name="Normal 2 2 4 58" xfId="5575"/>
    <cellStyle name="Normal 2 2 4 59" xfId="5576"/>
    <cellStyle name="Normal 2 2 4 6" xfId="5577"/>
    <cellStyle name="Normal 2 2 4 60" xfId="5578"/>
    <cellStyle name="Normal 2 2 4 61" xfId="5579"/>
    <cellStyle name="Normal 2 2 4 62" xfId="5580"/>
    <cellStyle name="Normal 2 2 4 63" xfId="5581"/>
    <cellStyle name="Normal 2 2 4 64" xfId="5582"/>
    <cellStyle name="Normal 2 2 4 65" xfId="5583"/>
    <cellStyle name="Normal 2 2 4 66" xfId="5584"/>
    <cellStyle name="Normal 2 2 4 67" xfId="5585"/>
    <cellStyle name="Normal 2 2 4 68" xfId="5586"/>
    <cellStyle name="Normal 2 2 4 69" xfId="5587"/>
    <cellStyle name="Normal 2 2 4 7" xfId="5588"/>
    <cellStyle name="Normal 2 2 4 7 10" xfId="5589"/>
    <cellStyle name="Normal 2 2 4 7 11" xfId="5590"/>
    <cellStyle name="Normal 2 2 4 7 12" xfId="5591"/>
    <cellStyle name="Normal 2 2 4 7 13" xfId="5592"/>
    <cellStyle name="Normal 2 2 4 7 14" xfId="5593"/>
    <cellStyle name="Normal 2 2 4 7 15" xfId="5594"/>
    <cellStyle name="Normal 2 2 4 7 16" xfId="5595"/>
    <cellStyle name="Normal 2 2 4 7 17" xfId="5596"/>
    <cellStyle name="Normal 2 2 4 7 2" xfId="5597"/>
    <cellStyle name="Normal 2 2 4 7 3" xfId="5598"/>
    <cellStyle name="Normal 2 2 4 7 4" xfId="5599"/>
    <cellStyle name="Normal 2 2 4 7 5" xfId="5600"/>
    <cellStyle name="Normal 2 2 4 7 6" xfId="5601"/>
    <cellStyle name="Normal 2 2 4 7 7" xfId="5602"/>
    <cellStyle name="Normal 2 2 4 7 8" xfId="5603"/>
    <cellStyle name="Normal 2 2 4 7 9" xfId="5604"/>
    <cellStyle name="Normal 2 2 4 70" xfId="5605"/>
    <cellStyle name="Normal 2 2 4 71" xfId="5606"/>
    <cellStyle name="Normal 2 2 4 72" xfId="5607"/>
    <cellStyle name="Normal 2 2 4 73" xfId="5608"/>
    <cellStyle name="Normal 2 2 4 74" xfId="5609"/>
    <cellStyle name="Normal 2 2 4 75" xfId="5610"/>
    <cellStyle name="Normal 2 2 4 76" xfId="5611"/>
    <cellStyle name="Normal 2 2 4 77" xfId="5612"/>
    <cellStyle name="Normal 2 2 4 78" xfId="5613"/>
    <cellStyle name="Normal 2 2 4 79" xfId="5614"/>
    <cellStyle name="Normal 2 2 4 8" xfId="5615"/>
    <cellStyle name="Normal 2 2 4 80" xfId="5616"/>
    <cellStyle name="Normal 2 2 4 81" xfId="5617"/>
    <cellStyle name="Normal 2 2 4 82" xfId="5618"/>
    <cellStyle name="Normal 2 2 4 83" xfId="5619"/>
    <cellStyle name="Normal 2 2 4 9" xfId="5620"/>
    <cellStyle name="Normal 2 2 4_ELEC SAP FCST UPLOAD" xfId="5621"/>
    <cellStyle name="Normal 2 2 40" xfId="871"/>
    <cellStyle name="Normal 2 2 41" xfId="872"/>
    <cellStyle name="Normal 2 2 42" xfId="873"/>
    <cellStyle name="Normal 2 2 43" xfId="874"/>
    <cellStyle name="Normal 2 2 44" xfId="875"/>
    <cellStyle name="Normal 2 2 45" xfId="876"/>
    <cellStyle name="Normal 2 2 46" xfId="877"/>
    <cellStyle name="Normal 2 2 47" xfId="878"/>
    <cellStyle name="Normal 2 2 48" xfId="879"/>
    <cellStyle name="Normal 2 2 48 10" xfId="5622"/>
    <cellStyle name="Normal 2 2 48 11" xfId="5623"/>
    <cellStyle name="Normal 2 2 48 12" xfId="5624"/>
    <cellStyle name="Normal 2 2 48 13" xfId="5625"/>
    <cellStyle name="Normal 2 2 48 14" xfId="5626"/>
    <cellStyle name="Normal 2 2 48 15" xfId="5627"/>
    <cellStyle name="Normal 2 2 48 16" xfId="5628"/>
    <cellStyle name="Normal 2 2 48 17" xfId="5629"/>
    <cellStyle name="Normal 2 2 48 2" xfId="5630"/>
    <cellStyle name="Normal 2 2 48 3" xfId="5631"/>
    <cellStyle name="Normal 2 2 48 4" xfId="5632"/>
    <cellStyle name="Normal 2 2 48 5" xfId="5633"/>
    <cellStyle name="Normal 2 2 48 6" xfId="5634"/>
    <cellStyle name="Normal 2 2 48 7" xfId="5635"/>
    <cellStyle name="Normal 2 2 48 8" xfId="5636"/>
    <cellStyle name="Normal 2 2 48 9" xfId="5637"/>
    <cellStyle name="Normal 2 2 49" xfId="880"/>
    <cellStyle name="Normal 2 2 49 10" xfId="5638"/>
    <cellStyle name="Normal 2 2 49 11" xfId="5639"/>
    <cellStyle name="Normal 2 2 49 12" xfId="5640"/>
    <cellStyle name="Normal 2 2 49 13" xfId="5641"/>
    <cellStyle name="Normal 2 2 49 14" xfId="5642"/>
    <cellStyle name="Normal 2 2 49 15" xfId="5643"/>
    <cellStyle name="Normal 2 2 49 16" xfId="5644"/>
    <cellStyle name="Normal 2 2 49 17" xfId="5645"/>
    <cellStyle name="Normal 2 2 49 2" xfId="1973"/>
    <cellStyle name="Normal 2 2 49 3" xfId="5646"/>
    <cellStyle name="Normal 2 2 49 4" xfId="5647"/>
    <cellStyle name="Normal 2 2 49 5" xfId="5648"/>
    <cellStyle name="Normal 2 2 49 6" xfId="5649"/>
    <cellStyle name="Normal 2 2 49 7" xfId="5650"/>
    <cellStyle name="Normal 2 2 49 8" xfId="5651"/>
    <cellStyle name="Normal 2 2 49 9" xfId="5652"/>
    <cellStyle name="Normal 2 2 5" xfId="881"/>
    <cellStyle name="Normal 2 2 5 10" xfId="5653"/>
    <cellStyle name="Normal 2 2 5 11" xfId="5654"/>
    <cellStyle name="Normal 2 2 5 12" xfId="5655"/>
    <cellStyle name="Normal 2 2 5 13" xfId="5656"/>
    <cellStyle name="Normal 2 2 5 14" xfId="5657"/>
    <cellStyle name="Normal 2 2 5 15" xfId="5658"/>
    <cellStyle name="Normal 2 2 5 16" xfId="5659"/>
    <cellStyle name="Normal 2 2 5 17" xfId="5660"/>
    <cellStyle name="Normal 2 2 5 18" xfId="5661"/>
    <cellStyle name="Normal 2 2 5 19" xfId="5662"/>
    <cellStyle name="Normal 2 2 5 2" xfId="5663"/>
    <cellStyle name="Normal 2 2 5 2 10" xfId="5664"/>
    <cellStyle name="Normal 2 2 5 2 11" xfId="5665"/>
    <cellStyle name="Normal 2 2 5 2 12" xfId="5666"/>
    <cellStyle name="Normal 2 2 5 2 13" xfId="5667"/>
    <cellStyle name="Normal 2 2 5 2 14" xfId="5668"/>
    <cellStyle name="Normal 2 2 5 2 15" xfId="5669"/>
    <cellStyle name="Normal 2 2 5 2 16" xfId="5670"/>
    <cellStyle name="Normal 2 2 5 2 17" xfId="5671"/>
    <cellStyle name="Normal 2 2 5 2 18" xfId="5672"/>
    <cellStyle name="Normal 2 2 5 2 2" xfId="5673"/>
    <cellStyle name="Normal 2 2 5 2 3" xfId="5674"/>
    <cellStyle name="Normal 2 2 5 2 4" xfId="5675"/>
    <cellStyle name="Normal 2 2 5 2 5" xfId="5676"/>
    <cellStyle name="Normal 2 2 5 2 6" xfId="5677"/>
    <cellStyle name="Normal 2 2 5 2 7" xfId="5678"/>
    <cellStyle name="Normal 2 2 5 2 8" xfId="5679"/>
    <cellStyle name="Normal 2 2 5 2 9" xfId="5680"/>
    <cellStyle name="Normal 2 2 5 20" xfId="5681"/>
    <cellStyle name="Normal 2 2 5 21" xfId="5682"/>
    <cellStyle name="Normal 2 2 5 22" xfId="5683"/>
    <cellStyle name="Normal 2 2 5 23" xfId="5684"/>
    <cellStyle name="Normal 2 2 5 24" xfId="5685"/>
    <cellStyle name="Normal 2 2 5 25" xfId="5686"/>
    <cellStyle name="Normal 2 2 5 26" xfId="5687"/>
    <cellStyle name="Normal 2 2 5 27" xfId="5688"/>
    <cellStyle name="Normal 2 2 5 28" xfId="5689"/>
    <cellStyle name="Normal 2 2 5 29" xfId="5690"/>
    <cellStyle name="Normal 2 2 5 3" xfId="5691"/>
    <cellStyle name="Normal 2 2 5 30" xfId="5692"/>
    <cellStyle name="Normal 2 2 5 31" xfId="5693"/>
    <cellStyle name="Normal 2 2 5 32" xfId="5694"/>
    <cellStyle name="Normal 2 2 5 33" xfId="5695"/>
    <cellStyle name="Normal 2 2 5 34" xfId="5696"/>
    <cellStyle name="Normal 2 2 5 35" xfId="5697"/>
    <cellStyle name="Normal 2 2 5 36" xfId="5698"/>
    <cellStyle name="Normal 2 2 5 37" xfId="5699"/>
    <cellStyle name="Normal 2 2 5 38" xfId="5700"/>
    <cellStyle name="Normal 2 2 5 39" xfId="5701"/>
    <cellStyle name="Normal 2 2 5 4" xfId="5702"/>
    <cellStyle name="Normal 2 2 5 4 10" xfId="5703"/>
    <cellStyle name="Normal 2 2 5 4 11" xfId="5704"/>
    <cellStyle name="Normal 2 2 5 4 12" xfId="5705"/>
    <cellStyle name="Normal 2 2 5 4 13" xfId="5706"/>
    <cellStyle name="Normal 2 2 5 4 14" xfId="5707"/>
    <cellStyle name="Normal 2 2 5 4 15" xfId="5708"/>
    <cellStyle name="Normal 2 2 5 4 16" xfId="5709"/>
    <cellStyle name="Normal 2 2 5 4 17" xfId="5710"/>
    <cellStyle name="Normal 2 2 5 4 2" xfId="5711"/>
    <cellStyle name="Normal 2 2 5 4 3" xfId="5712"/>
    <cellStyle name="Normal 2 2 5 4 4" xfId="5713"/>
    <cellStyle name="Normal 2 2 5 4 5" xfId="5714"/>
    <cellStyle name="Normal 2 2 5 4 6" xfId="5715"/>
    <cellStyle name="Normal 2 2 5 4 7" xfId="5716"/>
    <cellStyle name="Normal 2 2 5 4 8" xfId="5717"/>
    <cellStyle name="Normal 2 2 5 4 9" xfId="5718"/>
    <cellStyle name="Normal 2 2 5 40" xfId="5719"/>
    <cellStyle name="Normal 2 2 5 41" xfId="5720"/>
    <cellStyle name="Normal 2 2 5 42" xfId="5721"/>
    <cellStyle name="Normal 2 2 5 43" xfId="5722"/>
    <cellStyle name="Normal 2 2 5 44" xfId="5723"/>
    <cellStyle name="Normal 2 2 5 45" xfId="5724"/>
    <cellStyle name="Normal 2 2 5 46" xfId="5725"/>
    <cellStyle name="Normal 2 2 5 47" xfId="5726"/>
    <cellStyle name="Normal 2 2 5 48" xfId="5727"/>
    <cellStyle name="Normal 2 2 5 49" xfId="5728"/>
    <cellStyle name="Normal 2 2 5 5" xfId="5729"/>
    <cellStyle name="Normal 2 2 5 50" xfId="5730"/>
    <cellStyle name="Normal 2 2 5 51" xfId="5731"/>
    <cellStyle name="Normal 2 2 5 52" xfId="5732"/>
    <cellStyle name="Normal 2 2 5 53" xfId="5733"/>
    <cellStyle name="Normal 2 2 5 54" xfId="5734"/>
    <cellStyle name="Normal 2 2 5 55" xfId="5735"/>
    <cellStyle name="Normal 2 2 5 56" xfId="5736"/>
    <cellStyle name="Normal 2 2 5 57" xfId="5737"/>
    <cellStyle name="Normal 2 2 5 58" xfId="5738"/>
    <cellStyle name="Normal 2 2 5 59" xfId="5739"/>
    <cellStyle name="Normal 2 2 5 6" xfId="5740"/>
    <cellStyle name="Normal 2 2 5 60" xfId="5741"/>
    <cellStyle name="Normal 2 2 5 61" xfId="5742"/>
    <cellStyle name="Normal 2 2 5 62" xfId="5743"/>
    <cellStyle name="Normal 2 2 5 63" xfId="5744"/>
    <cellStyle name="Normal 2 2 5 64" xfId="5745"/>
    <cellStyle name="Normal 2 2 5 65" xfId="5746"/>
    <cellStyle name="Normal 2 2 5 66" xfId="5747"/>
    <cellStyle name="Normal 2 2 5 67" xfId="5748"/>
    <cellStyle name="Normal 2 2 5 68" xfId="5749"/>
    <cellStyle name="Normal 2 2 5 69" xfId="5750"/>
    <cellStyle name="Normal 2 2 5 7" xfId="5751"/>
    <cellStyle name="Normal 2 2 5 70" xfId="5752"/>
    <cellStyle name="Normal 2 2 5 71" xfId="5753"/>
    <cellStyle name="Normal 2 2 5 72" xfId="5754"/>
    <cellStyle name="Normal 2 2 5 73" xfId="5755"/>
    <cellStyle name="Normal 2 2 5 74" xfId="5756"/>
    <cellStyle name="Normal 2 2 5 75" xfId="5757"/>
    <cellStyle name="Normal 2 2 5 76" xfId="5758"/>
    <cellStyle name="Normal 2 2 5 77" xfId="5759"/>
    <cellStyle name="Normal 2 2 5 78" xfId="5760"/>
    <cellStyle name="Normal 2 2 5 79" xfId="5761"/>
    <cellStyle name="Normal 2 2 5 8" xfId="5762"/>
    <cellStyle name="Normal 2 2 5 80" xfId="5763"/>
    <cellStyle name="Normal 2 2 5 9" xfId="5764"/>
    <cellStyle name="Normal 2 2 5_ELEC SAP FCST UPLOAD" xfId="5765"/>
    <cellStyle name="Normal 2 2 50" xfId="1967"/>
    <cellStyle name="Normal 2 2 51" xfId="5766"/>
    <cellStyle name="Normal 2 2 52" xfId="5767"/>
    <cellStyle name="Normal 2 2 53" xfId="5768"/>
    <cellStyle name="Normal 2 2 54" xfId="5769"/>
    <cellStyle name="Normal 2 2 55" xfId="5770"/>
    <cellStyle name="Normal 2 2 56" xfId="5771"/>
    <cellStyle name="Normal 2 2 57" xfId="5772"/>
    <cellStyle name="Normal 2 2 58" xfId="5773"/>
    <cellStyle name="Normal 2 2 59" xfId="5774"/>
    <cellStyle name="Normal 2 2 6" xfId="882"/>
    <cellStyle name="Normal 2 2 6 10" xfId="5775"/>
    <cellStyle name="Normal 2 2 6 11" xfId="5776"/>
    <cellStyle name="Normal 2 2 6 12" xfId="5777"/>
    <cellStyle name="Normal 2 2 6 13" xfId="5778"/>
    <cellStyle name="Normal 2 2 6 14" xfId="5779"/>
    <cellStyle name="Normal 2 2 6 15" xfId="5780"/>
    <cellStyle name="Normal 2 2 6 16" xfId="5781"/>
    <cellStyle name="Normal 2 2 6 17" xfId="5782"/>
    <cellStyle name="Normal 2 2 6 18" xfId="5783"/>
    <cellStyle name="Normal 2 2 6 19" xfId="5784"/>
    <cellStyle name="Normal 2 2 6 2" xfId="5785"/>
    <cellStyle name="Normal 2 2 6 2 10" xfId="5786"/>
    <cellStyle name="Normal 2 2 6 2 11" xfId="5787"/>
    <cellStyle name="Normal 2 2 6 2 12" xfId="5788"/>
    <cellStyle name="Normal 2 2 6 2 13" xfId="5789"/>
    <cellStyle name="Normal 2 2 6 2 14" xfId="5790"/>
    <cellStyle name="Normal 2 2 6 2 15" xfId="5791"/>
    <cellStyle name="Normal 2 2 6 2 16" xfId="5792"/>
    <cellStyle name="Normal 2 2 6 2 17" xfId="5793"/>
    <cellStyle name="Normal 2 2 6 2 2" xfId="5794"/>
    <cellStyle name="Normal 2 2 6 2 3" xfId="5795"/>
    <cellStyle name="Normal 2 2 6 2 4" xfId="5796"/>
    <cellStyle name="Normal 2 2 6 2 5" xfId="5797"/>
    <cellStyle name="Normal 2 2 6 2 6" xfId="5798"/>
    <cellStyle name="Normal 2 2 6 2 7" xfId="5799"/>
    <cellStyle name="Normal 2 2 6 2 8" xfId="5800"/>
    <cellStyle name="Normal 2 2 6 2 9" xfId="5801"/>
    <cellStyle name="Normal 2 2 6 20" xfId="5802"/>
    <cellStyle name="Normal 2 2 6 21" xfId="5803"/>
    <cellStyle name="Normal 2 2 6 22" xfId="5804"/>
    <cellStyle name="Normal 2 2 6 23" xfId="5805"/>
    <cellStyle name="Normal 2 2 6 24" xfId="5806"/>
    <cellStyle name="Normal 2 2 6 25" xfId="5807"/>
    <cellStyle name="Normal 2 2 6 26" xfId="5808"/>
    <cellStyle name="Normal 2 2 6 27" xfId="5809"/>
    <cellStyle name="Normal 2 2 6 28" xfId="5810"/>
    <cellStyle name="Normal 2 2 6 29" xfId="5811"/>
    <cellStyle name="Normal 2 2 6 3" xfId="5812"/>
    <cellStyle name="Normal 2 2 6 3 10" xfId="5813"/>
    <cellStyle name="Normal 2 2 6 3 11" xfId="5814"/>
    <cellStyle name="Normal 2 2 6 3 12" xfId="5815"/>
    <cellStyle name="Normal 2 2 6 3 13" xfId="5816"/>
    <cellStyle name="Normal 2 2 6 3 14" xfId="5817"/>
    <cellStyle name="Normal 2 2 6 3 15" xfId="5818"/>
    <cellStyle name="Normal 2 2 6 3 16" xfId="5819"/>
    <cellStyle name="Normal 2 2 6 3 17" xfId="5820"/>
    <cellStyle name="Normal 2 2 6 3 2" xfId="5821"/>
    <cellStyle name="Normal 2 2 6 3 3" xfId="5822"/>
    <cellStyle name="Normal 2 2 6 3 4" xfId="5823"/>
    <cellStyle name="Normal 2 2 6 3 5" xfId="5824"/>
    <cellStyle name="Normal 2 2 6 3 6" xfId="5825"/>
    <cellStyle name="Normal 2 2 6 3 7" xfId="5826"/>
    <cellStyle name="Normal 2 2 6 3 8" xfId="5827"/>
    <cellStyle name="Normal 2 2 6 3 9" xfId="5828"/>
    <cellStyle name="Normal 2 2 6 30" xfId="5829"/>
    <cellStyle name="Normal 2 2 6 31" xfId="5830"/>
    <cellStyle name="Normal 2 2 6 32" xfId="5831"/>
    <cellStyle name="Normal 2 2 6 33" xfId="5832"/>
    <cellStyle name="Normal 2 2 6 34" xfId="5833"/>
    <cellStyle name="Normal 2 2 6 35" xfId="5834"/>
    <cellStyle name="Normal 2 2 6 36" xfId="5835"/>
    <cellStyle name="Normal 2 2 6 37" xfId="5836"/>
    <cellStyle name="Normal 2 2 6 38" xfId="5837"/>
    <cellStyle name="Normal 2 2 6 39" xfId="5838"/>
    <cellStyle name="Normal 2 2 6 4" xfId="5839"/>
    <cellStyle name="Normal 2 2 6 40" xfId="5840"/>
    <cellStyle name="Normal 2 2 6 41" xfId="5841"/>
    <cellStyle name="Normal 2 2 6 42" xfId="5842"/>
    <cellStyle name="Normal 2 2 6 43" xfId="5843"/>
    <cellStyle name="Normal 2 2 6 44" xfId="5844"/>
    <cellStyle name="Normal 2 2 6 45" xfId="5845"/>
    <cellStyle name="Normal 2 2 6 46" xfId="5846"/>
    <cellStyle name="Normal 2 2 6 47" xfId="5847"/>
    <cellStyle name="Normal 2 2 6 48" xfId="5848"/>
    <cellStyle name="Normal 2 2 6 49" xfId="5849"/>
    <cellStyle name="Normal 2 2 6 5" xfId="5850"/>
    <cellStyle name="Normal 2 2 6 50" xfId="5851"/>
    <cellStyle name="Normal 2 2 6 51" xfId="5852"/>
    <cellStyle name="Normal 2 2 6 52" xfId="5853"/>
    <cellStyle name="Normal 2 2 6 53" xfId="5854"/>
    <cellStyle name="Normal 2 2 6 54" xfId="5855"/>
    <cellStyle name="Normal 2 2 6 55" xfId="5856"/>
    <cellStyle name="Normal 2 2 6 56" xfId="5857"/>
    <cellStyle name="Normal 2 2 6 57" xfId="5858"/>
    <cellStyle name="Normal 2 2 6 58" xfId="5859"/>
    <cellStyle name="Normal 2 2 6 59" xfId="5860"/>
    <cellStyle name="Normal 2 2 6 6" xfId="5861"/>
    <cellStyle name="Normal 2 2 6 60" xfId="5862"/>
    <cellStyle name="Normal 2 2 6 61" xfId="5863"/>
    <cellStyle name="Normal 2 2 6 62" xfId="5864"/>
    <cellStyle name="Normal 2 2 6 63" xfId="5865"/>
    <cellStyle name="Normal 2 2 6 64" xfId="5866"/>
    <cellStyle name="Normal 2 2 6 65" xfId="5867"/>
    <cellStyle name="Normal 2 2 6 66" xfId="5868"/>
    <cellStyle name="Normal 2 2 6 67" xfId="5869"/>
    <cellStyle name="Normal 2 2 6 68" xfId="5870"/>
    <cellStyle name="Normal 2 2 6 69" xfId="5871"/>
    <cellStyle name="Normal 2 2 6 7" xfId="5872"/>
    <cellStyle name="Normal 2 2 6 70" xfId="5873"/>
    <cellStyle name="Normal 2 2 6 71" xfId="5874"/>
    <cellStyle name="Normal 2 2 6 72" xfId="5875"/>
    <cellStyle name="Normal 2 2 6 73" xfId="5876"/>
    <cellStyle name="Normal 2 2 6 74" xfId="5877"/>
    <cellStyle name="Normal 2 2 6 75" xfId="5878"/>
    <cellStyle name="Normal 2 2 6 76" xfId="5879"/>
    <cellStyle name="Normal 2 2 6 77" xfId="5880"/>
    <cellStyle name="Normal 2 2 6 78" xfId="5881"/>
    <cellStyle name="Normal 2 2 6 8" xfId="5882"/>
    <cellStyle name="Normal 2 2 6 9" xfId="5883"/>
    <cellStyle name="Normal 2 2 60" xfId="5884"/>
    <cellStyle name="Normal 2 2 61" xfId="5885"/>
    <cellStyle name="Normal 2 2 62" xfId="5886"/>
    <cellStyle name="Normal 2 2 63" xfId="5887"/>
    <cellStyle name="Normal 2 2 64" xfId="5888"/>
    <cellStyle name="Normal 2 2 65" xfId="5889"/>
    <cellStyle name="Normal 2 2 66" xfId="5890"/>
    <cellStyle name="Normal 2 2 67" xfId="5891"/>
    <cellStyle name="Normal 2 2 68" xfId="5892"/>
    <cellStyle name="Normal 2 2 69" xfId="5893"/>
    <cellStyle name="Normal 2 2 7" xfId="883"/>
    <cellStyle name="Normal 2 2 7 10" xfId="5894"/>
    <cellStyle name="Normal 2 2 7 11" xfId="5895"/>
    <cellStyle name="Normal 2 2 7 12" xfId="5896"/>
    <cellStyle name="Normal 2 2 7 13" xfId="5897"/>
    <cellStyle name="Normal 2 2 7 14" xfId="5898"/>
    <cellStyle name="Normal 2 2 7 15" xfId="5899"/>
    <cellStyle name="Normal 2 2 7 16" xfId="5900"/>
    <cellStyle name="Normal 2 2 7 17" xfId="5901"/>
    <cellStyle name="Normal 2 2 7 18" xfId="5902"/>
    <cellStyle name="Normal 2 2 7 19" xfId="5903"/>
    <cellStyle name="Normal 2 2 7 2" xfId="5904"/>
    <cellStyle name="Normal 2 2 7 2 10" xfId="5905"/>
    <cellStyle name="Normal 2 2 7 2 11" xfId="5906"/>
    <cellStyle name="Normal 2 2 7 2 12" xfId="5907"/>
    <cellStyle name="Normal 2 2 7 2 13" xfId="5908"/>
    <cellStyle name="Normal 2 2 7 2 14" xfId="5909"/>
    <cellStyle name="Normal 2 2 7 2 15" xfId="5910"/>
    <cellStyle name="Normal 2 2 7 2 16" xfId="5911"/>
    <cellStyle name="Normal 2 2 7 2 17" xfId="5912"/>
    <cellStyle name="Normal 2 2 7 2 2" xfId="5913"/>
    <cellStyle name="Normal 2 2 7 2 3" xfId="5914"/>
    <cellStyle name="Normal 2 2 7 2 4" xfId="5915"/>
    <cellStyle name="Normal 2 2 7 2 5" xfId="5916"/>
    <cellStyle name="Normal 2 2 7 2 6" xfId="5917"/>
    <cellStyle name="Normal 2 2 7 2 7" xfId="5918"/>
    <cellStyle name="Normal 2 2 7 2 8" xfId="5919"/>
    <cellStyle name="Normal 2 2 7 2 9" xfId="5920"/>
    <cellStyle name="Normal 2 2 7 20" xfId="5921"/>
    <cellStyle name="Normal 2 2 7 21" xfId="5922"/>
    <cellStyle name="Normal 2 2 7 22" xfId="5923"/>
    <cellStyle name="Normal 2 2 7 23" xfId="5924"/>
    <cellStyle name="Normal 2 2 7 24" xfId="5925"/>
    <cellStyle name="Normal 2 2 7 25" xfId="5926"/>
    <cellStyle name="Normal 2 2 7 26" xfId="5927"/>
    <cellStyle name="Normal 2 2 7 27" xfId="5928"/>
    <cellStyle name="Normal 2 2 7 28" xfId="5929"/>
    <cellStyle name="Normal 2 2 7 29" xfId="5930"/>
    <cellStyle name="Normal 2 2 7 3" xfId="5931"/>
    <cellStyle name="Normal 2 2 7 3 10" xfId="5932"/>
    <cellStyle name="Normal 2 2 7 3 11" xfId="5933"/>
    <cellStyle name="Normal 2 2 7 3 12" xfId="5934"/>
    <cellStyle name="Normal 2 2 7 3 13" xfId="5935"/>
    <cellStyle name="Normal 2 2 7 3 14" xfId="5936"/>
    <cellStyle name="Normal 2 2 7 3 15" xfId="5937"/>
    <cellStyle name="Normal 2 2 7 3 16" xfId="5938"/>
    <cellStyle name="Normal 2 2 7 3 17" xfId="5939"/>
    <cellStyle name="Normal 2 2 7 3 2" xfId="5940"/>
    <cellStyle name="Normal 2 2 7 3 3" xfId="5941"/>
    <cellStyle name="Normal 2 2 7 3 4" xfId="5942"/>
    <cellStyle name="Normal 2 2 7 3 5" xfId="5943"/>
    <cellStyle name="Normal 2 2 7 3 6" xfId="5944"/>
    <cellStyle name="Normal 2 2 7 3 7" xfId="5945"/>
    <cellStyle name="Normal 2 2 7 3 8" xfId="5946"/>
    <cellStyle name="Normal 2 2 7 3 9" xfId="5947"/>
    <cellStyle name="Normal 2 2 7 30" xfId="5948"/>
    <cellStyle name="Normal 2 2 7 31" xfId="5949"/>
    <cellStyle name="Normal 2 2 7 32" xfId="5950"/>
    <cellStyle name="Normal 2 2 7 33" xfId="5951"/>
    <cellStyle name="Normal 2 2 7 34" xfId="5952"/>
    <cellStyle name="Normal 2 2 7 35" xfId="5953"/>
    <cellStyle name="Normal 2 2 7 36" xfId="5954"/>
    <cellStyle name="Normal 2 2 7 37" xfId="5955"/>
    <cellStyle name="Normal 2 2 7 38" xfId="5956"/>
    <cellStyle name="Normal 2 2 7 39" xfId="5957"/>
    <cellStyle name="Normal 2 2 7 4" xfId="5958"/>
    <cellStyle name="Normal 2 2 7 40" xfId="5959"/>
    <cellStyle name="Normal 2 2 7 41" xfId="5960"/>
    <cellStyle name="Normal 2 2 7 42" xfId="5961"/>
    <cellStyle name="Normal 2 2 7 43" xfId="5962"/>
    <cellStyle name="Normal 2 2 7 44" xfId="5963"/>
    <cellStyle name="Normal 2 2 7 45" xfId="5964"/>
    <cellStyle name="Normal 2 2 7 46" xfId="5965"/>
    <cellStyle name="Normal 2 2 7 47" xfId="5966"/>
    <cellStyle name="Normal 2 2 7 48" xfId="5967"/>
    <cellStyle name="Normal 2 2 7 49" xfId="5968"/>
    <cellStyle name="Normal 2 2 7 5" xfId="5969"/>
    <cellStyle name="Normal 2 2 7 50" xfId="5970"/>
    <cellStyle name="Normal 2 2 7 51" xfId="5971"/>
    <cellStyle name="Normal 2 2 7 52" xfId="5972"/>
    <cellStyle name="Normal 2 2 7 53" xfId="5973"/>
    <cellStyle name="Normal 2 2 7 54" xfId="5974"/>
    <cellStyle name="Normal 2 2 7 55" xfId="5975"/>
    <cellStyle name="Normal 2 2 7 56" xfId="5976"/>
    <cellStyle name="Normal 2 2 7 57" xfId="5977"/>
    <cellStyle name="Normal 2 2 7 58" xfId="5978"/>
    <cellStyle name="Normal 2 2 7 59" xfId="5979"/>
    <cellStyle name="Normal 2 2 7 6" xfId="5980"/>
    <cellStyle name="Normal 2 2 7 60" xfId="5981"/>
    <cellStyle name="Normal 2 2 7 61" xfId="5982"/>
    <cellStyle name="Normal 2 2 7 62" xfId="5983"/>
    <cellStyle name="Normal 2 2 7 63" xfId="5984"/>
    <cellStyle name="Normal 2 2 7 64" xfId="5985"/>
    <cellStyle name="Normal 2 2 7 65" xfId="5986"/>
    <cellStyle name="Normal 2 2 7 66" xfId="5987"/>
    <cellStyle name="Normal 2 2 7 67" xfId="5988"/>
    <cellStyle name="Normal 2 2 7 68" xfId="5989"/>
    <cellStyle name="Normal 2 2 7 69" xfId="5990"/>
    <cellStyle name="Normal 2 2 7 7" xfId="5991"/>
    <cellStyle name="Normal 2 2 7 70" xfId="5992"/>
    <cellStyle name="Normal 2 2 7 71" xfId="5993"/>
    <cellStyle name="Normal 2 2 7 72" xfId="5994"/>
    <cellStyle name="Normal 2 2 7 73" xfId="5995"/>
    <cellStyle name="Normal 2 2 7 74" xfId="5996"/>
    <cellStyle name="Normal 2 2 7 75" xfId="5997"/>
    <cellStyle name="Normal 2 2 7 76" xfId="5998"/>
    <cellStyle name="Normal 2 2 7 77" xfId="5999"/>
    <cellStyle name="Normal 2 2 7 78" xfId="6000"/>
    <cellStyle name="Normal 2 2 7 8" xfId="6001"/>
    <cellStyle name="Normal 2 2 7 9" xfId="6002"/>
    <cellStyle name="Normal 2 2 70" xfId="6003"/>
    <cellStyle name="Normal 2 2 71" xfId="6004"/>
    <cellStyle name="Normal 2 2 72" xfId="6005"/>
    <cellStyle name="Normal 2 2 73" xfId="6006"/>
    <cellStyle name="Normal 2 2 74" xfId="6007"/>
    <cellStyle name="Normal 2 2 75" xfId="6008"/>
    <cellStyle name="Normal 2 2 76" xfId="6009"/>
    <cellStyle name="Normal 2 2 77" xfId="6010"/>
    <cellStyle name="Normal 2 2 78" xfId="6011"/>
    <cellStyle name="Normal 2 2 79" xfId="6012"/>
    <cellStyle name="Normal 2 2 8" xfId="884"/>
    <cellStyle name="Normal 2 2 8 10" xfId="6013"/>
    <cellStyle name="Normal 2 2 8 11" xfId="6014"/>
    <cellStyle name="Normal 2 2 8 12" xfId="6015"/>
    <cellStyle name="Normal 2 2 8 13" xfId="6016"/>
    <cellStyle name="Normal 2 2 8 14" xfId="6017"/>
    <cellStyle name="Normal 2 2 8 15" xfId="6018"/>
    <cellStyle name="Normal 2 2 8 16" xfId="6019"/>
    <cellStyle name="Normal 2 2 8 17" xfId="6020"/>
    <cellStyle name="Normal 2 2 8 18" xfId="6021"/>
    <cellStyle name="Normal 2 2 8 19" xfId="6022"/>
    <cellStyle name="Normal 2 2 8 2" xfId="6023"/>
    <cellStyle name="Normal 2 2 8 2 10" xfId="6024"/>
    <cellStyle name="Normal 2 2 8 2 11" xfId="6025"/>
    <cellStyle name="Normal 2 2 8 2 12" xfId="6026"/>
    <cellStyle name="Normal 2 2 8 2 13" xfId="6027"/>
    <cellStyle name="Normal 2 2 8 2 14" xfId="6028"/>
    <cellStyle name="Normal 2 2 8 2 15" xfId="6029"/>
    <cellStyle name="Normal 2 2 8 2 16" xfId="6030"/>
    <cellStyle name="Normal 2 2 8 2 17" xfId="6031"/>
    <cellStyle name="Normal 2 2 8 2 2" xfId="6032"/>
    <cellStyle name="Normal 2 2 8 2 3" xfId="6033"/>
    <cellStyle name="Normal 2 2 8 2 4" xfId="6034"/>
    <cellStyle name="Normal 2 2 8 2 5" xfId="6035"/>
    <cellStyle name="Normal 2 2 8 2 6" xfId="6036"/>
    <cellStyle name="Normal 2 2 8 2 7" xfId="6037"/>
    <cellStyle name="Normal 2 2 8 2 8" xfId="6038"/>
    <cellStyle name="Normal 2 2 8 2 9" xfId="6039"/>
    <cellStyle name="Normal 2 2 8 20" xfId="6040"/>
    <cellStyle name="Normal 2 2 8 21" xfId="6041"/>
    <cellStyle name="Normal 2 2 8 22" xfId="6042"/>
    <cellStyle name="Normal 2 2 8 23" xfId="6043"/>
    <cellStyle name="Normal 2 2 8 24" xfId="6044"/>
    <cellStyle name="Normal 2 2 8 25" xfId="6045"/>
    <cellStyle name="Normal 2 2 8 26" xfId="6046"/>
    <cellStyle name="Normal 2 2 8 27" xfId="6047"/>
    <cellStyle name="Normal 2 2 8 28" xfId="6048"/>
    <cellStyle name="Normal 2 2 8 29" xfId="6049"/>
    <cellStyle name="Normal 2 2 8 3" xfId="6050"/>
    <cellStyle name="Normal 2 2 8 3 10" xfId="6051"/>
    <cellStyle name="Normal 2 2 8 3 11" xfId="6052"/>
    <cellStyle name="Normal 2 2 8 3 12" xfId="6053"/>
    <cellStyle name="Normal 2 2 8 3 13" xfId="6054"/>
    <cellStyle name="Normal 2 2 8 3 14" xfId="6055"/>
    <cellStyle name="Normal 2 2 8 3 15" xfId="6056"/>
    <cellStyle name="Normal 2 2 8 3 16" xfId="6057"/>
    <cellStyle name="Normal 2 2 8 3 17" xfId="6058"/>
    <cellStyle name="Normal 2 2 8 3 2" xfId="6059"/>
    <cellStyle name="Normal 2 2 8 3 3" xfId="6060"/>
    <cellStyle name="Normal 2 2 8 3 4" xfId="6061"/>
    <cellStyle name="Normal 2 2 8 3 5" xfId="6062"/>
    <cellStyle name="Normal 2 2 8 3 6" xfId="6063"/>
    <cellStyle name="Normal 2 2 8 3 7" xfId="6064"/>
    <cellStyle name="Normal 2 2 8 3 8" xfId="6065"/>
    <cellStyle name="Normal 2 2 8 3 9" xfId="6066"/>
    <cellStyle name="Normal 2 2 8 30" xfId="6067"/>
    <cellStyle name="Normal 2 2 8 31" xfId="6068"/>
    <cellStyle name="Normal 2 2 8 32" xfId="6069"/>
    <cellStyle name="Normal 2 2 8 33" xfId="6070"/>
    <cellStyle name="Normal 2 2 8 34" xfId="6071"/>
    <cellStyle name="Normal 2 2 8 35" xfId="6072"/>
    <cellStyle name="Normal 2 2 8 36" xfId="6073"/>
    <cellStyle name="Normal 2 2 8 37" xfId="6074"/>
    <cellStyle name="Normal 2 2 8 38" xfId="6075"/>
    <cellStyle name="Normal 2 2 8 39" xfId="6076"/>
    <cellStyle name="Normal 2 2 8 4" xfId="6077"/>
    <cellStyle name="Normal 2 2 8 40" xfId="6078"/>
    <cellStyle name="Normal 2 2 8 41" xfId="6079"/>
    <cellStyle name="Normal 2 2 8 42" xfId="6080"/>
    <cellStyle name="Normal 2 2 8 43" xfId="6081"/>
    <cellStyle name="Normal 2 2 8 44" xfId="6082"/>
    <cellStyle name="Normal 2 2 8 45" xfId="6083"/>
    <cellStyle name="Normal 2 2 8 46" xfId="6084"/>
    <cellStyle name="Normal 2 2 8 47" xfId="6085"/>
    <cellStyle name="Normal 2 2 8 48" xfId="6086"/>
    <cellStyle name="Normal 2 2 8 49" xfId="6087"/>
    <cellStyle name="Normal 2 2 8 5" xfId="6088"/>
    <cellStyle name="Normal 2 2 8 50" xfId="6089"/>
    <cellStyle name="Normal 2 2 8 51" xfId="6090"/>
    <cellStyle name="Normal 2 2 8 52" xfId="6091"/>
    <cellStyle name="Normal 2 2 8 53" xfId="6092"/>
    <cellStyle name="Normal 2 2 8 54" xfId="6093"/>
    <cellStyle name="Normal 2 2 8 55" xfId="6094"/>
    <cellStyle name="Normal 2 2 8 56" xfId="6095"/>
    <cellStyle name="Normal 2 2 8 57" xfId="6096"/>
    <cellStyle name="Normal 2 2 8 58" xfId="6097"/>
    <cellStyle name="Normal 2 2 8 59" xfId="6098"/>
    <cellStyle name="Normal 2 2 8 6" xfId="6099"/>
    <cellStyle name="Normal 2 2 8 60" xfId="6100"/>
    <cellStyle name="Normal 2 2 8 61" xfId="6101"/>
    <cellStyle name="Normal 2 2 8 62" xfId="6102"/>
    <cellStyle name="Normal 2 2 8 63" xfId="6103"/>
    <cellStyle name="Normal 2 2 8 64" xfId="6104"/>
    <cellStyle name="Normal 2 2 8 65" xfId="6105"/>
    <cellStyle name="Normal 2 2 8 66" xfId="6106"/>
    <cellStyle name="Normal 2 2 8 67" xfId="6107"/>
    <cellStyle name="Normal 2 2 8 68" xfId="6108"/>
    <cellStyle name="Normal 2 2 8 69" xfId="6109"/>
    <cellStyle name="Normal 2 2 8 7" xfId="6110"/>
    <cellStyle name="Normal 2 2 8 70" xfId="6111"/>
    <cellStyle name="Normal 2 2 8 71" xfId="6112"/>
    <cellStyle name="Normal 2 2 8 72" xfId="6113"/>
    <cellStyle name="Normal 2 2 8 73" xfId="6114"/>
    <cellStyle name="Normal 2 2 8 74" xfId="6115"/>
    <cellStyle name="Normal 2 2 8 75" xfId="6116"/>
    <cellStyle name="Normal 2 2 8 76" xfId="6117"/>
    <cellStyle name="Normal 2 2 8 77" xfId="6118"/>
    <cellStyle name="Normal 2 2 8 78" xfId="6119"/>
    <cellStyle name="Normal 2 2 8 8" xfId="6120"/>
    <cellStyle name="Normal 2 2 8 9" xfId="6121"/>
    <cellStyle name="Normal 2 2 80" xfId="6122"/>
    <cellStyle name="Normal 2 2 81" xfId="6123"/>
    <cellStyle name="Normal 2 2 82" xfId="6124"/>
    <cellStyle name="Normal 2 2 83" xfId="6125"/>
    <cellStyle name="Normal 2 2 84" xfId="6126"/>
    <cellStyle name="Normal 2 2 85" xfId="6127"/>
    <cellStyle name="Normal 2 2 86" xfId="6128"/>
    <cellStyle name="Normal 2 2 87" xfId="6129"/>
    <cellStyle name="Normal 2 2 88" xfId="6130"/>
    <cellStyle name="Normal 2 2 89" xfId="6131"/>
    <cellStyle name="Normal 2 2 9" xfId="885"/>
    <cellStyle name="Normal 2 2 9 10" xfId="6132"/>
    <cellStyle name="Normal 2 2 9 11" xfId="6133"/>
    <cellStyle name="Normal 2 2 9 12" xfId="6134"/>
    <cellStyle name="Normal 2 2 9 13" xfId="6135"/>
    <cellStyle name="Normal 2 2 9 14" xfId="6136"/>
    <cellStyle name="Normal 2 2 9 15" xfId="6137"/>
    <cellStyle name="Normal 2 2 9 16" xfId="6138"/>
    <cellStyle name="Normal 2 2 9 17" xfId="6139"/>
    <cellStyle name="Normal 2 2 9 18" xfId="6140"/>
    <cellStyle name="Normal 2 2 9 19" xfId="6141"/>
    <cellStyle name="Normal 2 2 9 2" xfId="6142"/>
    <cellStyle name="Normal 2 2 9 2 10" xfId="6143"/>
    <cellStyle name="Normal 2 2 9 2 11" xfId="6144"/>
    <cellStyle name="Normal 2 2 9 2 12" xfId="6145"/>
    <cellStyle name="Normal 2 2 9 2 13" xfId="6146"/>
    <cellStyle name="Normal 2 2 9 2 14" xfId="6147"/>
    <cellStyle name="Normal 2 2 9 2 15" xfId="6148"/>
    <cellStyle name="Normal 2 2 9 2 16" xfId="6149"/>
    <cellStyle name="Normal 2 2 9 2 17" xfId="6150"/>
    <cellStyle name="Normal 2 2 9 2 2" xfId="6151"/>
    <cellStyle name="Normal 2 2 9 2 3" xfId="6152"/>
    <cellStyle name="Normal 2 2 9 2 4" xfId="6153"/>
    <cellStyle name="Normal 2 2 9 2 5" xfId="6154"/>
    <cellStyle name="Normal 2 2 9 2 6" xfId="6155"/>
    <cellStyle name="Normal 2 2 9 2 7" xfId="6156"/>
    <cellStyle name="Normal 2 2 9 2 8" xfId="6157"/>
    <cellStyle name="Normal 2 2 9 2 9" xfId="6158"/>
    <cellStyle name="Normal 2 2 9 20" xfId="6159"/>
    <cellStyle name="Normal 2 2 9 21" xfId="6160"/>
    <cellStyle name="Normal 2 2 9 22" xfId="6161"/>
    <cellStyle name="Normal 2 2 9 23" xfId="6162"/>
    <cellStyle name="Normal 2 2 9 24" xfId="6163"/>
    <cellStyle name="Normal 2 2 9 25" xfId="6164"/>
    <cellStyle name="Normal 2 2 9 26" xfId="6165"/>
    <cellStyle name="Normal 2 2 9 27" xfId="6166"/>
    <cellStyle name="Normal 2 2 9 28" xfId="6167"/>
    <cellStyle name="Normal 2 2 9 29" xfId="6168"/>
    <cellStyle name="Normal 2 2 9 3" xfId="6169"/>
    <cellStyle name="Normal 2 2 9 3 10" xfId="6170"/>
    <cellStyle name="Normal 2 2 9 3 11" xfId="6171"/>
    <cellStyle name="Normal 2 2 9 3 12" xfId="6172"/>
    <cellStyle name="Normal 2 2 9 3 13" xfId="6173"/>
    <cellStyle name="Normal 2 2 9 3 14" xfId="6174"/>
    <cellStyle name="Normal 2 2 9 3 15" xfId="6175"/>
    <cellStyle name="Normal 2 2 9 3 16" xfId="6176"/>
    <cellStyle name="Normal 2 2 9 3 17" xfId="6177"/>
    <cellStyle name="Normal 2 2 9 3 2" xfId="6178"/>
    <cellStyle name="Normal 2 2 9 3 3" xfId="6179"/>
    <cellStyle name="Normal 2 2 9 3 4" xfId="6180"/>
    <cellStyle name="Normal 2 2 9 3 5" xfId="6181"/>
    <cellStyle name="Normal 2 2 9 3 6" xfId="6182"/>
    <cellStyle name="Normal 2 2 9 3 7" xfId="6183"/>
    <cellStyle name="Normal 2 2 9 3 8" xfId="6184"/>
    <cellStyle name="Normal 2 2 9 3 9" xfId="6185"/>
    <cellStyle name="Normal 2 2 9 30" xfId="6186"/>
    <cellStyle name="Normal 2 2 9 31" xfId="6187"/>
    <cellStyle name="Normal 2 2 9 32" xfId="6188"/>
    <cellStyle name="Normal 2 2 9 33" xfId="6189"/>
    <cellStyle name="Normal 2 2 9 34" xfId="6190"/>
    <cellStyle name="Normal 2 2 9 35" xfId="6191"/>
    <cellStyle name="Normal 2 2 9 36" xfId="6192"/>
    <cellStyle name="Normal 2 2 9 37" xfId="6193"/>
    <cellStyle name="Normal 2 2 9 38" xfId="6194"/>
    <cellStyle name="Normal 2 2 9 39" xfId="6195"/>
    <cellStyle name="Normal 2 2 9 4" xfId="6196"/>
    <cellStyle name="Normal 2 2 9 40" xfId="6197"/>
    <cellStyle name="Normal 2 2 9 41" xfId="6198"/>
    <cellStyle name="Normal 2 2 9 42" xfId="6199"/>
    <cellStyle name="Normal 2 2 9 43" xfId="6200"/>
    <cellStyle name="Normal 2 2 9 44" xfId="6201"/>
    <cellStyle name="Normal 2 2 9 45" xfId="6202"/>
    <cellStyle name="Normal 2 2 9 46" xfId="6203"/>
    <cellStyle name="Normal 2 2 9 47" xfId="6204"/>
    <cellStyle name="Normal 2 2 9 48" xfId="6205"/>
    <cellStyle name="Normal 2 2 9 49" xfId="6206"/>
    <cellStyle name="Normal 2 2 9 5" xfId="6207"/>
    <cellStyle name="Normal 2 2 9 50" xfId="6208"/>
    <cellStyle name="Normal 2 2 9 51" xfId="6209"/>
    <cellStyle name="Normal 2 2 9 52" xfId="6210"/>
    <cellStyle name="Normal 2 2 9 53" xfId="6211"/>
    <cellStyle name="Normal 2 2 9 54" xfId="6212"/>
    <cellStyle name="Normal 2 2 9 55" xfId="6213"/>
    <cellStyle name="Normal 2 2 9 56" xfId="6214"/>
    <cellStyle name="Normal 2 2 9 57" xfId="6215"/>
    <cellStyle name="Normal 2 2 9 58" xfId="6216"/>
    <cellStyle name="Normal 2 2 9 59" xfId="6217"/>
    <cellStyle name="Normal 2 2 9 6" xfId="6218"/>
    <cellStyle name="Normal 2 2 9 60" xfId="6219"/>
    <cellStyle name="Normal 2 2 9 61" xfId="6220"/>
    <cellStyle name="Normal 2 2 9 62" xfId="6221"/>
    <cellStyle name="Normal 2 2 9 63" xfId="6222"/>
    <cellStyle name="Normal 2 2 9 64" xfId="6223"/>
    <cellStyle name="Normal 2 2 9 65" xfId="6224"/>
    <cellStyle name="Normal 2 2 9 66" xfId="6225"/>
    <cellStyle name="Normal 2 2 9 67" xfId="6226"/>
    <cellStyle name="Normal 2 2 9 68" xfId="6227"/>
    <cellStyle name="Normal 2 2 9 69" xfId="6228"/>
    <cellStyle name="Normal 2 2 9 7" xfId="6229"/>
    <cellStyle name="Normal 2 2 9 70" xfId="6230"/>
    <cellStyle name="Normal 2 2 9 71" xfId="6231"/>
    <cellStyle name="Normal 2 2 9 72" xfId="6232"/>
    <cellStyle name="Normal 2 2 9 73" xfId="6233"/>
    <cellStyle name="Normal 2 2 9 74" xfId="6234"/>
    <cellStyle name="Normal 2 2 9 75" xfId="6235"/>
    <cellStyle name="Normal 2 2 9 76" xfId="6236"/>
    <cellStyle name="Normal 2 2 9 77" xfId="6237"/>
    <cellStyle name="Normal 2 2 9 78" xfId="6238"/>
    <cellStyle name="Normal 2 2 9 8" xfId="6239"/>
    <cellStyle name="Normal 2 2 9 9" xfId="6240"/>
    <cellStyle name="Normal 2 2 90" xfId="6241"/>
    <cellStyle name="Normal 2 2 91" xfId="6242"/>
    <cellStyle name="Normal 2 2 92" xfId="6243"/>
    <cellStyle name="Normal 2 2 93" xfId="6244"/>
    <cellStyle name="Normal 2 2 94" xfId="6245"/>
    <cellStyle name="Normal 2 2 95" xfId="6246"/>
    <cellStyle name="Normal 2 2 96" xfId="6247"/>
    <cellStyle name="Normal 2 2 97" xfId="6248"/>
    <cellStyle name="Normal 2 2 98" xfId="6249"/>
    <cellStyle name="Normal 2 2 99" xfId="6250"/>
    <cellStyle name="Normal 2 2_1.3s Accounting C Costs Scots" xfId="886"/>
    <cellStyle name="Normal 2 20" xfId="887"/>
    <cellStyle name="Normal 2 21" xfId="888"/>
    <cellStyle name="Normal 2 22" xfId="889"/>
    <cellStyle name="Normal 2 23" xfId="890"/>
    <cellStyle name="Normal 2 24" xfId="891"/>
    <cellStyle name="Normal 2 25" xfId="892"/>
    <cellStyle name="Normal 2 26" xfId="893"/>
    <cellStyle name="Normal 2 27" xfId="894"/>
    <cellStyle name="Normal 2 28" xfId="895"/>
    <cellStyle name="Normal 2 29" xfId="896"/>
    <cellStyle name="Normal 2 3" xfId="897"/>
    <cellStyle name="Normal 2 3 10" xfId="6251"/>
    <cellStyle name="Normal 2 3 11" xfId="6252"/>
    <cellStyle name="Normal 2 3 12" xfId="6253"/>
    <cellStyle name="Normal 2 3 13" xfId="6254"/>
    <cellStyle name="Normal 2 3 14" xfId="6255"/>
    <cellStyle name="Normal 2 3 15" xfId="6256"/>
    <cellStyle name="Normal 2 3 16" xfId="6257"/>
    <cellStyle name="Normal 2 3 17" xfId="6258"/>
    <cellStyle name="Normal 2 3 18" xfId="6259"/>
    <cellStyle name="Normal 2 3 19" xfId="6260"/>
    <cellStyle name="Normal 2 3 2" xfId="898"/>
    <cellStyle name="Normal 2 3 2 10" xfId="6261"/>
    <cellStyle name="Normal 2 3 2 11" xfId="6262"/>
    <cellStyle name="Normal 2 3 2 12" xfId="6263"/>
    <cellStyle name="Normal 2 3 2 13" xfId="6264"/>
    <cellStyle name="Normal 2 3 2 14" xfId="6265"/>
    <cellStyle name="Normal 2 3 2 15" xfId="6266"/>
    <cellStyle name="Normal 2 3 2 16" xfId="6267"/>
    <cellStyle name="Normal 2 3 2 17" xfId="6268"/>
    <cellStyle name="Normal 2 3 2 18" xfId="6269"/>
    <cellStyle name="Normal 2 3 2 19" xfId="6270"/>
    <cellStyle name="Normal 2 3 2 2" xfId="899"/>
    <cellStyle name="Normal 2 3 2 2 10" xfId="6271"/>
    <cellStyle name="Normal 2 3 2 2 11" xfId="6272"/>
    <cellStyle name="Normal 2 3 2 2 12" xfId="6273"/>
    <cellStyle name="Normal 2 3 2 2 13" xfId="6274"/>
    <cellStyle name="Normal 2 3 2 2 14" xfId="6275"/>
    <cellStyle name="Normal 2 3 2 2 15" xfId="6276"/>
    <cellStyle name="Normal 2 3 2 2 16" xfId="6277"/>
    <cellStyle name="Normal 2 3 2 2 17" xfId="6278"/>
    <cellStyle name="Normal 2 3 2 2 18" xfId="6279"/>
    <cellStyle name="Normal 2 3 2 2 19" xfId="6280"/>
    <cellStyle name="Normal 2 3 2 2 2" xfId="6281"/>
    <cellStyle name="Normal 2 3 2 2 2 10" xfId="6282"/>
    <cellStyle name="Normal 2 3 2 2 2 11" xfId="6283"/>
    <cellStyle name="Normal 2 3 2 2 2 12" xfId="6284"/>
    <cellStyle name="Normal 2 3 2 2 2 13" xfId="6285"/>
    <cellStyle name="Normal 2 3 2 2 2 14" xfId="6286"/>
    <cellStyle name="Normal 2 3 2 2 2 15" xfId="6287"/>
    <cellStyle name="Normal 2 3 2 2 2 16" xfId="6288"/>
    <cellStyle name="Normal 2 3 2 2 2 17" xfId="6289"/>
    <cellStyle name="Normal 2 3 2 2 2 18" xfId="6290"/>
    <cellStyle name="Normal 2 3 2 2 2 19" xfId="6291"/>
    <cellStyle name="Normal 2 3 2 2 2 2" xfId="6292"/>
    <cellStyle name="Normal 2 3 2 2 2 2 10" xfId="6293"/>
    <cellStyle name="Normal 2 3 2 2 2 2 11" xfId="6294"/>
    <cellStyle name="Normal 2 3 2 2 2 2 12" xfId="6295"/>
    <cellStyle name="Normal 2 3 2 2 2 2 13" xfId="6296"/>
    <cellStyle name="Normal 2 3 2 2 2 2 14" xfId="6297"/>
    <cellStyle name="Normal 2 3 2 2 2 2 15" xfId="6298"/>
    <cellStyle name="Normal 2 3 2 2 2 2 16" xfId="6299"/>
    <cellStyle name="Normal 2 3 2 2 2 2 17" xfId="6300"/>
    <cellStyle name="Normal 2 3 2 2 2 2 18" xfId="6301"/>
    <cellStyle name="Normal 2 3 2 2 2 2 19" xfId="6302"/>
    <cellStyle name="Normal 2 3 2 2 2 2 2" xfId="6303"/>
    <cellStyle name="Normal 2 3 2 2 2 2 2 10" xfId="6304"/>
    <cellStyle name="Normal 2 3 2 2 2 2 2 11" xfId="6305"/>
    <cellStyle name="Normal 2 3 2 2 2 2 2 12" xfId="6306"/>
    <cellStyle name="Normal 2 3 2 2 2 2 2 13" xfId="6307"/>
    <cellStyle name="Normal 2 3 2 2 2 2 2 14" xfId="6308"/>
    <cellStyle name="Normal 2 3 2 2 2 2 2 15" xfId="6309"/>
    <cellStyle name="Normal 2 3 2 2 2 2 2 16" xfId="6310"/>
    <cellStyle name="Normal 2 3 2 2 2 2 2 17" xfId="6311"/>
    <cellStyle name="Normal 2 3 2 2 2 2 2 18" xfId="6312"/>
    <cellStyle name="Normal 2 3 2 2 2 2 2 2" xfId="6313"/>
    <cellStyle name="Normal 2 3 2 2 2 2 2 3" xfId="6314"/>
    <cellStyle name="Normal 2 3 2 2 2 2 2 4" xfId="6315"/>
    <cellStyle name="Normal 2 3 2 2 2 2 2 5" xfId="6316"/>
    <cellStyle name="Normal 2 3 2 2 2 2 2 6" xfId="6317"/>
    <cellStyle name="Normal 2 3 2 2 2 2 2 7" xfId="6318"/>
    <cellStyle name="Normal 2 3 2 2 2 2 2 8" xfId="6319"/>
    <cellStyle name="Normal 2 3 2 2 2 2 2 9" xfId="6320"/>
    <cellStyle name="Normal 2 3 2 2 2 2 3" xfId="6321"/>
    <cellStyle name="Normal 2 3 2 2 2 2 4" xfId="6322"/>
    <cellStyle name="Normal 2 3 2 2 2 2 5" xfId="6323"/>
    <cellStyle name="Normal 2 3 2 2 2 2 6" xfId="6324"/>
    <cellStyle name="Normal 2 3 2 2 2 2 7" xfId="6325"/>
    <cellStyle name="Normal 2 3 2 2 2 2 8" xfId="6326"/>
    <cellStyle name="Normal 2 3 2 2 2 2 9" xfId="6327"/>
    <cellStyle name="Normal 2 3 2 2 2 2_ELEC SAP FCST UPLOAD" xfId="6328"/>
    <cellStyle name="Normal 2 3 2 2 2 20" xfId="6329"/>
    <cellStyle name="Normal 2 3 2 2 2 21" xfId="6330"/>
    <cellStyle name="Normal 2 3 2 2 2 22" xfId="6331"/>
    <cellStyle name="Normal 2 3 2 2 2 3" xfId="6332"/>
    <cellStyle name="Normal 2 3 2 2 2 4" xfId="6333"/>
    <cellStyle name="Normal 2 3 2 2 2 5" xfId="6334"/>
    <cellStyle name="Normal 2 3 2 2 2 6" xfId="6335"/>
    <cellStyle name="Normal 2 3 2 2 2 7" xfId="6336"/>
    <cellStyle name="Normal 2 3 2 2 2 8" xfId="6337"/>
    <cellStyle name="Normal 2 3 2 2 2 9" xfId="6338"/>
    <cellStyle name="Normal 2 3 2 2 2_ELEC SAP FCST UPLOAD" xfId="6339"/>
    <cellStyle name="Normal 2 3 2 2 20" xfId="6340"/>
    <cellStyle name="Normal 2 3 2 2 21" xfId="6341"/>
    <cellStyle name="Normal 2 3 2 2 22" xfId="6342"/>
    <cellStyle name="Normal 2 3 2 2 23" xfId="6343"/>
    <cellStyle name="Normal 2 3 2 2 24" xfId="6344"/>
    <cellStyle name="Normal 2 3 2 2 25" xfId="6345"/>
    <cellStyle name="Normal 2 3 2 2 26" xfId="6346"/>
    <cellStyle name="Normal 2 3 2 2 27" xfId="6347"/>
    <cellStyle name="Normal 2 3 2 2 28" xfId="6348"/>
    <cellStyle name="Normal 2 3 2 2 29" xfId="6349"/>
    <cellStyle name="Normal 2 3 2 2 3" xfId="6350"/>
    <cellStyle name="Normal 2 3 2 2 3 2" xfId="6351"/>
    <cellStyle name="Normal 2 3 2 2 3 3" xfId="6352"/>
    <cellStyle name="Normal 2 3 2 2 3_ELEC SAP FCST UPLOAD" xfId="6353"/>
    <cellStyle name="Normal 2 3 2 2 30" xfId="6354"/>
    <cellStyle name="Normal 2 3 2 2 31" xfId="6355"/>
    <cellStyle name="Normal 2 3 2 2 32" xfId="6356"/>
    <cellStyle name="Normal 2 3 2 2 33" xfId="6357"/>
    <cellStyle name="Normal 2 3 2 2 34" xfId="6358"/>
    <cellStyle name="Normal 2 3 2 2 35" xfId="6359"/>
    <cellStyle name="Normal 2 3 2 2 36" xfId="6360"/>
    <cellStyle name="Normal 2 3 2 2 37" xfId="6361"/>
    <cellStyle name="Normal 2 3 2 2 38" xfId="6362"/>
    <cellStyle name="Normal 2 3 2 2 39" xfId="6363"/>
    <cellStyle name="Normal 2 3 2 2 4" xfId="6364"/>
    <cellStyle name="Normal 2 3 2 2 40" xfId="6365"/>
    <cellStyle name="Normal 2 3 2 2 41" xfId="6366"/>
    <cellStyle name="Normal 2 3 2 2 42" xfId="6367"/>
    <cellStyle name="Normal 2 3 2 2 43" xfId="6368"/>
    <cellStyle name="Normal 2 3 2 2 44" xfId="6369"/>
    <cellStyle name="Normal 2 3 2 2 45" xfId="6370"/>
    <cellStyle name="Normal 2 3 2 2 46" xfId="6371"/>
    <cellStyle name="Normal 2 3 2 2 47" xfId="6372"/>
    <cellStyle name="Normal 2 3 2 2 48" xfId="6373"/>
    <cellStyle name="Normal 2 3 2 2 49" xfId="6374"/>
    <cellStyle name="Normal 2 3 2 2 5" xfId="6375"/>
    <cellStyle name="Normal 2 3 2 2 50" xfId="6376"/>
    <cellStyle name="Normal 2 3 2 2 51" xfId="6377"/>
    <cellStyle name="Normal 2 3 2 2 52" xfId="6378"/>
    <cellStyle name="Normal 2 3 2 2 53" xfId="6379"/>
    <cellStyle name="Normal 2 3 2 2 54" xfId="6380"/>
    <cellStyle name="Normal 2 3 2 2 55" xfId="6381"/>
    <cellStyle name="Normal 2 3 2 2 56" xfId="6382"/>
    <cellStyle name="Normal 2 3 2 2 57" xfId="6383"/>
    <cellStyle name="Normal 2 3 2 2 58" xfId="6384"/>
    <cellStyle name="Normal 2 3 2 2 59" xfId="6385"/>
    <cellStyle name="Normal 2 3 2 2 6" xfId="6386"/>
    <cellStyle name="Normal 2 3 2 2 60" xfId="6387"/>
    <cellStyle name="Normal 2 3 2 2 61" xfId="6388"/>
    <cellStyle name="Normal 2 3 2 2 62" xfId="6389"/>
    <cellStyle name="Normal 2 3 2 2 63" xfId="6390"/>
    <cellStyle name="Normal 2 3 2 2 64" xfId="6391"/>
    <cellStyle name="Normal 2 3 2 2 65" xfId="6392"/>
    <cellStyle name="Normal 2 3 2 2 66" xfId="6393"/>
    <cellStyle name="Normal 2 3 2 2 67" xfId="6394"/>
    <cellStyle name="Normal 2 3 2 2 68" xfId="6395"/>
    <cellStyle name="Normal 2 3 2 2 69" xfId="6396"/>
    <cellStyle name="Normal 2 3 2 2 7" xfId="6397"/>
    <cellStyle name="Normal 2 3 2 2 7 10" xfId="6398"/>
    <cellStyle name="Normal 2 3 2 2 7 11" xfId="6399"/>
    <cellStyle name="Normal 2 3 2 2 7 12" xfId="6400"/>
    <cellStyle name="Normal 2 3 2 2 7 13" xfId="6401"/>
    <cellStyle name="Normal 2 3 2 2 7 14" xfId="6402"/>
    <cellStyle name="Normal 2 3 2 2 7 15" xfId="6403"/>
    <cellStyle name="Normal 2 3 2 2 7 16" xfId="6404"/>
    <cellStyle name="Normal 2 3 2 2 7 17" xfId="6405"/>
    <cellStyle name="Normal 2 3 2 2 7 2" xfId="6406"/>
    <cellStyle name="Normal 2 3 2 2 7 3" xfId="6407"/>
    <cellStyle name="Normal 2 3 2 2 7 4" xfId="6408"/>
    <cellStyle name="Normal 2 3 2 2 7 5" xfId="6409"/>
    <cellStyle name="Normal 2 3 2 2 7 6" xfId="6410"/>
    <cellStyle name="Normal 2 3 2 2 7 7" xfId="6411"/>
    <cellStyle name="Normal 2 3 2 2 7 8" xfId="6412"/>
    <cellStyle name="Normal 2 3 2 2 7 9" xfId="6413"/>
    <cellStyle name="Normal 2 3 2 2 70" xfId="6414"/>
    <cellStyle name="Normal 2 3 2 2 71" xfId="6415"/>
    <cellStyle name="Normal 2 3 2 2 72" xfId="6416"/>
    <cellStyle name="Normal 2 3 2 2 73" xfId="6417"/>
    <cellStyle name="Normal 2 3 2 2 74" xfId="6418"/>
    <cellStyle name="Normal 2 3 2 2 75" xfId="6419"/>
    <cellStyle name="Normal 2 3 2 2 76" xfId="6420"/>
    <cellStyle name="Normal 2 3 2 2 77" xfId="6421"/>
    <cellStyle name="Normal 2 3 2 2 78" xfId="6422"/>
    <cellStyle name="Normal 2 3 2 2 79" xfId="6423"/>
    <cellStyle name="Normal 2 3 2 2 8" xfId="6424"/>
    <cellStyle name="Normal 2 3 2 2 80" xfId="6425"/>
    <cellStyle name="Normal 2 3 2 2 81" xfId="6426"/>
    <cellStyle name="Normal 2 3 2 2 82" xfId="6427"/>
    <cellStyle name="Normal 2 3 2 2 83" xfId="6428"/>
    <cellStyle name="Normal 2 3 2 2 9" xfId="6429"/>
    <cellStyle name="Normal 2 3 2 2_ELEC SAP FCST UPLOAD" xfId="6430"/>
    <cellStyle name="Normal 2 3 2 20" xfId="6431"/>
    <cellStyle name="Normal 2 3 2 21" xfId="6432"/>
    <cellStyle name="Normal 2 3 2 22" xfId="6433"/>
    <cellStyle name="Normal 2 3 2 23" xfId="6434"/>
    <cellStyle name="Normal 2 3 2 24" xfId="6435"/>
    <cellStyle name="Normal 2 3 2 25" xfId="6436"/>
    <cellStyle name="Normal 2 3 2 26" xfId="6437"/>
    <cellStyle name="Normal 2 3 2 27" xfId="6438"/>
    <cellStyle name="Normal 2 3 2 28" xfId="6439"/>
    <cellStyle name="Normal 2 3 2 29" xfId="6440"/>
    <cellStyle name="Normal 2 3 2 3" xfId="6441"/>
    <cellStyle name="Normal 2 3 2 3 10" xfId="6442"/>
    <cellStyle name="Normal 2 3 2 3 11" xfId="6443"/>
    <cellStyle name="Normal 2 3 2 3 12" xfId="6444"/>
    <cellStyle name="Normal 2 3 2 3 13" xfId="6445"/>
    <cellStyle name="Normal 2 3 2 3 14" xfId="6446"/>
    <cellStyle name="Normal 2 3 2 3 15" xfId="6447"/>
    <cellStyle name="Normal 2 3 2 3 16" xfId="6448"/>
    <cellStyle name="Normal 2 3 2 3 17" xfId="6449"/>
    <cellStyle name="Normal 2 3 2 3 18" xfId="6450"/>
    <cellStyle name="Normal 2 3 2 3 19" xfId="6451"/>
    <cellStyle name="Normal 2 3 2 3 2" xfId="6452"/>
    <cellStyle name="Normal 2 3 2 3 2 10" xfId="6453"/>
    <cellStyle name="Normal 2 3 2 3 2 11" xfId="6454"/>
    <cellStyle name="Normal 2 3 2 3 2 12" xfId="6455"/>
    <cellStyle name="Normal 2 3 2 3 2 13" xfId="6456"/>
    <cellStyle name="Normal 2 3 2 3 2 14" xfId="6457"/>
    <cellStyle name="Normal 2 3 2 3 2 15" xfId="6458"/>
    <cellStyle name="Normal 2 3 2 3 2 16" xfId="6459"/>
    <cellStyle name="Normal 2 3 2 3 2 17" xfId="6460"/>
    <cellStyle name="Normal 2 3 2 3 2 18" xfId="6461"/>
    <cellStyle name="Normal 2 3 2 3 2 2" xfId="6462"/>
    <cellStyle name="Normal 2 3 2 3 2 3" xfId="6463"/>
    <cellStyle name="Normal 2 3 2 3 2 4" xfId="6464"/>
    <cellStyle name="Normal 2 3 2 3 2 5" xfId="6465"/>
    <cellStyle name="Normal 2 3 2 3 2 6" xfId="6466"/>
    <cellStyle name="Normal 2 3 2 3 2 7" xfId="6467"/>
    <cellStyle name="Normal 2 3 2 3 2 8" xfId="6468"/>
    <cellStyle name="Normal 2 3 2 3 2 9" xfId="6469"/>
    <cellStyle name="Normal 2 3 2 3 3" xfId="6470"/>
    <cellStyle name="Normal 2 3 2 3 4" xfId="6471"/>
    <cellStyle name="Normal 2 3 2 3 5" xfId="6472"/>
    <cellStyle name="Normal 2 3 2 3 6" xfId="6473"/>
    <cellStyle name="Normal 2 3 2 3 7" xfId="6474"/>
    <cellStyle name="Normal 2 3 2 3 8" xfId="6475"/>
    <cellStyle name="Normal 2 3 2 3 9" xfId="6476"/>
    <cellStyle name="Normal 2 3 2 3_ELEC SAP FCST UPLOAD" xfId="6477"/>
    <cellStyle name="Normal 2 3 2 30" xfId="6478"/>
    <cellStyle name="Normal 2 3 2 31" xfId="6479"/>
    <cellStyle name="Normal 2 3 2 32" xfId="6480"/>
    <cellStyle name="Normal 2 3 2 33" xfId="6481"/>
    <cellStyle name="Normal 2 3 2 34" xfId="6482"/>
    <cellStyle name="Normal 2 3 2 35" xfId="6483"/>
    <cellStyle name="Normal 2 3 2 36" xfId="6484"/>
    <cellStyle name="Normal 2 3 2 37" xfId="6485"/>
    <cellStyle name="Normal 2 3 2 38" xfId="6486"/>
    <cellStyle name="Normal 2 3 2 39" xfId="6487"/>
    <cellStyle name="Normal 2 3 2 4" xfId="6488"/>
    <cellStyle name="Normal 2 3 2 40" xfId="6489"/>
    <cellStyle name="Normal 2 3 2 41" xfId="6490"/>
    <cellStyle name="Normal 2 3 2 42" xfId="6491"/>
    <cellStyle name="Normal 2 3 2 43" xfId="6492"/>
    <cellStyle name="Normal 2 3 2 44" xfId="6493"/>
    <cellStyle name="Normal 2 3 2 45" xfId="6494"/>
    <cellStyle name="Normal 2 3 2 46" xfId="6495"/>
    <cellStyle name="Normal 2 3 2 47" xfId="6496"/>
    <cellStyle name="Normal 2 3 2 48" xfId="6497"/>
    <cellStyle name="Normal 2 3 2 49" xfId="6498"/>
    <cellStyle name="Normal 2 3 2 5" xfId="6499"/>
    <cellStyle name="Normal 2 3 2 50" xfId="6500"/>
    <cellStyle name="Normal 2 3 2 51" xfId="6501"/>
    <cellStyle name="Normal 2 3 2 52" xfId="6502"/>
    <cellStyle name="Normal 2 3 2 53" xfId="6503"/>
    <cellStyle name="Normal 2 3 2 54" xfId="6504"/>
    <cellStyle name="Normal 2 3 2 55" xfId="6505"/>
    <cellStyle name="Normal 2 3 2 56" xfId="6506"/>
    <cellStyle name="Normal 2 3 2 57" xfId="6507"/>
    <cellStyle name="Normal 2 3 2 58" xfId="6508"/>
    <cellStyle name="Normal 2 3 2 59" xfId="6509"/>
    <cellStyle name="Normal 2 3 2 6" xfId="6510"/>
    <cellStyle name="Normal 2 3 2 60" xfId="6511"/>
    <cellStyle name="Normal 2 3 2 61" xfId="6512"/>
    <cellStyle name="Normal 2 3 2 62" xfId="6513"/>
    <cellStyle name="Normal 2 3 2 63" xfId="6514"/>
    <cellStyle name="Normal 2 3 2 64" xfId="6515"/>
    <cellStyle name="Normal 2 3 2 65" xfId="6516"/>
    <cellStyle name="Normal 2 3 2 66" xfId="6517"/>
    <cellStyle name="Normal 2 3 2 67" xfId="6518"/>
    <cellStyle name="Normal 2 3 2 68" xfId="6519"/>
    <cellStyle name="Normal 2 3 2 69" xfId="6520"/>
    <cellStyle name="Normal 2 3 2 7" xfId="6521"/>
    <cellStyle name="Normal 2 3 2 70" xfId="6522"/>
    <cellStyle name="Normal 2 3 2 71" xfId="6523"/>
    <cellStyle name="Normal 2 3 2 72" xfId="6524"/>
    <cellStyle name="Normal 2 3 2 73" xfId="6525"/>
    <cellStyle name="Normal 2 3 2 74" xfId="6526"/>
    <cellStyle name="Normal 2 3 2 75" xfId="6527"/>
    <cellStyle name="Normal 2 3 2 76" xfId="6528"/>
    <cellStyle name="Normal 2 3 2 77" xfId="6529"/>
    <cellStyle name="Normal 2 3 2 78" xfId="6530"/>
    <cellStyle name="Normal 2 3 2 79" xfId="6531"/>
    <cellStyle name="Normal 2 3 2 8" xfId="6532"/>
    <cellStyle name="Normal 2 3 2 8 10" xfId="6533"/>
    <cellStyle name="Normal 2 3 2 8 11" xfId="6534"/>
    <cellStyle name="Normal 2 3 2 8 12" xfId="6535"/>
    <cellStyle name="Normal 2 3 2 8 13" xfId="6536"/>
    <cellStyle name="Normal 2 3 2 8 14" xfId="6537"/>
    <cellStyle name="Normal 2 3 2 8 15" xfId="6538"/>
    <cellStyle name="Normal 2 3 2 8 16" xfId="6539"/>
    <cellStyle name="Normal 2 3 2 8 17" xfId="6540"/>
    <cellStyle name="Normal 2 3 2 8 2" xfId="6541"/>
    <cellStyle name="Normal 2 3 2 8 3" xfId="6542"/>
    <cellStyle name="Normal 2 3 2 8 4" xfId="6543"/>
    <cellStyle name="Normal 2 3 2 8 5" xfId="6544"/>
    <cellStyle name="Normal 2 3 2 8 6" xfId="6545"/>
    <cellStyle name="Normal 2 3 2 8 7" xfId="6546"/>
    <cellStyle name="Normal 2 3 2 8 8" xfId="6547"/>
    <cellStyle name="Normal 2 3 2 8 9" xfId="6548"/>
    <cellStyle name="Normal 2 3 2 80" xfId="6549"/>
    <cellStyle name="Normal 2 3 2 81" xfId="6550"/>
    <cellStyle name="Normal 2 3 2 82" xfId="6551"/>
    <cellStyle name="Normal 2 3 2 83" xfId="6552"/>
    <cellStyle name="Normal 2 3 2 84" xfId="6553"/>
    <cellStyle name="Normal 2 3 2 9" xfId="6554"/>
    <cellStyle name="Normal 2 3 2_ELEC SAP FCST UPLOAD" xfId="6555"/>
    <cellStyle name="Normal 2 3 20" xfId="6556"/>
    <cellStyle name="Normal 2 3 21" xfId="6557"/>
    <cellStyle name="Normal 2 3 22" xfId="6558"/>
    <cellStyle name="Normal 2 3 23" xfId="6559"/>
    <cellStyle name="Normal 2 3 24" xfId="6560"/>
    <cellStyle name="Normal 2 3 25" xfId="6561"/>
    <cellStyle name="Normal 2 3 26" xfId="6562"/>
    <cellStyle name="Normal 2 3 27" xfId="6563"/>
    <cellStyle name="Normal 2 3 28" xfId="6564"/>
    <cellStyle name="Normal 2 3 29" xfId="6565"/>
    <cellStyle name="Normal 2 3 3" xfId="900"/>
    <cellStyle name="Normal 2 3 3 10" xfId="6566"/>
    <cellStyle name="Normal 2 3 3 11" xfId="6567"/>
    <cellStyle name="Normal 2 3 3 12" xfId="6568"/>
    <cellStyle name="Normal 2 3 3 13" xfId="6569"/>
    <cellStyle name="Normal 2 3 3 14" xfId="6570"/>
    <cellStyle name="Normal 2 3 3 15" xfId="6571"/>
    <cellStyle name="Normal 2 3 3 16" xfId="6572"/>
    <cellStyle name="Normal 2 3 3 17" xfId="6573"/>
    <cellStyle name="Normal 2 3 3 18" xfId="6574"/>
    <cellStyle name="Normal 2 3 3 19" xfId="6575"/>
    <cellStyle name="Normal 2 3 3 2" xfId="6576"/>
    <cellStyle name="Normal 2 3 3 2 10" xfId="6577"/>
    <cellStyle name="Normal 2 3 3 2 11" xfId="6578"/>
    <cellStyle name="Normal 2 3 3 2 12" xfId="6579"/>
    <cellStyle name="Normal 2 3 3 2 13" xfId="6580"/>
    <cellStyle name="Normal 2 3 3 2 14" xfId="6581"/>
    <cellStyle name="Normal 2 3 3 2 15" xfId="6582"/>
    <cellStyle name="Normal 2 3 3 2 16" xfId="6583"/>
    <cellStyle name="Normal 2 3 3 2 17" xfId="6584"/>
    <cellStyle name="Normal 2 3 3 2 18" xfId="6585"/>
    <cellStyle name="Normal 2 3 3 2 19" xfId="6586"/>
    <cellStyle name="Normal 2 3 3 2 2" xfId="6587"/>
    <cellStyle name="Normal 2 3 3 2 2 10" xfId="6588"/>
    <cellStyle name="Normal 2 3 3 2 2 11" xfId="6589"/>
    <cellStyle name="Normal 2 3 3 2 2 12" xfId="6590"/>
    <cellStyle name="Normal 2 3 3 2 2 13" xfId="6591"/>
    <cellStyle name="Normal 2 3 3 2 2 14" xfId="6592"/>
    <cellStyle name="Normal 2 3 3 2 2 15" xfId="6593"/>
    <cellStyle name="Normal 2 3 3 2 2 16" xfId="6594"/>
    <cellStyle name="Normal 2 3 3 2 2 17" xfId="6595"/>
    <cellStyle name="Normal 2 3 3 2 2 18" xfId="6596"/>
    <cellStyle name="Normal 2 3 3 2 2 2" xfId="6597"/>
    <cellStyle name="Normal 2 3 3 2 2 3" xfId="6598"/>
    <cellStyle name="Normal 2 3 3 2 2 4" xfId="6599"/>
    <cellStyle name="Normal 2 3 3 2 2 5" xfId="6600"/>
    <cellStyle name="Normal 2 3 3 2 2 6" xfId="6601"/>
    <cellStyle name="Normal 2 3 3 2 2 7" xfId="6602"/>
    <cellStyle name="Normal 2 3 3 2 2 8" xfId="6603"/>
    <cellStyle name="Normal 2 3 3 2 2 9" xfId="6604"/>
    <cellStyle name="Normal 2 3 3 2 3" xfId="6605"/>
    <cellStyle name="Normal 2 3 3 2 4" xfId="6606"/>
    <cellStyle name="Normal 2 3 3 2 5" xfId="6607"/>
    <cellStyle name="Normal 2 3 3 2 6" xfId="6608"/>
    <cellStyle name="Normal 2 3 3 2 7" xfId="6609"/>
    <cellStyle name="Normal 2 3 3 2 8" xfId="6610"/>
    <cellStyle name="Normal 2 3 3 2 9" xfId="6611"/>
    <cellStyle name="Normal 2 3 3 2_ELEC SAP FCST UPLOAD" xfId="6612"/>
    <cellStyle name="Normal 2 3 3 20" xfId="6613"/>
    <cellStyle name="Normal 2 3 3 21" xfId="6614"/>
    <cellStyle name="Normal 2 3 3 22" xfId="6615"/>
    <cellStyle name="Normal 2 3 3 23" xfId="6616"/>
    <cellStyle name="Normal 2 3 3 24" xfId="6617"/>
    <cellStyle name="Normal 2 3 3 25" xfId="6618"/>
    <cellStyle name="Normal 2 3 3 26" xfId="6619"/>
    <cellStyle name="Normal 2 3 3 27" xfId="6620"/>
    <cellStyle name="Normal 2 3 3 28" xfId="6621"/>
    <cellStyle name="Normal 2 3 3 29" xfId="6622"/>
    <cellStyle name="Normal 2 3 3 3" xfId="6623"/>
    <cellStyle name="Normal 2 3 3 30" xfId="6624"/>
    <cellStyle name="Normal 2 3 3 31" xfId="6625"/>
    <cellStyle name="Normal 2 3 3 32" xfId="6626"/>
    <cellStyle name="Normal 2 3 3 33" xfId="6627"/>
    <cellStyle name="Normal 2 3 3 34" xfId="6628"/>
    <cellStyle name="Normal 2 3 3 35" xfId="6629"/>
    <cellStyle name="Normal 2 3 3 36" xfId="6630"/>
    <cellStyle name="Normal 2 3 3 37" xfId="6631"/>
    <cellStyle name="Normal 2 3 3 38" xfId="6632"/>
    <cellStyle name="Normal 2 3 3 39" xfId="6633"/>
    <cellStyle name="Normal 2 3 3 4" xfId="6634"/>
    <cellStyle name="Normal 2 3 3 40" xfId="6635"/>
    <cellStyle name="Normal 2 3 3 41" xfId="6636"/>
    <cellStyle name="Normal 2 3 3 42" xfId="6637"/>
    <cellStyle name="Normal 2 3 3 43" xfId="6638"/>
    <cellStyle name="Normal 2 3 3 44" xfId="6639"/>
    <cellStyle name="Normal 2 3 3 45" xfId="6640"/>
    <cellStyle name="Normal 2 3 3 46" xfId="6641"/>
    <cellStyle name="Normal 2 3 3 47" xfId="6642"/>
    <cellStyle name="Normal 2 3 3 48" xfId="6643"/>
    <cellStyle name="Normal 2 3 3 49" xfId="6644"/>
    <cellStyle name="Normal 2 3 3 5" xfId="6645"/>
    <cellStyle name="Normal 2 3 3 50" xfId="6646"/>
    <cellStyle name="Normal 2 3 3 51" xfId="6647"/>
    <cellStyle name="Normal 2 3 3 52" xfId="6648"/>
    <cellStyle name="Normal 2 3 3 53" xfId="6649"/>
    <cellStyle name="Normal 2 3 3 54" xfId="6650"/>
    <cellStyle name="Normal 2 3 3 55" xfId="6651"/>
    <cellStyle name="Normal 2 3 3 56" xfId="6652"/>
    <cellStyle name="Normal 2 3 3 57" xfId="6653"/>
    <cellStyle name="Normal 2 3 3 58" xfId="6654"/>
    <cellStyle name="Normal 2 3 3 59" xfId="6655"/>
    <cellStyle name="Normal 2 3 3 6" xfId="6656"/>
    <cellStyle name="Normal 2 3 3 60" xfId="6657"/>
    <cellStyle name="Normal 2 3 3 61" xfId="6658"/>
    <cellStyle name="Normal 2 3 3 62" xfId="6659"/>
    <cellStyle name="Normal 2 3 3 63" xfId="6660"/>
    <cellStyle name="Normal 2 3 3 64" xfId="6661"/>
    <cellStyle name="Normal 2 3 3 65" xfId="6662"/>
    <cellStyle name="Normal 2 3 3 66" xfId="6663"/>
    <cellStyle name="Normal 2 3 3 67" xfId="6664"/>
    <cellStyle name="Normal 2 3 3 68" xfId="6665"/>
    <cellStyle name="Normal 2 3 3 69" xfId="6666"/>
    <cellStyle name="Normal 2 3 3 7" xfId="6667"/>
    <cellStyle name="Normal 2 3 3 7 10" xfId="6668"/>
    <cellStyle name="Normal 2 3 3 7 11" xfId="6669"/>
    <cellStyle name="Normal 2 3 3 7 12" xfId="6670"/>
    <cellStyle name="Normal 2 3 3 7 13" xfId="6671"/>
    <cellStyle name="Normal 2 3 3 7 14" xfId="6672"/>
    <cellStyle name="Normal 2 3 3 7 15" xfId="6673"/>
    <cellStyle name="Normal 2 3 3 7 16" xfId="6674"/>
    <cellStyle name="Normal 2 3 3 7 17" xfId="6675"/>
    <cellStyle name="Normal 2 3 3 7 2" xfId="6676"/>
    <cellStyle name="Normal 2 3 3 7 3" xfId="6677"/>
    <cellStyle name="Normal 2 3 3 7 4" xfId="6678"/>
    <cellStyle name="Normal 2 3 3 7 5" xfId="6679"/>
    <cellStyle name="Normal 2 3 3 7 6" xfId="6680"/>
    <cellStyle name="Normal 2 3 3 7 7" xfId="6681"/>
    <cellStyle name="Normal 2 3 3 7 8" xfId="6682"/>
    <cellStyle name="Normal 2 3 3 7 9" xfId="6683"/>
    <cellStyle name="Normal 2 3 3 70" xfId="6684"/>
    <cellStyle name="Normal 2 3 3 71" xfId="6685"/>
    <cellStyle name="Normal 2 3 3 72" xfId="6686"/>
    <cellStyle name="Normal 2 3 3 73" xfId="6687"/>
    <cellStyle name="Normal 2 3 3 74" xfId="6688"/>
    <cellStyle name="Normal 2 3 3 75" xfId="6689"/>
    <cellStyle name="Normal 2 3 3 76" xfId="6690"/>
    <cellStyle name="Normal 2 3 3 77" xfId="6691"/>
    <cellStyle name="Normal 2 3 3 78" xfId="6692"/>
    <cellStyle name="Normal 2 3 3 79" xfId="6693"/>
    <cellStyle name="Normal 2 3 3 8" xfId="6694"/>
    <cellStyle name="Normal 2 3 3 80" xfId="6695"/>
    <cellStyle name="Normal 2 3 3 81" xfId="6696"/>
    <cellStyle name="Normal 2 3 3 82" xfId="6697"/>
    <cellStyle name="Normal 2 3 3 83" xfId="6698"/>
    <cellStyle name="Normal 2 3 3 9" xfId="6699"/>
    <cellStyle name="Normal 2 3 3_ELEC SAP FCST UPLOAD" xfId="6700"/>
    <cellStyle name="Normal 2 3 30" xfId="6701"/>
    <cellStyle name="Normal 2 3 31" xfId="6702"/>
    <cellStyle name="Normal 2 3 32" xfId="6703"/>
    <cellStyle name="Normal 2 3 33" xfId="6704"/>
    <cellStyle name="Normal 2 3 34" xfId="6705"/>
    <cellStyle name="Normal 2 3 35" xfId="6706"/>
    <cellStyle name="Normal 2 3 36" xfId="6707"/>
    <cellStyle name="Normal 2 3 37" xfId="6708"/>
    <cellStyle name="Normal 2 3 38" xfId="6709"/>
    <cellStyle name="Normal 2 3 39" xfId="6710"/>
    <cellStyle name="Normal 2 3 4" xfId="901"/>
    <cellStyle name="Normal 2 3 4 10" xfId="6711"/>
    <cellStyle name="Normal 2 3 4 11" xfId="6712"/>
    <cellStyle name="Normal 2 3 4 12" xfId="6713"/>
    <cellStyle name="Normal 2 3 4 13" xfId="6714"/>
    <cellStyle name="Normal 2 3 4 14" xfId="6715"/>
    <cellStyle name="Normal 2 3 4 15" xfId="6716"/>
    <cellStyle name="Normal 2 3 4 16" xfId="6717"/>
    <cellStyle name="Normal 2 3 4 17" xfId="6718"/>
    <cellStyle name="Normal 2 3 4 18" xfId="6719"/>
    <cellStyle name="Normal 2 3 4 19" xfId="6720"/>
    <cellStyle name="Normal 2 3 4 2" xfId="6721"/>
    <cellStyle name="Normal 2 3 4 2 10" xfId="6722"/>
    <cellStyle name="Normal 2 3 4 2 11" xfId="6723"/>
    <cellStyle name="Normal 2 3 4 2 12" xfId="6724"/>
    <cellStyle name="Normal 2 3 4 2 13" xfId="6725"/>
    <cellStyle name="Normal 2 3 4 2 14" xfId="6726"/>
    <cellStyle name="Normal 2 3 4 2 15" xfId="6727"/>
    <cellStyle name="Normal 2 3 4 2 16" xfId="6728"/>
    <cellStyle name="Normal 2 3 4 2 17" xfId="6729"/>
    <cellStyle name="Normal 2 3 4 2 18" xfId="6730"/>
    <cellStyle name="Normal 2 3 4 2 2" xfId="6731"/>
    <cellStyle name="Normal 2 3 4 2 3" xfId="6732"/>
    <cellStyle name="Normal 2 3 4 2 4" xfId="6733"/>
    <cellStyle name="Normal 2 3 4 2 5" xfId="6734"/>
    <cellStyle name="Normal 2 3 4 2 6" xfId="6735"/>
    <cellStyle name="Normal 2 3 4 2 7" xfId="6736"/>
    <cellStyle name="Normal 2 3 4 2 8" xfId="6737"/>
    <cellStyle name="Normal 2 3 4 2 9" xfId="6738"/>
    <cellStyle name="Normal 2 3 4 20" xfId="6739"/>
    <cellStyle name="Normal 2 3 4 21" xfId="6740"/>
    <cellStyle name="Normal 2 3 4 22" xfId="6741"/>
    <cellStyle name="Normal 2 3 4 23" xfId="6742"/>
    <cellStyle name="Normal 2 3 4 24" xfId="6743"/>
    <cellStyle name="Normal 2 3 4 25" xfId="6744"/>
    <cellStyle name="Normal 2 3 4 26" xfId="6745"/>
    <cellStyle name="Normal 2 3 4 27" xfId="6746"/>
    <cellStyle name="Normal 2 3 4 28" xfId="6747"/>
    <cellStyle name="Normal 2 3 4 29" xfId="6748"/>
    <cellStyle name="Normal 2 3 4 3" xfId="6749"/>
    <cellStyle name="Normal 2 3 4 30" xfId="6750"/>
    <cellStyle name="Normal 2 3 4 31" xfId="6751"/>
    <cellStyle name="Normal 2 3 4 32" xfId="6752"/>
    <cellStyle name="Normal 2 3 4 33" xfId="6753"/>
    <cellStyle name="Normal 2 3 4 34" xfId="6754"/>
    <cellStyle name="Normal 2 3 4 35" xfId="6755"/>
    <cellStyle name="Normal 2 3 4 36" xfId="6756"/>
    <cellStyle name="Normal 2 3 4 37" xfId="6757"/>
    <cellStyle name="Normal 2 3 4 38" xfId="6758"/>
    <cellStyle name="Normal 2 3 4 39" xfId="6759"/>
    <cellStyle name="Normal 2 3 4 4" xfId="6760"/>
    <cellStyle name="Normal 2 3 4 4 10" xfId="6761"/>
    <cellStyle name="Normal 2 3 4 4 11" xfId="6762"/>
    <cellStyle name="Normal 2 3 4 4 12" xfId="6763"/>
    <cellStyle name="Normal 2 3 4 4 13" xfId="6764"/>
    <cellStyle name="Normal 2 3 4 4 14" xfId="6765"/>
    <cellStyle name="Normal 2 3 4 4 15" xfId="6766"/>
    <cellStyle name="Normal 2 3 4 4 16" xfId="6767"/>
    <cellStyle name="Normal 2 3 4 4 17" xfId="6768"/>
    <cellStyle name="Normal 2 3 4 4 2" xfId="6769"/>
    <cellStyle name="Normal 2 3 4 4 3" xfId="6770"/>
    <cellStyle name="Normal 2 3 4 4 4" xfId="6771"/>
    <cellStyle name="Normal 2 3 4 4 5" xfId="6772"/>
    <cellStyle name="Normal 2 3 4 4 6" xfId="6773"/>
    <cellStyle name="Normal 2 3 4 4 7" xfId="6774"/>
    <cellStyle name="Normal 2 3 4 4 8" xfId="6775"/>
    <cellStyle name="Normal 2 3 4 4 9" xfId="6776"/>
    <cellStyle name="Normal 2 3 4 40" xfId="6777"/>
    <cellStyle name="Normal 2 3 4 41" xfId="6778"/>
    <cellStyle name="Normal 2 3 4 42" xfId="6779"/>
    <cellStyle name="Normal 2 3 4 43" xfId="6780"/>
    <cellStyle name="Normal 2 3 4 44" xfId="6781"/>
    <cellStyle name="Normal 2 3 4 45" xfId="6782"/>
    <cellStyle name="Normal 2 3 4 46" xfId="6783"/>
    <cellStyle name="Normal 2 3 4 47" xfId="6784"/>
    <cellStyle name="Normal 2 3 4 48" xfId="6785"/>
    <cellStyle name="Normal 2 3 4 49" xfId="6786"/>
    <cellStyle name="Normal 2 3 4 5" xfId="6787"/>
    <cellStyle name="Normal 2 3 4 50" xfId="6788"/>
    <cellStyle name="Normal 2 3 4 51" xfId="6789"/>
    <cellStyle name="Normal 2 3 4 52" xfId="6790"/>
    <cellStyle name="Normal 2 3 4 53" xfId="6791"/>
    <cellStyle name="Normal 2 3 4 54" xfId="6792"/>
    <cellStyle name="Normal 2 3 4 55" xfId="6793"/>
    <cellStyle name="Normal 2 3 4 56" xfId="6794"/>
    <cellStyle name="Normal 2 3 4 57" xfId="6795"/>
    <cellStyle name="Normal 2 3 4 58" xfId="6796"/>
    <cellStyle name="Normal 2 3 4 59" xfId="6797"/>
    <cellStyle name="Normal 2 3 4 6" xfId="6798"/>
    <cellStyle name="Normal 2 3 4 60" xfId="6799"/>
    <cellStyle name="Normal 2 3 4 61" xfId="6800"/>
    <cellStyle name="Normal 2 3 4 62" xfId="6801"/>
    <cellStyle name="Normal 2 3 4 63" xfId="6802"/>
    <cellStyle name="Normal 2 3 4 64" xfId="6803"/>
    <cellStyle name="Normal 2 3 4 65" xfId="6804"/>
    <cellStyle name="Normal 2 3 4 66" xfId="6805"/>
    <cellStyle name="Normal 2 3 4 67" xfId="6806"/>
    <cellStyle name="Normal 2 3 4 68" xfId="6807"/>
    <cellStyle name="Normal 2 3 4 69" xfId="6808"/>
    <cellStyle name="Normal 2 3 4 7" xfId="6809"/>
    <cellStyle name="Normal 2 3 4 70" xfId="6810"/>
    <cellStyle name="Normal 2 3 4 71" xfId="6811"/>
    <cellStyle name="Normal 2 3 4 72" xfId="6812"/>
    <cellStyle name="Normal 2 3 4 73" xfId="6813"/>
    <cellStyle name="Normal 2 3 4 74" xfId="6814"/>
    <cellStyle name="Normal 2 3 4 75" xfId="6815"/>
    <cellStyle name="Normal 2 3 4 76" xfId="6816"/>
    <cellStyle name="Normal 2 3 4 77" xfId="6817"/>
    <cellStyle name="Normal 2 3 4 78" xfId="6818"/>
    <cellStyle name="Normal 2 3 4 79" xfId="6819"/>
    <cellStyle name="Normal 2 3 4 8" xfId="6820"/>
    <cellStyle name="Normal 2 3 4 80" xfId="6821"/>
    <cellStyle name="Normal 2 3 4 9" xfId="6822"/>
    <cellStyle name="Normal 2 3 4_ELEC SAP FCST UPLOAD" xfId="6823"/>
    <cellStyle name="Normal 2 3 40" xfId="6824"/>
    <cellStyle name="Normal 2 3 41" xfId="6825"/>
    <cellStyle name="Normal 2 3 42" xfId="6826"/>
    <cellStyle name="Normal 2 3 43" xfId="6827"/>
    <cellStyle name="Normal 2 3 44" xfId="6828"/>
    <cellStyle name="Normal 2 3 45" xfId="6829"/>
    <cellStyle name="Normal 2 3 46" xfId="6830"/>
    <cellStyle name="Normal 2 3 47" xfId="6831"/>
    <cellStyle name="Normal 2 3 48" xfId="6832"/>
    <cellStyle name="Normal 2 3 49" xfId="6833"/>
    <cellStyle name="Normal 2 3 5" xfId="1995"/>
    <cellStyle name="Normal 2 3 50" xfId="6834"/>
    <cellStyle name="Normal 2 3 51" xfId="6835"/>
    <cellStyle name="Normal 2 3 52" xfId="6836"/>
    <cellStyle name="Normal 2 3 53" xfId="6837"/>
    <cellStyle name="Normal 2 3 54" xfId="6838"/>
    <cellStyle name="Normal 2 3 55" xfId="6839"/>
    <cellStyle name="Normal 2 3 56" xfId="6840"/>
    <cellStyle name="Normal 2 3 57" xfId="6841"/>
    <cellStyle name="Normal 2 3 58" xfId="6842"/>
    <cellStyle name="Normal 2 3 59" xfId="6843"/>
    <cellStyle name="Normal 2 3 6" xfId="6844"/>
    <cellStyle name="Normal 2 3 60" xfId="6845"/>
    <cellStyle name="Normal 2 3 61" xfId="6846"/>
    <cellStyle name="Normal 2 3 62" xfId="6847"/>
    <cellStyle name="Normal 2 3 63" xfId="6848"/>
    <cellStyle name="Normal 2 3 64" xfId="6849"/>
    <cellStyle name="Normal 2 3 65" xfId="6850"/>
    <cellStyle name="Normal 2 3 66" xfId="6851"/>
    <cellStyle name="Normal 2 3 67" xfId="6852"/>
    <cellStyle name="Normal 2 3 68" xfId="6853"/>
    <cellStyle name="Normal 2 3 69" xfId="6854"/>
    <cellStyle name="Normal 2 3 7" xfId="6855"/>
    <cellStyle name="Normal 2 3 70" xfId="6856"/>
    <cellStyle name="Normal 2 3 71" xfId="6857"/>
    <cellStyle name="Normal 2 3 72" xfId="6858"/>
    <cellStyle name="Normal 2 3 73" xfId="6859"/>
    <cellStyle name="Normal 2 3 74" xfId="6860"/>
    <cellStyle name="Normal 2 3 75" xfId="6861"/>
    <cellStyle name="Normal 2 3 76" xfId="6862"/>
    <cellStyle name="Normal 2 3 77" xfId="6863"/>
    <cellStyle name="Normal 2 3 78" xfId="6864"/>
    <cellStyle name="Normal 2 3 79" xfId="6865"/>
    <cellStyle name="Normal 2 3 8" xfId="6866"/>
    <cellStyle name="Normal 2 3 8 10" xfId="6867"/>
    <cellStyle name="Normal 2 3 8 11" xfId="6868"/>
    <cellStyle name="Normal 2 3 8 12" xfId="6869"/>
    <cellStyle name="Normal 2 3 8 13" xfId="6870"/>
    <cellStyle name="Normal 2 3 8 14" xfId="6871"/>
    <cellStyle name="Normal 2 3 8 15" xfId="6872"/>
    <cellStyle name="Normal 2 3 8 16" xfId="6873"/>
    <cellStyle name="Normal 2 3 8 17" xfId="6874"/>
    <cellStyle name="Normal 2 3 8 2" xfId="6875"/>
    <cellStyle name="Normal 2 3 8 3" xfId="6876"/>
    <cellStyle name="Normal 2 3 8 4" xfId="6877"/>
    <cellStyle name="Normal 2 3 8 5" xfId="6878"/>
    <cellStyle name="Normal 2 3 8 6" xfId="6879"/>
    <cellStyle name="Normal 2 3 8 7" xfId="6880"/>
    <cellStyle name="Normal 2 3 8 8" xfId="6881"/>
    <cellStyle name="Normal 2 3 8 9" xfId="6882"/>
    <cellStyle name="Normal 2 3 80" xfId="6883"/>
    <cellStyle name="Normal 2 3 81" xfId="6884"/>
    <cellStyle name="Normal 2 3 82" xfId="6885"/>
    <cellStyle name="Normal 2 3 83" xfId="6886"/>
    <cellStyle name="Normal 2 3 84" xfId="6887"/>
    <cellStyle name="Normal 2 3 9" xfId="6888"/>
    <cellStyle name="Normal 2 3_Customer Operations Business Plan Input Reqs (3)" xfId="34916"/>
    <cellStyle name="Normal 2 30" xfId="902"/>
    <cellStyle name="Normal 2 31" xfId="903"/>
    <cellStyle name="Normal 2 32" xfId="904"/>
    <cellStyle name="Normal 2 33" xfId="905"/>
    <cellStyle name="Normal 2 34" xfId="906"/>
    <cellStyle name="Normal 2 35" xfId="907"/>
    <cellStyle name="Normal 2 36" xfId="908"/>
    <cellStyle name="Normal 2 37" xfId="909"/>
    <cellStyle name="Normal 2 38" xfId="910"/>
    <cellStyle name="Normal 2 39" xfId="911"/>
    <cellStyle name="Normal 2 4" xfId="912"/>
    <cellStyle name="Normal 2 4 10" xfId="6889"/>
    <cellStyle name="Normal 2 4 11" xfId="6890"/>
    <cellStyle name="Normal 2 4 12" xfId="6891"/>
    <cellStyle name="Normal 2 4 13" xfId="6892"/>
    <cellStyle name="Normal 2 4 14" xfId="6893"/>
    <cellStyle name="Normal 2 4 15" xfId="6894"/>
    <cellStyle name="Normal 2 4 16" xfId="6895"/>
    <cellStyle name="Normal 2 4 17" xfId="6896"/>
    <cellStyle name="Normal 2 4 18" xfId="6897"/>
    <cellStyle name="Normal 2 4 19" xfId="6898"/>
    <cellStyle name="Normal 2 4 2" xfId="913"/>
    <cellStyle name="Normal 2 4 2 10" xfId="6899"/>
    <cellStyle name="Normal 2 4 2 11" xfId="6900"/>
    <cellStyle name="Normal 2 4 2 12" xfId="6901"/>
    <cellStyle name="Normal 2 4 2 13" xfId="6902"/>
    <cellStyle name="Normal 2 4 2 14" xfId="6903"/>
    <cellStyle name="Normal 2 4 2 15" xfId="6904"/>
    <cellStyle name="Normal 2 4 2 16" xfId="6905"/>
    <cellStyle name="Normal 2 4 2 17" xfId="6906"/>
    <cellStyle name="Normal 2 4 2 18" xfId="6907"/>
    <cellStyle name="Normal 2 4 2 19" xfId="6908"/>
    <cellStyle name="Normal 2 4 2 2" xfId="914"/>
    <cellStyle name="Normal 2 4 2 2 10" xfId="6909"/>
    <cellStyle name="Normal 2 4 2 2 11" xfId="6910"/>
    <cellStyle name="Normal 2 4 2 2 12" xfId="6911"/>
    <cellStyle name="Normal 2 4 2 2 13" xfId="6912"/>
    <cellStyle name="Normal 2 4 2 2 14" xfId="6913"/>
    <cellStyle name="Normal 2 4 2 2 15" xfId="6914"/>
    <cellStyle name="Normal 2 4 2 2 16" xfId="6915"/>
    <cellStyle name="Normal 2 4 2 2 17" xfId="6916"/>
    <cellStyle name="Normal 2 4 2 2 18" xfId="6917"/>
    <cellStyle name="Normal 2 4 2 2 19" xfId="6918"/>
    <cellStyle name="Normal 2 4 2 2 2" xfId="6919"/>
    <cellStyle name="Normal 2 4 2 2 2 10" xfId="6920"/>
    <cellStyle name="Normal 2 4 2 2 2 11" xfId="6921"/>
    <cellStyle name="Normal 2 4 2 2 2 12" xfId="6922"/>
    <cellStyle name="Normal 2 4 2 2 2 13" xfId="6923"/>
    <cellStyle name="Normal 2 4 2 2 2 14" xfId="6924"/>
    <cellStyle name="Normal 2 4 2 2 2 15" xfId="6925"/>
    <cellStyle name="Normal 2 4 2 2 2 16" xfId="6926"/>
    <cellStyle name="Normal 2 4 2 2 2 17" xfId="6927"/>
    <cellStyle name="Normal 2 4 2 2 2 2" xfId="6928"/>
    <cellStyle name="Normal 2 4 2 2 2 3" xfId="6929"/>
    <cellStyle name="Normal 2 4 2 2 2 4" xfId="6930"/>
    <cellStyle name="Normal 2 4 2 2 2 5" xfId="6931"/>
    <cellStyle name="Normal 2 4 2 2 2 6" xfId="6932"/>
    <cellStyle name="Normal 2 4 2 2 2 7" xfId="6933"/>
    <cellStyle name="Normal 2 4 2 2 2 8" xfId="6934"/>
    <cellStyle name="Normal 2 4 2 2 2 9" xfId="6935"/>
    <cellStyle name="Normal 2 4 2 2 20" xfId="6936"/>
    <cellStyle name="Normal 2 4 2 2 21" xfId="6937"/>
    <cellStyle name="Normal 2 4 2 2 22" xfId="6938"/>
    <cellStyle name="Normal 2 4 2 2 23" xfId="6939"/>
    <cellStyle name="Normal 2 4 2 2 24" xfId="6940"/>
    <cellStyle name="Normal 2 4 2 2 25" xfId="6941"/>
    <cellStyle name="Normal 2 4 2 2 26" xfId="6942"/>
    <cellStyle name="Normal 2 4 2 2 27" xfId="6943"/>
    <cellStyle name="Normal 2 4 2 2 28" xfId="6944"/>
    <cellStyle name="Normal 2 4 2 2 29" xfId="6945"/>
    <cellStyle name="Normal 2 4 2 2 3" xfId="6946"/>
    <cellStyle name="Normal 2 4 2 2 30" xfId="6947"/>
    <cellStyle name="Normal 2 4 2 2 31" xfId="6948"/>
    <cellStyle name="Normal 2 4 2 2 32" xfId="6949"/>
    <cellStyle name="Normal 2 4 2 2 33" xfId="6950"/>
    <cellStyle name="Normal 2 4 2 2 34" xfId="6951"/>
    <cellStyle name="Normal 2 4 2 2 35" xfId="6952"/>
    <cellStyle name="Normal 2 4 2 2 36" xfId="6953"/>
    <cellStyle name="Normal 2 4 2 2 37" xfId="6954"/>
    <cellStyle name="Normal 2 4 2 2 38" xfId="6955"/>
    <cellStyle name="Normal 2 4 2 2 39" xfId="6956"/>
    <cellStyle name="Normal 2 4 2 2 4" xfId="6957"/>
    <cellStyle name="Normal 2 4 2 2 40" xfId="6958"/>
    <cellStyle name="Normal 2 4 2 2 41" xfId="6959"/>
    <cellStyle name="Normal 2 4 2 2 42" xfId="6960"/>
    <cellStyle name="Normal 2 4 2 2 43" xfId="6961"/>
    <cellStyle name="Normal 2 4 2 2 44" xfId="6962"/>
    <cellStyle name="Normal 2 4 2 2 45" xfId="6963"/>
    <cellStyle name="Normal 2 4 2 2 46" xfId="6964"/>
    <cellStyle name="Normal 2 4 2 2 47" xfId="6965"/>
    <cellStyle name="Normal 2 4 2 2 48" xfId="6966"/>
    <cellStyle name="Normal 2 4 2 2 49" xfId="6967"/>
    <cellStyle name="Normal 2 4 2 2 5" xfId="6968"/>
    <cellStyle name="Normal 2 4 2 2 50" xfId="6969"/>
    <cellStyle name="Normal 2 4 2 2 51" xfId="6970"/>
    <cellStyle name="Normal 2 4 2 2 52" xfId="6971"/>
    <cellStyle name="Normal 2 4 2 2 53" xfId="6972"/>
    <cellStyle name="Normal 2 4 2 2 54" xfId="6973"/>
    <cellStyle name="Normal 2 4 2 2 55" xfId="6974"/>
    <cellStyle name="Normal 2 4 2 2 56" xfId="6975"/>
    <cellStyle name="Normal 2 4 2 2 57" xfId="6976"/>
    <cellStyle name="Normal 2 4 2 2 58" xfId="6977"/>
    <cellStyle name="Normal 2 4 2 2 59" xfId="6978"/>
    <cellStyle name="Normal 2 4 2 2 6" xfId="6979"/>
    <cellStyle name="Normal 2 4 2 2 60" xfId="6980"/>
    <cellStyle name="Normal 2 4 2 2 61" xfId="6981"/>
    <cellStyle name="Normal 2 4 2 2 62" xfId="6982"/>
    <cellStyle name="Normal 2 4 2 2 63" xfId="6983"/>
    <cellStyle name="Normal 2 4 2 2 64" xfId="6984"/>
    <cellStyle name="Normal 2 4 2 2 65" xfId="6985"/>
    <cellStyle name="Normal 2 4 2 2 66" xfId="6986"/>
    <cellStyle name="Normal 2 4 2 2 67" xfId="6987"/>
    <cellStyle name="Normal 2 4 2 2 68" xfId="6988"/>
    <cellStyle name="Normal 2 4 2 2 69" xfId="6989"/>
    <cellStyle name="Normal 2 4 2 2 7" xfId="6990"/>
    <cellStyle name="Normal 2 4 2 2 70" xfId="6991"/>
    <cellStyle name="Normal 2 4 2 2 71" xfId="6992"/>
    <cellStyle name="Normal 2 4 2 2 72" xfId="6993"/>
    <cellStyle name="Normal 2 4 2 2 73" xfId="6994"/>
    <cellStyle name="Normal 2 4 2 2 74" xfId="6995"/>
    <cellStyle name="Normal 2 4 2 2 75" xfId="6996"/>
    <cellStyle name="Normal 2 4 2 2 76" xfId="6997"/>
    <cellStyle name="Normal 2 4 2 2 77" xfId="6998"/>
    <cellStyle name="Normal 2 4 2 2 78" xfId="6999"/>
    <cellStyle name="Normal 2 4 2 2 8" xfId="7000"/>
    <cellStyle name="Normal 2 4 2 2 9" xfId="7001"/>
    <cellStyle name="Normal 2 4 2 20" xfId="7002"/>
    <cellStyle name="Normal 2 4 2 21" xfId="7003"/>
    <cellStyle name="Normal 2 4 2 22" xfId="7004"/>
    <cellStyle name="Normal 2 4 2 23" xfId="7005"/>
    <cellStyle name="Normal 2 4 2 24" xfId="7006"/>
    <cellStyle name="Normal 2 4 2 25" xfId="7007"/>
    <cellStyle name="Normal 2 4 2 26" xfId="7008"/>
    <cellStyle name="Normal 2 4 2 27" xfId="7009"/>
    <cellStyle name="Normal 2 4 2 28" xfId="7010"/>
    <cellStyle name="Normal 2 4 2 29" xfId="7011"/>
    <cellStyle name="Normal 2 4 2 3" xfId="7012"/>
    <cellStyle name="Normal 2 4 2 3 10" xfId="7013"/>
    <cellStyle name="Normal 2 4 2 3 11" xfId="7014"/>
    <cellStyle name="Normal 2 4 2 3 12" xfId="7015"/>
    <cellStyle name="Normal 2 4 2 3 13" xfId="7016"/>
    <cellStyle name="Normal 2 4 2 3 14" xfId="7017"/>
    <cellStyle name="Normal 2 4 2 3 15" xfId="7018"/>
    <cellStyle name="Normal 2 4 2 3 16" xfId="7019"/>
    <cellStyle name="Normal 2 4 2 3 17" xfId="7020"/>
    <cellStyle name="Normal 2 4 2 3 2" xfId="7021"/>
    <cellStyle name="Normal 2 4 2 3 3" xfId="7022"/>
    <cellStyle name="Normal 2 4 2 3 4" xfId="7023"/>
    <cellStyle name="Normal 2 4 2 3 5" xfId="7024"/>
    <cellStyle name="Normal 2 4 2 3 6" xfId="7025"/>
    <cellStyle name="Normal 2 4 2 3 7" xfId="7026"/>
    <cellStyle name="Normal 2 4 2 3 8" xfId="7027"/>
    <cellStyle name="Normal 2 4 2 3 9" xfId="7028"/>
    <cellStyle name="Normal 2 4 2 30" xfId="7029"/>
    <cellStyle name="Normal 2 4 2 31" xfId="7030"/>
    <cellStyle name="Normal 2 4 2 32" xfId="7031"/>
    <cellStyle name="Normal 2 4 2 33" xfId="7032"/>
    <cellStyle name="Normal 2 4 2 34" xfId="7033"/>
    <cellStyle name="Normal 2 4 2 35" xfId="7034"/>
    <cellStyle name="Normal 2 4 2 36" xfId="7035"/>
    <cellStyle name="Normal 2 4 2 37" xfId="7036"/>
    <cellStyle name="Normal 2 4 2 38" xfId="7037"/>
    <cellStyle name="Normal 2 4 2 39" xfId="7038"/>
    <cellStyle name="Normal 2 4 2 4" xfId="7039"/>
    <cellStyle name="Normal 2 4 2 40" xfId="7040"/>
    <cellStyle name="Normal 2 4 2 41" xfId="7041"/>
    <cellStyle name="Normal 2 4 2 42" xfId="7042"/>
    <cellStyle name="Normal 2 4 2 43" xfId="7043"/>
    <cellStyle name="Normal 2 4 2 44" xfId="7044"/>
    <cellStyle name="Normal 2 4 2 45" xfId="7045"/>
    <cellStyle name="Normal 2 4 2 46" xfId="7046"/>
    <cellStyle name="Normal 2 4 2 47" xfId="7047"/>
    <cellStyle name="Normal 2 4 2 48" xfId="7048"/>
    <cellStyle name="Normal 2 4 2 49" xfId="7049"/>
    <cellStyle name="Normal 2 4 2 5" xfId="7050"/>
    <cellStyle name="Normal 2 4 2 50" xfId="7051"/>
    <cellStyle name="Normal 2 4 2 51" xfId="7052"/>
    <cellStyle name="Normal 2 4 2 52" xfId="7053"/>
    <cellStyle name="Normal 2 4 2 53" xfId="7054"/>
    <cellStyle name="Normal 2 4 2 54" xfId="7055"/>
    <cellStyle name="Normal 2 4 2 55" xfId="7056"/>
    <cellStyle name="Normal 2 4 2 56" xfId="7057"/>
    <cellStyle name="Normal 2 4 2 57" xfId="7058"/>
    <cellStyle name="Normal 2 4 2 58" xfId="7059"/>
    <cellStyle name="Normal 2 4 2 59" xfId="7060"/>
    <cellStyle name="Normal 2 4 2 6" xfId="7061"/>
    <cellStyle name="Normal 2 4 2 60" xfId="7062"/>
    <cellStyle name="Normal 2 4 2 61" xfId="7063"/>
    <cellStyle name="Normal 2 4 2 62" xfId="7064"/>
    <cellStyle name="Normal 2 4 2 63" xfId="7065"/>
    <cellStyle name="Normal 2 4 2 64" xfId="7066"/>
    <cellStyle name="Normal 2 4 2 65" xfId="7067"/>
    <cellStyle name="Normal 2 4 2 66" xfId="7068"/>
    <cellStyle name="Normal 2 4 2 67" xfId="7069"/>
    <cellStyle name="Normal 2 4 2 68" xfId="7070"/>
    <cellStyle name="Normal 2 4 2 69" xfId="7071"/>
    <cellStyle name="Normal 2 4 2 7" xfId="7072"/>
    <cellStyle name="Normal 2 4 2 70" xfId="7073"/>
    <cellStyle name="Normal 2 4 2 71" xfId="7074"/>
    <cellStyle name="Normal 2 4 2 72" xfId="7075"/>
    <cellStyle name="Normal 2 4 2 73" xfId="7076"/>
    <cellStyle name="Normal 2 4 2 74" xfId="7077"/>
    <cellStyle name="Normal 2 4 2 75" xfId="7078"/>
    <cellStyle name="Normal 2 4 2 76" xfId="7079"/>
    <cellStyle name="Normal 2 4 2 77" xfId="7080"/>
    <cellStyle name="Normal 2 4 2 78" xfId="7081"/>
    <cellStyle name="Normal 2 4 2 8" xfId="7082"/>
    <cellStyle name="Normal 2 4 2 9" xfId="7083"/>
    <cellStyle name="Normal 2 4 20" xfId="7084"/>
    <cellStyle name="Normal 2 4 21" xfId="7085"/>
    <cellStyle name="Normal 2 4 22" xfId="7086"/>
    <cellStyle name="Normal 2 4 23" xfId="7087"/>
    <cellStyle name="Normal 2 4 24" xfId="7088"/>
    <cellStyle name="Normal 2 4 25" xfId="7089"/>
    <cellStyle name="Normal 2 4 26" xfId="7090"/>
    <cellStyle name="Normal 2 4 27" xfId="7091"/>
    <cellStyle name="Normal 2 4 28" xfId="7092"/>
    <cellStyle name="Normal 2 4 29" xfId="7093"/>
    <cellStyle name="Normal 2 4 3" xfId="915"/>
    <cellStyle name="Normal 2 4 30" xfId="7094"/>
    <cellStyle name="Normal 2 4 31" xfId="7095"/>
    <cellStyle name="Normal 2 4 32" xfId="7096"/>
    <cellStyle name="Normal 2 4 33" xfId="7097"/>
    <cellStyle name="Normal 2 4 34" xfId="7098"/>
    <cellStyle name="Normal 2 4 35" xfId="7099"/>
    <cellStyle name="Normal 2 4 36" xfId="7100"/>
    <cellStyle name="Normal 2 4 37" xfId="7101"/>
    <cellStyle name="Normal 2 4 38" xfId="7102"/>
    <cellStyle name="Normal 2 4 39" xfId="7103"/>
    <cellStyle name="Normal 2 4 4" xfId="916"/>
    <cellStyle name="Normal 2 4 40" xfId="7104"/>
    <cellStyle name="Normal 2 4 41" xfId="7105"/>
    <cellStyle name="Normal 2 4 42" xfId="7106"/>
    <cellStyle name="Normal 2 4 43" xfId="7107"/>
    <cellStyle name="Normal 2 4 44" xfId="7108"/>
    <cellStyle name="Normal 2 4 45" xfId="7109"/>
    <cellStyle name="Normal 2 4 46" xfId="7110"/>
    <cellStyle name="Normal 2 4 47" xfId="7111"/>
    <cellStyle name="Normal 2 4 48" xfId="7112"/>
    <cellStyle name="Normal 2 4 49" xfId="7113"/>
    <cellStyle name="Normal 2 4 5" xfId="7114"/>
    <cellStyle name="Normal 2 4 5 10" xfId="7115"/>
    <cellStyle name="Normal 2 4 5 11" xfId="7116"/>
    <cellStyle name="Normal 2 4 5 12" xfId="7117"/>
    <cellStyle name="Normal 2 4 5 13" xfId="7118"/>
    <cellStyle name="Normal 2 4 5 14" xfId="7119"/>
    <cellStyle name="Normal 2 4 5 15" xfId="7120"/>
    <cellStyle name="Normal 2 4 5 16" xfId="7121"/>
    <cellStyle name="Normal 2 4 5 17" xfId="7122"/>
    <cellStyle name="Normal 2 4 5 2" xfId="7123"/>
    <cellStyle name="Normal 2 4 5 3" xfId="7124"/>
    <cellStyle name="Normal 2 4 5 4" xfId="7125"/>
    <cellStyle name="Normal 2 4 5 5" xfId="7126"/>
    <cellStyle name="Normal 2 4 5 6" xfId="7127"/>
    <cellStyle name="Normal 2 4 5 7" xfId="7128"/>
    <cellStyle name="Normal 2 4 5 8" xfId="7129"/>
    <cellStyle name="Normal 2 4 5 9" xfId="7130"/>
    <cellStyle name="Normal 2 4 50" xfId="7131"/>
    <cellStyle name="Normal 2 4 51" xfId="7132"/>
    <cellStyle name="Normal 2 4 52" xfId="7133"/>
    <cellStyle name="Normal 2 4 53" xfId="7134"/>
    <cellStyle name="Normal 2 4 54" xfId="7135"/>
    <cellStyle name="Normal 2 4 55" xfId="7136"/>
    <cellStyle name="Normal 2 4 56" xfId="7137"/>
    <cellStyle name="Normal 2 4 57" xfId="7138"/>
    <cellStyle name="Normal 2 4 58" xfId="7139"/>
    <cellStyle name="Normal 2 4 59" xfId="7140"/>
    <cellStyle name="Normal 2 4 6" xfId="7141"/>
    <cellStyle name="Normal 2 4 6 10" xfId="7142"/>
    <cellStyle name="Normal 2 4 6 11" xfId="7143"/>
    <cellStyle name="Normal 2 4 6 12" xfId="7144"/>
    <cellStyle name="Normal 2 4 6 13" xfId="7145"/>
    <cellStyle name="Normal 2 4 6 14" xfId="7146"/>
    <cellStyle name="Normal 2 4 6 15" xfId="7147"/>
    <cellStyle name="Normal 2 4 6 16" xfId="7148"/>
    <cellStyle name="Normal 2 4 6 17" xfId="7149"/>
    <cellStyle name="Normal 2 4 6 2" xfId="7150"/>
    <cellStyle name="Normal 2 4 6 3" xfId="7151"/>
    <cellStyle name="Normal 2 4 6 4" xfId="7152"/>
    <cellStyle name="Normal 2 4 6 5" xfId="7153"/>
    <cellStyle name="Normal 2 4 6 6" xfId="7154"/>
    <cellStyle name="Normal 2 4 6 7" xfId="7155"/>
    <cellStyle name="Normal 2 4 6 8" xfId="7156"/>
    <cellStyle name="Normal 2 4 6 9" xfId="7157"/>
    <cellStyle name="Normal 2 4 60" xfId="7158"/>
    <cellStyle name="Normal 2 4 61" xfId="7159"/>
    <cellStyle name="Normal 2 4 62" xfId="7160"/>
    <cellStyle name="Normal 2 4 63" xfId="7161"/>
    <cellStyle name="Normal 2 4 64" xfId="7162"/>
    <cellStyle name="Normal 2 4 65" xfId="7163"/>
    <cellStyle name="Normal 2 4 66" xfId="7164"/>
    <cellStyle name="Normal 2 4 67" xfId="7165"/>
    <cellStyle name="Normal 2 4 68" xfId="7166"/>
    <cellStyle name="Normal 2 4 69" xfId="7167"/>
    <cellStyle name="Normal 2 4 7" xfId="7168"/>
    <cellStyle name="Normal 2 4 70" xfId="7169"/>
    <cellStyle name="Normal 2 4 71" xfId="7170"/>
    <cellStyle name="Normal 2 4 72" xfId="7171"/>
    <cellStyle name="Normal 2 4 73" xfId="7172"/>
    <cellStyle name="Normal 2 4 74" xfId="7173"/>
    <cellStyle name="Normal 2 4 75" xfId="7174"/>
    <cellStyle name="Normal 2 4 76" xfId="7175"/>
    <cellStyle name="Normal 2 4 77" xfId="7176"/>
    <cellStyle name="Normal 2 4 78" xfId="7177"/>
    <cellStyle name="Normal 2 4 79" xfId="7178"/>
    <cellStyle name="Normal 2 4 8" xfId="7179"/>
    <cellStyle name="Normal 2 4 80" xfId="7180"/>
    <cellStyle name="Normal 2 4 9" xfId="7181"/>
    <cellStyle name="Normal 2 4_Customer Operations Business Plan Input Reqs (3)" xfId="34917"/>
    <cellStyle name="Normal 2 40" xfId="917"/>
    <cellStyle name="Normal 2 41" xfId="918"/>
    <cellStyle name="Normal 2 42" xfId="919"/>
    <cellStyle name="Normal 2 43" xfId="920"/>
    <cellStyle name="Normal 2 44" xfId="921"/>
    <cellStyle name="Normal 2 45" xfId="922"/>
    <cellStyle name="Normal 2 46" xfId="923"/>
    <cellStyle name="Normal 2 47" xfId="924"/>
    <cellStyle name="Normal 2 48" xfId="925"/>
    <cellStyle name="Normal 2 49" xfId="926"/>
    <cellStyle name="Normal 2 5" xfId="94"/>
    <cellStyle name="Normal 2 5 10" xfId="7182"/>
    <cellStyle name="Normal 2 5 11" xfId="7183"/>
    <cellStyle name="Normal 2 5 12" xfId="7184"/>
    <cellStyle name="Normal 2 5 13" xfId="7185"/>
    <cellStyle name="Normal 2 5 14" xfId="7186"/>
    <cellStyle name="Normal 2 5 15" xfId="7187"/>
    <cellStyle name="Normal 2 5 16" xfId="7188"/>
    <cellStyle name="Normal 2 5 17" xfId="7189"/>
    <cellStyle name="Normal 2 5 18" xfId="7190"/>
    <cellStyle name="Normal 2 5 19" xfId="7191"/>
    <cellStyle name="Normal 2 5 2" xfId="95"/>
    <cellStyle name="Normal 2 5 2 10" xfId="7192"/>
    <cellStyle name="Normal 2 5 2 11" xfId="7193"/>
    <cellStyle name="Normal 2 5 2 12" xfId="7194"/>
    <cellStyle name="Normal 2 5 2 13" xfId="7195"/>
    <cellStyle name="Normal 2 5 2 14" xfId="7196"/>
    <cellStyle name="Normal 2 5 2 15" xfId="7197"/>
    <cellStyle name="Normal 2 5 2 16" xfId="7198"/>
    <cellStyle name="Normal 2 5 2 17" xfId="7199"/>
    <cellStyle name="Normal 2 5 2 18" xfId="7200"/>
    <cellStyle name="Normal 2 5 2 19" xfId="7201"/>
    <cellStyle name="Normal 2 5 2 2" xfId="927"/>
    <cellStyle name="Normal 2 5 2 2 10" xfId="7202"/>
    <cellStyle name="Normal 2 5 2 2 11" xfId="7203"/>
    <cellStyle name="Normal 2 5 2 2 12" xfId="7204"/>
    <cellStyle name="Normal 2 5 2 2 13" xfId="7205"/>
    <cellStyle name="Normal 2 5 2 2 14" xfId="7206"/>
    <cellStyle name="Normal 2 5 2 2 15" xfId="7207"/>
    <cellStyle name="Normal 2 5 2 2 16" xfId="7208"/>
    <cellStyle name="Normal 2 5 2 2 17" xfId="7209"/>
    <cellStyle name="Normal 2 5 2 2 18" xfId="7210"/>
    <cellStyle name="Normal 2 5 2 2 19" xfId="7211"/>
    <cellStyle name="Normal 2 5 2 2 2" xfId="928"/>
    <cellStyle name="Normal 2 5 2 2 2 10" xfId="7212"/>
    <cellStyle name="Normal 2 5 2 2 2 11" xfId="7213"/>
    <cellStyle name="Normal 2 5 2 2 2 12" xfId="7214"/>
    <cellStyle name="Normal 2 5 2 2 2 13" xfId="7215"/>
    <cellStyle name="Normal 2 5 2 2 2 14" xfId="7216"/>
    <cellStyle name="Normal 2 5 2 2 2 15" xfId="7217"/>
    <cellStyle name="Normal 2 5 2 2 2 16" xfId="7218"/>
    <cellStyle name="Normal 2 5 2 2 2 17" xfId="7219"/>
    <cellStyle name="Normal 2 5 2 2 2 18" xfId="7220"/>
    <cellStyle name="Normal 2 5 2 2 2 19" xfId="7221"/>
    <cellStyle name="Normal 2 5 2 2 2 2" xfId="7222"/>
    <cellStyle name="Normal 2 5 2 2 2 2 10" xfId="7223"/>
    <cellStyle name="Normal 2 5 2 2 2 2 11" xfId="7224"/>
    <cellStyle name="Normal 2 5 2 2 2 2 12" xfId="7225"/>
    <cellStyle name="Normal 2 5 2 2 2 2 13" xfId="7226"/>
    <cellStyle name="Normal 2 5 2 2 2 2 14" xfId="7227"/>
    <cellStyle name="Normal 2 5 2 2 2 2 15" xfId="7228"/>
    <cellStyle name="Normal 2 5 2 2 2 2 16" xfId="7229"/>
    <cellStyle name="Normal 2 5 2 2 2 2 17" xfId="7230"/>
    <cellStyle name="Normal 2 5 2 2 2 2 2" xfId="7231"/>
    <cellStyle name="Normal 2 5 2 2 2 2 3" xfId="7232"/>
    <cellStyle name="Normal 2 5 2 2 2 2 4" xfId="7233"/>
    <cellStyle name="Normal 2 5 2 2 2 2 5" xfId="7234"/>
    <cellStyle name="Normal 2 5 2 2 2 2 6" xfId="7235"/>
    <cellStyle name="Normal 2 5 2 2 2 2 7" xfId="7236"/>
    <cellStyle name="Normal 2 5 2 2 2 2 8" xfId="7237"/>
    <cellStyle name="Normal 2 5 2 2 2 2 9" xfId="7238"/>
    <cellStyle name="Normal 2 5 2 2 2 20" xfId="7239"/>
    <cellStyle name="Normal 2 5 2 2 2 21" xfId="7240"/>
    <cellStyle name="Normal 2 5 2 2 2 22" xfId="7241"/>
    <cellStyle name="Normal 2 5 2 2 2 23" xfId="7242"/>
    <cellStyle name="Normal 2 5 2 2 2 24" xfId="7243"/>
    <cellStyle name="Normal 2 5 2 2 2 25" xfId="7244"/>
    <cellStyle name="Normal 2 5 2 2 2 26" xfId="7245"/>
    <cellStyle name="Normal 2 5 2 2 2 27" xfId="7246"/>
    <cellStyle name="Normal 2 5 2 2 2 28" xfId="7247"/>
    <cellStyle name="Normal 2 5 2 2 2 29" xfId="7248"/>
    <cellStyle name="Normal 2 5 2 2 2 3" xfId="7249"/>
    <cellStyle name="Normal 2 5 2 2 2 3 10" xfId="7250"/>
    <cellStyle name="Normal 2 5 2 2 2 3 11" xfId="7251"/>
    <cellStyle name="Normal 2 5 2 2 2 3 12" xfId="7252"/>
    <cellStyle name="Normal 2 5 2 2 2 3 13" xfId="7253"/>
    <cellStyle name="Normal 2 5 2 2 2 3 14" xfId="7254"/>
    <cellStyle name="Normal 2 5 2 2 2 3 15" xfId="7255"/>
    <cellStyle name="Normal 2 5 2 2 2 3 16" xfId="7256"/>
    <cellStyle name="Normal 2 5 2 2 2 3 17" xfId="7257"/>
    <cellStyle name="Normal 2 5 2 2 2 3 2" xfId="7258"/>
    <cellStyle name="Normal 2 5 2 2 2 3 3" xfId="7259"/>
    <cellStyle name="Normal 2 5 2 2 2 3 4" xfId="7260"/>
    <cellStyle name="Normal 2 5 2 2 2 3 5" xfId="7261"/>
    <cellStyle name="Normal 2 5 2 2 2 3 6" xfId="7262"/>
    <cellStyle name="Normal 2 5 2 2 2 3 7" xfId="7263"/>
    <cellStyle name="Normal 2 5 2 2 2 3 8" xfId="7264"/>
    <cellStyle name="Normal 2 5 2 2 2 3 9" xfId="7265"/>
    <cellStyle name="Normal 2 5 2 2 2 30" xfId="7266"/>
    <cellStyle name="Normal 2 5 2 2 2 31" xfId="7267"/>
    <cellStyle name="Normal 2 5 2 2 2 32" xfId="7268"/>
    <cellStyle name="Normal 2 5 2 2 2 33" xfId="7269"/>
    <cellStyle name="Normal 2 5 2 2 2 34" xfId="7270"/>
    <cellStyle name="Normal 2 5 2 2 2 35" xfId="7271"/>
    <cellStyle name="Normal 2 5 2 2 2 36" xfId="7272"/>
    <cellStyle name="Normal 2 5 2 2 2 37" xfId="7273"/>
    <cellStyle name="Normal 2 5 2 2 2 38" xfId="7274"/>
    <cellStyle name="Normal 2 5 2 2 2 39" xfId="7275"/>
    <cellStyle name="Normal 2 5 2 2 2 4" xfId="7276"/>
    <cellStyle name="Normal 2 5 2 2 2 40" xfId="7277"/>
    <cellStyle name="Normal 2 5 2 2 2 41" xfId="7278"/>
    <cellStyle name="Normal 2 5 2 2 2 42" xfId="7279"/>
    <cellStyle name="Normal 2 5 2 2 2 43" xfId="7280"/>
    <cellStyle name="Normal 2 5 2 2 2 44" xfId="7281"/>
    <cellStyle name="Normal 2 5 2 2 2 45" xfId="7282"/>
    <cellStyle name="Normal 2 5 2 2 2 46" xfId="7283"/>
    <cellStyle name="Normal 2 5 2 2 2 47" xfId="7284"/>
    <cellStyle name="Normal 2 5 2 2 2 48" xfId="7285"/>
    <cellStyle name="Normal 2 5 2 2 2 49" xfId="7286"/>
    <cellStyle name="Normal 2 5 2 2 2 5" xfId="7287"/>
    <cellStyle name="Normal 2 5 2 2 2 50" xfId="7288"/>
    <cellStyle name="Normal 2 5 2 2 2 51" xfId="7289"/>
    <cellStyle name="Normal 2 5 2 2 2 52" xfId="7290"/>
    <cellStyle name="Normal 2 5 2 2 2 53" xfId="7291"/>
    <cellStyle name="Normal 2 5 2 2 2 54" xfId="7292"/>
    <cellStyle name="Normal 2 5 2 2 2 55" xfId="7293"/>
    <cellStyle name="Normal 2 5 2 2 2 56" xfId="7294"/>
    <cellStyle name="Normal 2 5 2 2 2 57" xfId="7295"/>
    <cellStyle name="Normal 2 5 2 2 2 58" xfId="7296"/>
    <cellStyle name="Normal 2 5 2 2 2 59" xfId="7297"/>
    <cellStyle name="Normal 2 5 2 2 2 6" xfId="7298"/>
    <cellStyle name="Normal 2 5 2 2 2 60" xfId="7299"/>
    <cellStyle name="Normal 2 5 2 2 2 61" xfId="7300"/>
    <cellStyle name="Normal 2 5 2 2 2 62" xfId="7301"/>
    <cellStyle name="Normal 2 5 2 2 2 63" xfId="7302"/>
    <cellStyle name="Normal 2 5 2 2 2 64" xfId="7303"/>
    <cellStyle name="Normal 2 5 2 2 2 65" xfId="7304"/>
    <cellStyle name="Normal 2 5 2 2 2 66" xfId="7305"/>
    <cellStyle name="Normal 2 5 2 2 2 67" xfId="7306"/>
    <cellStyle name="Normal 2 5 2 2 2 68" xfId="7307"/>
    <cellStyle name="Normal 2 5 2 2 2 69" xfId="7308"/>
    <cellStyle name="Normal 2 5 2 2 2 7" xfId="7309"/>
    <cellStyle name="Normal 2 5 2 2 2 70" xfId="7310"/>
    <cellStyle name="Normal 2 5 2 2 2 71" xfId="7311"/>
    <cellStyle name="Normal 2 5 2 2 2 72" xfId="7312"/>
    <cellStyle name="Normal 2 5 2 2 2 73" xfId="7313"/>
    <cellStyle name="Normal 2 5 2 2 2 74" xfId="7314"/>
    <cellStyle name="Normal 2 5 2 2 2 75" xfId="7315"/>
    <cellStyle name="Normal 2 5 2 2 2 76" xfId="7316"/>
    <cellStyle name="Normal 2 5 2 2 2 77" xfId="7317"/>
    <cellStyle name="Normal 2 5 2 2 2 78" xfId="7318"/>
    <cellStyle name="Normal 2 5 2 2 2 79" xfId="7319"/>
    <cellStyle name="Normal 2 5 2 2 2 8" xfId="7320"/>
    <cellStyle name="Normal 2 5 2 2 2 80" xfId="7321"/>
    <cellStyle name="Normal 2 5 2 2 2 81" xfId="7322"/>
    <cellStyle name="Normal 2 5 2 2 2 82" xfId="7323"/>
    <cellStyle name="Normal 2 5 2 2 2 9" xfId="7324"/>
    <cellStyle name="Normal 2 5 2 2 20" xfId="7325"/>
    <cellStyle name="Normal 2 5 2 2 21" xfId="7326"/>
    <cellStyle name="Normal 2 5 2 2 22" xfId="7327"/>
    <cellStyle name="Normal 2 5 2 2 23" xfId="7328"/>
    <cellStyle name="Normal 2 5 2 2 24" xfId="7329"/>
    <cellStyle name="Normal 2 5 2 2 25" xfId="7330"/>
    <cellStyle name="Normal 2 5 2 2 26" xfId="7331"/>
    <cellStyle name="Normal 2 5 2 2 27" xfId="7332"/>
    <cellStyle name="Normal 2 5 2 2 28" xfId="7333"/>
    <cellStyle name="Normal 2 5 2 2 29" xfId="7334"/>
    <cellStyle name="Normal 2 5 2 2 3" xfId="7335"/>
    <cellStyle name="Normal 2 5 2 2 3 10" xfId="7336"/>
    <cellStyle name="Normal 2 5 2 2 3 11" xfId="7337"/>
    <cellStyle name="Normal 2 5 2 2 3 12" xfId="7338"/>
    <cellStyle name="Normal 2 5 2 2 3 13" xfId="7339"/>
    <cellStyle name="Normal 2 5 2 2 3 14" xfId="7340"/>
    <cellStyle name="Normal 2 5 2 2 3 15" xfId="7341"/>
    <cellStyle name="Normal 2 5 2 2 3 16" xfId="7342"/>
    <cellStyle name="Normal 2 5 2 2 3 17" xfId="7343"/>
    <cellStyle name="Normal 2 5 2 2 3 18" xfId="7344"/>
    <cellStyle name="Normal 2 5 2 2 3 2" xfId="7345"/>
    <cellStyle name="Normal 2 5 2 2 3 3" xfId="7346"/>
    <cellStyle name="Normal 2 5 2 2 3 4" xfId="7347"/>
    <cellStyle name="Normal 2 5 2 2 3 5" xfId="7348"/>
    <cellStyle name="Normal 2 5 2 2 3 6" xfId="7349"/>
    <cellStyle name="Normal 2 5 2 2 3 7" xfId="7350"/>
    <cellStyle name="Normal 2 5 2 2 3 8" xfId="7351"/>
    <cellStyle name="Normal 2 5 2 2 3 9" xfId="7352"/>
    <cellStyle name="Normal 2 5 2 2 30" xfId="7353"/>
    <cellStyle name="Normal 2 5 2 2 31" xfId="7354"/>
    <cellStyle name="Normal 2 5 2 2 32" xfId="7355"/>
    <cellStyle name="Normal 2 5 2 2 33" xfId="7356"/>
    <cellStyle name="Normal 2 5 2 2 34" xfId="7357"/>
    <cellStyle name="Normal 2 5 2 2 35" xfId="7358"/>
    <cellStyle name="Normal 2 5 2 2 36" xfId="7359"/>
    <cellStyle name="Normal 2 5 2 2 37" xfId="7360"/>
    <cellStyle name="Normal 2 5 2 2 38" xfId="7361"/>
    <cellStyle name="Normal 2 5 2 2 39" xfId="7362"/>
    <cellStyle name="Normal 2 5 2 2 4" xfId="7363"/>
    <cellStyle name="Normal 2 5 2 2 4 10" xfId="7364"/>
    <cellStyle name="Normal 2 5 2 2 4 11" xfId="7365"/>
    <cellStyle name="Normal 2 5 2 2 4 12" xfId="7366"/>
    <cellStyle name="Normal 2 5 2 2 4 13" xfId="7367"/>
    <cellStyle name="Normal 2 5 2 2 4 14" xfId="7368"/>
    <cellStyle name="Normal 2 5 2 2 4 15" xfId="7369"/>
    <cellStyle name="Normal 2 5 2 2 4 16" xfId="7370"/>
    <cellStyle name="Normal 2 5 2 2 4 17" xfId="7371"/>
    <cellStyle name="Normal 2 5 2 2 4 2" xfId="7372"/>
    <cellStyle name="Normal 2 5 2 2 4 3" xfId="7373"/>
    <cellStyle name="Normal 2 5 2 2 4 4" xfId="7374"/>
    <cellStyle name="Normal 2 5 2 2 4 5" xfId="7375"/>
    <cellStyle name="Normal 2 5 2 2 4 6" xfId="7376"/>
    <cellStyle name="Normal 2 5 2 2 4 7" xfId="7377"/>
    <cellStyle name="Normal 2 5 2 2 4 8" xfId="7378"/>
    <cellStyle name="Normal 2 5 2 2 4 9" xfId="7379"/>
    <cellStyle name="Normal 2 5 2 2 40" xfId="7380"/>
    <cellStyle name="Normal 2 5 2 2 41" xfId="7381"/>
    <cellStyle name="Normal 2 5 2 2 42" xfId="7382"/>
    <cellStyle name="Normal 2 5 2 2 43" xfId="7383"/>
    <cellStyle name="Normal 2 5 2 2 44" xfId="7384"/>
    <cellStyle name="Normal 2 5 2 2 45" xfId="7385"/>
    <cellStyle name="Normal 2 5 2 2 46" xfId="7386"/>
    <cellStyle name="Normal 2 5 2 2 47" xfId="7387"/>
    <cellStyle name="Normal 2 5 2 2 48" xfId="7388"/>
    <cellStyle name="Normal 2 5 2 2 49" xfId="7389"/>
    <cellStyle name="Normal 2 5 2 2 5" xfId="7390"/>
    <cellStyle name="Normal 2 5 2 2 50" xfId="7391"/>
    <cellStyle name="Normal 2 5 2 2 51" xfId="7392"/>
    <cellStyle name="Normal 2 5 2 2 52" xfId="7393"/>
    <cellStyle name="Normal 2 5 2 2 53" xfId="7394"/>
    <cellStyle name="Normal 2 5 2 2 54" xfId="7395"/>
    <cellStyle name="Normal 2 5 2 2 55" xfId="7396"/>
    <cellStyle name="Normal 2 5 2 2 56" xfId="7397"/>
    <cellStyle name="Normal 2 5 2 2 57" xfId="7398"/>
    <cellStyle name="Normal 2 5 2 2 58" xfId="7399"/>
    <cellStyle name="Normal 2 5 2 2 59" xfId="7400"/>
    <cellStyle name="Normal 2 5 2 2 6" xfId="7401"/>
    <cellStyle name="Normal 2 5 2 2 60" xfId="7402"/>
    <cellStyle name="Normal 2 5 2 2 61" xfId="7403"/>
    <cellStyle name="Normal 2 5 2 2 62" xfId="7404"/>
    <cellStyle name="Normal 2 5 2 2 63" xfId="7405"/>
    <cellStyle name="Normal 2 5 2 2 64" xfId="7406"/>
    <cellStyle name="Normal 2 5 2 2 65" xfId="7407"/>
    <cellStyle name="Normal 2 5 2 2 66" xfId="7408"/>
    <cellStyle name="Normal 2 5 2 2 67" xfId="7409"/>
    <cellStyle name="Normal 2 5 2 2 68" xfId="7410"/>
    <cellStyle name="Normal 2 5 2 2 69" xfId="7411"/>
    <cellStyle name="Normal 2 5 2 2 7" xfId="7412"/>
    <cellStyle name="Normal 2 5 2 2 70" xfId="7413"/>
    <cellStyle name="Normal 2 5 2 2 71" xfId="7414"/>
    <cellStyle name="Normal 2 5 2 2 72" xfId="7415"/>
    <cellStyle name="Normal 2 5 2 2 73" xfId="7416"/>
    <cellStyle name="Normal 2 5 2 2 74" xfId="7417"/>
    <cellStyle name="Normal 2 5 2 2 75" xfId="7418"/>
    <cellStyle name="Normal 2 5 2 2 76" xfId="7419"/>
    <cellStyle name="Normal 2 5 2 2 77" xfId="7420"/>
    <cellStyle name="Normal 2 5 2 2 78" xfId="7421"/>
    <cellStyle name="Normal 2 5 2 2 79" xfId="7422"/>
    <cellStyle name="Normal 2 5 2 2 8" xfId="7423"/>
    <cellStyle name="Normal 2 5 2 2 80" xfId="7424"/>
    <cellStyle name="Normal 2 5 2 2 81" xfId="7425"/>
    <cellStyle name="Normal 2 5 2 2 82" xfId="7426"/>
    <cellStyle name="Normal 2 5 2 2 83" xfId="7427"/>
    <cellStyle name="Normal 2 5 2 2 84" xfId="7428"/>
    <cellStyle name="Normal 2 5 2 2 9" xfId="7429"/>
    <cellStyle name="Normal 2 5 2 2_4 28 1_Asst_Health_Crit_AllTO_RIIO_20110714pm" xfId="929"/>
    <cellStyle name="Normal 2 5 2 20" xfId="7430"/>
    <cellStyle name="Normal 2 5 2 21" xfId="7431"/>
    <cellStyle name="Normal 2 5 2 22" xfId="7432"/>
    <cellStyle name="Normal 2 5 2 23" xfId="7433"/>
    <cellStyle name="Normal 2 5 2 24" xfId="7434"/>
    <cellStyle name="Normal 2 5 2 25" xfId="7435"/>
    <cellStyle name="Normal 2 5 2 26" xfId="7436"/>
    <cellStyle name="Normal 2 5 2 27" xfId="7437"/>
    <cellStyle name="Normal 2 5 2 28" xfId="7438"/>
    <cellStyle name="Normal 2 5 2 29" xfId="7439"/>
    <cellStyle name="Normal 2 5 2 3" xfId="930"/>
    <cellStyle name="Normal 2 5 2 3 10" xfId="7440"/>
    <cellStyle name="Normal 2 5 2 3 11" xfId="7441"/>
    <cellStyle name="Normal 2 5 2 3 12" xfId="7442"/>
    <cellStyle name="Normal 2 5 2 3 13" xfId="7443"/>
    <cellStyle name="Normal 2 5 2 3 14" xfId="7444"/>
    <cellStyle name="Normal 2 5 2 3 15" xfId="7445"/>
    <cellStyle name="Normal 2 5 2 3 16" xfId="7446"/>
    <cellStyle name="Normal 2 5 2 3 17" xfId="7447"/>
    <cellStyle name="Normal 2 5 2 3 18" xfId="7448"/>
    <cellStyle name="Normal 2 5 2 3 19" xfId="7449"/>
    <cellStyle name="Normal 2 5 2 3 2" xfId="7450"/>
    <cellStyle name="Normal 2 5 2 3 2 10" xfId="7451"/>
    <cellStyle name="Normal 2 5 2 3 2 11" xfId="7452"/>
    <cellStyle name="Normal 2 5 2 3 2 12" xfId="7453"/>
    <cellStyle name="Normal 2 5 2 3 2 13" xfId="7454"/>
    <cellStyle name="Normal 2 5 2 3 2 14" xfId="7455"/>
    <cellStyle name="Normal 2 5 2 3 2 15" xfId="7456"/>
    <cellStyle name="Normal 2 5 2 3 2 16" xfId="7457"/>
    <cellStyle name="Normal 2 5 2 3 2 17" xfId="7458"/>
    <cellStyle name="Normal 2 5 2 3 2 2" xfId="7459"/>
    <cellStyle name="Normal 2 5 2 3 2 3" xfId="7460"/>
    <cellStyle name="Normal 2 5 2 3 2 4" xfId="7461"/>
    <cellStyle name="Normal 2 5 2 3 2 5" xfId="7462"/>
    <cellStyle name="Normal 2 5 2 3 2 6" xfId="7463"/>
    <cellStyle name="Normal 2 5 2 3 2 7" xfId="7464"/>
    <cellStyle name="Normal 2 5 2 3 2 8" xfId="7465"/>
    <cellStyle name="Normal 2 5 2 3 2 9" xfId="7466"/>
    <cellStyle name="Normal 2 5 2 3 20" xfId="7467"/>
    <cellStyle name="Normal 2 5 2 3 21" xfId="7468"/>
    <cellStyle name="Normal 2 5 2 3 22" xfId="7469"/>
    <cellStyle name="Normal 2 5 2 3 23" xfId="7470"/>
    <cellStyle name="Normal 2 5 2 3 24" xfId="7471"/>
    <cellStyle name="Normal 2 5 2 3 25" xfId="7472"/>
    <cellStyle name="Normal 2 5 2 3 26" xfId="7473"/>
    <cellStyle name="Normal 2 5 2 3 27" xfId="7474"/>
    <cellStyle name="Normal 2 5 2 3 28" xfId="7475"/>
    <cellStyle name="Normal 2 5 2 3 29" xfId="7476"/>
    <cellStyle name="Normal 2 5 2 3 3" xfId="7477"/>
    <cellStyle name="Normal 2 5 2 3 3 10" xfId="7478"/>
    <cellStyle name="Normal 2 5 2 3 3 11" xfId="7479"/>
    <cellStyle name="Normal 2 5 2 3 3 12" xfId="7480"/>
    <cellStyle name="Normal 2 5 2 3 3 13" xfId="7481"/>
    <cellStyle name="Normal 2 5 2 3 3 14" xfId="7482"/>
    <cellStyle name="Normal 2 5 2 3 3 15" xfId="7483"/>
    <cellStyle name="Normal 2 5 2 3 3 16" xfId="7484"/>
    <cellStyle name="Normal 2 5 2 3 3 17" xfId="7485"/>
    <cellStyle name="Normal 2 5 2 3 3 2" xfId="7486"/>
    <cellStyle name="Normal 2 5 2 3 3 3" xfId="7487"/>
    <cellStyle name="Normal 2 5 2 3 3 4" xfId="7488"/>
    <cellStyle name="Normal 2 5 2 3 3 5" xfId="7489"/>
    <cellStyle name="Normal 2 5 2 3 3 6" xfId="7490"/>
    <cellStyle name="Normal 2 5 2 3 3 7" xfId="7491"/>
    <cellStyle name="Normal 2 5 2 3 3 8" xfId="7492"/>
    <cellStyle name="Normal 2 5 2 3 3 9" xfId="7493"/>
    <cellStyle name="Normal 2 5 2 3 30" xfId="7494"/>
    <cellStyle name="Normal 2 5 2 3 31" xfId="7495"/>
    <cellStyle name="Normal 2 5 2 3 32" xfId="7496"/>
    <cellStyle name="Normal 2 5 2 3 33" xfId="7497"/>
    <cellStyle name="Normal 2 5 2 3 34" xfId="7498"/>
    <cellStyle name="Normal 2 5 2 3 35" xfId="7499"/>
    <cellStyle name="Normal 2 5 2 3 36" xfId="7500"/>
    <cellStyle name="Normal 2 5 2 3 37" xfId="7501"/>
    <cellStyle name="Normal 2 5 2 3 38" xfId="7502"/>
    <cellStyle name="Normal 2 5 2 3 39" xfId="7503"/>
    <cellStyle name="Normal 2 5 2 3 4" xfId="7504"/>
    <cellStyle name="Normal 2 5 2 3 40" xfId="7505"/>
    <cellStyle name="Normal 2 5 2 3 41" xfId="7506"/>
    <cellStyle name="Normal 2 5 2 3 42" xfId="7507"/>
    <cellStyle name="Normal 2 5 2 3 43" xfId="7508"/>
    <cellStyle name="Normal 2 5 2 3 44" xfId="7509"/>
    <cellStyle name="Normal 2 5 2 3 45" xfId="7510"/>
    <cellStyle name="Normal 2 5 2 3 46" xfId="7511"/>
    <cellStyle name="Normal 2 5 2 3 47" xfId="7512"/>
    <cellStyle name="Normal 2 5 2 3 48" xfId="7513"/>
    <cellStyle name="Normal 2 5 2 3 49" xfId="7514"/>
    <cellStyle name="Normal 2 5 2 3 5" xfId="7515"/>
    <cellStyle name="Normal 2 5 2 3 50" xfId="7516"/>
    <cellStyle name="Normal 2 5 2 3 51" xfId="7517"/>
    <cellStyle name="Normal 2 5 2 3 52" xfId="7518"/>
    <cellStyle name="Normal 2 5 2 3 53" xfId="7519"/>
    <cellStyle name="Normal 2 5 2 3 54" xfId="7520"/>
    <cellStyle name="Normal 2 5 2 3 55" xfId="7521"/>
    <cellStyle name="Normal 2 5 2 3 56" xfId="7522"/>
    <cellStyle name="Normal 2 5 2 3 57" xfId="7523"/>
    <cellStyle name="Normal 2 5 2 3 58" xfId="7524"/>
    <cellStyle name="Normal 2 5 2 3 59" xfId="7525"/>
    <cellStyle name="Normal 2 5 2 3 6" xfId="7526"/>
    <cellStyle name="Normal 2 5 2 3 60" xfId="7527"/>
    <cellStyle name="Normal 2 5 2 3 61" xfId="7528"/>
    <cellStyle name="Normal 2 5 2 3 62" xfId="7529"/>
    <cellStyle name="Normal 2 5 2 3 63" xfId="7530"/>
    <cellStyle name="Normal 2 5 2 3 64" xfId="7531"/>
    <cellStyle name="Normal 2 5 2 3 65" xfId="7532"/>
    <cellStyle name="Normal 2 5 2 3 66" xfId="7533"/>
    <cellStyle name="Normal 2 5 2 3 67" xfId="7534"/>
    <cellStyle name="Normal 2 5 2 3 68" xfId="7535"/>
    <cellStyle name="Normal 2 5 2 3 69" xfId="7536"/>
    <cellStyle name="Normal 2 5 2 3 7" xfId="7537"/>
    <cellStyle name="Normal 2 5 2 3 70" xfId="7538"/>
    <cellStyle name="Normal 2 5 2 3 71" xfId="7539"/>
    <cellStyle name="Normal 2 5 2 3 72" xfId="7540"/>
    <cellStyle name="Normal 2 5 2 3 73" xfId="7541"/>
    <cellStyle name="Normal 2 5 2 3 74" xfId="7542"/>
    <cellStyle name="Normal 2 5 2 3 75" xfId="7543"/>
    <cellStyle name="Normal 2 5 2 3 76" xfId="7544"/>
    <cellStyle name="Normal 2 5 2 3 77" xfId="7545"/>
    <cellStyle name="Normal 2 5 2 3 78" xfId="7546"/>
    <cellStyle name="Normal 2 5 2 3 79" xfId="7547"/>
    <cellStyle name="Normal 2 5 2 3 8" xfId="7548"/>
    <cellStyle name="Normal 2 5 2 3 80" xfId="7549"/>
    <cellStyle name="Normal 2 5 2 3 81" xfId="7550"/>
    <cellStyle name="Normal 2 5 2 3 82" xfId="7551"/>
    <cellStyle name="Normal 2 5 2 3 9" xfId="7552"/>
    <cellStyle name="Normal 2 5 2 30" xfId="7553"/>
    <cellStyle name="Normal 2 5 2 31" xfId="7554"/>
    <cellStyle name="Normal 2 5 2 32" xfId="7555"/>
    <cellStyle name="Normal 2 5 2 33" xfId="7556"/>
    <cellStyle name="Normal 2 5 2 34" xfId="7557"/>
    <cellStyle name="Normal 2 5 2 35" xfId="7558"/>
    <cellStyle name="Normal 2 5 2 36" xfId="7559"/>
    <cellStyle name="Normal 2 5 2 37" xfId="7560"/>
    <cellStyle name="Normal 2 5 2 38" xfId="7561"/>
    <cellStyle name="Normal 2 5 2 39" xfId="7562"/>
    <cellStyle name="Normal 2 5 2 4" xfId="7563"/>
    <cellStyle name="Normal 2 5 2 4 10" xfId="34918"/>
    <cellStyle name="Normal 2 5 2 4 11" xfId="34919"/>
    <cellStyle name="Normal 2 5 2 4 12" xfId="34920"/>
    <cellStyle name="Normal 2 5 2 4 13" xfId="34921"/>
    <cellStyle name="Normal 2 5 2 4 14" xfId="34922"/>
    <cellStyle name="Normal 2 5 2 4 15" xfId="34923"/>
    <cellStyle name="Normal 2 5 2 4 2" xfId="34924"/>
    <cellStyle name="Normal 2 5 2 4 2 10" xfId="34925"/>
    <cellStyle name="Normal 2 5 2 4 2 11" xfId="34926"/>
    <cellStyle name="Normal 2 5 2 4 2 12" xfId="34927"/>
    <cellStyle name="Normal 2 5 2 4 2 13" xfId="34928"/>
    <cellStyle name="Normal 2 5 2 4 2 2" xfId="34929"/>
    <cellStyle name="Normal 2 5 2 4 2 3" xfId="34930"/>
    <cellStyle name="Normal 2 5 2 4 2 4" xfId="34931"/>
    <cellStyle name="Normal 2 5 2 4 2 5" xfId="34932"/>
    <cellStyle name="Normal 2 5 2 4 2 6" xfId="34933"/>
    <cellStyle name="Normal 2 5 2 4 2 7" xfId="34934"/>
    <cellStyle name="Normal 2 5 2 4 2 8" xfId="34935"/>
    <cellStyle name="Normal 2 5 2 4 2 9" xfId="34936"/>
    <cellStyle name="Normal 2 5 2 4 3" xfId="34937"/>
    <cellStyle name="Normal 2 5 2 4 4" xfId="34938"/>
    <cellStyle name="Normal 2 5 2 4 5" xfId="34939"/>
    <cellStyle name="Normal 2 5 2 4 6" xfId="34940"/>
    <cellStyle name="Normal 2 5 2 4 7" xfId="34941"/>
    <cellStyle name="Normal 2 5 2 4 8" xfId="34942"/>
    <cellStyle name="Normal 2 5 2 4 9" xfId="34943"/>
    <cellStyle name="Normal 2 5 2 40" xfId="7564"/>
    <cellStyle name="Normal 2 5 2 41" xfId="7565"/>
    <cellStyle name="Normal 2 5 2 42" xfId="7566"/>
    <cellStyle name="Normal 2 5 2 43" xfId="7567"/>
    <cellStyle name="Normal 2 5 2 44" xfId="7568"/>
    <cellStyle name="Normal 2 5 2 45" xfId="7569"/>
    <cellStyle name="Normal 2 5 2 46" xfId="7570"/>
    <cellStyle name="Normal 2 5 2 47" xfId="7571"/>
    <cellStyle name="Normal 2 5 2 48" xfId="7572"/>
    <cellStyle name="Normal 2 5 2 49" xfId="7573"/>
    <cellStyle name="Normal 2 5 2 5" xfId="7574"/>
    <cellStyle name="Normal 2 5 2 5 10" xfId="34944"/>
    <cellStyle name="Normal 2 5 2 5 11" xfId="34945"/>
    <cellStyle name="Normal 2 5 2 5 12" xfId="34946"/>
    <cellStyle name="Normal 2 5 2 5 13" xfId="34947"/>
    <cellStyle name="Normal 2 5 2 5 2" xfId="34948"/>
    <cellStyle name="Normal 2 5 2 5 3" xfId="34949"/>
    <cellStyle name="Normal 2 5 2 5 4" xfId="34950"/>
    <cellStyle name="Normal 2 5 2 5 5" xfId="34951"/>
    <cellStyle name="Normal 2 5 2 5 6" xfId="34952"/>
    <cellStyle name="Normal 2 5 2 5 7" xfId="34953"/>
    <cellStyle name="Normal 2 5 2 5 8" xfId="34954"/>
    <cellStyle name="Normal 2 5 2 5 9" xfId="34955"/>
    <cellStyle name="Normal 2 5 2 50" xfId="7575"/>
    <cellStyle name="Normal 2 5 2 51" xfId="7576"/>
    <cellStyle name="Normal 2 5 2 52" xfId="7577"/>
    <cellStyle name="Normal 2 5 2 53" xfId="7578"/>
    <cellStyle name="Normal 2 5 2 54" xfId="7579"/>
    <cellStyle name="Normal 2 5 2 55" xfId="7580"/>
    <cellStyle name="Normal 2 5 2 56" xfId="7581"/>
    <cellStyle name="Normal 2 5 2 57" xfId="7582"/>
    <cellStyle name="Normal 2 5 2 58" xfId="7583"/>
    <cellStyle name="Normal 2 5 2 59" xfId="7584"/>
    <cellStyle name="Normal 2 5 2 6" xfId="7585"/>
    <cellStyle name="Normal 2 5 2 60" xfId="7586"/>
    <cellStyle name="Normal 2 5 2 61" xfId="7587"/>
    <cellStyle name="Normal 2 5 2 62" xfId="7588"/>
    <cellStyle name="Normal 2 5 2 63" xfId="7589"/>
    <cellStyle name="Normal 2 5 2 64" xfId="7590"/>
    <cellStyle name="Normal 2 5 2 65" xfId="7591"/>
    <cellStyle name="Normal 2 5 2 66" xfId="7592"/>
    <cellStyle name="Normal 2 5 2 67" xfId="7593"/>
    <cellStyle name="Normal 2 5 2 68" xfId="7594"/>
    <cellStyle name="Normal 2 5 2 69" xfId="7595"/>
    <cellStyle name="Normal 2 5 2 7" xfId="7596"/>
    <cellStyle name="Normal 2 5 2 7 10" xfId="7597"/>
    <cellStyle name="Normal 2 5 2 7 11" xfId="7598"/>
    <cellStyle name="Normal 2 5 2 7 12" xfId="7599"/>
    <cellStyle name="Normal 2 5 2 7 13" xfId="7600"/>
    <cellStyle name="Normal 2 5 2 7 14" xfId="7601"/>
    <cellStyle name="Normal 2 5 2 7 15" xfId="7602"/>
    <cellStyle name="Normal 2 5 2 7 16" xfId="7603"/>
    <cellStyle name="Normal 2 5 2 7 17" xfId="7604"/>
    <cellStyle name="Normal 2 5 2 7 2" xfId="7605"/>
    <cellStyle name="Normal 2 5 2 7 3" xfId="7606"/>
    <cellStyle name="Normal 2 5 2 7 4" xfId="7607"/>
    <cellStyle name="Normal 2 5 2 7 5" xfId="7608"/>
    <cellStyle name="Normal 2 5 2 7 6" xfId="7609"/>
    <cellStyle name="Normal 2 5 2 7 7" xfId="7610"/>
    <cellStyle name="Normal 2 5 2 7 8" xfId="7611"/>
    <cellStyle name="Normal 2 5 2 7 9" xfId="7612"/>
    <cellStyle name="Normal 2 5 2 70" xfId="7613"/>
    <cellStyle name="Normal 2 5 2 71" xfId="7614"/>
    <cellStyle name="Normal 2 5 2 72" xfId="7615"/>
    <cellStyle name="Normal 2 5 2 73" xfId="7616"/>
    <cellStyle name="Normal 2 5 2 74" xfId="7617"/>
    <cellStyle name="Normal 2 5 2 75" xfId="7618"/>
    <cellStyle name="Normal 2 5 2 76" xfId="7619"/>
    <cellStyle name="Normal 2 5 2 77" xfId="7620"/>
    <cellStyle name="Normal 2 5 2 78" xfId="7621"/>
    <cellStyle name="Normal 2 5 2 79" xfId="7622"/>
    <cellStyle name="Normal 2 5 2 8" xfId="7623"/>
    <cellStyle name="Normal 2 5 2 80" xfId="7624"/>
    <cellStyle name="Normal 2 5 2 81" xfId="7625"/>
    <cellStyle name="Normal 2 5 2 82" xfId="7626"/>
    <cellStyle name="Normal 2 5 2 83" xfId="7627"/>
    <cellStyle name="Normal 2 5 2 84" xfId="7628"/>
    <cellStyle name="Normal 2 5 2 85" xfId="7629"/>
    <cellStyle name="Normal 2 5 2 86" xfId="7630"/>
    <cellStyle name="Normal 2 5 2 87" xfId="7631"/>
    <cellStyle name="Normal 2 5 2 9" xfId="7632"/>
    <cellStyle name="Normal 2 5 2_4 28 1_Asst_Health_Crit_AllTO_RIIO_20110714pm" xfId="931"/>
    <cellStyle name="Normal 2 5 20" xfId="7633"/>
    <cellStyle name="Normal 2 5 21" xfId="7634"/>
    <cellStyle name="Normal 2 5 22" xfId="7635"/>
    <cellStyle name="Normal 2 5 23" xfId="7636"/>
    <cellStyle name="Normal 2 5 24" xfId="7637"/>
    <cellStyle name="Normal 2 5 25" xfId="7638"/>
    <cellStyle name="Normal 2 5 26" xfId="7639"/>
    <cellStyle name="Normal 2 5 27" xfId="7640"/>
    <cellStyle name="Normal 2 5 28" xfId="7641"/>
    <cellStyle name="Normal 2 5 29" xfId="7642"/>
    <cellStyle name="Normal 2 5 3" xfId="932"/>
    <cellStyle name="Normal 2 5 3 10" xfId="7643"/>
    <cellStyle name="Normal 2 5 3 11" xfId="7644"/>
    <cellStyle name="Normal 2 5 3 12" xfId="7645"/>
    <cellStyle name="Normal 2 5 3 13" xfId="7646"/>
    <cellStyle name="Normal 2 5 3 14" xfId="7647"/>
    <cellStyle name="Normal 2 5 3 15" xfId="7648"/>
    <cellStyle name="Normal 2 5 3 16" xfId="7649"/>
    <cellStyle name="Normal 2 5 3 17" xfId="7650"/>
    <cellStyle name="Normal 2 5 3 18" xfId="7651"/>
    <cellStyle name="Normal 2 5 3 19" xfId="7652"/>
    <cellStyle name="Normal 2 5 3 2" xfId="933"/>
    <cellStyle name="Normal 2 5 3 2 10" xfId="7653"/>
    <cellStyle name="Normal 2 5 3 2 11" xfId="7654"/>
    <cellStyle name="Normal 2 5 3 2 12" xfId="7655"/>
    <cellStyle name="Normal 2 5 3 2 13" xfId="7656"/>
    <cellStyle name="Normal 2 5 3 2 14" xfId="7657"/>
    <cellStyle name="Normal 2 5 3 2 15" xfId="7658"/>
    <cellStyle name="Normal 2 5 3 2 16" xfId="7659"/>
    <cellStyle name="Normal 2 5 3 2 17" xfId="7660"/>
    <cellStyle name="Normal 2 5 3 2 18" xfId="7661"/>
    <cellStyle name="Normal 2 5 3 2 19" xfId="7662"/>
    <cellStyle name="Normal 2 5 3 2 2" xfId="7663"/>
    <cellStyle name="Normal 2 5 3 2 2 10" xfId="7664"/>
    <cellStyle name="Normal 2 5 3 2 2 11" xfId="7665"/>
    <cellStyle name="Normal 2 5 3 2 2 12" xfId="7666"/>
    <cellStyle name="Normal 2 5 3 2 2 13" xfId="7667"/>
    <cellStyle name="Normal 2 5 3 2 2 14" xfId="7668"/>
    <cellStyle name="Normal 2 5 3 2 2 15" xfId="7669"/>
    <cellStyle name="Normal 2 5 3 2 2 16" xfId="7670"/>
    <cellStyle name="Normal 2 5 3 2 2 17" xfId="7671"/>
    <cellStyle name="Normal 2 5 3 2 2 2" xfId="7672"/>
    <cellStyle name="Normal 2 5 3 2 2 3" xfId="7673"/>
    <cellStyle name="Normal 2 5 3 2 2 4" xfId="7674"/>
    <cellStyle name="Normal 2 5 3 2 2 5" xfId="7675"/>
    <cellStyle name="Normal 2 5 3 2 2 6" xfId="7676"/>
    <cellStyle name="Normal 2 5 3 2 2 7" xfId="7677"/>
    <cellStyle name="Normal 2 5 3 2 2 8" xfId="7678"/>
    <cellStyle name="Normal 2 5 3 2 2 9" xfId="7679"/>
    <cellStyle name="Normal 2 5 3 2 20" xfId="7680"/>
    <cellStyle name="Normal 2 5 3 2 21" xfId="7681"/>
    <cellStyle name="Normal 2 5 3 2 22" xfId="7682"/>
    <cellStyle name="Normal 2 5 3 2 23" xfId="7683"/>
    <cellStyle name="Normal 2 5 3 2 24" xfId="7684"/>
    <cellStyle name="Normal 2 5 3 2 25" xfId="7685"/>
    <cellStyle name="Normal 2 5 3 2 26" xfId="7686"/>
    <cellStyle name="Normal 2 5 3 2 27" xfId="7687"/>
    <cellStyle name="Normal 2 5 3 2 28" xfId="7688"/>
    <cellStyle name="Normal 2 5 3 2 29" xfId="7689"/>
    <cellStyle name="Normal 2 5 3 2 3" xfId="7690"/>
    <cellStyle name="Normal 2 5 3 2 3 10" xfId="7691"/>
    <cellStyle name="Normal 2 5 3 2 3 11" xfId="7692"/>
    <cellStyle name="Normal 2 5 3 2 3 12" xfId="7693"/>
    <cellStyle name="Normal 2 5 3 2 3 13" xfId="7694"/>
    <cellStyle name="Normal 2 5 3 2 3 14" xfId="7695"/>
    <cellStyle name="Normal 2 5 3 2 3 15" xfId="7696"/>
    <cellStyle name="Normal 2 5 3 2 3 16" xfId="7697"/>
    <cellStyle name="Normal 2 5 3 2 3 17" xfId="7698"/>
    <cellStyle name="Normal 2 5 3 2 3 2" xfId="7699"/>
    <cellStyle name="Normal 2 5 3 2 3 3" xfId="7700"/>
    <cellStyle name="Normal 2 5 3 2 3 4" xfId="7701"/>
    <cellStyle name="Normal 2 5 3 2 3 5" xfId="7702"/>
    <cellStyle name="Normal 2 5 3 2 3 6" xfId="7703"/>
    <cellStyle name="Normal 2 5 3 2 3 7" xfId="7704"/>
    <cellStyle name="Normal 2 5 3 2 3 8" xfId="7705"/>
    <cellStyle name="Normal 2 5 3 2 3 9" xfId="7706"/>
    <cellStyle name="Normal 2 5 3 2 30" xfId="7707"/>
    <cellStyle name="Normal 2 5 3 2 31" xfId="7708"/>
    <cellStyle name="Normal 2 5 3 2 32" xfId="7709"/>
    <cellStyle name="Normal 2 5 3 2 33" xfId="7710"/>
    <cellStyle name="Normal 2 5 3 2 34" xfId="7711"/>
    <cellStyle name="Normal 2 5 3 2 35" xfId="7712"/>
    <cellStyle name="Normal 2 5 3 2 36" xfId="7713"/>
    <cellStyle name="Normal 2 5 3 2 37" xfId="7714"/>
    <cellStyle name="Normal 2 5 3 2 38" xfId="7715"/>
    <cellStyle name="Normal 2 5 3 2 39" xfId="7716"/>
    <cellStyle name="Normal 2 5 3 2 4" xfId="7717"/>
    <cellStyle name="Normal 2 5 3 2 40" xfId="7718"/>
    <cellStyle name="Normal 2 5 3 2 41" xfId="7719"/>
    <cellStyle name="Normal 2 5 3 2 42" xfId="7720"/>
    <cellStyle name="Normal 2 5 3 2 43" xfId="7721"/>
    <cellStyle name="Normal 2 5 3 2 44" xfId="7722"/>
    <cellStyle name="Normal 2 5 3 2 45" xfId="7723"/>
    <cellStyle name="Normal 2 5 3 2 46" xfId="7724"/>
    <cellStyle name="Normal 2 5 3 2 47" xfId="7725"/>
    <cellStyle name="Normal 2 5 3 2 48" xfId="7726"/>
    <cellStyle name="Normal 2 5 3 2 49" xfId="7727"/>
    <cellStyle name="Normal 2 5 3 2 5" xfId="7728"/>
    <cellStyle name="Normal 2 5 3 2 50" xfId="7729"/>
    <cellStyle name="Normal 2 5 3 2 51" xfId="7730"/>
    <cellStyle name="Normal 2 5 3 2 52" xfId="7731"/>
    <cellStyle name="Normal 2 5 3 2 53" xfId="7732"/>
    <cellStyle name="Normal 2 5 3 2 54" xfId="7733"/>
    <cellStyle name="Normal 2 5 3 2 55" xfId="7734"/>
    <cellStyle name="Normal 2 5 3 2 56" xfId="7735"/>
    <cellStyle name="Normal 2 5 3 2 57" xfId="7736"/>
    <cellStyle name="Normal 2 5 3 2 58" xfId="7737"/>
    <cellStyle name="Normal 2 5 3 2 59" xfId="7738"/>
    <cellStyle name="Normal 2 5 3 2 6" xfId="7739"/>
    <cellStyle name="Normal 2 5 3 2 60" xfId="7740"/>
    <cellStyle name="Normal 2 5 3 2 61" xfId="7741"/>
    <cellStyle name="Normal 2 5 3 2 62" xfId="7742"/>
    <cellStyle name="Normal 2 5 3 2 63" xfId="7743"/>
    <cellStyle name="Normal 2 5 3 2 64" xfId="7744"/>
    <cellStyle name="Normal 2 5 3 2 65" xfId="7745"/>
    <cellStyle name="Normal 2 5 3 2 66" xfId="7746"/>
    <cellStyle name="Normal 2 5 3 2 67" xfId="7747"/>
    <cellStyle name="Normal 2 5 3 2 68" xfId="7748"/>
    <cellStyle name="Normal 2 5 3 2 69" xfId="7749"/>
    <cellStyle name="Normal 2 5 3 2 7" xfId="7750"/>
    <cellStyle name="Normal 2 5 3 2 70" xfId="7751"/>
    <cellStyle name="Normal 2 5 3 2 71" xfId="7752"/>
    <cellStyle name="Normal 2 5 3 2 72" xfId="7753"/>
    <cellStyle name="Normal 2 5 3 2 73" xfId="7754"/>
    <cellStyle name="Normal 2 5 3 2 74" xfId="7755"/>
    <cellStyle name="Normal 2 5 3 2 75" xfId="7756"/>
    <cellStyle name="Normal 2 5 3 2 76" xfId="7757"/>
    <cellStyle name="Normal 2 5 3 2 77" xfId="7758"/>
    <cellStyle name="Normal 2 5 3 2 78" xfId="7759"/>
    <cellStyle name="Normal 2 5 3 2 79" xfId="7760"/>
    <cellStyle name="Normal 2 5 3 2 8" xfId="7761"/>
    <cellStyle name="Normal 2 5 3 2 80" xfId="7762"/>
    <cellStyle name="Normal 2 5 3 2 81" xfId="7763"/>
    <cellStyle name="Normal 2 5 3 2 82" xfId="7764"/>
    <cellStyle name="Normal 2 5 3 2 9" xfId="7765"/>
    <cellStyle name="Normal 2 5 3 20" xfId="7766"/>
    <cellStyle name="Normal 2 5 3 21" xfId="7767"/>
    <cellStyle name="Normal 2 5 3 22" xfId="7768"/>
    <cellStyle name="Normal 2 5 3 23" xfId="7769"/>
    <cellStyle name="Normal 2 5 3 24" xfId="7770"/>
    <cellStyle name="Normal 2 5 3 25" xfId="7771"/>
    <cellStyle name="Normal 2 5 3 26" xfId="7772"/>
    <cellStyle name="Normal 2 5 3 27" xfId="7773"/>
    <cellStyle name="Normal 2 5 3 28" xfId="7774"/>
    <cellStyle name="Normal 2 5 3 29" xfId="7775"/>
    <cellStyle name="Normal 2 5 3 3" xfId="7776"/>
    <cellStyle name="Normal 2 5 3 3 10" xfId="7777"/>
    <cellStyle name="Normal 2 5 3 3 11" xfId="7778"/>
    <cellStyle name="Normal 2 5 3 3 12" xfId="7779"/>
    <cellStyle name="Normal 2 5 3 3 13" xfId="7780"/>
    <cellStyle name="Normal 2 5 3 3 14" xfId="7781"/>
    <cellStyle name="Normal 2 5 3 3 15" xfId="7782"/>
    <cellStyle name="Normal 2 5 3 3 16" xfId="7783"/>
    <cellStyle name="Normal 2 5 3 3 17" xfId="7784"/>
    <cellStyle name="Normal 2 5 3 3 18" xfId="7785"/>
    <cellStyle name="Normal 2 5 3 3 2" xfId="7786"/>
    <cellStyle name="Normal 2 5 3 3 3" xfId="7787"/>
    <cellStyle name="Normal 2 5 3 3 4" xfId="7788"/>
    <cellStyle name="Normal 2 5 3 3 5" xfId="7789"/>
    <cellStyle name="Normal 2 5 3 3 6" xfId="7790"/>
    <cellStyle name="Normal 2 5 3 3 7" xfId="7791"/>
    <cellStyle name="Normal 2 5 3 3 8" xfId="7792"/>
    <cellStyle name="Normal 2 5 3 3 9" xfId="7793"/>
    <cellStyle name="Normal 2 5 3 30" xfId="7794"/>
    <cellStyle name="Normal 2 5 3 31" xfId="7795"/>
    <cellStyle name="Normal 2 5 3 32" xfId="7796"/>
    <cellStyle name="Normal 2 5 3 33" xfId="7797"/>
    <cellStyle name="Normal 2 5 3 34" xfId="7798"/>
    <cellStyle name="Normal 2 5 3 35" xfId="7799"/>
    <cellStyle name="Normal 2 5 3 36" xfId="7800"/>
    <cellStyle name="Normal 2 5 3 37" xfId="7801"/>
    <cellStyle name="Normal 2 5 3 38" xfId="7802"/>
    <cellStyle name="Normal 2 5 3 39" xfId="7803"/>
    <cellStyle name="Normal 2 5 3 4" xfId="7804"/>
    <cellStyle name="Normal 2 5 3 4 10" xfId="7805"/>
    <cellStyle name="Normal 2 5 3 4 11" xfId="7806"/>
    <cellStyle name="Normal 2 5 3 4 12" xfId="7807"/>
    <cellStyle name="Normal 2 5 3 4 13" xfId="7808"/>
    <cellStyle name="Normal 2 5 3 4 14" xfId="7809"/>
    <cellStyle name="Normal 2 5 3 4 15" xfId="7810"/>
    <cellStyle name="Normal 2 5 3 4 16" xfId="7811"/>
    <cellStyle name="Normal 2 5 3 4 17" xfId="7812"/>
    <cellStyle name="Normal 2 5 3 4 2" xfId="7813"/>
    <cellStyle name="Normal 2 5 3 4 3" xfId="7814"/>
    <cellStyle name="Normal 2 5 3 4 4" xfId="7815"/>
    <cellStyle name="Normal 2 5 3 4 5" xfId="7816"/>
    <cellStyle name="Normal 2 5 3 4 6" xfId="7817"/>
    <cellStyle name="Normal 2 5 3 4 7" xfId="7818"/>
    <cellStyle name="Normal 2 5 3 4 8" xfId="7819"/>
    <cellStyle name="Normal 2 5 3 4 9" xfId="7820"/>
    <cellStyle name="Normal 2 5 3 40" xfId="7821"/>
    <cellStyle name="Normal 2 5 3 41" xfId="7822"/>
    <cellStyle name="Normal 2 5 3 42" xfId="7823"/>
    <cellStyle name="Normal 2 5 3 43" xfId="7824"/>
    <cellStyle name="Normal 2 5 3 44" xfId="7825"/>
    <cellStyle name="Normal 2 5 3 45" xfId="7826"/>
    <cellStyle name="Normal 2 5 3 46" xfId="7827"/>
    <cellStyle name="Normal 2 5 3 47" xfId="7828"/>
    <cellStyle name="Normal 2 5 3 48" xfId="7829"/>
    <cellStyle name="Normal 2 5 3 49" xfId="7830"/>
    <cellStyle name="Normal 2 5 3 5" xfId="7831"/>
    <cellStyle name="Normal 2 5 3 50" xfId="7832"/>
    <cellStyle name="Normal 2 5 3 51" xfId="7833"/>
    <cellStyle name="Normal 2 5 3 52" xfId="7834"/>
    <cellStyle name="Normal 2 5 3 53" xfId="7835"/>
    <cellStyle name="Normal 2 5 3 54" xfId="7836"/>
    <cellStyle name="Normal 2 5 3 55" xfId="7837"/>
    <cellStyle name="Normal 2 5 3 56" xfId="7838"/>
    <cellStyle name="Normal 2 5 3 57" xfId="7839"/>
    <cellStyle name="Normal 2 5 3 58" xfId="7840"/>
    <cellStyle name="Normal 2 5 3 59" xfId="7841"/>
    <cellStyle name="Normal 2 5 3 6" xfId="7842"/>
    <cellStyle name="Normal 2 5 3 60" xfId="7843"/>
    <cellStyle name="Normal 2 5 3 61" xfId="7844"/>
    <cellStyle name="Normal 2 5 3 62" xfId="7845"/>
    <cellStyle name="Normal 2 5 3 63" xfId="7846"/>
    <cellStyle name="Normal 2 5 3 64" xfId="7847"/>
    <cellStyle name="Normal 2 5 3 65" xfId="7848"/>
    <cellStyle name="Normal 2 5 3 66" xfId="7849"/>
    <cellStyle name="Normal 2 5 3 67" xfId="7850"/>
    <cellStyle name="Normal 2 5 3 68" xfId="7851"/>
    <cellStyle name="Normal 2 5 3 69" xfId="7852"/>
    <cellStyle name="Normal 2 5 3 7" xfId="7853"/>
    <cellStyle name="Normal 2 5 3 70" xfId="7854"/>
    <cellStyle name="Normal 2 5 3 71" xfId="7855"/>
    <cellStyle name="Normal 2 5 3 72" xfId="7856"/>
    <cellStyle name="Normal 2 5 3 73" xfId="7857"/>
    <cellStyle name="Normal 2 5 3 74" xfId="7858"/>
    <cellStyle name="Normal 2 5 3 75" xfId="7859"/>
    <cellStyle name="Normal 2 5 3 76" xfId="7860"/>
    <cellStyle name="Normal 2 5 3 77" xfId="7861"/>
    <cellStyle name="Normal 2 5 3 78" xfId="7862"/>
    <cellStyle name="Normal 2 5 3 79" xfId="7863"/>
    <cellStyle name="Normal 2 5 3 8" xfId="7864"/>
    <cellStyle name="Normal 2 5 3 80" xfId="7865"/>
    <cellStyle name="Normal 2 5 3 81" xfId="7866"/>
    <cellStyle name="Normal 2 5 3 82" xfId="7867"/>
    <cellStyle name="Normal 2 5 3 83" xfId="7868"/>
    <cellStyle name="Normal 2 5 3 84" xfId="7869"/>
    <cellStyle name="Normal 2 5 3 9" xfId="7870"/>
    <cellStyle name="Normal 2 5 3_4 28 1_Asst_Health_Crit_AllTO_RIIO_20110714pm" xfId="934"/>
    <cellStyle name="Normal 2 5 30" xfId="7871"/>
    <cellStyle name="Normal 2 5 31" xfId="7872"/>
    <cellStyle name="Normal 2 5 32" xfId="7873"/>
    <cellStyle name="Normal 2 5 33" xfId="7874"/>
    <cellStyle name="Normal 2 5 34" xfId="7875"/>
    <cellStyle name="Normal 2 5 35" xfId="7876"/>
    <cellStyle name="Normal 2 5 36" xfId="7877"/>
    <cellStyle name="Normal 2 5 37" xfId="7878"/>
    <cellStyle name="Normal 2 5 38" xfId="7879"/>
    <cellStyle name="Normal 2 5 39" xfId="7880"/>
    <cellStyle name="Normal 2 5 4" xfId="935"/>
    <cellStyle name="Normal 2 5 4 10" xfId="7881"/>
    <cellStyle name="Normal 2 5 4 11" xfId="7882"/>
    <cellStyle name="Normal 2 5 4 12" xfId="7883"/>
    <cellStyle name="Normal 2 5 4 13" xfId="7884"/>
    <cellStyle name="Normal 2 5 4 14" xfId="7885"/>
    <cellStyle name="Normal 2 5 4 15" xfId="7886"/>
    <cellStyle name="Normal 2 5 4 16" xfId="7887"/>
    <cellStyle name="Normal 2 5 4 17" xfId="7888"/>
    <cellStyle name="Normal 2 5 4 18" xfId="7889"/>
    <cellStyle name="Normal 2 5 4 19" xfId="7890"/>
    <cellStyle name="Normal 2 5 4 2" xfId="7891"/>
    <cellStyle name="Normal 2 5 4 2 10" xfId="7892"/>
    <cellStyle name="Normal 2 5 4 2 11" xfId="7893"/>
    <cellStyle name="Normal 2 5 4 2 12" xfId="7894"/>
    <cellStyle name="Normal 2 5 4 2 13" xfId="7895"/>
    <cellStyle name="Normal 2 5 4 2 14" xfId="7896"/>
    <cellStyle name="Normal 2 5 4 2 15" xfId="7897"/>
    <cellStyle name="Normal 2 5 4 2 16" xfId="7898"/>
    <cellStyle name="Normal 2 5 4 2 17" xfId="7899"/>
    <cellStyle name="Normal 2 5 4 2 2" xfId="7900"/>
    <cellStyle name="Normal 2 5 4 2 3" xfId="7901"/>
    <cellStyle name="Normal 2 5 4 2 4" xfId="7902"/>
    <cellStyle name="Normal 2 5 4 2 5" xfId="7903"/>
    <cellStyle name="Normal 2 5 4 2 6" xfId="7904"/>
    <cellStyle name="Normal 2 5 4 2 7" xfId="7905"/>
    <cellStyle name="Normal 2 5 4 2 8" xfId="7906"/>
    <cellStyle name="Normal 2 5 4 2 9" xfId="7907"/>
    <cellStyle name="Normal 2 5 4 20" xfId="7908"/>
    <cellStyle name="Normal 2 5 4 21" xfId="7909"/>
    <cellStyle name="Normal 2 5 4 22" xfId="7910"/>
    <cellStyle name="Normal 2 5 4 23" xfId="7911"/>
    <cellStyle name="Normal 2 5 4 24" xfId="7912"/>
    <cellStyle name="Normal 2 5 4 25" xfId="7913"/>
    <cellStyle name="Normal 2 5 4 26" xfId="7914"/>
    <cellStyle name="Normal 2 5 4 27" xfId="7915"/>
    <cellStyle name="Normal 2 5 4 28" xfId="7916"/>
    <cellStyle name="Normal 2 5 4 29" xfId="7917"/>
    <cellStyle name="Normal 2 5 4 3" xfId="7918"/>
    <cellStyle name="Normal 2 5 4 3 10" xfId="7919"/>
    <cellStyle name="Normal 2 5 4 3 11" xfId="7920"/>
    <cellStyle name="Normal 2 5 4 3 12" xfId="7921"/>
    <cellStyle name="Normal 2 5 4 3 13" xfId="7922"/>
    <cellStyle name="Normal 2 5 4 3 14" xfId="7923"/>
    <cellStyle name="Normal 2 5 4 3 15" xfId="7924"/>
    <cellStyle name="Normal 2 5 4 3 16" xfId="7925"/>
    <cellStyle name="Normal 2 5 4 3 17" xfId="7926"/>
    <cellStyle name="Normal 2 5 4 3 2" xfId="7927"/>
    <cellStyle name="Normal 2 5 4 3 3" xfId="7928"/>
    <cellStyle name="Normal 2 5 4 3 4" xfId="7929"/>
    <cellStyle name="Normal 2 5 4 3 5" xfId="7930"/>
    <cellStyle name="Normal 2 5 4 3 6" xfId="7931"/>
    <cellStyle name="Normal 2 5 4 3 7" xfId="7932"/>
    <cellStyle name="Normal 2 5 4 3 8" xfId="7933"/>
    <cellStyle name="Normal 2 5 4 3 9" xfId="7934"/>
    <cellStyle name="Normal 2 5 4 30" xfId="7935"/>
    <cellStyle name="Normal 2 5 4 31" xfId="7936"/>
    <cellStyle name="Normal 2 5 4 32" xfId="7937"/>
    <cellStyle name="Normal 2 5 4 33" xfId="7938"/>
    <cellStyle name="Normal 2 5 4 34" xfId="7939"/>
    <cellStyle name="Normal 2 5 4 35" xfId="7940"/>
    <cellStyle name="Normal 2 5 4 36" xfId="7941"/>
    <cellStyle name="Normal 2 5 4 37" xfId="7942"/>
    <cellStyle name="Normal 2 5 4 38" xfId="7943"/>
    <cellStyle name="Normal 2 5 4 39" xfId="7944"/>
    <cellStyle name="Normal 2 5 4 4" xfId="7945"/>
    <cellStyle name="Normal 2 5 4 40" xfId="7946"/>
    <cellStyle name="Normal 2 5 4 41" xfId="7947"/>
    <cellStyle name="Normal 2 5 4 42" xfId="7948"/>
    <cellStyle name="Normal 2 5 4 43" xfId="7949"/>
    <cellStyle name="Normal 2 5 4 44" xfId="7950"/>
    <cellStyle name="Normal 2 5 4 45" xfId="7951"/>
    <cellStyle name="Normal 2 5 4 46" xfId="7952"/>
    <cellStyle name="Normal 2 5 4 47" xfId="7953"/>
    <cellStyle name="Normal 2 5 4 48" xfId="7954"/>
    <cellStyle name="Normal 2 5 4 49" xfId="7955"/>
    <cellStyle name="Normal 2 5 4 5" xfId="7956"/>
    <cellStyle name="Normal 2 5 4 50" xfId="7957"/>
    <cellStyle name="Normal 2 5 4 51" xfId="7958"/>
    <cellStyle name="Normal 2 5 4 52" xfId="7959"/>
    <cellStyle name="Normal 2 5 4 53" xfId="7960"/>
    <cellStyle name="Normal 2 5 4 54" xfId="7961"/>
    <cellStyle name="Normal 2 5 4 55" xfId="7962"/>
    <cellStyle name="Normal 2 5 4 56" xfId="7963"/>
    <cellStyle name="Normal 2 5 4 57" xfId="7964"/>
    <cellStyle name="Normal 2 5 4 58" xfId="7965"/>
    <cellStyle name="Normal 2 5 4 59" xfId="7966"/>
    <cellStyle name="Normal 2 5 4 6" xfId="7967"/>
    <cellStyle name="Normal 2 5 4 60" xfId="7968"/>
    <cellStyle name="Normal 2 5 4 61" xfId="7969"/>
    <cellStyle name="Normal 2 5 4 62" xfId="7970"/>
    <cellStyle name="Normal 2 5 4 63" xfId="7971"/>
    <cellStyle name="Normal 2 5 4 64" xfId="7972"/>
    <cellStyle name="Normal 2 5 4 65" xfId="7973"/>
    <cellStyle name="Normal 2 5 4 66" xfId="7974"/>
    <cellStyle name="Normal 2 5 4 67" xfId="7975"/>
    <cellStyle name="Normal 2 5 4 68" xfId="7976"/>
    <cellStyle name="Normal 2 5 4 69" xfId="7977"/>
    <cellStyle name="Normal 2 5 4 7" xfId="7978"/>
    <cellStyle name="Normal 2 5 4 70" xfId="7979"/>
    <cellStyle name="Normal 2 5 4 71" xfId="7980"/>
    <cellStyle name="Normal 2 5 4 72" xfId="7981"/>
    <cellStyle name="Normal 2 5 4 73" xfId="7982"/>
    <cellStyle name="Normal 2 5 4 74" xfId="7983"/>
    <cellStyle name="Normal 2 5 4 75" xfId="7984"/>
    <cellStyle name="Normal 2 5 4 76" xfId="7985"/>
    <cellStyle name="Normal 2 5 4 77" xfId="7986"/>
    <cellStyle name="Normal 2 5 4 78" xfId="7987"/>
    <cellStyle name="Normal 2 5 4 79" xfId="7988"/>
    <cellStyle name="Normal 2 5 4 8" xfId="7989"/>
    <cellStyle name="Normal 2 5 4 80" xfId="7990"/>
    <cellStyle name="Normal 2 5 4 81" xfId="7991"/>
    <cellStyle name="Normal 2 5 4 82" xfId="7992"/>
    <cellStyle name="Normal 2 5 4 9" xfId="7993"/>
    <cellStyle name="Normal 2 5 40" xfId="7994"/>
    <cellStyle name="Normal 2 5 41" xfId="7995"/>
    <cellStyle name="Normal 2 5 42" xfId="7996"/>
    <cellStyle name="Normal 2 5 43" xfId="7997"/>
    <cellStyle name="Normal 2 5 44" xfId="7998"/>
    <cellStyle name="Normal 2 5 45" xfId="7999"/>
    <cellStyle name="Normal 2 5 46" xfId="8000"/>
    <cellStyle name="Normal 2 5 47" xfId="8001"/>
    <cellStyle name="Normal 2 5 48" xfId="8002"/>
    <cellStyle name="Normal 2 5 49" xfId="8003"/>
    <cellStyle name="Normal 2 5 5" xfId="8004"/>
    <cellStyle name="Normal 2 5 5 10" xfId="34956"/>
    <cellStyle name="Normal 2 5 5 11" xfId="34957"/>
    <cellStyle name="Normal 2 5 5 12" xfId="34958"/>
    <cellStyle name="Normal 2 5 5 13" xfId="34959"/>
    <cellStyle name="Normal 2 5 5 14" xfId="34960"/>
    <cellStyle name="Normal 2 5 5 2" xfId="34961"/>
    <cellStyle name="Normal 2 5 5 2 10" xfId="34962"/>
    <cellStyle name="Normal 2 5 5 2 11" xfId="34963"/>
    <cellStyle name="Normal 2 5 5 2 12" xfId="34964"/>
    <cellStyle name="Normal 2 5 5 2 13" xfId="34965"/>
    <cellStyle name="Normal 2 5 5 2 2" xfId="34966"/>
    <cellStyle name="Normal 2 5 5 2 3" xfId="34967"/>
    <cellStyle name="Normal 2 5 5 2 4" xfId="34968"/>
    <cellStyle name="Normal 2 5 5 2 5" xfId="34969"/>
    <cellStyle name="Normal 2 5 5 2 6" xfId="34970"/>
    <cellStyle name="Normal 2 5 5 2 7" xfId="34971"/>
    <cellStyle name="Normal 2 5 5 2 8" xfId="34972"/>
    <cellStyle name="Normal 2 5 5 2 9" xfId="34973"/>
    <cellStyle name="Normal 2 5 5 3" xfId="34974"/>
    <cellStyle name="Normal 2 5 5 4" xfId="34975"/>
    <cellStyle name="Normal 2 5 5 5" xfId="34976"/>
    <cellStyle name="Normal 2 5 5 6" xfId="34977"/>
    <cellStyle name="Normal 2 5 5 7" xfId="34978"/>
    <cellStyle name="Normal 2 5 5 8" xfId="34979"/>
    <cellStyle name="Normal 2 5 5 9" xfId="34980"/>
    <cellStyle name="Normal 2 5 50" xfId="8005"/>
    <cellStyle name="Normal 2 5 51" xfId="8006"/>
    <cellStyle name="Normal 2 5 52" xfId="8007"/>
    <cellStyle name="Normal 2 5 53" xfId="8008"/>
    <cellStyle name="Normal 2 5 54" xfId="8009"/>
    <cellStyle name="Normal 2 5 55" xfId="8010"/>
    <cellStyle name="Normal 2 5 56" xfId="8011"/>
    <cellStyle name="Normal 2 5 57" xfId="8012"/>
    <cellStyle name="Normal 2 5 58" xfId="8013"/>
    <cellStyle name="Normal 2 5 59" xfId="8014"/>
    <cellStyle name="Normal 2 5 6" xfId="8015"/>
    <cellStyle name="Normal 2 5 6 10" xfId="34981"/>
    <cellStyle name="Normal 2 5 6 11" xfId="34982"/>
    <cellStyle name="Normal 2 5 6 12" xfId="34983"/>
    <cellStyle name="Normal 2 5 6 13" xfId="34984"/>
    <cellStyle name="Normal 2 5 6 14" xfId="34985"/>
    <cellStyle name="Normal 2 5 6 2" xfId="34986"/>
    <cellStyle name="Normal 2 5 6 2 10" xfId="34987"/>
    <cellStyle name="Normal 2 5 6 2 11" xfId="34988"/>
    <cellStyle name="Normal 2 5 6 2 12" xfId="34989"/>
    <cellStyle name="Normal 2 5 6 2 13" xfId="34990"/>
    <cellStyle name="Normal 2 5 6 2 2" xfId="34991"/>
    <cellStyle name="Normal 2 5 6 2 3" xfId="34992"/>
    <cellStyle name="Normal 2 5 6 2 4" xfId="34993"/>
    <cellStyle name="Normal 2 5 6 2 5" xfId="34994"/>
    <cellStyle name="Normal 2 5 6 2 6" xfId="34995"/>
    <cellStyle name="Normal 2 5 6 2 7" xfId="34996"/>
    <cellStyle name="Normal 2 5 6 2 8" xfId="34997"/>
    <cellStyle name="Normal 2 5 6 2 9" xfId="34998"/>
    <cellStyle name="Normal 2 5 6 3" xfId="34999"/>
    <cellStyle name="Normal 2 5 6 4" xfId="35000"/>
    <cellStyle name="Normal 2 5 6 5" xfId="35001"/>
    <cellStyle name="Normal 2 5 6 6" xfId="35002"/>
    <cellStyle name="Normal 2 5 6 7" xfId="35003"/>
    <cellStyle name="Normal 2 5 6 8" xfId="35004"/>
    <cellStyle name="Normal 2 5 6 9" xfId="35005"/>
    <cellStyle name="Normal 2 5 60" xfId="8016"/>
    <cellStyle name="Normal 2 5 61" xfId="8017"/>
    <cellStyle name="Normal 2 5 62" xfId="8018"/>
    <cellStyle name="Normal 2 5 63" xfId="8019"/>
    <cellStyle name="Normal 2 5 64" xfId="8020"/>
    <cellStyle name="Normal 2 5 65" xfId="8021"/>
    <cellStyle name="Normal 2 5 66" xfId="8022"/>
    <cellStyle name="Normal 2 5 67" xfId="8023"/>
    <cellStyle name="Normal 2 5 68" xfId="8024"/>
    <cellStyle name="Normal 2 5 69" xfId="8025"/>
    <cellStyle name="Normal 2 5 7" xfId="8026"/>
    <cellStyle name="Normal 2 5 7 10" xfId="8027"/>
    <cellStyle name="Normal 2 5 7 11" xfId="8028"/>
    <cellStyle name="Normal 2 5 7 12" xfId="8029"/>
    <cellStyle name="Normal 2 5 7 13" xfId="8030"/>
    <cellStyle name="Normal 2 5 7 14" xfId="8031"/>
    <cellStyle name="Normal 2 5 7 15" xfId="8032"/>
    <cellStyle name="Normal 2 5 7 16" xfId="8033"/>
    <cellStyle name="Normal 2 5 7 17" xfId="8034"/>
    <cellStyle name="Normal 2 5 7 2" xfId="8035"/>
    <cellStyle name="Normal 2 5 7 3" xfId="8036"/>
    <cellStyle name="Normal 2 5 7 4" xfId="8037"/>
    <cellStyle name="Normal 2 5 7 5" xfId="8038"/>
    <cellStyle name="Normal 2 5 7 6" xfId="8039"/>
    <cellStyle name="Normal 2 5 7 7" xfId="8040"/>
    <cellStyle name="Normal 2 5 7 8" xfId="8041"/>
    <cellStyle name="Normal 2 5 7 9" xfId="8042"/>
    <cellStyle name="Normal 2 5 70" xfId="8043"/>
    <cellStyle name="Normal 2 5 71" xfId="8044"/>
    <cellStyle name="Normal 2 5 72" xfId="8045"/>
    <cellStyle name="Normal 2 5 73" xfId="8046"/>
    <cellStyle name="Normal 2 5 74" xfId="8047"/>
    <cellStyle name="Normal 2 5 75" xfId="8048"/>
    <cellStyle name="Normal 2 5 76" xfId="8049"/>
    <cellStyle name="Normal 2 5 77" xfId="8050"/>
    <cellStyle name="Normal 2 5 78" xfId="8051"/>
    <cellStyle name="Normal 2 5 79" xfId="8052"/>
    <cellStyle name="Normal 2 5 8" xfId="96"/>
    <cellStyle name="Normal 2 5 8 2" xfId="35006"/>
    <cellStyle name="Normal 2 5 80" xfId="8053"/>
    <cellStyle name="Normal 2 5 81" xfId="8054"/>
    <cellStyle name="Normal 2 5 82" xfId="8055"/>
    <cellStyle name="Normal 2 5 83" xfId="8056"/>
    <cellStyle name="Normal 2 5 84" xfId="8057"/>
    <cellStyle name="Normal 2 5 85" xfId="8058"/>
    <cellStyle name="Normal 2 5 86" xfId="8059"/>
    <cellStyle name="Normal 2 5 87" xfId="8060"/>
    <cellStyle name="Normal 2 5 9" xfId="8061"/>
    <cellStyle name="Normal 2 5 9 2" xfId="33681"/>
    <cellStyle name="Normal 2 5_1.3s Accounting C Costs Scots" xfId="936"/>
    <cellStyle name="Normal 2 50" xfId="937"/>
    <cellStyle name="Normal 2 51" xfId="938"/>
    <cellStyle name="Normal 2 52" xfId="939"/>
    <cellStyle name="Normal 2 53" xfId="940"/>
    <cellStyle name="Normal 2 53 2" xfId="35007"/>
    <cellStyle name="Normal 2 53 3" xfId="35008"/>
    <cellStyle name="Normal 2 54" xfId="941"/>
    <cellStyle name="Normal 2 54 10" xfId="8062"/>
    <cellStyle name="Normal 2 54 11" xfId="8063"/>
    <cellStyle name="Normal 2 54 12" xfId="8064"/>
    <cellStyle name="Normal 2 54 13" xfId="8065"/>
    <cellStyle name="Normal 2 54 14" xfId="8066"/>
    <cellStyle name="Normal 2 54 15" xfId="8067"/>
    <cellStyle name="Normal 2 54 16" xfId="8068"/>
    <cellStyle name="Normal 2 54 17" xfId="8069"/>
    <cellStyle name="Normal 2 54 2" xfId="8070"/>
    <cellStyle name="Normal 2 54 3" xfId="8071"/>
    <cellStyle name="Normal 2 54 4" xfId="8072"/>
    <cellStyle name="Normal 2 54 5" xfId="8073"/>
    <cellStyle name="Normal 2 54 6" xfId="8074"/>
    <cellStyle name="Normal 2 54 7" xfId="8075"/>
    <cellStyle name="Normal 2 54 8" xfId="8076"/>
    <cellStyle name="Normal 2 54 9" xfId="8077"/>
    <cellStyle name="Normal 2 55" xfId="8078"/>
    <cellStyle name="Normal 2 55 10" xfId="8079"/>
    <cellStyle name="Normal 2 55 11" xfId="8080"/>
    <cellStyle name="Normal 2 55 12" xfId="8081"/>
    <cellStyle name="Normal 2 55 13" xfId="8082"/>
    <cellStyle name="Normal 2 55 14" xfId="8083"/>
    <cellStyle name="Normal 2 55 15" xfId="8084"/>
    <cellStyle name="Normal 2 55 16" xfId="8085"/>
    <cellStyle name="Normal 2 55 17" xfId="8086"/>
    <cellStyle name="Normal 2 55 2" xfId="8087"/>
    <cellStyle name="Normal 2 55 3" xfId="8088"/>
    <cellStyle name="Normal 2 55 4" xfId="8089"/>
    <cellStyle name="Normal 2 55 5" xfId="8090"/>
    <cellStyle name="Normal 2 55 6" xfId="8091"/>
    <cellStyle name="Normal 2 55 7" xfId="8092"/>
    <cellStyle name="Normal 2 55 8" xfId="8093"/>
    <cellStyle name="Normal 2 55 9" xfId="8094"/>
    <cellStyle name="Normal 2 56" xfId="8095"/>
    <cellStyle name="Normal 2 57" xfId="8096"/>
    <cellStyle name="Normal 2 58" xfId="8097"/>
    <cellStyle name="Normal 2 59" xfId="8098"/>
    <cellStyle name="Normal 2 6" xfId="942"/>
    <cellStyle name="Normal 2 6 10" xfId="8099"/>
    <cellStyle name="Normal 2 6 11" xfId="8100"/>
    <cellStyle name="Normal 2 6 12" xfId="8101"/>
    <cellStyle name="Normal 2 6 13" xfId="8102"/>
    <cellStyle name="Normal 2 6 14" xfId="8103"/>
    <cellStyle name="Normal 2 6 15" xfId="8104"/>
    <cellStyle name="Normal 2 6 16" xfId="8105"/>
    <cellStyle name="Normal 2 6 17" xfId="8106"/>
    <cellStyle name="Normal 2 6 18" xfId="8107"/>
    <cellStyle name="Normal 2 6 19" xfId="8108"/>
    <cellStyle name="Normal 2 6 2" xfId="943"/>
    <cellStyle name="Normal 2 6 20" xfId="8109"/>
    <cellStyle name="Normal 2 6 21" xfId="8110"/>
    <cellStyle name="Normal 2 6 22" xfId="8111"/>
    <cellStyle name="Normal 2 6 23" xfId="8112"/>
    <cellStyle name="Normal 2 6 24" xfId="8113"/>
    <cellStyle name="Normal 2 6 25" xfId="8114"/>
    <cellStyle name="Normal 2 6 26" xfId="8115"/>
    <cellStyle name="Normal 2 6 27" xfId="8116"/>
    <cellStyle name="Normal 2 6 28" xfId="8117"/>
    <cellStyle name="Normal 2 6 29" xfId="8118"/>
    <cellStyle name="Normal 2 6 3" xfId="8119"/>
    <cellStyle name="Normal 2 6 3 10" xfId="8120"/>
    <cellStyle name="Normal 2 6 3 11" xfId="8121"/>
    <cellStyle name="Normal 2 6 3 12" xfId="8122"/>
    <cellStyle name="Normal 2 6 3 13" xfId="8123"/>
    <cellStyle name="Normal 2 6 3 14" xfId="8124"/>
    <cellStyle name="Normal 2 6 3 15" xfId="8125"/>
    <cellStyle name="Normal 2 6 3 16" xfId="8126"/>
    <cellStyle name="Normal 2 6 3 17" xfId="8127"/>
    <cellStyle name="Normal 2 6 3 2" xfId="8128"/>
    <cellStyle name="Normal 2 6 3 3" xfId="8129"/>
    <cellStyle name="Normal 2 6 3 4" xfId="8130"/>
    <cellStyle name="Normal 2 6 3 5" xfId="8131"/>
    <cellStyle name="Normal 2 6 3 6" xfId="8132"/>
    <cellStyle name="Normal 2 6 3 7" xfId="8133"/>
    <cellStyle name="Normal 2 6 3 8" xfId="8134"/>
    <cellStyle name="Normal 2 6 3 9" xfId="8135"/>
    <cellStyle name="Normal 2 6 30" xfId="8136"/>
    <cellStyle name="Normal 2 6 31" xfId="8137"/>
    <cellStyle name="Normal 2 6 32" xfId="8138"/>
    <cellStyle name="Normal 2 6 33" xfId="8139"/>
    <cellStyle name="Normal 2 6 34" xfId="8140"/>
    <cellStyle name="Normal 2 6 35" xfId="8141"/>
    <cellStyle name="Normal 2 6 36" xfId="8142"/>
    <cellStyle name="Normal 2 6 37" xfId="8143"/>
    <cellStyle name="Normal 2 6 38" xfId="8144"/>
    <cellStyle name="Normal 2 6 39" xfId="8145"/>
    <cellStyle name="Normal 2 6 4" xfId="8146"/>
    <cellStyle name="Normal 2 6 4 10" xfId="8147"/>
    <cellStyle name="Normal 2 6 4 11" xfId="8148"/>
    <cellStyle name="Normal 2 6 4 12" xfId="8149"/>
    <cellStyle name="Normal 2 6 4 13" xfId="8150"/>
    <cellStyle name="Normal 2 6 4 14" xfId="8151"/>
    <cellStyle name="Normal 2 6 4 15" xfId="8152"/>
    <cellStyle name="Normal 2 6 4 16" xfId="8153"/>
    <cellStyle name="Normal 2 6 4 17" xfId="8154"/>
    <cellStyle name="Normal 2 6 4 2" xfId="8155"/>
    <cellStyle name="Normal 2 6 4 3" xfId="8156"/>
    <cellStyle name="Normal 2 6 4 4" xfId="8157"/>
    <cellStyle name="Normal 2 6 4 5" xfId="8158"/>
    <cellStyle name="Normal 2 6 4 6" xfId="8159"/>
    <cellStyle name="Normal 2 6 4 7" xfId="8160"/>
    <cellStyle name="Normal 2 6 4 8" xfId="8161"/>
    <cellStyle name="Normal 2 6 4 9" xfId="8162"/>
    <cellStyle name="Normal 2 6 40" xfId="8163"/>
    <cellStyle name="Normal 2 6 41" xfId="8164"/>
    <cellStyle name="Normal 2 6 42" xfId="8165"/>
    <cellStyle name="Normal 2 6 43" xfId="8166"/>
    <cellStyle name="Normal 2 6 44" xfId="8167"/>
    <cellStyle name="Normal 2 6 45" xfId="8168"/>
    <cellStyle name="Normal 2 6 46" xfId="8169"/>
    <cellStyle name="Normal 2 6 47" xfId="8170"/>
    <cellStyle name="Normal 2 6 48" xfId="8171"/>
    <cellStyle name="Normal 2 6 49" xfId="8172"/>
    <cellStyle name="Normal 2 6 5" xfId="8173"/>
    <cellStyle name="Normal 2 6 50" xfId="8174"/>
    <cellStyle name="Normal 2 6 51" xfId="8175"/>
    <cellStyle name="Normal 2 6 52" xfId="8176"/>
    <cellStyle name="Normal 2 6 53" xfId="8177"/>
    <cellStyle name="Normal 2 6 54" xfId="8178"/>
    <cellStyle name="Normal 2 6 55" xfId="8179"/>
    <cellStyle name="Normal 2 6 56" xfId="8180"/>
    <cellStyle name="Normal 2 6 57" xfId="8181"/>
    <cellStyle name="Normal 2 6 58" xfId="8182"/>
    <cellStyle name="Normal 2 6 59" xfId="8183"/>
    <cellStyle name="Normal 2 6 6" xfId="8184"/>
    <cellStyle name="Normal 2 6 60" xfId="8185"/>
    <cellStyle name="Normal 2 6 61" xfId="8186"/>
    <cellStyle name="Normal 2 6 62" xfId="8187"/>
    <cellStyle name="Normal 2 6 63" xfId="8188"/>
    <cellStyle name="Normal 2 6 64" xfId="8189"/>
    <cellStyle name="Normal 2 6 65" xfId="8190"/>
    <cellStyle name="Normal 2 6 66" xfId="8191"/>
    <cellStyle name="Normal 2 6 67" xfId="8192"/>
    <cellStyle name="Normal 2 6 68" xfId="8193"/>
    <cellStyle name="Normal 2 6 69" xfId="8194"/>
    <cellStyle name="Normal 2 6 7" xfId="8195"/>
    <cellStyle name="Normal 2 6 70" xfId="8196"/>
    <cellStyle name="Normal 2 6 71" xfId="8197"/>
    <cellStyle name="Normal 2 6 72" xfId="8198"/>
    <cellStyle name="Normal 2 6 73" xfId="8199"/>
    <cellStyle name="Normal 2 6 74" xfId="8200"/>
    <cellStyle name="Normal 2 6 75" xfId="8201"/>
    <cellStyle name="Normal 2 6 76" xfId="8202"/>
    <cellStyle name="Normal 2 6 77" xfId="8203"/>
    <cellStyle name="Normal 2 6 78" xfId="8204"/>
    <cellStyle name="Normal 2 6 8" xfId="8205"/>
    <cellStyle name="Normal 2 6 9" xfId="8206"/>
    <cellStyle name="Normal 2 6_3.1.2 DB Pension Detail" xfId="944"/>
    <cellStyle name="Normal 2 60" xfId="8207"/>
    <cellStyle name="Normal 2 61" xfId="8208"/>
    <cellStyle name="Normal 2 62" xfId="8209"/>
    <cellStyle name="Normal 2 63" xfId="8210"/>
    <cellStyle name="Normal 2 64" xfId="8211"/>
    <cellStyle name="Normal 2 65" xfId="8212"/>
    <cellStyle name="Normal 2 66" xfId="8213"/>
    <cellStyle name="Normal 2 67" xfId="8214"/>
    <cellStyle name="Normal 2 68" xfId="8215"/>
    <cellStyle name="Normal 2 69" xfId="8216"/>
    <cellStyle name="Normal 2 7" xfId="945"/>
    <cellStyle name="Normal 2 7 10" xfId="8217"/>
    <cellStyle name="Normal 2 7 11" xfId="8218"/>
    <cellStyle name="Normal 2 7 12" xfId="8219"/>
    <cellStyle name="Normal 2 7 13" xfId="8220"/>
    <cellStyle name="Normal 2 7 14" xfId="8221"/>
    <cellStyle name="Normal 2 7 15" xfId="8222"/>
    <cellStyle name="Normal 2 7 16" xfId="8223"/>
    <cellStyle name="Normal 2 7 17" xfId="8224"/>
    <cellStyle name="Normal 2 7 18" xfId="8225"/>
    <cellStyle name="Normal 2 7 19" xfId="8226"/>
    <cellStyle name="Normal 2 7 2" xfId="1979"/>
    <cellStyle name="Normal 2 7 2 10" xfId="8227"/>
    <cellStyle name="Normal 2 7 2 11" xfId="8228"/>
    <cellStyle name="Normal 2 7 2 12" xfId="8229"/>
    <cellStyle name="Normal 2 7 2 13" xfId="8230"/>
    <cellStyle name="Normal 2 7 2 14" xfId="8231"/>
    <cellStyle name="Normal 2 7 2 15" xfId="8232"/>
    <cellStyle name="Normal 2 7 2 16" xfId="8233"/>
    <cellStyle name="Normal 2 7 2 17" xfId="8234"/>
    <cellStyle name="Normal 2 7 2 2" xfId="8235"/>
    <cellStyle name="Normal 2 7 2 3" xfId="8236"/>
    <cellStyle name="Normal 2 7 2 4" xfId="8237"/>
    <cellStyle name="Normal 2 7 2 5" xfId="8238"/>
    <cellStyle name="Normal 2 7 2 6" xfId="8239"/>
    <cellStyle name="Normal 2 7 2 7" xfId="8240"/>
    <cellStyle name="Normal 2 7 2 8" xfId="8241"/>
    <cellStyle name="Normal 2 7 2 9" xfId="8242"/>
    <cellStyle name="Normal 2 7 20" xfId="8243"/>
    <cellStyle name="Normal 2 7 21" xfId="8244"/>
    <cellStyle name="Normal 2 7 22" xfId="8245"/>
    <cellStyle name="Normal 2 7 23" xfId="8246"/>
    <cellStyle name="Normal 2 7 24" xfId="8247"/>
    <cellStyle name="Normal 2 7 25" xfId="8248"/>
    <cellStyle name="Normal 2 7 26" xfId="8249"/>
    <cellStyle name="Normal 2 7 27" xfId="8250"/>
    <cellStyle name="Normal 2 7 28" xfId="8251"/>
    <cellStyle name="Normal 2 7 29" xfId="8252"/>
    <cellStyle name="Normal 2 7 3" xfId="8253"/>
    <cellStyle name="Normal 2 7 3 10" xfId="8254"/>
    <cellStyle name="Normal 2 7 3 11" xfId="8255"/>
    <cellStyle name="Normal 2 7 3 12" xfId="8256"/>
    <cellStyle name="Normal 2 7 3 13" xfId="8257"/>
    <cellStyle name="Normal 2 7 3 14" xfId="8258"/>
    <cellStyle name="Normal 2 7 3 15" xfId="8259"/>
    <cellStyle name="Normal 2 7 3 16" xfId="8260"/>
    <cellStyle name="Normal 2 7 3 17" xfId="8261"/>
    <cellStyle name="Normal 2 7 3 2" xfId="8262"/>
    <cellStyle name="Normal 2 7 3 3" xfId="8263"/>
    <cellStyle name="Normal 2 7 3 4" xfId="8264"/>
    <cellStyle name="Normal 2 7 3 5" xfId="8265"/>
    <cellStyle name="Normal 2 7 3 6" xfId="8266"/>
    <cellStyle name="Normal 2 7 3 7" xfId="8267"/>
    <cellStyle name="Normal 2 7 3 8" xfId="8268"/>
    <cellStyle name="Normal 2 7 3 9" xfId="8269"/>
    <cellStyle name="Normal 2 7 30" xfId="8270"/>
    <cellStyle name="Normal 2 7 31" xfId="8271"/>
    <cellStyle name="Normal 2 7 32" xfId="8272"/>
    <cellStyle name="Normal 2 7 33" xfId="8273"/>
    <cellStyle name="Normal 2 7 34" xfId="8274"/>
    <cellStyle name="Normal 2 7 35" xfId="8275"/>
    <cellStyle name="Normal 2 7 36" xfId="8276"/>
    <cellStyle name="Normal 2 7 37" xfId="8277"/>
    <cellStyle name="Normal 2 7 38" xfId="8278"/>
    <cellStyle name="Normal 2 7 39" xfId="8279"/>
    <cellStyle name="Normal 2 7 4" xfId="8280"/>
    <cellStyle name="Normal 2 7 40" xfId="8281"/>
    <cellStyle name="Normal 2 7 41" xfId="8282"/>
    <cellStyle name="Normal 2 7 42" xfId="8283"/>
    <cellStyle name="Normal 2 7 43" xfId="8284"/>
    <cellStyle name="Normal 2 7 44" xfId="8285"/>
    <cellStyle name="Normal 2 7 45" xfId="8286"/>
    <cellStyle name="Normal 2 7 46" xfId="8287"/>
    <cellStyle name="Normal 2 7 47" xfId="8288"/>
    <cellStyle name="Normal 2 7 48" xfId="8289"/>
    <cellStyle name="Normal 2 7 49" xfId="8290"/>
    <cellStyle name="Normal 2 7 5" xfId="8291"/>
    <cellStyle name="Normal 2 7 50" xfId="8292"/>
    <cellStyle name="Normal 2 7 51" xfId="8293"/>
    <cellStyle name="Normal 2 7 52" xfId="8294"/>
    <cellStyle name="Normal 2 7 53" xfId="8295"/>
    <cellStyle name="Normal 2 7 54" xfId="8296"/>
    <cellStyle name="Normal 2 7 55" xfId="8297"/>
    <cellStyle name="Normal 2 7 56" xfId="8298"/>
    <cellStyle name="Normal 2 7 57" xfId="8299"/>
    <cellStyle name="Normal 2 7 58" xfId="8300"/>
    <cellStyle name="Normal 2 7 59" xfId="8301"/>
    <cellStyle name="Normal 2 7 6" xfId="8302"/>
    <cellStyle name="Normal 2 7 60" xfId="8303"/>
    <cellStyle name="Normal 2 7 61" xfId="8304"/>
    <cellStyle name="Normal 2 7 62" xfId="8305"/>
    <cellStyle name="Normal 2 7 63" xfId="8306"/>
    <cellStyle name="Normal 2 7 64" xfId="8307"/>
    <cellStyle name="Normal 2 7 65" xfId="8308"/>
    <cellStyle name="Normal 2 7 66" xfId="8309"/>
    <cellStyle name="Normal 2 7 67" xfId="8310"/>
    <cellStyle name="Normal 2 7 68" xfId="8311"/>
    <cellStyle name="Normal 2 7 69" xfId="8312"/>
    <cellStyle name="Normal 2 7 7" xfId="8313"/>
    <cellStyle name="Normal 2 7 70" xfId="8314"/>
    <cellStyle name="Normal 2 7 71" xfId="8315"/>
    <cellStyle name="Normal 2 7 72" xfId="8316"/>
    <cellStyle name="Normal 2 7 73" xfId="8317"/>
    <cellStyle name="Normal 2 7 74" xfId="8318"/>
    <cellStyle name="Normal 2 7 75" xfId="8319"/>
    <cellStyle name="Normal 2 7 76" xfId="8320"/>
    <cellStyle name="Normal 2 7 77" xfId="8321"/>
    <cellStyle name="Normal 2 7 78" xfId="8322"/>
    <cellStyle name="Normal 2 7 8" xfId="8323"/>
    <cellStyle name="Normal 2 7 9" xfId="8324"/>
    <cellStyle name="Normal 2 70" xfId="8325"/>
    <cellStyle name="Normal 2 71" xfId="8326"/>
    <cellStyle name="Normal 2 72" xfId="8327"/>
    <cellStyle name="Normal 2 73" xfId="8328"/>
    <cellStyle name="Normal 2 74" xfId="8329"/>
    <cellStyle name="Normal 2 75" xfId="8330"/>
    <cellStyle name="Normal 2 76" xfId="8331"/>
    <cellStyle name="Normal 2 77" xfId="8332"/>
    <cellStyle name="Normal 2 78" xfId="8333"/>
    <cellStyle name="Normal 2 79" xfId="8334"/>
    <cellStyle name="Normal 2 8" xfId="946"/>
    <cellStyle name="Normal 2 8 10" xfId="8335"/>
    <cellStyle name="Normal 2 8 11" xfId="8336"/>
    <cellStyle name="Normal 2 8 12" xfId="8337"/>
    <cellStyle name="Normal 2 8 13" xfId="8338"/>
    <cellStyle name="Normal 2 8 14" xfId="8339"/>
    <cellStyle name="Normal 2 8 15" xfId="8340"/>
    <cellStyle name="Normal 2 8 16" xfId="8341"/>
    <cellStyle name="Normal 2 8 17" xfId="8342"/>
    <cellStyle name="Normal 2 8 18" xfId="8343"/>
    <cellStyle name="Normal 2 8 19" xfId="8344"/>
    <cellStyle name="Normal 2 8 2" xfId="8345"/>
    <cellStyle name="Normal 2 8 2 10" xfId="8346"/>
    <cellStyle name="Normal 2 8 2 11" xfId="8347"/>
    <cellStyle name="Normal 2 8 2 12" xfId="8348"/>
    <cellStyle name="Normal 2 8 2 13" xfId="8349"/>
    <cellStyle name="Normal 2 8 2 14" xfId="8350"/>
    <cellStyle name="Normal 2 8 2 15" xfId="8351"/>
    <cellStyle name="Normal 2 8 2 16" xfId="8352"/>
    <cellStyle name="Normal 2 8 2 17" xfId="8353"/>
    <cellStyle name="Normal 2 8 2 2" xfId="8354"/>
    <cellStyle name="Normal 2 8 2 3" xfId="8355"/>
    <cellStyle name="Normal 2 8 2 4" xfId="8356"/>
    <cellStyle name="Normal 2 8 2 5" xfId="8357"/>
    <cellStyle name="Normal 2 8 2 6" xfId="8358"/>
    <cellStyle name="Normal 2 8 2 7" xfId="8359"/>
    <cellStyle name="Normal 2 8 2 8" xfId="8360"/>
    <cellStyle name="Normal 2 8 2 9" xfId="8361"/>
    <cellStyle name="Normal 2 8 20" xfId="8362"/>
    <cellStyle name="Normal 2 8 21" xfId="8363"/>
    <cellStyle name="Normal 2 8 22" xfId="8364"/>
    <cellStyle name="Normal 2 8 23" xfId="8365"/>
    <cellStyle name="Normal 2 8 24" xfId="8366"/>
    <cellStyle name="Normal 2 8 25" xfId="8367"/>
    <cellStyle name="Normal 2 8 26" xfId="8368"/>
    <cellStyle name="Normal 2 8 27" xfId="8369"/>
    <cellStyle name="Normal 2 8 28" xfId="8370"/>
    <cellStyle name="Normal 2 8 29" xfId="8371"/>
    <cellStyle name="Normal 2 8 3" xfId="8372"/>
    <cellStyle name="Normal 2 8 3 10" xfId="8373"/>
    <cellStyle name="Normal 2 8 3 11" xfId="8374"/>
    <cellStyle name="Normal 2 8 3 12" xfId="8375"/>
    <cellStyle name="Normal 2 8 3 13" xfId="8376"/>
    <cellStyle name="Normal 2 8 3 14" xfId="8377"/>
    <cellStyle name="Normal 2 8 3 15" xfId="8378"/>
    <cellStyle name="Normal 2 8 3 16" xfId="8379"/>
    <cellStyle name="Normal 2 8 3 17" xfId="8380"/>
    <cellStyle name="Normal 2 8 3 2" xfId="8381"/>
    <cellStyle name="Normal 2 8 3 3" xfId="8382"/>
    <cellStyle name="Normal 2 8 3 4" xfId="8383"/>
    <cellStyle name="Normal 2 8 3 5" xfId="8384"/>
    <cellStyle name="Normal 2 8 3 6" xfId="8385"/>
    <cellStyle name="Normal 2 8 3 7" xfId="8386"/>
    <cellStyle name="Normal 2 8 3 8" xfId="8387"/>
    <cellStyle name="Normal 2 8 3 9" xfId="8388"/>
    <cellStyle name="Normal 2 8 30" xfId="8389"/>
    <cellStyle name="Normal 2 8 31" xfId="8390"/>
    <cellStyle name="Normal 2 8 32" xfId="8391"/>
    <cellStyle name="Normal 2 8 33" xfId="8392"/>
    <cellStyle name="Normal 2 8 34" xfId="8393"/>
    <cellStyle name="Normal 2 8 35" xfId="8394"/>
    <cellStyle name="Normal 2 8 36" xfId="8395"/>
    <cellStyle name="Normal 2 8 37" xfId="8396"/>
    <cellStyle name="Normal 2 8 38" xfId="8397"/>
    <cellStyle name="Normal 2 8 39" xfId="8398"/>
    <cellStyle name="Normal 2 8 4" xfId="8399"/>
    <cellStyle name="Normal 2 8 40" xfId="8400"/>
    <cellStyle name="Normal 2 8 41" xfId="8401"/>
    <cellStyle name="Normal 2 8 42" xfId="8402"/>
    <cellStyle name="Normal 2 8 43" xfId="8403"/>
    <cellStyle name="Normal 2 8 44" xfId="8404"/>
    <cellStyle name="Normal 2 8 45" xfId="8405"/>
    <cellStyle name="Normal 2 8 46" xfId="8406"/>
    <cellStyle name="Normal 2 8 47" xfId="8407"/>
    <cellStyle name="Normal 2 8 48" xfId="8408"/>
    <cellStyle name="Normal 2 8 49" xfId="8409"/>
    <cellStyle name="Normal 2 8 5" xfId="8410"/>
    <cellStyle name="Normal 2 8 50" xfId="8411"/>
    <cellStyle name="Normal 2 8 51" xfId="8412"/>
    <cellStyle name="Normal 2 8 52" xfId="8413"/>
    <cellStyle name="Normal 2 8 53" xfId="8414"/>
    <cellStyle name="Normal 2 8 54" xfId="8415"/>
    <cellStyle name="Normal 2 8 55" xfId="8416"/>
    <cellStyle name="Normal 2 8 56" xfId="8417"/>
    <cellStyle name="Normal 2 8 57" xfId="8418"/>
    <cellStyle name="Normal 2 8 58" xfId="8419"/>
    <cellStyle name="Normal 2 8 59" xfId="8420"/>
    <cellStyle name="Normal 2 8 6" xfId="8421"/>
    <cellStyle name="Normal 2 8 60" xfId="8422"/>
    <cellStyle name="Normal 2 8 61" xfId="8423"/>
    <cellStyle name="Normal 2 8 62" xfId="8424"/>
    <cellStyle name="Normal 2 8 63" xfId="8425"/>
    <cellStyle name="Normal 2 8 64" xfId="8426"/>
    <cellStyle name="Normal 2 8 65" xfId="8427"/>
    <cellStyle name="Normal 2 8 66" xfId="8428"/>
    <cellStyle name="Normal 2 8 67" xfId="8429"/>
    <cellStyle name="Normal 2 8 68" xfId="8430"/>
    <cellStyle name="Normal 2 8 69" xfId="8431"/>
    <cellStyle name="Normal 2 8 7" xfId="8432"/>
    <cellStyle name="Normal 2 8 70" xfId="8433"/>
    <cellStyle name="Normal 2 8 71" xfId="8434"/>
    <cellStyle name="Normal 2 8 72" xfId="8435"/>
    <cellStyle name="Normal 2 8 73" xfId="8436"/>
    <cellStyle name="Normal 2 8 74" xfId="8437"/>
    <cellStyle name="Normal 2 8 75" xfId="8438"/>
    <cellStyle name="Normal 2 8 76" xfId="8439"/>
    <cellStyle name="Normal 2 8 77" xfId="8440"/>
    <cellStyle name="Normal 2 8 78" xfId="8441"/>
    <cellStyle name="Normal 2 8 8" xfId="8442"/>
    <cellStyle name="Normal 2 8 9" xfId="8443"/>
    <cellStyle name="Normal 2 80" xfId="8444"/>
    <cellStyle name="Normal 2 81" xfId="8445"/>
    <cellStyle name="Normal 2 82" xfId="8446"/>
    <cellStyle name="Normal 2 83" xfId="8447"/>
    <cellStyle name="Normal 2 84" xfId="8448"/>
    <cellStyle name="Normal 2 85" xfId="8449"/>
    <cellStyle name="Normal 2 86" xfId="8450"/>
    <cellStyle name="Normal 2 87" xfId="8451"/>
    <cellStyle name="Normal 2 88" xfId="8452"/>
    <cellStyle name="Normal 2 89" xfId="8453"/>
    <cellStyle name="Normal 2 9" xfId="947"/>
    <cellStyle name="Normal 2 9 10" xfId="8454"/>
    <cellStyle name="Normal 2 9 11" xfId="8455"/>
    <cellStyle name="Normal 2 9 12" xfId="8456"/>
    <cellStyle name="Normal 2 9 13" xfId="8457"/>
    <cellStyle name="Normal 2 9 14" xfId="8458"/>
    <cellStyle name="Normal 2 9 15" xfId="8459"/>
    <cellStyle name="Normal 2 9 16" xfId="8460"/>
    <cellStyle name="Normal 2 9 17" xfId="8461"/>
    <cellStyle name="Normal 2 9 18" xfId="8462"/>
    <cellStyle name="Normal 2 9 19" xfId="8463"/>
    <cellStyle name="Normal 2 9 2" xfId="8464"/>
    <cellStyle name="Normal 2 9 2 10" xfId="8465"/>
    <cellStyle name="Normal 2 9 2 11" xfId="8466"/>
    <cellStyle name="Normal 2 9 2 12" xfId="8467"/>
    <cellStyle name="Normal 2 9 2 13" xfId="8468"/>
    <cellStyle name="Normal 2 9 2 14" xfId="8469"/>
    <cellStyle name="Normal 2 9 2 15" xfId="8470"/>
    <cellStyle name="Normal 2 9 2 16" xfId="8471"/>
    <cellStyle name="Normal 2 9 2 17" xfId="8472"/>
    <cellStyle name="Normal 2 9 2 2" xfId="8473"/>
    <cellStyle name="Normal 2 9 2 3" xfId="8474"/>
    <cellStyle name="Normal 2 9 2 4" xfId="8475"/>
    <cellStyle name="Normal 2 9 2 5" xfId="8476"/>
    <cellStyle name="Normal 2 9 2 6" xfId="8477"/>
    <cellStyle name="Normal 2 9 2 7" xfId="8478"/>
    <cellStyle name="Normal 2 9 2 8" xfId="8479"/>
    <cellStyle name="Normal 2 9 2 9" xfId="8480"/>
    <cellStyle name="Normal 2 9 20" xfId="8481"/>
    <cellStyle name="Normal 2 9 21" xfId="8482"/>
    <cellStyle name="Normal 2 9 22" xfId="8483"/>
    <cellStyle name="Normal 2 9 23" xfId="8484"/>
    <cellStyle name="Normal 2 9 24" xfId="8485"/>
    <cellStyle name="Normal 2 9 25" xfId="8486"/>
    <cellStyle name="Normal 2 9 26" xfId="8487"/>
    <cellStyle name="Normal 2 9 27" xfId="8488"/>
    <cellStyle name="Normal 2 9 28" xfId="8489"/>
    <cellStyle name="Normal 2 9 29" xfId="8490"/>
    <cellStyle name="Normal 2 9 3" xfId="8491"/>
    <cellStyle name="Normal 2 9 3 10" xfId="8492"/>
    <cellStyle name="Normal 2 9 3 11" xfId="8493"/>
    <cellStyle name="Normal 2 9 3 12" xfId="8494"/>
    <cellStyle name="Normal 2 9 3 13" xfId="8495"/>
    <cellStyle name="Normal 2 9 3 14" xfId="8496"/>
    <cellStyle name="Normal 2 9 3 15" xfId="8497"/>
    <cellStyle name="Normal 2 9 3 16" xfId="8498"/>
    <cellStyle name="Normal 2 9 3 17" xfId="8499"/>
    <cellStyle name="Normal 2 9 3 2" xfId="8500"/>
    <cellStyle name="Normal 2 9 3 3" xfId="8501"/>
    <cellStyle name="Normal 2 9 3 4" xfId="8502"/>
    <cellStyle name="Normal 2 9 3 5" xfId="8503"/>
    <cellStyle name="Normal 2 9 3 6" xfId="8504"/>
    <cellStyle name="Normal 2 9 3 7" xfId="8505"/>
    <cellStyle name="Normal 2 9 3 8" xfId="8506"/>
    <cellStyle name="Normal 2 9 3 9" xfId="8507"/>
    <cellStyle name="Normal 2 9 30" xfId="8508"/>
    <cellStyle name="Normal 2 9 31" xfId="8509"/>
    <cellStyle name="Normal 2 9 32" xfId="8510"/>
    <cellStyle name="Normal 2 9 33" xfId="8511"/>
    <cellStyle name="Normal 2 9 34" xfId="8512"/>
    <cellStyle name="Normal 2 9 35" xfId="8513"/>
    <cellStyle name="Normal 2 9 36" xfId="8514"/>
    <cellStyle name="Normal 2 9 37" xfId="8515"/>
    <cellStyle name="Normal 2 9 38" xfId="8516"/>
    <cellStyle name="Normal 2 9 39" xfId="8517"/>
    <cellStyle name="Normal 2 9 4" xfId="8518"/>
    <cellStyle name="Normal 2 9 40" xfId="8519"/>
    <cellStyle name="Normal 2 9 41" xfId="8520"/>
    <cellStyle name="Normal 2 9 42" xfId="8521"/>
    <cellStyle name="Normal 2 9 43" xfId="8522"/>
    <cellStyle name="Normal 2 9 44" xfId="8523"/>
    <cellStyle name="Normal 2 9 45" xfId="8524"/>
    <cellStyle name="Normal 2 9 46" xfId="8525"/>
    <cellStyle name="Normal 2 9 47" xfId="8526"/>
    <cellStyle name="Normal 2 9 48" xfId="8527"/>
    <cellStyle name="Normal 2 9 49" xfId="8528"/>
    <cellStyle name="Normal 2 9 5" xfId="8529"/>
    <cellStyle name="Normal 2 9 50" xfId="8530"/>
    <cellStyle name="Normal 2 9 51" xfId="8531"/>
    <cellStyle name="Normal 2 9 52" xfId="8532"/>
    <cellStyle name="Normal 2 9 53" xfId="8533"/>
    <cellStyle name="Normal 2 9 54" xfId="8534"/>
    <cellStyle name="Normal 2 9 55" xfId="8535"/>
    <cellStyle name="Normal 2 9 56" xfId="8536"/>
    <cellStyle name="Normal 2 9 57" xfId="8537"/>
    <cellStyle name="Normal 2 9 58" xfId="8538"/>
    <cellStyle name="Normal 2 9 59" xfId="8539"/>
    <cellStyle name="Normal 2 9 6" xfId="8540"/>
    <cellStyle name="Normal 2 9 60" xfId="8541"/>
    <cellStyle name="Normal 2 9 61" xfId="8542"/>
    <cellStyle name="Normal 2 9 62" xfId="8543"/>
    <cellStyle name="Normal 2 9 63" xfId="8544"/>
    <cellStyle name="Normal 2 9 64" xfId="8545"/>
    <cellStyle name="Normal 2 9 65" xfId="8546"/>
    <cellStyle name="Normal 2 9 66" xfId="8547"/>
    <cellStyle name="Normal 2 9 67" xfId="8548"/>
    <cellStyle name="Normal 2 9 68" xfId="8549"/>
    <cellStyle name="Normal 2 9 69" xfId="8550"/>
    <cellStyle name="Normal 2 9 7" xfId="8551"/>
    <cellStyle name="Normal 2 9 70" xfId="8552"/>
    <cellStyle name="Normal 2 9 71" xfId="8553"/>
    <cellStyle name="Normal 2 9 72" xfId="8554"/>
    <cellStyle name="Normal 2 9 73" xfId="8555"/>
    <cellStyle name="Normal 2 9 74" xfId="8556"/>
    <cellStyle name="Normal 2 9 75" xfId="8557"/>
    <cellStyle name="Normal 2 9 76" xfId="8558"/>
    <cellStyle name="Normal 2 9 77" xfId="8559"/>
    <cellStyle name="Normal 2 9 78" xfId="8560"/>
    <cellStyle name="Normal 2 9 8" xfId="8561"/>
    <cellStyle name="Normal 2 9 9" xfId="8562"/>
    <cellStyle name="Normal 2 90" xfId="8563"/>
    <cellStyle name="Normal 2 91" xfId="8564"/>
    <cellStyle name="Normal 2 92" xfId="8565"/>
    <cellStyle name="Normal 2 93" xfId="8566"/>
    <cellStyle name="Normal 2 94" xfId="8567"/>
    <cellStyle name="Normal 2 95" xfId="8568"/>
    <cellStyle name="Normal 2 96" xfId="8569"/>
    <cellStyle name="Normal 2 97" xfId="8570"/>
    <cellStyle name="Normal 2 98" xfId="8571"/>
    <cellStyle name="Normal 2 99" xfId="8572"/>
    <cellStyle name="Normal 2_1.3s Accounting C Costs Scots" xfId="948"/>
    <cellStyle name="Normal 20" xfId="949"/>
    <cellStyle name="Normal 20 10" xfId="8573"/>
    <cellStyle name="Normal 20 10 2" xfId="8574"/>
    <cellStyle name="Normal 20 11" xfId="8575"/>
    <cellStyle name="Normal 20 11 2" xfId="8576"/>
    <cellStyle name="Normal 20 12" xfId="8577"/>
    <cellStyle name="Normal 20 12 2" xfId="8578"/>
    <cellStyle name="Normal 20 13" xfId="8579"/>
    <cellStyle name="Normal 20 13 2" xfId="8580"/>
    <cellStyle name="Normal 20 14" xfId="8581"/>
    <cellStyle name="Normal 20 14 2" xfId="8582"/>
    <cellStyle name="Normal 20 15" xfId="8583"/>
    <cellStyle name="Normal 20 15 2" xfId="8584"/>
    <cellStyle name="Normal 20 16" xfId="8585"/>
    <cellStyle name="Normal 20 16 2" xfId="8586"/>
    <cellStyle name="Normal 20 17" xfId="8587"/>
    <cellStyle name="Normal 20 17 2" xfId="8588"/>
    <cellStyle name="Normal 20 18" xfId="8589"/>
    <cellStyle name="Normal 20 18 2" xfId="8590"/>
    <cellStyle name="Normal 20 19" xfId="8591"/>
    <cellStyle name="Normal 20 19 2" xfId="8592"/>
    <cellStyle name="Normal 20 2" xfId="8593"/>
    <cellStyle name="Normal 20 2 2" xfId="8594"/>
    <cellStyle name="Normal 20 20" xfId="8595"/>
    <cellStyle name="Normal 20 20 2" xfId="8596"/>
    <cellStyle name="Normal 20 21" xfId="8597"/>
    <cellStyle name="Normal 20 21 2" xfId="8598"/>
    <cellStyle name="Normal 20 22" xfId="8599"/>
    <cellStyle name="Normal 20 22 2" xfId="8600"/>
    <cellStyle name="Normal 20 23" xfId="8601"/>
    <cellStyle name="Normal 20 24" xfId="8602"/>
    <cellStyle name="Normal 20 25" xfId="8603"/>
    <cellStyle name="Normal 20 26" xfId="8604"/>
    <cellStyle name="Normal 20 27" xfId="8605"/>
    <cellStyle name="Normal 20 28" xfId="8606"/>
    <cellStyle name="Normal 20 29" xfId="8607"/>
    <cellStyle name="Normal 20 3" xfId="8608"/>
    <cellStyle name="Normal 20 3 2" xfId="8609"/>
    <cellStyle name="Normal 20 30" xfId="8610"/>
    <cellStyle name="Normal 20 31" xfId="8611"/>
    <cellStyle name="Normal 20 32" xfId="8612"/>
    <cellStyle name="Normal 20 33" xfId="8613"/>
    <cellStyle name="Normal 20 34" xfId="8614"/>
    <cellStyle name="Normal 20 35" xfId="8615"/>
    <cellStyle name="Normal 20 36" xfId="8616"/>
    <cellStyle name="Normal 20 37" xfId="8617"/>
    <cellStyle name="Normal 20 38" xfId="8618"/>
    <cellStyle name="Normal 20 39" xfId="8619"/>
    <cellStyle name="Normal 20 4" xfId="8620"/>
    <cellStyle name="Normal 20 4 2" xfId="8621"/>
    <cellStyle name="Normal 20 40" xfId="8622"/>
    <cellStyle name="Normal 20 41" xfId="8623"/>
    <cellStyle name="Normal 20 42" xfId="8624"/>
    <cellStyle name="Normal 20 43" xfId="8625"/>
    <cellStyle name="Normal 20 44" xfId="8626"/>
    <cellStyle name="Normal 20 45" xfId="8627"/>
    <cellStyle name="Normal 20 46" xfId="8628"/>
    <cellStyle name="Normal 20 47" xfId="8629"/>
    <cellStyle name="Normal 20 48" xfId="8630"/>
    <cellStyle name="Normal 20 49" xfId="8631"/>
    <cellStyle name="Normal 20 5" xfId="8632"/>
    <cellStyle name="Normal 20 5 2" xfId="8633"/>
    <cellStyle name="Normal 20 50" xfId="8634"/>
    <cellStyle name="Normal 20 51" xfId="8635"/>
    <cellStyle name="Normal 20 52" xfId="8636"/>
    <cellStyle name="Normal 20 53" xfId="8637"/>
    <cellStyle name="Normal 20 54" xfId="8638"/>
    <cellStyle name="Normal 20 55" xfId="8639"/>
    <cellStyle name="Normal 20 56" xfId="8640"/>
    <cellStyle name="Normal 20 57" xfId="8641"/>
    <cellStyle name="Normal 20 58" xfId="8642"/>
    <cellStyle name="Normal 20 59" xfId="8643"/>
    <cellStyle name="Normal 20 6" xfId="8644"/>
    <cellStyle name="Normal 20 6 2" xfId="8645"/>
    <cellStyle name="Normal 20 60" xfId="8646"/>
    <cellStyle name="Normal 20 61" xfId="8647"/>
    <cellStyle name="Normal 20 62" xfId="8648"/>
    <cellStyle name="Normal 20 63" xfId="8649"/>
    <cellStyle name="Normal 20 64" xfId="8650"/>
    <cellStyle name="Normal 20 65" xfId="8651"/>
    <cellStyle name="Normal 20 66" xfId="8652"/>
    <cellStyle name="Normal 20 67" xfId="8653"/>
    <cellStyle name="Normal 20 68" xfId="8654"/>
    <cellStyle name="Normal 20 69" xfId="8655"/>
    <cellStyle name="Normal 20 7" xfId="8656"/>
    <cellStyle name="Normal 20 7 2" xfId="8657"/>
    <cellStyle name="Normal 20 70" xfId="8658"/>
    <cellStyle name="Normal 20 8" xfId="8659"/>
    <cellStyle name="Normal 20 8 2" xfId="8660"/>
    <cellStyle name="Normal 20 9" xfId="8661"/>
    <cellStyle name="Normal 20 9 2" xfId="8662"/>
    <cellStyle name="Normal 21" xfId="950"/>
    <cellStyle name="Normal 21 10" xfId="8663"/>
    <cellStyle name="Normal 21 10 2" xfId="8664"/>
    <cellStyle name="Normal 21 11" xfId="8665"/>
    <cellStyle name="Normal 21 11 2" xfId="8666"/>
    <cellStyle name="Normal 21 12" xfId="8667"/>
    <cellStyle name="Normal 21 12 2" xfId="8668"/>
    <cellStyle name="Normal 21 13" xfId="8669"/>
    <cellStyle name="Normal 21 13 2" xfId="8670"/>
    <cellStyle name="Normal 21 14" xfId="8671"/>
    <cellStyle name="Normal 21 14 2" xfId="8672"/>
    <cellStyle name="Normal 21 15" xfId="8673"/>
    <cellStyle name="Normal 21 15 2" xfId="8674"/>
    <cellStyle name="Normal 21 16" xfId="8675"/>
    <cellStyle name="Normal 21 16 2" xfId="8676"/>
    <cellStyle name="Normal 21 17" xfId="8677"/>
    <cellStyle name="Normal 21 17 2" xfId="8678"/>
    <cellStyle name="Normal 21 18" xfId="8679"/>
    <cellStyle name="Normal 21 18 2" xfId="8680"/>
    <cellStyle name="Normal 21 19" xfId="8681"/>
    <cellStyle name="Normal 21 19 2" xfId="8682"/>
    <cellStyle name="Normal 21 2" xfId="8683"/>
    <cellStyle name="Normal 21 2 2" xfId="8684"/>
    <cellStyle name="Normal 21 20" xfId="8685"/>
    <cellStyle name="Normal 21 20 2" xfId="8686"/>
    <cellStyle name="Normal 21 21" xfId="8687"/>
    <cellStyle name="Normal 21 21 2" xfId="8688"/>
    <cellStyle name="Normal 21 22" xfId="8689"/>
    <cellStyle name="Normal 21 22 2" xfId="8690"/>
    <cellStyle name="Normal 21 23" xfId="8691"/>
    <cellStyle name="Normal 21 24" xfId="8692"/>
    <cellStyle name="Normal 21 25" xfId="8693"/>
    <cellStyle name="Normal 21 26" xfId="8694"/>
    <cellStyle name="Normal 21 27" xfId="8695"/>
    <cellStyle name="Normal 21 28" xfId="8696"/>
    <cellStyle name="Normal 21 29" xfId="8697"/>
    <cellStyle name="Normal 21 3" xfId="8698"/>
    <cellStyle name="Normal 21 3 2" xfId="8699"/>
    <cellStyle name="Normal 21 30" xfId="8700"/>
    <cellStyle name="Normal 21 31" xfId="8701"/>
    <cellStyle name="Normal 21 32" xfId="8702"/>
    <cellStyle name="Normal 21 33" xfId="8703"/>
    <cellStyle name="Normal 21 34" xfId="8704"/>
    <cellStyle name="Normal 21 35" xfId="8705"/>
    <cellStyle name="Normal 21 36" xfId="8706"/>
    <cellStyle name="Normal 21 37" xfId="8707"/>
    <cellStyle name="Normal 21 38" xfId="8708"/>
    <cellStyle name="Normal 21 39" xfId="8709"/>
    <cellStyle name="Normal 21 4" xfId="8710"/>
    <cellStyle name="Normal 21 4 2" xfId="8711"/>
    <cellStyle name="Normal 21 40" xfId="8712"/>
    <cellStyle name="Normal 21 41" xfId="8713"/>
    <cellStyle name="Normal 21 42" xfId="8714"/>
    <cellStyle name="Normal 21 43" xfId="8715"/>
    <cellStyle name="Normal 21 44" xfId="8716"/>
    <cellStyle name="Normal 21 45" xfId="8717"/>
    <cellStyle name="Normal 21 46" xfId="8718"/>
    <cellStyle name="Normal 21 47" xfId="8719"/>
    <cellStyle name="Normal 21 48" xfId="8720"/>
    <cellStyle name="Normal 21 49" xfId="8721"/>
    <cellStyle name="Normal 21 5" xfId="8722"/>
    <cellStyle name="Normal 21 5 2" xfId="8723"/>
    <cellStyle name="Normal 21 50" xfId="8724"/>
    <cellStyle name="Normal 21 51" xfId="8725"/>
    <cellStyle name="Normal 21 52" xfId="8726"/>
    <cellStyle name="Normal 21 53" xfId="8727"/>
    <cellStyle name="Normal 21 54" xfId="8728"/>
    <cellStyle name="Normal 21 55" xfId="8729"/>
    <cellStyle name="Normal 21 56" xfId="8730"/>
    <cellStyle name="Normal 21 57" xfId="8731"/>
    <cellStyle name="Normal 21 58" xfId="8732"/>
    <cellStyle name="Normal 21 59" xfId="8733"/>
    <cellStyle name="Normal 21 6" xfId="8734"/>
    <cellStyle name="Normal 21 6 2" xfId="8735"/>
    <cellStyle name="Normal 21 60" xfId="8736"/>
    <cellStyle name="Normal 21 61" xfId="8737"/>
    <cellStyle name="Normal 21 62" xfId="8738"/>
    <cellStyle name="Normal 21 63" xfId="8739"/>
    <cellStyle name="Normal 21 64" xfId="8740"/>
    <cellStyle name="Normal 21 65" xfId="8741"/>
    <cellStyle name="Normal 21 66" xfId="8742"/>
    <cellStyle name="Normal 21 67" xfId="8743"/>
    <cellStyle name="Normal 21 68" xfId="8744"/>
    <cellStyle name="Normal 21 69" xfId="8745"/>
    <cellStyle name="Normal 21 7" xfId="8746"/>
    <cellStyle name="Normal 21 7 2" xfId="8747"/>
    <cellStyle name="Normal 21 70" xfId="8748"/>
    <cellStyle name="Normal 21 8" xfId="8749"/>
    <cellStyle name="Normal 21 8 2" xfId="8750"/>
    <cellStyle name="Normal 21 9" xfId="8751"/>
    <cellStyle name="Normal 21 9 2" xfId="8752"/>
    <cellStyle name="Normal 22" xfId="951"/>
    <cellStyle name="Normal 22 10" xfId="8753"/>
    <cellStyle name="Normal 22 10 2" xfId="8754"/>
    <cellStyle name="Normal 22 11" xfId="8755"/>
    <cellStyle name="Normal 22 11 2" xfId="8756"/>
    <cellStyle name="Normal 22 12" xfId="8757"/>
    <cellStyle name="Normal 22 12 2" xfId="8758"/>
    <cellStyle name="Normal 22 13" xfId="8759"/>
    <cellStyle name="Normal 22 13 2" xfId="8760"/>
    <cellStyle name="Normal 22 14" xfId="8761"/>
    <cellStyle name="Normal 22 14 2" xfId="8762"/>
    <cellStyle name="Normal 22 15" xfId="8763"/>
    <cellStyle name="Normal 22 15 2" xfId="8764"/>
    <cellStyle name="Normal 22 16" xfId="8765"/>
    <cellStyle name="Normal 22 16 2" xfId="8766"/>
    <cellStyle name="Normal 22 17" xfId="8767"/>
    <cellStyle name="Normal 22 17 2" xfId="8768"/>
    <cellStyle name="Normal 22 18" xfId="8769"/>
    <cellStyle name="Normal 22 18 2" xfId="8770"/>
    <cellStyle name="Normal 22 19" xfId="8771"/>
    <cellStyle name="Normal 22 19 2" xfId="8772"/>
    <cellStyle name="Normal 22 2" xfId="8773"/>
    <cellStyle name="Normal 22 2 2" xfId="8774"/>
    <cellStyle name="Normal 22 20" xfId="8775"/>
    <cellStyle name="Normal 22 20 2" xfId="8776"/>
    <cellStyle name="Normal 22 21" xfId="8777"/>
    <cellStyle name="Normal 22 21 2" xfId="8778"/>
    <cellStyle name="Normal 22 22" xfId="8779"/>
    <cellStyle name="Normal 22 22 2" xfId="8780"/>
    <cellStyle name="Normal 22 23" xfId="8781"/>
    <cellStyle name="Normal 22 24" xfId="8782"/>
    <cellStyle name="Normal 22 25" xfId="8783"/>
    <cellStyle name="Normal 22 26" xfId="8784"/>
    <cellStyle name="Normal 22 27" xfId="8785"/>
    <cellStyle name="Normal 22 28" xfId="8786"/>
    <cellStyle name="Normal 22 29" xfId="8787"/>
    <cellStyle name="Normal 22 3" xfId="8788"/>
    <cellStyle name="Normal 22 3 2" xfId="8789"/>
    <cellStyle name="Normal 22 30" xfId="8790"/>
    <cellStyle name="Normal 22 31" xfId="8791"/>
    <cellStyle name="Normal 22 32" xfId="8792"/>
    <cellStyle name="Normal 22 33" xfId="8793"/>
    <cellStyle name="Normal 22 34" xfId="8794"/>
    <cellStyle name="Normal 22 35" xfId="8795"/>
    <cellStyle name="Normal 22 36" xfId="8796"/>
    <cellStyle name="Normal 22 37" xfId="8797"/>
    <cellStyle name="Normal 22 38" xfId="8798"/>
    <cellStyle name="Normal 22 39" xfId="8799"/>
    <cellStyle name="Normal 22 4" xfId="8800"/>
    <cellStyle name="Normal 22 4 2" xfId="8801"/>
    <cellStyle name="Normal 22 40" xfId="8802"/>
    <cellStyle name="Normal 22 41" xfId="8803"/>
    <cellStyle name="Normal 22 42" xfId="8804"/>
    <cellStyle name="Normal 22 43" xfId="8805"/>
    <cellStyle name="Normal 22 44" xfId="8806"/>
    <cellStyle name="Normal 22 45" xfId="8807"/>
    <cellStyle name="Normal 22 46" xfId="8808"/>
    <cellStyle name="Normal 22 47" xfId="8809"/>
    <cellStyle name="Normal 22 48" xfId="8810"/>
    <cellStyle name="Normal 22 49" xfId="8811"/>
    <cellStyle name="Normal 22 5" xfId="8812"/>
    <cellStyle name="Normal 22 5 2" xfId="8813"/>
    <cellStyle name="Normal 22 50" xfId="8814"/>
    <cellStyle name="Normal 22 51" xfId="8815"/>
    <cellStyle name="Normal 22 52" xfId="8816"/>
    <cellStyle name="Normal 22 53" xfId="8817"/>
    <cellStyle name="Normal 22 54" xfId="8818"/>
    <cellStyle name="Normal 22 55" xfId="8819"/>
    <cellStyle name="Normal 22 56" xfId="8820"/>
    <cellStyle name="Normal 22 57" xfId="8821"/>
    <cellStyle name="Normal 22 58" xfId="8822"/>
    <cellStyle name="Normal 22 59" xfId="8823"/>
    <cellStyle name="Normal 22 6" xfId="8824"/>
    <cellStyle name="Normal 22 6 2" xfId="8825"/>
    <cellStyle name="Normal 22 60" xfId="8826"/>
    <cellStyle name="Normal 22 61" xfId="8827"/>
    <cellStyle name="Normal 22 62" xfId="8828"/>
    <cellStyle name="Normal 22 63" xfId="8829"/>
    <cellStyle name="Normal 22 64" xfId="8830"/>
    <cellStyle name="Normal 22 65" xfId="8831"/>
    <cellStyle name="Normal 22 66" xfId="8832"/>
    <cellStyle name="Normal 22 67" xfId="8833"/>
    <cellStyle name="Normal 22 68" xfId="8834"/>
    <cellStyle name="Normal 22 69" xfId="8835"/>
    <cellStyle name="Normal 22 7" xfId="8836"/>
    <cellStyle name="Normal 22 7 2" xfId="8837"/>
    <cellStyle name="Normal 22 70" xfId="8838"/>
    <cellStyle name="Normal 22 8" xfId="8839"/>
    <cellStyle name="Normal 22 8 2" xfId="8840"/>
    <cellStyle name="Normal 22 9" xfId="8841"/>
    <cellStyle name="Normal 22 9 2" xfId="8842"/>
    <cellStyle name="Normal 23" xfId="952"/>
    <cellStyle name="Normal 23 10" xfId="8843"/>
    <cellStyle name="Normal 23 10 2" xfId="8844"/>
    <cellStyle name="Normal 23 11" xfId="8845"/>
    <cellStyle name="Normal 23 11 2" xfId="8846"/>
    <cellStyle name="Normal 23 12" xfId="8847"/>
    <cellStyle name="Normal 23 12 2" xfId="8848"/>
    <cellStyle name="Normal 23 13" xfId="8849"/>
    <cellStyle name="Normal 23 13 2" xfId="8850"/>
    <cellStyle name="Normal 23 14" xfId="8851"/>
    <cellStyle name="Normal 23 14 2" xfId="8852"/>
    <cellStyle name="Normal 23 15" xfId="8853"/>
    <cellStyle name="Normal 23 15 2" xfId="8854"/>
    <cellStyle name="Normal 23 16" xfId="8855"/>
    <cellStyle name="Normal 23 16 2" xfId="8856"/>
    <cellStyle name="Normal 23 17" xfId="8857"/>
    <cellStyle name="Normal 23 17 2" xfId="8858"/>
    <cellStyle name="Normal 23 18" xfId="8859"/>
    <cellStyle name="Normal 23 18 2" xfId="8860"/>
    <cellStyle name="Normal 23 19" xfId="8861"/>
    <cellStyle name="Normal 23 19 2" xfId="8862"/>
    <cellStyle name="Normal 23 2" xfId="8863"/>
    <cellStyle name="Normal 23 2 2" xfId="8864"/>
    <cellStyle name="Normal 23 20" xfId="8865"/>
    <cellStyle name="Normal 23 20 2" xfId="8866"/>
    <cellStyle name="Normal 23 21" xfId="8867"/>
    <cellStyle name="Normal 23 21 2" xfId="8868"/>
    <cellStyle name="Normal 23 22" xfId="8869"/>
    <cellStyle name="Normal 23 22 2" xfId="8870"/>
    <cellStyle name="Normal 23 23" xfId="8871"/>
    <cellStyle name="Normal 23 24" xfId="8872"/>
    <cellStyle name="Normal 23 25" xfId="8873"/>
    <cellStyle name="Normal 23 26" xfId="8874"/>
    <cellStyle name="Normal 23 27" xfId="8875"/>
    <cellStyle name="Normal 23 28" xfId="8876"/>
    <cellStyle name="Normal 23 29" xfId="8877"/>
    <cellStyle name="Normal 23 3" xfId="8878"/>
    <cellStyle name="Normal 23 3 2" xfId="8879"/>
    <cellStyle name="Normal 23 30" xfId="8880"/>
    <cellStyle name="Normal 23 31" xfId="8881"/>
    <cellStyle name="Normal 23 32" xfId="8882"/>
    <cellStyle name="Normal 23 33" xfId="8883"/>
    <cellStyle name="Normal 23 34" xfId="8884"/>
    <cellStyle name="Normal 23 35" xfId="8885"/>
    <cellStyle name="Normal 23 36" xfId="8886"/>
    <cellStyle name="Normal 23 37" xfId="8887"/>
    <cellStyle name="Normal 23 38" xfId="8888"/>
    <cellStyle name="Normal 23 39" xfId="8889"/>
    <cellStyle name="Normal 23 4" xfId="8890"/>
    <cellStyle name="Normal 23 4 2" xfId="8891"/>
    <cellStyle name="Normal 23 40" xfId="8892"/>
    <cellStyle name="Normal 23 41" xfId="8893"/>
    <cellStyle name="Normal 23 42" xfId="8894"/>
    <cellStyle name="Normal 23 43" xfId="8895"/>
    <cellStyle name="Normal 23 44" xfId="8896"/>
    <cellStyle name="Normal 23 45" xfId="8897"/>
    <cellStyle name="Normal 23 46" xfId="8898"/>
    <cellStyle name="Normal 23 47" xfId="8899"/>
    <cellStyle name="Normal 23 48" xfId="8900"/>
    <cellStyle name="Normal 23 49" xfId="8901"/>
    <cellStyle name="Normal 23 5" xfId="8902"/>
    <cellStyle name="Normal 23 5 2" xfId="8903"/>
    <cellStyle name="Normal 23 50" xfId="8904"/>
    <cellStyle name="Normal 23 51" xfId="8905"/>
    <cellStyle name="Normal 23 52" xfId="8906"/>
    <cellStyle name="Normal 23 53" xfId="8907"/>
    <cellStyle name="Normal 23 54" xfId="8908"/>
    <cellStyle name="Normal 23 55" xfId="8909"/>
    <cellStyle name="Normal 23 56" xfId="8910"/>
    <cellStyle name="Normal 23 57" xfId="8911"/>
    <cellStyle name="Normal 23 58" xfId="8912"/>
    <cellStyle name="Normal 23 59" xfId="8913"/>
    <cellStyle name="Normal 23 6" xfId="8914"/>
    <cellStyle name="Normal 23 6 2" xfId="8915"/>
    <cellStyle name="Normal 23 60" xfId="8916"/>
    <cellStyle name="Normal 23 61" xfId="8917"/>
    <cellStyle name="Normal 23 62" xfId="8918"/>
    <cellStyle name="Normal 23 63" xfId="8919"/>
    <cellStyle name="Normal 23 64" xfId="8920"/>
    <cellStyle name="Normal 23 65" xfId="8921"/>
    <cellStyle name="Normal 23 66" xfId="8922"/>
    <cellStyle name="Normal 23 67" xfId="8923"/>
    <cellStyle name="Normal 23 68" xfId="8924"/>
    <cellStyle name="Normal 23 69" xfId="8925"/>
    <cellStyle name="Normal 23 7" xfId="8926"/>
    <cellStyle name="Normal 23 7 2" xfId="8927"/>
    <cellStyle name="Normal 23 70" xfId="8928"/>
    <cellStyle name="Normal 23 8" xfId="8929"/>
    <cellStyle name="Normal 23 8 2" xfId="8930"/>
    <cellStyle name="Normal 23 9" xfId="8931"/>
    <cellStyle name="Normal 23 9 2" xfId="8932"/>
    <cellStyle name="Normal 24" xfId="953"/>
    <cellStyle name="Normal 24 10" xfId="8933"/>
    <cellStyle name="Normal 24 10 2" xfId="8934"/>
    <cellStyle name="Normal 24 11" xfId="8935"/>
    <cellStyle name="Normal 24 11 2" xfId="8936"/>
    <cellStyle name="Normal 24 12" xfId="8937"/>
    <cellStyle name="Normal 24 12 2" xfId="8938"/>
    <cellStyle name="Normal 24 13" xfId="8939"/>
    <cellStyle name="Normal 24 13 2" xfId="8940"/>
    <cellStyle name="Normal 24 14" xfId="8941"/>
    <cellStyle name="Normal 24 14 2" xfId="8942"/>
    <cellStyle name="Normal 24 15" xfId="8943"/>
    <cellStyle name="Normal 24 15 2" xfId="8944"/>
    <cellStyle name="Normal 24 16" xfId="8945"/>
    <cellStyle name="Normal 24 16 2" xfId="8946"/>
    <cellStyle name="Normal 24 17" xfId="8947"/>
    <cellStyle name="Normal 24 17 2" xfId="8948"/>
    <cellStyle name="Normal 24 18" xfId="8949"/>
    <cellStyle name="Normal 24 18 2" xfId="8950"/>
    <cellStyle name="Normal 24 19" xfId="8951"/>
    <cellStyle name="Normal 24 19 2" xfId="8952"/>
    <cellStyle name="Normal 24 2" xfId="8953"/>
    <cellStyle name="Normal 24 2 2" xfId="8954"/>
    <cellStyle name="Normal 24 20" xfId="8955"/>
    <cellStyle name="Normal 24 20 2" xfId="8956"/>
    <cellStyle name="Normal 24 21" xfId="8957"/>
    <cellStyle name="Normal 24 21 2" xfId="8958"/>
    <cellStyle name="Normal 24 22" xfId="8959"/>
    <cellStyle name="Normal 24 22 2" xfId="8960"/>
    <cellStyle name="Normal 24 23" xfId="8961"/>
    <cellStyle name="Normal 24 24" xfId="8962"/>
    <cellStyle name="Normal 24 25" xfId="8963"/>
    <cellStyle name="Normal 24 26" xfId="8964"/>
    <cellStyle name="Normal 24 27" xfId="8965"/>
    <cellStyle name="Normal 24 28" xfId="8966"/>
    <cellStyle name="Normal 24 29" xfId="8967"/>
    <cellStyle name="Normal 24 3" xfId="8968"/>
    <cellStyle name="Normal 24 3 2" xfId="8969"/>
    <cellStyle name="Normal 24 30" xfId="8970"/>
    <cellStyle name="Normal 24 31" xfId="8971"/>
    <cellStyle name="Normal 24 32" xfId="8972"/>
    <cellStyle name="Normal 24 33" xfId="8973"/>
    <cellStyle name="Normal 24 34" xfId="8974"/>
    <cellStyle name="Normal 24 35" xfId="8975"/>
    <cellStyle name="Normal 24 36" xfId="8976"/>
    <cellStyle name="Normal 24 37" xfId="8977"/>
    <cellStyle name="Normal 24 38" xfId="8978"/>
    <cellStyle name="Normal 24 39" xfId="8979"/>
    <cellStyle name="Normal 24 4" xfId="8980"/>
    <cellStyle name="Normal 24 4 2" xfId="8981"/>
    <cellStyle name="Normal 24 40" xfId="8982"/>
    <cellStyle name="Normal 24 41" xfId="8983"/>
    <cellStyle name="Normal 24 42" xfId="8984"/>
    <cellStyle name="Normal 24 43" xfId="8985"/>
    <cellStyle name="Normal 24 44" xfId="8986"/>
    <cellStyle name="Normal 24 45" xfId="8987"/>
    <cellStyle name="Normal 24 46" xfId="8988"/>
    <cellStyle name="Normal 24 47" xfId="8989"/>
    <cellStyle name="Normal 24 48" xfId="8990"/>
    <cellStyle name="Normal 24 49" xfId="8991"/>
    <cellStyle name="Normal 24 5" xfId="8992"/>
    <cellStyle name="Normal 24 5 2" xfId="8993"/>
    <cellStyle name="Normal 24 50" xfId="8994"/>
    <cellStyle name="Normal 24 51" xfId="8995"/>
    <cellStyle name="Normal 24 52" xfId="8996"/>
    <cellStyle name="Normal 24 53" xfId="8997"/>
    <cellStyle name="Normal 24 54" xfId="8998"/>
    <cellStyle name="Normal 24 55" xfId="8999"/>
    <cellStyle name="Normal 24 56" xfId="9000"/>
    <cellStyle name="Normal 24 57" xfId="9001"/>
    <cellStyle name="Normal 24 58" xfId="9002"/>
    <cellStyle name="Normal 24 59" xfId="9003"/>
    <cellStyle name="Normal 24 6" xfId="9004"/>
    <cellStyle name="Normal 24 6 2" xfId="9005"/>
    <cellStyle name="Normal 24 60" xfId="9006"/>
    <cellStyle name="Normal 24 61" xfId="9007"/>
    <cellStyle name="Normal 24 62" xfId="9008"/>
    <cellStyle name="Normal 24 63" xfId="9009"/>
    <cellStyle name="Normal 24 64" xfId="9010"/>
    <cellStyle name="Normal 24 65" xfId="9011"/>
    <cellStyle name="Normal 24 66" xfId="9012"/>
    <cellStyle name="Normal 24 67" xfId="9013"/>
    <cellStyle name="Normal 24 68" xfId="9014"/>
    <cellStyle name="Normal 24 69" xfId="9015"/>
    <cellStyle name="Normal 24 7" xfId="9016"/>
    <cellStyle name="Normal 24 7 2" xfId="9017"/>
    <cellStyle name="Normal 24 70" xfId="9018"/>
    <cellStyle name="Normal 24 8" xfId="9019"/>
    <cellStyle name="Normal 24 8 2" xfId="9020"/>
    <cellStyle name="Normal 24 9" xfId="9021"/>
    <cellStyle name="Normal 24 9 2" xfId="9022"/>
    <cellStyle name="Normal 25" xfId="954"/>
    <cellStyle name="Normal 25 10" xfId="9023"/>
    <cellStyle name="Normal 25 10 2" xfId="9024"/>
    <cellStyle name="Normal 25 11" xfId="9025"/>
    <cellStyle name="Normal 25 11 2" xfId="9026"/>
    <cellStyle name="Normal 25 12" xfId="9027"/>
    <cellStyle name="Normal 25 12 2" xfId="9028"/>
    <cellStyle name="Normal 25 13" xfId="9029"/>
    <cellStyle name="Normal 25 13 2" xfId="9030"/>
    <cellStyle name="Normal 25 14" xfId="9031"/>
    <cellStyle name="Normal 25 14 2" xfId="9032"/>
    <cellStyle name="Normal 25 15" xfId="9033"/>
    <cellStyle name="Normal 25 15 2" xfId="9034"/>
    <cellStyle name="Normal 25 16" xfId="9035"/>
    <cellStyle name="Normal 25 16 2" xfId="9036"/>
    <cellStyle name="Normal 25 17" xfId="9037"/>
    <cellStyle name="Normal 25 17 2" xfId="9038"/>
    <cellStyle name="Normal 25 18" xfId="9039"/>
    <cellStyle name="Normal 25 18 2" xfId="9040"/>
    <cellStyle name="Normal 25 19" xfId="9041"/>
    <cellStyle name="Normal 25 19 2" xfId="9042"/>
    <cellStyle name="Normal 25 2" xfId="9043"/>
    <cellStyle name="Normal 25 2 2" xfId="9044"/>
    <cellStyle name="Normal 25 20" xfId="9045"/>
    <cellStyle name="Normal 25 20 2" xfId="9046"/>
    <cellStyle name="Normal 25 21" xfId="9047"/>
    <cellStyle name="Normal 25 21 2" xfId="9048"/>
    <cellStyle name="Normal 25 22" xfId="9049"/>
    <cellStyle name="Normal 25 22 2" xfId="9050"/>
    <cellStyle name="Normal 25 23" xfId="9051"/>
    <cellStyle name="Normal 25 24" xfId="9052"/>
    <cellStyle name="Normal 25 25" xfId="9053"/>
    <cellStyle name="Normal 25 26" xfId="9054"/>
    <cellStyle name="Normal 25 27" xfId="9055"/>
    <cellStyle name="Normal 25 28" xfId="9056"/>
    <cellStyle name="Normal 25 29" xfId="9057"/>
    <cellStyle name="Normal 25 3" xfId="9058"/>
    <cellStyle name="Normal 25 3 2" xfId="9059"/>
    <cellStyle name="Normal 25 30" xfId="9060"/>
    <cellStyle name="Normal 25 31" xfId="9061"/>
    <cellStyle name="Normal 25 32" xfId="9062"/>
    <cellStyle name="Normal 25 33" xfId="9063"/>
    <cellStyle name="Normal 25 34" xfId="9064"/>
    <cellStyle name="Normal 25 35" xfId="9065"/>
    <cellStyle name="Normal 25 36" xfId="9066"/>
    <cellStyle name="Normal 25 37" xfId="9067"/>
    <cellStyle name="Normal 25 38" xfId="9068"/>
    <cellStyle name="Normal 25 39" xfId="9069"/>
    <cellStyle name="Normal 25 4" xfId="9070"/>
    <cellStyle name="Normal 25 4 2" xfId="9071"/>
    <cellStyle name="Normal 25 40" xfId="9072"/>
    <cellStyle name="Normal 25 41" xfId="9073"/>
    <cellStyle name="Normal 25 42" xfId="9074"/>
    <cellStyle name="Normal 25 43" xfId="9075"/>
    <cellStyle name="Normal 25 44" xfId="9076"/>
    <cellStyle name="Normal 25 45" xfId="9077"/>
    <cellStyle name="Normal 25 46" xfId="9078"/>
    <cellStyle name="Normal 25 47" xfId="9079"/>
    <cellStyle name="Normal 25 48" xfId="9080"/>
    <cellStyle name="Normal 25 49" xfId="9081"/>
    <cellStyle name="Normal 25 5" xfId="9082"/>
    <cellStyle name="Normal 25 5 2" xfId="9083"/>
    <cellStyle name="Normal 25 50" xfId="9084"/>
    <cellStyle name="Normal 25 51" xfId="9085"/>
    <cellStyle name="Normal 25 52" xfId="9086"/>
    <cellStyle name="Normal 25 53" xfId="9087"/>
    <cellStyle name="Normal 25 54" xfId="9088"/>
    <cellStyle name="Normal 25 55" xfId="9089"/>
    <cellStyle name="Normal 25 56" xfId="9090"/>
    <cellStyle name="Normal 25 57" xfId="9091"/>
    <cellStyle name="Normal 25 58" xfId="9092"/>
    <cellStyle name="Normal 25 59" xfId="9093"/>
    <cellStyle name="Normal 25 6" xfId="9094"/>
    <cellStyle name="Normal 25 6 2" xfId="9095"/>
    <cellStyle name="Normal 25 60" xfId="9096"/>
    <cellStyle name="Normal 25 61" xfId="9097"/>
    <cellStyle name="Normal 25 62" xfId="9098"/>
    <cellStyle name="Normal 25 63" xfId="9099"/>
    <cellStyle name="Normal 25 64" xfId="9100"/>
    <cellStyle name="Normal 25 65" xfId="9101"/>
    <cellStyle name="Normal 25 66" xfId="9102"/>
    <cellStyle name="Normal 25 67" xfId="9103"/>
    <cellStyle name="Normal 25 68" xfId="9104"/>
    <cellStyle name="Normal 25 69" xfId="9105"/>
    <cellStyle name="Normal 25 7" xfId="9106"/>
    <cellStyle name="Normal 25 7 2" xfId="9107"/>
    <cellStyle name="Normal 25 70" xfId="9108"/>
    <cellStyle name="Normal 25 8" xfId="9109"/>
    <cellStyle name="Normal 25 8 2" xfId="9110"/>
    <cellStyle name="Normal 25 9" xfId="9111"/>
    <cellStyle name="Normal 25 9 2" xfId="9112"/>
    <cellStyle name="Normal 26" xfId="955"/>
    <cellStyle name="Normal 26 10" xfId="9113"/>
    <cellStyle name="Normal 26 10 2" xfId="9114"/>
    <cellStyle name="Normal 26 11" xfId="9115"/>
    <cellStyle name="Normal 26 11 2" xfId="9116"/>
    <cellStyle name="Normal 26 12" xfId="9117"/>
    <cellStyle name="Normal 26 12 2" xfId="9118"/>
    <cellStyle name="Normal 26 13" xfId="9119"/>
    <cellStyle name="Normal 26 13 2" xfId="9120"/>
    <cellStyle name="Normal 26 14" xfId="9121"/>
    <cellStyle name="Normal 26 14 2" xfId="9122"/>
    <cellStyle name="Normal 26 15" xfId="9123"/>
    <cellStyle name="Normal 26 15 2" xfId="9124"/>
    <cellStyle name="Normal 26 16" xfId="9125"/>
    <cellStyle name="Normal 26 16 2" xfId="9126"/>
    <cellStyle name="Normal 26 17" xfId="9127"/>
    <cellStyle name="Normal 26 17 2" xfId="9128"/>
    <cellStyle name="Normal 26 18" xfId="9129"/>
    <cellStyle name="Normal 26 18 2" xfId="9130"/>
    <cellStyle name="Normal 26 19" xfId="9131"/>
    <cellStyle name="Normal 26 19 2" xfId="9132"/>
    <cellStyle name="Normal 26 2" xfId="9133"/>
    <cellStyle name="Normal 26 2 2" xfId="9134"/>
    <cellStyle name="Normal 26 20" xfId="9135"/>
    <cellStyle name="Normal 26 20 2" xfId="9136"/>
    <cellStyle name="Normal 26 21" xfId="9137"/>
    <cellStyle name="Normal 26 21 2" xfId="9138"/>
    <cellStyle name="Normal 26 22" xfId="9139"/>
    <cellStyle name="Normal 26 22 2" xfId="9140"/>
    <cellStyle name="Normal 26 23" xfId="9141"/>
    <cellStyle name="Normal 26 24" xfId="9142"/>
    <cellStyle name="Normal 26 25" xfId="9143"/>
    <cellStyle name="Normal 26 26" xfId="9144"/>
    <cellStyle name="Normal 26 27" xfId="9145"/>
    <cellStyle name="Normal 26 28" xfId="9146"/>
    <cellStyle name="Normal 26 29" xfId="9147"/>
    <cellStyle name="Normal 26 3" xfId="9148"/>
    <cellStyle name="Normal 26 3 2" xfId="9149"/>
    <cellStyle name="Normal 26 30" xfId="9150"/>
    <cellStyle name="Normal 26 31" xfId="9151"/>
    <cellStyle name="Normal 26 32" xfId="9152"/>
    <cellStyle name="Normal 26 33" xfId="9153"/>
    <cellStyle name="Normal 26 34" xfId="9154"/>
    <cellStyle name="Normal 26 35" xfId="9155"/>
    <cellStyle name="Normal 26 36" xfId="9156"/>
    <cellStyle name="Normal 26 37" xfId="9157"/>
    <cellStyle name="Normal 26 38" xfId="9158"/>
    <cellStyle name="Normal 26 39" xfId="9159"/>
    <cellStyle name="Normal 26 4" xfId="9160"/>
    <cellStyle name="Normal 26 4 2" xfId="9161"/>
    <cellStyle name="Normal 26 40" xfId="9162"/>
    <cellStyle name="Normal 26 41" xfId="9163"/>
    <cellStyle name="Normal 26 42" xfId="9164"/>
    <cellStyle name="Normal 26 43" xfId="9165"/>
    <cellStyle name="Normal 26 44" xfId="9166"/>
    <cellStyle name="Normal 26 45" xfId="9167"/>
    <cellStyle name="Normal 26 46" xfId="9168"/>
    <cellStyle name="Normal 26 47" xfId="9169"/>
    <cellStyle name="Normal 26 48" xfId="9170"/>
    <cellStyle name="Normal 26 49" xfId="9171"/>
    <cellStyle name="Normal 26 5" xfId="9172"/>
    <cellStyle name="Normal 26 5 2" xfId="9173"/>
    <cellStyle name="Normal 26 50" xfId="9174"/>
    <cellStyle name="Normal 26 51" xfId="9175"/>
    <cellStyle name="Normal 26 52" xfId="9176"/>
    <cellStyle name="Normal 26 53" xfId="9177"/>
    <cellStyle name="Normal 26 54" xfId="9178"/>
    <cellStyle name="Normal 26 55" xfId="9179"/>
    <cellStyle name="Normal 26 56" xfId="9180"/>
    <cellStyle name="Normal 26 57" xfId="9181"/>
    <cellStyle name="Normal 26 58" xfId="9182"/>
    <cellStyle name="Normal 26 59" xfId="9183"/>
    <cellStyle name="Normal 26 6" xfId="9184"/>
    <cellStyle name="Normal 26 6 2" xfId="9185"/>
    <cellStyle name="Normal 26 60" xfId="9186"/>
    <cellStyle name="Normal 26 61" xfId="9187"/>
    <cellStyle name="Normal 26 62" xfId="9188"/>
    <cellStyle name="Normal 26 63" xfId="9189"/>
    <cellStyle name="Normal 26 64" xfId="9190"/>
    <cellStyle name="Normal 26 65" xfId="9191"/>
    <cellStyle name="Normal 26 66" xfId="9192"/>
    <cellStyle name="Normal 26 67" xfId="9193"/>
    <cellStyle name="Normal 26 68" xfId="9194"/>
    <cellStyle name="Normal 26 69" xfId="9195"/>
    <cellStyle name="Normal 26 7" xfId="9196"/>
    <cellStyle name="Normal 26 7 2" xfId="9197"/>
    <cellStyle name="Normal 26 70" xfId="9198"/>
    <cellStyle name="Normal 26 8" xfId="9199"/>
    <cellStyle name="Normal 26 8 2" xfId="9200"/>
    <cellStyle name="Normal 26 9" xfId="9201"/>
    <cellStyle name="Normal 26 9 2" xfId="9202"/>
    <cellStyle name="Normal 27" xfId="956"/>
    <cellStyle name="Normal 27 10" xfId="9203"/>
    <cellStyle name="Normal 27 10 2" xfId="9204"/>
    <cellStyle name="Normal 27 11" xfId="9205"/>
    <cellStyle name="Normal 27 11 2" xfId="9206"/>
    <cellStyle name="Normal 27 12" xfId="9207"/>
    <cellStyle name="Normal 27 12 2" xfId="9208"/>
    <cellStyle name="Normal 27 13" xfId="9209"/>
    <cellStyle name="Normal 27 13 2" xfId="9210"/>
    <cellStyle name="Normal 27 14" xfId="9211"/>
    <cellStyle name="Normal 27 14 2" xfId="9212"/>
    <cellStyle name="Normal 27 15" xfId="9213"/>
    <cellStyle name="Normal 27 15 2" xfId="9214"/>
    <cellStyle name="Normal 27 16" xfId="9215"/>
    <cellStyle name="Normal 27 16 2" xfId="9216"/>
    <cellStyle name="Normal 27 17" xfId="9217"/>
    <cellStyle name="Normal 27 17 2" xfId="9218"/>
    <cellStyle name="Normal 27 18" xfId="9219"/>
    <cellStyle name="Normal 27 18 2" xfId="9220"/>
    <cellStyle name="Normal 27 19" xfId="9221"/>
    <cellStyle name="Normal 27 19 2" xfId="9222"/>
    <cellStyle name="Normal 27 2" xfId="9223"/>
    <cellStyle name="Normal 27 2 2" xfId="9224"/>
    <cellStyle name="Normal 27 20" xfId="9225"/>
    <cellStyle name="Normal 27 20 2" xfId="9226"/>
    <cellStyle name="Normal 27 21" xfId="9227"/>
    <cellStyle name="Normal 27 21 2" xfId="9228"/>
    <cellStyle name="Normal 27 22" xfId="9229"/>
    <cellStyle name="Normal 27 22 2" xfId="9230"/>
    <cellStyle name="Normal 27 23" xfId="9231"/>
    <cellStyle name="Normal 27 24" xfId="9232"/>
    <cellStyle name="Normal 27 25" xfId="9233"/>
    <cellStyle name="Normal 27 26" xfId="9234"/>
    <cellStyle name="Normal 27 27" xfId="9235"/>
    <cellStyle name="Normal 27 28" xfId="9236"/>
    <cellStyle name="Normal 27 29" xfId="9237"/>
    <cellStyle name="Normal 27 3" xfId="9238"/>
    <cellStyle name="Normal 27 3 2" xfId="9239"/>
    <cellStyle name="Normal 27 30" xfId="9240"/>
    <cellStyle name="Normal 27 31" xfId="9241"/>
    <cellStyle name="Normal 27 32" xfId="9242"/>
    <cellStyle name="Normal 27 33" xfId="9243"/>
    <cellStyle name="Normal 27 34" xfId="9244"/>
    <cellStyle name="Normal 27 35" xfId="9245"/>
    <cellStyle name="Normal 27 36" xfId="9246"/>
    <cellStyle name="Normal 27 37" xfId="9247"/>
    <cellStyle name="Normal 27 38" xfId="9248"/>
    <cellStyle name="Normal 27 39" xfId="9249"/>
    <cellStyle name="Normal 27 4" xfId="9250"/>
    <cellStyle name="Normal 27 4 2" xfId="9251"/>
    <cellStyle name="Normal 27 40" xfId="9252"/>
    <cellStyle name="Normal 27 41" xfId="9253"/>
    <cellStyle name="Normal 27 42" xfId="9254"/>
    <cellStyle name="Normal 27 43" xfId="9255"/>
    <cellStyle name="Normal 27 44" xfId="9256"/>
    <cellStyle name="Normal 27 45" xfId="9257"/>
    <cellStyle name="Normal 27 46" xfId="9258"/>
    <cellStyle name="Normal 27 47" xfId="9259"/>
    <cellStyle name="Normal 27 48" xfId="9260"/>
    <cellStyle name="Normal 27 49" xfId="9261"/>
    <cellStyle name="Normal 27 5" xfId="9262"/>
    <cellStyle name="Normal 27 5 2" xfId="9263"/>
    <cellStyle name="Normal 27 50" xfId="9264"/>
    <cellStyle name="Normal 27 51" xfId="9265"/>
    <cellStyle name="Normal 27 52" xfId="9266"/>
    <cellStyle name="Normal 27 53" xfId="9267"/>
    <cellStyle name="Normal 27 54" xfId="9268"/>
    <cellStyle name="Normal 27 55" xfId="9269"/>
    <cellStyle name="Normal 27 56" xfId="9270"/>
    <cellStyle name="Normal 27 57" xfId="9271"/>
    <cellStyle name="Normal 27 58" xfId="9272"/>
    <cellStyle name="Normal 27 59" xfId="9273"/>
    <cellStyle name="Normal 27 6" xfId="9274"/>
    <cellStyle name="Normal 27 6 2" xfId="9275"/>
    <cellStyle name="Normal 27 60" xfId="9276"/>
    <cellStyle name="Normal 27 61" xfId="9277"/>
    <cellStyle name="Normal 27 62" xfId="9278"/>
    <cellStyle name="Normal 27 63" xfId="9279"/>
    <cellStyle name="Normal 27 64" xfId="9280"/>
    <cellStyle name="Normal 27 65" xfId="9281"/>
    <cellStyle name="Normal 27 66" xfId="9282"/>
    <cellStyle name="Normal 27 67" xfId="9283"/>
    <cellStyle name="Normal 27 68" xfId="9284"/>
    <cellStyle name="Normal 27 69" xfId="9285"/>
    <cellStyle name="Normal 27 7" xfId="9286"/>
    <cellStyle name="Normal 27 7 2" xfId="9287"/>
    <cellStyle name="Normal 27 70" xfId="9288"/>
    <cellStyle name="Normal 27 8" xfId="9289"/>
    <cellStyle name="Normal 27 8 2" xfId="9290"/>
    <cellStyle name="Normal 27 9" xfId="9291"/>
    <cellStyle name="Normal 27 9 2" xfId="9292"/>
    <cellStyle name="Normal 28" xfId="957"/>
    <cellStyle name="Normal 28 10" xfId="9293"/>
    <cellStyle name="Normal 28 10 2" xfId="9294"/>
    <cellStyle name="Normal 28 11" xfId="9295"/>
    <cellStyle name="Normal 28 11 2" xfId="9296"/>
    <cellStyle name="Normal 28 12" xfId="9297"/>
    <cellStyle name="Normal 28 12 2" xfId="9298"/>
    <cellStyle name="Normal 28 13" xfId="9299"/>
    <cellStyle name="Normal 28 13 2" xfId="9300"/>
    <cellStyle name="Normal 28 14" xfId="9301"/>
    <cellStyle name="Normal 28 14 2" xfId="9302"/>
    <cellStyle name="Normal 28 15" xfId="9303"/>
    <cellStyle name="Normal 28 15 2" xfId="9304"/>
    <cellStyle name="Normal 28 16" xfId="9305"/>
    <cellStyle name="Normal 28 16 2" xfId="9306"/>
    <cellStyle name="Normal 28 17" xfId="9307"/>
    <cellStyle name="Normal 28 17 2" xfId="9308"/>
    <cellStyle name="Normal 28 18" xfId="9309"/>
    <cellStyle name="Normal 28 18 2" xfId="9310"/>
    <cellStyle name="Normal 28 19" xfId="9311"/>
    <cellStyle name="Normal 28 19 2" xfId="9312"/>
    <cellStyle name="Normal 28 2" xfId="9313"/>
    <cellStyle name="Normal 28 2 2" xfId="9314"/>
    <cellStyle name="Normal 28 20" xfId="9315"/>
    <cellStyle name="Normal 28 20 2" xfId="9316"/>
    <cellStyle name="Normal 28 21" xfId="9317"/>
    <cellStyle name="Normal 28 21 2" xfId="9318"/>
    <cellStyle name="Normal 28 22" xfId="9319"/>
    <cellStyle name="Normal 28 22 2" xfId="9320"/>
    <cellStyle name="Normal 28 23" xfId="9321"/>
    <cellStyle name="Normal 28 24" xfId="9322"/>
    <cellStyle name="Normal 28 25" xfId="9323"/>
    <cellStyle name="Normal 28 26" xfId="9324"/>
    <cellStyle name="Normal 28 27" xfId="9325"/>
    <cellStyle name="Normal 28 28" xfId="9326"/>
    <cellStyle name="Normal 28 29" xfId="9327"/>
    <cellStyle name="Normal 28 3" xfId="9328"/>
    <cellStyle name="Normal 28 3 2" xfId="9329"/>
    <cellStyle name="Normal 28 30" xfId="9330"/>
    <cellStyle name="Normal 28 31" xfId="9331"/>
    <cellStyle name="Normal 28 32" xfId="9332"/>
    <cellStyle name="Normal 28 33" xfId="9333"/>
    <cellStyle name="Normal 28 34" xfId="9334"/>
    <cellStyle name="Normal 28 35" xfId="9335"/>
    <cellStyle name="Normal 28 36" xfId="9336"/>
    <cellStyle name="Normal 28 37" xfId="9337"/>
    <cellStyle name="Normal 28 38" xfId="9338"/>
    <cellStyle name="Normal 28 39" xfId="9339"/>
    <cellStyle name="Normal 28 4" xfId="9340"/>
    <cellStyle name="Normal 28 4 2" xfId="9341"/>
    <cellStyle name="Normal 28 40" xfId="9342"/>
    <cellStyle name="Normal 28 41" xfId="9343"/>
    <cellStyle name="Normal 28 42" xfId="9344"/>
    <cellStyle name="Normal 28 43" xfId="9345"/>
    <cellStyle name="Normal 28 44" xfId="9346"/>
    <cellStyle name="Normal 28 45" xfId="9347"/>
    <cellStyle name="Normal 28 46" xfId="9348"/>
    <cellStyle name="Normal 28 47" xfId="9349"/>
    <cellStyle name="Normal 28 48" xfId="9350"/>
    <cellStyle name="Normal 28 49" xfId="9351"/>
    <cellStyle name="Normal 28 5" xfId="9352"/>
    <cellStyle name="Normal 28 5 2" xfId="9353"/>
    <cellStyle name="Normal 28 50" xfId="9354"/>
    <cellStyle name="Normal 28 51" xfId="9355"/>
    <cellStyle name="Normal 28 52" xfId="9356"/>
    <cellStyle name="Normal 28 53" xfId="9357"/>
    <cellStyle name="Normal 28 54" xfId="9358"/>
    <cellStyle name="Normal 28 55" xfId="9359"/>
    <cellStyle name="Normal 28 56" xfId="9360"/>
    <cellStyle name="Normal 28 57" xfId="9361"/>
    <cellStyle name="Normal 28 58" xfId="9362"/>
    <cellStyle name="Normal 28 59" xfId="9363"/>
    <cellStyle name="Normal 28 6" xfId="9364"/>
    <cellStyle name="Normal 28 6 2" xfId="9365"/>
    <cellStyle name="Normal 28 60" xfId="9366"/>
    <cellStyle name="Normal 28 61" xfId="9367"/>
    <cellStyle name="Normal 28 62" xfId="9368"/>
    <cellStyle name="Normal 28 63" xfId="9369"/>
    <cellStyle name="Normal 28 64" xfId="9370"/>
    <cellStyle name="Normal 28 65" xfId="9371"/>
    <cellStyle name="Normal 28 66" xfId="9372"/>
    <cellStyle name="Normal 28 67" xfId="9373"/>
    <cellStyle name="Normal 28 68" xfId="9374"/>
    <cellStyle name="Normal 28 69" xfId="9375"/>
    <cellStyle name="Normal 28 7" xfId="9376"/>
    <cellStyle name="Normal 28 7 2" xfId="9377"/>
    <cellStyle name="Normal 28 70" xfId="9378"/>
    <cellStyle name="Normal 28 8" xfId="9379"/>
    <cellStyle name="Normal 28 8 2" xfId="9380"/>
    <cellStyle name="Normal 28 9" xfId="9381"/>
    <cellStyle name="Normal 28 9 2" xfId="9382"/>
    <cellStyle name="Normal 29" xfId="958"/>
    <cellStyle name="Normal 29 10" xfId="9383"/>
    <cellStyle name="Normal 29 10 2" xfId="9384"/>
    <cellStyle name="Normal 29 11" xfId="9385"/>
    <cellStyle name="Normal 29 11 2" xfId="9386"/>
    <cellStyle name="Normal 29 12" xfId="9387"/>
    <cellStyle name="Normal 29 12 2" xfId="9388"/>
    <cellStyle name="Normal 29 13" xfId="9389"/>
    <cellStyle name="Normal 29 13 2" xfId="9390"/>
    <cellStyle name="Normal 29 14" xfId="9391"/>
    <cellStyle name="Normal 29 14 2" xfId="9392"/>
    <cellStyle name="Normal 29 15" xfId="9393"/>
    <cellStyle name="Normal 29 15 2" xfId="9394"/>
    <cellStyle name="Normal 29 16" xfId="9395"/>
    <cellStyle name="Normal 29 16 2" xfId="9396"/>
    <cellStyle name="Normal 29 17" xfId="9397"/>
    <cellStyle name="Normal 29 17 2" xfId="9398"/>
    <cellStyle name="Normal 29 18" xfId="9399"/>
    <cellStyle name="Normal 29 18 2" xfId="9400"/>
    <cellStyle name="Normal 29 19" xfId="9401"/>
    <cellStyle name="Normal 29 19 2" xfId="9402"/>
    <cellStyle name="Normal 29 2" xfId="9403"/>
    <cellStyle name="Normal 29 2 2" xfId="9404"/>
    <cellStyle name="Normal 29 20" xfId="9405"/>
    <cellStyle name="Normal 29 20 2" xfId="9406"/>
    <cellStyle name="Normal 29 21" xfId="9407"/>
    <cellStyle name="Normal 29 21 2" xfId="9408"/>
    <cellStyle name="Normal 29 22" xfId="9409"/>
    <cellStyle name="Normal 29 22 2" xfId="9410"/>
    <cellStyle name="Normal 29 23" xfId="9411"/>
    <cellStyle name="Normal 29 24" xfId="9412"/>
    <cellStyle name="Normal 29 25" xfId="9413"/>
    <cellStyle name="Normal 29 26" xfId="9414"/>
    <cellStyle name="Normal 29 27" xfId="9415"/>
    <cellStyle name="Normal 29 28" xfId="9416"/>
    <cellStyle name="Normal 29 29" xfId="9417"/>
    <cellStyle name="Normal 29 3" xfId="9418"/>
    <cellStyle name="Normal 29 3 2" xfId="9419"/>
    <cellStyle name="Normal 29 30" xfId="9420"/>
    <cellStyle name="Normal 29 31" xfId="9421"/>
    <cellStyle name="Normal 29 32" xfId="9422"/>
    <cellStyle name="Normal 29 33" xfId="9423"/>
    <cellStyle name="Normal 29 34" xfId="9424"/>
    <cellStyle name="Normal 29 35" xfId="9425"/>
    <cellStyle name="Normal 29 36" xfId="9426"/>
    <cellStyle name="Normal 29 37" xfId="9427"/>
    <cellStyle name="Normal 29 38" xfId="9428"/>
    <cellStyle name="Normal 29 39" xfId="9429"/>
    <cellStyle name="Normal 29 4" xfId="9430"/>
    <cellStyle name="Normal 29 4 2" xfId="9431"/>
    <cellStyle name="Normal 29 40" xfId="9432"/>
    <cellStyle name="Normal 29 41" xfId="9433"/>
    <cellStyle name="Normal 29 42" xfId="9434"/>
    <cellStyle name="Normal 29 43" xfId="9435"/>
    <cellStyle name="Normal 29 44" xfId="9436"/>
    <cellStyle name="Normal 29 45" xfId="9437"/>
    <cellStyle name="Normal 29 46" xfId="9438"/>
    <cellStyle name="Normal 29 47" xfId="9439"/>
    <cellStyle name="Normal 29 48" xfId="9440"/>
    <cellStyle name="Normal 29 49" xfId="9441"/>
    <cellStyle name="Normal 29 5" xfId="9442"/>
    <cellStyle name="Normal 29 5 2" xfId="9443"/>
    <cellStyle name="Normal 29 50" xfId="9444"/>
    <cellStyle name="Normal 29 51" xfId="9445"/>
    <cellStyle name="Normal 29 52" xfId="9446"/>
    <cellStyle name="Normal 29 53" xfId="9447"/>
    <cellStyle name="Normal 29 54" xfId="9448"/>
    <cellStyle name="Normal 29 55" xfId="9449"/>
    <cellStyle name="Normal 29 56" xfId="9450"/>
    <cellStyle name="Normal 29 57" xfId="9451"/>
    <cellStyle name="Normal 29 58" xfId="9452"/>
    <cellStyle name="Normal 29 59" xfId="9453"/>
    <cellStyle name="Normal 29 6" xfId="9454"/>
    <cellStyle name="Normal 29 6 2" xfId="9455"/>
    <cellStyle name="Normal 29 60" xfId="9456"/>
    <cellStyle name="Normal 29 61" xfId="9457"/>
    <cellStyle name="Normal 29 62" xfId="9458"/>
    <cellStyle name="Normal 29 63" xfId="9459"/>
    <cellStyle name="Normal 29 64" xfId="9460"/>
    <cellStyle name="Normal 29 65" xfId="9461"/>
    <cellStyle name="Normal 29 66" xfId="9462"/>
    <cellStyle name="Normal 29 67" xfId="9463"/>
    <cellStyle name="Normal 29 68" xfId="9464"/>
    <cellStyle name="Normal 29 69" xfId="9465"/>
    <cellStyle name="Normal 29 7" xfId="9466"/>
    <cellStyle name="Normal 29 7 2" xfId="9467"/>
    <cellStyle name="Normal 29 70" xfId="9468"/>
    <cellStyle name="Normal 29 8" xfId="9469"/>
    <cellStyle name="Normal 29 8 2" xfId="9470"/>
    <cellStyle name="Normal 29 9" xfId="9471"/>
    <cellStyle name="Normal 29 9 2" xfId="9472"/>
    <cellStyle name="Normal 3" xfId="97"/>
    <cellStyle name="Normal 3 10" xfId="959"/>
    <cellStyle name="Normal 3 10 10" xfId="9473"/>
    <cellStyle name="Normal 3 10 11" xfId="9474"/>
    <cellStyle name="Normal 3 10 12" xfId="9475"/>
    <cellStyle name="Normal 3 10 13" xfId="9476"/>
    <cellStyle name="Normal 3 10 14" xfId="9477"/>
    <cellStyle name="Normal 3 10 15" xfId="9478"/>
    <cellStyle name="Normal 3 10 16" xfId="9479"/>
    <cellStyle name="Normal 3 10 17" xfId="9480"/>
    <cellStyle name="Normal 3 10 18" xfId="9481"/>
    <cellStyle name="Normal 3 10 19" xfId="9482"/>
    <cellStyle name="Normal 3 10 2" xfId="9483"/>
    <cellStyle name="Normal 3 10 2 10" xfId="35009"/>
    <cellStyle name="Normal 3 10 2 11" xfId="35010"/>
    <cellStyle name="Normal 3 10 2 12" xfId="35011"/>
    <cellStyle name="Normal 3 10 2 13" xfId="35012"/>
    <cellStyle name="Normal 3 10 2 2" xfId="35013"/>
    <cellStyle name="Normal 3 10 2 3" xfId="35014"/>
    <cellStyle name="Normal 3 10 2 4" xfId="35015"/>
    <cellStyle name="Normal 3 10 2 5" xfId="35016"/>
    <cellStyle name="Normal 3 10 2 6" xfId="35017"/>
    <cellStyle name="Normal 3 10 2 7" xfId="35018"/>
    <cellStyle name="Normal 3 10 2 8" xfId="35019"/>
    <cellStyle name="Normal 3 10 2 9" xfId="35020"/>
    <cellStyle name="Normal 3 10 20" xfId="9484"/>
    <cellStyle name="Normal 3 10 21" xfId="9485"/>
    <cellStyle name="Normal 3 10 3" xfId="9486"/>
    <cellStyle name="Normal 3 10 4" xfId="9487"/>
    <cellStyle name="Normal 3 10 5" xfId="9488"/>
    <cellStyle name="Normal 3 10 6" xfId="9489"/>
    <cellStyle name="Normal 3 10 7" xfId="9490"/>
    <cellStyle name="Normal 3 10 8" xfId="9491"/>
    <cellStyle name="Normal 3 10 9" xfId="9492"/>
    <cellStyle name="Normal 3 11" xfId="960"/>
    <cellStyle name="Normal 3 11 10" xfId="9493"/>
    <cellStyle name="Normal 3 11 11" xfId="9494"/>
    <cellStyle name="Normal 3 11 12" xfId="9495"/>
    <cellStyle name="Normal 3 11 13" xfId="9496"/>
    <cellStyle name="Normal 3 11 14" xfId="9497"/>
    <cellStyle name="Normal 3 11 15" xfId="9498"/>
    <cellStyle name="Normal 3 11 16" xfId="9499"/>
    <cellStyle name="Normal 3 11 17" xfId="9500"/>
    <cellStyle name="Normal 3 11 2" xfId="9501"/>
    <cellStyle name="Normal 3 11 3" xfId="9502"/>
    <cellStyle name="Normal 3 11 4" xfId="9503"/>
    <cellStyle name="Normal 3 11 5" xfId="9504"/>
    <cellStyle name="Normal 3 11 6" xfId="9505"/>
    <cellStyle name="Normal 3 11 7" xfId="9506"/>
    <cellStyle name="Normal 3 11 8" xfId="9507"/>
    <cellStyle name="Normal 3 11 9" xfId="9508"/>
    <cellStyle name="Normal 3 12" xfId="9509"/>
    <cellStyle name="Normal 3 12 10" xfId="9510"/>
    <cellStyle name="Normal 3 12 11" xfId="9511"/>
    <cellStyle name="Normal 3 12 12" xfId="9512"/>
    <cellStyle name="Normal 3 12 13" xfId="9513"/>
    <cellStyle name="Normal 3 12 14" xfId="9514"/>
    <cellStyle name="Normal 3 12 15" xfId="9515"/>
    <cellStyle name="Normal 3 12 16" xfId="9516"/>
    <cellStyle name="Normal 3 12 17" xfId="9517"/>
    <cellStyle name="Normal 3 12 2" xfId="9518"/>
    <cellStyle name="Normal 3 12 3" xfId="9519"/>
    <cellStyle name="Normal 3 12 4" xfId="9520"/>
    <cellStyle name="Normal 3 12 5" xfId="9521"/>
    <cellStyle name="Normal 3 12 6" xfId="9522"/>
    <cellStyle name="Normal 3 12 7" xfId="9523"/>
    <cellStyle name="Normal 3 12 8" xfId="9524"/>
    <cellStyle name="Normal 3 12 9" xfId="9525"/>
    <cellStyle name="Normal 3 13" xfId="9526"/>
    <cellStyle name="Normal 3 14" xfId="9527"/>
    <cellStyle name="Normal 3 15" xfId="9528"/>
    <cellStyle name="Normal 3 16" xfId="9529"/>
    <cellStyle name="Normal 3 17" xfId="9530"/>
    <cellStyle name="Normal 3 18" xfId="9531"/>
    <cellStyle name="Normal 3 19" xfId="9532"/>
    <cellStyle name="Normal 3 2" xfId="98"/>
    <cellStyle name="Normal 3 2 10" xfId="9533"/>
    <cellStyle name="Normal 3 2 11" xfId="9534"/>
    <cellStyle name="Normal 3 2 12" xfId="9535"/>
    <cellStyle name="Normal 3 2 13" xfId="9536"/>
    <cellStyle name="Normal 3 2 14" xfId="9537"/>
    <cellStyle name="Normal 3 2 15" xfId="9538"/>
    <cellStyle name="Normal 3 2 16" xfId="9539"/>
    <cellStyle name="Normal 3 2 17" xfId="9540"/>
    <cellStyle name="Normal 3 2 18" xfId="9541"/>
    <cellStyle name="Normal 3 2 19" xfId="9542"/>
    <cellStyle name="Normal 3 2 2" xfId="961"/>
    <cellStyle name="Normal 3 2 2 2" xfId="962"/>
    <cellStyle name="Normal 3 2 20" xfId="9543"/>
    <cellStyle name="Normal 3 2 21" xfId="9544"/>
    <cellStyle name="Normal 3 2 22" xfId="9545"/>
    <cellStyle name="Normal 3 2 23" xfId="9546"/>
    <cellStyle name="Normal 3 2 24" xfId="9547"/>
    <cellStyle name="Normal 3 2 25" xfId="9548"/>
    <cellStyle name="Normal 3 2 26" xfId="9549"/>
    <cellStyle name="Normal 3 2 27" xfId="9550"/>
    <cellStyle name="Normal 3 2 28" xfId="9551"/>
    <cellStyle name="Normal 3 2 29" xfId="9552"/>
    <cellStyle name="Normal 3 2 3" xfId="1980"/>
    <cellStyle name="Normal 3 2 3 10" xfId="9553"/>
    <cellStyle name="Normal 3 2 3 11" xfId="9554"/>
    <cellStyle name="Normal 3 2 3 12" xfId="9555"/>
    <cellStyle name="Normal 3 2 3 13" xfId="9556"/>
    <cellStyle name="Normal 3 2 3 14" xfId="9557"/>
    <cellStyle name="Normal 3 2 3 15" xfId="9558"/>
    <cellStyle name="Normal 3 2 3 16" xfId="9559"/>
    <cellStyle name="Normal 3 2 3 17" xfId="9560"/>
    <cellStyle name="Normal 3 2 3 2" xfId="9561"/>
    <cellStyle name="Normal 3 2 3 3" xfId="9562"/>
    <cellStyle name="Normal 3 2 3 4" xfId="9563"/>
    <cellStyle name="Normal 3 2 3 5" xfId="9564"/>
    <cellStyle name="Normal 3 2 3 6" xfId="9565"/>
    <cellStyle name="Normal 3 2 3 7" xfId="9566"/>
    <cellStyle name="Normal 3 2 3 8" xfId="9567"/>
    <cellStyle name="Normal 3 2 3 9" xfId="9568"/>
    <cellStyle name="Normal 3 2 30" xfId="9569"/>
    <cellStyle name="Normal 3 2 31" xfId="9570"/>
    <cellStyle name="Normal 3 2 32" xfId="9571"/>
    <cellStyle name="Normal 3 2 33" xfId="9572"/>
    <cellStyle name="Normal 3 2 34" xfId="9573"/>
    <cellStyle name="Normal 3 2 35" xfId="9574"/>
    <cellStyle name="Normal 3 2 36" xfId="9575"/>
    <cellStyle name="Normal 3 2 37" xfId="9576"/>
    <cellStyle name="Normal 3 2 38" xfId="9577"/>
    <cellStyle name="Normal 3 2 39" xfId="9578"/>
    <cellStyle name="Normal 3 2 4" xfId="9579"/>
    <cellStyle name="Normal 3 2 4 10" xfId="9580"/>
    <cellStyle name="Normal 3 2 4 11" xfId="9581"/>
    <cellStyle name="Normal 3 2 4 12" xfId="9582"/>
    <cellStyle name="Normal 3 2 4 13" xfId="9583"/>
    <cellStyle name="Normal 3 2 4 14" xfId="9584"/>
    <cellStyle name="Normal 3 2 4 15" xfId="9585"/>
    <cellStyle name="Normal 3 2 4 16" xfId="9586"/>
    <cellStyle name="Normal 3 2 4 17" xfId="9587"/>
    <cellStyle name="Normal 3 2 4 2" xfId="9588"/>
    <cellStyle name="Normal 3 2 4 3" xfId="9589"/>
    <cellStyle name="Normal 3 2 4 4" xfId="9590"/>
    <cellStyle name="Normal 3 2 4 5" xfId="9591"/>
    <cellStyle name="Normal 3 2 4 6" xfId="9592"/>
    <cellStyle name="Normal 3 2 4 7" xfId="9593"/>
    <cellStyle name="Normal 3 2 4 8" xfId="9594"/>
    <cellStyle name="Normal 3 2 4 9" xfId="9595"/>
    <cellStyle name="Normal 3 2 40" xfId="9596"/>
    <cellStyle name="Normal 3 2 41" xfId="9597"/>
    <cellStyle name="Normal 3 2 42" xfId="9598"/>
    <cellStyle name="Normal 3 2 43" xfId="9599"/>
    <cellStyle name="Normal 3 2 44" xfId="9600"/>
    <cellStyle name="Normal 3 2 45" xfId="9601"/>
    <cellStyle name="Normal 3 2 46" xfId="9602"/>
    <cellStyle name="Normal 3 2 47" xfId="9603"/>
    <cellStyle name="Normal 3 2 48" xfId="9604"/>
    <cellStyle name="Normal 3 2 49" xfId="9605"/>
    <cellStyle name="Normal 3 2 5" xfId="9606"/>
    <cellStyle name="Normal 3 2 50" xfId="9607"/>
    <cellStyle name="Normal 3 2 51" xfId="9608"/>
    <cellStyle name="Normal 3 2 52" xfId="9609"/>
    <cellStyle name="Normal 3 2 53" xfId="9610"/>
    <cellStyle name="Normal 3 2 54" xfId="9611"/>
    <cellStyle name="Normal 3 2 55" xfId="9612"/>
    <cellStyle name="Normal 3 2 56" xfId="9613"/>
    <cellStyle name="Normal 3 2 57" xfId="9614"/>
    <cellStyle name="Normal 3 2 58" xfId="9615"/>
    <cellStyle name="Normal 3 2 59" xfId="9616"/>
    <cellStyle name="Normal 3 2 6" xfId="9617"/>
    <cellStyle name="Normal 3 2 60" xfId="9618"/>
    <cellStyle name="Normal 3 2 61" xfId="9619"/>
    <cellStyle name="Normal 3 2 62" xfId="9620"/>
    <cellStyle name="Normal 3 2 63" xfId="9621"/>
    <cellStyle name="Normal 3 2 64" xfId="9622"/>
    <cellStyle name="Normal 3 2 65" xfId="9623"/>
    <cellStyle name="Normal 3 2 66" xfId="9624"/>
    <cellStyle name="Normal 3 2 67" xfId="9625"/>
    <cellStyle name="Normal 3 2 68" xfId="9626"/>
    <cellStyle name="Normal 3 2 69" xfId="9627"/>
    <cellStyle name="Normal 3 2 7" xfId="9628"/>
    <cellStyle name="Normal 3 2 70" xfId="9629"/>
    <cellStyle name="Normal 3 2 71" xfId="9630"/>
    <cellStyle name="Normal 3 2 72" xfId="9631"/>
    <cellStyle name="Normal 3 2 73" xfId="9632"/>
    <cellStyle name="Normal 3 2 74" xfId="9633"/>
    <cellStyle name="Normal 3 2 75" xfId="9634"/>
    <cellStyle name="Normal 3 2 76" xfId="9635"/>
    <cellStyle name="Normal 3 2 77" xfId="9636"/>
    <cellStyle name="Normal 3 2 78" xfId="9637"/>
    <cellStyle name="Normal 3 2 8" xfId="9638"/>
    <cellStyle name="Normal 3 2 9" xfId="9639"/>
    <cellStyle name="Normal 3 2_3.1.2 DB Pension Detail" xfId="963"/>
    <cellStyle name="Normal 3 20" xfId="9640"/>
    <cellStyle name="Normal 3 21" xfId="9641"/>
    <cellStyle name="Normal 3 22" xfId="9642"/>
    <cellStyle name="Normal 3 23" xfId="9643"/>
    <cellStyle name="Normal 3 24" xfId="9644"/>
    <cellStyle name="Normal 3 25" xfId="9645"/>
    <cellStyle name="Normal 3 26" xfId="9646"/>
    <cellStyle name="Normal 3 27" xfId="9647"/>
    <cellStyle name="Normal 3 28" xfId="9648"/>
    <cellStyle name="Normal 3 29" xfId="9649"/>
    <cellStyle name="Normal 3 3" xfId="99"/>
    <cellStyle name="Normal 3 3 10" xfId="9650"/>
    <cellStyle name="Normal 3 3 11" xfId="9651"/>
    <cellStyle name="Normal 3 3 12" xfId="9652"/>
    <cellStyle name="Normal 3 3 13" xfId="9653"/>
    <cellStyle name="Normal 3 3 14" xfId="9654"/>
    <cellStyle name="Normal 3 3 15" xfId="9655"/>
    <cellStyle name="Normal 3 3 16" xfId="9656"/>
    <cellStyle name="Normal 3 3 17" xfId="9657"/>
    <cellStyle name="Normal 3 3 18" xfId="9658"/>
    <cellStyle name="Normal 3 3 19" xfId="9659"/>
    <cellStyle name="Normal 3 3 2" xfId="100"/>
    <cellStyle name="Normal 3 3 2 10" xfId="9660"/>
    <cellStyle name="Normal 3 3 2 11" xfId="9661"/>
    <cellStyle name="Normal 3 3 2 12" xfId="9662"/>
    <cellStyle name="Normal 3 3 2 13" xfId="9663"/>
    <cellStyle name="Normal 3 3 2 14" xfId="9664"/>
    <cellStyle name="Normal 3 3 2 15" xfId="9665"/>
    <cellStyle name="Normal 3 3 2 16" xfId="9666"/>
    <cellStyle name="Normal 3 3 2 17" xfId="9667"/>
    <cellStyle name="Normal 3 3 2 18" xfId="9668"/>
    <cellStyle name="Normal 3 3 2 19" xfId="9669"/>
    <cellStyle name="Normal 3 3 2 2" xfId="964"/>
    <cellStyle name="Normal 3 3 2 20" xfId="9670"/>
    <cellStyle name="Normal 3 3 2 21" xfId="9671"/>
    <cellStyle name="Normal 3 3 2 22" xfId="9672"/>
    <cellStyle name="Normal 3 3 2 23" xfId="9673"/>
    <cellStyle name="Normal 3 3 2 24" xfId="9674"/>
    <cellStyle name="Normal 3 3 2 25" xfId="9675"/>
    <cellStyle name="Normal 3 3 2 3" xfId="965"/>
    <cellStyle name="Normal 3 3 2 3 10" xfId="9676"/>
    <cellStyle name="Normal 3 3 2 3 11" xfId="9677"/>
    <cellStyle name="Normal 3 3 2 3 12" xfId="9678"/>
    <cellStyle name="Normal 3 3 2 3 13" xfId="9679"/>
    <cellStyle name="Normal 3 3 2 3 14" xfId="9680"/>
    <cellStyle name="Normal 3 3 2 3 15" xfId="9681"/>
    <cellStyle name="Normal 3 3 2 3 16" xfId="9682"/>
    <cellStyle name="Normal 3 3 2 3 17" xfId="9683"/>
    <cellStyle name="Normal 3 3 2 3 18" xfId="9684"/>
    <cellStyle name="Normal 3 3 2 3 19" xfId="9685"/>
    <cellStyle name="Normal 3 3 2 3 2" xfId="966"/>
    <cellStyle name="Normal 3 3 2 3 2 10" xfId="9686"/>
    <cellStyle name="Normal 3 3 2 3 2 11" xfId="9687"/>
    <cellStyle name="Normal 3 3 2 3 2 12" xfId="9688"/>
    <cellStyle name="Normal 3 3 2 3 2 13" xfId="9689"/>
    <cellStyle name="Normal 3 3 2 3 2 14" xfId="9690"/>
    <cellStyle name="Normal 3 3 2 3 2 15" xfId="9691"/>
    <cellStyle name="Normal 3 3 2 3 2 16" xfId="9692"/>
    <cellStyle name="Normal 3 3 2 3 2 17" xfId="9693"/>
    <cellStyle name="Normal 3 3 2 3 2 18" xfId="9694"/>
    <cellStyle name="Normal 3 3 2 3 2 19" xfId="9695"/>
    <cellStyle name="Normal 3 3 2 3 2 2" xfId="9696"/>
    <cellStyle name="Normal 3 3 2 3 2 2 10" xfId="35021"/>
    <cellStyle name="Normal 3 3 2 3 2 2 11" xfId="35022"/>
    <cellStyle name="Normal 3 3 2 3 2 2 12" xfId="35023"/>
    <cellStyle name="Normal 3 3 2 3 2 2 13" xfId="35024"/>
    <cellStyle name="Normal 3 3 2 3 2 2 2" xfId="35025"/>
    <cellStyle name="Normal 3 3 2 3 2 2 3" xfId="35026"/>
    <cellStyle name="Normal 3 3 2 3 2 2 4" xfId="35027"/>
    <cellStyle name="Normal 3 3 2 3 2 2 5" xfId="35028"/>
    <cellStyle name="Normal 3 3 2 3 2 2 6" xfId="35029"/>
    <cellStyle name="Normal 3 3 2 3 2 2 7" xfId="35030"/>
    <cellStyle name="Normal 3 3 2 3 2 2 8" xfId="35031"/>
    <cellStyle name="Normal 3 3 2 3 2 2 9" xfId="35032"/>
    <cellStyle name="Normal 3 3 2 3 2 20" xfId="9697"/>
    <cellStyle name="Normal 3 3 2 3 2 21" xfId="9698"/>
    <cellStyle name="Normal 3 3 2 3 2 3" xfId="9699"/>
    <cellStyle name="Normal 3 3 2 3 2 4" xfId="9700"/>
    <cellStyle name="Normal 3 3 2 3 2 5" xfId="9701"/>
    <cellStyle name="Normal 3 3 2 3 2 6" xfId="9702"/>
    <cellStyle name="Normal 3 3 2 3 2 7" xfId="9703"/>
    <cellStyle name="Normal 3 3 2 3 2 8" xfId="9704"/>
    <cellStyle name="Normal 3 3 2 3 2 9" xfId="9705"/>
    <cellStyle name="Normal 3 3 2 3 20" xfId="9706"/>
    <cellStyle name="Normal 3 3 2 3 21" xfId="9707"/>
    <cellStyle name="Normal 3 3 2 3 22" xfId="9708"/>
    <cellStyle name="Normal 3 3 2 3 3" xfId="9709"/>
    <cellStyle name="Normal 3 3 2 3 3 10" xfId="35033"/>
    <cellStyle name="Normal 3 3 2 3 3 11" xfId="35034"/>
    <cellStyle name="Normal 3 3 2 3 3 12" xfId="35035"/>
    <cellStyle name="Normal 3 3 2 3 3 13" xfId="35036"/>
    <cellStyle name="Normal 3 3 2 3 3 2" xfId="35037"/>
    <cellStyle name="Normal 3 3 2 3 3 3" xfId="35038"/>
    <cellStyle name="Normal 3 3 2 3 3 4" xfId="35039"/>
    <cellStyle name="Normal 3 3 2 3 3 5" xfId="35040"/>
    <cellStyle name="Normal 3 3 2 3 3 6" xfId="35041"/>
    <cellStyle name="Normal 3 3 2 3 3 7" xfId="35042"/>
    <cellStyle name="Normal 3 3 2 3 3 8" xfId="35043"/>
    <cellStyle name="Normal 3 3 2 3 3 9" xfId="35044"/>
    <cellStyle name="Normal 3 3 2 3 4" xfId="9710"/>
    <cellStyle name="Normal 3 3 2 3 5" xfId="9711"/>
    <cellStyle name="Normal 3 3 2 3 6" xfId="9712"/>
    <cellStyle name="Normal 3 3 2 3 7" xfId="9713"/>
    <cellStyle name="Normal 3 3 2 3 8" xfId="9714"/>
    <cellStyle name="Normal 3 3 2 3 9" xfId="9715"/>
    <cellStyle name="Normal 3 3 2 3_4 28 1_Asst_Health_Crit_AllTO_RIIO_20110714pm" xfId="967"/>
    <cellStyle name="Normal 3 3 2 4" xfId="968"/>
    <cellStyle name="Normal 3 3 2 4 10" xfId="9716"/>
    <cellStyle name="Normal 3 3 2 4 11" xfId="9717"/>
    <cellStyle name="Normal 3 3 2 4 12" xfId="9718"/>
    <cellStyle name="Normal 3 3 2 4 13" xfId="9719"/>
    <cellStyle name="Normal 3 3 2 4 14" xfId="9720"/>
    <cellStyle name="Normal 3 3 2 4 15" xfId="9721"/>
    <cellStyle name="Normal 3 3 2 4 16" xfId="9722"/>
    <cellStyle name="Normal 3 3 2 4 17" xfId="9723"/>
    <cellStyle name="Normal 3 3 2 4 18" xfId="9724"/>
    <cellStyle name="Normal 3 3 2 4 19" xfId="9725"/>
    <cellStyle name="Normal 3 3 2 4 2" xfId="9726"/>
    <cellStyle name="Normal 3 3 2 4 2 10" xfId="35045"/>
    <cellStyle name="Normal 3 3 2 4 2 11" xfId="35046"/>
    <cellStyle name="Normal 3 3 2 4 2 12" xfId="35047"/>
    <cellStyle name="Normal 3 3 2 4 2 13" xfId="35048"/>
    <cellStyle name="Normal 3 3 2 4 2 2" xfId="35049"/>
    <cellStyle name="Normal 3 3 2 4 2 3" xfId="35050"/>
    <cellStyle name="Normal 3 3 2 4 2 4" xfId="35051"/>
    <cellStyle name="Normal 3 3 2 4 2 5" xfId="35052"/>
    <cellStyle name="Normal 3 3 2 4 2 6" xfId="35053"/>
    <cellStyle name="Normal 3 3 2 4 2 7" xfId="35054"/>
    <cellStyle name="Normal 3 3 2 4 2 8" xfId="35055"/>
    <cellStyle name="Normal 3 3 2 4 2 9" xfId="35056"/>
    <cellStyle name="Normal 3 3 2 4 20" xfId="9727"/>
    <cellStyle name="Normal 3 3 2 4 21" xfId="9728"/>
    <cellStyle name="Normal 3 3 2 4 3" xfId="9729"/>
    <cellStyle name="Normal 3 3 2 4 4" xfId="9730"/>
    <cellStyle name="Normal 3 3 2 4 5" xfId="9731"/>
    <cellStyle name="Normal 3 3 2 4 6" xfId="9732"/>
    <cellStyle name="Normal 3 3 2 4 7" xfId="9733"/>
    <cellStyle name="Normal 3 3 2 4 8" xfId="9734"/>
    <cellStyle name="Normal 3 3 2 4 9" xfId="9735"/>
    <cellStyle name="Normal 3 3 2 5" xfId="9736"/>
    <cellStyle name="Normal 3 3 2 5 10" xfId="35057"/>
    <cellStyle name="Normal 3 3 2 5 11" xfId="35058"/>
    <cellStyle name="Normal 3 3 2 5 12" xfId="35059"/>
    <cellStyle name="Normal 3 3 2 5 13" xfId="35060"/>
    <cellStyle name="Normal 3 3 2 5 14" xfId="35061"/>
    <cellStyle name="Normal 3 3 2 5 15" xfId="35062"/>
    <cellStyle name="Normal 3 3 2 5 2" xfId="35063"/>
    <cellStyle name="Normal 3 3 2 5 2 10" xfId="35064"/>
    <cellStyle name="Normal 3 3 2 5 2 11" xfId="35065"/>
    <cellStyle name="Normal 3 3 2 5 2 12" xfId="35066"/>
    <cellStyle name="Normal 3 3 2 5 2 13" xfId="35067"/>
    <cellStyle name="Normal 3 3 2 5 2 2" xfId="35068"/>
    <cellStyle name="Normal 3 3 2 5 2 3" xfId="35069"/>
    <cellStyle name="Normal 3 3 2 5 2 4" xfId="35070"/>
    <cellStyle name="Normal 3 3 2 5 2 5" xfId="35071"/>
    <cellStyle name="Normal 3 3 2 5 2 6" xfId="35072"/>
    <cellStyle name="Normal 3 3 2 5 2 7" xfId="35073"/>
    <cellStyle name="Normal 3 3 2 5 2 8" xfId="35074"/>
    <cellStyle name="Normal 3 3 2 5 2 9" xfId="35075"/>
    <cellStyle name="Normal 3 3 2 5 3" xfId="35076"/>
    <cellStyle name="Normal 3 3 2 5 4" xfId="35077"/>
    <cellStyle name="Normal 3 3 2 5 5" xfId="35078"/>
    <cellStyle name="Normal 3 3 2 5 6" xfId="35079"/>
    <cellStyle name="Normal 3 3 2 5 7" xfId="35080"/>
    <cellStyle name="Normal 3 3 2 5 8" xfId="35081"/>
    <cellStyle name="Normal 3 3 2 5 9" xfId="35082"/>
    <cellStyle name="Normal 3 3 2 6" xfId="9737"/>
    <cellStyle name="Normal 3 3 2 6 10" xfId="35083"/>
    <cellStyle name="Normal 3 3 2 6 11" xfId="35084"/>
    <cellStyle name="Normal 3 3 2 6 12" xfId="35085"/>
    <cellStyle name="Normal 3 3 2 6 13" xfId="35086"/>
    <cellStyle name="Normal 3 3 2 6 2" xfId="35087"/>
    <cellStyle name="Normal 3 3 2 6 3" xfId="35088"/>
    <cellStyle name="Normal 3 3 2 6 4" xfId="35089"/>
    <cellStyle name="Normal 3 3 2 6 5" xfId="35090"/>
    <cellStyle name="Normal 3 3 2 6 6" xfId="35091"/>
    <cellStyle name="Normal 3 3 2 6 7" xfId="35092"/>
    <cellStyle name="Normal 3 3 2 6 8" xfId="35093"/>
    <cellStyle name="Normal 3 3 2 6 9" xfId="35094"/>
    <cellStyle name="Normal 3 3 2 7" xfId="9738"/>
    <cellStyle name="Normal 3 3 2 8" xfId="9739"/>
    <cellStyle name="Normal 3 3 2 9" xfId="9740"/>
    <cellStyle name="Normal 3 3 2_4 28 1_Asst_Health_Crit_AllTO_RIIO_20110714pm" xfId="969"/>
    <cellStyle name="Normal 3 3 20" xfId="9741"/>
    <cellStyle name="Normal 3 3 21" xfId="9742"/>
    <cellStyle name="Normal 3 3 22" xfId="9743"/>
    <cellStyle name="Normal 3 3 23" xfId="9744"/>
    <cellStyle name="Normal 3 3 24" xfId="9745"/>
    <cellStyle name="Normal 3 3 25" xfId="9746"/>
    <cellStyle name="Normal 3 3 26" xfId="9747"/>
    <cellStyle name="Normal 3 3 27" xfId="9748"/>
    <cellStyle name="Normal 3 3 28" xfId="9749"/>
    <cellStyle name="Normal 3 3 29" xfId="9750"/>
    <cellStyle name="Normal 3 3 3" xfId="970"/>
    <cellStyle name="Normal 3 3 3 10" xfId="35095"/>
    <cellStyle name="Normal 3 3 3 11" xfId="35096"/>
    <cellStyle name="Normal 3 3 3 12" xfId="35097"/>
    <cellStyle name="Normal 3 3 3 13" xfId="35098"/>
    <cellStyle name="Normal 3 3 3 14" xfId="35099"/>
    <cellStyle name="Normal 3 3 3 15" xfId="35100"/>
    <cellStyle name="Normal 3 3 3 16" xfId="35101"/>
    <cellStyle name="Normal 3 3 3 17" xfId="35102"/>
    <cellStyle name="Normal 3 3 3 2" xfId="971"/>
    <cellStyle name="Normal 3 3 3 2 10" xfId="9751"/>
    <cellStyle name="Normal 3 3 3 2 11" xfId="9752"/>
    <cellStyle name="Normal 3 3 3 2 12" xfId="9753"/>
    <cellStyle name="Normal 3 3 3 2 13" xfId="9754"/>
    <cellStyle name="Normal 3 3 3 2 14" xfId="9755"/>
    <cellStyle name="Normal 3 3 3 2 15" xfId="9756"/>
    <cellStyle name="Normal 3 3 3 2 16" xfId="9757"/>
    <cellStyle name="Normal 3 3 3 2 17" xfId="9758"/>
    <cellStyle name="Normal 3 3 3 2 18" xfId="9759"/>
    <cellStyle name="Normal 3 3 3 2 19" xfId="9760"/>
    <cellStyle name="Normal 3 3 3 2 2" xfId="972"/>
    <cellStyle name="Normal 3 3 3 2 2 10" xfId="9761"/>
    <cellStyle name="Normal 3 3 3 2 2 11" xfId="9762"/>
    <cellStyle name="Normal 3 3 3 2 2 12" xfId="9763"/>
    <cellStyle name="Normal 3 3 3 2 2 13" xfId="9764"/>
    <cellStyle name="Normal 3 3 3 2 2 14" xfId="9765"/>
    <cellStyle name="Normal 3 3 3 2 2 15" xfId="9766"/>
    <cellStyle name="Normal 3 3 3 2 2 16" xfId="9767"/>
    <cellStyle name="Normal 3 3 3 2 2 17" xfId="9768"/>
    <cellStyle name="Normal 3 3 3 2 2 18" xfId="9769"/>
    <cellStyle name="Normal 3 3 3 2 2 19" xfId="9770"/>
    <cellStyle name="Normal 3 3 3 2 2 2" xfId="9771"/>
    <cellStyle name="Normal 3 3 3 2 2 2 10" xfId="35103"/>
    <cellStyle name="Normal 3 3 3 2 2 2 11" xfId="35104"/>
    <cellStyle name="Normal 3 3 3 2 2 2 12" xfId="35105"/>
    <cellStyle name="Normal 3 3 3 2 2 2 13" xfId="35106"/>
    <cellStyle name="Normal 3 3 3 2 2 2 2" xfId="35107"/>
    <cellStyle name="Normal 3 3 3 2 2 2 3" xfId="35108"/>
    <cellStyle name="Normal 3 3 3 2 2 2 4" xfId="35109"/>
    <cellStyle name="Normal 3 3 3 2 2 2 5" xfId="35110"/>
    <cellStyle name="Normal 3 3 3 2 2 2 6" xfId="35111"/>
    <cellStyle name="Normal 3 3 3 2 2 2 7" xfId="35112"/>
    <cellStyle name="Normal 3 3 3 2 2 2 8" xfId="35113"/>
    <cellStyle name="Normal 3 3 3 2 2 2 9" xfId="35114"/>
    <cellStyle name="Normal 3 3 3 2 2 20" xfId="9772"/>
    <cellStyle name="Normal 3 3 3 2 2 21" xfId="9773"/>
    <cellStyle name="Normal 3 3 3 2 2 3" xfId="9774"/>
    <cellStyle name="Normal 3 3 3 2 2 4" xfId="9775"/>
    <cellStyle name="Normal 3 3 3 2 2 5" xfId="9776"/>
    <cellStyle name="Normal 3 3 3 2 2 6" xfId="9777"/>
    <cellStyle name="Normal 3 3 3 2 2 7" xfId="9778"/>
    <cellStyle name="Normal 3 3 3 2 2 8" xfId="9779"/>
    <cellStyle name="Normal 3 3 3 2 2 9" xfId="9780"/>
    <cellStyle name="Normal 3 3 3 2 20" xfId="9781"/>
    <cellStyle name="Normal 3 3 3 2 21" xfId="9782"/>
    <cellStyle name="Normal 3 3 3 2 22" xfId="9783"/>
    <cellStyle name="Normal 3 3 3 2 3" xfId="9784"/>
    <cellStyle name="Normal 3 3 3 2 3 10" xfId="35115"/>
    <cellStyle name="Normal 3 3 3 2 3 11" xfId="35116"/>
    <cellStyle name="Normal 3 3 3 2 3 12" xfId="35117"/>
    <cellStyle name="Normal 3 3 3 2 3 13" xfId="35118"/>
    <cellStyle name="Normal 3 3 3 2 3 2" xfId="35119"/>
    <cellStyle name="Normal 3 3 3 2 3 3" xfId="35120"/>
    <cellStyle name="Normal 3 3 3 2 3 4" xfId="35121"/>
    <cellStyle name="Normal 3 3 3 2 3 5" xfId="35122"/>
    <cellStyle name="Normal 3 3 3 2 3 6" xfId="35123"/>
    <cellStyle name="Normal 3 3 3 2 3 7" xfId="35124"/>
    <cellStyle name="Normal 3 3 3 2 3 8" xfId="35125"/>
    <cellStyle name="Normal 3 3 3 2 3 9" xfId="35126"/>
    <cellStyle name="Normal 3 3 3 2 4" xfId="9785"/>
    <cellStyle name="Normal 3 3 3 2 5" xfId="9786"/>
    <cellStyle name="Normal 3 3 3 2 6" xfId="9787"/>
    <cellStyle name="Normal 3 3 3 2 7" xfId="9788"/>
    <cellStyle name="Normal 3 3 3 2 8" xfId="9789"/>
    <cellStyle name="Normal 3 3 3 2 9" xfId="9790"/>
    <cellStyle name="Normal 3 3 3 2_4 28 1_Asst_Health_Crit_AllTO_RIIO_20110714pm" xfId="973"/>
    <cellStyle name="Normal 3 3 3 3" xfId="974"/>
    <cellStyle name="Normal 3 3 3 3 10" xfId="9791"/>
    <cellStyle name="Normal 3 3 3 3 11" xfId="9792"/>
    <cellStyle name="Normal 3 3 3 3 12" xfId="9793"/>
    <cellStyle name="Normal 3 3 3 3 13" xfId="9794"/>
    <cellStyle name="Normal 3 3 3 3 14" xfId="9795"/>
    <cellStyle name="Normal 3 3 3 3 15" xfId="9796"/>
    <cellStyle name="Normal 3 3 3 3 16" xfId="9797"/>
    <cellStyle name="Normal 3 3 3 3 17" xfId="9798"/>
    <cellStyle name="Normal 3 3 3 3 18" xfId="9799"/>
    <cellStyle name="Normal 3 3 3 3 19" xfId="9800"/>
    <cellStyle name="Normal 3 3 3 3 2" xfId="9801"/>
    <cellStyle name="Normal 3 3 3 3 2 10" xfId="35127"/>
    <cellStyle name="Normal 3 3 3 3 2 11" xfId="35128"/>
    <cellStyle name="Normal 3 3 3 3 2 12" xfId="35129"/>
    <cellStyle name="Normal 3 3 3 3 2 13" xfId="35130"/>
    <cellStyle name="Normal 3 3 3 3 2 2" xfId="35131"/>
    <cellStyle name="Normal 3 3 3 3 2 3" xfId="35132"/>
    <cellStyle name="Normal 3 3 3 3 2 4" xfId="35133"/>
    <cellStyle name="Normal 3 3 3 3 2 5" xfId="35134"/>
    <cellStyle name="Normal 3 3 3 3 2 6" xfId="35135"/>
    <cellStyle name="Normal 3 3 3 3 2 7" xfId="35136"/>
    <cellStyle name="Normal 3 3 3 3 2 8" xfId="35137"/>
    <cellStyle name="Normal 3 3 3 3 2 9" xfId="35138"/>
    <cellStyle name="Normal 3 3 3 3 20" xfId="9802"/>
    <cellStyle name="Normal 3 3 3 3 21" xfId="9803"/>
    <cellStyle name="Normal 3 3 3 3 3" xfId="9804"/>
    <cellStyle name="Normal 3 3 3 3 4" xfId="9805"/>
    <cellStyle name="Normal 3 3 3 3 5" xfId="9806"/>
    <cellStyle name="Normal 3 3 3 3 6" xfId="9807"/>
    <cellStyle name="Normal 3 3 3 3 7" xfId="9808"/>
    <cellStyle name="Normal 3 3 3 3 8" xfId="9809"/>
    <cellStyle name="Normal 3 3 3 3 9" xfId="9810"/>
    <cellStyle name="Normal 3 3 3 4" xfId="35139"/>
    <cellStyle name="Normal 3 3 3 4 10" xfId="35140"/>
    <cellStyle name="Normal 3 3 3 4 11" xfId="35141"/>
    <cellStyle name="Normal 3 3 3 4 12" xfId="35142"/>
    <cellStyle name="Normal 3 3 3 4 13" xfId="35143"/>
    <cellStyle name="Normal 3 3 3 4 2" xfId="35144"/>
    <cellStyle name="Normal 3 3 3 4 3" xfId="35145"/>
    <cellStyle name="Normal 3 3 3 4 4" xfId="35146"/>
    <cellStyle name="Normal 3 3 3 4 5" xfId="35147"/>
    <cellStyle name="Normal 3 3 3 4 6" xfId="35148"/>
    <cellStyle name="Normal 3 3 3 4 7" xfId="35149"/>
    <cellStyle name="Normal 3 3 3 4 8" xfId="35150"/>
    <cellStyle name="Normal 3 3 3 4 9" xfId="35151"/>
    <cellStyle name="Normal 3 3 3 5" xfId="35152"/>
    <cellStyle name="Normal 3 3 3 6" xfId="35153"/>
    <cellStyle name="Normal 3 3 3 7" xfId="35154"/>
    <cellStyle name="Normal 3 3 3 8" xfId="35155"/>
    <cellStyle name="Normal 3 3 3 9" xfId="35156"/>
    <cellStyle name="Normal 3 3 3_4 28 1_Asst_Health_Crit_AllTO_RIIO_20110714pm" xfId="975"/>
    <cellStyle name="Normal 3 3 30" xfId="9811"/>
    <cellStyle name="Normal 3 3 31" xfId="9812"/>
    <cellStyle name="Normal 3 3 32" xfId="9813"/>
    <cellStyle name="Normal 3 3 33" xfId="9814"/>
    <cellStyle name="Normal 3 3 34" xfId="9815"/>
    <cellStyle name="Normal 3 3 35" xfId="9816"/>
    <cellStyle name="Normal 3 3 36" xfId="9817"/>
    <cellStyle name="Normal 3 3 37" xfId="9818"/>
    <cellStyle name="Normal 3 3 38" xfId="9819"/>
    <cellStyle name="Normal 3 3 39" xfId="9820"/>
    <cellStyle name="Normal 3 3 4" xfId="976"/>
    <cellStyle name="Normal 3 3 40" xfId="9821"/>
    <cellStyle name="Normal 3 3 41" xfId="9822"/>
    <cellStyle name="Normal 3 3 42" xfId="9823"/>
    <cellStyle name="Normal 3 3 43" xfId="9824"/>
    <cellStyle name="Normal 3 3 44" xfId="9825"/>
    <cellStyle name="Normal 3 3 45" xfId="9826"/>
    <cellStyle name="Normal 3 3 46" xfId="9827"/>
    <cellStyle name="Normal 3 3 47" xfId="9828"/>
    <cellStyle name="Normal 3 3 48" xfId="9829"/>
    <cellStyle name="Normal 3 3 49" xfId="9830"/>
    <cellStyle name="Normal 3 3 5" xfId="9831"/>
    <cellStyle name="Normal 3 3 5 10" xfId="9832"/>
    <cellStyle name="Normal 3 3 5 11" xfId="9833"/>
    <cellStyle name="Normal 3 3 5 12" xfId="9834"/>
    <cellStyle name="Normal 3 3 5 13" xfId="9835"/>
    <cellStyle name="Normal 3 3 5 14" xfId="9836"/>
    <cellStyle name="Normal 3 3 5 15" xfId="9837"/>
    <cellStyle name="Normal 3 3 5 16" xfId="9838"/>
    <cellStyle name="Normal 3 3 5 17" xfId="9839"/>
    <cellStyle name="Normal 3 3 5 2" xfId="9840"/>
    <cellStyle name="Normal 3 3 5 3" xfId="9841"/>
    <cellStyle name="Normal 3 3 5 4" xfId="9842"/>
    <cellStyle name="Normal 3 3 5 5" xfId="9843"/>
    <cellStyle name="Normal 3 3 5 6" xfId="9844"/>
    <cellStyle name="Normal 3 3 5 7" xfId="9845"/>
    <cellStyle name="Normal 3 3 5 8" xfId="9846"/>
    <cellStyle name="Normal 3 3 5 9" xfId="9847"/>
    <cellStyle name="Normal 3 3 50" xfId="9848"/>
    <cellStyle name="Normal 3 3 51" xfId="9849"/>
    <cellStyle name="Normal 3 3 52" xfId="9850"/>
    <cellStyle name="Normal 3 3 53" xfId="9851"/>
    <cellStyle name="Normal 3 3 54" xfId="9852"/>
    <cellStyle name="Normal 3 3 55" xfId="9853"/>
    <cellStyle name="Normal 3 3 56" xfId="9854"/>
    <cellStyle name="Normal 3 3 57" xfId="9855"/>
    <cellStyle name="Normal 3 3 58" xfId="9856"/>
    <cellStyle name="Normal 3 3 59" xfId="9857"/>
    <cellStyle name="Normal 3 3 6" xfId="9858"/>
    <cellStyle name="Normal 3 3 6 10" xfId="9859"/>
    <cellStyle name="Normal 3 3 6 11" xfId="9860"/>
    <cellStyle name="Normal 3 3 6 12" xfId="9861"/>
    <cellStyle name="Normal 3 3 6 13" xfId="9862"/>
    <cellStyle name="Normal 3 3 6 14" xfId="9863"/>
    <cellStyle name="Normal 3 3 6 15" xfId="9864"/>
    <cellStyle name="Normal 3 3 6 16" xfId="9865"/>
    <cellStyle name="Normal 3 3 6 17" xfId="9866"/>
    <cellStyle name="Normal 3 3 6 2" xfId="9867"/>
    <cellStyle name="Normal 3 3 6 3" xfId="9868"/>
    <cellStyle name="Normal 3 3 6 4" xfId="9869"/>
    <cellStyle name="Normal 3 3 6 5" xfId="9870"/>
    <cellStyle name="Normal 3 3 6 6" xfId="9871"/>
    <cellStyle name="Normal 3 3 6 7" xfId="9872"/>
    <cellStyle name="Normal 3 3 6 8" xfId="9873"/>
    <cellStyle name="Normal 3 3 6 9" xfId="9874"/>
    <cellStyle name="Normal 3 3 60" xfId="9875"/>
    <cellStyle name="Normal 3 3 61" xfId="9876"/>
    <cellStyle name="Normal 3 3 62" xfId="9877"/>
    <cellStyle name="Normal 3 3 63" xfId="9878"/>
    <cellStyle name="Normal 3 3 64" xfId="9879"/>
    <cellStyle name="Normal 3 3 65" xfId="9880"/>
    <cellStyle name="Normal 3 3 66" xfId="9881"/>
    <cellStyle name="Normal 3 3 67" xfId="9882"/>
    <cellStyle name="Normal 3 3 68" xfId="9883"/>
    <cellStyle name="Normal 3 3 69" xfId="9884"/>
    <cellStyle name="Normal 3 3 7" xfId="9885"/>
    <cellStyle name="Normal 3 3 70" xfId="9886"/>
    <cellStyle name="Normal 3 3 71" xfId="9887"/>
    <cellStyle name="Normal 3 3 72" xfId="9888"/>
    <cellStyle name="Normal 3 3 73" xfId="9889"/>
    <cellStyle name="Normal 3 3 74" xfId="9890"/>
    <cellStyle name="Normal 3 3 75" xfId="9891"/>
    <cellStyle name="Normal 3 3 76" xfId="9892"/>
    <cellStyle name="Normal 3 3 77" xfId="9893"/>
    <cellStyle name="Normal 3 3 78" xfId="9894"/>
    <cellStyle name="Normal 3 3 79" xfId="9895"/>
    <cellStyle name="Normal 3 3 8" xfId="9896"/>
    <cellStyle name="Normal 3 3 80" xfId="9897"/>
    <cellStyle name="Normal 3 3 81" xfId="9898"/>
    <cellStyle name="Normal 3 3 82" xfId="9899"/>
    <cellStyle name="Normal 3 3 83" xfId="9900"/>
    <cellStyle name="Normal 3 3 84" xfId="9901"/>
    <cellStyle name="Normal 3 3 9" xfId="9902"/>
    <cellStyle name="Normal 3 3_2010_NGET_TPCR4_RO_FBPQ(Opex) trace only FINAL(DPP)" xfId="977"/>
    <cellStyle name="Normal 3 30" xfId="9903"/>
    <cellStyle name="Normal 3 31" xfId="9904"/>
    <cellStyle name="Normal 3 32" xfId="9905"/>
    <cellStyle name="Normal 3 33" xfId="9906"/>
    <cellStyle name="Normal 3 34" xfId="9907"/>
    <cellStyle name="Normal 3 35" xfId="9908"/>
    <cellStyle name="Normal 3 36" xfId="9909"/>
    <cellStyle name="Normal 3 37" xfId="9910"/>
    <cellStyle name="Normal 3 38" xfId="9911"/>
    <cellStyle name="Normal 3 39" xfId="9912"/>
    <cellStyle name="Normal 3 4" xfId="978"/>
    <cellStyle name="Normal 3 4 10" xfId="9913"/>
    <cellStyle name="Normal 3 4 11" xfId="9914"/>
    <cellStyle name="Normal 3 4 12" xfId="9915"/>
    <cellStyle name="Normal 3 4 13" xfId="9916"/>
    <cellStyle name="Normal 3 4 14" xfId="9917"/>
    <cellStyle name="Normal 3 4 15" xfId="9918"/>
    <cellStyle name="Normal 3 4 16" xfId="9919"/>
    <cellStyle name="Normal 3 4 17" xfId="9920"/>
    <cellStyle name="Normal 3 4 18" xfId="9921"/>
    <cellStyle name="Normal 3 4 19" xfId="9922"/>
    <cellStyle name="Normal 3 4 2" xfId="979"/>
    <cellStyle name="Normal 3 4 2 10" xfId="9923"/>
    <cellStyle name="Normal 3 4 2 11" xfId="9924"/>
    <cellStyle name="Normal 3 4 2 12" xfId="9925"/>
    <cellStyle name="Normal 3 4 2 13" xfId="9926"/>
    <cellStyle name="Normal 3 4 2 14" xfId="9927"/>
    <cellStyle name="Normal 3 4 2 15" xfId="9928"/>
    <cellStyle name="Normal 3 4 2 16" xfId="9929"/>
    <cellStyle name="Normal 3 4 2 17" xfId="9930"/>
    <cellStyle name="Normal 3 4 2 18" xfId="9931"/>
    <cellStyle name="Normal 3 4 2 19" xfId="9932"/>
    <cellStyle name="Normal 3 4 2 2" xfId="980"/>
    <cellStyle name="Normal 3 4 2 2 10" xfId="9933"/>
    <cellStyle name="Normal 3 4 2 2 11" xfId="9934"/>
    <cellStyle name="Normal 3 4 2 2 12" xfId="9935"/>
    <cellStyle name="Normal 3 4 2 2 13" xfId="9936"/>
    <cellStyle name="Normal 3 4 2 2 14" xfId="9937"/>
    <cellStyle name="Normal 3 4 2 2 15" xfId="9938"/>
    <cellStyle name="Normal 3 4 2 2 16" xfId="9939"/>
    <cellStyle name="Normal 3 4 2 2 17" xfId="9940"/>
    <cellStyle name="Normal 3 4 2 2 18" xfId="9941"/>
    <cellStyle name="Normal 3 4 2 2 19" xfId="9942"/>
    <cellStyle name="Normal 3 4 2 2 2" xfId="9943"/>
    <cellStyle name="Normal 3 4 2 2 2 10" xfId="35157"/>
    <cellStyle name="Normal 3 4 2 2 2 11" xfId="35158"/>
    <cellStyle name="Normal 3 4 2 2 2 12" xfId="35159"/>
    <cellStyle name="Normal 3 4 2 2 2 13" xfId="35160"/>
    <cellStyle name="Normal 3 4 2 2 2 2" xfId="35161"/>
    <cellStyle name="Normal 3 4 2 2 2 3" xfId="35162"/>
    <cellStyle name="Normal 3 4 2 2 2 4" xfId="35163"/>
    <cellStyle name="Normal 3 4 2 2 2 5" xfId="35164"/>
    <cellStyle name="Normal 3 4 2 2 2 6" xfId="35165"/>
    <cellStyle name="Normal 3 4 2 2 2 7" xfId="35166"/>
    <cellStyle name="Normal 3 4 2 2 2 8" xfId="35167"/>
    <cellStyle name="Normal 3 4 2 2 2 9" xfId="35168"/>
    <cellStyle name="Normal 3 4 2 2 20" xfId="9944"/>
    <cellStyle name="Normal 3 4 2 2 21" xfId="9945"/>
    <cellStyle name="Normal 3 4 2 2 3" xfId="9946"/>
    <cellStyle name="Normal 3 4 2 2 4" xfId="9947"/>
    <cellStyle name="Normal 3 4 2 2 5" xfId="9948"/>
    <cellStyle name="Normal 3 4 2 2 6" xfId="9949"/>
    <cellStyle name="Normal 3 4 2 2 7" xfId="9950"/>
    <cellStyle name="Normal 3 4 2 2 8" xfId="9951"/>
    <cellStyle name="Normal 3 4 2 2 9" xfId="9952"/>
    <cellStyle name="Normal 3 4 2 20" xfId="9953"/>
    <cellStyle name="Normal 3 4 2 21" xfId="9954"/>
    <cellStyle name="Normal 3 4 2 22" xfId="9955"/>
    <cellStyle name="Normal 3 4 2 3" xfId="9956"/>
    <cellStyle name="Normal 3 4 2 3 10" xfId="35169"/>
    <cellStyle name="Normal 3 4 2 3 11" xfId="35170"/>
    <cellStyle name="Normal 3 4 2 3 12" xfId="35171"/>
    <cellStyle name="Normal 3 4 2 3 13" xfId="35172"/>
    <cellStyle name="Normal 3 4 2 3 2" xfId="35173"/>
    <cellStyle name="Normal 3 4 2 3 3" xfId="35174"/>
    <cellStyle name="Normal 3 4 2 3 4" xfId="35175"/>
    <cellStyle name="Normal 3 4 2 3 5" xfId="35176"/>
    <cellStyle name="Normal 3 4 2 3 6" xfId="35177"/>
    <cellStyle name="Normal 3 4 2 3 7" xfId="35178"/>
    <cellStyle name="Normal 3 4 2 3 8" xfId="35179"/>
    <cellStyle name="Normal 3 4 2 3 9" xfId="35180"/>
    <cellStyle name="Normal 3 4 2 4" xfId="9957"/>
    <cellStyle name="Normal 3 4 2 5" xfId="9958"/>
    <cellStyle name="Normal 3 4 2 6" xfId="9959"/>
    <cellStyle name="Normal 3 4 2 7" xfId="9960"/>
    <cellStyle name="Normal 3 4 2 8" xfId="9961"/>
    <cellStyle name="Normal 3 4 2 9" xfId="9962"/>
    <cellStyle name="Normal 3 4 2_4 28 1_Asst_Health_Crit_AllTO_RIIO_20110714pm" xfId="981"/>
    <cellStyle name="Normal 3 4 20" xfId="9963"/>
    <cellStyle name="Normal 3 4 21" xfId="9964"/>
    <cellStyle name="Normal 3 4 22" xfId="9965"/>
    <cellStyle name="Normal 3 4 23" xfId="9966"/>
    <cellStyle name="Normal 3 4 24" xfId="9967"/>
    <cellStyle name="Normal 3 4 25" xfId="9968"/>
    <cellStyle name="Normal 3 4 26" xfId="9969"/>
    <cellStyle name="Normal 3 4 27" xfId="9970"/>
    <cellStyle name="Normal 3 4 28" xfId="9971"/>
    <cellStyle name="Normal 3 4 29" xfId="9972"/>
    <cellStyle name="Normal 3 4 3" xfId="982"/>
    <cellStyle name="Normal 3 4 3 10" xfId="9973"/>
    <cellStyle name="Normal 3 4 3 11" xfId="9974"/>
    <cellStyle name="Normal 3 4 3 12" xfId="9975"/>
    <cellStyle name="Normal 3 4 3 13" xfId="9976"/>
    <cellStyle name="Normal 3 4 3 14" xfId="9977"/>
    <cellStyle name="Normal 3 4 3 15" xfId="9978"/>
    <cellStyle name="Normal 3 4 3 16" xfId="9979"/>
    <cellStyle name="Normal 3 4 3 17" xfId="9980"/>
    <cellStyle name="Normal 3 4 3 18" xfId="9981"/>
    <cellStyle name="Normal 3 4 3 19" xfId="9982"/>
    <cellStyle name="Normal 3 4 3 2" xfId="9983"/>
    <cellStyle name="Normal 3 4 3 2 10" xfId="35181"/>
    <cellStyle name="Normal 3 4 3 2 11" xfId="35182"/>
    <cellStyle name="Normal 3 4 3 2 12" xfId="35183"/>
    <cellStyle name="Normal 3 4 3 2 13" xfId="35184"/>
    <cellStyle name="Normal 3 4 3 2 2" xfId="35185"/>
    <cellStyle name="Normal 3 4 3 2 3" xfId="35186"/>
    <cellStyle name="Normal 3 4 3 2 4" xfId="35187"/>
    <cellStyle name="Normal 3 4 3 2 5" xfId="35188"/>
    <cellStyle name="Normal 3 4 3 2 6" xfId="35189"/>
    <cellStyle name="Normal 3 4 3 2 7" xfId="35190"/>
    <cellStyle name="Normal 3 4 3 2 8" xfId="35191"/>
    <cellStyle name="Normal 3 4 3 2 9" xfId="35192"/>
    <cellStyle name="Normal 3 4 3 20" xfId="9984"/>
    <cellStyle name="Normal 3 4 3 21" xfId="9985"/>
    <cellStyle name="Normal 3 4 3 3" xfId="9986"/>
    <cellStyle name="Normal 3 4 3 4" xfId="9987"/>
    <cellStyle name="Normal 3 4 3 5" xfId="9988"/>
    <cellStyle name="Normal 3 4 3 6" xfId="9989"/>
    <cellStyle name="Normal 3 4 3 7" xfId="9990"/>
    <cellStyle name="Normal 3 4 3 8" xfId="9991"/>
    <cellStyle name="Normal 3 4 3 9" xfId="9992"/>
    <cellStyle name="Normal 3 4 30" xfId="9993"/>
    <cellStyle name="Normal 3 4 31" xfId="9994"/>
    <cellStyle name="Normal 3 4 32" xfId="9995"/>
    <cellStyle name="Normal 3 4 33" xfId="9996"/>
    <cellStyle name="Normal 3 4 34" xfId="9997"/>
    <cellStyle name="Normal 3 4 35" xfId="9998"/>
    <cellStyle name="Normal 3 4 36" xfId="9999"/>
    <cellStyle name="Normal 3 4 37" xfId="10000"/>
    <cellStyle name="Normal 3 4 38" xfId="10001"/>
    <cellStyle name="Normal 3 4 39" xfId="10002"/>
    <cellStyle name="Normal 3 4 4" xfId="10003"/>
    <cellStyle name="Normal 3 4 4 10" xfId="10004"/>
    <cellStyle name="Normal 3 4 4 11" xfId="10005"/>
    <cellStyle name="Normal 3 4 4 12" xfId="10006"/>
    <cellStyle name="Normal 3 4 4 13" xfId="10007"/>
    <cellStyle name="Normal 3 4 4 14" xfId="10008"/>
    <cellStyle name="Normal 3 4 4 15" xfId="10009"/>
    <cellStyle name="Normal 3 4 4 16" xfId="10010"/>
    <cellStyle name="Normal 3 4 4 17" xfId="10011"/>
    <cellStyle name="Normal 3 4 4 2" xfId="10012"/>
    <cellStyle name="Normal 3 4 4 3" xfId="10013"/>
    <cellStyle name="Normal 3 4 4 4" xfId="10014"/>
    <cellStyle name="Normal 3 4 4 5" xfId="10015"/>
    <cellStyle name="Normal 3 4 4 6" xfId="10016"/>
    <cellStyle name="Normal 3 4 4 7" xfId="10017"/>
    <cellStyle name="Normal 3 4 4 8" xfId="10018"/>
    <cellStyle name="Normal 3 4 4 9" xfId="10019"/>
    <cellStyle name="Normal 3 4 40" xfId="10020"/>
    <cellStyle name="Normal 3 4 41" xfId="10021"/>
    <cellStyle name="Normal 3 4 42" xfId="10022"/>
    <cellStyle name="Normal 3 4 43" xfId="10023"/>
    <cellStyle name="Normal 3 4 44" xfId="10024"/>
    <cellStyle name="Normal 3 4 45" xfId="10025"/>
    <cellStyle name="Normal 3 4 46" xfId="10026"/>
    <cellStyle name="Normal 3 4 47" xfId="10027"/>
    <cellStyle name="Normal 3 4 48" xfId="10028"/>
    <cellStyle name="Normal 3 4 49" xfId="10029"/>
    <cellStyle name="Normal 3 4 5" xfId="10030"/>
    <cellStyle name="Normal 3 4 5 10" xfId="10031"/>
    <cellStyle name="Normal 3 4 5 11" xfId="10032"/>
    <cellStyle name="Normal 3 4 5 12" xfId="10033"/>
    <cellStyle name="Normal 3 4 5 13" xfId="10034"/>
    <cellStyle name="Normal 3 4 5 14" xfId="10035"/>
    <cellStyle name="Normal 3 4 5 15" xfId="10036"/>
    <cellStyle name="Normal 3 4 5 16" xfId="10037"/>
    <cellStyle name="Normal 3 4 5 17" xfId="10038"/>
    <cellStyle name="Normal 3 4 5 2" xfId="10039"/>
    <cellStyle name="Normal 3 4 5 3" xfId="10040"/>
    <cellStyle name="Normal 3 4 5 4" xfId="10041"/>
    <cellStyle name="Normal 3 4 5 5" xfId="10042"/>
    <cellStyle name="Normal 3 4 5 6" xfId="10043"/>
    <cellStyle name="Normal 3 4 5 7" xfId="10044"/>
    <cellStyle name="Normal 3 4 5 8" xfId="10045"/>
    <cellStyle name="Normal 3 4 5 9" xfId="10046"/>
    <cellStyle name="Normal 3 4 50" xfId="10047"/>
    <cellStyle name="Normal 3 4 51" xfId="10048"/>
    <cellStyle name="Normal 3 4 52" xfId="10049"/>
    <cellStyle name="Normal 3 4 53" xfId="10050"/>
    <cellStyle name="Normal 3 4 54" xfId="10051"/>
    <cellStyle name="Normal 3 4 55" xfId="10052"/>
    <cellStyle name="Normal 3 4 56" xfId="10053"/>
    <cellStyle name="Normal 3 4 57" xfId="10054"/>
    <cellStyle name="Normal 3 4 58" xfId="10055"/>
    <cellStyle name="Normal 3 4 59" xfId="10056"/>
    <cellStyle name="Normal 3 4 6" xfId="10057"/>
    <cellStyle name="Normal 3 4 60" xfId="10058"/>
    <cellStyle name="Normal 3 4 61" xfId="10059"/>
    <cellStyle name="Normal 3 4 62" xfId="10060"/>
    <cellStyle name="Normal 3 4 63" xfId="10061"/>
    <cellStyle name="Normal 3 4 64" xfId="10062"/>
    <cellStyle name="Normal 3 4 65" xfId="10063"/>
    <cellStyle name="Normal 3 4 66" xfId="10064"/>
    <cellStyle name="Normal 3 4 67" xfId="10065"/>
    <cellStyle name="Normal 3 4 68" xfId="10066"/>
    <cellStyle name="Normal 3 4 69" xfId="10067"/>
    <cellStyle name="Normal 3 4 7" xfId="10068"/>
    <cellStyle name="Normal 3 4 70" xfId="10069"/>
    <cellStyle name="Normal 3 4 71" xfId="10070"/>
    <cellStyle name="Normal 3 4 72" xfId="10071"/>
    <cellStyle name="Normal 3 4 73" xfId="10072"/>
    <cellStyle name="Normal 3 4 74" xfId="10073"/>
    <cellStyle name="Normal 3 4 75" xfId="10074"/>
    <cellStyle name="Normal 3 4 76" xfId="10075"/>
    <cellStyle name="Normal 3 4 77" xfId="10076"/>
    <cellStyle name="Normal 3 4 78" xfId="10077"/>
    <cellStyle name="Normal 3 4 79" xfId="10078"/>
    <cellStyle name="Normal 3 4 8" xfId="10079"/>
    <cellStyle name="Normal 3 4 80" xfId="10080"/>
    <cellStyle name="Normal 3 4 81" xfId="10081"/>
    <cellStyle name="Normal 3 4 82" xfId="10082"/>
    <cellStyle name="Normal 3 4 83" xfId="10083"/>
    <cellStyle name="Normal 3 4 9" xfId="10084"/>
    <cellStyle name="Normal 3 4_4 28 1_Asst_Health_Crit_AllTO_RIIO_20110714pm" xfId="983"/>
    <cellStyle name="Normal 3 40" xfId="10085"/>
    <cellStyle name="Normal 3 41" xfId="10086"/>
    <cellStyle name="Normal 3 42" xfId="10087"/>
    <cellStyle name="Normal 3 43" xfId="10088"/>
    <cellStyle name="Normal 3 44" xfId="10089"/>
    <cellStyle name="Normal 3 45" xfId="10090"/>
    <cellStyle name="Normal 3 46" xfId="10091"/>
    <cellStyle name="Normal 3 47" xfId="10092"/>
    <cellStyle name="Normal 3 48" xfId="10093"/>
    <cellStyle name="Normal 3 49" xfId="10094"/>
    <cellStyle name="Normal 3 5" xfId="984"/>
    <cellStyle name="Normal 3 5 10" xfId="10095"/>
    <cellStyle name="Normal 3 5 11" xfId="10096"/>
    <cellStyle name="Normal 3 5 12" xfId="10097"/>
    <cellStyle name="Normal 3 5 13" xfId="10098"/>
    <cellStyle name="Normal 3 5 14" xfId="10099"/>
    <cellStyle name="Normal 3 5 15" xfId="10100"/>
    <cellStyle name="Normal 3 5 16" xfId="10101"/>
    <cellStyle name="Normal 3 5 17" xfId="10102"/>
    <cellStyle name="Normal 3 5 18" xfId="10103"/>
    <cellStyle name="Normal 3 5 19" xfId="10104"/>
    <cellStyle name="Normal 3 5 2" xfId="10105"/>
    <cellStyle name="Normal 3 5 2 10" xfId="10106"/>
    <cellStyle name="Normal 3 5 2 11" xfId="10107"/>
    <cellStyle name="Normal 3 5 2 12" xfId="10108"/>
    <cellStyle name="Normal 3 5 2 13" xfId="10109"/>
    <cellStyle name="Normal 3 5 2 14" xfId="10110"/>
    <cellStyle name="Normal 3 5 2 15" xfId="10111"/>
    <cellStyle name="Normal 3 5 2 16" xfId="10112"/>
    <cellStyle name="Normal 3 5 2 17" xfId="10113"/>
    <cellStyle name="Normal 3 5 2 2" xfId="10114"/>
    <cellStyle name="Normal 3 5 2 3" xfId="10115"/>
    <cellStyle name="Normal 3 5 2 4" xfId="10116"/>
    <cellStyle name="Normal 3 5 2 5" xfId="10117"/>
    <cellStyle name="Normal 3 5 2 6" xfId="10118"/>
    <cellStyle name="Normal 3 5 2 7" xfId="10119"/>
    <cellStyle name="Normal 3 5 2 8" xfId="10120"/>
    <cellStyle name="Normal 3 5 2 9" xfId="10121"/>
    <cellStyle name="Normal 3 5 20" xfId="10122"/>
    <cellStyle name="Normal 3 5 21" xfId="10123"/>
    <cellStyle name="Normal 3 5 22" xfId="10124"/>
    <cellStyle name="Normal 3 5 23" xfId="10125"/>
    <cellStyle name="Normal 3 5 24" xfId="10126"/>
    <cellStyle name="Normal 3 5 25" xfId="10127"/>
    <cellStyle name="Normal 3 5 26" xfId="10128"/>
    <cellStyle name="Normal 3 5 27" xfId="10129"/>
    <cellStyle name="Normal 3 5 28" xfId="10130"/>
    <cellStyle name="Normal 3 5 29" xfId="10131"/>
    <cellStyle name="Normal 3 5 3" xfId="10132"/>
    <cellStyle name="Normal 3 5 3 10" xfId="10133"/>
    <cellStyle name="Normal 3 5 3 11" xfId="10134"/>
    <cellStyle name="Normal 3 5 3 12" xfId="10135"/>
    <cellStyle name="Normal 3 5 3 13" xfId="10136"/>
    <cellStyle name="Normal 3 5 3 14" xfId="10137"/>
    <cellStyle name="Normal 3 5 3 15" xfId="10138"/>
    <cellStyle name="Normal 3 5 3 16" xfId="10139"/>
    <cellStyle name="Normal 3 5 3 17" xfId="10140"/>
    <cellStyle name="Normal 3 5 3 2" xfId="10141"/>
    <cellStyle name="Normal 3 5 3 3" xfId="10142"/>
    <cellStyle name="Normal 3 5 3 4" xfId="10143"/>
    <cellStyle name="Normal 3 5 3 5" xfId="10144"/>
    <cellStyle name="Normal 3 5 3 6" xfId="10145"/>
    <cellStyle name="Normal 3 5 3 7" xfId="10146"/>
    <cellStyle name="Normal 3 5 3 8" xfId="10147"/>
    <cellStyle name="Normal 3 5 3 9" xfId="10148"/>
    <cellStyle name="Normal 3 5 30" xfId="10149"/>
    <cellStyle name="Normal 3 5 31" xfId="10150"/>
    <cellStyle name="Normal 3 5 32" xfId="10151"/>
    <cellStyle name="Normal 3 5 33" xfId="10152"/>
    <cellStyle name="Normal 3 5 34" xfId="10153"/>
    <cellStyle name="Normal 3 5 35" xfId="10154"/>
    <cellStyle name="Normal 3 5 36" xfId="10155"/>
    <cellStyle name="Normal 3 5 37" xfId="10156"/>
    <cellStyle name="Normal 3 5 38" xfId="10157"/>
    <cellStyle name="Normal 3 5 39" xfId="10158"/>
    <cellStyle name="Normal 3 5 4" xfId="10159"/>
    <cellStyle name="Normal 3 5 40" xfId="10160"/>
    <cellStyle name="Normal 3 5 41" xfId="10161"/>
    <cellStyle name="Normal 3 5 42" xfId="10162"/>
    <cellStyle name="Normal 3 5 43" xfId="10163"/>
    <cellStyle name="Normal 3 5 44" xfId="10164"/>
    <cellStyle name="Normal 3 5 45" xfId="10165"/>
    <cellStyle name="Normal 3 5 46" xfId="10166"/>
    <cellStyle name="Normal 3 5 47" xfId="10167"/>
    <cellStyle name="Normal 3 5 48" xfId="10168"/>
    <cellStyle name="Normal 3 5 49" xfId="10169"/>
    <cellStyle name="Normal 3 5 5" xfId="10170"/>
    <cellStyle name="Normal 3 5 50" xfId="10171"/>
    <cellStyle name="Normal 3 5 51" xfId="10172"/>
    <cellStyle name="Normal 3 5 52" xfId="10173"/>
    <cellStyle name="Normal 3 5 53" xfId="10174"/>
    <cellStyle name="Normal 3 5 54" xfId="10175"/>
    <cellStyle name="Normal 3 5 55" xfId="10176"/>
    <cellStyle name="Normal 3 5 56" xfId="10177"/>
    <cellStyle name="Normal 3 5 57" xfId="10178"/>
    <cellStyle name="Normal 3 5 58" xfId="10179"/>
    <cellStyle name="Normal 3 5 59" xfId="10180"/>
    <cellStyle name="Normal 3 5 6" xfId="10181"/>
    <cellStyle name="Normal 3 5 60" xfId="10182"/>
    <cellStyle name="Normal 3 5 61" xfId="10183"/>
    <cellStyle name="Normal 3 5 62" xfId="10184"/>
    <cellStyle name="Normal 3 5 63" xfId="10185"/>
    <cellStyle name="Normal 3 5 64" xfId="10186"/>
    <cellStyle name="Normal 3 5 65" xfId="10187"/>
    <cellStyle name="Normal 3 5 66" xfId="10188"/>
    <cellStyle name="Normal 3 5 67" xfId="10189"/>
    <cellStyle name="Normal 3 5 68" xfId="10190"/>
    <cellStyle name="Normal 3 5 69" xfId="10191"/>
    <cellStyle name="Normal 3 5 7" xfId="10192"/>
    <cellStyle name="Normal 3 5 70" xfId="10193"/>
    <cellStyle name="Normal 3 5 71" xfId="10194"/>
    <cellStyle name="Normal 3 5 72" xfId="10195"/>
    <cellStyle name="Normal 3 5 73" xfId="10196"/>
    <cellStyle name="Normal 3 5 74" xfId="10197"/>
    <cellStyle name="Normal 3 5 75" xfId="10198"/>
    <cellStyle name="Normal 3 5 76" xfId="10199"/>
    <cellStyle name="Normal 3 5 77" xfId="10200"/>
    <cellStyle name="Normal 3 5 78" xfId="10201"/>
    <cellStyle name="Normal 3 5 79" xfId="10202"/>
    <cellStyle name="Normal 3 5 8" xfId="10203"/>
    <cellStyle name="Normal 3 5 80" xfId="10204"/>
    <cellStyle name="Normal 3 5 81" xfId="10205"/>
    <cellStyle name="Normal 3 5 82" xfId="10206"/>
    <cellStyle name="Normal 3 5 9" xfId="10207"/>
    <cellStyle name="Normal 3 50" xfId="10208"/>
    <cellStyle name="Normal 3 51" xfId="10209"/>
    <cellStyle name="Normal 3 52" xfId="10210"/>
    <cellStyle name="Normal 3 53" xfId="10211"/>
    <cellStyle name="Normal 3 54" xfId="10212"/>
    <cellStyle name="Normal 3 55" xfId="10213"/>
    <cellStyle name="Normal 3 56" xfId="10214"/>
    <cellStyle name="Normal 3 57" xfId="10215"/>
    <cellStyle name="Normal 3 58" xfId="10216"/>
    <cellStyle name="Normal 3 59" xfId="10217"/>
    <cellStyle name="Normal 3 6" xfId="985"/>
    <cellStyle name="Normal 3 6 10" xfId="10218"/>
    <cellStyle name="Normal 3 6 11" xfId="10219"/>
    <cellStyle name="Normal 3 6 12" xfId="10220"/>
    <cellStyle name="Normal 3 6 13" xfId="10221"/>
    <cellStyle name="Normal 3 6 14" xfId="10222"/>
    <cellStyle name="Normal 3 6 15" xfId="10223"/>
    <cellStyle name="Normal 3 6 16" xfId="10224"/>
    <cellStyle name="Normal 3 6 17" xfId="10225"/>
    <cellStyle name="Normal 3 6 18" xfId="10226"/>
    <cellStyle name="Normal 3 6 19" xfId="10227"/>
    <cellStyle name="Normal 3 6 2" xfId="10228"/>
    <cellStyle name="Normal 3 6 2 10" xfId="10229"/>
    <cellStyle name="Normal 3 6 2 11" xfId="10230"/>
    <cellStyle name="Normal 3 6 2 12" xfId="10231"/>
    <cellStyle name="Normal 3 6 2 13" xfId="10232"/>
    <cellStyle name="Normal 3 6 2 14" xfId="10233"/>
    <cellStyle name="Normal 3 6 2 15" xfId="10234"/>
    <cellStyle name="Normal 3 6 2 16" xfId="10235"/>
    <cellStyle name="Normal 3 6 2 17" xfId="10236"/>
    <cellStyle name="Normal 3 6 2 2" xfId="10237"/>
    <cellStyle name="Normal 3 6 2 3" xfId="10238"/>
    <cellStyle name="Normal 3 6 2 4" xfId="10239"/>
    <cellStyle name="Normal 3 6 2 5" xfId="10240"/>
    <cellStyle name="Normal 3 6 2 6" xfId="10241"/>
    <cellStyle name="Normal 3 6 2 7" xfId="10242"/>
    <cellStyle name="Normal 3 6 2 8" xfId="10243"/>
    <cellStyle name="Normal 3 6 2 9" xfId="10244"/>
    <cellStyle name="Normal 3 6 20" xfId="10245"/>
    <cellStyle name="Normal 3 6 21" xfId="10246"/>
    <cellStyle name="Normal 3 6 22" xfId="10247"/>
    <cellStyle name="Normal 3 6 23" xfId="10248"/>
    <cellStyle name="Normal 3 6 24" xfId="10249"/>
    <cellStyle name="Normal 3 6 25" xfId="10250"/>
    <cellStyle name="Normal 3 6 26" xfId="10251"/>
    <cellStyle name="Normal 3 6 27" xfId="10252"/>
    <cellStyle name="Normal 3 6 28" xfId="10253"/>
    <cellStyle name="Normal 3 6 29" xfId="10254"/>
    <cellStyle name="Normal 3 6 3" xfId="10255"/>
    <cellStyle name="Normal 3 6 3 10" xfId="10256"/>
    <cellStyle name="Normal 3 6 3 11" xfId="10257"/>
    <cellStyle name="Normal 3 6 3 12" xfId="10258"/>
    <cellStyle name="Normal 3 6 3 13" xfId="10259"/>
    <cellStyle name="Normal 3 6 3 14" xfId="10260"/>
    <cellStyle name="Normal 3 6 3 15" xfId="10261"/>
    <cellStyle name="Normal 3 6 3 16" xfId="10262"/>
    <cellStyle name="Normal 3 6 3 17" xfId="10263"/>
    <cellStyle name="Normal 3 6 3 2" xfId="10264"/>
    <cellStyle name="Normal 3 6 3 3" xfId="10265"/>
    <cellStyle name="Normal 3 6 3 4" xfId="10266"/>
    <cellStyle name="Normal 3 6 3 5" xfId="10267"/>
    <cellStyle name="Normal 3 6 3 6" xfId="10268"/>
    <cellStyle name="Normal 3 6 3 7" xfId="10269"/>
    <cellStyle name="Normal 3 6 3 8" xfId="10270"/>
    <cellStyle name="Normal 3 6 3 9" xfId="10271"/>
    <cellStyle name="Normal 3 6 30" xfId="10272"/>
    <cellStyle name="Normal 3 6 31" xfId="10273"/>
    <cellStyle name="Normal 3 6 32" xfId="10274"/>
    <cellStyle name="Normal 3 6 33" xfId="10275"/>
    <cellStyle name="Normal 3 6 34" xfId="10276"/>
    <cellStyle name="Normal 3 6 35" xfId="10277"/>
    <cellStyle name="Normal 3 6 36" xfId="10278"/>
    <cellStyle name="Normal 3 6 37" xfId="10279"/>
    <cellStyle name="Normal 3 6 38" xfId="10280"/>
    <cellStyle name="Normal 3 6 39" xfId="10281"/>
    <cellStyle name="Normal 3 6 4" xfId="10282"/>
    <cellStyle name="Normal 3 6 40" xfId="10283"/>
    <cellStyle name="Normal 3 6 41" xfId="10284"/>
    <cellStyle name="Normal 3 6 42" xfId="10285"/>
    <cellStyle name="Normal 3 6 43" xfId="10286"/>
    <cellStyle name="Normal 3 6 44" xfId="10287"/>
    <cellStyle name="Normal 3 6 45" xfId="10288"/>
    <cellStyle name="Normal 3 6 46" xfId="10289"/>
    <cellStyle name="Normal 3 6 47" xfId="10290"/>
    <cellStyle name="Normal 3 6 48" xfId="10291"/>
    <cellStyle name="Normal 3 6 49" xfId="10292"/>
    <cellStyle name="Normal 3 6 5" xfId="10293"/>
    <cellStyle name="Normal 3 6 50" xfId="10294"/>
    <cellStyle name="Normal 3 6 51" xfId="10295"/>
    <cellStyle name="Normal 3 6 52" xfId="10296"/>
    <cellStyle name="Normal 3 6 53" xfId="10297"/>
    <cellStyle name="Normal 3 6 54" xfId="10298"/>
    <cellStyle name="Normal 3 6 55" xfId="10299"/>
    <cellStyle name="Normal 3 6 56" xfId="10300"/>
    <cellStyle name="Normal 3 6 57" xfId="10301"/>
    <cellStyle name="Normal 3 6 58" xfId="10302"/>
    <cellStyle name="Normal 3 6 59" xfId="10303"/>
    <cellStyle name="Normal 3 6 6" xfId="10304"/>
    <cellStyle name="Normal 3 6 60" xfId="10305"/>
    <cellStyle name="Normal 3 6 61" xfId="10306"/>
    <cellStyle name="Normal 3 6 62" xfId="10307"/>
    <cellStyle name="Normal 3 6 63" xfId="10308"/>
    <cellStyle name="Normal 3 6 64" xfId="10309"/>
    <cellStyle name="Normal 3 6 65" xfId="10310"/>
    <cellStyle name="Normal 3 6 66" xfId="10311"/>
    <cellStyle name="Normal 3 6 67" xfId="10312"/>
    <cellStyle name="Normal 3 6 68" xfId="10313"/>
    <cellStyle name="Normal 3 6 69" xfId="10314"/>
    <cellStyle name="Normal 3 6 7" xfId="10315"/>
    <cellStyle name="Normal 3 6 70" xfId="10316"/>
    <cellStyle name="Normal 3 6 71" xfId="10317"/>
    <cellStyle name="Normal 3 6 72" xfId="10318"/>
    <cellStyle name="Normal 3 6 73" xfId="10319"/>
    <cellStyle name="Normal 3 6 74" xfId="10320"/>
    <cellStyle name="Normal 3 6 75" xfId="10321"/>
    <cellStyle name="Normal 3 6 76" xfId="10322"/>
    <cellStyle name="Normal 3 6 77" xfId="10323"/>
    <cellStyle name="Normal 3 6 78" xfId="10324"/>
    <cellStyle name="Normal 3 6 79" xfId="10325"/>
    <cellStyle name="Normal 3 6 8" xfId="10326"/>
    <cellStyle name="Normal 3 6 80" xfId="10327"/>
    <cellStyle name="Normal 3 6 81" xfId="10328"/>
    <cellStyle name="Normal 3 6 82" xfId="10329"/>
    <cellStyle name="Normal 3 6 9" xfId="10330"/>
    <cellStyle name="Normal 3 60" xfId="10331"/>
    <cellStyle name="Normal 3 61" xfId="10332"/>
    <cellStyle name="Normal 3 62" xfId="10333"/>
    <cellStyle name="Normal 3 63" xfId="10334"/>
    <cellStyle name="Normal 3 64" xfId="10335"/>
    <cellStyle name="Normal 3 65" xfId="10336"/>
    <cellStyle name="Normal 3 66" xfId="10337"/>
    <cellStyle name="Normal 3 67" xfId="10338"/>
    <cellStyle name="Normal 3 68" xfId="10339"/>
    <cellStyle name="Normal 3 69" xfId="10340"/>
    <cellStyle name="Normal 3 7" xfId="986"/>
    <cellStyle name="Normal 3 7 10" xfId="10341"/>
    <cellStyle name="Normal 3 7 11" xfId="10342"/>
    <cellStyle name="Normal 3 7 12" xfId="10343"/>
    <cellStyle name="Normal 3 7 13" xfId="10344"/>
    <cellStyle name="Normal 3 7 14" xfId="10345"/>
    <cellStyle name="Normal 3 7 15" xfId="10346"/>
    <cellStyle name="Normal 3 7 16" xfId="10347"/>
    <cellStyle name="Normal 3 7 17" xfId="10348"/>
    <cellStyle name="Normal 3 7 18" xfId="10349"/>
    <cellStyle name="Normal 3 7 19" xfId="10350"/>
    <cellStyle name="Normal 3 7 2" xfId="10351"/>
    <cellStyle name="Normal 3 7 2 10" xfId="10352"/>
    <cellStyle name="Normal 3 7 2 11" xfId="10353"/>
    <cellStyle name="Normal 3 7 2 12" xfId="10354"/>
    <cellStyle name="Normal 3 7 2 13" xfId="10355"/>
    <cellStyle name="Normal 3 7 2 14" xfId="10356"/>
    <cellStyle name="Normal 3 7 2 15" xfId="10357"/>
    <cellStyle name="Normal 3 7 2 16" xfId="10358"/>
    <cellStyle name="Normal 3 7 2 17" xfId="10359"/>
    <cellStyle name="Normal 3 7 2 2" xfId="10360"/>
    <cellStyle name="Normal 3 7 2 3" xfId="10361"/>
    <cellStyle name="Normal 3 7 2 4" xfId="10362"/>
    <cellStyle name="Normal 3 7 2 5" xfId="10363"/>
    <cellStyle name="Normal 3 7 2 6" xfId="10364"/>
    <cellStyle name="Normal 3 7 2 7" xfId="10365"/>
    <cellStyle name="Normal 3 7 2 8" xfId="10366"/>
    <cellStyle name="Normal 3 7 2 9" xfId="10367"/>
    <cellStyle name="Normal 3 7 20" xfId="10368"/>
    <cellStyle name="Normal 3 7 21" xfId="10369"/>
    <cellStyle name="Normal 3 7 22" xfId="10370"/>
    <cellStyle name="Normal 3 7 23" xfId="10371"/>
    <cellStyle name="Normal 3 7 24" xfId="10372"/>
    <cellStyle name="Normal 3 7 25" xfId="10373"/>
    <cellStyle name="Normal 3 7 26" xfId="10374"/>
    <cellStyle name="Normal 3 7 27" xfId="10375"/>
    <cellStyle name="Normal 3 7 28" xfId="10376"/>
    <cellStyle name="Normal 3 7 29" xfId="10377"/>
    <cellStyle name="Normal 3 7 3" xfId="10378"/>
    <cellStyle name="Normal 3 7 3 10" xfId="10379"/>
    <cellStyle name="Normal 3 7 3 11" xfId="10380"/>
    <cellStyle name="Normal 3 7 3 12" xfId="10381"/>
    <cellStyle name="Normal 3 7 3 13" xfId="10382"/>
    <cellStyle name="Normal 3 7 3 14" xfId="10383"/>
    <cellStyle name="Normal 3 7 3 15" xfId="10384"/>
    <cellStyle name="Normal 3 7 3 16" xfId="10385"/>
    <cellStyle name="Normal 3 7 3 17" xfId="10386"/>
    <cellStyle name="Normal 3 7 3 2" xfId="10387"/>
    <cellStyle name="Normal 3 7 3 3" xfId="10388"/>
    <cellStyle name="Normal 3 7 3 4" xfId="10389"/>
    <cellStyle name="Normal 3 7 3 5" xfId="10390"/>
    <cellStyle name="Normal 3 7 3 6" xfId="10391"/>
    <cellStyle name="Normal 3 7 3 7" xfId="10392"/>
    <cellStyle name="Normal 3 7 3 8" xfId="10393"/>
    <cellStyle name="Normal 3 7 3 9" xfId="10394"/>
    <cellStyle name="Normal 3 7 30" xfId="10395"/>
    <cellStyle name="Normal 3 7 31" xfId="10396"/>
    <cellStyle name="Normal 3 7 32" xfId="10397"/>
    <cellStyle name="Normal 3 7 33" xfId="10398"/>
    <cellStyle name="Normal 3 7 34" xfId="10399"/>
    <cellStyle name="Normal 3 7 35" xfId="10400"/>
    <cellStyle name="Normal 3 7 36" xfId="10401"/>
    <cellStyle name="Normal 3 7 37" xfId="10402"/>
    <cellStyle name="Normal 3 7 38" xfId="10403"/>
    <cellStyle name="Normal 3 7 39" xfId="10404"/>
    <cellStyle name="Normal 3 7 4" xfId="10405"/>
    <cellStyle name="Normal 3 7 40" xfId="10406"/>
    <cellStyle name="Normal 3 7 41" xfId="10407"/>
    <cellStyle name="Normal 3 7 42" xfId="10408"/>
    <cellStyle name="Normal 3 7 43" xfId="10409"/>
    <cellStyle name="Normal 3 7 44" xfId="10410"/>
    <cellStyle name="Normal 3 7 45" xfId="10411"/>
    <cellStyle name="Normal 3 7 46" xfId="10412"/>
    <cellStyle name="Normal 3 7 47" xfId="10413"/>
    <cellStyle name="Normal 3 7 48" xfId="10414"/>
    <cellStyle name="Normal 3 7 49" xfId="10415"/>
    <cellStyle name="Normal 3 7 5" xfId="10416"/>
    <cellStyle name="Normal 3 7 50" xfId="10417"/>
    <cellStyle name="Normal 3 7 51" xfId="10418"/>
    <cellStyle name="Normal 3 7 52" xfId="10419"/>
    <cellStyle name="Normal 3 7 53" xfId="10420"/>
    <cellStyle name="Normal 3 7 54" xfId="10421"/>
    <cellStyle name="Normal 3 7 55" xfId="10422"/>
    <cellStyle name="Normal 3 7 56" xfId="10423"/>
    <cellStyle name="Normal 3 7 57" xfId="10424"/>
    <cellStyle name="Normal 3 7 58" xfId="10425"/>
    <cellStyle name="Normal 3 7 59" xfId="10426"/>
    <cellStyle name="Normal 3 7 6" xfId="10427"/>
    <cellStyle name="Normal 3 7 60" xfId="10428"/>
    <cellStyle name="Normal 3 7 61" xfId="10429"/>
    <cellStyle name="Normal 3 7 62" xfId="10430"/>
    <cellStyle name="Normal 3 7 63" xfId="10431"/>
    <cellStyle name="Normal 3 7 64" xfId="10432"/>
    <cellStyle name="Normal 3 7 65" xfId="10433"/>
    <cellStyle name="Normal 3 7 66" xfId="10434"/>
    <cellStyle name="Normal 3 7 67" xfId="10435"/>
    <cellStyle name="Normal 3 7 68" xfId="10436"/>
    <cellStyle name="Normal 3 7 69" xfId="10437"/>
    <cellStyle name="Normal 3 7 7" xfId="10438"/>
    <cellStyle name="Normal 3 7 70" xfId="10439"/>
    <cellStyle name="Normal 3 7 71" xfId="10440"/>
    <cellStyle name="Normal 3 7 72" xfId="10441"/>
    <cellStyle name="Normal 3 7 73" xfId="10442"/>
    <cellStyle name="Normal 3 7 74" xfId="10443"/>
    <cellStyle name="Normal 3 7 75" xfId="10444"/>
    <cellStyle name="Normal 3 7 76" xfId="10445"/>
    <cellStyle name="Normal 3 7 77" xfId="10446"/>
    <cellStyle name="Normal 3 7 78" xfId="10447"/>
    <cellStyle name="Normal 3 7 79" xfId="10448"/>
    <cellStyle name="Normal 3 7 8" xfId="10449"/>
    <cellStyle name="Normal 3 7 80" xfId="10450"/>
    <cellStyle name="Normal 3 7 81" xfId="10451"/>
    <cellStyle name="Normal 3 7 82" xfId="10452"/>
    <cellStyle name="Normal 3 7 9" xfId="10453"/>
    <cellStyle name="Normal 3 70" xfId="10454"/>
    <cellStyle name="Normal 3 71" xfId="10455"/>
    <cellStyle name="Normal 3 72" xfId="10456"/>
    <cellStyle name="Normal 3 73" xfId="10457"/>
    <cellStyle name="Normal 3 74" xfId="10458"/>
    <cellStyle name="Normal 3 75" xfId="10459"/>
    <cellStyle name="Normal 3 76" xfId="10460"/>
    <cellStyle name="Normal 3 77" xfId="10461"/>
    <cellStyle name="Normal 3 78" xfId="10462"/>
    <cellStyle name="Normal 3 79" xfId="10463"/>
    <cellStyle name="Normal 3 8" xfId="987"/>
    <cellStyle name="Normal 3 8 10" xfId="10464"/>
    <cellStyle name="Normal 3 8 11" xfId="10465"/>
    <cellStyle name="Normal 3 8 12" xfId="10466"/>
    <cellStyle name="Normal 3 8 13" xfId="10467"/>
    <cellStyle name="Normal 3 8 14" xfId="10468"/>
    <cellStyle name="Normal 3 8 15" xfId="10469"/>
    <cellStyle name="Normal 3 8 16" xfId="10470"/>
    <cellStyle name="Normal 3 8 17" xfId="10471"/>
    <cellStyle name="Normal 3 8 18" xfId="10472"/>
    <cellStyle name="Normal 3 8 19" xfId="10473"/>
    <cellStyle name="Normal 3 8 2" xfId="10474"/>
    <cellStyle name="Normal 3 8 2 10" xfId="10475"/>
    <cellStyle name="Normal 3 8 2 11" xfId="10476"/>
    <cellStyle name="Normal 3 8 2 12" xfId="10477"/>
    <cellStyle name="Normal 3 8 2 13" xfId="10478"/>
    <cellStyle name="Normal 3 8 2 14" xfId="10479"/>
    <cellStyle name="Normal 3 8 2 15" xfId="10480"/>
    <cellStyle name="Normal 3 8 2 16" xfId="10481"/>
    <cellStyle name="Normal 3 8 2 17" xfId="10482"/>
    <cellStyle name="Normal 3 8 2 2" xfId="10483"/>
    <cellStyle name="Normal 3 8 2 3" xfId="10484"/>
    <cellStyle name="Normal 3 8 2 4" xfId="10485"/>
    <cellStyle name="Normal 3 8 2 5" xfId="10486"/>
    <cellStyle name="Normal 3 8 2 6" xfId="10487"/>
    <cellStyle name="Normal 3 8 2 7" xfId="10488"/>
    <cellStyle name="Normal 3 8 2 8" xfId="10489"/>
    <cellStyle name="Normal 3 8 2 9" xfId="10490"/>
    <cellStyle name="Normal 3 8 20" xfId="10491"/>
    <cellStyle name="Normal 3 8 21" xfId="10492"/>
    <cellStyle name="Normal 3 8 22" xfId="10493"/>
    <cellStyle name="Normal 3 8 23" xfId="10494"/>
    <cellStyle name="Normal 3 8 24" xfId="10495"/>
    <cellStyle name="Normal 3 8 25" xfId="10496"/>
    <cellStyle name="Normal 3 8 26" xfId="10497"/>
    <cellStyle name="Normal 3 8 27" xfId="10498"/>
    <cellStyle name="Normal 3 8 28" xfId="10499"/>
    <cellStyle name="Normal 3 8 29" xfId="10500"/>
    <cellStyle name="Normal 3 8 3" xfId="10501"/>
    <cellStyle name="Normal 3 8 3 10" xfId="10502"/>
    <cellStyle name="Normal 3 8 3 11" xfId="10503"/>
    <cellStyle name="Normal 3 8 3 12" xfId="10504"/>
    <cellStyle name="Normal 3 8 3 13" xfId="10505"/>
    <cellStyle name="Normal 3 8 3 14" xfId="10506"/>
    <cellStyle name="Normal 3 8 3 15" xfId="10507"/>
    <cellStyle name="Normal 3 8 3 16" xfId="10508"/>
    <cellStyle name="Normal 3 8 3 17" xfId="10509"/>
    <cellStyle name="Normal 3 8 3 2" xfId="10510"/>
    <cellStyle name="Normal 3 8 3 3" xfId="10511"/>
    <cellStyle name="Normal 3 8 3 4" xfId="10512"/>
    <cellStyle name="Normal 3 8 3 5" xfId="10513"/>
    <cellStyle name="Normal 3 8 3 6" xfId="10514"/>
    <cellStyle name="Normal 3 8 3 7" xfId="10515"/>
    <cellStyle name="Normal 3 8 3 8" xfId="10516"/>
    <cellStyle name="Normal 3 8 3 9" xfId="10517"/>
    <cellStyle name="Normal 3 8 30" xfId="10518"/>
    <cellStyle name="Normal 3 8 31" xfId="10519"/>
    <cellStyle name="Normal 3 8 32" xfId="10520"/>
    <cellStyle name="Normal 3 8 33" xfId="10521"/>
    <cellStyle name="Normal 3 8 34" xfId="10522"/>
    <cellStyle name="Normal 3 8 35" xfId="10523"/>
    <cellStyle name="Normal 3 8 36" xfId="10524"/>
    <cellStyle name="Normal 3 8 37" xfId="10525"/>
    <cellStyle name="Normal 3 8 38" xfId="10526"/>
    <cellStyle name="Normal 3 8 39" xfId="10527"/>
    <cellStyle name="Normal 3 8 4" xfId="10528"/>
    <cellStyle name="Normal 3 8 40" xfId="10529"/>
    <cellStyle name="Normal 3 8 41" xfId="10530"/>
    <cellStyle name="Normal 3 8 42" xfId="10531"/>
    <cellStyle name="Normal 3 8 43" xfId="10532"/>
    <cellStyle name="Normal 3 8 44" xfId="10533"/>
    <cellStyle name="Normal 3 8 45" xfId="10534"/>
    <cellStyle name="Normal 3 8 46" xfId="10535"/>
    <cellStyle name="Normal 3 8 47" xfId="10536"/>
    <cellStyle name="Normal 3 8 48" xfId="10537"/>
    <cellStyle name="Normal 3 8 49" xfId="10538"/>
    <cellStyle name="Normal 3 8 5" xfId="10539"/>
    <cellStyle name="Normal 3 8 50" xfId="10540"/>
    <cellStyle name="Normal 3 8 51" xfId="10541"/>
    <cellStyle name="Normal 3 8 52" xfId="10542"/>
    <cellStyle name="Normal 3 8 53" xfId="10543"/>
    <cellStyle name="Normal 3 8 54" xfId="10544"/>
    <cellStyle name="Normal 3 8 55" xfId="10545"/>
    <cellStyle name="Normal 3 8 56" xfId="10546"/>
    <cellStyle name="Normal 3 8 57" xfId="10547"/>
    <cellStyle name="Normal 3 8 58" xfId="10548"/>
    <cellStyle name="Normal 3 8 59" xfId="10549"/>
    <cellStyle name="Normal 3 8 6" xfId="10550"/>
    <cellStyle name="Normal 3 8 60" xfId="10551"/>
    <cellStyle name="Normal 3 8 61" xfId="10552"/>
    <cellStyle name="Normal 3 8 62" xfId="10553"/>
    <cellStyle name="Normal 3 8 63" xfId="10554"/>
    <cellStyle name="Normal 3 8 64" xfId="10555"/>
    <cellStyle name="Normal 3 8 65" xfId="10556"/>
    <cellStyle name="Normal 3 8 66" xfId="10557"/>
    <cellStyle name="Normal 3 8 67" xfId="10558"/>
    <cellStyle name="Normal 3 8 68" xfId="10559"/>
    <cellStyle name="Normal 3 8 69" xfId="10560"/>
    <cellStyle name="Normal 3 8 7" xfId="10561"/>
    <cellStyle name="Normal 3 8 70" xfId="10562"/>
    <cellStyle name="Normal 3 8 71" xfId="10563"/>
    <cellStyle name="Normal 3 8 72" xfId="10564"/>
    <cellStyle name="Normal 3 8 73" xfId="10565"/>
    <cellStyle name="Normal 3 8 74" xfId="10566"/>
    <cellStyle name="Normal 3 8 75" xfId="10567"/>
    <cellStyle name="Normal 3 8 76" xfId="10568"/>
    <cellStyle name="Normal 3 8 77" xfId="10569"/>
    <cellStyle name="Normal 3 8 78" xfId="10570"/>
    <cellStyle name="Normal 3 8 79" xfId="10571"/>
    <cellStyle name="Normal 3 8 8" xfId="10572"/>
    <cellStyle name="Normal 3 8 80" xfId="10573"/>
    <cellStyle name="Normal 3 8 81" xfId="10574"/>
    <cellStyle name="Normal 3 8 82" xfId="10575"/>
    <cellStyle name="Normal 3 8 9" xfId="10576"/>
    <cellStyle name="Normal 3 80" xfId="10577"/>
    <cellStyle name="Normal 3 81" xfId="10578"/>
    <cellStyle name="Normal 3 82" xfId="10579"/>
    <cellStyle name="Normal 3 83" xfId="10580"/>
    <cellStyle name="Normal 3 84" xfId="10581"/>
    <cellStyle name="Normal 3 85" xfId="10582"/>
    <cellStyle name="Normal 3 86" xfId="10583"/>
    <cellStyle name="Normal 3 87" xfId="10584"/>
    <cellStyle name="Normal 3 88" xfId="10585"/>
    <cellStyle name="Normal 3 89" xfId="10586"/>
    <cellStyle name="Normal 3 9" xfId="988"/>
    <cellStyle name="Normal 3 9 10" xfId="10587"/>
    <cellStyle name="Normal 3 9 11" xfId="10588"/>
    <cellStyle name="Normal 3 9 12" xfId="10589"/>
    <cellStyle name="Normal 3 9 13" xfId="10590"/>
    <cellStyle name="Normal 3 9 14" xfId="10591"/>
    <cellStyle name="Normal 3 9 15" xfId="10592"/>
    <cellStyle name="Normal 3 9 16" xfId="10593"/>
    <cellStyle name="Normal 3 9 17" xfId="10594"/>
    <cellStyle name="Normal 3 9 18" xfId="10595"/>
    <cellStyle name="Normal 3 9 19" xfId="10596"/>
    <cellStyle name="Normal 3 9 2" xfId="10597"/>
    <cellStyle name="Normal 3 9 2 10" xfId="35193"/>
    <cellStyle name="Normal 3 9 2 11" xfId="35194"/>
    <cellStyle name="Normal 3 9 2 12" xfId="35195"/>
    <cellStyle name="Normal 3 9 2 13" xfId="35196"/>
    <cellStyle name="Normal 3 9 2 2" xfId="35197"/>
    <cellStyle name="Normal 3 9 2 3" xfId="35198"/>
    <cellStyle name="Normal 3 9 2 4" xfId="35199"/>
    <cellStyle name="Normal 3 9 2 5" xfId="35200"/>
    <cellStyle name="Normal 3 9 2 6" xfId="35201"/>
    <cellStyle name="Normal 3 9 2 7" xfId="35202"/>
    <cellStyle name="Normal 3 9 2 8" xfId="35203"/>
    <cellStyle name="Normal 3 9 2 9" xfId="35204"/>
    <cellStyle name="Normal 3 9 20" xfId="10598"/>
    <cellStyle name="Normal 3 9 21" xfId="10599"/>
    <cellStyle name="Normal 3 9 3" xfId="10600"/>
    <cellStyle name="Normal 3 9 4" xfId="10601"/>
    <cellStyle name="Normal 3 9 5" xfId="10602"/>
    <cellStyle name="Normal 3 9 6" xfId="10603"/>
    <cellStyle name="Normal 3 9 7" xfId="10604"/>
    <cellStyle name="Normal 3 9 8" xfId="10605"/>
    <cellStyle name="Normal 3 9 9" xfId="10606"/>
    <cellStyle name="Normal 3 90" xfId="10607"/>
    <cellStyle name="Normal 3 91" xfId="40432"/>
    <cellStyle name="Normal 3_1.3s Accounting C Costs Scots" xfId="989"/>
    <cellStyle name="Normal 30" xfId="990"/>
    <cellStyle name="Normal 30 10" xfId="10608"/>
    <cellStyle name="Normal 30 10 2" xfId="10609"/>
    <cellStyle name="Normal 30 11" xfId="10610"/>
    <cellStyle name="Normal 30 11 2" xfId="10611"/>
    <cellStyle name="Normal 30 12" xfId="10612"/>
    <cellStyle name="Normal 30 12 2" xfId="10613"/>
    <cellStyle name="Normal 30 13" xfId="10614"/>
    <cellStyle name="Normal 30 13 2" xfId="10615"/>
    <cellStyle name="Normal 30 14" xfId="10616"/>
    <cellStyle name="Normal 30 14 2" xfId="10617"/>
    <cellStyle name="Normal 30 15" xfId="10618"/>
    <cellStyle name="Normal 30 15 2" xfId="10619"/>
    <cellStyle name="Normal 30 16" xfId="10620"/>
    <cellStyle name="Normal 30 16 2" xfId="10621"/>
    <cellStyle name="Normal 30 17" xfId="10622"/>
    <cellStyle name="Normal 30 17 2" xfId="10623"/>
    <cellStyle name="Normal 30 18" xfId="10624"/>
    <cellStyle name="Normal 30 18 2" xfId="10625"/>
    <cellStyle name="Normal 30 19" xfId="10626"/>
    <cellStyle name="Normal 30 19 2" xfId="10627"/>
    <cellStyle name="Normal 30 2" xfId="10628"/>
    <cellStyle name="Normal 30 2 2" xfId="10629"/>
    <cellStyle name="Normal 30 20" xfId="10630"/>
    <cellStyle name="Normal 30 20 2" xfId="10631"/>
    <cellStyle name="Normal 30 21" xfId="10632"/>
    <cellStyle name="Normal 30 21 2" xfId="10633"/>
    <cellStyle name="Normal 30 22" xfId="10634"/>
    <cellStyle name="Normal 30 22 2" xfId="10635"/>
    <cellStyle name="Normal 30 23" xfId="10636"/>
    <cellStyle name="Normal 30 24" xfId="10637"/>
    <cellStyle name="Normal 30 25" xfId="10638"/>
    <cellStyle name="Normal 30 26" xfId="10639"/>
    <cellStyle name="Normal 30 27" xfId="10640"/>
    <cellStyle name="Normal 30 28" xfId="10641"/>
    <cellStyle name="Normal 30 29" xfId="10642"/>
    <cellStyle name="Normal 30 3" xfId="10643"/>
    <cellStyle name="Normal 30 3 2" xfId="10644"/>
    <cellStyle name="Normal 30 30" xfId="10645"/>
    <cellStyle name="Normal 30 31" xfId="10646"/>
    <cellStyle name="Normal 30 32" xfId="10647"/>
    <cellStyle name="Normal 30 33" xfId="10648"/>
    <cellStyle name="Normal 30 34" xfId="10649"/>
    <cellStyle name="Normal 30 35" xfId="10650"/>
    <cellStyle name="Normal 30 36" xfId="10651"/>
    <cellStyle name="Normal 30 37" xfId="10652"/>
    <cellStyle name="Normal 30 38" xfId="10653"/>
    <cellStyle name="Normal 30 39" xfId="10654"/>
    <cellStyle name="Normal 30 4" xfId="10655"/>
    <cellStyle name="Normal 30 4 2" xfId="10656"/>
    <cellStyle name="Normal 30 40" xfId="10657"/>
    <cellStyle name="Normal 30 41" xfId="10658"/>
    <cellStyle name="Normal 30 42" xfId="10659"/>
    <cellStyle name="Normal 30 43" xfId="10660"/>
    <cellStyle name="Normal 30 44" xfId="10661"/>
    <cellStyle name="Normal 30 45" xfId="10662"/>
    <cellStyle name="Normal 30 46" xfId="10663"/>
    <cellStyle name="Normal 30 47" xfId="10664"/>
    <cellStyle name="Normal 30 48" xfId="10665"/>
    <cellStyle name="Normal 30 49" xfId="10666"/>
    <cellStyle name="Normal 30 5" xfId="10667"/>
    <cellStyle name="Normal 30 5 2" xfId="10668"/>
    <cellStyle name="Normal 30 50" xfId="10669"/>
    <cellStyle name="Normal 30 51" xfId="10670"/>
    <cellStyle name="Normal 30 52" xfId="10671"/>
    <cellStyle name="Normal 30 53" xfId="10672"/>
    <cellStyle name="Normal 30 54" xfId="10673"/>
    <cellStyle name="Normal 30 55" xfId="10674"/>
    <cellStyle name="Normal 30 56" xfId="10675"/>
    <cellStyle name="Normal 30 57" xfId="10676"/>
    <cellStyle name="Normal 30 58" xfId="10677"/>
    <cellStyle name="Normal 30 59" xfId="10678"/>
    <cellStyle name="Normal 30 6" xfId="10679"/>
    <cellStyle name="Normal 30 6 2" xfId="10680"/>
    <cellStyle name="Normal 30 60" xfId="10681"/>
    <cellStyle name="Normal 30 61" xfId="10682"/>
    <cellStyle name="Normal 30 62" xfId="10683"/>
    <cellStyle name="Normal 30 63" xfId="10684"/>
    <cellStyle name="Normal 30 64" xfId="10685"/>
    <cellStyle name="Normal 30 65" xfId="10686"/>
    <cellStyle name="Normal 30 66" xfId="10687"/>
    <cellStyle name="Normal 30 67" xfId="10688"/>
    <cellStyle name="Normal 30 68" xfId="10689"/>
    <cellStyle name="Normal 30 69" xfId="10690"/>
    <cellStyle name="Normal 30 7" xfId="10691"/>
    <cellStyle name="Normal 30 7 2" xfId="10692"/>
    <cellStyle name="Normal 30 70" xfId="10693"/>
    <cellStyle name="Normal 30 8" xfId="10694"/>
    <cellStyle name="Normal 30 8 2" xfId="10695"/>
    <cellStyle name="Normal 30 9" xfId="10696"/>
    <cellStyle name="Normal 30 9 2" xfId="10697"/>
    <cellStyle name="Normal 31" xfId="991"/>
    <cellStyle name="Normal 31 10" xfId="10698"/>
    <cellStyle name="Normal 31 10 2" xfId="10699"/>
    <cellStyle name="Normal 31 11" xfId="10700"/>
    <cellStyle name="Normal 31 11 2" xfId="10701"/>
    <cellStyle name="Normal 31 12" xfId="10702"/>
    <cellStyle name="Normal 31 12 2" xfId="10703"/>
    <cellStyle name="Normal 31 13" xfId="10704"/>
    <cellStyle name="Normal 31 13 2" xfId="10705"/>
    <cellStyle name="Normal 31 14" xfId="10706"/>
    <cellStyle name="Normal 31 14 2" xfId="10707"/>
    <cellStyle name="Normal 31 15" xfId="10708"/>
    <cellStyle name="Normal 31 15 2" xfId="10709"/>
    <cellStyle name="Normal 31 16" xfId="10710"/>
    <cellStyle name="Normal 31 16 2" xfId="10711"/>
    <cellStyle name="Normal 31 17" xfId="10712"/>
    <cellStyle name="Normal 31 17 2" xfId="10713"/>
    <cellStyle name="Normal 31 18" xfId="10714"/>
    <cellStyle name="Normal 31 18 2" xfId="10715"/>
    <cellStyle name="Normal 31 19" xfId="10716"/>
    <cellStyle name="Normal 31 19 2" xfId="10717"/>
    <cellStyle name="Normal 31 2" xfId="10718"/>
    <cellStyle name="Normal 31 2 2" xfId="10719"/>
    <cellStyle name="Normal 31 20" xfId="10720"/>
    <cellStyle name="Normal 31 20 2" xfId="10721"/>
    <cellStyle name="Normal 31 21" xfId="10722"/>
    <cellStyle name="Normal 31 21 2" xfId="10723"/>
    <cellStyle name="Normal 31 22" xfId="10724"/>
    <cellStyle name="Normal 31 22 2" xfId="10725"/>
    <cellStyle name="Normal 31 23" xfId="10726"/>
    <cellStyle name="Normal 31 24" xfId="10727"/>
    <cellStyle name="Normal 31 25" xfId="10728"/>
    <cellStyle name="Normal 31 26" xfId="10729"/>
    <cellStyle name="Normal 31 27" xfId="10730"/>
    <cellStyle name="Normal 31 28" xfId="10731"/>
    <cellStyle name="Normal 31 29" xfId="10732"/>
    <cellStyle name="Normal 31 3" xfId="10733"/>
    <cellStyle name="Normal 31 3 2" xfId="10734"/>
    <cellStyle name="Normal 31 30" xfId="10735"/>
    <cellStyle name="Normal 31 31" xfId="10736"/>
    <cellStyle name="Normal 31 32" xfId="10737"/>
    <cellStyle name="Normal 31 33" xfId="10738"/>
    <cellStyle name="Normal 31 34" xfId="10739"/>
    <cellStyle name="Normal 31 35" xfId="10740"/>
    <cellStyle name="Normal 31 36" xfId="10741"/>
    <cellStyle name="Normal 31 37" xfId="10742"/>
    <cellStyle name="Normal 31 38" xfId="10743"/>
    <cellStyle name="Normal 31 39" xfId="10744"/>
    <cellStyle name="Normal 31 4" xfId="10745"/>
    <cellStyle name="Normal 31 4 2" xfId="10746"/>
    <cellStyle name="Normal 31 40" xfId="10747"/>
    <cellStyle name="Normal 31 41" xfId="10748"/>
    <cellStyle name="Normal 31 42" xfId="10749"/>
    <cellStyle name="Normal 31 43" xfId="10750"/>
    <cellStyle name="Normal 31 44" xfId="10751"/>
    <cellStyle name="Normal 31 45" xfId="10752"/>
    <cellStyle name="Normal 31 46" xfId="10753"/>
    <cellStyle name="Normal 31 47" xfId="10754"/>
    <cellStyle name="Normal 31 48" xfId="10755"/>
    <cellStyle name="Normal 31 49" xfId="10756"/>
    <cellStyle name="Normal 31 5" xfId="10757"/>
    <cellStyle name="Normal 31 5 2" xfId="10758"/>
    <cellStyle name="Normal 31 50" xfId="10759"/>
    <cellStyle name="Normal 31 51" xfId="10760"/>
    <cellStyle name="Normal 31 52" xfId="10761"/>
    <cellStyle name="Normal 31 53" xfId="10762"/>
    <cellStyle name="Normal 31 54" xfId="10763"/>
    <cellStyle name="Normal 31 55" xfId="10764"/>
    <cellStyle name="Normal 31 56" xfId="10765"/>
    <cellStyle name="Normal 31 57" xfId="10766"/>
    <cellStyle name="Normal 31 58" xfId="10767"/>
    <cellStyle name="Normal 31 59" xfId="10768"/>
    <cellStyle name="Normal 31 6" xfId="10769"/>
    <cellStyle name="Normal 31 6 2" xfId="10770"/>
    <cellStyle name="Normal 31 60" xfId="10771"/>
    <cellStyle name="Normal 31 61" xfId="10772"/>
    <cellStyle name="Normal 31 62" xfId="10773"/>
    <cellStyle name="Normal 31 63" xfId="10774"/>
    <cellStyle name="Normal 31 64" xfId="10775"/>
    <cellStyle name="Normal 31 65" xfId="10776"/>
    <cellStyle name="Normal 31 66" xfId="10777"/>
    <cellStyle name="Normal 31 67" xfId="10778"/>
    <cellStyle name="Normal 31 68" xfId="10779"/>
    <cellStyle name="Normal 31 69" xfId="10780"/>
    <cellStyle name="Normal 31 7" xfId="10781"/>
    <cellStyle name="Normal 31 7 2" xfId="10782"/>
    <cellStyle name="Normal 31 70" xfId="10783"/>
    <cellStyle name="Normal 31 8" xfId="10784"/>
    <cellStyle name="Normal 31 8 2" xfId="10785"/>
    <cellStyle name="Normal 31 9" xfId="10786"/>
    <cellStyle name="Normal 31 9 2" xfId="10787"/>
    <cellStyle name="Normal 32" xfId="992"/>
    <cellStyle name="Normal 32 10" xfId="10788"/>
    <cellStyle name="Normal 32 10 2" xfId="10789"/>
    <cellStyle name="Normal 32 11" xfId="10790"/>
    <cellStyle name="Normal 32 11 2" xfId="10791"/>
    <cellStyle name="Normal 32 12" xfId="10792"/>
    <cellStyle name="Normal 32 12 2" xfId="10793"/>
    <cellStyle name="Normal 32 13" xfId="10794"/>
    <cellStyle name="Normal 32 13 2" xfId="10795"/>
    <cellStyle name="Normal 32 14" xfId="10796"/>
    <cellStyle name="Normal 32 14 2" xfId="10797"/>
    <cellStyle name="Normal 32 15" xfId="10798"/>
    <cellStyle name="Normal 32 15 2" xfId="10799"/>
    <cellStyle name="Normal 32 16" xfId="10800"/>
    <cellStyle name="Normal 32 16 2" xfId="10801"/>
    <cellStyle name="Normal 32 17" xfId="10802"/>
    <cellStyle name="Normal 32 17 2" xfId="10803"/>
    <cellStyle name="Normal 32 18" xfId="10804"/>
    <cellStyle name="Normal 32 18 2" xfId="10805"/>
    <cellStyle name="Normal 32 19" xfId="10806"/>
    <cellStyle name="Normal 32 19 2" xfId="10807"/>
    <cellStyle name="Normal 32 2" xfId="10808"/>
    <cellStyle name="Normal 32 2 2" xfId="10809"/>
    <cellStyle name="Normal 32 20" xfId="10810"/>
    <cellStyle name="Normal 32 20 2" xfId="10811"/>
    <cellStyle name="Normal 32 21" xfId="10812"/>
    <cellStyle name="Normal 32 21 2" xfId="10813"/>
    <cellStyle name="Normal 32 22" xfId="10814"/>
    <cellStyle name="Normal 32 22 2" xfId="10815"/>
    <cellStyle name="Normal 32 23" xfId="10816"/>
    <cellStyle name="Normal 32 24" xfId="10817"/>
    <cellStyle name="Normal 32 25" xfId="10818"/>
    <cellStyle name="Normal 32 26" xfId="10819"/>
    <cellStyle name="Normal 32 27" xfId="10820"/>
    <cellStyle name="Normal 32 28" xfId="10821"/>
    <cellStyle name="Normal 32 29" xfId="10822"/>
    <cellStyle name="Normal 32 3" xfId="10823"/>
    <cellStyle name="Normal 32 3 2" xfId="10824"/>
    <cellStyle name="Normal 32 30" xfId="10825"/>
    <cellStyle name="Normal 32 31" xfId="10826"/>
    <cellStyle name="Normal 32 32" xfId="10827"/>
    <cellStyle name="Normal 32 33" xfId="10828"/>
    <cellStyle name="Normal 32 34" xfId="10829"/>
    <cellStyle name="Normal 32 35" xfId="10830"/>
    <cellStyle name="Normal 32 36" xfId="10831"/>
    <cellStyle name="Normal 32 37" xfId="10832"/>
    <cellStyle name="Normal 32 38" xfId="10833"/>
    <cellStyle name="Normal 32 39" xfId="10834"/>
    <cellStyle name="Normal 32 4" xfId="10835"/>
    <cellStyle name="Normal 32 4 2" xfId="10836"/>
    <cellStyle name="Normal 32 40" xfId="10837"/>
    <cellStyle name="Normal 32 41" xfId="10838"/>
    <cellStyle name="Normal 32 42" xfId="10839"/>
    <cellStyle name="Normal 32 43" xfId="10840"/>
    <cellStyle name="Normal 32 44" xfId="10841"/>
    <cellStyle name="Normal 32 45" xfId="10842"/>
    <cellStyle name="Normal 32 46" xfId="10843"/>
    <cellStyle name="Normal 32 47" xfId="10844"/>
    <cellStyle name="Normal 32 48" xfId="10845"/>
    <cellStyle name="Normal 32 49" xfId="10846"/>
    <cellStyle name="Normal 32 5" xfId="10847"/>
    <cellStyle name="Normal 32 5 2" xfId="10848"/>
    <cellStyle name="Normal 32 50" xfId="10849"/>
    <cellStyle name="Normal 32 51" xfId="10850"/>
    <cellStyle name="Normal 32 52" xfId="10851"/>
    <cellStyle name="Normal 32 53" xfId="10852"/>
    <cellStyle name="Normal 32 54" xfId="10853"/>
    <cellStyle name="Normal 32 55" xfId="10854"/>
    <cellStyle name="Normal 32 56" xfId="10855"/>
    <cellStyle name="Normal 32 57" xfId="10856"/>
    <cellStyle name="Normal 32 58" xfId="10857"/>
    <cellStyle name="Normal 32 59" xfId="10858"/>
    <cellStyle name="Normal 32 6" xfId="10859"/>
    <cellStyle name="Normal 32 6 2" xfId="10860"/>
    <cellStyle name="Normal 32 60" xfId="10861"/>
    <cellStyle name="Normal 32 61" xfId="10862"/>
    <cellStyle name="Normal 32 62" xfId="10863"/>
    <cellStyle name="Normal 32 63" xfId="10864"/>
    <cellStyle name="Normal 32 64" xfId="10865"/>
    <cellStyle name="Normal 32 65" xfId="10866"/>
    <cellStyle name="Normal 32 66" xfId="10867"/>
    <cellStyle name="Normal 32 67" xfId="10868"/>
    <cellStyle name="Normal 32 68" xfId="10869"/>
    <cellStyle name="Normal 32 69" xfId="10870"/>
    <cellStyle name="Normal 32 7" xfId="10871"/>
    <cellStyle name="Normal 32 7 2" xfId="10872"/>
    <cellStyle name="Normal 32 70" xfId="10873"/>
    <cellStyle name="Normal 32 8" xfId="10874"/>
    <cellStyle name="Normal 32 8 2" xfId="10875"/>
    <cellStyle name="Normal 32 9" xfId="10876"/>
    <cellStyle name="Normal 32 9 2" xfId="10877"/>
    <cellStyle name="Normal 33" xfId="993"/>
    <cellStyle name="Normal 33 10" xfId="10878"/>
    <cellStyle name="Normal 33 10 2" xfId="10879"/>
    <cellStyle name="Normal 33 11" xfId="10880"/>
    <cellStyle name="Normal 33 11 2" xfId="10881"/>
    <cellStyle name="Normal 33 12" xfId="10882"/>
    <cellStyle name="Normal 33 12 2" xfId="10883"/>
    <cellStyle name="Normal 33 13" xfId="10884"/>
    <cellStyle name="Normal 33 13 2" xfId="10885"/>
    <cellStyle name="Normal 33 14" xfId="10886"/>
    <cellStyle name="Normal 33 14 2" xfId="10887"/>
    <cellStyle name="Normal 33 15" xfId="10888"/>
    <cellStyle name="Normal 33 15 2" xfId="10889"/>
    <cellStyle name="Normal 33 16" xfId="10890"/>
    <cellStyle name="Normal 33 16 2" xfId="10891"/>
    <cellStyle name="Normal 33 17" xfId="10892"/>
    <cellStyle name="Normal 33 17 2" xfId="10893"/>
    <cellStyle name="Normal 33 18" xfId="10894"/>
    <cellStyle name="Normal 33 18 2" xfId="10895"/>
    <cellStyle name="Normal 33 19" xfId="10896"/>
    <cellStyle name="Normal 33 19 2" xfId="10897"/>
    <cellStyle name="Normal 33 2" xfId="10898"/>
    <cellStyle name="Normal 33 2 2" xfId="10899"/>
    <cellStyle name="Normal 33 20" xfId="10900"/>
    <cellStyle name="Normal 33 20 2" xfId="10901"/>
    <cellStyle name="Normal 33 21" xfId="10902"/>
    <cellStyle name="Normal 33 21 2" xfId="10903"/>
    <cellStyle name="Normal 33 22" xfId="10904"/>
    <cellStyle name="Normal 33 22 2" xfId="10905"/>
    <cellStyle name="Normal 33 23" xfId="10906"/>
    <cellStyle name="Normal 33 24" xfId="10907"/>
    <cellStyle name="Normal 33 25" xfId="10908"/>
    <cellStyle name="Normal 33 26" xfId="10909"/>
    <cellStyle name="Normal 33 27" xfId="10910"/>
    <cellStyle name="Normal 33 28" xfId="10911"/>
    <cellStyle name="Normal 33 29" xfId="10912"/>
    <cellStyle name="Normal 33 3" xfId="10913"/>
    <cellStyle name="Normal 33 3 2" xfId="10914"/>
    <cellStyle name="Normal 33 30" xfId="10915"/>
    <cellStyle name="Normal 33 31" xfId="10916"/>
    <cellStyle name="Normal 33 32" xfId="10917"/>
    <cellStyle name="Normal 33 33" xfId="10918"/>
    <cellStyle name="Normal 33 34" xfId="10919"/>
    <cellStyle name="Normal 33 35" xfId="10920"/>
    <cellStyle name="Normal 33 36" xfId="10921"/>
    <cellStyle name="Normal 33 37" xfId="10922"/>
    <cellStyle name="Normal 33 38" xfId="10923"/>
    <cellStyle name="Normal 33 39" xfId="10924"/>
    <cellStyle name="Normal 33 4" xfId="10925"/>
    <cellStyle name="Normal 33 4 2" xfId="10926"/>
    <cellStyle name="Normal 33 40" xfId="10927"/>
    <cellStyle name="Normal 33 41" xfId="10928"/>
    <cellStyle name="Normal 33 42" xfId="10929"/>
    <cellStyle name="Normal 33 43" xfId="10930"/>
    <cellStyle name="Normal 33 44" xfId="10931"/>
    <cellStyle name="Normal 33 45" xfId="10932"/>
    <cellStyle name="Normal 33 46" xfId="10933"/>
    <cellStyle name="Normal 33 47" xfId="10934"/>
    <cellStyle name="Normal 33 48" xfId="10935"/>
    <cellStyle name="Normal 33 49" xfId="10936"/>
    <cellStyle name="Normal 33 5" xfId="10937"/>
    <cellStyle name="Normal 33 5 2" xfId="10938"/>
    <cellStyle name="Normal 33 50" xfId="10939"/>
    <cellStyle name="Normal 33 51" xfId="10940"/>
    <cellStyle name="Normal 33 52" xfId="10941"/>
    <cellStyle name="Normal 33 53" xfId="10942"/>
    <cellStyle name="Normal 33 54" xfId="10943"/>
    <cellStyle name="Normal 33 55" xfId="10944"/>
    <cellStyle name="Normal 33 56" xfId="10945"/>
    <cellStyle name="Normal 33 57" xfId="10946"/>
    <cellStyle name="Normal 33 58" xfId="10947"/>
    <cellStyle name="Normal 33 59" xfId="10948"/>
    <cellStyle name="Normal 33 6" xfId="10949"/>
    <cellStyle name="Normal 33 6 2" xfId="10950"/>
    <cellStyle name="Normal 33 60" xfId="10951"/>
    <cellStyle name="Normal 33 61" xfId="10952"/>
    <cellStyle name="Normal 33 62" xfId="10953"/>
    <cellStyle name="Normal 33 63" xfId="10954"/>
    <cellStyle name="Normal 33 64" xfId="10955"/>
    <cellStyle name="Normal 33 65" xfId="10956"/>
    <cellStyle name="Normal 33 66" xfId="10957"/>
    <cellStyle name="Normal 33 67" xfId="10958"/>
    <cellStyle name="Normal 33 68" xfId="10959"/>
    <cellStyle name="Normal 33 69" xfId="10960"/>
    <cellStyle name="Normal 33 7" xfId="10961"/>
    <cellStyle name="Normal 33 7 2" xfId="10962"/>
    <cellStyle name="Normal 33 70" xfId="10963"/>
    <cellStyle name="Normal 33 8" xfId="10964"/>
    <cellStyle name="Normal 33 8 2" xfId="10965"/>
    <cellStyle name="Normal 33 9" xfId="10966"/>
    <cellStyle name="Normal 33 9 2" xfId="10967"/>
    <cellStyle name="Normal 34" xfId="994"/>
    <cellStyle name="Normal 34 10" xfId="10968"/>
    <cellStyle name="Normal 34 10 2" xfId="10969"/>
    <cellStyle name="Normal 34 11" xfId="10970"/>
    <cellStyle name="Normal 34 11 2" xfId="10971"/>
    <cellStyle name="Normal 34 12" xfId="10972"/>
    <cellStyle name="Normal 34 12 2" xfId="10973"/>
    <cellStyle name="Normal 34 13" xfId="10974"/>
    <cellStyle name="Normal 34 13 2" xfId="10975"/>
    <cellStyle name="Normal 34 14" xfId="10976"/>
    <cellStyle name="Normal 34 14 2" xfId="10977"/>
    <cellStyle name="Normal 34 15" xfId="10978"/>
    <cellStyle name="Normal 34 15 2" xfId="10979"/>
    <cellStyle name="Normal 34 16" xfId="10980"/>
    <cellStyle name="Normal 34 16 2" xfId="10981"/>
    <cellStyle name="Normal 34 17" xfId="10982"/>
    <cellStyle name="Normal 34 17 2" xfId="10983"/>
    <cellStyle name="Normal 34 18" xfId="10984"/>
    <cellStyle name="Normal 34 18 2" xfId="10985"/>
    <cellStyle name="Normal 34 19" xfId="10986"/>
    <cellStyle name="Normal 34 19 2" xfId="10987"/>
    <cellStyle name="Normal 34 2" xfId="10988"/>
    <cellStyle name="Normal 34 2 2" xfId="10989"/>
    <cellStyle name="Normal 34 20" xfId="10990"/>
    <cellStyle name="Normal 34 20 2" xfId="10991"/>
    <cellStyle name="Normal 34 21" xfId="10992"/>
    <cellStyle name="Normal 34 21 2" xfId="10993"/>
    <cellStyle name="Normal 34 22" xfId="10994"/>
    <cellStyle name="Normal 34 22 2" xfId="10995"/>
    <cellStyle name="Normal 34 23" xfId="10996"/>
    <cellStyle name="Normal 34 24" xfId="10997"/>
    <cellStyle name="Normal 34 25" xfId="10998"/>
    <cellStyle name="Normal 34 26" xfId="10999"/>
    <cellStyle name="Normal 34 27" xfId="11000"/>
    <cellStyle name="Normal 34 28" xfId="11001"/>
    <cellStyle name="Normal 34 29" xfId="11002"/>
    <cellStyle name="Normal 34 3" xfId="11003"/>
    <cellStyle name="Normal 34 3 2" xfId="11004"/>
    <cellStyle name="Normal 34 30" xfId="11005"/>
    <cellStyle name="Normal 34 31" xfId="11006"/>
    <cellStyle name="Normal 34 32" xfId="11007"/>
    <cellStyle name="Normal 34 33" xfId="11008"/>
    <cellStyle name="Normal 34 34" xfId="11009"/>
    <cellStyle name="Normal 34 35" xfId="11010"/>
    <cellStyle name="Normal 34 36" xfId="11011"/>
    <cellStyle name="Normal 34 37" xfId="11012"/>
    <cellStyle name="Normal 34 38" xfId="11013"/>
    <cellStyle name="Normal 34 39" xfId="11014"/>
    <cellStyle name="Normal 34 4" xfId="11015"/>
    <cellStyle name="Normal 34 4 2" xfId="11016"/>
    <cellStyle name="Normal 34 40" xfId="11017"/>
    <cellStyle name="Normal 34 41" xfId="11018"/>
    <cellStyle name="Normal 34 42" xfId="11019"/>
    <cellStyle name="Normal 34 43" xfId="11020"/>
    <cellStyle name="Normal 34 44" xfId="11021"/>
    <cellStyle name="Normal 34 45" xfId="11022"/>
    <cellStyle name="Normal 34 46" xfId="11023"/>
    <cellStyle name="Normal 34 47" xfId="11024"/>
    <cellStyle name="Normal 34 48" xfId="11025"/>
    <cellStyle name="Normal 34 49" xfId="11026"/>
    <cellStyle name="Normal 34 5" xfId="11027"/>
    <cellStyle name="Normal 34 5 2" xfId="11028"/>
    <cellStyle name="Normal 34 50" xfId="11029"/>
    <cellStyle name="Normal 34 51" xfId="11030"/>
    <cellStyle name="Normal 34 52" xfId="11031"/>
    <cellStyle name="Normal 34 53" xfId="11032"/>
    <cellStyle name="Normal 34 54" xfId="11033"/>
    <cellStyle name="Normal 34 55" xfId="11034"/>
    <cellStyle name="Normal 34 56" xfId="11035"/>
    <cellStyle name="Normal 34 57" xfId="11036"/>
    <cellStyle name="Normal 34 58" xfId="11037"/>
    <cellStyle name="Normal 34 59" xfId="11038"/>
    <cellStyle name="Normal 34 6" xfId="11039"/>
    <cellStyle name="Normal 34 6 2" xfId="11040"/>
    <cellStyle name="Normal 34 60" xfId="11041"/>
    <cellStyle name="Normal 34 61" xfId="11042"/>
    <cellStyle name="Normal 34 62" xfId="11043"/>
    <cellStyle name="Normal 34 63" xfId="11044"/>
    <cellStyle name="Normal 34 64" xfId="11045"/>
    <cellStyle name="Normal 34 65" xfId="11046"/>
    <cellStyle name="Normal 34 66" xfId="11047"/>
    <cellStyle name="Normal 34 67" xfId="11048"/>
    <cellStyle name="Normal 34 68" xfId="11049"/>
    <cellStyle name="Normal 34 69" xfId="11050"/>
    <cellStyle name="Normal 34 7" xfId="11051"/>
    <cellStyle name="Normal 34 7 2" xfId="11052"/>
    <cellStyle name="Normal 34 70" xfId="11053"/>
    <cellStyle name="Normal 34 8" xfId="11054"/>
    <cellStyle name="Normal 34 8 2" xfId="11055"/>
    <cellStyle name="Normal 34 9" xfId="11056"/>
    <cellStyle name="Normal 34 9 2" xfId="11057"/>
    <cellStyle name="Normal 35" xfId="995"/>
    <cellStyle name="Normal 35 10" xfId="11058"/>
    <cellStyle name="Normal 35 10 2" xfId="11059"/>
    <cellStyle name="Normal 35 11" xfId="11060"/>
    <cellStyle name="Normal 35 11 2" xfId="11061"/>
    <cellStyle name="Normal 35 12" xfId="11062"/>
    <cellStyle name="Normal 35 12 2" xfId="11063"/>
    <cellStyle name="Normal 35 13" xfId="11064"/>
    <cellStyle name="Normal 35 13 2" xfId="11065"/>
    <cellStyle name="Normal 35 14" xfId="11066"/>
    <cellStyle name="Normal 35 14 2" xfId="11067"/>
    <cellStyle name="Normal 35 15" xfId="11068"/>
    <cellStyle name="Normal 35 15 2" xfId="11069"/>
    <cellStyle name="Normal 35 16" xfId="11070"/>
    <cellStyle name="Normal 35 16 2" xfId="11071"/>
    <cellStyle name="Normal 35 17" xfId="11072"/>
    <cellStyle name="Normal 35 17 2" xfId="11073"/>
    <cellStyle name="Normal 35 18" xfId="11074"/>
    <cellStyle name="Normal 35 18 2" xfId="11075"/>
    <cellStyle name="Normal 35 19" xfId="11076"/>
    <cellStyle name="Normal 35 19 2" xfId="11077"/>
    <cellStyle name="Normal 35 2" xfId="11078"/>
    <cellStyle name="Normal 35 2 2" xfId="11079"/>
    <cellStyle name="Normal 35 20" xfId="11080"/>
    <cellStyle name="Normal 35 20 2" xfId="11081"/>
    <cellStyle name="Normal 35 21" xfId="11082"/>
    <cellStyle name="Normal 35 21 2" xfId="11083"/>
    <cellStyle name="Normal 35 22" xfId="11084"/>
    <cellStyle name="Normal 35 22 2" xfId="11085"/>
    <cellStyle name="Normal 35 23" xfId="11086"/>
    <cellStyle name="Normal 35 24" xfId="11087"/>
    <cellStyle name="Normal 35 25" xfId="11088"/>
    <cellStyle name="Normal 35 26" xfId="11089"/>
    <cellStyle name="Normal 35 27" xfId="11090"/>
    <cellStyle name="Normal 35 28" xfId="11091"/>
    <cellStyle name="Normal 35 29" xfId="11092"/>
    <cellStyle name="Normal 35 3" xfId="11093"/>
    <cellStyle name="Normal 35 3 2" xfId="11094"/>
    <cellStyle name="Normal 35 30" xfId="11095"/>
    <cellStyle name="Normal 35 31" xfId="11096"/>
    <cellStyle name="Normal 35 32" xfId="11097"/>
    <cellStyle name="Normal 35 33" xfId="11098"/>
    <cellStyle name="Normal 35 34" xfId="11099"/>
    <cellStyle name="Normal 35 35" xfId="11100"/>
    <cellStyle name="Normal 35 36" xfId="11101"/>
    <cellStyle name="Normal 35 37" xfId="11102"/>
    <cellStyle name="Normal 35 38" xfId="11103"/>
    <cellStyle name="Normal 35 39" xfId="11104"/>
    <cellStyle name="Normal 35 4" xfId="11105"/>
    <cellStyle name="Normal 35 4 2" xfId="11106"/>
    <cellStyle name="Normal 35 40" xfId="11107"/>
    <cellStyle name="Normal 35 41" xfId="11108"/>
    <cellStyle name="Normal 35 42" xfId="11109"/>
    <cellStyle name="Normal 35 43" xfId="11110"/>
    <cellStyle name="Normal 35 44" xfId="11111"/>
    <cellStyle name="Normal 35 45" xfId="11112"/>
    <cellStyle name="Normal 35 46" xfId="11113"/>
    <cellStyle name="Normal 35 47" xfId="11114"/>
    <cellStyle name="Normal 35 48" xfId="11115"/>
    <cellStyle name="Normal 35 49" xfId="11116"/>
    <cellStyle name="Normal 35 5" xfId="11117"/>
    <cellStyle name="Normal 35 5 2" xfId="11118"/>
    <cellStyle name="Normal 35 50" xfId="11119"/>
    <cellStyle name="Normal 35 51" xfId="11120"/>
    <cellStyle name="Normal 35 52" xfId="11121"/>
    <cellStyle name="Normal 35 53" xfId="11122"/>
    <cellStyle name="Normal 35 54" xfId="11123"/>
    <cellStyle name="Normal 35 55" xfId="11124"/>
    <cellStyle name="Normal 35 56" xfId="11125"/>
    <cellStyle name="Normal 35 57" xfId="11126"/>
    <cellStyle name="Normal 35 58" xfId="11127"/>
    <cellStyle name="Normal 35 59" xfId="11128"/>
    <cellStyle name="Normal 35 6" xfId="11129"/>
    <cellStyle name="Normal 35 6 2" xfId="11130"/>
    <cellStyle name="Normal 35 60" xfId="11131"/>
    <cellStyle name="Normal 35 61" xfId="11132"/>
    <cellStyle name="Normal 35 62" xfId="11133"/>
    <cellStyle name="Normal 35 63" xfId="11134"/>
    <cellStyle name="Normal 35 64" xfId="11135"/>
    <cellStyle name="Normal 35 65" xfId="11136"/>
    <cellStyle name="Normal 35 66" xfId="11137"/>
    <cellStyle name="Normal 35 67" xfId="11138"/>
    <cellStyle name="Normal 35 68" xfId="11139"/>
    <cellStyle name="Normal 35 69" xfId="11140"/>
    <cellStyle name="Normal 35 7" xfId="11141"/>
    <cellStyle name="Normal 35 7 2" xfId="11142"/>
    <cellStyle name="Normal 35 70" xfId="11143"/>
    <cellStyle name="Normal 35 8" xfId="11144"/>
    <cellStyle name="Normal 35 8 2" xfId="11145"/>
    <cellStyle name="Normal 35 9" xfId="11146"/>
    <cellStyle name="Normal 35 9 2" xfId="11147"/>
    <cellStyle name="Normal 36" xfId="996"/>
    <cellStyle name="Normal 36 10" xfId="11148"/>
    <cellStyle name="Normal 36 10 2" xfId="11149"/>
    <cellStyle name="Normal 36 11" xfId="11150"/>
    <cellStyle name="Normal 36 11 2" xfId="11151"/>
    <cellStyle name="Normal 36 12" xfId="11152"/>
    <cellStyle name="Normal 36 12 2" xfId="11153"/>
    <cellStyle name="Normal 36 13" xfId="11154"/>
    <cellStyle name="Normal 36 13 2" xfId="11155"/>
    <cellStyle name="Normal 36 14" xfId="11156"/>
    <cellStyle name="Normal 36 14 2" xfId="11157"/>
    <cellStyle name="Normal 36 15" xfId="11158"/>
    <cellStyle name="Normal 36 15 2" xfId="11159"/>
    <cellStyle name="Normal 36 16" xfId="11160"/>
    <cellStyle name="Normal 36 16 2" xfId="11161"/>
    <cellStyle name="Normal 36 17" xfId="11162"/>
    <cellStyle name="Normal 36 17 2" xfId="11163"/>
    <cellStyle name="Normal 36 18" xfId="11164"/>
    <cellStyle name="Normal 36 18 2" xfId="11165"/>
    <cellStyle name="Normal 36 19" xfId="11166"/>
    <cellStyle name="Normal 36 19 2" xfId="11167"/>
    <cellStyle name="Normal 36 2" xfId="11168"/>
    <cellStyle name="Normal 36 2 2" xfId="11169"/>
    <cellStyle name="Normal 36 20" xfId="11170"/>
    <cellStyle name="Normal 36 20 2" xfId="11171"/>
    <cellStyle name="Normal 36 21" xfId="11172"/>
    <cellStyle name="Normal 36 21 2" xfId="11173"/>
    <cellStyle name="Normal 36 22" xfId="11174"/>
    <cellStyle name="Normal 36 22 2" xfId="11175"/>
    <cellStyle name="Normal 36 23" xfId="11176"/>
    <cellStyle name="Normal 36 24" xfId="11177"/>
    <cellStyle name="Normal 36 25" xfId="11178"/>
    <cellStyle name="Normal 36 26" xfId="11179"/>
    <cellStyle name="Normal 36 27" xfId="11180"/>
    <cellStyle name="Normal 36 28" xfId="11181"/>
    <cellStyle name="Normal 36 29" xfId="11182"/>
    <cellStyle name="Normal 36 3" xfId="11183"/>
    <cellStyle name="Normal 36 3 2" xfId="11184"/>
    <cellStyle name="Normal 36 30" xfId="11185"/>
    <cellStyle name="Normal 36 31" xfId="11186"/>
    <cellStyle name="Normal 36 32" xfId="11187"/>
    <cellStyle name="Normal 36 33" xfId="11188"/>
    <cellStyle name="Normal 36 34" xfId="11189"/>
    <cellStyle name="Normal 36 35" xfId="11190"/>
    <cellStyle name="Normal 36 36" xfId="11191"/>
    <cellStyle name="Normal 36 37" xfId="11192"/>
    <cellStyle name="Normal 36 38" xfId="11193"/>
    <cellStyle name="Normal 36 39" xfId="11194"/>
    <cellStyle name="Normal 36 4" xfId="11195"/>
    <cellStyle name="Normal 36 4 2" xfId="11196"/>
    <cellStyle name="Normal 36 40" xfId="11197"/>
    <cellStyle name="Normal 36 41" xfId="11198"/>
    <cellStyle name="Normal 36 42" xfId="11199"/>
    <cellStyle name="Normal 36 43" xfId="11200"/>
    <cellStyle name="Normal 36 44" xfId="11201"/>
    <cellStyle name="Normal 36 45" xfId="11202"/>
    <cellStyle name="Normal 36 46" xfId="11203"/>
    <cellStyle name="Normal 36 47" xfId="11204"/>
    <cellStyle name="Normal 36 48" xfId="11205"/>
    <cellStyle name="Normal 36 49" xfId="11206"/>
    <cellStyle name="Normal 36 5" xfId="11207"/>
    <cellStyle name="Normal 36 5 2" xfId="11208"/>
    <cellStyle name="Normal 36 50" xfId="11209"/>
    <cellStyle name="Normal 36 51" xfId="11210"/>
    <cellStyle name="Normal 36 52" xfId="11211"/>
    <cellStyle name="Normal 36 53" xfId="11212"/>
    <cellStyle name="Normal 36 54" xfId="11213"/>
    <cellStyle name="Normal 36 55" xfId="11214"/>
    <cellStyle name="Normal 36 56" xfId="11215"/>
    <cellStyle name="Normal 36 57" xfId="11216"/>
    <cellStyle name="Normal 36 58" xfId="11217"/>
    <cellStyle name="Normal 36 59" xfId="11218"/>
    <cellStyle name="Normal 36 6" xfId="11219"/>
    <cellStyle name="Normal 36 6 2" xfId="11220"/>
    <cellStyle name="Normal 36 60" xfId="11221"/>
    <cellStyle name="Normal 36 61" xfId="11222"/>
    <cellStyle name="Normal 36 62" xfId="11223"/>
    <cellStyle name="Normal 36 63" xfId="11224"/>
    <cellStyle name="Normal 36 64" xfId="11225"/>
    <cellStyle name="Normal 36 65" xfId="11226"/>
    <cellStyle name="Normal 36 66" xfId="11227"/>
    <cellStyle name="Normal 36 67" xfId="11228"/>
    <cellStyle name="Normal 36 68" xfId="11229"/>
    <cellStyle name="Normal 36 69" xfId="11230"/>
    <cellStyle name="Normal 36 7" xfId="11231"/>
    <cellStyle name="Normal 36 7 2" xfId="11232"/>
    <cellStyle name="Normal 36 70" xfId="11233"/>
    <cellStyle name="Normal 36 8" xfId="11234"/>
    <cellStyle name="Normal 36 8 2" xfId="11235"/>
    <cellStyle name="Normal 36 9" xfId="11236"/>
    <cellStyle name="Normal 36 9 2" xfId="11237"/>
    <cellStyle name="Normal 37" xfId="997"/>
    <cellStyle name="Normal 37 10" xfId="11238"/>
    <cellStyle name="Normal 37 10 2" xfId="11239"/>
    <cellStyle name="Normal 37 11" xfId="11240"/>
    <cellStyle name="Normal 37 11 2" xfId="11241"/>
    <cellStyle name="Normal 37 12" xfId="11242"/>
    <cellStyle name="Normal 37 12 2" xfId="11243"/>
    <cellStyle name="Normal 37 13" xfId="11244"/>
    <cellStyle name="Normal 37 13 2" xfId="11245"/>
    <cellStyle name="Normal 37 14" xfId="11246"/>
    <cellStyle name="Normal 37 14 2" xfId="11247"/>
    <cellStyle name="Normal 37 15" xfId="11248"/>
    <cellStyle name="Normal 37 15 2" xfId="11249"/>
    <cellStyle name="Normal 37 16" xfId="11250"/>
    <cellStyle name="Normal 37 16 2" xfId="11251"/>
    <cellStyle name="Normal 37 17" xfId="11252"/>
    <cellStyle name="Normal 37 17 2" xfId="11253"/>
    <cellStyle name="Normal 37 18" xfId="11254"/>
    <cellStyle name="Normal 37 18 2" xfId="11255"/>
    <cellStyle name="Normal 37 19" xfId="11256"/>
    <cellStyle name="Normal 37 19 2" xfId="11257"/>
    <cellStyle name="Normal 37 2" xfId="11258"/>
    <cellStyle name="Normal 37 2 2" xfId="11259"/>
    <cellStyle name="Normal 37 20" xfId="11260"/>
    <cellStyle name="Normal 37 20 2" xfId="11261"/>
    <cellStyle name="Normal 37 21" xfId="11262"/>
    <cellStyle name="Normal 37 21 2" xfId="11263"/>
    <cellStyle name="Normal 37 22" xfId="11264"/>
    <cellStyle name="Normal 37 22 2" xfId="11265"/>
    <cellStyle name="Normal 37 23" xfId="11266"/>
    <cellStyle name="Normal 37 24" xfId="11267"/>
    <cellStyle name="Normal 37 25" xfId="11268"/>
    <cellStyle name="Normal 37 26" xfId="11269"/>
    <cellStyle name="Normal 37 27" xfId="11270"/>
    <cellStyle name="Normal 37 28" xfId="11271"/>
    <cellStyle name="Normal 37 29" xfId="11272"/>
    <cellStyle name="Normal 37 3" xfId="11273"/>
    <cellStyle name="Normal 37 3 2" xfId="11274"/>
    <cellStyle name="Normal 37 30" xfId="11275"/>
    <cellStyle name="Normal 37 31" xfId="11276"/>
    <cellStyle name="Normal 37 32" xfId="11277"/>
    <cellStyle name="Normal 37 33" xfId="11278"/>
    <cellStyle name="Normal 37 34" xfId="11279"/>
    <cellStyle name="Normal 37 35" xfId="11280"/>
    <cellStyle name="Normal 37 36" xfId="11281"/>
    <cellStyle name="Normal 37 37" xfId="11282"/>
    <cellStyle name="Normal 37 38" xfId="11283"/>
    <cellStyle name="Normal 37 39" xfId="11284"/>
    <cellStyle name="Normal 37 4" xfId="11285"/>
    <cellStyle name="Normal 37 4 2" xfId="11286"/>
    <cellStyle name="Normal 37 40" xfId="11287"/>
    <cellStyle name="Normal 37 41" xfId="11288"/>
    <cellStyle name="Normal 37 42" xfId="11289"/>
    <cellStyle name="Normal 37 43" xfId="11290"/>
    <cellStyle name="Normal 37 44" xfId="11291"/>
    <cellStyle name="Normal 37 45" xfId="11292"/>
    <cellStyle name="Normal 37 46" xfId="11293"/>
    <cellStyle name="Normal 37 47" xfId="11294"/>
    <cellStyle name="Normal 37 48" xfId="11295"/>
    <cellStyle name="Normal 37 49" xfId="11296"/>
    <cellStyle name="Normal 37 5" xfId="11297"/>
    <cellStyle name="Normal 37 5 2" xfId="11298"/>
    <cellStyle name="Normal 37 50" xfId="11299"/>
    <cellStyle name="Normal 37 51" xfId="11300"/>
    <cellStyle name="Normal 37 52" xfId="11301"/>
    <cellStyle name="Normal 37 53" xfId="11302"/>
    <cellStyle name="Normal 37 54" xfId="11303"/>
    <cellStyle name="Normal 37 55" xfId="11304"/>
    <cellStyle name="Normal 37 56" xfId="11305"/>
    <cellStyle name="Normal 37 57" xfId="11306"/>
    <cellStyle name="Normal 37 58" xfId="11307"/>
    <cellStyle name="Normal 37 59" xfId="11308"/>
    <cellStyle name="Normal 37 6" xfId="11309"/>
    <cellStyle name="Normal 37 6 2" xfId="11310"/>
    <cellStyle name="Normal 37 60" xfId="11311"/>
    <cellStyle name="Normal 37 61" xfId="11312"/>
    <cellStyle name="Normal 37 62" xfId="11313"/>
    <cellStyle name="Normal 37 63" xfId="11314"/>
    <cellStyle name="Normal 37 64" xfId="11315"/>
    <cellStyle name="Normal 37 65" xfId="11316"/>
    <cellStyle name="Normal 37 66" xfId="11317"/>
    <cellStyle name="Normal 37 67" xfId="11318"/>
    <cellStyle name="Normal 37 68" xfId="11319"/>
    <cellStyle name="Normal 37 69" xfId="11320"/>
    <cellStyle name="Normal 37 7" xfId="11321"/>
    <cellStyle name="Normal 37 7 2" xfId="11322"/>
    <cellStyle name="Normal 37 70" xfId="11323"/>
    <cellStyle name="Normal 37 8" xfId="11324"/>
    <cellStyle name="Normal 37 8 2" xfId="11325"/>
    <cellStyle name="Normal 37 9" xfId="11326"/>
    <cellStyle name="Normal 37 9 2" xfId="11327"/>
    <cellStyle name="Normal 38" xfId="998"/>
    <cellStyle name="Normal 38 10" xfId="11328"/>
    <cellStyle name="Normal 38 10 2" xfId="11329"/>
    <cellStyle name="Normal 38 11" xfId="11330"/>
    <cellStyle name="Normal 38 11 2" xfId="11331"/>
    <cellStyle name="Normal 38 12" xfId="11332"/>
    <cellStyle name="Normal 38 12 2" xfId="11333"/>
    <cellStyle name="Normal 38 13" xfId="11334"/>
    <cellStyle name="Normal 38 13 2" xfId="11335"/>
    <cellStyle name="Normal 38 14" xfId="11336"/>
    <cellStyle name="Normal 38 14 2" xfId="11337"/>
    <cellStyle name="Normal 38 15" xfId="11338"/>
    <cellStyle name="Normal 38 15 2" xfId="11339"/>
    <cellStyle name="Normal 38 16" xfId="11340"/>
    <cellStyle name="Normal 38 16 2" xfId="11341"/>
    <cellStyle name="Normal 38 17" xfId="11342"/>
    <cellStyle name="Normal 38 17 2" xfId="11343"/>
    <cellStyle name="Normal 38 18" xfId="11344"/>
    <cellStyle name="Normal 38 18 2" xfId="11345"/>
    <cellStyle name="Normal 38 19" xfId="11346"/>
    <cellStyle name="Normal 38 19 2" xfId="11347"/>
    <cellStyle name="Normal 38 2" xfId="11348"/>
    <cellStyle name="Normal 38 2 2" xfId="11349"/>
    <cellStyle name="Normal 38 20" xfId="11350"/>
    <cellStyle name="Normal 38 20 2" xfId="11351"/>
    <cellStyle name="Normal 38 21" xfId="11352"/>
    <cellStyle name="Normal 38 21 2" xfId="11353"/>
    <cellStyle name="Normal 38 22" xfId="11354"/>
    <cellStyle name="Normal 38 22 2" xfId="11355"/>
    <cellStyle name="Normal 38 23" xfId="11356"/>
    <cellStyle name="Normal 38 24" xfId="11357"/>
    <cellStyle name="Normal 38 25" xfId="11358"/>
    <cellStyle name="Normal 38 26" xfId="11359"/>
    <cellStyle name="Normal 38 27" xfId="11360"/>
    <cellStyle name="Normal 38 28" xfId="11361"/>
    <cellStyle name="Normal 38 29" xfId="11362"/>
    <cellStyle name="Normal 38 3" xfId="11363"/>
    <cellStyle name="Normal 38 3 2" xfId="11364"/>
    <cellStyle name="Normal 38 30" xfId="11365"/>
    <cellStyle name="Normal 38 31" xfId="11366"/>
    <cellStyle name="Normal 38 32" xfId="11367"/>
    <cellStyle name="Normal 38 33" xfId="11368"/>
    <cellStyle name="Normal 38 34" xfId="11369"/>
    <cellStyle name="Normal 38 35" xfId="11370"/>
    <cellStyle name="Normal 38 36" xfId="11371"/>
    <cellStyle name="Normal 38 37" xfId="11372"/>
    <cellStyle name="Normal 38 38" xfId="11373"/>
    <cellStyle name="Normal 38 39" xfId="11374"/>
    <cellStyle name="Normal 38 4" xfId="11375"/>
    <cellStyle name="Normal 38 4 2" xfId="11376"/>
    <cellStyle name="Normal 38 40" xfId="11377"/>
    <cellStyle name="Normal 38 41" xfId="11378"/>
    <cellStyle name="Normal 38 42" xfId="11379"/>
    <cellStyle name="Normal 38 43" xfId="11380"/>
    <cellStyle name="Normal 38 44" xfId="11381"/>
    <cellStyle name="Normal 38 45" xfId="11382"/>
    <cellStyle name="Normal 38 46" xfId="11383"/>
    <cellStyle name="Normal 38 47" xfId="11384"/>
    <cellStyle name="Normal 38 48" xfId="11385"/>
    <cellStyle name="Normal 38 49" xfId="11386"/>
    <cellStyle name="Normal 38 5" xfId="11387"/>
    <cellStyle name="Normal 38 5 2" xfId="11388"/>
    <cellStyle name="Normal 38 50" xfId="11389"/>
    <cellStyle name="Normal 38 51" xfId="11390"/>
    <cellStyle name="Normal 38 52" xfId="11391"/>
    <cellStyle name="Normal 38 53" xfId="11392"/>
    <cellStyle name="Normal 38 54" xfId="11393"/>
    <cellStyle name="Normal 38 55" xfId="11394"/>
    <cellStyle name="Normal 38 56" xfId="11395"/>
    <cellStyle name="Normal 38 57" xfId="11396"/>
    <cellStyle name="Normal 38 58" xfId="11397"/>
    <cellStyle name="Normal 38 59" xfId="11398"/>
    <cellStyle name="Normal 38 6" xfId="11399"/>
    <cellStyle name="Normal 38 6 2" xfId="11400"/>
    <cellStyle name="Normal 38 60" xfId="11401"/>
    <cellStyle name="Normal 38 61" xfId="11402"/>
    <cellStyle name="Normal 38 62" xfId="11403"/>
    <cellStyle name="Normal 38 63" xfId="11404"/>
    <cellStyle name="Normal 38 64" xfId="11405"/>
    <cellStyle name="Normal 38 65" xfId="11406"/>
    <cellStyle name="Normal 38 66" xfId="11407"/>
    <cellStyle name="Normal 38 67" xfId="11408"/>
    <cellStyle name="Normal 38 68" xfId="11409"/>
    <cellStyle name="Normal 38 69" xfId="11410"/>
    <cellStyle name="Normal 38 7" xfId="11411"/>
    <cellStyle name="Normal 38 7 2" xfId="11412"/>
    <cellStyle name="Normal 38 70" xfId="11413"/>
    <cellStyle name="Normal 38 8" xfId="11414"/>
    <cellStyle name="Normal 38 8 2" xfId="11415"/>
    <cellStyle name="Normal 38 9" xfId="11416"/>
    <cellStyle name="Normal 38 9 2" xfId="11417"/>
    <cellStyle name="Normal 39" xfId="999"/>
    <cellStyle name="Normal 39 10" xfId="11418"/>
    <cellStyle name="Normal 39 10 2" xfId="11419"/>
    <cellStyle name="Normal 39 11" xfId="11420"/>
    <cellStyle name="Normal 39 11 2" xfId="11421"/>
    <cellStyle name="Normal 39 12" xfId="11422"/>
    <cellStyle name="Normal 39 12 2" xfId="11423"/>
    <cellStyle name="Normal 39 13" xfId="11424"/>
    <cellStyle name="Normal 39 13 2" xfId="11425"/>
    <cellStyle name="Normal 39 14" xfId="11426"/>
    <cellStyle name="Normal 39 14 2" xfId="11427"/>
    <cellStyle name="Normal 39 15" xfId="11428"/>
    <cellStyle name="Normal 39 15 2" xfId="11429"/>
    <cellStyle name="Normal 39 16" xfId="11430"/>
    <cellStyle name="Normal 39 16 2" xfId="11431"/>
    <cellStyle name="Normal 39 17" xfId="11432"/>
    <cellStyle name="Normal 39 17 2" xfId="11433"/>
    <cellStyle name="Normal 39 18" xfId="11434"/>
    <cellStyle name="Normal 39 18 2" xfId="11435"/>
    <cellStyle name="Normal 39 19" xfId="11436"/>
    <cellStyle name="Normal 39 19 2" xfId="11437"/>
    <cellStyle name="Normal 39 2" xfId="11438"/>
    <cellStyle name="Normal 39 2 2" xfId="11439"/>
    <cellStyle name="Normal 39 20" xfId="11440"/>
    <cellStyle name="Normal 39 20 2" xfId="11441"/>
    <cellStyle name="Normal 39 21" xfId="11442"/>
    <cellStyle name="Normal 39 21 2" xfId="11443"/>
    <cellStyle name="Normal 39 22" xfId="11444"/>
    <cellStyle name="Normal 39 22 2" xfId="11445"/>
    <cellStyle name="Normal 39 23" xfId="11446"/>
    <cellStyle name="Normal 39 24" xfId="11447"/>
    <cellStyle name="Normal 39 25" xfId="11448"/>
    <cellStyle name="Normal 39 26" xfId="11449"/>
    <cellStyle name="Normal 39 27" xfId="11450"/>
    <cellStyle name="Normal 39 28" xfId="11451"/>
    <cellStyle name="Normal 39 29" xfId="11452"/>
    <cellStyle name="Normal 39 3" xfId="11453"/>
    <cellStyle name="Normal 39 3 2" xfId="11454"/>
    <cellStyle name="Normal 39 30" xfId="11455"/>
    <cellStyle name="Normal 39 31" xfId="11456"/>
    <cellStyle name="Normal 39 32" xfId="11457"/>
    <cellStyle name="Normal 39 33" xfId="11458"/>
    <cellStyle name="Normal 39 34" xfId="11459"/>
    <cellStyle name="Normal 39 35" xfId="11460"/>
    <cellStyle name="Normal 39 36" xfId="11461"/>
    <cellStyle name="Normal 39 37" xfId="11462"/>
    <cellStyle name="Normal 39 38" xfId="11463"/>
    <cellStyle name="Normal 39 39" xfId="11464"/>
    <cellStyle name="Normal 39 4" xfId="11465"/>
    <cellStyle name="Normal 39 4 2" xfId="11466"/>
    <cellStyle name="Normal 39 40" xfId="11467"/>
    <cellStyle name="Normal 39 41" xfId="11468"/>
    <cellStyle name="Normal 39 42" xfId="11469"/>
    <cellStyle name="Normal 39 43" xfId="11470"/>
    <cellStyle name="Normal 39 44" xfId="11471"/>
    <cellStyle name="Normal 39 45" xfId="11472"/>
    <cellStyle name="Normal 39 46" xfId="11473"/>
    <cellStyle name="Normal 39 47" xfId="11474"/>
    <cellStyle name="Normal 39 48" xfId="11475"/>
    <cellStyle name="Normal 39 49" xfId="11476"/>
    <cellStyle name="Normal 39 5" xfId="11477"/>
    <cellStyle name="Normal 39 5 2" xfId="11478"/>
    <cellStyle name="Normal 39 50" xfId="11479"/>
    <cellStyle name="Normal 39 51" xfId="11480"/>
    <cellStyle name="Normal 39 52" xfId="11481"/>
    <cellStyle name="Normal 39 53" xfId="11482"/>
    <cellStyle name="Normal 39 54" xfId="11483"/>
    <cellStyle name="Normal 39 55" xfId="11484"/>
    <cellStyle name="Normal 39 56" xfId="11485"/>
    <cellStyle name="Normal 39 57" xfId="11486"/>
    <cellStyle name="Normal 39 58" xfId="11487"/>
    <cellStyle name="Normal 39 59" xfId="11488"/>
    <cellStyle name="Normal 39 6" xfId="11489"/>
    <cellStyle name="Normal 39 6 2" xfId="11490"/>
    <cellStyle name="Normal 39 60" xfId="11491"/>
    <cellStyle name="Normal 39 61" xfId="11492"/>
    <cellStyle name="Normal 39 62" xfId="11493"/>
    <cellStyle name="Normal 39 63" xfId="11494"/>
    <cellStyle name="Normal 39 64" xfId="11495"/>
    <cellStyle name="Normal 39 65" xfId="11496"/>
    <cellStyle name="Normal 39 66" xfId="11497"/>
    <cellStyle name="Normal 39 67" xfId="11498"/>
    <cellStyle name="Normal 39 68" xfId="11499"/>
    <cellStyle name="Normal 39 69" xfId="11500"/>
    <cellStyle name="Normal 39 7" xfId="11501"/>
    <cellStyle name="Normal 39 7 2" xfId="11502"/>
    <cellStyle name="Normal 39 70" xfId="11503"/>
    <cellStyle name="Normal 39 8" xfId="11504"/>
    <cellStyle name="Normal 39 8 2" xfId="11505"/>
    <cellStyle name="Normal 39 9" xfId="11506"/>
    <cellStyle name="Normal 39 9 2" xfId="11507"/>
    <cellStyle name="Normal 4" xfId="101"/>
    <cellStyle name="Normal 4 10" xfId="1972"/>
    <cellStyle name="Normal 4 11" xfId="11508"/>
    <cellStyle name="Normal 4 12" xfId="11509"/>
    <cellStyle name="Normal 4 13" xfId="11510"/>
    <cellStyle name="Normal 4 14" xfId="11511"/>
    <cellStyle name="Normal 4 15" xfId="11512"/>
    <cellStyle name="Normal 4 16" xfId="11513"/>
    <cellStyle name="Normal 4 17" xfId="11514"/>
    <cellStyle name="Normal 4 18" xfId="11515"/>
    <cellStyle name="Normal 4 19" xfId="11516"/>
    <cellStyle name="Normal 4 2" xfId="1000"/>
    <cellStyle name="Normal 4 2 10" xfId="11517"/>
    <cellStyle name="Normal 4 2 11" xfId="11518"/>
    <cellStyle name="Normal 4 2 12" xfId="11519"/>
    <cellStyle name="Normal 4 2 13" xfId="11520"/>
    <cellStyle name="Normal 4 2 14" xfId="11521"/>
    <cellStyle name="Normal 4 2 15" xfId="11522"/>
    <cellStyle name="Normal 4 2 16" xfId="11523"/>
    <cellStyle name="Normal 4 2 17" xfId="11524"/>
    <cellStyle name="Normal 4 2 18" xfId="11525"/>
    <cellStyle name="Normal 4 2 19" xfId="11526"/>
    <cellStyle name="Normal 4 2 2" xfId="11527"/>
    <cellStyle name="Normal 4 2 2 10" xfId="11528"/>
    <cellStyle name="Normal 4 2 2 11" xfId="11529"/>
    <cellStyle name="Normal 4 2 2 12" xfId="11530"/>
    <cellStyle name="Normal 4 2 2 13" xfId="11531"/>
    <cellStyle name="Normal 4 2 2 14" xfId="11532"/>
    <cellStyle name="Normal 4 2 2 15" xfId="11533"/>
    <cellStyle name="Normal 4 2 2 16" xfId="11534"/>
    <cellStyle name="Normal 4 2 2 17" xfId="11535"/>
    <cellStyle name="Normal 4 2 2 18" xfId="11536"/>
    <cellStyle name="Normal 4 2 2 19" xfId="11537"/>
    <cellStyle name="Normal 4 2 2 2" xfId="11538"/>
    <cellStyle name="Normal 4 2 2 2 10" xfId="11539"/>
    <cellStyle name="Normal 4 2 2 2 11" xfId="11540"/>
    <cellStyle name="Normal 4 2 2 2 12" xfId="11541"/>
    <cellStyle name="Normal 4 2 2 2 13" xfId="11542"/>
    <cellStyle name="Normal 4 2 2 2 14" xfId="11543"/>
    <cellStyle name="Normal 4 2 2 2 15" xfId="11544"/>
    <cellStyle name="Normal 4 2 2 2 16" xfId="11545"/>
    <cellStyle name="Normal 4 2 2 2 17" xfId="11546"/>
    <cellStyle name="Normal 4 2 2 2 18" xfId="11547"/>
    <cellStyle name="Normal 4 2 2 2 19" xfId="11548"/>
    <cellStyle name="Normal 4 2 2 2 2" xfId="11549"/>
    <cellStyle name="Normal 4 2 2 2 2 10" xfId="11550"/>
    <cellStyle name="Normal 4 2 2 2 2 11" xfId="11551"/>
    <cellStyle name="Normal 4 2 2 2 2 12" xfId="11552"/>
    <cellStyle name="Normal 4 2 2 2 2 13" xfId="11553"/>
    <cellStyle name="Normal 4 2 2 2 2 14" xfId="11554"/>
    <cellStyle name="Normal 4 2 2 2 2 15" xfId="11555"/>
    <cellStyle name="Normal 4 2 2 2 2 16" xfId="11556"/>
    <cellStyle name="Normal 4 2 2 2 2 17" xfId="11557"/>
    <cellStyle name="Normal 4 2 2 2 2 18" xfId="11558"/>
    <cellStyle name="Normal 4 2 2 2 2 19" xfId="11559"/>
    <cellStyle name="Normal 4 2 2 2 2 2" xfId="11560"/>
    <cellStyle name="Normal 4 2 2 2 2 2 10" xfId="11561"/>
    <cellStyle name="Normal 4 2 2 2 2 2 11" xfId="11562"/>
    <cellStyle name="Normal 4 2 2 2 2 2 12" xfId="11563"/>
    <cellStyle name="Normal 4 2 2 2 2 2 13" xfId="11564"/>
    <cellStyle name="Normal 4 2 2 2 2 2 14" xfId="11565"/>
    <cellStyle name="Normal 4 2 2 2 2 2 15" xfId="11566"/>
    <cellStyle name="Normal 4 2 2 2 2 2 16" xfId="11567"/>
    <cellStyle name="Normal 4 2 2 2 2 2 17" xfId="11568"/>
    <cellStyle name="Normal 4 2 2 2 2 2 18" xfId="11569"/>
    <cellStyle name="Normal 4 2 2 2 2 2 2" xfId="11570"/>
    <cellStyle name="Normal 4 2 2 2 2 2 3" xfId="11571"/>
    <cellStyle name="Normal 4 2 2 2 2 2 4" xfId="11572"/>
    <cellStyle name="Normal 4 2 2 2 2 2 5" xfId="11573"/>
    <cellStyle name="Normal 4 2 2 2 2 2 6" xfId="11574"/>
    <cellStyle name="Normal 4 2 2 2 2 2 7" xfId="11575"/>
    <cellStyle name="Normal 4 2 2 2 2 2 8" xfId="11576"/>
    <cellStyle name="Normal 4 2 2 2 2 2 9" xfId="11577"/>
    <cellStyle name="Normal 4 2 2 2 2 3" xfId="11578"/>
    <cellStyle name="Normal 4 2 2 2 2 4" xfId="11579"/>
    <cellStyle name="Normal 4 2 2 2 2 5" xfId="11580"/>
    <cellStyle name="Normal 4 2 2 2 2 6" xfId="11581"/>
    <cellStyle name="Normal 4 2 2 2 2 7" xfId="11582"/>
    <cellStyle name="Normal 4 2 2 2 2 8" xfId="11583"/>
    <cellStyle name="Normal 4 2 2 2 2 9" xfId="11584"/>
    <cellStyle name="Normal 4 2 2 2 2_ELEC SAP FCST UPLOAD" xfId="11585"/>
    <cellStyle name="Normal 4 2 2 2 20" xfId="11586"/>
    <cellStyle name="Normal 4 2 2 2 21" xfId="11587"/>
    <cellStyle name="Normal 4 2 2 2 22" xfId="11588"/>
    <cellStyle name="Normal 4 2 2 2 3" xfId="11589"/>
    <cellStyle name="Normal 4 2 2 2 4" xfId="11590"/>
    <cellStyle name="Normal 4 2 2 2 5" xfId="11591"/>
    <cellStyle name="Normal 4 2 2 2 6" xfId="11592"/>
    <cellStyle name="Normal 4 2 2 2 7" xfId="11593"/>
    <cellStyle name="Normal 4 2 2 2 8" xfId="11594"/>
    <cellStyle name="Normal 4 2 2 2 9" xfId="11595"/>
    <cellStyle name="Normal 4 2 2 2_ELEC SAP FCST UPLOAD" xfId="11596"/>
    <cellStyle name="Normal 4 2 2 20" xfId="11597"/>
    <cellStyle name="Normal 4 2 2 21" xfId="11598"/>
    <cellStyle name="Normal 4 2 2 22" xfId="11599"/>
    <cellStyle name="Normal 4 2 2 3" xfId="11600"/>
    <cellStyle name="Normal 4 2 2 3 2" xfId="11601"/>
    <cellStyle name="Normal 4 2 2 3 3" xfId="11602"/>
    <cellStyle name="Normal 4 2 2 3_ELEC SAP FCST UPLOAD" xfId="11603"/>
    <cellStyle name="Normal 4 2 2 4" xfId="11604"/>
    <cellStyle name="Normal 4 2 2 5" xfId="11605"/>
    <cellStyle name="Normal 4 2 2 6" xfId="11606"/>
    <cellStyle name="Normal 4 2 2 7" xfId="11607"/>
    <cellStyle name="Normal 4 2 2 8" xfId="11608"/>
    <cellStyle name="Normal 4 2 2 9" xfId="11609"/>
    <cellStyle name="Normal 4 2 2_ELEC SAP FCST UPLOAD" xfId="11610"/>
    <cellStyle name="Normal 4 2 20" xfId="11611"/>
    <cellStyle name="Normal 4 2 21" xfId="11612"/>
    <cellStyle name="Normal 4 2 22" xfId="11613"/>
    <cellStyle name="Normal 4 2 23" xfId="11614"/>
    <cellStyle name="Normal 4 2 3" xfId="11615"/>
    <cellStyle name="Normal 4 2 3 2" xfId="11616"/>
    <cellStyle name="Normal 4 2 3 3" xfId="11617"/>
    <cellStyle name="Normal 4 2 3_ELEC SAP FCST UPLOAD" xfId="11618"/>
    <cellStyle name="Normal 4 2 4" xfId="11619"/>
    <cellStyle name="Normal 4 2 5" xfId="11620"/>
    <cellStyle name="Normal 4 2 6" xfId="11621"/>
    <cellStyle name="Normal 4 2 7" xfId="11622"/>
    <cellStyle name="Normal 4 2 8" xfId="11623"/>
    <cellStyle name="Normal 4 2 9" xfId="11624"/>
    <cellStyle name="Normal 4 2_ELEC SAP FCST UPLOAD" xfId="11625"/>
    <cellStyle name="Normal 4 20" xfId="11626"/>
    <cellStyle name="Normal 4 21" xfId="11627"/>
    <cellStyle name="Normal 4 22" xfId="11628"/>
    <cellStyle name="Normal 4 23" xfId="11629"/>
    <cellStyle name="Normal 4 24" xfId="11630"/>
    <cellStyle name="Normal 4 25" xfId="11631"/>
    <cellStyle name="Normal 4 26" xfId="11632"/>
    <cellStyle name="Normal 4 27" xfId="11633"/>
    <cellStyle name="Normal 4 28" xfId="11634"/>
    <cellStyle name="Normal 4 29" xfId="11635"/>
    <cellStyle name="Normal 4 3" xfId="1001"/>
    <cellStyle name="Normal 4 3 2" xfId="11636"/>
    <cellStyle name="Normal 4 3 2 2" xfId="11637"/>
    <cellStyle name="Normal 4 3 2 3" xfId="11638"/>
    <cellStyle name="Normal 4 3 2_ELEC SAP FCST UPLOAD" xfId="11639"/>
    <cellStyle name="Normal 4 3 3" xfId="11640"/>
    <cellStyle name="Normal 4 3 4" xfId="11641"/>
    <cellStyle name="Normal 4 3 5" xfId="11642"/>
    <cellStyle name="Normal 4 3 6" xfId="11643"/>
    <cellStyle name="Normal 4 3_ELEC SAP FCST UPLOAD" xfId="11644"/>
    <cellStyle name="Normal 4 30" xfId="11645"/>
    <cellStyle name="Normal 4 31" xfId="11646"/>
    <cellStyle name="Normal 4 32" xfId="11647"/>
    <cellStyle name="Normal 4 33" xfId="11648"/>
    <cellStyle name="Normal 4 34" xfId="11649"/>
    <cellStyle name="Normal 4 35" xfId="11650"/>
    <cellStyle name="Normal 4 36" xfId="11651"/>
    <cellStyle name="Normal 4 37" xfId="11652"/>
    <cellStyle name="Normal 4 38" xfId="11653"/>
    <cellStyle name="Normal 4 39" xfId="11654"/>
    <cellStyle name="Normal 4 4" xfId="1002"/>
    <cellStyle name="Normal 4 40" xfId="11655"/>
    <cellStyle name="Normal 4 41" xfId="11656"/>
    <cellStyle name="Normal 4 42" xfId="11657"/>
    <cellStyle name="Normal 4 43" xfId="11658"/>
    <cellStyle name="Normal 4 44" xfId="11659"/>
    <cellStyle name="Normal 4 45" xfId="11660"/>
    <cellStyle name="Normal 4 46" xfId="11661"/>
    <cellStyle name="Normal 4 47" xfId="11662"/>
    <cellStyle name="Normal 4 48" xfId="11663"/>
    <cellStyle name="Normal 4 49" xfId="11664"/>
    <cellStyle name="Normal 4 5" xfId="1003"/>
    <cellStyle name="Normal 4 50" xfId="11665"/>
    <cellStyle name="Normal 4 51" xfId="11666"/>
    <cellStyle name="Normal 4 52" xfId="11667"/>
    <cellStyle name="Normal 4 53" xfId="11668"/>
    <cellStyle name="Normal 4 54" xfId="11669"/>
    <cellStyle name="Normal 4 55" xfId="11670"/>
    <cellStyle name="Normal 4 56" xfId="11671"/>
    <cellStyle name="Normal 4 57" xfId="11672"/>
    <cellStyle name="Normal 4 58" xfId="11673"/>
    <cellStyle name="Normal 4 59" xfId="11674"/>
    <cellStyle name="Normal 4 6" xfId="1004"/>
    <cellStyle name="Normal 4 60" xfId="11675"/>
    <cellStyle name="Normal 4 61" xfId="11676"/>
    <cellStyle name="Normal 4 62" xfId="11677"/>
    <cellStyle name="Normal 4 63" xfId="11678"/>
    <cellStyle name="Normal 4 64" xfId="11679"/>
    <cellStyle name="Normal 4 65" xfId="11680"/>
    <cellStyle name="Normal 4 66" xfId="11681"/>
    <cellStyle name="Normal 4 67" xfId="11682"/>
    <cellStyle name="Normal 4 68" xfId="11683"/>
    <cellStyle name="Normal 4 69" xfId="11684"/>
    <cellStyle name="Normal 4 7" xfId="1005"/>
    <cellStyle name="Normal 4 7 10" xfId="11685"/>
    <cellStyle name="Normal 4 7 11" xfId="11686"/>
    <cellStyle name="Normal 4 7 12" xfId="11687"/>
    <cellStyle name="Normal 4 7 13" xfId="11688"/>
    <cellStyle name="Normal 4 7 14" xfId="11689"/>
    <cellStyle name="Normal 4 7 15" xfId="11690"/>
    <cellStyle name="Normal 4 7 16" xfId="11691"/>
    <cellStyle name="Normal 4 7 17" xfId="11692"/>
    <cellStyle name="Normal 4 7 2" xfId="11693"/>
    <cellStyle name="Normal 4 7 3" xfId="11694"/>
    <cellStyle name="Normal 4 7 4" xfId="11695"/>
    <cellStyle name="Normal 4 7 5" xfId="11696"/>
    <cellStyle name="Normal 4 7 6" xfId="11697"/>
    <cellStyle name="Normal 4 7 7" xfId="11698"/>
    <cellStyle name="Normal 4 7 8" xfId="11699"/>
    <cellStyle name="Normal 4 7 9" xfId="11700"/>
    <cellStyle name="Normal 4 70" xfId="11701"/>
    <cellStyle name="Normal 4 71" xfId="11702"/>
    <cellStyle name="Normal 4 72" xfId="11703"/>
    <cellStyle name="Normal 4 73" xfId="11704"/>
    <cellStyle name="Normal 4 74" xfId="11705"/>
    <cellStyle name="Normal 4 75" xfId="11706"/>
    <cellStyle name="Normal 4 76" xfId="11707"/>
    <cellStyle name="Normal 4 77" xfId="11708"/>
    <cellStyle name="Normal 4 78" xfId="11709"/>
    <cellStyle name="Normal 4 79" xfId="11710"/>
    <cellStyle name="Normal 4 8" xfId="1006"/>
    <cellStyle name="Normal 4 80" xfId="11711"/>
    <cellStyle name="Normal 4 81" xfId="11712"/>
    <cellStyle name="Normal 4 82" xfId="11713"/>
    <cellStyle name="Normal 4 83" xfId="11714"/>
    <cellStyle name="Normal 4 9" xfId="1970"/>
    <cellStyle name="Normal 4 9 2" xfId="1976"/>
    <cellStyle name="Normal 4_Book1" xfId="1007"/>
    <cellStyle name="Normal 40" xfId="1008"/>
    <cellStyle name="Normal 40 10" xfId="11715"/>
    <cellStyle name="Normal 40 10 2" xfId="11716"/>
    <cellStyle name="Normal 40 11" xfId="11717"/>
    <cellStyle name="Normal 40 11 2" xfId="11718"/>
    <cellStyle name="Normal 40 12" xfId="11719"/>
    <cellStyle name="Normal 40 12 2" xfId="11720"/>
    <cellStyle name="Normal 40 13" xfId="11721"/>
    <cellStyle name="Normal 40 13 2" xfId="11722"/>
    <cellStyle name="Normal 40 14" xfId="11723"/>
    <cellStyle name="Normal 40 14 2" xfId="11724"/>
    <cellStyle name="Normal 40 15" xfId="11725"/>
    <cellStyle name="Normal 40 15 2" xfId="11726"/>
    <cellStyle name="Normal 40 16" xfId="11727"/>
    <cellStyle name="Normal 40 16 2" xfId="11728"/>
    <cellStyle name="Normal 40 17" xfId="11729"/>
    <cellStyle name="Normal 40 17 2" xfId="11730"/>
    <cellStyle name="Normal 40 18" xfId="11731"/>
    <cellStyle name="Normal 40 18 2" xfId="11732"/>
    <cellStyle name="Normal 40 19" xfId="11733"/>
    <cellStyle name="Normal 40 19 2" xfId="11734"/>
    <cellStyle name="Normal 40 2" xfId="11735"/>
    <cellStyle name="Normal 40 2 2" xfId="11736"/>
    <cellStyle name="Normal 40 20" xfId="11737"/>
    <cellStyle name="Normal 40 20 2" xfId="11738"/>
    <cellStyle name="Normal 40 21" xfId="11739"/>
    <cellStyle name="Normal 40 21 2" xfId="11740"/>
    <cellStyle name="Normal 40 22" xfId="11741"/>
    <cellStyle name="Normal 40 22 2" xfId="11742"/>
    <cellStyle name="Normal 40 23" xfId="11743"/>
    <cellStyle name="Normal 40 24" xfId="11744"/>
    <cellStyle name="Normal 40 25" xfId="11745"/>
    <cellStyle name="Normal 40 26" xfId="11746"/>
    <cellStyle name="Normal 40 27" xfId="11747"/>
    <cellStyle name="Normal 40 28" xfId="11748"/>
    <cellStyle name="Normal 40 29" xfId="11749"/>
    <cellStyle name="Normal 40 3" xfId="11750"/>
    <cellStyle name="Normal 40 3 2" xfId="11751"/>
    <cellStyle name="Normal 40 30" xfId="11752"/>
    <cellStyle name="Normal 40 31" xfId="11753"/>
    <cellStyle name="Normal 40 32" xfId="11754"/>
    <cellStyle name="Normal 40 33" xfId="11755"/>
    <cellStyle name="Normal 40 34" xfId="11756"/>
    <cellStyle name="Normal 40 35" xfId="11757"/>
    <cellStyle name="Normal 40 36" xfId="11758"/>
    <cellStyle name="Normal 40 37" xfId="11759"/>
    <cellStyle name="Normal 40 38" xfId="11760"/>
    <cellStyle name="Normal 40 39" xfId="11761"/>
    <cellStyle name="Normal 40 4" xfId="11762"/>
    <cellStyle name="Normal 40 4 2" xfId="11763"/>
    <cellStyle name="Normal 40 40" xfId="11764"/>
    <cellStyle name="Normal 40 41" xfId="11765"/>
    <cellStyle name="Normal 40 42" xfId="11766"/>
    <cellStyle name="Normal 40 43" xfId="11767"/>
    <cellStyle name="Normal 40 44" xfId="11768"/>
    <cellStyle name="Normal 40 45" xfId="11769"/>
    <cellStyle name="Normal 40 46" xfId="11770"/>
    <cellStyle name="Normal 40 47" xfId="11771"/>
    <cellStyle name="Normal 40 48" xfId="11772"/>
    <cellStyle name="Normal 40 49" xfId="11773"/>
    <cellStyle name="Normal 40 5" xfId="11774"/>
    <cellStyle name="Normal 40 5 2" xfId="11775"/>
    <cellStyle name="Normal 40 50" xfId="11776"/>
    <cellStyle name="Normal 40 51" xfId="11777"/>
    <cellStyle name="Normal 40 52" xfId="11778"/>
    <cellStyle name="Normal 40 53" xfId="11779"/>
    <cellStyle name="Normal 40 54" xfId="11780"/>
    <cellStyle name="Normal 40 55" xfId="11781"/>
    <cellStyle name="Normal 40 56" xfId="11782"/>
    <cellStyle name="Normal 40 57" xfId="11783"/>
    <cellStyle name="Normal 40 58" xfId="11784"/>
    <cellStyle name="Normal 40 59" xfId="11785"/>
    <cellStyle name="Normal 40 6" xfId="11786"/>
    <cellStyle name="Normal 40 6 2" xfId="11787"/>
    <cellStyle name="Normal 40 60" xfId="11788"/>
    <cellStyle name="Normal 40 61" xfId="11789"/>
    <cellStyle name="Normal 40 62" xfId="11790"/>
    <cellStyle name="Normal 40 63" xfId="11791"/>
    <cellStyle name="Normal 40 64" xfId="11792"/>
    <cellStyle name="Normal 40 65" xfId="11793"/>
    <cellStyle name="Normal 40 66" xfId="11794"/>
    <cellStyle name="Normal 40 67" xfId="11795"/>
    <cellStyle name="Normal 40 68" xfId="11796"/>
    <cellStyle name="Normal 40 69" xfId="11797"/>
    <cellStyle name="Normal 40 7" xfId="11798"/>
    <cellStyle name="Normal 40 7 2" xfId="11799"/>
    <cellStyle name="Normal 40 70" xfId="11800"/>
    <cellStyle name="Normal 40 8" xfId="11801"/>
    <cellStyle name="Normal 40 8 2" xfId="11802"/>
    <cellStyle name="Normal 40 9" xfId="11803"/>
    <cellStyle name="Normal 40 9 2" xfId="11804"/>
    <cellStyle name="Normal 41" xfId="1009"/>
    <cellStyle name="Normal 41 10" xfId="11805"/>
    <cellStyle name="Normal 41 10 2" xfId="11806"/>
    <cellStyle name="Normal 41 11" xfId="11807"/>
    <cellStyle name="Normal 41 11 2" xfId="11808"/>
    <cellStyle name="Normal 41 12" xfId="11809"/>
    <cellStyle name="Normal 41 12 2" xfId="11810"/>
    <cellStyle name="Normal 41 13" xfId="11811"/>
    <cellStyle name="Normal 41 13 2" xfId="11812"/>
    <cellStyle name="Normal 41 14" xfId="11813"/>
    <cellStyle name="Normal 41 14 2" xfId="11814"/>
    <cellStyle name="Normal 41 15" xfId="11815"/>
    <cellStyle name="Normal 41 15 2" xfId="11816"/>
    <cellStyle name="Normal 41 16" xfId="11817"/>
    <cellStyle name="Normal 41 16 2" xfId="11818"/>
    <cellStyle name="Normal 41 17" xfId="11819"/>
    <cellStyle name="Normal 41 17 2" xfId="11820"/>
    <cellStyle name="Normal 41 18" xfId="11821"/>
    <cellStyle name="Normal 41 18 2" xfId="11822"/>
    <cellStyle name="Normal 41 19" xfId="11823"/>
    <cellStyle name="Normal 41 19 2" xfId="11824"/>
    <cellStyle name="Normal 41 2" xfId="11825"/>
    <cellStyle name="Normal 41 2 2" xfId="11826"/>
    <cellStyle name="Normal 41 20" xfId="11827"/>
    <cellStyle name="Normal 41 20 2" xfId="11828"/>
    <cellStyle name="Normal 41 21" xfId="11829"/>
    <cellStyle name="Normal 41 21 2" xfId="11830"/>
    <cellStyle name="Normal 41 22" xfId="11831"/>
    <cellStyle name="Normal 41 22 2" xfId="11832"/>
    <cellStyle name="Normal 41 23" xfId="11833"/>
    <cellStyle name="Normal 41 24" xfId="11834"/>
    <cellStyle name="Normal 41 25" xfId="11835"/>
    <cellStyle name="Normal 41 26" xfId="11836"/>
    <cellStyle name="Normal 41 27" xfId="11837"/>
    <cellStyle name="Normal 41 28" xfId="11838"/>
    <cellStyle name="Normal 41 29" xfId="11839"/>
    <cellStyle name="Normal 41 3" xfId="11840"/>
    <cellStyle name="Normal 41 3 2" xfId="11841"/>
    <cellStyle name="Normal 41 30" xfId="11842"/>
    <cellStyle name="Normal 41 31" xfId="11843"/>
    <cellStyle name="Normal 41 32" xfId="11844"/>
    <cellStyle name="Normal 41 33" xfId="11845"/>
    <cellStyle name="Normal 41 34" xfId="11846"/>
    <cellStyle name="Normal 41 35" xfId="11847"/>
    <cellStyle name="Normal 41 36" xfId="11848"/>
    <cellStyle name="Normal 41 37" xfId="11849"/>
    <cellStyle name="Normal 41 38" xfId="11850"/>
    <cellStyle name="Normal 41 39" xfId="11851"/>
    <cellStyle name="Normal 41 4" xfId="11852"/>
    <cellStyle name="Normal 41 4 2" xfId="11853"/>
    <cellStyle name="Normal 41 40" xfId="11854"/>
    <cellStyle name="Normal 41 41" xfId="11855"/>
    <cellStyle name="Normal 41 42" xfId="11856"/>
    <cellStyle name="Normal 41 43" xfId="11857"/>
    <cellStyle name="Normal 41 44" xfId="11858"/>
    <cellStyle name="Normal 41 45" xfId="11859"/>
    <cellStyle name="Normal 41 46" xfId="11860"/>
    <cellStyle name="Normal 41 47" xfId="11861"/>
    <cellStyle name="Normal 41 48" xfId="11862"/>
    <cellStyle name="Normal 41 49" xfId="11863"/>
    <cellStyle name="Normal 41 5" xfId="11864"/>
    <cellStyle name="Normal 41 5 2" xfId="11865"/>
    <cellStyle name="Normal 41 50" xfId="11866"/>
    <cellStyle name="Normal 41 51" xfId="11867"/>
    <cellStyle name="Normal 41 52" xfId="11868"/>
    <cellStyle name="Normal 41 53" xfId="11869"/>
    <cellStyle name="Normal 41 54" xfId="11870"/>
    <cellStyle name="Normal 41 55" xfId="11871"/>
    <cellStyle name="Normal 41 56" xfId="11872"/>
    <cellStyle name="Normal 41 57" xfId="11873"/>
    <cellStyle name="Normal 41 58" xfId="11874"/>
    <cellStyle name="Normal 41 59" xfId="11875"/>
    <cellStyle name="Normal 41 6" xfId="11876"/>
    <cellStyle name="Normal 41 6 2" xfId="11877"/>
    <cellStyle name="Normal 41 60" xfId="11878"/>
    <cellStyle name="Normal 41 61" xfId="11879"/>
    <cellStyle name="Normal 41 62" xfId="11880"/>
    <cellStyle name="Normal 41 63" xfId="11881"/>
    <cellStyle name="Normal 41 64" xfId="11882"/>
    <cellStyle name="Normal 41 65" xfId="11883"/>
    <cellStyle name="Normal 41 66" xfId="11884"/>
    <cellStyle name="Normal 41 67" xfId="11885"/>
    <cellStyle name="Normal 41 68" xfId="11886"/>
    <cellStyle name="Normal 41 69" xfId="11887"/>
    <cellStyle name="Normal 41 7" xfId="11888"/>
    <cellStyle name="Normal 41 7 2" xfId="11889"/>
    <cellStyle name="Normal 41 70" xfId="11890"/>
    <cellStyle name="Normal 41 8" xfId="11891"/>
    <cellStyle name="Normal 41 8 2" xfId="11892"/>
    <cellStyle name="Normal 41 9" xfId="11893"/>
    <cellStyle name="Normal 41 9 2" xfId="11894"/>
    <cellStyle name="Normal 42" xfId="1010"/>
    <cellStyle name="Normal 42 10" xfId="11895"/>
    <cellStyle name="Normal 42 10 2" xfId="11896"/>
    <cellStyle name="Normal 42 11" xfId="11897"/>
    <cellStyle name="Normal 42 11 2" xfId="11898"/>
    <cellStyle name="Normal 42 12" xfId="11899"/>
    <cellStyle name="Normal 42 12 2" xfId="11900"/>
    <cellStyle name="Normal 42 13" xfId="11901"/>
    <cellStyle name="Normal 42 13 2" xfId="11902"/>
    <cellStyle name="Normal 42 14" xfId="11903"/>
    <cellStyle name="Normal 42 14 2" xfId="11904"/>
    <cellStyle name="Normal 42 15" xfId="11905"/>
    <cellStyle name="Normal 42 15 2" xfId="11906"/>
    <cellStyle name="Normal 42 16" xfId="11907"/>
    <cellStyle name="Normal 42 16 2" xfId="11908"/>
    <cellStyle name="Normal 42 17" xfId="11909"/>
    <cellStyle name="Normal 42 17 2" xfId="11910"/>
    <cellStyle name="Normal 42 18" xfId="11911"/>
    <cellStyle name="Normal 42 18 2" xfId="11912"/>
    <cellStyle name="Normal 42 19" xfId="11913"/>
    <cellStyle name="Normal 42 19 2" xfId="11914"/>
    <cellStyle name="Normal 42 2" xfId="11915"/>
    <cellStyle name="Normal 42 2 2" xfId="11916"/>
    <cellStyle name="Normal 42 20" xfId="11917"/>
    <cellStyle name="Normal 42 20 2" xfId="11918"/>
    <cellStyle name="Normal 42 21" xfId="11919"/>
    <cellStyle name="Normal 42 21 2" xfId="11920"/>
    <cellStyle name="Normal 42 22" xfId="11921"/>
    <cellStyle name="Normal 42 22 2" xfId="11922"/>
    <cellStyle name="Normal 42 23" xfId="11923"/>
    <cellStyle name="Normal 42 24" xfId="11924"/>
    <cellStyle name="Normal 42 25" xfId="11925"/>
    <cellStyle name="Normal 42 26" xfId="11926"/>
    <cellStyle name="Normal 42 27" xfId="11927"/>
    <cellStyle name="Normal 42 28" xfId="11928"/>
    <cellStyle name="Normal 42 29" xfId="11929"/>
    <cellStyle name="Normal 42 3" xfId="11930"/>
    <cellStyle name="Normal 42 3 2" xfId="11931"/>
    <cellStyle name="Normal 42 30" xfId="11932"/>
    <cellStyle name="Normal 42 31" xfId="11933"/>
    <cellStyle name="Normal 42 32" xfId="11934"/>
    <cellStyle name="Normal 42 33" xfId="11935"/>
    <cellStyle name="Normal 42 34" xfId="11936"/>
    <cellStyle name="Normal 42 35" xfId="11937"/>
    <cellStyle name="Normal 42 36" xfId="11938"/>
    <cellStyle name="Normal 42 37" xfId="11939"/>
    <cellStyle name="Normal 42 38" xfId="11940"/>
    <cellStyle name="Normal 42 39" xfId="11941"/>
    <cellStyle name="Normal 42 4" xfId="11942"/>
    <cellStyle name="Normal 42 4 2" xfId="11943"/>
    <cellStyle name="Normal 42 40" xfId="11944"/>
    <cellStyle name="Normal 42 41" xfId="11945"/>
    <cellStyle name="Normal 42 42" xfId="11946"/>
    <cellStyle name="Normal 42 43" xfId="11947"/>
    <cellStyle name="Normal 42 44" xfId="11948"/>
    <cellStyle name="Normal 42 45" xfId="11949"/>
    <cellStyle name="Normal 42 46" xfId="11950"/>
    <cellStyle name="Normal 42 47" xfId="11951"/>
    <cellStyle name="Normal 42 48" xfId="11952"/>
    <cellStyle name="Normal 42 49" xfId="11953"/>
    <cellStyle name="Normal 42 5" xfId="11954"/>
    <cellStyle name="Normal 42 5 2" xfId="11955"/>
    <cellStyle name="Normal 42 50" xfId="11956"/>
    <cellStyle name="Normal 42 51" xfId="11957"/>
    <cellStyle name="Normal 42 52" xfId="11958"/>
    <cellStyle name="Normal 42 53" xfId="11959"/>
    <cellStyle name="Normal 42 54" xfId="11960"/>
    <cellStyle name="Normal 42 55" xfId="11961"/>
    <cellStyle name="Normal 42 56" xfId="11962"/>
    <cellStyle name="Normal 42 57" xfId="11963"/>
    <cellStyle name="Normal 42 58" xfId="11964"/>
    <cellStyle name="Normal 42 59" xfId="11965"/>
    <cellStyle name="Normal 42 6" xfId="11966"/>
    <cellStyle name="Normal 42 6 2" xfId="11967"/>
    <cellStyle name="Normal 42 60" xfId="11968"/>
    <cellStyle name="Normal 42 61" xfId="11969"/>
    <cellStyle name="Normal 42 62" xfId="11970"/>
    <cellStyle name="Normal 42 63" xfId="11971"/>
    <cellStyle name="Normal 42 64" xfId="11972"/>
    <cellStyle name="Normal 42 65" xfId="11973"/>
    <cellStyle name="Normal 42 66" xfId="11974"/>
    <cellStyle name="Normal 42 67" xfId="11975"/>
    <cellStyle name="Normal 42 68" xfId="11976"/>
    <cellStyle name="Normal 42 69" xfId="11977"/>
    <cellStyle name="Normal 42 7" xfId="11978"/>
    <cellStyle name="Normal 42 7 2" xfId="11979"/>
    <cellStyle name="Normal 42 70" xfId="11980"/>
    <cellStyle name="Normal 42 8" xfId="11981"/>
    <cellStyle name="Normal 42 8 2" xfId="11982"/>
    <cellStyle name="Normal 42 9" xfId="11983"/>
    <cellStyle name="Normal 42 9 2" xfId="11984"/>
    <cellStyle name="Normal 43" xfId="1011"/>
    <cellStyle name="Normal 43 10" xfId="11985"/>
    <cellStyle name="Normal 43 10 2" xfId="11986"/>
    <cellStyle name="Normal 43 11" xfId="11987"/>
    <cellStyle name="Normal 43 11 2" xfId="11988"/>
    <cellStyle name="Normal 43 12" xfId="11989"/>
    <cellStyle name="Normal 43 12 2" xfId="11990"/>
    <cellStyle name="Normal 43 13" xfId="11991"/>
    <cellStyle name="Normal 43 13 2" xfId="11992"/>
    <cellStyle name="Normal 43 14" xfId="11993"/>
    <cellStyle name="Normal 43 14 2" xfId="11994"/>
    <cellStyle name="Normal 43 15" xfId="11995"/>
    <cellStyle name="Normal 43 15 2" xfId="11996"/>
    <cellStyle name="Normal 43 16" xfId="11997"/>
    <cellStyle name="Normal 43 16 2" xfId="11998"/>
    <cellStyle name="Normal 43 17" xfId="11999"/>
    <cellStyle name="Normal 43 17 2" xfId="12000"/>
    <cellStyle name="Normal 43 18" xfId="12001"/>
    <cellStyle name="Normal 43 18 2" xfId="12002"/>
    <cellStyle name="Normal 43 19" xfId="12003"/>
    <cellStyle name="Normal 43 19 2" xfId="12004"/>
    <cellStyle name="Normal 43 2" xfId="12005"/>
    <cellStyle name="Normal 43 2 2" xfId="12006"/>
    <cellStyle name="Normal 43 20" xfId="12007"/>
    <cellStyle name="Normal 43 20 2" xfId="12008"/>
    <cellStyle name="Normal 43 21" xfId="12009"/>
    <cellStyle name="Normal 43 21 2" xfId="12010"/>
    <cellStyle name="Normal 43 22" xfId="12011"/>
    <cellStyle name="Normal 43 22 2" xfId="12012"/>
    <cellStyle name="Normal 43 23" xfId="12013"/>
    <cellStyle name="Normal 43 24" xfId="12014"/>
    <cellStyle name="Normal 43 25" xfId="12015"/>
    <cellStyle name="Normal 43 26" xfId="12016"/>
    <cellStyle name="Normal 43 27" xfId="12017"/>
    <cellStyle name="Normal 43 28" xfId="12018"/>
    <cellStyle name="Normal 43 29" xfId="12019"/>
    <cellStyle name="Normal 43 3" xfId="12020"/>
    <cellStyle name="Normal 43 3 2" xfId="12021"/>
    <cellStyle name="Normal 43 30" xfId="12022"/>
    <cellStyle name="Normal 43 31" xfId="12023"/>
    <cellStyle name="Normal 43 32" xfId="12024"/>
    <cellStyle name="Normal 43 33" xfId="12025"/>
    <cellStyle name="Normal 43 34" xfId="12026"/>
    <cellStyle name="Normal 43 35" xfId="12027"/>
    <cellStyle name="Normal 43 36" xfId="12028"/>
    <cellStyle name="Normal 43 37" xfId="12029"/>
    <cellStyle name="Normal 43 38" xfId="12030"/>
    <cellStyle name="Normal 43 39" xfId="12031"/>
    <cellStyle name="Normal 43 4" xfId="12032"/>
    <cellStyle name="Normal 43 4 2" xfId="12033"/>
    <cellStyle name="Normal 43 40" xfId="12034"/>
    <cellStyle name="Normal 43 41" xfId="12035"/>
    <cellStyle name="Normal 43 42" xfId="12036"/>
    <cellStyle name="Normal 43 43" xfId="12037"/>
    <cellStyle name="Normal 43 44" xfId="12038"/>
    <cellStyle name="Normal 43 45" xfId="12039"/>
    <cellStyle name="Normal 43 46" xfId="12040"/>
    <cellStyle name="Normal 43 47" xfId="12041"/>
    <cellStyle name="Normal 43 48" xfId="12042"/>
    <cellStyle name="Normal 43 49" xfId="12043"/>
    <cellStyle name="Normal 43 5" xfId="12044"/>
    <cellStyle name="Normal 43 5 2" xfId="12045"/>
    <cellStyle name="Normal 43 50" xfId="12046"/>
    <cellStyle name="Normal 43 51" xfId="12047"/>
    <cellStyle name="Normal 43 52" xfId="12048"/>
    <cellStyle name="Normal 43 53" xfId="12049"/>
    <cellStyle name="Normal 43 54" xfId="12050"/>
    <cellStyle name="Normal 43 55" xfId="12051"/>
    <cellStyle name="Normal 43 56" xfId="12052"/>
    <cellStyle name="Normal 43 57" xfId="12053"/>
    <cellStyle name="Normal 43 58" xfId="12054"/>
    <cellStyle name="Normal 43 59" xfId="12055"/>
    <cellStyle name="Normal 43 6" xfId="12056"/>
    <cellStyle name="Normal 43 6 2" xfId="12057"/>
    <cellStyle name="Normal 43 60" xfId="12058"/>
    <cellStyle name="Normal 43 61" xfId="12059"/>
    <cellStyle name="Normal 43 62" xfId="12060"/>
    <cellStyle name="Normal 43 63" xfId="12061"/>
    <cellStyle name="Normal 43 64" xfId="12062"/>
    <cellStyle name="Normal 43 65" xfId="12063"/>
    <cellStyle name="Normal 43 66" xfId="12064"/>
    <cellStyle name="Normal 43 67" xfId="12065"/>
    <cellStyle name="Normal 43 68" xfId="12066"/>
    <cellStyle name="Normal 43 69" xfId="12067"/>
    <cellStyle name="Normal 43 7" xfId="12068"/>
    <cellStyle name="Normal 43 7 2" xfId="12069"/>
    <cellStyle name="Normal 43 70" xfId="12070"/>
    <cellStyle name="Normal 43 8" xfId="12071"/>
    <cellStyle name="Normal 43 8 2" xfId="12072"/>
    <cellStyle name="Normal 43 9" xfId="12073"/>
    <cellStyle name="Normal 43 9 2" xfId="12074"/>
    <cellStyle name="Normal 44" xfId="1012"/>
    <cellStyle name="Normal 44 10" xfId="12075"/>
    <cellStyle name="Normal 44 10 2" xfId="12076"/>
    <cellStyle name="Normal 44 11" xfId="12077"/>
    <cellStyle name="Normal 44 11 2" xfId="12078"/>
    <cellStyle name="Normal 44 12" xfId="12079"/>
    <cellStyle name="Normal 44 12 2" xfId="12080"/>
    <cellStyle name="Normal 44 13" xfId="12081"/>
    <cellStyle name="Normal 44 13 2" xfId="12082"/>
    <cellStyle name="Normal 44 14" xfId="12083"/>
    <cellStyle name="Normal 44 14 2" xfId="12084"/>
    <cellStyle name="Normal 44 15" xfId="12085"/>
    <cellStyle name="Normal 44 15 2" xfId="12086"/>
    <cellStyle name="Normal 44 16" xfId="12087"/>
    <cellStyle name="Normal 44 16 2" xfId="12088"/>
    <cellStyle name="Normal 44 17" xfId="12089"/>
    <cellStyle name="Normal 44 17 2" xfId="12090"/>
    <cellStyle name="Normal 44 18" xfId="12091"/>
    <cellStyle name="Normal 44 18 2" xfId="12092"/>
    <cellStyle name="Normal 44 19" xfId="12093"/>
    <cellStyle name="Normal 44 19 2" xfId="12094"/>
    <cellStyle name="Normal 44 2" xfId="12095"/>
    <cellStyle name="Normal 44 2 2" xfId="12096"/>
    <cellStyle name="Normal 44 20" xfId="12097"/>
    <cellStyle name="Normal 44 20 2" xfId="12098"/>
    <cellStyle name="Normal 44 21" xfId="12099"/>
    <cellStyle name="Normal 44 21 2" xfId="12100"/>
    <cellStyle name="Normal 44 22" xfId="12101"/>
    <cellStyle name="Normal 44 22 2" xfId="12102"/>
    <cellStyle name="Normal 44 23" xfId="12103"/>
    <cellStyle name="Normal 44 24" xfId="12104"/>
    <cellStyle name="Normal 44 25" xfId="12105"/>
    <cellStyle name="Normal 44 26" xfId="12106"/>
    <cellStyle name="Normal 44 27" xfId="12107"/>
    <cellStyle name="Normal 44 28" xfId="12108"/>
    <cellStyle name="Normal 44 29" xfId="12109"/>
    <cellStyle name="Normal 44 3" xfId="12110"/>
    <cellStyle name="Normal 44 3 2" xfId="12111"/>
    <cellStyle name="Normal 44 30" xfId="12112"/>
    <cellStyle name="Normal 44 31" xfId="12113"/>
    <cellStyle name="Normal 44 32" xfId="12114"/>
    <cellStyle name="Normal 44 33" xfId="12115"/>
    <cellStyle name="Normal 44 34" xfId="12116"/>
    <cellStyle name="Normal 44 35" xfId="12117"/>
    <cellStyle name="Normal 44 36" xfId="12118"/>
    <cellStyle name="Normal 44 37" xfId="12119"/>
    <cellStyle name="Normal 44 38" xfId="12120"/>
    <cellStyle name="Normal 44 39" xfId="12121"/>
    <cellStyle name="Normal 44 4" xfId="12122"/>
    <cellStyle name="Normal 44 4 2" xfId="12123"/>
    <cellStyle name="Normal 44 40" xfId="12124"/>
    <cellStyle name="Normal 44 41" xfId="12125"/>
    <cellStyle name="Normal 44 42" xfId="12126"/>
    <cellStyle name="Normal 44 43" xfId="12127"/>
    <cellStyle name="Normal 44 44" xfId="12128"/>
    <cellStyle name="Normal 44 45" xfId="12129"/>
    <cellStyle name="Normal 44 46" xfId="12130"/>
    <cellStyle name="Normal 44 47" xfId="12131"/>
    <cellStyle name="Normal 44 48" xfId="12132"/>
    <cellStyle name="Normal 44 49" xfId="12133"/>
    <cellStyle name="Normal 44 5" xfId="12134"/>
    <cellStyle name="Normal 44 5 2" xfId="12135"/>
    <cellStyle name="Normal 44 50" xfId="12136"/>
    <cellStyle name="Normal 44 51" xfId="12137"/>
    <cellStyle name="Normal 44 52" xfId="12138"/>
    <cellStyle name="Normal 44 53" xfId="12139"/>
    <cellStyle name="Normal 44 54" xfId="12140"/>
    <cellStyle name="Normal 44 55" xfId="12141"/>
    <cellStyle name="Normal 44 56" xfId="12142"/>
    <cellStyle name="Normal 44 57" xfId="12143"/>
    <cellStyle name="Normal 44 58" xfId="12144"/>
    <cellStyle name="Normal 44 59" xfId="12145"/>
    <cellStyle name="Normal 44 6" xfId="12146"/>
    <cellStyle name="Normal 44 6 2" xfId="12147"/>
    <cellStyle name="Normal 44 60" xfId="12148"/>
    <cellStyle name="Normal 44 61" xfId="12149"/>
    <cellStyle name="Normal 44 62" xfId="12150"/>
    <cellStyle name="Normal 44 63" xfId="12151"/>
    <cellStyle name="Normal 44 64" xfId="12152"/>
    <cellStyle name="Normal 44 65" xfId="12153"/>
    <cellStyle name="Normal 44 66" xfId="12154"/>
    <cellStyle name="Normal 44 67" xfId="12155"/>
    <cellStyle name="Normal 44 68" xfId="12156"/>
    <cellStyle name="Normal 44 69" xfId="12157"/>
    <cellStyle name="Normal 44 7" xfId="12158"/>
    <cellStyle name="Normal 44 7 2" xfId="12159"/>
    <cellStyle name="Normal 44 70" xfId="12160"/>
    <cellStyle name="Normal 44 8" xfId="12161"/>
    <cellStyle name="Normal 44 8 2" xfId="12162"/>
    <cellStyle name="Normal 44 9" xfId="12163"/>
    <cellStyle name="Normal 44 9 2" xfId="12164"/>
    <cellStyle name="Normal 45" xfId="1013"/>
    <cellStyle name="Normal 45 10" xfId="12165"/>
    <cellStyle name="Normal 45 10 2" xfId="12166"/>
    <cellStyle name="Normal 45 11" xfId="12167"/>
    <cellStyle name="Normal 45 11 2" xfId="12168"/>
    <cellStyle name="Normal 45 12" xfId="12169"/>
    <cellStyle name="Normal 45 12 2" xfId="12170"/>
    <cellStyle name="Normal 45 13" xfId="12171"/>
    <cellStyle name="Normal 45 13 2" xfId="12172"/>
    <cellStyle name="Normal 45 14" xfId="12173"/>
    <cellStyle name="Normal 45 14 2" xfId="12174"/>
    <cellStyle name="Normal 45 15" xfId="12175"/>
    <cellStyle name="Normal 45 15 2" xfId="12176"/>
    <cellStyle name="Normal 45 16" xfId="12177"/>
    <cellStyle name="Normal 45 16 2" xfId="12178"/>
    <cellStyle name="Normal 45 17" xfId="12179"/>
    <cellStyle name="Normal 45 17 2" xfId="12180"/>
    <cellStyle name="Normal 45 18" xfId="12181"/>
    <cellStyle name="Normal 45 18 2" xfId="12182"/>
    <cellStyle name="Normal 45 19" xfId="12183"/>
    <cellStyle name="Normal 45 19 2" xfId="12184"/>
    <cellStyle name="Normal 45 2" xfId="12185"/>
    <cellStyle name="Normal 45 2 2" xfId="12186"/>
    <cellStyle name="Normal 45 20" xfId="12187"/>
    <cellStyle name="Normal 45 20 2" xfId="12188"/>
    <cellStyle name="Normal 45 21" xfId="12189"/>
    <cellStyle name="Normal 45 21 2" xfId="12190"/>
    <cellStyle name="Normal 45 22" xfId="12191"/>
    <cellStyle name="Normal 45 22 2" xfId="12192"/>
    <cellStyle name="Normal 45 23" xfId="12193"/>
    <cellStyle name="Normal 45 24" xfId="12194"/>
    <cellStyle name="Normal 45 25" xfId="12195"/>
    <cellStyle name="Normal 45 26" xfId="12196"/>
    <cellStyle name="Normal 45 27" xfId="12197"/>
    <cellStyle name="Normal 45 28" xfId="12198"/>
    <cellStyle name="Normal 45 29" xfId="12199"/>
    <cellStyle name="Normal 45 3" xfId="12200"/>
    <cellStyle name="Normal 45 3 2" xfId="12201"/>
    <cellStyle name="Normal 45 30" xfId="12202"/>
    <cellStyle name="Normal 45 31" xfId="12203"/>
    <cellStyle name="Normal 45 32" xfId="12204"/>
    <cellStyle name="Normal 45 33" xfId="12205"/>
    <cellStyle name="Normal 45 34" xfId="12206"/>
    <cellStyle name="Normal 45 35" xfId="12207"/>
    <cellStyle name="Normal 45 36" xfId="12208"/>
    <cellStyle name="Normal 45 37" xfId="12209"/>
    <cellStyle name="Normal 45 38" xfId="12210"/>
    <cellStyle name="Normal 45 39" xfId="12211"/>
    <cellStyle name="Normal 45 4" xfId="12212"/>
    <cellStyle name="Normal 45 4 2" xfId="12213"/>
    <cellStyle name="Normal 45 40" xfId="12214"/>
    <cellStyle name="Normal 45 41" xfId="12215"/>
    <cellStyle name="Normal 45 42" xfId="12216"/>
    <cellStyle name="Normal 45 43" xfId="12217"/>
    <cellStyle name="Normal 45 44" xfId="12218"/>
    <cellStyle name="Normal 45 45" xfId="12219"/>
    <cellStyle name="Normal 45 46" xfId="12220"/>
    <cellStyle name="Normal 45 47" xfId="12221"/>
    <cellStyle name="Normal 45 48" xfId="12222"/>
    <cellStyle name="Normal 45 49" xfId="12223"/>
    <cellStyle name="Normal 45 5" xfId="12224"/>
    <cellStyle name="Normal 45 5 2" xfId="12225"/>
    <cellStyle name="Normal 45 50" xfId="12226"/>
    <cellStyle name="Normal 45 51" xfId="12227"/>
    <cellStyle name="Normal 45 52" xfId="12228"/>
    <cellStyle name="Normal 45 53" xfId="12229"/>
    <cellStyle name="Normal 45 54" xfId="12230"/>
    <cellStyle name="Normal 45 55" xfId="12231"/>
    <cellStyle name="Normal 45 56" xfId="12232"/>
    <cellStyle name="Normal 45 57" xfId="12233"/>
    <cellStyle name="Normal 45 58" xfId="12234"/>
    <cellStyle name="Normal 45 59" xfId="12235"/>
    <cellStyle name="Normal 45 6" xfId="12236"/>
    <cellStyle name="Normal 45 6 2" xfId="12237"/>
    <cellStyle name="Normal 45 60" xfId="12238"/>
    <cellStyle name="Normal 45 61" xfId="12239"/>
    <cellStyle name="Normal 45 62" xfId="12240"/>
    <cellStyle name="Normal 45 63" xfId="12241"/>
    <cellStyle name="Normal 45 64" xfId="12242"/>
    <cellStyle name="Normal 45 65" xfId="12243"/>
    <cellStyle name="Normal 45 66" xfId="12244"/>
    <cellStyle name="Normal 45 67" xfId="12245"/>
    <cellStyle name="Normal 45 68" xfId="12246"/>
    <cellStyle name="Normal 45 69" xfId="12247"/>
    <cellStyle name="Normal 45 7" xfId="12248"/>
    <cellStyle name="Normal 45 7 2" xfId="12249"/>
    <cellStyle name="Normal 45 70" xfId="12250"/>
    <cellStyle name="Normal 45 8" xfId="12251"/>
    <cellStyle name="Normal 45 8 2" xfId="12252"/>
    <cellStyle name="Normal 45 9" xfId="12253"/>
    <cellStyle name="Normal 45 9 2" xfId="12254"/>
    <cellStyle name="Normal 46" xfId="1014"/>
    <cellStyle name="Normal 46 10" xfId="12255"/>
    <cellStyle name="Normal 46 10 2" xfId="12256"/>
    <cellStyle name="Normal 46 11" xfId="12257"/>
    <cellStyle name="Normal 46 11 2" xfId="12258"/>
    <cellStyle name="Normal 46 12" xfId="12259"/>
    <cellStyle name="Normal 46 12 2" xfId="12260"/>
    <cellStyle name="Normal 46 13" xfId="12261"/>
    <cellStyle name="Normal 46 13 2" xfId="12262"/>
    <cellStyle name="Normal 46 14" xfId="12263"/>
    <cellStyle name="Normal 46 14 2" xfId="12264"/>
    <cellStyle name="Normal 46 15" xfId="12265"/>
    <cellStyle name="Normal 46 15 2" xfId="12266"/>
    <cellStyle name="Normal 46 16" xfId="12267"/>
    <cellStyle name="Normal 46 16 2" xfId="12268"/>
    <cellStyle name="Normal 46 17" xfId="12269"/>
    <cellStyle name="Normal 46 17 2" xfId="12270"/>
    <cellStyle name="Normal 46 18" xfId="12271"/>
    <cellStyle name="Normal 46 18 2" xfId="12272"/>
    <cellStyle name="Normal 46 19" xfId="12273"/>
    <cellStyle name="Normal 46 19 2" xfId="12274"/>
    <cellStyle name="Normal 46 2" xfId="12275"/>
    <cellStyle name="Normal 46 2 2" xfId="12276"/>
    <cellStyle name="Normal 46 20" xfId="12277"/>
    <cellStyle name="Normal 46 20 2" xfId="12278"/>
    <cellStyle name="Normal 46 21" xfId="12279"/>
    <cellStyle name="Normal 46 21 2" xfId="12280"/>
    <cellStyle name="Normal 46 22" xfId="12281"/>
    <cellStyle name="Normal 46 22 2" xfId="12282"/>
    <cellStyle name="Normal 46 23" xfId="12283"/>
    <cellStyle name="Normal 46 24" xfId="12284"/>
    <cellStyle name="Normal 46 25" xfId="12285"/>
    <cellStyle name="Normal 46 26" xfId="12286"/>
    <cellStyle name="Normal 46 27" xfId="12287"/>
    <cellStyle name="Normal 46 28" xfId="12288"/>
    <cellStyle name="Normal 46 29" xfId="12289"/>
    <cellStyle name="Normal 46 3" xfId="12290"/>
    <cellStyle name="Normal 46 3 2" xfId="12291"/>
    <cellStyle name="Normal 46 30" xfId="12292"/>
    <cellStyle name="Normal 46 31" xfId="12293"/>
    <cellStyle name="Normal 46 32" xfId="12294"/>
    <cellStyle name="Normal 46 33" xfId="12295"/>
    <cellStyle name="Normal 46 34" xfId="12296"/>
    <cellStyle name="Normal 46 35" xfId="12297"/>
    <cellStyle name="Normal 46 36" xfId="12298"/>
    <cellStyle name="Normal 46 37" xfId="12299"/>
    <cellStyle name="Normal 46 38" xfId="12300"/>
    <cellStyle name="Normal 46 39" xfId="12301"/>
    <cellStyle name="Normal 46 4" xfId="12302"/>
    <cellStyle name="Normal 46 4 2" xfId="12303"/>
    <cellStyle name="Normal 46 40" xfId="12304"/>
    <cellStyle name="Normal 46 41" xfId="12305"/>
    <cellStyle name="Normal 46 42" xfId="12306"/>
    <cellStyle name="Normal 46 43" xfId="12307"/>
    <cellStyle name="Normal 46 44" xfId="12308"/>
    <cellStyle name="Normal 46 45" xfId="12309"/>
    <cellStyle name="Normal 46 46" xfId="12310"/>
    <cellStyle name="Normal 46 47" xfId="12311"/>
    <cellStyle name="Normal 46 48" xfId="12312"/>
    <cellStyle name="Normal 46 49" xfId="12313"/>
    <cellStyle name="Normal 46 5" xfId="12314"/>
    <cellStyle name="Normal 46 5 2" xfId="12315"/>
    <cellStyle name="Normal 46 50" xfId="12316"/>
    <cellStyle name="Normal 46 51" xfId="12317"/>
    <cellStyle name="Normal 46 52" xfId="12318"/>
    <cellStyle name="Normal 46 53" xfId="12319"/>
    <cellStyle name="Normal 46 54" xfId="12320"/>
    <cellStyle name="Normal 46 55" xfId="12321"/>
    <cellStyle name="Normal 46 56" xfId="12322"/>
    <cellStyle name="Normal 46 57" xfId="12323"/>
    <cellStyle name="Normal 46 58" xfId="12324"/>
    <cellStyle name="Normal 46 59" xfId="12325"/>
    <cellStyle name="Normal 46 6" xfId="12326"/>
    <cellStyle name="Normal 46 6 2" xfId="12327"/>
    <cellStyle name="Normal 46 60" xfId="12328"/>
    <cellStyle name="Normal 46 61" xfId="12329"/>
    <cellStyle name="Normal 46 62" xfId="12330"/>
    <cellStyle name="Normal 46 63" xfId="12331"/>
    <cellStyle name="Normal 46 64" xfId="12332"/>
    <cellStyle name="Normal 46 65" xfId="12333"/>
    <cellStyle name="Normal 46 66" xfId="12334"/>
    <cellStyle name="Normal 46 67" xfId="12335"/>
    <cellStyle name="Normal 46 68" xfId="12336"/>
    <cellStyle name="Normal 46 69" xfId="12337"/>
    <cellStyle name="Normal 46 7" xfId="12338"/>
    <cellStyle name="Normal 46 7 2" xfId="12339"/>
    <cellStyle name="Normal 46 70" xfId="12340"/>
    <cellStyle name="Normal 46 8" xfId="12341"/>
    <cellStyle name="Normal 46 8 2" xfId="12342"/>
    <cellStyle name="Normal 46 9" xfId="12343"/>
    <cellStyle name="Normal 46 9 2" xfId="12344"/>
    <cellStyle name="Normal 47" xfId="1015"/>
    <cellStyle name="Normal 47 10" xfId="12345"/>
    <cellStyle name="Normal 47 10 2" xfId="12346"/>
    <cellStyle name="Normal 47 11" xfId="12347"/>
    <cellStyle name="Normal 47 11 2" xfId="12348"/>
    <cellStyle name="Normal 47 12" xfId="12349"/>
    <cellStyle name="Normal 47 12 2" xfId="12350"/>
    <cellStyle name="Normal 47 13" xfId="12351"/>
    <cellStyle name="Normal 47 13 2" xfId="12352"/>
    <cellStyle name="Normal 47 14" xfId="12353"/>
    <cellStyle name="Normal 47 14 2" xfId="12354"/>
    <cellStyle name="Normal 47 15" xfId="12355"/>
    <cellStyle name="Normal 47 15 2" xfId="12356"/>
    <cellStyle name="Normal 47 16" xfId="12357"/>
    <cellStyle name="Normal 47 16 2" xfId="12358"/>
    <cellStyle name="Normal 47 17" xfId="12359"/>
    <cellStyle name="Normal 47 17 2" xfId="12360"/>
    <cellStyle name="Normal 47 18" xfId="12361"/>
    <cellStyle name="Normal 47 18 2" xfId="12362"/>
    <cellStyle name="Normal 47 19" xfId="12363"/>
    <cellStyle name="Normal 47 19 2" xfId="12364"/>
    <cellStyle name="Normal 47 2" xfId="12365"/>
    <cellStyle name="Normal 47 2 2" xfId="12366"/>
    <cellStyle name="Normal 47 20" xfId="12367"/>
    <cellStyle name="Normal 47 20 2" xfId="12368"/>
    <cellStyle name="Normal 47 21" xfId="12369"/>
    <cellStyle name="Normal 47 21 2" xfId="12370"/>
    <cellStyle name="Normal 47 22" xfId="12371"/>
    <cellStyle name="Normal 47 22 2" xfId="12372"/>
    <cellStyle name="Normal 47 23" xfId="12373"/>
    <cellStyle name="Normal 47 24" xfId="12374"/>
    <cellStyle name="Normal 47 25" xfId="12375"/>
    <cellStyle name="Normal 47 26" xfId="12376"/>
    <cellStyle name="Normal 47 27" xfId="12377"/>
    <cellStyle name="Normal 47 28" xfId="12378"/>
    <cellStyle name="Normal 47 29" xfId="12379"/>
    <cellStyle name="Normal 47 3" xfId="12380"/>
    <cellStyle name="Normal 47 3 2" xfId="12381"/>
    <cellStyle name="Normal 47 30" xfId="12382"/>
    <cellStyle name="Normal 47 31" xfId="12383"/>
    <cellStyle name="Normal 47 32" xfId="12384"/>
    <cellStyle name="Normal 47 33" xfId="12385"/>
    <cellStyle name="Normal 47 34" xfId="12386"/>
    <cellStyle name="Normal 47 35" xfId="12387"/>
    <cellStyle name="Normal 47 36" xfId="12388"/>
    <cellStyle name="Normal 47 37" xfId="12389"/>
    <cellStyle name="Normal 47 38" xfId="12390"/>
    <cellStyle name="Normal 47 39" xfId="12391"/>
    <cellStyle name="Normal 47 4" xfId="12392"/>
    <cellStyle name="Normal 47 4 2" xfId="12393"/>
    <cellStyle name="Normal 47 40" xfId="12394"/>
    <cellStyle name="Normal 47 41" xfId="12395"/>
    <cellStyle name="Normal 47 42" xfId="12396"/>
    <cellStyle name="Normal 47 43" xfId="12397"/>
    <cellStyle name="Normal 47 44" xfId="12398"/>
    <cellStyle name="Normal 47 45" xfId="12399"/>
    <cellStyle name="Normal 47 46" xfId="12400"/>
    <cellStyle name="Normal 47 47" xfId="12401"/>
    <cellStyle name="Normal 47 48" xfId="12402"/>
    <cellStyle name="Normal 47 49" xfId="12403"/>
    <cellStyle name="Normal 47 5" xfId="12404"/>
    <cellStyle name="Normal 47 5 2" xfId="12405"/>
    <cellStyle name="Normal 47 50" xfId="12406"/>
    <cellStyle name="Normal 47 51" xfId="12407"/>
    <cellStyle name="Normal 47 52" xfId="12408"/>
    <cellStyle name="Normal 47 53" xfId="12409"/>
    <cellStyle name="Normal 47 54" xfId="12410"/>
    <cellStyle name="Normal 47 55" xfId="12411"/>
    <cellStyle name="Normal 47 56" xfId="12412"/>
    <cellStyle name="Normal 47 57" xfId="12413"/>
    <cellStyle name="Normal 47 58" xfId="12414"/>
    <cellStyle name="Normal 47 59" xfId="12415"/>
    <cellStyle name="Normal 47 6" xfId="12416"/>
    <cellStyle name="Normal 47 6 2" xfId="12417"/>
    <cellStyle name="Normal 47 60" xfId="12418"/>
    <cellStyle name="Normal 47 61" xfId="12419"/>
    <cellStyle name="Normal 47 62" xfId="12420"/>
    <cellStyle name="Normal 47 63" xfId="12421"/>
    <cellStyle name="Normal 47 64" xfId="12422"/>
    <cellStyle name="Normal 47 65" xfId="12423"/>
    <cellStyle name="Normal 47 66" xfId="12424"/>
    <cellStyle name="Normal 47 67" xfId="12425"/>
    <cellStyle name="Normal 47 68" xfId="12426"/>
    <cellStyle name="Normal 47 69" xfId="12427"/>
    <cellStyle name="Normal 47 7" xfId="12428"/>
    <cellStyle name="Normal 47 7 2" xfId="12429"/>
    <cellStyle name="Normal 47 70" xfId="12430"/>
    <cellStyle name="Normal 47 8" xfId="12431"/>
    <cellStyle name="Normal 47 8 2" xfId="12432"/>
    <cellStyle name="Normal 47 9" xfId="12433"/>
    <cellStyle name="Normal 47 9 2" xfId="12434"/>
    <cellStyle name="Normal 48" xfId="1016"/>
    <cellStyle name="Normal 48 10" xfId="12435"/>
    <cellStyle name="Normal 48 10 2" xfId="12436"/>
    <cellStyle name="Normal 48 11" xfId="12437"/>
    <cellStyle name="Normal 48 11 2" xfId="12438"/>
    <cellStyle name="Normal 48 12" xfId="12439"/>
    <cellStyle name="Normal 48 12 2" xfId="12440"/>
    <cellStyle name="Normal 48 13" xfId="12441"/>
    <cellStyle name="Normal 48 13 2" xfId="12442"/>
    <cellStyle name="Normal 48 14" xfId="12443"/>
    <cellStyle name="Normal 48 14 2" xfId="12444"/>
    <cellStyle name="Normal 48 15" xfId="12445"/>
    <cellStyle name="Normal 48 15 2" xfId="12446"/>
    <cellStyle name="Normal 48 16" xfId="12447"/>
    <cellStyle name="Normal 48 16 2" xfId="12448"/>
    <cellStyle name="Normal 48 17" xfId="12449"/>
    <cellStyle name="Normal 48 17 2" xfId="12450"/>
    <cellStyle name="Normal 48 18" xfId="12451"/>
    <cellStyle name="Normal 48 18 2" xfId="12452"/>
    <cellStyle name="Normal 48 19" xfId="12453"/>
    <cellStyle name="Normal 48 19 2" xfId="12454"/>
    <cellStyle name="Normal 48 2" xfId="12455"/>
    <cellStyle name="Normal 48 2 2" xfId="12456"/>
    <cellStyle name="Normal 48 20" xfId="12457"/>
    <cellStyle name="Normal 48 20 2" xfId="12458"/>
    <cellStyle name="Normal 48 21" xfId="12459"/>
    <cellStyle name="Normal 48 21 2" xfId="12460"/>
    <cellStyle name="Normal 48 22" xfId="12461"/>
    <cellStyle name="Normal 48 22 2" xfId="12462"/>
    <cellStyle name="Normal 48 23" xfId="12463"/>
    <cellStyle name="Normal 48 24" xfId="12464"/>
    <cellStyle name="Normal 48 25" xfId="12465"/>
    <cellStyle name="Normal 48 26" xfId="12466"/>
    <cellStyle name="Normal 48 27" xfId="12467"/>
    <cellStyle name="Normal 48 28" xfId="12468"/>
    <cellStyle name="Normal 48 29" xfId="12469"/>
    <cellStyle name="Normal 48 3" xfId="12470"/>
    <cellStyle name="Normal 48 3 2" xfId="12471"/>
    <cellStyle name="Normal 48 30" xfId="12472"/>
    <cellStyle name="Normal 48 31" xfId="12473"/>
    <cellStyle name="Normal 48 32" xfId="12474"/>
    <cellStyle name="Normal 48 33" xfId="12475"/>
    <cellStyle name="Normal 48 34" xfId="12476"/>
    <cellStyle name="Normal 48 35" xfId="12477"/>
    <cellStyle name="Normal 48 36" xfId="12478"/>
    <cellStyle name="Normal 48 37" xfId="12479"/>
    <cellStyle name="Normal 48 38" xfId="12480"/>
    <cellStyle name="Normal 48 39" xfId="12481"/>
    <cellStyle name="Normal 48 4" xfId="12482"/>
    <cellStyle name="Normal 48 4 2" xfId="12483"/>
    <cellStyle name="Normal 48 40" xfId="12484"/>
    <cellStyle name="Normal 48 41" xfId="12485"/>
    <cellStyle name="Normal 48 42" xfId="12486"/>
    <cellStyle name="Normal 48 43" xfId="12487"/>
    <cellStyle name="Normal 48 44" xfId="12488"/>
    <cellStyle name="Normal 48 45" xfId="12489"/>
    <cellStyle name="Normal 48 46" xfId="12490"/>
    <cellStyle name="Normal 48 47" xfId="12491"/>
    <cellStyle name="Normal 48 48" xfId="12492"/>
    <cellStyle name="Normal 48 49" xfId="12493"/>
    <cellStyle name="Normal 48 5" xfId="12494"/>
    <cellStyle name="Normal 48 5 2" xfId="12495"/>
    <cellStyle name="Normal 48 50" xfId="12496"/>
    <cellStyle name="Normal 48 51" xfId="12497"/>
    <cellStyle name="Normal 48 52" xfId="12498"/>
    <cellStyle name="Normal 48 53" xfId="12499"/>
    <cellStyle name="Normal 48 54" xfId="12500"/>
    <cellStyle name="Normal 48 55" xfId="12501"/>
    <cellStyle name="Normal 48 56" xfId="12502"/>
    <cellStyle name="Normal 48 57" xfId="12503"/>
    <cellStyle name="Normal 48 58" xfId="12504"/>
    <cellStyle name="Normal 48 59" xfId="12505"/>
    <cellStyle name="Normal 48 6" xfId="12506"/>
    <cellStyle name="Normal 48 6 2" xfId="12507"/>
    <cellStyle name="Normal 48 60" xfId="12508"/>
    <cellStyle name="Normal 48 61" xfId="12509"/>
    <cellStyle name="Normal 48 62" xfId="12510"/>
    <cellStyle name="Normal 48 63" xfId="12511"/>
    <cellStyle name="Normal 48 64" xfId="12512"/>
    <cellStyle name="Normal 48 65" xfId="12513"/>
    <cellStyle name="Normal 48 66" xfId="12514"/>
    <cellStyle name="Normal 48 67" xfId="12515"/>
    <cellStyle name="Normal 48 68" xfId="12516"/>
    <cellStyle name="Normal 48 69" xfId="12517"/>
    <cellStyle name="Normal 48 7" xfId="12518"/>
    <cellStyle name="Normal 48 7 2" xfId="12519"/>
    <cellStyle name="Normal 48 70" xfId="12520"/>
    <cellStyle name="Normal 48 8" xfId="12521"/>
    <cellStyle name="Normal 48 8 2" xfId="12522"/>
    <cellStyle name="Normal 48 9" xfId="12523"/>
    <cellStyle name="Normal 48 9 2" xfId="12524"/>
    <cellStyle name="Normal 49" xfId="1017"/>
    <cellStyle name="Normal 49 10" xfId="12525"/>
    <cellStyle name="Normal 49 10 2" xfId="12526"/>
    <cellStyle name="Normal 49 11" xfId="12527"/>
    <cellStyle name="Normal 49 11 2" xfId="12528"/>
    <cellStyle name="Normal 49 12" xfId="12529"/>
    <cellStyle name="Normal 49 12 2" xfId="12530"/>
    <cellStyle name="Normal 49 13" xfId="12531"/>
    <cellStyle name="Normal 49 13 2" xfId="12532"/>
    <cellStyle name="Normal 49 14" xfId="12533"/>
    <cellStyle name="Normal 49 14 2" xfId="12534"/>
    <cellStyle name="Normal 49 15" xfId="12535"/>
    <cellStyle name="Normal 49 15 2" xfId="12536"/>
    <cellStyle name="Normal 49 16" xfId="12537"/>
    <cellStyle name="Normal 49 16 2" xfId="12538"/>
    <cellStyle name="Normal 49 17" xfId="12539"/>
    <cellStyle name="Normal 49 17 2" xfId="12540"/>
    <cellStyle name="Normal 49 18" xfId="12541"/>
    <cellStyle name="Normal 49 18 2" xfId="12542"/>
    <cellStyle name="Normal 49 19" xfId="12543"/>
    <cellStyle name="Normal 49 19 2" xfId="12544"/>
    <cellStyle name="Normal 49 2" xfId="12545"/>
    <cellStyle name="Normal 49 2 2" xfId="12546"/>
    <cellStyle name="Normal 49 20" xfId="12547"/>
    <cellStyle name="Normal 49 20 2" xfId="12548"/>
    <cellStyle name="Normal 49 21" xfId="12549"/>
    <cellStyle name="Normal 49 21 2" xfId="12550"/>
    <cellStyle name="Normal 49 22" xfId="12551"/>
    <cellStyle name="Normal 49 22 2" xfId="12552"/>
    <cellStyle name="Normal 49 23" xfId="12553"/>
    <cellStyle name="Normal 49 24" xfId="12554"/>
    <cellStyle name="Normal 49 25" xfId="12555"/>
    <cellStyle name="Normal 49 26" xfId="12556"/>
    <cellStyle name="Normal 49 27" xfId="12557"/>
    <cellStyle name="Normal 49 28" xfId="12558"/>
    <cellStyle name="Normal 49 29" xfId="12559"/>
    <cellStyle name="Normal 49 3" xfId="12560"/>
    <cellStyle name="Normal 49 3 2" xfId="12561"/>
    <cellStyle name="Normal 49 30" xfId="12562"/>
    <cellStyle name="Normal 49 31" xfId="12563"/>
    <cellStyle name="Normal 49 32" xfId="12564"/>
    <cellStyle name="Normal 49 33" xfId="12565"/>
    <cellStyle name="Normal 49 34" xfId="12566"/>
    <cellStyle name="Normal 49 35" xfId="12567"/>
    <cellStyle name="Normal 49 36" xfId="12568"/>
    <cellStyle name="Normal 49 37" xfId="12569"/>
    <cellStyle name="Normal 49 38" xfId="12570"/>
    <cellStyle name="Normal 49 39" xfId="12571"/>
    <cellStyle name="Normal 49 4" xfId="12572"/>
    <cellStyle name="Normal 49 4 2" xfId="12573"/>
    <cellStyle name="Normal 49 40" xfId="12574"/>
    <cellStyle name="Normal 49 41" xfId="12575"/>
    <cellStyle name="Normal 49 42" xfId="12576"/>
    <cellStyle name="Normal 49 43" xfId="12577"/>
    <cellStyle name="Normal 49 44" xfId="12578"/>
    <cellStyle name="Normal 49 45" xfId="12579"/>
    <cellStyle name="Normal 49 46" xfId="12580"/>
    <cellStyle name="Normal 49 47" xfId="12581"/>
    <cellStyle name="Normal 49 48" xfId="12582"/>
    <cellStyle name="Normal 49 49" xfId="12583"/>
    <cellStyle name="Normal 49 5" xfId="12584"/>
    <cellStyle name="Normal 49 5 2" xfId="12585"/>
    <cellStyle name="Normal 49 50" xfId="12586"/>
    <cellStyle name="Normal 49 51" xfId="12587"/>
    <cellStyle name="Normal 49 52" xfId="12588"/>
    <cellStyle name="Normal 49 53" xfId="12589"/>
    <cellStyle name="Normal 49 54" xfId="12590"/>
    <cellStyle name="Normal 49 55" xfId="12591"/>
    <cellStyle name="Normal 49 56" xfId="12592"/>
    <cellStyle name="Normal 49 57" xfId="12593"/>
    <cellStyle name="Normal 49 58" xfId="12594"/>
    <cellStyle name="Normal 49 59" xfId="12595"/>
    <cellStyle name="Normal 49 6" xfId="12596"/>
    <cellStyle name="Normal 49 6 2" xfId="12597"/>
    <cellStyle name="Normal 49 60" xfId="12598"/>
    <cellStyle name="Normal 49 61" xfId="12599"/>
    <cellStyle name="Normal 49 62" xfId="12600"/>
    <cellStyle name="Normal 49 63" xfId="12601"/>
    <cellStyle name="Normal 49 64" xfId="12602"/>
    <cellStyle name="Normal 49 65" xfId="12603"/>
    <cellStyle name="Normal 49 66" xfId="12604"/>
    <cellStyle name="Normal 49 67" xfId="12605"/>
    <cellStyle name="Normal 49 68" xfId="12606"/>
    <cellStyle name="Normal 49 69" xfId="12607"/>
    <cellStyle name="Normal 49 7" xfId="12608"/>
    <cellStyle name="Normal 49 7 2" xfId="12609"/>
    <cellStyle name="Normal 49 70" xfId="12610"/>
    <cellStyle name="Normal 49 8" xfId="12611"/>
    <cellStyle name="Normal 49 8 2" xfId="12612"/>
    <cellStyle name="Normal 49 9" xfId="12613"/>
    <cellStyle name="Normal 49 9 2" xfId="12614"/>
    <cellStyle name="Normal 5" xfId="190"/>
    <cellStyle name="Normal 5 10" xfId="1948"/>
    <cellStyle name="Normal 5 11" xfId="12615"/>
    <cellStyle name="Normal 5 11 2" xfId="40411"/>
    <cellStyle name="Normal 5 12" xfId="12616"/>
    <cellStyle name="Normal 5 13" xfId="12617"/>
    <cellStyle name="Normal 5 14" xfId="12618"/>
    <cellStyle name="Normal 5 15" xfId="12619"/>
    <cellStyle name="Normal 5 16" xfId="12620"/>
    <cellStyle name="Normal 5 17" xfId="12621"/>
    <cellStyle name="Normal 5 18" xfId="12622"/>
    <cellStyle name="Normal 5 19" xfId="12623"/>
    <cellStyle name="Normal 5 2" xfId="1018"/>
    <cellStyle name="Normal 5 2 10" xfId="12624"/>
    <cellStyle name="Normal 5 2 11" xfId="12625"/>
    <cellStyle name="Normal 5 2 12" xfId="12626"/>
    <cellStyle name="Normal 5 2 13" xfId="12627"/>
    <cellStyle name="Normal 5 2 14" xfId="12628"/>
    <cellStyle name="Normal 5 2 15" xfId="12629"/>
    <cellStyle name="Normal 5 2 16" xfId="12630"/>
    <cellStyle name="Normal 5 2 17" xfId="12631"/>
    <cellStyle name="Normal 5 2 18" xfId="12632"/>
    <cellStyle name="Normal 5 2 19" xfId="12633"/>
    <cellStyle name="Normal 5 2 2" xfId="12634"/>
    <cellStyle name="Normal 5 2 2 10" xfId="12635"/>
    <cellStyle name="Normal 5 2 2 11" xfId="12636"/>
    <cellStyle name="Normal 5 2 2 12" xfId="12637"/>
    <cellStyle name="Normal 5 2 2 13" xfId="12638"/>
    <cellStyle name="Normal 5 2 2 14" xfId="12639"/>
    <cellStyle name="Normal 5 2 2 15" xfId="12640"/>
    <cellStyle name="Normal 5 2 2 16" xfId="12641"/>
    <cellStyle name="Normal 5 2 2 17" xfId="12642"/>
    <cellStyle name="Normal 5 2 2 18" xfId="12643"/>
    <cellStyle name="Normal 5 2 2 19" xfId="12644"/>
    <cellStyle name="Normal 5 2 2 2" xfId="12645"/>
    <cellStyle name="Normal 5 2 2 2 10" xfId="12646"/>
    <cellStyle name="Normal 5 2 2 2 11" xfId="12647"/>
    <cellStyle name="Normal 5 2 2 2 12" xfId="12648"/>
    <cellStyle name="Normal 5 2 2 2 13" xfId="12649"/>
    <cellStyle name="Normal 5 2 2 2 14" xfId="12650"/>
    <cellStyle name="Normal 5 2 2 2 15" xfId="12651"/>
    <cellStyle name="Normal 5 2 2 2 16" xfId="12652"/>
    <cellStyle name="Normal 5 2 2 2 17" xfId="12653"/>
    <cellStyle name="Normal 5 2 2 2 18" xfId="12654"/>
    <cellStyle name="Normal 5 2 2 2 2" xfId="12655"/>
    <cellStyle name="Normal 5 2 2 2 3" xfId="12656"/>
    <cellStyle name="Normal 5 2 2 2 4" xfId="12657"/>
    <cellStyle name="Normal 5 2 2 2 5" xfId="12658"/>
    <cellStyle name="Normal 5 2 2 2 6" xfId="12659"/>
    <cellStyle name="Normal 5 2 2 2 7" xfId="12660"/>
    <cellStyle name="Normal 5 2 2 2 8" xfId="12661"/>
    <cellStyle name="Normal 5 2 2 2 9" xfId="12662"/>
    <cellStyle name="Normal 5 2 2 3" xfId="12663"/>
    <cellStyle name="Normal 5 2 2 4" xfId="12664"/>
    <cellStyle name="Normal 5 2 2 5" xfId="12665"/>
    <cellStyle name="Normal 5 2 2 6" xfId="12666"/>
    <cellStyle name="Normal 5 2 2 7" xfId="12667"/>
    <cellStyle name="Normal 5 2 2 8" xfId="12668"/>
    <cellStyle name="Normal 5 2 2 9" xfId="12669"/>
    <cellStyle name="Normal 5 2 2_ELEC SAP FCST UPLOAD" xfId="12670"/>
    <cellStyle name="Normal 5 2 20" xfId="12671"/>
    <cellStyle name="Normal 5 2 21" xfId="12672"/>
    <cellStyle name="Normal 5 2 22" xfId="12673"/>
    <cellStyle name="Normal 5 2 3" xfId="12674"/>
    <cellStyle name="Normal 5 2 4" xfId="12675"/>
    <cellStyle name="Normal 5 2 5" xfId="12676"/>
    <cellStyle name="Normal 5 2 6" xfId="12677"/>
    <cellStyle name="Normal 5 2 7" xfId="12678"/>
    <cellStyle name="Normal 5 2 8" xfId="12679"/>
    <cellStyle name="Normal 5 2 9" xfId="12680"/>
    <cellStyle name="Normal 5 2_ELEC SAP FCST UPLOAD" xfId="12681"/>
    <cellStyle name="Normal 5 20" xfId="12682"/>
    <cellStyle name="Normal 5 21" xfId="12683"/>
    <cellStyle name="Normal 5 22" xfId="12684"/>
    <cellStyle name="Normal 5 23" xfId="12685"/>
    <cellStyle name="Normal 5 24" xfId="12686"/>
    <cellStyle name="Normal 5 25" xfId="12687"/>
    <cellStyle name="Normal 5 26" xfId="12688"/>
    <cellStyle name="Normal 5 27" xfId="12689"/>
    <cellStyle name="Normal 5 28" xfId="12690"/>
    <cellStyle name="Normal 5 29" xfId="12691"/>
    <cellStyle name="Normal 5 3" xfId="1019"/>
    <cellStyle name="Normal 5 30" xfId="12692"/>
    <cellStyle name="Normal 5 31" xfId="12693"/>
    <cellStyle name="Normal 5 32" xfId="12694"/>
    <cellStyle name="Normal 5 33" xfId="12695"/>
    <cellStyle name="Normal 5 34" xfId="12696"/>
    <cellStyle name="Normal 5 35" xfId="12697"/>
    <cellStyle name="Normal 5 36" xfId="12698"/>
    <cellStyle name="Normal 5 37" xfId="12699"/>
    <cellStyle name="Normal 5 38" xfId="12700"/>
    <cellStyle name="Normal 5 39" xfId="12701"/>
    <cellStyle name="Normal 5 4" xfId="1020"/>
    <cellStyle name="Normal 5 40" xfId="12702"/>
    <cellStyle name="Normal 5 41" xfId="12703"/>
    <cellStyle name="Normal 5 42" xfId="12704"/>
    <cellStyle name="Normal 5 43" xfId="12705"/>
    <cellStyle name="Normal 5 44" xfId="12706"/>
    <cellStyle name="Normal 5 45" xfId="12707"/>
    <cellStyle name="Normal 5 46" xfId="12708"/>
    <cellStyle name="Normal 5 47" xfId="12709"/>
    <cellStyle name="Normal 5 48" xfId="12710"/>
    <cellStyle name="Normal 5 49" xfId="12711"/>
    <cellStyle name="Normal 5 5" xfId="1021"/>
    <cellStyle name="Normal 5 50" xfId="12712"/>
    <cellStyle name="Normal 5 51" xfId="12713"/>
    <cellStyle name="Normal 5 52" xfId="12714"/>
    <cellStyle name="Normal 5 53" xfId="12715"/>
    <cellStyle name="Normal 5 54" xfId="12716"/>
    <cellStyle name="Normal 5 55" xfId="12717"/>
    <cellStyle name="Normal 5 56" xfId="12718"/>
    <cellStyle name="Normal 5 57" xfId="12719"/>
    <cellStyle name="Normal 5 58" xfId="12720"/>
    <cellStyle name="Normal 5 59" xfId="12721"/>
    <cellStyle name="Normal 5 6" xfId="1022"/>
    <cellStyle name="Normal 5 6 10" xfId="12722"/>
    <cellStyle name="Normal 5 6 11" xfId="12723"/>
    <cellStyle name="Normal 5 6 12" xfId="12724"/>
    <cellStyle name="Normal 5 6 13" xfId="12725"/>
    <cellStyle name="Normal 5 6 14" xfId="12726"/>
    <cellStyle name="Normal 5 6 15" xfId="12727"/>
    <cellStyle name="Normal 5 6 16" xfId="12728"/>
    <cellStyle name="Normal 5 6 17" xfId="12729"/>
    <cellStyle name="Normal 5 6 2" xfId="12730"/>
    <cellStyle name="Normal 5 6 3" xfId="12731"/>
    <cellStyle name="Normal 5 6 4" xfId="12732"/>
    <cellStyle name="Normal 5 6 5" xfId="12733"/>
    <cellStyle name="Normal 5 6 6" xfId="12734"/>
    <cellStyle name="Normal 5 6 7" xfId="12735"/>
    <cellStyle name="Normal 5 6 8" xfId="12736"/>
    <cellStyle name="Normal 5 6 9" xfId="12737"/>
    <cellStyle name="Normal 5 60" xfId="12738"/>
    <cellStyle name="Normal 5 61" xfId="12739"/>
    <cellStyle name="Normal 5 62" xfId="12740"/>
    <cellStyle name="Normal 5 63" xfId="12741"/>
    <cellStyle name="Normal 5 64" xfId="12742"/>
    <cellStyle name="Normal 5 65" xfId="12743"/>
    <cellStyle name="Normal 5 66" xfId="12744"/>
    <cellStyle name="Normal 5 67" xfId="12745"/>
    <cellStyle name="Normal 5 68" xfId="12746"/>
    <cellStyle name="Normal 5 69" xfId="12747"/>
    <cellStyle name="Normal 5 7" xfId="1023"/>
    <cellStyle name="Normal 5 70" xfId="12748"/>
    <cellStyle name="Normal 5 71" xfId="12749"/>
    <cellStyle name="Normal 5 72" xfId="12750"/>
    <cellStyle name="Normal 5 73" xfId="12751"/>
    <cellStyle name="Normal 5 74" xfId="12752"/>
    <cellStyle name="Normal 5 75" xfId="12753"/>
    <cellStyle name="Normal 5 76" xfId="12754"/>
    <cellStyle name="Normal 5 77" xfId="12755"/>
    <cellStyle name="Normal 5 78" xfId="12756"/>
    <cellStyle name="Normal 5 79" xfId="12757"/>
    <cellStyle name="Normal 5 8" xfId="1949"/>
    <cellStyle name="Normal 5 80" xfId="12758"/>
    <cellStyle name="Normal 5 81" xfId="12759"/>
    <cellStyle name="Normal 5 82" xfId="12760"/>
    <cellStyle name="Normal 5 83" xfId="33685"/>
    <cellStyle name="Normal 5 9" xfId="1950"/>
    <cellStyle name="Normal 5_Customer Operations Business Plan Input Reqs (3)" xfId="35205"/>
    <cellStyle name="Normal 50" xfId="1024"/>
    <cellStyle name="Normal 50 10" xfId="12761"/>
    <cellStyle name="Normal 50 10 2" xfId="12762"/>
    <cellStyle name="Normal 50 11" xfId="12763"/>
    <cellStyle name="Normal 50 11 2" xfId="12764"/>
    <cellStyle name="Normal 50 12" xfId="12765"/>
    <cellStyle name="Normal 50 12 2" xfId="12766"/>
    <cellStyle name="Normal 50 13" xfId="12767"/>
    <cellStyle name="Normal 50 13 2" xfId="12768"/>
    <cellStyle name="Normal 50 14" xfId="12769"/>
    <cellStyle name="Normal 50 14 2" xfId="12770"/>
    <cellStyle name="Normal 50 15" xfId="12771"/>
    <cellStyle name="Normal 50 15 2" xfId="12772"/>
    <cellStyle name="Normal 50 16" xfId="12773"/>
    <cellStyle name="Normal 50 16 2" xfId="12774"/>
    <cellStyle name="Normal 50 17" xfId="12775"/>
    <cellStyle name="Normal 50 17 2" xfId="12776"/>
    <cellStyle name="Normal 50 18" xfId="12777"/>
    <cellStyle name="Normal 50 18 2" xfId="12778"/>
    <cellStyle name="Normal 50 19" xfId="12779"/>
    <cellStyle name="Normal 50 19 2" xfId="12780"/>
    <cellStyle name="Normal 50 2" xfId="12781"/>
    <cellStyle name="Normal 50 2 2" xfId="12782"/>
    <cellStyle name="Normal 50 20" xfId="12783"/>
    <cellStyle name="Normal 50 20 2" xfId="12784"/>
    <cellStyle name="Normal 50 21" xfId="12785"/>
    <cellStyle name="Normal 50 21 2" xfId="12786"/>
    <cellStyle name="Normal 50 22" xfId="12787"/>
    <cellStyle name="Normal 50 22 2" xfId="12788"/>
    <cellStyle name="Normal 50 23" xfId="12789"/>
    <cellStyle name="Normal 50 24" xfId="12790"/>
    <cellStyle name="Normal 50 25" xfId="12791"/>
    <cellStyle name="Normal 50 26" xfId="12792"/>
    <cellStyle name="Normal 50 27" xfId="12793"/>
    <cellStyle name="Normal 50 28" xfId="12794"/>
    <cellStyle name="Normal 50 29" xfId="12795"/>
    <cellStyle name="Normal 50 3" xfId="12796"/>
    <cellStyle name="Normal 50 3 2" xfId="12797"/>
    <cellStyle name="Normal 50 30" xfId="12798"/>
    <cellStyle name="Normal 50 31" xfId="12799"/>
    <cellStyle name="Normal 50 32" xfId="12800"/>
    <cellStyle name="Normal 50 33" xfId="12801"/>
    <cellStyle name="Normal 50 34" xfId="12802"/>
    <cellStyle name="Normal 50 35" xfId="12803"/>
    <cellStyle name="Normal 50 36" xfId="12804"/>
    <cellStyle name="Normal 50 37" xfId="12805"/>
    <cellStyle name="Normal 50 38" xfId="12806"/>
    <cellStyle name="Normal 50 39" xfId="12807"/>
    <cellStyle name="Normal 50 4" xfId="12808"/>
    <cellStyle name="Normal 50 4 2" xfId="12809"/>
    <cellStyle name="Normal 50 40" xfId="12810"/>
    <cellStyle name="Normal 50 41" xfId="12811"/>
    <cellStyle name="Normal 50 42" xfId="12812"/>
    <cellStyle name="Normal 50 43" xfId="12813"/>
    <cellStyle name="Normal 50 44" xfId="12814"/>
    <cellStyle name="Normal 50 45" xfId="12815"/>
    <cellStyle name="Normal 50 46" xfId="12816"/>
    <cellStyle name="Normal 50 47" xfId="12817"/>
    <cellStyle name="Normal 50 48" xfId="12818"/>
    <cellStyle name="Normal 50 49" xfId="12819"/>
    <cellStyle name="Normal 50 5" xfId="12820"/>
    <cellStyle name="Normal 50 5 2" xfId="12821"/>
    <cellStyle name="Normal 50 50" xfId="12822"/>
    <cellStyle name="Normal 50 51" xfId="12823"/>
    <cellStyle name="Normal 50 52" xfId="12824"/>
    <cellStyle name="Normal 50 53" xfId="12825"/>
    <cellStyle name="Normal 50 54" xfId="12826"/>
    <cellStyle name="Normal 50 55" xfId="12827"/>
    <cellStyle name="Normal 50 56" xfId="12828"/>
    <cellStyle name="Normal 50 57" xfId="12829"/>
    <cellStyle name="Normal 50 58" xfId="12830"/>
    <cellStyle name="Normal 50 59" xfId="12831"/>
    <cellStyle name="Normal 50 6" xfId="12832"/>
    <cellStyle name="Normal 50 6 2" xfId="12833"/>
    <cellStyle name="Normal 50 60" xfId="12834"/>
    <cellStyle name="Normal 50 61" xfId="12835"/>
    <cellStyle name="Normal 50 62" xfId="12836"/>
    <cellStyle name="Normal 50 63" xfId="12837"/>
    <cellStyle name="Normal 50 64" xfId="12838"/>
    <cellStyle name="Normal 50 65" xfId="12839"/>
    <cellStyle name="Normal 50 66" xfId="12840"/>
    <cellStyle name="Normal 50 67" xfId="12841"/>
    <cellStyle name="Normal 50 68" xfId="12842"/>
    <cellStyle name="Normal 50 69" xfId="12843"/>
    <cellStyle name="Normal 50 7" xfId="12844"/>
    <cellStyle name="Normal 50 7 2" xfId="12845"/>
    <cellStyle name="Normal 50 70" xfId="12846"/>
    <cellStyle name="Normal 50 8" xfId="12847"/>
    <cellStyle name="Normal 50 8 2" xfId="12848"/>
    <cellStyle name="Normal 50 9" xfId="12849"/>
    <cellStyle name="Normal 50 9 2" xfId="12850"/>
    <cellStyle name="Normal 51" xfId="1025"/>
    <cellStyle name="Normal 51 10" xfId="12851"/>
    <cellStyle name="Normal 51 11" xfId="12852"/>
    <cellStyle name="Normal 51 12" xfId="12853"/>
    <cellStyle name="Normal 51 13" xfId="12854"/>
    <cellStyle name="Normal 51 14" xfId="12855"/>
    <cellStyle name="Normal 51 15" xfId="12856"/>
    <cellStyle name="Normal 51 16" xfId="12857"/>
    <cellStyle name="Normal 51 17" xfId="12858"/>
    <cellStyle name="Normal 51 2" xfId="12859"/>
    <cellStyle name="Normal 51 3" xfId="12860"/>
    <cellStyle name="Normal 51 4" xfId="12861"/>
    <cellStyle name="Normal 51 5" xfId="12862"/>
    <cellStyle name="Normal 51 6" xfId="12863"/>
    <cellStyle name="Normal 51 7" xfId="12864"/>
    <cellStyle name="Normal 51 8" xfId="12865"/>
    <cellStyle name="Normal 51 9" xfId="12866"/>
    <cellStyle name="Normal 52" xfId="1026"/>
    <cellStyle name="Normal 52 10" xfId="12867"/>
    <cellStyle name="Normal 52 10 2" xfId="12868"/>
    <cellStyle name="Normal 52 11" xfId="12869"/>
    <cellStyle name="Normal 52 11 2" xfId="12870"/>
    <cellStyle name="Normal 52 12" xfId="12871"/>
    <cellStyle name="Normal 52 12 2" xfId="12872"/>
    <cellStyle name="Normal 52 13" xfId="12873"/>
    <cellStyle name="Normal 52 13 2" xfId="12874"/>
    <cellStyle name="Normal 52 14" xfId="12875"/>
    <cellStyle name="Normal 52 14 2" xfId="12876"/>
    <cellStyle name="Normal 52 15" xfId="12877"/>
    <cellStyle name="Normal 52 15 2" xfId="12878"/>
    <cellStyle name="Normal 52 16" xfId="12879"/>
    <cellStyle name="Normal 52 16 2" xfId="12880"/>
    <cellStyle name="Normal 52 17" xfId="12881"/>
    <cellStyle name="Normal 52 17 2" xfId="12882"/>
    <cellStyle name="Normal 52 18" xfId="12883"/>
    <cellStyle name="Normal 52 18 2" xfId="12884"/>
    <cellStyle name="Normal 52 19" xfId="12885"/>
    <cellStyle name="Normal 52 19 2" xfId="12886"/>
    <cellStyle name="Normal 52 2" xfId="12887"/>
    <cellStyle name="Normal 52 2 2" xfId="12888"/>
    <cellStyle name="Normal 52 20" xfId="12889"/>
    <cellStyle name="Normal 52 20 2" xfId="12890"/>
    <cellStyle name="Normal 52 21" xfId="12891"/>
    <cellStyle name="Normal 52 21 2" xfId="12892"/>
    <cellStyle name="Normal 52 22" xfId="12893"/>
    <cellStyle name="Normal 52 22 2" xfId="12894"/>
    <cellStyle name="Normal 52 23" xfId="12895"/>
    <cellStyle name="Normal 52 24" xfId="12896"/>
    <cellStyle name="Normal 52 25" xfId="12897"/>
    <cellStyle name="Normal 52 26" xfId="12898"/>
    <cellStyle name="Normal 52 27" xfId="12899"/>
    <cellStyle name="Normal 52 28" xfId="12900"/>
    <cellStyle name="Normal 52 29" xfId="12901"/>
    <cellStyle name="Normal 52 3" xfId="12902"/>
    <cellStyle name="Normal 52 3 2" xfId="12903"/>
    <cellStyle name="Normal 52 30" xfId="12904"/>
    <cellStyle name="Normal 52 31" xfId="12905"/>
    <cellStyle name="Normal 52 32" xfId="12906"/>
    <cellStyle name="Normal 52 33" xfId="12907"/>
    <cellStyle name="Normal 52 34" xfId="12908"/>
    <cellStyle name="Normal 52 35" xfId="12909"/>
    <cellStyle name="Normal 52 36" xfId="12910"/>
    <cellStyle name="Normal 52 37" xfId="12911"/>
    <cellStyle name="Normal 52 38" xfId="12912"/>
    <cellStyle name="Normal 52 39" xfId="12913"/>
    <cellStyle name="Normal 52 4" xfId="12914"/>
    <cellStyle name="Normal 52 4 2" xfId="12915"/>
    <cellStyle name="Normal 52 40" xfId="12916"/>
    <cellStyle name="Normal 52 41" xfId="12917"/>
    <cellStyle name="Normal 52 42" xfId="12918"/>
    <cellStyle name="Normal 52 43" xfId="12919"/>
    <cellStyle name="Normal 52 44" xfId="12920"/>
    <cellStyle name="Normal 52 45" xfId="12921"/>
    <cellStyle name="Normal 52 46" xfId="12922"/>
    <cellStyle name="Normal 52 47" xfId="12923"/>
    <cellStyle name="Normal 52 48" xfId="12924"/>
    <cellStyle name="Normal 52 49" xfId="12925"/>
    <cellStyle name="Normal 52 5" xfId="12926"/>
    <cellStyle name="Normal 52 5 2" xfId="12927"/>
    <cellStyle name="Normal 52 50" xfId="12928"/>
    <cellStyle name="Normal 52 51" xfId="12929"/>
    <cellStyle name="Normal 52 52" xfId="12930"/>
    <cellStyle name="Normal 52 53" xfId="12931"/>
    <cellStyle name="Normal 52 54" xfId="12932"/>
    <cellStyle name="Normal 52 55" xfId="12933"/>
    <cellStyle name="Normal 52 56" xfId="12934"/>
    <cellStyle name="Normal 52 57" xfId="12935"/>
    <cellStyle name="Normal 52 58" xfId="12936"/>
    <cellStyle name="Normal 52 59" xfId="12937"/>
    <cellStyle name="Normal 52 6" xfId="12938"/>
    <cellStyle name="Normal 52 6 2" xfId="12939"/>
    <cellStyle name="Normal 52 60" xfId="12940"/>
    <cellStyle name="Normal 52 61" xfId="12941"/>
    <cellStyle name="Normal 52 62" xfId="12942"/>
    <cellStyle name="Normal 52 63" xfId="12943"/>
    <cellStyle name="Normal 52 64" xfId="12944"/>
    <cellStyle name="Normal 52 65" xfId="12945"/>
    <cellStyle name="Normal 52 66" xfId="12946"/>
    <cellStyle name="Normal 52 67" xfId="12947"/>
    <cellStyle name="Normal 52 68" xfId="12948"/>
    <cellStyle name="Normal 52 69" xfId="12949"/>
    <cellStyle name="Normal 52 7" xfId="12950"/>
    <cellStyle name="Normal 52 7 2" xfId="12951"/>
    <cellStyle name="Normal 52 70" xfId="12952"/>
    <cellStyle name="Normal 52 8" xfId="12953"/>
    <cellStyle name="Normal 52 8 2" xfId="12954"/>
    <cellStyle name="Normal 52 9" xfId="12955"/>
    <cellStyle name="Normal 52 9 2" xfId="12956"/>
    <cellStyle name="Normal 53" xfId="1027"/>
    <cellStyle name="Normal 53 10" xfId="12957"/>
    <cellStyle name="Normal 53 10 2" xfId="12958"/>
    <cellStyle name="Normal 53 11" xfId="12959"/>
    <cellStyle name="Normal 53 11 2" xfId="12960"/>
    <cellStyle name="Normal 53 12" xfId="12961"/>
    <cellStyle name="Normal 53 12 2" xfId="12962"/>
    <cellStyle name="Normal 53 13" xfId="12963"/>
    <cellStyle name="Normal 53 13 2" xfId="12964"/>
    <cellStyle name="Normal 53 14" xfId="12965"/>
    <cellStyle name="Normal 53 14 2" xfId="12966"/>
    <cellStyle name="Normal 53 15" xfId="12967"/>
    <cellStyle name="Normal 53 15 2" xfId="12968"/>
    <cellStyle name="Normal 53 16" xfId="12969"/>
    <cellStyle name="Normal 53 16 2" xfId="12970"/>
    <cellStyle name="Normal 53 17" xfId="12971"/>
    <cellStyle name="Normal 53 17 2" xfId="12972"/>
    <cellStyle name="Normal 53 18" xfId="12973"/>
    <cellStyle name="Normal 53 18 2" xfId="12974"/>
    <cellStyle name="Normal 53 19" xfId="12975"/>
    <cellStyle name="Normal 53 19 2" xfId="12976"/>
    <cellStyle name="Normal 53 2" xfId="12977"/>
    <cellStyle name="Normal 53 2 2" xfId="12978"/>
    <cellStyle name="Normal 53 20" xfId="12979"/>
    <cellStyle name="Normal 53 20 2" xfId="12980"/>
    <cellStyle name="Normal 53 21" xfId="12981"/>
    <cellStyle name="Normal 53 21 2" xfId="12982"/>
    <cellStyle name="Normal 53 22" xfId="12983"/>
    <cellStyle name="Normal 53 22 2" xfId="12984"/>
    <cellStyle name="Normal 53 23" xfId="12985"/>
    <cellStyle name="Normal 53 24" xfId="12986"/>
    <cellStyle name="Normal 53 25" xfId="12987"/>
    <cellStyle name="Normal 53 26" xfId="12988"/>
    <cellStyle name="Normal 53 27" xfId="12989"/>
    <cellStyle name="Normal 53 28" xfId="12990"/>
    <cellStyle name="Normal 53 29" xfId="12991"/>
    <cellStyle name="Normal 53 3" xfId="12992"/>
    <cellStyle name="Normal 53 3 2" xfId="12993"/>
    <cellStyle name="Normal 53 30" xfId="12994"/>
    <cellStyle name="Normal 53 31" xfId="12995"/>
    <cellStyle name="Normal 53 32" xfId="12996"/>
    <cellStyle name="Normal 53 33" xfId="12997"/>
    <cellStyle name="Normal 53 34" xfId="12998"/>
    <cellStyle name="Normal 53 35" xfId="12999"/>
    <cellStyle name="Normal 53 36" xfId="13000"/>
    <cellStyle name="Normal 53 37" xfId="13001"/>
    <cellStyle name="Normal 53 38" xfId="13002"/>
    <cellStyle name="Normal 53 39" xfId="13003"/>
    <cellStyle name="Normal 53 4" xfId="13004"/>
    <cellStyle name="Normal 53 4 2" xfId="13005"/>
    <cellStyle name="Normal 53 40" xfId="13006"/>
    <cellStyle name="Normal 53 41" xfId="13007"/>
    <cellStyle name="Normal 53 42" xfId="13008"/>
    <cellStyle name="Normal 53 43" xfId="13009"/>
    <cellStyle name="Normal 53 44" xfId="13010"/>
    <cellStyle name="Normal 53 45" xfId="13011"/>
    <cellStyle name="Normal 53 46" xfId="13012"/>
    <cellStyle name="Normal 53 47" xfId="13013"/>
    <cellStyle name="Normal 53 48" xfId="13014"/>
    <cellStyle name="Normal 53 49" xfId="13015"/>
    <cellStyle name="Normal 53 5" xfId="13016"/>
    <cellStyle name="Normal 53 5 2" xfId="13017"/>
    <cellStyle name="Normal 53 50" xfId="13018"/>
    <cellStyle name="Normal 53 51" xfId="13019"/>
    <cellStyle name="Normal 53 52" xfId="13020"/>
    <cellStyle name="Normal 53 53" xfId="13021"/>
    <cellStyle name="Normal 53 54" xfId="13022"/>
    <cellStyle name="Normal 53 55" xfId="13023"/>
    <cellStyle name="Normal 53 56" xfId="13024"/>
    <cellStyle name="Normal 53 57" xfId="13025"/>
    <cellStyle name="Normal 53 58" xfId="13026"/>
    <cellStyle name="Normal 53 59" xfId="13027"/>
    <cellStyle name="Normal 53 6" xfId="13028"/>
    <cellStyle name="Normal 53 6 2" xfId="13029"/>
    <cellStyle name="Normal 53 60" xfId="13030"/>
    <cellStyle name="Normal 53 61" xfId="13031"/>
    <cellStyle name="Normal 53 62" xfId="13032"/>
    <cellStyle name="Normal 53 63" xfId="13033"/>
    <cellStyle name="Normal 53 64" xfId="13034"/>
    <cellStyle name="Normal 53 65" xfId="13035"/>
    <cellStyle name="Normal 53 66" xfId="13036"/>
    <cellStyle name="Normal 53 67" xfId="13037"/>
    <cellStyle name="Normal 53 68" xfId="13038"/>
    <cellStyle name="Normal 53 69" xfId="13039"/>
    <cellStyle name="Normal 53 7" xfId="13040"/>
    <cellStyle name="Normal 53 7 2" xfId="13041"/>
    <cellStyle name="Normal 53 70" xfId="13042"/>
    <cellStyle name="Normal 53 8" xfId="13043"/>
    <cellStyle name="Normal 53 8 2" xfId="13044"/>
    <cellStyle name="Normal 53 9" xfId="13045"/>
    <cellStyle name="Normal 53 9 2" xfId="13046"/>
    <cellStyle name="Normal 54" xfId="1028"/>
    <cellStyle name="Normal 54 10" xfId="13047"/>
    <cellStyle name="Normal 54 11" xfId="13048"/>
    <cellStyle name="Normal 54 12" xfId="13049"/>
    <cellStyle name="Normal 54 13" xfId="13050"/>
    <cellStyle name="Normal 54 14" xfId="13051"/>
    <cellStyle name="Normal 54 15" xfId="13052"/>
    <cellStyle name="Normal 54 16" xfId="13053"/>
    <cellStyle name="Normal 54 17" xfId="13054"/>
    <cellStyle name="Normal 54 18" xfId="13055"/>
    <cellStyle name="Normal 54 19" xfId="13056"/>
    <cellStyle name="Normal 54 2" xfId="1966"/>
    <cellStyle name="Normal 54 2 10" xfId="35206"/>
    <cellStyle name="Normal 54 2 11" xfId="35207"/>
    <cellStyle name="Normal 54 2 12" xfId="35208"/>
    <cellStyle name="Normal 54 2 13" xfId="35209"/>
    <cellStyle name="Normal 54 2 2" xfId="1975"/>
    <cellStyle name="Normal 54 2 3" xfId="35210"/>
    <cellStyle name="Normal 54 2 4" xfId="35211"/>
    <cellStyle name="Normal 54 2 5" xfId="35212"/>
    <cellStyle name="Normal 54 2 6" xfId="35213"/>
    <cellStyle name="Normal 54 2 7" xfId="35214"/>
    <cellStyle name="Normal 54 2 8" xfId="35215"/>
    <cellStyle name="Normal 54 2 9" xfId="35216"/>
    <cellStyle name="Normal 54 20" xfId="13057"/>
    <cellStyle name="Normal 54 21" xfId="13058"/>
    <cellStyle name="Normal 54 3" xfId="13059"/>
    <cellStyle name="Normal 54 4" xfId="13060"/>
    <cellStyle name="Normal 54 4 2" xfId="40437"/>
    <cellStyle name="Normal 54 5" xfId="13061"/>
    <cellStyle name="Normal 54 6" xfId="13062"/>
    <cellStyle name="Normal 54 7" xfId="13063"/>
    <cellStyle name="Normal 54 8" xfId="13064"/>
    <cellStyle name="Normal 54 9" xfId="13065"/>
    <cellStyle name="Normal 55" xfId="1029"/>
    <cellStyle name="Normal 55 10" xfId="35217"/>
    <cellStyle name="Normal 55 11" xfId="35218"/>
    <cellStyle name="Normal 55 12" xfId="35219"/>
    <cellStyle name="Normal 55 13" xfId="35220"/>
    <cellStyle name="Normal 55 14" xfId="35221"/>
    <cellStyle name="Normal 55 2" xfId="35222"/>
    <cellStyle name="Normal 55 2 10" xfId="35223"/>
    <cellStyle name="Normal 55 2 11" xfId="35224"/>
    <cellStyle name="Normal 55 2 12" xfId="35225"/>
    <cellStyle name="Normal 55 2 13" xfId="35226"/>
    <cellStyle name="Normal 55 2 2" xfId="35227"/>
    <cellStyle name="Normal 55 2 3" xfId="35228"/>
    <cellStyle name="Normal 55 2 4" xfId="35229"/>
    <cellStyle name="Normal 55 2 5" xfId="35230"/>
    <cellStyle name="Normal 55 2 6" xfId="35231"/>
    <cellStyle name="Normal 55 2 7" xfId="35232"/>
    <cellStyle name="Normal 55 2 8" xfId="35233"/>
    <cellStyle name="Normal 55 2 9" xfId="35234"/>
    <cellStyle name="Normal 55 3" xfId="35235"/>
    <cellStyle name="Normal 55 4" xfId="35236"/>
    <cellStyle name="Normal 55 5" xfId="35237"/>
    <cellStyle name="Normal 55 6" xfId="35238"/>
    <cellStyle name="Normal 55 7" xfId="35239"/>
    <cellStyle name="Normal 55 8" xfId="35240"/>
    <cellStyle name="Normal 55 9" xfId="35241"/>
    <cellStyle name="Normal 56" xfId="1030"/>
    <cellStyle name="Normal 56 10" xfId="13066"/>
    <cellStyle name="Normal 56 11" xfId="13067"/>
    <cellStyle name="Normal 56 12" xfId="13068"/>
    <cellStyle name="Normal 56 13" xfId="13069"/>
    <cellStyle name="Normal 56 14" xfId="13070"/>
    <cellStyle name="Normal 56 15" xfId="13071"/>
    <cellStyle name="Normal 56 16" xfId="13072"/>
    <cellStyle name="Normal 56 17" xfId="13073"/>
    <cellStyle name="Normal 56 2" xfId="1974"/>
    <cellStyle name="Normal 56 3" xfId="13074"/>
    <cellStyle name="Normal 56 4" xfId="13075"/>
    <cellStyle name="Normal 56 5" xfId="13076"/>
    <cellStyle name="Normal 56 6" xfId="13077"/>
    <cellStyle name="Normal 56 7" xfId="13078"/>
    <cellStyle name="Normal 56 8" xfId="13079"/>
    <cellStyle name="Normal 56 9" xfId="13080"/>
    <cellStyle name="Normal 57" xfId="1031"/>
    <cellStyle name="Normal 57 2" xfId="35242"/>
    <cellStyle name="Normal 58" xfId="1945"/>
    <cellStyle name="Normal 58 2" xfId="1962"/>
    <cellStyle name="Normal 58 3" xfId="35243"/>
    <cellStyle name="Normal 58 4" xfId="35244"/>
    <cellStyle name="Normal 58_2.10 Streetworks version 2 - RW Update" xfId="35245"/>
    <cellStyle name="Normal 59" xfId="1960"/>
    <cellStyle name="Normal 59 2" xfId="35246"/>
    <cellStyle name="Normal 6" xfId="193"/>
    <cellStyle name="Normal 6 10" xfId="13081"/>
    <cellStyle name="Normal 6 11" xfId="13082"/>
    <cellStyle name="Normal 6 12" xfId="13083"/>
    <cellStyle name="Normal 6 13" xfId="13084"/>
    <cellStyle name="Normal 6 14" xfId="13085"/>
    <cellStyle name="Normal 6 15" xfId="13086"/>
    <cellStyle name="Normal 6 16" xfId="13087"/>
    <cellStyle name="Normal 6 17" xfId="13088"/>
    <cellStyle name="Normal 6 18" xfId="13089"/>
    <cellStyle name="Normal 6 19" xfId="13090"/>
    <cellStyle name="Normal 6 2" xfId="1985"/>
    <cellStyle name="Normal 6 2 10" xfId="13091"/>
    <cellStyle name="Normal 6 2 11" xfId="13092"/>
    <cellStyle name="Normal 6 2 12" xfId="13093"/>
    <cellStyle name="Normal 6 2 13" xfId="13094"/>
    <cellStyle name="Normal 6 2 14" xfId="13095"/>
    <cellStyle name="Normal 6 2 15" xfId="13096"/>
    <cellStyle name="Normal 6 2 16" xfId="13097"/>
    <cellStyle name="Normal 6 2 17" xfId="13098"/>
    <cellStyle name="Normal 6 2 2" xfId="13099"/>
    <cellStyle name="Normal 6 2 3" xfId="13100"/>
    <cellStyle name="Normal 6 2 4" xfId="13101"/>
    <cellStyle name="Normal 6 2 5" xfId="13102"/>
    <cellStyle name="Normal 6 2 6" xfId="13103"/>
    <cellStyle name="Normal 6 2 7" xfId="13104"/>
    <cellStyle name="Normal 6 2 8" xfId="13105"/>
    <cellStyle name="Normal 6 2 9" xfId="13106"/>
    <cellStyle name="Normal 6 20" xfId="13107"/>
    <cellStyle name="Normal 6 21" xfId="13108"/>
    <cellStyle name="Normal 6 22" xfId="13109"/>
    <cellStyle name="Normal 6 23" xfId="13110"/>
    <cellStyle name="Normal 6 24" xfId="13111"/>
    <cellStyle name="Normal 6 25" xfId="13112"/>
    <cellStyle name="Normal 6 26" xfId="13113"/>
    <cellStyle name="Normal 6 27" xfId="13114"/>
    <cellStyle name="Normal 6 28" xfId="13115"/>
    <cellStyle name="Normal 6 29" xfId="13116"/>
    <cellStyle name="Normal 6 3" xfId="13117"/>
    <cellStyle name="Normal 6 3 10" xfId="13118"/>
    <cellStyle name="Normal 6 3 11" xfId="13119"/>
    <cellStyle name="Normal 6 3 12" xfId="13120"/>
    <cellStyle name="Normal 6 3 13" xfId="13121"/>
    <cellStyle name="Normal 6 3 14" xfId="13122"/>
    <cellStyle name="Normal 6 3 15" xfId="13123"/>
    <cellStyle name="Normal 6 3 16" xfId="13124"/>
    <cellStyle name="Normal 6 3 17" xfId="13125"/>
    <cellStyle name="Normal 6 3 2" xfId="13126"/>
    <cellStyle name="Normal 6 3 3" xfId="13127"/>
    <cellStyle name="Normal 6 3 4" xfId="13128"/>
    <cellStyle name="Normal 6 3 5" xfId="13129"/>
    <cellStyle name="Normal 6 3 6" xfId="13130"/>
    <cellStyle name="Normal 6 3 7" xfId="13131"/>
    <cellStyle name="Normal 6 3 8" xfId="13132"/>
    <cellStyle name="Normal 6 3 9" xfId="13133"/>
    <cellStyle name="Normal 6 30" xfId="13134"/>
    <cellStyle name="Normal 6 31" xfId="13135"/>
    <cellStyle name="Normal 6 32" xfId="13136"/>
    <cellStyle name="Normal 6 33" xfId="13137"/>
    <cellStyle name="Normal 6 34" xfId="13138"/>
    <cellStyle name="Normal 6 35" xfId="13139"/>
    <cellStyle name="Normal 6 36" xfId="13140"/>
    <cellStyle name="Normal 6 37" xfId="13141"/>
    <cellStyle name="Normal 6 38" xfId="13142"/>
    <cellStyle name="Normal 6 39" xfId="13143"/>
    <cellStyle name="Normal 6 4" xfId="13144"/>
    <cellStyle name="Normal 6 40" xfId="13145"/>
    <cellStyle name="Normal 6 41" xfId="13146"/>
    <cellStyle name="Normal 6 42" xfId="13147"/>
    <cellStyle name="Normal 6 43" xfId="13148"/>
    <cellStyle name="Normal 6 44" xfId="13149"/>
    <cellStyle name="Normal 6 45" xfId="13150"/>
    <cellStyle name="Normal 6 46" xfId="13151"/>
    <cellStyle name="Normal 6 47" xfId="13152"/>
    <cellStyle name="Normal 6 48" xfId="13153"/>
    <cellStyle name="Normal 6 49" xfId="13154"/>
    <cellStyle name="Normal 6 5" xfId="13155"/>
    <cellStyle name="Normal 6 50" xfId="13156"/>
    <cellStyle name="Normal 6 51" xfId="13157"/>
    <cellStyle name="Normal 6 52" xfId="13158"/>
    <cellStyle name="Normal 6 53" xfId="13159"/>
    <cellStyle name="Normal 6 54" xfId="13160"/>
    <cellStyle name="Normal 6 55" xfId="13161"/>
    <cellStyle name="Normal 6 56" xfId="13162"/>
    <cellStyle name="Normal 6 57" xfId="13163"/>
    <cellStyle name="Normal 6 58" xfId="13164"/>
    <cellStyle name="Normal 6 59" xfId="13165"/>
    <cellStyle name="Normal 6 6" xfId="13166"/>
    <cellStyle name="Normal 6 60" xfId="13167"/>
    <cellStyle name="Normal 6 61" xfId="13168"/>
    <cellStyle name="Normal 6 62" xfId="13169"/>
    <cellStyle name="Normal 6 63" xfId="13170"/>
    <cellStyle name="Normal 6 64" xfId="13171"/>
    <cellStyle name="Normal 6 65" xfId="13172"/>
    <cellStyle name="Normal 6 66" xfId="13173"/>
    <cellStyle name="Normal 6 67" xfId="13174"/>
    <cellStyle name="Normal 6 68" xfId="13175"/>
    <cellStyle name="Normal 6 69" xfId="13176"/>
    <cellStyle name="Normal 6 7" xfId="13177"/>
    <cellStyle name="Normal 6 70" xfId="13178"/>
    <cellStyle name="Normal 6 71" xfId="13179"/>
    <cellStyle name="Normal 6 72" xfId="13180"/>
    <cellStyle name="Normal 6 73" xfId="13181"/>
    <cellStyle name="Normal 6 74" xfId="13182"/>
    <cellStyle name="Normal 6 75" xfId="13183"/>
    <cellStyle name="Normal 6 76" xfId="13184"/>
    <cellStyle name="Normal 6 77" xfId="13185"/>
    <cellStyle name="Normal 6 78" xfId="13186"/>
    <cellStyle name="Normal 6 79" xfId="13187"/>
    <cellStyle name="Normal 6 8" xfId="13188"/>
    <cellStyle name="Normal 6 80" xfId="13189"/>
    <cellStyle name="Normal 6 81" xfId="13190"/>
    <cellStyle name="Normal 6 82" xfId="13191"/>
    <cellStyle name="Normal 6 9" xfId="13192"/>
    <cellStyle name="Normal 60" xfId="1994"/>
    <cellStyle name="Normal 61" xfId="1986"/>
    <cellStyle name="Normal 61 2" xfId="33687"/>
    <cellStyle name="Normal 62" xfId="35247"/>
    <cellStyle name="Normal 63" xfId="40419"/>
    <cellStyle name="Normal 64" xfId="40420"/>
    <cellStyle name="Normal 65" xfId="40423"/>
    <cellStyle name="Normal 7" xfId="102"/>
    <cellStyle name="Normal 7 10" xfId="13193"/>
    <cellStyle name="Normal 7 11" xfId="13194"/>
    <cellStyle name="Normal 7 12" xfId="13195"/>
    <cellStyle name="Normal 7 13" xfId="13196"/>
    <cellStyle name="Normal 7 14" xfId="13197"/>
    <cellStyle name="Normal 7 15" xfId="13198"/>
    <cellStyle name="Normal 7 16" xfId="13199"/>
    <cellStyle name="Normal 7 17" xfId="13200"/>
    <cellStyle name="Normal 7 18" xfId="13201"/>
    <cellStyle name="Normal 7 19" xfId="13202"/>
    <cellStyle name="Normal 7 2" xfId="1032"/>
    <cellStyle name="Normal 7 2 10" xfId="13203"/>
    <cellStyle name="Normal 7 2 11" xfId="13204"/>
    <cellStyle name="Normal 7 2 12" xfId="13205"/>
    <cellStyle name="Normal 7 2 13" xfId="13206"/>
    <cellStyle name="Normal 7 2 14" xfId="13207"/>
    <cellStyle name="Normal 7 2 15" xfId="13208"/>
    <cellStyle name="Normal 7 2 16" xfId="13209"/>
    <cellStyle name="Normal 7 2 17" xfId="13210"/>
    <cellStyle name="Normal 7 2 18" xfId="13211"/>
    <cellStyle name="Normal 7 2 19" xfId="13212"/>
    <cellStyle name="Normal 7 2 2" xfId="13213"/>
    <cellStyle name="Normal 7 2 20" xfId="13214"/>
    <cellStyle name="Normal 7 2 21" xfId="13215"/>
    <cellStyle name="Normal 7 2 22" xfId="13216"/>
    <cellStyle name="Normal 7 2 23" xfId="13217"/>
    <cellStyle name="Normal 7 2 24" xfId="13218"/>
    <cellStyle name="Normal 7 2 25" xfId="13219"/>
    <cellStyle name="Normal 7 2 26" xfId="13220"/>
    <cellStyle name="Normal 7 2 27" xfId="13221"/>
    <cellStyle name="Normal 7 2 28" xfId="13222"/>
    <cellStyle name="Normal 7 2 29" xfId="13223"/>
    <cellStyle name="Normal 7 2 3" xfId="13224"/>
    <cellStyle name="Normal 7 2 30" xfId="13225"/>
    <cellStyle name="Normal 7 2 31" xfId="13226"/>
    <cellStyle name="Normal 7 2 32" xfId="13227"/>
    <cellStyle name="Normal 7 2 33" xfId="13228"/>
    <cellStyle name="Normal 7 2 34" xfId="13229"/>
    <cellStyle name="Normal 7 2 35" xfId="13230"/>
    <cellStyle name="Normal 7 2 36" xfId="13231"/>
    <cellStyle name="Normal 7 2 37" xfId="13232"/>
    <cellStyle name="Normal 7 2 38" xfId="13233"/>
    <cellStyle name="Normal 7 2 39" xfId="13234"/>
    <cellStyle name="Normal 7 2 4" xfId="13235"/>
    <cellStyle name="Normal 7 2 40" xfId="13236"/>
    <cellStyle name="Normal 7 2 41" xfId="13237"/>
    <cellStyle name="Normal 7 2 42" xfId="13238"/>
    <cellStyle name="Normal 7 2 43" xfId="13239"/>
    <cellStyle name="Normal 7 2 44" xfId="13240"/>
    <cellStyle name="Normal 7 2 45" xfId="13241"/>
    <cellStyle name="Normal 7 2 46" xfId="13242"/>
    <cellStyle name="Normal 7 2 47" xfId="13243"/>
    <cellStyle name="Normal 7 2 48" xfId="13244"/>
    <cellStyle name="Normal 7 2 49" xfId="13245"/>
    <cellStyle name="Normal 7 2 5" xfId="13246"/>
    <cellStyle name="Normal 7 2 50" xfId="13247"/>
    <cellStyle name="Normal 7 2 51" xfId="13248"/>
    <cellStyle name="Normal 7 2 52" xfId="13249"/>
    <cellStyle name="Normal 7 2 53" xfId="13250"/>
    <cellStyle name="Normal 7 2 54" xfId="13251"/>
    <cellStyle name="Normal 7 2 55" xfId="13252"/>
    <cellStyle name="Normal 7 2 56" xfId="13253"/>
    <cellStyle name="Normal 7 2 57" xfId="13254"/>
    <cellStyle name="Normal 7 2 58" xfId="13255"/>
    <cellStyle name="Normal 7 2 59" xfId="13256"/>
    <cellStyle name="Normal 7 2 6" xfId="13257"/>
    <cellStyle name="Normal 7 2 60" xfId="13258"/>
    <cellStyle name="Normal 7 2 61" xfId="13259"/>
    <cellStyle name="Normal 7 2 62" xfId="13260"/>
    <cellStyle name="Normal 7 2 63" xfId="13261"/>
    <cellStyle name="Normal 7 2 64" xfId="13262"/>
    <cellStyle name="Normal 7 2 65" xfId="13263"/>
    <cellStyle name="Normal 7 2 66" xfId="13264"/>
    <cellStyle name="Normal 7 2 67" xfId="13265"/>
    <cellStyle name="Normal 7 2 68" xfId="13266"/>
    <cellStyle name="Normal 7 2 69" xfId="13267"/>
    <cellStyle name="Normal 7 2 7" xfId="13268"/>
    <cellStyle name="Normal 7 2 70" xfId="13269"/>
    <cellStyle name="Normal 7 2 71" xfId="13270"/>
    <cellStyle name="Normal 7 2 72" xfId="13271"/>
    <cellStyle name="Normal 7 2 73" xfId="13272"/>
    <cellStyle name="Normal 7 2 74" xfId="13273"/>
    <cellStyle name="Normal 7 2 75" xfId="13274"/>
    <cellStyle name="Normal 7 2 76" xfId="13275"/>
    <cellStyle name="Normal 7 2 77" xfId="13276"/>
    <cellStyle name="Normal 7 2 78" xfId="13277"/>
    <cellStyle name="Normal 7 2 8" xfId="13278"/>
    <cellStyle name="Normal 7 2 9" xfId="13279"/>
    <cellStyle name="Normal 7 20" xfId="13280"/>
    <cellStyle name="Normal 7 21" xfId="13281"/>
    <cellStyle name="Normal 7 22" xfId="13282"/>
    <cellStyle name="Normal 7 23" xfId="13283"/>
    <cellStyle name="Normal 7 24" xfId="13284"/>
    <cellStyle name="Normal 7 25" xfId="13285"/>
    <cellStyle name="Normal 7 26" xfId="13286"/>
    <cellStyle name="Normal 7 27" xfId="13287"/>
    <cellStyle name="Normal 7 28" xfId="13288"/>
    <cellStyle name="Normal 7 29" xfId="13289"/>
    <cellStyle name="Normal 7 3" xfId="13290"/>
    <cellStyle name="Normal 7 3 10" xfId="13291"/>
    <cellStyle name="Normal 7 3 11" xfId="13292"/>
    <cellStyle name="Normal 7 3 12" xfId="13293"/>
    <cellStyle name="Normal 7 3 13" xfId="13294"/>
    <cellStyle name="Normal 7 3 14" xfId="13295"/>
    <cellStyle name="Normal 7 3 15" xfId="13296"/>
    <cellStyle name="Normal 7 3 16" xfId="13297"/>
    <cellStyle name="Normal 7 3 17" xfId="13298"/>
    <cellStyle name="Normal 7 3 18" xfId="33688"/>
    <cellStyle name="Normal 7 3 2" xfId="13299"/>
    <cellStyle name="Normal 7 3 3" xfId="13300"/>
    <cellStyle name="Normal 7 3 4" xfId="13301"/>
    <cellStyle name="Normal 7 3 5" xfId="13302"/>
    <cellStyle name="Normal 7 3 6" xfId="13303"/>
    <cellStyle name="Normal 7 3 7" xfId="13304"/>
    <cellStyle name="Normal 7 3 8" xfId="13305"/>
    <cellStyle name="Normal 7 3 9" xfId="13306"/>
    <cellStyle name="Normal 7 30" xfId="13307"/>
    <cellStyle name="Normal 7 31" xfId="13308"/>
    <cellStyle name="Normal 7 32" xfId="13309"/>
    <cellStyle name="Normal 7 33" xfId="13310"/>
    <cellStyle name="Normal 7 34" xfId="13311"/>
    <cellStyle name="Normal 7 35" xfId="13312"/>
    <cellStyle name="Normal 7 36" xfId="13313"/>
    <cellStyle name="Normal 7 37" xfId="13314"/>
    <cellStyle name="Normal 7 38" xfId="13315"/>
    <cellStyle name="Normal 7 39" xfId="13316"/>
    <cellStyle name="Normal 7 4" xfId="13317"/>
    <cellStyle name="Normal 7 4 10" xfId="13318"/>
    <cellStyle name="Normal 7 4 11" xfId="13319"/>
    <cellStyle name="Normal 7 4 12" xfId="13320"/>
    <cellStyle name="Normal 7 4 13" xfId="13321"/>
    <cellStyle name="Normal 7 4 14" xfId="13322"/>
    <cellStyle name="Normal 7 4 15" xfId="13323"/>
    <cellStyle name="Normal 7 4 16" xfId="13324"/>
    <cellStyle name="Normal 7 4 17" xfId="13325"/>
    <cellStyle name="Normal 7 4 2" xfId="13326"/>
    <cellStyle name="Normal 7 4 2 2" xfId="40409"/>
    <cellStyle name="Normal 7 4 3" xfId="13327"/>
    <cellStyle name="Normal 7 4 4" xfId="13328"/>
    <cellStyle name="Normal 7 4 5" xfId="13329"/>
    <cellStyle name="Normal 7 4 6" xfId="13330"/>
    <cellStyle name="Normal 7 4 7" xfId="13331"/>
    <cellStyle name="Normal 7 4 8" xfId="13332"/>
    <cellStyle name="Normal 7 4 9" xfId="13333"/>
    <cellStyle name="Normal 7 40" xfId="13334"/>
    <cellStyle name="Normal 7 41" xfId="13335"/>
    <cellStyle name="Normal 7 42" xfId="13336"/>
    <cellStyle name="Normal 7 43" xfId="13337"/>
    <cellStyle name="Normal 7 44" xfId="13338"/>
    <cellStyle name="Normal 7 45" xfId="13339"/>
    <cellStyle name="Normal 7 46" xfId="13340"/>
    <cellStyle name="Normal 7 47" xfId="13341"/>
    <cellStyle name="Normal 7 48" xfId="13342"/>
    <cellStyle name="Normal 7 49" xfId="13343"/>
    <cellStyle name="Normal 7 5" xfId="13344"/>
    <cellStyle name="Normal 7 50" xfId="13345"/>
    <cellStyle name="Normal 7 51" xfId="13346"/>
    <cellStyle name="Normal 7 52" xfId="13347"/>
    <cellStyle name="Normal 7 53" xfId="13348"/>
    <cellStyle name="Normal 7 54" xfId="13349"/>
    <cellStyle name="Normal 7 55" xfId="13350"/>
    <cellStyle name="Normal 7 56" xfId="13351"/>
    <cellStyle name="Normal 7 57" xfId="13352"/>
    <cellStyle name="Normal 7 58" xfId="13353"/>
    <cellStyle name="Normal 7 59" xfId="13354"/>
    <cellStyle name="Normal 7 6" xfId="13355"/>
    <cellStyle name="Normal 7 60" xfId="13356"/>
    <cellStyle name="Normal 7 61" xfId="13357"/>
    <cellStyle name="Normal 7 62" xfId="13358"/>
    <cellStyle name="Normal 7 63" xfId="13359"/>
    <cellStyle name="Normal 7 64" xfId="13360"/>
    <cellStyle name="Normal 7 65" xfId="13361"/>
    <cellStyle name="Normal 7 66" xfId="13362"/>
    <cellStyle name="Normal 7 67" xfId="13363"/>
    <cellStyle name="Normal 7 68" xfId="13364"/>
    <cellStyle name="Normal 7 69" xfId="13365"/>
    <cellStyle name="Normal 7 7" xfId="13366"/>
    <cellStyle name="Normal 7 70" xfId="13367"/>
    <cellStyle name="Normal 7 71" xfId="13368"/>
    <cellStyle name="Normal 7 72" xfId="13369"/>
    <cellStyle name="Normal 7 73" xfId="13370"/>
    <cellStyle name="Normal 7 74" xfId="13371"/>
    <cellStyle name="Normal 7 75" xfId="13372"/>
    <cellStyle name="Normal 7 76" xfId="13373"/>
    <cellStyle name="Normal 7 77" xfId="13374"/>
    <cellStyle name="Normal 7 78" xfId="13375"/>
    <cellStyle name="Normal 7 8" xfId="13376"/>
    <cellStyle name="Normal 7 9" xfId="13377"/>
    <cellStyle name="Normal 8" xfId="1033"/>
    <cellStyle name="Normal 8 10" xfId="13378"/>
    <cellStyle name="Normal 8 11" xfId="13379"/>
    <cellStyle name="Normal 8 12" xfId="13380"/>
    <cellStyle name="Normal 8 13" xfId="13381"/>
    <cellStyle name="Normal 8 14" xfId="13382"/>
    <cellStyle name="Normal 8 15" xfId="13383"/>
    <cellStyle name="Normal 8 16" xfId="13384"/>
    <cellStyle name="Normal 8 17" xfId="13385"/>
    <cellStyle name="Normal 8 18" xfId="13386"/>
    <cellStyle name="Normal 8 19" xfId="13387"/>
    <cellStyle name="Normal 8 2" xfId="1034"/>
    <cellStyle name="Normal 8 2 10" xfId="13388"/>
    <cellStyle name="Normal 8 2 11" xfId="13389"/>
    <cellStyle name="Normal 8 2 12" xfId="13390"/>
    <cellStyle name="Normal 8 2 13" xfId="13391"/>
    <cellStyle name="Normal 8 2 14" xfId="13392"/>
    <cellStyle name="Normal 8 2 15" xfId="13393"/>
    <cellStyle name="Normal 8 2 16" xfId="13394"/>
    <cellStyle name="Normal 8 2 17" xfId="13395"/>
    <cellStyle name="Normal 8 2 2" xfId="13396"/>
    <cellStyle name="Normal 8 2 3" xfId="13397"/>
    <cellStyle name="Normal 8 2 4" xfId="13398"/>
    <cellStyle name="Normal 8 2 5" xfId="13399"/>
    <cellStyle name="Normal 8 2 6" xfId="13400"/>
    <cellStyle name="Normal 8 2 7" xfId="13401"/>
    <cellStyle name="Normal 8 2 8" xfId="13402"/>
    <cellStyle name="Normal 8 2 9" xfId="13403"/>
    <cellStyle name="Normal 8 20" xfId="13404"/>
    <cellStyle name="Normal 8 21" xfId="13405"/>
    <cellStyle name="Normal 8 22" xfId="13406"/>
    <cellStyle name="Normal 8 23" xfId="13407"/>
    <cellStyle name="Normal 8 24" xfId="13408"/>
    <cellStyle name="Normal 8 25" xfId="13409"/>
    <cellStyle name="Normal 8 26" xfId="13410"/>
    <cellStyle name="Normal 8 27" xfId="13411"/>
    <cellStyle name="Normal 8 28" xfId="13412"/>
    <cellStyle name="Normal 8 29" xfId="13413"/>
    <cellStyle name="Normal 8 3" xfId="13414"/>
    <cellStyle name="Normal 8 3 10" xfId="13415"/>
    <cellStyle name="Normal 8 3 11" xfId="13416"/>
    <cellStyle name="Normal 8 3 12" xfId="13417"/>
    <cellStyle name="Normal 8 3 13" xfId="13418"/>
    <cellStyle name="Normal 8 3 14" xfId="13419"/>
    <cellStyle name="Normal 8 3 15" xfId="13420"/>
    <cellStyle name="Normal 8 3 16" xfId="13421"/>
    <cellStyle name="Normal 8 3 17" xfId="13422"/>
    <cellStyle name="Normal 8 3 2" xfId="13423"/>
    <cellStyle name="Normal 8 3 3" xfId="13424"/>
    <cellStyle name="Normal 8 3 4" xfId="13425"/>
    <cellStyle name="Normal 8 3 5" xfId="13426"/>
    <cellStyle name="Normal 8 3 6" xfId="13427"/>
    <cellStyle name="Normal 8 3 7" xfId="13428"/>
    <cellStyle name="Normal 8 3 8" xfId="13429"/>
    <cellStyle name="Normal 8 3 9" xfId="13430"/>
    <cellStyle name="Normal 8 30" xfId="13431"/>
    <cellStyle name="Normal 8 31" xfId="13432"/>
    <cellStyle name="Normal 8 32" xfId="13433"/>
    <cellStyle name="Normal 8 33" xfId="13434"/>
    <cellStyle name="Normal 8 34" xfId="13435"/>
    <cellStyle name="Normal 8 35" xfId="13436"/>
    <cellStyle name="Normal 8 36" xfId="13437"/>
    <cellStyle name="Normal 8 37" xfId="13438"/>
    <cellStyle name="Normal 8 38" xfId="13439"/>
    <cellStyle name="Normal 8 39" xfId="13440"/>
    <cellStyle name="Normal 8 4" xfId="13441"/>
    <cellStyle name="Normal 8 4 10" xfId="13442"/>
    <cellStyle name="Normal 8 4 11" xfId="13443"/>
    <cellStyle name="Normal 8 4 12" xfId="13444"/>
    <cellStyle name="Normal 8 4 13" xfId="13445"/>
    <cellStyle name="Normal 8 4 14" xfId="13446"/>
    <cellStyle name="Normal 8 4 15" xfId="13447"/>
    <cellStyle name="Normal 8 4 16" xfId="13448"/>
    <cellStyle name="Normal 8 4 17" xfId="13449"/>
    <cellStyle name="Normal 8 4 2" xfId="13450"/>
    <cellStyle name="Normal 8 4 3" xfId="13451"/>
    <cellStyle name="Normal 8 4 4" xfId="13452"/>
    <cellStyle name="Normal 8 4 5" xfId="13453"/>
    <cellStyle name="Normal 8 4 6" xfId="13454"/>
    <cellStyle name="Normal 8 4 7" xfId="13455"/>
    <cellStyle name="Normal 8 4 8" xfId="13456"/>
    <cellStyle name="Normal 8 4 9" xfId="13457"/>
    <cellStyle name="Normal 8 40" xfId="13458"/>
    <cellStyle name="Normal 8 41" xfId="13459"/>
    <cellStyle name="Normal 8 42" xfId="13460"/>
    <cellStyle name="Normal 8 43" xfId="13461"/>
    <cellStyle name="Normal 8 44" xfId="13462"/>
    <cellStyle name="Normal 8 45" xfId="13463"/>
    <cellStyle name="Normal 8 46" xfId="13464"/>
    <cellStyle name="Normal 8 47" xfId="13465"/>
    <cellStyle name="Normal 8 48" xfId="13466"/>
    <cellStyle name="Normal 8 49" xfId="13467"/>
    <cellStyle name="Normal 8 5" xfId="13468"/>
    <cellStyle name="Normal 8 50" xfId="13469"/>
    <cellStyle name="Normal 8 51" xfId="13470"/>
    <cellStyle name="Normal 8 52" xfId="13471"/>
    <cellStyle name="Normal 8 53" xfId="13472"/>
    <cellStyle name="Normal 8 54" xfId="13473"/>
    <cellStyle name="Normal 8 55" xfId="13474"/>
    <cellStyle name="Normal 8 56" xfId="13475"/>
    <cellStyle name="Normal 8 57" xfId="13476"/>
    <cellStyle name="Normal 8 58" xfId="13477"/>
    <cellStyle name="Normal 8 59" xfId="13478"/>
    <cellStyle name="Normal 8 6" xfId="13479"/>
    <cellStyle name="Normal 8 60" xfId="13480"/>
    <cellStyle name="Normal 8 61" xfId="13481"/>
    <cellStyle name="Normal 8 62" xfId="13482"/>
    <cellStyle name="Normal 8 63" xfId="13483"/>
    <cellStyle name="Normal 8 64" xfId="13484"/>
    <cellStyle name="Normal 8 65" xfId="13485"/>
    <cellStyle name="Normal 8 66" xfId="13486"/>
    <cellStyle name="Normal 8 67" xfId="13487"/>
    <cellStyle name="Normal 8 68" xfId="13488"/>
    <cellStyle name="Normal 8 69" xfId="13489"/>
    <cellStyle name="Normal 8 7" xfId="13490"/>
    <cellStyle name="Normal 8 70" xfId="13491"/>
    <cellStyle name="Normal 8 71" xfId="13492"/>
    <cellStyle name="Normal 8 72" xfId="13493"/>
    <cellStyle name="Normal 8 73" xfId="13494"/>
    <cellStyle name="Normal 8 74" xfId="13495"/>
    <cellStyle name="Normal 8 75" xfId="13496"/>
    <cellStyle name="Normal 8 76" xfId="13497"/>
    <cellStyle name="Normal 8 77" xfId="13498"/>
    <cellStyle name="Normal 8 78" xfId="13499"/>
    <cellStyle name="Normal 8 8" xfId="13500"/>
    <cellStyle name="Normal 8 9" xfId="13501"/>
    <cellStyle name="Normal 9" xfId="103"/>
    <cellStyle name="Normal 9 10" xfId="1035"/>
    <cellStyle name="Normal 9 10 10" xfId="13502"/>
    <cellStyle name="Normal 9 10 11" xfId="13503"/>
    <cellStyle name="Normal 9 10 12" xfId="13504"/>
    <cellStyle name="Normal 9 10 13" xfId="13505"/>
    <cellStyle name="Normal 9 10 14" xfId="13506"/>
    <cellStyle name="Normal 9 10 15" xfId="13507"/>
    <cellStyle name="Normal 9 10 16" xfId="13508"/>
    <cellStyle name="Normal 9 10 17" xfId="13509"/>
    <cellStyle name="Normal 9 10 2" xfId="13510"/>
    <cellStyle name="Normal 9 10 3" xfId="13511"/>
    <cellStyle name="Normal 9 10 4" xfId="13512"/>
    <cellStyle name="Normal 9 10 5" xfId="13513"/>
    <cellStyle name="Normal 9 10 6" xfId="13514"/>
    <cellStyle name="Normal 9 10 7" xfId="13515"/>
    <cellStyle name="Normal 9 10 8" xfId="13516"/>
    <cellStyle name="Normal 9 10 9" xfId="13517"/>
    <cellStyle name="Normal 9 100" xfId="13518"/>
    <cellStyle name="Normal 9 101" xfId="13519"/>
    <cellStyle name="Normal 9 102" xfId="13520"/>
    <cellStyle name="Normal 9 103" xfId="13521"/>
    <cellStyle name="Normal 9 104" xfId="13522"/>
    <cellStyle name="Normal 9 105" xfId="13523"/>
    <cellStyle name="Normal 9 106" xfId="13524"/>
    <cellStyle name="Normal 9 107" xfId="13525"/>
    <cellStyle name="Normal 9 108" xfId="13526"/>
    <cellStyle name="Normal 9 109" xfId="13527"/>
    <cellStyle name="Normal 9 11" xfId="1036"/>
    <cellStyle name="Normal 9 11 10" xfId="13528"/>
    <cellStyle name="Normal 9 11 11" xfId="13529"/>
    <cellStyle name="Normal 9 11 12" xfId="13530"/>
    <cellStyle name="Normal 9 11 13" xfId="13531"/>
    <cellStyle name="Normal 9 11 14" xfId="13532"/>
    <cellStyle name="Normal 9 11 15" xfId="13533"/>
    <cellStyle name="Normal 9 11 16" xfId="13534"/>
    <cellStyle name="Normal 9 11 17" xfId="13535"/>
    <cellStyle name="Normal 9 11 2" xfId="13536"/>
    <cellStyle name="Normal 9 11 3" xfId="13537"/>
    <cellStyle name="Normal 9 11 4" xfId="13538"/>
    <cellStyle name="Normal 9 11 5" xfId="13539"/>
    <cellStyle name="Normal 9 11 6" xfId="13540"/>
    <cellStyle name="Normal 9 11 7" xfId="13541"/>
    <cellStyle name="Normal 9 11 8" xfId="13542"/>
    <cellStyle name="Normal 9 11 9" xfId="13543"/>
    <cellStyle name="Normal 9 110" xfId="13544"/>
    <cellStyle name="Normal 9 111" xfId="13545"/>
    <cellStyle name="Normal 9 112" xfId="13546"/>
    <cellStyle name="Normal 9 113" xfId="13547"/>
    <cellStyle name="Normal 9 114" xfId="13548"/>
    <cellStyle name="Normal 9 115" xfId="13549"/>
    <cellStyle name="Normal 9 116" xfId="13550"/>
    <cellStyle name="Normal 9 117" xfId="13551"/>
    <cellStyle name="Normal 9 118" xfId="13552"/>
    <cellStyle name="Normal 9 119" xfId="13553"/>
    <cellStyle name="Normal 9 12" xfId="1037"/>
    <cellStyle name="Normal 9 12 10" xfId="13554"/>
    <cellStyle name="Normal 9 12 11" xfId="13555"/>
    <cellStyle name="Normal 9 12 12" xfId="13556"/>
    <cellStyle name="Normal 9 12 13" xfId="13557"/>
    <cellStyle name="Normal 9 12 14" xfId="13558"/>
    <cellStyle name="Normal 9 12 15" xfId="13559"/>
    <cellStyle name="Normal 9 12 16" xfId="13560"/>
    <cellStyle name="Normal 9 12 17" xfId="13561"/>
    <cellStyle name="Normal 9 12 2" xfId="13562"/>
    <cellStyle name="Normal 9 12 3" xfId="13563"/>
    <cellStyle name="Normal 9 12 4" xfId="13564"/>
    <cellStyle name="Normal 9 12 5" xfId="13565"/>
    <cellStyle name="Normal 9 12 6" xfId="13566"/>
    <cellStyle name="Normal 9 12 7" xfId="13567"/>
    <cellStyle name="Normal 9 12 8" xfId="13568"/>
    <cellStyle name="Normal 9 12 9" xfId="13569"/>
    <cellStyle name="Normal 9 120" xfId="13570"/>
    <cellStyle name="Normal 9 121" xfId="13571"/>
    <cellStyle name="Normal 9 122" xfId="13572"/>
    <cellStyle name="Normal 9 123" xfId="13573"/>
    <cellStyle name="Normal 9 124" xfId="13574"/>
    <cellStyle name="Normal 9 13" xfId="1038"/>
    <cellStyle name="Normal 9 13 10" xfId="13575"/>
    <cellStyle name="Normal 9 13 11" xfId="13576"/>
    <cellStyle name="Normal 9 13 12" xfId="13577"/>
    <cellStyle name="Normal 9 13 13" xfId="13578"/>
    <cellStyle name="Normal 9 13 14" xfId="13579"/>
    <cellStyle name="Normal 9 13 15" xfId="13580"/>
    <cellStyle name="Normal 9 13 16" xfId="13581"/>
    <cellStyle name="Normal 9 13 17" xfId="13582"/>
    <cellStyle name="Normal 9 13 2" xfId="13583"/>
    <cellStyle name="Normal 9 13 3" xfId="13584"/>
    <cellStyle name="Normal 9 13 4" xfId="13585"/>
    <cellStyle name="Normal 9 13 5" xfId="13586"/>
    <cellStyle name="Normal 9 13 6" xfId="13587"/>
    <cellStyle name="Normal 9 13 7" xfId="13588"/>
    <cellStyle name="Normal 9 13 8" xfId="13589"/>
    <cellStyle name="Normal 9 13 9" xfId="13590"/>
    <cellStyle name="Normal 9 14" xfId="1039"/>
    <cellStyle name="Normal 9 14 10" xfId="13591"/>
    <cellStyle name="Normal 9 14 11" xfId="13592"/>
    <cellStyle name="Normal 9 14 12" xfId="13593"/>
    <cellStyle name="Normal 9 14 13" xfId="13594"/>
    <cellStyle name="Normal 9 14 14" xfId="13595"/>
    <cellStyle name="Normal 9 14 15" xfId="13596"/>
    <cellStyle name="Normal 9 14 16" xfId="13597"/>
    <cellStyle name="Normal 9 14 17" xfId="13598"/>
    <cellStyle name="Normal 9 14 2" xfId="13599"/>
    <cellStyle name="Normal 9 14 3" xfId="13600"/>
    <cellStyle name="Normal 9 14 4" xfId="13601"/>
    <cellStyle name="Normal 9 14 5" xfId="13602"/>
    <cellStyle name="Normal 9 14 6" xfId="13603"/>
    <cellStyle name="Normal 9 14 7" xfId="13604"/>
    <cellStyle name="Normal 9 14 8" xfId="13605"/>
    <cellStyle name="Normal 9 14 9" xfId="13606"/>
    <cellStyle name="Normal 9 15" xfId="1040"/>
    <cellStyle name="Normal 9 15 10" xfId="13607"/>
    <cellStyle name="Normal 9 15 11" xfId="13608"/>
    <cellStyle name="Normal 9 15 12" xfId="13609"/>
    <cellStyle name="Normal 9 15 13" xfId="13610"/>
    <cellStyle name="Normal 9 15 14" xfId="13611"/>
    <cellStyle name="Normal 9 15 15" xfId="13612"/>
    <cellStyle name="Normal 9 15 16" xfId="13613"/>
    <cellStyle name="Normal 9 15 17" xfId="13614"/>
    <cellStyle name="Normal 9 15 2" xfId="13615"/>
    <cellStyle name="Normal 9 15 3" xfId="13616"/>
    <cellStyle name="Normal 9 15 4" xfId="13617"/>
    <cellStyle name="Normal 9 15 5" xfId="13618"/>
    <cellStyle name="Normal 9 15 6" xfId="13619"/>
    <cellStyle name="Normal 9 15 7" xfId="13620"/>
    <cellStyle name="Normal 9 15 8" xfId="13621"/>
    <cellStyle name="Normal 9 15 9" xfId="13622"/>
    <cellStyle name="Normal 9 16" xfId="1041"/>
    <cellStyle name="Normal 9 16 10" xfId="13623"/>
    <cellStyle name="Normal 9 16 11" xfId="13624"/>
    <cellStyle name="Normal 9 16 12" xfId="13625"/>
    <cellStyle name="Normal 9 16 13" xfId="13626"/>
    <cellStyle name="Normal 9 16 14" xfId="13627"/>
    <cellStyle name="Normal 9 16 15" xfId="13628"/>
    <cellStyle name="Normal 9 16 16" xfId="13629"/>
    <cellStyle name="Normal 9 16 17" xfId="13630"/>
    <cellStyle name="Normal 9 16 2" xfId="13631"/>
    <cellStyle name="Normal 9 16 3" xfId="13632"/>
    <cellStyle name="Normal 9 16 4" xfId="13633"/>
    <cellStyle name="Normal 9 16 5" xfId="13634"/>
    <cellStyle name="Normal 9 16 6" xfId="13635"/>
    <cellStyle name="Normal 9 16 7" xfId="13636"/>
    <cellStyle name="Normal 9 16 8" xfId="13637"/>
    <cellStyle name="Normal 9 16 9" xfId="13638"/>
    <cellStyle name="Normal 9 17" xfId="1042"/>
    <cellStyle name="Normal 9 17 10" xfId="13639"/>
    <cellStyle name="Normal 9 17 11" xfId="13640"/>
    <cellStyle name="Normal 9 17 12" xfId="13641"/>
    <cellStyle name="Normal 9 17 13" xfId="13642"/>
    <cellStyle name="Normal 9 17 14" xfId="13643"/>
    <cellStyle name="Normal 9 17 15" xfId="13644"/>
    <cellStyle name="Normal 9 17 16" xfId="13645"/>
    <cellStyle name="Normal 9 17 17" xfId="13646"/>
    <cellStyle name="Normal 9 17 2" xfId="13647"/>
    <cellStyle name="Normal 9 17 3" xfId="13648"/>
    <cellStyle name="Normal 9 17 4" xfId="13649"/>
    <cellStyle name="Normal 9 17 5" xfId="13650"/>
    <cellStyle name="Normal 9 17 6" xfId="13651"/>
    <cellStyle name="Normal 9 17 7" xfId="13652"/>
    <cellStyle name="Normal 9 17 8" xfId="13653"/>
    <cellStyle name="Normal 9 17 9" xfId="13654"/>
    <cellStyle name="Normal 9 18" xfId="1043"/>
    <cellStyle name="Normal 9 18 10" xfId="13655"/>
    <cellStyle name="Normal 9 18 11" xfId="13656"/>
    <cellStyle name="Normal 9 18 12" xfId="13657"/>
    <cellStyle name="Normal 9 18 13" xfId="13658"/>
    <cellStyle name="Normal 9 18 14" xfId="13659"/>
    <cellStyle name="Normal 9 18 15" xfId="13660"/>
    <cellStyle name="Normal 9 18 16" xfId="13661"/>
    <cellStyle name="Normal 9 18 17" xfId="13662"/>
    <cellStyle name="Normal 9 18 2" xfId="13663"/>
    <cellStyle name="Normal 9 18 3" xfId="13664"/>
    <cellStyle name="Normal 9 18 4" xfId="13665"/>
    <cellStyle name="Normal 9 18 5" xfId="13666"/>
    <cellStyle name="Normal 9 18 6" xfId="13667"/>
    <cellStyle name="Normal 9 18 7" xfId="13668"/>
    <cellStyle name="Normal 9 18 8" xfId="13669"/>
    <cellStyle name="Normal 9 18 9" xfId="13670"/>
    <cellStyle name="Normal 9 19" xfId="1044"/>
    <cellStyle name="Normal 9 19 10" xfId="13671"/>
    <cellStyle name="Normal 9 19 11" xfId="13672"/>
    <cellStyle name="Normal 9 19 12" xfId="13673"/>
    <cellStyle name="Normal 9 19 13" xfId="13674"/>
    <cellStyle name="Normal 9 19 14" xfId="13675"/>
    <cellStyle name="Normal 9 19 15" xfId="13676"/>
    <cellStyle name="Normal 9 19 16" xfId="13677"/>
    <cellStyle name="Normal 9 19 17" xfId="13678"/>
    <cellStyle name="Normal 9 19 2" xfId="13679"/>
    <cellStyle name="Normal 9 19 3" xfId="13680"/>
    <cellStyle name="Normal 9 19 4" xfId="13681"/>
    <cellStyle name="Normal 9 19 5" xfId="13682"/>
    <cellStyle name="Normal 9 19 6" xfId="13683"/>
    <cellStyle name="Normal 9 19 7" xfId="13684"/>
    <cellStyle name="Normal 9 19 8" xfId="13685"/>
    <cellStyle name="Normal 9 19 9" xfId="13686"/>
    <cellStyle name="Normal 9 2" xfId="1045"/>
    <cellStyle name="Normal 9 2 2" xfId="1046"/>
    <cellStyle name="Normal 9 2 2 10" xfId="13687"/>
    <cellStyle name="Normal 9 2 2 11" xfId="13688"/>
    <cellStyle name="Normal 9 2 2 12" xfId="13689"/>
    <cellStyle name="Normal 9 2 2 13" xfId="13690"/>
    <cellStyle name="Normal 9 2 2 14" xfId="13691"/>
    <cellStyle name="Normal 9 2 2 15" xfId="13692"/>
    <cellStyle name="Normal 9 2 2 16" xfId="13693"/>
    <cellStyle name="Normal 9 2 2 17" xfId="13694"/>
    <cellStyle name="Normal 9 2 2 2" xfId="13695"/>
    <cellStyle name="Normal 9 2 2 3" xfId="13696"/>
    <cellStyle name="Normal 9 2 2 4" xfId="13697"/>
    <cellStyle name="Normal 9 2 2 5" xfId="13698"/>
    <cellStyle name="Normal 9 2 2 6" xfId="13699"/>
    <cellStyle name="Normal 9 2 2 7" xfId="13700"/>
    <cellStyle name="Normal 9 2 2 8" xfId="13701"/>
    <cellStyle name="Normal 9 2 2 9" xfId="13702"/>
    <cellStyle name="Normal 9 20" xfId="1047"/>
    <cellStyle name="Normal 9 20 10" xfId="13703"/>
    <cellStyle name="Normal 9 20 11" xfId="13704"/>
    <cellStyle name="Normal 9 20 12" xfId="13705"/>
    <cellStyle name="Normal 9 20 13" xfId="13706"/>
    <cellStyle name="Normal 9 20 14" xfId="13707"/>
    <cellStyle name="Normal 9 20 15" xfId="13708"/>
    <cellStyle name="Normal 9 20 16" xfId="13709"/>
    <cellStyle name="Normal 9 20 17" xfId="13710"/>
    <cellStyle name="Normal 9 20 2" xfId="13711"/>
    <cellStyle name="Normal 9 20 3" xfId="13712"/>
    <cellStyle name="Normal 9 20 4" xfId="13713"/>
    <cellStyle name="Normal 9 20 5" xfId="13714"/>
    <cellStyle name="Normal 9 20 6" xfId="13715"/>
    <cellStyle name="Normal 9 20 7" xfId="13716"/>
    <cellStyle name="Normal 9 20 8" xfId="13717"/>
    <cellStyle name="Normal 9 20 9" xfId="13718"/>
    <cellStyle name="Normal 9 21" xfId="1048"/>
    <cellStyle name="Normal 9 21 10" xfId="13719"/>
    <cellStyle name="Normal 9 21 11" xfId="13720"/>
    <cellStyle name="Normal 9 21 12" xfId="13721"/>
    <cellStyle name="Normal 9 21 13" xfId="13722"/>
    <cellStyle name="Normal 9 21 14" xfId="13723"/>
    <cellStyle name="Normal 9 21 15" xfId="13724"/>
    <cellStyle name="Normal 9 21 16" xfId="13725"/>
    <cellStyle name="Normal 9 21 17" xfId="13726"/>
    <cellStyle name="Normal 9 21 2" xfId="13727"/>
    <cellStyle name="Normal 9 21 3" xfId="13728"/>
    <cellStyle name="Normal 9 21 4" xfId="13729"/>
    <cellStyle name="Normal 9 21 5" xfId="13730"/>
    <cellStyle name="Normal 9 21 6" xfId="13731"/>
    <cellStyle name="Normal 9 21 7" xfId="13732"/>
    <cellStyle name="Normal 9 21 8" xfId="13733"/>
    <cellStyle name="Normal 9 21 9" xfId="13734"/>
    <cellStyle name="Normal 9 22" xfId="1049"/>
    <cellStyle name="Normal 9 22 10" xfId="13735"/>
    <cellStyle name="Normal 9 22 11" xfId="13736"/>
    <cellStyle name="Normal 9 22 12" xfId="13737"/>
    <cellStyle name="Normal 9 22 13" xfId="13738"/>
    <cellStyle name="Normal 9 22 14" xfId="13739"/>
    <cellStyle name="Normal 9 22 15" xfId="13740"/>
    <cellStyle name="Normal 9 22 16" xfId="13741"/>
    <cellStyle name="Normal 9 22 17" xfId="13742"/>
    <cellStyle name="Normal 9 22 2" xfId="13743"/>
    <cellStyle name="Normal 9 22 3" xfId="13744"/>
    <cellStyle name="Normal 9 22 4" xfId="13745"/>
    <cellStyle name="Normal 9 22 5" xfId="13746"/>
    <cellStyle name="Normal 9 22 6" xfId="13747"/>
    <cellStyle name="Normal 9 22 7" xfId="13748"/>
    <cellStyle name="Normal 9 22 8" xfId="13749"/>
    <cellStyle name="Normal 9 22 9" xfId="13750"/>
    <cellStyle name="Normal 9 23" xfId="1050"/>
    <cellStyle name="Normal 9 23 10" xfId="13751"/>
    <cellStyle name="Normal 9 23 11" xfId="13752"/>
    <cellStyle name="Normal 9 23 12" xfId="13753"/>
    <cellStyle name="Normal 9 23 13" xfId="13754"/>
    <cellStyle name="Normal 9 23 14" xfId="13755"/>
    <cellStyle name="Normal 9 23 15" xfId="13756"/>
    <cellStyle name="Normal 9 23 16" xfId="13757"/>
    <cellStyle name="Normal 9 23 17" xfId="13758"/>
    <cellStyle name="Normal 9 23 2" xfId="13759"/>
    <cellStyle name="Normal 9 23 3" xfId="13760"/>
    <cellStyle name="Normal 9 23 4" xfId="13761"/>
    <cellStyle name="Normal 9 23 5" xfId="13762"/>
    <cellStyle name="Normal 9 23 6" xfId="13763"/>
    <cellStyle name="Normal 9 23 7" xfId="13764"/>
    <cellStyle name="Normal 9 23 8" xfId="13765"/>
    <cellStyle name="Normal 9 23 9" xfId="13766"/>
    <cellStyle name="Normal 9 24" xfId="1051"/>
    <cellStyle name="Normal 9 24 10" xfId="13767"/>
    <cellStyle name="Normal 9 24 11" xfId="13768"/>
    <cellStyle name="Normal 9 24 12" xfId="13769"/>
    <cellStyle name="Normal 9 24 13" xfId="13770"/>
    <cellStyle name="Normal 9 24 14" xfId="13771"/>
    <cellStyle name="Normal 9 24 15" xfId="13772"/>
    <cellStyle name="Normal 9 24 16" xfId="13773"/>
    <cellStyle name="Normal 9 24 17" xfId="13774"/>
    <cellStyle name="Normal 9 24 2" xfId="13775"/>
    <cellStyle name="Normal 9 24 3" xfId="13776"/>
    <cellStyle name="Normal 9 24 4" xfId="13777"/>
    <cellStyle name="Normal 9 24 5" xfId="13778"/>
    <cellStyle name="Normal 9 24 6" xfId="13779"/>
    <cellStyle name="Normal 9 24 7" xfId="13780"/>
    <cellStyle name="Normal 9 24 8" xfId="13781"/>
    <cellStyle name="Normal 9 24 9" xfId="13782"/>
    <cellStyle name="Normal 9 25" xfId="1052"/>
    <cellStyle name="Normal 9 25 10" xfId="13783"/>
    <cellStyle name="Normal 9 25 11" xfId="13784"/>
    <cellStyle name="Normal 9 25 12" xfId="13785"/>
    <cellStyle name="Normal 9 25 13" xfId="13786"/>
    <cellStyle name="Normal 9 25 14" xfId="13787"/>
    <cellStyle name="Normal 9 25 15" xfId="13788"/>
    <cellStyle name="Normal 9 25 16" xfId="13789"/>
    <cellStyle name="Normal 9 25 17" xfId="13790"/>
    <cellStyle name="Normal 9 25 2" xfId="13791"/>
    <cellStyle name="Normal 9 25 3" xfId="13792"/>
    <cellStyle name="Normal 9 25 4" xfId="13793"/>
    <cellStyle name="Normal 9 25 5" xfId="13794"/>
    <cellStyle name="Normal 9 25 6" xfId="13795"/>
    <cellStyle name="Normal 9 25 7" xfId="13796"/>
    <cellStyle name="Normal 9 25 8" xfId="13797"/>
    <cellStyle name="Normal 9 25 9" xfId="13798"/>
    <cellStyle name="Normal 9 26" xfId="1053"/>
    <cellStyle name="Normal 9 26 10" xfId="13799"/>
    <cellStyle name="Normal 9 26 11" xfId="13800"/>
    <cellStyle name="Normal 9 26 12" xfId="13801"/>
    <cellStyle name="Normal 9 26 13" xfId="13802"/>
    <cellStyle name="Normal 9 26 14" xfId="13803"/>
    <cellStyle name="Normal 9 26 15" xfId="13804"/>
    <cellStyle name="Normal 9 26 16" xfId="13805"/>
    <cellStyle name="Normal 9 26 17" xfId="13806"/>
    <cellStyle name="Normal 9 26 2" xfId="13807"/>
    <cellStyle name="Normal 9 26 3" xfId="13808"/>
    <cellStyle name="Normal 9 26 4" xfId="13809"/>
    <cellStyle name="Normal 9 26 5" xfId="13810"/>
    <cellStyle name="Normal 9 26 6" xfId="13811"/>
    <cellStyle name="Normal 9 26 7" xfId="13812"/>
    <cellStyle name="Normal 9 26 8" xfId="13813"/>
    <cellStyle name="Normal 9 26 9" xfId="13814"/>
    <cellStyle name="Normal 9 27" xfId="1054"/>
    <cellStyle name="Normal 9 27 10" xfId="13815"/>
    <cellStyle name="Normal 9 27 11" xfId="13816"/>
    <cellStyle name="Normal 9 27 12" xfId="13817"/>
    <cellStyle name="Normal 9 27 13" xfId="13818"/>
    <cellStyle name="Normal 9 27 14" xfId="13819"/>
    <cellStyle name="Normal 9 27 15" xfId="13820"/>
    <cellStyle name="Normal 9 27 16" xfId="13821"/>
    <cellStyle name="Normal 9 27 17" xfId="13822"/>
    <cellStyle name="Normal 9 27 2" xfId="13823"/>
    <cellStyle name="Normal 9 27 3" xfId="13824"/>
    <cellStyle name="Normal 9 27 4" xfId="13825"/>
    <cellStyle name="Normal 9 27 5" xfId="13826"/>
    <cellStyle name="Normal 9 27 6" xfId="13827"/>
    <cellStyle name="Normal 9 27 7" xfId="13828"/>
    <cellStyle name="Normal 9 27 8" xfId="13829"/>
    <cellStyle name="Normal 9 27 9" xfId="13830"/>
    <cellStyle name="Normal 9 28" xfId="1055"/>
    <cellStyle name="Normal 9 28 10" xfId="13831"/>
    <cellStyle name="Normal 9 28 11" xfId="13832"/>
    <cellStyle name="Normal 9 28 12" xfId="13833"/>
    <cellStyle name="Normal 9 28 13" xfId="13834"/>
    <cellStyle name="Normal 9 28 14" xfId="13835"/>
    <cellStyle name="Normal 9 28 15" xfId="13836"/>
    <cellStyle name="Normal 9 28 16" xfId="13837"/>
    <cellStyle name="Normal 9 28 17" xfId="13838"/>
    <cellStyle name="Normal 9 28 2" xfId="13839"/>
    <cellStyle name="Normal 9 28 3" xfId="13840"/>
    <cellStyle name="Normal 9 28 4" xfId="13841"/>
    <cellStyle name="Normal 9 28 5" xfId="13842"/>
    <cellStyle name="Normal 9 28 6" xfId="13843"/>
    <cellStyle name="Normal 9 28 7" xfId="13844"/>
    <cellStyle name="Normal 9 28 8" xfId="13845"/>
    <cellStyle name="Normal 9 28 9" xfId="13846"/>
    <cellStyle name="Normal 9 29" xfId="1056"/>
    <cellStyle name="Normal 9 29 10" xfId="13847"/>
    <cellStyle name="Normal 9 29 11" xfId="13848"/>
    <cellStyle name="Normal 9 29 12" xfId="13849"/>
    <cellStyle name="Normal 9 29 13" xfId="13850"/>
    <cellStyle name="Normal 9 29 14" xfId="13851"/>
    <cellStyle name="Normal 9 29 15" xfId="13852"/>
    <cellStyle name="Normal 9 29 16" xfId="13853"/>
    <cellStyle name="Normal 9 29 17" xfId="13854"/>
    <cellStyle name="Normal 9 29 2" xfId="13855"/>
    <cellStyle name="Normal 9 29 3" xfId="13856"/>
    <cellStyle name="Normal 9 29 4" xfId="13857"/>
    <cellStyle name="Normal 9 29 5" xfId="13858"/>
    <cellStyle name="Normal 9 29 6" xfId="13859"/>
    <cellStyle name="Normal 9 29 7" xfId="13860"/>
    <cellStyle name="Normal 9 29 8" xfId="13861"/>
    <cellStyle name="Normal 9 29 9" xfId="13862"/>
    <cellStyle name="Normal 9 3" xfId="1057"/>
    <cellStyle name="Normal 9 3 10" xfId="13863"/>
    <cellStyle name="Normal 9 3 11" xfId="13864"/>
    <cellStyle name="Normal 9 3 12" xfId="13865"/>
    <cellStyle name="Normal 9 3 13" xfId="13866"/>
    <cellStyle name="Normal 9 3 14" xfId="13867"/>
    <cellStyle name="Normal 9 3 15" xfId="13868"/>
    <cellStyle name="Normal 9 3 16" xfId="13869"/>
    <cellStyle name="Normal 9 3 17" xfId="13870"/>
    <cellStyle name="Normal 9 3 18" xfId="13871"/>
    <cellStyle name="Normal 9 3 19" xfId="13872"/>
    <cellStyle name="Normal 9 3 2" xfId="13873"/>
    <cellStyle name="Normal 9 3 20" xfId="13874"/>
    <cellStyle name="Normal 9 3 21" xfId="13875"/>
    <cellStyle name="Normal 9 3 22" xfId="13876"/>
    <cellStyle name="Normal 9 3 23" xfId="13877"/>
    <cellStyle name="Normal 9 3 24" xfId="13878"/>
    <cellStyle name="Normal 9 3 25" xfId="13879"/>
    <cellStyle name="Normal 9 3 26" xfId="13880"/>
    <cellStyle name="Normal 9 3 27" xfId="13881"/>
    <cellStyle name="Normal 9 3 28" xfId="13882"/>
    <cellStyle name="Normal 9 3 29" xfId="13883"/>
    <cellStyle name="Normal 9 3 3" xfId="13884"/>
    <cellStyle name="Normal 9 3 30" xfId="13885"/>
    <cellStyle name="Normal 9 3 31" xfId="13886"/>
    <cellStyle name="Normal 9 3 32" xfId="13887"/>
    <cellStyle name="Normal 9 3 33" xfId="13888"/>
    <cellStyle name="Normal 9 3 34" xfId="13889"/>
    <cellStyle name="Normal 9 3 35" xfId="13890"/>
    <cellStyle name="Normal 9 3 36" xfId="13891"/>
    <cellStyle name="Normal 9 3 37" xfId="13892"/>
    <cellStyle name="Normal 9 3 38" xfId="13893"/>
    <cellStyle name="Normal 9 3 39" xfId="13894"/>
    <cellStyle name="Normal 9 3 4" xfId="13895"/>
    <cellStyle name="Normal 9 3 40" xfId="13896"/>
    <cellStyle name="Normal 9 3 41" xfId="13897"/>
    <cellStyle name="Normal 9 3 42" xfId="13898"/>
    <cellStyle name="Normal 9 3 43" xfId="13899"/>
    <cellStyle name="Normal 9 3 44" xfId="13900"/>
    <cellStyle name="Normal 9 3 45" xfId="13901"/>
    <cellStyle name="Normal 9 3 46" xfId="13902"/>
    <cellStyle name="Normal 9 3 47" xfId="13903"/>
    <cellStyle name="Normal 9 3 48" xfId="13904"/>
    <cellStyle name="Normal 9 3 49" xfId="13905"/>
    <cellStyle name="Normal 9 3 5" xfId="13906"/>
    <cellStyle name="Normal 9 3 50" xfId="13907"/>
    <cellStyle name="Normal 9 3 51" xfId="13908"/>
    <cellStyle name="Normal 9 3 52" xfId="13909"/>
    <cellStyle name="Normal 9 3 53" xfId="13910"/>
    <cellStyle name="Normal 9 3 54" xfId="13911"/>
    <cellStyle name="Normal 9 3 55" xfId="13912"/>
    <cellStyle name="Normal 9 3 56" xfId="13913"/>
    <cellStyle name="Normal 9 3 57" xfId="13914"/>
    <cellStyle name="Normal 9 3 58" xfId="13915"/>
    <cellStyle name="Normal 9 3 59" xfId="13916"/>
    <cellStyle name="Normal 9 3 6" xfId="13917"/>
    <cellStyle name="Normal 9 3 60" xfId="13918"/>
    <cellStyle name="Normal 9 3 61" xfId="13919"/>
    <cellStyle name="Normal 9 3 62" xfId="13920"/>
    <cellStyle name="Normal 9 3 63" xfId="13921"/>
    <cellStyle name="Normal 9 3 64" xfId="13922"/>
    <cellStyle name="Normal 9 3 65" xfId="13923"/>
    <cellStyle name="Normal 9 3 66" xfId="13924"/>
    <cellStyle name="Normal 9 3 67" xfId="13925"/>
    <cellStyle name="Normal 9 3 68" xfId="13926"/>
    <cellStyle name="Normal 9 3 69" xfId="13927"/>
    <cellStyle name="Normal 9 3 7" xfId="13928"/>
    <cellStyle name="Normal 9 3 70" xfId="13929"/>
    <cellStyle name="Normal 9 3 71" xfId="13930"/>
    <cellStyle name="Normal 9 3 72" xfId="13931"/>
    <cellStyle name="Normal 9 3 73" xfId="13932"/>
    <cellStyle name="Normal 9 3 74" xfId="13933"/>
    <cellStyle name="Normal 9 3 75" xfId="13934"/>
    <cellStyle name="Normal 9 3 76" xfId="13935"/>
    <cellStyle name="Normal 9 3 77" xfId="13936"/>
    <cellStyle name="Normal 9 3 78" xfId="13937"/>
    <cellStyle name="Normal 9 3 8" xfId="13938"/>
    <cellStyle name="Normal 9 3 9" xfId="13939"/>
    <cellStyle name="Normal 9 30" xfId="1058"/>
    <cellStyle name="Normal 9 30 10" xfId="13940"/>
    <cellStyle name="Normal 9 30 11" xfId="13941"/>
    <cellStyle name="Normal 9 30 12" xfId="13942"/>
    <cellStyle name="Normal 9 30 13" xfId="13943"/>
    <cellStyle name="Normal 9 30 14" xfId="13944"/>
    <cellStyle name="Normal 9 30 15" xfId="13945"/>
    <cellStyle name="Normal 9 30 16" xfId="13946"/>
    <cellStyle name="Normal 9 30 17" xfId="13947"/>
    <cellStyle name="Normal 9 30 2" xfId="13948"/>
    <cellStyle name="Normal 9 30 3" xfId="13949"/>
    <cellStyle name="Normal 9 30 4" xfId="13950"/>
    <cellStyle name="Normal 9 30 5" xfId="13951"/>
    <cellStyle name="Normal 9 30 6" xfId="13952"/>
    <cellStyle name="Normal 9 30 7" xfId="13953"/>
    <cellStyle name="Normal 9 30 8" xfId="13954"/>
    <cellStyle name="Normal 9 30 9" xfId="13955"/>
    <cellStyle name="Normal 9 31" xfId="1059"/>
    <cellStyle name="Normal 9 31 10" xfId="13956"/>
    <cellStyle name="Normal 9 31 11" xfId="13957"/>
    <cellStyle name="Normal 9 31 12" xfId="13958"/>
    <cellStyle name="Normal 9 31 13" xfId="13959"/>
    <cellStyle name="Normal 9 31 14" xfId="13960"/>
    <cellStyle name="Normal 9 31 15" xfId="13961"/>
    <cellStyle name="Normal 9 31 16" xfId="13962"/>
    <cellStyle name="Normal 9 31 17" xfId="13963"/>
    <cellStyle name="Normal 9 31 2" xfId="13964"/>
    <cellStyle name="Normal 9 31 3" xfId="13965"/>
    <cellStyle name="Normal 9 31 4" xfId="13966"/>
    <cellStyle name="Normal 9 31 5" xfId="13967"/>
    <cellStyle name="Normal 9 31 6" xfId="13968"/>
    <cellStyle name="Normal 9 31 7" xfId="13969"/>
    <cellStyle name="Normal 9 31 8" xfId="13970"/>
    <cellStyle name="Normal 9 31 9" xfId="13971"/>
    <cellStyle name="Normal 9 32" xfId="1060"/>
    <cellStyle name="Normal 9 32 10" xfId="13972"/>
    <cellStyle name="Normal 9 32 11" xfId="13973"/>
    <cellStyle name="Normal 9 32 12" xfId="13974"/>
    <cellStyle name="Normal 9 32 13" xfId="13975"/>
    <cellStyle name="Normal 9 32 14" xfId="13976"/>
    <cellStyle name="Normal 9 32 15" xfId="13977"/>
    <cellStyle name="Normal 9 32 16" xfId="13978"/>
    <cellStyle name="Normal 9 32 17" xfId="13979"/>
    <cellStyle name="Normal 9 32 2" xfId="13980"/>
    <cellStyle name="Normal 9 32 3" xfId="13981"/>
    <cellStyle name="Normal 9 32 4" xfId="13982"/>
    <cellStyle name="Normal 9 32 5" xfId="13983"/>
    <cellStyle name="Normal 9 32 6" xfId="13984"/>
    <cellStyle name="Normal 9 32 7" xfId="13985"/>
    <cellStyle name="Normal 9 32 8" xfId="13986"/>
    <cellStyle name="Normal 9 32 9" xfId="13987"/>
    <cellStyle name="Normal 9 33" xfId="1061"/>
    <cellStyle name="Normal 9 33 10" xfId="13988"/>
    <cellStyle name="Normal 9 33 11" xfId="13989"/>
    <cellStyle name="Normal 9 33 12" xfId="13990"/>
    <cellStyle name="Normal 9 33 13" xfId="13991"/>
    <cellStyle name="Normal 9 33 14" xfId="13992"/>
    <cellStyle name="Normal 9 33 15" xfId="13993"/>
    <cellStyle name="Normal 9 33 16" xfId="13994"/>
    <cellStyle name="Normal 9 33 17" xfId="13995"/>
    <cellStyle name="Normal 9 33 2" xfId="13996"/>
    <cellStyle name="Normal 9 33 3" xfId="13997"/>
    <cellStyle name="Normal 9 33 4" xfId="13998"/>
    <cellStyle name="Normal 9 33 5" xfId="13999"/>
    <cellStyle name="Normal 9 33 6" xfId="14000"/>
    <cellStyle name="Normal 9 33 7" xfId="14001"/>
    <cellStyle name="Normal 9 33 8" xfId="14002"/>
    <cellStyle name="Normal 9 33 9" xfId="14003"/>
    <cellStyle name="Normal 9 34" xfId="1062"/>
    <cellStyle name="Normal 9 34 10" xfId="14004"/>
    <cellStyle name="Normal 9 34 11" xfId="14005"/>
    <cellStyle name="Normal 9 34 12" xfId="14006"/>
    <cellStyle name="Normal 9 34 13" xfId="14007"/>
    <cellStyle name="Normal 9 34 14" xfId="14008"/>
    <cellStyle name="Normal 9 34 15" xfId="14009"/>
    <cellStyle name="Normal 9 34 16" xfId="14010"/>
    <cellStyle name="Normal 9 34 17" xfId="14011"/>
    <cellStyle name="Normal 9 34 2" xfId="14012"/>
    <cellStyle name="Normal 9 34 3" xfId="14013"/>
    <cellStyle name="Normal 9 34 4" xfId="14014"/>
    <cellStyle name="Normal 9 34 5" xfId="14015"/>
    <cellStyle name="Normal 9 34 6" xfId="14016"/>
    <cellStyle name="Normal 9 34 7" xfId="14017"/>
    <cellStyle name="Normal 9 34 8" xfId="14018"/>
    <cellStyle name="Normal 9 34 9" xfId="14019"/>
    <cellStyle name="Normal 9 35" xfId="1063"/>
    <cellStyle name="Normal 9 35 10" xfId="14020"/>
    <cellStyle name="Normal 9 35 11" xfId="14021"/>
    <cellStyle name="Normal 9 35 12" xfId="14022"/>
    <cellStyle name="Normal 9 35 13" xfId="14023"/>
    <cellStyle name="Normal 9 35 14" xfId="14024"/>
    <cellStyle name="Normal 9 35 15" xfId="14025"/>
    <cellStyle name="Normal 9 35 16" xfId="14026"/>
    <cellStyle name="Normal 9 35 17" xfId="14027"/>
    <cellStyle name="Normal 9 35 2" xfId="14028"/>
    <cellStyle name="Normal 9 35 3" xfId="14029"/>
    <cellStyle name="Normal 9 35 4" xfId="14030"/>
    <cellStyle name="Normal 9 35 5" xfId="14031"/>
    <cellStyle name="Normal 9 35 6" xfId="14032"/>
    <cellStyle name="Normal 9 35 7" xfId="14033"/>
    <cellStyle name="Normal 9 35 8" xfId="14034"/>
    <cellStyle name="Normal 9 35 9" xfId="14035"/>
    <cellStyle name="Normal 9 36" xfId="1064"/>
    <cellStyle name="Normal 9 36 10" xfId="14036"/>
    <cellStyle name="Normal 9 36 11" xfId="14037"/>
    <cellStyle name="Normal 9 36 12" xfId="14038"/>
    <cellStyle name="Normal 9 36 13" xfId="14039"/>
    <cellStyle name="Normal 9 36 14" xfId="14040"/>
    <cellStyle name="Normal 9 36 15" xfId="14041"/>
    <cellStyle name="Normal 9 36 16" xfId="14042"/>
    <cellStyle name="Normal 9 36 17" xfId="14043"/>
    <cellStyle name="Normal 9 36 2" xfId="14044"/>
    <cellStyle name="Normal 9 36 3" xfId="14045"/>
    <cellStyle name="Normal 9 36 4" xfId="14046"/>
    <cellStyle name="Normal 9 36 5" xfId="14047"/>
    <cellStyle name="Normal 9 36 6" xfId="14048"/>
    <cellStyle name="Normal 9 36 7" xfId="14049"/>
    <cellStyle name="Normal 9 36 8" xfId="14050"/>
    <cellStyle name="Normal 9 36 9" xfId="14051"/>
    <cellStyle name="Normal 9 37" xfId="1065"/>
    <cellStyle name="Normal 9 37 10" xfId="14052"/>
    <cellStyle name="Normal 9 37 11" xfId="14053"/>
    <cellStyle name="Normal 9 37 12" xfId="14054"/>
    <cellStyle name="Normal 9 37 13" xfId="14055"/>
    <cellStyle name="Normal 9 37 14" xfId="14056"/>
    <cellStyle name="Normal 9 37 15" xfId="14057"/>
    <cellStyle name="Normal 9 37 16" xfId="14058"/>
    <cellStyle name="Normal 9 37 17" xfId="14059"/>
    <cellStyle name="Normal 9 37 2" xfId="14060"/>
    <cellStyle name="Normal 9 37 3" xfId="14061"/>
    <cellStyle name="Normal 9 37 4" xfId="14062"/>
    <cellStyle name="Normal 9 37 5" xfId="14063"/>
    <cellStyle name="Normal 9 37 6" xfId="14064"/>
    <cellStyle name="Normal 9 37 7" xfId="14065"/>
    <cellStyle name="Normal 9 37 8" xfId="14066"/>
    <cellStyle name="Normal 9 37 9" xfId="14067"/>
    <cellStyle name="Normal 9 38" xfId="1066"/>
    <cellStyle name="Normal 9 38 10" xfId="14068"/>
    <cellStyle name="Normal 9 38 11" xfId="14069"/>
    <cellStyle name="Normal 9 38 12" xfId="14070"/>
    <cellStyle name="Normal 9 38 13" xfId="14071"/>
    <cellStyle name="Normal 9 38 14" xfId="14072"/>
    <cellStyle name="Normal 9 38 15" xfId="14073"/>
    <cellStyle name="Normal 9 38 16" xfId="14074"/>
    <cellStyle name="Normal 9 38 17" xfId="14075"/>
    <cellStyle name="Normal 9 38 2" xfId="14076"/>
    <cellStyle name="Normal 9 38 3" xfId="14077"/>
    <cellStyle name="Normal 9 38 4" xfId="14078"/>
    <cellStyle name="Normal 9 38 5" xfId="14079"/>
    <cellStyle name="Normal 9 38 6" xfId="14080"/>
    <cellStyle name="Normal 9 38 7" xfId="14081"/>
    <cellStyle name="Normal 9 38 8" xfId="14082"/>
    <cellStyle name="Normal 9 38 9" xfId="14083"/>
    <cellStyle name="Normal 9 39" xfId="1067"/>
    <cellStyle name="Normal 9 39 10" xfId="14084"/>
    <cellStyle name="Normal 9 39 11" xfId="14085"/>
    <cellStyle name="Normal 9 39 12" xfId="14086"/>
    <cellStyle name="Normal 9 39 13" xfId="14087"/>
    <cellStyle name="Normal 9 39 14" xfId="14088"/>
    <cellStyle name="Normal 9 39 15" xfId="14089"/>
    <cellStyle name="Normal 9 39 16" xfId="14090"/>
    <cellStyle name="Normal 9 39 17" xfId="14091"/>
    <cellStyle name="Normal 9 39 2" xfId="14092"/>
    <cellStyle name="Normal 9 39 3" xfId="14093"/>
    <cellStyle name="Normal 9 39 4" xfId="14094"/>
    <cellStyle name="Normal 9 39 5" xfId="14095"/>
    <cellStyle name="Normal 9 39 6" xfId="14096"/>
    <cellStyle name="Normal 9 39 7" xfId="14097"/>
    <cellStyle name="Normal 9 39 8" xfId="14098"/>
    <cellStyle name="Normal 9 39 9" xfId="14099"/>
    <cellStyle name="Normal 9 4" xfId="1068"/>
    <cellStyle name="Normal 9 4 10" xfId="14100"/>
    <cellStyle name="Normal 9 4 11" xfId="14101"/>
    <cellStyle name="Normal 9 4 12" xfId="14102"/>
    <cellStyle name="Normal 9 4 13" xfId="14103"/>
    <cellStyle name="Normal 9 4 14" xfId="14104"/>
    <cellStyle name="Normal 9 4 15" xfId="14105"/>
    <cellStyle name="Normal 9 4 16" xfId="14106"/>
    <cellStyle name="Normal 9 4 17" xfId="14107"/>
    <cellStyle name="Normal 9 4 2" xfId="14108"/>
    <cellStyle name="Normal 9 4 3" xfId="14109"/>
    <cellStyle name="Normal 9 4 4" xfId="14110"/>
    <cellStyle name="Normal 9 4 5" xfId="14111"/>
    <cellStyle name="Normal 9 4 6" xfId="14112"/>
    <cellStyle name="Normal 9 4 7" xfId="14113"/>
    <cellStyle name="Normal 9 4 8" xfId="14114"/>
    <cellStyle name="Normal 9 4 9" xfId="14115"/>
    <cellStyle name="Normal 9 40" xfId="1069"/>
    <cellStyle name="Normal 9 40 10" xfId="14116"/>
    <cellStyle name="Normal 9 40 11" xfId="14117"/>
    <cellStyle name="Normal 9 40 12" xfId="14118"/>
    <cellStyle name="Normal 9 40 13" xfId="14119"/>
    <cellStyle name="Normal 9 40 14" xfId="14120"/>
    <cellStyle name="Normal 9 40 15" xfId="14121"/>
    <cellStyle name="Normal 9 40 16" xfId="14122"/>
    <cellStyle name="Normal 9 40 17" xfId="14123"/>
    <cellStyle name="Normal 9 40 2" xfId="14124"/>
    <cellStyle name="Normal 9 40 3" xfId="14125"/>
    <cellStyle name="Normal 9 40 4" xfId="14126"/>
    <cellStyle name="Normal 9 40 5" xfId="14127"/>
    <cellStyle name="Normal 9 40 6" xfId="14128"/>
    <cellStyle name="Normal 9 40 7" xfId="14129"/>
    <cellStyle name="Normal 9 40 8" xfId="14130"/>
    <cellStyle name="Normal 9 40 9" xfId="14131"/>
    <cellStyle name="Normal 9 41" xfId="1070"/>
    <cellStyle name="Normal 9 41 10" xfId="14132"/>
    <cellStyle name="Normal 9 41 11" xfId="14133"/>
    <cellStyle name="Normal 9 41 12" xfId="14134"/>
    <cellStyle name="Normal 9 41 13" xfId="14135"/>
    <cellStyle name="Normal 9 41 14" xfId="14136"/>
    <cellStyle name="Normal 9 41 15" xfId="14137"/>
    <cellStyle name="Normal 9 41 16" xfId="14138"/>
    <cellStyle name="Normal 9 41 17" xfId="14139"/>
    <cellStyle name="Normal 9 41 2" xfId="14140"/>
    <cellStyle name="Normal 9 41 3" xfId="14141"/>
    <cellStyle name="Normal 9 41 4" xfId="14142"/>
    <cellStyle name="Normal 9 41 5" xfId="14143"/>
    <cellStyle name="Normal 9 41 6" xfId="14144"/>
    <cellStyle name="Normal 9 41 7" xfId="14145"/>
    <cellStyle name="Normal 9 41 8" xfId="14146"/>
    <cellStyle name="Normal 9 41 9" xfId="14147"/>
    <cellStyle name="Normal 9 42" xfId="1071"/>
    <cellStyle name="Normal 9 42 10" xfId="14148"/>
    <cellStyle name="Normal 9 42 11" xfId="14149"/>
    <cellStyle name="Normal 9 42 12" xfId="14150"/>
    <cellStyle name="Normal 9 42 13" xfId="14151"/>
    <cellStyle name="Normal 9 42 14" xfId="14152"/>
    <cellStyle name="Normal 9 42 15" xfId="14153"/>
    <cellStyle name="Normal 9 42 16" xfId="14154"/>
    <cellStyle name="Normal 9 42 17" xfId="14155"/>
    <cellStyle name="Normal 9 42 2" xfId="14156"/>
    <cellStyle name="Normal 9 42 3" xfId="14157"/>
    <cellStyle name="Normal 9 42 4" xfId="14158"/>
    <cellStyle name="Normal 9 42 5" xfId="14159"/>
    <cellStyle name="Normal 9 42 6" xfId="14160"/>
    <cellStyle name="Normal 9 42 7" xfId="14161"/>
    <cellStyle name="Normal 9 42 8" xfId="14162"/>
    <cellStyle name="Normal 9 42 9" xfId="14163"/>
    <cellStyle name="Normal 9 43" xfId="1072"/>
    <cellStyle name="Normal 9 43 10" xfId="14164"/>
    <cellStyle name="Normal 9 43 11" xfId="14165"/>
    <cellStyle name="Normal 9 43 12" xfId="14166"/>
    <cellStyle name="Normal 9 43 13" xfId="14167"/>
    <cellStyle name="Normal 9 43 14" xfId="14168"/>
    <cellStyle name="Normal 9 43 15" xfId="14169"/>
    <cellStyle name="Normal 9 43 16" xfId="14170"/>
    <cellStyle name="Normal 9 43 17" xfId="14171"/>
    <cellStyle name="Normal 9 43 2" xfId="14172"/>
    <cellStyle name="Normal 9 43 3" xfId="14173"/>
    <cellStyle name="Normal 9 43 4" xfId="14174"/>
    <cellStyle name="Normal 9 43 5" xfId="14175"/>
    <cellStyle name="Normal 9 43 6" xfId="14176"/>
    <cellStyle name="Normal 9 43 7" xfId="14177"/>
    <cellStyle name="Normal 9 43 8" xfId="14178"/>
    <cellStyle name="Normal 9 43 9" xfId="14179"/>
    <cellStyle name="Normal 9 44" xfId="1073"/>
    <cellStyle name="Normal 9 44 10" xfId="14180"/>
    <cellStyle name="Normal 9 44 11" xfId="14181"/>
    <cellStyle name="Normal 9 44 12" xfId="14182"/>
    <cellStyle name="Normal 9 44 13" xfId="14183"/>
    <cellStyle name="Normal 9 44 14" xfId="14184"/>
    <cellStyle name="Normal 9 44 15" xfId="14185"/>
    <cellStyle name="Normal 9 44 16" xfId="14186"/>
    <cellStyle name="Normal 9 44 17" xfId="14187"/>
    <cellStyle name="Normal 9 44 2" xfId="14188"/>
    <cellStyle name="Normal 9 44 3" xfId="14189"/>
    <cellStyle name="Normal 9 44 4" xfId="14190"/>
    <cellStyle name="Normal 9 44 5" xfId="14191"/>
    <cellStyle name="Normal 9 44 6" xfId="14192"/>
    <cellStyle name="Normal 9 44 7" xfId="14193"/>
    <cellStyle name="Normal 9 44 8" xfId="14194"/>
    <cellStyle name="Normal 9 44 9" xfId="14195"/>
    <cellStyle name="Normal 9 45" xfId="1074"/>
    <cellStyle name="Normal 9 45 10" xfId="14196"/>
    <cellStyle name="Normal 9 45 11" xfId="14197"/>
    <cellStyle name="Normal 9 45 12" xfId="14198"/>
    <cellStyle name="Normal 9 45 13" xfId="14199"/>
    <cellStyle name="Normal 9 45 14" xfId="14200"/>
    <cellStyle name="Normal 9 45 15" xfId="14201"/>
    <cellStyle name="Normal 9 45 16" xfId="14202"/>
    <cellStyle name="Normal 9 45 17" xfId="14203"/>
    <cellStyle name="Normal 9 45 2" xfId="14204"/>
    <cellStyle name="Normal 9 45 3" xfId="14205"/>
    <cellStyle name="Normal 9 45 4" xfId="14206"/>
    <cellStyle name="Normal 9 45 5" xfId="14207"/>
    <cellStyle name="Normal 9 45 6" xfId="14208"/>
    <cellStyle name="Normal 9 45 7" xfId="14209"/>
    <cellStyle name="Normal 9 45 8" xfId="14210"/>
    <cellStyle name="Normal 9 45 9" xfId="14211"/>
    <cellStyle name="Normal 9 46" xfId="1075"/>
    <cellStyle name="Normal 9 46 10" xfId="14212"/>
    <cellStyle name="Normal 9 46 11" xfId="14213"/>
    <cellStyle name="Normal 9 46 12" xfId="14214"/>
    <cellStyle name="Normal 9 46 13" xfId="14215"/>
    <cellStyle name="Normal 9 46 14" xfId="14216"/>
    <cellStyle name="Normal 9 46 15" xfId="14217"/>
    <cellStyle name="Normal 9 46 16" xfId="14218"/>
    <cellStyle name="Normal 9 46 17" xfId="14219"/>
    <cellStyle name="Normal 9 46 2" xfId="14220"/>
    <cellStyle name="Normal 9 46 3" xfId="14221"/>
    <cellStyle name="Normal 9 46 4" xfId="14222"/>
    <cellStyle name="Normal 9 46 5" xfId="14223"/>
    <cellStyle name="Normal 9 46 6" xfId="14224"/>
    <cellStyle name="Normal 9 46 7" xfId="14225"/>
    <cellStyle name="Normal 9 46 8" xfId="14226"/>
    <cellStyle name="Normal 9 46 9" xfId="14227"/>
    <cellStyle name="Normal 9 47" xfId="1076"/>
    <cellStyle name="Normal 9 47 10" xfId="14228"/>
    <cellStyle name="Normal 9 47 11" xfId="14229"/>
    <cellStyle name="Normal 9 47 12" xfId="14230"/>
    <cellStyle name="Normal 9 47 13" xfId="14231"/>
    <cellStyle name="Normal 9 47 14" xfId="14232"/>
    <cellStyle name="Normal 9 47 15" xfId="14233"/>
    <cellStyle name="Normal 9 47 16" xfId="14234"/>
    <cellStyle name="Normal 9 47 17" xfId="14235"/>
    <cellStyle name="Normal 9 47 2" xfId="14236"/>
    <cellStyle name="Normal 9 47 3" xfId="14237"/>
    <cellStyle name="Normal 9 47 4" xfId="14238"/>
    <cellStyle name="Normal 9 47 5" xfId="14239"/>
    <cellStyle name="Normal 9 47 6" xfId="14240"/>
    <cellStyle name="Normal 9 47 7" xfId="14241"/>
    <cellStyle name="Normal 9 47 8" xfId="14242"/>
    <cellStyle name="Normal 9 47 9" xfId="14243"/>
    <cellStyle name="Normal 9 48" xfId="1077"/>
    <cellStyle name="Normal 9 48 10" xfId="14244"/>
    <cellStyle name="Normal 9 48 11" xfId="14245"/>
    <cellStyle name="Normal 9 48 12" xfId="14246"/>
    <cellStyle name="Normal 9 48 13" xfId="14247"/>
    <cellStyle name="Normal 9 48 14" xfId="14248"/>
    <cellStyle name="Normal 9 48 15" xfId="14249"/>
    <cellStyle name="Normal 9 48 16" xfId="14250"/>
    <cellStyle name="Normal 9 48 17" xfId="14251"/>
    <cellStyle name="Normal 9 48 2" xfId="14252"/>
    <cellStyle name="Normal 9 48 3" xfId="14253"/>
    <cellStyle name="Normal 9 48 4" xfId="14254"/>
    <cellStyle name="Normal 9 48 5" xfId="14255"/>
    <cellStyle name="Normal 9 48 6" xfId="14256"/>
    <cellStyle name="Normal 9 48 7" xfId="14257"/>
    <cellStyle name="Normal 9 48 8" xfId="14258"/>
    <cellStyle name="Normal 9 48 9" xfId="14259"/>
    <cellStyle name="Normal 9 49" xfId="14260"/>
    <cellStyle name="Normal 9 49 10" xfId="14261"/>
    <cellStyle name="Normal 9 49 11" xfId="14262"/>
    <cellStyle name="Normal 9 49 12" xfId="14263"/>
    <cellStyle name="Normal 9 49 13" xfId="14264"/>
    <cellStyle name="Normal 9 49 14" xfId="14265"/>
    <cellStyle name="Normal 9 49 15" xfId="14266"/>
    <cellStyle name="Normal 9 49 16" xfId="14267"/>
    <cellStyle name="Normal 9 49 17" xfId="14268"/>
    <cellStyle name="Normal 9 49 2" xfId="14269"/>
    <cellStyle name="Normal 9 49 3" xfId="14270"/>
    <cellStyle name="Normal 9 49 4" xfId="14271"/>
    <cellStyle name="Normal 9 49 5" xfId="14272"/>
    <cellStyle name="Normal 9 49 6" xfId="14273"/>
    <cellStyle name="Normal 9 49 7" xfId="14274"/>
    <cellStyle name="Normal 9 49 8" xfId="14275"/>
    <cellStyle name="Normal 9 49 9" xfId="14276"/>
    <cellStyle name="Normal 9 5" xfId="1078"/>
    <cellStyle name="Normal 9 5 10" xfId="14277"/>
    <cellStyle name="Normal 9 5 11" xfId="14278"/>
    <cellStyle name="Normal 9 5 12" xfId="14279"/>
    <cellStyle name="Normal 9 5 13" xfId="14280"/>
    <cellStyle name="Normal 9 5 14" xfId="14281"/>
    <cellStyle name="Normal 9 5 15" xfId="14282"/>
    <cellStyle name="Normal 9 5 16" xfId="14283"/>
    <cellStyle name="Normal 9 5 17" xfId="14284"/>
    <cellStyle name="Normal 9 5 2" xfId="14285"/>
    <cellStyle name="Normal 9 5 3" xfId="14286"/>
    <cellStyle name="Normal 9 5 4" xfId="14287"/>
    <cellStyle name="Normal 9 5 5" xfId="14288"/>
    <cellStyle name="Normal 9 5 6" xfId="14289"/>
    <cellStyle name="Normal 9 5 7" xfId="14290"/>
    <cellStyle name="Normal 9 5 8" xfId="14291"/>
    <cellStyle name="Normal 9 5 9" xfId="14292"/>
    <cellStyle name="Normal 9 50" xfId="14293"/>
    <cellStyle name="Normal 9 50 10" xfId="14294"/>
    <cellStyle name="Normal 9 50 11" xfId="14295"/>
    <cellStyle name="Normal 9 50 12" xfId="14296"/>
    <cellStyle name="Normal 9 50 13" xfId="14297"/>
    <cellStyle name="Normal 9 50 14" xfId="14298"/>
    <cellStyle name="Normal 9 50 15" xfId="14299"/>
    <cellStyle name="Normal 9 50 16" xfId="14300"/>
    <cellStyle name="Normal 9 50 17" xfId="14301"/>
    <cellStyle name="Normal 9 50 2" xfId="14302"/>
    <cellStyle name="Normal 9 50 3" xfId="14303"/>
    <cellStyle name="Normal 9 50 4" xfId="14304"/>
    <cellStyle name="Normal 9 50 5" xfId="14305"/>
    <cellStyle name="Normal 9 50 6" xfId="14306"/>
    <cellStyle name="Normal 9 50 7" xfId="14307"/>
    <cellStyle name="Normal 9 50 8" xfId="14308"/>
    <cellStyle name="Normal 9 50 9" xfId="14309"/>
    <cellStyle name="Normal 9 51" xfId="14310"/>
    <cellStyle name="Normal 9 52" xfId="14311"/>
    <cellStyle name="Normal 9 53" xfId="14312"/>
    <cellStyle name="Normal 9 54" xfId="14313"/>
    <cellStyle name="Normal 9 55" xfId="14314"/>
    <cellStyle name="Normal 9 56" xfId="14315"/>
    <cellStyle name="Normal 9 57" xfId="14316"/>
    <cellStyle name="Normal 9 58" xfId="14317"/>
    <cellStyle name="Normal 9 59" xfId="14318"/>
    <cellStyle name="Normal 9 6" xfId="1079"/>
    <cellStyle name="Normal 9 6 10" xfId="14319"/>
    <cellStyle name="Normal 9 6 11" xfId="14320"/>
    <cellStyle name="Normal 9 6 12" xfId="14321"/>
    <cellStyle name="Normal 9 6 13" xfId="14322"/>
    <cellStyle name="Normal 9 6 14" xfId="14323"/>
    <cellStyle name="Normal 9 6 15" xfId="14324"/>
    <cellStyle name="Normal 9 6 16" xfId="14325"/>
    <cellStyle name="Normal 9 6 17" xfId="14326"/>
    <cellStyle name="Normal 9 6 2" xfId="14327"/>
    <cellStyle name="Normal 9 6 3" xfId="14328"/>
    <cellStyle name="Normal 9 6 4" xfId="14329"/>
    <cellStyle name="Normal 9 6 5" xfId="14330"/>
    <cellStyle name="Normal 9 6 6" xfId="14331"/>
    <cellStyle name="Normal 9 6 7" xfId="14332"/>
    <cellStyle name="Normal 9 6 8" xfId="14333"/>
    <cellStyle name="Normal 9 6 9" xfId="14334"/>
    <cellStyle name="Normal 9 60" xfId="14335"/>
    <cellStyle name="Normal 9 61" xfId="14336"/>
    <cellStyle name="Normal 9 62" xfId="14337"/>
    <cellStyle name="Normal 9 63" xfId="14338"/>
    <cellStyle name="Normal 9 64" xfId="14339"/>
    <cellStyle name="Normal 9 65" xfId="14340"/>
    <cellStyle name="Normal 9 66" xfId="14341"/>
    <cellStyle name="Normal 9 67" xfId="14342"/>
    <cellStyle name="Normal 9 68" xfId="14343"/>
    <cellStyle name="Normal 9 69" xfId="14344"/>
    <cellStyle name="Normal 9 7" xfId="1080"/>
    <cellStyle name="Normal 9 7 10" xfId="14345"/>
    <cellStyle name="Normal 9 7 11" xfId="14346"/>
    <cellStyle name="Normal 9 7 12" xfId="14347"/>
    <cellStyle name="Normal 9 7 13" xfId="14348"/>
    <cellStyle name="Normal 9 7 14" xfId="14349"/>
    <cellStyle name="Normal 9 7 15" xfId="14350"/>
    <cellStyle name="Normal 9 7 16" xfId="14351"/>
    <cellStyle name="Normal 9 7 17" xfId="14352"/>
    <cellStyle name="Normal 9 7 2" xfId="14353"/>
    <cellStyle name="Normal 9 7 3" xfId="14354"/>
    <cellStyle name="Normal 9 7 4" xfId="14355"/>
    <cellStyle name="Normal 9 7 5" xfId="14356"/>
    <cellStyle name="Normal 9 7 6" xfId="14357"/>
    <cellStyle name="Normal 9 7 7" xfId="14358"/>
    <cellStyle name="Normal 9 7 8" xfId="14359"/>
    <cellStyle name="Normal 9 7 9" xfId="14360"/>
    <cellStyle name="Normal 9 70" xfId="14361"/>
    <cellStyle name="Normal 9 71" xfId="14362"/>
    <cellStyle name="Normal 9 72" xfId="14363"/>
    <cellStyle name="Normal 9 73" xfId="14364"/>
    <cellStyle name="Normal 9 74" xfId="14365"/>
    <cellStyle name="Normal 9 75" xfId="14366"/>
    <cellStyle name="Normal 9 76" xfId="14367"/>
    <cellStyle name="Normal 9 77" xfId="14368"/>
    <cellStyle name="Normal 9 78" xfId="14369"/>
    <cellStyle name="Normal 9 79" xfId="14370"/>
    <cellStyle name="Normal 9 8" xfId="1081"/>
    <cellStyle name="Normal 9 8 10" xfId="14371"/>
    <cellStyle name="Normal 9 8 11" xfId="14372"/>
    <cellStyle name="Normal 9 8 12" xfId="14373"/>
    <cellStyle name="Normal 9 8 13" xfId="14374"/>
    <cellStyle name="Normal 9 8 14" xfId="14375"/>
    <cellStyle name="Normal 9 8 15" xfId="14376"/>
    <cellStyle name="Normal 9 8 16" xfId="14377"/>
    <cellStyle name="Normal 9 8 17" xfId="14378"/>
    <cellStyle name="Normal 9 8 2" xfId="14379"/>
    <cellStyle name="Normal 9 8 3" xfId="14380"/>
    <cellStyle name="Normal 9 8 4" xfId="14381"/>
    <cellStyle name="Normal 9 8 5" xfId="14382"/>
    <cellStyle name="Normal 9 8 6" xfId="14383"/>
    <cellStyle name="Normal 9 8 7" xfId="14384"/>
    <cellStyle name="Normal 9 8 8" xfId="14385"/>
    <cellStyle name="Normal 9 8 9" xfId="14386"/>
    <cellStyle name="Normal 9 80" xfId="14387"/>
    <cellStyle name="Normal 9 81" xfId="14388"/>
    <cellStyle name="Normal 9 82" xfId="14389"/>
    <cellStyle name="Normal 9 83" xfId="14390"/>
    <cellStyle name="Normal 9 84" xfId="14391"/>
    <cellStyle name="Normal 9 85" xfId="14392"/>
    <cellStyle name="Normal 9 86" xfId="14393"/>
    <cellStyle name="Normal 9 87" xfId="14394"/>
    <cellStyle name="Normal 9 88" xfId="14395"/>
    <cellStyle name="Normal 9 89" xfId="14396"/>
    <cellStyle name="Normal 9 9" xfId="1082"/>
    <cellStyle name="Normal 9 9 10" xfId="14397"/>
    <cellStyle name="Normal 9 9 11" xfId="14398"/>
    <cellStyle name="Normal 9 9 12" xfId="14399"/>
    <cellStyle name="Normal 9 9 13" xfId="14400"/>
    <cellStyle name="Normal 9 9 14" xfId="14401"/>
    <cellStyle name="Normal 9 9 15" xfId="14402"/>
    <cellStyle name="Normal 9 9 16" xfId="14403"/>
    <cellStyle name="Normal 9 9 17" xfId="14404"/>
    <cellStyle name="Normal 9 9 2" xfId="14405"/>
    <cellStyle name="Normal 9 9 3" xfId="14406"/>
    <cellStyle name="Normal 9 9 4" xfId="14407"/>
    <cellStyle name="Normal 9 9 5" xfId="14408"/>
    <cellStyle name="Normal 9 9 6" xfId="14409"/>
    <cellStyle name="Normal 9 9 7" xfId="14410"/>
    <cellStyle name="Normal 9 9 8" xfId="14411"/>
    <cellStyle name="Normal 9 9 9" xfId="14412"/>
    <cellStyle name="Normal 9 90" xfId="14413"/>
    <cellStyle name="Normal 9 91" xfId="14414"/>
    <cellStyle name="Normal 9 92" xfId="14415"/>
    <cellStyle name="Normal 9 93" xfId="14416"/>
    <cellStyle name="Normal 9 94" xfId="14417"/>
    <cellStyle name="Normal 9 95" xfId="14418"/>
    <cellStyle name="Normal 9 96" xfId="14419"/>
    <cellStyle name="Normal 9 97" xfId="14420"/>
    <cellStyle name="Normal 9 98" xfId="14421"/>
    <cellStyle name="Normal 9 99" xfId="14422"/>
    <cellStyle name="Normal 9_1.3s Accounting C Costs Scots" xfId="1083"/>
    <cellStyle name="Normal dotted under" xfId="35248"/>
    <cellStyle name="Normal U" xfId="104"/>
    <cellStyle name="Normal_5.6 Environmental" xfId="33678"/>
    <cellStyle name="Normal_5.6 Environmental " xfId="33677"/>
    <cellStyle name="Normal_Actuals Listing" xfId="40422"/>
    <cellStyle name="Normal_amended tax tables" xfId="105"/>
    <cellStyle name="Normal_amended tax tables 2" xfId="106"/>
    <cellStyle name="Normal_BPQ template v1 from NGT 22 June" xfId="107"/>
    <cellStyle name="Normal_BPQ template v1 from NGT 22 June 2" xfId="194"/>
    <cellStyle name="Normal_Copy of Draft opex HBPQ v3" xfId="108"/>
    <cellStyle name="Normal_Copy of ofgem report proposal trades ORIG" xfId="40438"/>
    <cellStyle name="Normál_Cost_Baseline v1.1" xfId="35249"/>
    <cellStyle name="Normal_Draft SP Transmission version 1" xfId="109"/>
    <cellStyle name="Normal_Draft SP Transmission version 1 2" xfId="1946"/>
    <cellStyle name="Normal_Financial tables_NG 2" xfId="110"/>
    <cellStyle name="Normal_KE2067  Engineering Opex BPQ 2" xfId="33679"/>
    <cellStyle name="Normal_Methane_Emissions_Venting_Oct08" xfId="40431"/>
    <cellStyle name="Normal_NGT CAPEX NTS capex HBPQ" xfId="1996"/>
    <cellStyle name="Normal_NGT HBPQ Final Version 5 " xfId="111"/>
    <cellStyle name="Normal_Opex Tables 2 2" xfId="112"/>
    <cellStyle name="Normal_RAV tables" xfId="113"/>
    <cellStyle name="Normal_Residual Balancing" xfId="40426"/>
    <cellStyle name="Normal_risk table" xfId="114"/>
    <cellStyle name="Normal_Sheet1" xfId="40425"/>
    <cellStyle name="Normal_Sheet10" xfId="40428"/>
    <cellStyle name="Normal_Sheet2" xfId="40427"/>
    <cellStyle name="Normal_Sheet3" xfId="40429"/>
    <cellStyle name="Normal_Sheet9" xfId="40430"/>
    <cellStyle name="Normal_Spreadsheet  5 yr draft v4 12 29_06_06" xfId="35250"/>
    <cellStyle name="Normal_Table 5 17  Paul Murphy Workings" xfId="40440"/>
    <cellStyle name="Normal_TPCR Electricity Capex Questionnaire Historical v2 050711" xfId="4"/>
    <cellStyle name="Normal_TPCR Electricity Capex Questionnaire Historical v2 050711 3" xfId="192"/>
    <cellStyle name="Normal1" xfId="35251"/>
    <cellStyle name="NormalGB" xfId="35252"/>
    <cellStyle name="normální_Rozvaha - aktiva" xfId="35253"/>
    <cellStyle name="Normalny_0" xfId="35254"/>
    <cellStyle name="normбlnм_laroux" xfId="35255"/>
    <cellStyle name="nos13" xfId="35256"/>
    <cellStyle name="Note 2" xfId="1084"/>
    <cellStyle name="Note 2 10" xfId="14423"/>
    <cellStyle name="Note 2 11" xfId="14424"/>
    <cellStyle name="Note 2 12" xfId="14425"/>
    <cellStyle name="Note 2 13" xfId="14426"/>
    <cellStyle name="Note 2 14" xfId="14427"/>
    <cellStyle name="Note 2 15" xfId="14428"/>
    <cellStyle name="Note 2 16" xfId="14429"/>
    <cellStyle name="Note 2 17" xfId="14430"/>
    <cellStyle name="Note 2 18" xfId="14431"/>
    <cellStyle name="Note 2 19" xfId="14432"/>
    <cellStyle name="Note 2 2" xfId="14433"/>
    <cellStyle name="Note 2 2 2" xfId="35257"/>
    <cellStyle name="Note 2 20" xfId="14434"/>
    <cellStyle name="Note 2 21" xfId="14435"/>
    <cellStyle name="Note 2 22" xfId="14436"/>
    <cellStyle name="Note 2 23" xfId="14437"/>
    <cellStyle name="Note 2 24" xfId="14438"/>
    <cellStyle name="Note 2 25" xfId="14439"/>
    <cellStyle name="Note 2 26" xfId="14440"/>
    <cellStyle name="Note 2 27" xfId="14441"/>
    <cellStyle name="Note 2 28" xfId="14442"/>
    <cellStyle name="Note 2 29" xfId="14443"/>
    <cellStyle name="Note 2 3" xfId="14444"/>
    <cellStyle name="Note 2 30" xfId="14445"/>
    <cellStyle name="Note 2 31" xfId="14446"/>
    <cellStyle name="Note 2 32" xfId="14447"/>
    <cellStyle name="Note 2 33" xfId="14448"/>
    <cellStyle name="Note 2 34" xfId="14449"/>
    <cellStyle name="Note 2 35" xfId="14450"/>
    <cellStyle name="Note 2 36" xfId="14451"/>
    <cellStyle name="Note 2 37" xfId="14452"/>
    <cellStyle name="Note 2 38" xfId="14453"/>
    <cellStyle name="Note 2 39" xfId="14454"/>
    <cellStyle name="Note 2 4" xfId="14455"/>
    <cellStyle name="Note 2 40" xfId="14456"/>
    <cellStyle name="Note 2 41" xfId="14457"/>
    <cellStyle name="Note 2 42" xfId="14458"/>
    <cellStyle name="Note 2 43" xfId="14459"/>
    <cellStyle name="Note 2 44" xfId="14460"/>
    <cellStyle name="Note 2 45" xfId="14461"/>
    <cellStyle name="Note 2 46" xfId="14462"/>
    <cellStyle name="Note 2 47" xfId="14463"/>
    <cellStyle name="Note 2 48" xfId="14464"/>
    <cellStyle name="Note 2 49" xfId="14465"/>
    <cellStyle name="Note 2 5" xfId="14466"/>
    <cellStyle name="Note 2 50" xfId="14467"/>
    <cellStyle name="Note 2 51" xfId="14468"/>
    <cellStyle name="Note 2 52" xfId="14469"/>
    <cellStyle name="Note 2 53" xfId="14470"/>
    <cellStyle name="Note 2 54" xfId="14471"/>
    <cellStyle name="Note 2 55" xfId="14472"/>
    <cellStyle name="Note 2 56" xfId="14473"/>
    <cellStyle name="Note 2 57" xfId="14474"/>
    <cellStyle name="Note 2 58" xfId="14475"/>
    <cellStyle name="Note 2 59" xfId="14476"/>
    <cellStyle name="Note 2 6" xfId="14477"/>
    <cellStyle name="Note 2 60" xfId="14478"/>
    <cellStyle name="Note 2 61" xfId="14479"/>
    <cellStyle name="Note 2 62" xfId="14480"/>
    <cellStyle name="Note 2 63" xfId="14481"/>
    <cellStyle name="Note 2 64" xfId="14482"/>
    <cellStyle name="Note 2 65" xfId="14483"/>
    <cellStyle name="Note 2 66" xfId="14484"/>
    <cellStyle name="Note 2 67" xfId="14485"/>
    <cellStyle name="Note 2 68" xfId="14486"/>
    <cellStyle name="Note 2 69" xfId="14487"/>
    <cellStyle name="Note 2 7" xfId="14488"/>
    <cellStyle name="Note 2 70" xfId="14489"/>
    <cellStyle name="Note 2 71" xfId="14490"/>
    <cellStyle name="Note 2 72" xfId="14491"/>
    <cellStyle name="Note 2 73" xfId="14492"/>
    <cellStyle name="Note 2 74" xfId="14493"/>
    <cellStyle name="Note 2 75" xfId="14494"/>
    <cellStyle name="Note 2 76" xfId="14495"/>
    <cellStyle name="Note 2 77" xfId="14496"/>
    <cellStyle name="Note 2 78" xfId="14497"/>
    <cellStyle name="Note 2 79" xfId="14498"/>
    <cellStyle name="Note 2 8" xfId="14499"/>
    <cellStyle name="Note 2 80" xfId="14500"/>
    <cellStyle name="Note 2 81" xfId="14501"/>
    <cellStyle name="Note 2 82" xfId="14502"/>
    <cellStyle name="Note 2 83" xfId="14503"/>
    <cellStyle name="Note 2 84" xfId="14504"/>
    <cellStyle name="Note 2 85" xfId="14505"/>
    <cellStyle name="Note 2 86" xfId="14506"/>
    <cellStyle name="Note 2 87" xfId="14507"/>
    <cellStyle name="Note 2 88" xfId="14508"/>
    <cellStyle name="Note 2 89" xfId="14509"/>
    <cellStyle name="Note 2 9" xfId="14510"/>
    <cellStyle name="Note 2 90" xfId="14511"/>
    <cellStyle name="Note 2 91" xfId="14512"/>
    <cellStyle name="Note 2 92" xfId="14513"/>
    <cellStyle name="Note 2 93" xfId="14514"/>
    <cellStyle name="Note 2 94" xfId="14515"/>
    <cellStyle name="Note 3" xfId="14516"/>
    <cellStyle name="Number" xfId="35258"/>
    <cellStyle name="NumberFormat" xfId="35259"/>
    <cellStyle name="Œ…‹æØ‚è [0.00]_Area" xfId="35260"/>
    <cellStyle name="Œ…‹æØ‚è_Area" xfId="35261"/>
    <cellStyle name="Œ…‹æǘ‚è_Area" xfId="35262"/>
    <cellStyle name="OHnplode" xfId="35263"/>
    <cellStyle name="OptionPricerGreyed" xfId="35264"/>
    <cellStyle name="OptionPricerVisible" xfId="35265"/>
    <cellStyle name="orange text cell" xfId="35266"/>
    <cellStyle name="Output 2" xfId="1085"/>
    <cellStyle name="Output 2 10" xfId="14517"/>
    <cellStyle name="Output 2 11" xfId="14518"/>
    <cellStyle name="Output 2 12" xfId="14519"/>
    <cellStyle name="Output 2 13" xfId="14520"/>
    <cellStyle name="Output 2 14" xfId="14521"/>
    <cellStyle name="Output 2 15" xfId="14522"/>
    <cellStyle name="Output 2 16" xfId="14523"/>
    <cellStyle name="Output 2 17" xfId="14524"/>
    <cellStyle name="Output 2 18" xfId="14525"/>
    <cellStyle name="Output 2 19" xfId="14526"/>
    <cellStyle name="Output 2 2" xfId="14527"/>
    <cellStyle name="Output 2 20" xfId="14528"/>
    <cellStyle name="Output 2 21" xfId="14529"/>
    <cellStyle name="Output 2 22" xfId="14530"/>
    <cellStyle name="Output 2 23" xfId="14531"/>
    <cellStyle name="Output 2 24" xfId="14532"/>
    <cellStyle name="Output 2 25" xfId="14533"/>
    <cellStyle name="Output 2 26" xfId="14534"/>
    <cellStyle name="Output 2 27" xfId="14535"/>
    <cellStyle name="Output 2 28" xfId="14536"/>
    <cellStyle name="Output 2 29" xfId="14537"/>
    <cellStyle name="Output 2 3" xfId="14538"/>
    <cellStyle name="Output 2 30" xfId="14539"/>
    <cellStyle name="Output 2 31" xfId="14540"/>
    <cellStyle name="Output 2 32" xfId="14541"/>
    <cellStyle name="Output 2 33" xfId="14542"/>
    <cellStyle name="Output 2 34" xfId="14543"/>
    <cellStyle name="Output 2 35" xfId="14544"/>
    <cellStyle name="Output 2 36" xfId="14545"/>
    <cellStyle name="Output 2 37" xfId="14546"/>
    <cellStyle name="Output 2 38" xfId="14547"/>
    <cellStyle name="Output 2 39" xfId="14548"/>
    <cellStyle name="Output 2 4" xfId="14549"/>
    <cellStyle name="Output 2 40" xfId="14550"/>
    <cellStyle name="Output 2 41" xfId="14551"/>
    <cellStyle name="Output 2 42" xfId="14552"/>
    <cellStyle name="Output 2 43" xfId="14553"/>
    <cellStyle name="Output 2 44" xfId="14554"/>
    <cellStyle name="Output 2 45" xfId="14555"/>
    <cellStyle name="Output 2 46" xfId="14556"/>
    <cellStyle name="Output 2 47" xfId="14557"/>
    <cellStyle name="Output 2 48" xfId="14558"/>
    <cellStyle name="Output 2 5" xfId="14559"/>
    <cellStyle name="Output 2 6" xfId="14560"/>
    <cellStyle name="Output 2 7" xfId="14561"/>
    <cellStyle name="Output 2 8" xfId="14562"/>
    <cellStyle name="Output 2 9" xfId="14563"/>
    <cellStyle name="Output 3" xfId="14564"/>
    <cellStyle name="Output Amounts" xfId="35267"/>
    <cellStyle name="Output Column Headings" xfId="35268"/>
    <cellStyle name="Output Line Items" xfId="35269"/>
    <cellStyle name="Output Report Heading" xfId="35270"/>
    <cellStyle name="Output Report Title" xfId="35271"/>
    <cellStyle name="Output1_Back" xfId="35272"/>
    <cellStyle name="Page Number" xfId="35273"/>
    <cellStyle name="PAGE6" xfId="115"/>
    <cellStyle name="pe" xfId="35274"/>
    <cellStyle name="PEG" xfId="35275"/>
    <cellStyle name="Pénznem [0]_Munka1" xfId="35276"/>
    <cellStyle name="Pénznem_Munka1" xfId="35277"/>
    <cellStyle name="Percent" xfId="40410" builtinId="5"/>
    <cellStyle name="Percent (1)" xfId="35278"/>
    <cellStyle name="Percent (2)" xfId="35279"/>
    <cellStyle name="Percent [2]" xfId="35280"/>
    <cellStyle name="Percent 10" xfId="1086"/>
    <cellStyle name="Percent 10 10" xfId="14565"/>
    <cellStyle name="Percent 10 10 10" xfId="14566"/>
    <cellStyle name="Percent 10 10 11" xfId="14567"/>
    <cellStyle name="Percent 10 10 12" xfId="14568"/>
    <cellStyle name="Percent 10 10 13" xfId="14569"/>
    <cellStyle name="Percent 10 10 14" xfId="14570"/>
    <cellStyle name="Percent 10 10 15" xfId="14571"/>
    <cellStyle name="Percent 10 10 16" xfId="14572"/>
    <cellStyle name="Percent 10 10 17" xfId="14573"/>
    <cellStyle name="Percent 10 10 2" xfId="14574"/>
    <cellStyle name="Percent 10 10 3" xfId="14575"/>
    <cellStyle name="Percent 10 10 4" xfId="14576"/>
    <cellStyle name="Percent 10 10 5" xfId="14577"/>
    <cellStyle name="Percent 10 10 6" xfId="14578"/>
    <cellStyle name="Percent 10 10 7" xfId="14579"/>
    <cellStyle name="Percent 10 10 8" xfId="14580"/>
    <cellStyle name="Percent 10 10 9" xfId="14581"/>
    <cellStyle name="Percent 10 11" xfId="14582"/>
    <cellStyle name="Percent 10 11 10" xfId="14583"/>
    <cellStyle name="Percent 10 11 11" xfId="14584"/>
    <cellStyle name="Percent 10 11 12" xfId="14585"/>
    <cellStyle name="Percent 10 11 13" xfId="14586"/>
    <cellStyle name="Percent 10 11 14" xfId="14587"/>
    <cellStyle name="Percent 10 11 15" xfId="14588"/>
    <cellStyle name="Percent 10 11 16" xfId="14589"/>
    <cellStyle name="Percent 10 11 17" xfId="14590"/>
    <cellStyle name="Percent 10 11 2" xfId="14591"/>
    <cellStyle name="Percent 10 11 3" xfId="14592"/>
    <cellStyle name="Percent 10 11 4" xfId="14593"/>
    <cellStyle name="Percent 10 11 5" xfId="14594"/>
    <cellStyle name="Percent 10 11 6" xfId="14595"/>
    <cellStyle name="Percent 10 11 7" xfId="14596"/>
    <cellStyle name="Percent 10 11 8" xfId="14597"/>
    <cellStyle name="Percent 10 11 9" xfId="14598"/>
    <cellStyle name="Percent 10 12" xfId="14599"/>
    <cellStyle name="Percent 10 12 10" xfId="14600"/>
    <cellStyle name="Percent 10 12 11" xfId="14601"/>
    <cellStyle name="Percent 10 12 12" xfId="14602"/>
    <cellStyle name="Percent 10 12 13" xfId="14603"/>
    <cellStyle name="Percent 10 12 14" xfId="14604"/>
    <cellStyle name="Percent 10 12 15" xfId="14605"/>
    <cellStyle name="Percent 10 12 16" xfId="14606"/>
    <cellStyle name="Percent 10 12 17" xfId="14607"/>
    <cellStyle name="Percent 10 12 2" xfId="14608"/>
    <cellStyle name="Percent 10 12 3" xfId="14609"/>
    <cellStyle name="Percent 10 12 4" xfId="14610"/>
    <cellStyle name="Percent 10 12 5" xfId="14611"/>
    <cellStyle name="Percent 10 12 6" xfId="14612"/>
    <cellStyle name="Percent 10 12 7" xfId="14613"/>
    <cellStyle name="Percent 10 12 8" xfId="14614"/>
    <cellStyle name="Percent 10 12 9" xfId="14615"/>
    <cellStyle name="Percent 10 13" xfId="14616"/>
    <cellStyle name="Percent 10 13 10" xfId="14617"/>
    <cellStyle name="Percent 10 13 11" xfId="14618"/>
    <cellStyle name="Percent 10 13 12" xfId="14619"/>
    <cellStyle name="Percent 10 13 13" xfId="14620"/>
    <cellStyle name="Percent 10 13 14" xfId="14621"/>
    <cellStyle name="Percent 10 13 15" xfId="14622"/>
    <cellStyle name="Percent 10 13 16" xfId="14623"/>
    <cellStyle name="Percent 10 13 17" xfId="14624"/>
    <cellStyle name="Percent 10 13 2" xfId="14625"/>
    <cellStyle name="Percent 10 13 3" xfId="14626"/>
    <cellStyle name="Percent 10 13 4" xfId="14627"/>
    <cellStyle name="Percent 10 13 5" xfId="14628"/>
    <cellStyle name="Percent 10 13 6" xfId="14629"/>
    <cellStyle name="Percent 10 13 7" xfId="14630"/>
    <cellStyle name="Percent 10 13 8" xfId="14631"/>
    <cellStyle name="Percent 10 13 9" xfId="14632"/>
    <cellStyle name="Percent 10 14" xfId="14633"/>
    <cellStyle name="Percent 10 14 10" xfId="14634"/>
    <cellStyle name="Percent 10 14 11" xfId="14635"/>
    <cellStyle name="Percent 10 14 12" xfId="14636"/>
    <cellStyle name="Percent 10 14 13" xfId="14637"/>
    <cellStyle name="Percent 10 14 14" xfId="14638"/>
    <cellStyle name="Percent 10 14 15" xfId="14639"/>
    <cellStyle name="Percent 10 14 16" xfId="14640"/>
    <cellStyle name="Percent 10 14 17" xfId="14641"/>
    <cellStyle name="Percent 10 14 2" xfId="14642"/>
    <cellStyle name="Percent 10 14 3" xfId="14643"/>
    <cellStyle name="Percent 10 14 4" xfId="14644"/>
    <cellStyle name="Percent 10 14 5" xfId="14645"/>
    <cellStyle name="Percent 10 14 6" xfId="14646"/>
    <cellStyle name="Percent 10 14 7" xfId="14647"/>
    <cellStyle name="Percent 10 14 8" xfId="14648"/>
    <cellStyle name="Percent 10 14 9" xfId="14649"/>
    <cellStyle name="Percent 10 15" xfId="14650"/>
    <cellStyle name="Percent 10 15 10" xfId="14651"/>
    <cellStyle name="Percent 10 15 11" xfId="14652"/>
    <cellStyle name="Percent 10 15 12" xfId="14653"/>
    <cellStyle name="Percent 10 15 13" xfId="14654"/>
    <cellStyle name="Percent 10 15 14" xfId="14655"/>
    <cellStyle name="Percent 10 15 15" xfId="14656"/>
    <cellStyle name="Percent 10 15 16" xfId="14657"/>
    <cellStyle name="Percent 10 15 17" xfId="14658"/>
    <cellStyle name="Percent 10 15 2" xfId="14659"/>
    <cellStyle name="Percent 10 15 3" xfId="14660"/>
    <cellStyle name="Percent 10 15 4" xfId="14661"/>
    <cellStyle name="Percent 10 15 5" xfId="14662"/>
    <cellStyle name="Percent 10 15 6" xfId="14663"/>
    <cellStyle name="Percent 10 15 7" xfId="14664"/>
    <cellStyle name="Percent 10 15 8" xfId="14665"/>
    <cellStyle name="Percent 10 15 9" xfId="14666"/>
    <cellStyle name="Percent 10 16" xfId="14667"/>
    <cellStyle name="Percent 10 16 10" xfId="14668"/>
    <cellStyle name="Percent 10 16 11" xfId="14669"/>
    <cellStyle name="Percent 10 16 12" xfId="14670"/>
    <cellStyle name="Percent 10 16 13" xfId="14671"/>
    <cellStyle name="Percent 10 16 14" xfId="14672"/>
    <cellStyle name="Percent 10 16 15" xfId="14673"/>
    <cellStyle name="Percent 10 16 16" xfId="14674"/>
    <cellStyle name="Percent 10 16 17" xfId="14675"/>
    <cellStyle name="Percent 10 16 2" xfId="14676"/>
    <cellStyle name="Percent 10 16 3" xfId="14677"/>
    <cellStyle name="Percent 10 16 4" xfId="14678"/>
    <cellStyle name="Percent 10 16 5" xfId="14679"/>
    <cellStyle name="Percent 10 16 6" xfId="14680"/>
    <cellStyle name="Percent 10 16 7" xfId="14681"/>
    <cellStyle name="Percent 10 16 8" xfId="14682"/>
    <cellStyle name="Percent 10 16 9" xfId="14683"/>
    <cellStyle name="Percent 10 17" xfId="14684"/>
    <cellStyle name="Percent 10 17 10" xfId="14685"/>
    <cellStyle name="Percent 10 17 11" xfId="14686"/>
    <cellStyle name="Percent 10 17 12" xfId="14687"/>
    <cellStyle name="Percent 10 17 13" xfId="14688"/>
    <cellStyle name="Percent 10 17 14" xfId="14689"/>
    <cellStyle name="Percent 10 17 15" xfId="14690"/>
    <cellStyle name="Percent 10 17 16" xfId="14691"/>
    <cellStyle name="Percent 10 17 17" xfId="14692"/>
    <cellStyle name="Percent 10 17 2" xfId="14693"/>
    <cellStyle name="Percent 10 17 3" xfId="14694"/>
    <cellStyle name="Percent 10 17 4" xfId="14695"/>
    <cellStyle name="Percent 10 17 5" xfId="14696"/>
    <cellStyle name="Percent 10 17 6" xfId="14697"/>
    <cellStyle name="Percent 10 17 7" xfId="14698"/>
    <cellStyle name="Percent 10 17 8" xfId="14699"/>
    <cellStyle name="Percent 10 17 9" xfId="14700"/>
    <cellStyle name="Percent 10 18" xfId="14701"/>
    <cellStyle name="Percent 10 18 10" xfId="14702"/>
    <cellStyle name="Percent 10 18 11" xfId="14703"/>
    <cellStyle name="Percent 10 18 12" xfId="14704"/>
    <cellStyle name="Percent 10 18 13" xfId="14705"/>
    <cellStyle name="Percent 10 18 14" xfId="14706"/>
    <cellStyle name="Percent 10 18 15" xfId="14707"/>
    <cellStyle name="Percent 10 18 16" xfId="14708"/>
    <cellStyle name="Percent 10 18 17" xfId="14709"/>
    <cellStyle name="Percent 10 18 2" xfId="14710"/>
    <cellStyle name="Percent 10 18 3" xfId="14711"/>
    <cellStyle name="Percent 10 18 4" xfId="14712"/>
    <cellStyle name="Percent 10 18 5" xfId="14713"/>
    <cellStyle name="Percent 10 18 6" xfId="14714"/>
    <cellStyle name="Percent 10 18 7" xfId="14715"/>
    <cellStyle name="Percent 10 18 8" xfId="14716"/>
    <cellStyle name="Percent 10 18 9" xfId="14717"/>
    <cellStyle name="Percent 10 19" xfId="14718"/>
    <cellStyle name="Percent 10 19 10" xfId="14719"/>
    <cellStyle name="Percent 10 19 11" xfId="14720"/>
    <cellStyle name="Percent 10 19 12" xfId="14721"/>
    <cellStyle name="Percent 10 19 13" xfId="14722"/>
    <cellStyle name="Percent 10 19 14" xfId="14723"/>
    <cellStyle name="Percent 10 19 15" xfId="14724"/>
    <cellStyle name="Percent 10 19 16" xfId="14725"/>
    <cellStyle name="Percent 10 19 17" xfId="14726"/>
    <cellStyle name="Percent 10 19 2" xfId="14727"/>
    <cellStyle name="Percent 10 19 3" xfId="14728"/>
    <cellStyle name="Percent 10 19 4" xfId="14729"/>
    <cellStyle name="Percent 10 19 5" xfId="14730"/>
    <cellStyle name="Percent 10 19 6" xfId="14731"/>
    <cellStyle name="Percent 10 19 7" xfId="14732"/>
    <cellStyle name="Percent 10 19 8" xfId="14733"/>
    <cellStyle name="Percent 10 19 9" xfId="14734"/>
    <cellStyle name="Percent 10 2" xfId="14735"/>
    <cellStyle name="Percent 10 2 10" xfId="14736"/>
    <cellStyle name="Percent 10 2 11" xfId="14737"/>
    <cellStyle name="Percent 10 2 12" xfId="14738"/>
    <cellStyle name="Percent 10 2 13" xfId="14739"/>
    <cellStyle name="Percent 10 2 14" xfId="14740"/>
    <cellStyle name="Percent 10 2 15" xfId="14741"/>
    <cellStyle name="Percent 10 2 16" xfId="14742"/>
    <cellStyle name="Percent 10 2 17" xfId="14743"/>
    <cellStyle name="Percent 10 2 2" xfId="14744"/>
    <cellStyle name="Percent 10 2 2 10" xfId="35281"/>
    <cellStyle name="Percent 10 2 2 11" xfId="35282"/>
    <cellStyle name="Percent 10 2 2 12" xfId="35283"/>
    <cellStyle name="Percent 10 2 2 13" xfId="35284"/>
    <cellStyle name="Percent 10 2 2 14" xfId="35285"/>
    <cellStyle name="Percent 10 2 2 15" xfId="35286"/>
    <cellStyle name="Percent 10 2 2 16" xfId="35287"/>
    <cellStyle name="Percent 10 2 2 2" xfId="35288"/>
    <cellStyle name="Percent 10 2 2 2 10" xfId="35289"/>
    <cellStyle name="Percent 10 2 2 2 11" xfId="35290"/>
    <cellStyle name="Percent 10 2 2 2 12" xfId="35291"/>
    <cellStyle name="Percent 10 2 2 2 13" xfId="35292"/>
    <cellStyle name="Percent 10 2 2 2 2" xfId="35293"/>
    <cellStyle name="Percent 10 2 2 2 3" xfId="35294"/>
    <cellStyle name="Percent 10 2 2 2 4" xfId="35295"/>
    <cellStyle name="Percent 10 2 2 2 5" xfId="35296"/>
    <cellStyle name="Percent 10 2 2 2 6" xfId="35297"/>
    <cellStyle name="Percent 10 2 2 2 7" xfId="35298"/>
    <cellStyle name="Percent 10 2 2 2 8" xfId="35299"/>
    <cellStyle name="Percent 10 2 2 2 9" xfId="35300"/>
    <cellStyle name="Percent 10 2 2 3" xfId="35301"/>
    <cellStyle name="Percent 10 2 2 3 10" xfId="35302"/>
    <cellStyle name="Percent 10 2 2 3 11" xfId="35303"/>
    <cellStyle name="Percent 10 2 2 3 12" xfId="35304"/>
    <cellStyle name="Percent 10 2 2 3 13" xfId="35305"/>
    <cellStyle name="Percent 10 2 2 3 2" xfId="35306"/>
    <cellStyle name="Percent 10 2 2 3 3" xfId="35307"/>
    <cellStyle name="Percent 10 2 2 3 4" xfId="35308"/>
    <cellStyle name="Percent 10 2 2 3 5" xfId="35309"/>
    <cellStyle name="Percent 10 2 2 3 6" xfId="35310"/>
    <cellStyle name="Percent 10 2 2 3 7" xfId="35311"/>
    <cellStyle name="Percent 10 2 2 3 8" xfId="35312"/>
    <cellStyle name="Percent 10 2 2 3 9" xfId="35313"/>
    <cellStyle name="Percent 10 2 2 4" xfId="35314"/>
    <cellStyle name="Percent 10 2 2 4 10" xfId="35315"/>
    <cellStyle name="Percent 10 2 2 4 11" xfId="35316"/>
    <cellStyle name="Percent 10 2 2 4 12" xfId="35317"/>
    <cellStyle name="Percent 10 2 2 4 13" xfId="35318"/>
    <cellStyle name="Percent 10 2 2 4 14" xfId="35319"/>
    <cellStyle name="Percent 10 2 2 4 2" xfId="35320"/>
    <cellStyle name="Percent 10 2 2 4 3" xfId="35321"/>
    <cellStyle name="Percent 10 2 2 4 4" xfId="35322"/>
    <cellStyle name="Percent 10 2 2 4 5" xfId="35323"/>
    <cellStyle name="Percent 10 2 2 4 6" xfId="35324"/>
    <cellStyle name="Percent 10 2 2 4 7" xfId="35325"/>
    <cellStyle name="Percent 10 2 2 4 8" xfId="35326"/>
    <cellStyle name="Percent 10 2 2 4 9" xfId="35327"/>
    <cellStyle name="Percent 10 2 2 5" xfId="35328"/>
    <cellStyle name="Percent 10 2 2 6" xfId="35329"/>
    <cellStyle name="Percent 10 2 2 7" xfId="35330"/>
    <cellStyle name="Percent 10 2 2 8" xfId="35331"/>
    <cellStyle name="Percent 10 2 2 9" xfId="35332"/>
    <cellStyle name="Percent 10 2 3" xfId="14745"/>
    <cellStyle name="Percent 10 2 3 10" xfId="35333"/>
    <cellStyle name="Percent 10 2 3 11" xfId="35334"/>
    <cellStyle name="Percent 10 2 3 12" xfId="35335"/>
    <cellStyle name="Percent 10 2 3 13" xfId="35336"/>
    <cellStyle name="Percent 10 2 3 2" xfId="35337"/>
    <cellStyle name="Percent 10 2 3 3" xfId="35338"/>
    <cellStyle name="Percent 10 2 3 4" xfId="35339"/>
    <cellStyle name="Percent 10 2 3 5" xfId="35340"/>
    <cellStyle name="Percent 10 2 3 6" xfId="35341"/>
    <cellStyle name="Percent 10 2 3 7" xfId="35342"/>
    <cellStyle name="Percent 10 2 3 8" xfId="35343"/>
    <cellStyle name="Percent 10 2 3 9" xfId="35344"/>
    <cellStyle name="Percent 10 2 4" xfId="14746"/>
    <cellStyle name="Percent 10 2 5" xfId="14747"/>
    <cellStyle name="Percent 10 2 6" xfId="14748"/>
    <cellStyle name="Percent 10 2 7" xfId="14749"/>
    <cellStyle name="Percent 10 2 8" xfId="14750"/>
    <cellStyle name="Percent 10 2 9" xfId="14751"/>
    <cellStyle name="Percent 10 20" xfId="14752"/>
    <cellStyle name="Percent 10 20 10" xfId="14753"/>
    <cellStyle name="Percent 10 20 11" xfId="14754"/>
    <cellStyle name="Percent 10 20 12" xfId="14755"/>
    <cellStyle name="Percent 10 20 13" xfId="14756"/>
    <cellStyle name="Percent 10 20 14" xfId="14757"/>
    <cellStyle name="Percent 10 20 15" xfId="14758"/>
    <cellStyle name="Percent 10 20 16" xfId="14759"/>
    <cellStyle name="Percent 10 20 17" xfId="14760"/>
    <cellStyle name="Percent 10 20 2" xfId="14761"/>
    <cellStyle name="Percent 10 20 3" xfId="14762"/>
    <cellStyle name="Percent 10 20 4" xfId="14763"/>
    <cellStyle name="Percent 10 20 5" xfId="14764"/>
    <cellStyle name="Percent 10 20 6" xfId="14765"/>
    <cellStyle name="Percent 10 20 7" xfId="14766"/>
    <cellStyle name="Percent 10 20 8" xfId="14767"/>
    <cellStyle name="Percent 10 20 9" xfId="14768"/>
    <cellStyle name="Percent 10 21" xfId="14769"/>
    <cellStyle name="Percent 10 21 10" xfId="14770"/>
    <cellStyle name="Percent 10 21 11" xfId="14771"/>
    <cellStyle name="Percent 10 21 12" xfId="14772"/>
    <cellStyle name="Percent 10 21 13" xfId="14773"/>
    <cellStyle name="Percent 10 21 14" xfId="14774"/>
    <cellStyle name="Percent 10 21 15" xfId="14775"/>
    <cellStyle name="Percent 10 21 16" xfId="14776"/>
    <cellStyle name="Percent 10 21 17" xfId="14777"/>
    <cellStyle name="Percent 10 21 2" xfId="14778"/>
    <cellStyle name="Percent 10 21 3" xfId="14779"/>
    <cellStyle name="Percent 10 21 4" xfId="14780"/>
    <cellStyle name="Percent 10 21 5" xfId="14781"/>
    <cellStyle name="Percent 10 21 6" xfId="14782"/>
    <cellStyle name="Percent 10 21 7" xfId="14783"/>
    <cellStyle name="Percent 10 21 8" xfId="14784"/>
    <cellStyle name="Percent 10 21 9" xfId="14785"/>
    <cellStyle name="Percent 10 22" xfId="14786"/>
    <cellStyle name="Percent 10 22 10" xfId="14787"/>
    <cellStyle name="Percent 10 22 11" xfId="14788"/>
    <cellStyle name="Percent 10 22 12" xfId="14789"/>
    <cellStyle name="Percent 10 22 13" xfId="14790"/>
    <cellStyle name="Percent 10 22 14" xfId="14791"/>
    <cellStyle name="Percent 10 22 15" xfId="14792"/>
    <cellStyle name="Percent 10 22 16" xfId="14793"/>
    <cellStyle name="Percent 10 22 17" xfId="14794"/>
    <cellStyle name="Percent 10 22 2" xfId="14795"/>
    <cellStyle name="Percent 10 22 3" xfId="14796"/>
    <cellStyle name="Percent 10 22 4" xfId="14797"/>
    <cellStyle name="Percent 10 22 5" xfId="14798"/>
    <cellStyle name="Percent 10 22 6" xfId="14799"/>
    <cellStyle name="Percent 10 22 7" xfId="14800"/>
    <cellStyle name="Percent 10 22 8" xfId="14801"/>
    <cellStyle name="Percent 10 22 9" xfId="14802"/>
    <cellStyle name="Percent 10 23" xfId="14803"/>
    <cellStyle name="Percent 10 24" xfId="14804"/>
    <cellStyle name="Percent 10 25" xfId="14805"/>
    <cellStyle name="Percent 10 26" xfId="14806"/>
    <cellStyle name="Percent 10 27" xfId="14807"/>
    <cellStyle name="Percent 10 28" xfId="14808"/>
    <cellStyle name="Percent 10 29" xfId="14809"/>
    <cellStyle name="Percent 10 3" xfId="14810"/>
    <cellStyle name="Percent 10 3 10" xfId="14811"/>
    <cellStyle name="Percent 10 3 11" xfId="14812"/>
    <cellStyle name="Percent 10 3 12" xfId="14813"/>
    <cellStyle name="Percent 10 3 13" xfId="14814"/>
    <cellStyle name="Percent 10 3 14" xfId="14815"/>
    <cellStyle name="Percent 10 3 15" xfId="14816"/>
    <cellStyle name="Percent 10 3 16" xfId="14817"/>
    <cellStyle name="Percent 10 3 17" xfId="14818"/>
    <cellStyle name="Percent 10 3 2" xfId="14819"/>
    <cellStyle name="Percent 10 3 3" xfId="14820"/>
    <cellStyle name="Percent 10 3 4" xfId="14821"/>
    <cellStyle name="Percent 10 3 5" xfId="14822"/>
    <cellStyle name="Percent 10 3 6" xfId="14823"/>
    <cellStyle name="Percent 10 3 7" xfId="14824"/>
    <cellStyle name="Percent 10 3 8" xfId="14825"/>
    <cellStyle name="Percent 10 3 9" xfId="14826"/>
    <cellStyle name="Percent 10 30" xfId="14827"/>
    <cellStyle name="Percent 10 31" xfId="14828"/>
    <cellStyle name="Percent 10 32" xfId="14829"/>
    <cellStyle name="Percent 10 33" xfId="14830"/>
    <cellStyle name="Percent 10 34" xfId="14831"/>
    <cellStyle name="Percent 10 35" xfId="14832"/>
    <cellStyle name="Percent 10 36" xfId="14833"/>
    <cellStyle name="Percent 10 37" xfId="14834"/>
    <cellStyle name="Percent 10 38" xfId="14835"/>
    <cellStyle name="Percent 10 39" xfId="14836"/>
    <cellStyle name="Percent 10 4" xfId="14837"/>
    <cellStyle name="Percent 10 4 10" xfId="14838"/>
    <cellStyle name="Percent 10 4 11" xfId="14839"/>
    <cellStyle name="Percent 10 4 12" xfId="14840"/>
    <cellStyle name="Percent 10 4 13" xfId="14841"/>
    <cellStyle name="Percent 10 4 14" xfId="14842"/>
    <cellStyle name="Percent 10 4 15" xfId="14843"/>
    <cellStyle name="Percent 10 4 16" xfId="14844"/>
    <cellStyle name="Percent 10 4 17" xfId="14845"/>
    <cellStyle name="Percent 10 4 2" xfId="14846"/>
    <cellStyle name="Percent 10 4 3" xfId="14847"/>
    <cellStyle name="Percent 10 4 4" xfId="14848"/>
    <cellStyle name="Percent 10 4 5" xfId="14849"/>
    <cellStyle name="Percent 10 4 6" xfId="14850"/>
    <cellStyle name="Percent 10 4 7" xfId="14851"/>
    <cellStyle name="Percent 10 4 8" xfId="14852"/>
    <cellStyle name="Percent 10 4 9" xfId="14853"/>
    <cellStyle name="Percent 10 40" xfId="14854"/>
    <cellStyle name="Percent 10 41" xfId="14855"/>
    <cellStyle name="Percent 10 42" xfId="14856"/>
    <cellStyle name="Percent 10 43" xfId="14857"/>
    <cellStyle name="Percent 10 44" xfId="14858"/>
    <cellStyle name="Percent 10 45" xfId="14859"/>
    <cellStyle name="Percent 10 46" xfId="14860"/>
    <cellStyle name="Percent 10 47" xfId="14861"/>
    <cellStyle name="Percent 10 48" xfId="14862"/>
    <cellStyle name="Percent 10 49" xfId="14863"/>
    <cellStyle name="Percent 10 5" xfId="14864"/>
    <cellStyle name="Percent 10 5 10" xfId="14865"/>
    <cellStyle name="Percent 10 5 11" xfId="14866"/>
    <cellStyle name="Percent 10 5 12" xfId="14867"/>
    <cellStyle name="Percent 10 5 13" xfId="14868"/>
    <cellStyle name="Percent 10 5 14" xfId="14869"/>
    <cellStyle name="Percent 10 5 15" xfId="14870"/>
    <cellStyle name="Percent 10 5 16" xfId="14871"/>
    <cellStyle name="Percent 10 5 17" xfId="14872"/>
    <cellStyle name="Percent 10 5 2" xfId="14873"/>
    <cellStyle name="Percent 10 5 3" xfId="14874"/>
    <cellStyle name="Percent 10 5 4" xfId="14875"/>
    <cellStyle name="Percent 10 5 5" xfId="14876"/>
    <cellStyle name="Percent 10 5 6" xfId="14877"/>
    <cellStyle name="Percent 10 5 7" xfId="14878"/>
    <cellStyle name="Percent 10 5 8" xfId="14879"/>
    <cellStyle name="Percent 10 5 9" xfId="14880"/>
    <cellStyle name="Percent 10 50" xfId="14881"/>
    <cellStyle name="Percent 10 51" xfId="14882"/>
    <cellStyle name="Percent 10 52" xfId="14883"/>
    <cellStyle name="Percent 10 53" xfId="14884"/>
    <cellStyle name="Percent 10 54" xfId="14885"/>
    <cellStyle name="Percent 10 55" xfId="14886"/>
    <cellStyle name="Percent 10 56" xfId="14887"/>
    <cellStyle name="Percent 10 57" xfId="14888"/>
    <cellStyle name="Percent 10 58" xfId="14889"/>
    <cellStyle name="Percent 10 59" xfId="14890"/>
    <cellStyle name="Percent 10 6" xfId="14891"/>
    <cellStyle name="Percent 10 6 10" xfId="14892"/>
    <cellStyle name="Percent 10 6 11" xfId="14893"/>
    <cellStyle name="Percent 10 6 12" xfId="14894"/>
    <cellStyle name="Percent 10 6 13" xfId="14895"/>
    <cellStyle name="Percent 10 6 14" xfId="14896"/>
    <cellStyle name="Percent 10 6 15" xfId="14897"/>
    <cellStyle name="Percent 10 6 16" xfId="14898"/>
    <cellStyle name="Percent 10 6 17" xfId="14899"/>
    <cellStyle name="Percent 10 6 2" xfId="14900"/>
    <cellStyle name="Percent 10 6 3" xfId="14901"/>
    <cellStyle name="Percent 10 6 4" xfId="14902"/>
    <cellStyle name="Percent 10 6 5" xfId="14903"/>
    <cellStyle name="Percent 10 6 6" xfId="14904"/>
    <cellStyle name="Percent 10 6 7" xfId="14905"/>
    <cellStyle name="Percent 10 6 8" xfId="14906"/>
    <cellStyle name="Percent 10 6 9" xfId="14907"/>
    <cellStyle name="Percent 10 60" xfId="14908"/>
    <cellStyle name="Percent 10 61" xfId="14909"/>
    <cellStyle name="Percent 10 62" xfId="14910"/>
    <cellStyle name="Percent 10 63" xfId="14911"/>
    <cellStyle name="Percent 10 64" xfId="14912"/>
    <cellStyle name="Percent 10 65" xfId="14913"/>
    <cellStyle name="Percent 10 66" xfId="14914"/>
    <cellStyle name="Percent 10 67" xfId="14915"/>
    <cellStyle name="Percent 10 68" xfId="14916"/>
    <cellStyle name="Percent 10 69" xfId="14917"/>
    <cellStyle name="Percent 10 7" xfId="14918"/>
    <cellStyle name="Percent 10 7 10" xfId="14919"/>
    <cellStyle name="Percent 10 7 11" xfId="14920"/>
    <cellStyle name="Percent 10 7 12" xfId="14921"/>
    <cellStyle name="Percent 10 7 13" xfId="14922"/>
    <cellStyle name="Percent 10 7 14" xfId="14923"/>
    <cellStyle name="Percent 10 7 15" xfId="14924"/>
    <cellStyle name="Percent 10 7 16" xfId="14925"/>
    <cellStyle name="Percent 10 7 17" xfId="14926"/>
    <cellStyle name="Percent 10 7 2" xfId="14927"/>
    <cellStyle name="Percent 10 7 3" xfId="14928"/>
    <cellStyle name="Percent 10 7 4" xfId="14929"/>
    <cellStyle name="Percent 10 7 5" xfId="14930"/>
    <cellStyle name="Percent 10 7 6" xfId="14931"/>
    <cellStyle name="Percent 10 7 7" xfId="14932"/>
    <cellStyle name="Percent 10 7 8" xfId="14933"/>
    <cellStyle name="Percent 10 7 9" xfId="14934"/>
    <cellStyle name="Percent 10 70" xfId="14935"/>
    <cellStyle name="Percent 10 71" xfId="14936"/>
    <cellStyle name="Percent 10 72" xfId="14937"/>
    <cellStyle name="Percent 10 73" xfId="14938"/>
    <cellStyle name="Percent 10 74" xfId="14939"/>
    <cellStyle name="Percent 10 75" xfId="14940"/>
    <cellStyle name="Percent 10 76" xfId="14941"/>
    <cellStyle name="Percent 10 77" xfId="14942"/>
    <cellStyle name="Percent 10 78" xfId="14943"/>
    <cellStyle name="Percent 10 79" xfId="14944"/>
    <cellStyle name="Percent 10 8" xfId="14945"/>
    <cellStyle name="Percent 10 8 10" xfId="14946"/>
    <cellStyle name="Percent 10 8 11" xfId="14947"/>
    <cellStyle name="Percent 10 8 12" xfId="14948"/>
    <cellStyle name="Percent 10 8 13" xfId="14949"/>
    <cellStyle name="Percent 10 8 14" xfId="14950"/>
    <cellStyle name="Percent 10 8 15" xfId="14951"/>
    <cellStyle name="Percent 10 8 16" xfId="14952"/>
    <cellStyle name="Percent 10 8 17" xfId="14953"/>
    <cellStyle name="Percent 10 8 2" xfId="14954"/>
    <cellStyle name="Percent 10 8 3" xfId="14955"/>
    <cellStyle name="Percent 10 8 4" xfId="14956"/>
    <cellStyle name="Percent 10 8 5" xfId="14957"/>
    <cellStyle name="Percent 10 8 6" xfId="14958"/>
    <cellStyle name="Percent 10 8 7" xfId="14959"/>
    <cellStyle name="Percent 10 8 8" xfId="14960"/>
    <cellStyle name="Percent 10 8 9" xfId="14961"/>
    <cellStyle name="Percent 10 80" xfId="14962"/>
    <cellStyle name="Percent 10 81" xfId="14963"/>
    <cellStyle name="Percent 10 82" xfId="14964"/>
    <cellStyle name="Percent 10 83" xfId="14965"/>
    <cellStyle name="Percent 10 84" xfId="14966"/>
    <cellStyle name="Percent 10 85" xfId="14967"/>
    <cellStyle name="Percent 10 86" xfId="14968"/>
    <cellStyle name="Percent 10 87" xfId="14969"/>
    <cellStyle name="Percent 10 88" xfId="14970"/>
    <cellStyle name="Percent 10 89" xfId="14971"/>
    <cellStyle name="Percent 10 9" xfId="14972"/>
    <cellStyle name="Percent 10 9 10" xfId="14973"/>
    <cellStyle name="Percent 10 9 11" xfId="14974"/>
    <cellStyle name="Percent 10 9 12" xfId="14975"/>
    <cellStyle name="Percent 10 9 13" xfId="14976"/>
    <cellStyle name="Percent 10 9 14" xfId="14977"/>
    <cellStyle name="Percent 10 9 15" xfId="14978"/>
    <cellStyle name="Percent 10 9 16" xfId="14979"/>
    <cellStyle name="Percent 10 9 17" xfId="14980"/>
    <cellStyle name="Percent 10 9 2" xfId="14981"/>
    <cellStyle name="Percent 10 9 3" xfId="14982"/>
    <cellStyle name="Percent 10 9 4" xfId="14983"/>
    <cellStyle name="Percent 10 9 5" xfId="14984"/>
    <cellStyle name="Percent 10 9 6" xfId="14985"/>
    <cellStyle name="Percent 10 9 7" xfId="14986"/>
    <cellStyle name="Percent 10 9 8" xfId="14987"/>
    <cellStyle name="Percent 10 9 9" xfId="14988"/>
    <cellStyle name="Percent 10 90" xfId="14989"/>
    <cellStyle name="Percent 10 91" xfId="14990"/>
    <cellStyle name="Percent 10 92" xfId="14991"/>
    <cellStyle name="Percent 10 93" xfId="14992"/>
    <cellStyle name="Percent 10 94" xfId="14993"/>
    <cellStyle name="Percent 10 95" xfId="14994"/>
    <cellStyle name="Percent 11" xfId="14995"/>
    <cellStyle name="Percent 12" xfId="33683"/>
    <cellStyle name="Percent 13" xfId="35345"/>
    <cellStyle name="Percent 2" xfId="116"/>
    <cellStyle name="Percent 2 10" xfId="1087"/>
    <cellStyle name="Percent 2 10 10" xfId="14996"/>
    <cellStyle name="Percent 2 10 11" xfId="14997"/>
    <cellStyle name="Percent 2 10 12" xfId="14998"/>
    <cellStyle name="Percent 2 10 13" xfId="14999"/>
    <cellStyle name="Percent 2 10 14" xfId="15000"/>
    <cellStyle name="Percent 2 10 15" xfId="15001"/>
    <cellStyle name="Percent 2 10 16" xfId="15002"/>
    <cellStyle name="Percent 2 10 17" xfId="15003"/>
    <cellStyle name="Percent 2 10 2" xfId="15004"/>
    <cellStyle name="Percent 2 10 3" xfId="15005"/>
    <cellStyle name="Percent 2 10 4" xfId="15006"/>
    <cellStyle name="Percent 2 10 5" xfId="15007"/>
    <cellStyle name="Percent 2 10 6" xfId="15008"/>
    <cellStyle name="Percent 2 10 7" xfId="15009"/>
    <cellStyle name="Percent 2 10 8" xfId="15010"/>
    <cellStyle name="Percent 2 10 9" xfId="15011"/>
    <cellStyle name="Percent 2 11" xfId="1088"/>
    <cellStyle name="Percent 2 11 10" xfId="15012"/>
    <cellStyle name="Percent 2 11 11" xfId="15013"/>
    <cellStyle name="Percent 2 11 12" xfId="15014"/>
    <cellStyle name="Percent 2 11 13" xfId="15015"/>
    <cellStyle name="Percent 2 11 14" xfId="15016"/>
    <cellStyle name="Percent 2 11 15" xfId="15017"/>
    <cellStyle name="Percent 2 11 16" xfId="15018"/>
    <cellStyle name="Percent 2 11 17" xfId="15019"/>
    <cellStyle name="Percent 2 11 2" xfId="15020"/>
    <cellStyle name="Percent 2 11 3" xfId="15021"/>
    <cellStyle name="Percent 2 11 4" xfId="15022"/>
    <cellStyle name="Percent 2 11 5" xfId="15023"/>
    <cellStyle name="Percent 2 11 6" xfId="15024"/>
    <cellStyle name="Percent 2 11 7" xfId="15025"/>
    <cellStyle name="Percent 2 11 8" xfId="15026"/>
    <cellStyle name="Percent 2 11 9" xfId="15027"/>
    <cellStyle name="Percent 2 12" xfId="1089"/>
    <cellStyle name="Percent 2 12 10" xfId="15028"/>
    <cellStyle name="Percent 2 12 11" xfId="15029"/>
    <cellStyle name="Percent 2 12 12" xfId="15030"/>
    <cellStyle name="Percent 2 12 13" xfId="15031"/>
    <cellStyle name="Percent 2 12 14" xfId="15032"/>
    <cellStyle name="Percent 2 12 15" xfId="15033"/>
    <cellStyle name="Percent 2 12 16" xfId="15034"/>
    <cellStyle name="Percent 2 12 17" xfId="15035"/>
    <cellStyle name="Percent 2 12 2" xfId="15036"/>
    <cellStyle name="Percent 2 12 3" xfId="15037"/>
    <cellStyle name="Percent 2 12 4" xfId="15038"/>
    <cellStyle name="Percent 2 12 5" xfId="15039"/>
    <cellStyle name="Percent 2 12 6" xfId="15040"/>
    <cellStyle name="Percent 2 12 7" xfId="15041"/>
    <cellStyle name="Percent 2 12 8" xfId="15042"/>
    <cellStyle name="Percent 2 12 9" xfId="15043"/>
    <cellStyle name="Percent 2 13" xfId="1090"/>
    <cellStyle name="Percent 2 13 10" xfId="15044"/>
    <cellStyle name="Percent 2 13 11" xfId="15045"/>
    <cellStyle name="Percent 2 13 12" xfId="15046"/>
    <cellStyle name="Percent 2 13 13" xfId="15047"/>
    <cellStyle name="Percent 2 13 14" xfId="15048"/>
    <cellStyle name="Percent 2 13 15" xfId="15049"/>
    <cellStyle name="Percent 2 13 16" xfId="15050"/>
    <cellStyle name="Percent 2 13 17" xfId="15051"/>
    <cellStyle name="Percent 2 13 2" xfId="15052"/>
    <cellStyle name="Percent 2 13 3" xfId="15053"/>
    <cellStyle name="Percent 2 13 4" xfId="15054"/>
    <cellStyle name="Percent 2 13 5" xfId="15055"/>
    <cellStyle name="Percent 2 13 6" xfId="15056"/>
    <cellStyle name="Percent 2 13 7" xfId="15057"/>
    <cellStyle name="Percent 2 13 8" xfId="15058"/>
    <cellStyle name="Percent 2 13 9" xfId="15059"/>
    <cellStyle name="Percent 2 14" xfId="1091"/>
    <cellStyle name="Percent 2 14 10" xfId="15060"/>
    <cellStyle name="Percent 2 14 11" xfId="15061"/>
    <cellStyle name="Percent 2 14 12" xfId="15062"/>
    <cellStyle name="Percent 2 14 13" xfId="15063"/>
    <cellStyle name="Percent 2 14 14" xfId="15064"/>
    <cellStyle name="Percent 2 14 15" xfId="15065"/>
    <cellStyle name="Percent 2 14 16" xfId="15066"/>
    <cellStyle name="Percent 2 14 17" xfId="15067"/>
    <cellStyle name="Percent 2 14 2" xfId="15068"/>
    <cellStyle name="Percent 2 14 3" xfId="15069"/>
    <cellStyle name="Percent 2 14 4" xfId="15070"/>
    <cellStyle name="Percent 2 14 5" xfId="15071"/>
    <cellStyle name="Percent 2 14 6" xfId="15072"/>
    <cellStyle name="Percent 2 14 7" xfId="15073"/>
    <cellStyle name="Percent 2 14 8" xfId="15074"/>
    <cellStyle name="Percent 2 14 9" xfId="15075"/>
    <cellStyle name="Percent 2 15" xfId="1092"/>
    <cellStyle name="Percent 2 15 10" xfId="15076"/>
    <cellStyle name="Percent 2 15 11" xfId="15077"/>
    <cellStyle name="Percent 2 15 12" xfId="15078"/>
    <cellStyle name="Percent 2 15 13" xfId="15079"/>
    <cellStyle name="Percent 2 15 14" xfId="15080"/>
    <cellStyle name="Percent 2 15 15" xfId="15081"/>
    <cellStyle name="Percent 2 15 16" xfId="15082"/>
    <cellStyle name="Percent 2 15 17" xfId="15083"/>
    <cellStyle name="Percent 2 15 2" xfId="15084"/>
    <cellStyle name="Percent 2 15 3" xfId="15085"/>
    <cellStyle name="Percent 2 15 4" xfId="15086"/>
    <cellStyle name="Percent 2 15 5" xfId="15087"/>
    <cellStyle name="Percent 2 15 6" xfId="15088"/>
    <cellStyle name="Percent 2 15 7" xfId="15089"/>
    <cellStyle name="Percent 2 15 8" xfId="15090"/>
    <cellStyle name="Percent 2 15 9" xfId="15091"/>
    <cellStyle name="Percent 2 16" xfId="1093"/>
    <cellStyle name="Percent 2 16 10" xfId="15092"/>
    <cellStyle name="Percent 2 16 11" xfId="15093"/>
    <cellStyle name="Percent 2 16 12" xfId="15094"/>
    <cellStyle name="Percent 2 16 13" xfId="15095"/>
    <cellStyle name="Percent 2 16 14" xfId="15096"/>
    <cellStyle name="Percent 2 16 15" xfId="15097"/>
    <cellStyle name="Percent 2 16 16" xfId="15098"/>
    <cellStyle name="Percent 2 16 17" xfId="15099"/>
    <cellStyle name="Percent 2 16 2" xfId="15100"/>
    <cellStyle name="Percent 2 16 3" xfId="15101"/>
    <cellStyle name="Percent 2 16 4" xfId="15102"/>
    <cellStyle name="Percent 2 16 5" xfId="15103"/>
    <cellStyle name="Percent 2 16 6" xfId="15104"/>
    <cellStyle name="Percent 2 16 7" xfId="15105"/>
    <cellStyle name="Percent 2 16 8" xfId="15106"/>
    <cellStyle name="Percent 2 16 9" xfId="15107"/>
    <cellStyle name="Percent 2 17" xfId="1094"/>
    <cellStyle name="Percent 2 17 10" xfId="15108"/>
    <cellStyle name="Percent 2 17 11" xfId="15109"/>
    <cellStyle name="Percent 2 17 12" xfId="15110"/>
    <cellStyle name="Percent 2 17 13" xfId="15111"/>
    <cellStyle name="Percent 2 17 14" xfId="15112"/>
    <cellStyle name="Percent 2 17 15" xfId="15113"/>
    <cellStyle name="Percent 2 17 16" xfId="15114"/>
    <cellStyle name="Percent 2 17 17" xfId="15115"/>
    <cellStyle name="Percent 2 17 2" xfId="15116"/>
    <cellStyle name="Percent 2 17 3" xfId="15117"/>
    <cellStyle name="Percent 2 17 4" xfId="15118"/>
    <cellStyle name="Percent 2 17 5" xfId="15119"/>
    <cellStyle name="Percent 2 17 6" xfId="15120"/>
    <cellStyle name="Percent 2 17 7" xfId="15121"/>
    <cellStyle name="Percent 2 17 8" xfId="15122"/>
    <cellStyle name="Percent 2 17 9" xfId="15123"/>
    <cellStyle name="Percent 2 18" xfId="1095"/>
    <cellStyle name="Percent 2 18 10" xfId="15124"/>
    <cellStyle name="Percent 2 18 11" xfId="15125"/>
    <cellStyle name="Percent 2 18 12" xfId="15126"/>
    <cellStyle name="Percent 2 18 13" xfId="15127"/>
    <cellStyle name="Percent 2 18 14" xfId="15128"/>
    <cellStyle name="Percent 2 18 15" xfId="15129"/>
    <cellStyle name="Percent 2 18 16" xfId="15130"/>
    <cellStyle name="Percent 2 18 17" xfId="15131"/>
    <cellStyle name="Percent 2 18 2" xfId="15132"/>
    <cellStyle name="Percent 2 18 3" xfId="15133"/>
    <cellStyle name="Percent 2 18 4" xfId="15134"/>
    <cellStyle name="Percent 2 18 5" xfId="15135"/>
    <cellStyle name="Percent 2 18 6" xfId="15136"/>
    <cellStyle name="Percent 2 18 7" xfId="15137"/>
    <cellStyle name="Percent 2 18 8" xfId="15138"/>
    <cellStyle name="Percent 2 18 9" xfId="15139"/>
    <cellStyle name="Percent 2 19" xfId="1096"/>
    <cellStyle name="Percent 2 19 10" xfId="15140"/>
    <cellStyle name="Percent 2 19 11" xfId="15141"/>
    <cellStyle name="Percent 2 19 12" xfId="15142"/>
    <cellStyle name="Percent 2 19 13" xfId="15143"/>
    <cellStyle name="Percent 2 19 14" xfId="15144"/>
    <cellStyle name="Percent 2 19 15" xfId="15145"/>
    <cellStyle name="Percent 2 19 16" xfId="15146"/>
    <cellStyle name="Percent 2 19 17" xfId="15147"/>
    <cellStyle name="Percent 2 19 2" xfId="15148"/>
    <cellStyle name="Percent 2 19 3" xfId="15149"/>
    <cellStyle name="Percent 2 19 4" xfId="15150"/>
    <cellStyle name="Percent 2 19 5" xfId="15151"/>
    <cellStyle name="Percent 2 19 6" xfId="15152"/>
    <cellStyle name="Percent 2 19 7" xfId="15153"/>
    <cellStyle name="Percent 2 19 8" xfId="15154"/>
    <cellStyle name="Percent 2 19 9" xfId="15155"/>
    <cellStyle name="Percent 2 2" xfId="117"/>
    <cellStyle name="Percent 2 2 10" xfId="1097"/>
    <cellStyle name="Percent 2 2 10 10" xfId="15156"/>
    <cellStyle name="Percent 2 2 10 11" xfId="15157"/>
    <cellStyle name="Percent 2 2 10 12" xfId="15158"/>
    <cellStyle name="Percent 2 2 10 13" xfId="15159"/>
    <cellStyle name="Percent 2 2 10 14" xfId="15160"/>
    <cellStyle name="Percent 2 2 10 15" xfId="15161"/>
    <cellStyle name="Percent 2 2 10 16" xfId="15162"/>
    <cellStyle name="Percent 2 2 10 17" xfId="15163"/>
    <cellStyle name="Percent 2 2 10 2" xfId="15164"/>
    <cellStyle name="Percent 2 2 10 3" xfId="15165"/>
    <cellStyle name="Percent 2 2 10 4" xfId="15166"/>
    <cellStyle name="Percent 2 2 10 5" xfId="15167"/>
    <cellStyle name="Percent 2 2 10 6" xfId="15168"/>
    <cellStyle name="Percent 2 2 10 7" xfId="15169"/>
    <cellStyle name="Percent 2 2 10 8" xfId="15170"/>
    <cellStyle name="Percent 2 2 10 9" xfId="15171"/>
    <cellStyle name="Percent 2 2 11" xfId="1098"/>
    <cellStyle name="Percent 2 2 11 10" xfId="15172"/>
    <cellStyle name="Percent 2 2 11 11" xfId="15173"/>
    <cellStyle name="Percent 2 2 11 12" xfId="15174"/>
    <cellStyle name="Percent 2 2 11 13" xfId="15175"/>
    <cellStyle name="Percent 2 2 11 14" xfId="15176"/>
    <cellStyle name="Percent 2 2 11 15" xfId="15177"/>
    <cellStyle name="Percent 2 2 11 16" xfId="15178"/>
    <cellStyle name="Percent 2 2 11 17" xfId="15179"/>
    <cellStyle name="Percent 2 2 11 2" xfId="15180"/>
    <cellStyle name="Percent 2 2 11 3" xfId="15181"/>
    <cellStyle name="Percent 2 2 11 4" xfId="15182"/>
    <cellStyle name="Percent 2 2 11 5" xfId="15183"/>
    <cellStyle name="Percent 2 2 11 6" xfId="15184"/>
    <cellStyle name="Percent 2 2 11 7" xfId="15185"/>
    <cellStyle name="Percent 2 2 11 8" xfId="15186"/>
    <cellStyle name="Percent 2 2 11 9" xfId="15187"/>
    <cellStyle name="Percent 2 2 12" xfId="1099"/>
    <cellStyle name="Percent 2 2 12 10" xfId="15188"/>
    <cellStyle name="Percent 2 2 12 11" xfId="15189"/>
    <cellStyle name="Percent 2 2 12 12" xfId="15190"/>
    <cellStyle name="Percent 2 2 12 13" xfId="15191"/>
    <cellStyle name="Percent 2 2 12 14" xfId="15192"/>
    <cellStyle name="Percent 2 2 12 15" xfId="15193"/>
    <cellStyle name="Percent 2 2 12 16" xfId="15194"/>
    <cellStyle name="Percent 2 2 12 17" xfId="15195"/>
    <cellStyle name="Percent 2 2 12 2" xfId="15196"/>
    <cellStyle name="Percent 2 2 12 3" xfId="15197"/>
    <cellStyle name="Percent 2 2 12 4" xfId="15198"/>
    <cellStyle name="Percent 2 2 12 5" xfId="15199"/>
    <cellStyle name="Percent 2 2 12 6" xfId="15200"/>
    <cellStyle name="Percent 2 2 12 7" xfId="15201"/>
    <cellStyle name="Percent 2 2 12 8" xfId="15202"/>
    <cellStyle name="Percent 2 2 12 9" xfId="15203"/>
    <cellStyle name="Percent 2 2 13" xfId="1100"/>
    <cellStyle name="Percent 2 2 13 10" xfId="15204"/>
    <cellStyle name="Percent 2 2 13 11" xfId="15205"/>
    <cellStyle name="Percent 2 2 13 12" xfId="15206"/>
    <cellStyle name="Percent 2 2 13 13" xfId="15207"/>
    <cellStyle name="Percent 2 2 13 14" xfId="15208"/>
    <cellStyle name="Percent 2 2 13 15" xfId="15209"/>
    <cellStyle name="Percent 2 2 13 16" xfId="15210"/>
    <cellStyle name="Percent 2 2 13 17" xfId="15211"/>
    <cellStyle name="Percent 2 2 13 2" xfId="15212"/>
    <cellStyle name="Percent 2 2 13 3" xfId="15213"/>
    <cellStyle name="Percent 2 2 13 4" xfId="15214"/>
    <cellStyle name="Percent 2 2 13 5" xfId="15215"/>
    <cellStyle name="Percent 2 2 13 6" xfId="15216"/>
    <cellStyle name="Percent 2 2 13 7" xfId="15217"/>
    <cellStyle name="Percent 2 2 13 8" xfId="15218"/>
    <cellStyle name="Percent 2 2 13 9" xfId="15219"/>
    <cellStyle name="Percent 2 2 14" xfId="1101"/>
    <cellStyle name="Percent 2 2 14 10" xfId="15220"/>
    <cellStyle name="Percent 2 2 14 11" xfId="15221"/>
    <cellStyle name="Percent 2 2 14 12" xfId="15222"/>
    <cellStyle name="Percent 2 2 14 13" xfId="15223"/>
    <cellStyle name="Percent 2 2 14 14" xfId="15224"/>
    <cellStyle name="Percent 2 2 14 15" xfId="15225"/>
    <cellStyle name="Percent 2 2 14 16" xfId="15226"/>
    <cellStyle name="Percent 2 2 14 17" xfId="15227"/>
    <cellStyle name="Percent 2 2 14 2" xfId="15228"/>
    <cellStyle name="Percent 2 2 14 3" xfId="15229"/>
    <cellStyle name="Percent 2 2 14 4" xfId="15230"/>
    <cellStyle name="Percent 2 2 14 5" xfId="15231"/>
    <cellStyle name="Percent 2 2 14 6" xfId="15232"/>
    <cellStyle name="Percent 2 2 14 7" xfId="15233"/>
    <cellStyle name="Percent 2 2 14 8" xfId="15234"/>
    <cellStyle name="Percent 2 2 14 9" xfId="15235"/>
    <cellStyle name="Percent 2 2 15" xfId="1102"/>
    <cellStyle name="Percent 2 2 15 10" xfId="15236"/>
    <cellStyle name="Percent 2 2 15 11" xfId="15237"/>
    <cellStyle name="Percent 2 2 15 12" xfId="15238"/>
    <cellStyle name="Percent 2 2 15 13" xfId="15239"/>
    <cellStyle name="Percent 2 2 15 14" xfId="15240"/>
    <cellStyle name="Percent 2 2 15 15" xfId="15241"/>
    <cellStyle name="Percent 2 2 15 16" xfId="15242"/>
    <cellStyle name="Percent 2 2 15 17" xfId="15243"/>
    <cellStyle name="Percent 2 2 15 2" xfId="15244"/>
    <cellStyle name="Percent 2 2 15 3" xfId="15245"/>
    <cellStyle name="Percent 2 2 15 4" xfId="15246"/>
    <cellStyle name="Percent 2 2 15 5" xfId="15247"/>
    <cellStyle name="Percent 2 2 15 6" xfId="15248"/>
    <cellStyle name="Percent 2 2 15 7" xfId="15249"/>
    <cellStyle name="Percent 2 2 15 8" xfId="15250"/>
    <cellStyle name="Percent 2 2 15 9" xfId="15251"/>
    <cellStyle name="Percent 2 2 16" xfId="1103"/>
    <cellStyle name="Percent 2 2 16 10" xfId="15252"/>
    <cellStyle name="Percent 2 2 16 11" xfId="15253"/>
    <cellStyle name="Percent 2 2 16 12" xfId="15254"/>
    <cellStyle name="Percent 2 2 16 13" xfId="15255"/>
    <cellStyle name="Percent 2 2 16 14" xfId="15256"/>
    <cellStyle name="Percent 2 2 16 15" xfId="15257"/>
    <cellStyle name="Percent 2 2 16 16" xfId="15258"/>
    <cellStyle name="Percent 2 2 16 17" xfId="15259"/>
    <cellStyle name="Percent 2 2 16 2" xfId="15260"/>
    <cellStyle name="Percent 2 2 16 3" xfId="15261"/>
    <cellStyle name="Percent 2 2 16 4" xfId="15262"/>
    <cellStyle name="Percent 2 2 16 5" xfId="15263"/>
    <cellStyle name="Percent 2 2 16 6" xfId="15264"/>
    <cellStyle name="Percent 2 2 16 7" xfId="15265"/>
    <cellStyle name="Percent 2 2 16 8" xfId="15266"/>
    <cellStyle name="Percent 2 2 16 9" xfId="15267"/>
    <cellStyle name="Percent 2 2 17" xfId="1104"/>
    <cellStyle name="Percent 2 2 17 10" xfId="15268"/>
    <cellStyle name="Percent 2 2 17 11" xfId="15269"/>
    <cellStyle name="Percent 2 2 17 12" xfId="15270"/>
    <cellStyle name="Percent 2 2 17 13" xfId="15271"/>
    <cellStyle name="Percent 2 2 17 14" xfId="15272"/>
    <cellStyle name="Percent 2 2 17 15" xfId="15273"/>
    <cellStyle name="Percent 2 2 17 16" xfId="15274"/>
    <cellStyle name="Percent 2 2 17 17" xfId="15275"/>
    <cellStyle name="Percent 2 2 17 2" xfId="15276"/>
    <cellStyle name="Percent 2 2 17 3" xfId="15277"/>
    <cellStyle name="Percent 2 2 17 4" xfId="15278"/>
    <cellStyle name="Percent 2 2 17 5" xfId="15279"/>
    <cellStyle name="Percent 2 2 17 6" xfId="15280"/>
    <cellStyle name="Percent 2 2 17 7" xfId="15281"/>
    <cellStyle name="Percent 2 2 17 8" xfId="15282"/>
    <cellStyle name="Percent 2 2 17 9" xfId="15283"/>
    <cellStyle name="Percent 2 2 18" xfId="1105"/>
    <cellStyle name="Percent 2 2 18 10" xfId="15284"/>
    <cellStyle name="Percent 2 2 18 11" xfId="15285"/>
    <cellStyle name="Percent 2 2 18 12" xfId="15286"/>
    <cellStyle name="Percent 2 2 18 13" xfId="15287"/>
    <cellStyle name="Percent 2 2 18 14" xfId="15288"/>
    <cellStyle name="Percent 2 2 18 15" xfId="15289"/>
    <cellStyle name="Percent 2 2 18 16" xfId="15290"/>
    <cellStyle name="Percent 2 2 18 17" xfId="15291"/>
    <cellStyle name="Percent 2 2 18 2" xfId="15292"/>
    <cellStyle name="Percent 2 2 18 3" xfId="15293"/>
    <cellStyle name="Percent 2 2 18 4" xfId="15294"/>
    <cellStyle name="Percent 2 2 18 5" xfId="15295"/>
    <cellStyle name="Percent 2 2 18 6" xfId="15296"/>
    <cellStyle name="Percent 2 2 18 7" xfId="15297"/>
    <cellStyle name="Percent 2 2 18 8" xfId="15298"/>
    <cellStyle name="Percent 2 2 18 9" xfId="15299"/>
    <cellStyle name="Percent 2 2 19" xfId="1106"/>
    <cellStyle name="Percent 2 2 19 10" xfId="15300"/>
    <cellStyle name="Percent 2 2 19 11" xfId="15301"/>
    <cellStyle name="Percent 2 2 19 12" xfId="15302"/>
    <cellStyle name="Percent 2 2 19 13" xfId="15303"/>
    <cellStyle name="Percent 2 2 19 14" xfId="15304"/>
    <cellStyle name="Percent 2 2 19 15" xfId="15305"/>
    <cellStyle name="Percent 2 2 19 16" xfId="15306"/>
    <cellStyle name="Percent 2 2 19 17" xfId="15307"/>
    <cellStyle name="Percent 2 2 19 2" xfId="15308"/>
    <cellStyle name="Percent 2 2 19 3" xfId="15309"/>
    <cellStyle name="Percent 2 2 19 4" xfId="15310"/>
    <cellStyle name="Percent 2 2 19 5" xfId="15311"/>
    <cellStyle name="Percent 2 2 19 6" xfId="15312"/>
    <cellStyle name="Percent 2 2 19 7" xfId="15313"/>
    <cellStyle name="Percent 2 2 19 8" xfId="15314"/>
    <cellStyle name="Percent 2 2 19 9" xfId="15315"/>
    <cellStyle name="Percent 2 2 2" xfId="1107"/>
    <cellStyle name="Percent 2 2 2 2" xfId="1108"/>
    <cellStyle name="Percent 2 2 2 2 10" xfId="15316"/>
    <cellStyle name="Percent 2 2 2 2 11" xfId="15317"/>
    <cellStyle name="Percent 2 2 2 2 12" xfId="15318"/>
    <cellStyle name="Percent 2 2 2 2 13" xfId="15319"/>
    <cellStyle name="Percent 2 2 2 2 14" xfId="15320"/>
    <cellStyle name="Percent 2 2 2 2 15" xfId="15321"/>
    <cellStyle name="Percent 2 2 2 2 16" xfId="15322"/>
    <cellStyle name="Percent 2 2 2 2 17" xfId="15323"/>
    <cellStyle name="Percent 2 2 2 2 2" xfId="15324"/>
    <cellStyle name="Percent 2 2 2 2 3" xfId="15325"/>
    <cellStyle name="Percent 2 2 2 2 4" xfId="15326"/>
    <cellStyle name="Percent 2 2 2 2 5" xfId="15327"/>
    <cellStyle name="Percent 2 2 2 2 6" xfId="15328"/>
    <cellStyle name="Percent 2 2 2 2 7" xfId="15329"/>
    <cellStyle name="Percent 2 2 2 2 8" xfId="15330"/>
    <cellStyle name="Percent 2 2 2 2 9" xfId="15331"/>
    <cellStyle name="Percent 2 2 2 3" xfId="1109"/>
    <cellStyle name="Percent 2 2 2 3 10" xfId="15332"/>
    <cellStyle name="Percent 2 2 2 3 11" xfId="15333"/>
    <cellStyle name="Percent 2 2 2 3 12" xfId="15334"/>
    <cellStyle name="Percent 2 2 2 3 13" xfId="15335"/>
    <cellStyle name="Percent 2 2 2 3 14" xfId="15336"/>
    <cellStyle name="Percent 2 2 2 3 15" xfId="15337"/>
    <cellStyle name="Percent 2 2 2 3 16" xfId="15338"/>
    <cellStyle name="Percent 2 2 2 3 17" xfId="15339"/>
    <cellStyle name="Percent 2 2 2 3 2" xfId="15340"/>
    <cellStyle name="Percent 2 2 2 3 3" xfId="15341"/>
    <cellStyle name="Percent 2 2 2 3 4" xfId="15342"/>
    <cellStyle name="Percent 2 2 2 3 5" xfId="15343"/>
    <cellStyle name="Percent 2 2 2 3 6" xfId="15344"/>
    <cellStyle name="Percent 2 2 2 3 7" xfId="15345"/>
    <cellStyle name="Percent 2 2 2 3 8" xfId="15346"/>
    <cellStyle name="Percent 2 2 2 3 9" xfId="15347"/>
    <cellStyle name="Percent 2 2 20" xfId="1110"/>
    <cellStyle name="Percent 2 2 20 10" xfId="15348"/>
    <cellStyle name="Percent 2 2 20 11" xfId="15349"/>
    <cellStyle name="Percent 2 2 20 12" xfId="15350"/>
    <cellStyle name="Percent 2 2 20 13" xfId="15351"/>
    <cellStyle name="Percent 2 2 20 14" xfId="15352"/>
    <cellStyle name="Percent 2 2 20 15" xfId="15353"/>
    <cellStyle name="Percent 2 2 20 16" xfId="15354"/>
    <cellStyle name="Percent 2 2 20 17" xfId="15355"/>
    <cellStyle name="Percent 2 2 20 2" xfId="15356"/>
    <cellStyle name="Percent 2 2 20 3" xfId="15357"/>
    <cellStyle name="Percent 2 2 20 4" xfId="15358"/>
    <cellStyle name="Percent 2 2 20 5" xfId="15359"/>
    <cellStyle name="Percent 2 2 20 6" xfId="15360"/>
    <cellStyle name="Percent 2 2 20 7" xfId="15361"/>
    <cellStyle name="Percent 2 2 20 8" xfId="15362"/>
    <cellStyle name="Percent 2 2 20 9" xfId="15363"/>
    <cellStyle name="Percent 2 2 21" xfId="1111"/>
    <cellStyle name="Percent 2 2 21 10" xfId="15364"/>
    <cellStyle name="Percent 2 2 21 11" xfId="15365"/>
    <cellStyle name="Percent 2 2 21 12" xfId="15366"/>
    <cellStyle name="Percent 2 2 21 13" xfId="15367"/>
    <cellStyle name="Percent 2 2 21 14" xfId="15368"/>
    <cellStyle name="Percent 2 2 21 15" xfId="15369"/>
    <cellStyle name="Percent 2 2 21 16" xfId="15370"/>
    <cellStyle name="Percent 2 2 21 17" xfId="15371"/>
    <cellStyle name="Percent 2 2 21 2" xfId="15372"/>
    <cellStyle name="Percent 2 2 21 3" xfId="15373"/>
    <cellStyle name="Percent 2 2 21 4" xfId="15374"/>
    <cellStyle name="Percent 2 2 21 5" xfId="15375"/>
    <cellStyle name="Percent 2 2 21 6" xfId="15376"/>
    <cellStyle name="Percent 2 2 21 7" xfId="15377"/>
    <cellStyle name="Percent 2 2 21 8" xfId="15378"/>
    <cellStyle name="Percent 2 2 21 9" xfId="15379"/>
    <cellStyle name="Percent 2 2 22" xfId="1112"/>
    <cellStyle name="Percent 2 2 22 10" xfId="15380"/>
    <cellStyle name="Percent 2 2 22 11" xfId="15381"/>
    <cellStyle name="Percent 2 2 22 12" xfId="15382"/>
    <cellStyle name="Percent 2 2 22 13" xfId="15383"/>
    <cellStyle name="Percent 2 2 22 14" xfId="15384"/>
    <cellStyle name="Percent 2 2 22 15" xfId="15385"/>
    <cellStyle name="Percent 2 2 22 16" xfId="15386"/>
    <cellStyle name="Percent 2 2 22 17" xfId="15387"/>
    <cellStyle name="Percent 2 2 22 2" xfId="15388"/>
    <cellStyle name="Percent 2 2 22 3" xfId="15389"/>
    <cellStyle name="Percent 2 2 22 4" xfId="15390"/>
    <cellStyle name="Percent 2 2 22 5" xfId="15391"/>
    <cellStyle name="Percent 2 2 22 6" xfId="15392"/>
    <cellStyle name="Percent 2 2 22 7" xfId="15393"/>
    <cellStyle name="Percent 2 2 22 8" xfId="15394"/>
    <cellStyle name="Percent 2 2 22 9" xfId="15395"/>
    <cellStyle name="Percent 2 2 23" xfId="1113"/>
    <cellStyle name="Percent 2 2 23 10" xfId="15396"/>
    <cellStyle name="Percent 2 2 23 11" xfId="15397"/>
    <cellStyle name="Percent 2 2 23 12" xfId="15398"/>
    <cellStyle name="Percent 2 2 23 13" xfId="15399"/>
    <cellStyle name="Percent 2 2 23 14" xfId="15400"/>
    <cellStyle name="Percent 2 2 23 15" xfId="15401"/>
    <cellStyle name="Percent 2 2 23 16" xfId="15402"/>
    <cellStyle name="Percent 2 2 23 17" xfId="15403"/>
    <cellStyle name="Percent 2 2 23 2" xfId="15404"/>
    <cellStyle name="Percent 2 2 23 3" xfId="15405"/>
    <cellStyle name="Percent 2 2 23 4" xfId="15406"/>
    <cellStyle name="Percent 2 2 23 5" xfId="15407"/>
    <cellStyle name="Percent 2 2 23 6" xfId="15408"/>
    <cellStyle name="Percent 2 2 23 7" xfId="15409"/>
    <cellStyle name="Percent 2 2 23 8" xfId="15410"/>
    <cellStyle name="Percent 2 2 23 9" xfId="15411"/>
    <cellStyle name="Percent 2 2 24" xfId="1114"/>
    <cellStyle name="Percent 2 2 24 10" xfId="15412"/>
    <cellStyle name="Percent 2 2 24 11" xfId="15413"/>
    <cellStyle name="Percent 2 2 24 12" xfId="15414"/>
    <cellStyle name="Percent 2 2 24 13" xfId="15415"/>
    <cellStyle name="Percent 2 2 24 14" xfId="15416"/>
    <cellStyle name="Percent 2 2 24 15" xfId="15417"/>
    <cellStyle name="Percent 2 2 24 16" xfId="15418"/>
    <cellStyle name="Percent 2 2 24 17" xfId="15419"/>
    <cellStyle name="Percent 2 2 24 2" xfId="15420"/>
    <cellStyle name="Percent 2 2 24 3" xfId="15421"/>
    <cellStyle name="Percent 2 2 24 4" xfId="15422"/>
    <cellStyle name="Percent 2 2 24 5" xfId="15423"/>
    <cellStyle name="Percent 2 2 24 6" xfId="15424"/>
    <cellStyle name="Percent 2 2 24 7" xfId="15425"/>
    <cellStyle name="Percent 2 2 24 8" xfId="15426"/>
    <cellStyle name="Percent 2 2 24 9" xfId="15427"/>
    <cellStyle name="Percent 2 2 25" xfId="1115"/>
    <cellStyle name="Percent 2 2 25 10" xfId="15428"/>
    <cellStyle name="Percent 2 2 25 11" xfId="15429"/>
    <cellStyle name="Percent 2 2 25 12" xfId="15430"/>
    <cellStyle name="Percent 2 2 25 13" xfId="15431"/>
    <cellStyle name="Percent 2 2 25 14" xfId="15432"/>
    <cellStyle name="Percent 2 2 25 15" xfId="15433"/>
    <cellStyle name="Percent 2 2 25 16" xfId="15434"/>
    <cellStyle name="Percent 2 2 25 17" xfId="15435"/>
    <cellStyle name="Percent 2 2 25 2" xfId="15436"/>
    <cellStyle name="Percent 2 2 25 3" xfId="15437"/>
    <cellStyle name="Percent 2 2 25 4" xfId="15438"/>
    <cellStyle name="Percent 2 2 25 5" xfId="15439"/>
    <cellStyle name="Percent 2 2 25 6" xfId="15440"/>
    <cellStyle name="Percent 2 2 25 7" xfId="15441"/>
    <cellStyle name="Percent 2 2 25 8" xfId="15442"/>
    <cellStyle name="Percent 2 2 25 9" xfId="15443"/>
    <cellStyle name="Percent 2 2 26" xfId="1116"/>
    <cellStyle name="Percent 2 2 26 10" xfId="15444"/>
    <cellStyle name="Percent 2 2 26 11" xfId="15445"/>
    <cellStyle name="Percent 2 2 26 12" xfId="15446"/>
    <cellStyle name="Percent 2 2 26 13" xfId="15447"/>
    <cellStyle name="Percent 2 2 26 14" xfId="15448"/>
    <cellStyle name="Percent 2 2 26 15" xfId="15449"/>
    <cellStyle name="Percent 2 2 26 16" xfId="15450"/>
    <cellStyle name="Percent 2 2 26 17" xfId="15451"/>
    <cellStyle name="Percent 2 2 26 2" xfId="15452"/>
    <cellStyle name="Percent 2 2 26 3" xfId="15453"/>
    <cellStyle name="Percent 2 2 26 4" xfId="15454"/>
    <cellStyle name="Percent 2 2 26 5" xfId="15455"/>
    <cellStyle name="Percent 2 2 26 6" xfId="15456"/>
    <cellStyle name="Percent 2 2 26 7" xfId="15457"/>
    <cellStyle name="Percent 2 2 26 8" xfId="15458"/>
    <cellStyle name="Percent 2 2 26 9" xfId="15459"/>
    <cellStyle name="Percent 2 2 27" xfId="1117"/>
    <cellStyle name="Percent 2 2 27 10" xfId="15460"/>
    <cellStyle name="Percent 2 2 27 11" xfId="15461"/>
    <cellStyle name="Percent 2 2 27 12" xfId="15462"/>
    <cellStyle name="Percent 2 2 27 13" xfId="15463"/>
    <cellStyle name="Percent 2 2 27 14" xfId="15464"/>
    <cellStyle name="Percent 2 2 27 15" xfId="15465"/>
    <cellStyle name="Percent 2 2 27 16" xfId="15466"/>
    <cellStyle name="Percent 2 2 27 17" xfId="15467"/>
    <cellStyle name="Percent 2 2 27 2" xfId="15468"/>
    <cellStyle name="Percent 2 2 27 3" xfId="15469"/>
    <cellStyle name="Percent 2 2 27 4" xfId="15470"/>
    <cellStyle name="Percent 2 2 27 5" xfId="15471"/>
    <cellStyle name="Percent 2 2 27 6" xfId="15472"/>
    <cellStyle name="Percent 2 2 27 7" xfId="15473"/>
    <cellStyle name="Percent 2 2 27 8" xfId="15474"/>
    <cellStyle name="Percent 2 2 27 9" xfId="15475"/>
    <cellStyle name="Percent 2 2 28" xfId="1118"/>
    <cellStyle name="Percent 2 2 28 10" xfId="15476"/>
    <cellStyle name="Percent 2 2 28 11" xfId="15477"/>
    <cellStyle name="Percent 2 2 28 12" xfId="15478"/>
    <cellStyle name="Percent 2 2 28 13" xfId="15479"/>
    <cellStyle name="Percent 2 2 28 14" xfId="15480"/>
    <cellStyle name="Percent 2 2 28 15" xfId="15481"/>
    <cellStyle name="Percent 2 2 28 16" xfId="15482"/>
    <cellStyle name="Percent 2 2 28 17" xfId="15483"/>
    <cellStyle name="Percent 2 2 28 2" xfId="15484"/>
    <cellStyle name="Percent 2 2 28 3" xfId="15485"/>
    <cellStyle name="Percent 2 2 28 4" xfId="15486"/>
    <cellStyle name="Percent 2 2 28 5" xfId="15487"/>
    <cellStyle name="Percent 2 2 28 6" xfId="15488"/>
    <cellStyle name="Percent 2 2 28 7" xfId="15489"/>
    <cellStyle name="Percent 2 2 28 8" xfId="15490"/>
    <cellStyle name="Percent 2 2 28 9" xfId="15491"/>
    <cellStyle name="Percent 2 2 29" xfId="1119"/>
    <cellStyle name="Percent 2 2 29 10" xfId="15492"/>
    <cellStyle name="Percent 2 2 29 11" xfId="15493"/>
    <cellStyle name="Percent 2 2 29 12" xfId="15494"/>
    <cellStyle name="Percent 2 2 29 13" xfId="15495"/>
    <cellStyle name="Percent 2 2 29 14" xfId="15496"/>
    <cellStyle name="Percent 2 2 29 15" xfId="15497"/>
    <cellStyle name="Percent 2 2 29 16" xfId="15498"/>
    <cellStyle name="Percent 2 2 29 17" xfId="15499"/>
    <cellStyle name="Percent 2 2 29 2" xfId="15500"/>
    <cellStyle name="Percent 2 2 29 3" xfId="15501"/>
    <cellStyle name="Percent 2 2 29 4" xfId="15502"/>
    <cellStyle name="Percent 2 2 29 5" xfId="15503"/>
    <cellStyle name="Percent 2 2 29 6" xfId="15504"/>
    <cellStyle name="Percent 2 2 29 7" xfId="15505"/>
    <cellStyle name="Percent 2 2 29 8" xfId="15506"/>
    <cellStyle name="Percent 2 2 29 9" xfId="15507"/>
    <cellStyle name="Percent 2 2 3" xfId="1120"/>
    <cellStyle name="Percent 2 2 3 10" xfId="15508"/>
    <cellStyle name="Percent 2 2 3 11" xfId="15509"/>
    <cellStyle name="Percent 2 2 3 12" xfId="15510"/>
    <cellStyle name="Percent 2 2 3 13" xfId="15511"/>
    <cellStyle name="Percent 2 2 3 14" xfId="15512"/>
    <cellStyle name="Percent 2 2 3 15" xfId="15513"/>
    <cellStyle name="Percent 2 2 3 16" xfId="15514"/>
    <cellStyle name="Percent 2 2 3 17" xfId="15515"/>
    <cellStyle name="Percent 2 2 3 2" xfId="15516"/>
    <cellStyle name="Percent 2 2 3 3" xfId="15517"/>
    <cellStyle name="Percent 2 2 3 4" xfId="15518"/>
    <cellStyle name="Percent 2 2 3 5" xfId="15519"/>
    <cellStyle name="Percent 2 2 3 6" xfId="15520"/>
    <cellStyle name="Percent 2 2 3 7" xfId="15521"/>
    <cellStyle name="Percent 2 2 3 8" xfId="15522"/>
    <cellStyle name="Percent 2 2 3 9" xfId="15523"/>
    <cellStyle name="Percent 2 2 30" xfId="1121"/>
    <cellStyle name="Percent 2 2 30 10" xfId="15524"/>
    <cellStyle name="Percent 2 2 30 11" xfId="15525"/>
    <cellStyle name="Percent 2 2 30 12" xfId="15526"/>
    <cellStyle name="Percent 2 2 30 13" xfId="15527"/>
    <cellStyle name="Percent 2 2 30 14" xfId="15528"/>
    <cellStyle name="Percent 2 2 30 15" xfId="15529"/>
    <cellStyle name="Percent 2 2 30 16" xfId="15530"/>
    <cellStyle name="Percent 2 2 30 17" xfId="15531"/>
    <cellStyle name="Percent 2 2 30 2" xfId="15532"/>
    <cellStyle name="Percent 2 2 30 3" xfId="15533"/>
    <cellStyle name="Percent 2 2 30 4" xfId="15534"/>
    <cellStyle name="Percent 2 2 30 5" xfId="15535"/>
    <cellStyle name="Percent 2 2 30 6" xfId="15536"/>
    <cellStyle name="Percent 2 2 30 7" xfId="15537"/>
    <cellStyle name="Percent 2 2 30 8" xfId="15538"/>
    <cellStyle name="Percent 2 2 30 9" xfId="15539"/>
    <cellStyle name="Percent 2 2 31" xfId="1122"/>
    <cellStyle name="Percent 2 2 31 10" xfId="15540"/>
    <cellStyle name="Percent 2 2 31 11" xfId="15541"/>
    <cellStyle name="Percent 2 2 31 12" xfId="15542"/>
    <cellStyle name="Percent 2 2 31 13" xfId="15543"/>
    <cellStyle name="Percent 2 2 31 14" xfId="15544"/>
    <cellStyle name="Percent 2 2 31 15" xfId="15545"/>
    <cellStyle name="Percent 2 2 31 16" xfId="15546"/>
    <cellStyle name="Percent 2 2 31 17" xfId="15547"/>
    <cellStyle name="Percent 2 2 31 2" xfId="15548"/>
    <cellStyle name="Percent 2 2 31 3" xfId="15549"/>
    <cellStyle name="Percent 2 2 31 4" xfId="15550"/>
    <cellStyle name="Percent 2 2 31 5" xfId="15551"/>
    <cellStyle name="Percent 2 2 31 6" xfId="15552"/>
    <cellStyle name="Percent 2 2 31 7" xfId="15553"/>
    <cellStyle name="Percent 2 2 31 8" xfId="15554"/>
    <cellStyle name="Percent 2 2 31 9" xfId="15555"/>
    <cellStyle name="Percent 2 2 32" xfId="1123"/>
    <cellStyle name="Percent 2 2 32 10" xfId="15556"/>
    <cellStyle name="Percent 2 2 32 11" xfId="15557"/>
    <cellStyle name="Percent 2 2 32 12" xfId="15558"/>
    <cellStyle name="Percent 2 2 32 13" xfId="15559"/>
    <cellStyle name="Percent 2 2 32 14" xfId="15560"/>
    <cellStyle name="Percent 2 2 32 15" xfId="15561"/>
    <cellStyle name="Percent 2 2 32 16" xfId="15562"/>
    <cellStyle name="Percent 2 2 32 17" xfId="15563"/>
    <cellStyle name="Percent 2 2 32 2" xfId="15564"/>
    <cellStyle name="Percent 2 2 32 3" xfId="15565"/>
    <cellStyle name="Percent 2 2 32 4" xfId="15566"/>
    <cellStyle name="Percent 2 2 32 5" xfId="15567"/>
    <cellStyle name="Percent 2 2 32 6" xfId="15568"/>
    <cellStyle name="Percent 2 2 32 7" xfId="15569"/>
    <cellStyle name="Percent 2 2 32 8" xfId="15570"/>
    <cellStyle name="Percent 2 2 32 9" xfId="15571"/>
    <cellStyle name="Percent 2 2 33" xfId="1124"/>
    <cellStyle name="Percent 2 2 33 10" xfId="15572"/>
    <cellStyle name="Percent 2 2 33 11" xfId="15573"/>
    <cellStyle name="Percent 2 2 33 12" xfId="15574"/>
    <cellStyle name="Percent 2 2 33 13" xfId="15575"/>
    <cellStyle name="Percent 2 2 33 14" xfId="15576"/>
    <cellStyle name="Percent 2 2 33 15" xfId="15577"/>
    <cellStyle name="Percent 2 2 33 16" xfId="15578"/>
    <cellStyle name="Percent 2 2 33 17" xfId="15579"/>
    <cellStyle name="Percent 2 2 33 2" xfId="15580"/>
    <cellStyle name="Percent 2 2 33 3" xfId="15581"/>
    <cellStyle name="Percent 2 2 33 4" xfId="15582"/>
    <cellStyle name="Percent 2 2 33 5" xfId="15583"/>
    <cellStyle name="Percent 2 2 33 6" xfId="15584"/>
    <cellStyle name="Percent 2 2 33 7" xfId="15585"/>
    <cellStyle name="Percent 2 2 33 8" xfId="15586"/>
    <cellStyle name="Percent 2 2 33 9" xfId="15587"/>
    <cellStyle name="Percent 2 2 34" xfId="1125"/>
    <cellStyle name="Percent 2 2 34 10" xfId="15588"/>
    <cellStyle name="Percent 2 2 34 11" xfId="15589"/>
    <cellStyle name="Percent 2 2 34 12" xfId="15590"/>
    <cellStyle name="Percent 2 2 34 13" xfId="15591"/>
    <cellStyle name="Percent 2 2 34 14" xfId="15592"/>
    <cellStyle name="Percent 2 2 34 15" xfId="15593"/>
    <cellStyle name="Percent 2 2 34 16" xfId="15594"/>
    <cellStyle name="Percent 2 2 34 17" xfId="15595"/>
    <cellStyle name="Percent 2 2 34 2" xfId="15596"/>
    <cellStyle name="Percent 2 2 34 3" xfId="15597"/>
    <cellStyle name="Percent 2 2 34 4" xfId="15598"/>
    <cellStyle name="Percent 2 2 34 5" xfId="15599"/>
    <cellStyle name="Percent 2 2 34 6" xfId="15600"/>
    <cellStyle name="Percent 2 2 34 7" xfId="15601"/>
    <cellStyle name="Percent 2 2 34 8" xfId="15602"/>
    <cellStyle name="Percent 2 2 34 9" xfId="15603"/>
    <cellStyle name="Percent 2 2 35" xfId="1126"/>
    <cellStyle name="Percent 2 2 35 10" xfId="15604"/>
    <cellStyle name="Percent 2 2 35 11" xfId="15605"/>
    <cellStyle name="Percent 2 2 35 12" xfId="15606"/>
    <cellStyle name="Percent 2 2 35 13" xfId="15607"/>
    <cellStyle name="Percent 2 2 35 14" xfId="15608"/>
    <cellStyle name="Percent 2 2 35 15" xfId="15609"/>
    <cellStyle name="Percent 2 2 35 16" xfId="15610"/>
    <cellStyle name="Percent 2 2 35 17" xfId="15611"/>
    <cellStyle name="Percent 2 2 35 2" xfId="15612"/>
    <cellStyle name="Percent 2 2 35 3" xfId="15613"/>
    <cellStyle name="Percent 2 2 35 4" xfId="15614"/>
    <cellStyle name="Percent 2 2 35 5" xfId="15615"/>
    <cellStyle name="Percent 2 2 35 6" xfId="15616"/>
    <cellStyle name="Percent 2 2 35 7" xfId="15617"/>
    <cellStyle name="Percent 2 2 35 8" xfId="15618"/>
    <cellStyle name="Percent 2 2 35 9" xfId="15619"/>
    <cellStyle name="Percent 2 2 36" xfId="1127"/>
    <cellStyle name="Percent 2 2 36 10" xfId="15620"/>
    <cellStyle name="Percent 2 2 36 11" xfId="15621"/>
    <cellStyle name="Percent 2 2 36 12" xfId="15622"/>
    <cellStyle name="Percent 2 2 36 13" xfId="15623"/>
    <cellStyle name="Percent 2 2 36 14" xfId="15624"/>
    <cellStyle name="Percent 2 2 36 15" xfId="15625"/>
    <cellStyle name="Percent 2 2 36 16" xfId="15626"/>
    <cellStyle name="Percent 2 2 36 17" xfId="15627"/>
    <cellStyle name="Percent 2 2 36 2" xfId="15628"/>
    <cellStyle name="Percent 2 2 36 3" xfId="15629"/>
    <cellStyle name="Percent 2 2 36 4" xfId="15630"/>
    <cellStyle name="Percent 2 2 36 5" xfId="15631"/>
    <cellStyle name="Percent 2 2 36 6" xfId="15632"/>
    <cellStyle name="Percent 2 2 36 7" xfId="15633"/>
    <cellStyle name="Percent 2 2 36 8" xfId="15634"/>
    <cellStyle name="Percent 2 2 36 9" xfId="15635"/>
    <cellStyle name="Percent 2 2 37" xfId="1128"/>
    <cellStyle name="Percent 2 2 37 10" xfId="15636"/>
    <cellStyle name="Percent 2 2 37 11" xfId="15637"/>
    <cellStyle name="Percent 2 2 37 12" xfId="15638"/>
    <cellStyle name="Percent 2 2 37 13" xfId="15639"/>
    <cellStyle name="Percent 2 2 37 14" xfId="15640"/>
    <cellStyle name="Percent 2 2 37 15" xfId="15641"/>
    <cellStyle name="Percent 2 2 37 16" xfId="15642"/>
    <cellStyle name="Percent 2 2 37 17" xfId="15643"/>
    <cellStyle name="Percent 2 2 37 2" xfId="15644"/>
    <cellStyle name="Percent 2 2 37 3" xfId="15645"/>
    <cellStyle name="Percent 2 2 37 4" xfId="15646"/>
    <cellStyle name="Percent 2 2 37 5" xfId="15647"/>
    <cellStyle name="Percent 2 2 37 6" xfId="15648"/>
    <cellStyle name="Percent 2 2 37 7" xfId="15649"/>
    <cellStyle name="Percent 2 2 37 8" xfId="15650"/>
    <cellStyle name="Percent 2 2 37 9" xfId="15651"/>
    <cellStyle name="Percent 2 2 38" xfId="1129"/>
    <cellStyle name="Percent 2 2 38 10" xfId="15652"/>
    <cellStyle name="Percent 2 2 38 11" xfId="15653"/>
    <cellStyle name="Percent 2 2 38 12" xfId="15654"/>
    <cellStyle name="Percent 2 2 38 13" xfId="15655"/>
    <cellStyle name="Percent 2 2 38 14" xfId="15656"/>
    <cellStyle name="Percent 2 2 38 15" xfId="15657"/>
    <cellStyle name="Percent 2 2 38 16" xfId="15658"/>
    <cellStyle name="Percent 2 2 38 17" xfId="15659"/>
    <cellStyle name="Percent 2 2 38 2" xfId="15660"/>
    <cellStyle name="Percent 2 2 38 3" xfId="15661"/>
    <cellStyle name="Percent 2 2 38 4" xfId="15662"/>
    <cellStyle name="Percent 2 2 38 5" xfId="15663"/>
    <cellStyle name="Percent 2 2 38 6" xfId="15664"/>
    <cellStyle name="Percent 2 2 38 7" xfId="15665"/>
    <cellStyle name="Percent 2 2 38 8" xfId="15666"/>
    <cellStyle name="Percent 2 2 38 9" xfId="15667"/>
    <cellStyle name="Percent 2 2 39" xfId="1130"/>
    <cellStyle name="Percent 2 2 39 10" xfId="15668"/>
    <cellStyle name="Percent 2 2 39 11" xfId="15669"/>
    <cellStyle name="Percent 2 2 39 12" xfId="15670"/>
    <cellStyle name="Percent 2 2 39 13" xfId="15671"/>
    <cellStyle name="Percent 2 2 39 14" xfId="15672"/>
    <cellStyle name="Percent 2 2 39 15" xfId="15673"/>
    <cellStyle name="Percent 2 2 39 16" xfId="15674"/>
    <cellStyle name="Percent 2 2 39 17" xfId="15675"/>
    <cellStyle name="Percent 2 2 39 2" xfId="15676"/>
    <cellStyle name="Percent 2 2 39 3" xfId="15677"/>
    <cellStyle name="Percent 2 2 39 4" xfId="15678"/>
    <cellStyle name="Percent 2 2 39 5" xfId="15679"/>
    <cellStyle name="Percent 2 2 39 6" xfId="15680"/>
    <cellStyle name="Percent 2 2 39 7" xfId="15681"/>
    <cellStyle name="Percent 2 2 39 8" xfId="15682"/>
    <cellStyle name="Percent 2 2 39 9" xfId="15683"/>
    <cellStyle name="Percent 2 2 4" xfId="1131"/>
    <cellStyle name="Percent 2 2 4 10" xfId="15684"/>
    <cellStyle name="Percent 2 2 4 11" xfId="15685"/>
    <cellStyle name="Percent 2 2 4 12" xfId="15686"/>
    <cellStyle name="Percent 2 2 4 13" xfId="15687"/>
    <cellStyle name="Percent 2 2 4 14" xfId="15688"/>
    <cellStyle name="Percent 2 2 4 15" xfId="15689"/>
    <cellStyle name="Percent 2 2 4 16" xfId="15690"/>
    <cellStyle name="Percent 2 2 4 17" xfId="15691"/>
    <cellStyle name="Percent 2 2 4 2" xfId="15692"/>
    <cellStyle name="Percent 2 2 4 3" xfId="15693"/>
    <cellStyle name="Percent 2 2 4 4" xfId="15694"/>
    <cellStyle name="Percent 2 2 4 5" xfId="15695"/>
    <cellStyle name="Percent 2 2 4 6" xfId="15696"/>
    <cellStyle name="Percent 2 2 4 7" xfId="15697"/>
    <cellStyle name="Percent 2 2 4 8" xfId="15698"/>
    <cellStyle name="Percent 2 2 4 9" xfId="15699"/>
    <cellStyle name="Percent 2 2 40" xfId="1132"/>
    <cellStyle name="Percent 2 2 40 10" xfId="15700"/>
    <cellStyle name="Percent 2 2 40 11" xfId="15701"/>
    <cellStyle name="Percent 2 2 40 12" xfId="15702"/>
    <cellStyle name="Percent 2 2 40 13" xfId="15703"/>
    <cellStyle name="Percent 2 2 40 14" xfId="15704"/>
    <cellStyle name="Percent 2 2 40 15" xfId="15705"/>
    <cellStyle name="Percent 2 2 40 16" xfId="15706"/>
    <cellStyle name="Percent 2 2 40 17" xfId="15707"/>
    <cellStyle name="Percent 2 2 40 2" xfId="15708"/>
    <cellStyle name="Percent 2 2 40 3" xfId="15709"/>
    <cellStyle name="Percent 2 2 40 4" xfId="15710"/>
    <cellStyle name="Percent 2 2 40 5" xfId="15711"/>
    <cellStyle name="Percent 2 2 40 6" xfId="15712"/>
    <cellStyle name="Percent 2 2 40 7" xfId="15713"/>
    <cellStyle name="Percent 2 2 40 8" xfId="15714"/>
    <cellStyle name="Percent 2 2 40 9" xfId="15715"/>
    <cellStyle name="Percent 2 2 41" xfId="1133"/>
    <cellStyle name="Percent 2 2 41 10" xfId="15716"/>
    <cellStyle name="Percent 2 2 41 11" xfId="15717"/>
    <cellStyle name="Percent 2 2 41 12" xfId="15718"/>
    <cellStyle name="Percent 2 2 41 13" xfId="15719"/>
    <cellStyle name="Percent 2 2 41 14" xfId="15720"/>
    <cellStyle name="Percent 2 2 41 15" xfId="15721"/>
    <cellStyle name="Percent 2 2 41 16" xfId="15722"/>
    <cellStyle name="Percent 2 2 41 17" xfId="15723"/>
    <cellStyle name="Percent 2 2 41 2" xfId="15724"/>
    <cellStyle name="Percent 2 2 41 3" xfId="15725"/>
    <cellStyle name="Percent 2 2 41 4" xfId="15726"/>
    <cellStyle name="Percent 2 2 41 5" xfId="15727"/>
    <cellStyle name="Percent 2 2 41 6" xfId="15728"/>
    <cellStyle name="Percent 2 2 41 7" xfId="15729"/>
    <cellStyle name="Percent 2 2 41 8" xfId="15730"/>
    <cellStyle name="Percent 2 2 41 9" xfId="15731"/>
    <cellStyle name="Percent 2 2 42" xfId="1134"/>
    <cellStyle name="Percent 2 2 42 10" xfId="15732"/>
    <cellStyle name="Percent 2 2 42 11" xfId="15733"/>
    <cellStyle name="Percent 2 2 42 12" xfId="15734"/>
    <cellStyle name="Percent 2 2 42 13" xfId="15735"/>
    <cellStyle name="Percent 2 2 42 14" xfId="15736"/>
    <cellStyle name="Percent 2 2 42 15" xfId="15737"/>
    <cellStyle name="Percent 2 2 42 16" xfId="15738"/>
    <cellStyle name="Percent 2 2 42 17" xfId="15739"/>
    <cellStyle name="Percent 2 2 42 2" xfId="15740"/>
    <cellStyle name="Percent 2 2 42 3" xfId="15741"/>
    <cellStyle name="Percent 2 2 42 4" xfId="15742"/>
    <cellStyle name="Percent 2 2 42 5" xfId="15743"/>
    <cellStyle name="Percent 2 2 42 6" xfId="15744"/>
    <cellStyle name="Percent 2 2 42 7" xfId="15745"/>
    <cellStyle name="Percent 2 2 42 8" xfId="15746"/>
    <cellStyle name="Percent 2 2 42 9" xfId="15747"/>
    <cellStyle name="Percent 2 2 43" xfId="1135"/>
    <cellStyle name="Percent 2 2 43 10" xfId="15748"/>
    <cellStyle name="Percent 2 2 43 11" xfId="15749"/>
    <cellStyle name="Percent 2 2 43 12" xfId="15750"/>
    <cellStyle name="Percent 2 2 43 13" xfId="15751"/>
    <cellStyle name="Percent 2 2 43 14" xfId="15752"/>
    <cellStyle name="Percent 2 2 43 15" xfId="15753"/>
    <cellStyle name="Percent 2 2 43 16" xfId="15754"/>
    <cellStyle name="Percent 2 2 43 17" xfId="15755"/>
    <cellStyle name="Percent 2 2 43 2" xfId="15756"/>
    <cellStyle name="Percent 2 2 43 3" xfId="15757"/>
    <cellStyle name="Percent 2 2 43 4" xfId="15758"/>
    <cellStyle name="Percent 2 2 43 5" xfId="15759"/>
    <cellStyle name="Percent 2 2 43 6" xfId="15760"/>
    <cellStyle name="Percent 2 2 43 7" xfId="15761"/>
    <cellStyle name="Percent 2 2 43 8" xfId="15762"/>
    <cellStyle name="Percent 2 2 43 9" xfId="15763"/>
    <cellStyle name="Percent 2 2 44" xfId="1136"/>
    <cellStyle name="Percent 2 2 44 10" xfId="15764"/>
    <cellStyle name="Percent 2 2 44 11" xfId="15765"/>
    <cellStyle name="Percent 2 2 44 12" xfId="15766"/>
    <cellStyle name="Percent 2 2 44 13" xfId="15767"/>
    <cellStyle name="Percent 2 2 44 14" xfId="15768"/>
    <cellStyle name="Percent 2 2 44 15" xfId="15769"/>
    <cellStyle name="Percent 2 2 44 16" xfId="15770"/>
    <cellStyle name="Percent 2 2 44 17" xfId="15771"/>
    <cellStyle name="Percent 2 2 44 2" xfId="15772"/>
    <cellStyle name="Percent 2 2 44 3" xfId="15773"/>
    <cellStyle name="Percent 2 2 44 4" xfId="15774"/>
    <cellStyle name="Percent 2 2 44 5" xfId="15775"/>
    <cellStyle name="Percent 2 2 44 6" xfId="15776"/>
    <cellStyle name="Percent 2 2 44 7" xfId="15777"/>
    <cellStyle name="Percent 2 2 44 8" xfId="15778"/>
    <cellStyle name="Percent 2 2 44 9" xfId="15779"/>
    <cellStyle name="Percent 2 2 45" xfId="1137"/>
    <cellStyle name="Percent 2 2 45 10" xfId="15780"/>
    <cellStyle name="Percent 2 2 45 11" xfId="15781"/>
    <cellStyle name="Percent 2 2 45 12" xfId="15782"/>
    <cellStyle name="Percent 2 2 45 13" xfId="15783"/>
    <cellStyle name="Percent 2 2 45 14" xfId="15784"/>
    <cellStyle name="Percent 2 2 45 15" xfId="15785"/>
    <cellStyle name="Percent 2 2 45 16" xfId="15786"/>
    <cellStyle name="Percent 2 2 45 17" xfId="15787"/>
    <cellStyle name="Percent 2 2 45 2" xfId="15788"/>
    <cellStyle name="Percent 2 2 45 3" xfId="15789"/>
    <cellStyle name="Percent 2 2 45 4" xfId="15790"/>
    <cellStyle name="Percent 2 2 45 5" xfId="15791"/>
    <cellStyle name="Percent 2 2 45 6" xfId="15792"/>
    <cellStyle name="Percent 2 2 45 7" xfId="15793"/>
    <cellStyle name="Percent 2 2 45 8" xfId="15794"/>
    <cellStyle name="Percent 2 2 45 9" xfId="15795"/>
    <cellStyle name="Percent 2 2 46" xfId="1138"/>
    <cellStyle name="Percent 2 2 46 10" xfId="15796"/>
    <cellStyle name="Percent 2 2 46 11" xfId="15797"/>
    <cellStyle name="Percent 2 2 46 12" xfId="15798"/>
    <cellStyle name="Percent 2 2 46 13" xfId="15799"/>
    <cellStyle name="Percent 2 2 46 14" xfId="15800"/>
    <cellStyle name="Percent 2 2 46 15" xfId="15801"/>
    <cellStyle name="Percent 2 2 46 16" xfId="15802"/>
    <cellStyle name="Percent 2 2 46 17" xfId="15803"/>
    <cellStyle name="Percent 2 2 46 2" xfId="15804"/>
    <cellStyle name="Percent 2 2 46 3" xfId="15805"/>
    <cellStyle name="Percent 2 2 46 4" xfId="15806"/>
    <cellStyle name="Percent 2 2 46 5" xfId="15807"/>
    <cellStyle name="Percent 2 2 46 6" xfId="15808"/>
    <cellStyle name="Percent 2 2 46 7" xfId="15809"/>
    <cellStyle name="Percent 2 2 46 8" xfId="15810"/>
    <cellStyle name="Percent 2 2 46 9" xfId="15811"/>
    <cellStyle name="Percent 2 2 47" xfId="1139"/>
    <cellStyle name="Percent 2 2 47 10" xfId="15812"/>
    <cellStyle name="Percent 2 2 47 11" xfId="15813"/>
    <cellStyle name="Percent 2 2 47 12" xfId="15814"/>
    <cellStyle name="Percent 2 2 47 13" xfId="15815"/>
    <cellStyle name="Percent 2 2 47 14" xfId="15816"/>
    <cellStyle name="Percent 2 2 47 15" xfId="15817"/>
    <cellStyle name="Percent 2 2 47 16" xfId="15818"/>
    <cellStyle name="Percent 2 2 47 17" xfId="15819"/>
    <cellStyle name="Percent 2 2 47 2" xfId="15820"/>
    <cellStyle name="Percent 2 2 47 3" xfId="15821"/>
    <cellStyle name="Percent 2 2 47 4" xfId="15822"/>
    <cellStyle name="Percent 2 2 47 5" xfId="15823"/>
    <cellStyle name="Percent 2 2 47 6" xfId="15824"/>
    <cellStyle name="Percent 2 2 47 7" xfId="15825"/>
    <cellStyle name="Percent 2 2 47 8" xfId="15826"/>
    <cellStyle name="Percent 2 2 47 9" xfId="15827"/>
    <cellStyle name="Percent 2 2 48" xfId="1140"/>
    <cellStyle name="Percent 2 2 48 10" xfId="15828"/>
    <cellStyle name="Percent 2 2 48 11" xfId="15829"/>
    <cellStyle name="Percent 2 2 48 12" xfId="15830"/>
    <cellStyle name="Percent 2 2 48 13" xfId="15831"/>
    <cellStyle name="Percent 2 2 48 14" xfId="15832"/>
    <cellStyle name="Percent 2 2 48 15" xfId="15833"/>
    <cellStyle name="Percent 2 2 48 16" xfId="15834"/>
    <cellStyle name="Percent 2 2 48 17" xfId="15835"/>
    <cellStyle name="Percent 2 2 48 2" xfId="15836"/>
    <cellStyle name="Percent 2 2 48 3" xfId="15837"/>
    <cellStyle name="Percent 2 2 48 4" xfId="15838"/>
    <cellStyle name="Percent 2 2 48 5" xfId="15839"/>
    <cellStyle name="Percent 2 2 48 6" xfId="15840"/>
    <cellStyle name="Percent 2 2 48 7" xfId="15841"/>
    <cellStyle name="Percent 2 2 48 8" xfId="15842"/>
    <cellStyle name="Percent 2 2 48 9" xfId="15843"/>
    <cellStyle name="Percent 2 2 49" xfId="1141"/>
    <cellStyle name="Percent 2 2 49 10" xfId="15844"/>
    <cellStyle name="Percent 2 2 49 11" xfId="15845"/>
    <cellStyle name="Percent 2 2 49 12" xfId="15846"/>
    <cellStyle name="Percent 2 2 49 13" xfId="15847"/>
    <cellStyle name="Percent 2 2 49 14" xfId="15848"/>
    <cellStyle name="Percent 2 2 49 15" xfId="15849"/>
    <cellStyle name="Percent 2 2 49 16" xfId="15850"/>
    <cellStyle name="Percent 2 2 49 17" xfId="15851"/>
    <cellStyle name="Percent 2 2 49 2" xfId="15852"/>
    <cellStyle name="Percent 2 2 49 3" xfId="15853"/>
    <cellStyle name="Percent 2 2 49 4" xfId="15854"/>
    <cellStyle name="Percent 2 2 49 5" xfId="15855"/>
    <cellStyle name="Percent 2 2 49 6" xfId="15856"/>
    <cellStyle name="Percent 2 2 49 7" xfId="15857"/>
    <cellStyle name="Percent 2 2 49 8" xfId="15858"/>
    <cellStyle name="Percent 2 2 49 9" xfId="15859"/>
    <cellStyle name="Percent 2 2 5" xfId="1142"/>
    <cellStyle name="Percent 2 2 5 10" xfId="15860"/>
    <cellStyle name="Percent 2 2 5 11" xfId="15861"/>
    <cellStyle name="Percent 2 2 5 12" xfId="15862"/>
    <cellStyle name="Percent 2 2 5 13" xfId="15863"/>
    <cellStyle name="Percent 2 2 5 14" xfId="15864"/>
    <cellStyle name="Percent 2 2 5 15" xfId="15865"/>
    <cellStyle name="Percent 2 2 5 16" xfId="15866"/>
    <cellStyle name="Percent 2 2 5 17" xfId="15867"/>
    <cellStyle name="Percent 2 2 5 2" xfId="15868"/>
    <cellStyle name="Percent 2 2 5 3" xfId="15869"/>
    <cellStyle name="Percent 2 2 5 4" xfId="15870"/>
    <cellStyle name="Percent 2 2 5 5" xfId="15871"/>
    <cellStyle name="Percent 2 2 5 6" xfId="15872"/>
    <cellStyle name="Percent 2 2 5 7" xfId="15873"/>
    <cellStyle name="Percent 2 2 5 8" xfId="15874"/>
    <cellStyle name="Percent 2 2 5 9" xfId="15875"/>
    <cellStyle name="Percent 2 2 50" xfId="35346"/>
    <cellStyle name="Percent 2 2 6" xfId="1143"/>
    <cellStyle name="Percent 2 2 6 10" xfId="15876"/>
    <cellStyle name="Percent 2 2 6 11" xfId="15877"/>
    <cellStyle name="Percent 2 2 6 12" xfId="15878"/>
    <cellStyle name="Percent 2 2 6 13" xfId="15879"/>
    <cellStyle name="Percent 2 2 6 14" xfId="15880"/>
    <cellStyle name="Percent 2 2 6 15" xfId="15881"/>
    <cellStyle name="Percent 2 2 6 16" xfId="15882"/>
    <cellStyle name="Percent 2 2 6 17" xfId="15883"/>
    <cellStyle name="Percent 2 2 6 2" xfId="15884"/>
    <cellStyle name="Percent 2 2 6 3" xfId="15885"/>
    <cellStyle name="Percent 2 2 6 4" xfId="15886"/>
    <cellStyle name="Percent 2 2 6 5" xfId="15887"/>
    <cellStyle name="Percent 2 2 6 6" xfId="15888"/>
    <cellStyle name="Percent 2 2 6 7" xfId="15889"/>
    <cellStyle name="Percent 2 2 6 8" xfId="15890"/>
    <cellStyle name="Percent 2 2 6 9" xfId="15891"/>
    <cellStyle name="Percent 2 2 7" xfId="1144"/>
    <cellStyle name="Percent 2 2 7 10" xfId="15892"/>
    <cellStyle name="Percent 2 2 7 11" xfId="15893"/>
    <cellStyle name="Percent 2 2 7 12" xfId="15894"/>
    <cellStyle name="Percent 2 2 7 13" xfId="15895"/>
    <cellStyle name="Percent 2 2 7 14" xfId="15896"/>
    <cellStyle name="Percent 2 2 7 15" xfId="15897"/>
    <cellStyle name="Percent 2 2 7 16" xfId="15898"/>
    <cellStyle name="Percent 2 2 7 17" xfId="15899"/>
    <cellStyle name="Percent 2 2 7 2" xfId="15900"/>
    <cellStyle name="Percent 2 2 7 3" xfId="15901"/>
    <cellStyle name="Percent 2 2 7 4" xfId="15902"/>
    <cellStyle name="Percent 2 2 7 5" xfId="15903"/>
    <cellStyle name="Percent 2 2 7 6" xfId="15904"/>
    <cellStyle name="Percent 2 2 7 7" xfId="15905"/>
    <cellStyle name="Percent 2 2 7 8" xfId="15906"/>
    <cellStyle name="Percent 2 2 7 9" xfId="15907"/>
    <cellStyle name="Percent 2 2 8" xfId="1145"/>
    <cellStyle name="Percent 2 2 8 10" xfId="15908"/>
    <cellStyle name="Percent 2 2 8 11" xfId="15909"/>
    <cellStyle name="Percent 2 2 8 12" xfId="15910"/>
    <cellStyle name="Percent 2 2 8 13" xfId="15911"/>
    <cellStyle name="Percent 2 2 8 14" xfId="15912"/>
    <cellStyle name="Percent 2 2 8 15" xfId="15913"/>
    <cellStyle name="Percent 2 2 8 16" xfId="15914"/>
    <cellStyle name="Percent 2 2 8 17" xfId="15915"/>
    <cellStyle name="Percent 2 2 8 2" xfId="15916"/>
    <cellStyle name="Percent 2 2 8 3" xfId="15917"/>
    <cellStyle name="Percent 2 2 8 4" xfId="15918"/>
    <cellStyle name="Percent 2 2 8 5" xfId="15919"/>
    <cellStyle name="Percent 2 2 8 6" xfId="15920"/>
    <cellStyle name="Percent 2 2 8 7" xfId="15921"/>
    <cellStyle name="Percent 2 2 8 8" xfId="15922"/>
    <cellStyle name="Percent 2 2 8 9" xfId="15923"/>
    <cellStyle name="Percent 2 2 9" xfId="1146"/>
    <cellStyle name="Percent 2 2 9 10" xfId="15924"/>
    <cellStyle name="Percent 2 2 9 11" xfId="15925"/>
    <cellStyle name="Percent 2 2 9 12" xfId="15926"/>
    <cellStyle name="Percent 2 2 9 13" xfId="15927"/>
    <cellStyle name="Percent 2 2 9 14" xfId="15928"/>
    <cellStyle name="Percent 2 2 9 15" xfId="15929"/>
    <cellStyle name="Percent 2 2 9 16" xfId="15930"/>
    <cellStyle name="Percent 2 2 9 17" xfId="15931"/>
    <cellStyle name="Percent 2 2 9 2" xfId="15932"/>
    <cellStyle name="Percent 2 2 9 3" xfId="15933"/>
    <cellStyle name="Percent 2 2 9 4" xfId="15934"/>
    <cellStyle name="Percent 2 2 9 5" xfId="15935"/>
    <cellStyle name="Percent 2 2 9 6" xfId="15936"/>
    <cellStyle name="Percent 2 2 9 7" xfId="15937"/>
    <cellStyle name="Percent 2 2 9 8" xfId="15938"/>
    <cellStyle name="Percent 2 2 9 9" xfId="15939"/>
    <cellStyle name="Percent 2 20" xfId="1147"/>
    <cellStyle name="Percent 2 20 10" xfId="15940"/>
    <cellStyle name="Percent 2 20 11" xfId="15941"/>
    <cellStyle name="Percent 2 20 12" xfId="15942"/>
    <cellStyle name="Percent 2 20 13" xfId="15943"/>
    <cellStyle name="Percent 2 20 14" xfId="15944"/>
    <cellStyle name="Percent 2 20 15" xfId="15945"/>
    <cellStyle name="Percent 2 20 16" xfId="15946"/>
    <cellStyle name="Percent 2 20 17" xfId="15947"/>
    <cellStyle name="Percent 2 20 2" xfId="15948"/>
    <cellStyle name="Percent 2 20 3" xfId="15949"/>
    <cellStyle name="Percent 2 20 4" xfId="15950"/>
    <cellStyle name="Percent 2 20 5" xfId="15951"/>
    <cellStyle name="Percent 2 20 6" xfId="15952"/>
    <cellStyle name="Percent 2 20 7" xfId="15953"/>
    <cellStyle name="Percent 2 20 8" xfId="15954"/>
    <cellStyle name="Percent 2 20 9" xfId="15955"/>
    <cellStyle name="Percent 2 21" xfId="1148"/>
    <cellStyle name="Percent 2 21 10" xfId="15956"/>
    <cellStyle name="Percent 2 21 11" xfId="15957"/>
    <cellStyle name="Percent 2 21 12" xfId="15958"/>
    <cellStyle name="Percent 2 21 13" xfId="15959"/>
    <cellStyle name="Percent 2 21 14" xfId="15960"/>
    <cellStyle name="Percent 2 21 15" xfId="15961"/>
    <cellStyle name="Percent 2 21 16" xfId="15962"/>
    <cellStyle name="Percent 2 21 17" xfId="15963"/>
    <cellStyle name="Percent 2 21 2" xfId="15964"/>
    <cellStyle name="Percent 2 21 3" xfId="15965"/>
    <cellStyle name="Percent 2 21 4" xfId="15966"/>
    <cellStyle name="Percent 2 21 5" xfId="15967"/>
    <cellStyle name="Percent 2 21 6" xfId="15968"/>
    <cellStyle name="Percent 2 21 7" xfId="15969"/>
    <cellStyle name="Percent 2 21 8" xfId="15970"/>
    <cellStyle name="Percent 2 21 9" xfId="15971"/>
    <cellStyle name="Percent 2 22" xfId="1149"/>
    <cellStyle name="Percent 2 22 10" xfId="15972"/>
    <cellStyle name="Percent 2 22 11" xfId="15973"/>
    <cellStyle name="Percent 2 22 12" xfId="15974"/>
    <cellStyle name="Percent 2 22 13" xfId="15975"/>
    <cellStyle name="Percent 2 22 14" xfId="15976"/>
    <cellStyle name="Percent 2 22 15" xfId="15977"/>
    <cellStyle name="Percent 2 22 16" xfId="15978"/>
    <cellStyle name="Percent 2 22 17" xfId="15979"/>
    <cellStyle name="Percent 2 22 2" xfId="15980"/>
    <cellStyle name="Percent 2 22 3" xfId="15981"/>
    <cellStyle name="Percent 2 22 4" xfId="15982"/>
    <cellStyle name="Percent 2 22 5" xfId="15983"/>
    <cellStyle name="Percent 2 22 6" xfId="15984"/>
    <cellStyle name="Percent 2 22 7" xfId="15985"/>
    <cellStyle name="Percent 2 22 8" xfId="15986"/>
    <cellStyle name="Percent 2 22 9" xfId="15987"/>
    <cellStyle name="Percent 2 23" xfId="1150"/>
    <cellStyle name="Percent 2 23 10" xfId="15988"/>
    <cellStyle name="Percent 2 23 11" xfId="15989"/>
    <cellStyle name="Percent 2 23 12" xfId="15990"/>
    <cellStyle name="Percent 2 23 13" xfId="15991"/>
    <cellStyle name="Percent 2 23 14" xfId="15992"/>
    <cellStyle name="Percent 2 23 15" xfId="15993"/>
    <cellStyle name="Percent 2 23 16" xfId="15994"/>
    <cellStyle name="Percent 2 23 17" xfId="15995"/>
    <cellStyle name="Percent 2 23 2" xfId="15996"/>
    <cellStyle name="Percent 2 23 3" xfId="15997"/>
    <cellStyle name="Percent 2 23 4" xfId="15998"/>
    <cellStyle name="Percent 2 23 5" xfId="15999"/>
    <cellStyle name="Percent 2 23 6" xfId="16000"/>
    <cellStyle name="Percent 2 23 7" xfId="16001"/>
    <cellStyle name="Percent 2 23 8" xfId="16002"/>
    <cellStyle name="Percent 2 23 9" xfId="16003"/>
    <cellStyle name="Percent 2 24" xfId="1151"/>
    <cellStyle name="Percent 2 24 10" xfId="16004"/>
    <cellStyle name="Percent 2 24 11" xfId="16005"/>
    <cellStyle name="Percent 2 24 12" xfId="16006"/>
    <cellStyle name="Percent 2 24 13" xfId="16007"/>
    <cellStyle name="Percent 2 24 14" xfId="16008"/>
    <cellStyle name="Percent 2 24 15" xfId="16009"/>
    <cellStyle name="Percent 2 24 16" xfId="16010"/>
    <cellStyle name="Percent 2 24 17" xfId="16011"/>
    <cellStyle name="Percent 2 24 2" xfId="16012"/>
    <cellStyle name="Percent 2 24 3" xfId="16013"/>
    <cellStyle name="Percent 2 24 4" xfId="16014"/>
    <cellStyle name="Percent 2 24 5" xfId="16015"/>
    <cellStyle name="Percent 2 24 6" xfId="16016"/>
    <cellStyle name="Percent 2 24 7" xfId="16017"/>
    <cellStyle name="Percent 2 24 8" xfId="16018"/>
    <cellStyle name="Percent 2 24 9" xfId="16019"/>
    <cellStyle name="Percent 2 25" xfId="1152"/>
    <cellStyle name="Percent 2 25 10" xfId="16020"/>
    <cellStyle name="Percent 2 25 11" xfId="16021"/>
    <cellStyle name="Percent 2 25 12" xfId="16022"/>
    <cellStyle name="Percent 2 25 13" xfId="16023"/>
    <cellStyle name="Percent 2 25 14" xfId="16024"/>
    <cellStyle name="Percent 2 25 15" xfId="16025"/>
    <cellStyle name="Percent 2 25 16" xfId="16026"/>
    <cellStyle name="Percent 2 25 17" xfId="16027"/>
    <cellStyle name="Percent 2 25 2" xfId="16028"/>
    <cellStyle name="Percent 2 25 3" xfId="16029"/>
    <cellStyle name="Percent 2 25 4" xfId="16030"/>
    <cellStyle name="Percent 2 25 5" xfId="16031"/>
    <cellStyle name="Percent 2 25 6" xfId="16032"/>
    <cellStyle name="Percent 2 25 7" xfId="16033"/>
    <cellStyle name="Percent 2 25 8" xfId="16034"/>
    <cellStyle name="Percent 2 25 9" xfId="16035"/>
    <cellStyle name="Percent 2 26" xfId="1153"/>
    <cellStyle name="Percent 2 26 10" xfId="16036"/>
    <cellStyle name="Percent 2 26 11" xfId="16037"/>
    <cellStyle name="Percent 2 26 12" xfId="16038"/>
    <cellStyle name="Percent 2 26 13" xfId="16039"/>
    <cellStyle name="Percent 2 26 14" xfId="16040"/>
    <cellStyle name="Percent 2 26 15" xfId="16041"/>
    <cellStyle name="Percent 2 26 16" xfId="16042"/>
    <cellStyle name="Percent 2 26 17" xfId="16043"/>
    <cellStyle name="Percent 2 26 2" xfId="16044"/>
    <cellStyle name="Percent 2 26 3" xfId="16045"/>
    <cellStyle name="Percent 2 26 4" xfId="16046"/>
    <cellStyle name="Percent 2 26 5" xfId="16047"/>
    <cellStyle name="Percent 2 26 6" xfId="16048"/>
    <cellStyle name="Percent 2 26 7" xfId="16049"/>
    <cellStyle name="Percent 2 26 8" xfId="16050"/>
    <cellStyle name="Percent 2 26 9" xfId="16051"/>
    <cellStyle name="Percent 2 27" xfId="1154"/>
    <cellStyle name="Percent 2 27 10" xfId="16052"/>
    <cellStyle name="Percent 2 27 11" xfId="16053"/>
    <cellStyle name="Percent 2 27 12" xfId="16054"/>
    <cellStyle name="Percent 2 27 13" xfId="16055"/>
    <cellStyle name="Percent 2 27 14" xfId="16056"/>
    <cellStyle name="Percent 2 27 15" xfId="16057"/>
    <cellStyle name="Percent 2 27 16" xfId="16058"/>
    <cellStyle name="Percent 2 27 17" xfId="16059"/>
    <cellStyle name="Percent 2 27 2" xfId="16060"/>
    <cellStyle name="Percent 2 27 3" xfId="16061"/>
    <cellStyle name="Percent 2 27 4" xfId="16062"/>
    <cellStyle name="Percent 2 27 5" xfId="16063"/>
    <cellStyle name="Percent 2 27 6" xfId="16064"/>
    <cellStyle name="Percent 2 27 7" xfId="16065"/>
    <cellStyle name="Percent 2 27 8" xfId="16066"/>
    <cellStyle name="Percent 2 27 9" xfId="16067"/>
    <cellStyle name="Percent 2 28" xfId="1155"/>
    <cellStyle name="Percent 2 28 10" xfId="16068"/>
    <cellStyle name="Percent 2 28 11" xfId="16069"/>
    <cellStyle name="Percent 2 28 12" xfId="16070"/>
    <cellStyle name="Percent 2 28 13" xfId="16071"/>
    <cellStyle name="Percent 2 28 14" xfId="16072"/>
    <cellStyle name="Percent 2 28 15" xfId="16073"/>
    <cellStyle name="Percent 2 28 16" xfId="16074"/>
    <cellStyle name="Percent 2 28 17" xfId="16075"/>
    <cellStyle name="Percent 2 28 2" xfId="16076"/>
    <cellStyle name="Percent 2 28 3" xfId="16077"/>
    <cellStyle name="Percent 2 28 4" xfId="16078"/>
    <cellStyle name="Percent 2 28 5" xfId="16079"/>
    <cellStyle name="Percent 2 28 6" xfId="16080"/>
    <cellStyle name="Percent 2 28 7" xfId="16081"/>
    <cellStyle name="Percent 2 28 8" xfId="16082"/>
    <cellStyle name="Percent 2 28 9" xfId="16083"/>
    <cellStyle name="Percent 2 29" xfId="1156"/>
    <cellStyle name="Percent 2 29 10" xfId="16084"/>
    <cellStyle name="Percent 2 29 11" xfId="16085"/>
    <cellStyle name="Percent 2 29 12" xfId="16086"/>
    <cellStyle name="Percent 2 29 13" xfId="16087"/>
    <cellStyle name="Percent 2 29 14" xfId="16088"/>
    <cellStyle name="Percent 2 29 15" xfId="16089"/>
    <cellStyle name="Percent 2 29 16" xfId="16090"/>
    <cellStyle name="Percent 2 29 17" xfId="16091"/>
    <cellStyle name="Percent 2 29 2" xfId="16092"/>
    <cellStyle name="Percent 2 29 3" xfId="16093"/>
    <cellStyle name="Percent 2 29 4" xfId="16094"/>
    <cellStyle name="Percent 2 29 5" xfId="16095"/>
    <cellStyle name="Percent 2 29 6" xfId="16096"/>
    <cellStyle name="Percent 2 29 7" xfId="16097"/>
    <cellStyle name="Percent 2 29 8" xfId="16098"/>
    <cellStyle name="Percent 2 29 9" xfId="16099"/>
    <cellStyle name="Percent 2 3" xfId="1157"/>
    <cellStyle name="Percent 2 3 10" xfId="1158"/>
    <cellStyle name="Percent 2 3 10 10" xfId="16100"/>
    <cellStyle name="Percent 2 3 10 11" xfId="16101"/>
    <cellStyle name="Percent 2 3 10 12" xfId="16102"/>
    <cellStyle name="Percent 2 3 10 13" xfId="16103"/>
    <cellStyle name="Percent 2 3 10 14" xfId="16104"/>
    <cellStyle name="Percent 2 3 10 15" xfId="16105"/>
    <cellStyle name="Percent 2 3 10 16" xfId="16106"/>
    <cellStyle name="Percent 2 3 10 17" xfId="16107"/>
    <cellStyle name="Percent 2 3 10 2" xfId="16108"/>
    <cellStyle name="Percent 2 3 10 3" xfId="16109"/>
    <cellStyle name="Percent 2 3 10 4" xfId="16110"/>
    <cellStyle name="Percent 2 3 10 5" xfId="16111"/>
    <cellStyle name="Percent 2 3 10 6" xfId="16112"/>
    <cellStyle name="Percent 2 3 10 7" xfId="16113"/>
    <cellStyle name="Percent 2 3 10 8" xfId="16114"/>
    <cellStyle name="Percent 2 3 10 9" xfId="16115"/>
    <cellStyle name="Percent 2 3 11" xfId="1159"/>
    <cellStyle name="Percent 2 3 11 10" xfId="16116"/>
    <cellStyle name="Percent 2 3 11 11" xfId="16117"/>
    <cellStyle name="Percent 2 3 11 12" xfId="16118"/>
    <cellStyle name="Percent 2 3 11 13" xfId="16119"/>
    <cellStyle name="Percent 2 3 11 14" xfId="16120"/>
    <cellStyle name="Percent 2 3 11 15" xfId="16121"/>
    <cellStyle name="Percent 2 3 11 16" xfId="16122"/>
    <cellStyle name="Percent 2 3 11 17" xfId="16123"/>
    <cellStyle name="Percent 2 3 11 2" xfId="16124"/>
    <cellStyle name="Percent 2 3 11 3" xfId="16125"/>
    <cellStyle name="Percent 2 3 11 4" xfId="16126"/>
    <cellStyle name="Percent 2 3 11 5" xfId="16127"/>
    <cellStyle name="Percent 2 3 11 6" xfId="16128"/>
    <cellStyle name="Percent 2 3 11 7" xfId="16129"/>
    <cellStyle name="Percent 2 3 11 8" xfId="16130"/>
    <cellStyle name="Percent 2 3 11 9" xfId="16131"/>
    <cellStyle name="Percent 2 3 12" xfId="1160"/>
    <cellStyle name="Percent 2 3 12 10" xfId="16132"/>
    <cellStyle name="Percent 2 3 12 11" xfId="16133"/>
    <cellStyle name="Percent 2 3 12 12" xfId="16134"/>
    <cellStyle name="Percent 2 3 12 13" xfId="16135"/>
    <cellStyle name="Percent 2 3 12 14" xfId="16136"/>
    <cellStyle name="Percent 2 3 12 15" xfId="16137"/>
    <cellStyle name="Percent 2 3 12 16" xfId="16138"/>
    <cellStyle name="Percent 2 3 12 17" xfId="16139"/>
    <cellStyle name="Percent 2 3 12 2" xfId="16140"/>
    <cellStyle name="Percent 2 3 12 3" xfId="16141"/>
    <cellStyle name="Percent 2 3 12 4" xfId="16142"/>
    <cellStyle name="Percent 2 3 12 5" xfId="16143"/>
    <cellStyle name="Percent 2 3 12 6" xfId="16144"/>
    <cellStyle name="Percent 2 3 12 7" xfId="16145"/>
    <cellStyle name="Percent 2 3 12 8" xfId="16146"/>
    <cellStyle name="Percent 2 3 12 9" xfId="16147"/>
    <cellStyle name="Percent 2 3 13" xfId="1161"/>
    <cellStyle name="Percent 2 3 13 10" xfId="16148"/>
    <cellStyle name="Percent 2 3 13 11" xfId="16149"/>
    <cellStyle name="Percent 2 3 13 12" xfId="16150"/>
    <cellStyle name="Percent 2 3 13 13" xfId="16151"/>
    <cellStyle name="Percent 2 3 13 14" xfId="16152"/>
    <cellStyle name="Percent 2 3 13 15" xfId="16153"/>
    <cellStyle name="Percent 2 3 13 16" xfId="16154"/>
    <cellStyle name="Percent 2 3 13 17" xfId="16155"/>
    <cellStyle name="Percent 2 3 13 2" xfId="16156"/>
    <cellStyle name="Percent 2 3 13 3" xfId="16157"/>
    <cellStyle name="Percent 2 3 13 4" xfId="16158"/>
    <cellStyle name="Percent 2 3 13 5" xfId="16159"/>
    <cellStyle name="Percent 2 3 13 6" xfId="16160"/>
    <cellStyle name="Percent 2 3 13 7" xfId="16161"/>
    <cellStyle name="Percent 2 3 13 8" xfId="16162"/>
    <cellStyle name="Percent 2 3 13 9" xfId="16163"/>
    <cellStyle name="Percent 2 3 14" xfId="1162"/>
    <cellStyle name="Percent 2 3 14 10" xfId="16164"/>
    <cellStyle name="Percent 2 3 14 11" xfId="16165"/>
    <cellStyle name="Percent 2 3 14 12" xfId="16166"/>
    <cellStyle name="Percent 2 3 14 13" xfId="16167"/>
    <cellStyle name="Percent 2 3 14 14" xfId="16168"/>
    <cellStyle name="Percent 2 3 14 15" xfId="16169"/>
    <cellStyle name="Percent 2 3 14 16" xfId="16170"/>
    <cellStyle name="Percent 2 3 14 17" xfId="16171"/>
    <cellStyle name="Percent 2 3 14 2" xfId="16172"/>
    <cellStyle name="Percent 2 3 14 3" xfId="16173"/>
    <cellStyle name="Percent 2 3 14 4" xfId="16174"/>
    <cellStyle name="Percent 2 3 14 5" xfId="16175"/>
    <cellStyle name="Percent 2 3 14 6" xfId="16176"/>
    <cellStyle name="Percent 2 3 14 7" xfId="16177"/>
    <cellStyle name="Percent 2 3 14 8" xfId="16178"/>
    <cellStyle name="Percent 2 3 14 9" xfId="16179"/>
    <cellStyle name="Percent 2 3 15" xfId="1163"/>
    <cellStyle name="Percent 2 3 15 10" xfId="16180"/>
    <cellStyle name="Percent 2 3 15 11" xfId="16181"/>
    <cellStyle name="Percent 2 3 15 12" xfId="16182"/>
    <cellStyle name="Percent 2 3 15 13" xfId="16183"/>
    <cellStyle name="Percent 2 3 15 14" xfId="16184"/>
    <cellStyle name="Percent 2 3 15 15" xfId="16185"/>
    <cellStyle name="Percent 2 3 15 16" xfId="16186"/>
    <cellStyle name="Percent 2 3 15 17" xfId="16187"/>
    <cellStyle name="Percent 2 3 15 2" xfId="16188"/>
    <cellStyle name="Percent 2 3 15 3" xfId="16189"/>
    <cellStyle name="Percent 2 3 15 4" xfId="16190"/>
    <cellStyle name="Percent 2 3 15 5" xfId="16191"/>
    <cellStyle name="Percent 2 3 15 6" xfId="16192"/>
    <cellStyle name="Percent 2 3 15 7" xfId="16193"/>
    <cellStyle name="Percent 2 3 15 8" xfId="16194"/>
    <cellStyle name="Percent 2 3 15 9" xfId="16195"/>
    <cellStyle name="Percent 2 3 16" xfId="1164"/>
    <cellStyle name="Percent 2 3 16 10" xfId="16196"/>
    <cellStyle name="Percent 2 3 16 11" xfId="16197"/>
    <cellStyle name="Percent 2 3 16 12" xfId="16198"/>
    <cellStyle name="Percent 2 3 16 13" xfId="16199"/>
    <cellStyle name="Percent 2 3 16 14" xfId="16200"/>
    <cellStyle name="Percent 2 3 16 15" xfId="16201"/>
    <cellStyle name="Percent 2 3 16 16" xfId="16202"/>
    <cellStyle name="Percent 2 3 16 17" xfId="16203"/>
    <cellStyle name="Percent 2 3 16 2" xfId="16204"/>
    <cellStyle name="Percent 2 3 16 3" xfId="16205"/>
    <cellStyle name="Percent 2 3 16 4" xfId="16206"/>
    <cellStyle name="Percent 2 3 16 5" xfId="16207"/>
    <cellStyle name="Percent 2 3 16 6" xfId="16208"/>
    <cellStyle name="Percent 2 3 16 7" xfId="16209"/>
    <cellStyle name="Percent 2 3 16 8" xfId="16210"/>
    <cellStyle name="Percent 2 3 16 9" xfId="16211"/>
    <cellStyle name="Percent 2 3 17" xfId="1165"/>
    <cellStyle name="Percent 2 3 17 10" xfId="16212"/>
    <cellStyle name="Percent 2 3 17 11" xfId="16213"/>
    <cellStyle name="Percent 2 3 17 12" xfId="16214"/>
    <cellStyle name="Percent 2 3 17 13" xfId="16215"/>
    <cellStyle name="Percent 2 3 17 14" xfId="16216"/>
    <cellStyle name="Percent 2 3 17 15" xfId="16217"/>
    <cellStyle name="Percent 2 3 17 16" xfId="16218"/>
    <cellStyle name="Percent 2 3 17 17" xfId="16219"/>
    <cellStyle name="Percent 2 3 17 2" xfId="16220"/>
    <cellStyle name="Percent 2 3 17 3" xfId="16221"/>
    <cellStyle name="Percent 2 3 17 4" xfId="16222"/>
    <cellStyle name="Percent 2 3 17 5" xfId="16223"/>
    <cellStyle name="Percent 2 3 17 6" xfId="16224"/>
    <cellStyle name="Percent 2 3 17 7" xfId="16225"/>
    <cellStyle name="Percent 2 3 17 8" xfId="16226"/>
    <cellStyle name="Percent 2 3 17 9" xfId="16227"/>
    <cellStyle name="Percent 2 3 18" xfId="1166"/>
    <cellStyle name="Percent 2 3 18 10" xfId="16228"/>
    <cellStyle name="Percent 2 3 18 11" xfId="16229"/>
    <cellStyle name="Percent 2 3 18 12" xfId="16230"/>
    <cellStyle name="Percent 2 3 18 13" xfId="16231"/>
    <cellStyle name="Percent 2 3 18 14" xfId="16232"/>
    <cellStyle name="Percent 2 3 18 15" xfId="16233"/>
    <cellStyle name="Percent 2 3 18 16" xfId="16234"/>
    <cellStyle name="Percent 2 3 18 17" xfId="16235"/>
    <cellStyle name="Percent 2 3 18 2" xfId="16236"/>
    <cellStyle name="Percent 2 3 18 3" xfId="16237"/>
    <cellStyle name="Percent 2 3 18 4" xfId="16238"/>
    <cellStyle name="Percent 2 3 18 5" xfId="16239"/>
    <cellStyle name="Percent 2 3 18 6" xfId="16240"/>
    <cellStyle name="Percent 2 3 18 7" xfId="16241"/>
    <cellStyle name="Percent 2 3 18 8" xfId="16242"/>
    <cellStyle name="Percent 2 3 18 9" xfId="16243"/>
    <cellStyle name="Percent 2 3 19" xfId="1167"/>
    <cellStyle name="Percent 2 3 19 10" xfId="16244"/>
    <cellStyle name="Percent 2 3 19 11" xfId="16245"/>
    <cellStyle name="Percent 2 3 19 12" xfId="16246"/>
    <cellStyle name="Percent 2 3 19 13" xfId="16247"/>
    <cellStyle name="Percent 2 3 19 14" xfId="16248"/>
    <cellStyle name="Percent 2 3 19 15" xfId="16249"/>
    <cellStyle name="Percent 2 3 19 16" xfId="16250"/>
    <cellStyle name="Percent 2 3 19 17" xfId="16251"/>
    <cellStyle name="Percent 2 3 19 2" xfId="16252"/>
    <cellStyle name="Percent 2 3 19 3" xfId="16253"/>
    <cellStyle name="Percent 2 3 19 4" xfId="16254"/>
    <cellStyle name="Percent 2 3 19 5" xfId="16255"/>
    <cellStyle name="Percent 2 3 19 6" xfId="16256"/>
    <cellStyle name="Percent 2 3 19 7" xfId="16257"/>
    <cellStyle name="Percent 2 3 19 8" xfId="16258"/>
    <cellStyle name="Percent 2 3 19 9" xfId="16259"/>
    <cellStyle name="Percent 2 3 2" xfId="1168"/>
    <cellStyle name="Percent 2 3 2 2" xfId="1169"/>
    <cellStyle name="Percent 2 3 2 2 10" xfId="16260"/>
    <cellStyle name="Percent 2 3 2 2 11" xfId="16261"/>
    <cellStyle name="Percent 2 3 2 2 12" xfId="16262"/>
    <cellStyle name="Percent 2 3 2 2 13" xfId="16263"/>
    <cellStyle name="Percent 2 3 2 2 14" xfId="16264"/>
    <cellStyle name="Percent 2 3 2 2 15" xfId="16265"/>
    <cellStyle name="Percent 2 3 2 2 16" xfId="16266"/>
    <cellStyle name="Percent 2 3 2 2 17" xfId="16267"/>
    <cellStyle name="Percent 2 3 2 2 2" xfId="16268"/>
    <cellStyle name="Percent 2 3 2 2 3" xfId="16269"/>
    <cellStyle name="Percent 2 3 2 2 4" xfId="16270"/>
    <cellStyle name="Percent 2 3 2 2 5" xfId="16271"/>
    <cellStyle name="Percent 2 3 2 2 6" xfId="16272"/>
    <cellStyle name="Percent 2 3 2 2 7" xfId="16273"/>
    <cellStyle name="Percent 2 3 2 2 8" xfId="16274"/>
    <cellStyle name="Percent 2 3 2 2 9" xfId="16275"/>
    <cellStyle name="Percent 2 3 2 3" xfId="1170"/>
    <cellStyle name="Percent 2 3 2 3 10" xfId="16276"/>
    <cellStyle name="Percent 2 3 2 3 11" xfId="16277"/>
    <cellStyle name="Percent 2 3 2 3 12" xfId="16278"/>
    <cellStyle name="Percent 2 3 2 3 13" xfId="16279"/>
    <cellStyle name="Percent 2 3 2 3 14" xfId="16280"/>
    <cellStyle name="Percent 2 3 2 3 15" xfId="16281"/>
    <cellStyle name="Percent 2 3 2 3 16" xfId="16282"/>
    <cellStyle name="Percent 2 3 2 3 17" xfId="16283"/>
    <cellStyle name="Percent 2 3 2 3 2" xfId="16284"/>
    <cellStyle name="Percent 2 3 2 3 3" xfId="16285"/>
    <cellStyle name="Percent 2 3 2 3 4" xfId="16286"/>
    <cellStyle name="Percent 2 3 2 3 5" xfId="16287"/>
    <cellStyle name="Percent 2 3 2 3 6" xfId="16288"/>
    <cellStyle name="Percent 2 3 2 3 7" xfId="16289"/>
    <cellStyle name="Percent 2 3 2 3 8" xfId="16290"/>
    <cellStyle name="Percent 2 3 2 3 9" xfId="16291"/>
    <cellStyle name="Percent 2 3 20" xfId="1171"/>
    <cellStyle name="Percent 2 3 20 10" xfId="16292"/>
    <cellStyle name="Percent 2 3 20 11" xfId="16293"/>
    <cellStyle name="Percent 2 3 20 12" xfId="16294"/>
    <cellStyle name="Percent 2 3 20 13" xfId="16295"/>
    <cellStyle name="Percent 2 3 20 14" xfId="16296"/>
    <cellStyle name="Percent 2 3 20 15" xfId="16297"/>
    <cellStyle name="Percent 2 3 20 16" xfId="16298"/>
    <cellStyle name="Percent 2 3 20 17" xfId="16299"/>
    <cellStyle name="Percent 2 3 20 2" xfId="16300"/>
    <cellStyle name="Percent 2 3 20 3" xfId="16301"/>
    <cellStyle name="Percent 2 3 20 4" xfId="16302"/>
    <cellStyle name="Percent 2 3 20 5" xfId="16303"/>
    <cellStyle name="Percent 2 3 20 6" xfId="16304"/>
    <cellStyle name="Percent 2 3 20 7" xfId="16305"/>
    <cellStyle name="Percent 2 3 20 8" xfId="16306"/>
    <cellStyle name="Percent 2 3 20 9" xfId="16307"/>
    <cellStyle name="Percent 2 3 21" xfId="1172"/>
    <cellStyle name="Percent 2 3 21 10" xfId="16308"/>
    <cellStyle name="Percent 2 3 21 11" xfId="16309"/>
    <cellStyle name="Percent 2 3 21 12" xfId="16310"/>
    <cellStyle name="Percent 2 3 21 13" xfId="16311"/>
    <cellStyle name="Percent 2 3 21 14" xfId="16312"/>
    <cellStyle name="Percent 2 3 21 15" xfId="16313"/>
    <cellStyle name="Percent 2 3 21 16" xfId="16314"/>
    <cellStyle name="Percent 2 3 21 17" xfId="16315"/>
    <cellStyle name="Percent 2 3 21 2" xfId="16316"/>
    <cellStyle name="Percent 2 3 21 3" xfId="16317"/>
    <cellStyle name="Percent 2 3 21 4" xfId="16318"/>
    <cellStyle name="Percent 2 3 21 5" xfId="16319"/>
    <cellStyle name="Percent 2 3 21 6" xfId="16320"/>
    <cellStyle name="Percent 2 3 21 7" xfId="16321"/>
    <cellStyle name="Percent 2 3 21 8" xfId="16322"/>
    <cellStyle name="Percent 2 3 21 9" xfId="16323"/>
    <cellStyle name="Percent 2 3 22" xfId="1173"/>
    <cellStyle name="Percent 2 3 22 10" xfId="16324"/>
    <cellStyle name="Percent 2 3 22 11" xfId="16325"/>
    <cellStyle name="Percent 2 3 22 12" xfId="16326"/>
    <cellStyle name="Percent 2 3 22 13" xfId="16327"/>
    <cellStyle name="Percent 2 3 22 14" xfId="16328"/>
    <cellStyle name="Percent 2 3 22 15" xfId="16329"/>
    <cellStyle name="Percent 2 3 22 16" xfId="16330"/>
    <cellStyle name="Percent 2 3 22 17" xfId="16331"/>
    <cellStyle name="Percent 2 3 22 2" xfId="16332"/>
    <cellStyle name="Percent 2 3 22 3" xfId="16333"/>
    <cellStyle name="Percent 2 3 22 4" xfId="16334"/>
    <cellStyle name="Percent 2 3 22 5" xfId="16335"/>
    <cellStyle name="Percent 2 3 22 6" xfId="16336"/>
    <cellStyle name="Percent 2 3 22 7" xfId="16337"/>
    <cellStyle name="Percent 2 3 22 8" xfId="16338"/>
    <cellStyle name="Percent 2 3 22 9" xfId="16339"/>
    <cellStyle name="Percent 2 3 23" xfId="1174"/>
    <cellStyle name="Percent 2 3 23 10" xfId="16340"/>
    <cellStyle name="Percent 2 3 23 11" xfId="16341"/>
    <cellStyle name="Percent 2 3 23 12" xfId="16342"/>
    <cellStyle name="Percent 2 3 23 13" xfId="16343"/>
    <cellStyle name="Percent 2 3 23 14" xfId="16344"/>
    <cellStyle name="Percent 2 3 23 15" xfId="16345"/>
    <cellStyle name="Percent 2 3 23 16" xfId="16346"/>
    <cellStyle name="Percent 2 3 23 17" xfId="16347"/>
    <cellStyle name="Percent 2 3 23 2" xfId="16348"/>
    <cellStyle name="Percent 2 3 23 3" xfId="16349"/>
    <cellStyle name="Percent 2 3 23 4" xfId="16350"/>
    <cellStyle name="Percent 2 3 23 5" xfId="16351"/>
    <cellStyle name="Percent 2 3 23 6" xfId="16352"/>
    <cellStyle name="Percent 2 3 23 7" xfId="16353"/>
    <cellStyle name="Percent 2 3 23 8" xfId="16354"/>
    <cellStyle name="Percent 2 3 23 9" xfId="16355"/>
    <cellStyle name="Percent 2 3 24" xfId="1175"/>
    <cellStyle name="Percent 2 3 24 10" xfId="16356"/>
    <cellStyle name="Percent 2 3 24 11" xfId="16357"/>
    <cellStyle name="Percent 2 3 24 12" xfId="16358"/>
    <cellStyle name="Percent 2 3 24 13" xfId="16359"/>
    <cellStyle name="Percent 2 3 24 14" xfId="16360"/>
    <cellStyle name="Percent 2 3 24 15" xfId="16361"/>
    <cellStyle name="Percent 2 3 24 16" xfId="16362"/>
    <cellStyle name="Percent 2 3 24 17" xfId="16363"/>
    <cellStyle name="Percent 2 3 24 2" xfId="16364"/>
    <cellStyle name="Percent 2 3 24 3" xfId="16365"/>
    <cellStyle name="Percent 2 3 24 4" xfId="16366"/>
    <cellStyle name="Percent 2 3 24 5" xfId="16367"/>
    <cellStyle name="Percent 2 3 24 6" xfId="16368"/>
    <cellStyle name="Percent 2 3 24 7" xfId="16369"/>
    <cellStyle name="Percent 2 3 24 8" xfId="16370"/>
    <cellStyle name="Percent 2 3 24 9" xfId="16371"/>
    <cellStyle name="Percent 2 3 25" xfId="1176"/>
    <cellStyle name="Percent 2 3 25 10" xfId="16372"/>
    <cellStyle name="Percent 2 3 25 11" xfId="16373"/>
    <cellStyle name="Percent 2 3 25 12" xfId="16374"/>
    <cellStyle name="Percent 2 3 25 13" xfId="16375"/>
    <cellStyle name="Percent 2 3 25 14" xfId="16376"/>
    <cellStyle name="Percent 2 3 25 15" xfId="16377"/>
    <cellStyle name="Percent 2 3 25 16" xfId="16378"/>
    <cellStyle name="Percent 2 3 25 17" xfId="16379"/>
    <cellStyle name="Percent 2 3 25 2" xfId="16380"/>
    <cellStyle name="Percent 2 3 25 3" xfId="16381"/>
    <cellStyle name="Percent 2 3 25 4" xfId="16382"/>
    <cellStyle name="Percent 2 3 25 5" xfId="16383"/>
    <cellStyle name="Percent 2 3 25 6" xfId="16384"/>
    <cellStyle name="Percent 2 3 25 7" xfId="16385"/>
    <cellStyle name="Percent 2 3 25 8" xfId="16386"/>
    <cellStyle name="Percent 2 3 25 9" xfId="16387"/>
    <cellStyle name="Percent 2 3 26" xfId="1177"/>
    <cellStyle name="Percent 2 3 26 10" xfId="16388"/>
    <cellStyle name="Percent 2 3 26 11" xfId="16389"/>
    <cellStyle name="Percent 2 3 26 12" xfId="16390"/>
    <cellStyle name="Percent 2 3 26 13" xfId="16391"/>
    <cellStyle name="Percent 2 3 26 14" xfId="16392"/>
    <cellStyle name="Percent 2 3 26 15" xfId="16393"/>
    <cellStyle name="Percent 2 3 26 16" xfId="16394"/>
    <cellStyle name="Percent 2 3 26 17" xfId="16395"/>
    <cellStyle name="Percent 2 3 26 2" xfId="16396"/>
    <cellStyle name="Percent 2 3 26 3" xfId="16397"/>
    <cellStyle name="Percent 2 3 26 4" xfId="16398"/>
    <cellStyle name="Percent 2 3 26 5" xfId="16399"/>
    <cellStyle name="Percent 2 3 26 6" xfId="16400"/>
    <cellStyle name="Percent 2 3 26 7" xfId="16401"/>
    <cellStyle name="Percent 2 3 26 8" xfId="16402"/>
    <cellStyle name="Percent 2 3 26 9" xfId="16403"/>
    <cellStyle name="Percent 2 3 27" xfId="1178"/>
    <cellStyle name="Percent 2 3 27 10" xfId="16404"/>
    <cellStyle name="Percent 2 3 27 11" xfId="16405"/>
    <cellStyle name="Percent 2 3 27 12" xfId="16406"/>
    <cellStyle name="Percent 2 3 27 13" xfId="16407"/>
    <cellStyle name="Percent 2 3 27 14" xfId="16408"/>
    <cellStyle name="Percent 2 3 27 15" xfId="16409"/>
    <cellStyle name="Percent 2 3 27 16" xfId="16410"/>
    <cellStyle name="Percent 2 3 27 17" xfId="16411"/>
    <cellStyle name="Percent 2 3 27 2" xfId="16412"/>
    <cellStyle name="Percent 2 3 27 3" xfId="16413"/>
    <cellStyle name="Percent 2 3 27 4" xfId="16414"/>
    <cellStyle name="Percent 2 3 27 5" xfId="16415"/>
    <cellStyle name="Percent 2 3 27 6" xfId="16416"/>
    <cellStyle name="Percent 2 3 27 7" xfId="16417"/>
    <cellStyle name="Percent 2 3 27 8" xfId="16418"/>
    <cellStyle name="Percent 2 3 27 9" xfId="16419"/>
    <cellStyle name="Percent 2 3 28" xfId="1179"/>
    <cellStyle name="Percent 2 3 28 10" xfId="16420"/>
    <cellStyle name="Percent 2 3 28 11" xfId="16421"/>
    <cellStyle name="Percent 2 3 28 12" xfId="16422"/>
    <cellStyle name="Percent 2 3 28 13" xfId="16423"/>
    <cellStyle name="Percent 2 3 28 14" xfId="16424"/>
    <cellStyle name="Percent 2 3 28 15" xfId="16425"/>
    <cellStyle name="Percent 2 3 28 16" xfId="16426"/>
    <cellStyle name="Percent 2 3 28 17" xfId="16427"/>
    <cellStyle name="Percent 2 3 28 2" xfId="16428"/>
    <cellStyle name="Percent 2 3 28 3" xfId="16429"/>
    <cellStyle name="Percent 2 3 28 4" xfId="16430"/>
    <cellStyle name="Percent 2 3 28 5" xfId="16431"/>
    <cellStyle name="Percent 2 3 28 6" xfId="16432"/>
    <cellStyle name="Percent 2 3 28 7" xfId="16433"/>
    <cellStyle name="Percent 2 3 28 8" xfId="16434"/>
    <cellStyle name="Percent 2 3 28 9" xfId="16435"/>
    <cellStyle name="Percent 2 3 29" xfId="1180"/>
    <cellStyle name="Percent 2 3 29 10" xfId="16436"/>
    <cellStyle name="Percent 2 3 29 11" xfId="16437"/>
    <cellStyle name="Percent 2 3 29 12" xfId="16438"/>
    <cellStyle name="Percent 2 3 29 13" xfId="16439"/>
    <cellStyle name="Percent 2 3 29 14" xfId="16440"/>
    <cellStyle name="Percent 2 3 29 15" xfId="16441"/>
    <cellStyle name="Percent 2 3 29 16" xfId="16442"/>
    <cellStyle name="Percent 2 3 29 17" xfId="16443"/>
    <cellStyle name="Percent 2 3 29 2" xfId="16444"/>
    <cellStyle name="Percent 2 3 29 3" xfId="16445"/>
    <cellStyle name="Percent 2 3 29 4" xfId="16446"/>
    <cellStyle name="Percent 2 3 29 5" xfId="16447"/>
    <cellStyle name="Percent 2 3 29 6" xfId="16448"/>
    <cellStyle name="Percent 2 3 29 7" xfId="16449"/>
    <cellStyle name="Percent 2 3 29 8" xfId="16450"/>
    <cellStyle name="Percent 2 3 29 9" xfId="16451"/>
    <cellStyle name="Percent 2 3 3" xfId="1181"/>
    <cellStyle name="Percent 2 3 3 10" xfId="16452"/>
    <cellStyle name="Percent 2 3 3 11" xfId="16453"/>
    <cellStyle name="Percent 2 3 3 12" xfId="16454"/>
    <cellStyle name="Percent 2 3 3 13" xfId="16455"/>
    <cellStyle name="Percent 2 3 3 14" xfId="16456"/>
    <cellStyle name="Percent 2 3 3 15" xfId="16457"/>
    <cellStyle name="Percent 2 3 3 16" xfId="16458"/>
    <cellStyle name="Percent 2 3 3 17" xfId="16459"/>
    <cellStyle name="Percent 2 3 3 2" xfId="16460"/>
    <cellStyle name="Percent 2 3 3 3" xfId="16461"/>
    <cellStyle name="Percent 2 3 3 4" xfId="16462"/>
    <cellStyle name="Percent 2 3 3 5" xfId="16463"/>
    <cellStyle name="Percent 2 3 3 6" xfId="16464"/>
    <cellStyle name="Percent 2 3 3 7" xfId="16465"/>
    <cellStyle name="Percent 2 3 3 8" xfId="16466"/>
    <cellStyle name="Percent 2 3 3 9" xfId="16467"/>
    <cellStyle name="Percent 2 3 30" xfId="1182"/>
    <cellStyle name="Percent 2 3 30 10" xfId="16468"/>
    <cellStyle name="Percent 2 3 30 11" xfId="16469"/>
    <cellStyle name="Percent 2 3 30 12" xfId="16470"/>
    <cellStyle name="Percent 2 3 30 13" xfId="16471"/>
    <cellStyle name="Percent 2 3 30 14" xfId="16472"/>
    <cellStyle name="Percent 2 3 30 15" xfId="16473"/>
    <cellStyle name="Percent 2 3 30 16" xfId="16474"/>
    <cellStyle name="Percent 2 3 30 17" xfId="16475"/>
    <cellStyle name="Percent 2 3 30 2" xfId="16476"/>
    <cellStyle name="Percent 2 3 30 3" xfId="16477"/>
    <cellStyle name="Percent 2 3 30 4" xfId="16478"/>
    <cellStyle name="Percent 2 3 30 5" xfId="16479"/>
    <cellStyle name="Percent 2 3 30 6" xfId="16480"/>
    <cellStyle name="Percent 2 3 30 7" xfId="16481"/>
    <cellStyle name="Percent 2 3 30 8" xfId="16482"/>
    <cellStyle name="Percent 2 3 30 9" xfId="16483"/>
    <cellStyle name="Percent 2 3 31" xfId="1183"/>
    <cellStyle name="Percent 2 3 31 10" xfId="16484"/>
    <cellStyle name="Percent 2 3 31 11" xfId="16485"/>
    <cellStyle name="Percent 2 3 31 12" xfId="16486"/>
    <cellStyle name="Percent 2 3 31 13" xfId="16487"/>
    <cellStyle name="Percent 2 3 31 14" xfId="16488"/>
    <cellStyle name="Percent 2 3 31 15" xfId="16489"/>
    <cellStyle name="Percent 2 3 31 16" xfId="16490"/>
    <cellStyle name="Percent 2 3 31 17" xfId="16491"/>
    <cellStyle name="Percent 2 3 31 2" xfId="16492"/>
    <cellStyle name="Percent 2 3 31 3" xfId="16493"/>
    <cellStyle name="Percent 2 3 31 4" xfId="16494"/>
    <cellStyle name="Percent 2 3 31 5" xfId="16495"/>
    <cellStyle name="Percent 2 3 31 6" xfId="16496"/>
    <cellStyle name="Percent 2 3 31 7" xfId="16497"/>
    <cellStyle name="Percent 2 3 31 8" xfId="16498"/>
    <cellStyle name="Percent 2 3 31 9" xfId="16499"/>
    <cellStyle name="Percent 2 3 32" xfId="1184"/>
    <cellStyle name="Percent 2 3 32 10" xfId="16500"/>
    <cellStyle name="Percent 2 3 32 11" xfId="16501"/>
    <cellStyle name="Percent 2 3 32 12" xfId="16502"/>
    <cellStyle name="Percent 2 3 32 13" xfId="16503"/>
    <cellStyle name="Percent 2 3 32 14" xfId="16504"/>
    <cellStyle name="Percent 2 3 32 15" xfId="16505"/>
    <cellStyle name="Percent 2 3 32 16" xfId="16506"/>
    <cellStyle name="Percent 2 3 32 17" xfId="16507"/>
    <cellStyle name="Percent 2 3 32 2" xfId="16508"/>
    <cellStyle name="Percent 2 3 32 3" xfId="16509"/>
    <cellStyle name="Percent 2 3 32 4" xfId="16510"/>
    <cellStyle name="Percent 2 3 32 5" xfId="16511"/>
    <cellStyle name="Percent 2 3 32 6" xfId="16512"/>
    <cellStyle name="Percent 2 3 32 7" xfId="16513"/>
    <cellStyle name="Percent 2 3 32 8" xfId="16514"/>
    <cellStyle name="Percent 2 3 32 9" xfId="16515"/>
    <cellStyle name="Percent 2 3 33" xfId="1185"/>
    <cellStyle name="Percent 2 3 33 10" xfId="16516"/>
    <cellStyle name="Percent 2 3 33 11" xfId="16517"/>
    <cellStyle name="Percent 2 3 33 12" xfId="16518"/>
    <cellStyle name="Percent 2 3 33 13" xfId="16519"/>
    <cellStyle name="Percent 2 3 33 14" xfId="16520"/>
    <cellStyle name="Percent 2 3 33 15" xfId="16521"/>
    <cellStyle name="Percent 2 3 33 16" xfId="16522"/>
    <cellStyle name="Percent 2 3 33 17" xfId="16523"/>
    <cellStyle name="Percent 2 3 33 2" xfId="16524"/>
    <cellStyle name="Percent 2 3 33 3" xfId="16525"/>
    <cellStyle name="Percent 2 3 33 4" xfId="16526"/>
    <cellStyle name="Percent 2 3 33 5" xfId="16527"/>
    <cellStyle name="Percent 2 3 33 6" xfId="16528"/>
    <cellStyle name="Percent 2 3 33 7" xfId="16529"/>
    <cellStyle name="Percent 2 3 33 8" xfId="16530"/>
    <cellStyle name="Percent 2 3 33 9" xfId="16531"/>
    <cellStyle name="Percent 2 3 34" xfId="1186"/>
    <cellStyle name="Percent 2 3 34 10" xfId="16532"/>
    <cellStyle name="Percent 2 3 34 11" xfId="16533"/>
    <cellStyle name="Percent 2 3 34 12" xfId="16534"/>
    <cellStyle name="Percent 2 3 34 13" xfId="16535"/>
    <cellStyle name="Percent 2 3 34 14" xfId="16536"/>
    <cellStyle name="Percent 2 3 34 15" xfId="16537"/>
    <cellStyle name="Percent 2 3 34 16" xfId="16538"/>
    <cellStyle name="Percent 2 3 34 17" xfId="16539"/>
    <cellStyle name="Percent 2 3 34 2" xfId="16540"/>
    <cellStyle name="Percent 2 3 34 3" xfId="16541"/>
    <cellStyle name="Percent 2 3 34 4" xfId="16542"/>
    <cellStyle name="Percent 2 3 34 5" xfId="16543"/>
    <cellStyle name="Percent 2 3 34 6" xfId="16544"/>
    <cellStyle name="Percent 2 3 34 7" xfId="16545"/>
    <cellStyle name="Percent 2 3 34 8" xfId="16546"/>
    <cellStyle name="Percent 2 3 34 9" xfId="16547"/>
    <cellStyle name="Percent 2 3 35" xfId="1187"/>
    <cellStyle name="Percent 2 3 35 10" xfId="16548"/>
    <cellStyle name="Percent 2 3 35 11" xfId="16549"/>
    <cellStyle name="Percent 2 3 35 12" xfId="16550"/>
    <cellStyle name="Percent 2 3 35 13" xfId="16551"/>
    <cellStyle name="Percent 2 3 35 14" xfId="16552"/>
    <cellStyle name="Percent 2 3 35 15" xfId="16553"/>
    <cellStyle name="Percent 2 3 35 16" xfId="16554"/>
    <cellStyle name="Percent 2 3 35 17" xfId="16555"/>
    <cellStyle name="Percent 2 3 35 2" xfId="16556"/>
    <cellStyle name="Percent 2 3 35 3" xfId="16557"/>
    <cellStyle name="Percent 2 3 35 4" xfId="16558"/>
    <cellStyle name="Percent 2 3 35 5" xfId="16559"/>
    <cellStyle name="Percent 2 3 35 6" xfId="16560"/>
    <cellStyle name="Percent 2 3 35 7" xfId="16561"/>
    <cellStyle name="Percent 2 3 35 8" xfId="16562"/>
    <cellStyle name="Percent 2 3 35 9" xfId="16563"/>
    <cellStyle name="Percent 2 3 36" xfId="1188"/>
    <cellStyle name="Percent 2 3 36 10" xfId="16564"/>
    <cellStyle name="Percent 2 3 36 11" xfId="16565"/>
    <cellStyle name="Percent 2 3 36 12" xfId="16566"/>
    <cellStyle name="Percent 2 3 36 13" xfId="16567"/>
    <cellStyle name="Percent 2 3 36 14" xfId="16568"/>
    <cellStyle name="Percent 2 3 36 15" xfId="16569"/>
    <cellStyle name="Percent 2 3 36 16" xfId="16570"/>
    <cellStyle name="Percent 2 3 36 17" xfId="16571"/>
    <cellStyle name="Percent 2 3 36 2" xfId="16572"/>
    <cellStyle name="Percent 2 3 36 3" xfId="16573"/>
    <cellStyle name="Percent 2 3 36 4" xfId="16574"/>
    <cellStyle name="Percent 2 3 36 5" xfId="16575"/>
    <cellStyle name="Percent 2 3 36 6" xfId="16576"/>
    <cellStyle name="Percent 2 3 36 7" xfId="16577"/>
    <cellStyle name="Percent 2 3 36 8" xfId="16578"/>
    <cellStyle name="Percent 2 3 36 9" xfId="16579"/>
    <cellStyle name="Percent 2 3 37" xfId="1189"/>
    <cellStyle name="Percent 2 3 37 10" xfId="16580"/>
    <cellStyle name="Percent 2 3 37 11" xfId="16581"/>
    <cellStyle name="Percent 2 3 37 12" xfId="16582"/>
    <cellStyle name="Percent 2 3 37 13" xfId="16583"/>
    <cellStyle name="Percent 2 3 37 14" xfId="16584"/>
    <cellStyle name="Percent 2 3 37 15" xfId="16585"/>
    <cellStyle name="Percent 2 3 37 16" xfId="16586"/>
    <cellStyle name="Percent 2 3 37 17" xfId="16587"/>
    <cellStyle name="Percent 2 3 37 2" xfId="16588"/>
    <cellStyle name="Percent 2 3 37 3" xfId="16589"/>
    <cellStyle name="Percent 2 3 37 4" xfId="16590"/>
    <cellStyle name="Percent 2 3 37 5" xfId="16591"/>
    <cellStyle name="Percent 2 3 37 6" xfId="16592"/>
    <cellStyle name="Percent 2 3 37 7" xfId="16593"/>
    <cellStyle name="Percent 2 3 37 8" xfId="16594"/>
    <cellStyle name="Percent 2 3 37 9" xfId="16595"/>
    <cellStyle name="Percent 2 3 38" xfId="1190"/>
    <cellStyle name="Percent 2 3 38 10" xfId="16596"/>
    <cellStyle name="Percent 2 3 38 11" xfId="16597"/>
    <cellStyle name="Percent 2 3 38 12" xfId="16598"/>
    <cellStyle name="Percent 2 3 38 13" xfId="16599"/>
    <cellStyle name="Percent 2 3 38 14" xfId="16600"/>
    <cellStyle name="Percent 2 3 38 15" xfId="16601"/>
    <cellStyle name="Percent 2 3 38 16" xfId="16602"/>
    <cellStyle name="Percent 2 3 38 17" xfId="16603"/>
    <cellStyle name="Percent 2 3 38 2" xfId="16604"/>
    <cellStyle name="Percent 2 3 38 3" xfId="16605"/>
    <cellStyle name="Percent 2 3 38 4" xfId="16606"/>
    <cellStyle name="Percent 2 3 38 5" xfId="16607"/>
    <cellStyle name="Percent 2 3 38 6" xfId="16608"/>
    <cellStyle name="Percent 2 3 38 7" xfId="16609"/>
    <cellStyle name="Percent 2 3 38 8" xfId="16610"/>
    <cellStyle name="Percent 2 3 38 9" xfId="16611"/>
    <cellStyle name="Percent 2 3 39" xfId="1191"/>
    <cellStyle name="Percent 2 3 39 10" xfId="16612"/>
    <cellStyle name="Percent 2 3 39 11" xfId="16613"/>
    <cellStyle name="Percent 2 3 39 12" xfId="16614"/>
    <cellStyle name="Percent 2 3 39 13" xfId="16615"/>
    <cellStyle name="Percent 2 3 39 14" xfId="16616"/>
    <cellStyle name="Percent 2 3 39 15" xfId="16617"/>
    <cellStyle name="Percent 2 3 39 16" xfId="16618"/>
    <cellStyle name="Percent 2 3 39 17" xfId="16619"/>
    <cellStyle name="Percent 2 3 39 2" xfId="16620"/>
    <cellStyle name="Percent 2 3 39 3" xfId="16621"/>
    <cellStyle name="Percent 2 3 39 4" xfId="16622"/>
    <cellStyle name="Percent 2 3 39 5" xfId="16623"/>
    <cellStyle name="Percent 2 3 39 6" xfId="16624"/>
    <cellStyle name="Percent 2 3 39 7" xfId="16625"/>
    <cellStyle name="Percent 2 3 39 8" xfId="16626"/>
    <cellStyle name="Percent 2 3 39 9" xfId="16627"/>
    <cellStyle name="Percent 2 3 4" xfId="1192"/>
    <cellStyle name="Percent 2 3 4 10" xfId="16628"/>
    <cellStyle name="Percent 2 3 4 11" xfId="16629"/>
    <cellStyle name="Percent 2 3 4 12" xfId="16630"/>
    <cellStyle name="Percent 2 3 4 13" xfId="16631"/>
    <cellStyle name="Percent 2 3 4 14" xfId="16632"/>
    <cellStyle name="Percent 2 3 4 15" xfId="16633"/>
    <cellStyle name="Percent 2 3 4 16" xfId="16634"/>
    <cellStyle name="Percent 2 3 4 17" xfId="16635"/>
    <cellStyle name="Percent 2 3 4 2" xfId="16636"/>
    <cellStyle name="Percent 2 3 4 3" xfId="16637"/>
    <cellStyle name="Percent 2 3 4 4" xfId="16638"/>
    <cellStyle name="Percent 2 3 4 5" xfId="16639"/>
    <cellStyle name="Percent 2 3 4 6" xfId="16640"/>
    <cellStyle name="Percent 2 3 4 7" xfId="16641"/>
    <cellStyle name="Percent 2 3 4 8" xfId="16642"/>
    <cellStyle name="Percent 2 3 4 9" xfId="16643"/>
    <cellStyle name="Percent 2 3 40" xfId="1193"/>
    <cellStyle name="Percent 2 3 40 10" xfId="16644"/>
    <cellStyle name="Percent 2 3 40 11" xfId="16645"/>
    <cellStyle name="Percent 2 3 40 12" xfId="16646"/>
    <cellStyle name="Percent 2 3 40 13" xfId="16647"/>
    <cellStyle name="Percent 2 3 40 14" xfId="16648"/>
    <cellStyle name="Percent 2 3 40 15" xfId="16649"/>
    <cellStyle name="Percent 2 3 40 16" xfId="16650"/>
    <cellStyle name="Percent 2 3 40 17" xfId="16651"/>
    <cellStyle name="Percent 2 3 40 2" xfId="16652"/>
    <cellStyle name="Percent 2 3 40 3" xfId="16653"/>
    <cellStyle name="Percent 2 3 40 4" xfId="16654"/>
    <cellStyle name="Percent 2 3 40 5" xfId="16655"/>
    <cellStyle name="Percent 2 3 40 6" xfId="16656"/>
    <cellStyle name="Percent 2 3 40 7" xfId="16657"/>
    <cellStyle name="Percent 2 3 40 8" xfId="16658"/>
    <cellStyle name="Percent 2 3 40 9" xfId="16659"/>
    <cellStyle name="Percent 2 3 41" xfId="1194"/>
    <cellStyle name="Percent 2 3 41 10" xfId="16660"/>
    <cellStyle name="Percent 2 3 41 11" xfId="16661"/>
    <cellStyle name="Percent 2 3 41 12" xfId="16662"/>
    <cellStyle name="Percent 2 3 41 13" xfId="16663"/>
    <cellStyle name="Percent 2 3 41 14" xfId="16664"/>
    <cellStyle name="Percent 2 3 41 15" xfId="16665"/>
    <cellStyle name="Percent 2 3 41 16" xfId="16666"/>
    <cellStyle name="Percent 2 3 41 17" xfId="16667"/>
    <cellStyle name="Percent 2 3 41 2" xfId="16668"/>
    <cellStyle name="Percent 2 3 41 3" xfId="16669"/>
    <cellStyle name="Percent 2 3 41 4" xfId="16670"/>
    <cellStyle name="Percent 2 3 41 5" xfId="16671"/>
    <cellStyle name="Percent 2 3 41 6" xfId="16672"/>
    <cellStyle name="Percent 2 3 41 7" xfId="16673"/>
    <cellStyle name="Percent 2 3 41 8" xfId="16674"/>
    <cellStyle name="Percent 2 3 41 9" xfId="16675"/>
    <cellStyle name="Percent 2 3 42" xfId="1195"/>
    <cellStyle name="Percent 2 3 42 10" xfId="16676"/>
    <cellStyle name="Percent 2 3 42 11" xfId="16677"/>
    <cellStyle name="Percent 2 3 42 12" xfId="16678"/>
    <cellStyle name="Percent 2 3 42 13" xfId="16679"/>
    <cellStyle name="Percent 2 3 42 14" xfId="16680"/>
    <cellStyle name="Percent 2 3 42 15" xfId="16681"/>
    <cellStyle name="Percent 2 3 42 16" xfId="16682"/>
    <cellStyle name="Percent 2 3 42 17" xfId="16683"/>
    <cellStyle name="Percent 2 3 42 2" xfId="16684"/>
    <cellStyle name="Percent 2 3 42 3" xfId="16685"/>
    <cellStyle name="Percent 2 3 42 4" xfId="16686"/>
    <cellStyle name="Percent 2 3 42 5" xfId="16687"/>
    <cellStyle name="Percent 2 3 42 6" xfId="16688"/>
    <cellStyle name="Percent 2 3 42 7" xfId="16689"/>
    <cellStyle name="Percent 2 3 42 8" xfId="16690"/>
    <cellStyle name="Percent 2 3 42 9" xfId="16691"/>
    <cellStyle name="Percent 2 3 43" xfId="1196"/>
    <cellStyle name="Percent 2 3 43 10" xfId="16692"/>
    <cellStyle name="Percent 2 3 43 11" xfId="16693"/>
    <cellStyle name="Percent 2 3 43 12" xfId="16694"/>
    <cellStyle name="Percent 2 3 43 13" xfId="16695"/>
    <cellStyle name="Percent 2 3 43 14" xfId="16696"/>
    <cellStyle name="Percent 2 3 43 15" xfId="16697"/>
    <cellStyle name="Percent 2 3 43 16" xfId="16698"/>
    <cellStyle name="Percent 2 3 43 17" xfId="16699"/>
    <cellStyle name="Percent 2 3 43 2" xfId="16700"/>
    <cellStyle name="Percent 2 3 43 3" xfId="16701"/>
    <cellStyle name="Percent 2 3 43 4" xfId="16702"/>
    <cellStyle name="Percent 2 3 43 5" xfId="16703"/>
    <cellStyle name="Percent 2 3 43 6" xfId="16704"/>
    <cellStyle name="Percent 2 3 43 7" xfId="16705"/>
    <cellStyle name="Percent 2 3 43 8" xfId="16706"/>
    <cellStyle name="Percent 2 3 43 9" xfId="16707"/>
    <cellStyle name="Percent 2 3 44" xfId="1197"/>
    <cellStyle name="Percent 2 3 44 10" xfId="16708"/>
    <cellStyle name="Percent 2 3 44 11" xfId="16709"/>
    <cellStyle name="Percent 2 3 44 12" xfId="16710"/>
    <cellStyle name="Percent 2 3 44 13" xfId="16711"/>
    <cellStyle name="Percent 2 3 44 14" xfId="16712"/>
    <cellStyle name="Percent 2 3 44 15" xfId="16713"/>
    <cellStyle name="Percent 2 3 44 16" xfId="16714"/>
    <cellStyle name="Percent 2 3 44 17" xfId="16715"/>
    <cellStyle name="Percent 2 3 44 2" xfId="16716"/>
    <cellStyle name="Percent 2 3 44 3" xfId="16717"/>
    <cellStyle name="Percent 2 3 44 4" xfId="16718"/>
    <cellStyle name="Percent 2 3 44 5" xfId="16719"/>
    <cellStyle name="Percent 2 3 44 6" xfId="16720"/>
    <cellStyle name="Percent 2 3 44 7" xfId="16721"/>
    <cellStyle name="Percent 2 3 44 8" xfId="16722"/>
    <cellStyle name="Percent 2 3 44 9" xfId="16723"/>
    <cellStyle name="Percent 2 3 45" xfId="1198"/>
    <cellStyle name="Percent 2 3 45 10" xfId="16724"/>
    <cellStyle name="Percent 2 3 45 11" xfId="16725"/>
    <cellStyle name="Percent 2 3 45 12" xfId="16726"/>
    <cellStyle name="Percent 2 3 45 13" xfId="16727"/>
    <cellStyle name="Percent 2 3 45 14" xfId="16728"/>
    <cellStyle name="Percent 2 3 45 15" xfId="16729"/>
    <cellStyle name="Percent 2 3 45 16" xfId="16730"/>
    <cellStyle name="Percent 2 3 45 17" xfId="16731"/>
    <cellStyle name="Percent 2 3 45 2" xfId="16732"/>
    <cellStyle name="Percent 2 3 45 3" xfId="16733"/>
    <cellStyle name="Percent 2 3 45 4" xfId="16734"/>
    <cellStyle name="Percent 2 3 45 5" xfId="16735"/>
    <cellStyle name="Percent 2 3 45 6" xfId="16736"/>
    <cellStyle name="Percent 2 3 45 7" xfId="16737"/>
    <cellStyle name="Percent 2 3 45 8" xfId="16738"/>
    <cellStyle name="Percent 2 3 45 9" xfId="16739"/>
    <cellStyle name="Percent 2 3 46" xfId="1199"/>
    <cellStyle name="Percent 2 3 46 10" xfId="16740"/>
    <cellStyle name="Percent 2 3 46 11" xfId="16741"/>
    <cellStyle name="Percent 2 3 46 12" xfId="16742"/>
    <cellStyle name="Percent 2 3 46 13" xfId="16743"/>
    <cellStyle name="Percent 2 3 46 14" xfId="16744"/>
    <cellStyle name="Percent 2 3 46 15" xfId="16745"/>
    <cellStyle name="Percent 2 3 46 16" xfId="16746"/>
    <cellStyle name="Percent 2 3 46 17" xfId="16747"/>
    <cellStyle name="Percent 2 3 46 2" xfId="16748"/>
    <cellStyle name="Percent 2 3 46 3" xfId="16749"/>
    <cellStyle name="Percent 2 3 46 4" xfId="16750"/>
    <cellStyle name="Percent 2 3 46 5" xfId="16751"/>
    <cellStyle name="Percent 2 3 46 6" xfId="16752"/>
    <cellStyle name="Percent 2 3 46 7" xfId="16753"/>
    <cellStyle name="Percent 2 3 46 8" xfId="16754"/>
    <cellStyle name="Percent 2 3 46 9" xfId="16755"/>
    <cellStyle name="Percent 2 3 47" xfId="1200"/>
    <cellStyle name="Percent 2 3 47 10" xfId="16756"/>
    <cellStyle name="Percent 2 3 47 11" xfId="16757"/>
    <cellStyle name="Percent 2 3 47 12" xfId="16758"/>
    <cellStyle name="Percent 2 3 47 13" xfId="16759"/>
    <cellStyle name="Percent 2 3 47 14" xfId="16760"/>
    <cellStyle name="Percent 2 3 47 15" xfId="16761"/>
    <cellStyle name="Percent 2 3 47 16" xfId="16762"/>
    <cellStyle name="Percent 2 3 47 17" xfId="16763"/>
    <cellStyle name="Percent 2 3 47 2" xfId="16764"/>
    <cellStyle name="Percent 2 3 47 3" xfId="16765"/>
    <cellStyle name="Percent 2 3 47 4" xfId="16766"/>
    <cellStyle name="Percent 2 3 47 5" xfId="16767"/>
    <cellStyle name="Percent 2 3 47 6" xfId="16768"/>
    <cellStyle name="Percent 2 3 47 7" xfId="16769"/>
    <cellStyle name="Percent 2 3 47 8" xfId="16770"/>
    <cellStyle name="Percent 2 3 47 9" xfId="16771"/>
    <cellStyle name="Percent 2 3 5" xfId="1201"/>
    <cellStyle name="Percent 2 3 5 10" xfId="16772"/>
    <cellStyle name="Percent 2 3 5 11" xfId="16773"/>
    <cellStyle name="Percent 2 3 5 12" xfId="16774"/>
    <cellStyle name="Percent 2 3 5 13" xfId="16775"/>
    <cellStyle name="Percent 2 3 5 14" xfId="16776"/>
    <cellStyle name="Percent 2 3 5 15" xfId="16777"/>
    <cellStyle name="Percent 2 3 5 16" xfId="16778"/>
    <cellStyle name="Percent 2 3 5 17" xfId="16779"/>
    <cellStyle name="Percent 2 3 5 2" xfId="16780"/>
    <cellStyle name="Percent 2 3 5 3" xfId="16781"/>
    <cellStyle name="Percent 2 3 5 4" xfId="16782"/>
    <cellStyle name="Percent 2 3 5 5" xfId="16783"/>
    <cellStyle name="Percent 2 3 5 6" xfId="16784"/>
    <cellStyle name="Percent 2 3 5 7" xfId="16785"/>
    <cellStyle name="Percent 2 3 5 8" xfId="16786"/>
    <cellStyle name="Percent 2 3 5 9" xfId="16787"/>
    <cellStyle name="Percent 2 3 6" xfId="1202"/>
    <cellStyle name="Percent 2 3 6 10" xfId="16788"/>
    <cellStyle name="Percent 2 3 6 11" xfId="16789"/>
    <cellStyle name="Percent 2 3 6 12" xfId="16790"/>
    <cellStyle name="Percent 2 3 6 13" xfId="16791"/>
    <cellStyle name="Percent 2 3 6 14" xfId="16792"/>
    <cellStyle name="Percent 2 3 6 15" xfId="16793"/>
    <cellStyle name="Percent 2 3 6 16" xfId="16794"/>
    <cellStyle name="Percent 2 3 6 17" xfId="16795"/>
    <cellStyle name="Percent 2 3 6 2" xfId="16796"/>
    <cellStyle name="Percent 2 3 6 3" xfId="16797"/>
    <cellStyle name="Percent 2 3 6 4" xfId="16798"/>
    <cellStyle name="Percent 2 3 6 5" xfId="16799"/>
    <cellStyle name="Percent 2 3 6 6" xfId="16800"/>
    <cellStyle name="Percent 2 3 6 7" xfId="16801"/>
    <cellStyle name="Percent 2 3 6 8" xfId="16802"/>
    <cellStyle name="Percent 2 3 6 9" xfId="16803"/>
    <cellStyle name="Percent 2 3 7" xfId="1203"/>
    <cellStyle name="Percent 2 3 7 10" xfId="16804"/>
    <cellStyle name="Percent 2 3 7 11" xfId="16805"/>
    <cellStyle name="Percent 2 3 7 12" xfId="16806"/>
    <cellStyle name="Percent 2 3 7 13" xfId="16807"/>
    <cellStyle name="Percent 2 3 7 14" xfId="16808"/>
    <cellStyle name="Percent 2 3 7 15" xfId="16809"/>
    <cellStyle name="Percent 2 3 7 16" xfId="16810"/>
    <cellStyle name="Percent 2 3 7 17" xfId="16811"/>
    <cellStyle name="Percent 2 3 7 2" xfId="16812"/>
    <cellStyle name="Percent 2 3 7 3" xfId="16813"/>
    <cellStyle name="Percent 2 3 7 4" xfId="16814"/>
    <cellStyle name="Percent 2 3 7 5" xfId="16815"/>
    <cellStyle name="Percent 2 3 7 6" xfId="16816"/>
    <cellStyle name="Percent 2 3 7 7" xfId="16817"/>
    <cellStyle name="Percent 2 3 7 8" xfId="16818"/>
    <cellStyle name="Percent 2 3 7 9" xfId="16819"/>
    <cellStyle name="Percent 2 3 8" xfId="1204"/>
    <cellStyle name="Percent 2 3 8 10" xfId="16820"/>
    <cellStyle name="Percent 2 3 8 11" xfId="16821"/>
    <cellStyle name="Percent 2 3 8 12" xfId="16822"/>
    <cellStyle name="Percent 2 3 8 13" xfId="16823"/>
    <cellStyle name="Percent 2 3 8 14" xfId="16824"/>
    <cellStyle name="Percent 2 3 8 15" xfId="16825"/>
    <cellStyle name="Percent 2 3 8 16" xfId="16826"/>
    <cellStyle name="Percent 2 3 8 17" xfId="16827"/>
    <cellStyle name="Percent 2 3 8 2" xfId="16828"/>
    <cellStyle name="Percent 2 3 8 3" xfId="16829"/>
    <cellStyle name="Percent 2 3 8 4" xfId="16830"/>
    <cellStyle name="Percent 2 3 8 5" xfId="16831"/>
    <cellStyle name="Percent 2 3 8 6" xfId="16832"/>
    <cellStyle name="Percent 2 3 8 7" xfId="16833"/>
    <cellStyle name="Percent 2 3 8 8" xfId="16834"/>
    <cellStyle name="Percent 2 3 8 9" xfId="16835"/>
    <cellStyle name="Percent 2 3 9" xfId="1205"/>
    <cellStyle name="Percent 2 3 9 10" xfId="16836"/>
    <cellStyle name="Percent 2 3 9 11" xfId="16837"/>
    <cellStyle name="Percent 2 3 9 12" xfId="16838"/>
    <cellStyle name="Percent 2 3 9 13" xfId="16839"/>
    <cellStyle name="Percent 2 3 9 14" xfId="16840"/>
    <cellStyle name="Percent 2 3 9 15" xfId="16841"/>
    <cellStyle name="Percent 2 3 9 16" xfId="16842"/>
    <cellStyle name="Percent 2 3 9 17" xfId="16843"/>
    <cellStyle name="Percent 2 3 9 2" xfId="16844"/>
    <cellStyle name="Percent 2 3 9 3" xfId="16845"/>
    <cellStyle name="Percent 2 3 9 4" xfId="16846"/>
    <cellStyle name="Percent 2 3 9 5" xfId="16847"/>
    <cellStyle name="Percent 2 3 9 6" xfId="16848"/>
    <cellStyle name="Percent 2 3 9 7" xfId="16849"/>
    <cellStyle name="Percent 2 3 9 8" xfId="16850"/>
    <cellStyle name="Percent 2 3 9 9" xfId="16851"/>
    <cellStyle name="Percent 2 30" xfId="1206"/>
    <cellStyle name="Percent 2 30 10" xfId="16852"/>
    <cellStyle name="Percent 2 30 11" xfId="16853"/>
    <cellStyle name="Percent 2 30 12" xfId="16854"/>
    <cellStyle name="Percent 2 30 13" xfId="16855"/>
    <cellStyle name="Percent 2 30 14" xfId="16856"/>
    <cellStyle name="Percent 2 30 15" xfId="16857"/>
    <cellStyle name="Percent 2 30 16" xfId="16858"/>
    <cellStyle name="Percent 2 30 17" xfId="16859"/>
    <cellStyle name="Percent 2 30 2" xfId="16860"/>
    <cellStyle name="Percent 2 30 3" xfId="16861"/>
    <cellStyle name="Percent 2 30 4" xfId="16862"/>
    <cellStyle name="Percent 2 30 5" xfId="16863"/>
    <cellStyle name="Percent 2 30 6" xfId="16864"/>
    <cellStyle name="Percent 2 30 7" xfId="16865"/>
    <cellStyle name="Percent 2 30 8" xfId="16866"/>
    <cellStyle name="Percent 2 30 9" xfId="16867"/>
    <cellStyle name="Percent 2 31" xfId="1207"/>
    <cellStyle name="Percent 2 31 10" xfId="16868"/>
    <cellStyle name="Percent 2 31 11" xfId="16869"/>
    <cellStyle name="Percent 2 31 12" xfId="16870"/>
    <cellStyle name="Percent 2 31 13" xfId="16871"/>
    <cellStyle name="Percent 2 31 14" xfId="16872"/>
    <cellStyle name="Percent 2 31 15" xfId="16873"/>
    <cellStyle name="Percent 2 31 16" xfId="16874"/>
    <cellStyle name="Percent 2 31 17" xfId="16875"/>
    <cellStyle name="Percent 2 31 2" xfId="16876"/>
    <cellStyle name="Percent 2 31 3" xfId="16877"/>
    <cellStyle name="Percent 2 31 4" xfId="16878"/>
    <cellStyle name="Percent 2 31 5" xfId="16879"/>
    <cellStyle name="Percent 2 31 6" xfId="16880"/>
    <cellStyle name="Percent 2 31 7" xfId="16881"/>
    <cellStyle name="Percent 2 31 8" xfId="16882"/>
    <cellStyle name="Percent 2 31 9" xfId="16883"/>
    <cellStyle name="Percent 2 32" xfId="1208"/>
    <cellStyle name="Percent 2 32 10" xfId="16884"/>
    <cellStyle name="Percent 2 32 11" xfId="16885"/>
    <cellStyle name="Percent 2 32 12" xfId="16886"/>
    <cellStyle name="Percent 2 32 13" xfId="16887"/>
    <cellStyle name="Percent 2 32 14" xfId="16888"/>
    <cellStyle name="Percent 2 32 15" xfId="16889"/>
    <cellStyle name="Percent 2 32 16" xfId="16890"/>
    <cellStyle name="Percent 2 32 17" xfId="16891"/>
    <cellStyle name="Percent 2 32 2" xfId="16892"/>
    <cellStyle name="Percent 2 32 3" xfId="16893"/>
    <cellStyle name="Percent 2 32 4" xfId="16894"/>
    <cellStyle name="Percent 2 32 5" xfId="16895"/>
    <cellStyle name="Percent 2 32 6" xfId="16896"/>
    <cellStyle name="Percent 2 32 7" xfId="16897"/>
    <cellStyle name="Percent 2 32 8" xfId="16898"/>
    <cellStyle name="Percent 2 32 9" xfId="16899"/>
    <cellStyle name="Percent 2 33" xfId="1209"/>
    <cellStyle name="Percent 2 33 10" xfId="16900"/>
    <cellStyle name="Percent 2 33 11" xfId="16901"/>
    <cellStyle name="Percent 2 33 12" xfId="16902"/>
    <cellStyle name="Percent 2 33 13" xfId="16903"/>
    <cellStyle name="Percent 2 33 14" xfId="16904"/>
    <cellStyle name="Percent 2 33 15" xfId="16905"/>
    <cellStyle name="Percent 2 33 16" xfId="16906"/>
    <cellStyle name="Percent 2 33 17" xfId="16907"/>
    <cellStyle name="Percent 2 33 2" xfId="16908"/>
    <cellStyle name="Percent 2 33 3" xfId="16909"/>
    <cellStyle name="Percent 2 33 4" xfId="16910"/>
    <cellStyle name="Percent 2 33 5" xfId="16911"/>
    <cellStyle name="Percent 2 33 6" xfId="16912"/>
    <cellStyle name="Percent 2 33 7" xfId="16913"/>
    <cellStyle name="Percent 2 33 8" xfId="16914"/>
    <cellStyle name="Percent 2 33 9" xfId="16915"/>
    <cellStyle name="Percent 2 34" xfId="1210"/>
    <cellStyle name="Percent 2 34 10" xfId="16916"/>
    <cellStyle name="Percent 2 34 11" xfId="16917"/>
    <cellStyle name="Percent 2 34 12" xfId="16918"/>
    <cellStyle name="Percent 2 34 13" xfId="16919"/>
    <cellStyle name="Percent 2 34 14" xfId="16920"/>
    <cellStyle name="Percent 2 34 15" xfId="16921"/>
    <cellStyle name="Percent 2 34 16" xfId="16922"/>
    <cellStyle name="Percent 2 34 17" xfId="16923"/>
    <cellStyle name="Percent 2 34 2" xfId="16924"/>
    <cellStyle name="Percent 2 34 3" xfId="16925"/>
    <cellStyle name="Percent 2 34 4" xfId="16926"/>
    <cellStyle name="Percent 2 34 5" xfId="16927"/>
    <cellStyle name="Percent 2 34 6" xfId="16928"/>
    <cellStyle name="Percent 2 34 7" xfId="16929"/>
    <cellStyle name="Percent 2 34 8" xfId="16930"/>
    <cellStyle name="Percent 2 34 9" xfId="16931"/>
    <cellStyle name="Percent 2 35" xfId="1211"/>
    <cellStyle name="Percent 2 35 10" xfId="16932"/>
    <cellStyle name="Percent 2 35 11" xfId="16933"/>
    <cellStyle name="Percent 2 35 12" xfId="16934"/>
    <cellStyle name="Percent 2 35 13" xfId="16935"/>
    <cellStyle name="Percent 2 35 14" xfId="16936"/>
    <cellStyle name="Percent 2 35 15" xfId="16937"/>
    <cellStyle name="Percent 2 35 16" xfId="16938"/>
    <cellStyle name="Percent 2 35 17" xfId="16939"/>
    <cellStyle name="Percent 2 35 2" xfId="16940"/>
    <cellStyle name="Percent 2 35 3" xfId="16941"/>
    <cellStyle name="Percent 2 35 4" xfId="16942"/>
    <cellStyle name="Percent 2 35 5" xfId="16943"/>
    <cellStyle name="Percent 2 35 6" xfId="16944"/>
    <cellStyle name="Percent 2 35 7" xfId="16945"/>
    <cellStyle name="Percent 2 35 8" xfId="16946"/>
    <cellStyle name="Percent 2 35 9" xfId="16947"/>
    <cellStyle name="Percent 2 36" xfId="1212"/>
    <cellStyle name="Percent 2 36 10" xfId="16948"/>
    <cellStyle name="Percent 2 36 11" xfId="16949"/>
    <cellStyle name="Percent 2 36 12" xfId="16950"/>
    <cellStyle name="Percent 2 36 13" xfId="16951"/>
    <cellStyle name="Percent 2 36 14" xfId="16952"/>
    <cellStyle name="Percent 2 36 15" xfId="16953"/>
    <cellStyle name="Percent 2 36 16" xfId="16954"/>
    <cellStyle name="Percent 2 36 17" xfId="16955"/>
    <cellStyle name="Percent 2 36 2" xfId="16956"/>
    <cellStyle name="Percent 2 36 3" xfId="16957"/>
    <cellStyle name="Percent 2 36 4" xfId="16958"/>
    <cellStyle name="Percent 2 36 5" xfId="16959"/>
    <cellStyle name="Percent 2 36 6" xfId="16960"/>
    <cellStyle name="Percent 2 36 7" xfId="16961"/>
    <cellStyle name="Percent 2 36 8" xfId="16962"/>
    <cellStyle name="Percent 2 36 9" xfId="16963"/>
    <cellStyle name="Percent 2 37" xfId="1213"/>
    <cellStyle name="Percent 2 37 10" xfId="16964"/>
    <cellStyle name="Percent 2 37 11" xfId="16965"/>
    <cellStyle name="Percent 2 37 12" xfId="16966"/>
    <cellStyle name="Percent 2 37 13" xfId="16967"/>
    <cellStyle name="Percent 2 37 14" xfId="16968"/>
    <cellStyle name="Percent 2 37 15" xfId="16969"/>
    <cellStyle name="Percent 2 37 16" xfId="16970"/>
    <cellStyle name="Percent 2 37 17" xfId="16971"/>
    <cellStyle name="Percent 2 37 2" xfId="16972"/>
    <cellStyle name="Percent 2 37 3" xfId="16973"/>
    <cellStyle name="Percent 2 37 4" xfId="16974"/>
    <cellStyle name="Percent 2 37 5" xfId="16975"/>
    <cellStyle name="Percent 2 37 6" xfId="16976"/>
    <cellStyle name="Percent 2 37 7" xfId="16977"/>
    <cellStyle name="Percent 2 37 8" xfId="16978"/>
    <cellStyle name="Percent 2 37 9" xfId="16979"/>
    <cellStyle name="Percent 2 38" xfId="1214"/>
    <cellStyle name="Percent 2 38 10" xfId="16980"/>
    <cellStyle name="Percent 2 38 11" xfId="16981"/>
    <cellStyle name="Percent 2 38 12" xfId="16982"/>
    <cellStyle name="Percent 2 38 13" xfId="16983"/>
    <cellStyle name="Percent 2 38 14" xfId="16984"/>
    <cellStyle name="Percent 2 38 15" xfId="16985"/>
    <cellStyle name="Percent 2 38 16" xfId="16986"/>
    <cellStyle name="Percent 2 38 17" xfId="16987"/>
    <cellStyle name="Percent 2 38 2" xfId="16988"/>
    <cellStyle name="Percent 2 38 3" xfId="16989"/>
    <cellStyle name="Percent 2 38 4" xfId="16990"/>
    <cellStyle name="Percent 2 38 5" xfId="16991"/>
    <cellStyle name="Percent 2 38 6" xfId="16992"/>
    <cellStyle name="Percent 2 38 7" xfId="16993"/>
    <cellStyle name="Percent 2 38 8" xfId="16994"/>
    <cellStyle name="Percent 2 38 9" xfId="16995"/>
    <cellStyle name="Percent 2 39" xfId="1215"/>
    <cellStyle name="Percent 2 39 10" xfId="16996"/>
    <cellStyle name="Percent 2 39 11" xfId="16997"/>
    <cellStyle name="Percent 2 39 12" xfId="16998"/>
    <cellStyle name="Percent 2 39 13" xfId="16999"/>
    <cellStyle name="Percent 2 39 14" xfId="17000"/>
    <cellStyle name="Percent 2 39 15" xfId="17001"/>
    <cellStyle name="Percent 2 39 16" xfId="17002"/>
    <cellStyle name="Percent 2 39 17" xfId="17003"/>
    <cellStyle name="Percent 2 39 2" xfId="17004"/>
    <cellStyle name="Percent 2 39 3" xfId="17005"/>
    <cellStyle name="Percent 2 39 4" xfId="17006"/>
    <cellStyle name="Percent 2 39 5" xfId="17007"/>
    <cellStyle name="Percent 2 39 6" xfId="17008"/>
    <cellStyle name="Percent 2 39 7" xfId="17009"/>
    <cellStyle name="Percent 2 39 8" xfId="17010"/>
    <cellStyle name="Percent 2 39 9" xfId="17011"/>
    <cellStyle name="Percent 2 4" xfId="1216"/>
    <cellStyle name="Percent 2 4 10" xfId="17012"/>
    <cellStyle name="Percent 2 4 11" xfId="17013"/>
    <cellStyle name="Percent 2 4 12" xfId="17014"/>
    <cellStyle name="Percent 2 4 13" xfId="17015"/>
    <cellStyle name="Percent 2 4 14" xfId="17016"/>
    <cellStyle name="Percent 2 4 15" xfId="17017"/>
    <cellStyle name="Percent 2 4 16" xfId="17018"/>
    <cellStyle name="Percent 2 4 17" xfId="17019"/>
    <cellStyle name="Percent 2 4 2" xfId="17020"/>
    <cellStyle name="Percent 2 4 3" xfId="17021"/>
    <cellStyle name="Percent 2 4 4" xfId="17022"/>
    <cellStyle name="Percent 2 4 5" xfId="17023"/>
    <cellStyle name="Percent 2 4 6" xfId="17024"/>
    <cellStyle name="Percent 2 4 7" xfId="17025"/>
    <cellStyle name="Percent 2 4 8" xfId="17026"/>
    <cellStyle name="Percent 2 4 9" xfId="17027"/>
    <cellStyle name="Percent 2 40" xfId="1217"/>
    <cellStyle name="Percent 2 40 10" xfId="17028"/>
    <cellStyle name="Percent 2 40 11" xfId="17029"/>
    <cellStyle name="Percent 2 40 12" xfId="17030"/>
    <cellStyle name="Percent 2 40 13" xfId="17031"/>
    <cellStyle name="Percent 2 40 14" xfId="17032"/>
    <cellStyle name="Percent 2 40 15" xfId="17033"/>
    <cellStyle name="Percent 2 40 16" xfId="17034"/>
    <cellStyle name="Percent 2 40 17" xfId="17035"/>
    <cellStyle name="Percent 2 40 2" xfId="17036"/>
    <cellStyle name="Percent 2 40 3" xfId="17037"/>
    <cellStyle name="Percent 2 40 4" xfId="17038"/>
    <cellStyle name="Percent 2 40 5" xfId="17039"/>
    <cellStyle name="Percent 2 40 6" xfId="17040"/>
    <cellStyle name="Percent 2 40 7" xfId="17041"/>
    <cellStyle name="Percent 2 40 8" xfId="17042"/>
    <cellStyle name="Percent 2 40 9" xfId="17043"/>
    <cellStyle name="Percent 2 41" xfId="1218"/>
    <cellStyle name="Percent 2 41 10" xfId="17044"/>
    <cellStyle name="Percent 2 41 11" xfId="17045"/>
    <cellStyle name="Percent 2 41 12" xfId="17046"/>
    <cellStyle name="Percent 2 41 13" xfId="17047"/>
    <cellStyle name="Percent 2 41 14" xfId="17048"/>
    <cellStyle name="Percent 2 41 15" xfId="17049"/>
    <cellStyle name="Percent 2 41 16" xfId="17050"/>
    <cellStyle name="Percent 2 41 17" xfId="17051"/>
    <cellStyle name="Percent 2 41 2" xfId="17052"/>
    <cellStyle name="Percent 2 41 3" xfId="17053"/>
    <cellStyle name="Percent 2 41 4" xfId="17054"/>
    <cellStyle name="Percent 2 41 5" xfId="17055"/>
    <cellStyle name="Percent 2 41 6" xfId="17056"/>
    <cellStyle name="Percent 2 41 7" xfId="17057"/>
    <cellStyle name="Percent 2 41 8" xfId="17058"/>
    <cellStyle name="Percent 2 41 9" xfId="17059"/>
    <cellStyle name="Percent 2 42" xfId="1219"/>
    <cellStyle name="Percent 2 42 10" xfId="17060"/>
    <cellStyle name="Percent 2 42 11" xfId="17061"/>
    <cellStyle name="Percent 2 42 12" xfId="17062"/>
    <cellStyle name="Percent 2 42 13" xfId="17063"/>
    <cellStyle name="Percent 2 42 14" xfId="17064"/>
    <cellStyle name="Percent 2 42 15" xfId="17065"/>
    <cellStyle name="Percent 2 42 16" xfId="17066"/>
    <cellStyle name="Percent 2 42 17" xfId="17067"/>
    <cellStyle name="Percent 2 42 2" xfId="17068"/>
    <cellStyle name="Percent 2 42 3" xfId="17069"/>
    <cellStyle name="Percent 2 42 4" xfId="17070"/>
    <cellStyle name="Percent 2 42 5" xfId="17071"/>
    <cellStyle name="Percent 2 42 6" xfId="17072"/>
    <cellStyle name="Percent 2 42 7" xfId="17073"/>
    <cellStyle name="Percent 2 42 8" xfId="17074"/>
    <cellStyle name="Percent 2 42 9" xfId="17075"/>
    <cellStyle name="Percent 2 43" xfId="1220"/>
    <cellStyle name="Percent 2 43 10" xfId="17076"/>
    <cellStyle name="Percent 2 43 11" xfId="17077"/>
    <cellStyle name="Percent 2 43 12" xfId="17078"/>
    <cellStyle name="Percent 2 43 13" xfId="17079"/>
    <cellStyle name="Percent 2 43 14" xfId="17080"/>
    <cellStyle name="Percent 2 43 15" xfId="17081"/>
    <cellStyle name="Percent 2 43 16" xfId="17082"/>
    <cellStyle name="Percent 2 43 17" xfId="17083"/>
    <cellStyle name="Percent 2 43 2" xfId="17084"/>
    <cellStyle name="Percent 2 43 3" xfId="17085"/>
    <cellStyle name="Percent 2 43 4" xfId="17086"/>
    <cellStyle name="Percent 2 43 5" xfId="17087"/>
    <cellStyle name="Percent 2 43 6" xfId="17088"/>
    <cellStyle name="Percent 2 43 7" xfId="17089"/>
    <cellStyle name="Percent 2 43 8" xfId="17090"/>
    <cellStyle name="Percent 2 43 9" xfId="17091"/>
    <cellStyle name="Percent 2 44" xfId="1221"/>
    <cellStyle name="Percent 2 44 10" xfId="17092"/>
    <cellStyle name="Percent 2 44 11" xfId="17093"/>
    <cellStyle name="Percent 2 44 12" xfId="17094"/>
    <cellStyle name="Percent 2 44 13" xfId="17095"/>
    <cellStyle name="Percent 2 44 14" xfId="17096"/>
    <cellStyle name="Percent 2 44 15" xfId="17097"/>
    <cellStyle name="Percent 2 44 16" xfId="17098"/>
    <cellStyle name="Percent 2 44 17" xfId="17099"/>
    <cellStyle name="Percent 2 44 2" xfId="17100"/>
    <cellStyle name="Percent 2 44 3" xfId="17101"/>
    <cellStyle name="Percent 2 44 4" xfId="17102"/>
    <cellStyle name="Percent 2 44 5" xfId="17103"/>
    <cellStyle name="Percent 2 44 6" xfId="17104"/>
    <cellStyle name="Percent 2 44 7" xfId="17105"/>
    <cellStyle name="Percent 2 44 8" xfId="17106"/>
    <cellStyle name="Percent 2 44 9" xfId="17107"/>
    <cellStyle name="Percent 2 45" xfId="1222"/>
    <cellStyle name="Percent 2 45 10" xfId="17108"/>
    <cellStyle name="Percent 2 45 11" xfId="17109"/>
    <cellStyle name="Percent 2 45 12" xfId="17110"/>
    <cellStyle name="Percent 2 45 13" xfId="17111"/>
    <cellStyle name="Percent 2 45 14" xfId="17112"/>
    <cellStyle name="Percent 2 45 15" xfId="17113"/>
    <cellStyle name="Percent 2 45 16" xfId="17114"/>
    <cellStyle name="Percent 2 45 17" xfId="17115"/>
    <cellStyle name="Percent 2 45 2" xfId="17116"/>
    <cellStyle name="Percent 2 45 3" xfId="17117"/>
    <cellStyle name="Percent 2 45 4" xfId="17118"/>
    <cellStyle name="Percent 2 45 5" xfId="17119"/>
    <cellStyle name="Percent 2 45 6" xfId="17120"/>
    <cellStyle name="Percent 2 45 7" xfId="17121"/>
    <cellStyle name="Percent 2 45 8" xfId="17122"/>
    <cellStyle name="Percent 2 45 9" xfId="17123"/>
    <cellStyle name="Percent 2 46" xfId="1223"/>
    <cellStyle name="Percent 2 46 10" xfId="17124"/>
    <cellStyle name="Percent 2 46 11" xfId="17125"/>
    <cellStyle name="Percent 2 46 12" xfId="17126"/>
    <cellStyle name="Percent 2 46 13" xfId="17127"/>
    <cellStyle name="Percent 2 46 14" xfId="17128"/>
    <cellStyle name="Percent 2 46 15" xfId="17129"/>
    <cellStyle name="Percent 2 46 16" xfId="17130"/>
    <cellStyle name="Percent 2 46 17" xfId="17131"/>
    <cellStyle name="Percent 2 46 2" xfId="17132"/>
    <cellStyle name="Percent 2 46 3" xfId="17133"/>
    <cellStyle name="Percent 2 46 4" xfId="17134"/>
    <cellStyle name="Percent 2 46 5" xfId="17135"/>
    <cellStyle name="Percent 2 46 6" xfId="17136"/>
    <cellStyle name="Percent 2 46 7" xfId="17137"/>
    <cellStyle name="Percent 2 46 8" xfId="17138"/>
    <cellStyle name="Percent 2 46 9" xfId="17139"/>
    <cellStyle name="Percent 2 47" xfId="1224"/>
    <cellStyle name="Percent 2 47 10" xfId="17140"/>
    <cellStyle name="Percent 2 47 11" xfId="17141"/>
    <cellStyle name="Percent 2 47 12" xfId="17142"/>
    <cellStyle name="Percent 2 47 13" xfId="17143"/>
    <cellStyle name="Percent 2 47 14" xfId="17144"/>
    <cellStyle name="Percent 2 47 15" xfId="17145"/>
    <cellStyle name="Percent 2 47 16" xfId="17146"/>
    <cellStyle name="Percent 2 47 17" xfId="17147"/>
    <cellStyle name="Percent 2 47 2" xfId="17148"/>
    <cellStyle name="Percent 2 47 3" xfId="17149"/>
    <cellStyle name="Percent 2 47 4" xfId="17150"/>
    <cellStyle name="Percent 2 47 5" xfId="17151"/>
    <cellStyle name="Percent 2 47 6" xfId="17152"/>
    <cellStyle name="Percent 2 47 7" xfId="17153"/>
    <cellStyle name="Percent 2 47 8" xfId="17154"/>
    <cellStyle name="Percent 2 47 9" xfId="17155"/>
    <cellStyle name="Percent 2 48" xfId="1225"/>
    <cellStyle name="Percent 2 48 10" xfId="17156"/>
    <cellStyle name="Percent 2 48 11" xfId="17157"/>
    <cellStyle name="Percent 2 48 12" xfId="17158"/>
    <cellStyle name="Percent 2 48 13" xfId="17159"/>
    <cellStyle name="Percent 2 48 14" xfId="17160"/>
    <cellStyle name="Percent 2 48 15" xfId="17161"/>
    <cellStyle name="Percent 2 48 16" xfId="17162"/>
    <cellStyle name="Percent 2 48 17" xfId="17163"/>
    <cellStyle name="Percent 2 48 2" xfId="17164"/>
    <cellStyle name="Percent 2 48 3" xfId="17165"/>
    <cellStyle name="Percent 2 48 4" xfId="17166"/>
    <cellStyle name="Percent 2 48 5" xfId="17167"/>
    <cellStyle name="Percent 2 48 6" xfId="17168"/>
    <cellStyle name="Percent 2 48 7" xfId="17169"/>
    <cellStyle name="Percent 2 48 8" xfId="17170"/>
    <cellStyle name="Percent 2 48 9" xfId="17171"/>
    <cellStyle name="Percent 2 49" xfId="1226"/>
    <cellStyle name="Percent 2 49 10" xfId="17172"/>
    <cellStyle name="Percent 2 49 11" xfId="17173"/>
    <cellStyle name="Percent 2 49 12" xfId="17174"/>
    <cellStyle name="Percent 2 49 13" xfId="17175"/>
    <cellStyle name="Percent 2 49 14" xfId="17176"/>
    <cellStyle name="Percent 2 49 15" xfId="17177"/>
    <cellStyle name="Percent 2 49 16" xfId="17178"/>
    <cellStyle name="Percent 2 49 17" xfId="17179"/>
    <cellStyle name="Percent 2 49 2" xfId="17180"/>
    <cellStyle name="Percent 2 49 3" xfId="17181"/>
    <cellStyle name="Percent 2 49 4" xfId="17182"/>
    <cellStyle name="Percent 2 49 5" xfId="17183"/>
    <cellStyle name="Percent 2 49 6" xfId="17184"/>
    <cellStyle name="Percent 2 49 7" xfId="17185"/>
    <cellStyle name="Percent 2 49 8" xfId="17186"/>
    <cellStyle name="Percent 2 49 9" xfId="17187"/>
    <cellStyle name="Percent 2 5" xfId="1227"/>
    <cellStyle name="Percent 2 5 10" xfId="17188"/>
    <cellStyle name="Percent 2 5 11" xfId="17189"/>
    <cellStyle name="Percent 2 5 12" xfId="17190"/>
    <cellStyle name="Percent 2 5 13" xfId="17191"/>
    <cellStyle name="Percent 2 5 14" xfId="17192"/>
    <cellStyle name="Percent 2 5 15" xfId="17193"/>
    <cellStyle name="Percent 2 5 16" xfId="17194"/>
    <cellStyle name="Percent 2 5 17" xfId="17195"/>
    <cellStyle name="Percent 2 5 2" xfId="17196"/>
    <cellStyle name="Percent 2 5 3" xfId="17197"/>
    <cellStyle name="Percent 2 5 4" xfId="17198"/>
    <cellStyle name="Percent 2 5 5" xfId="17199"/>
    <cellStyle name="Percent 2 5 6" xfId="17200"/>
    <cellStyle name="Percent 2 5 7" xfId="17201"/>
    <cellStyle name="Percent 2 5 8" xfId="17202"/>
    <cellStyle name="Percent 2 5 9" xfId="17203"/>
    <cellStyle name="Percent 2 50" xfId="1228"/>
    <cellStyle name="Percent 2 50 10" xfId="17204"/>
    <cellStyle name="Percent 2 50 11" xfId="17205"/>
    <cellStyle name="Percent 2 50 12" xfId="17206"/>
    <cellStyle name="Percent 2 50 13" xfId="17207"/>
    <cellStyle name="Percent 2 50 14" xfId="17208"/>
    <cellStyle name="Percent 2 50 15" xfId="17209"/>
    <cellStyle name="Percent 2 50 16" xfId="17210"/>
    <cellStyle name="Percent 2 50 17" xfId="17211"/>
    <cellStyle name="Percent 2 50 2" xfId="17212"/>
    <cellStyle name="Percent 2 50 3" xfId="17213"/>
    <cellStyle name="Percent 2 50 4" xfId="17214"/>
    <cellStyle name="Percent 2 50 5" xfId="17215"/>
    <cellStyle name="Percent 2 50 6" xfId="17216"/>
    <cellStyle name="Percent 2 50 7" xfId="17217"/>
    <cellStyle name="Percent 2 50 8" xfId="17218"/>
    <cellStyle name="Percent 2 50 9" xfId="17219"/>
    <cellStyle name="Percent 2 51" xfId="1229"/>
    <cellStyle name="Percent 2 51 10" xfId="17220"/>
    <cellStyle name="Percent 2 51 11" xfId="17221"/>
    <cellStyle name="Percent 2 51 12" xfId="17222"/>
    <cellStyle name="Percent 2 51 13" xfId="17223"/>
    <cellStyle name="Percent 2 51 14" xfId="17224"/>
    <cellStyle name="Percent 2 51 15" xfId="17225"/>
    <cellStyle name="Percent 2 51 16" xfId="17226"/>
    <cellStyle name="Percent 2 51 17" xfId="17227"/>
    <cellStyle name="Percent 2 51 2" xfId="17228"/>
    <cellStyle name="Percent 2 51 3" xfId="17229"/>
    <cellStyle name="Percent 2 51 4" xfId="17230"/>
    <cellStyle name="Percent 2 51 5" xfId="17231"/>
    <cellStyle name="Percent 2 51 6" xfId="17232"/>
    <cellStyle name="Percent 2 51 7" xfId="17233"/>
    <cellStyle name="Percent 2 51 8" xfId="17234"/>
    <cellStyle name="Percent 2 51 9" xfId="17235"/>
    <cellStyle name="Percent 2 52" xfId="17236"/>
    <cellStyle name="Percent 2 53" xfId="35347"/>
    <cellStyle name="Percent 2 54" xfId="35348"/>
    <cellStyle name="Percent 2 55" xfId="35349"/>
    <cellStyle name="Percent 2 56" xfId="35350"/>
    <cellStyle name="Percent 2 57" xfId="35351"/>
    <cellStyle name="Percent 2 58" xfId="35352"/>
    <cellStyle name="Percent 2 59" xfId="35353"/>
    <cellStyle name="Percent 2 6" xfId="1230"/>
    <cellStyle name="Percent 2 6 10" xfId="17237"/>
    <cellStyle name="Percent 2 6 11" xfId="17238"/>
    <cellStyle name="Percent 2 6 12" xfId="17239"/>
    <cellStyle name="Percent 2 6 13" xfId="17240"/>
    <cellStyle name="Percent 2 6 14" xfId="17241"/>
    <cellStyle name="Percent 2 6 15" xfId="17242"/>
    <cellStyle name="Percent 2 6 16" xfId="17243"/>
    <cellStyle name="Percent 2 6 17" xfId="17244"/>
    <cellStyle name="Percent 2 6 2" xfId="17245"/>
    <cellStyle name="Percent 2 6 3" xfId="17246"/>
    <cellStyle name="Percent 2 6 4" xfId="17247"/>
    <cellStyle name="Percent 2 6 5" xfId="17248"/>
    <cellStyle name="Percent 2 6 6" xfId="17249"/>
    <cellStyle name="Percent 2 6 7" xfId="17250"/>
    <cellStyle name="Percent 2 6 8" xfId="17251"/>
    <cellStyle name="Percent 2 6 9" xfId="17252"/>
    <cellStyle name="Percent 2 60" xfId="35354"/>
    <cellStyle name="Percent 2 61" xfId="35355"/>
    <cellStyle name="Percent 2 62" xfId="35356"/>
    <cellStyle name="Percent 2 63" xfId="35357"/>
    <cellStyle name="Percent 2 64" xfId="35358"/>
    <cellStyle name="Percent 2 7" xfId="1231"/>
    <cellStyle name="Percent 2 7 10" xfId="17253"/>
    <cellStyle name="Percent 2 7 11" xfId="17254"/>
    <cellStyle name="Percent 2 7 12" xfId="17255"/>
    <cellStyle name="Percent 2 7 13" xfId="17256"/>
    <cellStyle name="Percent 2 7 14" xfId="17257"/>
    <cellStyle name="Percent 2 7 15" xfId="17258"/>
    <cellStyle name="Percent 2 7 16" xfId="17259"/>
    <cellStyle name="Percent 2 7 17" xfId="17260"/>
    <cellStyle name="Percent 2 7 2" xfId="17261"/>
    <cellStyle name="Percent 2 7 3" xfId="17262"/>
    <cellStyle name="Percent 2 7 4" xfId="17263"/>
    <cellStyle name="Percent 2 7 5" xfId="17264"/>
    <cellStyle name="Percent 2 7 6" xfId="17265"/>
    <cellStyle name="Percent 2 7 7" xfId="17266"/>
    <cellStyle name="Percent 2 7 8" xfId="17267"/>
    <cellStyle name="Percent 2 7 9" xfId="17268"/>
    <cellStyle name="Percent 2 8" xfId="1232"/>
    <cellStyle name="Percent 2 8 10" xfId="17269"/>
    <cellStyle name="Percent 2 8 11" xfId="17270"/>
    <cellStyle name="Percent 2 8 12" xfId="17271"/>
    <cellStyle name="Percent 2 8 13" xfId="17272"/>
    <cellStyle name="Percent 2 8 14" xfId="17273"/>
    <cellStyle name="Percent 2 8 15" xfId="17274"/>
    <cellStyle name="Percent 2 8 16" xfId="17275"/>
    <cellStyle name="Percent 2 8 17" xfId="17276"/>
    <cellStyle name="Percent 2 8 2" xfId="17277"/>
    <cellStyle name="Percent 2 8 3" xfId="17278"/>
    <cellStyle name="Percent 2 8 4" xfId="17279"/>
    <cellStyle name="Percent 2 8 5" xfId="17280"/>
    <cellStyle name="Percent 2 8 6" xfId="17281"/>
    <cellStyle name="Percent 2 8 7" xfId="17282"/>
    <cellStyle name="Percent 2 8 8" xfId="17283"/>
    <cellStyle name="Percent 2 8 9" xfId="17284"/>
    <cellStyle name="Percent 2 9" xfId="1233"/>
    <cellStyle name="Percent 2 9 10" xfId="17285"/>
    <cellStyle name="Percent 2 9 11" xfId="17286"/>
    <cellStyle name="Percent 2 9 12" xfId="17287"/>
    <cellStyle name="Percent 2 9 13" xfId="17288"/>
    <cellStyle name="Percent 2 9 14" xfId="17289"/>
    <cellStyle name="Percent 2 9 15" xfId="17290"/>
    <cellStyle name="Percent 2 9 16" xfId="17291"/>
    <cellStyle name="Percent 2 9 17" xfId="17292"/>
    <cellStyle name="Percent 2 9 2" xfId="17293"/>
    <cellStyle name="Percent 2 9 3" xfId="17294"/>
    <cellStyle name="Percent 2 9 4" xfId="17295"/>
    <cellStyle name="Percent 2 9 5" xfId="17296"/>
    <cellStyle name="Percent 2 9 6" xfId="17297"/>
    <cellStyle name="Percent 2 9 7" xfId="17298"/>
    <cellStyle name="Percent 2 9 8" xfId="17299"/>
    <cellStyle name="Percent 2 9 9" xfId="17300"/>
    <cellStyle name="Percent 2 DP" xfId="35359"/>
    <cellStyle name="Percent 3" xfId="118"/>
    <cellStyle name="Percent 3 2" xfId="35360"/>
    <cellStyle name="Percent 4" xfId="1234"/>
    <cellStyle name="Percent 4 10" xfId="119"/>
    <cellStyle name="Percent 4 10 10" xfId="17301"/>
    <cellStyle name="Percent 4 10 11" xfId="17302"/>
    <cellStyle name="Percent 4 10 12" xfId="17303"/>
    <cellStyle name="Percent 4 10 13" xfId="17304"/>
    <cellStyle name="Percent 4 10 14" xfId="17305"/>
    <cellStyle name="Percent 4 10 15" xfId="17306"/>
    <cellStyle name="Percent 4 10 16" xfId="17307"/>
    <cellStyle name="Percent 4 10 17" xfId="17308"/>
    <cellStyle name="Percent 4 10 2" xfId="17309"/>
    <cellStyle name="Percent 4 10 3" xfId="17310"/>
    <cellStyle name="Percent 4 10 4" xfId="17311"/>
    <cellStyle name="Percent 4 10 5" xfId="17312"/>
    <cellStyle name="Percent 4 10 6" xfId="17313"/>
    <cellStyle name="Percent 4 10 7" xfId="17314"/>
    <cellStyle name="Percent 4 10 8" xfId="17315"/>
    <cellStyle name="Percent 4 10 9" xfId="17316"/>
    <cellStyle name="Percent 4 11" xfId="1235"/>
    <cellStyle name="Percent 4 11 10" xfId="17317"/>
    <cellStyle name="Percent 4 11 11" xfId="17318"/>
    <cellStyle name="Percent 4 11 12" xfId="17319"/>
    <cellStyle name="Percent 4 11 13" xfId="17320"/>
    <cellStyle name="Percent 4 11 14" xfId="17321"/>
    <cellStyle name="Percent 4 11 15" xfId="17322"/>
    <cellStyle name="Percent 4 11 16" xfId="17323"/>
    <cellStyle name="Percent 4 11 17" xfId="17324"/>
    <cellStyle name="Percent 4 11 2" xfId="17325"/>
    <cellStyle name="Percent 4 11 3" xfId="17326"/>
    <cellStyle name="Percent 4 11 4" xfId="17327"/>
    <cellStyle name="Percent 4 11 5" xfId="17328"/>
    <cellStyle name="Percent 4 11 6" xfId="17329"/>
    <cellStyle name="Percent 4 11 7" xfId="17330"/>
    <cellStyle name="Percent 4 11 8" xfId="17331"/>
    <cellStyle name="Percent 4 11 9" xfId="17332"/>
    <cellStyle name="Percent 4 12" xfId="1236"/>
    <cellStyle name="Percent 4 12 10" xfId="17333"/>
    <cellStyle name="Percent 4 12 11" xfId="17334"/>
    <cellStyle name="Percent 4 12 12" xfId="17335"/>
    <cellStyle name="Percent 4 12 13" xfId="17336"/>
    <cellStyle name="Percent 4 12 14" xfId="17337"/>
    <cellStyle name="Percent 4 12 15" xfId="17338"/>
    <cellStyle name="Percent 4 12 16" xfId="17339"/>
    <cellStyle name="Percent 4 12 17" xfId="17340"/>
    <cellStyle name="Percent 4 12 2" xfId="17341"/>
    <cellStyle name="Percent 4 12 3" xfId="17342"/>
    <cellStyle name="Percent 4 12 4" xfId="17343"/>
    <cellStyle name="Percent 4 12 5" xfId="17344"/>
    <cellStyle name="Percent 4 12 6" xfId="17345"/>
    <cellStyle name="Percent 4 12 7" xfId="17346"/>
    <cellStyle name="Percent 4 12 8" xfId="17347"/>
    <cellStyle name="Percent 4 12 9" xfId="17348"/>
    <cellStyle name="Percent 4 13" xfId="1237"/>
    <cellStyle name="Percent 4 13 10" xfId="17349"/>
    <cellStyle name="Percent 4 13 11" xfId="17350"/>
    <cellStyle name="Percent 4 13 12" xfId="17351"/>
    <cellStyle name="Percent 4 13 13" xfId="17352"/>
    <cellStyle name="Percent 4 13 14" xfId="17353"/>
    <cellStyle name="Percent 4 13 15" xfId="17354"/>
    <cellStyle name="Percent 4 13 16" xfId="17355"/>
    <cellStyle name="Percent 4 13 17" xfId="17356"/>
    <cellStyle name="Percent 4 13 2" xfId="17357"/>
    <cellStyle name="Percent 4 13 3" xfId="17358"/>
    <cellStyle name="Percent 4 13 4" xfId="17359"/>
    <cellStyle name="Percent 4 13 5" xfId="17360"/>
    <cellStyle name="Percent 4 13 6" xfId="17361"/>
    <cellStyle name="Percent 4 13 7" xfId="17362"/>
    <cellStyle name="Percent 4 13 8" xfId="17363"/>
    <cellStyle name="Percent 4 13 9" xfId="17364"/>
    <cellStyle name="Percent 4 14" xfId="1238"/>
    <cellStyle name="Percent 4 14 10" xfId="17365"/>
    <cellStyle name="Percent 4 14 11" xfId="17366"/>
    <cellStyle name="Percent 4 14 12" xfId="17367"/>
    <cellStyle name="Percent 4 14 13" xfId="17368"/>
    <cellStyle name="Percent 4 14 14" xfId="17369"/>
    <cellStyle name="Percent 4 14 15" xfId="17370"/>
    <cellStyle name="Percent 4 14 16" xfId="17371"/>
    <cellStyle name="Percent 4 14 17" xfId="17372"/>
    <cellStyle name="Percent 4 14 2" xfId="17373"/>
    <cellStyle name="Percent 4 14 3" xfId="17374"/>
    <cellStyle name="Percent 4 14 4" xfId="17375"/>
    <cellStyle name="Percent 4 14 5" xfId="17376"/>
    <cellStyle name="Percent 4 14 6" xfId="17377"/>
    <cellStyle name="Percent 4 14 7" xfId="17378"/>
    <cellStyle name="Percent 4 14 8" xfId="17379"/>
    <cellStyle name="Percent 4 14 9" xfId="17380"/>
    <cellStyle name="Percent 4 15" xfId="1239"/>
    <cellStyle name="Percent 4 15 10" xfId="17381"/>
    <cellStyle name="Percent 4 15 11" xfId="17382"/>
    <cellStyle name="Percent 4 15 12" xfId="17383"/>
    <cellStyle name="Percent 4 15 13" xfId="17384"/>
    <cellStyle name="Percent 4 15 14" xfId="17385"/>
    <cellStyle name="Percent 4 15 15" xfId="17386"/>
    <cellStyle name="Percent 4 15 16" xfId="17387"/>
    <cellStyle name="Percent 4 15 17" xfId="17388"/>
    <cellStyle name="Percent 4 15 2" xfId="17389"/>
    <cellStyle name="Percent 4 15 3" xfId="17390"/>
    <cellStyle name="Percent 4 15 4" xfId="17391"/>
    <cellStyle name="Percent 4 15 5" xfId="17392"/>
    <cellStyle name="Percent 4 15 6" xfId="17393"/>
    <cellStyle name="Percent 4 15 7" xfId="17394"/>
    <cellStyle name="Percent 4 15 8" xfId="17395"/>
    <cellStyle name="Percent 4 15 9" xfId="17396"/>
    <cellStyle name="Percent 4 16" xfId="1240"/>
    <cellStyle name="Percent 4 16 10" xfId="17397"/>
    <cellStyle name="Percent 4 16 11" xfId="17398"/>
    <cellStyle name="Percent 4 16 12" xfId="17399"/>
    <cellStyle name="Percent 4 16 13" xfId="17400"/>
    <cellStyle name="Percent 4 16 14" xfId="17401"/>
    <cellStyle name="Percent 4 16 15" xfId="17402"/>
    <cellStyle name="Percent 4 16 16" xfId="17403"/>
    <cellStyle name="Percent 4 16 17" xfId="17404"/>
    <cellStyle name="Percent 4 16 2" xfId="17405"/>
    <cellStyle name="Percent 4 16 3" xfId="17406"/>
    <cellStyle name="Percent 4 16 4" xfId="17407"/>
    <cellStyle name="Percent 4 16 5" xfId="17408"/>
    <cellStyle name="Percent 4 16 6" xfId="17409"/>
    <cellStyle name="Percent 4 16 7" xfId="17410"/>
    <cellStyle name="Percent 4 16 8" xfId="17411"/>
    <cellStyle name="Percent 4 16 9" xfId="17412"/>
    <cellStyle name="Percent 4 17" xfId="1241"/>
    <cellStyle name="Percent 4 17 10" xfId="17413"/>
    <cellStyle name="Percent 4 17 11" xfId="17414"/>
    <cellStyle name="Percent 4 17 12" xfId="17415"/>
    <cellStyle name="Percent 4 17 13" xfId="17416"/>
    <cellStyle name="Percent 4 17 14" xfId="17417"/>
    <cellStyle name="Percent 4 17 15" xfId="17418"/>
    <cellStyle name="Percent 4 17 16" xfId="17419"/>
    <cellStyle name="Percent 4 17 17" xfId="17420"/>
    <cellStyle name="Percent 4 17 2" xfId="17421"/>
    <cellStyle name="Percent 4 17 3" xfId="17422"/>
    <cellStyle name="Percent 4 17 4" xfId="17423"/>
    <cellStyle name="Percent 4 17 5" xfId="17424"/>
    <cellStyle name="Percent 4 17 6" xfId="17425"/>
    <cellStyle name="Percent 4 17 7" xfId="17426"/>
    <cellStyle name="Percent 4 17 8" xfId="17427"/>
    <cellStyle name="Percent 4 17 9" xfId="17428"/>
    <cellStyle name="Percent 4 18" xfId="1242"/>
    <cellStyle name="Percent 4 18 10" xfId="17429"/>
    <cellStyle name="Percent 4 18 11" xfId="17430"/>
    <cellStyle name="Percent 4 18 12" xfId="17431"/>
    <cellStyle name="Percent 4 18 13" xfId="17432"/>
    <cellStyle name="Percent 4 18 14" xfId="17433"/>
    <cellStyle name="Percent 4 18 15" xfId="17434"/>
    <cellStyle name="Percent 4 18 16" xfId="17435"/>
    <cellStyle name="Percent 4 18 17" xfId="17436"/>
    <cellStyle name="Percent 4 18 2" xfId="17437"/>
    <cellStyle name="Percent 4 18 3" xfId="17438"/>
    <cellStyle name="Percent 4 18 4" xfId="17439"/>
    <cellStyle name="Percent 4 18 5" xfId="17440"/>
    <cellStyle name="Percent 4 18 6" xfId="17441"/>
    <cellStyle name="Percent 4 18 7" xfId="17442"/>
    <cellStyle name="Percent 4 18 8" xfId="17443"/>
    <cellStyle name="Percent 4 18 9" xfId="17444"/>
    <cellStyle name="Percent 4 19" xfId="1243"/>
    <cellStyle name="Percent 4 19 10" xfId="17445"/>
    <cellStyle name="Percent 4 19 11" xfId="17446"/>
    <cellStyle name="Percent 4 19 12" xfId="17447"/>
    <cellStyle name="Percent 4 19 13" xfId="17448"/>
    <cellStyle name="Percent 4 19 14" xfId="17449"/>
    <cellStyle name="Percent 4 19 15" xfId="17450"/>
    <cellStyle name="Percent 4 19 16" xfId="17451"/>
    <cellStyle name="Percent 4 19 17" xfId="17452"/>
    <cellStyle name="Percent 4 19 2" xfId="17453"/>
    <cellStyle name="Percent 4 19 3" xfId="17454"/>
    <cellStyle name="Percent 4 19 4" xfId="17455"/>
    <cellStyle name="Percent 4 19 5" xfId="17456"/>
    <cellStyle name="Percent 4 19 6" xfId="17457"/>
    <cellStyle name="Percent 4 19 7" xfId="17458"/>
    <cellStyle name="Percent 4 19 8" xfId="17459"/>
    <cellStyle name="Percent 4 19 9" xfId="17460"/>
    <cellStyle name="Percent 4 2" xfId="1244"/>
    <cellStyle name="Percent 4 2 10" xfId="1245"/>
    <cellStyle name="Percent 4 2 10 10" xfId="17461"/>
    <cellStyle name="Percent 4 2 10 11" xfId="17462"/>
    <cellStyle name="Percent 4 2 10 12" xfId="17463"/>
    <cellStyle name="Percent 4 2 10 13" xfId="17464"/>
    <cellStyle name="Percent 4 2 10 14" xfId="17465"/>
    <cellStyle name="Percent 4 2 10 15" xfId="17466"/>
    <cellStyle name="Percent 4 2 10 16" xfId="17467"/>
    <cellStyle name="Percent 4 2 10 17" xfId="17468"/>
    <cellStyle name="Percent 4 2 10 2" xfId="17469"/>
    <cellStyle name="Percent 4 2 10 3" xfId="17470"/>
    <cellStyle name="Percent 4 2 10 4" xfId="17471"/>
    <cellStyle name="Percent 4 2 10 5" xfId="17472"/>
    <cellStyle name="Percent 4 2 10 6" xfId="17473"/>
    <cellStyle name="Percent 4 2 10 7" xfId="17474"/>
    <cellStyle name="Percent 4 2 10 8" xfId="17475"/>
    <cellStyle name="Percent 4 2 10 9" xfId="17476"/>
    <cellStyle name="Percent 4 2 11" xfId="1246"/>
    <cellStyle name="Percent 4 2 11 10" xfId="17477"/>
    <cellStyle name="Percent 4 2 11 11" xfId="17478"/>
    <cellStyle name="Percent 4 2 11 12" xfId="17479"/>
    <cellStyle name="Percent 4 2 11 13" xfId="17480"/>
    <cellStyle name="Percent 4 2 11 14" xfId="17481"/>
    <cellStyle name="Percent 4 2 11 15" xfId="17482"/>
    <cellStyle name="Percent 4 2 11 16" xfId="17483"/>
    <cellStyle name="Percent 4 2 11 17" xfId="17484"/>
    <cellStyle name="Percent 4 2 11 2" xfId="17485"/>
    <cellStyle name="Percent 4 2 11 3" xfId="17486"/>
    <cellStyle name="Percent 4 2 11 4" xfId="17487"/>
    <cellStyle name="Percent 4 2 11 5" xfId="17488"/>
    <cellStyle name="Percent 4 2 11 6" xfId="17489"/>
    <cellStyle name="Percent 4 2 11 7" xfId="17490"/>
    <cellStyle name="Percent 4 2 11 8" xfId="17491"/>
    <cellStyle name="Percent 4 2 11 9" xfId="17492"/>
    <cellStyle name="Percent 4 2 12" xfId="1247"/>
    <cellStyle name="Percent 4 2 12 10" xfId="17493"/>
    <cellStyle name="Percent 4 2 12 11" xfId="17494"/>
    <cellStyle name="Percent 4 2 12 12" xfId="17495"/>
    <cellStyle name="Percent 4 2 12 13" xfId="17496"/>
    <cellStyle name="Percent 4 2 12 14" xfId="17497"/>
    <cellStyle name="Percent 4 2 12 15" xfId="17498"/>
    <cellStyle name="Percent 4 2 12 16" xfId="17499"/>
    <cellStyle name="Percent 4 2 12 17" xfId="17500"/>
    <cellStyle name="Percent 4 2 12 2" xfId="17501"/>
    <cellStyle name="Percent 4 2 12 3" xfId="17502"/>
    <cellStyle name="Percent 4 2 12 4" xfId="17503"/>
    <cellStyle name="Percent 4 2 12 5" xfId="17504"/>
    <cellStyle name="Percent 4 2 12 6" xfId="17505"/>
    <cellStyle name="Percent 4 2 12 7" xfId="17506"/>
    <cellStyle name="Percent 4 2 12 8" xfId="17507"/>
    <cellStyle name="Percent 4 2 12 9" xfId="17508"/>
    <cellStyle name="Percent 4 2 13" xfId="1248"/>
    <cellStyle name="Percent 4 2 13 10" xfId="17509"/>
    <cellStyle name="Percent 4 2 13 11" xfId="17510"/>
    <cellStyle name="Percent 4 2 13 12" xfId="17511"/>
    <cellStyle name="Percent 4 2 13 13" xfId="17512"/>
    <cellStyle name="Percent 4 2 13 14" xfId="17513"/>
    <cellStyle name="Percent 4 2 13 15" xfId="17514"/>
    <cellStyle name="Percent 4 2 13 16" xfId="17515"/>
    <cellStyle name="Percent 4 2 13 17" xfId="17516"/>
    <cellStyle name="Percent 4 2 13 2" xfId="17517"/>
    <cellStyle name="Percent 4 2 13 3" xfId="17518"/>
    <cellStyle name="Percent 4 2 13 4" xfId="17519"/>
    <cellStyle name="Percent 4 2 13 5" xfId="17520"/>
    <cellStyle name="Percent 4 2 13 6" xfId="17521"/>
    <cellStyle name="Percent 4 2 13 7" xfId="17522"/>
    <cellStyle name="Percent 4 2 13 8" xfId="17523"/>
    <cellStyle name="Percent 4 2 13 9" xfId="17524"/>
    <cellStyle name="Percent 4 2 14" xfId="1249"/>
    <cellStyle name="Percent 4 2 14 10" xfId="17525"/>
    <cellStyle name="Percent 4 2 14 11" xfId="17526"/>
    <cellStyle name="Percent 4 2 14 12" xfId="17527"/>
    <cellStyle name="Percent 4 2 14 13" xfId="17528"/>
    <cellStyle name="Percent 4 2 14 14" xfId="17529"/>
    <cellStyle name="Percent 4 2 14 15" xfId="17530"/>
    <cellStyle name="Percent 4 2 14 16" xfId="17531"/>
    <cellStyle name="Percent 4 2 14 17" xfId="17532"/>
    <cellStyle name="Percent 4 2 14 2" xfId="17533"/>
    <cellStyle name="Percent 4 2 14 3" xfId="17534"/>
    <cellStyle name="Percent 4 2 14 4" xfId="17535"/>
    <cellStyle name="Percent 4 2 14 5" xfId="17536"/>
    <cellStyle name="Percent 4 2 14 6" xfId="17537"/>
    <cellStyle name="Percent 4 2 14 7" xfId="17538"/>
    <cellStyle name="Percent 4 2 14 8" xfId="17539"/>
    <cellStyle name="Percent 4 2 14 9" xfId="17540"/>
    <cellStyle name="Percent 4 2 15" xfId="1250"/>
    <cellStyle name="Percent 4 2 15 10" xfId="17541"/>
    <cellStyle name="Percent 4 2 15 11" xfId="17542"/>
    <cellStyle name="Percent 4 2 15 12" xfId="17543"/>
    <cellStyle name="Percent 4 2 15 13" xfId="17544"/>
    <cellStyle name="Percent 4 2 15 14" xfId="17545"/>
    <cellStyle name="Percent 4 2 15 15" xfId="17546"/>
    <cellStyle name="Percent 4 2 15 16" xfId="17547"/>
    <cellStyle name="Percent 4 2 15 17" xfId="17548"/>
    <cellStyle name="Percent 4 2 15 2" xfId="17549"/>
    <cellStyle name="Percent 4 2 15 3" xfId="17550"/>
    <cellStyle name="Percent 4 2 15 4" xfId="17551"/>
    <cellStyle name="Percent 4 2 15 5" xfId="17552"/>
    <cellStyle name="Percent 4 2 15 6" xfId="17553"/>
    <cellStyle name="Percent 4 2 15 7" xfId="17554"/>
    <cellStyle name="Percent 4 2 15 8" xfId="17555"/>
    <cellStyle name="Percent 4 2 15 9" xfId="17556"/>
    <cellStyle name="Percent 4 2 16" xfId="1251"/>
    <cellStyle name="Percent 4 2 16 10" xfId="17557"/>
    <cellStyle name="Percent 4 2 16 11" xfId="17558"/>
    <cellStyle name="Percent 4 2 16 12" xfId="17559"/>
    <cellStyle name="Percent 4 2 16 13" xfId="17560"/>
    <cellStyle name="Percent 4 2 16 14" xfId="17561"/>
    <cellStyle name="Percent 4 2 16 15" xfId="17562"/>
    <cellStyle name="Percent 4 2 16 16" xfId="17563"/>
    <cellStyle name="Percent 4 2 16 17" xfId="17564"/>
    <cellStyle name="Percent 4 2 16 2" xfId="17565"/>
    <cellStyle name="Percent 4 2 16 3" xfId="17566"/>
    <cellStyle name="Percent 4 2 16 4" xfId="17567"/>
    <cellStyle name="Percent 4 2 16 5" xfId="17568"/>
    <cellStyle name="Percent 4 2 16 6" xfId="17569"/>
    <cellStyle name="Percent 4 2 16 7" xfId="17570"/>
    <cellStyle name="Percent 4 2 16 8" xfId="17571"/>
    <cellStyle name="Percent 4 2 16 9" xfId="17572"/>
    <cellStyle name="Percent 4 2 17" xfId="1252"/>
    <cellStyle name="Percent 4 2 17 10" xfId="17573"/>
    <cellStyle name="Percent 4 2 17 11" xfId="17574"/>
    <cellStyle name="Percent 4 2 17 12" xfId="17575"/>
    <cellStyle name="Percent 4 2 17 13" xfId="17576"/>
    <cellStyle name="Percent 4 2 17 14" xfId="17577"/>
    <cellStyle name="Percent 4 2 17 15" xfId="17578"/>
    <cellStyle name="Percent 4 2 17 16" xfId="17579"/>
    <cellStyle name="Percent 4 2 17 17" xfId="17580"/>
    <cellStyle name="Percent 4 2 17 2" xfId="17581"/>
    <cellStyle name="Percent 4 2 17 3" xfId="17582"/>
    <cellStyle name="Percent 4 2 17 4" xfId="17583"/>
    <cellStyle name="Percent 4 2 17 5" xfId="17584"/>
    <cellStyle name="Percent 4 2 17 6" xfId="17585"/>
    <cellStyle name="Percent 4 2 17 7" xfId="17586"/>
    <cellStyle name="Percent 4 2 17 8" xfId="17587"/>
    <cellStyle name="Percent 4 2 17 9" xfId="17588"/>
    <cellStyle name="Percent 4 2 18" xfId="1253"/>
    <cellStyle name="Percent 4 2 18 10" xfId="17589"/>
    <cellStyle name="Percent 4 2 18 11" xfId="17590"/>
    <cellStyle name="Percent 4 2 18 12" xfId="17591"/>
    <cellStyle name="Percent 4 2 18 13" xfId="17592"/>
    <cellStyle name="Percent 4 2 18 14" xfId="17593"/>
    <cellStyle name="Percent 4 2 18 15" xfId="17594"/>
    <cellStyle name="Percent 4 2 18 16" xfId="17595"/>
    <cellStyle name="Percent 4 2 18 17" xfId="17596"/>
    <cellStyle name="Percent 4 2 18 2" xfId="17597"/>
    <cellStyle name="Percent 4 2 18 3" xfId="17598"/>
    <cellStyle name="Percent 4 2 18 4" xfId="17599"/>
    <cellStyle name="Percent 4 2 18 5" xfId="17600"/>
    <cellStyle name="Percent 4 2 18 6" xfId="17601"/>
    <cellStyle name="Percent 4 2 18 7" xfId="17602"/>
    <cellStyle name="Percent 4 2 18 8" xfId="17603"/>
    <cellStyle name="Percent 4 2 18 9" xfId="17604"/>
    <cellStyle name="Percent 4 2 19" xfId="1254"/>
    <cellStyle name="Percent 4 2 19 10" xfId="17605"/>
    <cellStyle name="Percent 4 2 19 11" xfId="17606"/>
    <cellStyle name="Percent 4 2 19 12" xfId="17607"/>
    <cellStyle name="Percent 4 2 19 13" xfId="17608"/>
    <cellStyle name="Percent 4 2 19 14" xfId="17609"/>
    <cellStyle name="Percent 4 2 19 15" xfId="17610"/>
    <cellStyle name="Percent 4 2 19 16" xfId="17611"/>
    <cellStyle name="Percent 4 2 19 17" xfId="17612"/>
    <cellStyle name="Percent 4 2 19 2" xfId="17613"/>
    <cellStyle name="Percent 4 2 19 3" xfId="17614"/>
    <cellStyle name="Percent 4 2 19 4" xfId="17615"/>
    <cellStyle name="Percent 4 2 19 5" xfId="17616"/>
    <cellStyle name="Percent 4 2 19 6" xfId="17617"/>
    <cellStyle name="Percent 4 2 19 7" xfId="17618"/>
    <cellStyle name="Percent 4 2 19 8" xfId="17619"/>
    <cellStyle name="Percent 4 2 19 9" xfId="17620"/>
    <cellStyle name="Percent 4 2 2" xfId="1255"/>
    <cellStyle name="Percent 4 2 20" xfId="1256"/>
    <cellStyle name="Percent 4 2 20 10" xfId="17621"/>
    <cellStyle name="Percent 4 2 20 11" xfId="17622"/>
    <cellStyle name="Percent 4 2 20 12" xfId="17623"/>
    <cellStyle name="Percent 4 2 20 13" xfId="17624"/>
    <cellStyle name="Percent 4 2 20 14" xfId="17625"/>
    <cellStyle name="Percent 4 2 20 15" xfId="17626"/>
    <cellStyle name="Percent 4 2 20 16" xfId="17627"/>
    <cellStyle name="Percent 4 2 20 17" xfId="17628"/>
    <cellStyle name="Percent 4 2 20 2" xfId="17629"/>
    <cellStyle name="Percent 4 2 20 3" xfId="17630"/>
    <cellStyle name="Percent 4 2 20 4" xfId="17631"/>
    <cellStyle name="Percent 4 2 20 5" xfId="17632"/>
    <cellStyle name="Percent 4 2 20 6" xfId="17633"/>
    <cellStyle name="Percent 4 2 20 7" xfId="17634"/>
    <cellStyle name="Percent 4 2 20 8" xfId="17635"/>
    <cellStyle name="Percent 4 2 20 9" xfId="17636"/>
    <cellStyle name="Percent 4 2 21" xfId="1257"/>
    <cellStyle name="Percent 4 2 21 10" xfId="17637"/>
    <cellStyle name="Percent 4 2 21 11" xfId="17638"/>
    <cellStyle name="Percent 4 2 21 12" xfId="17639"/>
    <cellStyle name="Percent 4 2 21 13" xfId="17640"/>
    <cellStyle name="Percent 4 2 21 14" xfId="17641"/>
    <cellStyle name="Percent 4 2 21 15" xfId="17642"/>
    <cellStyle name="Percent 4 2 21 16" xfId="17643"/>
    <cellStyle name="Percent 4 2 21 17" xfId="17644"/>
    <cellStyle name="Percent 4 2 21 2" xfId="17645"/>
    <cellStyle name="Percent 4 2 21 3" xfId="17646"/>
    <cellStyle name="Percent 4 2 21 4" xfId="17647"/>
    <cellStyle name="Percent 4 2 21 5" xfId="17648"/>
    <cellStyle name="Percent 4 2 21 6" xfId="17649"/>
    <cellStyle name="Percent 4 2 21 7" xfId="17650"/>
    <cellStyle name="Percent 4 2 21 8" xfId="17651"/>
    <cellStyle name="Percent 4 2 21 9" xfId="17652"/>
    <cellStyle name="Percent 4 2 22" xfId="1258"/>
    <cellStyle name="Percent 4 2 22 10" xfId="17653"/>
    <cellStyle name="Percent 4 2 22 11" xfId="17654"/>
    <cellStyle name="Percent 4 2 22 12" xfId="17655"/>
    <cellStyle name="Percent 4 2 22 13" xfId="17656"/>
    <cellStyle name="Percent 4 2 22 14" xfId="17657"/>
    <cellStyle name="Percent 4 2 22 15" xfId="17658"/>
    <cellStyle name="Percent 4 2 22 16" xfId="17659"/>
    <cellStyle name="Percent 4 2 22 17" xfId="17660"/>
    <cellStyle name="Percent 4 2 22 2" xfId="17661"/>
    <cellStyle name="Percent 4 2 22 3" xfId="17662"/>
    <cellStyle name="Percent 4 2 22 4" xfId="17663"/>
    <cellStyle name="Percent 4 2 22 5" xfId="17664"/>
    <cellStyle name="Percent 4 2 22 6" xfId="17665"/>
    <cellStyle name="Percent 4 2 22 7" xfId="17666"/>
    <cellStyle name="Percent 4 2 22 8" xfId="17667"/>
    <cellStyle name="Percent 4 2 22 9" xfId="17668"/>
    <cellStyle name="Percent 4 2 23" xfId="1259"/>
    <cellStyle name="Percent 4 2 23 10" xfId="17669"/>
    <cellStyle name="Percent 4 2 23 11" xfId="17670"/>
    <cellStyle name="Percent 4 2 23 12" xfId="17671"/>
    <cellStyle name="Percent 4 2 23 13" xfId="17672"/>
    <cellStyle name="Percent 4 2 23 14" xfId="17673"/>
    <cellStyle name="Percent 4 2 23 15" xfId="17674"/>
    <cellStyle name="Percent 4 2 23 16" xfId="17675"/>
    <cellStyle name="Percent 4 2 23 17" xfId="17676"/>
    <cellStyle name="Percent 4 2 23 2" xfId="17677"/>
    <cellStyle name="Percent 4 2 23 3" xfId="17678"/>
    <cellStyle name="Percent 4 2 23 4" xfId="17679"/>
    <cellStyle name="Percent 4 2 23 5" xfId="17680"/>
    <cellStyle name="Percent 4 2 23 6" xfId="17681"/>
    <cellStyle name="Percent 4 2 23 7" xfId="17682"/>
    <cellStyle name="Percent 4 2 23 8" xfId="17683"/>
    <cellStyle name="Percent 4 2 23 9" xfId="17684"/>
    <cellStyle name="Percent 4 2 24" xfId="1260"/>
    <cellStyle name="Percent 4 2 24 10" xfId="17685"/>
    <cellStyle name="Percent 4 2 24 11" xfId="17686"/>
    <cellStyle name="Percent 4 2 24 12" xfId="17687"/>
    <cellStyle name="Percent 4 2 24 13" xfId="17688"/>
    <cellStyle name="Percent 4 2 24 14" xfId="17689"/>
    <cellStyle name="Percent 4 2 24 15" xfId="17690"/>
    <cellStyle name="Percent 4 2 24 16" xfId="17691"/>
    <cellStyle name="Percent 4 2 24 17" xfId="17692"/>
    <cellStyle name="Percent 4 2 24 2" xfId="17693"/>
    <cellStyle name="Percent 4 2 24 3" xfId="17694"/>
    <cellStyle name="Percent 4 2 24 4" xfId="17695"/>
    <cellStyle name="Percent 4 2 24 5" xfId="17696"/>
    <cellStyle name="Percent 4 2 24 6" xfId="17697"/>
    <cellStyle name="Percent 4 2 24 7" xfId="17698"/>
    <cellStyle name="Percent 4 2 24 8" xfId="17699"/>
    <cellStyle name="Percent 4 2 24 9" xfId="17700"/>
    <cellStyle name="Percent 4 2 25" xfId="1261"/>
    <cellStyle name="Percent 4 2 25 10" xfId="17701"/>
    <cellStyle name="Percent 4 2 25 11" xfId="17702"/>
    <cellStyle name="Percent 4 2 25 12" xfId="17703"/>
    <cellStyle name="Percent 4 2 25 13" xfId="17704"/>
    <cellStyle name="Percent 4 2 25 14" xfId="17705"/>
    <cellStyle name="Percent 4 2 25 15" xfId="17706"/>
    <cellStyle name="Percent 4 2 25 16" xfId="17707"/>
    <cellStyle name="Percent 4 2 25 17" xfId="17708"/>
    <cellStyle name="Percent 4 2 25 2" xfId="17709"/>
    <cellStyle name="Percent 4 2 25 3" xfId="17710"/>
    <cellStyle name="Percent 4 2 25 4" xfId="17711"/>
    <cellStyle name="Percent 4 2 25 5" xfId="17712"/>
    <cellStyle name="Percent 4 2 25 6" xfId="17713"/>
    <cellStyle name="Percent 4 2 25 7" xfId="17714"/>
    <cellStyle name="Percent 4 2 25 8" xfId="17715"/>
    <cellStyle name="Percent 4 2 25 9" xfId="17716"/>
    <cellStyle name="Percent 4 2 26" xfId="1262"/>
    <cellStyle name="Percent 4 2 26 10" xfId="17717"/>
    <cellStyle name="Percent 4 2 26 11" xfId="17718"/>
    <cellStyle name="Percent 4 2 26 12" xfId="17719"/>
    <cellStyle name="Percent 4 2 26 13" xfId="17720"/>
    <cellStyle name="Percent 4 2 26 14" xfId="17721"/>
    <cellStyle name="Percent 4 2 26 15" xfId="17722"/>
    <cellStyle name="Percent 4 2 26 16" xfId="17723"/>
    <cellStyle name="Percent 4 2 26 17" xfId="17724"/>
    <cellStyle name="Percent 4 2 26 2" xfId="17725"/>
    <cellStyle name="Percent 4 2 26 3" xfId="17726"/>
    <cellStyle name="Percent 4 2 26 4" xfId="17727"/>
    <cellStyle name="Percent 4 2 26 5" xfId="17728"/>
    <cellStyle name="Percent 4 2 26 6" xfId="17729"/>
    <cellStyle name="Percent 4 2 26 7" xfId="17730"/>
    <cellStyle name="Percent 4 2 26 8" xfId="17731"/>
    <cellStyle name="Percent 4 2 26 9" xfId="17732"/>
    <cellStyle name="Percent 4 2 27" xfId="1263"/>
    <cellStyle name="Percent 4 2 27 10" xfId="17733"/>
    <cellStyle name="Percent 4 2 27 11" xfId="17734"/>
    <cellStyle name="Percent 4 2 27 12" xfId="17735"/>
    <cellStyle name="Percent 4 2 27 13" xfId="17736"/>
    <cellStyle name="Percent 4 2 27 14" xfId="17737"/>
    <cellStyle name="Percent 4 2 27 15" xfId="17738"/>
    <cellStyle name="Percent 4 2 27 16" xfId="17739"/>
    <cellStyle name="Percent 4 2 27 17" xfId="17740"/>
    <cellStyle name="Percent 4 2 27 2" xfId="17741"/>
    <cellStyle name="Percent 4 2 27 3" xfId="17742"/>
    <cellStyle name="Percent 4 2 27 4" xfId="17743"/>
    <cellStyle name="Percent 4 2 27 5" xfId="17744"/>
    <cellStyle name="Percent 4 2 27 6" xfId="17745"/>
    <cellStyle name="Percent 4 2 27 7" xfId="17746"/>
    <cellStyle name="Percent 4 2 27 8" xfId="17747"/>
    <cellStyle name="Percent 4 2 27 9" xfId="17748"/>
    <cellStyle name="Percent 4 2 28" xfId="1264"/>
    <cellStyle name="Percent 4 2 28 10" xfId="17749"/>
    <cellStyle name="Percent 4 2 28 11" xfId="17750"/>
    <cellStyle name="Percent 4 2 28 12" xfId="17751"/>
    <cellStyle name="Percent 4 2 28 13" xfId="17752"/>
    <cellStyle name="Percent 4 2 28 14" xfId="17753"/>
    <cellStyle name="Percent 4 2 28 15" xfId="17754"/>
    <cellStyle name="Percent 4 2 28 16" xfId="17755"/>
    <cellStyle name="Percent 4 2 28 17" xfId="17756"/>
    <cellStyle name="Percent 4 2 28 2" xfId="17757"/>
    <cellStyle name="Percent 4 2 28 3" xfId="17758"/>
    <cellStyle name="Percent 4 2 28 4" xfId="17759"/>
    <cellStyle name="Percent 4 2 28 5" xfId="17760"/>
    <cellStyle name="Percent 4 2 28 6" xfId="17761"/>
    <cellStyle name="Percent 4 2 28 7" xfId="17762"/>
    <cellStyle name="Percent 4 2 28 8" xfId="17763"/>
    <cellStyle name="Percent 4 2 28 9" xfId="17764"/>
    <cellStyle name="Percent 4 2 29" xfId="1265"/>
    <cellStyle name="Percent 4 2 29 10" xfId="17765"/>
    <cellStyle name="Percent 4 2 29 11" xfId="17766"/>
    <cellStyle name="Percent 4 2 29 12" xfId="17767"/>
    <cellStyle name="Percent 4 2 29 13" xfId="17768"/>
    <cellStyle name="Percent 4 2 29 14" xfId="17769"/>
    <cellStyle name="Percent 4 2 29 15" xfId="17770"/>
    <cellStyle name="Percent 4 2 29 16" xfId="17771"/>
    <cellStyle name="Percent 4 2 29 17" xfId="17772"/>
    <cellStyle name="Percent 4 2 29 2" xfId="17773"/>
    <cellStyle name="Percent 4 2 29 3" xfId="17774"/>
    <cellStyle name="Percent 4 2 29 4" xfId="17775"/>
    <cellStyle name="Percent 4 2 29 5" xfId="17776"/>
    <cellStyle name="Percent 4 2 29 6" xfId="17777"/>
    <cellStyle name="Percent 4 2 29 7" xfId="17778"/>
    <cellStyle name="Percent 4 2 29 8" xfId="17779"/>
    <cellStyle name="Percent 4 2 29 9" xfId="17780"/>
    <cellStyle name="Percent 4 2 3" xfId="1266"/>
    <cellStyle name="Percent 4 2 3 10" xfId="17781"/>
    <cellStyle name="Percent 4 2 3 11" xfId="17782"/>
    <cellStyle name="Percent 4 2 3 12" xfId="17783"/>
    <cellStyle name="Percent 4 2 3 13" xfId="17784"/>
    <cellStyle name="Percent 4 2 3 14" xfId="17785"/>
    <cellStyle name="Percent 4 2 3 15" xfId="17786"/>
    <cellStyle name="Percent 4 2 3 16" xfId="17787"/>
    <cellStyle name="Percent 4 2 3 17" xfId="17788"/>
    <cellStyle name="Percent 4 2 3 2" xfId="17789"/>
    <cellStyle name="Percent 4 2 3 3" xfId="17790"/>
    <cellStyle name="Percent 4 2 3 4" xfId="17791"/>
    <cellStyle name="Percent 4 2 3 5" xfId="17792"/>
    <cellStyle name="Percent 4 2 3 6" xfId="17793"/>
    <cellStyle name="Percent 4 2 3 7" xfId="17794"/>
    <cellStyle name="Percent 4 2 3 8" xfId="17795"/>
    <cellStyle name="Percent 4 2 3 9" xfId="17796"/>
    <cellStyle name="Percent 4 2 30" xfId="1267"/>
    <cellStyle name="Percent 4 2 30 10" xfId="17797"/>
    <cellStyle name="Percent 4 2 30 11" xfId="17798"/>
    <cellStyle name="Percent 4 2 30 12" xfId="17799"/>
    <cellStyle name="Percent 4 2 30 13" xfId="17800"/>
    <cellStyle name="Percent 4 2 30 14" xfId="17801"/>
    <cellStyle name="Percent 4 2 30 15" xfId="17802"/>
    <cellStyle name="Percent 4 2 30 16" xfId="17803"/>
    <cellStyle name="Percent 4 2 30 17" xfId="17804"/>
    <cellStyle name="Percent 4 2 30 2" xfId="17805"/>
    <cellStyle name="Percent 4 2 30 3" xfId="17806"/>
    <cellStyle name="Percent 4 2 30 4" xfId="17807"/>
    <cellStyle name="Percent 4 2 30 5" xfId="17808"/>
    <cellStyle name="Percent 4 2 30 6" xfId="17809"/>
    <cellStyle name="Percent 4 2 30 7" xfId="17810"/>
    <cellStyle name="Percent 4 2 30 8" xfId="17811"/>
    <cellStyle name="Percent 4 2 30 9" xfId="17812"/>
    <cellStyle name="Percent 4 2 31" xfId="1268"/>
    <cellStyle name="Percent 4 2 31 10" xfId="17813"/>
    <cellStyle name="Percent 4 2 31 11" xfId="17814"/>
    <cellStyle name="Percent 4 2 31 12" xfId="17815"/>
    <cellStyle name="Percent 4 2 31 13" xfId="17816"/>
    <cellStyle name="Percent 4 2 31 14" xfId="17817"/>
    <cellStyle name="Percent 4 2 31 15" xfId="17818"/>
    <cellStyle name="Percent 4 2 31 16" xfId="17819"/>
    <cellStyle name="Percent 4 2 31 17" xfId="17820"/>
    <cellStyle name="Percent 4 2 31 2" xfId="17821"/>
    <cellStyle name="Percent 4 2 31 3" xfId="17822"/>
    <cellStyle name="Percent 4 2 31 4" xfId="17823"/>
    <cellStyle name="Percent 4 2 31 5" xfId="17824"/>
    <cellStyle name="Percent 4 2 31 6" xfId="17825"/>
    <cellStyle name="Percent 4 2 31 7" xfId="17826"/>
    <cellStyle name="Percent 4 2 31 8" xfId="17827"/>
    <cellStyle name="Percent 4 2 31 9" xfId="17828"/>
    <cellStyle name="Percent 4 2 32" xfId="1269"/>
    <cellStyle name="Percent 4 2 32 10" xfId="17829"/>
    <cellStyle name="Percent 4 2 32 11" xfId="17830"/>
    <cellStyle name="Percent 4 2 32 12" xfId="17831"/>
    <cellStyle name="Percent 4 2 32 13" xfId="17832"/>
    <cellStyle name="Percent 4 2 32 14" xfId="17833"/>
    <cellStyle name="Percent 4 2 32 15" xfId="17834"/>
    <cellStyle name="Percent 4 2 32 16" xfId="17835"/>
    <cellStyle name="Percent 4 2 32 17" xfId="17836"/>
    <cellStyle name="Percent 4 2 32 2" xfId="17837"/>
    <cellStyle name="Percent 4 2 32 3" xfId="17838"/>
    <cellStyle name="Percent 4 2 32 4" xfId="17839"/>
    <cellStyle name="Percent 4 2 32 5" xfId="17840"/>
    <cellStyle name="Percent 4 2 32 6" xfId="17841"/>
    <cellStyle name="Percent 4 2 32 7" xfId="17842"/>
    <cellStyle name="Percent 4 2 32 8" xfId="17843"/>
    <cellStyle name="Percent 4 2 32 9" xfId="17844"/>
    <cellStyle name="Percent 4 2 33" xfId="1270"/>
    <cellStyle name="Percent 4 2 33 10" xfId="17845"/>
    <cellStyle name="Percent 4 2 33 11" xfId="17846"/>
    <cellStyle name="Percent 4 2 33 12" xfId="17847"/>
    <cellStyle name="Percent 4 2 33 13" xfId="17848"/>
    <cellStyle name="Percent 4 2 33 14" xfId="17849"/>
    <cellStyle name="Percent 4 2 33 15" xfId="17850"/>
    <cellStyle name="Percent 4 2 33 16" xfId="17851"/>
    <cellStyle name="Percent 4 2 33 17" xfId="17852"/>
    <cellStyle name="Percent 4 2 33 2" xfId="17853"/>
    <cellStyle name="Percent 4 2 33 3" xfId="17854"/>
    <cellStyle name="Percent 4 2 33 4" xfId="17855"/>
    <cellStyle name="Percent 4 2 33 5" xfId="17856"/>
    <cellStyle name="Percent 4 2 33 6" xfId="17857"/>
    <cellStyle name="Percent 4 2 33 7" xfId="17858"/>
    <cellStyle name="Percent 4 2 33 8" xfId="17859"/>
    <cellStyle name="Percent 4 2 33 9" xfId="17860"/>
    <cellStyle name="Percent 4 2 34" xfId="1271"/>
    <cellStyle name="Percent 4 2 34 10" xfId="17861"/>
    <cellStyle name="Percent 4 2 34 11" xfId="17862"/>
    <cellStyle name="Percent 4 2 34 12" xfId="17863"/>
    <cellStyle name="Percent 4 2 34 13" xfId="17864"/>
    <cellStyle name="Percent 4 2 34 14" xfId="17865"/>
    <cellStyle name="Percent 4 2 34 15" xfId="17866"/>
    <cellStyle name="Percent 4 2 34 16" xfId="17867"/>
    <cellStyle name="Percent 4 2 34 17" xfId="17868"/>
    <cellStyle name="Percent 4 2 34 2" xfId="17869"/>
    <cellStyle name="Percent 4 2 34 3" xfId="17870"/>
    <cellStyle name="Percent 4 2 34 4" xfId="17871"/>
    <cellStyle name="Percent 4 2 34 5" xfId="17872"/>
    <cellStyle name="Percent 4 2 34 6" xfId="17873"/>
    <cellStyle name="Percent 4 2 34 7" xfId="17874"/>
    <cellStyle name="Percent 4 2 34 8" xfId="17875"/>
    <cellStyle name="Percent 4 2 34 9" xfId="17876"/>
    <cellStyle name="Percent 4 2 35" xfId="1272"/>
    <cellStyle name="Percent 4 2 35 10" xfId="17877"/>
    <cellStyle name="Percent 4 2 35 11" xfId="17878"/>
    <cellStyle name="Percent 4 2 35 12" xfId="17879"/>
    <cellStyle name="Percent 4 2 35 13" xfId="17880"/>
    <cellStyle name="Percent 4 2 35 14" xfId="17881"/>
    <cellStyle name="Percent 4 2 35 15" xfId="17882"/>
    <cellStyle name="Percent 4 2 35 16" xfId="17883"/>
    <cellStyle name="Percent 4 2 35 17" xfId="17884"/>
    <cellStyle name="Percent 4 2 35 2" xfId="17885"/>
    <cellStyle name="Percent 4 2 35 3" xfId="17886"/>
    <cellStyle name="Percent 4 2 35 4" xfId="17887"/>
    <cellStyle name="Percent 4 2 35 5" xfId="17888"/>
    <cellStyle name="Percent 4 2 35 6" xfId="17889"/>
    <cellStyle name="Percent 4 2 35 7" xfId="17890"/>
    <cellStyle name="Percent 4 2 35 8" xfId="17891"/>
    <cellStyle name="Percent 4 2 35 9" xfId="17892"/>
    <cellStyle name="Percent 4 2 36" xfId="1273"/>
    <cellStyle name="Percent 4 2 36 10" xfId="17893"/>
    <cellStyle name="Percent 4 2 36 11" xfId="17894"/>
    <cellStyle name="Percent 4 2 36 12" xfId="17895"/>
    <cellStyle name="Percent 4 2 36 13" xfId="17896"/>
    <cellStyle name="Percent 4 2 36 14" xfId="17897"/>
    <cellStyle name="Percent 4 2 36 15" xfId="17898"/>
    <cellStyle name="Percent 4 2 36 16" xfId="17899"/>
    <cellStyle name="Percent 4 2 36 17" xfId="17900"/>
    <cellStyle name="Percent 4 2 36 2" xfId="17901"/>
    <cellStyle name="Percent 4 2 36 3" xfId="17902"/>
    <cellStyle name="Percent 4 2 36 4" xfId="17903"/>
    <cellStyle name="Percent 4 2 36 5" xfId="17904"/>
    <cellStyle name="Percent 4 2 36 6" xfId="17905"/>
    <cellStyle name="Percent 4 2 36 7" xfId="17906"/>
    <cellStyle name="Percent 4 2 36 8" xfId="17907"/>
    <cellStyle name="Percent 4 2 36 9" xfId="17908"/>
    <cellStyle name="Percent 4 2 37" xfId="1274"/>
    <cellStyle name="Percent 4 2 37 10" xfId="17909"/>
    <cellStyle name="Percent 4 2 37 11" xfId="17910"/>
    <cellStyle name="Percent 4 2 37 12" xfId="17911"/>
    <cellStyle name="Percent 4 2 37 13" xfId="17912"/>
    <cellStyle name="Percent 4 2 37 14" xfId="17913"/>
    <cellStyle name="Percent 4 2 37 15" xfId="17914"/>
    <cellStyle name="Percent 4 2 37 16" xfId="17915"/>
    <cellStyle name="Percent 4 2 37 17" xfId="17916"/>
    <cellStyle name="Percent 4 2 37 2" xfId="17917"/>
    <cellStyle name="Percent 4 2 37 3" xfId="17918"/>
    <cellStyle name="Percent 4 2 37 4" xfId="17919"/>
    <cellStyle name="Percent 4 2 37 5" xfId="17920"/>
    <cellStyle name="Percent 4 2 37 6" xfId="17921"/>
    <cellStyle name="Percent 4 2 37 7" xfId="17922"/>
    <cellStyle name="Percent 4 2 37 8" xfId="17923"/>
    <cellStyle name="Percent 4 2 37 9" xfId="17924"/>
    <cellStyle name="Percent 4 2 38" xfId="1275"/>
    <cellStyle name="Percent 4 2 38 10" xfId="17925"/>
    <cellStyle name="Percent 4 2 38 11" xfId="17926"/>
    <cellStyle name="Percent 4 2 38 12" xfId="17927"/>
    <cellStyle name="Percent 4 2 38 13" xfId="17928"/>
    <cellStyle name="Percent 4 2 38 14" xfId="17929"/>
    <cellStyle name="Percent 4 2 38 15" xfId="17930"/>
    <cellStyle name="Percent 4 2 38 16" xfId="17931"/>
    <cellStyle name="Percent 4 2 38 17" xfId="17932"/>
    <cellStyle name="Percent 4 2 38 2" xfId="17933"/>
    <cellStyle name="Percent 4 2 38 3" xfId="17934"/>
    <cellStyle name="Percent 4 2 38 4" xfId="17935"/>
    <cellStyle name="Percent 4 2 38 5" xfId="17936"/>
    <cellStyle name="Percent 4 2 38 6" xfId="17937"/>
    <cellStyle name="Percent 4 2 38 7" xfId="17938"/>
    <cellStyle name="Percent 4 2 38 8" xfId="17939"/>
    <cellStyle name="Percent 4 2 38 9" xfId="17940"/>
    <cellStyle name="Percent 4 2 39" xfId="1276"/>
    <cellStyle name="Percent 4 2 39 10" xfId="17941"/>
    <cellStyle name="Percent 4 2 39 11" xfId="17942"/>
    <cellStyle name="Percent 4 2 39 12" xfId="17943"/>
    <cellStyle name="Percent 4 2 39 13" xfId="17944"/>
    <cellStyle name="Percent 4 2 39 14" xfId="17945"/>
    <cellStyle name="Percent 4 2 39 15" xfId="17946"/>
    <cellStyle name="Percent 4 2 39 16" xfId="17947"/>
    <cellStyle name="Percent 4 2 39 17" xfId="17948"/>
    <cellStyle name="Percent 4 2 39 2" xfId="17949"/>
    <cellStyle name="Percent 4 2 39 3" xfId="17950"/>
    <cellStyle name="Percent 4 2 39 4" xfId="17951"/>
    <cellStyle name="Percent 4 2 39 5" xfId="17952"/>
    <cellStyle name="Percent 4 2 39 6" xfId="17953"/>
    <cellStyle name="Percent 4 2 39 7" xfId="17954"/>
    <cellStyle name="Percent 4 2 39 8" xfId="17955"/>
    <cellStyle name="Percent 4 2 39 9" xfId="17956"/>
    <cellStyle name="Percent 4 2 4" xfId="1277"/>
    <cellStyle name="Percent 4 2 4 10" xfId="17957"/>
    <cellStyle name="Percent 4 2 4 11" xfId="17958"/>
    <cellStyle name="Percent 4 2 4 12" xfId="17959"/>
    <cellStyle name="Percent 4 2 4 13" xfId="17960"/>
    <cellStyle name="Percent 4 2 4 14" xfId="17961"/>
    <cellStyle name="Percent 4 2 4 15" xfId="17962"/>
    <cellStyle name="Percent 4 2 4 16" xfId="17963"/>
    <cellStyle name="Percent 4 2 4 17" xfId="17964"/>
    <cellStyle name="Percent 4 2 4 2" xfId="17965"/>
    <cellStyle name="Percent 4 2 4 3" xfId="17966"/>
    <cellStyle name="Percent 4 2 4 4" xfId="17967"/>
    <cellStyle name="Percent 4 2 4 5" xfId="17968"/>
    <cellStyle name="Percent 4 2 4 6" xfId="17969"/>
    <cellStyle name="Percent 4 2 4 7" xfId="17970"/>
    <cellStyle name="Percent 4 2 4 8" xfId="17971"/>
    <cellStyle name="Percent 4 2 4 9" xfId="17972"/>
    <cellStyle name="Percent 4 2 40" xfId="1278"/>
    <cellStyle name="Percent 4 2 40 10" xfId="17973"/>
    <cellStyle name="Percent 4 2 40 11" xfId="17974"/>
    <cellStyle name="Percent 4 2 40 12" xfId="17975"/>
    <cellStyle name="Percent 4 2 40 13" xfId="17976"/>
    <cellStyle name="Percent 4 2 40 14" xfId="17977"/>
    <cellStyle name="Percent 4 2 40 15" xfId="17978"/>
    <cellStyle name="Percent 4 2 40 16" xfId="17979"/>
    <cellStyle name="Percent 4 2 40 17" xfId="17980"/>
    <cellStyle name="Percent 4 2 40 2" xfId="17981"/>
    <cellStyle name="Percent 4 2 40 3" xfId="17982"/>
    <cellStyle name="Percent 4 2 40 4" xfId="17983"/>
    <cellStyle name="Percent 4 2 40 5" xfId="17984"/>
    <cellStyle name="Percent 4 2 40 6" xfId="17985"/>
    <cellStyle name="Percent 4 2 40 7" xfId="17986"/>
    <cellStyle name="Percent 4 2 40 8" xfId="17987"/>
    <cellStyle name="Percent 4 2 40 9" xfId="17988"/>
    <cellStyle name="Percent 4 2 41" xfId="1279"/>
    <cellStyle name="Percent 4 2 41 10" xfId="17989"/>
    <cellStyle name="Percent 4 2 41 11" xfId="17990"/>
    <cellStyle name="Percent 4 2 41 12" xfId="17991"/>
    <cellStyle name="Percent 4 2 41 13" xfId="17992"/>
    <cellStyle name="Percent 4 2 41 14" xfId="17993"/>
    <cellStyle name="Percent 4 2 41 15" xfId="17994"/>
    <cellStyle name="Percent 4 2 41 16" xfId="17995"/>
    <cellStyle name="Percent 4 2 41 17" xfId="17996"/>
    <cellStyle name="Percent 4 2 41 2" xfId="17997"/>
    <cellStyle name="Percent 4 2 41 3" xfId="17998"/>
    <cellStyle name="Percent 4 2 41 4" xfId="17999"/>
    <cellStyle name="Percent 4 2 41 5" xfId="18000"/>
    <cellStyle name="Percent 4 2 41 6" xfId="18001"/>
    <cellStyle name="Percent 4 2 41 7" xfId="18002"/>
    <cellStyle name="Percent 4 2 41 8" xfId="18003"/>
    <cellStyle name="Percent 4 2 41 9" xfId="18004"/>
    <cellStyle name="Percent 4 2 42" xfId="1280"/>
    <cellStyle name="Percent 4 2 42 10" xfId="18005"/>
    <cellStyle name="Percent 4 2 42 11" xfId="18006"/>
    <cellStyle name="Percent 4 2 42 12" xfId="18007"/>
    <cellStyle name="Percent 4 2 42 13" xfId="18008"/>
    <cellStyle name="Percent 4 2 42 14" xfId="18009"/>
    <cellStyle name="Percent 4 2 42 15" xfId="18010"/>
    <cellStyle name="Percent 4 2 42 16" xfId="18011"/>
    <cellStyle name="Percent 4 2 42 17" xfId="18012"/>
    <cellStyle name="Percent 4 2 42 2" xfId="18013"/>
    <cellStyle name="Percent 4 2 42 3" xfId="18014"/>
    <cellStyle name="Percent 4 2 42 4" xfId="18015"/>
    <cellStyle name="Percent 4 2 42 5" xfId="18016"/>
    <cellStyle name="Percent 4 2 42 6" xfId="18017"/>
    <cellStyle name="Percent 4 2 42 7" xfId="18018"/>
    <cellStyle name="Percent 4 2 42 8" xfId="18019"/>
    <cellStyle name="Percent 4 2 42 9" xfId="18020"/>
    <cellStyle name="Percent 4 2 43" xfId="1281"/>
    <cellStyle name="Percent 4 2 43 10" xfId="18021"/>
    <cellStyle name="Percent 4 2 43 11" xfId="18022"/>
    <cellStyle name="Percent 4 2 43 12" xfId="18023"/>
    <cellStyle name="Percent 4 2 43 13" xfId="18024"/>
    <cellStyle name="Percent 4 2 43 14" xfId="18025"/>
    <cellStyle name="Percent 4 2 43 15" xfId="18026"/>
    <cellStyle name="Percent 4 2 43 16" xfId="18027"/>
    <cellStyle name="Percent 4 2 43 17" xfId="18028"/>
    <cellStyle name="Percent 4 2 43 2" xfId="18029"/>
    <cellStyle name="Percent 4 2 43 3" xfId="18030"/>
    <cellStyle name="Percent 4 2 43 4" xfId="18031"/>
    <cellStyle name="Percent 4 2 43 5" xfId="18032"/>
    <cellStyle name="Percent 4 2 43 6" xfId="18033"/>
    <cellStyle name="Percent 4 2 43 7" xfId="18034"/>
    <cellStyle name="Percent 4 2 43 8" xfId="18035"/>
    <cellStyle name="Percent 4 2 43 9" xfId="18036"/>
    <cellStyle name="Percent 4 2 44" xfId="1282"/>
    <cellStyle name="Percent 4 2 44 10" xfId="18037"/>
    <cellStyle name="Percent 4 2 44 11" xfId="18038"/>
    <cellStyle name="Percent 4 2 44 12" xfId="18039"/>
    <cellStyle name="Percent 4 2 44 13" xfId="18040"/>
    <cellStyle name="Percent 4 2 44 14" xfId="18041"/>
    <cellStyle name="Percent 4 2 44 15" xfId="18042"/>
    <cellStyle name="Percent 4 2 44 16" xfId="18043"/>
    <cellStyle name="Percent 4 2 44 17" xfId="18044"/>
    <cellStyle name="Percent 4 2 44 2" xfId="18045"/>
    <cellStyle name="Percent 4 2 44 3" xfId="18046"/>
    <cellStyle name="Percent 4 2 44 4" xfId="18047"/>
    <cellStyle name="Percent 4 2 44 5" xfId="18048"/>
    <cellStyle name="Percent 4 2 44 6" xfId="18049"/>
    <cellStyle name="Percent 4 2 44 7" xfId="18050"/>
    <cellStyle name="Percent 4 2 44 8" xfId="18051"/>
    <cellStyle name="Percent 4 2 44 9" xfId="18052"/>
    <cellStyle name="Percent 4 2 45" xfId="1283"/>
    <cellStyle name="Percent 4 2 45 10" xfId="18053"/>
    <cellStyle name="Percent 4 2 45 11" xfId="18054"/>
    <cellStyle name="Percent 4 2 45 12" xfId="18055"/>
    <cellStyle name="Percent 4 2 45 13" xfId="18056"/>
    <cellStyle name="Percent 4 2 45 14" xfId="18057"/>
    <cellStyle name="Percent 4 2 45 15" xfId="18058"/>
    <cellStyle name="Percent 4 2 45 16" xfId="18059"/>
    <cellStyle name="Percent 4 2 45 17" xfId="18060"/>
    <cellStyle name="Percent 4 2 45 2" xfId="18061"/>
    <cellStyle name="Percent 4 2 45 3" xfId="18062"/>
    <cellStyle name="Percent 4 2 45 4" xfId="18063"/>
    <cellStyle name="Percent 4 2 45 5" xfId="18064"/>
    <cellStyle name="Percent 4 2 45 6" xfId="18065"/>
    <cellStyle name="Percent 4 2 45 7" xfId="18066"/>
    <cellStyle name="Percent 4 2 45 8" xfId="18067"/>
    <cellStyle name="Percent 4 2 45 9" xfId="18068"/>
    <cellStyle name="Percent 4 2 46" xfId="1284"/>
    <cellStyle name="Percent 4 2 46 10" xfId="18069"/>
    <cellStyle name="Percent 4 2 46 11" xfId="18070"/>
    <cellStyle name="Percent 4 2 46 12" xfId="18071"/>
    <cellStyle name="Percent 4 2 46 13" xfId="18072"/>
    <cellStyle name="Percent 4 2 46 14" xfId="18073"/>
    <cellStyle name="Percent 4 2 46 15" xfId="18074"/>
    <cellStyle name="Percent 4 2 46 16" xfId="18075"/>
    <cellStyle name="Percent 4 2 46 17" xfId="18076"/>
    <cellStyle name="Percent 4 2 46 2" xfId="18077"/>
    <cellStyle name="Percent 4 2 46 3" xfId="18078"/>
    <cellStyle name="Percent 4 2 46 4" xfId="18079"/>
    <cellStyle name="Percent 4 2 46 5" xfId="18080"/>
    <cellStyle name="Percent 4 2 46 6" xfId="18081"/>
    <cellStyle name="Percent 4 2 46 7" xfId="18082"/>
    <cellStyle name="Percent 4 2 46 8" xfId="18083"/>
    <cellStyle name="Percent 4 2 46 9" xfId="18084"/>
    <cellStyle name="Percent 4 2 47" xfId="1285"/>
    <cellStyle name="Percent 4 2 47 10" xfId="18085"/>
    <cellStyle name="Percent 4 2 47 11" xfId="18086"/>
    <cellStyle name="Percent 4 2 47 12" xfId="18087"/>
    <cellStyle name="Percent 4 2 47 13" xfId="18088"/>
    <cellStyle name="Percent 4 2 47 14" xfId="18089"/>
    <cellStyle name="Percent 4 2 47 15" xfId="18090"/>
    <cellStyle name="Percent 4 2 47 16" xfId="18091"/>
    <cellStyle name="Percent 4 2 47 17" xfId="18092"/>
    <cellStyle name="Percent 4 2 47 2" xfId="18093"/>
    <cellStyle name="Percent 4 2 47 3" xfId="18094"/>
    <cellStyle name="Percent 4 2 47 4" xfId="18095"/>
    <cellStyle name="Percent 4 2 47 5" xfId="18096"/>
    <cellStyle name="Percent 4 2 47 6" xfId="18097"/>
    <cellStyle name="Percent 4 2 47 7" xfId="18098"/>
    <cellStyle name="Percent 4 2 47 8" xfId="18099"/>
    <cellStyle name="Percent 4 2 47 9" xfId="18100"/>
    <cellStyle name="Percent 4 2 48" xfId="35361"/>
    <cellStyle name="Percent 4 2 49" xfId="35362"/>
    <cellStyle name="Percent 4 2 5" xfId="1286"/>
    <cellStyle name="Percent 4 2 5 10" xfId="18101"/>
    <cellStyle name="Percent 4 2 5 11" xfId="18102"/>
    <cellStyle name="Percent 4 2 5 12" xfId="18103"/>
    <cellStyle name="Percent 4 2 5 13" xfId="18104"/>
    <cellStyle name="Percent 4 2 5 14" xfId="18105"/>
    <cellStyle name="Percent 4 2 5 15" xfId="18106"/>
    <cellStyle name="Percent 4 2 5 16" xfId="18107"/>
    <cellStyle name="Percent 4 2 5 17" xfId="18108"/>
    <cellStyle name="Percent 4 2 5 2" xfId="18109"/>
    <cellStyle name="Percent 4 2 5 3" xfId="18110"/>
    <cellStyle name="Percent 4 2 5 4" xfId="18111"/>
    <cellStyle name="Percent 4 2 5 5" xfId="18112"/>
    <cellStyle name="Percent 4 2 5 6" xfId="18113"/>
    <cellStyle name="Percent 4 2 5 7" xfId="18114"/>
    <cellStyle name="Percent 4 2 5 8" xfId="18115"/>
    <cellStyle name="Percent 4 2 5 9" xfId="18116"/>
    <cellStyle name="Percent 4 2 50" xfId="35363"/>
    <cellStyle name="Percent 4 2 51" xfId="35364"/>
    <cellStyle name="Percent 4 2 52" xfId="35365"/>
    <cellStyle name="Percent 4 2 53" xfId="35366"/>
    <cellStyle name="Percent 4 2 54" xfId="35367"/>
    <cellStyle name="Percent 4 2 55" xfId="35368"/>
    <cellStyle name="Percent 4 2 56" xfId="35369"/>
    <cellStyle name="Percent 4 2 57" xfId="35370"/>
    <cellStyle name="Percent 4 2 58" xfId="35371"/>
    <cellStyle name="Percent 4 2 59" xfId="35372"/>
    <cellStyle name="Percent 4 2 6" xfId="1287"/>
    <cellStyle name="Percent 4 2 6 10" xfId="18117"/>
    <cellStyle name="Percent 4 2 6 11" xfId="18118"/>
    <cellStyle name="Percent 4 2 6 12" xfId="18119"/>
    <cellStyle name="Percent 4 2 6 13" xfId="18120"/>
    <cellStyle name="Percent 4 2 6 14" xfId="18121"/>
    <cellStyle name="Percent 4 2 6 15" xfId="18122"/>
    <cellStyle name="Percent 4 2 6 16" xfId="18123"/>
    <cellStyle name="Percent 4 2 6 17" xfId="18124"/>
    <cellStyle name="Percent 4 2 6 2" xfId="18125"/>
    <cellStyle name="Percent 4 2 6 3" xfId="18126"/>
    <cellStyle name="Percent 4 2 6 4" xfId="18127"/>
    <cellStyle name="Percent 4 2 6 5" xfId="18128"/>
    <cellStyle name="Percent 4 2 6 6" xfId="18129"/>
    <cellStyle name="Percent 4 2 6 7" xfId="18130"/>
    <cellStyle name="Percent 4 2 6 8" xfId="18131"/>
    <cellStyle name="Percent 4 2 6 9" xfId="18132"/>
    <cellStyle name="Percent 4 2 60" xfId="35373"/>
    <cellStyle name="Percent 4 2 7" xfId="1288"/>
    <cellStyle name="Percent 4 2 7 10" xfId="18133"/>
    <cellStyle name="Percent 4 2 7 11" xfId="18134"/>
    <cellStyle name="Percent 4 2 7 12" xfId="18135"/>
    <cellStyle name="Percent 4 2 7 13" xfId="18136"/>
    <cellStyle name="Percent 4 2 7 14" xfId="18137"/>
    <cellStyle name="Percent 4 2 7 15" xfId="18138"/>
    <cellStyle name="Percent 4 2 7 16" xfId="18139"/>
    <cellStyle name="Percent 4 2 7 17" xfId="18140"/>
    <cellStyle name="Percent 4 2 7 2" xfId="18141"/>
    <cellStyle name="Percent 4 2 7 3" xfId="18142"/>
    <cellStyle name="Percent 4 2 7 4" xfId="18143"/>
    <cellStyle name="Percent 4 2 7 5" xfId="18144"/>
    <cellStyle name="Percent 4 2 7 6" xfId="18145"/>
    <cellStyle name="Percent 4 2 7 7" xfId="18146"/>
    <cellStyle name="Percent 4 2 7 8" xfId="18147"/>
    <cellStyle name="Percent 4 2 7 9" xfId="18148"/>
    <cellStyle name="Percent 4 2 8" xfId="1289"/>
    <cellStyle name="Percent 4 2 8 10" xfId="18149"/>
    <cellStyle name="Percent 4 2 8 11" xfId="18150"/>
    <cellStyle name="Percent 4 2 8 12" xfId="18151"/>
    <cellStyle name="Percent 4 2 8 13" xfId="18152"/>
    <cellStyle name="Percent 4 2 8 14" xfId="18153"/>
    <cellStyle name="Percent 4 2 8 15" xfId="18154"/>
    <cellStyle name="Percent 4 2 8 16" xfId="18155"/>
    <cellStyle name="Percent 4 2 8 17" xfId="18156"/>
    <cellStyle name="Percent 4 2 8 2" xfId="18157"/>
    <cellStyle name="Percent 4 2 8 3" xfId="18158"/>
    <cellStyle name="Percent 4 2 8 4" xfId="18159"/>
    <cellStyle name="Percent 4 2 8 5" xfId="18160"/>
    <cellStyle name="Percent 4 2 8 6" xfId="18161"/>
    <cellStyle name="Percent 4 2 8 7" xfId="18162"/>
    <cellStyle name="Percent 4 2 8 8" xfId="18163"/>
    <cellStyle name="Percent 4 2 8 9" xfId="18164"/>
    <cellStyle name="Percent 4 2 9" xfId="1290"/>
    <cellStyle name="Percent 4 2 9 10" xfId="18165"/>
    <cellStyle name="Percent 4 2 9 11" xfId="18166"/>
    <cellStyle name="Percent 4 2 9 12" xfId="18167"/>
    <cellStyle name="Percent 4 2 9 13" xfId="18168"/>
    <cellStyle name="Percent 4 2 9 14" xfId="18169"/>
    <cellStyle name="Percent 4 2 9 15" xfId="18170"/>
    <cellStyle name="Percent 4 2 9 16" xfId="18171"/>
    <cellStyle name="Percent 4 2 9 17" xfId="18172"/>
    <cellStyle name="Percent 4 2 9 2" xfId="18173"/>
    <cellStyle name="Percent 4 2 9 3" xfId="18174"/>
    <cellStyle name="Percent 4 2 9 4" xfId="18175"/>
    <cellStyle name="Percent 4 2 9 5" xfId="18176"/>
    <cellStyle name="Percent 4 2 9 6" xfId="18177"/>
    <cellStyle name="Percent 4 2 9 7" xfId="18178"/>
    <cellStyle name="Percent 4 2 9 8" xfId="18179"/>
    <cellStyle name="Percent 4 2 9 9" xfId="18180"/>
    <cellStyle name="Percent 4 20" xfId="1291"/>
    <cellStyle name="Percent 4 20 10" xfId="18181"/>
    <cellStyle name="Percent 4 20 11" xfId="18182"/>
    <cellStyle name="Percent 4 20 12" xfId="18183"/>
    <cellStyle name="Percent 4 20 13" xfId="18184"/>
    <cellStyle name="Percent 4 20 14" xfId="18185"/>
    <cellStyle name="Percent 4 20 15" xfId="18186"/>
    <cellStyle name="Percent 4 20 16" xfId="18187"/>
    <cellStyle name="Percent 4 20 17" xfId="18188"/>
    <cellStyle name="Percent 4 20 2" xfId="18189"/>
    <cellStyle name="Percent 4 20 3" xfId="18190"/>
    <cellStyle name="Percent 4 20 4" xfId="18191"/>
    <cellStyle name="Percent 4 20 5" xfId="18192"/>
    <cellStyle name="Percent 4 20 6" xfId="18193"/>
    <cellStyle name="Percent 4 20 7" xfId="18194"/>
    <cellStyle name="Percent 4 20 8" xfId="18195"/>
    <cellStyle name="Percent 4 20 9" xfId="18196"/>
    <cellStyle name="Percent 4 21" xfId="1292"/>
    <cellStyle name="Percent 4 21 10" xfId="18197"/>
    <cellStyle name="Percent 4 21 11" xfId="18198"/>
    <cellStyle name="Percent 4 21 12" xfId="18199"/>
    <cellStyle name="Percent 4 21 13" xfId="18200"/>
    <cellStyle name="Percent 4 21 14" xfId="18201"/>
    <cellStyle name="Percent 4 21 15" xfId="18202"/>
    <cellStyle name="Percent 4 21 16" xfId="18203"/>
    <cellStyle name="Percent 4 21 17" xfId="18204"/>
    <cellStyle name="Percent 4 21 2" xfId="18205"/>
    <cellStyle name="Percent 4 21 3" xfId="18206"/>
    <cellStyle name="Percent 4 21 4" xfId="18207"/>
    <cellStyle name="Percent 4 21 5" xfId="18208"/>
    <cellStyle name="Percent 4 21 6" xfId="18209"/>
    <cellStyle name="Percent 4 21 7" xfId="18210"/>
    <cellStyle name="Percent 4 21 8" xfId="18211"/>
    <cellStyle name="Percent 4 21 9" xfId="18212"/>
    <cellStyle name="Percent 4 22" xfId="1293"/>
    <cellStyle name="Percent 4 22 10" xfId="18213"/>
    <cellStyle name="Percent 4 22 11" xfId="18214"/>
    <cellStyle name="Percent 4 22 12" xfId="18215"/>
    <cellStyle name="Percent 4 22 13" xfId="18216"/>
    <cellStyle name="Percent 4 22 14" xfId="18217"/>
    <cellStyle name="Percent 4 22 15" xfId="18218"/>
    <cellStyle name="Percent 4 22 16" xfId="18219"/>
    <cellStyle name="Percent 4 22 17" xfId="18220"/>
    <cellStyle name="Percent 4 22 2" xfId="18221"/>
    <cellStyle name="Percent 4 22 3" xfId="18222"/>
    <cellStyle name="Percent 4 22 4" xfId="18223"/>
    <cellStyle name="Percent 4 22 5" xfId="18224"/>
    <cellStyle name="Percent 4 22 6" xfId="18225"/>
    <cellStyle name="Percent 4 22 7" xfId="18226"/>
    <cellStyle name="Percent 4 22 8" xfId="18227"/>
    <cellStyle name="Percent 4 22 9" xfId="18228"/>
    <cellStyle name="Percent 4 23" xfId="1294"/>
    <cellStyle name="Percent 4 23 10" xfId="18229"/>
    <cellStyle name="Percent 4 23 11" xfId="18230"/>
    <cellStyle name="Percent 4 23 12" xfId="18231"/>
    <cellStyle name="Percent 4 23 13" xfId="18232"/>
    <cellStyle name="Percent 4 23 14" xfId="18233"/>
    <cellStyle name="Percent 4 23 15" xfId="18234"/>
    <cellStyle name="Percent 4 23 16" xfId="18235"/>
    <cellStyle name="Percent 4 23 17" xfId="18236"/>
    <cellStyle name="Percent 4 23 2" xfId="18237"/>
    <cellStyle name="Percent 4 23 3" xfId="18238"/>
    <cellStyle name="Percent 4 23 4" xfId="18239"/>
    <cellStyle name="Percent 4 23 5" xfId="18240"/>
    <cellStyle name="Percent 4 23 6" xfId="18241"/>
    <cellStyle name="Percent 4 23 7" xfId="18242"/>
    <cellStyle name="Percent 4 23 8" xfId="18243"/>
    <cellStyle name="Percent 4 23 9" xfId="18244"/>
    <cellStyle name="Percent 4 24" xfId="1295"/>
    <cellStyle name="Percent 4 24 10" xfId="18245"/>
    <cellStyle name="Percent 4 24 11" xfId="18246"/>
    <cellStyle name="Percent 4 24 12" xfId="18247"/>
    <cellStyle name="Percent 4 24 13" xfId="18248"/>
    <cellStyle name="Percent 4 24 14" xfId="18249"/>
    <cellStyle name="Percent 4 24 15" xfId="18250"/>
    <cellStyle name="Percent 4 24 16" xfId="18251"/>
    <cellStyle name="Percent 4 24 17" xfId="18252"/>
    <cellStyle name="Percent 4 24 2" xfId="18253"/>
    <cellStyle name="Percent 4 24 3" xfId="18254"/>
    <cellStyle name="Percent 4 24 4" xfId="18255"/>
    <cellStyle name="Percent 4 24 5" xfId="18256"/>
    <cellStyle name="Percent 4 24 6" xfId="18257"/>
    <cellStyle name="Percent 4 24 7" xfId="18258"/>
    <cellStyle name="Percent 4 24 8" xfId="18259"/>
    <cellStyle name="Percent 4 24 9" xfId="18260"/>
    <cellStyle name="Percent 4 25" xfId="1296"/>
    <cellStyle name="Percent 4 25 10" xfId="18261"/>
    <cellStyle name="Percent 4 25 11" xfId="18262"/>
    <cellStyle name="Percent 4 25 12" xfId="18263"/>
    <cellStyle name="Percent 4 25 13" xfId="18264"/>
    <cellStyle name="Percent 4 25 14" xfId="18265"/>
    <cellStyle name="Percent 4 25 15" xfId="18266"/>
    <cellStyle name="Percent 4 25 16" xfId="18267"/>
    <cellStyle name="Percent 4 25 17" xfId="18268"/>
    <cellStyle name="Percent 4 25 2" xfId="18269"/>
    <cellStyle name="Percent 4 25 3" xfId="18270"/>
    <cellStyle name="Percent 4 25 4" xfId="18271"/>
    <cellStyle name="Percent 4 25 5" xfId="18272"/>
    <cellStyle name="Percent 4 25 6" xfId="18273"/>
    <cellStyle name="Percent 4 25 7" xfId="18274"/>
    <cellStyle name="Percent 4 25 8" xfId="18275"/>
    <cellStyle name="Percent 4 25 9" xfId="18276"/>
    <cellStyle name="Percent 4 26" xfId="1297"/>
    <cellStyle name="Percent 4 26 10" xfId="18277"/>
    <cellStyle name="Percent 4 26 11" xfId="18278"/>
    <cellStyle name="Percent 4 26 12" xfId="18279"/>
    <cellStyle name="Percent 4 26 13" xfId="18280"/>
    <cellStyle name="Percent 4 26 14" xfId="18281"/>
    <cellStyle name="Percent 4 26 15" xfId="18282"/>
    <cellStyle name="Percent 4 26 16" xfId="18283"/>
    <cellStyle name="Percent 4 26 17" xfId="18284"/>
    <cellStyle name="Percent 4 26 2" xfId="18285"/>
    <cellStyle name="Percent 4 26 3" xfId="18286"/>
    <cellStyle name="Percent 4 26 4" xfId="18287"/>
    <cellStyle name="Percent 4 26 5" xfId="18288"/>
    <cellStyle name="Percent 4 26 6" xfId="18289"/>
    <cellStyle name="Percent 4 26 7" xfId="18290"/>
    <cellStyle name="Percent 4 26 8" xfId="18291"/>
    <cellStyle name="Percent 4 26 9" xfId="18292"/>
    <cellStyle name="Percent 4 27" xfId="1298"/>
    <cellStyle name="Percent 4 27 10" xfId="18293"/>
    <cellStyle name="Percent 4 27 11" xfId="18294"/>
    <cellStyle name="Percent 4 27 12" xfId="18295"/>
    <cellStyle name="Percent 4 27 13" xfId="18296"/>
    <cellStyle name="Percent 4 27 14" xfId="18297"/>
    <cellStyle name="Percent 4 27 15" xfId="18298"/>
    <cellStyle name="Percent 4 27 16" xfId="18299"/>
    <cellStyle name="Percent 4 27 17" xfId="18300"/>
    <cellStyle name="Percent 4 27 2" xfId="18301"/>
    <cellStyle name="Percent 4 27 3" xfId="18302"/>
    <cellStyle name="Percent 4 27 4" xfId="18303"/>
    <cellStyle name="Percent 4 27 5" xfId="18304"/>
    <cellStyle name="Percent 4 27 6" xfId="18305"/>
    <cellStyle name="Percent 4 27 7" xfId="18306"/>
    <cellStyle name="Percent 4 27 8" xfId="18307"/>
    <cellStyle name="Percent 4 27 9" xfId="18308"/>
    <cellStyle name="Percent 4 28" xfId="1299"/>
    <cellStyle name="Percent 4 28 10" xfId="18309"/>
    <cellStyle name="Percent 4 28 11" xfId="18310"/>
    <cellStyle name="Percent 4 28 12" xfId="18311"/>
    <cellStyle name="Percent 4 28 13" xfId="18312"/>
    <cellStyle name="Percent 4 28 14" xfId="18313"/>
    <cellStyle name="Percent 4 28 15" xfId="18314"/>
    <cellStyle name="Percent 4 28 16" xfId="18315"/>
    <cellStyle name="Percent 4 28 17" xfId="18316"/>
    <cellStyle name="Percent 4 28 2" xfId="18317"/>
    <cellStyle name="Percent 4 28 3" xfId="18318"/>
    <cellStyle name="Percent 4 28 4" xfId="18319"/>
    <cellStyle name="Percent 4 28 5" xfId="18320"/>
    <cellStyle name="Percent 4 28 6" xfId="18321"/>
    <cellStyle name="Percent 4 28 7" xfId="18322"/>
    <cellStyle name="Percent 4 28 8" xfId="18323"/>
    <cellStyle name="Percent 4 28 9" xfId="18324"/>
    <cellStyle name="Percent 4 29" xfId="1300"/>
    <cellStyle name="Percent 4 29 10" xfId="18325"/>
    <cellStyle name="Percent 4 29 11" xfId="18326"/>
    <cellStyle name="Percent 4 29 12" xfId="18327"/>
    <cellStyle name="Percent 4 29 13" xfId="18328"/>
    <cellStyle name="Percent 4 29 14" xfId="18329"/>
    <cellStyle name="Percent 4 29 15" xfId="18330"/>
    <cellStyle name="Percent 4 29 16" xfId="18331"/>
    <cellStyle name="Percent 4 29 17" xfId="18332"/>
    <cellStyle name="Percent 4 29 2" xfId="18333"/>
    <cellStyle name="Percent 4 29 3" xfId="18334"/>
    <cellStyle name="Percent 4 29 4" xfId="18335"/>
    <cellStyle name="Percent 4 29 5" xfId="18336"/>
    <cellStyle name="Percent 4 29 6" xfId="18337"/>
    <cellStyle name="Percent 4 29 7" xfId="18338"/>
    <cellStyle name="Percent 4 29 8" xfId="18339"/>
    <cellStyle name="Percent 4 29 9" xfId="18340"/>
    <cellStyle name="Percent 4 3" xfId="1301"/>
    <cellStyle name="Percent 4 3 10" xfId="1951"/>
    <cellStyle name="Percent 4 3 2" xfId="1302"/>
    <cellStyle name="Percent 4 3 3" xfId="1303"/>
    <cellStyle name="Percent 4 3 4" xfId="1304"/>
    <cellStyle name="Percent 4 3 5" xfId="1305"/>
    <cellStyle name="Percent 4 3 6" xfId="1306"/>
    <cellStyle name="Percent 4 3 7" xfId="1307"/>
    <cellStyle name="Percent 4 3 8" xfId="1952"/>
    <cellStyle name="Percent 4 3 9" xfId="1953"/>
    <cellStyle name="Percent 4 30" xfId="1308"/>
    <cellStyle name="Percent 4 30 10" xfId="18341"/>
    <cellStyle name="Percent 4 30 11" xfId="18342"/>
    <cellStyle name="Percent 4 30 12" xfId="18343"/>
    <cellStyle name="Percent 4 30 13" xfId="18344"/>
    <cellStyle name="Percent 4 30 14" xfId="18345"/>
    <cellStyle name="Percent 4 30 15" xfId="18346"/>
    <cellStyle name="Percent 4 30 16" xfId="18347"/>
    <cellStyle name="Percent 4 30 17" xfId="18348"/>
    <cellStyle name="Percent 4 30 2" xfId="18349"/>
    <cellStyle name="Percent 4 30 3" xfId="18350"/>
    <cellStyle name="Percent 4 30 4" xfId="18351"/>
    <cellStyle name="Percent 4 30 5" xfId="18352"/>
    <cellStyle name="Percent 4 30 6" xfId="18353"/>
    <cellStyle name="Percent 4 30 7" xfId="18354"/>
    <cellStyle name="Percent 4 30 8" xfId="18355"/>
    <cellStyle name="Percent 4 30 9" xfId="18356"/>
    <cellStyle name="Percent 4 31" xfId="1309"/>
    <cellStyle name="Percent 4 31 10" xfId="18357"/>
    <cellStyle name="Percent 4 31 11" xfId="18358"/>
    <cellStyle name="Percent 4 31 12" xfId="18359"/>
    <cellStyle name="Percent 4 31 13" xfId="18360"/>
    <cellStyle name="Percent 4 31 14" xfId="18361"/>
    <cellStyle name="Percent 4 31 15" xfId="18362"/>
    <cellStyle name="Percent 4 31 16" xfId="18363"/>
    <cellStyle name="Percent 4 31 17" xfId="18364"/>
    <cellStyle name="Percent 4 31 2" xfId="18365"/>
    <cellStyle name="Percent 4 31 3" xfId="18366"/>
    <cellStyle name="Percent 4 31 4" xfId="18367"/>
    <cellStyle name="Percent 4 31 5" xfId="18368"/>
    <cellStyle name="Percent 4 31 6" xfId="18369"/>
    <cellStyle name="Percent 4 31 7" xfId="18370"/>
    <cellStyle name="Percent 4 31 8" xfId="18371"/>
    <cellStyle name="Percent 4 31 9" xfId="18372"/>
    <cellStyle name="Percent 4 32" xfId="1310"/>
    <cellStyle name="Percent 4 32 10" xfId="18373"/>
    <cellStyle name="Percent 4 32 11" xfId="18374"/>
    <cellStyle name="Percent 4 32 12" xfId="18375"/>
    <cellStyle name="Percent 4 32 13" xfId="18376"/>
    <cellStyle name="Percent 4 32 14" xfId="18377"/>
    <cellStyle name="Percent 4 32 15" xfId="18378"/>
    <cellStyle name="Percent 4 32 16" xfId="18379"/>
    <cellStyle name="Percent 4 32 17" xfId="18380"/>
    <cellStyle name="Percent 4 32 2" xfId="18381"/>
    <cellStyle name="Percent 4 32 3" xfId="18382"/>
    <cellStyle name="Percent 4 32 4" xfId="18383"/>
    <cellStyle name="Percent 4 32 5" xfId="18384"/>
    <cellStyle name="Percent 4 32 6" xfId="18385"/>
    <cellStyle name="Percent 4 32 7" xfId="18386"/>
    <cellStyle name="Percent 4 32 8" xfId="18387"/>
    <cellStyle name="Percent 4 32 9" xfId="18388"/>
    <cellStyle name="Percent 4 33" xfId="1311"/>
    <cellStyle name="Percent 4 33 10" xfId="18389"/>
    <cellStyle name="Percent 4 33 11" xfId="18390"/>
    <cellStyle name="Percent 4 33 12" xfId="18391"/>
    <cellStyle name="Percent 4 33 13" xfId="18392"/>
    <cellStyle name="Percent 4 33 14" xfId="18393"/>
    <cellStyle name="Percent 4 33 15" xfId="18394"/>
    <cellStyle name="Percent 4 33 16" xfId="18395"/>
    <cellStyle name="Percent 4 33 17" xfId="18396"/>
    <cellStyle name="Percent 4 33 2" xfId="18397"/>
    <cellStyle name="Percent 4 33 3" xfId="18398"/>
    <cellStyle name="Percent 4 33 4" xfId="18399"/>
    <cellStyle name="Percent 4 33 5" xfId="18400"/>
    <cellStyle name="Percent 4 33 6" xfId="18401"/>
    <cellStyle name="Percent 4 33 7" xfId="18402"/>
    <cellStyle name="Percent 4 33 8" xfId="18403"/>
    <cellStyle name="Percent 4 33 9" xfId="18404"/>
    <cellStyle name="Percent 4 34" xfId="1312"/>
    <cellStyle name="Percent 4 34 10" xfId="18405"/>
    <cellStyle name="Percent 4 34 11" xfId="18406"/>
    <cellStyle name="Percent 4 34 12" xfId="18407"/>
    <cellStyle name="Percent 4 34 13" xfId="18408"/>
    <cellStyle name="Percent 4 34 14" xfId="18409"/>
    <cellStyle name="Percent 4 34 15" xfId="18410"/>
    <cellStyle name="Percent 4 34 16" xfId="18411"/>
    <cellStyle name="Percent 4 34 17" xfId="18412"/>
    <cellStyle name="Percent 4 34 2" xfId="18413"/>
    <cellStyle name="Percent 4 34 3" xfId="18414"/>
    <cellStyle name="Percent 4 34 4" xfId="18415"/>
    <cellStyle name="Percent 4 34 5" xfId="18416"/>
    <cellStyle name="Percent 4 34 6" xfId="18417"/>
    <cellStyle name="Percent 4 34 7" xfId="18418"/>
    <cellStyle name="Percent 4 34 8" xfId="18419"/>
    <cellStyle name="Percent 4 34 9" xfId="18420"/>
    <cellStyle name="Percent 4 35" xfId="1313"/>
    <cellStyle name="Percent 4 35 10" xfId="18421"/>
    <cellStyle name="Percent 4 35 11" xfId="18422"/>
    <cellStyle name="Percent 4 35 12" xfId="18423"/>
    <cellStyle name="Percent 4 35 13" xfId="18424"/>
    <cellStyle name="Percent 4 35 14" xfId="18425"/>
    <cellStyle name="Percent 4 35 15" xfId="18426"/>
    <cellStyle name="Percent 4 35 16" xfId="18427"/>
    <cellStyle name="Percent 4 35 17" xfId="18428"/>
    <cellStyle name="Percent 4 35 2" xfId="18429"/>
    <cellStyle name="Percent 4 35 3" xfId="18430"/>
    <cellStyle name="Percent 4 35 4" xfId="18431"/>
    <cellStyle name="Percent 4 35 5" xfId="18432"/>
    <cellStyle name="Percent 4 35 6" xfId="18433"/>
    <cellStyle name="Percent 4 35 7" xfId="18434"/>
    <cellStyle name="Percent 4 35 8" xfId="18435"/>
    <cellStyle name="Percent 4 35 9" xfId="18436"/>
    <cellStyle name="Percent 4 36" xfId="1314"/>
    <cellStyle name="Percent 4 36 10" xfId="18437"/>
    <cellStyle name="Percent 4 36 11" xfId="18438"/>
    <cellStyle name="Percent 4 36 12" xfId="18439"/>
    <cellStyle name="Percent 4 36 13" xfId="18440"/>
    <cellStyle name="Percent 4 36 14" xfId="18441"/>
    <cellStyle name="Percent 4 36 15" xfId="18442"/>
    <cellStyle name="Percent 4 36 16" xfId="18443"/>
    <cellStyle name="Percent 4 36 17" xfId="18444"/>
    <cellStyle name="Percent 4 36 2" xfId="18445"/>
    <cellStyle name="Percent 4 36 3" xfId="18446"/>
    <cellStyle name="Percent 4 36 4" xfId="18447"/>
    <cellStyle name="Percent 4 36 5" xfId="18448"/>
    <cellStyle name="Percent 4 36 6" xfId="18449"/>
    <cellStyle name="Percent 4 36 7" xfId="18450"/>
    <cellStyle name="Percent 4 36 8" xfId="18451"/>
    <cellStyle name="Percent 4 36 9" xfId="18452"/>
    <cellStyle name="Percent 4 37" xfId="1315"/>
    <cellStyle name="Percent 4 37 10" xfId="18453"/>
    <cellStyle name="Percent 4 37 11" xfId="18454"/>
    <cellStyle name="Percent 4 37 12" xfId="18455"/>
    <cellStyle name="Percent 4 37 13" xfId="18456"/>
    <cellStyle name="Percent 4 37 14" xfId="18457"/>
    <cellStyle name="Percent 4 37 15" xfId="18458"/>
    <cellStyle name="Percent 4 37 16" xfId="18459"/>
    <cellStyle name="Percent 4 37 17" xfId="18460"/>
    <cellStyle name="Percent 4 37 2" xfId="18461"/>
    <cellStyle name="Percent 4 37 3" xfId="18462"/>
    <cellStyle name="Percent 4 37 4" xfId="18463"/>
    <cellStyle name="Percent 4 37 5" xfId="18464"/>
    <cellStyle name="Percent 4 37 6" xfId="18465"/>
    <cellStyle name="Percent 4 37 7" xfId="18466"/>
    <cellStyle name="Percent 4 37 8" xfId="18467"/>
    <cellStyle name="Percent 4 37 9" xfId="18468"/>
    <cellStyle name="Percent 4 38" xfId="1316"/>
    <cellStyle name="Percent 4 38 10" xfId="18469"/>
    <cellStyle name="Percent 4 38 11" xfId="18470"/>
    <cellStyle name="Percent 4 38 12" xfId="18471"/>
    <cellStyle name="Percent 4 38 13" xfId="18472"/>
    <cellStyle name="Percent 4 38 14" xfId="18473"/>
    <cellStyle name="Percent 4 38 15" xfId="18474"/>
    <cellStyle name="Percent 4 38 16" xfId="18475"/>
    <cellStyle name="Percent 4 38 17" xfId="18476"/>
    <cellStyle name="Percent 4 38 2" xfId="18477"/>
    <cellStyle name="Percent 4 38 3" xfId="18478"/>
    <cellStyle name="Percent 4 38 4" xfId="18479"/>
    <cellStyle name="Percent 4 38 5" xfId="18480"/>
    <cellStyle name="Percent 4 38 6" xfId="18481"/>
    <cellStyle name="Percent 4 38 7" xfId="18482"/>
    <cellStyle name="Percent 4 38 8" xfId="18483"/>
    <cellStyle name="Percent 4 38 9" xfId="18484"/>
    <cellStyle name="Percent 4 39" xfId="1317"/>
    <cellStyle name="Percent 4 39 10" xfId="18485"/>
    <cellStyle name="Percent 4 39 11" xfId="18486"/>
    <cellStyle name="Percent 4 39 12" xfId="18487"/>
    <cellStyle name="Percent 4 39 13" xfId="18488"/>
    <cellStyle name="Percent 4 39 14" xfId="18489"/>
    <cellStyle name="Percent 4 39 15" xfId="18490"/>
    <cellStyle name="Percent 4 39 16" xfId="18491"/>
    <cellStyle name="Percent 4 39 17" xfId="18492"/>
    <cellStyle name="Percent 4 39 2" xfId="18493"/>
    <cellStyle name="Percent 4 39 3" xfId="18494"/>
    <cellStyle name="Percent 4 39 4" xfId="18495"/>
    <cellStyle name="Percent 4 39 5" xfId="18496"/>
    <cellStyle name="Percent 4 39 6" xfId="18497"/>
    <cellStyle name="Percent 4 39 7" xfId="18498"/>
    <cellStyle name="Percent 4 39 8" xfId="18499"/>
    <cellStyle name="Percent 4 39 9" xfId="18500"/>
    <cellStyle name="Percent 4 4" xfId="1318"/>
    <cellStyle name="Percent 4 4 10" xfId="1954"/>
    <cellStyle name="Percent 4 4 11" xfId="18501"/>
    <cellStyle name="Percent 4 4 12" xfId="18502"/>
    <cellStyle name="Percent 4 4 13" xfId="18503"/>
    <cellStyle name="Percent 4 4 14" xfId="18504"/>
    <cellStyle name="Percent 4 4 15" xfId="18505"/>
    <cellStyle name="Percent 4 4 16" xfId="18506"/>
    <cellStyle name="Percent 4 4 17" xfId="18507"/>
    <cellStyle name="Percent 4 4 2" xfId="1319"/>
    <cellStyle name="Percent 4 4 3" xfId="1320"/>
    <cellStyle name="Percent 4 4 4" xfId="1321"/>
    <cellStyle name="Percent 4 4 5" xfId="1322"/>
    <cellStyle name="Percent 4 4 6" xfId="1323"/>
    <cellStyle name="Percent 4 4 7" xfId="1324"/>
    <cellStyle name="Percent 4 4 8" xfId="1955"/>
    <cellStyle name="Percent 4 4 9" xfId="1956"/>
    <cellStyle name="Percent 4 40" xfId="1325"/>
    <cellStyle name="Percent 4 40 10" xfId="18508"/>
    <cellStyle name="Percent 4 40 11" xfId="18509"/>
    <cellStyle name="Percent 4 40 12" xfId="18510"/>
    <cellStyle name="Percent 4 40 13" xfId="18511"/>
    <cellStyle name="Percent 4 40 14" xfId="18512"/>
    <cellStyle name="Percent 4 40 15" xfId="18513"/>
    <cellStyle name="Percent 4 40 16" xfId="18514"/>
    <cellStyle name="Percent 4 40 17" xfId="18515"/>
    <cellStyle name="Percent 4 40 2" xfId="18516"/>
    <cellStyle name="Percent 4 40 3" xfId="18517"/>
    <cellStyle name="Percent 4 40 4" xfId="18518"/>
    <cellStyle name="Percent 4 40 5" xfId="18519"/>
    <cellStyle name="Percent 4 40 6" xfId="18520"/>
    <cellStyle name="Percent 4 40 7" xfId="18521"/>
    <cellStyle name="Percent 4 40 8" xfId="18522"/>
    <cellStyle name="Percent 4 40 9" xfId="18523"/>
    <cellStyle name="Percent 4 41" xfId="1326"/>
    <cellStyle name="Percent 4 41 10" xfId="18524"/>
    <cellStyle name="Percent 4 41 11" xfId="18525"/>
    <cellStyle name="Percent 4 41 12" xfId="18526"/>
    <cellStyle name="Percent 4 41 13" xfId="18527"/>
    <cellStyle name="Percent 4 41 14" xfId="18528"/>
    <cellStyle name="Percent 4 41 15" xfId="18529"/>
    <cellStyle name="Percent 4 41 16" xfId="18530"/>
    <cellStyle name="Percent 4 41 17" xfId="18531"/>
    <cellStyle name="Percent 4 41 2" xfId="18532"/>
    <cellStyle name="Percent 4 41 3" xfId="18533"/>
    <cellStyle name="Percent 4 41 4" xfId="18534"/>
    <cellStyle name="Percent 4 41 5" xfId="18535"/>
    <cellStyle name="Percent 4 41 6" xfId="18536"/>
    <cellStyle name="Percent 4 41 7" xfId="18537"/>
    <cellStyle name="Percent 4 41 8" xfId="18538"/>
    <cellStyle name="Percent 4 41 9" xfId="18539"/>
    <cellStyle name="Percent 4 42" xfId="1327"/>
    <cellStyle name="Percent 4 42 10" xfId="18540"/>
    <cellStyle name="Percent 4 42 11" xfId="18541"/>
    <cellStyle name="Percent 4 42 12" xfId="18542"/>
    <cellStyle name="Percent 4 42 13" xfId="18543"/>
    <cellStyle name="Percent 4 42 14" xfId="18544"/>
    <cellStyle name="Percent 4 42 15" xfId="18545"/>
    <cellStyle name="Percent 4 42 16" xfId="18546"/>
    <cellStyle name="Percent 4 42 17" xfId="18547"/>
    <cellStyle name="Percent 4 42 2" xfId="18548"/>
    <cellStyle name="Percent 4 42 3" xfId="18549"/>
    <cellStyle name="Percent 4 42 4" xfId="18550"/>
    <cellStyle name="Percent 4 42 5" xfId="18551"/>
    <cellStyle name="Percent 4 42 6" xfId="18552"/>
    <cellStyle name="Percent 4 42 7" xfId="18553"/>
    <cellStyle name="Percent 4 42 8" xfId="18554"/>
    <cellStyle name="Percent 4 42 9" xfId="18555"/>
    <cellStyle name="Percent 4 43" xfId="1328"/>
    <cellStyle name="Percent 4 43 10" xfId="18556"/>
    <cellStyle name="Percent 4 43 11" xfId="18557"/>
    <cellStyle name="Percent 4 43 12" xfId="18558"/>
    <cellStyle name="Percent 4 43 13" xfId="18559"/>
    <cellStyle name="Percent 4 43 14" xfId="18560"/>
    <cellStyle name="Percent 4 43 15" xfId="18561"/>
    <cellStyle name="Percent 4 43 16" xfId="18562"/>
    <cellStyle name="Percent 4 43 17" xfId="18563"/>
    <cellStyle name="Percent 4 43 2" xfId="18564"/>
    <cellStyle name="Percent 4 43 3" xfId="18565"/>
    <cellStyle name="Percent 4 43 4" xfId="18566"/>
    <cellStyle name="Percent 4 43 5" xfId="18567"/>
    <cellStyle name="Percent 4 43 6" xfId="18568"/>
    <cellStyle name="Percent 4 43 7" xfId="18569"/>
    <cellStyle name="Percent 4 43 8" xfId="18570"/>
    <cellStyle name="Percent 4 43 9" xfId="18571"/>
    <cellStyle name="Percent 4 44" xfId="1329"/>
    <cellStyle name="Percent 4 44 10" xfId="18572"/>
    <cellStyle name="Percent 4 44 11" xfId="18573"/>
    <cellStyle name="Percent 4 44 12" xfId="18574"/>
    <cellStyle name="Percent 4 44 13" xfId="18575"/>
    <cellStyle name="Percent 4 44 14" xfId="18576"/>
    <cellStyle name="Percent 4 44 15" xfId="18577"/>
    <cellStyle name="Percent 4 44 16" xfId="18578"/>
    <cellStyle name="Percent 4 44 17" xfId="18579"/>
    <cellStyle name="Percent 4 44 2" xfId="18580"/>
    <cellStyle name="Percent 4 44 3" xfId="18581"/>
    <cellStyle name="Percent 4 44 4" xfId="18582"/>
    <cellStyle name="Percent 4 44 5" xfId="18583"/>
    <cellStyle name="Percent 4 44 6" xfId="18584"/>
    <cellStyle name="Percent 4 44 7" xfId="18585"/>
    <cellStyle name="Percent 4 44 8" xfId="18586"/>
    <cellStyle name="Percent 4 44 9" xfId="18587"/>
    <cellStyle name="Percent 4 45" xfId="1330"/>
    <cellStyle name="Percent 4 45 10" xfId="18588"/>
    <cellStyle name="Percent 4 45 11" xfId="18589"/>
    <cellStyle name="Percent 4 45 12" xfId="18590"/>
    <cellStyle name="Percent 4 45 13" xfId="18591"/>
    <cellStyle name="Percent 4 45 14" xfId="18592"/>
    <cellStyle name="Percent 4 45 15" xfId="18593"/>
    <cellStyle name="Percent 4 45 16" xfId="18594"/>
    <cellStyle name="Percent 4 45 17" xfId="18595"/>
    <cellStyle name="Percent 4 45 2" xfId="18596"/>
    <cellStyle name="Percent 4 45 3" xfId="18597"/>
    <cellStyle name="Percent 4 45 4" xfId="18598"/>
    <cellStyle name="Percent 4 45 5" xfId="18599"/>
    <cellStyle name="Percent 4 45 6" xfId="18600"/>
    <cellStyle name="Percent 4 45 7" xfId="18601"/>
    <cellStyle name="Percent 4 45 8" xfId="18602"/>
    <cellStyle name="Percent 4 45 9" xfId="18603"/>
    <cellStyle name="Percent 4 46" xfId="1331"/>
    <cellStyle name="Percent 4 46 10" xfId="18604"/>
    <cellStyle name="Percent 4 46 11" xfId="18605"/>
    <cellStyle name="Percent 4 46 12" xfId="18606"/>
    <cellStyle name="Percent 4 46 13" xfId="18607"/>
    <cellStyle name="Percent 4 46 14" xfId="18608"/>
    <cellStyle name="Percent 4 46 15" xfId="18609"/>
    <cellStyle name="Percent 4 46 16" xfId="18610"/>
    <cellStyle name="Percent 4 46 17" xfId="18611"/>
    <cellStyle name="Percent 4 46 2" xfId="18612"/>
    <cellStyle name="Percent 4 46 3" xfId="18613"/>
    <cellStyle name="Percent 4 46 4" xfId="18614"/>
    <cellStyle name="Percent 4 46 5" xfId="18615"/>
    <cellStyle name="Percent 4 46 6" xfId="18616"/>
    <cellStyle name="Percent 4 46 7" xfId="18617"/>
    <cellStyle name="Percent 4 46 8" xfId="18618"/>
    <cellStyle name="Percent 4 46 9" xfId="18619"/>
    <cellStyle name="Percent 4 47" xfId="1332"/>
    <cellStyle name="Percent 4 47 10" xfId="18620"/>
    <cellStyle name="Percent 4 47 11" xfId="18621"/>
    <cellStyle name="Percent 4 47 12" xfId="18622"/>
    <cellStyle name="Percent 4 47 13" xfId="18623"/>
    <cellStyle name="Percent 4 47 14" xfId="18624"/>
    <cellStyle name="Percent 4 47 15" xfId="18625"/>
    <cellStyle name="Percent 4 47 16" xfId="18626"/>
    <cellStyle name="Percent 4 47 17" xfId="18627"/>
    <cellStyle name="Percent 4 47 2" xfId="18628"/>
    <cellStyle name="Percent 4 47 3" xfId="18629"/>
    <cellStyle name="Percent 4 47 4" xfId="18630"/>
    <cellStyle name="Percent 4 47 5" xfId="18631"/>
    <cellStyle name="Percent 4 47 6" xfId="18632"/>
    <cellStyle name="Percent 4 47 7" xfId="18633"/>
    <cellStyle name="Percent 4 47 8" xfId="18634"/>
    <cellStyle name="Percent 4 47 9" xfId="18635"/>
    <cellStyle name="Percent 4 48" xfId="1333"/>
    <cellStyle name="Percent 4 48 10" xfId="18636"/>
    <cellStyle name="Percent 4 48 11" xfId="18637"/>
    <cellStyle name="Percent 4 48 12" xfId="18638"/>
    <cellStyle name="Percent 4 48 13" xfId="18639"/>
    <cellStyle name="Percent 4 48 14" xfId="18640"/>
    <cellStyle name="Percent 4 48 15" xfId="18641"/>
    <cellStyle name="Percent 4 48 16" xfId="18642"/>
    <cellStyle name="Percent 4 48 17" xfId="18643"/>
    <cellStyle name="Percent 4 48 2" xfId="18644"/>
    <cellStyle name="Percent 4 48 3" xfId="18645"/>
    <cellStyle name="Percent 4 48 4" xfId="18646"/>
    <cellStyle name="Percent 4 48 5" xfId="18647"/>
    <cellStyle name="Percent 4 48 6" xfId="18648"/>
    <cellStyle name="Percent 4 48 7" xfId="18649"/>
    <cellStyle name="Percent 4 48 8" xfId="18650"/>
    <cellStyle name="Percent 4 48 9" xfId="18651"/>
    <cellStyle name="Percent 4 49" xfId="35374"/>
    <cellStyle name="Percent 4 5" xfId="1334"/>
    <cellStyle name="Percent 4 5 10" xfId="1957"/>
    <cellStyle name="Percent 4 5 11" xfId="18652"/>
    <cellStyle name="Percent 4 5 12" xfId="18653"/>
    <cellStyle name="Percent 4 5 13" xfId="18654"/>
    <cellStyle name="Percent 4 5 14" xfId="18655"/>
    <cellStyle name="Percent 4 5 15" xfId="18656"/>
    <cellStyle name="Percent 4 5 16" xfId="18657"/>
    <cellStyle name="Percent 4 5 17" xfId="18658"/>
    <cellStyle name="Percent 4 5 2" xfId="1335"/>
    <cellStyle name="Percent 4 5 3" xfId="1336"/>
    <cellStyle name="Percent 4 5 4" xfId="1337"/>
    <cellStyle name="Percent 4 5 5" xfId="1338"/>
    <cellStyle name="Percent 4 5 6" xfId="1339"/>
    <cellStyle name="Percent 4 5 7" xfId="1340"/>
    <cellStyle name="Percent 4 5 8" xfId="1958"/>
    <cellStyle name="Percent 4 5 9" xfId="1959"/>
    <cellStyle name="Percent 4 50" xfId="35375"/>
    <cellStyle name="Percent 4 51" xfId="35376"/>
    <cellStyle name="Percent 4 52" xfId="35377"/>
    <cellStyle name="Percent 4 53" xfId="35378"/>
    <cellStyle name="Percent 4 54" xfId="35379"/>
    <cellStyle name="Percent 4 55" xfId="35380"/>
    <cellStyle name="Percent 4 56" xfId="35381"/>
    <cellStyle name="Percent 4 57" xfId="35382"/>
    <cellStyle name="Percent 4 58" xfId="35383"/>
    <cellStyle name="Percent 4 59" xfId="35384"/>
    <cellStyle name="Percent 4 6" xfId="1341"/>
    <cellStyle name="Percent 4 6 10" xfId="18659"/>
    <cellStyle name="Percent 4 6 11" xfId="18660"/>
    <cellStyle name="Percent 4 6 12" xfId="18661"/>
    <cellStyle name="Percent 4 6 13" xfId="18662"/>
    <cellStyle name="Percent 4 6 14" xfId="18663"/>
    <cellStyle name="Percent 4 6 15" xfId="18664"/>
    <cellStyle name="Percent 4 6 16" xfId="18665"/>
    <cellStyle name="Percent 4 6 17" xfId="18666"/>
    <cellStyle name="Percent 4 6 2" xfId="18667"/>
    <cellStyle name="Percent 4 6 3" xfId="18668"/>
    <cellStyle name="Percent 4 6 4" xfId="18669"/>
    <cellStyle name="Percent 4 6 5" xfId="18670"/>
    <cellStyle name="Percent 4 6 6" xfId="18671"/>
    <cellStyle name="Percent 4 6 7" xfId="18672"/>
    <cellStyle name="Percent 4 6 8" xfId="18673"/>
    <cellStyle name="Percent 4 6 9" xfId="18674"/>
    <cellStyle name="Percent 4 60" xfId="35385"/>
    <cellStyle name="Percent 4 61" xfId="35386"/>
    <cellStyle name="Percent 4 7" xfId="1342"/>
    <cellStyle name="Percent 4 7 10" xfId="18675"/>
    <cellStyle name="Percent 4 7 11" xfId="18676"/>
    <cellStyle name="Percent 4 7 12" xfId="18677"/>
    <cellStyle name="Percent 4 7 13" xfId="18678"/>
    <cellStyle name="Percent 4 7 14" xfId="18679"/>
    <cellStyle name="Percent 4 7 15" xfId="18680"/>
    <cellStyle name="Percent 4 7 16" xfId="18681"/>
    <cellStyle name="Percent 4 7 17" xfId="18682"/>
    <cellStyle name="Percent 4 7 2" xfId="18683"/>
    <cellStyle name="Percent 4 7 3" xfId="18684"/>
    <cellStyle name="Percent 4 7 4" xfId="18685"/>
    <cellStyle name="Percent 4 7 5" xfId="18686"/>
    <cellStyle name="Percent 4 7 6" xfId="18687"/>
    <cellStyle name="Percent 4 7 7" xfId="18688"/>
    <cellStyle name="Percent 4 7 8" xfId="18689"/>
    <cellStyle name="Percent 4 7 9" xfId="18690"/>
    <cellStyle name="Percent 4 8" xfId="1343"/>
    <cellStyle name="Percent 4 8 10" xfId="18691"/>
    <cellStyle name="Percent 4 8 11" xfId="18692"/>
    <cellStyle name="Percent 4 8 12" xfId="18693"/>
    <cellStyle name="Percent 4 8 13" xfId="18694"/>
    <cellStyle name="Percent 4 8 14" xfId="18695"/>
    <cellStyle name="Percent 4 8 15" xfId="18696"/>
    <cellStyle name="Percent 4 8 16" xfId="18697"/>
    <cellStyle name="Percent 4 8 17" xfId="18698"/>
    <cellStyle name="Percent 4 8 2" xfId="18699"/>
    <cellStyle name="Percent 4 8 3" xfId="18700"/>
    <cellStyle name="Percent 4 8 4" xfId="18701"/>
    <cellStyle name="Percent 4 8 5" xfId="18702"/>
    <cellStyle name="Percent 4 8 6" xfId="18703"/>
    <cellStyle name="Percent 4 8 7" xfId="18704"/>
    <cellStyle name="Percent 4 8 8" xfId="18705"/>
    <cellStyle name="Percent 4 8 9" xfId="18706"/>
    <cellStyle name="Percent 4 9" xfId="1344"/>
    <cellStyle name="Percent 4 9 10" xfId="18707"/>
    <cellStyle name="Percent 4 9 11" xfId="18708"/>
    <cellStyle name="Percent 4 9 12" xfId="18709"/>
    <cellStyle name="Percent 4 9 13" xfId="18710"/>
    <cellStyle name="Percent 4 9 14" xfId="18711"/>
    <cellStyle name="Percent 4 9 15" xfId="18712"/>
    <cellStyle name="Percent 4 9 16" xfId="18713"/>
    <cellStyle name="Percent 4 9 17" xfId="18714"/>
    <cellStyle name="Percent 4 9 2" xfId="18715"/>
    <cellStyle name="Percent 4 9 3" xfId="18716"/>
    <cellStyle name="Percent 4 9 4" xfId="18717"/>
    <cellStyle name="Percent 4 9 5" xfId="18718"/>
    <cellStyle name="Percent 4 9 6" xfId="18719"/>
    <cellStyle name="Percent 4 9 7" xfId="18720"/>
    <cellStyle name="Percent 4 9 8" xfId="18721"/>
    <cellStyle name="Percent 4 9 9" xfId="18722"/>
    <cellStyle name="Percent 5" xfId="1345"/>
    <cellStyle name="Percent 6" xfId="1346"/>
    <cellStyle name="Percent 6 10" xfId="1347"/>
    <cellStyle name="Percent 6 10 10" xfId="18723"/>
    <cellStyle name="Percent 6 10 11" xfId="18724"/>
    <cellStyle name="Percent 6 10 12" xfId="18725"/>
    <cellStyle name="Percent 6 10 13" xfId="18726"/>
    <cellStyle name="Percent 6 10 14" xfId="18727"/>
    <cellStyle name="Percent 6 10 15" xfId="18728"/>
    <cellStyle name="Percent 6 10 16" xfId="18729"/>
    <cellStyle name="Percent 6 10 17" xfId="18730"/>
    <cellStyle name="Percent 6 10 2" xfId="18731"/>
    <cellStyle name="Percent 6 10 3" xfId="18732"/>
    <cellStyle name="Percent 6 10 4" xfId="18733"/>
    <cellStyle name="Percent 6 10 5" xfId="18734"/>
    <cellStyle name="Percent 6 10 6" xfId="18735"/>
    <cellStyle name="Percent 6 10 7" xfId="18736"/>
    <cellStyle name="Percent 6 10 8" xfId="18737"/>
    <cellStyle name="Percent 6 10 9" xfId="18738"/>
    <cellStyle name="Percent 6 11" xfId="1348"/>
    <cellStyle name="Percent 6 11 10" xfId="18739"/>
    <cellStyle name="Percent 6 11 11" xfId="18740"/>
    <cellStyle name="Percent 6 11 12" xfId="18741"/>
    <cellStyle name="Percent 6 11 13" xfId="18742"/>
    <cellStyle name="Percent 6 11 14" xfId="18743"/>
    <cellStyle name="Percent 6 11 15" xfId="18744"/>
    <cellStyle name="Percent 6 11 16" xfId="18745"/>
    <cellStyle name="Percent 6 11 17" xfId="18746"/>
    <cellStyle name="Percent 6 11 2" xfId="18747"/>
    <cellStyle name="Percent 6 11 3" xfId="18748"/>
    <cellStyle name="Percent 6 11 4" xfId="18749"/>
    <cellStyle name="Percent 6 11 5" xfId="18750"/>
    <cellStyle name="Percent 6 11 6" xfId="18751"/>
    <cellStyle name="Percent 6 11 7" xfId="18752"/>
    <cellStyle name="Percent 6 11 8" xfId="18753"/>
    <cellStyle name="Percent 6 11 9" xfId="18754"/>
    <cellStyle name="Percent 6 12" xfId="1349"/>
    <cellStyle name="Percent 6 12 10" xfId="18755"/>
    <cellStyle name="Percent 6 12 11" xfId="18756"/>
    <cellStyle name="Percent 6 12 12" xfId="18757"/>
    <cellStyle name="Percent 6 12 13" xfId="18758"/>
    <cellStyle name="Percent 6 12 14" xfId="18759"/>
    <cellStyle name="Percent 6 12 15" xfId="18760"/>
    <cellStyle name="Percent 6 12 16" xfId="18761"/>
    <cellStyle name="Percent 6 12 17" xfId="18762"/>
    <cellStyle name="Percent 6 12 2" xfId="18763"/>
    <cellStyle name="Percent 6 12 3" xfId="18764"/>
    <cellStyle name="Percent 6 12 4" xfId="18765"/>
    <cellStyle name="Percent 6 12 5" xfId="18766"/>
    <cellStyle name="Percent 6 12 6" xfId="18767"/>
    <cellStyle name="Percent 6 12 7" xfId="18768"/>
    <cellStyle name="Percent 6 12 8" xfId="18769"/>
    <cellStyle name="Percent 6 12 9" xfId="18770"/>
    <cellStyle name="Percent 6 13" xfId="1350"/>
    <cellStyle name="Percent 6 13 10" xfId="18771"/>
    <cellStyle name="Percent 6 13 11" xfId="18772"/>
    <cellStyle name="Percent 6 13 12" xfId="18773"/>
    <cellStyle name="Percent 6 13 13" xfId="18774"/>
    <cellStyle name="Percent 6 13 14" xfId="18775"/>
    <cellStyle name="Percent 6 13 15" xfId="18776"/>
    <cellStyle name="Percent 6 13 16" xfId="18777"/>
    <cellStyle name="Percent 6 13 17" xfId="18778"/>
    <cellStyle name="Percent 6 13 2" xfId="18779"/>
    <cellStyle name="Percent 6 13 3" xfId="18780"/>
    <cellStyle name="Percent 6 13 4" xfId="18781"/>
    <cellStyle name="Percent 6 13 5" xfId="18782"/>
    <cellStyle name="Percent 6 13 6" xfId="18783"/>
    <cellStyle name="Percent 6 13 7" xfId="18784"/>
    <cellStyle name="Percent 6 13 8" xfId="18785"/>
    <cellStyle name="Percent 6 13 9" xfId="18786"/>
    <cellStyle name="Percent 6 14" xfId="1351"/>
    <cellStyle name="Percent 6 14 10" xfId="18787"/>
    <cellStyle name="Percent 6 14 11" xfId="18788"/>
    <cellStyle name="Percent 6 14 12" xfId="18789"/>
    <cellStyle name="Percent 6 14 13" xfId="18790"/>
    <cellStyle name="Percent 6 14 14" xfId="18791"/>
    <cellStyle name="Percent 6 14 15" xfId="18792"/>
    <cellStyle name="Percent 6 14 16" xfId="18793"/>
    <cellStyle name="Percent 6 14 17" xfId="18794"/>
    <cellStyle name="Percent 6 14 2" xfId="18795"/>
    <cellStyle name="Percent 6 14 3" xfId="18796"/>
    <cellStyle name="Percent 6 14 4" xfId="18797"/>
    <cellStyle name="Percent 6 14 5" xfId="18798"/>
    <cellStyle name="Percent 6 14 6" xfId="18799"/>
    <cellStyle name="Percent 6 14 7" xfId="18800"/>
    <cellStyle name="Percent 6 14 8" xfId="18801"/>
    <cellStyle name="Percent 6 14 9" xfId="18802"/>
    <cellStyle name="Percent 6 15" xfId="1352"/>
    <cellStyle name="Percent 6 15 10" xfId="18803"/>
    <cellStyle name="Percent 6 15 11" xfId="18804"/>
    <cellStyle name="Percent 6 15 12" xfId="18805"/>
    <cellStyle name="Percent 6 15 13" xfId="18806"/>
    <cellStyle name="Percent 6 15 14" xfId="18807"/>
    <cellStyle name="Percent 6 15 15" xfId="18808"/>
    <cellStyle name="Percent 6 15 16" xfId="18809"/>
    <cellStyle name="Percent 6 15 17" xfId="18810"/>
    <cellStyle name="Percent 6 15 2" xfId="18811"/>
    <cellStyle name="Percent 6 15 3" xfId="18812"/>
    <cellStyle name="Percent 6 15 4" xfId="18813"/>
    <cellStyle name="Percent 6 15 5" xfId="18814"/>
    <cellStyle name="Percent 6 15 6" xfId="18815"/>
    <cellStyle name="Percent 6 15 7" xfId="18816"/>
    <cellStyle name="Percent 6 15 8" xfId="18817"/>
    <cellStyle name="Percent 6 15 9" xfId="18818"/>
    <cellStyle name="Percent 6 16" xfId="1353"/>
    <cellStyle name="Percent 6 16 10" xfId="18819"/>
    <cellStyle name="Percent 6 16 11" xfId="18820"/>
    <cellStyle name="Percent 6 16 12" xfId="18821"/>
    <cellStyle name="Percent 6 16 13" xfId="18822"/>
    <cellStyle name="Percent 6 16 14" xfId="18823"/>
    <cellStyle name="Percent 6 16 15" xfId="18824"/>
    <cellStyle name="Percent 6 16 16" xfId="18825"/>
    <cellStyle name="Percent 6 16 17" xfId="18826"/>
    <cellStyle name="Percent 6 16 2" xfId="18827"/>
    <cellStyle name="Percent 6 16 3" xfId="18828"/>
    <cellStyle name="Percent 6 16 4" xfId="18829"/>
    <cellStyle name="Percent 6 16 5" xfId="18830"/>
    <cellStyle name="Percent 6 16 6" xfId="18831"/>
    <cellStyle name="Percent 6 16 7" xfId="18832"/>
    <cellStyle name="Percent 6 16 8" xfId="18833"/>
    <cellStyle name="Percent 6 16 9" xfId="18834"/>
    <cellStyle name="Percent 6 17" xfId="1354"/>
    <cellStyle name="Percent 6 17 10" xfId="18835"/>
    <cellStyle name="Percent 6 17 11" xfId="18836"/>
    <cellStyle name="Percent 6 17 12" xfId="18837"/>
    <cellStyle name="Percent 6 17 13" xfId="18838"/>
    <cellStyle name="Percent 6 17 14" xfId="18839"/>
    <cellStyle name="Percent 6 17 15" xfId="18840"/>
    <cellStyle name="Percent 6 17 16" xfId="18841"/>
    <cellStyle name="Percent 6 17 17" xfId="18842"/>
    <cellStyle name="Percent 6 17 2" xfId="18843"/>
    <cellStyle name="Percent 6 17 3" xfId="18844"/>
    <cellStyle name="Percent 6 17 4" xfId="18845"/>
    <cellStyle name="Percent 6 17 5" xfId="18846"/>
    <cellStyle name="Percent 6 17 6" xfId="18847"/>
    <cellStyle name="Percent 6 17 7" xfId="18848"/>
    <cellStyle name="Percent 6 17 8" xfId="18849"/>
    <cellStyle name="Percent 6 17 9" xfId="18850"/>
    <cellStyle name="Percent 6 18" xfId="1355"/>
    <cellStyle name="Percent 6 18 10" xfId="18851"/>
    <cellStyle name="Percent 6 18 11" xfId="18852"/>
    <cellStyle name="Percent 6 18 12" xfId="18853"/>
    <cellStyle name="Percent 6 18 13" xfId="18854"/>
    <cellStyle name="Percent 6 18 14" xfId="18855"/>
    <cellStyle name="Percent 6 18 15" xfId="18856"/>
    <cellStyle name="Percent 6 18 16" xfId="18857"/>
    <cellStyle name="Percent 6 18 17" xfId="18858"/>
    <cellStyle name="Percent 6 18 2" xfId="18859"/>
    <cellStyle name="Percent 6 18 3" xfId="18860"/>
    <cellStyle name="Percent 6 18 4" xfId="18861"/>
    <cellStyle name="Percent 6 18 5" xfId="18862"/>
    <cellStyle name="Percent 6 18 6" xfId="18863"/>
    <cellStyle name="Percent 6 18 7" xfId="18864"/>
    <cellStyle name="Percent 6 18 8" xfId="18865"/>
    <cellStyle name="Percent 6 18 9" xfId="18866"/>
    <cellStyle name="Percent 6 19" xfId="1356"/>
    <cellStyle name="Percent 6 19 10" xfId="18867"/>
    <cellStyle name="Percent 6 19 11" xfId="18868"/>
    <cellStyle name="Percent 6 19 12" xfId="18869"/>
    <cellStyle name="Percent 6 19 13" xfId="18870"/>
    <cellStyle name="Percent 6 19 14" xfId="18871"/>
    <cellStyle name="Percent 6 19 15" xfId="18872"/>
    <cellStyle name="Percent 6 19 16" xfId="18873"/>
    <cellStyle name="Percent 6 19 17" xfId="18874"/>
    <cellStyle name="Percent 6 19 2" xfId="18875"/>
    <cellStyle name="Percent 6 19 3" xfId="18876"/>
    <cellStyle name="Percent 6 19 4" xfId="18877"/>
    <cellStyle name="Percent 6 19 5" xfId="18878"/>
    <cellStyle name="Percent 6 19 6" xfId="18879"/>
    <cellStyle name="Percent 6 19 7" xfId="18880"/>
    <cellStyle name="Percent 6 19 8" xfId="18881"/>
    <cellStyle name="Percent 6 19 9" xfId="18882"/>
    <cellStyle name="Percent 6 2" xfId="1357"/>
    <cellStyle name="Percent 6 20" xfId="1358"/>
    <cellStyle name="Percent 6 20 10" xfId="18883"/>
    <cellStyle name="Percent 6 20 11" xfId="18884"/>
    <cellStyle name="Percent 6 20 12" xfId="18885"/>
    <cellStyle name="Percent 6 20 13" xfId="18886"/>
    <cellStyle name="Percent 6 20 14" xfId="18887"/>
    <cellStyle name="Percent 6 20 15" xfId="18888"/>
    <cellStyle name="Percent 6 20 16" xfId="18889"/>
    <cellStyle name="Percent 6 20 17" xfId="18890"/>
    <cellStyle name="Percent 6 20 2" xfId="18891"/>
    <cellStyle name="Percent 6 20 3" xfId="18892"/>
    <cellStyle name="Percent 6 20 4" xfId="18893"/>
    <cellStyle name="Percent 6 20 5" xfId="18894"/>
    <cellStyle name="Percent 6 20 6" xfId="18895"/>
    <cellStyle name="Percent 6 20 7" xfId="18896"/>
    <cellStyle name="Percent 6 20 8" xfId="18897"/>
    <cellStyle name="Percent 6 20 9" xfId="18898"/>
    <cellStyle name="Percent 6 21" xfId="1359"/>
    <cellStyle name="Percent 6 21 10" xfId="18899"/>
    <cellStyle name="Percent 6 21 11" xfId="18900"/>
    <cellStyle name="Percent 6 21 12" xfId="18901"/>
    <cellStyle name="Percent 6 21 13" xfId="18902"/>
    <cellStyle name="Percent 6 21 14" xfId="18903"/>
    <cellStyle name="Percent 6 21 15" xfId="18904"/>
    <cellStyle name="Percent 6 21 16" xfId="18905"/>
    <cellStyle name="Percent 6 21 17" xfId="18906"/>
    <cellStyle name="Percent 6 21 2" xfId="18907"/>
    <cellStyle name="Percent 6 21 3" xfId="18908"/>
    <cellStyle name="Percent 6 21 4" xfId="18909"/>
    <cellStyle name="Percent 6 21 5" xfId="18910"/>
    <cellStyle name="Percent 6 21 6" xfId="18911"/>
    <cellStyle name="Percent 6 21 7" xfId="18912"/>
    <cellStyle name="Percent 6 21 8" xfId="18913"/>
    <cellStyle name="Percent 6 21 9" xfId="18914"/>
    <cellStyle name="Percent 6 22" xfId="1360"/>
    <cellStyle name="Percent 6 22 10" xfId="18915"/>
    <cellStyle name="Percent 6 22 11" xfId="18916"/>
    <cellStyle name="Percent 6 22 12" xfId="18917"/>
    <cellStyle name="Percent 6 22 13" xfId="18918"/>
    <cellStyle name="Percent 6 22 14" xfId="18919"/>
    <cellStyle name="Percent 6 22 15" xfId="18920"/>
    <cellStyle name="Percent 6 22 16" xfId="18921"/>
    <cellStyle name="Percent 6 22 17" xfId="18922"/>
    <cellStyle name="Percent 6 22 2" xfId="18923"/>
    <cellStyle name="Percent 6 22 3" xfId="18924"/>
    <cellStyle name="Percent 6 22 4" xfId="18925"/>
    <cellStyle name="Percent 6 22 5" xfId="18926"/>
    <cellStyle name="Percent 6 22 6" xfId="18927"/>
    <cellStyle name="Percent 6 22 7" xfId="18928"/>
    <cellStyle name="Percent 6 22 8" xfId="18929"/>
    <cellStyle name="Percent 6 22 9" xfId="18930"/>
    <cellStyle name="Percent 6 23" xfId="1361"/>
    <cellStyle name="Percent 6 23 10" xfId="18931"/>
    <cellStyle name="Percent 6 23 11" xfId="18932"/>
    <cellStyle name="Percent 6 23 12" xfId="18933"/>
    <cellStyle name="Percent 6 23 13" xfId="18934"/>
    <cellStyle name="Percent 6 23 14" xfId="18935"/>
    <cellStyle name="Percent 6 23 15" xfId="18936"/>
    <cellStyle name="Percent 6 23 16" xfId="18937"/>
    <cellStyle name="Percent 6 23 17" xfId="18938"/>
    <cellStyle name="Percent 6 23 2" xfId="18939"/>
    <cellStyle name="Percent 6 23 3" xfId="18940"/>
    <cellStyle name="Percent 6 23 4" xfId="18941"/>
    <cellStyle name="Percent 6 23 5" xfId="18942"/>
    <cellStyle name="Percent 6 23 6" xfId="18943"/>
    <cellStyle name="Percent 6 23 7" xfId="18944"/>
    <cellStyle name="Percent 6 23 8" xfId="18945"/>
    <cellStyle name="Percent 6 23 9" xfId="18946"/>
    <cellStyle name="Percent 6 24" xfId="1362"/>
    <cellStyle name="Percent 6 24 10" xfId="18947"/>
    <cellStyle name="Percent 6 24 11" xfId="18948"/>
    <cellStyle name="Percent 6 24 12" xfId="18949"/>
    <cellStyle name="Percent 6 24 13" xfId="18950"/>
    <cellStyle name="Percent 6 24 14" xfId="18951"/>
    <cellStyle name="Percent 6 24 15" xfId="18952"/>
    <cellStyle name="Percent 6 24 16" xfId="18953"/>
    <cellStyle name="Percent 6 24 17" xfId="18954"/>
    <cellStyle name="Percent 6 24 2" xfId="18955"/>
    <cellStyle name="Percent 6 24 3" xfId="18956"/>
    <cellStyle name="Percent 6 24 4" xfId="18957"/>
    <cellStyle name="Percent 6 24 5" xfId="18958"/>
    <cellStyle name="Percent 6 24 6" xfId="18959"/>
    <cellStyle name="Percent 6 24 7" xfId="18960"/>
    <cellStyle name="Percent 6 24 8" xfId="18961"/>
    <cellStyle name="Percent 6 24 9" xfId="18962"/>
    <cellStyle name="Percent 6 25" xfId="1363"/>
    <cellStyle name="Percent 6 25 10" xfId="18963"/>
    <cellStyle name="Percent 6 25 11" xfId="18964"/>
    <cellStyle name="Percent 6 25 12" xfId="18965"/>
    <cellStyle name="Percent 6 25 13" xfId="18966"/>
    <cellStyle name="Percent 6 25 14" xfId="18967"/>
    <cellStyle name="Percent 6 25 15" xfId="18968"/>
    <cellStyle name="Percent 6 25 16" xfId="18969"/>
    <cellStyle name="Percent 6 25 17" xfId="18970"/>
    <cellStyle name="Percent 6 25 2" xfId="18971"/>
    <cellStyle name="Percent 6 25 3" xfId="18972"/>
    <cellStyle name="Percent 6 25 4" xfId="18973"/>
    <cellStyle name="Percent 6 25 5" xfId="18974"/>
    <cellStyle name="Percent 6 25 6" xfId="18975"/>
    <cellStyle name="Percent 6 25 7" xfId="18976"/>
    <cellStyle name="Percent 6 25 8" xfId="18977"/>
    <cellStyle name="Percent 6 25 9" xfId="18978"/>
    <cellStyle name="Percent 6 26" xfId="1364"/>
    <cellStyle name="Percent 6 26 10" xfId="18979"/>
    <cellStyle name="Percent 6 26 11" xfId="18980"/>
    <cellStyle name="Percent 6 26 12" xfId="18981"/>
    <cellStyle name="Percent 6 26 13" xfId="18982"/>
    <cellStyle name="Percent 6 26 14" xfId="18983"/>
    <cellStyle name="Percent 6 26 15" xfId="18984"/>
    <cellStyle name="Percent 6 26 16" xfId="18985"/>
    <cellStyle name="Percent 6 26 17" xfId="18986"/>
    <cellStyle name="Percent 6 26 2" xfId="18987"/>
    <cellStyle name="Percent 6 26 3" xfId="18988"/>
    <cellStyle name="Percent 6 26 4" xfId="18989"/>
    <cellStyle name="Percent 6 26 5" xfId="18990"/>
    <cellStyle name="Percent 6 26 6" xfId="18991"/>
    <cellStyle name="Percent 6 26 7" xfId="18992"/>
    <cellStyle name="Percent 6 26 8" xfId="18993"/>
    <cellStyle name="Percent 6 26 9" xfId="18994"/>
    <cellStyle name="Percent 6 27" xfId="1365"/>
    <cellStyle name="Percent 6 27 10" xfId="18995"/>
    <cellStyle name="Percent 6 27 11" xfId="18996"/>
    <cellStyle name="Percent 6 27 12" xfId="18997"/>
    <cellStyle name="Percent 6 27 13" xfId="18998"/>
    <cellStyle name="Percent 6 27 14" xfId="18999"/>
    <cellStyle name="Percent 6 27 15" xfId="19000"/>
    <cellStyle name="Percent 6 27 16" xfId="19001"/>
    <cellStyle name="Percent 6 27 17" xfId="19002"/>
    <cellStyle name="Percent 6 27 2" xfId="19003"/>
    <cellStyle name="Percent 6 27 3" xfId="19004"/>
    <cellStyle name="Percent 6 27 4" xfId="19005"/>
    <cellStyle name="Percent 6 27 5" xfId="19006"/>
    <cellStyle name="Percent 6 27 6" xfId="19007"/>
    <cellStyle name="Percent 6 27 7" xfId="19008"/>
    <cellStyle name="Percent 6 27 8" xfId="19009"/>
    <cellStyle name="Percent 6 27 9" xfId="19010"/>
    <cellStyle name="Percent 6 28" xfId="1366"/>
    <cellStyle name="Percent 6 28 10" xfId="19011"/>
    <cellStyle name="Percent 6 28 11" xfId="19012"/>
    <cellStyle name="Percent 6 28 12" xfId="19013"/>
    <cellStyle name="Percent 6 28 13" xfId="19014"/>
    <cellStyle name="Percent 6 28 14" xfId="19015"/>
    <cellStyle name="Percent 6 28 15" xfId="19016"/>
    <cellStyle name="Percent 6 28 16" xfId="19017"/>
    <cellStyle name="Percent 6 28 17" xfId="19018"/>
    <cellStyle name="Percent 6 28 2" xfId="19019"/>
    <cellStyle name="Percent 6 28 3" xfId="19020"/>
    <cellStyle name="Percent 6 28 4" xfId="19021"/>
    <cellStyle name="Percent 6 28 5" xfId="19022"/>
    <cellStyle name="Percent 6 28 6" xfId="19023"/>
    <cellStyle name="Percent 6 28 7" xfId="19024"/>
    <cellStyle name="Percent 6 28 8" xfId="19025"/>
    <cellStyle name="Percent 6 28 9" xfId="19026"/>
    <cellStyle name="Percent 6 29" xfId="1367"/>
    <cellStyle name="Percent 6 29 10" xfId="19027"/>
    <cellStyle name="Percent 6 29 11" xfId="19028"/>
    <cellStyle name="Percent 6 29 12" xfId="19029"/>
    <cellStyle name="Percent 6 29 13" xfId="19030"/>
    <cellStyle name="Percent 6 29 14" xfId="19031"/>
    <cellStyle name="Percent 6 29 15" xfId="19032"/>
    <cellStyle name="Percent 6 29 16" xfId="19033"/>
    <cellStyle name="Percent 6 29 17" xfId="19034"/>
    <cellStyle name="Percent 6 29 2" xfId="19035"/>
    <cellStyle name="Percent 6 29 3" xfId="19036"/>
    <cellStyle name="Percent 6 29 4" xfId="19037"/>
    <cellStyle name="Percent 6 29 5" xfId="19038"/>
    <cellStyle name="Percent 6 29 6" xfId="19039"/>
    <cellStyle name="Percent 6 29 7" xfId="19040"/>
    <cellStyle name="Percent 6 29 8" xfId="19041"/>
    <cellStyle name="Percent 6 29 9" xfId="19042"/>
    <cellStyle name="Percent 6 3" xfId="1368"/>
    <cellStyle name="Percent 6 3 10" xfId="19043"/>
    <cellStyle name="Percent 6 3 11" xfId="19044"/>
    <cellStyle name="Percent 6 3 12" xfId="19045"/>
    <cellStyle name="Percent 6 3 13" xfId="19046"/>
    <cellStyle name="Percent 6 3 14" xfId="19047"/>
    <cellStyle name="Percent 6 3 15" xfId="19048"/>
    <cellStyle name="Percent 6 3 16" xfId="19049"/>
    <cellStyle name="Percent 6 3 17" xfId="19050"/>
    <cellStyle name="Percent 6 3 2" xfId="19051"/>
    <cellStyle name="Percent 6 3 3" xfId="19052"/>
    <cellStyle name="Percent 6 3 4" xfId="19053"/>
    <cellStyle name="Percent 6 3 5" xfId="19054"/>
    <cellStyle name="Percent 6 3 6" xfId="19055"/>
    <cellStyle name="Percent 6 3 7" xfId="19056"/>
    <cellStyle name="Percent 6 3 8" xfId="19057"/>
    <cellStyle name="Percent 6 3 9" xfId="19058"/>
    <cellStyle name="Percent 6 30" xfId="1369"/>
    <cellStyle name="Percent 6 30 10" xfId="19059"/>
    <cellStyle name="Percent 6 30 11" xfId="19060"/>
    <cellStyle name="Percent 6 30 12" xfId="19061"/>
    <cellStyle name="Percent 6 30 13" xfId="19062"/>
    <cellStyle name="Percent 6 30 14" xfId="19063"/>
    <cellStyle name="Percent 6 30 15" xfId="19064"/>
    <cellStyle name="Percent 6 30 16" xfId="19065"/>
    <cellStyle name="Percent 6 30 17" xfId="19066"/>
    <cellStyle name="Percent 6 30 2" xfId="19067"/>
    <cellStyle name="Percent 6 30 3" xfId="19068"/>
    <cellStyle name="Percent 6 30 4" xfId="19069"/>
    <cellStyle name="Percent 6 30 5" xfId="19070"/>
    <cellStyle name="Percent 6 30 6" xfId="19071"/>
    <cellStyle name="Percent 6 30 7" xfId="19072"/>
    <cellStyle name="Percent 6 30 8" xfId="19073"/>
    <cellStyle name="Percent 6 30 9" xfId="19074"/>
    <cellStyle name="Percent 6 31" xfId="1370"/>
    <cellStyle name="Percent 6 31 10" xfId="19075"/>
    <cellStyle name="Percent 6 31 11" xfId="19076"/>
    <cellStyle name="Percent 6 31 12" xfId="19077"/>
    <cellStyle name="Percent 6 31 13" xfId="19078"/>
    <cellStyle name="Percent 6 31 14" xfId="19079"/>
    <cellStyle name="Percent 6 31 15" xfId="19080"/>
    <cellStyle name="Percent 6 31 16" xfId="19081"/>
    <cellStyle name="Percent 6 31 17" xfId="19082"/>
    <cellStyle name="Percent 6 31 2" xfId="19083"/>
    <cellStyle name="Percent 6 31 3" xfId="19084"/>
    <cellStyle name="Percent 6 31 4" xfId="19085"/>
    <cellStyle name="Percent 6 31 5" xfId="19086"/>
    <cellStyle name="Percent 6 31 6" xfId="19087"/>
    <cellStyle name="Percent 6 31 7" xfId="19088"/>
    <cellStyle name="Percent 6 31 8" xfId="19089"/>
    <cellStyle name="Percent 6 31 9" xfId="19090"/>
    <cellStyle name="Percent 6 32" xfId="1371"/>
    <cellStyle name="Percent 6 32 10" xfId="19091"/>
    <cellStyle name="Percent 6 32 11" xfId="19092"/>
    <cellStyle name="Percent 6 32 12" xfId="19093"/>
    <cellStyle name="Percent 6 32 13" xfId="19094"/>
    <cellStyle name="Percent 6 32 14" xfId="19095"/>
    <cellStyle name="Percent 6 32 15" xfId="19096"/>
    <cellStyle name="Percent 6 32 16" xfId="19097"/>
    <cellStyle name="Percent 6 32 17" xfId="19098"/>
    <cellStyle name="Percent 6 32 2" xfId="19099"/>
    <cellStyle name="Percent 6 32 3" xfId="19100"/>
    <cellStyle name="Percent 6 32 4" xfId="19101"/>
    <cellStyle name="Percent 6 32 5" xfId="19102"/>
    <cellStyle name="Percent 6 32 6" xfId="19103"/>
    <cellStyle name="Percent 6 32 7" xfId="19104"/>
    <cellStyle name="Percent 6 32 8" xfId="19105"/>
    <cellStyle name="Percent 6 32 9" xfId="19106"/>
    <cellStyle name="Percent 6 33" xfId="1372"/>
    <cellStyle name="Percent 6 33 10" xfId="19107"/>
    <cellStyle name="Percent 6 33 11" xfId="19108"/>
    <cellStyle name="Percent 6 33 12" xfId="19109"/>
    <cellStyle name="Percent 6 33 13" xfId="19110"/>
    <cellStyle name="Percent 6 33 14" xfId="19111"/>
    <cellStyle name="Percent 6 33 15" xfId="19112"/>
    <cellStyle name="Percent 6 33 16" xfId="19113"/>
    <cellStyle name="Percent 6 33 17" xfId="19114"/>
    <cellStyle name="Percent 6 33 2" xfId="19115"/>
    <cellStyle name="Percent 6 33 3" xfId="19116"/>
    <cellStyle name="Percent 6 33 4" xfId="19117"/>
    <cellStyle name="Percent 6 33 5" xfId="19118"/>
    <cellStyle name="Percent 6 33 6" xfId="19119"/>
    <cellStyle name="Percent 6 33 7" xfId="19120"/>
    <cellStyle name="Percent 6 33 8" xfId="19121"/>
    <cellStyle name="Percent 6 33 9" xfId="19122"/>
    <cellStyle name="Percent 6 34" xfId="1373"/>
    <cellStyle name="Percent 6 34 10" xfId="19123"/>
    <cellStyle name="Percent 6 34 11" xfId="19124"/>
    <cellStyle name="Percent 6 34 12" xfId="19125"/>
    <cellStyle name="Percent 6 34 13" xfId="19126"/>
    <cellStyle name="Percent 6 34 14" xfId="19127"/>
    <cellStyle name="Percent 6 34 15" xfId="19128"/>
    <cellStyle name="Percent 6 34 16" xfId="19129"/>
    <cellStyle name="Percent 6 34 17" xfId="19130"/>
    <cellStyle name="Percent 6 34 2" xfId="19131"/>
    <cellStyle name="Percent 6 34 3" xfId="19132"/>
    <cellStyle name="Percent 6 34 4" xfId="19133"/>
    <cellStyle name="Percent 6 34 5" xfId="19134"/>
    <cellStyle name="Percent 6 34 6" xfId="19135"/>
    <cellStyle name="Percent 6 34 7" xfId="19136"/>
    <cellStyle name="Percent 6 34 8" xfId="19137"/>
    <cellStyle name="Percent 6 34 9" xfId="19138"/>
    <cellStyle name="Percent 6 35" xfId="1374"/>
    <cellStyle name="Percent 6 35 10" xfId="19139"/>
    <cellStyle name="Percent 6 35 11" xfId="19140"/>
    <cellStyle name="Percent 6 35 12" xfId="19141"/>
    <cellStyle name="Percent 6 35 13" xfId="19142"/>
    <cellStyle name="Percent 6 35 14" xfId="19143"/>
    <cellStyle name="Percent 6 35 15" xfId="19144"/>
    <cellStyle name="Percent 6 35 16" xfId="19145"/>
    <cellStyle name="Percent 6 35 17" xfId="19146"/>
    <cellStyle name="Percent 6 35 2" xfId="19147"/>
    <cellStyle name="Percent 6 35 3" xfId="19148"/>
    <cellStyle name="Percent 6 35 4" xfId="19149"/>
    <cellStyle name="Percent 6 35 5" xfId="19150"/>
    <cellStyle name="Percent 6 35 6" xfId="19151"/>
    <cellStyle name="Percent 6 35 7" xfId="19152"/>
    <cellStyle name="Percent 6 35 8" xfId="19153"/>
    <cellStyle name="Percent 6 35 9" xfId="19154"/>
    <cellStyle name="Percent 6 36" xfId="1375"/>
    <cellStyle name="Percent 6 36 10" xfId="19155"/>
    <cellStyle name="Percent 6 36 11" xfId="19156"/>
    <cellStyle name="Percent 6 36 12" xfId="19157"/>
    <cellStyle name="Percent 6 36 13" xfId="19158"/>
    <cellStyle name="Percent 6 36 14" xfId="19159"/>
    <cellStyle name="Percent 6 36 15" xfId="19160"/>
    <cellStyle name="Percent 6 36 16" xfId="19161"/>
    <cellStyle name="Percent 6 36 17" xfId="19162"/>
    <cellStyle name="Percent 6 36 2" xfId="19163"/>
    <cellStyle name="Percent 6 36 3" xfId="19164"/>
    <cellStyle name="Percent 6 36 4" xfId="19165"/>
    <cellStyle name="Percent 6 36 5" xfId="19166"/>
    <cellStyle name="Percent 6 36 6" xfId="19167"/>
    <cellStyle name="Percent 6 36 7" xfId="19168"/>
    <cellStyle name="Percent 6 36 8" xfId="19169"/>
    <cellStyle name="Percent 6 36 9" xfId="19170"/>
    <cellStyle name="Percent 6 37" xfId="1376"/>
    <cellStyle name="Percent 6 37 10" xfId="19171"/>
    <cellStyle name="Percent 6 37 11" xfId="19172"/>
    <cellStyle name="Percent 6 37 12" xfId="19173"/>
    <cellStyle name="Percent 6 37 13" xfId="19174"/>
    <cellStyle name="Percent 6 37 14" xfId="19175"/>
    <cellStyle name="Percent 6 37 15" xfId="19176"/>
    <cellStyle name="Percent 6 37 16" xfId="19177"/>
    <cellStyle name="Percent 6 37 17" xfId="19178"/>
    <cellStyle name="Percent 6 37 2" xfId="19179"/>
    <cellStyle name="Percent 6 37 3" xfId="19180"/>
    <cellStyle name="Percent 6 37 4" xfId="19181"/>
    <cellStyle name="Percent 6 37 5" xfId="19182"/>
    <cellStyle name="Percent 6 37 6" xfId="19183"/>
    <cellStyle name="Percent 6 37 7" xfId="19184"/>
    <cellStyle name="Percent 6 37 8" xfId="19185"/>
    <cellStyle name="Percent 6 37 9" xfId="19186"/>
    <cellStyle name="Percent 6 38" xfId="1377"/>
    <cellStyle name="Percent 6 38 10" xfId="19187"/>
    <cellStyle name="Percent 6 38 11" xfId="19188"/>
    <cellStyle name="Percent 6 38 12" xfId="19189"/>
    <cellStyle name="Percent 6 38 13" xfId="19190"/>
    <cellStyle name="Percent 6 38 14" xfId="19191"/>
    <cellStyle name="Percent 6 38 15" xfId="19192"/>
    <cellStyle name="Percent 6 38 16" xfId="19193"/>
    <cellStyle name="Percent 6 38 17" xfId="19194"/>
    <cellStyle name="Percent 6 38 2" xfId="19195"/>
    <cellStyle name="Percent 6 38 3" xfId="19196"/>
    <cellStyle name="Percent 6 38 4" xfId="19197"/>
    <cellStyle name="Percent 6 38 5" xfId="19198"/>
    <cellStyle name="Percent 6 38 6" xfId="19199"/>
    <cellStyle name="Percent 6 38 7" xfId="19200"/>
    <cellStyle name="Percent 6 38 8" xfId="19201"/>
    <cellStyle name="Percent 6 38 9" xfId="19202"/>
    <cellStyle name="Percent 6 39" xfId="1378"/>
    <cellStyle name="Percent 6 39 10" xfId="19203"/>
    <cellStyle name="Percent 6 39 11" xfId="19204"/>
    <cellStyle name="Percent 6 39 12" xfId="19205"/>
    <cellStyle name="Percent 6 39 13" xfId="19206"/>
    <cellStyle name="Percent 6 39 14" xfId="19207"/>
    <cellStyle name="Percent 6 39 15" xfId="19208"/>
    <cellStyle name="Percent 6 39 16" xfId="19209"/>
    <cellStyle name="Percent 6 39 17" xfId="19210"/>
    <cellStyle name="Percent 6 39 2" xfId="19211"/>
    <cellStyle name="Percent 6 39 3" xfId="19212"/>
    <cellStyle name="Percent 6 39 4" xfId="19213"/>
    <cellStyle name="Percent 6 39 5" xfId="19214"/>
    <cellStyle name="Percent 6 39 6" xfId="19215"/>
    <cellStyle name="Percent 6 39 7" xfId="19216"/>
    <cellStyle name="Percent 6 39 8" xfId="19217"/>
    <cellStyle name="Percent 6 39 9" xfId="19218"/>
    <cellStyle name="Percent 6 4" xfId="1379"/>
    <cellStyle name="Percent 6 4 10" xfId="19219"/>
    <cellStyle name="Percent 6 4 11" xfId="19220"/>
    <cellStyle name="Percent 6 4 12" xfId="19221"/>
    <cellStyle name="Percent 6 4 13" xfId="19222"/>
    <cellStyle name="Percent 6 4 14" xfId="19223"/>
    <cellStyle name="Percent 6 4 15" xfId="19224"/>
    <cellStyle name="Percent 6 4 16" xfId="19225"/>
    <cellStyle name="Percent 6 4 17" xfId="19226"/>
    <cellStyle name="Percent 6 4 2" xfId="19227"/>
    <cellStyle name="Percent 6 4 3" xfId="19228"/>
    <cellStyle name="Percent 6 4 4" xfId="19229"/>
    <cellStyle name="Percent 6 4 5" xfId="19230"/>
    <cellStyle name="Percent 6 4 6" xfId="19231"/>
    <cellStyle name="Percent 6 4 7" xfId="19232"/>
    <cellStyle name="Percent 6 4 8" xfId="19233"/>
    <cellStyle name="Percent 6 4 9" xfId="19234"/>
    <cellStyle name="Percent 6 40" xfId="1380"/>
    <cellStyle name="Percent 6 40 10" xfId="19235"/>
    <cellStyle name="Percent 6 40 11" xfId="19236"/>
    <cellStyle name="Percent 6 40 12" xfId="19237"/>
    <cellStyle name="Percent 6 40 13" xfId="19238"/>
    <cellStyle name="Percent 6 40 14" xfId="19239"/>
    <cellStyle name="Percent 6 40 15" xfId="19240"/>
    <cellStyle name="Percent 6 40 16" xfId="19241"/>
    <cellStyle name="Percent 6 40 17" xfId="19242"/>
    <cellStyle name="Percent 6 40 2" xfId="19243"/>
    <cellStyle name="Percent 6 40 3" xfId="19244"/>
    <cellStyle name="Percent 6 40 4" xfId="19245"/>
    <cellStyle name="Percent 6 40 5" xfId="19246"/>
    <cellStyle name="Percent 6 40 6" xfId="19247"/>
    <cellStyle name="Percent 6 40 7" xfId="19248"/>
    <cellStyle name="Percent 6 40 8" xfId="19249"/>
    <cellStyle name="Percent 6 40 9" xfId="19250"/>
    <cellStyle name="Percent 6 41" xfId="1381"/>
    <cellStyle name="Percent 6 41 10" xfId="19251"/>
    <cellStyle name="Percent 6 41 11" xfId="19252"/>
    <cellStyle name="Percent 6 41 12" xfId="19253"/>
    <cellStyle name="Percent 6 41 13" xfId="19254"/>
    <cellStyle name="Percent 6 41 14" xfId="19255"/>
    <cellStyle name="Percent 6 41 15" xfId="19256"/>
    <cellStyle name="Percent 6 41 16" xfId="19257"/>
    <cellStyle name="Percent 6 41 17" xfId="19258"/>
    <cellStyle name="Percent 6 41 2" xfId="19259"/>
    <cellStyle name="Percent 6 41 3" xfId="19260"/>
    <cellStyle name="Percent 6 41 4" xfId="19261"/>
    <cellStyle name="Percent 6 41 5" xfId="19262"/>
    <cellStyle name="Percent 6 41 6" xfId="19263"/>
    <cellStyle name="Percent 6 41 7" xfId="19264"/>
    <cellStyle name="Percent 6 41 8" xfId="19265"/>
    <cellStyle name="Percent 6 41 9" xfId="19266"/>
    <cellStyle name="Percent 6 42" xfId="1382"/>
    <cellStyle name="Percent 6 42 10" xfId="19267"/>
    <cellStyle name="Percent 6 42 11" xfId="19268"/>
    <cellStyle name="Percent 6 42 12" xfId="19269"/>
    <cellStyle name="Percent 6 42 13" xfId="19270"/>
    <cellStyle name="Percent 6 42 14" xfId="19271"/>
    <cellStyle name="Percent 6 42 15" xfId="19272"/>
    <cellStyle name="Percent 6 42 16" xfId="19273"/>
    <cellStyle name="Percent 6 42 17" xfId="19274"/>
    <cellStyle name="Percent 6 42 2" xfId="19275"/>
    <cellStyle name="Percent 6 42 3" xfId="19276"/>
    <cellStyle name="Percent 6 42 4" xfId="19277"/>
    <cellStyle name="Percent 6 42 5" xfId="19278"/>
    <cellStyle name="Percent 6 42 6" xfId="19279"/>
    <cellStyle name="Percent 6 42 7" xfId="19280"/>
    <cellStyle name="Percent 6 42 8" xfId="19281"/>
    <cellStyle name="Percent 6 42 9" xfId="19282"/>
    <cellStyle name="Percent 6 43" xfId="1383"/>
    <cellStyle name="Percent 6 43 10" xfId="19283"/>
    <cellStyle name="Percent 6 43 11" xfId="19284"/>
    <cellStyle name="Percent 6 43 12" xfId="19285"/>
    <cellStyle name="Percent 6 43 13" xfId="19286"/>
    <cellStyle name="Percent 6 43 14" xfId="19287"/>
    <cellStyle name="Percent 6 43 15" xfId="19288"/>
    <cellStyle name="Percent 6 43 16" xfId="19289"/>
    <cellStyle name="Percent 6 43 17" xfId="19290"/>
    <cellStyle name="Percent 6 43 2" xfId="19291"/>
    <cellStyle name="Percent 6 43 3" xfId="19292"/>
    <cellStyle name="Percent 6 43 4" xfId="19293"/>
    <cellStyle name="Percent 6 43 5" xfId="19294"/>
    <cellStyle name="Percent 6 43 6" xfId="19295"/>
    <cellStyle name="Percent 6 43 7" xfId="19296"/>
    <cellStyle name="Percent 6 43 8" xfId="19297"/>
    <cellStyle name="Percent 6 43 9" xfId="19298"/>
    <cellStyle name="Percent 6 44" xfId="1384"/>
    <cellStyle name="Percent 6 44 10" xfId="19299"/>
    <cellStyle name="Percent 6 44 11" xfId="19300"/>
    <cellStyle name="Percent 6 44 12" xfId="19301"/>
    <cellStyle name="Percent 6 44 13" xfId="19302"/>
    <cellStyle name="Percent 6 44 14" xfId="19303"/>
    <cellStyle name="Percent 6 44 15" xfId="19304"/>
    <cellStyle name="Percent 6 44 16" xfId="19305"/>
    <cellStyle name="Percent 6 44 17" xfId="19306"/>
    <cellStyle name="Percent 6 44 2" xfId="19307"/>
    <cellStyle name="Percent 6 44 3" xfId="19308"/>
    <cellStyle name="Percent 6 44 4" xfId="19309"/>
    <cellStyle name="Percent 6 44 5" xfId="19310"/>
    <cellStyle name="Percent 6 44 6" xfId="19311"/>
    <cellStyle name="Percent 6 44 7" xfId="19312"/>
    <cellStyle name="Percent 6 44 8" xfId="19313"/>
    <cellStyle name="Percent 6 44 9" xfId="19314"/>
    <cellStyle name="Percent 6 45" xfId="1385"/>
    <cellStyle name="Percent 6 45 10" xfId="19315"/>
    <cellStyle name="Percent 6 45 11" xfId="19316"/>
    <cellStyle name="Percent 6 45 12" xfId="19317"/>
    <cellStyle name="Percent 6 45 13" xfId="19318"/>
    <cellStyle name="Percent 6 45 14" xfId="19319"/>
    <cellStyle name="Percent 6 45 15" xfId="19320"/>
    <cellStyle name="Percent 6 45 16" xfId="19321"/>
    <cellStyle name="Percent 6 45 17" xfId="19322"/>
    <cellStyle name="Percent 6 45 2" xfId="19323"/>
    <cellStyle name="Percent 6 45 3" xfId="19324"/>
    <cellStyle name="Percent 6 45 4" xfId="19325"/>
    <cellStyle name="Percent 6 45 5" xfId="19326"/>
    <cellStyle name="Percent 6 45 6" xfId="19327"/>
    <cellStyle name="Percent 6 45 7" xfId="19328"/>
    <cellStyle name="Percent 6 45 8" xfId="19329"/>
    <cellStyle name="Percent 6 45 9" xfId="19330"/>
    <cellStyle name="Percent 6 46" xfId="1386"/>
    <cellStyle name="Percent 6 46 10" xfId="19331"/>
    <cellStyle name="Percent 6 46 11" xfId="19332"/>
    <cellStyle name="Percent 6 46 12" xfId="19333"/>
    <cellStyle name="Percent 6 46 13" xfId="19334"/>
    <cellStyle name="Percent 6 46 14" xfId="19335"/>
    <cellStyle name="Percent 6 46 15" xfId="19336"/>
    <cellStyle name="Percent 6 46 16" xfId="19337"/>
    <cellStyle name="Percent 6 46 17" xfId="19338"/>
    <cellStyle name="Percent 6 46 2" xfId="19339"/>
    <cellStyle name="Percent 6 46 3" xfId="19340"/>
    <cellStyle name="Percent 6 46 4" xfId="19341"/>
    <cellStyle name="Percent 6 46 5" xfId="19342"/>
    <cellStyle name="Percent 6 46 6" xfId="19343"/>
    <cellStyle name="Percent 6 46 7" xfId="19344"/>
    <cellStyle name="Percent 6 46 8" xfId="19345"/>
    <cellStyle name="Percent 6 46 9" xfId="19346"/>
    <cellStyle name="Percent 6 47" xfId="1387"/>
    <cellStyle name="Percent 6 47 10" xfId="19347"/>
    <cellStyle name="Percent 6 47 11" xfId="19348"/>
    <cellStyle name="Percent 6 47 12" xfId="19349"/>
    <cellStyle name="Percent 6 47 13" xfId="19350"/>
    <cellStyle name="Percent 6 47 14" xfId="19351"/>
    <cellStyle name="Percent 6 47 15" xfId="19352"/>
    <cellStyle name="Percent 6 47 16" xfId="19353"/>
    <cellStyle name="Percent 6 47 17" xfId="19354"/>
    <cellStyle name="Percent 6 47 2" xfId="19355"/>
    <cellStyle name="Percent 6 47 3" xfId="19356"/>
    <cellStyle name="Percent 6 47 4" xfId="19357"/>
    <cellStyle name="Percent 6 47 5" xfId="19358"/>
    <cellStyle name="Percent 6 47 6" xfId="19359"/>
    <cellStyle name="Percent 6 47 7" xfId="19360"/>
    <cellStyle name="Percent 6 47 8" xfId="19361"/>
    <cellStyle name="Percent 6 47 9" xfId="19362"/>
    <cellStyle name="Percent 6 48" xfId="35387"/>
    <cellStyle name="Percent 6 49" xfId="35388"/>
    <cellStyle name="Percent 6 5" xfId="1388"/>
    <cellStyle name="Percent 6 5 10" xfId="19363"/>
    <cellStyle name="Percent 6 5 11" xfId="19364"/>
    <cellStyle name="Percent 6 5 12" xfId="19365"/>
    <cellStyle name="Percent 6 5 13" xfId="19366"/>
    <cellStyle name="Percent 6 5 14" xfId="19367"/>
    <cellStyle name="Percent 6 5 15" xfId="19368"/>
    <cellStyle name="Percent 6 5 16" xfId="19369"/>
    <cellStyle name="Percent 6 5 17" xfId="19370"/>
    <cellStyle name="Percent 6 5 2" xfId="19371"/>
    <cellStyle name="Percent 6 5 3" xfId="19372"/>
    <cellStyle name="Percent 6 5 4" xfId="19373"/>
    <cellStyle name="Percent 6 5 5" xfId="19374"/>
    <cellStyle name="Percent 6 5 6" xfId="19375"/>
    <cellStyle name="Percent 6 5 7" xfId="19376"/>
    <cellStyle name="Percent 6 5 8" xfId="19377"/>
    <cellStyle name="Percent 6 5 9" xfId="19378"/>
    <cellStyle name="Percent 6 50" xfId="35389"/>
    <cellStyle name="Percent 6 51" xfId="35390"/>
    <cellStyle name="Percent 6 52" xfId="35391"/>
    <cellStyle name="Percent 6 53" xfId="35392"/>
    <cellStyle name="Percent 6 54" xfId="35393"/>
    <cellStyle name="Percent 6 55" xfId="35394"/>
    <cellStyle name="Percent 6 56" xfId="35395"/>
    <cellStyle name="Percent 6 57" xfId="35396"/>
    <cellStyle name="Percent 6 58" xfId="35397"/>
    <cellStyle name="Percent 6 59" xfId="35398"/>
    <cellStyle name="Percent 6 6" xfId="1389"/>
    <cellStyle name="Percent 6 6 10" xfId="19379"/>
    <cellStyle name="Percent 6 6 11" xfId="19380"/>
    <cellStyle name="Percent 6 6 12" xfId="19381"/>
    <cellStyle name="Percent 6 6 13" xfId="19382"/>
    <cellStyle name="Percent 6 6 14" xfId="19383"/>
    <cellStyle name="Percent 6 6 15" xfId="19384"/>
    <cellStyle name="Percent 6 6 16" xfId="19385"/>
    <cellStyle name="Percent 6 6 17" xfId="19386"/>
    <cellStyle name="Percent 6 6 2" xfId="19387"/>
    <cellStyle name="Percent 6 6 3" xfId="19388"/>
    <cellStyle name="Percent 6 6 4" xfId="19389"/>
    <cellStyle name="Percent 6 6 5" xfId="19390"/>
    <cellStyle name="Percent 6 6 6" xfId="19391"/>
    <cellStyle name="Percent 6 6 7" xfId="19392"/>
    <cellStyle name="Percent 6 6 8" xfId="19393"/>
    <cellStyle name="Percent 6 6 9" xfId="19394"/>
    <cellStyle name="Percent 6 60" xfId="35399"/>
    <cellStyle name="Percent 6 7" xfId="1390"/>
    <cellStyle name="Percent 6 7 10" xfId="19395"/>
    <cellStyle name="Percent 6 7 11" xfId="19396"/>
    <cellStyle name="Percent 6 7 12" xfId="19397"/>
    <cellStyle name="Percent 6 7 13" xfId="19398"/>
    <cellStyle name="Percent 6 7 14" xfId="19399"/>
    <cellStyle name="Percent 6 7 15" xfId="19400"/>
    <cellStyle name="Percent 6 7 16" xfId="19401"/>
    <cellStyle name="Percent 6 7 17" xfId="19402"/>
    <cellStyle name="Percent 6 7 2" xfId="19403"/>
    <cellStyle name="Percent 6 7 3" xfId="19404"/>
    <cellStyle name="Percent 6 7 4" xfId="19405"/>
    <cellStyle name="Percent 6 7 5" xfId="19406"/>
    <cellStyle name="Percent 6 7 6" xfId="19407"/>
    <cellStyle name="Percent 6 7 7" xfId="19408"/>
    <cellStyle name="Percent 6 7 8" xfId="19409"/>
    <cellStyle name="Percent 6 7 9" xfId="19410"/>
    <cellStyle name="Percent 6 8" xfId="1391"/>
    <cellStyle name="Percent 6 8 10" xfId="19411"/>
    <cellStyle name="Percent 6 8 11" xfId="19412"/>
    <cellStyle name="Percent 6 8 12" xfId="19413"/>
    <cellStyle name="Percent 6 8 13" xfId="19414"/>
    <cellStyle name="Percent 6 8 14" xfId="19415"/>
    <cellStyle name="Percent 6 8 15" xfId="19416"/>
    <cellStyle name="Percent 6 8 16" xfId="19417"/>
    <cellStyle name="Percent 6 8 17" xfId="19418"/>
    <cellStyle name="Percent 6 8 2" xfId="19419"/>
    <cellStyle name="Percent 6 8 3" xfId="19420"/>
    <cellStyle name="Percent 6 8 4" xfId="19421"/>
    <cellStyle name="Percent 6 8 5" xfId="19422"/>
    <cellStyle name="Percent 6 8 6" xfId="19423"/>
    <cellStyle name="Percent 6 8 7" xfId="19424"/>
    <cellStyle name="Percent 6 8 8" xfId="19425"/>
    <cellStyle name="Percent 6 8 9" xfId="19426"/>
    <cellStyle name="Percent 6 9" xfId="1392"/>
    <cellStyle name="Percent 6 9 10" xfId="19427"/>
    <cellStyle name="Percent 6 9 11" xfId="19428"/>
    <cellStyle name="Percent 6 9 12" xfId="19429"/>
    <cellStyle name="Percent 6 9 13" xfId="19430"/>
    <cellStyle name="Percent 6 9 14" xfId="19431"/>
    <cellStyle name="Percent 6 9 15" xfId="19432"/>
    <cellStyle name="Percent 6 9 16" xfId="19433"/>
    <cellStyle name="Percent 6 9 17" xfId="19434"/>
    <cellStyle name="Percent 6 9 2" xfId="19435"/>
    <cellStyle name="Percent 6 9 3" xfId="19436"/>
    <cellStyle name="Percent 6 9 4" xfId="19437"/>
    <cellStyle name="Percent 6 9 5" xfId="19438"/>
    <cellStyle name="Percent 6 9 6" xfId="19439"/>
    <cellStyle name="Percent 6 9 7" xfId="19440"/>
    <cellStyle name="Percent 6 9 8" xfId="19441"/>
    <cellStyle name="Percent 6 9 9" xfId="19442"/>
    <cellStyle name="Percent 7" xfId="1393"/>
    <cellStyle name="Percent 7 2" xfId="1394"/>
    <cellStyle name="Percent 7 2 10" xfId="19443"/>
    <cellStyle name="Percent 7 2 11" xfId="19444"/>
    <cellStyle name="Percent 7 2 12" xfId="19445"/>
    <cellStyle name="Percent 7 2 13" xfId="19446"/>
    <cellStyle name="Percent 7 2 14" xfId="19447"/>
    <cellStyle name="Percent 7 2 15" xfId="19448"/>
    <cellStyle name="Percent 7 2 16" xfId="19449"/>
    <cellStyle name="Percent 7 2 17" xfId="19450"/>
    <cellStyle name="Percent 7 2 2" xfId="19451"/>
    <cellStyle name="Percent 7 2 3" xfId="19452"/>
    <cellStyle name="Percent 7 2 4" xfId="19453"/>
    <cellStyle name="Percent 7 2 5" xfId="19454"/>
    <cellStyle name="Percent 7 2 6" xfId="19455"/>
    <cellStyle name="Percent 7 2 7" xfId="19456"/>
    <cellStyle name="Percent 7 2 8" xfId="19457"/>
    <cellStyle name="Percent 7 2 9" xfId="19458"/>
    <cellStyle name="Percent 8" xfId="120"/>
    <cellStyle name="Percent 8 10" xfId="121"/>
    <cellStyle name="Percent 8 10 10" xfId="19459"/>
    <cellStyle name="Percent 8 10 11" xfId="19460"/>
    <cellStyle name="Percent 8 10 12" xfId="19461"/>
    <cellStyle name="Percent 8 10 13" xfId="19462"/>
    <cellStyle name="Percent 8 10 14" xfId="19463"/>
    <cellStyle name="Percent 8 10 15" xfId="19464"/>
    <cellStyle name="Percent 8 10 16" xfId="19465"/>
    <cellStyle name="Percent 8 10 17" xfId="19466"/>
    <cellStyle name="Percent 8 10 2" xfId="19467"/>
    <cellStyle name="Percent 8 10 3" xfId="19468"/>
    <cellStyle name="Percent 8 10 4" xfId="19469"/>
    <cellStyle name="Percent 8 10 5" xfId="19470"/>
    <cellStyle name="Percent 8 10 6" xfId="19471"/>
    <cellStyle name="Percent 8 10 7" xfId="19472"/>
    <cellStyle name="Percent 8 10 8" xfId="19473"/>
    <cellStyle name="Percent 8 10 9" xfId="19474"/>
    <cellStyle name="Percent 8 11" xfId="1395"/>
    <cellStyle name="Percent 8 11 10" xfId="19475"/>
    <cellStyle name="Percent 8 11 11" xfId="19476"/>
    <cellStyle name="Percent 8 11 12" xfId="19477"/>
    <cellStyle name="Percent 8 11 13" xfId="19478"/>
    <cellStyle name="Percent 8 11 14" xfId="19479"/>
    <cellStyle name="Percent 8 11 15" xfId="19480"/>
    <cellStyle name="Percent 8 11 16" xfId="19481"/>
    <cellStyle name="Percent 8 11 17" xfId="19482"/>
    <cellStyle name="Percent 8 11 2" xfId="19483"/>
    <cellStyle name="Percent 8 11 3" xfId="19484"/>
    <cellStyle name="Percent 8 11 4" xfId="19485"/>
    <cellStyle name="Percent 8 11 5" xfId="19486"/>
    <cellStyle name="Percent 8 11 6" xfId="19487"/>
    <cellStyle name="Percent 8 11 7" xfId="19488"/>
    <cellStyle name="Percent 8 11 8" xfId="19489"/>
    <cellStyle name="Percent 8 11 9" xfId="19490"/>
    <cellStyle name="Percent 8 12" xfId="1396"/>
    <cellStyle name="Percent 8 12 10" xfId="19491"/>
    <cellStyle name="Percent 8 12 11" xfId="19492"/>
    <cellStyle name="Percent 8 12 12" xfId="19493"/>
    <cellStyle name="Percent 8 12 13" xfId="19494"/>
    <cellStyle name="Percent 8 12 14" xfId="19495"/>
    <cellStyle name="Percent 8 12 15" xfId="19496"/>
    <cellStyle name="Percent 8 12 16" xfId="19497"/>
    <cellStyle name="Percent 8 12 17" xfId="19498"/>
    <cellStyle name="Percent 8 12 2" xfId="19499"/>
    <cellStyle name="Percent 8 12 3" xfId="19500"/>
    <cellStyle name="Percent 8 12 4" xfId="19501"/>
    <cellStyle name="Percent 8 12 5" xfId="19502"/>
    <cellStyle name="Percent 8 12 6" xfId="19503"/>
    <cellStyle name="Percent 8 12 7" xfId="19504"/>
    <cellStyle name="Percent 8 12 8" xfId="19505"/>
    <cellStyle name="Percent 8 12 9" xfId="19506"/>
    <cellStyle name="Percent 8 13" xfId="1397"/>
    <cellStyle name="Percent 8 13 10" xfId="19507"/>
    <cellStyle name="Percent 8 13 11" xfId="19508"/>
    <cellStyle name="Percent 8 13 12" xfId="19509"/>
    <cellStyle name="Percent 8 13 13" xfId="19510"/>
    <cellStyle name="Percent 8 13 14" xfId="19511"/>
    <cellStyle name="Percent 8 13 15" xfId="19512"/>
    <cellStyle name="Percent 8 13 16" xfId="19513"/>
    <cellStyle name="Percent 8 13 17" xfId="19514"/>
    <cellStyle name="Percent 8 13 2" xfId="19515"/>
    <cellStyle name="Percent 8 13 3" xfId="19516"/>
    <cellStyle name="Percent 8 13 4" xfId="19517"/>
    <cellStyle name="Percent 8 13 5" xfId="19518"/>
    <cellStyle name="Percent 8 13 6" xfId="19519"/>
    <cellStyle name="Percent 8 13 7" xfId="19520"/>
    <cellStyle name="Percent 8 13 8" xfId="19521"/>
    <cellStyle name="Percent 8 13 9" xfId="19522"/>
    <cellStyle name="Percent 8 14" xfId="1398"/>
    <cellStyle name="Percent 8 14 10" xfId="19523"/>
    <cellStyle name="Percent 8 14 11" xfId="19524"/>
    <cellStyle name="Percent 8 14 12" xfId="19525"/>
    <cellStyle name="Percent 8 14 13" xfId="19526"/>
    <cellStyle name="Percent 8 14 14" xfId="19527"/>
    <cellStyle name="Percent 8 14 15" xfId="19528"/>
    <cellStyle name="Percent 8 14 16" xfId="19529"/>
    <cellStyle name="Percent 8 14 17" xfId="19530"/>
    <cellStyle name="Percent 8 14 2" xfId="19531"/>
    <cellStyle name="Percent 8 14 3" xfId="19532"/>
    <cellStyle name="Percent 8 14 4" xfId="19533"/>
    <cellStyle name="Percent 8 14 5" xfId="19534"/>
    <cellStyle name="Percent 8 14 6" xfId="19535"/>
    <cellStyle name="Percent 8 14 7" xfId="19536"/>
    <cellStyle name="Percent 8 14 8" xfId="19537"/>
    <cellStyle name="Percent 8 14 9" xfId="19538"/>
    <cellStyle name="Percent 8 15" xfId="1399"/>
    <cellStyle name="Percent 8 15 10" xfId="19539"/>
    <cellStyle name="Percent 8 15 11" xfId="19540"/>
    <cellStyle name="Percent 8 15 12" xfId="19541"/>
    <cellStyle name="Percent 8 15 13" xfId="19542"/>
    <cellStyle name="Percent 8 15 14" xfId="19543"/>
    <cellStyle name="Percent 8 15 15" xfId="19544"/>
    <cellStyle name="Percent 8 15 16" xfId="19545"/>
    <cellStyle name="Percent 8 15 17" xfId="19546"/>
    <cellStyle name="Percent 8 15 2" xfId="19547"/>
    <cellStyle name="Percent 8 15 3" xfId="19548"/>
    <cellStyle name="Percent 8 15 4" xfId="19549"/>
    <cellStyle name="Percent 8 15 5" xfId="19550"/>
    <cellStyle name="Percent 8 15 6" xfId="19551"/>
    <cellStyle name="Percent 8 15 7" xfId="19552"/>
    <cellStyle name="Percent 8 15 8" xfId="19553"/>
    <cellStyle name="Percent 8 15 9" xfId="19554"/>
    <cellStyle name="Percent 8 16" xfId="1400"/>
    <cellStyle name="Percent 8 16 10" xfId="19555"/>
    <cellStyle name="Percent 8 16 11" xfId="19556"/>
    <cellStyle name="Percent 8 16 12" xfId="19557"/>
    <cellStyle name="Percent 8 16 13" xfId="19558"/>
    <cellStyle name="Percent 8 16 14" xfId="19559"/>
    <cellStyle name="Percent 8 16 15" xfId="19560"/>
    <cellStyle name="Percent 8 16 16" xfId="19561"/>
    <cellStyle name="Percent 8 16 17" xfId="19562"/>
    <cellStyle name="Percent 8 16 2" xfId="19563"/>
    <cellStyle name="Percent 8 16 3" xfId="19564"/>
    <cellStyle name="Percent 8 16 4" xfId="19565"/>
    <cellStyle name="Percent 8 16 5" xfId="19566"/>
    <cellStyle name="Percent 8 16 6" xfId="19567"/>
    <cellStyle name="Percent 8 16 7" xfId="19568"/>
    <cellStyle name="Percent 8 16 8" xfId="19569"/>
    <cellStyle name="Percent 8 16 9" xfId="19570"/>
    <cellStyle name="Percent 8 17" xfId="1401"/>
    <cellStyle name="Percent 8 17 10" xfId="19571"/>
    <cellStyle name="Percent 8 17 11" xfId="19572"/>
    <cellStyle name="Percent 8 17 12" xfId="19573"/>
    <cellStyle name="Percent 8 17 13" xfId="19574"/>
    <cellStyle name="Percent 8 17 14" xfId="19575"/>
    <cellStyle name="Percent 8 17 15" xfId="19576"/>
    <cellStyle name="Percent 8 17 16" xfId="19577"/>
    <cellStyle name="Percent 8 17 17" xfId="19578"/>
    <cellStyle name="Percent 8 17 2" xfId="19579"/>
    <cellStyle name="Percent 8 17 3" xfId="19580"/>
    <cellStyle name="Percent 8 17 4" xfId="19581"/>
    <cellStyle name="Percent 8 17 5" xfId="19582"/>
    <cellStyle name="Percent 8 17 6" xfId="19583"/>
    <cellStyle name="Percent 8 17 7" xfId="19584"/>
    <cellStyle name="Percent 8 17 8" xfId="19585"/>
    <cellStyle name="Percent 8 17 9" xfId="19586"/>
    <cellStyle name="Percent 8 18" xfId="1402"/>
    <cellStyle name="Percent 8 18 10" xfId="19587"/>
    <cellStyle name="Percent 8 18 11" xfId="19588"/>
    <cellStyle name="Percent 8 18 12" xfId="19589"/>
    <cellStyle name="Percent 8 18 13" xfId="19590"/>
    <cellStyle name="Percent 8 18 14" xfId="19591"/>
    <cellStyle name="Percent 8 18 15" xfId="19592"/>
    <cellStyle name="Percent 8 18 16" xfId="19593"/>
    <cellStyle name="Percent 8 18 17" xfId="19594"/>
    <cellStyle name="Percent 8 18 2" xfId="19595"/>
    <cellStyle name="Percent 8 18 3" xfId="19596"/>
    <cellStyle name="Percent 8 18 4" xfId="19597"/>
    <cellStyle name="Percent 8 18 5" xfId="19598"/>
    <cellStyle name="Percent 8 18 6" xfId="19599"/>
    <cellStyle name="Percent 8 18 7" xfId="19600"/>
    <cellStyle name="Percent 8 18 8" xfId="19601"/>
    <cellStyle name="Percent 8 18 9" xfId="19602"/>
    <cellStyle name="Percent 8 19" xfId="1403"/>
    <cellStyle name="Percent 8 19 10" xfId="19603"/>
    <cellStyle name="Percent 8 19 11" xfId="19604"/>
    <cellStyle name="Percent 8 19 12" xfId="19605"/>
    <cellStyle name="Percent 8 19 13" xfId="19606"/>
    <cellStyle name="Percent 8 19 14" xfId="19607"/>
    <cellStyle name="Percent 8 19 15" xfId="19608"/>
    <cellStyle name="Percent 8 19 16" xfId="19609"/>
    <cellStyle name="Percent 8 19 17" xfId="19610"/>
    <cellStyle name="Percent 8 19 2" xfId="19611"/>
    <cellStyle name="Percent 8 19 3" xfId="19612"/>
    <cellStyle name="Percent 8 19 4" xfId="19613"/>
    <cellStyle name="Percent 8 19 5" xfId="19614"/>
    <cellStyle name="Percent 8 19 6" xfId="19615"/>
    <cellStyle name="Percent 8 19 7" xfId="19616"/>
    <cellStyle name="Percent 8 19 8" xfId="19617"/>
    <cellStyle name="Percent 8 19 9" xfId="19618"/>
    <cellStyle name="Percent 8 2" xfId="1404"/>
    <cellStyle name="Percent 8 2 2" xfId="1405"/>
    <cellStyle name="Percent 8 2 2 10" xfId="19619"/>
    <cellStyle name="Percent 8 2 2 11" xfId="19620"/>
    <cellStyle name="Percent 8 2 2 12" xfId="19621"/>
    <cellStyle name="Percent 8 2 2 13" xfId="19622"/>
    <cellStyle name="Percent 8 2 2 14" xfId="19623"/>
    <cellStyle name="Percent 8 2 2 15" xfId="19624"/>
    <cellStyle name="Percent 8 2 2 16" xfId="19625"/>
    <cellStyle name="Percent 8 2 2 17" xfId="19626"/>
    <cellStyle name="Percent 8 2 2 18" xfId="19627"/>
    <cellStyle name="Percent 8 2 2 19" xfId="19628"/>
    <cellStyle name="Percent 8 2 2 2" xfId="1406"/>
    <cellStyle name="Percent 8 2 2 2 10" xfId="19629"/>
    <cellStyle name="Percent 8 2 2 2 11" xfId="19630"/>
    <cellStyle name="Percent 8 2 2 2 12" xfId="19631"/>
    <cellStyle name="Percent 8 2 2 2 13" xfId="19632"/>
    <cellStyle name="Percent 8 2 2 2 14" xfId="19633"/>
    <cellStyle name="Percent 8 2 2 2 15" xfId="19634"/>
    <cellStyle name="Percent 8 2 2 2 16" xfId="19635"/>
    <cellStyle name="Percent 8 2 2 2 17" xfId="19636"/>
    <cellStyle name="Percent 8 2 2 2 18" xfId="19637"/>
    <cellStyle name="Percent 8 2 2 2 19" xfId="19638"/>
    <cellStyle name="Percent 8 2 2 2 2" xfId="19639"/>
    <cellStyle name="Percent 8 2 2 2 2 10" xfId="35400"/>
    <cellStyle name="Percent 8 2 2 2 2 11" xfId="35401"/>
    <cellStyle name="Percent 8 2 2 2 2 12" xfId="35402"/>
    <cellStyle name="Percent 8 2 2 2 2 13" xfId="35403"/>
    <cellStyle name="Percent 8 2 2 2 2 2" xfId="35404"/>
    <cellStyle name="Percent 8 2 2 2 2 3" xfId="35405"/>
    <cellStyle name="Percent 8 2 2 2 2 4" xfId="35406"/>
    <cellStyle name="Percent 8 2 2 2 2 5" xfId="35407"/>
    <cellStyle name="Percent 8 2 2 2 2 6" xfId="35408"/>
    <cellStyle name="Percent 8 2 2 2 2 7" xfId="35409"/>
    <cellStyle name="Percent 8 2 2 2 2 8" xfId="35410"/>
    <cellStyle name="Percent 8 2 2 2 2 9" xfId="35411"/>
    <cellStyle name="Percent 8 2 2 2 20" xfId="19640"/>
    <cellStyle name="Percent 8 2 2 2 21" xfId="19641"/>
    <cellStyle name="Percent 8 2 2 2 22" xfId="19642"/>
    <cellStyle name="Percent 8 2 2 2 23" xfId="19643"/>
    <cellStyle name="Percent 8 2 2 2 24" xfId="19644"/>
    <cellStyle name="Percent 8 2 2 2 25" xfId="19645"/>
    <cellStyle name="Percent 8 2 2 2 26" xfId="19646"/>
    <cellStyle name="Percent 8 2 2 2 27" xfId="19647"/>
    <cellStyle name="Percent 8 2 2 2 28" xfId="19648"/>
    <cellStyle name="Percent 8 2 2 2 29" xfId="19649"/>
    <cellStyle name="Percent 8 2 2 2 3" xfId="19650"/>
    <cellStyle name="Percent 8 2 2 2 30" xfId="19651"/>
    <cellStyle name="Percent 8 2 2 2 31" xfId="19652"/>
    <cellStyle name="Percent 8 2 2 2 32" xfId="19653"/>
    <cellStyle name="Percent 8 2 2 2 33" xfId="19654"/>
    <cellStyle name="Percent 8 2 2 2 34" xfId="19655"/>
    <cellStyle name="Percent 8 2 2 2 35" xfId="19656"/>
    <cellStyle name="Percent 8 2 2 2 36" xfId="19657"/>
    <cellStyle name="Percent 8 2 2 2 37" xfId="19658"/>
    <cellStyle name="Percent 8 2 2 2 38" xfId="19659"/>
    <cellStyle name="Percent 8 2 2 2 39" xfId="19660"/>
    <cellStyle name="Percent 8 2 2 2 4" xfId="19661"/>
    <cellStyle name="Percent 8 2 2 2 40" xfId="19662"/>
    <cellStyle name="Percent 8 2 2 2 41" xfId="19663"/>
    <cellStyle name="Percent 8 2 2 2 42" xfId="19664"/>
    <cellStyle name="Percent 8 2 2 2 43" xfId="19665"/>
    <cellStyle name="Percent 8 2 2 2 44" xfId="19666"/>
    <cellStyle name="Percent 8 2 2 2 45" xfId="19667"/>
    <cellStyle name="Percent 8 2 2 2 46" xfId="19668"/>
    <cellStyle name="Percent 8 2 2 2 47" xfId="19669"/>
    <cellStyle name="Percent 8 2 2 2 48" xfId="19670"/>
    <cellStyle name="Percent 8 2 2 2 49" xfId="19671"/>
    <cellStyle name="Percent 8 2 2 2 5" xfId="19672"/>
    <cellStyle name="Percent 8 2 2 2 50" xfId="19673"/>
    <cellStyle name="Percent 8 2 2 2 51" xfId="19674"/>
    <cellStyle name="Percent 8 2 2 2 52" xfId="19675"/>
    <cellStyle name="Percent 8 2 2 2 53" xfId="19676"/>
    <cellStyle name="Percent 8 2 2 2 54" xfId="19677"/>
    <cellStyle name="Percent 8 2 2 2 55" xfId="19678"/>
    <cellStyle name="Percent 8 2 2 2 56" xfId="19679"/>
    <cellStyle name="Percent 8 2 2 2 57" xfId="19680"/>
    <cellStyle name="Percent 8 2 2 2 58" xfId="19681"/>
    <cellStyle name="Percent 8 2 2 2 59" xfId="19682"/>
    <cellStyle name="Percent 8 2 2 2 6" xfId="19683"/>
    <cellStyle name="Percent 8 2 2 2 60" xfId="19684"/>
    <cellStyle name="Percent 8 2 2 2 61" xfId="19685"/>
    <cellStyle name="Percent 8 2 2 2 62" xfId="19686"/>
    <cellStyle name="Percent 8 2 2 2 63" xfId="19687"/>
    <cellStyle name="Percent 8 2 2 2 64" xfId="19688"/>
    <cellStyle name="Percent 8 2 2 2 65" xfId="19689"/>
    <cellStyle name="Percent 8 2 2 2 66" xfId="19690"/>
    <cellStyle name="Percent 8 2 2 2 67" xfId="19691"/>
    <cellStyle name="Percent 8 2 2 2 68" xfId="19692"/>
    <cellStyle name="Percent 8 2 2 2 69" xfId="19693"/>
    <cellStyle name="Percent 8 2 2 2 7" xfId="19694"/>
    <cellStyle name="Percent 8 2 2 2 8" xfId="19695"/>
    <cellStyle name="Percent 8 2 2 2 9" xfId="19696"/>
    <cellStyle name="Percent 8 2 2 20" xfId="19697"/>
    <cellStyle name="Percent 8 2 2 21" xfId="19698"/>
    <cellStyle name="Percent 8 2 2 22" xfId="19699"/>
    <cellStyle name="Percent 8 2 2 23" xfId="19700"/>
    <cellStyle name="Percent 8 2 2 24" xfId="19701"/>
    <cellStyle name="Percent 8 2 2 25" xfId="19702"/>
    <cellStyle name="Percent 8 2 2 26" xfId="19703"/>
    <cellStyle name="Percent 8 2 2 27" xfId="19704"/>
    <cellStyle name="Percent 8 2 2 28" xfId="19705"/>
    <cellStyle name="Percent 8 2 2 29" xfId="19706"/>
    <cellStyle name="Percent 8 2 2 3" xfId="19707"/>
    <cellStyle name="Percent 8 2 2 3 10" xfId="35412"/>
    <cellStyle name="Percent 8 2 2 3 11" xfId="35413"/>
    <cellStyle name="Percent 8 2 2 3 12" xfId="35414"/>
    <cellStyle name="Percent 8 2 2 3 13" xfId="35415"/>
    <cellStyle name="Percent 8 2 2 3 2" xfId="35416"/>
    <cellStyle name="Percent 8 2 2 3 3" xfId="35417"/>
    <cellStyle name="Percent 8 2 2 3 4" xfId="35418"/>
    <cellStyle name="Percent 8 2 2 3 5" xfId="35419"/>
    <cellStyle name="Percent 8 2 2 3 6" xfId="35420"/>
    <cellStyle name="Percent 8 2 2 3 7" xfId="35421"/>
    <cellStyle name="Percent 8 2 2 3 8" xfId="35422"/>
    <cellStyle name="Percent 8 2 2 3 9" xfId="35423"/>
    <cellStyle name="Percent 8 2 2 30" xfId="19708"/>
    <cellStyle name="Percent 8 2 2 31" xfId="19709"/>
    <cellStyle name="Percent 8 2 2 32" xfId="19710"/>
    <cellStyle name="Percent 8 2 2 33" xfId="19711"/>
    <cellStyle name="Percent 8 2 2 34" xfId="19712"/>
    <cellStyle name="Percent 8 2 2 35" xfId="19713"/>
    <cellStyle name="Percent 8 2 2 36" xfId="19714"/>
    <cellStyle name="Percent 8 2 2 37" xfId="19715"/>
    <cellStyle name="Percent 8 2 2 38" xfId="19716"/>
    <cellStyle name="Percent 8 2 2 39" xfId="19717"/>
    <cellStyle name="Percent 8 2 2 4" xfId="19718"/>
    <cellStyle name="Percent 8 2 2 40" xfId="19719"/>
    <cellStyle name="Percent 8 2 2 41" xfId="19720"/>
    <cellStyle name="Percent 8 2 2 42" xfId="19721"/>
    <cellStyle name="Percent 8 2 2 43" xfId="19722"/>
    <cellStyle name="Percent 8 2 2 44" xfId="19723"/>
    <cellStyle name="Percent 8 2 2 45" xfId="19724"/>
    <cellStyle name="Percent 8 2 2 46" xfId="19725"/>
    <cellStyle name="Percent 8 2 2 47" xfId="19726"/>
    <cellStyle name="Percent 8 2 2 48" xfId="19727"/>
    <cellStyle name="Percent 8 2 2 49" xfId="19728"/>
    <cellStyle name="Percent 8 2 2 5" xfId="19729"/>
    <cellStyle name="Percent 8 2 2 50" xfId="19730"/>
    <cellStyle name="Percent 8 2 2 51" xfId="19731"/>
    <cellStyle name="Percent 8 2 2 52" xfId="19732"/>
    <cellStyle name="Percent 8 2 2 53" xfId="19733"/>
    <cellStyle name="Percent 8 2 2 54" xfId="19734"/>
    <cellStyle name="Percent 8 2 2 55" xfId="19735"/>
    <cellStyle name="Percent 8 2 2 56" xfId="19736"/>
    <cellStyle name="Percent 8 2 2 57" xfId="19737"/>
    <cellStyle name="Percent 8 2 2 58" xfId="19738"/>
    <cellStyle name="Percent 8 2 2 59" xfId="19739"/>
    <cellStyle name="Percent 8 2 2 6" xfId="19740"/>
    <cellStyle name="Percent 8 2 2 60" xfId="19741"/>
    <cellStyle name="Percent 8 2 2 61" xfId="19742"/>
    <cellStyle name="Percent 8 2 2 62" xfId="19743"/>
    <cellStyle name="Percent 8 2 2 63" xfId="19744"/>
    <cellStyle name="Percent 8 2 2 64" xfId="19745"/>
    <cellStyle name="Percent 8 2 2 65" xfId="19746"/>
    <cellStyle name="Percent 8 2 2 66" xfId="19747"/>
    <cellStyle name="Percent 8 2 2 67" xfId="19748"/>
    <cellStyle name="Percent 8 2 2 68" xfId="19749"/>
    <cellStyle name="Percent 8 2 2 69" xfId="19750"/>
    <cellStyle name="Percent 8 2 2 7" xfId="19751"/>
    <cellStyle name="Percent 8 2 2 70" xfId="19752"/>
    <cellStyle name="Percent 8 2 2 8" xfId="19753"/>
    <cellStyle name="Percent 8 2 2 9" xfId="19754"/>
    <cellStyle name="Percent 8 2 3" xfId="1407"/>
    <cellStyle name="Percent 8 2 3 10" xfId="19755"/>
    <cellStyle name="Percent 8 2 3 11" xfId="19756"/>
    <cellStyle name="Percent 8 2 3 12" xfId="19757"/>
    <cellStyle name="Percent 8 2 3 13" xfId="19758"/>
    <cellStyle name="Percent 8 2 3 14" xfId="19759"/>
    <cellStyle name="Percent 8 2 3 15" xfId="19760"/>
    <cellStyle name="Percent 8 2 3 16" xfId="19761"/>
    <cellStyle name="Percent 8 2 3 17" xfId="19762"/>
    <cellStyle name="Percent 8 2 3 18" xfId="19763"/>
    <cellStyle name="Percent 8 2 3 19" xfId="19764"/>
    <cellStyle name="Percent 8 2 3 2" xfId="19765"/>
    <cellStyle name="Percent 8 2 3 2 10" xfId="35424"/>
    <cellStyle name="Percent 8 2 3 2 11" xfId="35425"/>
    <cellStyle name="Percent 8 2 3 2 12" xfId="35426"/>
    <cellStyle name="Percent 8 2 3 2 13" xfId="35427"/>
    <cellStyle name="Percent 8 2 3 2 2" xfId="35428"/>
    <cellStyle name="Percent 8 2 3 2 3" xfId="35429"/>
    <cellStyle name="Percent 8 2 3 2 4" xfId="35430"/>
    <cellStyle name="Percent 8 2 3 2 5" xfId="35431"/>
    <cellStyle name="Percent 8 2 3 2 6" xfId="35432"/>
    <cellStyle name="Percent 8 2 3 2 7" xfId="35433"/>
    <cellStyle name="Percent 8 2 3 2 8" xfId="35434"/>
    <cellStyle name="Percent 8 2 3 2 9" xfId="35435"/>
    <cellStyle name="Percent 8 2 3 20" xfId="19766"/>
    <cellStyle name="Percent 8 2 3 21" xfId="19767"/>
    <cellStyle name="Percent 8 2 3 22" xfId="19768"/>
    <cellStyle name="Percent 8 2 3 23" xfId="19769"/>
    <cellStyle name="Percent 8 2 3 24" xfId="19770"/>
    <cellStyle name="Percent 8 2 3 25" xfId="19771"/>
    <cellStyle name="Percent 8 2 3 26" xfId="19772"/>
    <cellStyle name="Percent 8 2 3 27" xfId="19773"/>
    <cellStyle name="Percent 8 2 3 28" xfId="19774"/>
    <cellStyle name="Percent 8 2 3 29" xfId="19775"/>
    <cellStyle name="Percent 8 2 3 3" xfId="19776"/>
    <cellStyle name="Percent 8 2 3 30" xfId="19777"/>
    <cellStyle name="Percent 8 2 3 31" xfId="19778"/>
    <cellStyle name="Percent 8 2 3 32" xfId="19779"/>
    <cellStyle name="Percent 8 2 3 33" xfId="19780"/>
    <cellStyle name="Percent 8 2 3 34" xfId="19781"/>
    <cellStyle name="Percent 8 2 3 35" xfId="19782"/>
    <cellStyle name="Percent 8 2 3 36" xfId="19783"/>
    <cellStyle name="Percent 8 2 3 37" xfId="19784"/>
    <cellStyle name="Percent 8 2 3 38" xfId="19785"/>
    <cellStyle name="Percent 8 2 3 39" xfId="19786"/>
    <cellStyle name="Percent 8 2 3 4" xfId="19787"/>
    <cellStyle name="Percent 8 2 3 40" xfId="19788"/>
    <cellStyle name="Percent 8 2 3 41" xfId="19789"/>
    <cellStyle name="Percent 8 2 3 42" xfId="19790"/>
    <cellStyle name="Percent 8 2 3 43" xfId="19791"/>
    <cellStyle name="Percent 8 2 3 44" xfId="19792"/>
    <cellStyle name="Percent 8 2 3 45" xfId="19793"/>
    <cellStyle name="Percent 8 2 3 46" xfId="19794"/>
    <cellStyle name="Percent 8 2 3 47" xfId="19795"/>
    <cellStyle name="Percent 8 2 3 48" xfId="19796"/>
    <cellStyle name="Percent 8 2 3 49" xfId="19797"/>
    <cellStyle name="Percent 8 2 3 5" xfId="19798"/>
    <cellStyle name="Percent 8 2 3 50" xfId="19799"/>
    <cellStyle name="Percent 8 2 3 51" xfId="19800"/>
    <cellStyle name="Percent 8 2 3 52" xfId="19801"/>
    <cellStyle name="Percent 8 2 3 53" xfId="19802"/>
    <cellStyle name="Percent 8 2 3 54" xfId="19803"/>
    <cellStyle name="Percent 8 2 3 55" xfId="19804"/>
    <cellStyle name="Percent 8 2 3 56" xfId="19805"/>
    <cellStyle name="Percent 8 2 3 57" xfId="19806"/>
    <cellStyle name="Percent 8 2 3 58" xfId="19807"/>
    <cellStyle name="Percent 8 2 3 59" xfId="19808"/>
    <cellStyle name="Percent 8 2 3 6" xfId="19809"/>
    <cellStyle name="Percent 8 2 3 60" xfId="19810"/>
    <cellStyle name="Percent 8 2 3 61" xfId="19811"/>
    <cellStyle name="Percent 8 2 3 62" xfId="19812"/>
    <cellStyle name="Percent 8 2 3 63" xfId="19813"/>
    <cellStyle name="Percent 8 2 3 64" xfId="19814"/>
    <cellStyle name="Percent 8 2 3 65" xfId="19815"/>
    <cellStyle name="Percent 8 2 3 66" xfId="19816"/>
    <cellStyle name="Percent 8 2 3 67" xfId="19817"/>
    <cellStyle name="Percent 8 2 3 68" xfId="19818"/>
    <cellStyle name="Percent 8 2 3 69" xfId="19819"/>
    <cellStyle name="Percent 8 2 3 7" xfId="19820"/>
    <cellStyle name="Percent 8 2 3 8" xfId="19821"/>
    <cellStyle name="Percent 8 2 3 9" xfId="19822"/>
    <cellStyle name="Percent 8 20" xfId="1408"/>
    <cellStyle name="Percent 8 20 10" xfId="19823"/>
    <cellStyle name="Percent 8 20 11" xfId="19824"/>
    <cellStyle name="Percent 8 20 12" xfId="19825"/>
    <cellStyle name="Percent 8 20 13" xfId="19826"/>
    <cellStyle name="Percent 8 20 14" xfId="19827"/>
    <cellStyle name="Percent 8 20 15" xfId="19828"/>
    <cellStyle name="Percent 8 20 16" xfId="19829"/>
    <cellStyle name="Percent 8 20 17" xfId="19830"/>
    <cellStyle name="Percent 8 20 2" xfId="19831"/>
    <cellStyle name="Percent 8 20 3" xfId="19832"/>
    <cellStyle name="Percent 8 20 4" xfId="19833"/>
    <cellStyle name="Percent 8 20 5" xfId="19834"/>
    <cellStyle name="Percent 8 20 6" xfId="19835"/>
    <cellStyle name="Percent 8 20 7" xfId="19836"/>
    <cellStyle name="Percent 8 20 8" xfId="19837"/>
    <cellStyle name="Percent 8 20 9" xfId="19838"/>
    <cellStyle name="Percent 8 21" xfId="1409"/>
    <cellStyle name="Percent 8 21 10" xfId="19839"/>
    <cellStyle name="Percent 8 21 11" xfId="19840"/>
    <cellStyle name="Percent 8 21 12" xfId="19841"/>
    <cellStyle name="Percent 8 21 13" xfId="19842"/>
    <cellStyle name="Percent 8 21 14" xfId="19843"/>
    <cellStyle name="Percent 8 21 15" xfId="19844"/>
    <cellStyle name="Percent 8 21 16" xfId="19845"/>
    <cellStyle name="Percent 8 21 17" xfId="19846"/>
    <cellStyle name="Percent 8 21 2" xfId="19847"/>
    <cellStyle name="Percent 8 21 3" xfId="19848"/>
    <cellStyle name="Percent 8 21 4" xfId="19849"/>
    <cellStyle name="Percent 8 21 5" xfId="19850"/>
    <cellStyle name="Percent 8 21 6" xfId="19851"/>
    <cellStyle name="Percent 8 21 7" xfId="19852"/>
    <cellStyle name="Percent 8 21 8" xfId="19853"/>
    <cellStyle name="Percent 8 21 9" xfId="19854"/>
    <cellStyle name="Percent 8 22" xfId="1410"/>
    <cellStyle name="Percent 8 22 10" xfId="19855"/>
    <cellStyle name="Percent 8 22 11" xfId="19856"/>
    <cellStyle name="Percent 8 22 12" xfId="19857"/>
    <cellStyle name="Percent 8 22 13" xfId="19858"/>
    <cellStyle name="Percent 8 22 14" xfId="19859"/>
    <cellStyle name="Percent 8 22 15" xfId="19860"/>
    <cellStyle name="Percent 8 22 16" xfId="19861"/>
    <cellStyle name="Percent 8 22 17" xfId="19862"/>
    <cellStyle name="Percent 8 22 2" xfId="19863"/>
    <cellStyle name="Percent 8 22 3" xfId="19864"/>
    <cellStyle name="Percent 8 22 4" xfId="19865"/>
    <cellStyle name="Percent 8 22 5" xfId="19866"/>
    <cellStyle name="Percent 8 22 6" xfId="19867"/>
    <cellStyle name="Percent 8 22 7" xfId="19868"/>
    <cellStyle name="Percent 8 22 8" xfId="19869"/>
    <cellStyle name="Percent 8 22 9" xfId="19870"/>
    <cellStyle name="Percent 8 23" xfId="1411"/>
    <cellStyle name="Percent 8 23 10" xfId="19871"/>
    <cellStyle name="Percent 8 23 11" xfId="19872"/>
    <cellStyle name="Percent 8 23 12" xfId="19873"/>
    <cellStyle name="Percent 8 23 13" xfId="19874"/>
    <cellStyle name="Percent 8 23 14" xfId="19875"/>
    <cellStyle name="Percent 8 23 15" xfId="19876"/>
    <cellStyle name="Percent 8 23 16" xfId="19877"/>
    <cellStyle name="Percent 8 23 17" xfId="19878"/>
    <cellStyle name="Percent 8 23 2" xfId="19879"/>
    <cellStyle name="Percent 8 23 3" xfId="19880"/>
    <cellStyle name="Percent 8 23 4" xfId="19881"/>
    <cellStyle name="Percent 8 23 5" xfId="19882"/>
    <cellStyle name="Percent 8 23 6" xfId="19883"/>
    <cellStyle name="Percent 8 23 7" xfId="19884"/>
    <cellStyle name="Percent 8 23 8" xfId="19885"/>
    <cellStyle name="Percent 8 23 9" xfId="19886"/>
    <cellStyle name="Percent 8 24" xfId="1412"/>
    <cellStyle name="Percent 8 24 10" xfId="19887"/>
    <cellStyle name="Percent 8 24 11" xfId="19888"/>
    <cellStyle name="Percent 8 24 12" xfId="19889"/>
    <cellStyle name="Percent 8 24 13" xfId="19890"/>
    <cellStyle name="Percent 8 24 14" xfId="19891"/>
    <cellStyle name="Percent 8 24 15" xfId="19892"/>
    <cellStyle name="Percent 8 24 16" xfId="19893"/>
    <cellStyle name="Percent 8 24 17" xfId="19894"/>
    <cellStyle name="Percent 8 24 2" xfId="19895"/>
    <cellStyle name="Percent 8 24 3" xfId="19896"/>
    <cellStyle name="Percent 8 24 4" xfId="19897"/>
    <cellStyle name="Percent 8 24 5" xfId="19898"/>
    <cellStyle name="Percent 8 24 6" xfId="19899"/>
    <cellStyle name="Percent 8 24 7" xfId="19900"/>
    <cellStyle name="Percent 8 24 8" xfId="19901"/>
    <cellStyle name="Percent 8 24 9" xfId="19902"/>
    <cellStyle name="Percent 8 25" xfId="1413"/>
    <cellStyle name="Percent 8 25 10" xfId="19903"/>
    <cellStyle name="Percent 8 25 11" xfId="19904"/>
    <cellStyle name="Percent 8 25 12" xfId="19905"/>
    <cellStyle name="Percent 8 25 13" xfId="19906"/>
    <cellStyle name="Percent 8 25 14" xfId="19907"/>
    <cellStyle name="Percent 8 25 15" xfId="19908"/>
    <cellStyle name="Percent 8 25 16" xfId="19909"/>
    <cellStyle name="Percent 8 25 17" xfId="19910"/>
    <cellStyle name="Percent 8 25 2" xfId="19911"/>
    <cellStyle name="Percent 8 25 3" xfId="19912"/>
    <cellStyle name="Percent 8 25 4" xfId="19913"/>
    <cellStyle name="Percent 8 25 5" xfId="19914"/>
    <cellStyle name="Percent 8 25 6" xfId="19915"/>
    <cellStyle name="Percent 8 25 7" xfId="19916"/>
    <cellStyle name="Percent 8 25 8" xfId="19917"/>
    <cellStyle name="Percent 8 25 9" xfId="19918"/>
    <cellStyle name="Percent 8 26" xfId="1414"/>
    <cellStyle name="Percent 8 26 10" xfId="19919"/>
    <cellStyle name="Percent 8 26 11" xfId="19920"/>
    <cellStyle name="Percent 8 26 12" xfId="19921"/>
    <cellStyle name="Percent 8 26 13" xfId="19922"/>
    <cellStyle name="Percent 8 26 14" xfId="19923"/>
    <cellStyle name="Percent 8 26 15" xfId="19924"/>
    <cellStyle name="Percent 8 26 16" xfId="19925"/>
    <cellStyle name="Percent 8 26 17" xfId="19926"/>
    <cellStyle name="Percent 8 26 2" xfId="19927"/>
    <cellStyle name="Percent 8 26 3" xfId="19928"/>
    <cellStyle name="Percent 8 26 4" xfId="19929"/>
    <cellStyle name="Percent 8 26 5" xfId="19930"/>
    <cellStyle name="Percent 8 26 6" xfId="19931"/>
    <cellStyle name="Percent 8 26 7" xfId="19932"/>
    <cellStyle name="Percent 8 26 8" xfId="19933"/>
    <cellStyle name="Percent 8 26 9" xfId="19934"/>
    <cellStyle name="Percent 8 27" xfId="1415"/>
    <cellStyle name="Percent 8 27 10" xfId="19935"/>
    <cellStyle name="Percent 8 27 11" xfId="19936"/>
    <cellStyle name="Percent 8 27 12" xfId="19937"/>
    <cellStyle name="Percent 8 27 13" xfId="19938"/>
    <cellStyle name="Percent 8 27 14" xfId="19939"/>
    <cellStyle name="Percent 8 27 15" xfId="19940"/>
    <cellStyle name="Percent 8 27 16" xfId="19941"/>
    <cellStyle name="Percent 8 27 17" xfId="19942"/>
    <cellStyle name="Percent 8 27 2" xfId="19943"/>
    <cellStyle name="Percent 8 27 3" xfId="19944"/>
    <cellStyle name="Percent 8 27 4" xfId="19945"/>
    <cellStyle name="Percent 8 27 5" xfId="19946"/>
    <cellStyle name="Percent 8 27 6" xfId="19947"/>
    <cellStyle name="Percent 8 27 7" xfId="19948"/>
    <cellStyle name="Percent 8 27 8" xfId="19949"/>
    <cellStyle name="Percent 8 27 9" xfId="19950"/>
    <cellStyle name="Percent 8 28" xfId="1416"/>
    <cellStyle name="Percent 8 28 10" xfId="19951"/>
    <cellStyle name="Percent 8 28 11" xfId="19952"/>
    <cellStyle name="Percent 8 28 12" xfId="19953"/>
    <cellStyle name="Percent 8 28 13" xfId="19954"/>
    <cellStyle name="Percent 8 28 14" xfId="19955"/>
    <cellStyle name="Percent 8 28 15" xfId="19956"/>
    <cellStyle name="Percent 8 28 16" xfId="19957"/>
    <cellStyle name="Percent 8 28 17" xfId="19958"/>
    <cellStyle name="Percent 8 28 2" xfId="19959"/>
    <cellStyle name="Percent 8 28 3" xfId="19960"/>
    <cellStyle name="Percent 8 28 4" xfId="19961"/>
    <cellStyle name="Percent 8 28 5" xfId="19962"/>
    <cellStyle name="Percent 8 28 6" xfId="19963"/>
    <cellStyle name="Percent 8 28 7" xfId="19964"/>
    <cellStyle name="Percent 8 28 8" xfId="19965"/>
    <cellStyle name="Percent 8 28 9" xfId="19966"/>
    <cellStyle name="Percent 8 29" xfId="1417"/>
    <cellStyle name="Percent 8 29 10" xfId="19967"/>
    <cellStyle name="Percent 8 29 11" xfId="19968"/>
    <cellStyle name="Percent 8 29 12" xfId="19969"/>
    <cellStyle name="Percent 8 29 13" xfId="19970"/>
    <cellStyle name="Percent 8 29 14" xfId="19971"/>
    <cellStyle name="Percent 8 29 15" xfId="19972"/>
    <cellStyle name="Percent 8 29 16" xfId="19973"/>
    <cellStyle name="Percent 8 29 17" xfId="19974"/>
    <cellStyle name="Percent 8 29 2" xfId="19975"/>
    <cellStyle name="Percent 8 29 3" xfId="19976"/>
    <cellStyle name="Percent 8 29 4" xfId="19977"/>
    <cellStyle name="Percent 8 29 5" xfId="19978"/>
    <cellStyle name="Percent 8 29 6" xfId="19979"/>
    <cellStyle name="Percent 8 29 7" xfId="19980"/>
    <cellStyle name="Percent 8 29 8" xfId="19981"/>
    <cellStyle name="Percent 8 29 9" xfId="19982"/>
    <cellStyle name="Percent 8 3" xfId="1418"/>
    <cellStyle name="Percent 8 3 10" xfId="19983"/>
    <cellStyle name="Percent 8 3 11" xfId="19984"/>
    <cellStyle name="Percent 8 3 12" xfId="19985"/>
    <cellStyle name="Percent 8 3 13" xfId="19986"/>
    <cellStyle name="Percent 8 3 14" xfId="19987"/>
    <cellStyle name="Percent 8 3 15" xfId="19988"/>
    <cellStyle name="Percent 8 3 16" xfId="19989"/>
    <cellStyle name="Percent 8 3 17" xfId="19990"/>
    <cellStyle name="Percent 8 3 18" xfId="19991"/>
    <cellStyle name="Percent 8 3 2" xfId="1419"/>
    <cellStyle name="Percent 8 3 2 10" xfId="19992"/>
    <cellStyle name="Percent 8 3 2 11" xfId="19993"/>
    <cellStyle name="Percent 8 3 2 12" xfId="19994"/>
    <cellStyle name="Percent 8 3 2 13" xfId="19995"/>
    <cellStyle name="Percent 8 3 2 14" xfId="19996"/>
    <cellStyle name="Percent 8 3 2 15" xfId="19997"/>
    <cellStyle name="Percent 8 3 2 16" xfId="19998"/>
    <cellStyle name="Percent 8 3 2 17" xfId="19999"/>
    <cellStyle name="Percent 8 3 2 18" xfId="20000"/>
    <cellStyle name="Percent 8 3 2 19" xfId="20001"/>
    <cellStyle name="Percent 8 3 2 2" xfId="20002"/>
    <cellStyle name="Percent 8 3 2 2 10" xfId="35436"/>
    <cellStyle name="Percent 8 3 2 2 11" xfId="35437"/>
    <cellStyle name="Percent 8 3 2 2 12" xfId="35438"/>
    <cellStyle name="Percent 8 3 2 2 13" xfId="35439"/>
    <cellStyle name="Percent 8 3 2 2 2" xfId="35440"/>
    <cellStyle name="Percent 8 3 2 2 3" xfId="35441"/>
    <cellStyle name="Percent 8 3 2 2 4" xfId="35442"/>
    <cellStyle name="Percent 8 3 2 2 5" xfId="35443"/>
    <cellStyle name="Percent 8 3 2 2 6" xfId="35444"/>
    <cellStyle name="Percent 8 3 2 2 7" xfId="35445"/>
    <cellStyle name="Percent 8 3 2 2 8" xfId="35446"/>
    <cellStyle name="Percent 8 3 2 2 9" xfId="35447"/>
    <cellStyle name="Percent 8 3 2 20" xfId="20003"/>
    <cellStyle name="Percent 8 3 2 21" xfId="20004"/>
    <cellStyle name="Percent 8 3 2 22" xfId="20005"/>
    <cellStyle name="Percent 8 3 2 23" xfId="20006"/>
    <cellStyle name="Percent 8 3 2 24" xfId="20007"/>
    <cellStyle name="Percent 8 3 2 25" xfId="20008"/>
    <cellStyle name="Percent 8 3 2 26" xfId="20009"/>
    <cellStyle name="Percent 8 3 2 27" xfId="20010"/>
    <cellStyle name="Percent 8 3 2 28" xfId="20011"/>
    <cellStyle name="Percent 8 3 2 29" xfId="20012"/>
    <cellStyle name="Percent 8 3 2 3" xfId="20013"/>
    <cellStyle name="Percent 8 3 2 30" xfId="20014"/>
    <cellStyle name="Percent 8 3 2 31" xfId="20015"/>
    <cellStyle name="Percent 8 3 2 32" xfId="20016"/>
    <cellStyle name="Percent 8 3 2 33" xfId="20017"/>
    <cellStyle name="Percent 8 3 2 34" xfId="20018"/>
    <cellStyle name="Percent 8 3 2 35" xfId="20019"/>
    <cellStyle name="Percent 8 3 2 36" xfId="20020"/>
    <cellStyle name="Percent 8 3 2 37" xfId="20021"/>
    <cellStyle name="Percent 8 3 2 38" xfId="20022"/>
    <cellStyle name="Percent 8 3 2 39" xfId="20023"/>
    <cellStyle name="Percent 8 3 2 4" xfId="20024"/>
    <cellStyle name="Percent 8 3 2 40" xfId="20025"/>
    <cellStyle name="Percent 8 3 2 41" xfId="20026"/>
    <cellStyle name="Percent 8 3 2 42" xfId="20027"/>
    <cellStyle name="Percent 8 3 2 43" xfId="20028"/>
    <cellStyle name="Percent 8 3 2 44" xfId="20029"/>
    <cellStyle name="Percent 8 3 2 45" xfId="20030"/>
    <cellStyle name="Percent 8 3 2 46" xfId="20031"/>
    <cellStyle name="Percent 8 3 2 47" xfId="20032"/>
    <cellStyle name="Percent 8 3 2 48" xfId="20033"/>
    <cellStyle name="Percent 8 3 2 49" xfId="20034"/>
    <cellStyle name="Percent 8 3 2 5" xfId="20035"/>
    <cellStyle name="Percent 8 3 2 50" xfId="20036"/>
    <cellStyle name="Percent 8 3 2 51" xfId="20037"/>
    <cellStyle name="Percent 8 3 2 52" xfId="20038"/>
    <cellStyle name="Percent 8 3 2 53" xfId="20039"/>
    <cellStyle name="Percent 8 3 2 54" xfId="20040"/>
    <cellStyle name="Percent 8 3 2 55" xfId="20041"/>
    <cellStyle name="Percent 8 3 2 56" xfId="20042"/>
    <cellStyle name="Percent 8 3 2 57" xfId="20043"/>
    <cellStyle name="Percent 8 3 2 58" xfId="20044"/>
    <cellStyle name="Percent 8 3 2 59" xfId="20045"/>
    <cellStyle name="Percent 8 3 2 6" xfId="20046"/>
    <cellStyle name="Percent 8 3 2 60" xfId="20047"/>
    <cellStyle name="Percent 8 3 2 61" xfId="20048"/>
    <cellStyle name="Percent 8 3 2 62" xfId="20049"/>
    <cellStyle name="Percent 8 3 2 63" xfId="20050"/>
    <cellStyle name="Percent 8 3 2 64" xfId="20051"/>
    <cellStyle name="Percent 8 3 2 65" xfId="20052"/>
    <cellStyle name="Percent 8 3 2 66" xfId="20053"/>
    <cellStyle name="Percent 8 3 2 67" xfId="20054"/>
    <cellStyle name="Percent 8 3 2 68" xfId="20055"/>
    <cellStyle name="Percent 8 3 2 69" xfId="20056"/>
    <cellStyle name="Percent 8 3 2 7" xfId="20057"/>
    <cellStyle name="Percent 8 3 2 8" xfId="20058"/>
    <cellStyle name="Percent 8 3 2 9" xfId="20059"/>
    <cellStyle name="Percent 8 3 3" xfId="20060"/>
    <cellStyle name="Percent 8 3 3 10" xfId="35448"/>
    <cellStyle name="Percent 8 3 3 11" xfId="35449"/>
    <cellStyle name="Percent 8 3 3 12" xfId="35450"/>
    <cellStyle name="Percent 8 3 3 13" xfId="35451"/>
    <cellStyle name="Percent 8 3 3 2" xfId="35452"/>
    <cellStyle name="Percent 8 3 3 3" xfId="35453"/>
    <cellStyle name="Percent 8 3 3 4" xfId="35454"/>
    <cellStyle name="Percent 8 3 3 5" xfId="35455"/>
    <cellStyle name="Percent 8 3 3 6" xfId="35456"/>
    <cellStyle name="Percent 8 3 3 7" xfId="35457"/>
    <cellStyle name="Percent 8 3 3 8" xfId="35458"/>
    <cellStyle name="Percent 8 3 3 9" xfId="35459"/>
    <cellStyle name="Percent 8 3 4" xfId="20061"/>
    <cellStyle name="Percent 8 3 5" xfId="20062"/>
    <cellStyle name="Percent 8 3 6" xfId="20063"/>
    <cellStyle name="Percent 8 3 7" xfId="20064"/>
    <cellStyle name="Percent 8 3 8" xfId="20065"/>
    <cellStyle name="Percent 8 3 9" xfId="20066"/>
    <cellStyle name="Percent 8 30" xfId="1420"/>
    <cellStyle name="Percent 8 30 10" xfId="20067"/>
    <cellStyle name="Percent 8 30 11" xfId="20068"/>
    <cellStyle name="Percent 8 30 12" xfId="20069"/>
    <cellStyle name="Percent 8 30 13" xfId="20070"/>
    <cellStyle name="Percent 8 30 14" xfId="20071"/>
    <cellStyle name="Percent 8 30 15" xfId="20072"/>
    <cellStyle name="Percent 8 30 16" xfId="20073"/>
    <cellStyle name="Percent 8 30 17" xfId="20074"/>
    <cellStyle name="Percent 8 30 2" xfId="20075"/>
    <cellStyle name="Percent 8 30 3" xfId="20076"/>
    <cellStyle name="Percent 8 30 4" xfId="20077"/>
    <cellStyle name="Percent 8 30 5" xfId="20078"/>
    <cellStyle name="Percent 8 30 6" xfId="20079"/>
    <cellStyle name="Percent 8 30 7" xfId="20080"/>
    <cellStyle name="Percent 8 30 8" xfId="20081"/>
    <cellStyle name="Percent 8 30 9" xfId="20082"/>
    <cellStyle name="Percent 8 31" xfId="1421"/>
    <cellStyle name="Percent 8 31 10" xfId="20083"/>
    <cellStyle name="Percent 8 31 11" xfId="20084"/>
    <cellStyle name="Percent 8 31 12" xfId="20085"/>
    <cellStyle name="Percent 8 31 13" xfId="20086"/>
    <cellStyle name="Percent 8 31 14" xfId="20087"/>
    <cellStyle name="Percent 8 31 15" xfId="20088"/>
    <cellStyle name="Percent 8 31 16" xfId="20089"/>
    <cellStyle name="Percent 8 31 17" xfId="20090"/>
    <cellStyle name="Percent 8 31 2" xfId="20091"/>
    <cellStyle name="Percent 8 31 3" xfId="20092"/>
    <cellStyle name="Percent 8 31 4" xfId="20093"/>
    <cellStyle name="Percent 8 31 5" xfId="20094"/>
    <cellStyle name="Percent 8 31 6" xfId="20095"/>
    <cellStyle name="Percent 8 31 7" xfId="20096"/>
    <cellStyle name="Percent 8 31 8" xfId="20097"/>
    <cellStyle name="Percent 8 31 9" xfId="20098"/>
    <cellStyle name="Percent 8 32" xfId="1422"/>
    <cellStyle name="Percent 8 32 10" xfId="20099"/>
    <cellStyle name="Percent 8 32 11" xfId="20100"/>
    <cellStyle name="Percent 8 32 12" xfId="20101"/>
    <cellStyle name="Percent 8 32 13" xfId="20102"/>
    <cellStyle name="Percent 8 32 14" xfId="20103"/>
    <cellStyle name="Percent 8 32 15" xfId="20104"/>
    <cellStyle name="Percent 8 32 16" xfId="20105"/>
    <cellStyle name="Percent 8 32 17" xfId="20106"/>
    <cellStyle name="Percent 8 32 2" xfId="20107"/>
    <cellStyle name="Percent 8 32 3" xfId="20108"/>
    <cellStyle name="Percent 8 32 4" xfId="20109"/>
    <cellStyle name="Percent 8 32 5" xfId="20110"/>
    <cellStyle name="Percent 8 32 6" xfId="20111"/>
    <cellStyle name="Percent 8 32 7" xfId="20112"/>
    <cellStyle name="Percent 8 32 8" xfId="20113"/>
    <cellStyle name="Percent 8 32 9" xfId="20114"/>
    <cellStyle name="Percent 8 33" xfId="1423"/>
    <cellStyle name="Percent 8 33 10" xfId="20115"/>
    <cellStyle name="Percent 8 33 11" xfId="20116"/>
    <cellStyle name="Percent 8 33 12" xfId="20117"/>
    <cellStyle name="Percent 8 33 13" xfId="20118"/>
    <cellStyle name="Percent 8 33 14" xfId="20119"/>
    <cellStyle name="Percent 8 33 15" xfId="20120"/>
    <cellStyle name="Percent 8 33 16" xfId="20121"/>
    <cellStyle name="Percent 8 33 17" xfId="20122"/>
    <cellStyle name="Percent 8 33 2" xfId="20123"/>
    <cellStyle name="Percent 8 33 3" xfId="20124"/>
    <cellStyle name="Percent 8 33 4" xfId="20125"/>
    <cellStyle name="Percent 8 33 5" xfId="20126"/>
    <cellStyle name="Percent 8 33 6" xfId="20127"/>
    <cellStyle name="Percent 8 33 7" xfId="20128"/>
    <cellStyle name="Percent 8 33 8" xfId="20129"/>
    <cellStyle name="Percent 8 33 9" xfId="20130"/>
    <cellStyle name="Percent 8 34" xfId="1424"/>
    <cellStyle name="Percent 8 34 10" xfId="20131"/>
    <cellStyle name="Percent 8 34 11" xfId="20132"/>
    <cellStyle name="Percent 8 34 12" xfId="20133"/>
    <cellStyle name="Percent 8 34 13" xfId="20134"/>
    <cellStyle name="Percent 8 34 14" xfId="20135"/>
    <cellStyle name="Percent 8 34 15" xfId="20136"/>
    <cellStyle name="Percent 8 34 16" xfId="20137"/>
    <cellStyle name="Percent 8 34 17" xfId="20138"/>
    <cellStyle name="Percent 8 34 2" xfId="20139"/>
    <cellStyle name="Percent 8 34 3" xfId="20140"/>
    <cellStyle name="Percent 8 34 4" xfId="20141"/>
    <cellStyle name="Percent 8 34 5" xfId="20142"/>
    <cellStyle name="Percent 8 34 6" xfId="20143"/>
    <cellStyle name="Percent 8 34 7" xfId="20144"/>
    <cellStyle name="Percent 8 34 8" xfId="20145"/>
    <cellStyle name="Percent 8 34 9" xfId="20146"/>
    <cellStyle name="Percent 8 35" xfId="1425"/>
    <cellStyle name="Percent 8 35 10" xfId="20147"/>
    <cellStyle name="Percent 8 35 11" xfId="20148"/>
    <cellStyle name="Percent 8 35 12" xfId="20149"/>
    <cellStyle name="Percent 8 35 13" xfId="20150"/>
    <cellStyle name="Percent 8 35 14" xfId="20151"/>
    <cellStyle name="Percent 8 35 15" xfId="20152"/>
    <cellStyle name="Percent 8 35 16" xfId="20153"/>
    <cellStyle name="Percent 8 35 17" xfId="20154"/>
    <cellStyle name="Percent 8 35 2" xfId="20155"/>
    <cellStyle name="Percent 8 35 3" xfId="20156"/>
    <cellStyle name="Percent 8 35 4" xfId="20157"/>
    <cellStyle name="Percent 8 35 5" xfId="20158"/>
    <cellStyle name="Percent 8 35 6" xfId="20159"/>
    <cellStyle name="Percent 8 35 7" xfId="20160"/>
    <cellStyle name="Percent 8 35 8" xfId="20161"/>
    <cellStyle name="Percent 8 35 9" xfId="20162"/>
    <cellStyle name="Percent 8 36" xfId="1426"/>
    <cellStyle name="Percent 8 36 10" xfId="20163"/>
    <cellStyle name="Percent 8 36 11" xfId="20164"/>
    <cellStyle name="Percent 8 36 12" xfId="20165"/>
    <cellStyle name="Percent 8 36 13" xfId="20166"/>
    <cellStyle name="Percent 8 36 14" xfId="20167"/>
    <cellStyle name="Percent 8 36 15" xfId="20168"/>
    <cellStyle name="Percent 8 36 16" xfId="20169"/>
    <cellStyle name="Percent 8 36 17" xfId="20170"/>
    <cellStyle name="Percent 8 36 2" xfId="20171"/>
    <cellStyle name="Percent 8 36 3" xfId="20172"/>
    <cellStyle name="Percent 8 36 4" xfId="20173"/>
    <cellStyle name="Percent 8 36 5" xfId="20174"/>
    <cellStyle name="Percent 8 36 6" xfId="20175"/>
    <cellStyle name="Percent 8 36 7" xfId="20176"/>
    <cellStyle name="Percent 8 36 8" xfId="20177"/>
    <cellStyle name="Percent 8 36 9" xfId="20178"/>
    <cellStyle name="Percent 8 37" xfId="1427"/>
    <cellStyle name="Percent 8 37 10" xfId="20179"/>
    <cellStyle name="Percent 8 37 11" xfId="20180"/>
    <cellStyle name="Percent 8 37 12" xfId="20181"/>
    <cellStyle name="Percent 8 37 13" xfId="20182"/>
    <cellStyle name="Percent 8 37 14" xfId="20183"/>
    <cellStyle name="Percent 8 37 15" xfId="20184"/>
    <cellStyle name="Percent 8 37 16" xfId="20185"/>
    <cellStyle name="Percent 8 37 17" xfId="20186"/>
    <cellStyle name="Percent 8 37 2" xfId="20187"/>
    <cellStyle name="Percent 8 37 3" xfId="20188"/>
    <cellStyle name="Percent 8 37 4" xfId="20189"/>
    <cellStyle name="Percent 8 37 5" xfId="20190"/>
    <cellStyle name="Percent 8 37 6" xfId="20191"/>
    <cellStyle name="Percent 8 37 7" xfId="20192"/>
    <cellStyle name="Percent 8 37 8" xfId="20193"/>
    <cellStyle name="Percent 8 37 9" xfId="20194"/>
    <cellStyle name="Percent 8 38" xfId="1428"/>
    <cellStyle name="Percent 8 38 10" xfId="20195"/>
    <cellStyle name="Percent 8 38 11" xfId="20196"/>
    <cellStyle name="Percent 8 38 12" xfId="20197"/>
    <cellStyle name="Percent 8 38 13" xfId="20198"/>
    <cellStyle name="Percent 8 38 14" xfId="20199"/>
    <cellStyle name="Percent 8 38 15" xfId="20200"/>
    <cellStyle name="Percent 8 38 16" xfId="20201"/>
    <cellStyle name="Percent 8 38 17" xfId="20202"/>
    <cellStyle name="Percent 8 38 2" xfId="20203"/>
    <cellStyle name="Percent 8 38 3" xfId="20204"/>
    <cellStyle name="Percent 8 38 4" xfId="20205"/>
    <cellStyle name="Percent 8 38 5" xfId="20206"/>
    <cellStyle name="Percent 8 38 6" xfId="20207"/>
    <cellStyle name="Percent 8 38 7" xfId="20208"/>
    <cellStyle name="Percent 8 38 8" xfId="20209"/>
    <cellStyle name="Percent 8 38 9" xfId="20210"/>
    <cellStyle name="Percent 8 39" xfId="1429"/>
    <cellStyle name="Percent 8 39 10" xfId="20211"/>
    <cellStyle name="Percent 8 39 11" xfId="20212"/>
    <cellStyle name="Percent 8 39 12" xfId="20213"/>
    <cellStyle name="Percent 8 39 13" xfId="20214"/>
    <cellStyle name="Percent 8 39 14" xfId="20215"/>
    <cellStyle name="Percent 8 39 15" xfId="20216"/>
    <cellStyle name="Percent 8 39 16" xfId="20217"/>
    <cellStyle name="Percent 8 39 17" xfId="20218"/>
    <cellStyle name="Percent 8 39 2" xfId="20219"/>
    <cellStyle name="Percent 8 39 3" xfId="20220"/>
    <cellStyle name="Percent 8 39 4" xfId="20221"/>
    <cellStyle name="Percent 8 39 5" xfId="20222"/>
    <cellStyle name="Percent 8 39 6" xfId="20223"/>
    <cellStyle name="Percent 8 39 7" xfId="20224"/>
    <cellStyle name="Percent 8 39 8" xfId="20225"/>
    <cellStyle name="Percent 8 39 9" xfId="20226"/>
    <cellStyle name="Percent 8 4" xfId="1430"/>
    <cellStyle name="Percent 8 4 10" xfId="20227"/>
    <cellStyle name="Percent 8 4 11" xfId="20228"/>
    <cellStyle name="Percent 8 4 12" xfId="20229"/>
    <cellStyle name="Percent 8 4 13" xfId="20230"/>
    <cellStyle name="Percent 8 4 14" xfId="20231"/>
    <cellStyle name="Percent 8 4 15" xfId="20232"/>
    <cellStyle name="Percent 8 4 16" xfId="20233"/>
    <cellStyle name="Percent 8 4 17" xfId="20234"/>
    <cellStyle name="Percent 8 4 2" xfId="20235"/>
    <cellStyle name="Percent 8 4 2 10" xfId="35460"/>
    <cellStyle name="Percent 8 4 2 11" xfId="35461"/>
    <cellStyle name="Percent 8 4 2 12" xfId="35462"/>
    <cellStyle name="Percent 8 4 2 13" xfId="35463"/>
    <cellStyle name="Percent 8 4 2 2" xfId="35464"/>
    <cellStyle name="Percent 8 4 2 3" xfId="35465"/>
    <cellStyle name="Percent 8 4 2 4" xfId="35466"/>
    <cellStyle name="Percent 8 4 2 5" xfId="35467"/>
    <cellStyle name="Percent 8 4 2 6" xfId="35468"/>
    <cellStyle name="Percent 8 4 2 7" xfId="35469"/>
    <cellStyle name="Percent 8 4 2 8" xfId="35470"/>
    <cellStyle name="Percent 8 4 2 9" xfId="35471"/>
    <cellStyle name="Percent 8 4 3" xfId="20236"/>
    <cellStyle name="Percent 8 4 4" xfId="20237"/>
    <cellStyle name="Percent 8 4 5" xfId="20238"/>
    <cellStyle name="Percent 8 4 6" xfId="20239"/>
    <cellStyle name="Percent 8 4 7" xfId="20240"/>
    <cellStyle name="Percent 8 4 8" xfId="20241"/>
    <cellStyle name="Percent 8 4 9" xfId="20242"/>
    <cellStyle name="Percent 8 40" xfId="1431"/>
    <cellStyle name="Percent 8 40 10" xfId="20243"/>
    <cellStyle name="Percent 8 40 11" xfId="20244"/>
    <cellStyle name="Percent 8 40 12" xfId="20245"/>
    <cellStyle name="Percent 8 40 13" xfId="20246"/>
    <cellStyle name="Percent 8 40 14" xfId="20247"/>
    <cellStyle name="Percent 8 40 15" xfId="20248"/>
    <cellStyle name="Percent 8 40 16" xfId="20249"/>
    <cellStyle name="Percent 8 40 17" xfId="20250"/>
    <cellStyle name="Percent 8 40 2" xfId="20251"/>
    <cellStyle name="Percent 8 40 3" xfId="20252"/>
    <cellStyle name="Percent 8 40 4" xfId="20253"/>
    <cellStyle name="Percent 8 40 5" xfId="20254"/>
    <cellStyle name="Percent 8 40 6" xfId="20255"/>
    <cellStyle name="Percent 8 40 7" xfId="20256"/>
    <cellStyle name="Percent 8 40 8" xfId="20257"/>
    <cellStyle name="Percent 8 40 9" xfId="20258"/>
    <cellStyle name="Percent 8 41" xfId="1432"/>
    <cellStyle name="Percent 8 41 10" xfId="20259"/>
    <cellStyle name="Percent 8 41 11" xfId="20260"/>
    <cellStyle name="Percent 8 41 12" xfId="20261"/>
    <cellStyle name="Percent 8 41 13" xfId="20262"/>
    <cellStyle name="Percent 8 41 14" xfId="20263"/>
    <cellStyle name="Percent 8 41 15" xfId="20264"/>
    <cellStyle name="Percent 8 41 16" xfId="20265"/>
    <cellStyle name="Percent 8 41 17" xfId="20266"/>
    <cellStyle name="Percent 8 41 2" xfId="20267"/>
    <cellStyle name="Percent 8 41 3" xfId="20268"/>
    <cellStyle name="Percent 8 41 4" xfId="20269"/>
    <cellStyle name="Percent 8 41 5" xfId="20270"/>
    <cellStyle name="Percent 8 41 6" xfId="20271"/>
    <cellStyle name="Percent 8 41 7" xfId="20272"/>
    <cellStyle name="Percent 8 41 8" xfId="20273"/>
    <cellStyle name="Percent 8 41 9" xfId="20274"/>
    <cellStyle name="Percent 8 42" xfId="1433"/>
    <cellStyle name="Percent 8 42 10" xfId="20275"/>
    <cellStyle name="Percent 8 42 11" xfId="20276"/>
    <cellStyle name="Percent 8 42 12" xfId="20277"/>
    <cellStyle name="Percent 8 42 13" xfId="20278"/>
    <cellStyle name="Percent 8 42 14" xfId="20279"/>
    <cellStyle name="Percent 8 42 15" xfId="20280"/>
    <cellStyle name="Percent 8 42 16" xfId="20281"/>
    <cellStyle name="Percent 8 42 17" xfId="20282"/>
    <cellStyle name="Percent 8 42 2" xfId="20283"/>
    <cellStyle name="Percent 8 42 3" xfId="20284"/>
    <cellStyle name="Percent 8 42 4" xfId="20285"/>
    <cellStyle name="Percent 8 42 5" xfId="20286"/>
    <cellStyle name="Percent 8 42 6" xfId="20287"/>
    <cellStyle name="Percent 8 42 7" xfId="20288"/>
    <cellStyle name="Percent 8 42 8" xfId="20289"/>
    <cellStyle name="Percent 8 42 9" xfId="20290"/>
    <cellStyle name="Percent 8 43" xfId="1434"/>
    <cellStyle name="Percent 8 43 10" xfId="20291"/>
    <cellStyle name="Percent 8 43 11" xfId="20292"/>
    <cellStyle name="Percent 8 43 12" xfId="20293"/>
    <cellStyle name="Percent 8 43 13" xfId="20294"/>
    <cellStyle name="Percent 8 43 14" xfId="20295"/>
    <cellStyle name="Percent 8 43 15" xfId="20296"/>
    <cellStyle name="Percent 8 43 16" xfId="20297"/>
    <cellStyle name="Percent 8 43 17" xfId="20298"/>
    <cellStyle name="Percent 8 43 2" xfId="20299"/>
    <cellStyle name="Percent 8 43 3" xfId="20300"/>
    <cellStyle name="Percent 8 43 4" xfId="20301"/>
    <cellStyle name="Percent 8 43 5" xfId="20302"/>
    <cellStyle name="Percent 8 43 6" xfId="20303"/>
    <cellStyle name="Percent 8 43 7" xfId="20304"/>
    <cellStyle name="Percent 8 43 8" xfId="20305"/>
    <cellStyle name="Percent 8 43 9" xfId="20306"/>
    <cellStyle name="Percent 8 44" xfId="1435"/>
    <cellStyle name="Percent 8 44 10" xfId="20307"/>
    <cellStyle name="Percent 8 44 11" xfId="20308"/>
    <cellStyle name="Percent 8 44 12" xfId="20309"/>
    <cellStyle name="Percent 8 44 13" xfId="20310"/>
    <cellStyle name="Percent 8 44 14" xfId="20311"/>
    <cellStyle name="Percent 8 44 15" xfId="20312"/>
    <cellStyle name="Percent 8 44 16" xfId="20313"/>
    <cellStyle name="Percent 8 44 17" xfId="20314"/>
    <cellStyle name="Percent 8 44 2" xfId="20315"/>
    <cellStyle name="Percent 8 44 3" xfId="20316"/>
    <cellStyle name="Percent 8 44 4" xfId="20317"/>
    <cellStyle name="Percent 8 44 5" xfId="20318"/>
    <cellStyle name="Percent 8 44 6" xfId="20319"/>
    <cellStyle name="Percent 8 44 7" xfId="20320"/>
    <cellStyle name="Percent 8 44 8" xfId="20321"/>
    <cellStyle name="Percent 8 44 9" xfId="20322"/>
    <cellStyle name="Percent 8 45" xfId="1436"/>
    <cellStyle name="Percent 8 45 10" xfId="20323"/>
    <cellStyle name="Percent 8 45 11" xfId="20324"/>
    <cellStyle name="Percent 8 45 12" xfId="20325"/>
    <cellStyle name="Percent 8 45 13" xfId="20326"/>
    <cellStyle name="Percent 8 45 14" xfId="20327"/>
    <cellStyle name="Percent 8 45 15" xfId="20328"/>
    <cellStyle name="Percent 8 45 16" xfId="20329"/>
    <cellStyle name="Percent 8 45 17" xfId="20330"/>
    <cellStyle name="Percent 8 45 2" xfId="20331"/>
    <cellStyle name="Percent 8 45 3" xfId="20332"/>
    <cellStyle name="Percent 8 45 4" xfId="20333"/>
    <cellStyle name="Percent 8 45 5" xfId="20334"/>
    <cellStyle name="Percent 8 45 6" xfId="20335"/>
    <cellStyle name="Percent 8 45 7" xfId="20336"/>
    <cellStyle name="Percent 8 45 8" xfId="20337"/>
    <cellStyle name="Percent 8 45 9" xfId="20338"/>
    <cellStyle name="Percent 8 46" xfId="1437"/>
    <cellStyle name="Percent 8 46 10" xfId="20339"/>
    <cellStyle name="Percent 8 46 11" xfId="20340"/>
    <cellStyle name="Percent 8 46 12" xfId="20341"/>
    <cellStyle name="Percent 8 46 13" xfId="20342"/>
    <cellStyle name="Percent 8 46 14" xfId="20343"/>
    <cellStyle name="Percent 8 46 15" xfId="20344"/>
    <cellStyle name="Percent 8 46 16" xfId="20345"/>
    <cellStyle name="Percent 8 46 17" xfId="20346"/>
    <cellStyle name="Percent 8 46 2" xfId="20347"/>
    <cellStyle name="Percent 8 46 3" xfId="20348"/>
    <cellStyle name="Percent 8 46 4" xfId="20349"/>
    <cellStyle name="Percent 8 46 5" xfId="20350"/>
    <cellStyle name="Percent 8 46 6" xfId="20351"/>
    <cellStyle name="Percent 8 46 7" xfId="20352"/>
    <cellStyle name="Percent 8 46 8" xfId="20353"/>
    <cellStyle name="Percent 8 46 9" xfId="20354"/>
    <cellStyle name="Percent 8 47" xfId="1438"/>
    <cellStyle name="Percent 8 47 10" xfId="20355"/>
    <cellStyle name="Percent 8 47 11" xfId="20356"/>
    <cellStyle name="Percent 8 47 12" xfId="20357"/>
    <cellStyle name="Percent 8 47 13" xfId="20358"/>
    <cellStyle name="Percent 8 47 14" xfId="20359"/>
    <cellStyle name="Percent 8 47 15" xfId="20360"/>
    <cellStyle name="Percent 8 47 16" xfId="20361"/>
    <cellStyle name="Percent 8 47 17" xfId="20362"/>
    <cellStyle name="Percent 8 47 2" xfId="20363"/>
    <cellStyle name="Percent 8 47 3" xfId="20364"/>
    <cellStyle name="Percent 8 47 4" xfId="20365"/>
    <cellStyle name="Percent 8 47 5" xfId="20366"/>
    <cellStyle name="Percent 8 47 6" xfId="20367"/>
    <cellStyle name="Percent 8 47 7" xfId="20368"/>
    <cellStyle name="Percent 8 47 8" xfId="20369"/>
    <cellStyle name="Percent 8 47 9" xfId="20370"/>
    <cellStyle name="Percent 8 48" xfId="35472"/>
    <cellStyle name="Percent 8 49" xfId="35473"/>
    <cellStyle name="Percent 8 5" xfId="1439"/>
    <cellStyle name="Percent 8 5 10" xfId="20371"/>
    <cellStyle name="Percent 8 5 11" xfId="20372"/>
    <cellStyle name="Percent 8 5 12" xfId="20373"/>
    <cellStyle name="Percent 8 5 13" xfId="20374"/>
    <cellStyle name="Percent 8 5 14" xfId="20375"/>
    <cellStyle name="Percent 8 5 15" xfId="20376"/>
    <cellStyle name="Percent 8 5 16" xfId="20377"/>
    <cellStyle name="Percent 8 5 17" xfId="20378"/>
    <cellStyle name="Percent 8 5 2" xfId="20379"/>
    <cellStyle name="Percent 8 5 3" xfId="20380"/>
    <cellStyle name="Percent 8 5 4" xfId="20381"/>
    <cellStyle name="Percent 8 5 5" xfId="20382"/>
    <cellStyle name="Percent 8 5 6" xfId="20383"/>
    <cellStyle name="Percent 8 5 7" xfId="20384"/>
    <cellStyle name="Percent 8 5 8" xfId="20385"/>
    <cellStyle name="Percent 8 5 9" xfId="20386"/>
    <cellStyle name="Percent 8 50" xfId="35474"/>
    <cellStyle name="Percent 8 51" xfId="35475"/>
    <cellStyle name="Percent 8 52" xfId="35476"/>
    <cellStyle name="Percent 8 53" xfId="35477"/>
    <cellStyle name="Percent 8 54" xfId="35478"/>
    <cellStyle name="Percent 8 55" xfId="35479"/>
    <cellStyle name="Percent 8 56" xfId="35480"/>
    <cellStyle name="Percent 8 57" xfId="35481"/>
    <cellStyle name="Percent 8 58" xfId="35482"/>
    <cellStyle name="Percent 8 59" xfId="35483"/>
    <cellStyle name="Percent 8 6" xfId="1440"/>
    <cellStyle name="Percent 8 6 10" xfId="20387"/>
    <cellStyle name="Percent 8 6 11" xfId="20388"/>
    <cellStyle name="Percent 8 6 12" xfId="20389"/>
    <cellStyle name="Percent 8 6 13" xfId="20390"/>
    <cellStyle name="Percent 8 6 14" xfId="20391"/>
    <cellStyle name="Percent 8 6 15" xfId="20392"/>
    <cellStyle name="Percent 8 6 16" xfId="20393"/>
    <cellStyle name="Percent 8 6 17" xfId="20394"/>
    <cellStyle name="Percent 8 6 2" xfId="20395"/>
    <cellStyle name="Percent 8 6 3" xfId="20396"/>
    <cellStyle name="Percent 8 6 4" xfId="20397"/>
    <cellStyle name="Percent 8 6 5" xfId="20398"/>
    <cellStyle name="Percent 8 6 6" xfId="20399"/>
    <cellStyle name="Percent 8 6 7" xfId="20400"/>
    <cellStyle name="Percent 8 6 8" xfId="20401"/>
    <cellStyle name="Percent 8 6 9" xfId="20402"/>
    <cellStyle name="Percent 8 60" xfId="35484"/>
    <cellStyle name="Percent 8 7" xfId="1441"/>
    <cellStyle name="Percent 8 7 10" xfId="20403"/>
    <cellStyle name="Percent 8 7 11" xfId="20404"/>
    <cellStyle name="Percent 8 7 12" xfId="20405"/>
    <cellStyle name="Percent 8 7 13" xfId="20406"/>
    <cellStyle name="Percent 8 7 14" xfId="20407"/>
    <cellStyle name="Percent 8 7 15" xfId="20408"/>
    <cellStyle name="Percent 8 7 16" xfId="20409"/>
    <cellStyle name="Percent 8 7 17" xfId="20410"/>
    <cellStyle name="Percent 8 7 2" xfId="20411"/>
    <cellStyle name="Percent 8 7 3" xfId="20412"/>
    <cellStyle name="Percent 8 7 4" xfId="20413"/>
    <cellStyle name="Percent 8 7 5" xfId="20414"/>
    <cellStyle name="Percent 8 7 6" xfId="20415"/>
    <cellStyle name="Percent 8 7 7" xfId="20416"/>
    <cellStyle name="Percent 8 7 8" xfId="20417"/>
    <cellStyle name="Percent 8 7 9" xfId="20418"/>
    <cellStyle name="Percent 8 8" xfId="1442"/>
    <cellStyle name="Percent 8 8 10" xfId="20419"/>
    <cellStyle name="Percent 8 8 11" xfId="20420"/>
    <cellStyle name="Percent 8 8 12" xfId="20421"/>
    <cellStyle name="Percent 8 8 13" xfId="20422"/>
    <cellStyle name="Percent 8 8 14" xfId="20423"/>
    <cellStyle name="Percent 8 8 15" xfId="20424"/>
    <cellStyle name="Percent 8 8 16" xfId="20425"/>
    <cellStyle name="Percent 8 8 17" xfId="20426"/>
    <cellStyle name="Percent 8 8 2" xfId="20427"/>
    <cellStyle name="Percent 8 8 3" xfId="20428"/>
    <cellStyle name="Percent 8 8 4" xfId="20429"/>
    <cellStyle name="Percent 8 8 5" xfId="20430"/>
    <cellStyle name="Percent 8 8 6" xfId="20431"/>
    <cellStyle name="Percent 8 8 7" xfId="20432"/>
    <cellStyle name="Percent 8 8 8" xfId="20433"/>
    <cellStyle name="Percent 8 8 9" xfId="20434"/>
    <cellStyle name="Percent 8 9" xfId="1443"/>
    <cellStyle name="Percent 8 9 10" xfId="20435"/>
    <cellStyle name="Percent 8 9 11" xfId="20436"/>
    <cellStyle name="Percent 8 9 12" xfId="20437"/>
    <cellStyle name="Percent 8 9 13" xfId="20438"/>
    <cellStyle name="Percent 8 9 14" xfId="20439"/>
    <cellStyle name="Percent 8 9 15" xfId="20440"/>
    <cellStyle name="Percent 8 9 16" xfId="20441"/>
    <cellStyle name="Percent 8 9 17" xfId="20442"/>
    <cellStyle name="Percent 8 9 2" xfId="20443"/>
    <cellStyle name="Percent 8 9 3" xfId="20444"/>
    <cellStyle name="Percent 8 9 4" xfId="20445"/>
    <cellStyle name="Percent 8 9 5" xfId="20446"/>
    <cellStyle name="Percent 8 9 6" xfId="20447"/>
    <cellStyle name="Percent 8 9 7" xfId="20448"/>
    <cellStyle name="Percent 8 9 8" xfId="20449"/>
    <cellStyle name="Percent 8 9 9" xfId="20450"/>
    <cellStyle name="Percent 9" xfId="1444"/>
    <cellStyle name="Percent 9 10" xfId="35485"/>
    <cellStyle name="Percent 9 11" xfId="35486"/>
    <cellStyle name="Percent 9 12" xfId="35487"/>
    <cellStyle name="Percent 9 13" xfId="35488"/>
    <cellStyle name="Percent 9 14" xfId="35489"/>
    <cellStyle name="Percent 9 15" xfId="35490"/>
    <cellStyle name="Percent 9 16" xfId="35491"/>
    <cellStyle name="Percent 9 17" xfId="35492"/>
    <cellStyle name="Percent 9 18" xfId="35493"/>
    <cellStyle name="Percent 9 2" xfId="1445"/>
    <cellStyle name="Percent 9 2 10" xfId="35494"/>
    <cellStyle name="Percent 9 2 11" xfId="35495"/>
    <cellStyle name="Percent 9 2 12" xfId="35496"/>
    <cellStyle name="Percent 9 2 13" xfId="35497"/>
    <cellStyle name="Percent 9 2 14" xfId="35498"/>
    <cellStyle name="Percent 9 2 15" xfId="35499"/>
    <cellStyle name="Percent 9 2 2" xfId="35500"/>
    <cellStyle name="Percent 9 2 2 10" xfId="35501"/>
    <cellStyle name="Percent 9 2 2 11" xfId="35502"/>
    <cellStyle name="Percent 9 2 2 12" xfId="35503"/>
    <cellStyle name="Percent 9 2 2 13" xfId="35504"/>
    <cellStyle name="Percent 9 2 2 14" xfId="35505"/>
    <cellStyle name="Percent 9 2 2 2" xfId="35506"/>
    <cellStyle name="Percent 9 2 2 2 10" xfId="35507"/>
    <cellStyle name="Percent 9 2 2 2 11" xfId="35508"/>
    <cellStyle name="Percent 9 2 2 2 12" xfId="35509"/>
    <cellStyle name="Percent 9 2 2 2 13" xfId="35510"/>
    <cellStyle name="Percent 9 2 2 2 2" xfId="35511"/>
    <cellStyle name="Percent 9 2 2 2 3" xfId="35512"/>
    <cellStyle name="Percent 9 2 2 2 4" xfId="35513"/>
    <cellStyle name="Percent 9 2 2 2 5" xfId="35514"/>
    <cellStyle name="Percent 9 2 2 2 6" xfId="35515"/>
    <cellStyle name="Percent 9 2 2 2 7" xfId="35516"/>
    <cellStyle name="Percent 9 2 2 2 8" xfId="35517"/>
    <cellStyle name="Percent 9 2 2 2 9" xfId="35518"/>
    <cellStyle name="Percent 9 2 2 3" xfId="35519"/>
    <cellStyle name="Percent 9 2 2 4" xfId="35520"/>
    <cellStyle name="Percent 9 2 2 5" xfId="35521"/>
    <cellStyle name="Percent 9 2 2 6" xfId="35522"/>
    <cellStyle name="Percent 9 2 2 7" xfId="35523"/>
    <cellStyle name="Percent 9 2 2 8" xfId="35524"/>
    <cellStyle name="Percent 9 2 2 9" xfId="35525"/>
    <cellStyle name="Percent 9 2 3" xfId="35526"/>
    <cellStyle name="Percent 9 2 3 10" xfId="35527"/>
    <cellStyle name="Percent 9 2 3 11" xfId="35528"/>
    <cellStyle name="Percent 9 2 3 12" xfId="35529"/>
    <cellStyle name="Percent 9 2 3 13" xfId="35530"/>
    <cellStyle name="Percent 9 2 3 2" xfId="35531"/>
    <cellStyle name="Percent 9 2 3 3" xfId="35532"/>
    <cellStyle name="Percent 9 2 3 4" xfId="35533"/>
    <cellStyle name="Percent 9 2 3 5" xfId="35534"/>
    <cellStyle name="Percent 9 2 3 6" xfId="35535"/>
    <cellStyle name="Percent 9 2 3 7" xfId="35536"/>
    <cellStyle name="Percent 9 2 3 8" xfId="35537"/>
    <cellStyle name="Percent 9 2 3 9" xfId="35538"/>
    <cellStyle name="Percent 9 2 4" xfId="35539"/>
    <cellStyle name="Percent 9 2 5" xfId="35540"/>
    <cellStyle name="Percent 9 2 6" xfId="35541"/>
    <cellStyle name="Percent 9 2 7" xfId="35542"/>
    <cellStyle name="Percent 9 2 8" xfId="35543"/>
    <cellStyle name="Percent 9 2 9" xfId="35544"/>
    <cellStyle name="Percent 9 3" xfId="1446"/>
    <cellStyle name="Percent 9 3 10" xfId="20451"/>
    <cellStyle name="Percent 9 3 11" xfId="20452"/>
    <cellStyle name="Percent 9 3 12" xfId="20453"/>
    <cellStyle name="Percent 9 3 13" xfId="20454"/>
    <cellStyle name="Percent 9 3 14" xfId="20455"/>
    <cellStyle name="Percent 9 3 15" xfId="20456"/>
    <cellStyle name="Percent 9 3 16" xfId="20457"/>
    <cellStyle name="Percent 9 3 17" xfId="20458"/>
    <cellStyle name="Percent 9 3 18" xfId="20459"/>
    <cellStyle name="Percent 9 3 19" xfId="20460"/>
    <cellStyle name="Percent 9 3 2" xfId="20461"/>
    <cellStyle name="Percent 9 3 2 10" xfId="35545"/>
    <cellStyle name="Percent 9 3 2 11" xfId="35546"/>
    <cellStyle name="Percent 9 3 2 12" xfId="35547"/>
    <cellStyle name="Percent 9 3 2 13" xfId="35548"/>
    <cellStyle name="Percent 9 3 2 2" xfId="35549"/>
    <cellStyle name="Percent 9 3 2 3" xfId="35550"/>
    <cellStyle name="Percent 9 3 2 4" xfId="35551"/>
    <cellStyle name="Percent 9 3 2 5" xfId="35552"/>
    <cellStyle name="Percent 9 3 2 6" xfId="35553"/>
    <cellStyle name="Percent 9 3 2 7" xfId="35554"/>
    <cellStyle name="Percent 9 3 2 8" xfId="35555"/>
    <cellStyle name="Percent 9 3 2 9" xfId="35556"/>
    <cellStyle name="Percent 9 3 20" xfId="20462"/>
    <cellStyle name="Percent 9 3 21" xfId="20463"/>
    <cellStyle name="Percent 9 3 22" xfId="20464"/>
    <cellStyle name="Percent 9 3 23" xfId="20465"/>
    <cellStyle name="Percent 9 3 24" xfId="20466"/>
    <cellStyle name="Percent 9 3 25" xfId="20467"/>
    <cellStyle name="Percent 9 3 26" xfId="20468"/>
    <cellStyle name="Percent 9 3 27" xfId="20469"/>
    <cellStyle name="Percent 9 3 28" xfId="20470"/>
    <cellStyle name="Percent 9 3 29" xfId="20471"/>
    <cellStyle name="Percent 9 3 3" xfId="20472"/>
    <cellStyle name="Percent 9 3 30" xfId="20473"/>
    <cellStyle name="Percent 9 3 31" xfId="20474"/>
    <cellStyle name="Percent 9 3 32" xfId="20475"/>
    <cellStyle name="Percent 9 3 33" xfId="20476"/>
    <cellStyle name="Percent 9 3 34" xfId="20477"/>
    <cellStyle name="Percent 9 3 35" xfId="20478"/>
    <cellStyle name="Percent 9 3 36" xfId="20479"/>
    <cellStyle name="Percent 9 3 37" xfId="20480"/>
    <cellStyle name="Percent 9 3 38" xfId="20481"/>
    <cellStyle name="Percent 9 3 39" xfId="20482"/>
    <cellStyle name="Percent 9 3 4" xfId="20483"/>
    <cellStyle name="Percent 9 3 40" xfId="20484"/>
    <cellStyle name="Percent 9 3 41" xfId="20485"/>
    <cellStyle name="Percent 9 3 42" xfId="20486"/>
    <cellStyle name="Percent 9 3 43" xfId="20487"/>
    <cellStyle name="Percent 9 3 44" xfId="20488"/>
    <cellStyle name="Percent 9 3 45" xfId="20489"/>
    <cellStyle name="Percent 9 3 46" xfId="20490"/>
    <cellStyle name="Percent 9 3 47" xfId="20491"/>
    <cellStyle name="Percent 9 3 48" xfId="20492"/>
    <cellStyle name="Percent 9 3 49" xfId="20493"/>
    <cellStyle name="Percent 9 3 5" xfId="20494"/>
    <cellStyle name="Percent 9 3 50" xfId="20495"/>
    <cellStyle name="Percent 9 3 51" xfId="20496"/>
    <cellStyle name="Percent 9 3 52" xfId="20497"/>
    <cellStyle name="Percent 9 3 53" xfId="20498"/>
    <cellStyle name="Percent 9 3 54" xfId="20499"/>
    <cellStyle name="Percent 9 3 55" xfId="20500"/>
    <cellStyle name="Percent 9 3 56" xfId="20501"/>
    <cellStyle name="Percent 9 3 57" xfId="20502"/>
    <cellStyle name="Percent 9 3 58" xfId="20503"/>
    <cellStyle name="Percent 9 3 59" xfId="20504"/>
    <cellStyle name="Percent 9 3 6" xfId="20505"/>
    <cellStyle name="Percent 9 3 60" xfId="20506"/>
    <cellStyle name="Percent 9 3 61" xfId="20507"/>
    <cellStyle name="Percent 9 3 62" xfId="20508"/>
    <cellStyle name="Percent 9 3 63" xfId="20509"/>
    <cellStyle name="Percent 9 3 64" xfId="20510"/>
    <cellStyle name="Percent 9 3 65" xfId="20511"/>
    <cellStyle name="Percent 9 3 66" xfId="20512"/>
    <cellStyle name="Percent 9 3 67" xfId="20513"/>
    <cellStyle name="Percent 9 3 68" xfId="20514"/>
    <cellStyle name="Percent 9 3 69" xfId="20515"/>
    <cellStyle name="Percent 9 3 7" xfId="20516"/>
    <cellStyle name="Percent 9 3 8" xfId="20517"/>
    <cellStyle name="Percent 9 3 9" xfId="20518"/>
    <cellStyle name="Percent 9 4" xfId="35557"/>
    <cellStyle name="Percent 9 4 10" xfId="35558"/>
    <cellStyle name="Percent 9 4 11" xfId="35559"/>
    <cellStyle name="Percent 9 4 12" xfId="35560"/>
    <cellStyle name="Percent 9 4 13" xfId="35561"/>
    <cellStyle name="Percent 9 4 14" xfId="35562"/>
    <cellStyle name="Percent 9 4 2" xfId="35563"/>
    <cellStyle name="Percent 9 4 2 10" xfId="35564"/>
    <cellStyle name="Percent 9 4 2 11" xfId="35565"/>
    <cellStyle name="Percent 9 4 2 12" xfId="35566"/>
    <cellStyle name="Percent 9 4 2 13" xfId="35567"/>
    <cellStyle name="Percent 9 4 2 2" xfId="35568"/>
    <cellStyle name="Percent 9 4 2 3" xfId="35569"/>
    <cellStyle name="Percent 9 4 2 4" xfId="35570"/>
    <cellStyle name="Percent 9 4 2 5" xfId="35571"/>
    <cellStyle name="Percent 9 4 2 6" xfId="35572"/>
    <cellStyle name="Percent 9 4 2 7" xfId="35573"/>
    <cellStyle name="Percent 9 4 2 8" xfId="35574"/>
    <cellStyle name="Percent 9 4 2 9" xfId="35575"/>
    <cellStyle name="Percent 9 4 3" xfId="35576"/>
    <cellStyle name="Percent 9 4 4" xfId="35577"/>
    <cellStyle name="Percent 9 4 5" xfId="35578"/>
    <cellStyle name="Percent 9 4 6" xfId="35579"/>
    <cellStyle name="Percent 9 4 7" xfId="35580"/>
    <cellStyle name="Percent 9 4 8" xfId="35581"/>
    <cellStyle name="Percent 9 4 9" xfId="35582"/>
    <cellStyle name="Percent 9 5" xfId="35583"/>
    <cellStyle name="Percent 9 5 10" xfId="35584"/>
    <cellStyle name="Percent 9 5 11" xfId="35585"/>
    <cellStyle name="Percent 9 5 12" xfId="35586"/>
    <cellStyle name="Percent 9 5 13" xfId="35587"/>
    <cellStyle name="Percent 9 5 14" xfId="35588"/>
    <cellStyle name="Percent 9 5 2" xfId="35589"/>
    <cellStyle name="Percent 9 5 2 10" xfId="35590"/>
    <cellStyle name="Percent 9 5 2 11" xfId="35591"/>
    <cellStyle name="Percent 9 5 2 12" xfId="35592"/>
    <cellStyle name="Percent 9 5 2 13" xfId="35593"/>
    <cellStyle name="Percent 9 5 2 2" xfId="35594"/>
    <cellStyle name="Percent 9 5 2 3" xfId="35595"/>
    <cellStyle name="Percent 9 5 2 4" xfId="35596"/>
    <cellStyle name="Percent 9 5 2 5" xfId="35597"/>
    <cellStyle name="Percent 9 5 2 6" xfId="35598"/>
    <cellStyle name="Percent 9 5 2 7" xfId="35599"/>
    <cellStyle name="Percent 9 5 2 8" xfId="35600"/>
    <cellStyle name="Percent 9 5 2 9" xfId="35601"/>
    <cellStyle name="Percent 9 5 3" xfId="35602"/>
    <cellStyle name="Percent 9 5 4" xfId="35603"/>
    <cellStyle name="Percent 9 5 5" xfId="35604"/>
    <cellStyle name="Percent 9 5 6" xfId="35605"/>
    <cellStyle name="Percent 9 5 7" xfId="35606"/>
    <cellStyle name="Percent 9 5 8" xfId="35607"/>
    <cellStyle name="Percent 9 5 9" xfId="35608"/>
    <cellStyle name="Percent 9 6" xfId="35609"/>
    <cellStyle name="Percent 9 6 10" xfId="35610"/>
    <cellStyle name="Percent 9 6 11" xfId="35611"/>
    <cellStyle name="Percent 9 6 12" xfId="35612"/>
    <cellStyle name="Percent 9 6 13" xfId="35613"/>
    <cellStyle name="Percent 9 6 2" xfId="35614"/>
    <cellStyle name="Percent 9 6 3" xfId="35615"/>
    <cellStyle name="Percent 9 6 4" xfId="35616"/>
    <cellStyle name="Percent 9 6 5" xfId="35617"/>
    <cellStyle name="Percent 9 6 6" xfId="35618"/>
    <cellStyle name="Percent 9 6 7" xfId="35619"/>
    <cellStyle name="Percent 9 6 8" xfId="35620"/>
    <cellStyle name="Percent 9 6 9" xfId="35621"/>
    <cellStyle name="Percent 9 7" xfId="35622"/>
    <cellStyle name="Percent 9 8" xfId="35623"/>
    <cellStyle name="Percent 9 9" xfId="35624"/>
    <cellStyle name="Percent Input" xfId="35625"/>
    <cellStyle name="Percent(0)" xfId="35626"/>
    <cellStyle name="Percent(1)" xfId="35627"/>
    <cellStyle name="Percent(2)" xfId="35628"/>
    <cellStyle name="Percent*" xfId="35629"/>
    <cellStyle name="Percent[1]" xfId="35630"/>
    <cellStyle name="Percent[2]" xfId="35631"/>
    <cellStyle name="Percent[2D]" xfId="35632"/>
    <cellStyle name="Percent1" xfId="35633"/>
    <cellStyle name="Percent2" xfId="35634"/>
    <cellStyle name="percentage" xfId="35635"/>
    <cellStyle name="PillarText" xfId="35636"/>
    <cellStyle name="Pre-inputted cells" xfId="122"/>
    <cellStyle name="Pre-inputted cells 10" xfId="1447"/>
    <cellStyle name="Pre-inputted cells 10 10" xfId="20519"/>
    <cellStyle name="Pre-inputted cells 10 11" xfId="20520"/>
    <cellStyle name="Pre-inputted cells 10 12" xfId="20521"/>
    <cellStyle name="Pre-inputted cells 10 13" xfId="20522"/>
    <cellStyle name="Pre-inputted cells 10 14" xfId="20523"/>
    <cellStyle name="Pre-inputted cells 10 15" xfId="20524"/>
    <cellStyle name="Pre-inputted cells 10 16" xfId="20525"/>
    <cellStyle name="Pre-inputted cells 10 17" xfId="20526"/>
    <cellStyle name="Pre-inputted cells 10 18" xfId="20527"/>
    <cellStyle name="Pre-inputted cells 10 19" xfId="20528"/>
    <cellStyle name="Pre-inputted cells 10 2" xfId="20529"/>
    <cellStyle name="Pre-inputted cells 10 2 10" xfId="35637"/>
    <cellStyle name="Pre-inputted cells 10 2 11" xfId="35638"/>
    <cellStyle name="Pre-inputted cells 10 2 12" xfId="35639"/>
    <cellStyle name="Pre-inputted cells 10 2 13" xfId="35640"/>
    <cellStyle name="Pre-inputted cells 10 2 2" xfId="35641"/>
    <cellStyle name="Pre-inputted cells 10 2 3" xfId="35642"/>
    <cellStyle name="Pre-inputted cells 10 2 4" xfId="35643"/>
    <cellStyle name="Pre-inputted cells 10 2 5" xfId="35644"/>
    <cellStyle name="Pre-inputted cells 10 2 6" xfId="35645"/>
    <cellStyle name="Pre-inputted cells 10 2 7" xfId="35646"/>
    <cellStyle name="Pre-inputted cells 10 2 8" xfId="35647"/>
    <cellStyle name="Pre-inputted cells 10 2 9" xfId="35648"/>
    <cellStyle name="Pre-inputted cells 10 20" xfId="20530"/>
    <cellStyle name="Pre-inputted cells 10 21" xfId="20531"/>
    <cellStyle name="Pre-inputted cells 10 22" xfId="20532"/>
    <cellStyle name="Pre-inputted cells 10 23" xfId="20533"/>
    <cellStyle name="Pre-inputted cells 10 24" xfId="20534"/>
    <cellStyle name="Pre-inputted cells 10 25" xfId="20535"/>
    <cellStyle name="Pre-inputted cells 10 26" xfId="20536"/>
    <cellStyle name="Pre-inputted cells 10 27" xfId="20537"/>
    <cellStyle name="Pre-inputted cells 10 28" xfId="20538"/>
    <cellStyle name="Pre-inputted cells 10 29" xfId="20539"/>
    <cellStyle name="Pre-inputted cells 10 3" xfId="20540"/>
    <cellStyle name="Pre-inputted cells 10 30" xfId="20541"/>
    <cellStyle name="Pre-inputted cells 10 31" xfId="20542"/>
    <cellStyle name="Pre-inputted cells 10 32" xfId="20543"/>
    <cellStyle name="Pre-inputted cells 10 33" xfId="20544"/>
    <cellStyle name="Pre-inputted cells 10 34" xfId="20545"/>
    <cellStyle name="Pre-inputted cells 10 4" xfId="20546"/>
    <cellStyle name="Pre-inputted cells 10 5" xfId="20547"/>
    <cellStyle name="Pre-inputted cells 10 6" xfId="20548"/>
    <cellStyle name="Pre-inputted cells 10 7" xfId="20549"/>
    <cellStyle name="Pre-inputted cells 10 8" xfId="20550"/>
    <cellStyle name="Pre-inputted cells 10 9" xfId="20551"/>
    <cellStyle name="Pre-inputted cells 11" xfId="1448"/>
    <cellStyle name="Pre-inputted cells 11 10" xfId="20552"/>
    <cellStyle name="Pre-inputted cells 11 11" xfId="20553"/>
    <cellStyle name="Pre-inputted cells 11 12" xfId="20554"/>
    <cellStyle name="Pre-inputted cells 11 13" xfId="20555"/>
    <cellStyle name="Pre-inputted cells 11 14" xfId="20556"/>
    <cellStyle name="Pre-inputted cells 11 15" xfId="20557"/>
    <cellStyle name="Pre-inputted cells 11 16" xfId="20558"/>
    <cellStyle name="Pre-inputted cells 11 17" xfId="20559"/>
    <cellStyle name="Pre-inputted cells 11 18" xfId="20560"/>
    <cellStyle name="Pre-inputted cells 11 19" xfId="20561"/>
    <cellStyle name="Pre-inputted cells 11 2" xfId="20562"/>
    <cellStyle name="Pre-inputted cells 11 2 10" xfId="35649"/>
    <cellStyle name="Pre-inputted cells 11 2 11" xfId="35650"/>
    <cellStyle name="Pre-inputted cells 11 2 12" xfId="35651"/>
    <cellStyle name="Pre-inputted cells 11 2 13" xfId="35652"/>
    <cellStyle name="Pre-inputted cells 11 2 2" xfId="35653"/>
    <cellStyle name="Pre-inputted cells 11 2 3" xfId="35654"/>
    <cellStyle name="Pre-inputted cells 11 2 4" xfId="35655"/>
    <cellStyle name="Pre-inputted cells 11 2 5" xfId="35656"/>
    <cellStyle name="Pre-inputted cells 11 2 6" xfId="35657"/>
    <cellStyle name="Pre-inputted cells 11 2 7" xfId="35658"/>
    <cellStyle name="Pre-inputted cells 11 2 8" xfId="35659"/>
    <cellStyle name="Pre-inputted cells 11 2 9" xfId="35660"/>
    <cellStyle name="Pre-inputted cells 11 20" xfId="20563"/>
    <cellStyle name="Pre-inputted cells 11 21" xfId="20564"/>
    <cellStyle name="Pre-inputted cells 11 22" xfId="20565"/>
    <cellStyle name="Pre-inputted cells 11 23" xfId="20566"/>
    <cellStyle name="Pre-inputted cells 11 24" xfId="20567"/>
    <cellStyle name="Pre-inputted cells 11 25" xfId="20568"/>
    <cellStyle name="Pre-inputted cells 11 26" xfId="20569"/>
    <cellStyle name="Pre-inputted cells 11 27" xfId="20570"/>
    <cellStyle name="Pre-inputted cells 11 28" xfId="20571"/>
    <cellStyle name="Pre-inputted cells 11 29" xfId="20572"/>
    <cellStyle name="Pre-inputted cells 11 3" xfId="20573"/>
    <cellStyle name="Pre-inputted cells 11 30" xfId="20574"/>
    <cellStyle name="Pre-inputted cells 11 31" xfId="20575"/>
    <cellStyle name="Pre-inputted cells 11 32" xfId="20576"/>
    <cellStyle name="Pre-inputted cells 11 33" xfId="20577"/>
    <cellStyle name="Pre-inputted cells 11 34" xfId="20578"/>
    <cellStyle name="Pre-inputted cells 11 4" xfId="20579"/>
    <cellStyle name="Pre-inputted cells 11 5" xfId="20580"/>
    <cellStyle name="Pre-inputted cells 11 6" xfId="20581"/>
    <cellStyle name="Pre-inputted cells 11 7" xfId="20582"/>
    <cellStyle name="Pre-inputted cells 11 8" xfId="20583"/>
    <cellStyle name="Pre-inputted cells 11 9" xfId="20584"/>
    <cellStyle name="Pre-inputted cells 12" xfId="1449"/>
    <cellStyle name="Pre-inputted cells 12 10" xfId="20585"/>
    <cellStyle name="Pre-inputted cells 12 11" xfId="20586"/>
    <cellStyle name="Pre-inputted cells 12 12" xfId="20587"/>
    <cellStyle name="Pre-inputted cells 12 13" xfId="20588"/>
    <cellStyle name="Pre-inputted cells 12 14" xfId="20589"/>
    <cellStyle name="Pre-inputted cells 12 15" xfId="20590"/>
    <cellStyle name="Pre-inputted cells 12 16" xfId="20591"/>
    <cellStyle name="Pre-inputted cells 12 17" xfId="20592"/>
    <cellStyle name="Pre-inputted cells 12 18" xfId="20593"/>
    <cellStyle name="Pre-inputted cells 12 19" xfId="20594"/>
    <cellStyle name="Pre-inputted cells 12 2" xfId="20595"/>
    <cellStyle name="Pre-inputted cells 12 2 10" xfId="35661"/>
    <cellStyle name="Pre-inputted cells 12 2 11" xfId="35662"/>
    <cellStyle name="Pre-inputted cells 12 2 12" xfId="35663"/>
    <cellStyle name="Pre-inputted cells 12 2 13" xfId="35664"/>
    <cellStyle name="Pre-inputted cells 12 2 2" xfId="35665"/>
    <cellStyle name="Pre-inputted cells 12 2 3" xfId="35666"/>
    <cellStyle name="Pre-inputted cells 12 2 4" xfId="35667"/>
    <cellStyle name="Pre-inputted cells 12 2 5" xfId="35668"/>
    <cellStyle name="Pre-inputted cells 12 2 6" xfId="35669"/>
    <cellStyle name="Pre-inputted cells 12 2 7" xfId="35670"/>
    <cellStyle name="Pre-inputted cells 12 2 8" xfId="35671"/>
    <cellStyle name="Pre-inputted cells 12 2 9" xfId="35672"/>
    <cellStyle name="Pre-inputted cells 12 20" xfId="20596"/>
    <cellStyle name="Pre-inputted cells 12 21" xfId="20597"/>
    <cellStyle name="Pre-inputted cells 12 22" xfId="20598"/>
    <cellStyle name="Pre-inputted cells 12 23" xfId="20599"/>
    <cellStyle name="Pre-inputted cells 12 24" xfId="20600"/>
    <cellStyle name="Pre-inputted cells 12 25" xfId="20601"/>
    <cellStyle name="Pre-inputted cells 12 26" xfId="20602"/>
    <cellStyle name="Pre-inputted cells 12 27" xfId="20603"/>
    <cellStyle name="Pre-inputted cells 12 28" xfId="20604"/>
    <cellStyle name="Pre-inputted cells 12 29" xfId="20605"/>
    <cellStyle name="Pre-inputted cells 12 3" xfId="20606"/>
    <cellStyle name="Pre-inputted cells 12 30" xfId="20607"/>
    <cellStyle name="Pre-inputted cells 12 31" xfId="20608"/>
    <cellStyle name="Pre-inputted cells 12 32" xfId="20609"/>
    <cellStyle name="Pre-inputted cells 12 33" xfId="20610"/>
    <cellStyle name="Pre-inputted cells 12 34" xfId="20611"/>
    <cellStyle name="Pre-inputted cells 12 4" xfId="20612"/>
    <cellStyle name="Pre-inputted cells 12 5" xfId="20613"/>
    <cellStyle name="Pre-inputted cells 12 6" xfId="20614"/>
    <cellStyle name="Pre-inputted cells 12 7" xfId="20615"/>
    <cellStyle name="Pre-inputted cells 12 8" xfId="20616"/>
    <cellStyle name="Pre-inputted cells 12 9" xfId="20617"/>
    <cellStyle name="Pre-inputted cells 13" xfId="1987"/>
    <cellStyle name="Pre-inputted cells 13 10" xfId="35673"/>
    <cellStyle name="Pre-inputted cells 13 11" xfId="35674"/>
    <cellStyle name="Pre-inputted cells 13 12" xfId="35675"/>
    <cellStyle name="Pre-inputted cells 13 13" xfId="35676"/>
    <cellStyle name="Pre-inputted cells 13 2" xfId="35677"/>
    <cellStyle name="Pre-inputted cells 13 3" xfId="35678"/>
    <cellStyle name="Pre-inputted cells 13 4" xfId="35679"/>
    <cellStyle name="Pre-inputted cells 13 5" xfId="35680"/>
    <cellStyle name="Pre-inputted cells 13 6" xfId="35681"/>
    <cellStyle name="Pre-inputted cells 13 7" xfId="35682"/>
    <cellStyle name="Pre-inputted cells 13 8" xfId="35683"/>
    <cellStyle name="Pre-inputted cells 13 9" xfId="35684"/>
    <cellStyle name="Pre-inputted cells 14" xfId="123"/>
    <cellStyle name="Pre-inputted cells 14 2" xfId="35685"/>
    <cellStyle name="Pre-inputted cells 14 2 2" xfId="40421"/>
    <cellStyle name="Pre-inputted cells 14 3" xfId="40416"/>
    <cellStyle name="Pre-inputted cells 15" xfId="20618"/>
    <cellStyle name="Pre-inputted cells 15 2" xfId="35686"/>
    <cellStyle name="Pre-inputted cells 16" xfId="20619"/>
    <cellStyle name="Pre-inputted cells 16 2" xfId="35687"/>
    <cellStyle name="Pre-inputted cells 17" xfId="20620"/>
    <cellStyle name="Pre-inputted cells 18" xfId="20621"/>
    <cellStyle name="Pre-inputted cells 19" xfId="20622"/>
    <cellStyle name="Pre-inputted cells 2" xfId="124"/>
    <cellStyle name="Pre-inputted cells 2 10" xfId="20623"/>
    <cellStyle name="Pre-inputted cells 2 11" xfId="20624"/>
    <cellStyle name="Pre-inputted cells 2 12" xfId="20625"/>
    <cellStyle name="Pre-inputted cells 2 13" xfId="20626"/>
    <cellStyle name="Pre-inputted cells 2 14" xfId="20627"/>
    <cellStyle name="Pre-inputted cells 2 15" xfId="20628"/>
    <cellStyle name="Pre-inputted cells 2 16" xfId="20629"/>
    <cellStyle name="Pre-inputted cells 2 17" xfId="20630"/>
    <cellStyle name="Pre-inputted cells 2 18" xfId="20631"/>
    <cellStyle name="Pre-inputted cells 2 19" xfId="20632"/>
    <cellStyle name="Pre-inputted cells 2 2" xfId="1450"/>
    <cellStyle name="Pre-inputted cells 2 2 10" xfId="20633"/>
    <cellStyle name="Pre-inputted cells 2 2 11" xfId="20634"/>
    <cellStyle name="Pre-inputted cells 2 2 12" xfId="20635"/>
    <cellStyle name="Pre-inputted cells 2 2 13" xfId="20636"/>
    <cellStyle name="Pre-inputted cells 2 2 14" xfId="20637"/>
    <cellStyle name="Pre-inputted cells 2 2 15" xfId="20638"/>
    <cellStyle name="Pre-inputted cells 2 2 16" xfId="20639"/>
    <cellStyle name="Pre-inputted cells 2 2 17" xfId="20640"/>
    <cellStyle name="Pre-inputted cells 2 2 18" xfId="20641"/>
    <cellStyle name="Pre-inputted cells 2 2 19" xfId="20642"/>
    <cellStyle name="Pre-inputted cells 2 2 2" xfId="1451"/>
    <cellStyle name="Pre-inputted cells 2 2 2 10" xfId="20643"/>
    <cellStyle name="Pre-inputted cells 2 2 2 11" xfId="20644"/>
    <cellStyle name="Pre-inputted cells 2 2 2 12" xfId="20645"/>
    <cellStyle name="Pre-inputted cells 2 2 2 13" xfId="20646"/>
    <cellStyle name="Pre-inputted cells 2 2 2 14" xfId="20647"/>
    <cellStyle name="Pre-inputted cells 2 2 2 15" xfId="20648"/>
    <cellStyle name="Pre-inputted cells 2 2 2 16" xfId="20649"/>
    <cellStyle name="Pre-inputted cells 2 2 2 17" xfId="20650"/>
    <cellStyle name="Pre-inputted cells 2 2 2 18" xfId="20651"/>
    <cellStyle name="Pre-inputted cells 2 2 2 19" xfId="20652"/>
    <cellStyle name="Pre-inputted cells 2 2 2 2" xfId="1452"/>
    <cellStyle name="Pre-inputted cells 2 2 2 2 10" xfId="20653"/>
    <cellStyle name="Pre-inputted cells 2 2 2 2 11" xfId="20654"/>
    <cellStyle name="Pre-inputted cells 2 2 2 2 12" xfId="20655"/>
    <cellStyle name="Pre-inputted cells 2 2 2 2 13" xfId="20656"/>
    <cellStyle name="Pre-inputted cells 2 2 2 2 14" xfId="20657"/>
    <cellStyle name="Pre-inputted cells 2 2 2 2 15" xfId="20658"/>
    <cellStyle name="Pre-inputted cells 2 2 2 2 16" xfId="20659"/>
    <cellStyle name="Pre-inputted cells 2 2 2 2 17" xfId="20660"/>
    <cellStyle name="Pre-inputted cells 2 2 2 2 18" xfId="20661"/>
    <cellStyle name="Pre-inputted cells 2 2 2 2 19" xfId="20662"/>
    <cellStyle name="Pre-inputted cells 2 2 2 2 2" xfId="20663"/>
    <cellStyle name="Pre-inputted cells 2 2 2 2 2 10" xfId="35688"/>
    <cellStyle name="Pre-inputted cells 2 2 2 2 2 11" xfId="35689"/>
    <cellStyle name="Pre-inputted cells 2 2 2 2 2 12" xfId="35690"/>
    <cellStyle name="Pre-inputted cells 2 2 2 2 2 13" xfId="35691"/>
    <cellStyle name="Pre-inputted cells 2 2 2 2 2 2" xfId="35692"/>
    <cellStyle name="Pre-inputted cells 2 2 2 2 2 3" xfId="35693"/>
    <cellStyle name="Pre-inputted cells 2 2 2 2 2 4" xfId="35694"/>
    <cellStyle name="Pre-inputted cells 2 2 2 2 2 5" xfId="35695"/>
    <cellStyle name="Pre-inputted cells 2 2 2 2 2 6" xfId="35696"/>
    <cellStyle name="Pre-inputted cells 2 2 2 2 2 7" xfId="35697"/>
    <cellStyle name="Pre-inputted cells 2 2 2 2 2 8" xfId="35698"/>
    <cellStyle name="Pre-inputted cells 2 2 2 2 2 9" xfId="35699"/>
    <cellStyle name="Pre-inputted cells 2 2 2 2 20" xfId="20664"/>
    <cellStyle name="Pre-inputted cells 2 2 2 2 21" xfId="20665"/>
    <cellStyle name="Pre-inputted cells 2 2 2 2 22" xfId="20666"/>
    <cellStyle name="Pre-inputted cells 2 2 2 2 23" xfId="20667"/>
    <cellStyle name="Pre-inputted cells 2 2 2 2 24" xfId="20668"/>
    <cellStyle name="Pre-inputted cells 2 2 2 2 25" xfId="20669"/>
    <cellStyle name="Pre-inputted cells 2 2 2 2 26" xfId="20670"/>
    <cellStyle name="Pre-inputted cells 2 2 2 2 27" xfId="20671"/>
    <cellStyle name="Pre-inputted cells 2 2 2 2 28" xfId="20672"/>
    <cellStyle name="Pre-inputted cells 2 2 2 2 29" xfId="20673"/>
    <cellStyle name="Pre-inputted cells 2 2 2 2 3" xfId="20674"/>
    <cellStyle name="Pre-inputted cells 2 2 2 2 30" xfId="20675"/>
    <cellStyle name="Pre-inputted cells 2 2 2 2 31" xfId="20676"/>
    <cellStyle name="Pre-inputted cells 2 2 2 2 32" xfId="20677"/>
    <cellStyle name="Pre-inputted cells 2 2 2 2 33" xfId="20678"/>
    <cellStyle name="Pre-inputted cells 2 2 2 2 34" xfId="20679"/>
    <cellStyle name="Pre-inputted cells 2 2 2 2 4" xfId="20680"/>
    <cellStyle name="Pre-inputted cells 2 2 2 2 5" xfId="20681"/>
    <cellStyle name="Pre-inputted cells 2 2 2 2 6" xfId="20682"/>
    <cellStyle name="Pre-inputted cells 2 2 2 2 7" xfId="20683"/>
    <cellStyle name="Pre-inputted cells 2 2 2 2 8" xfId="20684"/>
    <cellStyle name="Pre-inputted cells 2 2 2 2 9" xfId="20685"/>
    <cellStyle name="Pre-inputted cells 2 2 2 20" xfId="20686"/>
    <cellStyle name="Pre-inputted cells 2 2 2 21" xfId="20687"/>
    <cellStyle name="Pre-inputted cells 2 2 2 22" xfId="20688"/>
    <cellStyle name="Pre-inputted cells 2 2 2 23" xfId="20689"/>
    <cellStyle name="Pre-inputted cells 2 2 2 24" xfId="20690"/>
    <cellStyle name="Pre-inputted cells 2 2 2 25" xfId="20691"/>
    <cellStyle name="Pre-inputted cells 2 2 2 26" xfId="20692"/>
    <cellStyle name="Pre-inputted cells 2 2 2 27" xfId="20693"/>
    <cellStyle name="Pre-inputted cells 2 2 2 28" xfId="20694"/>
    <cellStyle name="Pre-inputted cells 2 2 2 29" xfId="20695"/>
    <cellStyle name="Pre-inputted cells 2 2 2 3" xfId="20696"/>
    <cellStyle name="Pre-inputted cells 2 2 2 3 10" xfId="35700"/>
    <cellStyle name="Pre-inputted cells 2 2 2 3 11" xfId="35701"/>
    <cellStyle name="Pre-inputted cells 2 2 2 3 12" xfId="35702"/>
    <cellStyle name="Pre-inputted cells 2 2 2 3 13" xfId="35703"/>
    <cellStyle name="Pre-inputted cells 2 2 2 3 2" xfId="35704"/>
    <cellStyle name="Pre-inputted cells 2 2 2 3 3" xfId="35705"/>
    <cellStyle name="Pre-inputted cells 2 2 2 3 4" xfId="35706"/>
    <cellStyle name="Pre-inputted cells 2 2 2 3 5" xfId="35707"/>
    <cellStyle name="Pre-inputted cells 2 2 2 3 6" xfId="35708"/>
    <cellStyle name="Pre-inputted cells 2 2 2 3 7" xfId="35709"/>
    <cellStyle name="Pre-inputted cells 2 2 2 3 8" xfId="35710"/>
    <cellStyle name="Pre-inputted cells 2 2 2 3 9" xfId="35711"/>
    <cellStyle name="Pre-inputted cells 2 2 2 30" xfId="20697"/>
    <cellStyle name="Pre-inputted cells 2 2 2 31" xfId="20698"/>
    <cellStyle name="Pre-inputted cells 2 2 2 32" xfId="20699"/>
    <cellStyle name="Pre-inputted cells 2 2 2 33" xfId="20700"/>
    <cellStyle name="Pre-inputted cells 2 2 2 34" xfId="20701"/>
    <cellStyle name="Pre-inputted cells 2 2 2 35" xfId="20702"/>
    <cellStyle name="Pre-inputted cells 2 2 2 4" xfId="20703"/>
    <cellStyle name="Pre-inputted cells 2 2 2 5" xfId="20704"/>
    <cellStyle name="Pre-inputted cells 2 2 2 6" xfId="20705"/>
    <cellStyle name="Pre-inputted cells 2 2 2 7" xfId="20706"/>
    <cellStyle name="Pre-inputted cells 2 2 2 8" xfId="20707"/>
    <cellStyle name="Pre-inputted cells 2 2 2 9" xfId="20708"/>
    <cellStyle name="Pre-inputted cells 2 2 2_4 28 1_Asst_Health_Crit_AllTO_RIIO_20110714pm" xfId="1453"/>
    <cellStyle name="Pre-inputted cells 2 2 20" xfId="20709"/>
    <cellStyle name="Pre-inputted cells 2 2 21" xfId="20710"/>
    <cellStyle name="Pre-inputted cells 2 2 22" xfId="20711"/>
    <cellStyle name="Pre-inputted cells 2 2 23" xfId="20712"/>
    <cellStyle name="Pre-inputted cells 2 2 24" xfId="20713"/>
    <cellStyle name="Pre-inputted cells 2 2 25" xfId="20714"/>
    <cellStyle name="Pre-inputted cells 2 2 26" xfId="20715"/>
    <cellStyle name="Pre-inputted cells 2 2 27" xfId="20716"/>
    <cellStyle name="Pre-inputted cells 2 2 28" xfId="20717"/>
    <cellStyle name="Pre-inputted cells 2 2 29" xfId="20718"/>
    <cellStyle name="Pre-inputted cells 2 2 3" xfId="1454"/>
    <cellStyle name="Pre-inputted cells 2 2 3 10" xfId="20719"/>
    <cellStyle name="Pre-inputted cells 2 2 3 11" xfId="20720"/>
    <cellStyle name="Pre-inputted cells 2 2 3 12" xfId="20721"/>
    <cellStyle name="Pre-inputted cells 2 2 3 13" xfId="20722"/>
    <cellStyle name="Pre-inputted cells 2 2 3 14" xfId="20723"/>
    <cellStyle name="Pre-inputted cells 2 2 3 15" xfId="20724"/>
    <cellStyle name="Pre-inputted cells 2 2 3 16" xfId="20725"/>
    <cellStyle name="Pre-inputted cells 2 2 3 17" xfId="20726"/>
    <cellStyle name="Pre-inputted cells 2 2 3 18" xfId="20727"/>
    <cellStyle name="Pre-inputted cells 2 2 3 19" xfId="20728"/>
    <cellStyle name="Pre-inputted cells 2 2 3 2" xfId="20729"/>
    <cellStyle name="Pre-inputted cells 2 2 3 2 10" xfId="35712"/>
    <cellStyle name="Pre-inputted cells 2 2 3 2 11" xfId="35713"/>
    <cellStyle name="Pre-inputted cells 2 2 3 2 12" xfId="35714"/>
    <cellStyle name="Pre-inputted cells 2 2 3 2 13" xfId="35715"/>
    <cellStyle name="Pre-inputted cells 2 2 3 2 2" xfId="35716"/>
    <cellStyle name="Pre-inputted cells 2 2 3 2 3" xfId="35717"/>
    <cellStyle name="Pre-inputted cells 2 2 3 2 4" xfId="35718"/>
    <cellStyle name="Pre-inputted cells 2 2 3 2 5" xfId="35719"/>
    <cellStyle name="Pre-inputted cells 2 2 3 2 6" xfId="35720"/>
    <cellStyle name="Pre-inputted cells 2 2 3 2 7" xfId="35721"/>
    <cellStyle name="Pre-inputted cells 2 2 3 2 8" xfId="35722"/>
    <cellStyle name="Pre-inputted cells 2 2 3 2 9" xfId="35723"/>
    <cellStyle name="Pre-inputted cells 2 2 3 20" xfId="20730"/>
    <cellStyle name="Pre-inputted cells 2 2 3 21" xfId="20731"/>
    <cellStyle name="Pre-inputted cells 2 2 3 22" xfId="20732"/>
    <cellStyle name="Pre-inputted cells 2 2 3 23" xfId="20733"/>
    <cellStyle name="Pre-inputted cells 2 2 3 24" xfId="20734"/>
    <cellStyle name="Pre-inputted cells 2 2 3 25" xfId="20735"/>
    <cellStyle name="Pre-inputted cells 2 2 3 26" xfId="20736"/>
    <cellStyle name="Pre-inputted cells 2 2 3 27" xfId="20737"/>
    <cellStyle name="Pre-inputted cells 2 2 3 28" xfId="20738"/>
    <cellStyle name="Pre-inputted cells 2 2 3 29" xfId="20739"/>
    <cellStyle name="Pre-inputted cells 2 2 3 3" xfId="20740"/>
    <cellStyle name="Pre-inputted cells 2 2 3 30" xfId="20741"/>
    <cellStyle name="Pre-inputted cells 2 2 3 31" xfId="20742"/>
    <cellStyle name="Pre-inputted cells 2 2 3 32" xfId="20743"/>
    <cellStyle name="Pre-inputted cells 2 2 3 33" xfId="20744"/>
    <cellStyle name="Pre-inputted cells 2 2 3 34" xfId="20745"/>
    <cellStyle name="Pre-inputted cells 2 2 3 4" xfId="20746"/>
    <cellStyle name="Pre-inputted cells 2 2 3 5" xfId="20747"/>
    <cellStyle name="Pre-inputted cells 2 2 3 6" xfId="20748"/>
    <cellStyle name="Pre-inputted cells 2 2 3 7" xfId="20749"/>
    <cellStyle name="Pre-inputted cells 2 2 3 8" xfId="20750"/>
    <cellStyle name="Pre-inputted cells 2 2 3 9" xfId="20751"/>
    <cellStyle name="Pre-inputted cells 2 2 30" xfId="20752"/>
    <cellStyle name="Pre-inputted cells 2 2 31" xfId="20753"/>
    <cellStyle name="Pre-inputted cells 2 2 32" xfId="20754"/>
    <cellStyle name="Pre-inputted cells 2 2 33" xfId="20755"/>
    <cellStyle name="Pre-inputted cells 2 2 34" xfId="20756"/>
    <cellStyle name="Pre-inputted cells 2 2 35" xfId="20757"/>
    <cellStyle name="Pre-inputted cells 2 2 36" xfId="20758"/>
    <cellStyle name="Pre-inputted cells 2 2 37" xfId="20759"/>
    <cellStyle name="Pre-inputted cells 2 2 38" xfId="20760"/>
    <cellStyle name="Pre-inputted cells 2 2 4" xfId="1455"/>
    <cellStyle name="Pre-inputted cells 2 2 4 10" xfId="20761"/>
    <cellStyle name="Pre-inputted cells 2 2 4 11" xfId="20762"/>
    <cellStyle name="Pre-inputted cells 2 2 4 12" xfId="20763"/>
    <cellStyle name="Pre-inputted cells 2 2 4 13" xfId="20764"/>
    <cellStyle name="Pre-inputted cells 2 2 4 14" xfId="20765"/>
    <cellStyle name="Pre-inputted cells 2 2 4 15" xfId="20766"/>
    <cellStyle name="Pre-inputted cells 2 2 4 16" xfId="20767"/>
    <cellStyle name="Pre-inputted cells 2 2 4 17" xfId="20768"/>
    <cellStyle name="Pre-inputted cells 2 2 4 18" xfId="20769"/>
    <cellStyle name="Pre-inputted cells 2 2 4 19" xfId="20770"/>
    <cellStyle name="Pre-inputted cells 2 2 4 2" xfId="20771"/>
    <cellStyle name="Pre-inputted cells 2 2 4 2 10" xfId="35724"/>
    <cellStyle name="Pre-inputted cells 2 2 4 2 11" xfId="35725"/>
    <cellStyle name="Pre-inputted cells 2 2 4 2 12" xfId="35726"/>
    <cellStyle name="Pre-inputted cells 2 2 4 2 13" xfId="35727"/>
    <cellStyle name="Pre-inputted cells 2 2 4 2 2" xfId="35728"/>
    <cellStyle name="Pre-inputted cells 2 2 4 2 3" xfId="35729"/>
    <cellStyle name="Pre-inputted cells 2 2 4 2 4" xfId="35730"/>
    <cellStyle name="Pre-inputted cells 2 2 4 2 5" xfId="35731"/>
    <cellStyle name="Pre-inputted cells 2 2 4 2 6" xfId="35732"/>
    <cellStyle name="Pre-inputted cells 2 2 4 2 7" xfId="35733"/>
    <cellStyle name="Pre-inputted cells 2 2 4 2 8" xfId="35734"/>
    <cellStyle name="Pre-inputted cells 2 2 4 2 9" xfId="35735"/>
    <cellStyle name="Pre-inputted cells 2 2 4 20" xfId="20772"/>
    <cellStyle name="Pre-inputted cells 2 2 4 21" xfId="20773"/>
    <cellStyle name="Pre-inputted cells 2 2 4 22" xfId="20774"/>
    <cellStyle name="Pre-inputted cells 2 2 4 23" xfId="20775"/>
    <cellStyle name="Pre-inputted cells 2 2 4 24" xfId="20776"/>
    <cellStyle name="Pre-inputted cells 2 2 4 25" xfId="20777"/>
    <cellStyle name="Pre-inputted cells 2 2 4 26" xfId="20778"/>
    <cellStyle name="Pre-inputted cells 2 2 4 27" xfId="20779"/>
    <cellStyle name="Pre-inputted cells 2 2 4 28" xfId="20780"/>
    <cellStyle name="Pre-inputted cells 2 2 4 29" xfId="20781"/>
    <cellStyle name="Pre-inputted cells 2 2 4 3" xfId="20782"/>
    <cellStyle name="Pre-inputted cells 2 2 4 30" xfId="20783"/>
    <cellStyle name="Pre-inputted cells 2 2 4 31" xfId="20784"/>
    <cellStyle name="Pre-inputted cells 2 2 4 32" xfId="20785"/>
    <cellStyle name="Pre-inputted cells 2 2 4 33" xfId="20786"/>
    <cellStyle name="Pre-inputted cells 2 2 4 34" xfId="20787"/>
    <cellStyle name="Pre-inputted cells 2 2 4 4" xfId="20788"/>
    <cellStyle name="Pre-inputted cells 2 2 4 5" xfId="20789"/>
    <cellStyle name="Pre-inputted cells 2 2 4 6" xfId="20790"/>
    <cellStyle name="Pre-inputted cells 2 2 4 7" xfId="20791"/>
    <cellStyle name="Pre-inputted cells 2 2 4 8" xfId="20792"/>
    <cellStyle name="Pre-inputted cells 2 2 4 9" xfId="20793"/>
    <cellStyle name="Pre-inputted cells 2 2 5" xfId="20794"/>
    <cellStyle name="Pre-inputted cells 2 2 5 10" xfId="35736"/>
    <cellStyle name="Pre-inputted cells 2 2 5 11" xfId="35737"/>
    <cellStyle name="Pre-inputted cells 2 2 5 12" xfId="35738"/>
    <cellStyle name="Pre-inputted cells 2 2 5 13" xfId="35739"/>
    <cellStyle name="Pre-inputted cells 2 2 5 2" xfId="35740"/>
    <cellStyle name="Pre-inputted cells 2 2 5 3" xfId="35741"/>
    <cellStyle name="Pre-inputted cells 2 2 5 4" xfId="35742"/>
    <cellStyle name="Pre-inputted cells 2 2 5 5" xfId="35743"/>
    <cellStyle name="Pre-inputted cells 2 2 5 6" xfId="35744"/>
    <cellStyle name="Pre-inputted cells 2 2 5 7" xfId="35745"/>
    <cellStyle name="Pre-inputted cells 2 2 5 8" xfId="35746"/>
    <cellStyle name="Pre-inputted cells 2 2 5 9" xfId="35747"/>
    <cellStyle name="Pre-inputted cells 2 2 6" xfId="20795"/>
    <cellStyle name="Pre-inputted cells 2 2 7" xfId="20796"/>
    <cellStyle name="Pre-inputted cells 2 2 8" xfId="20797"/>
    <cellStyle name="Pre-inputted cells 2 2 9" xfId="20798"/>
    <cellStyle name="Pre-inputted cells 2 2_4 28 1_Asst_Health_Crit_AllTO_RIIO_20110714pm" xfId="1456"/>
    <cellStyle name="Pre-inputted cells 2 20" xfId="20799"/>
    <cellStyle name="Pre-inputted cells 2 21" xfId="20800"/>
    <cellStyle name="Pre-inputted cells 2 22" xfId="20801"/>
    <cellStyle name="Pre-inputted cells 2 23" xfId="20802"/>
    <cellStyle name="Pre-inputted cells 2 24" xfId="20803"/>
    <cellStyle name="Pre-inputted cells 2 25" xfId="20804"/>
    <cellStyle name="Pre-inputted cells 2 26" xfId="20805"/>
    <cellStyle name="Pre-inputted cells 2 27" xfId="20806"/>
    <cellStyle name="Pre-inputted cells 2 28" xfId="20807"/>
    <cellStyle name="Pre-inputted cells 2 29" xfId="20808"/>
    <cellStyle name="Pre-inputted cells 2 3" xfId="1457"/>
    <cellStyle name="Pre-inputted cells 2 3 10" xfId="20809"/>
    <cellStyle name="Pre-inputted cells 2 3 11" xfId="20810"/>
    <cellStyle name="Pre-inputted cells 2 3 12" xfId="20811"/>
    <cellStyle name="Pre-inputted cells 2 3 13" xfId="20812"/>
    <cellStyle name="Pre-inputted cells 2 3 14" xfId="20813"/>
    <cellStyle name="Pre-inputted cells 2 3 15" xfId="20814"/>
    <cellStyle name="Pre-inputted cells 2 3 16" xfId="20815"/>
    <cellStyle name="Pre-inputted cells 2 3 17" xfId="20816"/>
    <cellStyle name="Pre-inputted cells 2 3 18" xfId="20817"/>
    <cellStyle name="Pre-inputted cells 2 3 19" xfId="20818"/>
    <cellStyle name="Pre-inputted cells 2 3 2" xfId="1458"/>
    <cellStyle name="Pre-inputted cells 2 3 2 10" xfId="20819"/>
    <cellStyle name="Pre-inputted cells 2 3 2 11" xfId="20820"/>
    <cellStyle name="Pre-inputted cells 2 3 2 12" xfId="20821"/>
    <cellStyle name="Pre-inputted cells 2 3 2 13" xfId="20822"/>
    <cellStyle name="Pre-inputted cells 2 3 2 14" xfId="20823"/>
    <cellStyle name="Pre-inputted cells 2 3 2 15" xfId="20824"/>
    <cellStyle name="Pre-inputted cells 2 3 2 16" xfId="20825"/>
    <cellStyle name="Pre-inputted cells 2 3 2 17" xfId="20826"/>
    <cellStyle name="Pre-inputted cells 2 3 2 18" xfId="20827"/>
    <cellStyle name="Pre-inputted cells 2 3 2 19" xfId="20828"/>
    <cellStyle name="Pre-inputted cells 2 3 2 2" xfId="20829"/>
    <cellStyle name="Pre-inputted cells 2 3 2 2 10" xfId="35748"/>
    <cellStyle name="Pre-inputted cells 2 3 2 2 11" xfId="35749"/>
    <cellStyle name="Pre-inputted cells 2 3 2 2 12" xfId="35750"/>
    <cellStyle name="Pre-inputted cells 2 3 2 2 13" xfId="35751"/>
    <cellStyle name="Pre-inputted cells 2 3 2 2 2" xfId="35752"/>
    <cellStyle name="Pre-inputted cells 2 3 2 2 3" xfId="35753"/>
    <cellStyle name="Pre-inputted cells 2 3 2 2 4" xfId="35754"/>
    <cellStyle name="Pre-inputted cells 2 3 2 2 5" xfId="35755"/>
    <cellStyle name="Pre-inputted cells 2 3 2 2 6" xfId="35756"/>
    <cellStyle name="Pre-inputted cells 2 3 2 2 7" xfId="35757"/>
    <cellStyle name="Pre-inputted cells 2 3 2 2 8" xfId="35758"/>
    <cellStyle name="Pre-inputted cells 2 3 2 2 9" xfId="35759"/>
    <cellStyle name="Pre-inputted cells 2 3 2 20" xfId="20830"/>
    <cellStyle name="Pre-inputted cells 2 3 2 21" xfId="20831"/>
    <cellStyle name="Pre-inputted cells 2 3 2 22" xfId="20832"/>
    <cellStyle name="Pre-inputted cells 2 3 2 23" xfId="20833"/>
    <cellStyle name="Pre-inputted cells 2 3 2 24" xfId="20834"/>
    <cellStyle name="Pre-inputted cells 2 3 2 25" xfId="20835"/>
    <cellStyle name="Pre-inputted cells 2 3 2 26" xfId="20836"/>
    <cellStyle name="Pre-inputted cells 2 3 2 27" xfId="20837"/>
    <cellStyle name="Pre-inputted cells 2 3 2 28" xfId="20838"/>
    <cellStyle name="Pre-inputted cells 2 3 2 29" xfId="20839"/>
    <cellStyle name="Pre-inputted cells 2 3 2 3" xfId="20840"/>
    <cellStyle name="Pre-inputted cells 2 3 2 30" xfId="20841"/>
    <cellStyle name="Pre-inputted cells 2 3 2 31" xfId="20842"/>
    <cellStyle name="Pre-inputted cells 2 3 2 32" xfId="20843"/>
    <cellStyle name="Pre-inputted cells 2 3 2 33" xfId="20844"/>
    <cellStyle name="Pre-inputted cells 2 3 2 34" xfId="20845"/>
    <cellStyle name="Pre-inputted cells 2 3 2 4" xfId="20846"/>
    <cellStyle name="Pre-inputted cells 2 3 2 5" xfId="20847"/>
    <cellStyle name="Pre-inputted cells 2 3 2 6" xfId="20848"/>
    <cellStyle name="Pre-inputted cells 2 3 2 7" xfId="20849"/>
    <cellStyle name="Pre-inputted cells 2 3 2 8" xfId="20850"/>
    <cellStyle name="Pre-inputted cells 2 3 2 9" xfId="20851"/>
    <cellStyle name="Pre-inputted cells 2 3 20" xfId="20852"/>
    <cellStyle name="Pre-inputted cells 2 3 21" xfId="20853"/>
    <cellStyle name="Pre-inputted cells 2 3 22" xfId="20854"/>
    <cellStyle name="Pre-inputted cells 2 3 23" xfId="20855"/>
    <cellStyle name="Pre-inputted cells 2 3 24" xfId="20856"/>
    <cellStyle name="Pre-inputted cells 2 3 25" xfId="20857"/>
    <cellStyle name="Pre-inputted cells 2 3 26" xfId="20858"/>
    <cellStyle name="Pre-inputted cells 2 3 27" xfId="20859"/>
    <cellStyle name="Pre-inputted cells 2 3 28" xfId="20860"/>
    <cellStyle name="Pre-inputted cells 2 3 29" xfId="20861"/>
    <cellStyle name="Pre-inputted cells 2 3 3" xfId="20862"/>
    <cellStyle name="Pre-inputted cells 2 3 3 10" xfId="35760"/>
    <cellStyle name="Pre-inputted cells 2 3 3 11" xfId="35761"/>
    <cellStyle name="Pre-inputted cells 2 3 3 12" xfId="35762"/>
    <cellStyle name="Pre-inputted cells 2 3 3 13" xfId="35763"/>
    <cellStyle name="Pre-inputted cells 2 3 3 2" xfId="35764"/>
    <cellStyle name="Pre-inputted cells 2 3 3 3" xfId="35765"/>
    <cellStyle name="Pre-inputted cells 2 3 3 4" xfId="35766"/>
    <cellStyle name="Pre-inputted cells 2 3 3 5" xfId="35767"/>
    <cellStyle name="Pre-inputted cells 2 3 3 6" xfId="35768"/>
    <cellStyle name="Pre-inputted cells 2 3 3 7" xfId="35769"/>
    <cellStyle name="Pre-inputted cells 2 3 3 8" xfId="35770"/>
    <cellStyle name="Pre-inputted cells 2 3 3 9" xfId="35771"/>
    <cellStyle name="Pre-inputted cells 2 3 30" xfId="20863"/>
    <cellStyle name="Pre-inputted cells 2 3 31" xfId="20864"/>
    <cellStyle name="Pre-inputted cells 2 3 32" xfId="20865"/>
    <cellStyle name="Pre-inputted cells 2 3 33" xfId="20866"/>
    <cellStyle name="Pre-inputted cells 2 3 34" xfId="20867"/>
    <cellStyle name="Pre-inputted cells 2 3 35" xfId="20868"/>
    <cellStyle name="Pre-inputted cells 2 3 4" xfId="20869"/>
    <cellStyle name="Pre-inputted cells 2 3 5" xfId="20870"/>
    <cellStyle name="Pre-inputted cells 2 3 6" xfId="20871"/>
    <cellStyle name="Pre-inputted cells 2 3 7" xfId="20872"/>
    <cellStyle name="Pre-inputted cells 2 3 8" xfId="20873"/>
    <cellStyle name="Pre-inputted cells 2 3 9" xfId="20874"/>
    <cellStyle name="Pre-inputted cells 2 3_4 28 1_Asst_Health_Crit_AllTO_RIIO_20110714pm" xfId="1459"/>
    <cellStyle name="Pre-inputted cells 2 30" xfId="20875"/>
    <cellStyle name="Pre-inputted cells 2 31" xfId="20876"/>
    <cellStyle name="Pre-inputted cells 2 32" xfId="20877"/>
    <cellStyle name="Pre-inputted cells 2 33" xfId="20878"/>
    <cellStyle name="Pre-inputted cells 2 34" xfId="20879"/>
    <cellStyle name="Pre-inputted cells 2 35" xfId="20880"/>
    <cellStyle name="Pre-inputted cells 2 36" xfId="20881"/>
    <cellStyle name="Pre-inputted cells 2 37" xfId="20882"/>
    <cellStyle name="Pre-inputted cells 2 38" xfId="20883"/>
    <cellStyle name="Pre-inputted cells 2 39" xfId="20884"/>
    <cellStyle name="Pre-inputted cells 2 4" xfId="1460"/>
    <cellStyle name="Pre-inputted cells 2 4 10" xfId="20885"/>
    <cellStyle name="Pre-inputted cells 2 4 11" xfId="20886"/>
    <cellStyle name="Pre-inputted cells 2 4 12" xfId="20887"/>
    <cellStyle name="Pre-inputted cells 2 4 13" xfId="20888"/>
    <cellStyle name="Pre-inputted cells 2 4 14" xfId="20889"/>
    <cellStyle name="Pre-inputted cells 2 4 15" xfId="20890"/>
    <cellStyle name="Pre-inputted cells 2 4 16" xfId="20891"/>
    <cellStyle name="Pre-inputted cells 2 4 17" xfId="20892"/>
    <cellStyle name="Pre-inputted cells 2 4 18" xfId="20893"/>
    <cellStyle name="Pre-inputted cells 2 4 19" xfId="20894"/>
    <cellStyle name="Pre-inputted cells 2 4 2" xfId="20895"/>
    <cellStyle name="Pre-inputted cells 2 4 2 10" xfId="35772"/>
    <cellStyle name="Pre-inputted cells 2 4 2 11" xfId="35773"/>
    <cellStyle name="Pre-inputted cells 2 4 2 12" xfId="35774"/>
    <cellStyle name="Pre-inputted cells 2 4 2 13" xfId="35775"/>
    <cellStyle name="Pre-inputted cells 2 4 2 2" xfId="35776"/>
    <cellStyle name="Pre-inputted cells 2 4 2 3" xfId="35777"/>
    <cellStyle name="Pre-inputted cells 2 4 2 4" xfId="35778"/>
    <cellStyle name="Pre-inputted cells 2 4 2 5" xfId="35779"/>
    <cellStyle name="Pre-inputted cells 2 4 2 6" xfId="35780"/>
    <cellStyle name="Pre-inputted cells 2 4 2 7" xfId="35781"/>
    <cellStyle name="Pre-inputted cells 2 4 2 8" xfId="35782"/>
    <cellStyle name="Pre-inputted cells 2 4 2 9" xfId="35783"/>
    <cellStyle name="Pre-inputted cells 2 4 20" xfId="20896"/>
    <cellStyle name="Pre-inputted cells 2 4 21" xfId="20897"/>
    <cellStyle name="Pre-inputted cells 2 4 22" xfId="20898"/>
    <cellStyle name="Pre-inputted cells 2 4 23" xfId="20899"/>
    <cellStyle name="Pre-inputted cells 2 4 24" xfId="20900"/>
    <cellStyle name="Pre-inputted cells 2 4 25" xfId="20901"/>
    <cellStyle name="Pre-inputted cells 2 4 26" xfId="20902"/>
    <cellStyle name="Pre-inputted cells 2 4 27" xfId="20903"/>
    <cellStyle name="Pre-inputted cells 2 4 28" xfId="20904"/>
    <cellStyle name="Pre-inputted cells 2 4 29" xfId="20905"/>
    <cellStyle name="Pre-inputted cells 2 4 3" xfId="20906"/>
    <cellStyle name="Pre-inputted cells 2 4 30" xfId="20907"/>
    <cellStyle name="Pre-inputted cells 2 4 31" xfId="20908"/>
    <cellStyle name="Pre-inputted cells 2 4 32" xfId="20909"/>
    <cellStyle name="Pre-inputted cells 2 4 33" xfId="20910"/>
    <cellStyle name="Pre-inputted cells 2 4 34" xfId="20911"/>
    <cellStyle name="Pre-inputted cells 2 4 4" xfId="20912"/>
    <cellStyle name="Pre-inputted cells 2 4 5" xfId="20913"/>
    <cellStyle name="Pre-inputted cells 2 4 6" xfId="20914"/>
    <cellStyle name="Pre-inputted cells 2 4 7" xfId="20915"/>
    <cellStyle name="Pre-inputted cells 2 4 8" xfId="20916"/>
    <cellStyle name="Pre-inputted cells 2 4 9" xfId="20917"/>
    <cellStyle name="Pre-inputted cells 2 5" xfId="1461"/>
    <cellStyle name="Pre-inputted cells 2 5 10" xfId="20918"/>
    <cellStyle name="Pre-inputted cells 2 5 11" xfId="20919"/>
    <cellStyle name="Pre-inputted cells 2 5 12" xfId="20920"/>
    <cellStyle name="Pre-inputted cells 2 5 13" xfId="20921"/>
    <cellStyle name="Pre-inputted cells 2 5 14" xfId="20922"/>
    <cellStyle name="Pre-inputted cells 2 5 15" xfId="20923"/>
    <cellStyle name="Pre-inputted cells 2 5 16" xfId="20924"/>
    <cellStyle name="Pre-inputted cells 2 5 17" xfId="20925"/>
    <cellStyle name="Pre-inputted cells 2 5 18" xfId="20926"/>
    <cellStyle name="Pre-inputted cells 2 5 19" xfId="20927"/>
    <cellStyle name="Pre-inputted cells 2 5 2" xfId="20928"/>
    <cellStyle name="Pre-inputted cells 2 5 2 10" xfId="35784"/>
    <cellStyle name="Pre-inputted cells 2 5 2 11" xfId="35785"/>
    <cellStyle name="Pre-inputted cells 2 5 2 12" xfId="35786"/>
    <cellStyle name="Pre-inputted cells 2 5 2 13" xfId="35787"/>
    <cellStyle name="Pre-inputted cells 2 5 2 2" xfId="35788"/>
    <cellStyle name="Pre-inputted cells 2 5 2 3" xfId="35789"/>
    <cellStyle name="Pre-inputted cells 2 5 2 4" xfId="35790"/>
    <cellStyle name="Pre-inputted cells 2 5 2 5" xfId="35791"/>
    <cellStyle name="Pre-inputted cells 2 5 2 6" xfId="35792"/>
    <cellStyle name="Pre-inputted cells 2 5 2 7" xfId="35793"/>
    <cellStyle name="Pre-inputted cells 2 5 2 8" xfId="35794"/>
    <cellStyle name="Pre-inputted cells 2 5 2 9" xfId="35795"/>
    <cellStyle name="Pre-inputted cells 2 5 20" xfId="20929"/>
    <cellStyle name="Pre-inputted cells 2 5 21" xfId="20930"/>
    <cellStyle name="Pre-inputted cells 2 5 22" xfId="20931"/>
    <cellStyle name="Pre-inputted cells 2 5 23" xfId="20932"/>
    <cellStyle name="Pre-inputted cells 2 5 24" xfId="20933"/>
    <cellStyle name="Pre-inputted cells 2 5 25" xfId="20934"/>
    <cellStyle name="Pre-inputted cells 2 5 26" xfId="20935"/>
    <cellStyle name="Pre-inputted cells 2 5 27" xfId="20936"/>
    <cellStyle name="Pre-inputted cells 2 5 28" xfId="20937"/>
    <cellStyle name="Pre-inputted cells 2 5 29" xfId="20938"/>
    <cellStyle name="Pre-inputted cells 2 5 3" xfId="20939"/>
    <cellStyle name="Pre-inputted cells 2 5 30" xfId="20940"/>
    <cellStyle name="Pre-inputted cells 2 5 31" xfId="20941"/>
    <cellStyle name="Pre-inputted cells 2 5 32" xfId="20942"/>
    <cellStyle name="Pre-inputted cells 2 5 33" xfId="20943"/>
    <cellStyle name="Pre-inputted cells 2 5 34" xfId="20944"/>
    <cellStyle name="Pre-inputted cells 2 5 4" xfId="20945"/>
    <cellStyle name="Pre-inputted cells 2 5 5" xfId="20946"/>
    <cellStyle name="Pre-inputted cells 2 5 6" xfId="20947"/>
    <cellStyle name="Pre-inputted cells 2 5 7" xfId="20948"/>
    <cellStyle name="Pre-inputted cells 2 5 8" xfId="20949"/>
    <cellStyle name="Pre-inputted cells 2 5 9" xfId="20950"/>
    <cellStyle name="Pre-inputted cells 2 6" xfId="20951"/>
    <cellStyle name="Pre-inputted cells 2 6 10" xfId="35796"/>
    <cellStyle name="Pre-inputted cells 2 6 11" xfId="35797"/>
    <cellStyle name="Pre-inputted cells 2 6 12" xfId="35798"/>
    <cellStyle name="Pre-inputted cells 2 6 13" xfId="35799"/>
    <cellStyle name="Pre-inputted cells 2 6 2" xfId="35800"/>
    <cellStyle name="Pre-inputted cells 2 6 3" xfId="35801"/>
    <cellStyle name="Pre-inputted cells 2 6 4" xfId="35802"/>
    <cellStyle name="Pre-inputted cells 2 6 5" xfId="35803"/>
    <cellStyle name="Pre-inputted cells 2 6 6" xfId="35804"/>
    <cellStyle name="Pre-inputted cells 2 6 7" xfId="35805"/>
    <cellStyle name="Pre-inputted cells 2 6 8" xfId="35806"/>
    <cellStyle name="Pre-inputted cells 2 6 9" xfId="35807"/>
    <cellStyle name="Pre-inputted cells 2 7" xfId="20952"/>
    <cellStyle name="Pre-inputted cells 2 8" xfId="20953"/>
    <cellStyle name="Pre-inputted cells 2 9" xfId="20954"/>
    <cellStyle name="Pre-inputted cells 2_1.3s Accounting C Costs Scots" xfId="1462"/>
    <cellStyle name="Pre-inputted cells 20" xfId="20955"/>
    <cellStyle name="Pre-inputted cells 21" xfId="20956"/>
    <cellStyle name="Pre-inputted cells 22" xfId="20957"/>
    <cellStyle name="Pre-inputted cells 23" xfId="20958"/>
    <cellStyle name="Pre-inputted cells 24" xfId="20959"/>
    <cellStyle name="Pre-inputted cells 25" xfId="20960"/>
    <cellStyle name="Pre-inputted cells 26" xfId="20961"/>
    <cellStyle name="Pre-inputted cells 27" xfId="20962"/>
    <cellStyle name="Pre-inputted cells 28" xfId="20963"/>
    <cellStyle name="Pre-inputted cells 29" xfId="20964"/>
    <cellStyle name="Pre-inputted cells 3" xfId="125"/>
    <cellStyle name="Pre-inputted cells 3 10" xfId="20965"/>
    <cellStyle name="Pre-inputted cells 3 11" xfId="20966"/>
    <cellStyle name="Pre-inputted cells 3 12" xfId="20967"/>
    <cellStyle name="Pre-inputted cells 3 13" xfId="20968"/>
    <cellStyle name="Pre-inputted cells 3 14" xfId="20969"/>
    <cellStyle name="Pre-inputted cells 3 15" xfId="20970"/>
    <cellStyle name="Pre-inputted cells 3 16" xfId="20971"/>
    <cellStyle name="Pre-inputted cells 3 17" xfId="20972"/>
    <cellStyle name="Pre-inputted cells 3 18" xfId="20973"/>
    <cellStyle name="Pre-inputted cells 3 19" xfId="20974"/>
    <cellStyle name="Pre-inputted cells 3 2" xfId="1463"/>
    <cellStyle name="Pre-inputted cells 3 2 10" xfId="20975"/>
    <cellStyle name="Pre-inputted cells 3 2 11" xfId="20976"/>
    <cellStyle name="Pre-inputted cells 3 2 12" xfId="20977"/>
    <cellStyle name="Pre-inputted cells 3 2 13" xfId="20978"/>
    <cellStyle name="Pre-inputted cells 3 2 14" xfId="20979"/>
    <cellStyle name="Pre-inputted cells 3 2 15" xfId="20980"/>
    <cellStyle name="Pre-inputted cells 3 2 16" xfId="20981"/>
    <cellStyle name="Pre-inputted cells 3 2 17" xfId="20982"/>
    <cellStyle name="Pre-inputted cells 3 2 18" xfId="20983"/>
    <cellStyle name="Pre-inputted cells 3 2 19" xfId="20984"/>
    <cellStyle name="Pre-inputted cells 3 2 2" xfId="1464"/>
    <cellStyle name="Pre-inputted cells 3 2 2 10" xfId="20985"/>
    <cellStyle name="Pre-inputted cells 3 2 2 11" xfId="20986"/>
    <cellStyle name="Pre-inputted cells 3 2 2 12" xfId="20987"/>
    <cellStyle name="Pre-inputted cells 3 2 2 13" xfId="20988"/>
    <cellStyle name="Pre-inputted cells 3 2 2 14" xfId="20989"/>
    <cellStyle name="Pre-inputted cells 3 2 2 15" xfId="20990"/>
    <cellStyle name="Pre-inputted cells 3 2 2 16" xfId="20991"/>
    <cellStyle name="Pre-inputted cells 3 2 2 17" xfId="20992"/>
    <cellStyle name="Pre-inputted cells 3 2 2 18" xfId="20993"/>
    <cellStyle name="Pre-inputted cells 3 2 2 19" xfId="20994"/>
    <cellStyle name="Pre-inputted cells 3 2 2 2" xfId="1465"/>
    <cellStyle name="Pre-inputted cells 3 2 2 2 10" xfId="20995"/>
    <cellStyle name="Pre-inputted cells 3 2 2 2 11" xfId="20996"/>
    <cellStyle name="Pre-inputted cells 3 2 2 2 12" xfId="20997"/>
    <cellStyle name="Pre-inputted cells 3 2 2 2 13" xfId="20998"/>
    <cellStyle name="Pre-inputted cells 3 2 2 2 14" xfId="20999"/>
    <cellStyle name="Pre-inputted cells 3 2 2 2 15" xfId="21000"/>
    <cellStyle name="Pre-inputted cells 3 2 2 2 16" xfId="21001"/>
    <cellStyle name="Pre-inputted cells 3 2 2 2 17" xfId="21002"/>
    <cellStyle name="Pre-inputted cells 3 2 2 2 18" xfId="21003"/>
    <cellStyle name="Pre-inputted cells 3 2 2 2 19" xfId="21004"/>
    <cellStyle name="Pre-inputted cells 3 2 2 2 2" xfId="21005"/>
    <cellStyle name="Pre-inputted cells 3 2 2 2 2 10" xfId="35808"/>
    <cellStyle name="Pre-inputted cells 3 2 2 2 2 11" xfId="35809"/>
    <cellStyle name="Pre-inputted cells 3 2 2 2 2 12" xfId="35810"/>
    <cellStyle name="Pre-inputted cells 3 2 2 2 2 13" xfId="35811"/>
    <cellStyle name="Pre-inputted cells 3 2 2 2 2 2" xfId="35812"/>
    <cellStyle name="Pre-inputted cells 3 2 2 2 2 3" xfId="35813"/>
    <cellStyle name="Pre-inputted cells 3 2 2 2 2 4" xfId="35814"/>
    <cellStyle name="Pre-inputted cells 3 2 2 2 2 5" xfId="35815"/>
    <cellStyle name="Pre-inputted cells 3 2 2 2 2 6" xfId="35816"/>
    <cellStyle name="Pre-inputted cells 3 2 2 2 2 7" xfId="35817"/>
    <cellStyle name="Pre-inputted cells 3 2 2 2 2 8" xfId="35818"/>
    <cellStyle name="Pre-inputted cells 3 2 2 2 2 9" xfId="35819"/>
    <cellStyle name="Pre-inputted cells 3 2 2 2 20" xfId="21006"/>
    <cellStyle name="Pre-inputted cells 3 2 2 2 21" xfId="21007"/>
    <cellStyle name="Pre-inputted cells 3 2 2 2 22" xfId="21008"/>
    <cellStyle name="Pre-inputted cells 3 2 2 2 23" xfId="21009"/>
    <cellStyle name="Pre-inputted cells 3 2 2 2 24" xfId="21010"/>
    <cellStyle name="Pre-inputted cells 3 2 2 2 25" xfId="21011"/>
    <cellStyle name="Pre-inputted cells 3 2 2 2 26" xfId="21012"/>
    <cellStyle name="Pre-inputted cells 3 2 2 2 27" xfId="21013"/>
    <cellStyle name="Pre-inputted cells 3 2 2 2 28" xfId="21014"/>
    <cellStyle name="Pre-inputted cells 3 2 2 2 29" xfId="21015"/>
    <cellStyle name="Pre-inputted cells 3 2 2 2 3" xfId="21016"/>
    <cellStyle name="Pre-inputted cells 3 2 2 2 30" xfId="21017"/>
    <cellStyle name="Pre-inputted cells 3 2 2 2 31" xfId="21018"/>
    <cellStyle name="Pre-inputted cells 3 2 2 2 32" xfId="21019"/>
    <cellStyle name="Pre-inputted cells 3 2 2 2 33" xfId="21020"/>
    <cellStyle name="Pre-inputted cells 3 2 2 2 34" xfId="21021"/>
    <cellStyle name="Pre-inputted cells 3 2 2 2 4" xfId="21022"/>
    <cellStyle name="Pre-inputted cells 3 2 2 2 5" xfId="21023"/>
    <cellStyle name="Pre-inputted cells 3 2 2 2 6" xfId="21024"/>
    <cellStyle name="Pre-inputted cells 3 2 2 2 7" xfId="21025"/>
    <cellStyle name="Pre-inputted cells 3 2 2 2 8" xfId="21026"/>
    <cellStyle name="Pre-inputted cells 3 2 2 2 9" xfId="21027"/>
    <cellStyle name="Pre-inputted cells 3 2 2 20" xfId="21028"/>
    <cellStyle name="Pre-inputted cells 3 2 2 21" xfId="21029"/>
    <cellStyle name="Pre-inputted cells 3 2 2 22" xfId="21030"/>
    <cellStyle name="Pre-inputted cells 3 2 2 23" xfId="21031"/>
    <cellStyle name="Pre-inputted cells 3 2 2 24" xfId="21032"/>
    <cellStyle name="Pre-inputted cells 3 2 2 25" xfId="21033"/>
    <cellStyle name="Pre-inputted cells 3 2 2 26" xfId="21034"/>
    <cellStyle name="Pre-inputted cells 3 2 2 27" xfId="21035"/>
    <cellStyle name="Pre-inputted cells 3 2 2 28" xfId="21036"/>
    <cellStyle name="Pre-inputted cells 3 2 2 29" xfId="21037"/>
    <cellStyle name="Pre-inputted cells 3 2 2 3" xfId="21038"/>
    <cellStyle name="Pre-inputted cells 3 2 2 3 10" xfId="35820"/>
    <cellStyle name="Pre-inputted cells 3 2 2 3 11" xfId="35821"/>
    <cellStyle name="Pre-inputted cells 3 2 2 3 12" xfId="35822"/>
    <cellStyle name="Pre-inputted cells 3 2 2 3 13" xfId="35823"/>
    <cellStyle name="Pre-inputted cells 3 2 2 3 2" xfId="35824"/>
    <cellStyle name="Pre-inputted cells 3 2 2 3 3" xfId="35825"/>
    <cellStyle name="Pre-inputted cells 3 2 2 3 4" xfId="35826"/>
    <cellStyle name="Pre-inputted cells 3 2 2 3 5" xfId="35827"/>
    <cellStyle name="Pre-inputted cells 3 2 2 3 6" xfId="35828"/>
    <cellStyle name="Pre-inputted cells 3 2 2 3 7" xfId="35829"/>
    <cellStyle name="Pre-inputted cells 3 2 2 3 8" xfId="35830"/>
    <cellStyle name="Pre-inputted cells 3 2 2 3 9" xfId="35831"/>
    <cellStyle name="Pre-inputted cells 3 2 2 30" xfId="21039"/>
    <cellStyle name="Pre-inputted cells 3 2 2 31" xfId="21040"/>
    <cellStyle name="Pre-inputted cells 3 2 2 32" xfId="21041"/>
    <cellStyle name="Pre-inputted cells 3 2 2 33" xfId="21042"/>
    <cellStyle name="Pre-inputted cells 3 2 2 34" xfId="21043"/>
    <cellStyle name="Pre-inputted cells 3 2 2 35" xfId="21044"/>
    <cellStyle name="Pre-inputted cells 3 2 2 4" xfId="21045"/>
    <cellStyle name="Pre-inputted cells 3 2 2 5" xfId="21046"/>
    <cellStyle name="Pre-inputted cells 3 2 2 6" xfId="21047"/>
    <cellStyle name="Pre-inputted cells 3 2 2 7" xfId="21048"/>
    <cellStyle name="Pre-inputted cells 3 2 2 8" xfId="21049"/>
    <cellStyle name="Pre-inputted cells 3 2 2 9" xfId="21050"/>
    <cellStyle name="Pre-inputted cells 3 2 2_4 28 1_Asst_Health_Crit_AllTO_RIIO_20110714pm" xfId="1466"/>
    <cellStyle name="Pre-inputted cells 3 2 20" xfId="21051"/>
    <cellStyle name="Pre-inputted cells 3 2 21" xfId="21052"/>
    <cellStyle name="Pre-inputted cells 3 2 22" xfId="21053"/>
    <cellStyle name="Pre-inputted cells 3 2 23" xfId="21054"/>
    <cellStyle name="Pre-inputted cells 3 2 24" xfId="21055"/>
    <cellStyle name="Pre-inputted cells 3 2 25" xfId="21056"/>
    <cellStyle name="Pre-inputted cells 3 2 26" xfId="21057"/>
    <cellStyle name="Pre-inputted cells 3 2 27" xfId="21058"/>
    <cellStyle name="Pre-inputted cells 3 2 28" xfId="21059"/>
    <cellStyle name="Pre-inputted cells 3 2 29" xfId="21060"/>
    <cellStyle name="Pre-inputted cells 3 2 3" xfId="1467"/>
    <cellStyle name="Pre-inputted cells 3 2 3 10" xfId="21061"/>
    <cellStyle name="Pre-inputted cells 3 2 3 11" xfId="21062"/>
    <cellStyle name="Pre-inputted cells 3 2 3 12" xfId="21063"/>
    <cellStyle name="Pre-inputted cells 3 2 3 13" xfId="21064"/>
    <cellStyle name="Pre-inputted cells 3 2 3 14" xfId="21065"/>
    <cellStyle name="Pre-inputted cells 3 2 3 15" xfId="21066"/>
    <cellStyle name="Pre-inputted cells 3 2 3 16" xfId="21067"/>
    <cellStyle name="Pre-inputted cells 3 2 3 17" xfId="21068"/>
    <cellStyle name="Pre-inputted cells 3 2 3 18" xfId="21069"/>
    <cellStyle name="Pre-inputted cells 3 2 3 19" xfId="21070"/>
    <cellStyle name="Pre-inputted cells 3 2 3 2" xfId="21071"/>
    <cellStyle name="Pre-inputted cells 3 2 3 2 10" xfId="35832"/>
    <cellStyle name="Pre-inputted cells 3 2 3 2 11" xfId="35833"/>
    <cellStyle name="Pre-inputted cells 3 2 3 2 12" xfId="35834"/>
    <cellStyle name="Pre-inputted cells 3 2 3 2 13" xfId="35835"/>
    <cellStyle name="Pre-inputted cells 3 2 3 2 2" xfId="35836"/>
    <cellStyle name="Pre-inputted cells 3 2 3 2 3" xfId="35837"/>
    <cellStyle name="Pre-inputted cells 3 2 3 2 4" xfId="35838"/>
    <cellStyle name="Pre-inputted cells 3 2 3 2 5" xfId="35839"/>
    <cellStyle name="Pre-inputted cells 3 2 3 2 6" xfId="35840"/>
    <cellStyle name="Pre-inputted cells 3 2 3 2 7" xfId="35841"/>
    <cellStyle name="Pre-inputted cells 3 2 3 2 8" xfId="35842"/>
    <cellStyle name="Pre-inputted cells 3 2 3 2 9" xfId="35843"/>
    <cellStyle name="Pre-inputted cells 3 2 3 20" xfId="21072"/>
    <cellStyle name="Pre-inputted cells 3 2 3 21" xfId="21073"/>
    <cellStyle name="Pre-inputted cells 3 2 3 22" xfId="21074"/>
    <cellStyle name="Pre-inputted cells 3 2 3 23" xfId="21075"/>
    <cellStyle name="Pre-inputted cells 3 2 3 24" xfId="21076"/>
    <cellStyle name="Pre-inputted cells 3 2 3 25" xfId="21077"/>
    <cellStyle name="Pre-inputted cells 3 2 3 26" xfId="21078"/>
    <cellStyle name="Pre-inputted cells 3 2 3 27" xfId="21079"/>
    <cellStyle name="Pre-inputted cells 3 2 3 28" xfId="21080"/>
    <cellStyle name="Pre-inputted cells 3 2 3 29" xfId="21081"/>
    <cellStyle name="Pre-inputted cells 3 2 3 3" xfId="21082"/>
    <cellStyle name="Pre-inputted cells 3 2 3 30" xfId="21083"/>
    <cellStyle name="Pre-inputted cells 3 2 3 31" xfId="21084"/>
    <cellStyle name="Pre-inputted cells 3 2 3 32" xfId="21085"/>
    <cellStyle name="Pre-inputted cells 3 2 3 33" xfId="21086"/>
    <cellStyle name="Pre-inputted cells 3 2 3 34" xfId="21087"/>
    <cellStyle name="Pre-inputted cells 3 2 3 4" xfId="21088"/>
    <cellStyle name="Pre-inputted cells 3 2 3 5" xfId="21089"/>
    <cellStyle name="Pre-inputted cells 3 2 3 6" xfId="21090"/>
    <cellStyle name="Pre-inputted cells 3 2 3 7" xfId="21091"/>
    <cellStyle name="Pre-inputted cells 3 2 3 8" xfId="21092"/>
    <cellStyle name="Pre-inputted cells 3 2 3 9" xfId="21093"/>
    <cellStyle name="Pre-inputted cells 3 2 30" xfId="21094"/>
    <cellStyle name="Pre-inputted cells 3 2 31" xfId="21095"/>
    <cellStyle name="Pre-inputted cells 3 2 32" xfId="21096"/>
    <cellStyle name="Pre-inputted cells 3 2 33" xfId="21097"/>
    <cellStyle name="Pre-inputted cells 3 2 34" xfId="21098"/>
    <cellStyle name="Pre-inputted cells 3 2 35" xfId="21099"/>
    <cellStyle name="Pre-inputted cells 3 2 36" xfId="21100"/>
    <cellStyle name="Pre-inputted cells 3 2 37" xfId="21101"/>
    <cellStyle name="Pre-inputted cells 3 2 38" xfId="21102"/>
    <cellStyle name="Pre-inputted cells 3 2 4" xfId="1468"/>
    <cellStyle name="Pre-inputted cells 3 2 4 10" xfId="21103"/>
    <cellStyle name="Pre-inputted cells 3 2 4 11" xfId="21104"/>
    <cellStyle name="Pre-inputted cells 3 2 4 12" xfId="21105"/>
    <cellStyle name="Pre-inputted cells 3 2 4 13" xfId="21106"/>
    <cellStyle name="Pre-inputted cells 3 2 4 14" xfId="21107"/>
    <cellStyle name="Pre-inputted cells 3 2 4 15" xfId="21108"/>
    <cellStyle name="Pre-inputted cells 3 2 4 16" xfId="21109"/>
    <cellStyle name="Pre-inputted cells 3 2 4 17" xfId="21110"/>
    <cellStyle name="Pre-inputted cells 3 2 4 18" xfId="21111"/>
    <cellStyle name="Pre-inputted cells 3 2 4 19" xfId="21112"/>
    <cellStyle name="Pre-inputted cells 3 2 4 2" xfId="21113"/>
    <cellStyle name="Pre-inputted cells 3 2 4 2 10" xfId="35844"/>
    <cellStyle name="Pre-inputted cells 3 2 4 2 11" xfId="35845"/>
    <cellStyle name="Pre-inputted cells 3 2 4 2 12" xfId="35846"/>
    <cellStyle name="Pre-inputted cells 3 2 4 2 13" xfId="35847"/>
    <cellStyle name="Pre-inputted cells 3 2 4 2 2" xfId="35848"/>
    <cellStyle name="Pre-inputted cells 3 2 4 2 3" xfId="35849"/>
    <cellStyle name="Pre-inputted cells 3 2 4 2 4" xfId="35850"/>
    <cellStyle name="Pre-inputted cells 3 2 4 2 5" xfId="35851"/>
    <cellStyle name="Pre-inputted cells 3 2 4 2 6" xfId="35852"/>
    <cellStyle name="Pre-inputted cells 3 2 4 2 7" xfId="35853"/>
    <cellStyle name="Pre-inputted cells 3 2 4 2 8" xfId="35854"/>
    <cellStyle name="Pre-inputted cells 3 2 4 2 9" xfId="35855"/>
    <cellStyle name="Pre-inputted cells 3 2 4 20" xfId="21114"/>
    <cellStyle name="Pre-inputted cells 3 2 4 21" xfId="21115"/>
    <cellStyle name="Pre-inputted cells 3 2 4 22" xfId="21116"/>
    <cellStyle name="Pre-inputted cells 3 2 4 23" xfId="21117"/>
    <cellStyle name="Pre-inputted cells 3 2 4 24" xfId="21118"/>
    <cellStyle name="Pre-inputted cells 3 2 4 25" xfId="21119"/>
    <cellStyle name="Pre-inputted cells 3 2 4 26" xfId="21120"/>
    <cellStyle name="Pre-inputted cells 3 2 4 27" xfId="21121"/>
    <cellStyle name="Pre-inputted cells 3 2 4 28" xfId="21122"/>
    <cellStyle name="Pre-inputted cells 3 2 4 29" xfId="21123"/>
    <cellStyle name="Pre-inputted cells 3 2 4 3" xfId="21124"/>
    <cellStyle name="Pre-inputted cells 3 2 4 30" xfId="21125"/>
    <cellStyle name="Pre-inputted cells 3 2 4 31" xfId="21126"/>
    <cellStyle name="Pre-inputted cells 3 2 4 32" xfId="21127"/>
    <cellStyle name="Pre-inputted cells 3 2 4 33" xfId="21128"/>
    <cellStyle name="Pre-inputted cells 3 2 4 34" xfId="21129"/>
    <cellStyle name="Pre-inputted cells 3 2 4 4" xfId="21130"/>
    <cellStyle name="Pre-inputted cells 3 2 4 5" xfId="21131"/>
    <cellStyle name="Pre-inputted cells 3 2 4 6" xfId="21132"/>
    <cellStyle name="Pre-inputted cells 3 2 4 7" xfId="21133"/>
    <cellStyle name="Pre-inputted cells 3 2 4 8" xfId="21134"/>
    <cellStyle name="Pre-inputted cells 3 2 4 9" xfId="21135"/>
    <cellStyle name="Pre-inputted cells 3 2 5" xfId="21136"/>
    <cellStyle name="Pre-inputted cells 3 2 5 10" xfId="35856"/>
    <cellStyle name="Pre-inputted cells 3 2 5 11" xfId="35857"/>
    <cellStyle name="Pre-inputted cells 3 2 5 12" xfId="35858"/>
    <cellStyle name="Pre-inputted cells 3 2 5 13" xfId="35859"/>
    <cellStyle name="Pre-inputted cells 3 2 5 2" xfId="35860"/>
    <cellStyle name="Pre-inputted cells 3 2 5 3" xfId="35861"/>
    <cellStyle name="Pre-inputted cells 3 2 5 4" xfId="35862"/>
    <cellStyle name="Pre-inputted cells 3 2 5 5" xfId="35863"/>
    <cellStyle name="Pre-inputted cells 3 2 5 6" xfId="35864"/>
    <cellStyle name="Pre-inputted cells 3 2 5 7" xfId="35865"/>
    <cellStyle name="Pre-inputted cells 3 2 5 8" xfId="35866"/>
    <cellStyle name="Pre-inputted cells 3 2 5 9" xfId="35867"/>
    <cellStyle name="Pre-inputted cells 3 2 6" xfId="21137"/>
    <cellStyle name="Pre-inputted cells 3 2 7" xfId="21138"/>
    <cellStyle name="Pre-inputted cells 3 2 8" xfId="21139"/>
    <cellStyle name="Pre-inputted cells 3 2 9" xfId="21140"/>
    <cellStyle name="Pre-inputted cells 3 2_4 28 1_Asst_Health_Crit_AllTO_RIIO_20110714pm" xfId="1469"/>
    <cellStyle name="Pre-inputted cells 3 20" xfId="21141"/>
    <cellStyle name="Pre-inputted cells 3 21" xfId="21142"/>
    <cellStyle name="Pre-inputted cells 3 22" xfId="21143"/>
    <cellStyle name="Pre-inputted cells 3 23" xfId="21144"/>
    <cellStyle name="Pre-inputted cells 3 24" xfId="21145"/>
    <cellStyle name="Pre-inputted cells 3 25" xfId="21146"/>
    <cellStyle name="Pre-inputted cells 3 26" xfId="21147"/>
    <cellStyle name="Pre-inputted cells 3 27" xfId="21148"/>
    <cellStyle name="Pre-inputted cells 3 28" xfId="21149"/>
    <cellStyle name="Pre-inputted cells 3 29" xfId="21150"/>
    <cellStyle name="Pre-inputted cells 3 3" xfId="1470"/>
    <cellStyle name="Pre-inputted cells 3 3 10" xfId="21151"/>
    <cellStyle name="Pre-inputted cells 3 3 11" xfId="21152"/>
    <cellStyle name="Pre-inputted cells 3 3 12" xfId="21153"/>
    <cellStyle name="Pre-inputted cells 3 3 13" xfId="21154"/>
    <cellStyle name="Pre-inputted cells 3 3 14" xfId="21155"/>
    <cellStyle name="Pre-inputted cells 3 3 15" xfId="21156"/>
    <cellStyle name="Pre-inputted cells 3 3 16" xfId="21157"/>
    <cellStyle name="Pre-inputted cells 3 3 17" xfId="21158"/>
    <cellStyle name="Pre-inputted cells 3 3 18" xfId="21159"/>
    <cellStyle name="Pre-inputted cells 3 3 19" xfId="21160"/>
    <cellStyle name="Pre-inputted cells 3 3 2" xfId="1471"/>
    <cellStyle name="Pre-inputted cells 3 3 2 10" xfId="21161"/>
    <cellStyle name="Pre-inputted cells 3 3 2 11" xfId="21162"/>
    <cellStyle name="Pre-inputted cells 3 3 2 12" xfId="21163"/>
    <cellStyle name="Pre-inputted cells 3 3 2 13" xfId="21164"/>
    <cellStyle name="Pre-inputted cells 3 3 2 14" xfId="21165"/>
    <cellStyle name="Pre-inputted cells 3 3 2 15" xfId="21166"/>
    <cellStyle name="Pre-inputted cells 3 3 2 16" xfId="21167"/>
    <cellStyle name="Pre-inputted cells 3 3 2 17" xfId="21168"/>
    <cellStyle name="Pre-inputted cells 3 3 2 18" xfId="21169"/>
    <cellStyle name="Pre-inputted cells 3 3 2 19" xfId="21170"/>
    <cellStyle name="Pre-inputted cells 3 3 2 2" xfId="21171"/>
    <cellStyle name="Pre-inputted cells 3 3 2 2 10" xfId="35868"/>
    <cellStyle name="Pre-inputted cells 3 3 2 2 11" xfId="35869"/>
    <cellStyle name="Pre-inputted cells 3 3 2 2 12" xfId="35870"/>
    <cellStyle name="Pre-inputted cells 3 3 2 2 13" xfId="35871"/>
    <cellStyle name="Pre-inputted cells 3 3 2 2 2" xfId="35872"/>
    <cellStyle name="Pre-inputted cells 3 3 2 2 3" xfId="35873"/>
    <cellStyle name="Pre-inputted cells 3 3 2 2 4" xfId="35874"/>
    <cellStyle name="Pre-inputted cells 3 3 2 2 5" xfId="35875"/>
    <cellStyle name="Pre-inputted cells 3 3 2 2 6" xfId="35876"/>
    <cellStyle name="Pre-inputted cells 3 3 2 2 7" xfId="35877"/>
    <cellStyle name="Pre-inputted cells 3 3 2 2 8" xfId="35878"/>
    <cellStyle name="Pre-inputted cells 3 3 2 2 9" xfId="35879"/>
    <cellStyle name="Pre-inputted cells 3 3 2 20" xfId="21172"/>
    <cellStyle name="Pre-inputted cells 3 3 2 21" xfId="21173"/>
    <cellStyle name="Pre-inputted cells 3 3 2 22" xfId="21174"/>
    <cellStyle name="Pre-inputted cells 3 3 2 23" xfId="21175"/>
    <cellStyle name="Pre-inputted cells 3 3 2 24" xfId="21176"/>
    <cellStyle name="Pre-inputted cells 3 3 2 25" xfId="21177"/>
    <cellStyle name="Pre-inputted cells 3 3 2 26" xfId="21178"/>
    <cellStyle name="Pre-inputted cells 3 3 2 27" xfId="21179"/>
    <cellStyle name="Pre-inputted cells 3 3 2 28" xfId="21180"/>
    <cellStyle name="Pre-inputted cells 3 3 2 29" xfId="21181"/>
    <cellStyle name="Pre-inputted cells 3 3 2 3" xfId="21182"/>
    <cellStyle name="Pre-inputted cells 3 3 2 30" xfId="21183"/>
    <cellStyle name="Pre-inputted cells 3 3 2 31" xfId="21184"/>
    <cellStyle name="Pre-inputted cells 3 3 2 32" xfId="21185"/>
    <cellStyle name="Pre-inputted cells 3 3 2 33" xfId="21186"/>
    <cellStyle name="Pre-inputted cells 3 3 2 34" xfId="21187"/>
    <cellStyle name="Pre-inputted cells 3 3 2 4" xfId="21188"/>
    <cellStyle name="Pre-inputted cells 3 3 2 5" xfId="21189"/>
    <cellStyle name="Pre-inputted cells 3 3 2 6" xfId="21190"/>
    <cellStyle name="Pre-inputted cells 3 3 2 7" xfId="21191"/>
    <cellStyle name="Pre-inputted cells 3 3 2 8" xfId="21192"/>
    <cellStyle name="Pre-inputted cells 3 3 2 9" xfId="21193"/>
    <cellStyle name="Pre-inputted cells 3 3 20" xfId="21194"/>
    <cellStyle name="Pre-inputted cells 3 3 21" xfId="21195"/>
    <cellStyle name="Pre-inputted cells 3 3 22" xfId="21196"/>
    <cellStyle name="Pre-inputted cells 3 3 23" xfId="21197"/>
    <cellStyle name="Pre-inputted cells 3 3 24" xfId="21198"/>
    <cellStyle name="Pre-inputted cells 3 3 25" xfId="21199"/>
    <cellStyle name="Pre-inputted cells 3 3 26" xfId="21200"/>
    <cellStyle name="Pre-inputted cells 3 3 27" xfId="21201"/>
    <cellStyle name="Pre-inputted cells 3 3 28" xfId="21202"/>
    <cellStyle name="Pre-inputted cells 3 3 29" xfId="21203"/>
    <cellStyle name="Pre-inputted cells 3 3 3" xfId="21204"/>
    <cellStyle name="Pre-inputted cells 3 3 3 10" xfId="35880"/>
    <cellStyle name="Pre-inputted cells 3 3 3 11" xfId="35881"/>
    <cellStyle name="Pre-inputted cells 3 3 3 12" xfId="35882"/>
    <cellStyle name="Pre-inputted cells 3 3 3 13" xfId="35883"/>
    <cellStyle name="Pre-inputted cells 3 3 3 2" xfId="35884"/>
    <cellStyle name="Pre-inputted cells 3 3 3 3" xfId="35885"/>
    <cellStyle name="Pre-inputted cells 3 3 3 4" xfId="35886"/>
    <cellStyle name="Pre-inputted cells 3 3 3 5" xfId="35887"/>
    <cellStyle name="Pre-inputted cells 3 3 3 6" xfId="35888"/>
    <cellStyle name="Pre-inputted cells 3 3 3 7" xfId="35889"/>
    <cellStyle name="Pre-inputted cells 3 3 3 8" xfId="35890"/>
    <cellStyle name="Pre-inputted cells 3 3 3 9" xfId="35891"/>
    <cellStyle name="Pre-inputted cells 3 3 30" xfId="21205"/>
    <cellStyle name="Pre-inputted cells 3 3 31" xfId="21206"/>
    <cellStyle name="Pre-inputted cells 3 3 32" xfId="21207"/>
    <cellStyle name="Pre-inputted cells 3 3 33" xfId="21208"/>
    <cellStyle name="Pre-inputted cells 3 3 34" xfId="21209"/>
    <cellStyle name="Pre-inputted cells 3 3 35" xfId="21210"/>
    <cellStyle name="Pre-inputted cells 3 3 4" xfId="21211"/>
    <cellStyle name="Pre-inputted cells 3 3 5" xfId="21212"/>
    <cellStyle name="Pre-inputted cells 3 3 6" xfId="21213"/>
    <cellStyle name="Pre-inputted cells 3 3 7" xfId="21214"/>
    <cellStyle name="Pre-inputted cells 3 3 8" xfId="21215"/>
    <cellStyle name="Pre-inputted cells 3 3 9" xfId="21216"/>
    <cellStyle name="Pre-inputted cells 3 3_4 28 1_Asst_Health_Crit_AllTO_RIIO_20110714pm" xfId="1472"/>
    <cellStyle name="Pre-inputted cells 3 30" xfId="21217"/>
    <cellStyle name="Pre-inputted cells 3 31" xfId="21218"/>
    <cellStyle name="Pre-inputted cells 3 32" xfId="21219"/>
    <cellStyle name="Pre-inputted cells 3 33" xfId="21220"/>
    <cellStyle name="Pre-inputted cells 3 34" xfId="21221"/>
    <cellStyle name="Pre-inputted cells 3 35" xfId="21222"/>
    <cellStyle name="Pre-inputted cells 3 36" xfId="21223"/>
    <cellStyle name="Pre-inputted cells 3 37" xfId="21224"/>
    <cellStyle name="Pre-inputted cells 3 38" xfId="21225"/>
    <cellStyle name="Pre-inputted cells 3 39" xfId="21226"/>
    <cellStyle name="Pre-inputted cells 3 4" xfId="1473"/>
    <cellStyle name="Pre-inputted cells 3 4 10" xfId="21227"/>
    <cellStyle name="Pre-inputted cells 3 4 11" xfId="21228"/>
    <cellStyle name="Pre-inputted cells 3 4 12" xfId="21229"/>
    <cellStyle name="Pre-inputted cells 3 4 13" xfId="21230"/>
    <cellStyle name="Pre-inputted cells 3 4 14" xfId="21231"/>
    <cellStyle name="Pre-inputted cells 3 4 15" xfId="21232"/>
    <cellStyle name="Pre-inputted cells 3 4 16" xfId="21233"/>
    <cellStyle name="Pre-inputted cells 3 4 17" xfId="21234"/>
    <cellStyle name="Pre-inputted cells 3 4 18" xfId="21235"/>
    <cellStyle name="Pre-inputted cells 3 4 19" xfId="21236"/>
    <cellStyle name="Pre-inputted cells 3 4 2" xfId="21237"/>
    <cellStyle name="Pre-inputted cells 3 4 2 10" xfId="35892"/>
    <cellStyle name="Pre-inputted cells 3 4 2 11" xfId="35893"/>
    <cellStyle name="Pre-inputted cells 3 4 2 12" xfId="35894"/>
    <cellStyle name="Pre-inputted cells 3 4 2 13" xfId="35895"/>
    <cellStyle name="Pre-inputted cells 3 4 2 2" xfId="35896"/>
    <cellStyle name="Pre-inputted cells 3 4 2 3" xfId="35897"/>
    <cellStyle name="Pre-inputted cells 3 4 2 4" xfId="35898"/>
    <cellStyle name="Pre-inputted cells 3 4 2 5" xfId="35899"/>
    <cellStyle name="Pre-inputted cells 3 4 2 6" xfId="35900"/>
    <cellStyle name="Pre-inputted cells 3 4 2 7" xfId="35901"/>
    <cellStyle name="Pre-inputted cells 3 4 2 8" xfId="35902"/>
    <cellStyle name="Pre-inputted cells 3 4 2 9" xfId="35903"/>
    <cellStyle name="Pre-inputted cells 3 4 20" xfId="21238"/>
    <cellStyle name="Pre-inputted cells 3 4 21" xfId="21239"/>
    <cellStyle name="Pre-inputted cells 3 4 22" xfId="21240"/>
    <cellStyle name="Pre-inputted cells 3 4 23" xfId="21241"/>
    <cellStyle name="Pre-inputted cells 3 4 24" xfId="21242"/>
    <cellStyle name="Pre-inputted cells 3 4 25" xfId="21243"/>
    <cellStyle name="Pre-inputted cells 3 4 26" xfId="21244"/>
    <cellStyle name="Pre-inputted cells 3 4 27" xfId="21245"/>
    <cellStyle name="Pre-inputted cells 3 4 28" xfId="21246"/>
    <cellStyle name="Pre-inputted cells 3 4 29" xfId="21247"/>
    <cellStyle name="Pre-inputted cells 3 4 3" xfId="21248"/>
    <cellStyle name="Pre-inputted cells 3 4 30" xfId="21249"/>
    <cellStyle name="Pre-inputted cells 3 4 31" xfId="21250"/>
    <cellStyle name="Pre-inputted cells 3 4 32" xfId="21251"/>
    <cellStyle name="Pre-inputted cells 3 4 33" xfId="21252"/>
    <cellStyle name="Pre-inputted cells 3 4 34" xfId="21253"/>
    <cellStyle name="Pre-inputted cells 3 4 4" xfId="21254"/>
    <cellStyle name="Pre-inputted cells 3 4 5" xfId="21255"/>
    <cellStyle name="Pre-inputted cells 3 4 6" xfId="21256"/>
    <cellStyle name="Pre-inputted cells 3 4 7" xfId="21257"/>
    <cellStyle name="Pre-inputted cells 3 4 8" xfId="21258"/>
    <cellStyle name="Pre-inputted cells 3 4 9" xfId="21259"/>
    <cellStyle name="Pre-inputted cells 3 5" xfId="1474"/>
    <cellStyle name="Pre-inputted cells 3 5 10" xfId="21260"/>
    <cellStyle name="Pre-inputted cells 3 5 11" xfId="21261"/>
    <cellStyle name="Pre-inputted cells 3 5 12" xfId="21262"/>
    <cellStyle name="Pre-inputted cells 3 5 13" xfId="21263"/>
    <cellStyle name="Pre-inputted cells 3 5 14" xfId="21264"/>
    <cellStyle name="Pre-inputted cells 3 5 15" xfId="21265"/>
    <cellStyle name="Pre-inputted cells 3 5 16" xfId="21266"/>
    <cellStyle name="Pre-inputted cells 3 5 17" xfId="21267"/>
    <cellStyle name="Pre-inputted cells 3 5 18" xfId="21268"/>
    <cellStyle name="Pre-inputted cells 3 5 19" xfId="21269"/>
    <cellStyle name="Pre-inputted cells 3 5 2" xfId="21270"/>
    <cellStyle name="Pre-inputted cells 3 5 2 10" xfId="35904"/>
    <cellStyle name="Pre-inputted cells 3 5 2 11" xfId="35905"/>
    <cellStyle name="Pre-inputted cells 3 5 2 12" xfId="35906"/>
    <cellStyle name="Pre-inputted cells 3 5 2 13" xfId="35907"/>
    <cellStyle name="Pre-inputted cells 3 5 2 2" xfId="35908"/>
    <cellStyle name="Pre-inputted cells 3 5 2 3" xfId="35909"/>
    <cellStyle name="Pre-inputted cells 3 5 2 4" xfId="35910"/>
    <cellStyle name="Pre-inputted cells 3 5 2 5" xfId="35911"/>
    <cellStyle name="Pre-inputted cells 3 5 2 6" xfId="35912"/>
    <cellStyle name="Pre-inputted cells 3 5 2 7" xfId="35913"/>
    <cellStyle name="Pre-inputted cells 3 5 2 8" xfId="35914"/>
    <cellStyle name="Pre-inputted cells 3 5 2 9" xfId="35915"/>
    <cellStyle name="Pre-inputted cells 3 5 20" xfId="21271"/>
    <cellStyle name="Pre-inputted cells 3 5 21" xfId="21272"/>
    <cellStyle name="Pre-inputted cells 3 5 22" xfId="21273"/>
    <cellStyle name="Pre-inputted cells 3 5 23" xfId="21274"/>
    <cellStyle name="Pre-inputted cells 3 5 24" xfId="21275"/>
    <cellStyle name="Pre-inputted cells 3 5 25" xfId="21276"/>
    <cellStyle name="Pre-inputted cells 3 5 26" xfId="21277"/>
    <cellStyle name="Pre-inputted cells 3 5 27" xfId="21278"/>
    <cellStyle name="Pre-inputted cells 3 5 28" xfId="21279"/>
    <cellStyle name="Pre-inputted cells 3 5 29" xfId="21280"/>
    <cellStyle name="Pre-inputted cells 3 5 3" xfId="21281"/>
    <cellStyle name="Pre-inputted cells 3 5 30" xfId="21282"/>
    <cellStyle name="Pre-inputted cells 3 5 31" xfId="21283"/>
    <cellStyle name="Pre-inputted cells 3 5 32" xfId="21284"/>
    <cellStyle name="Pre-inputted cells 3 5 33" xfId="21285"/>
    <cellStyle name="Pre-inputted cells 3 5 34" xfId="21286"/>
    <cellStyle name="Pre-inputted cells 3 5 4" xfId="21287"/>
    <cellStyle name="Pre-inputted cells 3 5 5" xfId="21288"/>
    <cellStyle name="Pre-inputted cells 3 5 6" xfId="21289"/>
    <cellStyle name="Pre-inputted cells 3 5 7" xfId="21290"/>
    <cellStyle name="Pre-inputted cells 3 5 8" xfId="21291"/>
    <cellStyle name="Pre-inputted cells 3 5 9" xfId="21292"/>
    <cellStyle name="Pre-inputted cells 3 6" xfId="21293"/>
    <cellStyle name="Pre-inputted cells 3 6 10" xfId="35916"/>
    <cellStyle name="Pre-inputted cells 3 6 11" xfId="35917"/>
    <cellStyle name="Pre-inputted cells 3 6 12" xfId="35918"/>
    <cellStyle name="Pre-inputted cells 3 6 13" xfId="35919"/>
    <cellStyle name="Pre-inputted cells 3 6 2" xfId="35920"/>
    <cellStyle name="Pre-inputted cells 3 6 3" xfId="35921"/>
    <cellStyle name="Pre-inputted cells 3 6 4" xfId="35922"/>
    <cellStyle name="Pre-inputted cells 3 6 5" xfId="35923"/>
    <cellStyle name="Pre-inputted cells 3 6 6" xfId="35924"/>
    <cellStyle name="Pre-inputted cells 3 6 7" xfId="35925"/>
    <cellStyle name="Pre-inputted cells 3 6 8" xfId="35926"/>
    <cellStyle name="Pre-inputted cells 3 6 9" xfId="35927"/>
    <cellStyle name="Pre-inputted cells 3 7" xfId="126"/>
    <cellStyle name="Pre-inputted cells 3 7 2" xfId="35928"/>
    <cellStyle name="Pre-inputted cells 3 8" xfId="21294"/>
    <cellStyle name="Pre-inputted cells 3 9" xfId="21295"/>
    <cellStyle name="Pre-inputted cells 3_1.3s Accounting C Costs Scots" xfId="1475"/>
    <cellStyle name="Pre-inputted cells 30" xfId="21296"/>
    <cellStyle name="Pre-inputted cells 31" xfId="21297"/>
    <cellStyle name="Pre-inputted cells 32" xfId="21298"/>
    <cellStyle name="Pre-inputted cells 33" xfId="21299"/>
    <cellStyle name="Pre-inputted cells 34" xfId="21300"/>
    <cellStyle name="Pre-inputted cells 35" xfId="21301"/>
    <cellStyle name="Pre-inputted cells 36" xfId="21302"/>
    <cellStyle name="Pre-inputted cells 37" xfId="21303"/>
    <cellStyle name="Pre-inputted cells 38" xfId="21304"/>
    <cellStyle name="Pre-inputted cells 39" xfId="21305"/>
    <cellStyle name="Pre-inputted cells 4" xfId="127"/>
    <cellStyle name="Pre-inputted cells 4 10" xfId="21306"/>
    <cellStyle name="Pre-inputted cells 4 11" xfId="21307"/>
    <cellStyle name="Pre-inputted cells 4 12" xfId="21308"/>
    <cellStyle name="Pre-inputted cells 4 13" xfId="21309"/>
    <cellStyle name="Pre-inputted cells 4 14" xfId="21310"/>
    <cellStyle name="Pre-inputted cells 4 15" xfId="21311"/>
    <cellStyle name="Pre-inputted cells 4 16" xfId="21312"/>
    <cellStyle name="Pre-inputted cells 4 17" xfId="21313"/>
    <cellStyle name="Pre-inputted cells 4 18" xfId="21314"/>
    <cellStyle name="Pre-inputted cells 4 19" xfId="21315"/>
    <cellStyle name="Pre-inputted cells 4 2" xfId="1476"/>
    <cellStyle name="Pre-inputted cells 4 2 10" xfId="21316"/>
    <cellStyle name="Pre-inputted cells 4 2 11" xfId="21317"/>
    <cellStyle name="Pre-inputted cells 4 2 12" xfId="21318"/>
    <cellStyle name="Pre-inputted cells 4 2 13" xfId="21319"/>
    <cellStyle name="Pre-inputted cells 4 2 14" xfId="21320"/>
    <cellStyle name="Pre-inputted cells 4 2 15" xfId="21321"/>
    <cellStyle name="Pre-inputted cells 4 2 16" xfId="21322"/>
    <cellStyle name="Pre-inputted cells 4 2 17" xfId="21323"/>
    <cellStyle name="Pre-inputted cells 4 2 18" xfId="21324"/>
    <cellStyle name="Pre-inputted cells 4 2 19" xfId="21325"/>
    <cellStyle name="Pre-inputted cells 4 2 2" xfId="1477"/>
    <cellStyle name="Pre-inputted cells 4 2 2 10" xfId="21326"/>
    <cellStyle name="Pre-inputted cells 4 2 2 11" xfId="21327"/>
    <cellStyle name="Pre-inputted cells 4 2 2 12" xfId="21328"/>
    <cellStyle name="Pre-inputted cells 4 2 2 13" xfId="21329"/>
    <cellStyle name="Pre-inputted cells 4 2 2 14" xfId="21330"/>
    <cellStyle name="Pre-inputted cells 4 2 2 15" xfId="21331"/>
    <cellStyle name="Pre-inputted cells 4 2 2 16" xfId="21332"/>
    <cellStyle name="Pre-inputted cells 4 2 2 17" xfId="21333"/>
    <cellStyle name="Pre-inputted cells 4 2 2 18" xfId="21334"/>
    <cellStyle name="Pre-inputted cells 4 2 2 19" xfId="21335"/>
    <cellStyle name="Pre-inputted cells 4 2 2 2" xfId="1478"/>
    <cellStyle name="Pre-inputted cells 4 2 2 2 10" xfId="21336"/>
    <cellStyle name="Pre-inputted cells 4 2 2 2 11" xfId="21337"/>
    <cellStyle name="Pre-inputted cells 4 2 2 2 12" xfId="21338"/>
    <cellStyle name="Pre-inputted cells 4 2 2 2 13" xfId="21339"/>
    <cellStyle name="Pre-inputted cells 4 2 2 2 14" xfId="21340"/>
    <cellStyle name="Pre-inputted cells 4 2 2 2 15" xfId="21341"/>
    <cellStyle name="Pre-inputted cells 4 2 2 2 16" xfId="21342"/>
    <cellStyle name="Pre-inputted cells 4 2 2 2 17" xfId="21343"/>
    <cellStyle name="Pre-inputted cells 4 2 2 2 18" xfId="21344"/>
    <cellStyle name="Pre-inputted cells 4 2 2 2 19" xfId="21345"/>
    <cellStyle name="Pre-inputted cells 4 2 2 2 2" xfId="21346"/>
    <cellStyle name="Pre-inputted cells 4 2 2 2 2 10" xfId="35929"/>
    <cellStyle name="Pre-inputted cells 4 2 2 2 2 11" xfId="35930"/>
    <cellStyle name="Pre-inputted cells 4 2 2 2 2 12" xfId="35931"/>
    <cellStyle name="Pre-inputted cells 4 2 2 2 2 13" xfId="35932"/>
    <cellStyle name="Pre-inputted cells 4 2 2 2 2 2" xfId="35933"/>
    <cellStyle name="Pre-inputted cells 4 2 2 2 2 3" xfId="35934"/>
    <cellStyle name="Pre-inputted cells 4 2 2 2 2 4" xfId="35935"/>
    <cellStyle name="Pre-inputted cells 4 2 2 2 2 5" xfId="35936"/>
    <cellStyle name="Pre-inputted cells 4 2 2 2 2 6" xfId="35937"/>
    <cellStyle name="Pre-inputted cells 4 2 2 2 2 7" xfId="35938"/>
    <cellStyle name="Pre-inputted cells 4 2 2 2 2 8" xfId="35939"/>
    <cellStyle name="Pre-inputted cells 4 2 2 2 2 9" xfId="35940"/>
    <cellStyle name="Pre-inputted cells 4 2 2 2 20" xfId="21347"/>
    <cellStyle name="Pre-inputted cells 4 2 2 2 21" xfId="21348"/>
    <cellStyle name="Pre-inputted cells 4 2 2 2 22" xfId="21349"/>
    <cellStyle name="Pre-inputted cells 4 2 2 2 23" xfId="21350"/>
    <cellStyle name="Pre-inputted cells 4 2 2 2 24" xfId="21351"/>
    <cellStyle name="Pre-inputted cells 4 2 2 2 25" xfId="21352"/>
    <cellStyle name="Pre-inputted cells 4 2 2 2 26" xfId="21353"/>
    <cellStyle name="Pre-inputted cells 4 2 2 2 27" xfId="21354"/>
    <cellStyle name="Pre-inputted cells 4 2 2 2 28" xfId="21355"/>
    <cellStyle name="Pre-inputted cells 4 2 2 2 29" xfId="21356"/>
    <cellStyle name="Pre-inputted cells 4 2 2 2 3" xfId="21357"/>
    <cellStyle name="Pre-inputted cells 4 2 2 2 30" xfId="21358"/>
    <cellStyle name="Pre-inputted cells 4 2 2 2 31" xfId="21359"/>
    <cellStyle name="Pre-inputted cells 4 2 2 2 32" xfId="21360"/>
    <cellStyle name="Pre-inputted cells 4 2 2 2 33" xfId="21361"/>
    <cellStyle name="Pre-inputted cells 4 2 2 2 34" xfId="21362"/>
    <cellStyle name="Pre-inputted cells 4 2 2 2 4" xfId="21363"/>
    <cellStyle name="Pre-inputted cells 4 2 2 2 5" xfId="21364"/>
    <cellStyle name="Pre-inputted cells 4 2 2 2 6" xfId="21365"/>
    <cellStyle name="Pre-inputted cells 4 2 2 2 7" xfId="21366"/>
    <cellStyle name="Pre-inputted cells 4 2 2 2 8" xfId="21367"/>
    <cellStyle name="Pre-inputted cells 4 2 2 2 9" xfId="21368"/>
    <cellStyle name="Pre-inputted cells 4 2 2 20" xfId="21369"/>
    <cellStyle name="Pre-inputted cells 4 2 2 21" xfId="21370"/>
    <cellStyle name="Pre-inputted cells 4 2 2 22" xfId="21371"/>
    <cellStyle name="Pre-inputted cells 4 2 2 23" xfId="21372"/>
    <cellStyle name="Pre-inputted cells 4 2 2 24" xfId="21373"/>
    <cellStyle name="Pre-inputted cells 4 2 2 25" xfId="21374"/>
    <cellStyle name="Pre-inputted cells 4 2 2 26" xfId="21375"/>
    <cellStyle name="Pre-inputted cells 4 2 2 27" xfId="21376"/>
    <cellStyle name="Pre-inputted cells 4 2 2 28" xfId="21377"/>
    <cellStyle name="Pre-inputted cells 4 2 2 29" xfId="21378"/>
    <cellStyle name="Pre-inputted cells 4 2 2 3" xfId="21379"/>
    <cellStyle name="Pre-inputted cells 4 2 2 3 10" xfId="35941"/>
    <cellStyle name="Pre-inputted cells 4 2 2 3 11" xfId="35942"/>
    <cellStyle name="Pre-inputted cells 4 2 2 3 12" xfId="35943"/>
    <cellStyle name="Pre-inputted cells 4 2 2 3 13" xfId="35944"/>
    <cellStyle name="Pre-inputted cells 4 2 2 3 2" xfId="35945"/>
    <cellStyle name="Pre-inputted cells 4 2 2 3 3" xfId="35946"/>
    <cellStyle name="Pre-inputted cells 4 2 2 3 4" xfId="35947"/>
    <cellStyle name="Pre-inputted cells 4 2 2 3 5" xfId="35948"/>
    <cellStyle name="Pre-inputted cells 4 2 2 3 6" xfId="35949"/>
    <cellStyle name="Pre-inputted cells 4 2 2 3 7" xfId="35950"/>
    <cellStyle name="Pre-inputted cells 4 2 2 3 8" xfId="35951"/>
    <cellStyle name="Pre-inputted cells 4 2 2 3 9" xfId="35952"/>
    <cellStyle name="Pre-inputted cells 4 2 2 30" xfId="21380"/>
    <cellStyle name="Pre-inputted cells 4 2 2 31" xfId="21381"/>
    <cellStyle name="Pre-inputted cells 4 2 2 32" xfId="21382"/>
    <cellStyle name="Pre-inputted cells 4 2 2 33" xfId="21383"/>
    <cellStyle name="Pre-inputted cells 4 2 2 34" xfId="21384"/>
    <cellStyle name="Pre-inputted cells 4 2 2 35" xfId="21385"/>
    <cellStyle name="Pre-inputted cells 4 2 2 4" xfId="21386"/>
    <cellStyle name="Pre-inputted cells 4 2 2 5" xfId="21387"/>
    <cellStyle name="Pre-inputted cells 4 2 2 6" xfId="21388"/>
    <cellStyle name="Pre-inputted cells 4 2 2 7" xfId="21389"/>
    <cellStyle name="Pre-inputted cells 4 2 2 8" xfId="21390"/>
    <cellStyle name="Pre-inputted cells 4 2 2 9" xfId="21391"/>
    <cellStyle name="Pre-inputted cells 4 2 2_4 28 1_Asst_Health_Crit_AllTO_RIIO_20110714pm" xfId="1479"/>
    <cellStyle name="Pre-inputted cells 4 2 20" xfId="21392"/>
    <cellStyle name="Pre-inputted cells 4 2 21" xfId="21393"/>
    <cellStyle name="Pre-inputted cells 4 2 22" xfId="21394"/>
    <cellStyle name="Pre-inputted cells 4 2 23" xfId="21395"/>
    <cellStyle name="Pre-inputted cells 4 2 24" xfId="21396"/>
    <cellStyle name="Pre-inputted cells 4 2 25" xfId="21397"/>
    <cellStyle name="Pre-inputted cells 4 2 26" xfId="21398"/>
    <cellStyle name="Pre-inputted cells 4 2 27" xfId="21399"/>
    <cellStyle name="Pre-inputted cells 4 2 28" xfId="21400"/>
    <cellStyle name="Pre-inputted cells 4 2 29" xfId="21401"/>
    <cellStyle name="Pre-inputted cells 4 2 3" xfId="1480"/>
    <cellStyle name="Pre-inputted cells 4 2 3 10" xfId="21402"/>
    <cellStyle name="Pre-inputted cells 4 2 3 11" xfId="21403"/>
    <cellStyle name="Pre-inputted cells 4 2 3 12" xfId="21404"/>
    <cellStyle name="Pre-inputted cells 4 2 3 13" xfId="21405"/>
    <cellStyle name="Pre-inputted cells 4 2 3 14" xfId="21406"/>
    <cellStyle name="Pre-inputted cells 4 2 3 15" xfId="21407"/>
    <cellStyle name="Pre-inputted cells 4 2 3 16" xfId="21408"/>
    <cellStyle name="Pre-inputted cells 4 2 3 17" xfId="21409"/>
    <cellStyle name="Pre-inputted cells 4 2 3 18" xfId="21410"/>
    <cellStyle name="Pre-inputted cells 4 2 3 19" xfId="21411"/>
    <cellStyle name="Pre-inputted cells 4 2 3 2" xfId="21412"/>
    <cellStyle name="Pre-inputted cells 4 2 3 2 10" xfId="35953"/>
    <cellStyle name="Pre-inputted cells 4 2 3 2 11" xfId="35954"/>
    <cellStyle name="Pre-inputted cells 4 2 3 2 12" xfId="35955"/>
    <cellStyle name="Pre-inputted cells 4 2 3 2 13" xfId="35956"/>
    <cellStyle name="Pre-inputted cells 4 2 3 2 2" xfId="35957"/>
    <cellStyle name="Pre-inputted cells 4 2 3 2 3" xfId="35958"/>
    <cellStyle name="Pre-inputted cells 4 2 3 2 4" xfId="35959"/>
    <cellStyle name="Pre-inputted cells 4 2 3 2 5" xfId="35960"/>
    <cellStyle name="Pre-inputted cells 4 2 3 2 6" xfId="35961"/>
    <cellStyle name="Pre-inputted cells 4 2 3 2 7" xfId="35962"/>
    <cellStyle name="Pre-inputted cells 4 2 3 2 8" xfId="35963"/>
    <cellStyle name="Pre-inputted cells 4 2 3 2 9" xfId="35964"/>
    <cellStyle name="Pre-inputted cells 4 2 3 20" xfId="21413"/>
    <cellStyle name="Pre-inputted cells 4 2 3 21" xfId="21414"/>
    <cellStyle name="Pre-inputted cells 4 2 3 22" xfId="21415"/>
    <cellStyle name="Pre-inputted cells 4 2 3 23" xfId="21416"/>
    <cellStyle name="Pre-inputted cells 4 2 3 24" xfId="21417"/>
    <cellStyle name="Pre-inputted cells 4 2 3 25" xfId="21418"/>
    <cellStyle name="Pre-inputted cells 4 2 3 26" xfId="21419"/>
    <cellStyle name="Pre-inputted cells 4 2 3 27" xfId="21420"/>
    <cellStyle name="Pre-inputted cells 4 2 3 28" xfId="21421"/>
    <cellStyle name="Pre-inputted cells 4 2 3 29" xfId="21422"/>
    <cellStyle name="Pre-inputted cells 4 2 3 3" xfId="21423"/>
    <cellStyle name="Pre-inputted cells 4 2 3 30" xfId="21424"/>
    <cellStyle name="Pre-inputted cells 4 2 3 31" xfId="21425"/>
    <cellStyle name="Pre-inputted cells 4 2 3 32" xfId="21426"/>
    <cellStyle name="Pre-inputted cells 4 2 3 33" xfId="21427"/>
    <cellStyle name="Pre-inputted cells 4 2 3 34" xfId="21428"/>
    <cellStyle name="Pre-inputted cells 4 2 3 4" xfId="21429"/>
    <cellStyle name="Pre-inputted cells 4 2 3 5" xfId="21430"/>
    <cellStyle name="Pre-inputted cells 4 2 3 6" xfId="21431"/>
    <cellStyle name="Pre-inputted cells 4 2 3 7" xfId="21432"/>
    <cellStyle name="Pre-inputted cells 4 2 3 8" xfId="21433"/>
    <cellStyle name="Pre-inputted cells 4 2 3 9" xfId="21434"/>
    <cellStyle name="Pre-inputted cells 4 2 30" xfId="21435"/>
    <cellStyle name="Pre-inputted cells 4 2 31" xfId="21436"/>
    <cellStyle name="Pre-inputted cells 4 2 32" xfId="21437"/>
    <cellStyle name="Pre-inputted cells 4 2 33" xfId="21438"/>
    <cellStyle name="Pre-inputted cells 4 2 34" xfId="21439"/>
    <cellStyle name="Pre-inputted cells 4 2 35" xfId="21440"/>
    <cellStyle name="Pre-inputted cells 4 2 36" xfId="21441"/>
    <cellStyle name="Pre-inputted cells 4 2 37" xfId="21442"/>
    <cellStyle name="Pre-inputted cells 4 2 38" xfId="21443"/>
    <cellStyle name="Pre-inputted cells 4 2 4" xfId="1481"/>
    <cellStyle name="Pre-inputted cells 4 2 4 10" xfId="21444"/>
    <cellStyle name="Pre-inputted cells 4 2 4 11" xfId="21445"/>
    <cellStyle name="Pre-inputted cells 4 2 4 12" xfId="21446"/>
    <cellStyle name="Pre-inputted cells 4 2 4 13" xfId="21447"/>
    <cellStyle name="Pre-inputted cells 4 2 4 14" xfId="21448"/>
    <cellStyle name="Pre-inputted cells 4 2 4 15" xfId="21449"/>
    <cellStyle name="Pre-inputted cells 4 2 4 16" xfId="21450"/>
    <cellStyle name="Pre-inputted cells 4 2 4 17" xfId="21451"/>
    <cellStyle name="Pre-inputted cells 4 2 4 18" xfId="21452"/>
    <cellStyle name="Pre-inputted cells 4 2 4 19" xfId="21453"/>
    <cellStyle name="Pre-inputted cells 4 2 4 2" xfId="21454"/>
    <cellStyle name="Pre-inputted cells 4 2 4 2 10" xfId="35965"/>
    <cellStyle name="Pre-inputted cells 4 2 4 2 11" xfId="35966"/>
    <cellStyle name="Pre-inputted cells 4 2 4 2 12" xfId="35967"/>
    <cellStyle name="Pre-inputted cells 4 2 4 2 13" xfId="35968"/>
    <cellStyle name="Pre-inputted cells 4 2 4 2 2" xfId="35969"/>
    <cellStyle name="Pre-inputted cells 4 2 4 2 3" xfId="35970"/>
    <cellStyle name="Pre-inputted cells 4 2 4 2 4" xfId="35971"/>
    <cellStyle name="Pre-inputted cells 4 2 4 2 5" xfId="35972"/>
    <cellStyle name="Pre-inputted cells 4 2 4 2 6" xfId="35973"/>
    <cellStyle name="Pre-inputted cells 4 2 4 2 7" xfId="35974"/>
    <cellStyle name="Pre-inputted cells 4 2 4 2 8" xfId="35975"/>
    <cellStyle name="Pre-inputted cells 4 2 4 2 9" xfId="35976"/>
    <cellStyle name="Pre-inputted cells 4 2 4 20" xfId="21455"/>
    <cellStyle name="Pre-inputted cells 4 2 4 21" xfId="21456"/>
    <cellStyle name="Pre-inputted cells 4 2 4 22" xfId="21457"/>
    <cellStyle name="Pre-inputted cells 4 2 4 23" xfId="21458"/>
    <cellStyle name="Pre-inputted cells 4 2 4 24" xfId="21459"/>
    <cellStyle name="Pre-inputted cells 4 2 4 25" xfId="21460"/>
    <cellStyle name="Pre-inputted cells 4 2 4 26" xfId="21461"/>
    <cellStyle name="Pre-inputted cells 4 2 4 27" xfId="21462"/>
    <cellStyle name="Pre-inputted cells 4 2 4 28" xfId="21463"/>
    <cellStyle name="Pre-inputted cells 4 2 4 29" xfId="21464"/>
    <cellStyle name="Pre-inputted cells 4 2 4 3" xfId="21465"/>
    <cellStyle name="Pre-inputted cells 4 2 4 30" xfId="21466"/>
    <cellStyle name="Pre-inputted cells 4 2 4 31" xfId="21467"/>
    <cellStyle name="Pre-inputted cells 4 2 4 32" xfId="21468"/>
    <cellStyle name="Pre-inputted cells 4 2 4 33" xfId="21469"/>
    <cellStyle name="Pre-inputted cells 4 2 4 34" xfId="21470"/>
    <cellStyle name="Pre-inputted cells 4 2 4 4" xfId="21471"/>
    <cellStyle name="Pre-inputted cells 4 2 4 5" xfId="21472"/>
    <cellStyle name="Pre-inputted cells 4 2 4 6" xfId="21473"/>
    <cellStyle name="Pre-inputted cells 4 2 4 7" xfId="21474"/>
    <cellStyle name="Pre-inputted cells 4 2 4 8" xfId="21475"/>
    <cellStyle name="Pre-inputted cells 4 2 4 9" xfId="21476"/>
    <cellStyle name="Pre-inputted cells 4 2 5" xfId="21477"/>
    <cellStyle name="Pre-inputted cells 4 2 5 10" xfId="35977"/>
    <cellStyle name="Pre-inputted cells 4 2 5 11" xfId="35978"/>
    <cellStyle name="Pre-inputted cells 4 2 5 12" xfId="35979"/>
    <cellStyle name="Pre-inputted cells 4 2 5 13" xfId="35980"/>
    <cellStyle name="Pre-inputted cells 4 2 5 2" xfId="35981"/>
    <cellStyle name="Pre-inputted cells 4 2 5 3" xfId="35982"/>
    <cellStyle name="Pre-inputted cells 4 2 5 4" xfId="35983"/>
    <cellStyle name="Pre-inputted cells 4 2 5 5" xfId="35984"/>
    <cellStyle name="Pre-inputted cells 4 2 5 6" xfId="35985"/>
    <cellStyle name="Pre-inputted cells 4 2 5 7" xfId="35986"/>
    <cellStyle name="Pre-inputted cells 4 2 5 8" xfId="35987"/>
    <cellStyle name="Pre-inputted cells 4 2 5 9" xfId="35988"/>
    <cellStyle name="Pre-inputted cells 4 2 6" xfId="21478"/>
    <cellStyle name="Pre-inputted cells 4 2 7" xfId="21479"/>
    <cellStyle name="Pre-inputted cells 4 2 8" xfId="21480"/>
    <cellStyle name="Pre-inputted cells 4 2 9" xfId="21481"/>
    <cellStyle name="Pre-inputted cells 4 2_4 28 1_Asst_Health_Crit_AllTO_RIIO_20110714pm" xfId="1482"/>
    <cellStyle name="Pre-inputted cells 4 20" xfId="21482"/>
    <cellStyle name="Pre-inputted cells 4 21" xfId="21483"/>
    <cellStyle name="Pre-inputted cells 4 22" xfId="21484"/>
    <cellStyle name="Pre-inputted cells 4 23" xfId="21485"/>
    <cellStyle name="Pre-inputted cells 4 24" xfId="21486"/>
    <cellStyle name="Pre-inputted cells 4 25" xfId="21487"/>
    <cellStyle name="Pre-inputted cells 4 26" xfId="21488"/>
    <cellStyle name="Pre-inputted cells 4 27" xfId="21489"/>
    <cellStyle name="Pre-inputted cells 4 28" xfId="21490"/>
    <cellStyle name="Pre-inputted cells 4 29" xfId="21491"/>
    <cellStyle name="Pre-inputted cells 4 3" xfId="1483"/>
    <cellStyle name="Pre-inputted cells 4 3 10" xfId="21492"/>
    <cellStyle name="Pre-inputted cells 4 3 11" xfId="21493"/>
    <cellStyle name="Pre-inputted cells 4 3 12" xfId="21494"/>
    <cellStyle name="Pre-inputted cells 4 3 13" xfId="21495"/>
    <cellStyle name="Pre-inputted cells 4 3 14" xfId="21496"/>
    <cellStyle name="Pre-inputted cells 4 3 15" xfId="21497"/>
    <cellStyle name="Pre-inputted cells 4 3 16" xfId="21498"/>
    <cellStyle name="Pre-inputted cells 4 3 17" xfId="21499"/>
    <cellStyle name="Pre-inputted cells 4 3 18" xfId="21500"/>
    <cellStyle name="Pre-inputted cells 4 3 19" xfId="21501"/>
    <cellStyle name="Pre-inputted cells 4 3 2" xfId="1484"/>
    <cellStyle name="Pre-inputted cells 4 3 2 10" xfId="21502"/>
    <cellStyle name="Pre-inputted cells 4 3 2 11" xfId="21503"/>
    <cellStyle name="Pre-inputted cells 4 3 2 12" xfId="21504"/>
    <cellStyle name="Pre-inputted cells 4 3 2 13" xfId="21505"/>
    <cellStyle name="Pre-inputted cells 4 3 2 14" xfId="21506"/>
    <cellStyle name="Pre-inputted cells 4 3 2 15" xfId="21507"/>
    <cellStyle name="Pre-inputted cells 4 3 2 16" xfId="21508"/>
    <cellStyle name="Pre-inputted cells 4 3 2 17" xfId="21509"/>
    <cellStyle name="Pre-inputted cells 4 3 2 18" xfId="21510"/>
    <cellStyle name="Pre-inputted cells 4 3 2 19" xfId="21511"/>
    <cellStyle name="Pre-inputted cells 4 3 2 2" xfId="21512"/>
    <cellStyle name="Pre-inputted cells 4 3 2 2 10" xfId="35989"/>
    <cellStyle name="Pre-inputted cells 4 3 2 2 11" xfId="35990"/>
    <cellStyle name="Pre-inputted cells 4 3 2 2 12" xfId="35991"/>
    <cellStyle name="Pre-inputted cells 4 3 2 2 13" xfId="35992"/>
    <cellStyle name="Pre-inputted cells 4 3 2 2 2" xfId="35993"/>
    <cellStyle name="Pre-inputted cells 4 3 2 2 3" xfId="35994"/>
    <cellStyle name="Pre-inputted cells 4 3 2 2 4" xfId="35995"/>
    <cellStyle name="Pre-inputted cells 4 3 2 2 5" xfId="35996"/>
    <cellStyle name="Pre-inputted cells 4 3 2 2 6" xfId="35997"/>
    <cellStyle name="Pre-inputted cells 4 3 2 2 7" xfId="35998"/>
    <cellStyle name="Pre-inputted cells 4 3 2 2 8" xfId="35999"/>
    <cellStyle name="Pre-inputted cells 4 3 2 2 9" xfId="36000"/>
    <cellStyle name="Pre-inputted cells 4 3 2 20" xfId="21513"/>
    <cellStyle name="Pre-inputted cells 4 3 2 21" xfId="21514"/>
    <cellStyle name="Pre-inputted cells 4 3 2 22" xfId="21515"/>
    <cellStyle name="Pre-inputted cells 4 3 2 23" xfId="21516"/>
    <cellStyle name="Pre-inputted cells 4 3 2 24" xfId="21517"/>
    <cellStyle name="Pre-inputted cells 4 3 2 25" xfId="21518"/>
    <cellStyle name="Pre-inputted cells 4 3 2 26" xfId="21519"/>
    <cellStyle name="Pre-inputted cells 4 3 2 27" xfId="21520"/>
    <cellStyle name="Pre-inputted cells 4 3 2 28" xfId="21521"/>
    <cellStyle name="Pre-inputted cells 4 3 2 29" xfId="21522"/>
    <cellStyle name="Pre-inputted cells 4 3 2 3" xfId="21523"/>
    <cellStyle name="Pre-inputted cells 4 3 2 30" xfId="21524"/>
    <cellStyle name="Pre-inputted cells 4 3 2 31" xfId="21525"/>
    <cellStyle name="Pre-inputted cells 4 3 2 32" xfId="21526"/>
    <cellStyle name="Pre-inputted cells 4 3 2 33" xfId="21527"/>
    <cellStyle name="Pre-inputted cells 4 3 2 34" xfId="21528"/>
    <cellStyle name="Pre-inputted cells 4 3 2 4" xfId="21529"/>
    <cellStyle name="Pre-inputted cells 4 3 2 5" xfId="21530"/>
    <cellStyle name="Pre-inputted cells 4 3 2 6" xfId="21531"/>
    <cellStyle name="Pre-inputted cells 4 3 2 7" xfId="21532"/>
    <cellStyle name="Pre-inputted cells 4 3 2 8" xfId="21533"/>
    <cellStyle name="Pre-inputted cells 4 3 2 9" xfId="21534"/>
    <cellStyle name="Pre-inputted cells 4 3 20" xfId="21535"/>
    <cellStyle name="Pre-inputted cells 4 3 21" xfId="21536"/>
    <cellStyle name="Pre-inputted cells 4 3 22" xfId="21537"/>
    <cellStyle name="Pre-inputted cells 4 3 23" xfId="21538"/>
    <cellStyle name="Pre-inputted cells 4 3 24" xfId="21539"/>
    <cellStyle name="Pre-inputted cells 4 3 25" xfId="21540"/>
    <cellStyle name="Pre-inputted cells 4 3 26" xfId="21541"/>
    <cellStyle name="Pre-inputted cells 4 3 27" xfId="21542"/>
    <cellStyle name="Pre-inputted cells 4 3 28" xfId="21543"/>
    <cellStyle name="Pre-inputted cells 4 3 29" xfId="21544"/>
    <cellStyle name="Pre-inputted cells 4 3 3" xfId="21545"/>
    <cellStyle name="Pre-inputted cells 4 3 3 10" xfId="36001"/>
    <cellStyle name="Pre-inputted cells 4 3 3 11" xfId="36002"/>
    <cellStyle name="Pre-inputted cells 4 3 3 12" xfId="36003"/>
    <cellStyle name="Pre-inputted cells 4 3 3 13" xfId="36004"/>
    <cellStyle name="Pre-inputted cells 4 3 3 2" xfId="36005"/>
    <cellStyle name="Pre-inputted cells 4 3 3 3" xfId="36006"/>
    <cellStyle name="Pre-inputted cells 4 3 3 4" xfId="36007"/>
    <cellStyle name="Pre-inputted cells 4 3 3 5" xfId="36008"/>
    <cellStyle name="Pre-inputted cells 4 3 3 6" xfId="36009"/>
    <cellStyle name="Pre-inputted cells 4 3 3 7" xfId="36010"/>
    <cellStyle name="Pre-inputted cells 4 3 3 8" xfId="36011"/>
    <cellStyle name="Pre-inputted cells 4 3 3 9" xfId="36012"/>
    <cellStyle name="Pre-inputted cells 4 3 30" xfId="21546"/>
    <cellStyle name="Pre-inputted cells 4 3 31" xfId="21547"/>
    <cellStyle name="Pre-inputted cells 4 3 32" xfId="21548"/>
    <cellStyle name="Pre-inputted cells 4 3 33" xfId="21549"/>
    <cellStyle name="Pre-inputted cells 4 3 34" xfId="21550"/>
    <cellStyle name="Pre-inputted cells 4 3 35" xfId="21551"/>
    <cellStyle name="Pre-inputted cells 4 3 4" xfId="21552"/>
    <cellStyle name="Pre-inputted cells 4 3 5" xfId="21553"/>
    <cellStyle name="Pre-inputted cells 4 3 6" xfId="21554"/>
    <cellStyle name="Pre-inputted cells 4 3 7" xfId="21555"/>
    <cellStyle name="Pre-inputted cells 4 3 8" xfId="21556"/>
    <cellStyle name="Pre-inputted cells 4 3 9" xfId="21557"/>
    <cellStyle name="Pre-inputted cells 4 3_4 28 1_Asst_Health_Crit_AllTO_RIIO_20110714pm" xfId="1485"/>
    <cellStyle name="Pre-inputted cells 4 30" xfId="21558"/>
    <cellStyle name="Pre-inputted cells 4 31" xfId="21559"/>
    <cellStyle name="Pre-inputted cells 4 32" xfId="21560"/>
    <cellStyle name="Pre-inputted cells 4 33" xfId="21561"/>
    <cellStyle name="Pre-inputted cells 4 34" xfId="21562"/>
    <cellStyle name="Pre-inputted cells 4 35" xfId="21563"/>
    <cellStyle name="Pre-inputted cells 4 36" xfId="21564"/>
    <cellStyle name="Pre-inputted cells 4 37" xfId="21565"/>
    <cellStyle name="Pre-inputted cells 4 38" xfId="21566"/>
    <cellStyle name="Pre-inputted cells 4 39" xfId="21567"/>
    <cellStyle name="Pre-inputted cells 4 4" xfId="1486"/>
    <cellStyle name="Pre-inputted cells 4 4 10" xfId="21568"/>
    <cellStyle name="Pre-inputted cells 4 4 11" xfId="21569"/>
    <cellStyle name="Pre-inputted cells 4 4 12" xfId="21570"/>
    <cellStyle name="Pre-inputted cells 4 4 13" xfId="21571"/>
    <cellStyle name="Pre-inputted cells 4 4 14" xfId="21572"/>
    <cellStyle name="Pre-inputted cells 4 4 15" xfId="21573"/>
    <cellStyle name="Pre-inputted cells 4 4 16" xfId="21574"/>
    <cellStyle name="Pre-inputted cells 4 4 17" xfId="21575"/>
    <cellStyle name="Pre-inputted cells 4 4 18" xfId="21576"/>
    <cellStyle name="Pre-inputted cells 4 4 19" xfId="21577"/>
    <cellStyle name="Pre-inputted cells 4 4 2" xfId="21578"/>
    <cellStyle name="Pre-inputted cells 4 4 2 10" xfId="36013"/>
    <cellStyle name="Pre-inputted cells 4 4 2 11" xfId="36014"/>
    <cellStyle name="Pre-inputted cells 4 4 2 12" xfId="36015"/>
    <cellStyle name="Pre-inputted cells 4 4 2 13" xfId="36016"/>
    <cellStyle name="Pre-inputted cells 4 4 2 2" xfId="36017"/>
    <cellStyle name="Pre-inputted cells 4 4 2 3" xfId="36018"/>
    <cellStyle name="Pre-inputted cells 4 4 2 4" xfId="36019"/>
    <cellStyle name="Pre-inputted cells 4 4 2 5" xfId="36020"/>
    <cellStyle name="Pre-inputted cells 4 4 2 6" xfId="36021"/>
    <cellStyle name="Pre-inputted cells 4 4 2 7" xfId="36022"/>
    <cellStyle name="Pre-inputted cells 4 4 2 8" xfId="36023"/>
    <cellStyle name="Pre-inputted cells 4 4 2 9" xfId="36024"/>
    <cellStyle name="Pre-inputted cells 4 4 20" xfId="21579"/>
    <cellStyle name="Pre-inputted cells 4 4 21" xfId="21580"/>
    <cellStyle name="Pre-inputted cells 4 4 22" xfId="21581"/>
    <cellStyle name="Pre-inputted cells 4 4 23" xfId="21582"/>
    <cellStyle name="Pre-inputted cells 4 4 24" xfId="21583"/>
    <cellStyle name="Pre-inputted cells 4 4 25" xfId="21584"/>
    <cellStyle name="Pre-inputted cells 4 4 26" xfId="21585"/>
    <cellStyle name="Pre-inputted cells 4 4 27" xfId="21586"/>
    <cellStyle name="Pre-inputted cells 4 4 28" xfId="21587"/>
    <cellStyle name="Pre-inputted cells 4 4 29" xfId="21588"/>
    <cellStyle name="Pre-inputted cells 4 4 3" xfId="21589"/>
    <cellStyle name="Pre-inputted cells 4 4 30" xfId="21590"/>
    <cellStyle name="Pre-inputted cells 4 4 31" xfId="21591"/>
    <cellStyle name="Pre-inputted cells 4 4 32" xfId="21592"/>
    <cellStyle name="Pre-inputted cells 4 4 33" xfId="21593"/>
    <cellStyle name="Pre-inputted cells 4 4 34" xfId="21594"/>
    <cellStyle name="Pre-inputted cells 4 4 4" xfId="21595"/>
    <cellStyle name="Pre-inputted cells 4 4 5" xfId="21596"/>
    <cellStyle name="Pre-inputted cells 4 4 6" xfId="21597"/>
    <cellStyle name="Pre-inputted cells 4 4 7" xfId="21598"/>
    <cellStyle name="Pre-inputted cells 4 4 8" xfId="21599"/>
    <cellStyle name="Pre-inputted cells 4 4 9" xfId="21600"/>
    <cellStyle name="Pre-inputted cells 4 5" xfId="1487"/>
    <cellStyle name="Pre-inputted cells 4 5 10" xfId="21601"/>
    <cellStyle name="Pre-inputted cells 4 5 11" xfId="21602"/>
    <cellStyle name="Pre-inputted cells 4 5 12" xfId="21603"/>
    <cellStyle name="Pre-inputted cells 4 5 13" xfId="21604"/>
    <cellStyle name="Pre-inputted cells 4 5 14" xfId="21605"/>
    <cellStyle name="Pre-inputted cells 4 5 15" xfId="21606"/>
    <cellStyle name="Pre-inputted cells 4 5 16" xfId="21607"/>
    <cellStyle name="Pre-inputted cells 4 5 17" xfId="21608"/>
    <cellStyle name="Pre-inputted cells 4 5 18" xfId="21609"/>
    <cellStyle name="Pre-inputted cells 4 5 19" xfId="21610"/>
    <cellStyle name="Pre-inputted cells 4 5 2" xfId="21611"/>
    <cellStyle name="Pre-inputted cells 4 5 2 10" xfId="36025"/>
    <cellStyle name="Pre-inputted cells 4 5 2 11" xfId="36026"/>
    <cellStyle name="Pre-inputted cells 4 5 2 12" xfId="36027"/>
    <cellStyle name="Pre-inputted cells 4 5 2 13" xfId="36028"/>
    <cellStyle name="Pre-inputted cells 4 5 2 2" xfId="36029"/>
    <cellStyle name="Pre-inputted cells 4 5 2 3" xfId="36030"/>
    <cellStyle name="Pre-inputted cells 4 5 2 4" xfId="36031"/>
    <cellStyle name="Pre-inputted cells 4 5 2 5" xfId="36032"/>
    <cellStyle name="Pre-inputted cells 4 5 2 6" xfId="36033"/>
    <cellStyle name="Pre-inputted cells 4 5 2 7" xfId="36034"/>
    <cellStyle name="Pre-inputted cells 4 5 2 8" xfId="36035"/>
    <cellStyle name="Pre-inputted cells 4 5 2 9" xfId="36036"/>
    <cellStyle name="Pre-inputted cells 4 5 20" xfId="21612"/>
    <cellStyle name="Pre-inputted cells 4 5 21" xfId="21613"/>
    <cellStyle name="Pre-inputted cells 4 5 22" xfId="21614"/>
    <cellStyle name="Pre-inputted cells 4 5 23" xfId="21615"/>
    <cellStyle name="Pre-inputted cells 4 5 24" xfId="21616"/>
    <cellStyle name="Pre-inputted cells 4 5 25" xfId="21617"/>
    <cellStyle name="Pre-inputted cells 4 5 26" xfId="21618"/>
    <cellStyle name="Pre-inputted cells 4 5 27" xfId="21619"/>
    <cellStyle name="Pre-inputted cells 4 5 28" xfId="21620"/>
    <cellStyle name="Pre-inputted cells 4 5 29" xfId="21621"/>
    <cellStyle name="Pre-inputted cells 4 5 3" xfId="21622"/>
    <cellStyle name="Pre-inputted cells 4 5 30" xfId="21623"/>
    <cellStyle name="Pre-inputted cells 4 5 31" xfId="21624"/>
    <cellStyle name="Pre-inputted cells 4 5 32" xfId="21625"/>
    <cellStyle name="Pre-inputted cells 4 5 33" xfId="21626"/>
    <cellStyle name="Pre-inputted cells 4 5 34" xfId="21627"/>
    <cellStyle name="Pre-inputted cells 4 5 4" xfId="21628"/>
    <cellStyle name="Pre-inputted cells 4 5 5" xfId="21629"/>
    <cellStyle name="Pre-inputted cells 4 5 6" xfId="21630"/>
    <cellStyle name="Pre-inputted cells 4 5 7" xfId="21631"/>
    <cellStyle name="Pre-inputted cells 4 5 8" xfId="21632"/>
    <cellStyle name="Pre-inputted cells 4 5 9" xfId="21633"/>
    <cellStyle name="Pre-inputted cells 4 6" xfId="21634"/>
    <cellStyle name="Pre-inputted cells 4 6 10" xfId="36037"/>
    <cellStyle name="Pre-inputted cells 4 6 11" xfId="36038"/>
    <cellStyle name="Pre-inputted cells 4 6 12" xfId="36039"/>
    <cellStyle name="Pre-inputted cells 4 6 13" xfId="36040"/>
    <cellStyle name="Pre-inputted cells 4 6 2" xfId="36041"/>
    <cellStyle name="Pre-inputted cells 4 6 3" xfId="36042"/>
    <cellStyle name="Pre-inputted cells 4 6 4" xfId="36043"/>
    <cellStyle name="Pre-inputted cells 4 6 5" xfId="36044"/>
    <cellStyle name="Pre-inputted cells 4 6 6" xfId="36045"/>
    <cellStyle name="Pre-inputted cells 4 6 7" xfId="36046"/>
    <cellStyle name="Pre-inputted cells 4 6 8" xfId="36047"/>
    <cellStyle name="Pre-inputted cells 4 6 9" xfId="36048"/>
    <cellStyle name="Pre-inputted cells 4 7" xfId="128"/>
    <cellStyle name="Pre-inputted cells 4 7 2" xfId="36049"/>
    <cellStyle name="Pre-inputted cells 4 8" xfId="21635"/>
    <cellStyle name="Pre-inputted cells 4 9" xfId="21636"/>
    <cellStyle name="Pre-inputted cells 4_1.3s Accounting C Costs Scots" xfId="1488"/>
    <cellStyle name="Pre-inputted cells 40" xfId="21637"/>
    <cellStyle name="Pre-inputted cells 41" xfId="21638"/>
    <cellStyle name="Pre-inputted cells 42" xfId="21639"/>
    <cellStyle name="Pre-inputted cells 43" xfId="21640"/>
    <cellStyle name="Pre-inputted cells 44" xfId="21641"/>
    <cellStyle name="Pre-inputted cells 45" xfId="21642"/>
    <cellStyle name="Pre-inputted cells 46" xfId="21643"/>
    <cellStyle name="Pre-inputted cells 5" xfId="129"/>
    <cellStyle name="Pre-inputted cells 5 10" xfId="21644"/>
    <cellStyle name="Pre-inputted cells 5 11" xfId="21645"/>
    <cellStyle name="Pre-inputted cells 5 12" xfId="21646"/>
    <cellStyle name="Pre-inputted cells 5 13" xfId="21647"/>
    <cellStyle name="Pre-inputted cells 5 14" xfId="21648"/>
    <cellStyle name="Pre-inputted cells 5 15" xfId="21649"/>
    <cellStyle name="Pre-inputted cells 5 16" xfId="21650"/>
    <cellStyle name="Pre-inputted cells 5 17" xfId="21651"/>
    <cellStyle name="Pre-inputted cells 5 18" xfId="21652"/>
    <cellStyle name="Pre-inputted cells 5 19" xfId="21653"/>
    <cellStyle name="Pre-inputted cells 5 2" xfId="1489"/>
    <cellStyle name="Pre-inputted cells 5 2 10" xfId="21654"/>
    <cellStyle name="Pre-inputted cells 5 2 11" xfId="21655"/>
    <cellStyle name="Pre-inputted cells 5 2 12" xfId="21656"/>
    <cellStyle name="Pre-inputted cells 5 2 13" xfId="21657"/>
    <cellStyle name="Pre-inputted cells 5 2 14" xfId="21658"/>
    <cellStyle name="Pre-inputted cells 5 2 15" xfId="21659"/>
    <cellStyle name="Pre-inputted cells 5 2 16" xfId="21660"/>
    <cellStyle name="Pre-inputted cells 5 2 17" xfId="21661"/>
    <cellStyle name="Pre-inputted cells 5 2 18" xfId="21662"/>
    <cellStyle name="Pre-inputted cells 5 2 19" xfId="21663"/>
    <cellStyle name="Pre-inputted cells 5 2 2" xfId="1490"/>
    <cellStyle name="Pre-inputted cells 5 2 2 10" xfId="21664"/>
    <cellStyle name="Pre-inputted cells 5 2 2 11" xfId="21665"/>
    <cellStyle name="Pre-inputted cells 5 2 2 12" xfId="21666"/>
    <cellStyle name="Pre-inputted cells 5 2 2 13" xfId="21667"/>
    <cellStyle name="Pre-inputted cells 5 2 2 14" xfId="21668"/>
    <cellStyle name="Pre-inputted cells 5 2 2 15" xfId="21669"/>
    <cellStyle name="Pre-inputted cells 5 2 2 16" xfId="21670"/>
    <cellStyle name="Pre-inputted cells 5 2 2 17" xfId="21671"/>
    <cellStyle name="Pre-inputted cells 5 2 2 18" xfId="21672"/>
    <cellStyle name="Pre-inputted cells 5 2 2 19" xfId="21673"/>
    <cellStyle name="Pre-inputted cells 5 2 2 2" xfId="1491"/>
    <cellStyle name="Pre-inputted cells 5 2 2 2 10" xfId="21674"/>
    <cellStyle name="Pre-inputted cells 5 2 2 2 11" xfId="21675"/>
    <cellStyle name="Pre-inputted cells 5 2 2 2 12" xfId="21676"/>
    <cellStyle name="Pre-inputted cells 5 2 2 2 13" xfId="21677"/>
    <cellStyle name="Pre-inputted cells 5 2 2 2 14" xfId="21678"/>
    <cellStyle name="Pre-inputted cells 5 2 2 2 15" xfId="21679"/>
    <cellStyle name="Pre-inputted cells 5 2 2 2 16" xfId="21680"/>
    <cellStyle name="Pre-inputted cells 5 2 2 2 17" xfId="21681"/>
    <cellStyle name="Pre-inputted cells 5 2 2 2 18" xfId="21682"/>
    <cellStyle name="Pre-inputted cells 5 2 2 2 19" xfId="21683"/>
    <cellStyle name="Pre-inputted cells 5 2 2 2 2" xfId="1492"/>
    <cellStyle name="Pre-inputted cells 5 2 2 2 2 10" xfId="21684"/>
    <cellStyle name="Pre-inputted cells 5 2 2 2 2 11" xfId="21685"/>
    <cellStyle name="Pre-inputted cells 5 2 2 2 2 12" xfId="21686"/>
    <cellStyle name="Pre-inputted cells 5 2 2 2 2 13" xfId="21687"/>
    <cellStyle name="Pre-inputted cells 5 2 2 2 2 14" xfId="21688"/>
    <cellStyle name="Pre-inputted cells 5 2 2 2 2 15" xfId="21689"/>
    <cellStyle name="Pre-inputted cells 5 2 2 2 2 16" xfId="21690"/>
    <cellStyle name="Pre-inputted cells 5 2 2 2 2 17" xfId="21691"/>
    <cellStyle name="Pre-inputted cells 5 2 2 2 2 18" xfId="21692"/>
    <cellStyle name="Pre-inputted cells 5 2 2 2 2 19" xfId="21693"/>
    <cellStyle name="Pre-inputted cells 5 2 2 2 2 2" xfId="21694"/>
    <cellStyle name="Pre-inputted cells 5 2 2 2 2 2 10" xfId="36050"/>
    <cellStyle name="Pre-inputted cells 5 2 2 2 2 2 11" xfId="36051"/>
    <cellStyle name="Pre-inputted cells 5 2 2 2 2 2 12" xfId="36052"/>
    <cellStyle name="Pre-inputted cells 5 2 2 2 2 2 13" xfId="36053"/>
    <cellStyle name="Pre-inputted cells 5 2 2 2 2 2 2" xfId="36054"/>
    <cellStyle name="Pre-inputted cells 5 2 2 2 2 2 3" xfId="36055"/>
    <cellStyle name="Pre-inputted cells 5 2 2 2 2 2 4" xfId="36056"/>
    <cellStyle name="Pre-inputted cells 5 2 2 2 2 2 5" xfId="36057"/>
    <cellStyle name="Pre-inputted cells 5 2 2 2 2 2 6" xfId="36058"/>
    <cellStyle name="Pre-inputted cells 5 2 2 2 2 2 7" xfId="36059"/>
    <cellStyle name="Pre-inputted cells 5 2 2 2 2 2 8" xfId="36060"/>
    <cellStyle name="Pre-inputted cells 5 2 2 2 2 2 9" xfId="36061"/>
    <cellStyle name="Pre-inputted cells 5 2 2 2 2 20" xfId="21695"/>
    <cellStyle name="Pre-inputted cells 5 2 2 2 2 21" xfId="21696"/>
    <cellStyle name="Pre-inputted cells 5 2 2 2 2 22" xfId="21697"/>
    <cellStyle name="Pre-inputted cells 5 2 2 2 2 23" xfId="21698"/>
    <cellStyle name="Pre-inputted cells 5 2 2 2 2 24" xfId="21699"/>
    <cellStyle name="Pre-inputted cells 5 2 2 2 2 25" xfId="21700"/>
    <cellStyle name="Pre-inputted cells 5 2 2 2 2 26" xfId="21701"/>
    <cellStyle name="Pre-inputted cells 5 2 2 2 2 27" xfId="21702"/>
    <cellStyle name="Pre-inputted cells 5 2 2 2 2 28" xfId="21703"/>
    <cellStyle name="Pre-inputted cells 5 2 2 2 2 29" xfId="21704"/>
    <cellStyle name="Pre-inputted cells 5 2 2 2 2 3" xfId="21705"/>
    <cellStyle name="Pre-inputted cells 5 2 2 2 2 30" xfId="21706"/>
    <cellStyle name="Pre-inputted cells 5 2 2 2 2 31" xfId="21707"/>
    <cellStyle name="Pre-inputted cells 5 2 2 2 2 32" xfId="21708"/>
    <cellStyle name="Pre-inputted cells 5 2 2 2 2 33" xfId="21709"/>
    <cellStyle name="Pre-inputted cells 5 2 2 2 2 34" xfId="21710"/>
    <cellStyle name="Pre-inputted cells 5 2 2 2 2 4" xfId="21711"/>
    <cellStyle name="Pre-inputted cells 5 2 2 2 2 5" xfId="21712"/>
    <cellStyle name="Pre-inputted cells 5 2 2 2 2 6" xfId="21713"/>
    <cellStyle name="Pre-inputted cells 5 2 2 2 2 7" xfId="21714"/>
    <cellStyle name="Pre-inputted cells 5 2 2 2 2 8" xfId="21715"/>
    <cellStyle name="Pre-inputted cells 5 2 2 2 2 9" xfId="21716"/>
    <cellStyle name="Pre-inputted cells 5 2 2 2 20" xfId="21717"/>
    <cellStyle name="Pre-inputted cells 5 2 2 2 21" xfId="21718"/>
    <cellStyle name="Pre-inputted cells 5 2 2 2 22" xfId="21719"/>
    <cellStyle name="Pre-inputted cells 5 2 2 2 23" xfId="21720"/>
    <cellStyle name="Pre-inputted cells 5 2 2 2 24" xfId="21721"/>
    <cellStyle name="Pre-inputted cells 5 2 2 2 25" xfId="21722"/>
    <cellStyle name="Pre-inputted cells 5 2 2 2 26" xfId="21723"/>
    <cellStyle name="Pre-inputted cells 5 2 2 2 27" xfId="21724"/>
    <cellStyle name="Pre-inputted cells 5 2 2 2 28" xfId="21725"/>
    <cellStyle name="Pre-inputted cells 5 2 2 2 29" xfId="21726"/>
    <cellStyle name="Pre-inputted cells 5 2 2 2 3" xfId="21727"/>
    <cellStyle name="Pre-inputted cells 5 2 2 2 3 10" xfId="36062"/>
    <cellStyle name="Pre-inputted cells 5 2 2 2 3 11" xfId="36063"/>
    <cellStyle name="Pre-inputted cells 5 2 2 2 3 12" xfId="36064"/>
    <cellStyle name="Pre-inputted cells 5 2 2 2 3 13" xfId="36065"/>
    <cellStyle name="Pre-inputted cells 5 2 2 2 3 2" xfId="36066"/>
    <cellStyle name="Pre-inputted cells 5 2 2 2 3 3" xfId="36067"/>
    <cellStyle name="Pre-inputted cells 5 2 2 2 3 4" xfId="36068"/>
    <cellStyle name="Pre-inputted cells 5 2 2 2 3 5" xfId="36069"/>
    <cellStyle name="Pre-inputted cells 5 2 2 2 3 6" xfId="36070"/>
    <cellStyle name="Pre-inputted cells 5 2 2 2 3 7" xfId="36071"/>
    <cellStyle name="Pre-inputted cells 5 2 2 2 3 8" xfId="36072"/>
    <cellStyle name="Pre-inputted cells 5 2 2 2 3 9" xfId="36073"/>
    <cellStyle name="Pre-inputted cells 5 2 2 2 30" xfId="21728"/>
    <cellStyle name="Pre-inputted cells 5 2 2 2 31" xfId="21729"/>
    <cellStyle name="Pre-inputted cells 5 2 2 2 4" xfId="21730"/>
    <cellStyle name="Pre-inputted cells 5 2 2 2 5" xfId="21731"/>
    <cellStyle name="Pre-inputted cells 5 2 2 2 6" xfId="21732"/>
    <cellStyle name="Pre-inputted cells 5 2 2 2 7" xfId="21733"/>
    <cellStyle name="Pre-inputted cells 5 2 2 2 8" xfId="21734"/>
    <cellStyle name="Pre-inputted cells 5 2 2 2 9" xfId="21735"/>
    <cellStyle name="Pre-inputted cells 5 2 2 2_4 28 1_Asst_Health_Crit_AllTO_RIIO_20110714pm" xfId="1493"/>
    <cellStyle name="Pre-inputted cells 5 2 2 20" xfId="21736"/>
    <cellStyle name="Pre-inputted cells 5 2 2 21" xfId="21737"/>
    <cellStyle name="Pre-inputted cells 5 2 2 22" xfId="21738"/>
    <cellStyle name="Pre-inputted cells 5 2 2 23" xfId="21739"/>
    <cellStyle name="Pre-inputted cells 5 2 2 24" xfId="21740"/>
    <cellStyle name="Pre-inputted cells 5 2 2 25" xfId="21741"/>
    <cellStyle name="Pre-inputted cells 5 2 2 26" xfId="21742"/>
    <cellStyle name="Pre-inputted cells 5 2 2 27" xfId="21743"/>
    <cellStyle name="Pre-inputted cells 5 2 2 28" xfId="21744"/>
    <cellStyle name="Pre-inputted cells 5 2 2 29" xfId="21745"/>
    <cellStyle name="Pre-inputted cells 5 2 2 3" xfId="1494"/>
    <cellStyle name="Pre-inputted cells 5 2 2 3 10" xfId="21746"/>
    <cellStyle name="Pre-inputted cells 5 2 2 3 11" xfId="21747"/>
    <cellStyle name="Pre-inputted cells 5 2 2 3 12" xfId="21748"/>
    <cellStyle name="Pre-inputted cells 5 2 2 3 13" xfId="21749"/>
    <cellStyle name="Pre-inputted cells 5 2 2 3 14" xfId="21750"/>
    <cellStyle name="Pre-inputted cells 5 2 2 3 15" xfId="21751"/>
    <cellStyle name="Pre-inputted cells 5 2 2 3 16" xfId="21752"/>
    <cellStyle name="Pre-inputted cells 5 2 2 3 17" xfId="21753"/>
    <cellStyle name="Pre-inputted cells 5 2 2 3 18" xfId="21754"/>
    <cellStyle name="Pre-inputted cells 5 2 2 3 19" xfId="21755"/>
    <cellStyle name="Pre-inputted cells 5 2 2 3 2" xfId="21756"/>
    <cellStyle name="Pre-inputted cells 5 2 2 3 2 10" xfId="36074"/>
    <cellStyle name="Pre-inputted cells 5 2 2 3 2 11" xfId="36075"/>
    <cellStyle name="Pre-inputted cells 5 2 2 3 2 12" xfId="36076"/>
    <cellStyle name="Pre-inputted cells 5 2 2 3 2 13" xfId="36077"/>
    <cellStyle name="Pre-inputted cells 5 2 2 3 2 2" xfId="36078"/>
    <cellStyle name="Pre-inputted cells 5 2 2 3 2 3" xfId="36079"/>
    <cellStyle name="Pre-inputted cells 5 2 2 3 2 4" xfId="36080"/>
    <cellStyle name="Pre-inputted cells 5 2 2 3 2 5" xfId="36081"/>
    <cellStyle name="Pre-inputted cells 5 2 2 3 2 6" xfId="36082"/>
    <cellStyle name="Pre-inputted cells 5 2 2 3 2 7" xfId="36083"/>
    <cellStyle name="Pre-inputted cells 5 2 2 3 2 8" xfId="36084"/>
    <cellStyle name="Pre-inputted cells 5 2 2 3 2 9" xfId="36085"/>
    <cellStyle name="Pre-inputted cells 5 2 2 3 20" xfId="21757"/>
    <cellStyle name="Pre-inputted cells 5 2 2 3 21" xfId="21758"/>
    <cellStyle name="Pre-inputted cells 5 2 2 3 22" xfId="21759"/>
    <cellStyle name="Pre-inputted cells 5 2 2 3 23" xfId="21760"/>
    <cellStyle name="Pre-inputted cells 5 2 2 3 24" xfId="21761"/>
    <cellStyle name="Pre-inputted cells 5 2 2 3 25" xfId="21762"/>
    <cellStyle name="Pre-inputted cells 5 2 2 3 26" xfId="21763"/>
    <cellStyle name="Pre-inputted cells 5 2 2 3 27" xfId="21764"/>
    <cellStyle name="Pre-inputted cells 5 2 2 3 28" xfId="21765"/>
    <cellStyle name="Pre-inputted cells 5 2 2 3 29" xfId="21766"/>
    <cellStyle name="Pre-inputted cells 5 2 2 3 3" xfId="21767"/>
    <cellStyle name="Pre-inputted cells 5 2 2 3 30" xfId="21768"/>
    <cellStyle name="Pre-inputted cells 5 2 2 3 4" xfId="21769"/>
    <cellStyle name="Pre-inputted cells 5 2 2 3 5" xfId="21770"/>
    <cellStyle name="Pre-inputted cells 5 2 2 3 6" xfId="21771"/>
    <cellStyle name="Pre-inputted cells 5 2 2 3 7" xfId="21772"/>
    <cellStyle name="Pre-inputted cells 5 2 2 3 8" xfId="21773"/>
    <cellStyle name="Pre-inputted cells 5 2 2 3 9" xfId="21774"/>
    <cellStyle name="Pre-inputted cells 5 2 2 30" xfId="21775"/>
    <cellStyle name="Pre-inputted cells 5 2 2 31" xfId="21776"/>
    <cellStyle name="Pre-inputted cells 5 2 2 32" xfId="21777"/>
    <cellStyle name="Pre-inputted cells 5 2 2 33" xfId="21778"/>
    <cellStyle name="Pre-inputted cells 5 2 2 4" xfId="1495"/>
    <cellStyle name="Pre-inputted cells 5 2 2 4 10" xfId="21779"/>
    <cellStyle name="Pre-inputted cells 5 2 2 4 11" xfId="21780"/>
    <cellStyle name="Pre-inputted cells 5 2 2 4 12" xfId="21781"/>
    <cellStyle name="Pre-inputted cells 5 2 2 4 13" xfId="21782"/>
    <cellStyle name="Pre-inputted cells 5 2 2 4 14" xfId="21783"/>
    <cellStyle name="Pre-inputted cells 5 2 2 4 15" xfId="21784"/>
    <cellStyle name="Pre-inputted cells 5 2 2 4 16" xfId="21785"/>
    <cellStyle name="Pre-inputted cells 5 2 2 4 17" xfId="21786"/>
    <cellStyle name="Pre-inputted cells 5 2 2 4 18" xfId="21787"/>
    <cellStyle name="Pre-inputted cells 5 2 2 4 19" xfId="21788"/>
    <cellStyle name="Pre-inputted cells 5 2 2 4 2" xfId="21789"/>
    <cellStyle name="Pre-inputted cells 5 2 2 4 2 10" xfId="36086"/>
    <cellStyle name="Pre-inputted cells 5 2 2 4 2 11" xfId="36087"/>
    <cellStyle name="Pre-inputted cells 5 2 2 4 2 12" xfId="36088"/>
    <cellStyle name="Pre-inputted cells 5 2 2 4 2 13" xfId="36089"/>
    <cellStyle name="Pre-inputted cells 5 2 2 4 2 2" xfId="36090"/>
    <cellStyle name="Pre-inputted cells 5 2 2 4 2 3" xfId="36091"/>
    <cellStyle name="Pre-inputted cells 5 2 2 4 2 4" xfId="36092"/>
    <cellStyle name="Pre-inputted cells 5 2 2 4 2 5" xfId="36093"/>
    <cellStyle name="Pre-inputted cells 5 2 2 4 2 6" xfId="36094"/>
    <cellStyle name="Pre-inputted cells 5 2 2 4 2 7" xfId="36095"/>
    <cellStyle name="Pre-inputted cells 5 2 2 4 2 8" xfId="36096"/>
    <cellStyle name="Pre-inputted cells 5 2 2 4 2 9" xfId="36097"/>
    <cellStyle name="Pre-inputted cells 5 2 2 4 20" xfId="21790"/>
    <cellStyle name="Pre-inputted cells 5 2 2 4 21" xfId="21791"/>
    <cellStyle name="Pre-inputted cells 5 2 2 4 22" xfId="21792"/>
    <cellStyle name="Pre-inputted cells 5 2 2 4 23" xfId="21793"/>
    <cellStyle name="Pre-inputted cells 5 2 2 4 24" xfId="21794"/>
    <cellStyle name="Pre-inputted cells 5 2 2 4 25" xfId="21795"/>
    <cellStyle name="Pre-inputted cells 5 2 2 4 26" xfId="21796"/>
    <cellStyle name="Pre-inputted cells 5 2 2 4 27" xfId="21797"/>
    <cellStyle name="Pre-inputted cells 5 2 2 4 28" xfId="21798"/>
    <cellStyle name="Pre-inputted cells 5 2 2 4 29" xfId="21799"/>
    <cellStyle name="Pre-inputted cells 5 2 2 4 3" xfId="21800"/>
    <cellStyle name="Pre-inputted cells 5 2 2 4 30" xfId="21801"/>
    <cellStyle name="Pre-inputted cells 5 2 2 4 4" xfId="21802"/>
    <cellStyle name="Pre-inputted cells 5 2 2 4 5" xfId="21803"/>
    <cellStyle name="Pre-inputted cells 5 2 2 4 6" xfId="21804"/>
    <cellStyle name="Pre-inputted cells 5 2 2 4 7" xfId="21805"/>
    <cellStyle name="Pre-inputted cells 5 2 2 4 8" xfId="21806"/>
    <cellStyle name="Pre-inputted cells 5 2 2 4 9" xfId="21807"/>
    <cellStyle name="Pre-inputted cells 5 2 2 5" xfId="21808"/>
    <cellStyle name="Pre-inputted cells 5 2 2 5 10" xfId="36098"/>
    <cellStyle name="Pre-inputted cells 5 2 2 5 11" xfId="36099"/>
    <cellStyle name="Pre-inputted cells 5 2 2 5 12" xfId="36100"/>
    <cellStyle name="Pre-inputted cells 5 2 2 5 13" xfId="36101"/>
    <cellStyle name="Pre-inputted cells 5 2 2 5 2" xfId="36102"/>
    <cellStyle name="Pre-inputted cells 5 2 2 5 3" xfId="36103"/>
    <cellStyle name="Pre-inputted cells 5 2 2 5 4" xfId="36104"/>
    <cellStyle name="Pre-inputted cells 5 2 2 5 5" xfId="36105"/>
    <cellStyle name="Pre-inputted cells 5 2 2 5 6" xfId="36106"/>
    <cellStyle name="Pre-inputted cells 5 2 2 5 7" xfId="36107"/>
    <cellStyle name="Pre-inputted cells 5 2 2 5 8" xfId="36108"/>
    <cellStyle name="Pre-inputted cells 5 2 2 5 9" xfId="36109"/>
    <cellStyle name="Pre-inputted cells 5 2 2 6" xfId="21809"/>
    <cellStyle name="Pre-inputted cells 5 2 2 7" xfId="21810"/>
    <cellStyle name="Pre-inputted cells 5 2 2 8" xfId="21811"/>
    <cellStyle name="Pre-inputted cells 5 2 2 9" xfId="21812"/>
    <cellStyle name="Pre-inputted cells 5 2 2_4 28 1_Asst_Health_Crit_AllTO_RIIO_20110714pm" xfId="1496"/>
    <cellStyle name="Pre-inputted cells 5 2 20" xfId="21813"/>
    <cellStyle name="Pre-inputted cells 5 2 21" xfId="21814"/>
    <cellStyle name="Pre-inputted cells 5 2 22" xfId="21815"/>
    <cellStyle name="Pre-inputted cells 5 2 23" xfId="21816"/>
    <cellStyle name="Pre-inputted cells 5 2 24" xfId="21817"/>
    <cellStyle name="Pre-inputted cells 5 2 25" xfId="21818"/>
    <cellStyle name="Pre-inputted cells 5 2 26" xfId="21819"/>
    <cellStyle name="Pre-inputted cells 5 2 27" xfId="21820"/>
    <cellStyle name="Pre-inputted cells 5 2 28" xfId="21821"/>
    <cellStyle name="Pre-inputted cells 5 2 29" xfId="21822"/>
    <cellStyle name="Pre-inputted cells 5 2 3" xfId="1497"/>
    <cellStyle name="Pre-inputted cells 5 2 3 10" xfId="21823"/>
    <cellStyle name="Pre-inputted cells 5 2 3 11" xfId="21824"/>
    <cellStyle name="Pre-inputted cells 5 2 3 12" xfId="21825"/>
    <cellStyle name="Pre-inputted cells 5 2 3 13" xfId="21826"/>
    <cellStyle name="Pre-inputted cells 5 2 3 14" xfId="21827"/>
    <cellStyle name="Pre-inputted cells 5 2 3 15" xfId="21828"/>
    <cellStyle name="Pre-inputted cells 5 2 3 16" xfId="21829"/>
    <cellStyle name="Pre-inputted cells 5 2 3 17" xfId="21830"/>
    <cellStyle name="Pre-inputted cells 5 2 3 18" xfId="21831"/>
    <cellStyle name="Pre-inputted cells 5 2 3 19" xfId="21832"/>
    <cellStyle name="Pre-inputted cells 5 2 3 2" xfId="1498"/>
    <cellStyle name="Pre-inputted cells 5 2 3 2 10" xfId="21833"/>
    <cellStyle name="Pre-inputted cells 5 2 3 2 11" xfId="21834"/>
    <cellStyle name="Pre-inputted cells 5 2 3 2 12" xfId="21835"/>
    <cellStyle name="Pre-inputted cells 5 2 3 2 13" xfId="21836"/>
    <cellStyle name="Pre-inputted cells 5 2 3 2 14" xfId="21837"/>
    <cellStyle name="Pre-inputted cells 5 2 3 2 15" xfId="21838"/>
    <cellStyle name="Pre-inputted cells 5 2 3 2 16" xfId="21839"/>
    <cellStyle name="Pre-inputted cells 5 2 3 2 17" xfId="21840"/>
    <cellStyle name="Pre-inputted cells 5 2 3 2 18" xfId="21841"/>
    <cellStyle name="Pre-inputted cells 5 2 3 2 19" xfId="21842"/>
    <cellStyle name="Pre-inputted cells 5 2 3 2 2" xfId="21843"/>
    <cellStyle name="Pre-inputted cells 5 2 3 2 2 10" xfId="36110"/>
    <cellStyle name="Pre-inputted cells 5 2 3 2 2 11" xfId="36111"/>
    <cellStyle name="Pre-inputted cells 5 2 3 2 2 12" xfId="36112"/>
    <cellStyle name="Pre-inputted cells 5 2 3 2 2 13" xfId="36113"/>
    <cellStyle name="Pre-inputted cells 5 2 3 2 2 2" xfId="36114"/>
    <cellStyle name="Pre-inputted cells 5 2 3 2 2 3" xfId="36115"/>
    <cellStyle name="Pre-inputted cells 5 2 3 2 2 4" xfId="36116"/>
    <cellStyle name="Pre-inputted cells 5 2 3 2 2 5" xfId="36117"/>
    <cellStyle name="Pre-inputted cells 5 2 3 2 2 6" xfId="36118"/>
    <cellStyle name="Pre-inputted cells 5 2 3 2 2 7" xfId="36119"/>
    <cellStyle name="Pre-inputted cells 5 2 3 2 2 8" xfId="36120"/>
    <cellStyle name="Pre-inputted cells 5 2 3 2 2 9" xfId="36121"/>
    <cellStyle name="Pre-inputted cells 5 2 3 2 20" xfId="21844"/>
    <cellStyle name="Pre-inputted cells 5 2 3 2 21" xfId="21845"/>
    <cellStyle name="Pre-inputted cells 5 2 3 2 22" xfId="21846"/>
    <cellStyle name="Pre-inputted cells 5 2 3 2 23" xfId="21847"/>
    <cellStyle name="Pre-inputted cells 5 2 3 2 24" xfId="21848"/>
    <cellStyle name="Pre-inputted cells 5 2 3 2 25" xfId="21849"/>
    <cellStyle name="Pre-inputted cells 5 2 3 2 26" xfId="21850"/>
    <cellStyle name="Pre-inputted cells 5 2 3 2 27" xfId="21851"/>
    <cellStyle name="Pre-inputted cells 5 2 3 2 28" xfId="21852"/>
    <cellStyle name="Pre-inputted cells 5 2 3 2 29" xfId="21853"/>
    <cellStyle name="Pre-inputted cells 5 2 3 2 3" xfId="21854"/>
    <cellStyle name="Pre-inputted cells 5 2 3 2 30" xfId="21855"/>
    <cellStyle name="Pre-inputted cells 5 2 3 2 31" xfId="21856"/>
    <cellStyle name="Pre-inputted cells 5 2 3 2 32" xfId="21857"/>
    <cellStyle name="Pre-inputted cells 5 2 3 2 33" xfId="21858"/>
    <cellStyle name="Pre-inputted cells 5 2 3 2 34" xfId="21859"/>
    <cellStyle name="Pre-inputted cells 5 2 3 2 4" xfId="21860"/>
    <cellStyle name="Pre-inputted cells 5 2 3 2 5" xfId="21861"/>
    <cellStyle name="Pre-inputted cells 5 2 3 2 6" xfId="21862"/>
    <cellStyle name="Pre-inputted cells 5 2 3 2 7" xfId="21863"/>
    <cellStyle name="Pre-inputted cells 5 2 3 2 8" xfId="21864"/>
    <cellStyle name="Pre-inputted cells 5 2 3 2 9" xfId="21865"/>
    <cellStyle name="Pre-inputted cells 5 2 3 20" xfId="21866"/>
    <cellStyle name="Pre-inputted cells 5 2 3 21" xfId="21867"/>
    <cellStyle name="Pre-inputted cells 5 2 3 22" xfId="21868"/>
    <cellStyle name="Pre-inputted cells 5 2 3 23" xfId="21869"/>
    <cellStyle name="Pre-inputted cells 5 2 3 24" xfId="21870"/>
    <cellStyle name="Pre-inputted cells 5 2 3 25" xfId="21871"/>
    <cellStyle name="Pre-inputted cells 5 2 3 26" xfId="21872"/>
    <cellStyle name="Pre-inputted cells 5 2 3 27" xfId="21873"/>
    <cellStyle name="Pre-inputted cells 5 2 3 28" xfId="21874"/>
    <cellStyle name="Pre-inputted cells 5 2 3 29" xfId="21875"/>
    <cellStyle name="Pre-inputted cells 5 2 3 3" xfId="21876"/>
    <cellStyle name="Pre-inputted cells 5 2 3 3 10" xfId="36122"/>
    <cellStyle name="Pre-inputted cells 5 2 3 3 11" xfId="36123"/>
    <cellStyle name="Pre-inputted cells 5 2 3 3 12" xfId="36124"/>
    <cellStyle name="Pre-inputted cells 5 2 3 3 13" xfId="36125"/>
    <cellStyle name="Pre-inputted cells 5 2 3 3 2" xfId="36126"/>
    <cellStyle name="Pre-inputted cells 5 2 3 3 3" xfId="36127"/>
    <cellStyle name="Pre-inputted cells 5 2 3 3 4" xfId="36128"/>
    <cellStyle name="Pre-inputted cells 5 2 3 3 5" xfId="36129"/>
    <cellStyle name="Pre-inputted cells 5 2 3 3 6" xfId="36130"/>
    <cellStyle name="Pre-inputted cells 5 2 3 3 7" xfId="36131"/>
    <cellStyle name="Pre-inputted cells 5 2 3 3 8" xfId="36132"/>
    <cellStyle name="Pre-inputted cells 5 2 3 3 9" xfId="36133"/>
    <cellStyle name="Pre-inputted cells 5 2 3 30" xfId="21877"/>
    <cellStyle name="Pre-inputted cells 5 2 3 31" xfId="21878"/>
    <cellStyle name="Pre-inputted cells 5 2 3 32" xfId="21879"/>
    <cellStyle name="Pre-inputted cells 5 2 3 33" xfId="21880"/>
    <cellStyle name="Pre-inputted cells 5 2 3 34" xfId="21881"/>
    <cellStyle name="Pre-inputted cells 5 2 3 35" xfId="21882"/>
    <cellStyle name="Pre-inputted cells 5 2 3 4" xfId="21883"/>
    <cellStyle name="Pre-inputted cells 5 2 3 5" xfId="21884"/>
    <cellStyle name="Pre-inputted cells 5 2 3 6" xfId="21885"/>
    <cellStyle name="Pre-inputted cells 5 2 3 7" xfId="21886"/>
    <cellStyle name="Pre-inputted cells 5 2 3 8" xfId="21887"/>
    <cellStyle name="Pre-inputted cells 5 2 3 9" xfId="21888"/>
    <cellStyle name="Pre-inputted cells 5 2 3_4 28 1_Asst_Health_Crit_AllTO_RIIO_20110714pm" xfId="1499"/>
    <cellStyle name="Pre-inputted cells 5 2 30" xfId="21889"/>
    <cellStyle name="Pre-inputted cells 5 2 31" xfId="21890"/>
    <cellStyle name="Pre-inputted cells 5 2 32" xfId="21891"/>
    <cellStyle name="Pre-inputted cells 5 2 33" xfId="21892"/>
    <cellStyle name="Pre-inputted cells 5 2 34" xfId="21893"/>
    <cellStyle name="Pre-inputted cells 5 2 35" xfId="21894"/>
    <cellStyle name="Pre-inputted cells 5 2 36" xfId="21895"/>
    <cellStyle name="Pre-inputted cells 5 2 37" xfId="21896"/>
    <cellStyle name="Pre-inputted cells 5 2 38" xfId="21897"/>
    <cellStyle name="Pre-inputted cells 5 2 39" xfId="21898"/>
    <cellStyle name="Pre-inputted cells 5 2 4" xfId="1500"/>
    <cellStyle name="Pre-inputted cells 5 2 4 10" xfId="21899"/>
    <cellStyle name="Pre-inputted cells 5 2 4 11" xfId="21900"/>
    <cellStyle name="Pre-inputted cells 5 2 4 12" xfId="21901"/>
    <cellStyle name="Pre-inputted cells 5 2 4 13" xfId="21902"/>
    <cellStyle name="Pre-inputted cells 5 2 4 14" xfId="21903"/>
    <cellStyle name="Pre-inputted cells 5 2 4 15" xfId="21904"/>
    <cellStyle name="Pre-inputted cells 5 2 4 16" xfId="21905"/>
    <cellStyle name="Pre-inputted cells 5 2 4 17" xfId="21906"/>
    <cellStyle name="Pre-inputted cells 5 2 4 18" xfId="21907"/>
    <cellStyle name="Pre-inputted cells 5 2 4 19" xfId="21908"/>
    <cellStyle name="Pre-inputted cells 5 2 4 2" xfId="21909"/>
    <cellStyle name="Pre-inputted cells 5 2 4 2 10" xfId="36134"/>
    <cellStyle name="Pre-inputted cells 5 2 4 2 11" xfId="36135"/>
    <cellStyle name="Pre-inputted cells 5 2 4 2 12" xfId="36136"/>
    <cellStyle name="Pre-inputted cells 5 2 4 2 13" xfId="36137"/>
    <cellStyle name="Pre-inputted cells 5 2 4 2 2" xfId="36138"/>
    <cellStyle name="Pre-inputted cells 5 2 4 2 3" xfId="36139"/>
    <cellStyle name="Pre-inputted cells 5 2 4 2 4" xfId="36140"/>
    <cellStyle name="Pre-inputted cells 5 2 4 2 5" xfId="36141"/>
    <cellStyle name="Pre-inputted cells 5 2 4 2 6" xfId="36142"/>
    <cellStyle name="Pre-inputted cells 5 2 4 2 7" xfId="36143"/>
    <cellStyle name="Pre-inputted cells 5 2 4 2 8" xfId="36144"/>
    <cellStyle name="Pre-inputted cells 5 2 4 2 9" xfId="36145"/>
    <cellStyle name="Pre-inputted cells 5 2 4 20" xfId="21910"/>
    <cellStyle name="Pre-inputted cells 5 2 4 21" xfId="21911"/>
    <cellStyle name="Pre-inputted cells 5 2 4 22" xfId="21912"/>
    <cellStyle name="Pre-inputted cells 5 2 4 23" xfId="21913"/>
    <cellStyle name="Pre-inputted cells 5 2 4 24" xfId="21914"/>
    <cellStyle name="Pre-inputted cells 5 2 4 25" xfId="21915"/>
    <cellStyle name="Pre-inputted cells 5 2 4 26" xfId="21916"/>
    <cellStyle name="Pre-inputted cells 5 2 4 27" xfId="21917"/>
    <cellStyle name="Pre-inputted cells 5 2 4 28" xfId="21918"/>
    <cellStyle name="Pre-inputted cells 5 2 4 29" xfId="21919"/>
    <cellStyle name="Pre-inputted cells 5 2 4 3" xfId="21920"/>
    <cellStyle name="Pre-inputted cells 5 2 4 30" xfId="21921"/>
    <cellStyle name="Pre-inputted cells 5 2 4 31" xfId="21922"/>
    <cellStyle name="Pre-inputted cells 5 2 4 32" xfId="21923"/>
    <cellStyle name="Pre-inputted cells 5 2 4 33" xfId="21924"/>
    <cellStyle name="Pre-inputted cells 5 2 4 34" xfId="21925"/>
    <cellStyle name="Pre-inputted cells 5 2 4 4" xfId="21926"/>
    <cellStyle name="Pre-inputted cells 5 2 4 5" xfId="21927"/>
    <cellStyle name="Pre-inputted cells 5 2 4 6" xfId="21928"/>
    <cellStyle name="Pre-inputted cells 5 2 4 7" xfId="21929"/>
    <cellStyle name="Pre-inputted cells 5 2 4 8" xfId="21930"/>
    <cellStyle name="Pre-inputted cells 5 2 4 9" xfId="21931"/>
    <cellStyle name="Pre-inputted cells 5 2 5" xfId="1501"/>
    <cellStyle name="Pre-inputted cells 5 2 5 10" xfId="21932"/>
    <cellStyle name="Pre-inputted cells 5 2 5 11" xfId="21933"/>
    <cellStyle name="Pre-inputted cells 5 2 5 12" xfId="21934"/>
    <cellStyle name="Pre-inputted cells 5 2 5 13" xfId="21935"/>
    <cellStyle name="Pre-inputted cells 5 2 5 14" xfId="21936"/>
    <cellStyle name="Pre-inputted cells 5 2 5 15" xfId="21937"/>
    <cellStyle name="Pre-inputted cells 5 2 5 16" xfId="21938"/>
    <cellStyle name="Pre-inputted cells 5 2 5 17" xfId="21939"/>
    <cellStyle name="Pre-inputted cells 5 2 5 18" xfId="21940"/>
    <cellStyle name="Pre-inputted cells 5 2 5 19" xfId="21941"/>
    <cellStyle name="Pre-inputted cells 5 2 5 2" xfId="21942"/>
    <cellStyle name="Pre-inputted cells 5 2 5 2 10" xfId="36146"/>
    <cellStyle name="Pre-inputted cells 5 2 5 2 11" xfId="36147"/>
    <cellStyle name="Pre-inputted cells 5 2 5 2 12" xfId="36148"/>
    <cellStyle name="Pre-inputted cells 5 2 5 2 13" xfId="36149"/>
    <cellStyle name="Pre-inputted cells 5 2 5 2 2" xfId="36150"/>
    <cellStyle name="Pre-inputted cells 5 2 5 2 3" xfId="36151"/>
    <cellStyle name="Pre-inputted cells 5 2 5 2 4" xfId="36152"/>
    <cellStyle name="Pre-inputted cells 5 2 5 2 5" xfId="36153"/>
    <cellStyle name="Pre-inputted cells 5 2 5 2 6" xfId="36154"/>
    <cellStyle name="Pre-inputted cells 5 2 5 2 7" xfId="36155"/>
    <cellStyle name="Pre-inputted cells 5 2 5 2 8" xfId="36156"/>
    <cellStyle name="Pre-inputted cells 5 2 5 2 9" xfId="36157"/>
    <cellStyle name="Pre-inputted cells 5 2 5 20" xfId="21943"/>
    <cellStyle name="Pre-inputted cells 5 2 5 21" xfId="21944"/>
    <cellStyle name="Pre-inputted cells 5 2 5 22" xfId="21945"/>
    <cellStyle name="Pre-inputted cells 5 2 5 23" xfId="21946"/>
    <cellStyle name="Pre-inputted cells 5 2 5 24" xfId="21947"/>
    <cellStyle name="Pre-inputted cells 5 2 5 25" xfId="21948"/>
    <cellStyle name="Pre-inputted cells 5 2 5 26" xfId="21949"/>
    <cellStyle name="Pre-inputted cells 5 2 5 27" xfId="21950"/>
    <cellStyle name="Pre-inputted cells 5 2 5 28" xfId="21951"/>
    <cellStyle name="Pre-inputted cells 5 2 5 29" xfId="21952"/>
    <cellStyle name="Pre-inputted cells 5 2 5 3" xfId="21953"/>
    <cellStyle name="Pre-inputted cells 5 2 5 30" xfId="21954"/>
    <cellStyle name="Pre-inputted cells 5 2 5 31" xfId="21955"/>
    <cellStyle name="Pre-inputted cells 5 2 5 32" xfId="21956"/>
    <cellStyle name="Pre-inputted cells 5 2 5 33" xfId="21957"/>
    <cellStyle name="Pre-inputted cells 5 2 5 34" xfId="21958"/>
    <cellStyle name="Pre-inputted cells 5 2 5 4" xfId="21959"/>
    <cellStyle name="Pre-inputted cells 5 2 5 5" xfId="21960"/>
    <cellStyle name="Pre-inputted cells 5 2 5 6" xfId="21961"/>
    <cellStyle name="Pre-inputted cells 5 2 5 7" xfId="21962"/>
    <cellStyle name="Pre-inputted cells 5 2 5 8" xfId="21963"/>
    <cellStyle name="Pre-inputted cells 5 2 5 9" xfId="21964"/>
    <cellStyle name="Pre-inputted cells 5 2 6" xfId="21965"/>
    <cellStyle name="Pre-inputted cells 5 2 6 10" xfId="36158"/>
    <cellStyle name="Pre-inputted cells 5 2 6 11" xfId="36159"/>
    <cellStyle name="Pre-inputted cells 5 2 6 12" xfId="36160"/>
    <cellStyle name="Pre-inputted cells 5 2 6 13" xfId="36161"/>
    <cellStyle name="Pre-inputted cells 5 2 6 2" xfId="36162"/>
    <cellStyle name="Pre-inputted cells 5 2 6 3" xfId="36163"/>
    <cellStyle name="Pre-inputted cells 5 2 6 4" xfId="36164"/>
    <cellStyle name="Pre-inputted cells 5 2 6 5" xfId="36165"/>
    <cellStyle name="Pre-inputted cells 5 2 6 6" xfId="36166"/>
    <cellStyle name="Pre-inputted cells 5 2 6 7" xfId="36167"/>
    <cellStyle name="Pre-inputted cells 5 2 6 8" xfId="36168"/>
    <cellStyle name="Pre-inputted cells 5 2 6 9" xfId="36169"/>
    <cellStyle name="Pre-inputted cells 5 2 7" xfId="21966"/>
    <cellStyle name="Pre-inputted cells 5 2 8" xfId="21967"/>
    <cellStyle name="Pre-inputted cells 5 2 9" xfId="21968"/>
    <cellStyle name="Pre-inputted cells 5 2_4 28 1_Asst_Health_Crit_AllTO_RIIO_20110714pm" xfId="1502"/>
    <cellStyle name="Pre-inputted cells 5 20" xfId="21969"/>
    <cellStyle name="Pre-inputted cells 5 21" xfId="21970"/>
    <cellStyle name="Pre-inputted cells 5 22" xfId="21971"/>
    <cellStyle name="Pre-inputted cells 5 23" xfId="21972"/>
    <cellStyle name="Pre-inputted cells 5 24" xfId="21973"/>
    <cellStyle name="Pre-inputted cells 5 25" xfId="21974"/>
    <cellStyle name="Pre-inputted cells 5 26" xfId="21975"/>
    <cellStyle name="Pre-inputted cells 5 27" xfId="21976"/>
    <cellStyle name="Pre-inputted cells 5 28" xfId="21977"/>
    <cellStyle name="Pre-inputted cells 5 29" xfId="21978"/>
    <cellStyle name="Pre-inputted cells 5 3" xfId="1503"/>
    <cellStyle name="Pre-inputted cells 5 3 10" xfId="21979"/>
    <cellStyle name="Pre-inputted cells 5 3 11" xfId="21980"/>
    <cellStyle name="Pre-inputted cells 5 3 12" xfId="21981"/>
    <cellStyle name="Pre-inputted cells 5 3 13" xfId="21982"/>
    <cellStyle name="Pre-inputted cells 5 3 14" xfId="21983"/>
    <cellStyle name="Pre-inputted cells 5 3 15" xfId="21984"/>
    <cellStyle name="Pre-inputted cells 5 3 16" xfId="21985"/>
    <cellStyle name="Pre-inputted cells 5 3 17" xfId="21986"/>
    <cellStyle name="Pre-inputted cells 5 3 18" xfId="21987"/>
    <cellStyle name="Pre-inputted cells 5 3 19" xfId="21988"/>
    <cellStyle name="Pre-inputted cells 5 3 2" xfId="1504"/>
    <cellStyle name="Pre-inputted cells 5 3 2 10" xfId="21989"/>
    <cellStyle name="Pre-inputted cells 5 3 2 11" xfId="21990"/>
    <cellStyle name="Pre-inputted cells 5 3 2 12" xfId="21991"/>
    <cellStyle name="Pre-inputted cells 5 3 2 13" xfId="21992"/>
    <cellStyle name="Pre-inputted cells 5 3 2 14" xfId="21993"/>
    <cellStyle name="Pre-inputted cells 5 3 2 15" xfId="21994"/>
    <cellStyle name="Pre-inputted cells 5 3 2 16" xfId="21995"/>
    <cellStyle name="Pre-inputted cells 5 3 2 17" xfId="21996"/>
    <cellStyle name="Pre-inputted cells 5 3 2 18" xfId="21997"/>
    <cellStyle name="Pre-inputted cells 5 3 2 19" xfId="21998"/>
    <cellStyle name="Pre-inputted cells 5 3 2 2" xfId="21999"/>
    <cellStyle name="Pre-inputted cells 5 3 2 2 10" xfId="36170"/>
    <cellStyle name="Pre-inputted cells 5 3 2 2 11" xfId="36171"/>
    <cellStyle name="Pre-inputted cells 5 3 2 2 12" xfId="36172"/>
    <cellStyle name="Pre-inputted cells 5 3 2 2 13" xfId="36173"/>
    <cellStyle name="Pre-inputted cells 5 3 2 2 2" xfId="36174"/>
    <cellStyle name="Pre-inputted cells 5 3 2 2 3" xfId="36175"/>
    <cellStyle name="Pre-inputted cells 5 3 2 2 4" xfId="36176"/>
    <cellStyle name="Pre-inputted cells 5 3 2 2 5" xfId="36177"/>
    <cellStyle name="Pre-inputted cells 5 3 2 2 6" xfId="36178"/>
    <cellStyle name="Pre-inputted cells 5 3 2 2 7" xfId="36179"/>
    <cellStyle name="Pre-inputted cells 5 3 2 2 8" xfId="36180"/>
    <cellStyle name="Pre-inputted cells 5 3 2 2 9" xfId="36181"/>
    <cellStyle name="Pre-inputted cells 5 3 2 20" xfId="22000"/>
    <cellStyle name="Pre-inputted cells 5 3 2 21" xfId="22001"/>
    <cellStyle name="Pre-inputted cells 5 3 2 22" xfId="22002"/>
    <cellStyle name="Pre-inputted cells 5 3 2 23" xfId="22003"/>
    <cellStyle name="Pre-inputted cells 5 3 2 24" xfId="22004"/>
    <cellStyle name="Pre-inputted cells 5 3 2 25" xfId="22005"/>
    <cellStyle name="Pre-inputted cells 5 3 2 26" xfId="22006"/>
    <cellStyle name="Pre-inputted cells 5 3 2 27" xfId="22007"/>
    <cellStyle name="Pre-inputted cells 5 3 2 28" xfId="22008"/>
    <cellStyle name="Pre-inputted cells 5 3 2 29" xfId="22009"/>
    <cellStyle name="Pre-inputted cells 5 3 2 3" xfId="22010"/>
    <cellStyle name="Pre-inputted cells 5 3 2 30" xfId="22011"/>
    <cellStyle name="Pre-inputted cells 5 3 2 31" xfId="22012"/>
    <cellStyle name="Pre-inputted cells 5 3 2 32" xfId="22013"/>
    <cellStyle name="Pre-inputted cells 5 3 2 33" xfId="22014"/>
    <cellStyle name="Pre-inputted cells 5 3 2 34" xfId="22015"/>
    <cellStyle name="Pre-inputted cells 5 3 2 4" xfId="22016"/>
    <cellStyle name="Pre-inputted cells 5 3 2 5" xfId="22017"/>
    <cellStyle name="Pre-inputted cells 5 3 2 6" xfId="22018"/>
    <cellStyle name="Pre-inputted cells 5 3 2 7" xfId="22019"/>
    <cellStyle name="Pre-inputted cells 5 3 2 8" xfId="22020"/>
    <cellStyle name="Pre-inputted cells 5 3 2 9" xfId="22021"/>
    <cellStyle name="Pre-inputted cells 5 3 20" xfId="22022"/>
    <cellStyle name="Pre-inputted cells 5 3 21" xfId="22023"/>
    <cellStyle name="Pre-inputted cells 5 3 22" xfId="22024"/>
    <cellStyle name="Pre-inputted cells 5 3 23" xfId="22025"/>
    <cellStyle name="Pre-inputted cells 5 3 24" xfId="22026"/>
    <cellStyle name="Pre-inputted cells 5 3 25" xfId="22027"/>
    <cellStyle name="Pre-inputted cells 5 3 26" xfId="22028"/>
    <cellStyle name="Pre-inputted cells 5 3 27" xfId="22029"/>
    <cellStyle name="Pre-inputted cells 5 3 28" xfId="22030"/>
    <cellStyle name="Pre-inputted cells 5 3 29" xfId="22031"/>
    <cellStyle name="Pre-inputted cells 5 3 3" xfId="22032"/>
    <cellStyle name="Pre-inputted cells 5 3 3 10" xfId="36182"/>
    <cellStyle name="Pre-inputted cells 5 3 3 11" xfId="36183"/>
    <cellStyle name="Pre-inputted cells 5 3 3 12" xfId="36184"/>
    <cellStyle name="Pre-inputted cells 5 3 3 13" xfId="36185"/>
    <cellStyle name="Pre-inputted cells 5 3 3 2" xfId="36186"/>
    <cellStyle name="Pre-inputted cells 5 3 3 3" xfId="36187"/>
    <cellStyle name="Pre-inputted cells 5 3 3 4" xfId="36188"/>
    <cellStyle name="Pre-inputted cells 5 3 3 5" xfId="36189"/>
    <cellStyle name="Pre-inputted cells 5 3 3 6" xfId="36190"/>
    <cellStyle name="Pre-inputted cells 5 3 3 7" xfId="36191"/>
    <cellStyle name="Pre-inputted cells 5 3 3 8" xfId="36192"/>
    <cellStyle name="Pre-inputted cells 5 3 3 9" xfId="36193"/>
    <cellStyle name="Pre-inputted cells 5 3 30" xfId="22033"/>
    <cellStyle name="Pre-inputted cells 5 3 31" xfId="22034"/>
    <cellStyle name="Pre-inputted cells 5 3 32" xfId="22035"/>
    <cellStyle name="Pre-inputted cells 5 3 33" xfId="22036"/>
    <cellStyle name="Pre-inputted cells 5 3 34" xfId="22037"/>
    <cellStyle name="Pre-inputted cells 5 3 35" xfId="22038"/>
    <cellStyle name="Pre-inputted cells 5 3 4" xfId="22039"/>
    <cellStyle name="Pre-inputted cells 5 3 5" xfId="22040"/>
    <cellStyle name="Pre-inputted cells 5 3 6" xfId="22041"/>
    <cellStyle name="Pre-inputted cells 5 3 7" xfId="22042"/>
    <cellStyle name="Pre-inputted cells 5 3 8" xfId="22043"/>
    <cellStyle name="Pre-inputted cells 5 3 9" xfId="22044"/>
    <cellStyle name="Pre-inputted cells 5 3_4 28 1_Asst_Health_Crit_AllTO_RIIO_20110714pm" xfId="1505"/>
    <cellStyle name="Pre-inputted cells 5 30" xfId="22045"/>
    <cellStyle name="Pre-inputted cells 5 31" xfId="22046"/>
    <cellStyle name="Pre-inputted cells 5 32" xfId="22047"/>
    <cellStyle name="Pre-inputted cells 5 33" xfId="22048"/>
    <cellStyle name="Pre-inputted cells 5 34" xfId="22049"/>
    <cellStyle name="Pre-inputted cells 5 35" xfId="22050"/>
    <cellStyle name="Pre-inputted cells 5 36" xfId="22051"/>
    <cellStyle name="Pre-inputted cells 5 37" xfId="22052"/>
    <cellStyle name="Pre-inputted cells 5 38" xfId="22053"/>
    <cellStyle name="Pre-inputted cells 5 39" xfId="22054"/>
    <cellStyle name="Pre-inputted cells 5 4" xfId="1506"/>
    <cellStyle name="Pre-inputted cells 5 4 10" xfId="22055"/>
    <cellStyle name="Pre-inputted cells 5 4 11" xfId="22056"/>
    <cellStyle name="Pre-inputted cells 5 4 12" xfId="22057"/>
    <cellStyle name="Pre-inputted cells 5 4 13" xfId="22058"/>
    <cellStyle name="Pre-inputted cells 5 4 14" xfId="22059"/>
    <cellStyle name="Pre-inputted cells 5 4 15" xfId="22060"/>
    <cellStyle name="Pre-inputted cells 5 4 16" xfId="22061"/>
    <cellStyle name="Pre-inputted cells 5 4 17" xfId="22062"/>
    <cellStyle name="Pre-inputted cells 5 4 18" xfId="22063"/>
    <cellStyle name="Pre-inputted cells 5 4 19" xfId="22064"/>
    <cellStyle name="Pre-inputted cells 5 4 2" xfId="22065"/>
    <cellStyle name="Pre-inputted cells 5 4 2 10" xfId="36194"/>
    <cellStyle name="Pre-inputted cells 5 4 2 11" xfId="36195"/>
    <cellStyle name="Pre-inputted cells 5 4 2 12" xfId="36196"/>
    <cellStyle name="Pre-inputted cells 5 4 2 13" xfId="36197"/>
    <cellStyle name="Pre-inputted cells 5 4 2 2" xfId="36198"/>
    <cellStyle name="Pre-inputted cells 5 4 2 3" xfId="36199"/>
    <cellStyle name="Pre-inputted cells 5 4 2 4" xfId="36200"/>
    <cellStyle name="Pre-inputted cells 5 4 2 5" xfId="36201"/>
    <cellStyle name="Pre-inputted cells 5 4 2 6" xfId="36202"/>
    <cellStyle name="Pre-inputted cells 5 4 2 7" xfId="36203"/>
    <cellStyle name="Pre-inputted cells 5 4 2 8" xfId="36204"/>
    <cellStyle name="Pre-inputted cells 5 4 2 9" xfId="36205"/>
    <cellStyle name="Pre-inputted cells 5 4 20" xfId="22066"/>
    <cellStyle name="Pre-inputted cells 5 4 21" xfId="22067"/>
    <cellStyle name="Pre-inputted cells 5 4 22" xfId="22068"/>
    <cellStyle name="Pre-inputted cells 5 4 23" xfId="22069"/>
    <cellStyle name="Pre-inputted cells 5 4 24" xfId="22070"/>
    <cellStyle name="Pre-inputted cells 5 4 25" xfId="22071"/>
    <cellStyle name="Pre-inputted cells 5 4 26" xfId="22072"/>
    <cellStyle name="Pre-inputted cells 5 4 27" xfId="22073"/>
    <cellStyle name="Pre-inputted cells 5 4 28" xfId="22074"/>
    <cellStyle name="Pre-inputted cells 5 4 29" xfId="22075"/>
    <cellStyle name="Pre-inputted cells 5 4 3" xfId="22076"/>
    <cellStyle name="Pre-inputted cells 5 4 30" xfId="22077"/>
    <cellStyle name="Pre-inputted cells 5 4 31" xfId="22078"/>
    <cellStyle name="Pre-inputted cells 5 4 32" xfId="22079"/>
    <cellStyle name="Pre-inputted cells 5 4 33" xfId="22080"/>
    <cellStyle name="Pre-inputted cells 5 4 34" xfId="22081"/>
    <cellStyle name="Pre-inputted cells 5 4 4" xfId="22082"/>
    <cellStyle name="Pre-inputted cells 5 4 5" xfId="22083"/>
    <cellStyle name="Pre-inputted cells 5 4 6" xfId="22084"/>
    <cellStyle name="Pre-inputted cells 5 4 7" xfId="22085"/>
    <cellStyle name="Pre-inputted cells 5 4 8" xfId="22086"/>
    <cellStyle name="Pre-inputted cells 5 4 9" xfId="22087"/>
    <cellStyle name="Pre-inputted cells 5 5" xfId="1507"/>
    <cellStyle name="Pre-inputted cells 5 5 10" xfId="22088"/>
    <cellStyle name="Pre-inputted cells 5 5 11" xfId="22089"/>
    <cellStyle name="Pre-inputted cells 5 5 12" xfId="22090"/>
    <cellStyle name="Pre-inputted cells 5 5 13" xfId="22091"/>
    <cellStyle name="Pre-inputted cells 5 5 14" xfId="22092"/>
    <cellStyle name="Pre-inputted cells 5 5 15" xfId="22093"/>
    <cellStyle name="Pre-inputted cells 5 5 16" xfId="22094"/>
    <cellStyle name="Pre-inputted cells 5 5 17" xfId="22095"/>
    <cellStyle name="Pre-inputted cells 5 5 18" xfId="22096"/>
    <cellStyle name="Pre-inputted cells 5 5 19" xfId="22097"/>
    <cellStyle name="Pre-inputted cells 5 5 2" xfId="22098"/>
    <cellStyle name="Pre-inputted cells 5 5 2 10" xfId="36206"/>
    <cellStyle name="Pre-inputted cells 5 5 2 11" xfId="36207"/>
    <cellStyle name="Pre-inputted cells 5 5 2 12" xfId="36208"/>
    <cellStyle name="Pre-inputted cells 5 5 2 13" xfId="36209"/>
    <cellStyle name="Pre-inputted cells 5 5 2 2" xfId="36210"/>
    <cellStyle name="Pre-inputted cells 5 5 2 3" xfId="36211"/>
    <cellStyle name="Pre-inputted cells 5 5 2 4" xfId="36212"/>
    <cellStyle name="Pre-inputted cells 5 5 2 5" xfId="36213"/>
    <cellStyle name="Pre-inputted cells 5 5 2 6" xfId="36214"/>
    <cellStyle name="Pre-inputted cells 5 5 2 7" xfId="36215"/>
    <cellStyle name="Pre-inputted cells 5 5 2 8" xfId="36216"/>
    <cellStyle name="Pre-inputted cells 5 5 2 9" xfId="36217"/>
    <cellStyle name="Pre-inputted cells 5 5 20" xfId="22099"/>
    <cellStyle name="Pre-inputted cells 5 5 21" xfId="22100"/>
    <cellStyle name="Pre-inputted cells 5 5 22" xfId="22101"/>
    <cellStyle name="Pre-inputted cells 5 5 23" xfId="22102"/>
    <cellStyle name="Pre-inputted cells 5 5 24" xfId="22103"/>
    <cellStyle name="Pre-inputted cells 5 5 25" xfId="22104"/>
    <cellStyle name="Pre-inputted cells 5 5 26" xfId="22105"/>
    <cellStyle name="Pre-inputted cells 5 5 27" xfId="22106"/>
    <cellStyle name="Pre-inputted cells 5 5 28" xfId="22107"/>
    <cellStyle name="Pre-inputted cells 5 5 29" xfId="22108"/>
    <cellStyle name="Pre-inputted cells 5 5 3" xfId="22109"/>
    <cellStyle name="Pre-inputted cells 5 5 30" xfId="22110"/>
    <cellStyle name="Pre-inputted cells 5 5 31" xfId="22111"/>
    <cellStyle name="Pre-inputted cells 5 5 32" xfId="22112"/>
    <cellStyle name="Pre-inputted cells 5 5 33" xfId="22113"/>
    <cellStyle name="Pre-inputted cells 5 5 34" xfId="22114"/>
    <cellStyle name="Pre-inputted cells 5 5 4" xfId="22115"/>
    <cellStyle name="Pre-inputted cells 5 5 5" xfId="22116"/>
    <cellStyle name="Pre-inputted cells 5 5 6" xfId="22117"/>
    <cellStyle name="Pre-inputted cells 5 5 7" xfId="22118"/>
    <cellStyle name="Pre-inputted cells 5 5 8" xfId="22119"/>
    <cellStyle name="Pre-inputted cells 5 5 9" xfId="22120"/>
    <cellStyle name="Pre-inputted cells 5 6" xfId="22121"/>
    <cellStyle name="Pre-inputted cells 5 6 10" xfId="36218"/>
    <cellStyle name="Pre-inputted cells 5 6 11" xfId="36219"/>
    <cellStyle name="Pre-inputted cells 5 6 12" xfId="36220"/>
    <cellStyle name="Pre-inputted cells 5 6 13" xfId="36221"/>
    <cellStyle name="Pre-inputted cells 5 6 2" xfId="36222"/>
    <cellStyle name="Pre-inputted cells 5 6 3" xfId="36223"/>
    <cellStyle name="Pre-inputted cells 5 6 4" xfId="36224"/>
    <cellStyle name="Pre-inputted cells 5 6 5" xfId="36225"/>
    <cellStyle name="Pre-inputted cells 5 6 6" xfId="36226"/>
    <cellStyle name="Pre-inputted cells 5 6 7" xfId="36227"/>
    <cellStyle name="Pre-inputted cells 5 6 8" xfId="36228"/>
    <cellStyle name="Pre-inputted cells 5 6 9" xfId="36229"/>
    <cellStyle name="Pre-inputted cells 5 7" xfId="22122"/>
    <cellStyle name="Pre-inputted cells 5 8" xfId="22123"/>
    <cellStyle name="Pre-inputted cells 5 9" xfId="22124"/>
    <cellStyle name="Pre-inputted cells 5_1.3s Accounting C Costs Scots" xfId="1508"/>
    <cellStyle name="Pre-inputted cells 6" xfId="130"/>
    <cellStyle name="Pre-inputted cells 6 10" xfId="22125"/>
    <cellStyle name="Pre-inputted cells 6 11" xfId="22126"/>
    <cellStyle name="Pre-inputted cells 6 12" xfId="22127"/>
    <cellStyle name="Pre-inputted cells 6 13" xfId="22128"/>
    <cellStyle name="Pre-inputted cells 6 14" xfId="22129"/>
    <cellStyle name="Pre-inputted cells 6 15" xfId="22130"/>
    <cellStyle name="Pre-inputted cells 6 16" xfId="22131"/>
    <cellStyle name="Pre-inputted cells 6 17" xfId="22132"/>
    <cellStyle name="Pre-inputted cells 6 18" xfId="22133"/>
    <cellStyle name="Pre-inputted cells 6 19" xfId="22134"/>
    <cellStyle name="Pre-inputted cells 6 2" xfId="1509"/>
    <cellStyle name="Pre-inputted cells 6 2 10" xfId="22135"/>
    <cellStyle name="Pre-inputted cells 6 2 11" xfId="22136"/>
    <cellStyle name="Pre-inputted cells 6 2 12" xfId="22137"/>
    <cellStyle name="Pre-inputted cells 6 2 13" xfId="22138"/>
    <cellStyle name="Pre-inputted cells 6 2 14" xfId="22139"/>
    <cellStyle name="Pre-inputted cells 6 2 15" xfId="22140"/>
    <cellStyle name="Pre-inputted cells 6 2 16" xfId="22141"/>
    <cellStyle name="Pre-inputted cells 6 2 17" xfId="22142"/>
    <cellStyle name="Pre-inputted cells 6 2 18" xfId="22143"/>
    <cellStyle name="Pre-inputted cells 6 2 19" xfId="22144"/>
    <cellStyle name="Pre-inputted cells 6 2 2" xfId="1510"/>
    <cellStyle name="Pre-inputted cells 6 2 2 10" xfId="22145"/>
    <cellStyle name="Pre-inputted cells 6 2 2 11" xfId="22146"/>
    <cellStyle name="Pre-inputted cells 6 2 2 12" xfId="22147"/>
    <cellStyle name="Pre-inputted cells 6 2 2 13" xfId="22148"/>
    <cellStyle name="Pre-inputted cells 6 2 2 14" xfId="22149"/>
    <cellStyle name="Pre-inputted cells 6 2 2 15" xfId="22150"/>
    <cellStyle name="Pre-inputted cells 6 2 2 16" xfId="22151"/>
    <cellStyle name="Pre-inputted cells 6 2 2 17" xfId="22152"/>
    <cellStyle name="Pre-inputted cells 6 2 2 18" xfId="22153"/>
    <cellStyle name="Pre-inputted cells 6 2 2 19" xfId="22154"/>
    <cellStyle name="Pre-inputted cells 6 2 2 2" xfId="1511"/>
    <cellStyle name="Pre-inputted cells 6 2 2 2 10" xfId="22155"/>
    <cellStyle name="Pre-inputted cells 6 2 2 2 11" xfId="22156"/>
    <cellStyle name="Pre-inputted cells 6 2 2 2 12" xfId="22157"/>
    <cellStyle name="Pre-inputted cells 6 2 2 2 13" xfId="22158"/>
    <cellStyle name="Pre-inputted cells 6 2 2 2 14" xfId="22159"/>
    <cellStyle name="Pre-inputted cells 6 2 2 2 15" xfId="22160"/>
    <cellStyle name="Pre-inputted cells 6 2 2 2 16" xfId="22161"/>
    <cellStyle name="Pre-inputted cells 6 2 2 2 17" xfId="22162"/>
    <cellStyle name="Pre-inputted cells 6 2 2 2 18" xfId="22163"/>
    <cellStyle name="Pre-inputted cells 6 2 2 2 19" xfId="22164"/>
    <cellStyle name="Pre-inputted cells 6 2 2 2 2" xfId="22165"/>
    <cellStyle name="Pre-inputted cells 6 2 2 2 2 10" xfId="36230"/>
    <cellStyle name="Pre-inputted cells 6 2 2 2 2 11" xfId="36231"/>
    <cellStyle name="Pre-inputted cells 6 2 2 2 2 12" xfId="36232"/>
    <cellStyle name="Pre-inputted cells 6 2 2 2 2 13" xfId="36233"/>
    <cellStyle name="Pre-inputted cells 6 2 2 2 2 2" xfId="36234"/>
    <cellStyle name="Pre-inputted cells 6 2 2 2 2 3" xfId="36235"/>
    <cellStyle name="Pre-inputted cells 6 2 2 2 2 4" xfId="36236"/>
    <cellStyle name="Pre-inputted cells 6 2 2 2 2 5" xfId="36237"/>
    <cellStyle name="Pre-inputted cells 6 2 2 2 2 6" xfId="36238"/>
    <cellStyle name="Pre-inputted cells 6 2 2 2 2 7" xfId="36239"/>
    <cellStyle name="Pre-inputted cells 6 2 2 2 2 8" xfId="36240"/>
    <cellStyle name="Pre-inputted cells 6 2 2 2 2 9" xfId="36241"/>
    <cellStyle name="Pre-inputted cells 6 2 2 2 20" xfId="22166"/>
    <cellStyle name="Pre-inputted cells 6 2 2 2 21" xfId="22167"/>
    <cellStyle name="Pre-inputted cells 6 2 2 2 22" xfId="22168"/>
    <cellStyle name="Pre-inputted cells 6 2 2 2 23" xfId="22169"/>
    <cellStyle name="Pre-inputted cells 6 2 2 2 24" xfId="22170"/>
    <cellStyle name="Pre-inputted cells 6 2 2 2 25" xfId="22171"/>
    <cellStyle name="Pre-inputted cells 6 2 2 2 26" xfId="22172"/>
    <cellStyle name="Pre-inputted cells 6 2 2 2 27" xfId="22173"/>
    <cellStyle name="Pre-inputted cells 6 2 2 2 28" xfId="22174"/>
    <cellStyle name="Pre-inputted cells 6 2 2 2 29" xfId="22175"/>
    <cellStyle name="Pre-inputted cells 6 2 2 2 3" xfId="22176"/>
    <cellStyle name="Pre-inputted cells 6 2 2 2 30" xfId="22177"/>
    <cellStyle name="Pre-inputted cells 6 2 2 2 31" xfId="22178"/>
    <cellStyle name="Pre-inputted cells 6 2 2 2 32" xfId="22179"/>
    <cellStyle name="Pre-inputted cells 6 2 2 2 33" xfId="22180"/>
    <cellStyle name="Pre-inputted cells 6 2 2 2 34" xfId="22181"/>
    <cellStyle name="Pre-inputted cells 6 2 2 2 4" xfId="22182"/>
    <cellStyle name="Pre-inputted cells 6 2 2 2 5" xfId="22183"/>
    <cellStyle name="Pre-inputted cells 6 2 2 2 6" xfId="22184"/>
    <cellStyle name="Pre-inputted cells 6 2 2 2 7" xfId="22185"/>
    <cellStyle name="Pre-inputted cells 6 2 2 2 8" xfId="22186"/>
    <cellStyle name="Pre-inputted cells 6 2 2 2 9" xfId="22187"/>
    <cellStyle name="Pre-inputted cells 6 2 2 20" xfId="22188"/>
    <cellStyle name="Pre-inputted cells 6 2 2 21" xfId="22189"/>
    <cellStyle name="Pre-inputted cells 6 2 2 22" xfId="22190"/>
    <cellStyle name="Pre-inputted cells 6 2 2 23" xfId="22191"/>
    <cellStyle name="Pre-inputted cells 6 2 2 24" xfId="22192"/>
    <cellStyle name="Pre-inputted cells 6 2 2 25" xfId="22193"/>
    <cellStyle name="Pre-inputted cells 6 2 2 26" xfId="22194"/>
    <cellStyle name="Pre-inputted cells 6 2 2 27" xfId="22195"/>
    <cellStyle name="Pre-inputted cells 6 2 2 28" xfId="22196"/>
    <cellStyle name="Pre-inputted cells 6 2 2 29" xfId="22197"/>
    <cellStyle name="Pre-inputted cells 6 2 2 3" xfId="22198"/>
    <cellStyle name="Pre-inputted cells 6 2 2 3 10" xfId="36242"/>
    <cellStyle name="Pre-inputted cells 6 2 2 3 11" xfId="36243"/>
    <cellStyle name="Pre-inputted cells 6 2 2 3 12" xfId="36244"/>
    <cellStyle name="Pre-inputted cells 6 2 2 3 13" xfId="36245"/>
    <cellStyle name="Pre-inputted cells 6 2 2 3 2" xfId="36246"/>
    <cellStyle name="Pre-inputted cells 6 2 2 3 3" xfId="36247"/>
    <cellStyle name="Pre-inputted cells 6 2 2 3 4" xfId="36248"/>
    <cellStyle name="Pre-inputted cells 6 2 2 3 5" xfId="36249"/>
    <cellStyle name="Pre-inputted cells 6 2 2 3 6" xfId="36250"/>
    <cellStyle name="Pre-inputted cells 6 2 2 3 7" xfId="36251"/>
    <cellStyle name="Pre-inputted cells 6 2 2 3 8" xfId="36252"/>
    <cellStyle name="Pre-inputted cells 6 2 2 3 9" xfId="36253"/>
    <cellStyle name="Pre-inputted cells 6 2 2 30" xfId="22199"/>
    <cellStyle name="Pre-inputted cells 6 2 2 31" xfId="22200"/>
    <cellStyle name="Pre-inputted cells 6 2 2 4" xfId="22201"/>
    <cellStyle name="Pre-inputted cells 6 2 2 5" xfId="22202"/>
    <cellStyle name="Pre-inputted cells 6 2 2 6" xfId="22203"/>
    <cellStyle name="Pre-inputted cells 6 2 2 7" xfId="22204"/>
    <cellStyle name="Pre-inputted cells 6 2 2 8" xfId="22205"/>
    <cellStyle name="Pre-inputted cells 6 2 2 9" xfId="22206"/>
    <cellStyle name="Pre-inputted cells 6 2 2_4 28 1_Asst_Health_Crit_AllTO_RIIO_20110714pm" xfId="1512"/>
    <cellStyle name="Pre-inputted cells 6 2 20" xfId="22207"/>
    <cellStyle name="Pre-inputted cells 6 2 21" xfId="22208"/>
    <cellStyle name="Pre-inputted cells 6 2 22" xfId="22209"/>
    <cellStyle name="Pre-inputted cells 6 2 23" xfId="22210"/>
    <cellStyle name="Pre-inputted cells 6 2 24" xfId="22211"/>
    <cellStyle name="Pre-inputted cells 6 2 25" xfId="22212"/>
    <cellStyle name="Pre-inputted cells 6 2 26" xfId="22213"/>
    <cellStyle name="Pre-inputted cells 6 2 27" xfId="22214"/>
    <cellStyle name="Pre-inputted cells 6 2 28" xfId="22215"/>
    <cellStyle name="Pre-inputted cells 6 2 29" xfId="22216"/>
    <cellStyle name="Pre-inputted cells 6 2 3" xfId="1513"/>
    <cellStyle name="Pre-inputted cells 6 2 3 10" xfId="22217"/>
    <cellStyle name="Pre-inputted cells 6 2 3 11" xfId="22218"/>
    <cellStyle name="Pre-inputted cells 6 2 3 12" xfId="22219"/>
    <cellStyle name="Pre-inputted cells 6 2 3 13" xfId="22220"/>
    <cellStyle name="Pre-inputted cells 6 2 3 14" xfId="22221"/>
    <cellStyle name="Pre-inputted cells 6 2 3 15" xfId="22222"/>
    <cellStyle name="Pre-inputted cells 6 2 3 16" xfId="22223"/>
    <cellStyle name="Pre-inputted cells 6 2 3 17" xfId="22224"/>
    <cellStyle name="Pre-inputted cells 6 2 3 18" xfId="22225"/>
    <cellStyle name="Pre-inputted cells 6 2 3 19" xfId="22226"/>
    <cellStyle name="Pre-inputted cells 6 2 3 2" xfId="22227"/>
    <cellStyle name="Pre-inputted cells 6 2 3 2 10" xfId="36254"/>
    <cellStyle name="Pre-inputted cells 6 2 3 2 11" xfId="36255"/>
    <cellStyle name="Pre-inputted cells 6 2 3 2 12" xfId="36256"/>
    <cellStyle name="Pre-inputted cells 6 2 3 2 13" xfId="36257"/>
    <cellStyle name="Pre-inputted cells 6 2 3 2 2" xfId="36258"/>
    <cellStyle name="Pre-inputted cells 6 2 3 2 3" xfId="36259"/>
    <cellStyle name="Pre-inputted cells 6 2 3 2 4" xfId="36260"/>
    <cellStyle name="Pre-inputted cells 6 2 3 2 5" xfId="36261"/>
    <cellStyle name="Pre-inputted cells 6 2 3 2 6" xfId="36262"/>
    <cellStyle name="Pre-inputted cells 6 2 3 2 7" xfId="36263"/>
    <cellStyle name="Pre-inputted cells 6 2 3 2 8" xfId="36264"/>
    <cellStyle name="Pre-inputted cells 6 2 3 2 9" xfId="36265"/>
    <cellStyle name="Pre-inputted cells 6 2 3 20" xfId="22228"/>
    <cellStyle name="Pre-inputted cells 6 2 3 21" xfId="22229"/>
    <cellStyle name="Pre-inputted cells 6 2 3 22" xfId="22230"/>
    <cellStyle name="Pre-inputted cells 6 2 3 23" xfId="22231"/>
    <cellStyle name="Pre-inputted cells 6 2 3 24" xfId="22232"/>
    <cellStyle name="Pre-inputted cells 6 2 3 25" xfId="22233"/>
    <cellStyle name="Pre-inputted cells 6 2 3 26" xfId="22234"/>
    <cellStyle name="Pre-inputted cells 6 2 3 27" xfId="22235"/>
    <cellStyle name="Pre-inputted cells 6 2 3 28" xfId="22236"/>
    <cellStyle name="Pre-inputted cells 6 2 3 29" xfId="22237"/>
    <cellStyle name="Pre-inputted cells 6 2 3 3" xfId="22238"/>
    <cellStyle name="Pre-inputted cells 6 2 3 30" xfId="22239"/>
    <cellStyle name="Pre-inputted cells 6 2 3 4" xfId="22240"/>
    <cellStyle name="Pre-inputted cells 6 2 3 5" xfId="22241"/>
    <cellStyle name="Pre-inputted cells 6 2 3 6" xfId="22242"/>
    <cellStyle name="Pre-inputted cells 6 2 3 7" xfId="22243"/>
    <cellStyle name="Pre-inputted cells 6 2 3 8" xfId="22244"/>
    <cellStyle name="Pre-inputted cells 6 2 3 9" xfId="22245"/>
    <cellStyle name="Pre-inputted cells 6 2 30" xfId="22246"/>
    <cellStyle name="Pre-inputted cells 6 2 31" xfId="22247"/>
    <cellStyle name="Pre-inputted cells 6 2 32" xfId="22248"/>
    <cellStyle name="Pre-inputted cells 6 2 33" xfId="22249"/>
    <cellStyle name="Pre-inputted cells 6 2 4" xfId="1514"/>
    <cellStyle name="Pre-inputted cells 6 2 4 10" xfId="22250"/>
    <cellStyle name="Pre-inputted cells 6 2 4 11" xfId="22251"/>
    <cellStyle name="Pre-inputted cells 6 2 4 12" xfId="22252"/>
    <cellStyle name="Pre-inputted cells 6 2 4 13" xfId="22253"/>
    <cellStyle name="Pre-inputted cells 6 2 4 14" xfId="22254"/>
    <cellStyle name="Pre-inputted cells 6 2 4 15" xfId="22255"/>
    <cellStyle name="Pre-inputted cells 6 2 4 16" xfId="22256"/>
    <cellStyle name="Pre-inputted cells 6 2 4 17" xfId="22257"/>
    <cellStyle name="Pre-inputted cells 6 2 4 18" xfId="22258"/>
    <cellStyle name="Pre-inputted cells 6 2 4 19" xfId="22259"/>
    <cellStyle name="Pre-inputted cells 6 2 4 2" xfId="22260"/>
    <cellStyle name="Pre-inputted cells 6 2 4 2 10" xfId="36266"/>
    <cellStyle name="Pre-inputted cells 6 2 4 2 11" xfId="36267"/>
    <cellStyle name="Pre-inputted cells 6 2 4 2 12" xfId="36268"/>
    <cellStyle name="Pre-inputted cells 6 2 4 2 13" xfId="36269"/>
    <cellStyle name="Pre-inputted cells 6 2 4 2 2" xfId="36270"/>
    <cellStyle name="Pre-inputted cells 6 2 4 2 3" xfId="36271"/>
    <cellStyle name="Pre-inputted cells 6 2 4 2 4" xfId="36272"/>
    <cellStyle name="Pre-inputted cells 6 2 4 2 5" xfId="36273"/>
    <cellStyle name="Pre-inputted cells 6 2 4 2 6" xfId="36274"/>
    <cellStyle name="Pre-inputted cells 6 2 4 2 7" xfId="36275"/>
    <cellStyle name="Pre-inputted cells 6 2 4 2 8" xfId="36276"/>
    <cellStyle name="Pre-inputted cells 6 2 4 2 9" xfId="36277"/>
    <cellStyle name="Pre-inputted cells 6 2 4 20" xfId="22261"/>
    <cellStyle name="Pre-inputted cells 6 2 4 21" xfId="22262"/>
    <cellStyle name="Pre-inputted cells 6 2 4 22" xfId="22263"/>
    <cellStyle name="Pre-inputted cells 6 2 4 23" xfId="22264"/>
    <cellStyle name="Pre-inputted cells 6 2 4 24" xfId="22265"/>
    <cellStyle name="Pre-inputted cells 6 2 4 25" xfId="22266"/>
    <cellStyle name="Pre-inputted cells 6 2 4 26" xfId="22267"/>
    <cellStyle name="Pre-inputted cells 6 2 4 27" xfId="22268"/>
    <cellStyle name="Pre-inputted cells 6 2 4 28" xfId="22269"/>
    <cellStyle name="Pre-inputted cells 6 2 4 29" xfId="22270"/>
    <cellStyle name="Pre-inputted cells 6 2 4 3" xfId="22271"/>
    <cellStyle name="Pre-inputted cells 6 2 4 30" xfId="22272"/>
    <cellStyle name="Pre-inputted cells 6 2 4 4" xfId="22273"/>
    <cellStyle name="Pre-inputted cells 6 2 4 5" xfId="22274"/>
    <cellStyle name="Pre-inputted cells 6 2 4 6" xfId="22275"/>
    <cellStyle name="Pre-inputted cells 6 2 4 7" xfId="22276"/>
    <cellStyle name="Pre-inputted cells 6 2 4 8" xfId="22277"/>
    <cellStyle name="Pre-inputted cells 6 2 4 9" xfId="22278"/>
    <cellStyle name="Pre-inputted cells 6 2 5" xfId="22279"/>
    <cellStyle name="Pre-inputted cells 6 2 5 10" xfId="36278"/>
    <cellStyle name="Pre-inputted cells 6 2 5 11" xfId="36279"/>
    <cellStyle name="Pre-inputted cells 6 2 5 12" xfId="36280"/>
    <cellStyle name="Pre-inputted cells 6 2 5 13" xfId="36281"/>
    <cellStyle name="Pre-inputted cells 6 2 5 2" xfId="36282"/>
    <cellStyle name="Pre-inputted cells 6 2 5 3" xfId="36283"/>
    <cellStyle name="Pre-inputted cells 6 2 5 4" xfId="36284"/>
    <cellStyle name="Pre-inputted cells 6 2 5 5" xfId="36285"/>
    <cellStyle name="Pre-inputted cells 6 2 5 6" xfId="36286"/>
    <cellStyle name="Pre-inputted cells 6 2 5 7" xfId="36287"/>
    <cellStyle name="Pre-inputted cells 6 2 5 8" xfId="36288"/>
    <cellStyle name="Pre-inputted cells 6 2 5 9" xfId="36289"/>
    <cellStyle name="Pre-inputted cells 6 2 6" xfId="22280"/>
    <cellStyle name="Pre-inputted cells 6 2 7" xfId="22281"/>
    <cellStyle name="Pre-inputted cells 6 2 8" xfId="22282"/>
    <cellStyle name="Pre-inputted cells 6 2 9" xfId="22283"/>
    <cellStyle name="Pre-inputted cells 6 2_4 28 1_Asst_Health_Crit_AllTO_RIIO_20110714pm" xfId="1515"/>
    <cellStyle name="Pre-inputted cells 6 20" xfId="22284"/>
    <cellStyle name="Pre-inputted cells 6 21" xfId="22285"/>
    <cellStyle name="Pre-inputted cells 6 22" xfId="22286"/>
    <cellStyle name="Pre-inputted cells 6 23" xfId="22287"/>
    <cellStyle name="Pre-inputted cells 6 24" xfId="22288"/>
    <cellStyle name="Pre-inputted cells 6 25" xfId="22289"/>
    <cellStyle name="Pre-inputted cells 6 26" xfId="22290"/>
    <cellStyle name="Pre-inputted cells 6 27" xfId="22291"/>
    <cellStyle name="Pre-inputted cells 6 28" xfId="22292"/>
    <cellStyle name="Pre-inputted cells 6 29" xfId="22293"/>
    <cellStyle name="Pre-inputted cells 6 3" xfId="1516"/>
    <cellStyle name="Pre-inputted cells 6 3 10" xfId="22294"/>
    <cellStyle name="Pre-inputted cells 6 3 11" xfId="22295"/>
    <cellStyle name="Pre-inputted cells 6 3 12" xfId="22296"/>
    <cellStyle name="Pre-inputted cells 6 3 13" xfId="22297"/>
    <cellStyle name="Pre-inputted cells 6 3 14" xfId="22298"/>
    <cellStyle name="Pre-inputted cells 6 3 15" xfId="22299"/>
    <cellStyle name="Pre-inputted cells 6 3 16" xfId="22300"/>
    <cellStyle name="Pre-inputted cells 6 3 17" xfId="22301"/>
    <cellStyle name="Pre-inputted cells 6 3 18" xfId="22302"/>
    <cellStyle name="Pre-inputted cells 6 3 19" xfId="22303"/>
    <cellStyle name="Pre-inputted cells 6 3 2" xfId="1517"/>
    <cellStyle name="Pre-inputted cells 6 3 2 10" xfId="22304"/>
    <cellStyle name="Pre-inputted cells 6 3 2 11" xfId="22305"/>
    <cellStyle name="Pre-inputted cells 6 3 2 12" xfId="22306"/>
    <cellStyle name="Pre-inputted cells 6 3 2 13" xfId="22307"/>
    <cellStyle name="Pre-inputted cells 6 3 2 14" xfId="22308"/>
    <cellStyle name="Pre-inputted cells 6 3 2 15" xfId="22309"/>
    <cellStyle name="Pre-inputted cells 6 3 2 16" xfId="22310"/>
    <cellStyle name="Pre-inputted cells 6 3 2 17" xfId="22311"/>
    <cellStyle name="Pre-inputted cells 6 3 2 18" xfId="22312"/>
    <cellStyle name="Pre-inputted cells 6 3 2 19" xfId="22313"/>
    <cellStyle name="Pre-inputted cells 6 3 2 2" xfId="22314"/>
    <cellStyle name="Pre-inputted cells 6 3 2 2 10" xfId="36290"/>
    <cellStyle name="Pre-inputted cells 6 3 2 2 11" xfId="36291"/>
    <cellStyle name="Pre-inputted cells 6 3 2 2 12" xfId="36292"/>
    <cellStyle name="Pre-inputted cells 6 3 2 2 13" xfId="36293"/>
    <cellStyle name="Pre-inputted cells 6 3 2 2 2" xfId="36294"/>
    <cellStyle name="Pre-inputted cells 6 3 2 2 3" xfId="36295"/>
    <cellStyle name="Pre-inputted cells 6 3 2 2 4" xfId="36296"/>
    <cellStyle name="Pre-inputted cells 6 3 2 2 5" xfId="36297"/>
    <cellStyle name="Pre-inputted cells 6 3 2 2 6" xfId="36298"/>
    <cellStyle name="Pre-inputted cells 6 3 2 2 7" xfId="36299"/>
    <cellStyle name="Pre-inputted cells 6 3 2 2 8" xfId="36300"/>
    <cellStyle name="Pre-inputted cells 6 3 2 2 9" xfId="36301"/>
    <cellStyle name="Pre-inputted cells 6 3 2 20" xfId="22315"/>
    <cellStyle name="Pre-inputted cells 6 3 2 21" xfId="22316"/>
    <cellStyle name="Pre-inputted cells 6 3 2 22" xfId="22317"/>
    <cellStyle name="Pre-inputted cells 6 3 2 23" xfId="22318"/>
    <cellStyle name="Pre-inputted cells 6 3 2 24" xfId="22319"/>
    <cellStyle name="Pre-inputted cells 6 3 2 25" xfId="22320"/>
    <cellStyle name="Pre-inputted cells 6 3 2 26" xfId="22321"/>
    <cellStyle name="Pre-inputted cells 6 3 2 27" xfId="22322"/>
    <cellStyle name="Pre-inputted cells 6 3 2 28" xfId="22323"/>
    <cellStyle name="Pre-inputted cells 6 3 2 29" xfId="22324"/>
    <cellStyle name="Pre-inputted cells 6 3 2 3" xfId="22325"/>
    <cellStyle name="Pre-inputted cells 6 3 2 30" xfId="22326"/>
    <cellStyle name="Pre-inputted cells 6 3 2 31" xfId="22327"/>
    <cellStyle name="Pre-inputted cells 6 3 2 32" xfId="22328"/>
    <cellStyle name="Pre-inputted cells 6 3 2 33" xfId="22329"/>
    <cellStyle name="Pre-inputted cells 6 3 2 34" xfId="22330"/>
    <cellStyle name="Pre-inputted cells 6 3 2 4" xfId="22331"/>
    <cellStyle name="Pre-inputted cells 6 3 2 5" xfId="22332"/>
    <cellStyle name="Pre-inputted cells 6 3 2 6" xfId="22333"/>
    <cellStyle name="Pre-inputted cells 6 3 2 7" xfId="22334"/>
    <cellStyle name="Pre-inputted cells 6 3 2 8" xfId="22335"/>
    <cellStyle name="Pre-inputted cells 6 3 2 9" xfId="22336"/>
    <cellStyle name="Pre-inputted cells 6 3 20" xfId="22337"/>
    <cellStyle name="Pre-inputted cells 6 3 21" xfId="22338"/>
    <cellStyle name="Pre-inputted cells 6 3 22" xfId="22339"/>
    <cellStyle name="Pre-inputted cells 6 3 23" xfId="22340"/>
    <cellStyle name="Pre-inputted cells 6 3 24" xfId="22341"/>
    <cellStyle name="Pre-inputted cells 6 3 25" xfId="22342"/>
    <cellStyle name="Pre-inputted cells 6 3 26" xfId="22343"/>
    <cellStyle name="Pre-inputted cells 6 3 27" xfId="22344"/>
    <cellStyle name="Pre-inputted cells 6 3 28" xfId="22345"/>
    <cellStyle name="Pre-inputted cells 6 3 29" xfId="22346"/>
    <cellStyle name="Pre-inputted cells 6 3 3" xfId="22347"/>
    <cellStyle name="Pre-inputted cells 6 3 3 10" xfId="36302"/>
    <cellStyle name="Pre-inputted cells 6 3 3 11" xfId="36303"/>
    <cellStyle name="Pre-inputted cells 6 3 3 12" xfId="36304"/>
    <cellStyle name="Pre-inputted cells 6 3 3 13" xfId="36305"/>
    <cellStyle name="Pre-inputted cells 6 3 3 2" xfId="36306"/>
    <cellStyle name="Pre-inputted cells 6 3 3 3" xfId="36307"/>
    <cellStyle name="Pre-inputted cells 6 3 3 4" xfId="36308"/>
    <cellStyle name="Pre-inputted cells 6 3 3 5" xfId="36309"/>
    <cellStyle name="Pre-inputted cells 6 3 3 6" xfId="36310"/>
    <cellStyle name="Pre-inputted cells 6 3 3 7" xfId="36311"/>
    <cellStyle name="Pre-inputted cells 6 3 3 8" xfId="36312"/>
    <cellStyle name="Pre-inputted cells 6 3 3 9" xfId="36313"/>
    <cellStyle name="Pre-inputted cells 6 3 30" xfId="22348"/>
    <cellStyle name="Pre-inputted cells 6 3 31" xfId="22349"/>
    <cellStyle name="Pre-inputted cells 6 3 32" xfId="22350"/>
    <cellStyle name="Pre-inputted cells 6 3 33" xfId="22351"/>
    <cellStyle name="Pre-inputted cells 6 3 34" xfId="22352"/>
    <cellStyle name="Pre-inputted cells 6 3 35" xfId="22353"/>
    <cellStyle name="Pre-inputted cells 6 3 4" xfId="22354"/>
    <cellStyle name="Pre-inputted cells 6 3 5" xfId="22355"/>
    <cellStyle name="Pre-inputted cells 6 3 6" xfId="22356"/>
    <cellStyle name="Pre-inputted cells 6 3 7" xfId="22357"/>
    <cellStyle name="Pre-inputted cells 6 3 8" xfId="22358"/>
    <cellStyle name="Pre-inputted cells 6 3 9" xfId="22359"/>
    <cellStyle name="Pre-inputted cells 6 3_4 28 1_Asst_Health_Crit_AllTO_RIIO_20110714pm" xfId="1518"/>
    <cellStyle name="Pre-inputted cells 6 30" xfId="22360"/>
    <cellStyle name="Pre-inputted cells 6 31" xfId="22361"/>
    <cellStyle name="Pre-inputted cells 6 32" xfId="22362"/>
    <cellStyle name="Pre-inputted cells 6 33" xfId="22363"/>
    <cellStyle name="Pre-inputted cells 6 34" xfId="22364"/>
    <cellStyle name="Pre-inputted cells 6 35" xfId="22365"/>
    <cellStyle name="Pre-inputted cells 6 36" xfId="22366"/>
    <cellStyle name="Pre-inputted cells 6 37" xfId="22367"/>
    <cellStyle name="Pre-inputted cells 6 38" xfId="22368"/>
    <cellStyle name="Pre-inputted cells 6 39" xfId="22369"/>
    <cellStyle name="Pre-inputted cells 6 4" xfId="1519"/>
    <cellStyle name="Pre-inputted cells 6 4 10" xfId="22370"/>
    <cellStyle name="Pre-inputted cells 6 4 11" xfId="22371"/>
    <cellStyle name="Pre-inputted cells 6 4 12" xfId="22372"/>
    <cellStyle name="Pre-inputted cells 6 4 13" xfId="22373"/>
    <cellStyle name="Pre-inputted cells 6 4 14" xfId="22374"/>
    <cellStyle name="Pre-inputted cells 6 4 15" xfId="22375"/>
    <cellStyle name="Pre-inputted cells 6 4 16" xfId="22376"/>
    <cellStyle name="Pre-inputted cells 6 4 17" xfId="22377"/>
    <cellStyle name="Pre-inputted cells 6 4 18" xfId="22378"/>
    <cellStyle name="Pre-inputted cells 6 4 19" xfId="22379"/>
    <cellStyle name="Pre-inputted cells 6 4 2" xfId="22380"/>
    <cellStyle name="Pre-inputted cells 6 4 2 10" xfId="36314"/>
    <cellStyle name="Pre-inputted cells 6 4 2 11" xfId="36315"/>
    <cellStyle name="Pre-inputted cells 6 4 2 12" xfId="36316"/>
    <cellStyle name="Pre-inputted cells 6 4 2 13" xfId="36317"/>
    <cellStyle name="Pre-inputted cells 6 4 2 2" xfId="36318"/>
    <cellStyle name="Pre-inputted cells 6 4 2 3" xfId="36319"/>
    <cellStyle name="Pre-inputted cells 6 4 2 4" xfId="36320"/>
    <cellStyle name="Pre-inputted cells 6 4 2 5" xfId="36321"/>
    <cellStyle name="Pre-inputted cells 6 4 2 6" xfId="36322"/>
    <cellStyle name="Pre-inputted cells 6 4 2 7" xfId="36323"/>
    <cellStyle name="Pre-inputted cells 6 4 2 8" xfId="36324"/>
    <cellStyle name="Pre-inputted cells 6 4 2 9" xfId="36325"/>
    <cellStyle name="Pre-inputted cells 6 4 20" xfId="22381"/>
    <cellStyle name="Pre-inputted cells 6 4 21" xfId="22382"/>
    <cellStyle name="Pre-inputted cells 6 4 22" xfId="22383"/>
    <cellStyle name="Pre-inputted cells 6 4 23" xfId="22384"/>
    <cellStyle name="Pre-inputted cells 6 4 24" xfId="22385"/>
    <cellStyle name="Pre-inputted cells 6 4 25" xfId="22386"/>
    <cellStyle name="Pre-inputted cells 6 4 26" xfId="22387"/>
    <cellStyle name="Pre-inputted cells 6 4 27" xfId="22388"/>
    <cellStyle name="Pre-inputted cells 6 4 28" xfId="22389"/>
    <cellStyle name="Pre-inputted cells 6 4 29" xfId="22390"/>
    <cellStyle name="Pre-inputted cells 6 4 3" xfId="22391"/>
    <cellStyle name="Pre-inputted cells 6 4 30" xfId="22392"/>
    <cellStyle name="Pre-inputted cells 6 4 31" xfId="22393"/>
    <cellStyle name="Pre-inputted cells 6 4 32" xfId="22394"/>
    <cellStyle name="Pre-inputted cells 6 4 33" xfId="22395"/>
    <cellStyle name="Pre-inputted cells 6 4 34" xfId="22396"/>
    <cellStyle name="Pre-inputted cells 6 4 4" xfId="22397"/>
    <cellStyle name="Pre-inputted cells 6 4 5" xfId="22398"/>
    <cellStyle name="Pre-inputted cells 6 4 6" xfId="22399"/>
    <cellStyle name="Pre-inputted cells 6 4 7" xfId="22400"/>
    <cellStyle name="Pre-inputted cells 6 4 8" xfId="22401"/>
    <cellStyle name="Pre-inputted cells 6 4 9" xfId="22402"/>
    <cellStyle name="Pre-inputted cells 6 5" xfId="1520"/>
    <cellStyle name="Pre-inputted cells 6 5 10" xfId="22403"/>
    <cellStyle name="Pre-inputted cells 6 5 11" xfId="22404"/>
    <cellStyle name="Pre-inputted cells 6 5 12" xfId="22405"/>
    <cellStyle name="Pre-inputted cells 6 5 13" xfId="22406"/>
    <cellStyle name="Pre-inputted cells 6 5 14" xfId="22407"/>
    <cellStyle name="Pre-inputted cells 6 5 15" xfId="22408"/>
    <cellStyle name="Pre-inputted cells 6 5 16" xfId="22409"/>
    <cellStyle name="Pre-inputted cells 6 5 17" xfId="22410"/>
    <cellStyle name="Pre-inputted cells 6 5 18" xfId="22411"/>
    <cellStyle name="Pre-inputted cells 6 5 19" xfId="22412"/>
    <cellStyle name="Pre-inputted cells 6 5 2" xfId="22413"/>
    <cellStyle name="Pre-inputted cells 6 5 2 10" xfId="36326"/>
    <cellStyle name="Pre-inputted cells 6 5 2 11" xfId="36327"/>
    <cellStyle name="Pre-inputted cells 6 5 2 12" xfId="36328"/>
    <cellStyle name="Pre-inputted cells 6 5 2 13" xfId="36329"/>
    <cellStyle name="Pre-inputted cells 6 5 2 2" xfId="36330"/>
    <cellStyle name="Pre-inputted cells 6 5 2 3" xfId="36331"/>
    <cellStyle name="Pre-inputted cells 6 5 2 4" xfId="36332"/>
    <cellStyle name="Pre-inputted cells 6 5 2 5" xfId="36333"/>
    <cellStyle name="Pre-inputted cells 6 5 2 6" xfId="36334"/>
    <cellStyle name="Pre-inputted cells 6 5 2 7" xfId="36335"/>
    <cellStyle name="Pre-inputted cells 6 5 2 8" xfId="36336"/>
    <cellStyle name="Pre-inputted cells 6 5 2 9" xfId="36337"/>
    <cellStyle name="Pre-inputted cells 6 5 20" xfId="22414"/>
    <cellStyle name="Pre-inputted cells 6 5 21" xfId="22415"/>
    <cellStyle name="Pre-inputted cells 6 5 22" xfId="22416"/>
    <cellStyle name="Pre-inputted cells 6 5 23" xfId="22417"/>
    <cellStyle name="Pre-inputted cells 6 5 24" xfId="22418"/>
    <cellStyle name="Pre-inputted cells 6 5 25" xfId="22419"/>
    <cellStyle name="Pre-inputted cells 6 5 26" xfId="22420"/>
    <cellStyle name="Pre-inputted cells 6 5 27" xfId="22421"/>
    <cellStyle name="Pre-inputted cells 6 5 28" xfId="22422"/>
    <cellStyle name="Pre-inputted cells 6 5 29" xfId="22423"/>
    <cellStyle name="Pre-inputted cells 6 5 3" xfId="22424"/>
    <cellStyle name="Pre-inputted cells 6 5 30" xfId="22425"/>
    <cellStyle name="Pre-inputted cells 6 5 31" xfId="22426"/>
    <cellStyle name="Pre-inputted cells 6 5 32" xfId="22427"/>
    <cellStyle name="Pre-inputted cells 6 5 33" xfId="22428"/>
    <cellStyle name="Pre-inputted cells 6 5 34" xfId="22429"/>
    <cellStyle name="Pre-inputted cells 6 5 4" xfId="22430"/>
    <cellStyle name="Pre-inputted cells 6 5 5" xfId="22431"/>
    <cellStyle name="Pre-inputted cells 6 5 6" xfId="22432"/>
    <cellStyle name="Pre-inputted cells 6 5 7" xfId="22433"/>
    <cellStyle name="Pre-inputted cells 6 5 8" xfId="22434"/>
    <cellStyle name="Pre-inputted cells 6 5 9" xfId="22435"/>
    <cellStyle name="Pre-inputted cells 6 6" xfId="22436"/>
    <cellStyle name="Pre-inputted cells 6 6 10" xfId="36338"/>
    <cellStyle name="Pre-inputted cells 6 6 11" xfId="36339"/>
    <cellStyle name="Pre-inputted cells 6 6 12" xfId="36340"/>
    <cellStyle name="Pre-inputted cells 6 6 13" xfId="36341"/>
    <cellStyle name="Pre-inputted cells 6 6 2" xfId="36342"/>
    <cellStyle name="Pre-inputted cells 6 6 3" xfId="36343"/>
    <cellStyle name="Pre-inputted cells 6 6 4" xfId="36344"/>
    <cellStyle name="Pre-inputted cells 6 6 5" xfId="36345"/>
    <cellStyle name="Pre-inputted cells 6 6 6" xfId="36346"/>
    <cellStyle name="Pre-inputted cells 6 6 7" xfId="36347"/>
    <cellStyle name="Pre-inputted cells 6 6 8" xfId="36348"/>
    <cellStyle name="Pre-inputted cells 6 6 9" xfId="36349"/>
    <cellStyle name="Pre-inputted cells 6 7" xfId="22437"/>
    <cellStyle name="Pre-inputted cells 6 8" xfId="22438"/>
    <cellStyle name="Pre-inputted cells 6 9" xfId="22439"/>
    <cellStyle name="Pre-inputted cells 6_4 28 1_Asst_Health_Crit_AllTO_RIIO_20110714pm" xfId="1521"/>
    <cellStyle name="Pre-inputted cells 7" xfId="1522"/>
    <cellStyle name="Pre-inputted cells 7 10" xfId="22440"/>
    <cellStyle name="Pre-inputted cells 7 11" xfId="22441"/>
    <cellStyle name="Pre-inputted cells 7 12" xfId="22442"/>
    <cellStyle name="Pre-inputted cells 7 13" xfId="22443"/>
    <cellStyle name="Pre-inputted cells 7 14" xfId="22444"/>
    <cellStyle name="Pre-inputted cells 7 15" xfId="22445"/>
    <cellStyle name="Pre-inputted cells 7 16" xfId="22446"/>
    <cellStyle name="Pre-inputted cells 7 17" xfId="22447"/>
    <cellStyle name="Pre-inputted cells 7 18" xfId="22448"/>
    <cellStyle name="Pre-inputted cells 7 19" xfId="22449"/>
    <cellStyle name="Pre-inputted cells 7 2" xfId="1523"/>
    <cellStyle name="Pre-inputted cells 7 2 10" xfId="22450"/>
    <cellStyle name="Pre-inputted cells 7 2 11" xfId="22451"/>
    <cellStyle name="Pre-inputted cells 7 2 12" xfId="22452"/>
    <cellStyle name="Pre-inputted cells 7 2 13" xfId="22453"/>
    <cellStyle name="Pre-inputted cells 7 2 14" xfId="22454"/>
    <cellStyle name="Pre-inputted cells 7 2 15" xfId="22455"/>
    <cellStyle name="Pre-inputted cells 7 2 16" xfId="22456"/>
    <cellStyle name="Pre-inputted cells 7 2 17" xfId="22457"/>
    <cellStyle name="Pre-inputted cells 7 2 18" xfId="22458"/>
    <cellStyle name="Pre-inputted cells 7 2 19" xfId="22459"/>
    <cellStyle name="Pre-inputted cells 7 2 2" xfId="1524"/>
    <cellStyle name="Pre-inputted cells 7 2 2 10" xfId="22460"/>
    <cellStyle name="Pre-inputted cells 7 2 2 11" xfId="22461"/>
    <cellStyle name="Pre-inputted cells 7 2 2 12" xfId="22462"/>
    <cellStyle name="Pre-inputted cells 7 2 2 13" xfId="22463"/>
    <cellStyle name="Pre-inputted cells 7 2 2 14" xfId="22464"/>
    <cellStyle name="Pre-inputted cells 7 2 2 15" xfId="22465"/>
    <cellStyle name="Pre-inputted cells 7 2 2 16" xfId="22466"/>
    <cellStyle name="Pre-inputted cells 7 2 2 17" xfId="22467"/>
    <cellStyle name="Pre-inputted cells 7 2 2 18" xfId="22468"/>
    <cellStyle name="Pre-inputted cells 7 2 2 19" xfId="22469"/>
    <cellStyle name="Pre-inputted cells 7 2 2 2" xfId="1525"/>
    <cellStyle name="Pre-inputted cells 7 2 2 2 10" xfId="22470"/>
    <cellStyle name="Pre-inputted cells 7 2 2 2 11" xfId="22471"/>
    <cellStyle name="Pre-inputted cells 7 2 2 2 12" xfId="22472"/>
    <cellStyle name="Pre-inputted cells 7 2 2 2 13" xfId="22473"/>
    <cellStyle name="Pre-inputted cells 7 2 2 2 14" xfId="22474"/>
    <cellStyle name="Pre-inputted cells 7 2 2 2 15" xfId="22475"/>
    <cellStyle name="Pre-inputted cells 7 2 2 2 16" xfId="22476"/>
    <cellStyle name="Pre-inputted cells 7 2 2 2 17" xfId="22477"/>
    <cellStyle name="Pre-inputted cells 7 2 2 2 18" xfId="22478"/>
    <cellStyle name="Pre-inputted cells 7 2 2 2 19" xfId="22479"/>
    <cellStyle name="Pre-inputted cells 7 2 2 2 2" xfId="22480"/>
    <cellStyle name="Pre-inputted cells 7 2 2 2 2 10" xfId="36350"/>
    <cellStyle name="Pre-inputted cells 7 2 2 2 2 11" xfId="36351"/>
    <cellStyle name="Pre-inputted cells 7 2 2 2 2 12" xfId="36352"/>
    <cellStyle name="Pre-inputted cells 7 2 2 2 2 13" xfId="36353"/>
    <cellStyle name="Pre-inputted cells 7 2 2 2 2 2" xfId="36354"/>
    <cellStyle name="Pre-inputted cells 7 2 2 2 2 3" xfId="36355"/>
    <cellStyle name="Pre-inputted cells 7 2 2 2 2 4" xfId="36356"/>
    <cellStyle name="Pre-inputted cells 7 2 2 2 2 5" xfId="36357"/>
    <cellStyle name="Pre-inputted cells 7 2 2 2 2 6" xfId="36358"/>
    <cellStyle name="Pre-inputted cells 7 2 2 2 2 7" xfId="36359"/>
    <cellStyle name="Pre-inputted cells 7 2 2 2 2 8" xfId="36360"/>
    <cellStyle name="Pre-inputted cells 7 2 2 2 2 9" xfId="36361"/>
    <cellStyle name="Pre-inputted cells 7 2 2 2 20" xfId="22481"/>
    <cellStyle name="Pre-inputted cells 7 2 2 2 21" xfId="22482"/>
    <cellStyle name="Pre-inputted cells 7 2 2 2 22" xfId="22483"/>
    <cellStyle name="Pre-inputted cells 7 2 2 2 23" xfId="22484"/>
    <cellStyle name="Pre-inputted cells 7 2 2 2 24" xfId="22485"/>
    <cellStyle name="Pre-inputted cells 7 2 2 2 25" xfId="22486"/>
    <cellStyle name="Pre-inputted cells 7 2 2 2 26" xfId="22487"/>
    <cellStyle name="Pre-inputted cells 7 2 2 2 27" xfId="22488"/>
    <cellStyle name="Pre-inputted cells 7 2 2 2 28" xfId="22489"/>
    <cellStyle name="Pre-inputted cells 7 2 2 2 29" xfId="22490"/>
    <cellStyle name="Pre-inputted cells 7 2 2 2 3" xfId="22491"/>
    <cellStyle name="Pre-inputted cells 7 2 2 2 30" xfId="22492"/>
    <cellStyle name="Pre-inputted cells 7 2 2 2 31" xfId="22493"/>
    <cellStyle name="Pre-inputted cells 7 2 2 2 32" xfId="22494"/>
    <cellStyle name="Pre-inputted cells 7 2 2 2 33" xfId="22495"/>
    <cellStyle name="Pre-inputted cells 7 2 2 2 34" xfId="22496"/>
    <cellStyle name="Pre-inputted cells 7 2 2 2 4" xfId="22497"/>
    <cellStyle name="Pre-inputted cells 7 2 2 2 5" xfId="22498"/>
    <cellStyle name="Pre-inputted cells 7 2 2 2 6" xfId="22499"/>
    <cellStyle name="Pre-inputted cells 7 2 2 2 7" xfId="22500"/>
    <cellStyle name="Pre-inputted cells 7 2 2 2 8" xfId="22501"/>
    <cellStyle name="Pre-inputted cells 7 2 2 2 9" xfId="22502"/>
    <cellStyle name="Pre-inputted cells 7 2 2 20" xfId="22503"/>
    <cellStyle name="Pre-inputted cells 7 2 2 21" xfId="22504"/>
    <cellStyle name="Pre-inputted cells 7 2 2 22" xfId="22505"/>
    <cellStyle name="Pre-inputted cells 7 2 2 23" xfId="22506"/>
    <cellStyle name="Pre-inputted cells 7 2 2 24" xfId="22507"/>
    <cellStyle name="Pre-inputted cells 7 2 2 25" xfId="22508"/>
    <cellStyle name="Pre-inputted cells 7 2 2 26" xfId="22509"/>
    <cellStyle name="Pre-inputted cells 7 2 2 27" xfId="22510"/>
    <cellStyle name="Pre-inputted cells 7 2 2 28" xfId="22511"/>
    <cellStyle name="Pre-inputted cells 7 2 2 29" xfId="22512"/>
    <cellStyle name="Pre-inputted cells 7 2 2 3" xfId="22513"/>
    <cellStyle name="Pre-inputted cells 7 2 2 3 10" xfId="36362"/>
    <cellStyle name="Pre-inputted cells 7 2 2 3 11" xfId="36363"/>
    <cellStyle name="Pre-inputted cells 7 2 2 3 12" xfId="36364"/>
    <cellStyle name="Pre-inputted cells 7 2 2 3 13" xfId="36365"/>
    <cellStyle name="Pre-inputted cells 7 2 2 3 2" xfId="36366"/>
    <cellStyle name="Pre-inputted cells 7 2 2 3 3" xfId="36367"/>
    <cellStyle name="Pre-inputted cells 7 2 2 3 4" xfId="36368"/>
    <cellStyle name="Pre-inputted cells 7 2 2 3 5" xfId="36369"/>
    <cellStyle name="Pre-inputted cells 7 2 2 3 6" xfId="36370"/>
    <cellStyle name="Pre-inputted cells 7 2 2 3 7" xfId="36371"/>
    <cellStyle name="Pre-inputted cells 7 2 2 3 8" xfId="36372"/>
    <cellStyle name="Pre-inputted cells 7 2 2 3 9" xfId="36373"/>
    <cellStyle name="Pre-inputted cells 7 2 2 30" xfId="22514"/>
    <cellStyle name="Pre-inputted cells 7 2 2 31" xfId="22515"/>
    <cellStyle name="Pre-inputted cells 7 2 2 4" xfId="22516"/>
    <cellStyle name="Pre-inputted cells 7 2 2 5" xfId="22517"/>
    <cellStyle name="Pre-inputted cells 7 2 2 6" xfId="22518"/>
    <cellStyle name="Pre-inputted cells 7 2 2 7" xfId="22519"/>
    <cellStyle name="Pre-inputted cells 7 2 2 8" xfId="22520"/>
    <cellStyle name="Pre-inputted cells 7 2 2 9" xfId="22521"/>
    <cellStyle name="Pre-inputted cells 7 2 2_4 28 1_Asst_Health_Crit_AllTO_RIIO_20110714pm" xfId="1526"/>
    <cellStyle name="Pre-inputted cells 7 2 20" xfId="22522"/>
    <cellStyle name="Pre-inputted cells 7 2 21" xfId="22523"/>
    <cellStyle name="Pre-inputted cells 7 2 22" xfId="22524"/>
    <cellStyle name="Pre-inputted cells 7 2 23" xfId="22525"/>
    <cellStyle name="Pre-inputted cells 7 2 24" xfId="22526"/>
    <cellStyle name="Pre-inputted cells 7 2 25" xfId="22527"/>
    <cellStyle name="Pre-inputted cells 7 2 26" xfId="22528"/>
    <cellStyle name="Pre-inputted cells 7 2 27" xfId="22529"/>
    <cellStyle name="Pre-inputted cells 7 2 28" xfId="22530"/>
    <cellStyle name="Pre-inputted cells 7 2 29" xfId="22531"/>
    <cellStyle name="Pre-inputted cells 7 2 3" xfId="1527"/>
    <cellStyle name="Pre-inputted cells 7 2 3 10" xfId="22532"/>
    <cellStyle name="Pre-inputted cells 7 2 3 11" xfId="22533"/>
    <cellStyle name="Pre-inputted cells 7 2 3 12" xfId="22534"/>
    <cellStyle name="Pre-inputted cells 7 2 3 13" xfId="22535"/>
    <cellStyle name="Pre-inputted cells 7 2 3 14" xfId="22536"/>
    <cellStyle name="Pre-inputted cells 7 2 3 15" xfId="22537"/>
    <cellStyle name="Pre-inputted cells 7 2 3 16" xfId="22538"/>
    <cellStyle name="Pre-inputted cells 7 2 3 17" xfId="22539"/>
    <cellStyle name="Pre-inputted cells 7 2 3 18" xfId="22540"/>
    <cellStyle name="Pre-inputted cells 7 2 3 19" xfId="22541"/>
    <cellStyle name="Pre-inputted cells 7 2 3 2" xfId="22542"/>
    <cellStyle name="Pre-inputted cells 7 2 3 2 10" xfId="36374"/>
    <cellStyle name="Pre-inputted cells 7 2 3 2 11" xfId="36375"/>
    <cellStyle name="Pre-inputted cells 7 2 3 2 12" xfId="36376"/>
    <cellStyle name="Pre-inputted cells 7 2 3 2 13" xfId="36377"/>
    <cellStyle name="Pre-inputted cells 7 2 3 2 2" xfId="36378"/>
    <cellStyle name="Pre-inputted cells 7 2 3 2 3" xfId="36379"/>
    <cellStyle name="Pre-inputted cells 7 2 3 2 4" xfId="36380"/>
    <cellStyle name="Pre-inputted cells 7 2 3 2 5" xfId="36381"/>
    <cellStyle name="Pre-inputted cells 7 2 3 2 6" xfId="36382"/>
    <cellStyle name="Pre-inputted cells 7 2 3 2 7" xfId="36383"/>
    <cellStyle name="Pre-inputted cells 7 2 3 2 8" xfId="36384"/>
    <cellStyle name="Pre-inputted cells 7 2 3 2 9" xfId="36385"/>
    <cellStyle name="Pre-inputted cells 7 2 3 20" xfId="22543"/>
    <cellStyle name="Pre-inputted cells 7 2 3 21" xfId="22544"/>
    <cellStyle name="Pre-inputted cells 7 2 3 22" xfId="22545"/>
    <cellStyle name="Pre-inputted cells 7 2 3 23" xfId="22546"/>
    <cellStyle name="Pre-inputted cells 7 2 3 24" xfId="22547"/>
    <cellStyle name="Pre-inputted cells 7 2 3 25" xfId="22548"/>
    <cellStyle name="Pre-inputted cells 7 2 3 26" xfId="22549"/>
    <cellStyle name="Pre-inputted cells 7 2 3 27" xfId="22550"/>
    <cellStyle name="Pre-inputted cells 7 2 3 28" xfId="22551"/>
    <cellStyle name="Pre-inputted cells 7 2 3 29" xfId="22552"/>
    <cellStyle name="Pre-inputted cells 7 2 3 3" xfId="22553"/>
    <cellStyle name="Pre-inputted cells 7 2 3 30" xfId="22554"/>
    <cellStyle name="Pre-inputted cells 7 2 3 4" xfId="22555"/>
    <cellStyle name="Pre-inputted cells 7 2 3 5" xfId="22556"/>
    <cellStyle name="Pre-inputted cells 7 2 3 6" xfId="22557"/>
    <cellStyle name="Pre-inputted cells 7 2 3 7" xfId="22558"/>
    <cellStyle name="Pre-inputted cells 7 2 3 8" xfId="22559"/>
    <cellStyle name="Pre-inputted cells 7 2 3 9" xfId="22560"/>
    <cellStyle name="Pre-inputted cells 7 2 30" xfId="22561"/>
    <cellStyle name="Pre-inputted cells 7 2 31" xfId="22562"/>
    <cellStyle name="Pre-inputted cells 7 2 32" xfId="22563"/>
    <cellStyle name="Pre-inputted cells 7 2 33" xfId="22564"/>
    <cellStyle name="Pre-inputted cells 7 2 4" xfId="1528"/>
    <cellStyle name="Pre-inputted cells 7 2 4 10" xfId="22565"/>
    <cellStyle name="Pre-inputted cells 7 2 4 11" xfId="22566"/>
    <cellStyle name="Pre-inputted cells 7 2 4 12" xfId="22567"/>
    <cellStyle name="Pre-inputted cells 7 2 4 13" xfId="22568"/>
    <cellStyle name="Pre-inputted cells 7 2 4 14" xfId="22569"/>
    <cellStyle name="Pre-inputted cells 7 2 4 15" xfId="22570"/>
    <cellStyle name="Pre-inputted cells 7 2 4 16" xfId="22571"/>
    <cellStyle name="Pre-inputted cells 7 2 4 17" xfId="22572"/>
    <cellStyle name="Pre-inputted cells 7 2 4 18" xfId="22573"/>
    <cellStyle name="Pre-inputted cells 7 2 4 19" xfId="22574"/>
    <cellStyle name="Pre-inputted cells 7 2 4 2" xfId="22575"/>
    <cellStyle name="Pre-inputted cells 7 2 4 2 10" xfId="36386"/>
    <cellStyle name="Pre-inputted cells 7 2 4 2 11" xfId="36387"/>
    <cellStyle name="Pre-inputted cells 7 2 4 2 12" xfId="36388"/>
    <cellStyle name="Pre-inputted cells 7 2 4 2 13" xfId="36389"/>
    <cellStyle name="Pre-inputted cells 7 2 4 2 2" xfId="36390"/>
    <cellStyle name="Pre-inputted cells 7 2 4 2 3" xfId="36391"/>
    <cellStyle name="Pre-inputted cells 7 2 4 2 4" xfId="36392"/>
    <cellStyle name="Pre-inputted cells 7 2 4 2 5" xfId="36393"/>
    <cellStyle name="Pre-inputted cells 7 2 4 2 6" xfId="36394"/>
    <cellStyle name="Pre-inputted cells 7 2 4 2 7" xfId="36395"/>
    <cellStyle name="Pre-inputted cells 7 2 4 2 8" xfId="36396"/>
    <cellStyle name="Pre-inputted cells 7 2 4 2 9" xfId="36397"/>
    <cellStyle name="Pre-inputted cells 7 2 4 20" xfId="22576"/>
    <cellStyle name="Pre-inputted cells 7 2 4 21" xfId="22577"/>
    <cellStyle name="Pre-inputted cells 7 2 4 22" xfId="22578"/>
    <cellStyle name="Pre-inputted cells 7 2 4 23" xfId="22579"/>
    <cellStyle name="Pre-inputted cells 7 2 4 24" xfId="22580"/>
    <cellStyle name="Pre-inputted cells 7 2 4 25" xfId="22581"/>
    <cellStyle name="Pre-inputted cells 7 2 4 26" xfId="22582"/>
    <cellStyle name="Pre-inputted cells 7 2 4 27" xfId="22583"/>
    <cellStyle name="Pre-inputted cells 7 2 4 28" xfId="22584"/>
    <cellStyle name="Pre-inputted cells 7 2 4 29" xfId="22585"/>
    <cellStyle name="Pre-inputted cells 7 2 4 3" xfId="22586"/>
    <cellStyle name="Pre-inputted cells 7 2 4 30" xfId="22587"/>
    <cellStyle name="Pre-inputted cells 7 2 4 4" xfId="22588"/>
    <cellStyle name="Pre-inputted cells 7 2 4 5" xfId="22589"/>
    <cellStyle name="Pre-inputted cells 7 2 4 6" xfId="22590"/>
    <cellStyle name="Pre-inputted cells 7 2 4 7" xfId="22591"/>
    <cellStyle name="Pre-inputted cells 7 2 4 8" xfId="22592"/>
    <cellStyle name="Pre-inputted cells 7 2 4 9" xfId="22593"/>
    <cellStyle name="Pre-inputted cells 7 2 5" xfId="22594"/>
    <cellStyle name="Pre-inputted cells 7 2 5 10" xfId="36398"/>
    <cellStyle name="Pre-inputted cells 7 2 5 11" xfId="36399"/>
    <cellStyle name="Pre-inputted cells 7 2 5 12" xfId="36400"/>
    <cellStyle name="Pre-inputted cells 7 2 5 13" xfId="36401"/>
    <cellStyle name="Pre-inputted cells 7 2 5 2" xfId="36402"/>
    <cellStyle name="Pre-inputted cells 7 2 5 3" xfId="36403"/>
    <cellStyle name="Pre-inputted cells 7 2 5 4" xfId="36404"/>
    <cellStyle name="Pre-inputted cells 7 2 5 5" xfId="36405"/>
    <cellStyle name="Pre-inputted cells 7 2 5 6" xfId="36406"/>
    <cellStyle name="Pre-inputted cells 7 2 5 7" xfId="36407"/>
    <cellStyle name="Pre-inputted cells 7 2 5 8" xfId="36408"/>
    <cellStyle name="Pre-inputted cells 7 2 5 9" xfId="36409"/>
    <cellStyle name="Pre-inputted cells 7 2 6" xfId="22595"/>
    <cellStyle name="Pre-inputted cells 7 2 7" xfId="22596"/>
    <cellStyle name="Pre-inputted cells 7 2 8" xfId="22597"/>
    <cellStyle name="Pre-inputted cells 7 2 9" xfId="22598"/>
    <cellStyle name="Pre-inputted cells 7 2_4 28 1_Asst_Health_Crit_AllTO_RIIO_20110714pm" xfId="1529"/>
    <cellStyle name="Pre-inputted cells 7 20" xfId="22599"/>
    <cellStyle name="Pre-inputted cells 7 21" xfId="22600"/>
    <cellStyle name="Pre-inputted cells 7 22" xfId="22601"/>
    <cellStyle name="Pre-inputted cells 7 23" xfId="22602"/>
    <cellStyle name="Pre-inputted cells 7 24" xfId="22603"/>
    <cellStyle name="Pre-inputted cells 7 25" xfId="22604"/>
    <cellStyle name="Pre-inputted cells 7 26" xfId="22605"/>
    <cellStyle name="Pre-inputted cells 7 27" xfId="22606"/>
    <cellStyle name="Pre-inputted cells 7 28" xfId="22607"/>
    <cellStyle name="Pre-inputted cells 7 29" xfId="22608"/>
    <cellStyle name="Pre-inputted cells 7 3" xfId="1530"/>
    <cellStyle name="Pre-inputted cells 7 3 10" xfId="22609"/>
    <cellStyle name="Pre-inputted cells 7 3 11" xfId="22610"/>
    <cellStyle name="Pre-inputted cells 7 3 12" xfId="22611"/>
    <cellStyle name="Pre-inputted cells 7 3 13" xfId="22612"/>
    <cellStyle name="Pre-inputted cells 7 3 14" xfId="22613"/>
    <cellStyle name="Pre-inputted cells 7 3 15" xfId="22614"/>
    <cellStyle name="Pre-inputted cells 7 3 16" xfId="22615"/>
    <cellStyle name="Pre-inputted cells 7 3 17" xfId="22616"/>
    <cellStyle name="Pre-inputted cells 7 3 18" xfId="22617"/>
    <cellStyle name="Pre-inputted cells 7 3 19" xfId="22618"/>
    <cellStyle name="Pre-inputted cells 7 3 2" xfId="1531"/>
    <cellStyle name="Pre-inputted cells 7 3 2 10" xfId="22619"/>
    <cellStyle name="Pre-inputted cells 7 3 2 11" xfId="22620"/>
    <cellStyle name="Pre-inputted cells 7 3 2 12" xfId="22621"/>
    <cellStyle name="Pre-inputted cells 7 3 2 13" xfId="22622"/>
    <cellStyle name="Pre-inputted cells 7 3 2 14" xfId="22623"/>
    <cellStyle name="Pre-inputted cells 7 3 2 15" xfId="22624"/>
    <cellStyle name="Pre-inputted cells 7 3 2 16" xfId="22625"/>
    <cellStyle name="Pre-inputted cells 7 3 2 17" xfId="22626"/>
    <cellStyle name="Pre-inputted cells 7 3 2 18" xfId="22627"/>
    <cellStyle name="Pre-inputted cells 7 3 2 19" xfId="22628"/>
    <cellStyle name="Pre-inputted cells 7 3 2 2" xfId="22629"/>
    <cellStyle name="Pre-inputted cells 7 3 2 2 10" xfId="36410"/>
    <cellStyle name="Pre-inputted cells 7 3 2 2 11" xfId="36411"/>
    <cellStyle name="Pre-inputted cells 7 3 2 2 12" xfId="36412"/>
    <cellStyle name="Pre-inputted cells 7 3 2 2 13" xfId="36413"/>
    <cellStyle name="Pre-inputted cells 7 3 2 2 2" xfId="36414"/>
    <cellStyle name="Pre-inputted cells 7 3 2 2 3" xfId="36415"/>
    <cellStyle name="Pre-inputted cells 7 3 2 2 4" xfId="36416"/>
    <cellStyle name="Pre-inputted cells 7 3 2 2 5" xfId="36417"/>
    <cellStyle name="Pre-inputted cells 7 3 2 2 6" xfId="36418"/>
    <cellStyle name="Pre-inputted cells 7 3 2 2 7" xfId="36419"/>
    <cellStyle name="Pre-inputted cells 7 3 2 2 8" xfId="36420"/>
    <cellStyle name="Pre-inputted cells 7 3 2 2 9" xfId="36421"/>
    <cellStyle name="Pre-inputted cells 7 3 2 20" xfId="22630"/>
    <cellStyle name="Pre-inputted cells 7 3 2 21" xfId="22631"/>
    <cellStyle name="Pre-inputted cells 7 3 2 22" xfId="22632"/>
    <cellStyle name="Pre-inputted cells 7 3 2 23" xfId="22633"/>
    <cellStyle name="Pre-inputted cells 7 3 2 24" xfId="22634"/>
    <cellStyle name="Pre-inputted cells 7 3 2 25" xfId="22635"/>
    <cellStyle name="Pre-inputted cells 7 3 2 26" xfId="22636"/>
    <cellStyle name="Pre-inputted cells 7 3 2 27" xfId="22637"/>
    <cellStyle name="Pre-inputted cells 7 3 2 28" xfId="22638"/>
    <cellStyle name="Pre-inputted cells 7 3 2 29" xfId="22639"/>
    <cellStyle name="Pre-inputted cells 7 3 2 3" xfId="22640"/>
    <cellStyle name="Pre-inputted cells 7 3 2 30" xfId="22641"/>
    <cellStyle name="Pre-inputted cells 7 3 2 31" xfId="22642"/>
    <cellStyle name="Pre-inputted cells 7 3 2 32" xfId="22643"/>
    <cellStyle name="Pre-inputted cells 7 3 2 33" xfId="22644"/>
    <cellStyle name="Pre-inputted cells 7 3 2 34" xfId="22645"/>
    <cellStyle name="Pre-inputted cells 7 3 2 4" xfId="22646"/>
    <cellStyle name="Pre-inputted cells 7 3 2 5" xfId="22647"/>
    <cellStyle name="Pre-inputted cells 7 3 2 6" xfId="22648"/>
    <cellStyle name="Pre-inputted cells 7 3 2 7" xfId="22649"/>
    <cellStyle name="Pre-inputted cells 7 3 2 8" xfId="22650"/>
    <cellStyle name="Pre-inputted cells 7 3 2 9" xfId="22651"/>
    <cellStyle name="Pre-inputted cells 7 3 20" xfId="22652"/>
    <cellStyle name="Pre-inputted cells 7 3 21" xfId="22653"/>
    <cellStyle name="Pre-inputted cells 7 3 22" xfId="22654"/>
    <cellStyle name="Pre-inputted cells 7 3 23" xfId="22655"/>
    <cellStyle name="Pre-inputted cells 7 3 24" xfId="22656"/>
    <cellStyle name="Pre-inputted cells 7 3 25" xfId="22657"/>
    <cellStyle name="Pre-inputted cells 7 3 26" xfId="22658"/>
    <cellStyle name="Pre-inputted cells 7 3 27" xfId="22659"/>
    <cellStyle name="Pre-inputted cells 7 3 28" xfId="22660"/>
    <cellStyle name="Pre-inputted cells 7 3 29" xfId="22661"/>
    <cellStyle name="Pre-inputted cells 7 3 3" xfId="22662"/>
    <cellStyle name="Pre-inputted cells 7 3 3 10" xfId="36422"/>
    <cellStyle name="Pre-inputted cells 7 3 3 11" xfId="36423"/>
    <cellStyle name="Pre-inputted cells 7 3 3 12" xfId="36424"/>
    <cellStyle name="Pre-inputted cells 7 3 3 13" xfId="36425"/>
    <cellStyle name="Pre-inputted cells 7 3 3 2" xfId="36426"/>
    <cellStyle name="Pre-inputted cells 7 3 3 3" xfId="36427"/>
    <cellStyle name="Pre-inputted cells 7 3 3 4" xfId="36428"/>
    <cellStyle name="Pre-inputted cells 7 3 3 5" xfId="36429"/>
    <cellStyle name="Pre-inputted cells 7 3 3 6" xfId="36430"/>
    <cellStyle name="Pre-inputted cells 7 3 3 7" xfId="36431"/>
    <cellStyle name="Pre-inputted cells 7 3 3 8" xfId="36432"/>
    <cellStyle name="Pre-inputted cells 7 3 3 9" xfId="36433"/>
    <cellStyle name="Pre-inputted cells 7 3 30" xfId="22663"/>
    <cellStyle name="Pre-inputted cells 7 3 31" xfId="22664"/>
    <cellStyle name="Pre-inputted cells 7 3 32" xfId="22665"/>
    <cellStyle name="Pre-inputted cells 7 3 33" xfId="22666"/>
    <cellStyle name="Pre-inputted cells 7 3 34" xfId="22667"/>
    <cellStyle name="Pre-inputted cells 7 3 35" xfId="22668"/>
    <cellStyle name="Pre-inputted cells 7 3 4" xfId="22669"/>
    <cellStyle name="Pre-inputted cells 7 3 5" xfId="22670"/>
    <cellStyle name="Pre-inputted cells 7 3 6" xfId="22671"/>
    <cellStyle name="Pre-inputted cells 7 3 7" xfId="22672"/>
    <cellStyle name="Pre-inputted cells 7 3 8" xfId="22673"/>
    <cellStyle name="Pre-inputted cells 7 3 9" xfId="22674"/>
    <cellStyle name="Pre-inputted cells 7 3_4 28 1_Asst_Health_Crit_AllTO_RIIO_20110714pm" xfId="1532"/>
    <cellStyle name="Pre-inputted cells 7 30" xfId="22675"/>
    <cellStyle name="Pre-inputted cells 7 31" xfId="22676"/>
    <cellStyle name="Pre-inputted cells 7 32" xfId="22677"/>
    <cellStyle name="Pre-inputted cells 7 33" xfId="22678"/>
    <cellStyle name="Pre-inputted cells 7 34" xfId="22679"/>
    <cellStyle name="Pre-inputted cells 7 35" xfId="22680"/>
    <cellStyle name="Pre-inputted cells 7 36" xfId="22681"/>
    <cellStyle name="Pre-inputted cells 7 37" xfId="22682"/>
    <cellStyle name="Pre-inputted cells 7 38" xfId="22683"/>
    <cellStyle name="Pre-inputted cells 7 39" xfId="22684"/>
    <cellStyle name="Pre-inputted cells 7 4" xfId="1533"/>
    <cellStyle name="Pre-inputted cells 7 4 10" xfId="22685"/>
    <cellStyle name="Pre-inputted cells 7 4 11" xfId="22686"/>
    <cellStyle name="Pre-inputted cells 7 4 12" xfId="22687"/>
    <cellStyle name="Pre-inputted cells 7 4 13" xfId="22688"/>
    <cellStyle name="Pre-inputted cells 7 4 14" xfId="22689"/>
    <cellStyle name="Pre-inputted cells 7 4 15" xfId="22690"/>
    <cellStyle name="Pre-inputted cells 7 4 16" xfId="22691"/>
    <cellStyle name="Pre-inputted cells 7 4 17" xfId="22692"/>
    <cellStyle name="Pre-inputted cells 7 4 18" xfId="22693"/>
    <cellStyle name="Pre-inputted cells 7 4 19" xfId="22694"/>
    <cellStyle name="Pre-inputted cells 7 4 2" xfId="22695"/>
    <cellStyle name="Pre-inputted cells 7 4 2 10" xfId="36434"/>
    <cellStyle name="Pre-inputted cells 7 4 2 11" xfId="36435"/>
    <cellStyle name="Pre-inputted cells 7 4 2 12" xfId="36436"/>
    <cellStyle name="Pre-inputted cells 7 4 2 13" xfId="36437"/>
    <cellStyle name="Pre-inputted cells 7 4 2 2" xfId="36438"/>
    <cellStyle name="Pre-inputted cells 7 4 2 3" xfId="36439"/>
    <cellStyle name="Pre-inputted cells 7 4 2 4" xfId="36440"/>
    <cellStyle name="Pre-inputted cells 7 4 2 5" xfId="36441"/>
    <cellStyle name="Pre-inputted cells 7 4 2 6" xfId="36442"/>
    <cellStyle name="Pre-inputted cells 7 4 2 7" xfId="36443"/>
    <cellStyle name="Pre-inputted cells 7 4 2 8" xfId="36444"/>
    <cellStyle name="Pre-inputted cells 7 4 2 9" xfId="36445"/>
    <cellStyle name="Pre-inputted cells 7 4 20" xfId="22696"/>
    <cellStyle name="Pre-inputted cells 7 4 21" xfId="22697"/>
    <cellStyle name="Pre-inputted cells 7 4 22" xfId="22698"/>
    <cellStyle name="Pre-inputted cells 7 4 23" xfId="22699"/>
    <cellStyle name="Pre-inputted cells 7 4 24" xfId="22700"/>
    <cellStyle name="Pre-inputted cells 7 4 25" xfId="22701"/>
    <cellStyle name="Pre-inputted cells 7 4 26" xfId="22702"/>
    <cellStyle name="Pre-inputted cells 7 4 27" xfId="22703"/>
    <cellStyle name="Pre-inputted cells 7 4 28" xfId="22704"/>
    <cellStyle name="Pre-inputted cells 7 4 29" xfId="22705"/>
    <cellStyle name="Pre-inputted cells 7 4 3" xfId="22706"/>
    <cellStyle name="Pre-inputted cells 7 4 30" xfId="22707"/>
    <cellStyle name="Pre-inputted cells 7 4 31" xfId="22708"/>
    <cellStyle name="Pre-inputted cells 7 4 32" xfId="22709"/>
    <cellStyle name="Pre-inputted cells 7 4 33" xfId="22710"/>
    <cellStyle name="Pre-inputted cells 7 4 34" xfId="22711"/>
    <cellStyle name="Pre-inputted cells 7 4 4" xfId="22712"/>
    <cellStyle name="Pre-inputted cells 7 4 5" xfId="22713"/>
    <cellStyle name="Pre-inputted cells 7 4 6" xfId="22714"/>
    <cellStyle name="Pre-inputted cells 7 4 7" xfId="22715"/>
    <cellStyle name="Pre-inputted cells 7 4 8" xfId="22716"/>
    <cellStyle name="Pre-inputted cells 7 4 9" xfId="22717"/>
    <cellStyle name="Pre-inputted cells 7 5" xfId="1534"/>
    <cellStyle name="Pre-inputted cells 7 5 10" xfId="22718"/>
    <cellStyle name="Pre-inputted cells 7 5 11" xfId="22719"/>
    <cellStyle name="Pre-inputted cells 7 5 12" xfId="22720"/>
    <cellStyle name="Pre-inputted cells 7 5 13" xfId="22721"/>
    <cellStyle name="Pre-inputted cells 7 5 14" xfId="22722"/>
    <cellStyle name="Pre-inputted cells 7 5 15" xfId="22723"/>
    <cellStyle name="Pre-inputted cells 7 5 16" xfId="22724"/>
    <cellStyle name="Pre-inputted cells 7 5 17" xfId="22725"/>
    <cellStyle name="Pre-inputted cells 7 5 18" xfId="22726"/>
    <cellStyle name="Pre-inputted cells 7 5 19" xfId="22727"/>
    <cellStyle name="Pre-inputted cells 7 5 2" xfId="22728"/>
    <cellStyle name="Pre-inputted cells 7 5 2 10" xfId="36446"/>
    <cellStyle name="Pre-inputted cells 7 5 2 11" xfId="36447"/>
    <cellStyle name="Pre-inputted cells 7 5 2 12" xfId="36448"/>
    <cellStyle name="Pre-inputted cells 7 5 2 13" xfId="36449"/>
    <cellStyle name="Pre-inputted cells 7 5 2 2" xfId="36450"/>
    <cellStyle name="Pre-inputted cells 7 5 2 3" xfId="36451"/>
    <cellStyle name="Pre-inputted cells 7 5 2 4" xfId="36452"/>
    <cellStyle name="Pre-inputted cells 7 5 2 5" xfId="36453"/>
    <cellStyle name="Pre-inputted cells 7 5 2 6" xfId="36454"/>
    <cellStyle name="Pre-inputted cells 7 5 2 7" xfId="36455"/>
    <cellStyle name="Pre-inputted cells 7 5 2 8" xfId="36456"/>
    <cellStyle name="Pre-inputted cells 7 5 2 9" xfId="36457"/>
    <cellStyle name="Pre-inputted cells 7 5 20" xfId="22729"/>
    <cellStyle name="Pre-inputted cells 7 5 21" xfId="22730"/>
    <cellStyle name="Pre-inputted cells 7 5 22" xfId="22731"/>
    <cellStyle name="Pre-inputted cells 7 5 23" xfId="22732"/>
    <cellStyle name="Pre-inputted cells 7 5 24" xfId="22733"/>
    <cellStyle name="Pre-inputted cells 7 5 25" xfId="22734"/>
    <cellStyle name="Pre-inputted cells 7 5 26" xfId="22735"/>
    <cellStyle name="Pre-inputted cells 7 5 27" xfId="22736"/>
    <cellStyle name="Pre-inputted cells 7 5 28" xfId="22737"/>
    <cellStyle name="Pre-inputted cells 7 5 29" xfId="22738"/>
    <cellStyle name="Pre-inputted cells 7 5 3" xfId="22739"/>
    <cellStyle name="Pre-inputted cells 7 5 30" xfId="22740"/>
    <cellStyle name="Pre-inputted cells 7 5 31" xfId="22741"/>
    <cellStyle name="Pre-inputted cells 7 5 32" xfId="22742"/>
    <cellStyle name="Pre-inputted cells 7 5 33" xfId="22743"/>
    <cellStyle name="Pre-inputted cells 7 5 34" xfId="22744"/>
    <cellStyle name="Pre-inputted cells 7 5 4" xfId="22745"/>
    <cellStyle name="Pre-inputted cells 7 5 5" xfId="22746"/>
    <cellStyle name="Pre-inputted cells 7 5 6" xfId="22747"/>
    <cellStyle name="Pre-inputted cells 7 5 7" xfId="22748"/>
    <cellStyle name="Pre-inputted cells 7 5 8" xfId="22749"/>
    <cellStyle name="Pre-inputted cells 7 5 9" xfId="22750"/>
    <cellStyle name="Pre-inputted cells 7 6" xfId="22751"/>
    <cellStyle name="Pre-inputted cells 7 6 10" xfId="36458"/>
    <cellStyle name="Pre-inputted cells 7 6 11" xfId="36459"/>
    <cellStyle name="Pre-inputted cells 7 6 12" xfId="36460"/>
    <cellStyle name="Pre-inputted cells 7 6 13" xfId="36461"/>
    <cellStyle name="Pre-inputted cells 7 6 2" xfId="36462"/>
    <cellStyle name="Pre-inputted cells 7 6 3" xfId="36463"/>
    <cellStyle name="Pre-inputted cells 7 6 4" xfId="36464"/>
    <cellStyle name="Pre-inputted cells 7 6 5" xfId="36465"/>
    <cellStyle name="Pre-inputted cells 7 6 6" xfId="36466"/>
    <cellStyle name="Pre-inputted cells 7 6 7" xfId="36467"/>
    <cellStyle name="Pre-inputted cells 7 6 8" xfId="36468"/>
    <cellStyle name="Pre-inputted cells 7 6 9" xfId="36469"/>
    <cellStyle name="Pre-inputted cells 7 7" xfId="22752"/>
    <cellStyle name="Pre-inputted cells 7 8" xfId="22753"/>
    <cellStyle name="Pre-inputted cells 7 9" xfId="22754"/>
    <cellStyle name="Pre-inputted cells 7_4 28 1_Asst_Health_Crit_AllTO_RIIO_20110714pm" xfId="1535"/>
    <cellStyle name="Pre-inputted cells 8" xfId="1536"/>
    <cellStyle name="Pre-inputted cells 8 10" xfId="22755"/>
    <cellStyle name="Pre-inputted cells 8 11" xfId="22756"/>
    <cellStyle name="Pre-inputted cells 8 12" xfId="22757"/>
    <cellStyle name="Pre-inputted cells 8 13" xfId="22758"/>
    <cellStyle name="Pre-inputted cells 8 14" xfId="22759"/>
    <cellStyle name="Pre-inputted cells 8 15" xfId="22760"/>
    <cellStyle name="Pre-inputted cells 8 16" xfId="22761"/>
    <cellStyle name="Pre-inputted cells 8 17" xfId="22762"/>
    <cellStyle name="Pre-inputted cells 8 18" xfId="22763"/>
    <cellStyle name="Pre-inputted cells 8 19" xfId="22764"/>
    <cellStyle name="Pre-inputted cells 8 2" xfId="1537"/>
    <cellStyle name="Pre-inputted cells 8 2 10" xfId="22765"/>
    <cellStyle name="Pre-inputted cells 8 2 11" xfId="22766"/>
    <cellStyle name="Pre-inputted cells 8 2 12" xfId="22767"/>
    <cellStyle name="Pre-inputted cells 8 2 13" xfId="22768"/>
    <cellStyle name="Pre-inputted cells 8 2 14" xfId="22769"/>
    <cellStyle name="Pre-inputted cells 8 2 15" xfId="22770"/>
    <cellStyle name="Pre-inputted cells 8 2 16" xfId="22771"/>
    <cellStyle name="Pre-inputted cells 8 2 17" xfId="22772"/>
    <cellStyle name="Pre-inputted cells 8 2 18" xfId="22773"/>
    <cellStyle name="Pre-inputted cells 8 2 19" xfId="22774"/>
    <cellStyle name="Pre-inputted cells 8 2 2" xfId="22775"/>
    <cellStyle name="Pre-inputted cells 8 2 2 10" xfId="36470"/>
    <cellStyle name="Pre-inputted cells 8 2 2 11" xfId="36471"/>
    <cellStyle name="Pre-inputted cells 8 2 2 12" xfId="36472"/>
    <cellStyle name="Pre-inputted cells 8 2 2 13" xfId="36473"/>
    <cellStyle name="Pre-inputted cells 8 2 2 2" xfId="36474"/>
    <cellStyle name="Pre-inputted cells 8 2 2 3" xfId="36475"/>
    <cellStyle name="Pre-inputted cells 8 2 2 4" xfId="36476"/>
    <cellStyle name="Pre-inputted cells 8 2 2 5" xfId="36477"/>
    <cellStyle name="Pre-inputted cells 8 2 2 6" xfId="36478"/>
    <cellStyle name="Pre-inputted cells 8 2 2 7" xfId="36479"/>
    <cellStyle name="Pre-inputted cells 8 2 2 8" xfId="36480"/>
    <cellStyle name="Pre-inputted cells 8 2 2 9" xfId="36481"/>
    <cellStyle name="Pre-inputted cells 8 2 20" xfId="22776"/>
    <cellStyle name="Pre-inputted cells 8 2 21" xfId="22777"/>
    <cellStyle name="Pre-inputted cells 8 2 22" xfId="22778"/>
    <cellStyle name="Pre-inputted cells 8 2 23" xfId="22779"/>
    <cellStyle name="Pre-inputted cells 8 2 24" xfId="22780"/>
    <cellStyle name="Pre-inputted cells 8 2 25" xfId="22781"/>
    <cellStyle name="Pre-inputted cells 8 2 26" xfId="22782"/>
    <cellStyle name="Pre-inputted cells 8 2 27" xfId="22783"/>
    <cellStyle name="Pre-inputted cells 8 2 28" xfId="22784"/>
    <cellStyle name="Pre-inputted cells 8 2 29" xfId="22785"/>
    <cellStyle name="Pre-inputted cells 8 2 3" xfId="22786"/>
    <cellStyle name="Pre-inputted cells 8 2 30" xfId="22787"/>
    <cellStyle name="Pre-inputted cells 8 2 31" xfId="22788"/>
    <cellStyle name="Pre-inputted cells 8 2 32" xfId="22789"/>
    <cellStyle name="Pre-inputted cells 8 2 33" xfId="22790"/>
    <cellStyle name="Pre-inputted cells 8 2 34" xfId="22791"/>
    <cellStyle name="Pre-inputted cells 8 2 4" xfId="22792"/>
    <cellStyle name="Pre-inputted cells 8 2 5" xfId="22793"/>
    <cellStyle name="Pre-inputted cells 8 2 6" xfId="22794"/>
    <cellStyle name="Pre-inputted cells 8 2 7" xfId="22795"/>
    <cellStyle name="Pre-inputted cells 8 2 8" xfId="22796"/>
    <cellStyle name="Pre-inputted cells 8 2 9" xfId="22797"/>
    <cellStyle name="Pre-inputted cells 8 20" xfId="22798"/>
    <cellStyle name="Pre-inputted cells 8 21" xfId="22799"/>
    <cellStyle name="Pre-inputted cells 8 22" xfId="22800"/>
    <cellStyle name="Pre-inputted cells 8 23" xfId="22801"/>
    <cellStyle name="Pre-inputted cells 8 24" xfId="22802"/>
    <cellStyle name="Pre-inputted cells 8 25" xfId="22803"/>
    <cellStyle name="Pre-inputted cells 8 26" xfId="22804"/>
    <cellStyle name="Pre-inputted cells 8 27" xfId="22805"/>
    <cellStyle name="Pre-inputted cells 8 28" xfId="22806"/>
    <cellStyle name="Pre-inputted cells 8 29" xfId="22807"/>
    <cellStyle name="Pre-inputted cells 8 3" xfId="22808"/>
    <cellStyle name="Pre-inputted cells 8 3 10" xfId="36482"/>
    <cellStyle name="Pre-inputted cells 8 3 11" xfId="36483"/>
    <cellStyle name="Pre-inputted cells 8 3 12" xfId="36484"/>
    <cellStyle name="Pre-inputted cells 8 3 13" xfId="36485"/>
    <cellStyle name="Pre-inputted cells 8 3 2" xfId="36486"/>
    <cellStyle name="Pre-inputted cells 8 3 3" xfId="36487"/>
    <cellStyle name="Pre-inputted cells 8 3 4" xfId="36488"/>
    <cellStyle name="Pre-inputted cells 8 3 5" xfId="36489"/>
    <cellStyle name="Pre-inputted cells 8 3 6" xfId="36490"/>
    <cellStyle name="Pre-inputted cells 8 3 7" xfId="36491"/>
    <cellStyle name="Pre-inputted cells 8 3 8" xfId="36492"/>
    <cellStyle name="Pre-inputted cells 8 3 9" xfId="36493"/>
    <cellStyle name="Pre-inputted cells 8 30" xfId="22809"/>
    <cellStyle name="Pre-inputted cells 8 31" xfId="22810"/>
    <cellStyle name="Pre-inputted cells 8 32" xfId="22811"/>
    <cellStyle name="Pre-inputted cells 8 33" xfId="22812"/>
    <cellStyle name="Pre-inputted cells 8 34" xfId="22813"/>
    <cellStyle name="Pre-inputted cells 8 35" xfId="22814"/>
    <cellStyle name="Pre-inputted cells 8 4" xfId="22815"/>
    <cellStyle name="Pre-inputted cells 8 5" xfId="22816"/>
    <cellStyle name="Pre-inputted cells 8 6" xfId="22817"/>
    <cellStyle name="Pre-inputted cells 8 7" xfId="22818"/>
    <cellStyle name="Pre-inputted cells 8 8" xfId="22819"/>
    <cellStyle name="Pre-inputted cells 8 9" xfId="22820"/>
    <cellStyle name="Pre-inputted cells 8_4 28 1_Asst_Health_Crit_AllTO_RIIO_20110714pm" xfId="1538"/>
    <cellStyle name="Pre-inputted cells 9" xfId="1539"/>
    <cellStyle name="Pre-inputted cells 9 10" xfId="22821"/>
    <cellStyle name="Pre-inputted cells 9 11" xfId="22822"/>
    <cellStyle name="Pre-inputted cells 9 12" xfId="22823"/>
    <cellStyle name="Pre-inputted cells 9 13" xfId="22824"/>
    <cellStyle name="Pre-inputted cells 9 14" xfId="22825"/>
    <cellStyle name="Pre-inputted cells 9 15" xfId="22826"/>
    <cellStyle name="Pre-inputted cells 9 16" xfId="22827"/>
    <cellStyle name="Pre-inputted cells 9 17" xfId="22828"/>
    <cellStyle name="Pre-inputted cells 9 18" xfId="22829"/>
    <cellStyle name="Pre-inputted cells 9 19" xfId="22830"/>
    <cellStyle name="Pre-inputted cells 9 2" xfId="22831"/>
    <cellStyle name="Pre-inputted cells 9 2 10" xfId="36494"/>
    <cellStyle name="Pre-inputted cells 9 2 11" xfId="36495"/>
    <cellStyle name="Pre-inputted cells 9 2 12" xfId="36496"/>
    <cellStyle name="Pre-inputted cells 9 2 13" xfId="36497"/>
    <cellStyle name="Pre-inputted cells 9 2 2" xfId="36498"/>
    <cellStyle name="Pre-inputted cells 9 2 3" xfId="36499"/>
    <cellStyle name="Pre-inputted cells 9 2 4" xfId="36500"/>
    <cellStyle name="Pre-inputted cells 9 2 5" xfId="36501"/>
    <cellStyle name="Pre-inputted cells 9 2 6" xfId="36502"/>
    <cellStyle name="Pre-inputted cells 9 2 7" xfId="36503"/>
    <cellStyle name="Pre-inputted cells 9 2 8" xfId="36504"/>
    <cellStyle name="Pre-inputted cells 9 2 9" xfId="36505"/>
    <cellStyle name="Pre-inputted cells 9 20" xfId="22832"/>
    <cellStyle name="Pre-inputted cells 9 21" xfId="22833"/>
    <cellStyle name="Pre-inputted cells 9 22" xfId="22834"/>
    <cellStyle name="Pre-inputted cells 9 23" xfId="22835"/>
    <cellStyle name="Pre-inputted cells 9 24" xfId="22836"/>
    <cellStyle name="Pre-inputted cells 9 25" xfId="22837"/>
    <cellStyle name="Pre-inputted cells 9 26" xfId="22838"/>
    <cellStyle name="Pre-inputted cells 9 27" xfId="22839"/>
    <cellStyle name="Pre-inputted cells 9 28" xfId="22840"/>
    <cellStyle name="Pre-inputted cells 9 29" xfId="22841"/>
    <cellStyle name="Pre-inputted cells 9 3" xfId="22842"/>
    <cellStyle name="Pre-inputted cells 9 30" xfId="22843"/>
    <cellStyle name="Pre-inputted cells 9 31" xfId="22844"/>
    <cellStyle name="Pre-inputted cells 9 32" xfId="22845"/>
    <cellStyle name="Pre-inputted cells 9 33" xfId="22846"/>
    <cellStyle name="Pre-inputted cells 9 34" xfId="22847"/>
    <cellStyle name="Pre-inputted cells 9 4" xfId="22848"/>
    <cellStyle name="Pre-inputted cells 9 5" xfId="22849"/>
    <cellStyle name="Pre-inputted cells 9 6" xfId="22850"/>
    <cellStyle name="Pre-inputted cells 9 7" xfId="22851"/>
    <cellStyle name="Pre-inputted cells 9 8" xfId="22852"/>
    <cellStyle name="Pre-inputted cells 9 9" xfId="22853"/>
    <cellStyle name="Pre-inputted cells_1.3s Accounting C Costs Scots" xfId="1540"/>
    <cellStyle name="price" xfId="36506"/>
    <cellStyle name="PROTECTED" xfId="36507"/>
    <cellStyle name="ProtectedDates" xfId="36508"/>
    <cellStyle name="PSChar" xfId="36509"/>
    <cellStyle name="PSDate" xfId="36510"/>
    <cellStyle name="PSDec" xfId="36511"/>
    <cellStyle name="PSHeading" xfId="36512"/>
    <cellStyle name="PSInt" xfId="36513"/>
    <cellStyle name="PSSpacer" xfId="36514"/>
    <cellStyle name="q" xfId="36515"/>
    <cellStyle name="R00A" xfId="36516"/>
    <cellStyle name="R00B" xfId="36517"/>
    <cellStyle name="R00L" xfId="36518"/>
    <cellStyle name="R01A" xfId="36519"/>
    <cellStyle name="R01B" xfId="36520"/>
    <cellStyle name="R01H" xfId="36521"/>
    <cellStyle name="R01L" xfId="36522"/>
    <cellStyle name="R02A" xfId="36523"/>
    <cellStyle name="R02B" xfId="36524"/>
    <cellStyle name="R02H" xfId="36525"/>
    <cellStyle name="R02L" xfId="36526"/>
    <cellStyle name="R03A" xfId="36527"/>
    <cellStyle name="R03B" xfId="36528"/>
    <cellStyle name="R03H" xfId="36529"/>
    <cellStyle name="R03L" xfId="36530"/>
    <cellStyle name="R04A" xfId="36531"/>
    <cellStyle name="R04B" xfId="36532"/>
    <cellStyle name="R04H" xfId="36533"/>
    <cellStyle name="R04L" xfId="36534"/>
    <cellStyle name="R05A" xfId="36535"/>
    <cellStyle name="R05B" xfId="36536"/>
    <cellStyle name="R05H" xfId="36537"/>
    <cellStyle name="R05L" xfId="36538"/>
    <cellStyle name="R06A" xfId="36539"/>
    <cellStyle name="R06B" xfId="36540"/>
    <cellStyle name="R06H" xfId="36541"/>
    <cellStyle name="R06L" xfId="36542"/>
    <cellStyle name="R07A" xfId="36543"/>
    <cellStyle name="R07B" xfId="36544"/>
    <cellStyle name="R07L" xfId="36545"/>
    <cellStyle name="range" xfId="36546"/>
    <cellStyle name="RangeName" xfId="1541"/>
    <cellStyle name="RevList" xfId="36547"/>
    <cellStyle name="RIGs" xfId="1542"/>
    <cellStyle name="RIGs 10" xfId="22854"/>
    <cellStyle name="RIGs 11" xfId="22855"/>
    <cellStyle name="RIGs 12" xfId="22856"/>
    <cellStyle name="RIGs 13" xfId="22857"/>
    <cellStyle name="RIGs 14" xfId="22858"/>
    <cellStyle name="RIGs 15" xfId="22859"/>
    <cellStyle name="RIGs 16" xfId="22860"/>
    <cellStyle name="RIGs 17" xfId="22861"/>
    <cellStyle name="RIGs 18" xfId="22862"/>
    <cellStyle name="RIGs 19" xfId="22863"/>
    <cellStyle name="RIGs 2" xfId="1543"/>
    <cellStyle name="RIGs 2 10" xfId="22864"/>
    <cellStyle name="RIGs 2 11" xfId="22865"/>
    <cellStyle name="RIGs 2 12" xfId="22866"/>
    <cellStyle name="RIGs 2 13" xfId="22867"/>
    <cellStyle name="RIGs 2 14" xfId="22868"/>
    <cellStyle name="RIGs 2 15" xfId="22869"/>
    <cellStyle name="RIGs 2 16" xfId="22870"/>
    <cellStyle name="RIGs 2 17" xfId="22871"/>
    <cellStyle name="RIGs 2 18" xfId="22872"/>
    <cellStyle name="RIGs 2 19" xfId="22873"/>
    <cellStyle name="RIGs 2 2" xfId="1544"/>
    <cellStyle name="RIGs 2 2 10" xfId="22874"/>
    <cellStyle name="RIGs 2 2 11" xfId="22875"/>
    <cellStyle name="RIGs 2 2 12" xfId="22876"/>
    <cellStyle name="RIGs 2 2 13" xfId="22877"/>
    <cellStyle name="RIGs 2 2 14" xfId="22878"/>
    <cellStyle name="RIGs 2 2 15" xfId="22879"/>
    <cellStyle name="RIGs 2 2 16" xfId="22880"/>
    <cellStyle name="RIGs 2 2 17" xfId="22881"/>
    <cellStyle name="RIGs 2 2 18" xfId="22882"/>
    <cellStyle name="RIGs 2 2 19" xfId="22883"/>
    <cellStyle name="RIGs 2 2 2" xfId="1545"/>
    <cellStyle name="RIGs 2 2 2 10" xfId="22884"/>
    <cellStyle name="RIGs 2 2 2 11" xfId="22885"/>
    <cellStyle name="RIGs 2 2 2 12" xfId="22886"/>
    <cellStyle name="RIGs 2 2 2 13" xfId="22887"/>
    <cellStyle name="RIGs 2 2 2 14" xfId="22888"/>
    <cellStyle name="RIGs 2 2 2 15" xfId="22889"/>
    <cellStyle name="RIGs 2 2 2 16" xfId="22890"/>
    <cellStyle name="RIGs 2 2 2 17" xfId="22891"/>
    <cellStyle name="RIGs 2 2 2 18" xfId="22892"/>
    <cellStyle name="RIGs 2 2 2 19" xfId="22893"/>
    <cellStyle name="RIGs 2 2 2 2" xfId="22894"/>
    <cellStyle name="RIGs 2 2 2 2 10" xfId="36548"/>
    <cellStyle name="RIGs 2 2 2 2 11" xfId="36549"/>
    <cellStyle name="RIGs 2 2 2 2 12" xfId="36550"/>
    <cellStyle name="RIGs 2 2 2 2 13" xfId="36551"/>
    <cellStyle name="RIGs 2 2 2 2 2" xfId="36552"/>
    <cellStyle name="RIGs 2 2 2 2 3" xfId="36553"/>
    <cellStyle name="RIGs 2 2 2 2 4" xfId="36554"/>
    <cellStyle name="RIGs 2 2 2 2 5" xfId="36555"/>
    <cellStyle name="RIGs 2 2 2 2 6" xfId="36556"/>
    <cellStyle name="RIGs 2 2 2 2 7" xfId="36557"/>
    <cellStyle name="RIGs 2 2 2 2 8" xfId="36558"/>
    <cellStyle name="RIGs 2 2 2 2 9" xfId="36559"/>
    <cellStyle name="RIGs 2 2 2 20" xfId="22895"/>
    <cellStyle name="RIGs 2 2 2 21" xfId="22896"/>
    <cellStyle name="RIGs 2 2 2 3" xfId="22897"/>
    <cellStyle name="RIGs 2 2 2 4" xfId="22898"/>
    <cellStyle name="RIGs 2 2 2 5" xfId="22899"/>
    <cellStyle name="RIGs 2 2 2 6" xfId="22900"/>
    <cellStyle name="RIGs 2 2 2 7" xfId="22901"/>
    <cellStyle name="RIGs 2 2 2 8" xfId="22902"/>
    <cellStyle name="RIGs 2 2 2 9" xfId="22903"/>
    <cellStyle name="RIGs 2 2 20" xfId="22904"/>
    <cellStyle name="RIGs 2 2 21" xfId="22905"/>
    <cellStyle name="RIGs 2 2 22" xfId="22906"/>
    <cellStyle name="RIGs 2 2 3" xfId="22907"/>
    <cellStyle name="RIGs 2 2 3 10" xfId="36560"/>
    <cellStyle name="RIGs 2 2 3 11" xfId="36561"/>
    <cellStyle name="RIGs 2 2 3 12" xfId="36562"/>
    <cellStyle name="RIGs 2 2 3 13" xfId="36563"/>
    <cellStyle name="RIGs 2 2 3 2" xfId="36564"/>
    <cellStyle name="RIGs 2 2 3 3" xfId="36565"/>
    <cellStyle name="RIGs 2 2 3 4" xfId="36566"/>
    <cellStyle name="RIGs 2 2 3 5" xfId="36567"/>
    <cellStyle name="RIGs 2 2 3 6" xfId="36568"/>
    <cellStyle name="RIGs 2 2 3 7" xfId="36569"/>
    <cellStyle name="RIGs 2 2 3 8" xfId="36570"/>
    <cellStyle name="RIGs 2 2 3 9" xfId="36571"/>
    <cellStyle name="RIGs 2 2 4" xfId="22908"/>
    <cellStyle name="RIGs 2 2 5" xfId="22909"/>
    <cellStyle name="RIGs 2 2 6" xfId="22910"/>
    <cellStyle name="RIGs 2 2 7" xfId="22911"/>
    <cellStyle name="RIGs 2 2 8" xfId="22912"/>
    <cellStyle name="RIGs 2 2 9" xfId="22913"/>
    <cellStyle name="RIGs 2 2_4 28 1_Asst_Health_Crit_AllTO_RIIO_20110714pm" xfId="1546"/>
    <cellStyle name="RIGs 2 20" xfId="22914"/>
    <cellStyle name="RIGs 2 21" xfId="22915"/>
    <cellStyle name="RIGs 2 22" xfId="22916"/>
    <cellStyle name="RIGs 2 23" xfId="22917"/>
    <cellStyle name="RIGs 2 24" xfId="22918"/>
    <cellStyle name="RIGs 2 3" xfId="1547"/>
    <cellStyle name="RIGs 2 3 10" xfId="22919"/>
    <cellStyle name="RIGs 2 3 11" xfId="22920"/>
    <cellStyle name="RIGs 2 3 12" xfId="22921"/>
    <cellStyle name="RIGs 2 3 13" xfId="22922"/>
    <cellStyle name="RIGs 2 3 14" xfId="22923"/>
    <cellStyle name="RIGs 2 3 15" xfId="22924"/>
    <cellStyle name="RIGs 2 3 16" xfId="22925"/>
    <cellStyle name="RIGs 2 3 17" xfId="22926"/>
    <cellStyle name="RIGs 2 3 18" xfId="22927"/>
    <cellStyle name="RIGs 2 3 19" xfId="22928"/>
    <cellStyle name="RIGs 2 3 2" xfId="22929"/>
    <cellStyle name="RIGs 2 3 2 10" xfId="36572"/>
    <cellStyle name="RIGs 2 3 2 11" xfId="36573"/>
    <cellStyle name="RIGs 2 3 2 12" xfId="36574"/>
    <cellStyle name="RIGs 2 3 2 13" xfId="36575"/>
    <cellStyle name="RIGs 2 3 2 2" xfId="36576"/>
    <cellStyle name="RIGs 2 3 2 3" xfId="36577"/>
    <cellStyle name="RIGs 2 3 2 4" xfId="36578"/>
    <cellStyle name="RIGs 2 3 2 5" xfId="36579"/>
    <cellStyle name="RIGs 2 3 2 6" xfId="36580"/>
    <cellStyle name="RIGs 2 3 2 7" xfId="36581"/>
    <cellStyle name="RIGs 2 3 2 8" xfId="36582"/>
    <cellStyle name="RIGs 2 3 2 9" xfId="36583"/>
    <cellStyle name="RIGs 2 3 20" xfId="22930"/>
    <cellStyle name="RIGs 2 3 21" xfId="22931"/>
    <cellStyle name="RIGs 2 3 3" xfId="22932"/>
    <cellStyle name="RIGs 2 3 4" xfId="22933"/>
    <cellStyle name="RIGs 2 3 5" xfId="22934"/>
    <cellStyle name="RIGs 2 3 6" xfId="22935"/>
    <cellStyle name="RIGs 2 3 7" xfId="22936"/>
    <cellStyle name="RIGs 2 3 8" xfId="22937"/>
    <cellStyle name="RIGs 2 3 9" xfId="22938"/>
    <cellStyle name="RIGs 2 4" xfId="22939"/>
    <cellStyle name="RIGs 2 4 10" xfId="36584"/>
    <cellStyle name="RIGs 2 4 11" xfId="36585"/>
    <cellStyle name="RIGs 2 4 12" xfId="36586"/>
    <cellStyle name="RIGs 2 4 13" xfId="36587"/>
    <cellStyle name="RIGs 2 4 2" xfId="36588"/>
    <cellStyle name="RIGs 2 4 3" xfId="36589"/>
    <cellStyle name="RIGs 2 4 4" xfId="36590"/>
    <cellStyle name="RIGs 2 4 5" xfId="36591"/>
    <cellStyle name="RIGs 2 4 6" xfId="36592"/>
    <cellStyle name="RIGs 2 4 7" xfId="36593"/>
    <cellStyle name="RIGs 2 4 8" xfId="36594"/>
    <cellStyle name="RIGs 2 4 9" xfId="36595"/>
    <cellStyle name="RIGs 2 5" xfId="22940"/>
    <cellStyle name="RIGs 2 6" xfId="22941"/>
    <cellStyle name="RIGs 2 7" xfId="22942"/>
    <cellStyle name="RIGs 2 8" xfId="22943"/>
    <cellStyle name="RIGs 2 9" xfId="22944"/>
    <cellStyle name="RIGs 2_4 28 1_Asst_Health_Crit_AllTO_RIIO_20110714pm" xfId="1548"/>
    <cellStyle name="RIGs 20" xfId="22945"/>
    <cellStyle name="RIGs 21" xfId="22946"/>
    <cellStyle name="RIGs 22" xfId="22947"/>
    <cellStyle name="RIGs 23" xfId="22948"/>
    <cellStyle name="RIGs 24" xfId="22949"/>
    <cellStyle name="RIGs 25" xfId="22950"/>
    <cellStyle name="RIGs 3" xfId="1549"/>
    <cellStyle name="RIGs 3 10" xfId="22951"/>
    <cellStyle name="RIGs 3 11" xfId="22952"/>
    <cellStyle name="RIGs 3 12" xfId="22953"/>
    <cellStyle name="RIGs 3 13" xfId="22954"/>
    <cellStyle name="RIGs 3 14" xfId="22955"/>
    <cellStyle name="RIGs 3 15" xfId="22956"/>
    <cellStyle name="RIGs 3 16" xfId="22957"/>
    <cellStyle name="RIGs 3 17" xfId="22958"/>
    <cellStyle name="RIGs 3 18" xfId="22959"/>
    <cellStyle name="RIGs 3 19" xfId="22960"/>
    <cellStyle name="RIGs 3 2" xfId="1550"/>
    <cellStyle name="RIGs 3 2 10" xfId="22961"/>
    <cellStyle name="RIGs 3 2 11" xfId="22962"/>
    <cellStyle name="RIGs 3 2 12" xfId="22963"/>
    <cellStyle name="RIGs 3 2 13" xfId="22964"/>
    <cellStyle name="RIGs 3 2 14" xfId="22965"/>
    <cellStyle name="RIGs 3 2 15" xfId="22966"/>
    <cellStyle name="RIGs 3 2 16" xfId="22967"/>
    <cellStyle name="RIGs 3 2 17" xfId="22968"/>
    <cellStyle name="RIGs 3 2 18" xfId="22969"/>
    <cellStyle name="RIGs 3 2 19" xfId="22970"/>
    <cellStyle name="RIGs 3 2 2" xfId="22971"/>
    <cellStyle name="RIGs 3 2 2 10" xfId="36596"/>
    <cellStyle name="RIGs 3 2 2 11" xfId="36597"/>
    <cellStyle name="RIGs 3 2 2 12" xfId="36598"/>
    <cellStyle name="RIGs 3 2 2 13" xfId="36599"/>
    <cellStyle name="RIGs 3 2 2 2" xfId="36600"/>
    <cellStyle name="RIGs 3 2 2 3" xfId="36601"/>
    <cellStyle name="RIGs 3 2 2 4" xfId="36602"/>
    <cellStyle name="RIGs 3 2 2 5" xfId="36603"/>
    <cellStyle name="RIGs 3 2 2 6" xfId="36604"/>
    <cellStyle name="RIGs 3 2 2 7" xfId="36605"/>
    <cellStyle name="RIGs 3 2 2 8" xfId="36606"/>
    <cellStyle name="RIGs 3 2 2 9" xfId="36607"/>
    <cellStyle name="RIGs 3 2 20" xfId="22972"/>
    <cellStyle name="RIGs 3 2 21" xfId="22973"/>
    <cellStyle name="RIGs 3 2 3" xfId="22974"/>
    <cellStyle name="RIGs 3 2 4" xfId="22975"/>
    <cellStyle name="RIGs 3 2 5" xfId="22976"/>
    <cellStyle name="RIGs 3 2 6" xfId="22977"/>
    <cellStyle name="RIGs 3 2 7" xfId="22978"/>
    <cellStyle name="RIGs 3 2 8" xfId="22979"/>
    <cellStyle name="RIGs 3 2 9" xfId="22980"/>
    <cellStyle name="RIGs 3 20" xfId="22981"/>
    <cellStyle name="RIGs 3 21" xfId="22982"/>
    <cellStyle name="RIGs 3 22" xfId="22983"/>
    <cellStyle name="RIGs 3 3" xfId="22984"/>
    <cellStyle name="RIGs 3 3 10" xfId="36608"/>
    <cellStyle name="RIGs 3 3 11" xfId="36609"/>
    <cellStyle name="RIGs 3 3 12" xfId="36610"/>
    <cellStyle name="RIGs 3 3 13" xfId="36611"/>
    <cellStyle name="RIGs 3 3 2" xfId="36612"/>
    <cellStyle name="RIGs 3 3 3" xfId="36613"/>
    <cellStyle name="RIGs 3 3 4" xfId="36614"/>
    <cellStyle name="RIGs 3 3 5" xfId="36615"/>
    <cellStyle name="RIGs 3 3 6" xfId="36616"/>
    <cellStyle name="RIGs 3 3 7" xfId="36617"/>
    <cellStyle name="RIGs 3 3 8" xfId="36618"/>
    <cellStyle name="RIGs 3 3 9" xfId="36619"/>
    <cellStyle name="RIGs 3 4" xfId="22985"/>
    <cellStyle name="RIGs 3 5" xfId="22986"/>
    <cellStyle name="RIGs 3 6" xfId="22987"/>
    <cellStyle name="RIGs 3 7" xfId="22988"/>
    <cellStyle name="RIGs 3 8" xfId="22989"/>
    <cellStyle name="RIGs 3 9" xfId="22990"/>
    <cellStyle name="RIGs 3_4 28 1_Asst_Health_Crit_AllTO_RIIO_20110714pm" xfId="1551"/>
    <cellStyle name="RIGs 4" xfId="1552"/>
    <cellStyle name="RIGs 4 10" xfId="22991"/>
    <cellStyle name="RIGs 4 11" xfId="22992"/>
    <cellStyle name="RIGs 4 12" xfId="22993"/>
    <cellStyle name="RIGs 4 13" xfId="22994"/>
    <cellStyle name="RIGs 4 14" xfId="22995"/>
    <cellStyle name="RIGs 4 15" xfId="22996"/>
    <cellStyle name="RIGs 4 16" xfId="22997"/>
    <cellStyle name="RIGs 4 17" xfId="22998"/>
    <cellStyle name="RIGs 4 18" xfId="22999"/>
    <cellStyle name="RIGs 4 19" xfId="23000"/>
    <cellStyle name="RIGs 4 2" xfId="23001"/>
    <cellStyle name="RIGs 4 2 10" xfId="36620"/>
    <cellStyle name="RIGs 4 2 11" xfId="36621"/>
    <cellStyle name="RIGs 4 2 12" xfId="36622"/>
    <cellStyle name="RIGs 4 2 13" xfId="36623"/>
    <cellStyle name="RIGs 4 2 2" xfId="36624"/>
    <cellStyle name="RIGs 4 2 3" xfId="36625"/>
    <cellStyle name="RIGs 4 2 4" xfId="36626"/>
    <cellStyle name="RIGs 4 2 5" xfId="36627"/>
    <cellStyle name="RIGs 4 2 6" xfId="36628"/>
    <cellStyle name="RIGs 4 2 7" xfId="36629"/>
    <cellStyle name="RIGs 4 2 8" xfId="36630"/>
    <cellStyle name="RIGs 4 2 9" xfId="36631"/>
    <cellStyle name="RIGs 4 20" xfId="23002"/>
    <cellStyle name="RIGs 4 21" xfId="23003"/>
    <cellStyle name="RIGs 4 3" xfId="23004"/>
    <cellStyle name="RIGs 4 4" xfId="23005"/>
    <cellStyle name="RIGs 4 5" xfId="23006"/>
    <cellStyle name="RIGs 4 6" xfId="23007"/>
    <cellStyle name="RIGs 4 7" xfId="23008"/>
    <cellStyle name="RIGs 4 8" xfId="23009"/>
    <cellStyle name="RIGs 4 9" xfId="23010"/>
    <cellStyle name="RIGs 5" xfId="23011"/>
    <cellStyle name="RIGs 5 10" xfId="36632"/>
    <cellStyle name="RIGs 5 11" xfId="36633"/>
    <cellStyle name="RIGs 5 12" xfId="36634"/>
    <cellStyle name="RIGs 5 13" xfId="36635"/>
    <cellStyle name="RIGs 5 2" xfId="36636"/>
    <cellStyle name="RIGs 5 3" xfId="36637"/>
    <cellStyle name="RIGs 5 4" xfId="36638"/>
    <cellStyle name="RIGs 5 5" xfId="36639"/>
    <cellStyle name="RIGs 5 6" xfId="36640"/>
    <cellStyle name="RIGs 5 7" xfId="36641"/>
    <cellStyle name="RIGs 5 8" xfId="36642"/>
    <cellStyle name="RIGs 5 9" xfId="36643"/>
    <cellStyle name="RIGs 6" xfId="23012"/>
    <cellStyle name="RIGs 7" xfId="23013"/>
    <cellStyle name="RIGs 8" xfId="23014"/>
    <cellStyle name="RIGs 9" xfId="23015"/>
    <cellStyle name="RIGs input cells" xfId="131"/>
    <cellStyle name="RIGs input cells 10" xfId="132"/>
    <cellStyle name="RIGs input cells 10 10" xfId="23016"/>
    <cellStyle name="RIGs input cells 10 11" xfId="23017"/>
    <cellStyle name="RIGs input cells 10 12" xfId="23018"/>
    <cellStyle name="RIGs input cells 10 13" xfId="23019"/>
    <cellStyle name="RIGs input cells 10 14" xfId="23020"/>
    <cellStyle name="RIGs input cells 10 15" xfId="23021"/>
    <cellStyle name="RIGs input cells 10 16" xfId="23022"/>
    <cellStyle name="RIGs input cells 10 17" xfId="23023"/>
    <cellStyle name="RIGs input cells 10 18" xfId="23024"/>
    <cellStyle name="RIGs input cells 10 19" xfId="23025"/>
    <cellStyle name="RIGs input cells 10 2" xfId="23026"/>
    <cellStyle name="RIGs input cells 10 2 10" xfId="36644"/>
    <cellStyle name="RIGs input cells 10 2 11" xfId="36645"/>
    <cellStyle name="RIGs input cells 10 2 12" xfId="36646"/>
    <cellStyle name="RIGs input cells 10 2 13" xfId="36647"/>
    <cellStyle name="RIGs input cells 10 2 2" xfId="36648"/>
    <cellStyle name="RIGs input cells 10 2 3" xfId="36649"/>
    <cellStyle name="RIGs input cells 10 2 4" xfId="36650"/>
    <cellStyle name="RIGs input cells 10 2 5" xfId="36651"/>
    <cellStyle name="RIGs input cells 10 2 6" xfId="36652"/>
    <cellStyle name="RIGs input cells 10 2 7" xfId="36653"/>
    <cellStyle name="RIGs input cells 10 2 8" xfId="36654"/>
    <cellStyle name="RIGs input cells 10 2 9" xfId="36655"/>
    <cellStyle name="RIGs input cells 10 20" xfId="23027"/>
    <cellStyle name="RIGs input cells 10 21" xfId="23028"/>
    <cellStyle name="RIGs input cells 10 22" xfId="23029"/>
    <cellStyle name="RIGs input cells 10 23" xfId="23030"/>
    <cellStyle name="RIGs input cells 10 24" xfId="23031"/>
    <cellStyle name="RIGs input cells 10 25" xfId="23032"/>
    <cellStyle name="RIGs input cells 10 26" xfId="23033"/>
    <cellStyle name="RIGs input cells 10 27" xfId="23034"/>
    <cellStyle name="RIGs input cells 10 28" xfId="23035"/>
    <cellStyle name="RIGs input cells 10 29" xfId="23036"/>
    <cellStyle name="RIGs input cells 10 3" xfId="23037"/>
    <cellStyle name="RIGs input cells 10 3 2" xfId="33682"/>
    <cellStyle name="RIGs input cells 10 3 2 2" xfId="40415"/>
    <cellStyle name="RIGs input cells 10 30" xfId="23038"/>
    <cellStyle name="RIGs input cells 10 31" xfId="23039"/>
    <cellStyle name="RIGs input cells 10 32" xfId="23040"/>
    <cellStyle name="RIGs input cells 10 33" xfId="23041"/>
    <cellStyle name="RIGs input cells 10 34" xfId="23042"/>
    <cellStyle name="RIGs input cells 10 4" xfId="23043"/>
    <cellStyle name="RIGs input cells 10 5" xfId="23044"/>
    <cellStyle name="RIGs input cells 10 6" xfId="23045"/>
    <cellStyle name="RIGs input cells 10 7" xfId="23046"/>
    <cellStyle name="RIGs input cells 10 8" xfId="23047"/>
    <cellStyle name="RIGs input cells 10 9" xfId="23048"/>
    <cellStyle name="RIGs input cells 11" xfId="1553"/>
    <cellStyle name="RIGs input cells 11 10" xfId="23049"/>
    <cellStyle name="RIGs input cells 11 11" xfId="23050"/>
    <cellStyle name="RIGs input cells 11 12" xfId="23051"/>
    <cellStyle name="RIGs input cells 11 13" xfId="23052"/>
    <cellStyle name="RIGs input cells 11 14" xfId="23053"/>
    <cellStyle name="RIGs input cells 11 15" xfId="23054"/>
    <cellStyle name="RIGs input cells 11 16" xfId="23055"/>
    <cellStyle name="RIGs input cells 11 17" xfId="23056"/>
    <cellStyle name="RIGs input cells 11 18" xfId="23057"/>
    <cellStyle name="RIGs input cells 11 19" xfId="23058"/>
    <cellStyle name="RIGs input cells 11 2" xfId="23059"/>
    <cellStyle name="RIGs input cells 11 2 10" xfId="36656"/>
    <cellStyle name="RIGs input cells 11 2 11" xfId="36657"/>
    <cellStyle name="RIGs input cells 11 2 12" xfId="36658"/>
    <cellStyle name="RIGs input cells 11 2 13" xfId="36659"/>
    <cellStyle name="RIGs input cells 11 2 2" xfId="36660"/>
    <cellStyle name="RIGs input cells 11 2 3" xfId="36661"/>
    <cellStyle name="RIGs input cells 11 2 4" xfId="36662"/>
    <cellStyle name="RIGs input cells 11 2 5" xfId="36663"/>
    <cellStyle name="RIGs input cells 11 2 6" xfId="36664"/>
    <cellStyle name="RIGs input cells 11 2 7" xfId="36665"/>
    <cellStyle name="RIGs input cells 11 2 8" xfId="36666"/>
    <cellStyle name="RIGs input cells 11 2 9" xfId="36667"/>
    <cellStyle name="RIGs input cells 11 20" xfId="23060"/>
    <cellStyle name="RIGs input cells 11 21" xfId="23061"/>
    <cellStyle name="RIGs input cells 11 22" xfId="23062"/>
    <cellStyle name="RIGs input cells 11 23" xfId="23063"/>
    <cellStyle name="RIGs input cells 11 24" xfId="23064"/>
    <cellStyle name="RIGs input cells 11 25" xfId="23065"/>
    <cellStyle name="RIGs input cells 11 26" xfId="23066"/>
    <cellStyle name="RIGs input cells 11 27" xfId="23067"/>
    <cellStyle name="RIGs input cells 11 28" xfId="23068"/>
    <cellStyle name="RIGs input cells 11 29" xfId="23069"/>
    <cellStyle name="RIGs input cells 11 3" xfId="23070"/>
    <cellStyle name="RIGs input cells 11 30" xfId="23071"/>
    <cellStyle name="RIGs input cells 11 31" xfId="23072"/>
    <cellStyle name="RIGs input cells 11 32" xfId="23073"/>
    <cellStyle name="RIGs input cells 11 33" xfId="23074"/>
    <cellStyle name="RIGs input cells 11 34" xfId="23075"/>
    <cellStyle name="RIGs input cells 11 4" xfId="23076"/>
    <cellStyle name="RIGs input cells 11 5" xfId="23077"/>
    <cellStyle name="RIGs input cells 11 6" xfId="23078"/>
    <cellStyle name="RIGs input cells 11 7" xfId="23079"/>
    <cellStyle name="RIGs input cells 11 8" xfId="23080"/>
    <cellStyle name="RIGs input cells 11 9" xfId="23081"/>
    <cellStyle name="RIGs input cells 12" xfId="1554"/>
    <cellStyle name="RIGs input cells 12 10" xfId="23082"/>
    <cellStyle name="RIGs input cells 12 11" xfId="23083"/>
    <cellStyle name="RIGs input cells 12 12" xfId="23084"/>
    <cellStyle name="RIGs input cells 12 13" xfId="23085"/>
    <cellStyle name="RIGs input cells 12 14" xfId="23086"/>
    <cellStyle name="RIGs input cells 12 15" xfId="23087"/>
    <cellStyle name="RIGs input cells 12 16" xfId="23088"/>
    <cellStyle name="RIGs input cells 12 17" xfId="23089"/>
    <cellStyle name="RIGs input cells 12 18" xfId="23090"/>
    <cellStyle name="RIGs input cells 12 19" xfId="23091"/>
    <cellStyle name="RIGs input cells 12 2" xfId="23092"/>
    <cellStyle name="RIGs input cells 12 2 10" xfId="36668"/>
    <cellStyle name="RIGs input cells 12 2 11" xfId="36669"/>
    <cellStyle name="RIGs input cells 12 2 12" xfId="36670"/>
    <cellStyle name="RIGs input cells 12 2 13" xfId="36671"/>
    <cellStyle name="RIGs input cells 12 2 2" xfId="36672"/>
    <cellStyle name="RIGs input cells 12 2 3" xfId="36673"/>
    <cellStyle name="RIGs input cells 12 2 4" xfId="36674"/>
    <cellStyle name="RIGs input cells 12 2 5" xfId="36675"/>
    <cellStyle name="RIGs input cells 12 2 6" xfId="36676"/>
    <cellStyle name="RIGs input cells 12 2 7" xfId="36677"/>
    <cellStyle name="RIGs input cells 12 2 8" xfId="36678"/>
    <cellStyle name="RIGs input cells 12 2 9" xfId="36679"/>
    <cellStyle name="RIGs input cells 12 20" xfId="23093"/>
    <cellStyle name="RIGs input cells 12 21" xfId="23094"/>
    <cellStyle name="RIGs input cells 12 22" xfId="23095"/>
    <cellStyle name="RIGs input cells 12 23" xfId="23096"/>
    <cellStyle name="RIGs input cells 12 24" xfId="23097"/>
    <cellStyle name="RIGs input cells 12 25" xfId="23098"/>
    <cellStyle name="RIGs input cells 12 26" xfId="23099"/>
    <cellStyle name="RIGs input cells 12 27" xfId="23100"/>
    <cellStyle name="RIGs input cells 12 28" xfId="23101"/>
    <cellStyle name="RIGs input cells 12 29" xfId="23102"/>
    <cellStyle name="RIGs input cells 12 3" xfId="23103"/>
    <cellStyle name="RIGs input cells 12 30" xfId="23104"/>
    <cellStyle name="RIGs input cells 12 31" xfId="23105"/>
    <cellStyle name="RIGs input cells 12 32" xfId="23106"/>
    <cellStyle name="RIGs input cells 12 33" xfId="23107"/>
    <cellStyle name="RIGs input cells 12 34" xfId="23108"/>
    <cellStyle name="RIGs input cells 12 4" xfId="23109"/>
    <cellStyle name="RIGs input cells 12 5" xfId="23110"/>
    <cellStyle name="RIGs input cells 12 6" xfId="23111"/>
    <cellStyle name="RIGs input cells 12 7" xfId="23112"/>
    <cellStyle name="RIGs input cells 12 8" xfId="23113"/>
    <cellStyle name="RIGs input cells 12 9" xfId="23114"/>
    <cellStyle name="RIGs input cells 13" xfId="1988"/>
    <cellStyle name="RIGs input cells 13 10" xfId="36680"/>
    <cellStyle name="RIGs input cells 13 11" xfId="36681"/>
    <cellStyle name="RIGs input cells 13 12" xfId="36682"/>
    <cellStyle name="RIGs input cells 13 13" xfId="36683"/>
    <cellStyle name="RIGs input cells 13 2" xfId="36684"/>
    <cellStyle name="RIGs input cells 13 3" xfId="36685"/>
    <cellStyle name="RIGs input cells 13 4" xfId="36686"/>
    <cellStyle name="RIGs input cells 13 5" xfId="36687"/>
    <cellStyle name="RIGs input cells 13 6" xfId="36688"/>
    <cellStyle name="RIGs input cells 13 7" xfId="36689"/>
    <cellStyle name="RIGs input cells 13 8" xfId="36690"/>
    <cellStyle name="RIGs input cells 13 9" xfId="36691"/>
    <cellStyle name="RIGs input cells 14" xfId="23115"/>
    <cellStyle name="RIGs input cells 15" xfId="23116"/>
    <cellStyle name="RIGs input cells 15 2" xfId="36692"/>
    <cellStyle name="RIGs input cells 16" xfId="23117"/>
    <cellStyle name="RIGs input cells 16 2" xfId="36693"/>
    <cellStyle name="RIGs input cells 17" xfId="23118"/>
    <cellStyle name="RIGs input cells 18" xfId="23119"/>
    <cellStyle name="RIGs input cells 19" xfId="23120"/>
    <cellStyle name="RIGs input cells 2" xfId="1555"/>
    <cellStyle name="RIGs input cells 2 10" xfId="1556"/>
    <cellStyle name="RIGs input cells 2 10 10" xfId="23121"/>
    <cellStyle name="RIGs input cells 2 10 11" xfId="23122"/>
    <cellStyle name="RIGs input cells 2 10 12" xfId="23123"/>
    <cellStyle name="RIGs input cells 2 10 13" xfId="23124"/>
    <cellStyle name="RIGs input cells 2 10 14" xfId="23125"/>
    <cellStyle name="RIGs input cells 2 10 15" xfId="23126"/>
    <cellStyle name="RIGs input cells 2 10 16" xfId="23127"/>
    <cellStyle name="RIGs input cells 2 10 17" xfId="23128"/>
    <cellStyle name="RIGs input cells 2 10 18" xfId="23129"/>
    <cellStyle name="RIGs input cells 2 10 19" xfId="23130"/>
    <cellStyle name="RIGs input cells 2 10 2" xfId="23131"/>
    <cellStyle name="RIGs input cells 2 10 2 10" xfId="36694"/>
    <cellStyle name="RIGs input cells 2 10 2 11" xfId="36695"/>
    <cellStyle name="RIGs input cells 2 10 2 12" xfId="36696"/>
    <cellStyle name="RIGs input cells 2 10 2 13" xfId="36697"/>
    <cellStyle name="RIGs input cells 2 10 2 2" xfId="36698"/>
    <cellStyle name="RIGs input cells 2 10 2 3" xfId="36699"/>
    <cellStyle name="RIGs input cells 2 10 2 4" xfId="36700"/>
    <cellStyle name="RIGs input cells 2 10 2 5" xfId="36701"/>
    <cellStyle name="RIGs input cells 2 10 2 6" xfId="36702"/>
    <cellStyle name="RIGs input cells 2 10 2 7" xfId="36703"/>
    <cellStyle name="RIGs input cells 2 10 2 8" xfId="36704"/>
    <cellStyle name="RIGs input cells 2 10 2 9" xfId="36705"/>
    <cellStyle name="RIGs input cells 2 10 20" xfId="23132"/>
    <cellStyle name="RIGs input cells 2 10 21" xfId="23133"/>
    <cellStyle name="RIGs input cells 2 10 22" xfId="23134"/>
    <cellStyle name="RIGs input cells 2 10 23" xfId="23135"/>
    <cellStyle name="RIGs input cells 2 10 24" xfId="23136"/>
    <cellStyle name="RIGs input cells 2 10 25" xfId="23137"/>
    <cellStyle name="RIGs input cells 2 10 26" xfId="23138"/>
    <cellStyle name="RIGs input cells 2 10 27" xfId="23139"/>
    <cellStyle name="RIGs input cells 2 10 28" xfId="23140"/>
    <cellStyle name="RIGs input cells 2 10 29" xfId="23141"/>
    <cellStyle name="RIGs input cells 2 10 3" xfId="23142"/>
    <cellStyle name="RIGs input cells 2 10 30" xfId="23143"/>
    <cellStyle name="RIGs input cells 2 10 31" xfId="23144"/>
    <cellStyle name="RIGs input cells 2 10 32" xfId="23145"/>
    <cellStyle name="RIGs input cells 2 10 33" xfId="23146"/>
    <cellStyle name="RIGs input cells 2 10 34" xfId="23147"/>
    <cellStyle name="RIGs input cells 2 10 4" xfId="23148"/>
    <cellStyle name="RIGs input cells 2 10 5" xfId="23149"/>
    <cellStyle name="RIGs input cells 2 10 6" xfId="23150"/>
    <cellStyle name="RIGs input cells 2 10 7" xfId="23151"/>
    <cellStyle name="RIGs input cells 2 10 8" xfId="23152"/>
    <cellStyle name="RIGs input cells 2 10 9" xfId="23153"/>
    <cellStyle name="RIGs input cells 2 11" xfId="1557"/>
    <cellStyle name="RIGs input cells 2 11 10" xfId="23154"/>
    <cellStyle name="RIGs input cells 2 11 11" xfId="23155"/>
    <cellStyle name="RIGs input cells 2 11 12" xfId="23156"/>
    <cellStyle name="RIGs input cells 2 11 13" xfId="23157"/>
    <cellStyle name="RIGs input cells 2 11 14" xfId="23158"/>
    <cellStyle name="RIGs input cells 2 11 15" xfId="23159"/>
    <cellStyle name="RIGs input cells 2 11 16" xfId="23160"/>
    <cellStyle name="RIGs input cells 2 11 17" xfId="23161"/>
    <cellStyle name="RIGs input cells 2 11 18" xfId="23162"/>
    <cellStyle name="RIGs input cells 2 11 19" xfId="23163"/>
    <cellStyle name="RIGs input cells 2 11 2" xfId="23164"/>
    <cellStyle name="RIGs input cells 2 11 2 10" xfId="36706"/>
    <cellStyle name="RIGs input cells 2 11 2 11" xfId="36707"/>
    <cellStyle name="RIGs input cells 2 11 2 12" xfId="36708"/>
    <cellStyle name="RIGs input cells 2 11 2 13" xfId="36709"/>
    <cellStyle name="RIGs input cells 2 11 2 2" xfId="36710"/>
    <cellStyle name="RIGs input cells 2 11 2 3" xfId="36711"/>
    <cellStyle name="RIGs input cells 2 11 2 4" xfId="36712"/>
    <cellStyle name="RIGs input cells 2 11 2 5" xfId="36713"/>
    <cellStyle name="RIGs input cells 2 11 2 6" xfId="36714"/>
    <cellStyle name="RIGs input cells 2 11 2 7" xfId="36715"/>
    <cellStyle name="RIGs input cells 2 11 2 8" xfId="36716"/>
    <cellStyle name="RIGs input cells 2 11 2 9" xfId="36717"/>
    <cellStyle name="RIGs input cells 2 11 20" xfId="23165"/>
    <cellStyle name="RIGs input cells 2 11 21" xfId="23166"/>
    <cellStyle name="RIGs input cells 2 11 22" xfId="23167"/>
    <cellStyle name="RIGs input cells 2 11 23" xfId="23168"/>
    <cellStyle name="RIGs input cells 2 11 24" xfId="23169"/>
    <cellStyle name="RIGs input cells 2 11 25" xfId="23170"/>
    <cellStyle name="RIGs input cells 2 11 26" xfId="23171"/>
    <cellStyle name="RIGs input cells 2 11 27" xfId="23172"/>
    <cellStyle name="RIGs input cells 2 11 28" xfId="23173"/>
    <cellStyle name="RIGs input cells 2 11 29" xfId="23174"/>
    <cellStyle name="RIGs input cells 2 11 3" xfId="23175"/>
    <cellStyle name="RIGs input cells 2 11 30" xfId="23176"/>
    <cellStyle name="RIGs input cells 2 11 31" xfId="23177"/>
    <cellStyle name="RIGs input cells 2 11 32" xfId="23178"/>
    <cellStyle name="RIGs input cells 2 11 33" xfId="23179"/>
    <cellStyle name="RIGs input cells 2 11 34" xfId="23180"/>
    <cellStyle name="RIGs input cells 2 11 4" xfId="23181"/>
    <cellStyle name="RIGs input cells 2 11 5" xfId="23182"/>
    <cellStyle name="RIGs input cells 2 11 6" xfId="23183"/>
    <cellStyle name="RIGs input cells 2 11 7" xfId="23184"/>
    <cellStyle name="RIGs input cells 2 11 8" xfId="23185"/>
    <cellStyle name="RIGs input cells 2 11 9" xfId="23186"/>
    <cellStyle name="RIGs input cells 2 12" xfId="23187"/>
    <cellStyle name="RIGs input cells 2 12 10" xfId="36718"/>
    <cellStyle name="RIGs input cells 2 12 11" xfId="36719"/>
    <cellStyle name="RIGs input cells 2 12 12" xfId="36720"/>
    <cellStyle name="RIGs input cells 2 12 13" xfId="36721"/>
    <cellStyle name="RIGs input cells 2 12 2" xfId="36722"/>
    <cellStyle name="RIGs input cells 2 12 3" xfId="36723"/>
    <cellStyle name="RIGs input cells 2 12 4" xfId="36724"/>
    <cellStyle name="RIGs input cells 2 12 5" xfId="36725"/>
    <cellStyle name="RIGs input cells 2 12 6" xfId="36726"/>
    <cellStyle name="RIGs input cells 2 12 7" xfId="36727"/>
    <cellStyle name="RIGs input cells 2 12 8" xfId="36728"/>
    <cellStyle name="RIGs input cells 2 12 9" xfId="36729"/>
    <cellStyle name="RIGs input cells 2 13" xfId="23188"/>
    <cellStyle name="RIGs input cells 2 14" xfId="23189"/>
    <cellStyle name="RIGs input cells 2 15" xfId="23190"/>
    <cellStyle name="RIGs input cells 2 16" xfId="23191"/>
    <cellStyle name="RIGs input cells 2 17" xfId="23192"/>
    <cellStyle name="RIGs input cells 2 18" xfId="23193"/>
    <cellStyle name="RIGs input cells 2 19" xfId="23194"/>
    <cellStyle name="RIGs input cells 2 2" xfId="133"/>
    <cellStyle name="RIGs input cells 2 2 10" xfId="23195"/>
    <cellStyle name="RIGs input cells 2 2 11" xfId="23196"/>
    <cellStyle name="RIGs input cells 2 2 12" xfId="23197"/>
    <cellStyle name="RIGs input cells 2 2 13" xfId="23198"/>
    <cellStyle name="RIGs input cells 2 2 14" xfId="23199"/>
    <cellStyle name="RIGs input cells 2 2 15" xfId="23200"/>
    <cellStyle name="RIGs input cells 2 2 16" xfId="23201"/>
    <cellStyle name="RIGs input cells 2 2 17" xfId="23202"/>
    <cellStyle name="RIGs input cells 2 2 18" xfId="23203"/>
    <cellStyle name="RIGs input cells 2 2 19" xfId="23204"/>
    <cellStyle name="RIGs input cells 2 2 2" xfId="1558"/>
    <cellStyle name="RIGs input cells 2 2 2 10" xfId="23205"/>
    <cellStyle name="RIGs input cells 2 2 2 11" xfId="23206"/>
    <cellStyle name="RIGs input cells 2 2 2 12" xfId="23207"/>
    <cellStyle name="RIGs input cells 2 2 2 13" xfId="23208"/>
    <cellStyle name="RIGs input cells 2 2 2 14" xfId="23209"/>
    <cellStyle name="RIGs input cells 2 2 2 15" xfId="23210"/>
    <cellStyle name="RIGs input cells 2 2 2 16" xfId="23211"/>
    <cellStyle name="RIGs input cells 2 2 2 17" xfId="23212"/>
    <cellStyle name="RIGs input cells 2 2 2 18" xfId="23213"/>
    <cellStyle name="RIGs input cells 2 2 2 19" xfId="23214"/>
    <cellStyle name="RIGs input cells 2 2 2 2" xfId="1559"/>
    <cellStyle name="RIGs input cells 2 2 2 2 10" xfId="23215"/>
    <cellStyle name="RIGs input cells 2 2 2 2 11" xfId="23216"/>
    <cellStyle name="RIGs input cells 2 2 2 2 12" xfId="23217"/>
    <cellStyle name="RIGs input cells 2 2 2 2 13" xfId="23218"/>
    <cellStyle name="RIGs input cells 2 2 2 2 14" xfId="23219"/>
    <cellStyle name="RIGs input cells 2 2 2 2 15" xfId="23220"/>
    <cellStyle name="RIGs input cells 2 2 2 2 16" xfId="23221"/>
    <cellStyle name="RIGs input cells 2 2 2 2 17" xfId="23222"/>
    <cellStyle name="RIGs input cells 2 2 2 2 18" xfId="23223"/>
    <cellStyle name="RIGs input cells 2 2 2 2 19" xfId="23224"/>
    <cellStyle name="RIGs input cells 2 2 2 2 2" xfId="1560"/>
    <cellStyle name="RIGs input cells 2 2 2 2 2 10" xfId="23225"/>
    <cellStyle name="RIGs input cells 2 2 2 2 2 11" xfId="23226"/>
    <cellStyle name="RIGs input cells 2 2 2 2 2 12" xfId="23227"/>
    <cellStyle name="RIGs input cells 2 2 2 2 2 13" xfId="23228"/>
    <cellStyle name="RIGs input cells 2 2 2 2 2 14" xfId="23229"/>
    <cellStyle name="RIGs input cells 2 2 2 2 2 15" xfId="23230"/>
    <cellStyle name="RIGs input cells 2 2 2 2 2 16" xfId="23231"/>
    <cellStyle name="RIGs input cells 2 2 2 2 2 17" xfId="23232"/>
    <cellStyle name="RIGs input cells 2 2 2 2 2 18" xfId="23233"/>
    <cellStyle name="RIGs input cells 2 2 2 2 2 19" xfId="23234"/>
    <cellStyle name="RIGs input cells 2 2 2 2 2 2" xfId="23235"/>
    <cellStyle name="RIGs input cells 2 2 2 2 2 2 10" xfId="36730"/>
    <cellStyle name="RIGs input cells 2 2 2 2 2 2 11" xfId="36731"/>
    <cellStyle name="RIGs input cells 2 2 2 2 2 2 12" xfId="36732"/>
    <cellStyle name="RIGs input cells 2 2 2 2 2 2 13" xfId="36733"/>
    <cellStyle name="RIGs input cells 2 2 2 2 2 2 2" xfId="36734"/>
    <cellStyle name="RIGs input cells 2 2 2 2 2 2 3" xfId="36735"/>
    <cellStyle name="RIGs input cells 2 2 2 2 2 2 4" xfId="36736"/>
    <cellStyle name="RIGs input cells 2 2 2 2 2 2 5" xfId="36737"/>
    <cellStyle name="RIGs input cells 2 2 2 2 2 2 6" xfId="36738"/>
    <cellStyle name="RIGs input cells 2 2 2 2 2 2 7" xfId="36739"/>
    <cellStyle name="RIGs input cells 2 2 2 2 2 2 8" xfId="36740"/>
    <cellStyle name="RIGs input cells 2 2 2 2 2 2 9" xfId="36741"/>
    <cellStyle name="RIGs input cells 2 2 2 2 2 20" xfId="23236"/>
    <cellStyle name="RIGs input cells 2 2 2 2 2 21" xfId="23237"/>
    <cellStyle name="RIGs input cells 2 2 2 2 2 22" xfId="23238"/>
    <cellStyle name="RIGs input cells 2 2 2 2 2 23" xfId="23239"/>
    <cellStyle name="RIGs input cells 2 2 2 2 2 24" xfId="23240"/>
    <cellStyle name="RIGs input cells 2 2 2 2 2 25" xfId="23241"/>
    <cellStyle name="RIGs input cells 2 2 2 2 2 26" xfId="23242"/>
    <cellStyle name="RIGs input cells 2 2 2 2 2 27" xfId="23243"/>
    <cellStyle name="RIGs input cells 2 2 2 2 2 28" xfId="23244"/>
    <cellStyle name="RIGs input cells 2 2 2 2 2 29" xfId="23245"/>
    <cellStyle name="RIGs input cells 2 2 2 2 2 3" xfId="23246"/>
    <cellStyle name="RIGs input cells 2 2 2 2 2 30" xfId="23247"/>
    <cellStyle name="RIGs input cells 2 2 2 2 2 31" xfId="23248"/>
    <cellStyle name="RIGs input cells 2 2 2 2 2 32" xfId="23249"/>
    <cellStyle name="RIGs input cells 2 2 2 2 2 33" xfId="23250"/>
    <cellStyle name="RIGs input cells 2 2 2 2 2 34" xfId="23251"/>
    <cellStyle name="RIGs input cells 2 2 2 2 2 4" xfId="23252"/>
    <cellStyle name="RIGs input cells 2 2 2 2 2 5" xfId="23253"/>
    <cellStyle name="RIGs input cells 2 2 2 2 2 6" xfId="23254"/>
    <cellStyle name="RIGs input cells 2 2 2 2 2 7" xfId="23255"/>
    <cellStyle name="RIGs input cells 2 2 2 2 2 8" xfId="23256"/>
    <cellStyle name="RIGs input cells 2 2 2 2 2 9" xfId="23257"/>
    <cellStyle name="RIGs input cells 2 2 2 2 20" xfId="23258"/>
    <cellStyle name="RIGs input cells 2 2 2 2 21" xfId="23259"/>
    <cellStyle name="RIGs input cells 2 2 2 2 22" xfId="23260"/>
    <cellStyle name="RIGs input cells 2 2 2 2 23" xfId="23261"/>
    <cellStyle name="RIGs input cells 2 2 2 2 24" xfId="23262"/>
    <cellStyle name="RIGs input cells 2 2 2 2 25" xfId="23263"/>
    <cellStyle name="RIGs input cells 2 2 2 2 26" xfId="23264"/>
    <cellStyle name="RIGs input cells 2 2 2 2 27" xfId="23265"/>
    <cellStyle name="RIGs input cells 2 2 2 2 28" xfId="23266"/>
    <cellStyle name="RIGs input cells 2 2 2 2 29" xfId="23267"/>
    <cellStyle name="RIGs input cells 2 2 2 2 3" xfId="23268"/>
    <cellStyle name="RIGs input cells 2 2 2 2 3 10" xfId="36742"/>
    <cellStyle name="RIGs input cells 2 2 2 2 3 11" xfId="36743"/>
    <cellStyle name="RIGs input cells 2 2 2 2 3 12" xfId="36744"/>
    <cellStyle name="RIGs input cells 2 2 2 2 3 13" xfId="36745"/>
    <cellStyle name="RIGs input cells 2 2 2 2 3 2" xfId="36746"/>
    <cellStyle name="RIGs input cells 2 2 2 2 3 3" xfId="36747"/>
    <cellStyle name="RIGs input cells 2 2 2 2 3 4" xfId="36748"/>
    <cellStyle name="RIGs input cells 2 2 2 2 3 5" xfId="36749"/>
    <cellStyle name="RIGs input cells 2 2 2 2 3 6" xfId="36750"/>
    <cellStyle name="RIGs input cells 2 2 2 2 3 7" xfId="36751"/>
    <cellStyle name="RIGs input cells 2 2 2 2 3 8" xfId="36752"/>
    <cellStyle name="RIGs input cells 2 2 2 2 3 9" xfId="36753"/>
    <cellStyle name="RIGs input cells 2 2 2 2 30" xfId="23269"/>
    <cellStyle name="RIGs input cells 2 2 2 2 31" xfId="23270"/>
    <cellStyle name="RIGs input cells 2 2 2 2 32" xfId="23271"/>
    <cellStyle name="RIGs input cells 2 2 2 2 33" xfId="23272"/>
    <cellStyle name="RIGs input cells 2 2 2 2 34" xfId="23273"/>
    <cellStyle name="RIGs input cells 2 2 2 2 35" xfId="23274"/>
    <cellStyle name="RIGs input cells 2 2 2 2 4" xfId="23275"/>
    <cellStyle name="RIGs input cells 2 2 2 2 5" xfId="23276"/>
    <cellStyle name="RIGs input cells 2 2 2 2 6" xfId="23277"/>
    <cellStyle name="RIGs input cells 2 2 2 2 7" xfId="23278"/>
    <cellStyle name="RIGs input cells 2 2 2 2 8" xfId="23279"/>
    <cellStyle name="RIGs input cells 2 2 2 2 9" xfId="23280"/>
    <cellStyle name="RIGs input cells 2 2 2 2_4 28 1_Asst_Health_Crit_AllTO_RIIO_20110714pm" xfId="1561"/>
    <cellStyle name="RIGs input cells 2 2 2 20" xfId="23281"/>
    <cellStyle name="RIGs input cells 2 2 2 21" xfId="23282"/>
    <cellStyle name="RIGs input cells 2 2 2 22" xfId="23283"/>
    <cellStyle name="RIGs input cells 2 2 2 23" xfId="23284"/>
    <cellStyle name="RIGs input cells 2 2 2 24" xfId="23285"/>
    <cellStyle name="RIGs input cells 2 2 2 25" xfId="23286"/>
    <cellStyle name="RIGs input cells 2 2 2 26" xfId="23287"/>
    <cellStyle name="RIGs input cells 2 2 2 27" xfId="23288"/>
    <cellStyle name="RIGs input cells 2 2 2 28" xfId="23289"/>
    <cellStyle name="RIGs input cells 2 2 2 29" xfId="23290"/>
    <cellStyle name="RIGs input cells 2 2 2 3" xfId="1562"/>
    <cellStyle name="RIGs input cells 2 2 2 3 10" xfId="23291"/>
    <cellStyle name="RIGs input cells 2 2 2 3 11" xfId="23292"/>
    <cellStyle name="RIGs input cells 2 2 2 3 12" xfId="23293"/>
    <cellStyle name="RIGs input cells 2 2 2 3 13" xfId="23294"/>
    <cellStyle name="RIGs input cells 2 2 2 3 14" xfId="23295"/>
    <cellStyle name="RIGs input cells 2 2 2 3 15" xfId="23296"/>
    <cellStyle name="RIGs input cells 2 2 2 3 16" xfId="23297"/>
    <cellStyle name="RIGs input cells 2 2 2 3 17" xfId="23298"/>
    <cellStyle name="RIGs input cells 2 2 2 3 18" xfId="23299"/>
    <cellStyle name="RIGs input cells 2 2 2 3 19" xfId="23300"/>
    <cellStyle name="RIGs input cells 2 2 2 3 2" xfId="23301"/>
    <cellStyle name="RIGs input cells 2 2 2 3 2 10" xfId="36754"/>
    <cellStyle name="RIGs input cells 2 2 2 3 2 11" xfId="36755"/>
    <cellStyle name="RIGs input cells 2 2 2 3 2 12" xfId="36756"/>
    <cellStyle name="RIGs input cells 2 2 2 3 2 13" xfId="36757"/>
    <cellStyle name="RIGs input cells 2 2 2 3 2 2" xfId="36758"/>
    <cellStyle name="RIGs input cells 2 2 2 3 2 3" xfId="36759"/>
    <cellStyle name="RIGs input cells 2 2 2 3 2 4" xfId="36760"/>
    <cellStyle name="RIGs input cells 2 2 2 3 2 5" xfId="36761"/>
    <cellStyle name="RIGs input cells 2 2 2 3 2 6" xfId="36762"/>
    <cellStyle name="RIGs input cells 2 2 2 3 2 7" xfId="36763"/>
    <cellStyle name="RIGs input cells 2 2 2 3 2 8" xfId="36764"/>
    <cellStyle name="RIGs input cells 2 2 2 3 2 9" xfId="36765"/>
    <cellStyle name="RIGs input cells 2 2 2 3 20" xfId="23302"/>
    <cellStyle name="RIGs input cells 2 2 2 3 21" xfId="23303"/>
    <cellStyle name="RIGs input cells 2 2 2 3 22" xfId="23304"/>
    <cellStyle name="RIGs input cells 2 2 2 3 23" xfId="23305"/>
    <cellStyle name="RIGs input cells 2 2 2 3 24" xfId="23306"/>
    <cellStyle name="RIGs input cells 2 2 2 3 25" xfId="23307"/>
    <cellStyle name="RIGs input cells 2 2 2 3 26" xfId="23308"/>
    <cellStyle name="RIGs input cells 2 2 2 3 27" xfId="23309"/>
    <cellStyle name="RIGs input cells 2 2 2 3 28" xfId="23310"/>
    <cellStyle name="RIGs input cells 2 2 2 3 29" xfId="23311"/>
    <cellStyle name="RIGs input cells 2 2 2 3 3" xfId="23312"/>
    <cellStyle name="RIGs input cells 2 2 2 3 30" xfId="23313"/>
    <cellStyle name="RIGs input cells 2 2 2 3 31" xfId="23314"/>
    <cellStyle name="RIGs input cells 2 2 2 3 32" xfId="23315"/>
    <cellStyle name="RIGs input cells 2 2 2 3 33" xfId="23316"/>
    <cellStyle name="RIGs input cells 2 2 2 3 34" xfId="23317"/>
    <cellStyle name="RIGs input cells 2 2 2 3 4" xfId="23318"/>
    <cellStyle name="RIGs input cells 2 2 2 3 5" xfId="23319"/>
    <cellStyle name="RIGs input cells 2 2 2 3 6" xfId="23320"/>
    <cellStyle name="RIGs input cells 2 2 2 3 7" xfId="23321"/>
    <cellStyle name="RIGs input cells 2 2 2 3 8" xfId="23322"/>
    <cellStyle name="RIGs input cells 2 2 2 3 9" xfId="23323"/>
    <cellStyle name="RIGs input cells 2 2 2 30" xfId="23324"/>
    <cellStyle name="RIGs input cells 2 2 2 31" xfId="23325"/>
    <cellStyle name="RIGs input cells 2 2 2 32" xfId="23326"/>
    <cellStyle name="RIGs input cells 2 2 2 33" xfId="23327"/>
    <cellStyle name="RIGs input cells 2 2 2 34" xfId="23328"/>
    <cellStyle name="RIGs input cells 2 2 2 35" xfId="23329"/>
    <cellStyle name="RIGs input cells 2 2 2 36" xfId="23330"/>
    <cellStyle name="RIGs input cells 2 2 2 37" xfId="23331"/>
    <cellStyle name="RIGs input cells 2 2 2 38" xfId="23332"/>
    <cellStyle name="RIGs input cells 2 2 2 4" xfId="1563"/>
    <cellStyle name="RIGs input cells 2 2 2 4 10" xfId="23333"/>
    <cellStyle name="RIGs input cells 2 2 2 4 11" xfId="23334"/>
    <cellStyle name="RIGs input cells 2 2 2 4 12" xfId="23335"/>
    <cellStyle name="RIGs input cells 2 2 2 4 13" xfId="23336"/>
    <cellStyle name="RIGs input cells 2 2 2 4 14" xfId="23337"/>
    <cellStyle name="RIGs input cells 2 2 2 4 15" xfId="23338"/>
    <cellStyle name="RIGs input cells 2 2 2 4 16" xfId="23339"/>
    <cellStyle name="RIGs input cells 2 2 2 4 17" xfId="23340"/>
    <cellStyle name="RIGs input cells 2 2 2 4 18" xfId="23341"/>
    <cellStyle name="RIGs input cells 2 2 2 4 19" xfId="23342"/>
    <cellStyle name="RIGs input cells 2 2 2 4 2" xfId="23343"/>
    <cellStyle name="RIGs input cells 2 2 2 4 2 10" xfId="36766"/>
    <cellStyle name="RIGs input cells 2 2 2 4 2 11" xfId="36767"/>
    <cellStyle name="RIGs input cells 2 2 2 4 2 12" xfId="36768"/>
    <cellStyle name="RIGs input cells 2 2 2 4 2 13" xfId="36769"/>
    <cellStyle name="RIGs input cells 2 2 2 4 2 2" xfId="36770"/>
    <cellStyle name="RIGs input cells 2 2 2 4 2 3" xfId="36771"/>
    <cellStyle name="RIGs input cells 2 2 2 4 2 4" xfId="36772"/>
    <cellStyle name="RIGs input cells 2 2 2 4 2 5" xfId="36773"/>
    <cellStyle name="RIGs input cells 2 2 2 4 2 6" xfId="36774"/>
    <cellStyle name="RIGs input cells 2 2 2 4 2 7" xfId="36775"/>
    <cellStyle name="RIGs input cells 2 2 2 4 2 8" xfId="36776"/>
    <cellStyle name="RIGs input cells 2 2 2 4 2 9" xfId="36777"/>
    <cellStyle name="RIGs input cells 2 2 2 4 20" xfId="23344"/>
    <cellStyle name="RIGs input cells 2 2 2 4 21" xfId="23345"/>
    <cellStyle name="RIGs input cells 2 2 2 4 22" xfId="23346"/>
    <cellStyle name="RIGs input cells 2 2 2 4 23" xfId="23347"/>
    <cellStyle name="RIGs input cells 2 2 2 4 24" xfId="23348"/>
    <cellStyle name="RIGs input cells 2 2 2 4 25" xfId="23349"/>
    <cellStyle name="RIGs input cells 2 2 2 4 26" xfId="23350"/>
    <cellStyle name="RIGs input cells 2 2 2 4 27" xfId="23351"/>
    <cellStyle name="RIGs input cells 2 2 2 4 28" xfId="23352"/>
    <cellStyle name="RIGs input cells 2 2 2 4 29" xfId="23353"/>
    <cellStyle name="RIGs input cells 2 2 2 4 3" xfId="23354"/>
    <cellStyle name="RIGs input cells 2 2 2 4 30" xfId="23355"/>
    <cellStyle name="RIGs input cells 2 2 2 4 31" xfId="23356"/>
    <cellStyle name="RIGs input cells 2 2 2 4 32" xfId="23357"/>
    <cellStyle name="RIGs input cells 2 2 2 4 33" xfId="23358"/>
    <cellStyle name="RIGs input cells 2 2 2 4 34" xfId="23359"/>
    <cellStyle name="RIGs input cells 2 2 2 4 4" xfId="23360"/>
    <cellStyle name="RIGs input cells 2 2 2 4 5" xfId="23361"/>
    <cellStyle name="RIGs input cells 2 2 2 4 6" xfId="23362"/>
    <cellStyle name="RIGs input cells 2 2 2 4 7" xfId="23363"/>
    <cellStyle name="RIGs input cells 2 2 2 4 8" xfId="23364"/>
    <cellStyle name="RIGs input cells 2 2 2 4 9" xfId="23365"/>
    <cellStyle name="RIGs input cells 2 2 2 5" xfId="23366"/>
    <cellStyle name="RIGs input cells 2 2 2 5 10" xfId="36778"/>
    <cellStyle name="RIGs input cells 2 2 2 5 11" xfId="36779"/>
    <cellStyle name="RIGs input cells 2 2 2 5 12" xfId="36780"/>
    <cellStyle name="RIGs input cells 2 2 2 5 13" xfId="36781"/>
    <cellStyle name="RIGs input cells 2 2 2 5 2" xfId="36782"/>
    <cellStyle name="RIGs input cells 2 2 2 5 3" xfId="36783"/>
    <cellStyle name="RIGs input cells 2 2 2 5 4" xfId="36784"/>
    <cellStyle name="RIGs input cells 2 2 2 5 5" xfId="36785"/>
    <cellStyle name="RIGs input cells 2 2 2 5 6" xfId="36786"/>
    <cellStyle name="RIGs input cells 2 2 2 5 7" xfId="36787"/>
    <cellStyle name="RIGs input cells 2 2 2 5 8" xfId="36788"/>
    <cellStyle name="RIGs input cells 2 2 2 5 9" xfId="36789"/>
    <cellStyle name="RIGs input cells 2 2 2 6" xfId="23367"/>
    <cellStyle name="RIGs input cells 2 2 2 7" xfId="23368"/>
    <cellStyle name="RIGs input cells 2 2 2 8" xfId="23369"/>
    <cellStyle name="RIGs input cells 2 2 2 9" xfId="23370"/>
    <cellStyle name="RIGs input cells 2 2 2_4 28 1_Asst_Health_Crit_AllTO_RIIO_20110714pm" xfId="1564"/>
    <cellStyle name="RIGs input cells 2 2 20" xfId="23371"/>
    <cellStyle name="RIGs input cells 2 2 21" xfId="23372"/>
    <cellStyle name="RIGs input cells 2 2 22" xfId="23373"/>
    <cellStyle name="RIGs input cells 2 2 23" xfId="23374"/>
    <cellStyle name="RIGs input cells 2 2 24" xfId="23375"/>
    <cellStyle name="RIGs input cells 2 2 25" xfId="23376"/>
    <cellStyle name="RIGs input cells 2 2 26" xfId="23377"/>
    <cellStyle name="RIGs input cells 2 2 27" xfId="23378"/>
    <cellStyle name="RIGs input cells 2 2 28" xfId="23379"/>
    <cellStyle name="RIGs input cells 2 2 29" xfId="23380"/>
    <cellStyle name="RIGs input cells 2 2 3" xfId="1565"/>
    <cellStyle name="RIGs input cells 2 2 3 10" xfId="23381"/>
    <cellStyle name="RIGs input cells 2 2 3 11" xfId="23382"/>
    <cellStyle name="RIGs input cells 2 2 3 12" xfId="23383"/>
    <cellStyle name="RIGs input cells 2 2 3 13" xfId="23384"/>
    <cellStyle name="RIGs input cells 2 2 3 14" xfId="23385"/>
    <cellStyle name="RIGs input cells 2 2 3 15" xfId="23386"/>
    <cellStyle name="RIGs input cells 2 2 3 16" xfId="23387"/>
    <cellStyle name="RIGs input cells 2 2 3 17" xfId="23388"/>
    <cellStyle name="RIGs input cells 2 2 3 18" xfId="23389"/>
    <cellStyle name="RIGs input cells 2 2 3 19" xfId="23390"/>
    <cellStyle name="RIGs input cells 2 2 3 2" xfId="1566"/>
    <cellStyle name="RIGs input cells 2 2 3 2 10" xfId="23391"/>
    <cellStyle name="RIGs input cells 2 2 3 2 11" xfId="23392"/>
    <cellStyle name="RIGs input cells 2 2 3 2 12" xfId="23393"/>
    <cellStyle name="RIGs input cells 2 2 3 2 13" xfId="23394"/>
    <cellStyle name="RIGs input cells 2 2 3 2 14" xfId="23395"/>
    <cellStyle name="RIGs input cells 2 2 3 2 15" xfId="23396"/>
    <cellStyle name="RIGs input cells 2 2 3 2 16" xfId="23397"/>
    <cellStyle name="RIGs input cells 2 2 3 2 17" xfId="23398"/>
    <cellStyle name="RIGs input cells 2 2 3 2 18" xfId="23399"/>
    <cellStyle name="RIGs input cells 2 2 3 2 19" xfId="23400"/>
    <cellStyle name="RIGs input cells 2 2 3 2 2" xfId="23401"/>
    <cellStyle name="RIGs input cells 2 2 3 2 2 10" xfId="36790"/>
    <cellStyle name="RIGs input cells 2 2 3 2 2 11" xfId="36791"/>
    <cellStyle name="RIGs input cells 2 2 3 2 2 12" xfId="36792"/>
    <cellStyle name="RIGs input cells 2 2 3 2 2 13" xfId="36793"/>
    <cellStyle name="RIGs input cells 2 2 3 2 2 2" xfId="36794"/>
    <cellStyle name="RIGs input cells 2 2 3 2 2 3" xfId="36795"/>
    <cellStyle name="RIGs input cells 2 2 3 2 2 4" xfId="36796"/>
    <cellStyle name="RIGs input cells 2 2 3 2 2 5" xfId="36797"/>
    <cellStyle name="RIGs input cells 2 2 3 2 2 6" xfId="36798"/>
    <cellStyle name="RIGs input cells 2 2 3 2 2 7" xfId="36799"/>
    <cellStyle name="RIGs input cells 2 2 3 2 2 8" xfId="36800"/>
    <cellStyle name="RIGs input cells 2 2 3 2 2 9" xfId="36801"/>
    <cellStyle name="RIGs input cells 2 2 3 2 20" xfId="23402"/>
    <cellStyle name="RIGs input cells 2 2 3 2 21" xfId="23403"/>
    <cellStyle name="RIGs input cells 2 2 3 2 22" xfId="23404"/>
    <cellStyle name="RIGs input cells 2 2 3 2 23" xfId="23405"/>
    <cellStyle name="RIGs input cells 2 2 3 2 24" xfId="23406"/>
    <cellStyle name="RIGs input cells 2 2 3 2 25" xfId="23407"/>
    <cellStyle name="RIGs input cells 2 2 3 2 26" xfId="23408"/>
    <cellStyle name="RIGs input cells 2 2 3 2 27" xfId="23409"/>
    <cellStyle name="RIGs input cells 2 2 3 2 28" xfId="23410"/>
    <cellStyle name="RIGs input cells 2 2 3 2 29" xfId="23411"/>
    <cellStyle name="RIGs input cells 2 2 3 2 3" xfId="23412"/>
    <cellStyle name="RIGs input cells 2 2 3 2 30" xfId="23413"/>
    <cellStyle name="RIGs input cells 2 2 3 2 31" xfId="23414"/>
    <cellStyle name="RIGs input cells 2 2 3 2 32" xfId="23415"/>
    <cellStyle name="RIGs input cells 2 2 3 2 33" xfId="23416"/>
    <cellStyle name="RIGs input cells 2 2 3 2 34" xfId="23417"/>
    <cellStyle name="RIGs input cells 2 2 3 2 4" xfId="23418"/>
    <cellStyle name="RIGs input cells 2 2 3 2 5" xfId="23419"/>
    <cellStyle name="RIGs input cells 2 2 3 2 6" xfId="23420"/>
    <cellStyle name="RIGs input cells 2 2 3 2 7" xfId="23421"/>
    <cellStyle name="RIGs input cells 2 2 3 2 8" xfId="23422"/>
    <cellStyle name="RIGs input cells 2 2 3 2 9" xfId="23423"/>
    <cellStyle name="RIGs input cells 2 2 3 20" xfId="23424"/>
    <cellStyle name="RIGs input cells 2 2 3 21" xfId="23425"/>
    <cellStyle name="RIGs input cells 2 2 3 22" xfId="23426"/>
    <cellStyle name="RIGs input cells 2 2 3 23" xfId="23427"/>
    <cellStyle name="RIGs input cells 2 2 3 24" xfId="23428"/>
    <cellStyle name="RIGs input cells 2 2 3 25" xfId="23429"/>
    <cellStyle name="RIGs input cells 2 2 3 26" xfId="23430"/>
    <cellStyle name="RIGs input cells 2 2 3 27" xfId="23431"/>
    <cellStyle name="RIGs input cells 2 2 3 28" xfId="23432"/>
    <cellStyle name="RIGs input cells 2 2 3 29" xfId="23433"/>
    <cellStyle name="RIGs input cells 2 2 3 3" xfId="23434"/>
    <cellStyle name="RIGs input cells 2 2 3 3 10" xfId="36802"/>
    <cellStyle name="RIGs input cells 2 2 3 3 11" xfId="36803"/>
    <cellStyle name="RIGs input cells 2 2 3 3 12" xfId="36804"/>
    <cellStyle name="RIGs input cells 2 2 3 3 13" xfId="36805"/>
    <cellStyle name="RIGs input cells 2 2 3 3 2" xfId="36806"/>
    <cellStyle name="RIGs input cells 2 2 3 3 3" xfId="36807"/>
    <cellStyle name="RIGs input cells 2 2 3 3 4" xfId="36808"/>
    <cellStyle name="RIGs input cells 2 2 3 3 5" xfId="36809"/>
    <cellStyle name="RIGs input cells 2 2 3 3 6" xfId="36810"/>
    <cellStyle name="RIGs input cells 2 2 3 3 7" xfId="36811"/>
    <cellStyle name="RIGs input cells 2 2 3 3 8" xfId="36812"/>
    <cellStyle name="RIGs input cells 2 2 3 3 9" xfId="36813"/>
    <cellStyle name="RIGs input cells 2 2 3 30" xfId="23435"/>
    <cellStyle name="RIGs input cells 2 2 3 31" xfId="23436"/>
    <cellStyle name="RIGs input cells 2 2 3 32" xfId="23437"/>
    <cellStyle name="RIGs input cells 2 2 3 33" xfId="23438"/>
    <cellStyle name="RIGs input cells 2 2 3 34" xfId="23439"/>
    <cellStyle name="RIGs input cells 2 2 3 35" xfId="23440"/>
    <cellStyle name="RIGs input cells 2 2 3 4" xfId="23441"/>
    <cellStyle name="RIGs input cells 2 2 3 5" xfId="23442"/>
    <cellStyle name="RIGs input cells 2 2 3 6" xfId="23443"/>
    <cellStyle name="RIGs input cells 2 2 3 7" xfId="23444"/>
    <cellStyle name="RIGs input cells 2 2 3 8" xfId="23445"/>
    <cellStyle name="RIGs input cells 2 2 3 9" xfId="23446"/>
    <cellStyle name="RIGs input cells 2 2 3_4 28 1_Asst_Health_Crit_AllTO_RIIO_20110714pm" xfId="1567"/>
    <cellStyle name="RIGs input cells 2 2 30" xfId="23447"/>
    <cellStyle name="RIGs input cells 2 2 31" xfId="23448"/>
    <cellStyle name="RIGs input cells 2 2 32" xfId="23449"/>
    <cellStyle name="RIGs input cells 2 2 33" xfId="23450"/>
    <cellStyle name="RIGs input cells 2 2 34" xfId="23451"/>
    <cellStyle name="RIGs input cells 2 2 35" xfId="23452"/>
    <cellStyle name="RIGs input cells 2 2 36" xfId="23453"/>
    <cellStyle name="RIGs input cells 2 2 37" xfId="23454"/>
    <cellStyle name="RIGs input cells 2 2 38" xfId="23455"/>
    <cellStyle name="RIGs input cells 2 2 39" xfId="23456"/>
    <cellStyle name="RIGs input cells 2 2 4" xfId="1568"/>
    <cellStyle name="RIGs input cells 2 2 4 10" xfId="23457"/>
    <cellStyle name="RIGs input cells 2 2 4 11" xfId="23458"/>
    <cellStyle name="RIGs input cells 2 2 4 12" xfId="23459"/>
    <cellStyle name="RIGs input cells 2 2 4 13" xfId="23460"/>
    <cellStyle name="RIGs input cells 2 2 4 14" xfId="23461"/>
    <cellStyle name="RIGs input cells 2 2 4 15" xfId="23462"/>
    <cellStyle name="RIGs input cells 2 2 4 16" xfId="23463"/>
    <cellStyle name="RIGs input cells 2 2 4 17" xfId="23464"/>
    <cellStyle name="RIGs input cells 2 2 4 18" xfId="23465"/>
    <cellStyle name="RIGs input cells 2 2 4 19" xfId="23466"/>
    <cellStyle name="RIGs input cells 2 2 4 2" xfId="23467"/>
    <cellStyle name="RIGs input cells 2 2 4 2 10" xfId="36814"/>
    <cellStyle name="RIGs input cells 2 2 4 2 11" xfId="36815"/>
    <cellStyle name="RIGs input cells 2 2 4 2 12" xfId="36816"/>
    <cellStyle name="RIGs input cells 2 2 4 2 13" xfId="36817"/>
    <cellStyle name="RIGs input cells 2 2 4 2 2" xfId="36818"/>
    <cellStyle name="RIGs input cells 2 2 4 2 3" xfId="36819"/>
    <cellStyle name="RIGs input cells 2 2 4 2 4" xfId="36820"/>
    <cellStyle name="RIGs input cells 2 2 4 2 5" xfId="36821"/>
    <cellStyle name="RIGs input cells 2 2 4 2 6" xfId="36822"/>
    <cellStyle name="RIGs input cells 2 2 4 2 7" xfId="36823"/>
    <cellStyle name="RIGs input cells 2 2 4 2 8" xfId="36824"/>
    <cellStyle name="RIGs input cells 2 2 4 2 9" xfId="36825"/>
    <cellStyle name="RIGs input cells 2 2 4 20" xfId="23468"/>
    <cellStyle name="RIGs input cells 2 2 4 21" xfId="23469"/>
    <cellStyle name="RIGs input cells 2 2 4 22" xfId="23470"/>
    <cellStyle name="RIGs input cells 2 2 4 23" xfId="23471"/>
    <cellStyle name="RIGs input cells 2 2 4 24" xfId="23472"/>
    <cellStyle name="RIGs input cells 2 2 4 25" xfId="23473"/>
    <cellStyle name="RIGs input cells 2 2 4 26" xfId="23474"/>
    <cellStyle name="RIGs input cells 2 2 4 27" xfId="23475"/>
    <cellStyle name="RIGs input cells 2 2 4 28" xfId="23476"/>
    <cellStyle name="RIGs input cells 2 2 4 29" xfId="23477"/>
    <cellStyle name="RIGs input cells 2 2 4 3" xfId="23478"/>
    <cellStyle name="RIGs input cells 2 2 4 30" xfId="23479"/>
    <cellStyle name="RIGs input cells 2 2 4 31" xfId="23480"/>
    <cellStyle name="RIGs input cells 2 2 4 32" xfId="23481"/>
    <cellStyle name="RIGs input cells 2 2 4 33" xfId="23482"/>
    <cellStyle name="RIGs input cells 2 2 4 34" xfId="23483"/>
    <cellStyle name="RIGs input cells 2 2 4 4" xfId="23484"/>
    <cellStyle name="RIGs input cells 2 2 4 5" xfId="23485"/>
    <cellStyle name="RIGs input cells 2 2 4 6" xfId="23486"/>
    <cellStyle name="RIGs input cells 2 2 4 7" xfId="23487"/>
    <cellStyle name="RIGs input cells 2 2 4 8" xfId="23488"/>
    <cellStyle name="RIGs input cells 2 2 4 9" xfId="23489"/>
    <cellStyle name="RIGs input cells 2 2 5" xfId="1569"/>
    <cellStyle name="RIGs input cells 2 2 5 10" xfId="23490"/>
    <cellStyle name="RIGs input cells 2 2 5 11" xfId="23491"/>
    <cellStyle name="RIGs input cells 2 2 5 12" xfId="23492"/>
    <cellStyle name="RIGs input cells 2 2 5 13" xfId="23493"/>
    <cellStyle name="RIGs input cells 2 2 5 14" xfId="23494"/>
    <cellStyle name="RIGs input cells 2 2 5 15" xfId="23495"/>
    <cellStyle name="RIGs input cells 2 2 5 16" xfId="23496"/>
    <cellStyle name="RIGs input cells 2 2 5 17" xfId="23497"/>
    <cellStyle name="RIGs input cells 2 2 5 18" xfId="23498"/>
    <cellStyle name="RIGs input cells 2 2 5 19" xfId="23499"/>
    <cellStyle name="RIGs input cells 2 2 5 2" xfId="23500"/>
    <cellStyle name="RIGs input cells 2 2 5 2 10" xfId="36826"/>
    <cellStyle name="RIGs input cells 2 2 5 2 11" xfId="36827"/>
    <cellStyle name="RIGs input cells 2 2 5 2 12" xfId="36828"/>
    <cellStyle name="RIGs input cells 2 2 5 2 13" xfId="36829"/>
    <cellStyle name="RIGs input cells 2 2 5 2 2" xfId="36830"/>
    <cellStyle name="RIGs input cells 2 2 5 2 3" xfId="36831"/>
    <cellStyle name="RIGs input cells 2 2 5 2 4" xfId="36832"/>
    <cellStyle name="RIGs input cells 2 2 5 2 5" xfId="36833"/>
    <cellStyle name="RIGs input cells 2 2 5 2 6" xfId="36834"/>
    <cellStyle name="RIGs input cells 2 2 5 2 7" xfId="36835"/>
    <cellStyle name="RIGs input cells 2 2 5 2 8" xfId="36836"/>
    <cellStyle name="RIGs input cells 2 2 5 2 9" xfId="36837"/>
    <cellStyle name="RIGs input cells 2 2 5 20" xfId="23501"/>
    <cellStyle name="RIGs input cells 2 2 5 21" xfId="23502"/>
    <cellStyle name="RIGs input cells 2 2 5 22" xfId="23503"/>
    <cellStyle name="RIGs input cells 2 2 5 23" xfId="23504"/>
    <cellStyle name="RIGs input cells 2 2 5 24" xfId="23505"/>
    <cellStyle name="RIGs input cells 2 2 5 25" xfId="23506"/>
    <cellStyle name="RIGs input cells 2 2 5 26" xfId="23507"/>
    <cellStyle name="RIGs input cells 2 2 5 27" xfId="23508"/>
    <cellStyle name="RIGs input cells 2 2 5 28" xfId="23509"/>
    <cellStyle name="RIGs input cells 2 2 5 29" xfId="23510"/>
    <cellStyle name="RIGs input cells 2 2 5 3" xfId="23511"/>
    <cellStyle name="RIGs input cells 2 2 5 30" xfId="23512"/>
    <cellStyle name="RIGs input cells 2 2 5 31" xfId="23513"/>
    <cellStyle name="RIGs input cells 2 2 5 32" xfId="23514"/>
    <cellStyle name="RIGs input cells 2 2 5 33" xfId="23515"/>
    <cellStyle name="RIGs input cells 2 2 5 34" xfId="23516"/>
    <cellStyle name="RIGs input cells 2 2 5 4" xfId="23517"/>
    <cellStyle name="RIGs input cells 2 2 5 5" xfId="23518"/>
    <cellStyle name="RIGs input cells 2 2 5 6" xfId="23519"/>
    <cellStyle name="RIGs input cells 2 2 5 7" xfId="23520"/>
    <cellStyle name="RIGs input cells 2 2 5 8" xfId="23521"/>
    <cellStyle name="RIGs input cells 2 2 5 9" xfId="23522"/>
    <cellStyle name="RIGs input cells 2 2 6" xfId="23523"/>
    <cellStyle name="RIGs input cells 2 2 6 10" xfId="36838"/>
    <cellStyle name="RIGs input cells 2 2 6 11" xfId="36839"/>
    <cellStyle name="RIGs input cells 2 2 6 12" xfId="36840"/>
    <cellStyle name="RIGs input cells 2 2 6 13" xfId="36841"/>
    <cellStyle name="RIGs input cells 2 2 6 2" xfId="36842"/>
    <cellStyle name="RIGs input cells 2 2 6 3" xfId="36843"/>
    <cellStyle name="RIGs input cells 2 2 6 4" xfId="36844"/>
    <cellStyle name="RIGs input cells 2 2 6 5" xfId="36845"/>
    <cellStyle name="RIGs input cells 2 2 6 6" xfId="36846"/>
    <cellStyle name="RIGs input cells 2 2 6 7" xfId="36847"/>
    <cellStyle name="RIGs input cells 2 2 6 8" xfId="36848"/>
    <cellStyle name="RIGs input cells 2 2 6 9" xfId="36849"/>
    <cellStyle name="RIGs input cells 2 2 7" xfId="23524"/>
    <cellStyle name="RIGs input cells 2 2 8" xfId="23525"/>
    <cellStyle name="RIGs input cells 2 2 9" xfId="23526"/>
    <cellStyle name="RIGs input cells 2 2_1.3s Accounting C Costs Scots" xfId="1570"/>
    <cellStyle name="RIGs input cells 2 20" xfId="23527"/>
    <cellStyle name="RIGs input cells 2 21" xfId="23528"/>
    <cellStyle name="RIGs input cells 2 22" xfId="23529"/>
    <cellStyle name="RIGs input cells 2 23" xfId="23530"/>
    <cellStyle name="RIGs input cells 2 24" xfId="23531"/>
    <cellStyle name="RIGs input cells 2 25" xfId="23532"/>
    <cellStyle name="RIGs input cells 2 26" xfId="23533"/>
    <cellStyle name="RIGs input cells 2 27" xfId="23534"/>
    <cellStyle name="RIGs input cells 2 28" xfId="23535"/>
    <cellStyle name="RIGs input cells 2 29" xfId="23536"/>
    <cellStyle name="RIGs input cells 2 3" xfId="1571"/>
    <cellStyle name="RIGs input cells 2 3 10" xfId="23537"/>
    <cellStyle name="RIGs input cells 2 3 11" xfId="23538"/>
    <cellStyle name="RIGs input cells 2 3 12" xfId="23539"/>
    <cellStyle name="RIGs input cells 2 3 13" xfId="23540"/>
    <cellStyle name="RIGs input cells 2 3 14" xfId="23541"/>
    <cellStyle name="RIGs input cells 2 3 15" xfId="23542"/>
    <cellStyle name="RIGs input cells 2 3 16" xfId="23543"/>
    <cellStyle name="RIGs input cells 2 3 17" xfId="23544"/>
    <cellStyle name="RIGs input cells 2 3 18" xfId="23545"/>
    <cellStyle name="RIGs input cells 2 3 19" xfId="23546"/>
    <cellStyle name="RIGs input cells 2 3 2" xfId="1572"/>
    <cellStyle name="RIGs input cells 2 3 2 10" xfId="23547"/>
    <cellStyle name="RIGs input cells 2 3 2 11" xfId="23548"/>
    <cellStyle name="RIGs input cells 2 3 2 12" xfId="23549"/>
    <cellStyle name="RIGs input cells 2 3 2 13" xfId="23550"/>
    <cellStyle name="RIGs input cells 2 3 2 14" xfId="23551"/>
    <cellStyle name="RIGs input cells 2 3 2 15" xfId="23552"/>
    <cellStyle name="RIGs input cells 2 3 2 16" xfId="23553"/>
    <cellStyle name="RIGs input cells 2 3 2 17" xfId="23554"/>
    <cellStyle name="RIGs input cells 2 3 2 18" xfId="23555"/>
    <cellStyle name="RIGs input cells 2 3 2 19" xfId="23556"/>
    <cellStyle name="RIGs input cells 2 3 2 2" xfId="1573"/>
    <cellStyle name="RIGs input cells 2 3 2 2 10" xfId="23557"/>
    <cellStyle name="RIGs input cells 2 3 2 2 11" xfId="23558"/>
    <cellStyle name="RIGs input cells 2 3 2 2 12" xfId="23559"/>
    <cellStyle name="RIGs input cells 2 3 2 2 13" xfId="23560"/>
    <cellStyle name="RIGs input cells 2 3 2 2 14" xfId="23561"/>
    <cellStyle name="RIGs input cells 2 3 2 2 15" xfId="23562"/>
    <cellStyle name="RIGs input cells 2 3 2 2 16" xfId="23563"/>
    <cellStyle name="RIGs input cells 2 3 2 2 17" xfId="23564"/>
    <cellStyle name="RIGs input cells 2 3 2 2 18" xfId="23565"/>
    <cellStyle name="RIGs input cells 2 3 2 2 19" xfId="23566"/>
    <cellStyle name="RIGs input cells 2 3 2 2 2" xfId="23567"/>
    <cellStyle name="RIGs input cells 2 3 2 2 2 10" xfId="36850"/>
    <cellStyle name="RIGs input cells 2 3 2 2 2 11" xfId="36851"/>
    <cellStyle name="RIGs input cells 2 3 2 2 2 12" xfId="36852"/>
    <cellStyle name="RIGs input cells 2 3 2 2 2 13" xfId="36853"/>
    <cellStyle name="RIGs input cells 2 3 2 2 2 2" xfId="36854"/>
    <cellStyle name="RIGs input cells 2 3 2 2 2 3" xfId="36855"/>
    <cellStyle name="RIGs input cells 2 3 2 2 2 4" xfId="36856"/>
    <cellStyle name="RIGs input cells 2 3 2 2 2 5" xfId="36857"/>
    <cellStyle name="RIGs input cells 2 3 2 2 2 6" xfId="36858"/>
    <cellStyle name="RIGs input cells 2 3 2 2 2 7" xfId="36859"/>
    <cellStyle name="RIGs input cells 2 3 2 2 2 8" xfId="36860"/>
    <cellStyle name="RIGs input cells 2 3 2 2 2 9" xfId="36861"/>
    <cellStyle name="RIGs input cells 2 3 2 2 20" xfId="23568"/>
    <cellStyle name="RIGs input cells 2 3 2 2 21" xfId="23569"/>
    <cellStyle name="RIGs input cells 2 3 2 2 22" xfId="23570"/>
    <cellStyle name="RIGs input cells 2 3 2 2 23" xfId="23571"/>
    <cellStyle name="RIGs input cells 2 3 2 2 24" xfId="23572"/>
    <cellStyle name="RIGs input cells 2 3 2 2 25" xfId="23573"/>
    <cellStyle name="RIGs input cells 2 3 2 2 26" xfId="23574"/>
    <cellStyle name="RIGs input cells 2 3 2 2 27" xfId="23575"/>
    <cellStyle name="RIGs input cells 2 3 2 2 28" xfId="23576"/>
    <cellStyle name="RIGs input cells 2 3 2 2 29" xfId="23577"/>
    <cellStyle name="RIGs input cells 2 3 2 2 3" xfId="23578"/>
    <cellStyle name="RIGs input cells 2 3 2 2 30" xfId="23579"/>
    <cellStyle name="RIGs input cells 2 3 2 2 31" xfId="23580"/>
    <cellStyle name="RIGs input cells 2 3 2 2 32" xfId="23581"/>
    <cellStyle name="RIGs input cells 2 3 2 2 33" xfId="23582"/>
    <cellStyle name="RIGs input cells 2 3 2 2 34" xfId="23583"/>
    <cellStyle name="RIGs input cells 2 3 2 2 4" xfId="23584"/>
    <cellStyle name="RIGs input cells 2 3 2 2 5" xfId="23585"/>
    <cellStyle name="RIGs input cells 2 3 2 2 6" xfId="23586"/>
    <cellStyle name="RIGs input cells 2 3 2 2 7" xfId="23587"/>
    <cellStyle name="RIGs input cells 2 3 2 2 8" xfId="23588"/>
    <cellStyle name="RIGs input cells 2 3 2 2 9" xfId="23589"/>
    <cellStyle name="RIGs input cells 2 3 2 20" xfId="23590"/>
    <cellStyle name="RIGs input cells 2 3 2 21" xfId="23591"/>
    <cellStyle name="RIGs input cells 2 3 2 22" xfId="23592"/>
    <cellStyle name="RIGs input cells 2 3 2 23" xfId="23593"/>
    <cellStyle name="RIGs input cells 2 3 2 24" xfId="23594"/>
    <cellStyle name="RIGs input cells 2 3 2 25" xfId="23595"/>
    <cellStyle name="RIGs input cells 2 3 2 26" xfId="23596"/>
    <cellStyle name="RIGs input cells 2 3 2 27" xfId="23597"/>
    <cellStyle name="RIGs input cells 2 3 2 28" xfId="23598"/>
    <cellStyle name="RIGs input cells 2 3 2 29" xfId="23599"/>
    <cellStyle name="RIGs input cells 2 3 2 3" xfId="23600"/>
    <cellStyle name="RIGs input cells 2 3 2 3 10" xfId="36862"/>
    <cellStyle name="RIGs input cells 2 3 2 3 11" xfId="36863"/>
    <cellStyle name="RIGs input cells 2 3 2 3 12" xfId="36864"/>
    <cellStyle name="RIGs input cells 2 3 2 3 13" xfId="36865"/>
    <cellStyle name="RIGs input cells 2 3 2 3 2" xfId="36866"/>
    <cellStyle name="RIGs input cells 2 3 2 3 3" xfId="36867"/>
    <cellStyle name="RIGs input cells 2 3 2 3 4" xfId="36868"/>
    <cellStyle name="RIGs input cells 2 3 2 3 5" xfId="36869"/>
    <cellStyle name="RIGs input cells 2 3 2 3 6" xfId="36870"/>
    <cellStyle name="RIGs input cells 2 3 2 3 7" xfId="36871"/>
    <cellStyle name="RIGs input cells 2 3 2 3 8" xfId="36872"/>
    <cellStyle name="RIGs input cells 2 3 2 3 9" xfId="36873"/>
    <cellStyle name="RIGs input cells 2 3 2 30" xfId="23601"/>
    <cellStyle name="RIGs input cells 2 3 2 31" xfId="23602"/>
    <cellStyle name="RIGs input cells 2 3 2 32" xfId="23603"/>
    <cellStyle name="RIGs input cells 2 3 2 33" xfId="23604"/>
    <cellStyle name="RIGs input cells 2 3 2 34" xfId="23605"/>
    <cellStyle name="RIGs input cells 2 3 2 35" xfId="23606"/>
    <cellStyle name="RIGs input cells 2 3 2 4" xfId="23607"/>
    <cellStyle name="RIGs input cells 2 3 2 5" xfId="23608"/>
    <cellStyle name="RIGs input cells 2 3 2 6" xfId="23609"/>
    <cellStyle name="RIGs input cells 2 3 2 7" xfId="23610"/>
    <cellStyle name="RIGs input cells 2 3 2 8" xfId="23611"/>
    <cellStyle name="RIGs input cells 2 3 2 9" xfId="23612"/>
    <cellStyle name="RIGs input cells 2 3 2_4 28 1_Asst_Health_Crit_AllTO_RIIO_20110714pm" xfId="1574"/>
    <cellStyle name="RIGs input cells 2 3 20" xfId="23613"/>
    <cellStyle name="RIGs input cells 2 3 21" xfId="23614"/>
    <cellStyle name="RIGs input cells 2 3 22" xfId="23615"/>
    <cellStyle name="RIGs input cells 2 3 23" xfId="23616"/>
    <cellStyle name="RIGs input cells 2 3 24" xfId="23617"/>
    <cellStyle name="RIGs input cells 2 3 25" xfId="23618"/>
    <cellStyle name="RIGs input cells 2 3 26" xfId="23619"/>
    <cellStyle name="RIGs input cells 2 3 27" xfId="23620"/>
    <cellStyle name="RIGs input cells 2 3 28" xfId="23621"/>
    <cellStyle name="RIGs input cells 2 3 29" xfId="23622"/>
    <cellStyle name="RIGs input cells 2 3 3" xfId="1575"/>
    <cellStyle name="RIGs input cells 2 3 3 10" xfId="23623"/>
    <cellStyle name="RIGs input cells 2 3 3 11" xfId="23624"/>
    <cellStyle name="RIGs input cells 2 3 3 12" xfId="23625"/>
    <cellStyle name="RIGs input cells 2 3 3 13" xfId="23626"/>
    <cellStyle name="RIGs input cells 2 3 3 14" xfId="23627"/>
    <cellStyle name="RIGs input cells 2 3 3 15" xfId="23628"/>
    <cellStyle name="RIGs input cells 2 3 3 16" xfId="23629"/>
    <cellStyle name="RIGs input cells 2 3 3 17" xfId="23630"/>
    <cellStyle name="RIGs input cells 2 3 3 18" xfId="23631"/>
    <cellStyle name="RIGs input cells 2 3 3 19" xfId="23632"/>
    <cellStyle name="RIGs input cells 2 3 3 2" xfId="23633"/>
    <cellStyle name="RIGs input cells 2 3 3 2 10" xfId="36874"/>
    <cellStyle name="RIGs input cells 2 3 3 2 11" xfId="36875"/>
    <cellStyle name="RIGs input cells 2 3 3 2 12" xfId="36876"/>
    <cellStyle name="RIGs input cells 2 3 3 2 13" xfId="36877"/>
    <cellStyle name="RIGs input cells 2 3 3 2 2" xfId="36878"/>
    <cellStyle name="RIGs input cells 2 3 3 2 3" xfId="36879"/>
    <cellStyle name="RIGs input cells 2 3 3 2 4" xfId="36880"/>
    <cellStyle name="RIGs input cells 2 3 3 2 5" xfId="36881"/>
    <cellStyle name="RIGs input cells 2 3 3 2 6" xfId="36882"/>
    <cellStyle name="RIGs input cells 2 3 3 2 7" xfId="36883"/>
    <cellStyle name="RIGs input cells 2 3 3 2 8" xfId="36884"/>
    <cellStyle name="RIGs input cells 2 3 3 2 9" xfId="36885"/>
    <cellStyle name="RIGs input cells 2 3 3 20" xfId="23634"/>
    <cellStyle name="RIGs input cells 2 3 3 21" xfId="23635"/>
    <cellStyle name="RIGs input cells 2 3 3 22" xfId="23636"/>
    <cellStyle name="RIGs input cells 2 3 3 23" xfId="23637"/>
    <cellStyle name="RIGs input cells 2 3 3 24" xfId="23638"/>
    <cellStyle name="RIGs input cells 2 3 3 25" xfId="23639"/>
    <cellStyle name="RIGs input cells 2 3 3 26" xfId="23640"/>
    <cellStyle name="RIGs input cells 2 3 3 27" xfId="23641"/>
    <cellStyle name="RIGs input cells 2 3 3 28" xfId="23642"/>
    <cellStyle name="RIGs input cells 2 3 3 29" xfId="23643"/>
    <cellStyle name="RIGs input cells 2 3 3 3" xfId="23644"/>
    <cellStyle name="RIGs input cells 2 3 3 30" xfId="23645"/>
    <cellStyle name="RIGs input cells 2 3 3 31" xfId="23646"/>
    <cellStyle name="RIGs input cells 2 3 3 32" xfId="23647"/>
    <cellStyle name="RIGs input cells 2 3 3 33" xfId="23648"/>
    <cellStyle name="RIGs input cells 2 3 3 34" xfId="23649"/>
    <cellStyle name="RIGs input cells 2 3 3 4" xfId="23650"/>
    <cellStyle name="RIGs input cells 2 3 3 5" xfId="23651"/>
    <cellStyle name="RIGs input cells 2 3 3 6" xfId="23652"/>
    <cellStyle name="RIGs input cells 2 3 3 7" xfId="23653"/>
    <cellStyle name="RIGs input cells 2 3 3 8" xfId="23654"/>
    <cellStyle name="RIGs input cells 2 3 3 9" xfId="23655"/>
    <cellStyle name="RIGs input cells 2 3 30" xfId="23656"/>
    <cellStyle name="RIGs input cells 2 3 31" xfId="23657"/>
    <cellStyle name="RIGs input cells 2 3 32" xfId="23658"/>
    <cellStyle name="RIGs input cells 2 3 33" xfId="23659"/>
    <cellStyle name="RIGs input cells 2 3 34" xfId="23660"/>
    <cellStyle name="RIGs input cells 2 3 35" xfId="23661"/>
    <cellStyle name="RIGs input cells 2 3 36" xfId="23662"/>
    <cellStyle name="RIGs input cells 2 3 37" xfId="23663"/>
    <cellStyle name="RIGs input cells 2 3 38" xfId="23664"/>
    <cellStyle name="RIGs input cells 2 3 4" xfId="1576"/>
    <cellStyle name="RIGs input cells 2 3 4 10" xfId="23665"/>
    <cellStyle name="RIGs input cells 2 3 4 11" xfId="23666"/>
    <cellStyle name="RIGs input cells 2 3 4 12" xfId="23667"/>
    <cellStyle name="RIGs input cells 2 3 4 13" xfId="23668"/>
    <cellStyle name="RIGs input cells 2 3 4 14" xfId="23669"/>
    <cellStyle name="RIGs input cells 2 3 4 15" xfId="23670"/>
    <cellStyle name="RIGs input cells 2 3 4 16" xfId="23671"/>
    <cellStyle name="RIGs input cells 2 3 4 17" xfId="23672"/>
    <cellStyle name="RIGs input cells 2 3 4 18" xfId="23673"/>
    <cellStyle name="RIGs input cells 2 3 4 19" xfId="23674"/>
    <cellStyle name="RIGs input cells 2 3 4 2" xfId="23675"/>
    <cellStyle name="RIGs input cells 2 3 4 2 10" xfId="36886"/>
    <cellStyle name="RIGs input cells 2 3 4 2 11" xfId="36887"/>
    <cellStyle name="RIGs input cells 2 3 4 2 12" xfId="36888"/>
    <cellStyle name="RIGs input cells 2 3 4 2 13" xfId="36889"/>
    <cellStyle name="RIGs input cells 2 3 4 2 2" xfId="36890"/>
    <cellStyle name="RIGs input cells 2 3 4 2 3" xfId="36891"/>
    <cellStyle name="RIGs input cells 2 3 4 2 4" xfId="36892"/>
    <cellStyle name="RIGs input cells 2 3 4 2 5" xfId="36893"/>
    <cellStyle name="RIGs input cells 2 3 4 2 6" xfId="36894"/>
    <cellStyle name="RIGs input cells 2 3 4 2 7" xfId="36895"/>
    <cellStyle name="RIGs input cells 2 3 4 2 8" xfId="36896"/>
    <cellStyle name="RIGs input cells 2 3 4 2 9" xfId="36897"/>
    <cellStyle name="RIGs input cells 2 3 4 20" xfId="23676"/>
    <cellStyle name="RIGs input cells 2 3 4 21" xfId="23677"/>
    <cellStyle name="RIGs input cells 2 3 4 22" xfId="23678"/>
    <cellStyle name="RIGs input cells 2 3 4 23" xfId="23679"/>
    <cellStyle name="RIGs input cells 2 3 4 24" xfId="23680"/>
    <cellStyle name="RIGs input cells 2 3 4 25" xfId="23681"/>
    <cellStyle name="RIGs input cells 2 3 4 26" xfId="23682"/>
    <cellStyle name="RIGs input cells 2 3 4 27" xfId="23683"/>
    <cellStyle name="RIGs input cells 2 3 4 28" xfId="23684"/>
    <cellStyle name="RIGs input cells 2 3 4 29" xfId="23685"/>
    <cellStyle name="RIGs input cells 2 3 4 3" xfId="23686"/>
    <cellStyle name="RIGs input cells 2 3 4 30" xfId="23687"/>
    <cellStyle name="RIGs input cells 2 3 4 31" xfId="23688"/>
    <cellStyle name="RIGs input cells 2 3 4 32" xfId="23689"/>
    <cellStyle name="RIGs input cells 2 3 4 33" xfId="23690"/>
    <cellStyle name="RIGs input cells 2 3 4 34" xfId="23691"/>
    <cellStyle name="RIGs input cells 2 3 4 4" xfId="23692"/>
    <cellStyle name="RIGs input cells 2 3 4 5" xfId="23693"/>
    <cellStyle name="RIGs input cells 2 3 4 6" xfId="23694"/>
    <cellStyle name="RIGs input cells 2 3 4 7" xfId="23695"/>
    <cellStyle name="RIGs input cells 2 3 4 8" xfId="23696"/>
    <cellStyle name="RIGs input cells 2 3 4 9" xfId="23697"/>
    <cellStyle name="RIGs input cells 2 3 5" xfId="23698"/>
    <cellStyle name="RIGs input cells 2 3 5 10" xfId="36898"/>
    <cellStyle name="RIGs input cells 2 3 5 11" xfId="36899"/>
    <cellStyle name="RIGs input cells 2 3 5 12" xfId="36900"/>
    <cellStyle name="RIGs input cells 2 3 5 13" xfId="36901"/>
    <cellStyle name="RIGs input cells 2 3 5 2" xfId="36902"/>
    <cellStyle name="RIGs input cells 2 3 5 3" xfId="36903"/>
    <cellStyle name="RIGs input cells 2 3 5 4" xfId="36904"/>
    <cellStyle name="RIGs input cells 2 3 5 5" xfId="36905"/>
    <cellStyle name="RIGs input cells 2 3 5 6" xfId="36906"/>
    <cellStyle name="RIGs input cells 2 3 5 7" xfId="36907"/>
    <cellStyle name="RIGs input cells 2 3 5 8" xfId="36908"/>
    <cellStyle name="RIGs input cells 2 3 5 9" xfId="36909"/>
    <cellStyle name="RIGs input cells 2 3 6" xfId="23699"/>
    <cellStyle name="RIGs input cells 2 3 7" xfId="23700"/>
    <cellStyle name="RIGs input cells 2 3 8" xfId="23701"/>
    <cellStyle name="RIGs input cells 2 3 9" xfId="23702"/>
    <cellStyle name="RIGs input cells 2 3_4 28 1_Asst_Health_Crit_AllTO_RIIO_20110714pm" xfId="1577"/>
    <cellStyle name="RIGs input cells 2 30" xfId="23703"/>
    <cellStyle name="RIGs input cells 2 31" xfId="23704"/>
    <cellStyle name="RIGs input cells 2 32" xfId="23705"/>
    <cellStyle name="RIGs input cells 2 33" xfId="23706"/>
    <cellStyle name="RIGs input cells 2 34" xfId="23707"/>
    <cellStyle name="RIGs input cells 2 35" xfId="23708"/>
    <cellStyle name="RIGs input cells 2 36" xfId="23709"/>
    <cellStyle name="RIGs input cells 2 37" xfId="23710"/>
    <cellStyle name="RIGs input cells 2 38" xfId="23711"/>
    <cellStyle name="RIGs input cells 2 39" xfId="23712"/>
    <cellStyle name="RIGs input cells 2 4" xfId="1578"/>
    <cellStyle name="RIGs input cells 2 4 10" xfId="23713"/>
    <cellStyle name="RIGs input cells 2 4 11" xfId="23714"/>
    <cellStyle name="RIGs input cells 2 4 12" xfId="23715"/>
    <cellStyle name="RIGs input cells 2 4 13" xfId="23716"/>
    <cellStyle name="RIGs input cells 2 4 14" xfId="23717"/>
    <cellStyle name="RIGs input cells 2 4 15" xfId="23718"/>
    <cellStyle name="RIGs input cells 2 4 16" xfId="23719"/>
    <cellStyle name="RIGs input cells 2 4 17" xfId="23720"/>
    <cellStyle name="RIGs input cells 2 4 18" xfId="23721"/>
    <cellStyle name="RIGs input cells 2 4 19" xfId="23722"/>
    <cellStyle name="RIGs input cells 2 4 2" xfId="1579"/>
    <cellStyle name="RIGs input cells 2 4 2 10" xfId="23723"/>
    <cellStyle name="RIGs input cells 2 4 2 11" xfId="23724"/>
    <cellStyle name="RIGs input cells 2 4 2 12" xfId="23725"/>
    <cellStyle name="RIGs input cells 2 4 2 13" xfId="23726"/>
    <cellStyle name="RIGs input cells 2 4 2 14" xfId="23727"/>
    <cellStyle name="RIGs input cells 2 4 2 15" xfId="23728"/>
    <cellStyle name="RIGs input cells 2 4 2 16" xfId="23729"/>
    <cellStyle name="RIGs input cells 2 4 2 17" xfId="23730"/>
    <cellStyle name="RIGs input cells 2 4 2 18" xfId="23731"/>
    <cellStyle name="RIGs input cells 2 4 2 19" xfId="23732"/>
    <cellStyle name="RIGs input cells 2 4 2 2" xfId="23733"/>
    <cellStyle name="RIGs input cells 2 4 2 2 10" xfId="36910"/>
    <cellStyle name="RIGs input cells 2 4 2 2 11" xfId="36911"/>
    <cellStyle name="RIGs input cells 2 4 2 2 12" xfId="36912"/>
    <cellStyle name="RIGs input cells 2 4 2 2 13" xfId="36913"/>
    <cellStyle name="RIGs input cells 2 4 2 2 2" xfId="36914"/>
    <cellStyle name="RIGs input cells 2 4 2 2 3" xfId="36915"/>
    <cellStyle name="RIGs input cells 2 4 2 2 4" xfId="36916"/>
    <cellStyle name="RIGs input cells 2 4 2 2 5" xfId="36917"/>
    <cellStyle name="RIGs input cells 2 4 2 2 6" xfId="36918"/>
    <cellStyle name="RIGs input cells 2 4 2 2 7" xfId="36919"/>
    <cellStyle name="RIGs input cells 2 4 2 2 8" xfId="36920"/>
    <cellStyle name="RIGs input cells 2 4 2 2 9" xfId="36921"/>
    <cellStyle name="RIGs input cells 2 4 2 20" xfId="23734"/>
    <cellStyle name="RIGs input cells 2 4 2 21" xfId="23735"/>
    <cellStyle name="RIGs input cells 2 4 2 22" xfId="23736"/>
    <cellStyle name="RIGs input cells 2 4 2 23" xfId="23737"/>
    <cellStyle name="RIGs input cells 2 4 2 24" xfId="23738"/>
    <cellStyle name="RIGs input cells 2 4 2 25" xfId="23739"/>
    <cellStyle name="RIGs input cells 2 4 2 26" xfId="23740"/>
    <cellStyle name="RIGs input cells 2 4 2 27" xfId="23741"/>
    <cellStyle name="RIGs input cells 2 4 2 28" xfId="23742"/>
    <cellStyle name="RIGs input cells 2 4 2 29" xfId="23743"/>
    <cellStyle name="RIGs input cells 2 4 2 3" xfId="23744"/>
    <cellStyle name="RIGs input cells 2 4 2 30" xfId="23745"/>
    <cellStyle name="RIGs input cells 2 4 2 31" xfId="23746"/>
    <cellStyle name="RIGs input cells 2 4 2 32" xfId="23747"/>
    <cellStyle name="RIGs input cells 2 4 2 33" xfId="23748"/>
    <cellStyle name="RIGs input cells 2 4 2 34" xfId="23749"/>
    <cellStyle name="RIGs input cells 2 4 2 4" xfId="23750"/>
    <cellStyle name="RIGs input cells 2 4 2 5" xfId="23751"/>
    <cellStyle name="RIGs input cells 2 4 2 6" xfId="23752"/>
    <cellStyle name="RIGs input cells 2 4 2 7" xfId="23753"/>
    <cellStyle name="RIGs input cells 2 4 2 8" xfId="23754"/>
    <cellStyle name="RIGs input cells 2 4 2 9" xfId="23755"/>
    <cellStyle name="RIGs input cells 2 4 20" xfId="23756"/>
    <cellStyle name="RIGs input cells 2 4 21" xfId="23757"/>
    <cellStyle name="RIGs input cells 2 4 22" xfId="23758"/>
    <cellStyle name="RIGs input cells 2 4 23" xfId="23759"/>
    <cellStyle name="RIGs input cells 2 4 24" xfId="23760"/>
    <cellStyle name="RIGs input cells 2 4 25" xfId="23761"/>
    <cellStyle name="RIGs input cells 2 4 26" xfId="23762"/>
    <cellStyle name="RIGs input cells 2 4 27" xfId="23763"/>
    <cellStyle name="RIGs input cells 2 4 28" xfId="23764"/>
    <cellStyle name="RIGs input cells 2 4 29" xfId="23765"/>
    <cellStyle name="RIGs input cells 2 4 3" xfId="23766"/>
    <cellStyle name="RIGs input cells 2 4 3 10" xfId="36922"/>
    <cellStyle name="RIGs input cells 2 4 3 11" xfId="36923"/>
    <cellStyle name="RIGs input cells 2 4 3 12" xfId="36924"/>
    <cellStyle name="RIGs input cells 2 4 3 13" xfId="36925"/>
    <cellStyle name="RIGs input cells 2 4 3 2" xfId="36926"/>
    <cellStyle name="RIGs input cells 2 4 3 3" xfId="36927"/>
    <cellStyle name="RIGs input cells 2 4 3 4" xfId="36928"/>
    <cellStyle name="RIGs input cells 2 4 3 5" xfId="36929"/>
    <cellStyle name="RIGs input cells 2 4 3 6" xfId="36930"/>
    <cellStyle name="RIGs input cells 2 4 3 7" xfId="36931"/>
    <cellStyle name="RIGs input cells 2 4 3 8" xfId="36932"/>
    <cellStyle name="RIGs input cells 2 4 3 9" xfId="36933"/>
    <cellStyle name="RIGs input cells 2 4 30" xfId="23767"/>
    <cellStyle name="RIGs input cells 2 4 31" xfId="23768"/>
    <cellStyle name="RIGs input cells 2 4 32" xfId="23769"/>
    <cellStyle name="RIGs input cells 2 4 33" xfId="23770"/>
    <cellStyle name="RIGs input cells 2 4 34" xfId="23771"/>
    <cellStyle name="RIGs input cells 2 4 35" xfId="23772"/>
    <cellStyle name="RIGs input cells 2 4 4" xfId="23773"/>
    <cellStyle name="RIGs input cells 2 4 5" xfId="23774"/>
    <cellStyle name="RIGs input cells 2 4 6" xfId="23775"/>
    <cellStyle name="RIGs input cells 2 4 7" xfId="23776"/>
    <cellStyle name="RIGs input cells 2 4 8" xfId="23777"/>
    <cellStyle name="RIGs input cells 2 4 9" xfId="23778"/>
    <cellStyle name="RIGs input cells 2 4_4 28 1_Asst_Health_Crit_AllTO_RIIO_20110714pm" xfId="1580"/>
    <cellStyle name="RIGs input cells 2 40" xfId="23779"/>
    <cellStyle name="RIGs input cells 2 41" xfId="23780"/>
    <cellStyle name="RIGs input cells 2 42" xfId="23781"/>
    <cellStyle name="RIGs input cells 2 43" xfId="23782"/>
    <cellStyle name="RIGs input cells 2 44" xfId="23783"/>
    <cellStyle name="RIGs input cells 2 45" xfId="23784"/>
    <cellStyle name="RIGs input cells 2 5" xfId="1581"/>
    <cellStyle name="RIGs input cells 2 5 10" xfId="23785"/>
    <cellStyle name="RIGs input cells 2 5 11" xfId="23786"/>
    <cellStyle name="RIGs input cells 2 5 12" xfId="23787"/>
    <cellStyle name="RIGs input cells 2 5 13" xfId="23788"/>
    <cellStyle name="RIGs input cells 2 5 14" xfId="23789"/>
    <cellStyle name="RIGs input cells 2 5 15" xfId="23790"/>
    <cellStyle name="RIGs input cells 2 5 16" xfId="23791"/>
    <cellStyle name="RIGs input cells 2 5 17" xfId="23792"/>
    <cellStyle name="RIGs input cells 2 5 18" xfId="23793"/>
    <cellStyle name="RIGs input cells 2 5 19" xfId="23794"/>
    <cellStyle name="RIGs input cells 2 5 2" xfId="23795"/>
    <cellStyle name="RIGs input cells 2 5 2 10" xfId="36934"/>
    <cellStyle name="RIGs input cells 2 5 2 11" xfId="36935"/>
    <cellStyle name="RIGs input cells 2 5 2 12" xfId="36936"/>
    <cellStyle name="RIGs input cells 2 5 2 13" xfId="36937"/>
    <cellStyle name="RIGs input cells 2 5 2 2" xfId="36938"/>
    <cellStyle name="RIGs input cells 2 5 2 3" xfId="36939"/>
    <cellStyle name="RIGs input cells 2 5 2 4" xfId="36940"/>
    <cellStyle name="RIGs input cells 2 5 2 5" xfId="36941"/>
    <cellStyle name="RIGs input cells 2 5 2 6" xfId="36942"/>
    <cellStyle name="RIGs input cells 2 5 2 7" xfId="36943"/>
    <cellStyle name="RIGs input cells 2 5 2 8" xfId="36944"/>
    <cellStyle name="RIGs input cells 2 5 2 9" xfId="36945"/>
    <cellStyle name="RIGs input cells 2 5 20" xfId="23796"/>
    <cellStyle name="RIGs input cells 2 5 21" xfId="23797"/>
    <cellStyle name="RIGs input cells 2 5 22" xfId="23798"/>
    <cellStyle name="RIGs input cells 2 5 23" xfId="23799"/>
    <cellStyle name="RIGs input cells 2 5 24" xfId="23800"/>
    <cellStyle name="RIGs input cells 2 5 25" xfId="23801"/>
    <cellStyle name="RIGs input cells 2 5 26" xfId="23802"/>
    <cellStyle name="RIGs input cells 2 5 27" xfId="23803"/>
    <cellStyle name="RIGs input cells 2 5 28" xfId="23804"/>
    <cellStyle name="RIGs input cells 2 5 29" xfId="23805"/>
    <cellStyle name="RIGs input cells 2 5 3" xfId="23806"/>
    <cellStyle name="RIGs input cells 2 5 30" xfId="23807"/>
    <cellStyle name="RIGs input cells 2 5 31" xfId="23808"/>
    <cellStyle name="RIGs input cells 2 5 32" xfId="23809"/>
    <cellStyle name="RIGs input cells 2 5 33" xfId="23810"/>
    <cellStyle name="RIGs input cells 2 5 34" xfId="23811"/>
    <cellStyle name="RIGs input cells 2 5 4" xfId="23812"/>
    <cellStyle name="RIGs input cells 2 5 5" xfId="23813"/>
    <cellStyle name="RIGs input cells 2 5 6" xfId="23814"/>
    <cellStyle name="RIGs input cells 2 5 7" xfId="23815"/>
    <cellStyle name="RIGs input cells 2 5 8" xfId="23816"/>
    <cellStyle name="RIGs input cells 2 5 9" xfId="23817"/>
    <cellStyle name="RIGs input cells 2 6" xfId="1582"/>
    <cellStyle name="RIGs input cells 2 6 10" xfId="23818"/>
    <cellStyle name="RIGs input cells 2 6 11" xfId="23819"/>
    <cellStyle name="RIGs input cells 2 6 12" xfId="23820"/>
    <cellStyle name="RIGs input cells 2 6 13" xfId="23821"/>
    <cellStyle name="RIGs input cells 2 6 14" xfId="23822"/>
    <cellStyle name="RIGs input cells 2 6 15" xfId="23823"/>
    <cellStyle name="RIGs input cells 2 6 16" xfId="23824"/>
    <cellStyle name="RIGs input cells 2 6 17" xfId="23825"/>
    <cellStyle name="RIGs input cells 2 6 18" xfId="23826"/>
    <cellStyle name="RIGs input cells 2 6 19" xfId="23827"/>
    <cellStyle name="RIGs input cells 2 6 2" xfId="23828"/>
    <cellStyle name="RIGs input cells 2 6 2 10" xfId="36946"/>
    <cellStyle name="RIGs input cells 2 6 2 11" xfId="36947"/>
    <cellStyle name="RIGs input cells 2 6 2 12" xfId="36948"/>
    <cellStyle name="RIGs input cells 2 6 2 13" xfId="36949"/>
    <cellStyle name="RIGs input cells 2 6 2 2" xfId="36950"/>
    <cellStyle name="RIGs input cells 2 6 2 3" xfId="36951"/>
    <cellStyle name="RIGs input cells 2 6 2 4" xfId="36952"/>
    <cellStyle name="RIGs input cells 2 6 2 5" xfId="36953"/>
    <cellStyle name="RIGs input cells 2 6 2 6" xfId="36954"/>
    <cellStyle name="RIGs input cells 2 6 2 7" xfId="36955"/>
    <cellStyle name="RIGs input cells 2 6 2 8" xfId="36956"/>
    <cellStyle name="RIGs input cells 2 6 2 9" xfId="36957"/>
    <cellStyle name="RIGs input cells 2 6 20" xfId="23829"/>
    <cellStyle name="RIGs input cells 2 6 21" xfId="23830"/>
    <cellStyle name="RIGs input cells 2 6 22" xfId="23831"/>
    <cellStyle name="RIGs input cells 2 6 23" xfId="23832"/>
    <cellStyle name="RIGs input cells 2 6 24" xfId="23833"/>
    <cellStyle name="RIGs input cells 2 6 25" xfId="23834"/>
    <cellStyle name="RIGs input cells 2 6 26" xfId="23835"/>
    <cellStyle name="RIGs input cells 2 6 27" xfId="23836"/>
    <cellStyle name="RIGs input cells 2 6 28" xfId="23837"/>
    <cellStyle name="RIGs input cells 2 6 29" xfId="23838"/>
    <cellStyle name="RIGs input cells 2 6 3" xfId="23839"/>
    <cellStyle name="RIGs input cells 2 6 30" xfId="23840"/>
    <cellStyle name="RIGs input cells 2 6 31" xfId="23841"/>
    <cellStyle name="RIGs input cells 2 6 32" xfId="23842"/>
    <cellStyle name="RIGs input cells 2 6 33" xfId="23843"/>
    <cellStyle name="RIGs input cells 2 6 34" xfId="23844"/>
    <cellStyle name="RIGs input cells 2 6 4" xfId="23845"/>
    <cellStyle name="RIGs input cells 2 6 5" xfId="23846"/>
    <cellStyle name="RIGs input cells 2 6 6" xfId="23847"/>
    <cellStyle name="RIGs input cells 2 6 7" xfId="23848"/>
    <cellStyle name="RIGs input cells 2 6 8" xfId="23849"/>
    <cellStyle name="RIGs input cells 2 6 9" xfId="23850"/>
    <cellStyle name="RIGs input cells 2 7" xfId="1583"/>
    <cellStyle name="RIGs input cells 2 7 10" xfId="23851"/>
    <cellStyle name="RIGs input cells 2 7 11" xfId="23852"/>
    <cellStyle name="RIGs input cells 2 7 12" xfId="23853"/>
    <cellStyle name="RIGs input cells 2 7 13" xfId="23854"/>
    <cellStyle name="RIGs input cells 2 7 14" xfId="23855"/>
    <cellStyle name="RIGs input cells 2 7 15" xfId="23856"/>
    <cellStyle name="RIGs input cells 2 7 16" xfId="23857"/>
    <cellStyle name="RIGs input cells 2 7 17" xfId="23858"/>
    <cellStyle name="RIGs input cells 2 7 18" xfId="23859"/>
    <cellStyle name="RIGs input cells 2 7 19" xfId="23860"/>
    <cellStyle name="RIGs input cells 2 7 2" xfId="23861"/>
    <cellStyle name="RIGs input cells 2 7 2 10" xfId="36958"/>
    <cellStyle name="RIGs input cells 2 7 2 11" xfId="36959"/>
    <cellStyle name="RIGs input cells 2 7 2 12" xfId="36960"/>
    <cellStyle name="RIGs input cells 2 7 2 13" xfId="36961"/>
    <cellStyle name="RIGs input cells 2 7 2 2" xfId="36962"/>
    <cellStyle name="RIGs input cells 2 7 2 3" xfId="36963"/>
    <cellStyle name="RIGs input cells 2 7 2 4" xfId="36964"/>
    <cellStyle name="RIGs input cells 2 7 2 5" xfId="36965"/>
    <cellStyle name="RIGs input cells 2 7 2 6" xfId="36966"/>
    <cellStyle name="RIGs input cells 2 7 2 7" xfId="36967"/>
    <cellStyle name="RIGs input cells 2 7 2 8" xfId="36968"/>
    <cellStyle name="RIGs input cells 2 7 2 9" xfId="36969"/>
    <cellStyle name="RIGs input cells 2 7 20" xfId="23862"/>
    <cellStyle name="RIGs input cells 2 7 21" xfId="23863"/>
    <cellStyle name="RIGs input cells 2 7 22" xfId="23864"/>
    <cellStyle name="RIGs input cells 2 7 23" xfId="23865"/>
    <cellStyle name="RIGs input cells 2 7 24" xfId="23866"/>
    <cellStyle name="RIGs input cells 2 7 25" xfId="23867"/>
    <cellStyle name="RIGs input cells 2 7 26" xfId="23868"/>
    <cellStyle name="RIGs input cells 2 7 27" xfId="23869"/>
    <cellStyle name="RIGs input cells 2 7 28" xfId="23870"/>
    <cellStyle name="RIGs input cells 2 7 29" xfId="23871"/>
    <cellStyle name="RIGs input cells 2 7 3" xfId="23872"/>
    <cellStyle name="RIGs input cells 2 7 30" xfId="23873"/>
    <cellStyle name="RIGs input cells 2 7 31" xfId="23874"/>
    <cellStyle name="RIGs input cells 2 7 32" xfId="23875"/>
    <cellStyle name="RIGs input cells 2 7 33" xfId="23876"/>
    <cellStyle name="RIGs input cells 2 7 34" xfId="23877"/>
    <cellStyle name="RIGs input cells 2 7 4" xfId="23878"/>
    <cellStyle name="RIGs input cells 2 7 5" xfId="23879"/>
    <cellStyle name="RIGs input cells 2 7 6" xfId="23880"/>
    <cellStyle name="RIGs input cells 2 7 7" xfId="23881"/>
    <cellStyle name="RIGs input cells 2 7 8" xfId="23882"/>
    <cellStyle name="RIGs input cells 2 7 9" xfId="23883"/>
    <cellStyle name="RIGs input cells 2 8" xfId="1584"/>
    <cellStyle name="RIGs input cells 2 8 10" xfId="23884"/>
    <cellStyle name="RIGs input cells 2 8 11" xfId="23885"/>
    <cellStyle name="RIGs input cells 2 8 12" xfId="23886"/>
    <cellStyle name="RIGs input cells 2 8 13" xfId="23887"/>
    <cellStyle name="RIGs input cells 2 8 14" xfId="23888"/>
    <cellStyle name="RIGs input cells 2 8 15" xfId="23889"/>
    <cellStyle name="RIGs input cells 2 8 16" xfId="23890"/>
    <cellStyle name="RIGs input cells 2 8 17" xfId="23891"/>
    <cellStyle name="RIGs input cells 2 8 18" xfId="23892"/>
    <cellStyle name="RIGs input cells 2 8 19" xfId="23893"/>
    <cellStyle name="RIGs input cells 2 8 2" xfId="23894"/>
    <cellStyle name="RIGs input cells 2 8 2 10" xfId="36970"/>
    <cellStyle name="RIGs input cells 2 8 2 11" xfId="36971"/>
    <cellStyle name="RIGs input cells 2 8 2 12" xfId="36972"/>
    <cellStyle name="RIGs input cells 2 8 2 13" xfId="36973"/>
    <cellStyle name="RIGs input cells 2 8 2 2" xfId="36974"/>
    <cellStyle name="RIGs input cells 2 8 2 3" xfId="36975"/>
    <cellStyle name="RIGs input cells 2 8 2 4" xfId="36976"/>
    <cellStyle name="RIGs input cells 2 8 2 5" xfId="36977"/>
    <cellStyle name="RIGs input cells 2 8 2 6" xfId="36978"/>
    <cellStyle name="RIGs input cells 2 8 2 7" xfId="36979"/>
    <cellStyle name="RIGs input cells 2 8 2 8" xfId="36980"/>
    <cellStyle name="RIGs input cells 2 8 2 9" xfId="36981"/>
    <cellStyle name="RIGs input cells 2 8 20" xfId="23895"/>
    <cellStyle name="RIGs input cells 2 8 21" xfId="23896"/>
    <cellStyle name="RIGs input cells 2 8 22" xfId="23897"/>
    <cellStyle name="RIGs input cells 2 8 23" xfId="23898"/>
    <cellStyle name="RIGs input cells 2 8 24" xfId="23899"/>
    <cellStyle name="RIGs input cells 2 8 25" xfId="23900"/>
    <cellStyle name="RIGs input cells 2 8 26" xfId="23901"/>
    <cellStyle name="RIGs input cells 2 8 27" xfId="23902"/>
    <cellStyle name="RIGs input cells 2 8 28" xfId="23903"/>
    <cellStyle name="RIGs input cells 2 8 29" xfId="23904"/>
    <cellStyle name="RIGs input cells 2 8 3" xfId="23905"/>
    <cellStyle name="RIGs input cells 2 8 30" xfId="23906"/>
    <cellStyle name="RIGs input cells 2 8 31" xfId="23907"/>
    <cellStyle name="RIGs input cells 2 8 32" xfId="23908"/>
    <cellStyle name="RIGs input cells 2 8 33" xfId="23909"/>
    <cellStyle name="RIGs input cells 2 8 34" xfId="23910"/>
    <cellStyle name="RIGs input cells 2 8 4" xfId="23911"/>
    <cellStyle name="RIGs input cells 2 8 5" xfId="23912"/>
    <cellStyle name="RIGs input cells 2 8 6" xfId="23913"/>
    <cellStyle name="RIGs input cells 2 8 7" xfId="23914"/>
    <cellStyle name="RIGs input cells 2 8 8" xfId="23915"/>
    <cellStyle name="RIGs input cells 2 8 9" xfId="23916"/>
    <cellStyle name="RIGs input cells 2 9" xfId="1585"/>
    <cellStyle name="RIGs input cells 2 9 10" xfId="23917"/>
    <cellStyle name="RIGs input cells 2 9 11" xfId="23918"/>
    <cellStyle name="RIGs input cells 2 9 12" xfId="23919"/>
    <cellStyle name="RIGs input cells 2 9 13" xfId="23920"/>
    <cellStyle name="RIGs input cells 2 9 14" xfId="23921"/>
    <cellStyle name="RIGs input cells 2 9 15" xfId="23922"/>
    <cellStyle name="RIGs input cells 2 9 16" xfId="23923"/>
    <cellStyle name="RIGs input cells 2 9 17" xfId="23924"/>
    <cellStyle name="RIGs input cells 2 9 18" xfId="23925"/>
    <cellStyle name="RIGs input cells 2 9 19" xfId="23926"/>
    <cellStyle name="RIGs input cells 2 9 2" xfId="23927"/>
    <cellStyle name="RIGs input cells 2 9 2 10" xfId="36982"/>
    <cellStyle name="RIGs input cells 2 9 2 11" xfId="36983"/>
    <cellStyle name="RIGs input cells 2 9 2 12" xfId="36984"/>
    <cellStyle name="RIGs input cells 2 9 2 13" xfId="36985"/>
    <cellStyle name="RIGs input cells 2 9 2 2" xfId="36986"/>
    <cellStyle name="RIGs input cells 2 9 2 3" xfId="36987"/>
    <cellStyle name="RIGs input cells 2 9 2 4" xfId="36988"/>
    <cellStyle name="RIGs input cells 2 9 2 5" xfId="36989"/>
    <cellStyle name="RIGs input cells 2 9 2 6" xfId="36990"/>
    <cellStyle name="RIGs input cells 2 9 2 7" xfId="36991"/>
    <cellStyle name="RIGs input cells 2 9 2 8" xfId="36992"/>
    <cellStyle name="RIGs input cells 2 9 2 9" xfId="36993"/>
    <cellStyle name="RIGs input cells 2 9 20" xfId="23928"/>
    <cellStyle name="RIGs input cells 2 9 21" xfId="23929"/>
    <cellStyle name="RIGs input cells 2 9 22" xfId="23930"/>
    <cellStyle name="RIGs input cells 2 9 23" xfId="23931"/>
    <cellStyle name="RIGs input cells 2 9 24" xfId="23932"/>
    <cellStyle name="RIGs input cells 2 9 25" xfId="23933"/>
    <cellStyle name="RIGs input cells 2 9 26" xfId="23934"/>
    <cellStyle name="RIGs input cells 2 9 27" xfId="23935"/>
    <cellStyle name="RIGs input cells 2 9 28" xfId="23936"/>
    <cellStyle name="RIGs input cells 2 9 29" xfId="23937"/>
    <cellStyle name="RIGs input cells 2 9 3" xfId="23938"/>
    <cellStyle name="RIGs input cells 2 9 30" xfId="23939"/>
    <cellStyle name="RIGs input cells 2 9 31" xfId="23940"/>
    <cellStyle name="RIGs input cells 2 9 32" xfId="23941"/>
    <cellStyle name="RIGs input cells 2 9 33" xfId="23942"/>
    <cellStyle name="RIGs input cells 2 9 34" xfId="23943"/>
    <cellStyle name="RIGs input cells 2 9 4" xfId="23944"/>
    <cellStyle name="RIGs input cells 2 9 5" xfId="23945"/>
    <cellStyle name="RIGs input cells 2 9 6" xfId="23946"/>
    <cellStyle name="RIGs input cells 2 9 7" xfId="23947"/>
    <cellStyle name="RIGs input cells 2 9 8" xfId="23948"/>
    <cellStyle name="RIGs input cells 2 9 9" xfId="23949"/>
    <cellStyle name="RIGs input cells 2_1.3s Accounting C Costs Scots" xfId="1586"/>
    <cellStyle name="RIGs input cells 20" xfId="23950"/>
    <cellStyle name="RIGs input cells 21" xfId="23951"/>
    <cellStyle name="RIGs input cells 22" xfId="23952"/>
    <cellStyle name="RIGs input cells 23" xfId="23953"/>
    <cellStyle name="RIGs input cells 24" xfId="23954"/>
    <cellStyle name="RIGs input cells 25" xfId="23955"/>
    <cellStyle name="RIGs input cells 26" xfId="23956"/>
    <cellStyle name="RIGs input cells 27" xfId="23957"/>
    <cellStyle name="RIGs input cells 28" xfId="23958"/>
    <cellStyle name="RIGs input cells 29" xfId="23959"/>
    <cellStyle name="RIGs input cells 3" xfId="1587"/>
    <cellStyle name="RIGs input cells 3 10" xfId="1588"/>
    <cellStyle name="RIGs input cells 3 10 10" xfId="23960"/>
    <cellStyle name="RIGs input cells 3 10 11" xfId="23961"/>
    <cellStyle name="RIGs input cells 3 10 12" xfId="23962"/>
    <cellStyle name="RIGs input cells 3 10 13" xfId="23963"/>
    <cellStyle name="RIGs input cells 3 10 14" xfId="23964"/>
    <cellStyle name="RIGs input cells 3 10 15" xfId="23965"/>
    <cellStyle name="RIGs input cells 3 10 16" xfId="23966"/>
    <cellStyle name="RIGs input cells 3 10 17" xfId="23967"/>
    <cellStyle name="RIGs input cells 3 10 18" xfId="23968"/>
    <cellStyle name="RIGs input cells 3 10 19" xfId="23969"/>
    <cellStyle name="RIGs input cells 3 10 2" xfId="23970"/>
    <cellStyle name="RIGs input cells 3 10 2 10" xfId="36994"/>
    <cellStyle name="RIGs input cells 3 10 2 11" xfId="36995"/>
    <cellStyle name="RIGs input cells 3 10 2 12" xfId="36996"/>
    <cellStyle name="RIGs input cells 3 10 2 13" xfId="36997"/>
    <cellStyle name="RIGs input cells 3 10 2 2" xfId="36998"/>
    <cellStyle name="RIGs input cells 3 10 2 3" xfId="36999"/>
    <cellStyle name="RIGs input cells 3 10 2 4" xfId="37000"/>
    <cellStyle name="RIGs input cells 3 10 2 5" xfId="37001"/>
    <cellStyle name="RIGs input cells 3 10 2 6" xfId="37002"/>
    <cellStyle name="RIGs input cells 3 10 2 7" xfId="37003"/>
    <cellStyle name="RIGs input cells 3 10 2 8" xfId="37004"/>
    <cellStyle name="RIGs input cells 3 10 2 9" xfId="37005"/>
    <cellStyle name="RIGs input cells 3 10 20" xfId="23971"/>
    <cellStyle name="RIGs input cells 3 10 21" xfId="23972"/>
    <cellStyle name="RIGs input cells 3 10 22" xfId="23973"/>
    <cellStyle name="RIGs input cells 3 10 23" xfId="23974"/>
    <cellStyle name="RIGs input cells 3 10 24" xfId="23975"/>
    <cellStyle name="RIGs input cells 3 10 25" xfId="23976"/>
    <cellStyle name="RIGs input cells 3 10 26" xfId="23977"/>
    <cellStyle name="RIGs input cells 3 10 27" xfId="23978"/>
    <cellStyle name="RIGs input cells 3 10 28" xfId="23979"/>
    <cellStyle name="RIGs input cells 3 10 29" xfId="23980"/>
    <cellStyle name="RIGs input cells 3 10 3" xfId="23981"/>
    <cellStyle name="RIGs input cells 3 10 30" xfId="23982"/>
    <cellStyle name="RIGs input cells 3 10 31" xfId="23983"/>
    <cellStyle name="RIGs input cells 3 10 32" xfId="23984"/>
    <cellStyle name="RIGs input cells 3 10 33" xfId="23985"/>
    <cellStyle name="RIGs input cells 3 10 34" xfId="23986"/>
    <cellStyle name="RIGs input cells 3 10 4" xfId="23987"/>
    <cellStyle name="RIGs input cells 3 10 5" xfId="23988"/>
    <cellStyle name="RIGs input cells 3 10 6" xfId="23989"/>
    <cellStyle name="RIGs input cells 3 10 7" xfId="23990"/>
    <cellStyle name="RIGs input cells 3 10 8" xfId="23991"/>
    <cellStyle name="RIGs input cells 3 10 9" xfId="23992"/>
    <cellStyle name="RIGs input cells 3 11" xfId="1589"/>
    <cellStyle name="RIGs input cells 3 11 10" xfId="23993"/>
    <cellStyle name="RIGs input cells 3 11 11" xfId="23994"/>
    <cellStyle name="RIGs input cells 3 11 12" xfId="23995"/>
    <cellStyle name="RIGs input cells 3 11 13" xfId="23996"/>
    <cellStyle name="RIGs input cells 3 11 14" xfId="23997"/>
    <cellStyle name="RIGs input cells 3 11 15" xfId="23998"/>
    <cellStyle name="RIGs input cells 3 11 16" xfId="23999"/>
    <cellStyle name="RIGs input cells 3 11 17" xfId="24000"/>
    <cellStyle name="RIGs input cells 3 11 18" xfId="24001"/>
    <cellStyle name="RIGs input cells 3 11 19" xfId="24002"/>
    <cellStyle name="RIGs input cells 3 11 2" xfId="24003"/>
    <cellStyle name="RIGs input cells 3 11 2 10" xfId="37006"/>
    <cellStyle name="RIGs input cells 3 11 2 11" xfId="37007"/>
    <cellStyle name="RIGs input cells 3 11 2 12" xfId="37008"/>
    <cellStyle name="RIGs input cells 3 11 2 13" xfId="37009"/>
    <cellStyle name="RIGs input cells 3 11 2 2" xfId="37010"/>
    <cellStyle name="RIGs input cells 3 11 2 3" xfId="37011"/>
    <cellStyle name="RIGs input cells 3 11 2 4" xfId="37012"/>
    <cellStyle name="RIGs input cells 3 11 2 5" xfId="37013"/>
    <cellStyle name="RIGs input cells 3 11 2 6" xfId="37014"/>
    <cellStyle name="RIGs input cells 3 11 2 7" xfId="37015"/>
    <cellStyle name="RIGs input cells 3 11 2 8" xfId="37016"/>
    <cellStyle name="RIGs input cells 3 11 2 9" xfId="37017"/>
    <cellStyle name="RIGs input cells 3 11 20" xfId="24004"/>
    <cellStyle name="RIGs input cells 3 11 21" xfId="24005"/>
    <cellStyle name="RIGs input cells 3 11 22" xfId="24006"/>
    <cellStyle name="RIGs input cells 3 11 23" xfId="24007"/>
    <cellStyle name="RIGs input cells 3 11 24" xfId="24008"/>
    <cellStyle name="RIGs input cells 3 11 25" xfId="24009"/>
    <cellStyle name="RIGs input cells 3 11 26" xfId="24010"/>
    <cellStyle name="RIGs input cells 3 11 27" xfId="24011"/>
    <cellStyle name="RIGs input cells 3 11 28" xfId="24012"/>
    <cellStyle name="RIGs input cells 3 11 29" xfId="24013"/>
    <cellStyle name="RIGs input cells 3 11 3" xfId="24014"/>
    <cellStyle name="RIGs input cells 3 11 30" xfId="24015"/>
    <cellStyle name="RIGs input cells 3 11 31" xfId="24016"/>
    <cellStyle name="RIGs input cells 3 11 32" xfId="24017"/>
    <cellStyle name="RIGs input cells 3 11 33" xfId="24018"/>
    <cellStyle name="RIGs input cells 3 11 34" xfId="24019"/>
    <cellStyle name="RIGs input cells 3 11 4" xfId="24020"/>
    <cellStyle name="RIGs input cells 3 11 5" xfId="24021"/>
    <cellStyle name="RIGs input cells 3 11 6" xfId="24022"/>
    <cellStyle name="RIGs input cells 3 11 7" xfId="24023"/>
    <cellStyle name="RIGs input cells 3 11 8" xfId="24024"/>
    <cellStyle name="RIGs input cells 3 11 9" xfId="24025"/>
    <cellStyle name="RIGs input cells 3 12" xfId="24026"/>
    <cellStyle name="RIGs input cells 3 12 10" xfId="37018"/>
    <cellStyle name="RIGs input cells 3 12 11" xfId="37019"/>
    <cellStyle name="RIGs input cells 3 12 12" xfId="37020"/>
    <cellStyle name="RIGs input cells 3 12 13" xfId="37021"/>
    <cellStyle name="RIGs input cells 3 12 2" xfId="37022"/>
    <cellStyle name="RIGs input cells 3 12 3" xfId="37023"/>
    <cellStyle name="RIGs input cells 3 12 4" xfId="37024"/>
    <cellStyle name="RIGs input cells 3 12 5" xfId="37025"/>
    <cellStyle name="RIGs input cells 3 12 6" xfId="37026"/>
    <cellStyle name="RIGs input cells 3 12 7" xfId="37027"/>
    <cellStyle name="RIGs input cells 3 12 8" xfId="37028"/>
    <cellStyle name="RIGs input cells 3 12 9" xfId="37029"/>
    <cellStyle name="RIGs input cells 3 13" xfId="24027"/>
    <cellStyle name="RIGs input cells 3 14" xfId="24028"/>
    <cellStyle name="RIGs input cells 3 15" xfId="24029"/>
    <cellStyle name="RIGs input cells 3 16" xfId="24030"/>
    <cellStyle name="RIGs input cells 3 17" xfId="24031"/>
    <cellStyle name="RIGs input cells 3 18" xfId="24032"/>
    <cellStyle name="RIGs input cells 3 19" xfId="24033"/>
    <cellStyle name="RIGs input cells 3 2" xfId="1590"/>
    <cellStyle name="RIGs input cells 3 2 10" xfId="24034"/>
    <cellStyle name="RIGs input cells 3 2 11" xfId="24035"/>
    <cellStyle name="RIGs input cells 3 2 12" xfId="24036"/>
    <cellStyle name="RIGs input cells 3 2 13" xfId="24037"/>
    <cellStyle name="RIGs input cells 3 2 14" xfId="24038"/>
    <cellStyle name="RIGs input cells 3 2 15" xfId="24039"/>
    <cellStyle name="RIGs input cells 3 2 16" xfId="24040"/>
    <cellStyle name="RIGs input cells 3 2 17" xfId="24041"/>
    <cellStyle name="RIGs input cells 3 2 18" xfId="24042"/>
    <cellStyle name="RIGs input cells 3 2 19" xfId="24043"/>
    <cellStyle name="RIGs input cells 3 2 2" xfId="1591"/>
    <cellStyle name="RIGs input cells 3 2 2 10" xfId="24044"/>
    <cellStyle name="RIGs input cells 3 2 2 11" xfId="24045"/>
    <cellStyle name="RIGs input cells 3 2 2 12" xfId="24046"/>
    <cellStyle name="RIGs input cells 3 2 2 13" xfId="24047"/>
    <cellStyle name="RIGs input cells 3 2 2 14" xfId="24048"/>
    <cellStyle name="RIGs input cells 3 2 2 15" xfId="24049"/>
    <cellStyle name="RIGs input cells 3 2 2 16" xfId="24050"/>
    <cellStyle name="RIGs input cells 3 2 2 17" xfId="24051"/>
    <cellStyle name="RIGs input cells 3 2 2 18" xfId="24052"/>
    <cellStyle name="RIGs input cells 3 2 2 19" xfId="24053"/>
    <cellStyle name="RIGs input cells 3 2 2 2" xfId="1592"/>
    <cellStyle name="RIGs input cells 3 2 2 2 10" xfId="24054"/>
    <cellStyle name="RIGs input cells 3 2 2 2 11" xfId="24055"/>
    <cellStyle name="RIGs input cells 3 2 2 2 12" xfId="24056"/>
    <cellStyle name="RIGs input cells 3 2 2 2 13" xfId="24057"/>
    <cellStyle name="RIGs input cells 3 2 2 2 14" xfId="24058"/>
    <cellStyle name="RIGs input cells 3 2 2 2 15" xfId="24059"/>
    <cellStyle name="RIGs input cells 3 2 2 2 16" xfId="24060"/>
    <cellStyle name="RIGs input cells 3 2 2 2 17" xfId="24061"/>
    <cellStyle name="RIGs input cells 3 2 2 2 18" xfId="24062"/>
    <cellStyle name="RIGs input cells 3 2 2 2 19" xfId="24063"/>
    <cellStyle name="RIGs input cells 3 2 2 2 2" xfId="1593"/>
    <cellStyle name="RIGs input cells 3 2 2 2 2 10" xfId="24064"/>
    <cellStyle name="RIGs input cells 3 2 2 2 2 11" xfId="24065"/>
    <cellStyle name="RIGs input cells 3 2 2 2 2 12" xfId="24066"/>
    <cellStyle name="RIGs input cells 3 2 2 2 2 13" xfId="24067"/>
    <cellStyle name="RIGs input cells 3 2 2 2 2 14" xfId="24068"/>
    <cellStyle name="RIGs input cells 3 2 2 2 2 15" xfId="24069"/>
    <cellStyle name="RIGs input cells 3 2 2 2 2 16" xfId="24070"/>
    <cellStyle name="RIGs input cells 3 2 2 2 2 17" xfId="24071"/>
    <cellStyle name="RIGs input cells 3 2 2 2 2 18" xfId="24072"/>
    <cellStyle name="RIGs input cells 3 2 2 2 2 19" xfId="24073"/>
    <cellStyle name="RIGs input cells 3 2 2 2 2 2" xfId="24074"/>
    <cellStyle name="RIGs input cells 3 2 2 2 2 2 10" xfId="37030"/>
    <cellStyle name="RIGs input cells 3 2 2 2 2 2 11" xfId="37031"/>
    <cellStyle name="RIGs input cells 3 2 2 2 2 2 12" xfId="37032"/>
    <cellStyle name="RIGs input cells 3 2 2 2 2 2 13" xfId="37033"/>
    <cellStyle name="RIGs input cells 3 2 2 2 2 2 2" xfId="37034"/>
    <cellStyle name="RIGs input cells 3 2 2 2 2 2 3" xfId="37035"/>
    <cellStyle name="RIGs input cells 3 2 2 2 2 2 4" xfId="37036"/>
    <cellStyle name="RIGs input cells 3 2 2 2 2 2 5" xfId="37037"/>
    <cellStyle name="RIGs input cells 3 2 2 2 2 2 6" xfId="37038"/>
    <cellStyle name="RIGs input cells 3 2 2 2 2 2 7" xfId="37039"/>
    <cellStyle name="RIGs input cells 3 2 2 2 2 2 8" xfId="37040"/>
    <cellStyle name="RIGs input cells 3 2 2 2 2 2 9" xfId="37041"/>
    <cellStyle name="RIGs input cells 3 2 2 2 2 20" xfId="24075"/>
    <cellStyle name="RIGs input cells 3 2 2 2 2 21" xfId="24076"/>
    <cellStyle name="RIGs input cells 3 2 2 2 2 22" xfId="24077"/>
    <cellStyle name="RIGs input cells 3 2 2 2 2 23" xfId="24078"/>
    <cellStyle name="RIGs input cells 3 2 2 2 2 24" xfId="24079"/>
    <cellStyle name="RIGs input cells 3 2 2 2 2 25" xfId="24080"/>
    <cellStyle name="RIGs input cells 3 2 2 2 2 26" xfId="24081"/>
    <cellStyle name="RIGs input cells 3 2 2 2 2 27" xfId="24082"/>
    <cellStyle name="RIGs input cells 3 2 2 2 2 28" xfId="24083"/>
    <cellStyle name="RIGs input cells 3 2 2 2 2 29" xfId="24084"/>
    <cellStyle name="RIGs input cells 3 2 2 2 2 3" xfId="24085"/>
    <cellStyle name="RIGs input cells 3 2 2 2 2 30" xfId="24086"/>
    <cellStyle name="RIGs input cells 3 2 2 2 2 31" xfId="24087"/>
    <cellStyle name="RIGs input cells 3 2 2 2 2 32" xfId="24088"/>
    <cellStyle name="RIGs input cells 3 2 2 2 2 33" xfId="24089"/>
    <cellStyle name="RIGs input cells 3 2 2 2 2 34" xfId="24090"/>
    <cellStyle name="RIGs input cells 3 2 2 2 2 4" xfId="24091"/>
    <cellStyle name="RIGs input cells 3 2 2 2 2 5" xfId="24092"/>
    <cellStyle name="RIGs input cells 3 2 2 2 2 6" xfId="24093"/>
    <cellStyle name="RIGs input cells 3 2 2 2 2 7" xfId="24094"/>
    <cellStyle name="RIGs input cells 3 2 2 2 2 8" xfId="24095"/>
    <cellStyle name="RIGs input cells 3 2 2 2 2 9" xfId="24096"/>
    <cellStyle name="RIGs input cells 3 2 2 2 20" xfId="24097"/>
    <cellStyle name="RIGs input cells 3 2 2 2 21" xfId="24098"/>
    <cellStyle name="RIGs input cells 3 2 2 2 22" xfId="24099"/>
    <cellStyle name="RIGs input cells 3 2 2 2 23" xfId="24100"/>
    <cellStyle name="RIGs input cells 3 2 2 2 24" xfId="24101"/>
    <cellStyle name="RIGs input cells 3 2 2 2 25" xfId="24102"/>
    <cellStyle name="RIGs input cells 3 2 2 2 26" xfId="24103"/>
    <cellStyle name="RIGs input cells 3 2 2 2 27" xfId="24104"/>
    <cellStyle name="RIGs input cells 3 2 2 2 28" xfId="24105"/>
    <cellStyle name="RIGs input cells 3 2 2 2 29" xfId="24106"/>
    <cellStyle name="RIGs input cells 3 2 2 2 3" xfId="24107"/>
    <cellStyle name="RIGs input cells 3 2 2 2 3 10" xfId="37042"/>
    <cellStyle name="RIGs input cells 3 2 2 2 3 11" xfId="37043"/>
    <cellStyle name="RIGs input cells 3 2 2 2 3 12" xfId="37044"/>
    <cellStyle name="RIGs input cells 3 2 2 2 3 13" xfId="37045"/>
    <cellStyle name="RIGs input cells 3 2 2 2 3 2" xfId="37046"/>
    <cellStyle name="RIGs input cells 3 2 2 2 3 3" xfId="37047"/>
    <cellStyle name="RIGs input cells 3 2 2 2 3 4" xfId="37048"/>
    <cellStyle name="RIGs input cells 3 2 2 2 3 5" xfId="37049"/>
    <cellStyle name="RIGs input cells 3 2 2 2 3 6" xfId="37050"/>
    <cellStyle name="RIGs input cells 3 2 2 2 3 7" xfId="37051"/>
    <cellStyle name="RIGs input cells 3 2 2 2 3 8" xfId="37052"/>
    <cellStyle name="RIGs input cells 3 2 2 2 3 9" xfId="37053"/>
    <cellStyle name="RIGs input cells 3 2 2 2 30" xfId="24108"/>
    <cellStyle name="RIGs input cells 3 2 2 2 31" xfId="24109"/>
    <cellStyle name="RIGs input cells 3 2 2 2 32" xfId="24110"/>
    <cellStyle name="RIGs input cells 3 2 2 2 33" xfId="24111"/>
    <cellStyle name="RIGs input cells 3 2 2 2 34" xfId="24112"/>
    <cellStyle name="RIGs input cells 3 2 2 2 35" xfId="24113"/>
    <cellStyle name="RIGs input cells 3 2 2 2 4" xfId="24114"/>
    <cellStyle name="RIGs input cells 3 2 2 2 5" xfId="24115"/>
    <cellStyle name="RIGs input cells 3 2 2 2 6" xfId="24116"/>
    <cellStyle name="RIGs input cells 3 2 2 2 7" xfId="24117"/>
    <cellStyle name="RIGs input cells 3 2 2 2 8" xfId="24118"/>
    <cellStyle name="RIGs input cells 3 2 2 2 9" xfId="24119"/>
    <cellStyle name="RIGs input cells 3 2 2 2_4 28 1_Asst_Health_Crit_AllTO_RIIO_20110714pm" xfId="1594"/>
    <cellStyle name="RIGs input cells 3 2 2 20" xfId="24120"/>
    <cellStyle name="RIGs input cells 3 2 2 21" xfId="24121"/>
    <cellStyle name="RIGs input cells 3 2 2 22" xfId="24122"/>
    <cellStyle name="RIGs input cells 3 2 2 23" xfId="24123"/>
    <cellStyle name="RIGs input cells 3 2 2 24" xfId="24124"/>
    <cellStyle name="RIGs input cells 3 2 2 25" xfId="24125"/>
    <cellStyle name="RIGs input cells 3 2 2 26" xfId="24126"/>
    <cellStyle name="RIGs input cells 3 2 2 27" xfId="24127"/>
    <cellStyle name="RIGs input cells 3 2 2 28" xfId="24128"/>
    <cellStyle name="RIGs input cells 3 2 2 29" xfId="24129"/>
    <cellStyle name="RIGs input cells 3 2 2 3" xfId="1595"/>
    <cellStyle name="RIGs input cells 3 2 2 3 10" xfId="24130"/>
    <cellStyle name="RIGs input cells 3 2 2 3 11" xfId="24131"/>
    <cellStyle name="RIGs input cells 3 2 2 3 12" xfId="24132"/>
    <cellStyle name="RIGs input cells 3 2 2 3 13" xfId="24133"/>
    <cellStyle name="RIGs input cells 3 2 2 3 14" xfId="24134"/>
    <cellStyle name="RIGs input cells 3 2 2 3 15" xfId="24135"/>
    <cellStyle name="RIGs input cells 3 2 2 3 16" xfId="24136"/>
    <cellStyle name="RIGs input cells 3 2 2 3 17" xfId="24137"/>
    <cellStyle name="RIGs input cells 3 2 2 3 18" xfId="24138"/>
    <cellStyle name="RIGs input cells 3 2 2 3 19" xfId="24139"/>
    <cellStyle name="RIGs input cells 3 2 2 3 2" xfId="24140"/>
    <cellStyle name="RIGs input cells 3 2 2 3 2 10" xfId="37054"/>
    <cellStyle name="RIGs input cells 3 2 2 3 2 11" xfId="37055"/>
    <cellStyle name="RIGs input cells 3 2 2 3 2 12" xfId="37056"/>
    <cellStyle name="RIGs input cells 3 2 2 3 2 13" xfId="37057"/>
    <cellStyle name="RIGs input cells 3 2 2 3 2 2" xfId="37058"/>
    <cellStyle name="RIGs input cells 3 2 2 3 2 3" xfId="37059"/>
    <cellStyle name="RIGs input cells 3 2 2 3 2 4" xfId="37060"/>
    <cellStyle name="RIGs input cells 3 2 2 3 2 5" xfId="37061"/>
    <cellStyle name="RIGs input cells 3 2 2 3 2 6" xfId="37062"/>
    <cellStyle name="RIGs input cells 3 2 2 3 2 7" xfId="37063"/>
    <cellStyle name="RIGs input cells 3 2 2 3 2 8" xfId="37064"/>
    <cellStyle name="RIGs input cells 3 2 2 3 2 9" xfId="37065"/>
    <cellStyle name="RIGs input cells 3 2 2 3 20" xfId="24141"/>
    <cellStyle name="RIGs input cells 3 2 2 3 21" xfId="24142"/>
    <cellStyle name="RIGs input cells 3 2 2 3 22" xfId="24143"/>
    <cellStyle name="RIGs input cells 3 2 2 3 23" xfId="24144"/>
    <cellStyle name="RIGs input cells 3 2 2 3 24" xfId="24145"/>
    <cellStyle name="RIGs input cells 3 2 2 3 25" xfId="24146"/>
    <cellStyle name="RIGs input cells 3 2 2 3 26" xfId="24147"/>
    <cellStyle name="RIGs input cells 3 2 2 3 27" xfId="24148"/>
    <cellStyle name="RIGs input cells 3 2 2 3 28" xfId="24149"/>
    <cellStyle name="RIGs input cells 3 2 2 3 29" xfId="24150"/>
    <cellStyle name="RIGs input cells 3 2 2 3 3" xfId="24151"/>
    <cellStyle name="RIGs input cells 3 2 2 3 30" xfId="24152"/>
    <cellStyle name="RIGs input cells 3 2 2 3 31" xfId="24153"/>
    <cellStyle name="RIGs input cells 3 2 2 3 32" xfId="24154"/>
    <cellStyle name="RIGs input cells 3 2 2 3 33" xfId="24155"/>
    <cellStyle name="RIGs input cells 3 2 2 3 34" xfId="24156"/>
    <cellStyle name="RIGs input cells 3 2 2 3 4" xfId="24157"/>
    <cellStyle name="RIGs input cells 3 2 2 3 5" xfId="24158"/>
    <cellStyle name="RIGs input cells 3 2 2 3 6" xfId="24159"/>
    <cellStyle name="RIGs input cells 3 2 2 3 7" xfId="24160"/>
    <cellStyle name="RIGs input cells 3 2 2 3 8" xfId="24161"/>
    <cellStyle name="RIGs input cells 3 2 2 3 9" xfId="24162"/>
    <cellStyle name="RIGs input cells 3 2 2 30" xfId="24163"/>
    <cellStyle name="RIGs input cells 3 2 2 31" xfId="24164"/>
    <cellStyle name="RIGs input cells 3 2 2 32" xfId="24165"/>
    <cellStyle name="RIGs input cells 3 2 2 33" xfId="24166"/>
    <cellStyle name="RIGs input cells 3 2 2 34" xfId="24167"/>
    <cellStyle name="RIGs input cells 3 2 2 35" xfId="24168"/>
    <cellStyle name="RIGs input cells 3 2 2 36" xfId="24169"/>
    <cellStyle name="RIGs input cells 3 2 2 37" xfId="24170"/>
    <cellStyle name="RIGs input cells 3 2 2 38" xfId="24171"/>
    <cellStyle name="RIGs input cells 3 2 2 4" xfId="1596"/>
    <cellStyle name="RIGs input cells 3 2 2 4 10" xfId="24172"/>
    <cellStyle name="RIGs input cells 3 2 2 4 11" xfId="24173"/>
    <cellStyle name="RIGs input cells 3 2 2 4 12" xfId="24174"/>
    <cellStyle name="RIGs input cells 3 2 2 4 13" xfId="24175"/>
    <cellStyle name="RIGs input cells 3 2 2 4 14" xfId="24176"/>
    <cellStyle name="RIGs input cells 3 2 2 4 15" xfId="24177"/>
    <cellStyle name="RIGs input cells 3 2 2 4 16" xfId="24178"/>
    <cellStyle name="RIGs input cells 3 2 2 4 17" xfId="24179"/>
    <cellStyle name="RIGs input cells 3 2 2 4 18" xfId="24180"/>
    <cellStyle name="RIGs input cells 3 2 2 4 19" xfId="24181"/>
    <cellStyle name="RIGs input cells 3 2 2 4 2" xfId="24182"/>
    <cellStyle name="RIGs input cells 3 2 2 4 2 10" xfId="37066"/>
    <cellStyle name="RIGs input cells 3 2 2 4 2 11" xfId="37067"/>
    <cellStyle name="RIGs input cells 3 2 2 4 2 12" xfId="37068"/>
    <cellStyle name="RIGs input cells 3 2 2 4 2 13" xfId="37069"/>
    <cellStyle name="RIGs input cells 3 2 2 4 2 2" xfId="37070"/>
    <cellStyle name="RIGs input cells 3 2 2 4 2 3" xfId="37071"/>
    <cellStyle name="RIGs input cells 3 2 2 4 2 4" xfId="37072"/>
    <cellStyle name="RIGs input cells 3 2 2 4 2 5" xfId="37073"/>
    <cellStyle name="RIGs input cells 3 2 2 4 2 6" xfId="37074"/>
    <cellStyle name="RIGs input cells 3 2 2 4 2 7" xfId="37075"/>
    <cellStyle name="RIGs input cells 3 2 2 4 2 8" xfId="37076"/>
    <cellStyle name="RIGs input cells 3 2 2 4 2 9" xfId="37077"/>
    <cellStyle name="RIGs input cells 3 2 2 4 20" xfId="24183"/>
    <cellStyle name="RIGs input cells 3 2 2 4 21" xfId="24184"/>
    <cellStyle name="RIGs input cells 3 2 2 4 22" xfId="24185"/>
    <cellStyle name="RIGs input cells 3 2 2 4 23" xfId="24186"/>
    <cellStyle name="RIGs input cells 3 2 2 4 24" xfId="24187"/>
    <cellStyle name="RIGs input cells 3 2 2 4 25" xfId="24188"/>
    <cellStyle name="RIGs input cells 3 2 2 4 26" xfId="24189"/>
    <cellStyle name="RIGs input cells 3 2 2 4 27" xfId="24190"/>
    <cellStyle name="RIGs input cells 3 2 2 4 28" xfId="24191"/>
    <cellStyle name="RIGs input cells 3 2 2 4 29" xfId="24192"/>
    <cellStyle name="RIGs input cells 3 2 2 4 3" xfId="24193"/>
    <cellStyle name="RIGs input cells 3 2 2 4 30" xfId="24194"/>
    <cellStyle name="RIGs input cells 3 2 2 4 31" xfId="24195"/>
    <cellStyle name="RIGs input cells 3 2 2 4 32" xfId="24196"/>
    <cellStyle name="RIGs input cells 3 2 2 4 33" xfId="24197"/>
    <cellStyle name="RIGs input cells 3 2 2 4 34" xfId="24198"/>
    <cellStyle name="RIGs input cells 3 2 2 4 4" xfId="24199"/>
    <cellStyle name="RIGs input cells 3 2 2 4 5" xfId="24200"/>
    <cellStyle name="RIGs input cells 3 2 2 4 6" xfId="24201"/>
    <cellStyle name="RIGs input cells 3 2 2 4 7" xfId="24202"/>
    <cellStyle name="RIGs input cells 3 2 2 4 8" xfId="24203"/>
    <cellStyle name="RIGs input cells 3 2 2 4 9" xfId="24204"/>
    <cellStyle name="RIGs input cells 3 2 2 5" xfId="24205"/>
    <cellStyle name="RIGs input cells 3 2 2 5 10" xfId="37078"/>
    <cellStyle name="RIGs input cells 3 2 2 5 11" xfId="37079"/>
    <cellStyle name="RIGs input cells 3 2 2 5 12" xfId="37080"/>
    <cellStyle name="RIGs input cells 3 2 2 5 13" xfId="37081"/>
    <cellStyle name="RIGs input cells 3 2 2 5 2" xfId="37082"/>
    <cellStyle name="RIGs input cells 3 2 2 5 3" xfId="37083"/>
    <cellStyle name="RIGs input cells 3 2 2 5 4" xfId="37084"/>
    <cellStyle name="RIGs input cells 3 2 2 5 5" xfId="37085"/>
    <cellStyle name="RIGs input cells 3 2 2 5 6" xfId="37086"/>
    <cellStyle name="RIGs input cells 3 2 2 5 7" xfId="37087"/>
    <cellStyle name="RIGs input cells 3 2 2 5 8" xfId="37088"/>
    <cellStyle name="RIGs input cells 3 2 2 5 9" xfId="37089"/>
    <cellStyle name="RIGs input cells 3 2 2 6" xfId="24206"/>
    <cellStyle name="RIGs input cells 3 2 2 7" xfId="24207"/>
    <cellStyle name="RIGs input cells 3 2 2 8" xfId="24208"/>
    <cellStyle name="RIGs input cells 3 2 2 9" xfId="24209"/>
    <cellStyle name="RIGs input cells 3 2 2_4 28 1_Asst_Health_Crit_AllTO_RIIO_20110714pm" xfId="1597"/>
    <cellStyle name="RIGs input cells 3 2 20" xfId="24210"/>
    <cellStyle name="RIGs input cells 3 2 21" xfId="24211"/>
    <cellStyle name="RIGs input cells 3 2 22" xfId="24212"/>
    <cellStyle name="RIGs input cells 3 2 23" xfId="24213"/>
    <cellStyle name="RIGs input cells 3 2 24" xfId="24214"/>
    <cellStyle name="RIGs input cells 3 2 25" xfId="24215"/>
    <cellStyle name="RIGs input cells 3 2 26" xfId="24216"/>
    <cellStyle name="RIGs input cells 3 2 27" xfId="24217"/>
    <cellStyle name="RIGs input cells 3 2 28" xfId="24218"/>
    <cellStyle name="RIGs input cells 3 2 29" xfId="24219"/>
    <cellStyle name="RIGs input cells 3 2 3" xfId="1598"/>
    <cellStyle name="RIGs input cells 3 2 3 10" xfId="24220"/>
    <cellStyle name="RIGs input cells 3 2 3 11" xfId="24221"/>
    <cellStyle name="RIGs input cells 3 2 3 12" xfId="24222"/>
    <cellStyle name="RIGs input cells 3 2 3 13" xfId="24223"/>
    <cellStyle name="RIGs input cells 3 2 3 14" xfId="24224"/>
    <cellStyle name="RIGs input cells 3 2 3 15" xfId="24225"/>
    <cellStyle name="RIGs input cells 3 2 3 16" xfId="24226"/>
    <cellStyle name="RIGs input cells 3 2 3 17" xfId="24227"/>
    <cellStyle name="RIGs input cells 3 2 3 18" xfId="24228"/>
    <cellStyle name="RIGs input cells 3 2 3 19" xfId="24229"/>
    <cellStyle name="RIGs input cells 3 2 3 2" xfId="1599"/>
    <cellStyle name="RIGs input cells 3 2 3 2 10" xfId="24230"/>
    <cellStyle name="RIGs input cells 3 2 3 2 11" xfId="24231"/>
    <cellStyle name="RIGs input cells 3 2 3 2 12" xfId="24232"/>
    <cellStyle name="RIGs input cells 3 2 3 2 13" xfId="24233"/>
    <cellStyle name="RIGs input cells 3 2 3 2 14" xfId="24234"/>
    <cellStyle name="RIGs input cells 3 2 3 2 15" xfId="24235"/>
    <cellStyle name="RIGs input cells 3 2 3 2 16" xfId="24236"/>
    <cellStyle name="RIGs input cells 3 2 3 2 17" xfId="24237"/>
    <cellStyle name="RIGs input cells 3 2 3 2 18" xfId="24238"/>
    <cellStyle name="RIGs input cells 3 2 3 2 19" xfId="24239"/>
    <cellStyle name="RIGs input cells 3 2 3 2 2" xfId="24240"/>
    <cellStyle name="RIGs input cells 3 2 3 2 2 10" xfId="37090"/>
    <cellStyle name="RIGs input cells 3 2 3 2 2 11" xfId="37091"/>
    <cellStyle name="RIGs input cells 3 2 3 2 2 12" xfId="37092"/>
    <cellStyle name="RIGs input cells 3 2 3 2 2 13" xfId="37093"/>
    <cellStyle name="RIGs input cells 3 2 3 2 2 2" xfId="37094"/>
    <cellStyle name="RIGs input cells 3 2 3 2 2 3" xfId="37095"/>
    <cellStyle name="RIGs input cells 3 2 3 2 2 4" xfId="37096"/>
    <cellStyle name="RIGs input cells 3 2 3 2 2 5" xfId="37097"/>
    <cellStyle name="RIGs input cells 3 2 3 2 2 6" xfId="37098"/>
    <cellStyle name="RIGs input cells 3 2 3 2 2 7" xfId="37099"/>
    <cellStyle name="RIGs input cells 3 2 3 2 2 8" xfId="37100"/>
    <cellStyle name="RIGs input cells 3 2 3 2 2 9" xfId="37101"/>
    <cellStyle name="RIGs input cells 3 2 3 2 20" xfId="24241"/>
    <cellStyle name="RIGs input cells 3 2 3 2 21" xfId="24242"/>
    <cellStyle name="RIGs input cells 3 2 3 2 22" xfId="24243"/>
    <cellStyle name="RIGs input cells 3 2 3 2 23" xfId="24244"/>
    <cellStyle name="RIGs input cells 3 2 3 2 24" xfId="24245"/>
    <cellStyle name="RIGs input cells 3 2 3 2 25" xfId="24246"/>
    <cellStyle name="RIGs input cells 3 2 3 2 26" xfId="24247"/>
    <cellStyle name="RIGs input cells 3 2 3 2 27" xfId="24248"/>
    <cellStyle name="RIGs input cells 3 2 3 2 28" xfId="24249"/>
    <cellStyle name="RIGs input cells 3 2 3 2 29" xfId="24250"/>
    <cellStyle name="RIGs input cells 3 2 3 2 3" xfId="24251"/>
    <cellStyle name="RIGs input cells 3 2 3 2 30" xfId="24252"/>
    <cellStyle name="RIGs input cells 3 2 3 2 31" xfId="24253"/>
    <cellStyle name="RIGs input cells 3 2 3 2 32" xfId="24254"/>
    <cellStyle name="RIGs input cells 3 2 3 2 33" xfId="24255"/>
    <cellStyle name="RIGs input cells 3 2 3 2 34" xfId="24256"/>
    <cellStyle name="RIGs input cells 3 2 3 2 4" xfId="24257"/>
    <cellStyle name="RIGs input cells 3 2 3 2 5" xfId="24258"/>
    <cellStyle name="RIGs input cells 3 2 3 2 6" xfId="24259"/>
    <cellStyle name="RIGs input cells 3 2 3 2 7" xfId="24260"/>
    <cellStyle name="RIGs input cells 3 2 3 2 8" xfId="24261"/>
    <cellStyle name="RIGs input cells 3 2 3 2 9" xfId="24262"/>
    <cellStyle name="RIGs input cells 3 2 3 20" xfId="24263"/>
    <cellStyle name="RIGs input cells 3 2 3 21" xfId="24264"/>
    <cellStyle name="RIGs input cells 3 2 3 22" xfId="24265"/>
    <cellStyle name="RIGs input cells 3 2 3 23" xfId="24266"/>
    <cellStyle name="RIGs input cells 3 2 3 24" xfId="24267"/>
    <cellStyle name="RIGs input cells 3 2 3 25" xfId="24268"/>
    <cellStyle name="RIGs input cells 3 2 3 26" xfId="24269"/>
    <cellStyle name="RIGs input cells 3 2 3 27" xfId="24270"/>
    <cellStyle name="RIGs input cells 3 2 3 28" xfId="24271"/>
    <cellStyle name="RIGs input cells 3 2 3 29" xfId="24272"/>
    <cellStyle name="RIGs input cells 3 2 3 3" xfId="24273"/>
    <cellStyle name="RIGs input cells 3 2 3 3 10" xfId="37102"/>
    <cellStyle name="RIGs input cells 3 2 3 3 11" xfId="37103"/>
    <cellStyle name="RIGs input cells 3 2 3 3 12" xfId="37104"/>
    <cellStyle name="RIGs input cells 3 2 3 3 13" xfId="37105"/>
    <cellStyle name="RIGs input cells 3 2 3 3 2" xfId="37106"/>
    <cellStyle name="RIGs input cells 3 2 3 3 3" xfId="37107"/>
    <cellStyle name="RIGs input cells 3 2 3 3 4" xfId="37108"/>
    <cellStyle name="RIGs input cells 3 2 3 3 5" xfId="37109"/>
    <cellStyle name="RIGs input cells 3 2 3 3 6" xfId="37110"/>
    <cellStyle name="RIGs input cells 3 2 3 3 7" xfId="37111"/>
    <cellStyle name="RIGs input cells 3 2 3 3 8" xfId="37112"/>
    <cellStyle name="RIGs input cells 3 2 3 3 9" xfId="37113"/>
    <cellStyle name="RIGs input cells 3 2 3 30" xfId="24274"/>
    <cellStyle name="RIGs input cells 3 2 3 31" xfId="24275"/>
    <cellStyle name="RIGs input cells 3 2 3 32" xfId="24276"/>
    <cellStyle name="RIGs input cells 3 2 3 33" xfId="24277"/>
    <cellStyle name="RIGs input cells 3 2 3 34" xfId="24278"/>
    <cellStyle name="RIGs input cells 3 2 3 35" xfId="24279"/>
    <cellStyle name="RIGs input cells 3 2 3 4" xfId="24280"/>
    <cellStyle name="RIGs input cells 3 2 3 5" xfId="24281"/>
    <cellStyle name="RIGs input cells 3 2 3 6" xfId="24282"/>
    <cellStyle name="RIGs input cells 3 2 3 7" xfId="24283"/>
    <cellStyle name="RIGs input cells 3 2 3 8" xfId="24284"/>
    <cellStyle name="RIGs input cells 3 2 3 9" xfId="24285"/>
    <cellStyle name="RIGs input cells 3 2 3_4 28 1_Asst_Health_Crit_AllTO_RIIO_20110714pm" xfId="1600"/>
    <cellStyle name="RIGs input cells 3 2 30" xfId="24286"/>
    <cellStyle name="RIGs input cells 3 2 31" xfId="24287"/>
    <cellStyle name="RIGs input cells 3 2 32" xfId="24288"/>
    <cellStyle name="RIGs input cells 3 2 33" xfId="24289"/>
    <cellStyle name="RIGs input cells 3 2 34" xfId="24290"/>
    <cellStyle name="RIGs input cells 3 2 35" xfId="24291"/>
    <cellStyle name="RIGs input cells 3 2 36" xfId="24292"/>
    <cellStyle name="RIGs input cells 3 2 37" xfId="24293"/>
    <cellStyle name="RIGs input cells 3 2 38" xfId="24294"/>
    <cellStyle name="RIGs input cells 3 2 39" xfId="24295"/>
    <cellStyle name="RIGs input cells 3 2 4" xfId="1601"/>
    <cellStyle name="RIGs input cells 3 2 4 10" xfId="24296"/>
    <cellStyle name="RIGs input cells 3 2 4 11" xfId="24297"/>
    <cellStyle name="RIGs input cells 3 2 4 12" xfId="24298"/>
    <cellStyle name="RIGs input cells 3 2 4 13" xfId="24299"/>
    <cellStyle name="RIGs input cells 3 2 4 14" xfId="24300"/>
    <cellStyle name="RIGs input cells 3 2 4 15" xfId="24301"/>
    <cellStyle name="RIGs input cells 3 2 4 16" xfId="24302"/>
    <cellStyle name="RIGs input cells 3 2 4 17" xfId="24303"/>
    <cellStyle name="RIGs input cells 3 2 4 18" xfId="24304"/>
    <cellStyle name="RIGs input cells 3 2 4 19" xfId="24305"/>
    <cellStyle name="RIGs input cells 3 2 4 2" xfId="24306"/>
    <cellStyle name="RIGs input cells 3 2 4 2 10" xfId="37114"/>
    <cellStyle name="RIGs input cells 3 2 4 2 11" xfId="37115"/>
    <cellStyle name="RIGs input cells 3 2 4 2 12" xfId="37116"/>
    <cellStyle name="RIGs input cells 3 2 4 2 13" xfId="37117"/>
    <cellStyle name="RIGs input cells 3 2 4 2 2" xfId="37118"/>
    <cellStyle name="RIGs input cells 3 2 4 2 3" xfId="37119"/>
    <cellStyle name="RIGs input cells 3 2 4 2 4" xfId="37120"/>
    <cellStyle name="RIGs input cells 3 2 4 2 5" xfId="37121"/>
    <cellStyle name="RIGs input cells 3 2 4 2 6" xfId="37122"/>
    <cellStyle name="RIGs input cells 3 2 4 2 7" xfId="37123"/>
    <cellStyle name="RIGs input cells 3 2 4 2 8" xfId="37124"/>
    <cellStyle name="RIGs input cells 3 2 4 2 9" xfId="37125"/>
    <cellStyle name="RIGs input cells 3 2 4 20" xfId="24307"/>
    <cellStyle name="RIGs input cells 3 2 4 21" xfId="24308"/>
    <cellStyle name="RIGs input cells 3 2 4 22" xfId="24309"/>
    <cellStyle name="RIGs input cells 3 2 4 23" xfId="24310"/>
    <cellStyle name="RIGs input cells 3 2 4 24" xfId="24311"/>
    <cellStyle name="RIGs input cells 3 2 4 25" xfId="24312"/>
    <cellStyle name="RIGs input cells 3 2 4 26" xfId="24313"/>
    <cellStyle name="RIGs input cells 3 2 4 27" xfId="24314"/>
    <cellStyle name="RIGs input cells 3 2 4 28" xfId="24315"/>
    <cellStyle name="RIGs input cells 3 2 4 29" xfId="24316"/>
    <cellStyle name="RIGs input cells 3 2 4 3" xfId="24317"/>
    <cellStyle name="RIGs input cells 3 2 4 30" xfId="24318"/>
    <cellStyle name="RIGs input cells 3 2 4 31" xfId="24319"/>
    <cellStyle name="RIGs input cells 3 2 4 32" xfId="24320"/>
    <cellStyle name="RIGs input cells 3 2 4 33" xfId="24321"/>
    <cellStyle name="RIGs input cells 3 2 4 34" xfId="24322"/>
    <cellStyle name="RIGs input cells 3 2 4 4" xfId="24323"/>
    <cellStyle name="RIGs input cells 3 2 4 5" xfId="24324"/>
    <cellStyle name="RIGs input cells 3 2 4 6" xfId="24325"/>
    <cellStyle name="RIGs input cells 3 2 4 7" xfId="24326"/>
    <cellStyle name="RIGs input cells 3 2 4 8" xfId="24327"/>
    <cellStyle name="RIGs input cells 3 2 4 9" xfId="24328"/>
    <cellStyle name="RIGs input cells 3 2 5" xfId="1602"/>
    <cellStyle name="RIGs input cells 3 2 5 10" xfId="24329"/>
    <cellStyle name="RIGs input cells 3 2 5 11" xfId="24330"/>
    <cellStyle name="RIGs input cells 3 2 5 12" xfId="24331"/>
    <cellStyle name="RIGs input cells 3 2 5 13" xfId="24332"/>
    <cellStyle name="RIGs input cells 3 2 5 14" xfId="24333"/>
    <cellStyle name="RIGs input cells 3 2 5 15" xfId="24334"/>
    <cellStyle name="RIGs input cells 3 2 5 16" xfId="24335"/>
    <cellStyle name="RIGs input cells 3 2 5 17" xfId="24336"/>
    <cellStyle name="RIGs input cells 3 2 5 18" xfId="24337"/>
    <cellStyle name="RIGs input cells 3 2 5 19" xfId="24338"/>
    <cellStyle name="RIGs input cells 3 2 5 2" xfId="24339"/>
    <cellStyle name="RIGs input cells 3 2 5 2 10" xfId="37126"/>
    <cellStyle name="RIGs input cells 3 2 5 2 11" xfId="37127"/>
    <cellStyle name="RIGs input cells 3 2 5 2 12" xfId="37128"/>
    <cellStyle name="RIGs input cells 3 2 5 2 13" xfId="37129"/>
    <cellStyle name="RIGs input cells 3 2 5 2 2" xfId="37130"/>
    <cellStyle name="RIGs input cells 3 2 5 2 3" xfId="37131"/>
    <cellStyle name="RIGs input cells 3 2 5 2 4" xfId="37132"/>
    <cellStyle name="RIGs input cells 3 2 5 2 5" xfId="37133"/>
    <cellStyle name="RIGs input cells 3 2 5 2 6" xfId="37134"/>
    <cellStyle name="RIGs input cells 3 2 5 2 7" xfId="37135"/>
    <cellStyle name="RIGs input cells 3 2 5 2 8" xfId="37136"/>
    <cellStyle name="RIGs input cells 3 2 5 2 9" xfId="37137"/>
    <cellStyle name="RIGs input cells 3 2 5 20" xfId="24340"/>
    <cellStyle name="RIGs input cells 3 2 5 21" xfId="24341"/>
    <cellStyle name="RIGs input cells 3 2 5 22" xfId="24342"/>
    <cellStyle name="RIGs input cells 3 2 5 23" xfId="24343"/>
    <cellStyle name="RIGs input cells 3 2 5 24" xfId="24344"/>
    <cellStyle name="RIGs input cells 3 2 5 25" xfId="24345"/>
    <cellStyle name="RIGs input cells 3 2 5 26" xfId="24346"/>
    <cellStyle name="RIGs input cells 3 2 5 27" xfId="24347"/>
    <cellStyle name="RIGs input cells 3 2 5 28" xfId="24348"/>
    <cellStyle name="RIGs input cells 3 2 5 29" xfId="24349"/>
    <cellStyle name="RIGs input cells 3 2 5 3" xfId="24350"/>
    <cellStyle name="RIGs input cells 3 2 5 30" xfId="24351"/>
    <cellStyle name="RIGs input cells 3 2 5 31" xfId="24352"/>
    <cellStyle name="RIGs input cells 3 2 5 32" xfId="24353"/>
    <cellStyle name="RIGs input cells 3 2 5 33" xfId="24354"/>
    <cellStyle name="RIGs input cells 3 2 5 34" xfId="24355"/>
    <cellStyle name="RIGs input cells 3 2 5 4" xfId="24356"/>
    <cellStyle name="RIGs input cells 3 2 5 5" xfId="24357"/>
    <cellStyle name="RIGs input cells 3 2 5 6" xfId="24358"/>
    <cellStyle name="RIGs input cells 3 2 5 7" xfId="24359"/>
    <cellStyle name="RIGs input cells 3 2 5 8" xfId="24360"/>
    <cellStyle name="RIGs input cells 3 2 5 9" xfId="24361"/>
    <cellStyle name="RIGs input cells 3 2 6" xfId="24362"/>
    <cellStyle name="RIGs input cells 3 2 6 10" xfId="37138"/>
    <cellStyle name="RIGs input cells 3 2 6 11" xfId="37139"/>
    <cellStyle name="RIGs input cells 3 2 6 12" xfId="37140"/>
    <cellStyle name="RIGs input cells 3 2 6 13" xfId="37141"/>
    <cellStyle name="RIGs input cells 3 2 6 2" xfId="37142"/>
    <cellStyle name="RIGs input cells 3 2 6 3" xfId="37143"/>
    <cellStyle name="RIGs input cells 3 2 6 4" xfId="37144"/>
    <cellStyle name="RIGs input cells 3 2 6 5" xfId="37145"/>
    <cellStyle name="RIGs input cells 3 2 6 6" xfId="37146"/>
    <cellStyle name="RIGs input cells 3 2 6 7" xfId="37147"/>
    <cellStyle name="RIGs input cells 3 2 6 8" xfId="37148"/>
    <cellStyle name="RIGs input cells 3 2 6 9" xfId="37149"/>
    <cellStyle name="RIGs input cells 3 2 7" xfId="24363"/>
    <cellStyle name="RIGs input cells 3 2 8" xfId="24364"/>
    <cellStyle name="RIGs input cells 3 2 9" xfId="24365"/>
    <cellStyle name="RIGs input cells 3 2_1.3s Accounting C Costs Scots" xfId="1603"/>
    <cellStyle name="RIGs input cells 3 20" xfId="24366"/>
    <cellStyle name="RIGs input cells 3 21" xfId="24367"/>
    <cellStyle name="RIGs input cells 3 22" xfId="24368"/>
    <cellStyle name="RIGs input cells 3 23" xfId="24369"/>
    <cellStyle name="RIGs input cells 3 24" xfId="24370"/>
    <cellStyle name="RIGs input cells 3 25" xfId="24371"/>
    <cellStyle name="RIGs input cells 3 26" xfId="24372"/>
    <cellStyle name="RIGs input cells 3 27" xfId="24373"/>
    <cellStyle name="RIGs input cells 3 28" xfId="24374"/>
    <cellStyle name="RIGs input cells 3 29" xfId="24375"/>
    <cellStyle name="RIGs input cells 3 3" xfId="1604"/>
    <cellStyle name="RIGs input cells 3 3 10" xfId="24376"/>
    <cellStyle name="RIGs input cells 3 3 11" xfId="24377"/>
    <cellStyle name="RIGs input cells 3 3 12" xfId="24378"/>
    <cellStyle name="RIGs input cells 3 3 13" xfId="24379"/>
    <cellStyle name="RIGs input cells 3 3 14" xfId="24380"/>
    <cellStyle name="RIGs input cells 3 3 15" xfId="24381"/>
    <cellStyle name="RIGs input cells 3 3 16" xfId="24382"/>
    <cellStyle name="RIGs input cells 3 3 17" xfId="24383"/>
    <cellStyle name="RIGs input cells 3 3 18" xfId="24384"/>
    <cellStyle name="RIGs input cells 3 3 19" xfId="24385"/>
    <cellStyle name="RIGs input cells 3 3 2" xfId="1605"/>
    <cellStyle name="RIGs input cells 3 3 2 10" xfId="24386"/>
    <cellStyle name="RIGs input cells 3 3 2 11" xfId="24387"/>
    <cellStyle name="RIGs input cells 3 3 2 12" xfId="24388"/>
    <cellStyle name="RIGs input cells 3 3 2 13" xfId="24389"/>
    <cellStyle name="RIGs input cells 3 3 2 14" xfId="24390"/>
    <cellStyle name="RIGs input cells 3 3 2 15" xfId="24391"/>
    <cellStyle name="RIGs input cells 3 3 2 16" xfId="24392"/>
    <cellStyle name="RIGs input cells 3 3 2 17" xfId="24393"/>
    <cellStyle name="RIGs input cells 3 3 2 18" xfId="24394"/>
    <cellStyle name="RIGs input cells 3 3 2 19" xfId="24395"/>
    <cellStyle name="RIGs input cells 3 3 2 2" xfId="1606"/>
    <cellStyle name="RIGs input cells 3 3 2 2 10" xfId="24396"/>
    <cellStyle name="RIGs input cells 3 3 2 2 11" xfId="24397"/>
    <cellStyle name="RIGs input cells 3 3 2 2 12" xfId="24398"/>
    <cellStyle name="RIGs input cells 3 3 2 2 13" xfId="24399"/>
    <cellStyle name="RIGs input cells 3 3 2 2 14" xfId="24400"/>
    <cellStyle name="RIGs input cells 3 3 2 2 15" xfId="24401"/>
    <cellStyle name="RIGs input cells 3 3 2 2 16" xfId="24402"/>
    <cellStyle name="RIGs input cells 3 3 2 2 17" xfId="24403"/>
    <cellStyle name="RIGs input cells 3 3 2 2 18" xfId="24404"/>
    <cellStyle name="RIGs input cells 3 3 2 2 19" xfId="24405"/>
    <cellStyle name="RIGs input cells 3 3 2 2 2" xfId="24406"/>
    <cellStyle name="RIGs input cells 3 3 2 2 2 10" xfId="37150"/>
    <cellStyle name="RIGs input cells 3 3 2 2 2 11" xfId="37151"/>
    <cellStyle name="RIGs input cells 3 3 2 2 2 12" xfId="37152"/>
    <cellStyle name="RIGs input cells 3 3 2 2 2 13" xfId="37153"/>
    <cellStyle name="RIGs input cells 3 3 2 2 2 2" xfId="37154"/>
    <cellStyle name="RIGs input cells 3 3 2 2 2 3" xfId="37155"/>
    <cellStyle name="RIGs input cells 3 3 2 2 2 4" xfId="37156"/>
    <cellStyle name="RIGs input cells 3 3 2 2 2 5" xfId="37157"/>
    <cellStyle name="RIGs input cells 3 3 2 2 2 6" xfId="37158"/>
    <cellStyle name="RIGs input cells 3 3 2 2 2 7" xfId="37159"/>
    <cellStyle name="RIGs input cells 3 3 2 2 2 8" xfId="37160"/>
    <cellStyle name="RIGs input cells 3 3 2 2 2 9" xfId="37161"/>
    <cellStyle name="RIGs input cells 3 3 2 2 20" xfId="24407"/>
    <cellStyle name="RIGs input cells 3 3 2 2 21" xfId="24408"/>
    <cellStyle name="RIGs input cells 3 3 2 2 22" xfId="24409"/>
    <cellStyle name="RIGs input cells 3 3 2 2 23" xfId="24410"/>
    <cellStyle name="RIGs input cells 3 3 2 2 24" xfId="24411"/>
    <cellStyle name="RIGs input cells 3 3 2 2 25" xfId="24412"/>
    <cellStyle name="RIGs input cells 3 3 2 2 26" xfId="24413"/>
    <cellStyle name="RIGs input cells 3 3 2 2 27" xfId="24414"/>
    <cellStyle name="RIGs input cells 3 3 2 2 28" xfId="24415"/>
    <cellStyle name="RIGs input cells 3 3 2 2 29" xfId="24416"/>
    <cellStyle name="RIGs input cells 3 3 2 2 3" xfId="24417"/>
    <cellStyle name="RIGs input cells 3 3 2 2 30" xfId="24418"/>
    <cellStyle name="RIGs input cells 3 3 2 2 31" xfId="24419"/>
    <cellStyle name="RIGs input cells 3 3 2 2 32" xfId="24420"/>
    <cellStyle name="RIGs input cells 3 3 2 2 33" xfId="24421"/>
    <cellStyle name="RIGs input cells 3 3 2 2 34" xfId="24422"/>
    <cellStyle name="RIGs input cells 3 3 2 2 4" xfId="24423"/>
    <cellStyle name="RIGs input cells 3 3 2 2 5" xfId="24424"/>
    <cellStyle name="RIGs input cells 3 3 2 2 6" xfId="24425"/>
    <cellStyle name="RIGs input cells 3 3 2 2 7" xfId="24426"/>
    <cellStyle name="RIGs input cells 3 3 2 2 8" xfId="24427"/>
    <cellStyle name="RIGs input cells 3 3 2 2 9" xfId="24428"/>
    <cellStyle name="RIGs input cells 3 3 2 20" xfId="24429"/>
    <cellStyle name="RIGs input cells 3 3 2 21" xfId="24430"/>
    <cellStyle name="RIGs input cells 3 3 2 22" xfId="24431"/>
    <cellStyle name="RIGs input cells 3 3 2 23" xfId="24432"/>
    <cellStyle name="RIGs input cells 3 3 2 24" xfId="24433"/>
    <cellStyle name="RIGs input cells 3 3 2 25" xfId="24434"/>
    <cellStyle name="RIGs input cells 3 3 2 26" xfId="24435"/>
    <cellStyle name="RIGs input cells 3 3 2 27" xfId="24436"/>
    <cellStyle name="RIGs input cells 3 3 2 28" xfId="24437"/>
    <cellStyle name="RIGs input cells 3 3 2 29" xfId="24438"/>
    <cellStyle name="RIGs input cells 3 3 2 3" xfId="24439"/>
    <cellStyle name="RIGs input cells 3 3 2 3 10" xfId="37162"/>
    <cellStyle name="RIGs input cells 3 3 2 3 11" xfId="37163"/>
    <cellStyle name="RIGs input cells 3 3 2 3 12" xfId="37164"/>
    <cellStyle name="RIGs input cells 3 3 2 3 13" xfId="37165"/>
    <cellStyle name="RIGs input cells 3 3 2 3 2" xfId="37166"/>
    <cellStyle name="RIGs input cells 3 3 2 3 3" xfId="37167"/>
    <cellStyle name="RIGs input cells 3 3 2 3 4" xfId="37168"/>
    <cellStyle name="RIGs input cells 3 3 2 3 5" xfId="37169"/>
    <cellStyle name="RIGs input cells 3 3 2 3 6" xfId="37170"/>
    <cellStyle name="RIGs input cells 3 3 2 3 7" xfId="37171"/>
    <cellStyle name="RIGs input cells 3 3 2 3 8" xfId="37172"/>
    <cellStyle name="RIGs input cells 3 3 2 3 9" xfId="37173"/>
    <cellStyle name="RIGs input cells 3 3 2 30" xfId="24440"/>
    <cellStyle name="RIGs input cells 3 3 2 31" xfId="24441"/>
    <cellStyle name="RIGs input cells 3 3 2 32" xfId="24442"/>
    <cellStyle name="RIGs input cells 3 3 2 33" xfId="24443"/>
    <cellStyle name="RIGs input cells 3 3 2 34" xfId="24444"/>
    <cellStyle name="RIGs input cells 3 3 2 35" xfId="24445"/>
    <cellStyle name="RIGs input cells 3 3 2 4" xfId="24446"/>
    <cellStyle name="RIGs input cells 3 3 2 5" xfId="24447"/>
    <cellStyle name="RIGs input cells 3 3 2 6" xfId="24448"/>
    <cellStyle name="RIGs input cells 3 3 2 7" xfId="24449"/>
    <cellStyle name="RIGs input cells 3 3 2 8" xfId="24450"/>
    <cellStyle name="RIGs input cells 3 3 2 9" xfId="24451"/>
    <cellStyle name="RIGs input cells 3 3 2_4 28 1_Asst_Health_Crit_AllTO_RIIO_20110714pm" xfId="1607"/>
    <cellStyle name="RIGs input cells 3 3 20" xfId="24452"/>
    <cellStyle name="RIGs input cells 3 3 21" xfId="24453"/>
    <cellStyle name="RIGs input cells 3 3 22" xfId="24454"/>
    <cellStyle name="RIGs input cells 3 3 23" xfId="24455"/>
    <cellStyle name="RIGs input cells 3 3 24" xfId="24456"/>
    <cellStyle name="RIGs input cells 3 3 25" xfId="24457"/>
    <cellStyle name="RIGs input cells 3 3 26" xfId="24458"/>
    <cellStyle name="RIGs input cells 3 3 27" xfId="24459"/>
    <cellStyle name="RIGs input cells 3 3 28" xfId="24460"/>
    <cellStyle name="RIGs input cells 3 3 29" xfId="24461"/>
    <cellStyle name="RIGs input cells 3 3 3" xfId="1608"/>
    <cellStyle name="RIGs input cells 3 3 3 10" xfId="24462"/>
    <cellStyle name="RIGs input cells 3 3 3 11" xfId="24463"/>
    <cellStyle name="RIGs input cells 3 3 3 12" xfId="24464"/>
    <cellStyle name="RIGs input cells 3 3 3 13" xfId="24465"/>
    <cellStyle name="RIGs input cells 3 3 3 14" xfId="24466"/>
    <cellStyle name="RIGs input cells 3 3 3 15" xfId="24467"/>
    <cellStyle name="RIGs input cells 3 3 3 16" xfId="24468"/>
    <cellStyle name="RIGs input cells 3 3 3 17" xfId="24469"/>
    <cellStyle name="RIGs input cells 3 3 3 18" xfId="24470"/>
    <cellStyle name="RIGs input cells 3 3 3 19" xfId="24471"/>
    <cellStyle name="RIGs input cells 3 3 3 2" xfId="24472"/>
    <cellStyle name="RIGs input cells 3 3 3 2 10" xfId="37174"/>
    <cellStyle name="RIGs input cells 3 3 3 2 11" xfId="37175"/>
    <cellStyle name="RIGs input cells 3 3 3 2 12" xfId="37176"/>
    <cellStyle name="RIGs input cells 3 3 3 2 13" xfId="37177"/>
    <cellStyle name="RIGs input cells 3 3 3 2 2" xfId="37178"/>
    <cellStyle name="RIGs input cells 3 3 3 2 3" xfId="37179"/>
    <cellStyle name="RIGs input cells 3 3 3 2 4" xfId="37180"/>
    <cellStyle name="RIGs input cells 3 3 3 2 5" xfId="37181"/>
    <cellStyle name="RIGs input cells 3 3 3 2 6" xfId="37182"/>
    <cellStyle name="RIGs input cells 3 3 3 2 7" xfId="37183"/>
    <cellStyle name="RIGs input cells 3 3 3 2 8" xfId="37184"/>
    <cellStyle name="RIGs input cells 3 3 3 2 9" xfId="37185"/>
    <cellStyle name="RIGs input cells 3 3 3 20" xfId="24473"/>
    <cellStyle name="RIGs input cells 3 3 3 21" xfId="24474"/>
    <cellStyle name="RIGs input cells 3 3 3 22" xfId="24475"/>
    <cellStyle name="RIGs input cells 3 3 3 23" xfId="24476"/>
    <cellStyle name="RIGs input cells 3 3 3 24" xfId="24477"/>
    <cellStyle name="RIGs input cells 3 3 3 25" xfId="24478"/>
    <cellStyle name="RIGs input cells 3 3 3 26" xfId="24479"/>
    <cellStyle name="RIGs input cells 3 3 3 27" xfId="24480"/>
    <cellStyle name="RIGs input cells 3 3 3 28" xfId="24481"/>
    <cellStyle name="RIGs input cells 3 3 3 29" xfId="24482"/>
    <cellStyle name="RIGs input cells 3 3 3 3" xfId="24483"/>
    <cellStyle name="RIGs input cells 3 3 3 30" xfId="24484"/>
    <cellStyle name="RIGs input cells 3 3 3 31" xfId="24485"/>
    <cellStyle name="RIGs input cells 3 3 3 32" xfId="24486"/>
    <cellStyle name="RIGs input cells 3 3 3 33" xfId="24487"/>
    <cellStyle name="RIGs input cells 3 3 3 34" xfId="24488"/>
    <cellStyle name="RIGs input cells 3 3 3 4" xfId="24489"/>
    <cellStyle name="RIGs input cells 3 3 3 5" xfId="24490"/>
    <cellStyle name="RIGs input cells 3 3 3 6" xfId="24491"/>
    <cellStyle name="RIGs input cells 3 3 3 7" xfId="24492"/>
    <cellStyle name="RIGs input cells 3 3 3 8" xfId="24493"/>
    <cellStyle name="RIGs input cells 3 3 3 9" xfId="24494"/>
    <cellStyle name="RIGs input cells 3 3 30" xfId="24495"/>
    <cellStyle name="RIGs input cells 3 3 31" xfId="24496"/>
    <cellStyle name="RIGs input cells 3 3 32" xfId="24497"/>
    <cellStyle name="RIGs input cells 3 3 33" xfId="24498"/>
    <cellStyle name="RIGs input cells 3 3 34" xfId="24499"/>
    <cellStyle name="RIGs input cells 3 3 35" xfId="24500"/>
    <cellStyle name="RIGs input cells 3 3 36" xfId="24501"/>
    <cellStyle name="RIGs input cells 3 3 37" xfId="24502"/>
    <cellStyle name="RIGs input cells 3 3 38" xfId="24503"/>
    <cellStyle name="RIGs input cells 3 3 4" xfId="1609"/>
    <cellStyle name="RIGs input cells 3 3 4 10" xfId="24504"/>
    <cellStyle name="RIGs input cells 3 3 4 11" xfId="24505"/>
    <cellStyle name="RIGs input cells 3 3 4 12" xfId="24506"/>
    <cellStyle name="RIGs input cells 3 3 4 13" xfId="24507"/>
    <cellStyle name="RIGs input cells 3 3 4 14" xfId="24508"/>
    <cellStyle name="RIGs input cells 3 3 4 15" xfId="24509"/>
    <cellStyle name="RIGs input cells 3 3 4 16" xfId="24510"/>
    <cellStyle name="RIGs input cells 3 3 4 17" xfId="24511"/>
    <cellStyle name="RIGs input cells 3 3 4 18" xfId="24512"/>
    <cellStyle name="RIGs input cells 3 3 4 19" xfId="24513"/>
    <cellStyle name="RIGs input cells 3 3 4 2" xfId="24514"/>
    <cellStyle name="RIGs input cells 3 3 4 2 10" xfId="37186"/>
    <cellStyle name="RIGs input cells 3 3 4 2 11" xfId="37187"/>
    <cellStyle name="RIGs input cells 3 3 4 2 12" xfId="37188"/>
    <cellStyle name="RIGs input cells 3 3 4 2 13" xfId="37189"/>
    <cellStyle name="RIGs input cells 3 3 4 2 2" xfId="37190"/>
    <cellStyle name="RIGs input cells 3 3 4 2 3" xfId="37191"/>
    <cellStyle name="RIGs input cells 3 3 4 2 4" xfId="37192"/>
    <cellStyle name="RIGs input cells 3 3 4 2 5" xfId="37193"/>
    <cellStyle name="RIGs input cells 3 3 4 2 6" xfId="37194"/>
    <cellStyle name="RIGs input cells 3 3 4 2 7" xfId="37195"/>
    <cellStyle name="RIGs input cells 3 3 4 2 8" xfId="37196"/>
    <cellStyle name="RIGs input cells 3 3 4 2 9" xfId="37197"/>
    <cellStyle name="RIGs input cells 3 3 4 20" xfId="24515"/>
    <cellStyle name="RIGs input cells 3 3 4 21" xfId="24516"/>
    <cellStyle name="RIGs input cells 3 3 4 22" xfId="24517"/>
    <cellStyle name="RIGs input cells 3 3 4 23" xfId="24518"/>
    <cellStyle name="RIGs input cells 3 3 4 24" xfId="24519"/>
    <cellStyle name="RIGs input cells 3 3 4 25" xfId="24520"/>
    <cellStyle name="RIGs input cells 3 3 4 26" xfId="24521"/>
    <cellStyle name="RIGs input cells 3 3 4 27" xfId="24522"/>
    <cellStyle name="RIGs input cells 3 3 4 28" xfId="24523"/>
    <cellStyle name="RIGs input cells 3 3 4 29" xfId="24524"/>
    <cellStyle name="RIGs input cells 3 3 4 3" xfId="24525"/>
    <cellStyle name="RIGs input cells 3 3 4 30" xfId="24526"/>
    <cellStyle name="RIGs input cells 3 3 4 31" xfId="24527"/>
    <cellStyle name="RIGs input cells 3 3 4 32" xfId="24528"/>
    <cellStyle name="RIGs input cells 3 3 4 33" xfId="24529"/>
    <cellStyle name="RIGs input cells 3 3 4 34" xfId="24530"/>
    <cellStyle name="RIGs input cells 3 3 4 4" xfId="24531"/>
    <cellStyle name="RIGs input cells 3 3 4 5" xfId="24532"/>
    <cellStyle name="RIGs input cells 3 3 4 6" xfId="24533"/>
    <cellStyle name="RIGs input cells 3 3 4 7" xfId="24534"/>
    <cellStyle name="RIGs input cells 3 3 4 8" xfId="24535"/>
    <cellStyle name="RIGs input cells 3 3 4 9" xfId="24536"/>
    <cellStyle name="RIGs input cells 3 3 5" xfId="24537"/>
    <cellStyle name="RIGs input cells 3 3 5 10" xfId="37198"/>
    <cellStyle name="RIGs input cells 3 3 5 11" xfId="37199"/>
    <cellStyle name="RIGs input cells 3 3 5 12" xfId="37200"/>
    <cellStyle name="RIGs input cells 3 3 5 13" xfId="37201"/>
    <cellStyle name="RIGs input cells 3 3 5 2" xfId="37202"/>
    <cellStyle name="RIGs input cells 3 3 5 3" xfId="37203"/>
    <cellStyle name="RIGs input cells 3 3 5 4" xfId="37204"/>
    <cellStyle name="RIGs input cells 3 3 5 5" xfId="37205"/>
    <cellStyle name="RIGs input cells 3 3 5 6" xfId="37206"/>
    <cellStyle name="RIGs input cells 3 3 5 7" xfId="37207"/>
    <cellStyle name="RIGs input cells 3 3 5 8" xfId="37208"/>
    <cellStyle name="RIGs input cells 3 3 5 9" xfId="37209"/>
    <cellStyle name="RIGs input cells 3 3 6" xfId="24538"/>
    <cellStyle name="RIGs input cells 3 3 7" xfId="24539"/>
    <cellStyle name="RIGs input cells 3 3 8" xfId="24540"/>
    <cellStyle name="RIGs input cells 3 3 9" xfId="24541"/>
    <cellStyle name="RIGs input cells 3 3_4 28 1_Asst_Health_Crit_AllTO_RIIO_20110714pm" xfId="1610"/>
    <cellStyle name="RIGs input cells 3 30" xfId="24542"/>
    <cellStyle name="RIGs input cells 3 31" xfId="24543"/>
    <cellStyle name="RIGs input cells 3 32" xfId="24544"/>
    <cellStyle name="RIGs input cells 3 33" xfId="24545"/>
    <cellStyle name="RIGs input cells 3 34" xfId="24546"/>
    <cellStyle name="RIGs input cells 3 35" xfId="24547"/>
    <cellStyle name="RIGs input cells 3 36" xfId="24548"/>
    <cellStyle name="RIGs input cells 3 37" xfId="24549"/>
    <cellStyle name="RIGs input cells 3 38" xfId="24550"/>
    <cellStyle name="RIGs input cells 3 39" xfId="24551"/>
    <cellStyle name="RIGs input cells 3 4" xfId="1611"/>
    <cellStyle name="RIGs input cells 3 4 10" xfId="24552"/>
    <cellStyle name="RIGs input cells 3 4 11" xfId="24553"/>
    <cellStyle name="RIGs input cells 3 4 12" xfId="24554"/>
    <cellStyle name="RIGs input cells 3 4 13" xfId="24555"/>
    <cellStyle name="RIGs input cells 3 4 14" xfId="24556"/>
    <cellStyle name="RIGs input cells 3 4 15" xfId="24557"/>
    <cellStyle name="RIGs input cells 3 4 16" xfId="24558"/>
    <cellStyle name="RIGs input cells 3 4 17" xfId="24559"/>
    <cellStyle name="RIGs input cells 3 4 18" xfId="24560"/>
    <cellStyle name="RIGs input cells 3 4 19" xfId="24561"/>
    <cellStyle name="RIGs input cells 3 4 2" xfId="1612"/>
    <cellStyle name="RIGs input cells 3 4 2 10" xfId="24562"/>
    <cellStyle name="RIGs input cells 3 4 2 11" xfId="24563"/>
    <cellStyle name="RIGs input cells 3 4 2 12" xfId="24564"/>
    <cellStyle name="RIGs input cells 3 4 2 13" xfId="24565"/>
    <cellStyle name="RIGs input cells 3 4 2 14" xfId="24566"/>
    <cellStyle name="RIGs input cells 3 4 2 15" xfId="24567"/>
    <cellStyle name="RIGs input cells 3 4 2 16" xfId="24568"/>
    <cellStyle name="RIGs input cells 3 4 2 17" xfId="24569"/>
    <cellStyle name="RIGs input cells 3 4 2 18" xfId="24570"/>
    <cellStyle name="RIGs input cells 3 4 2 19" xfId="24571"/>
    <cellStyle name="RIGs input cells 3 4 2 2" xfId="24572"/>
    <cellStyle name="RIGs input cells 3 4 2 2 10" xfId="37210"/>
    <cellStyle name="RIGs input cells 3 4 2 2 11" xfId="37211"/>
    <cellStyle name="RIGs input cells 3 4 2 2 12" xfId="37212"/>
    <cellStyle name="RIGs input cells 3 4 2 2 13" xfId="37213"/>
    <cellStyle name="RIGs input cells 3 4 2 2 2" xfId="37214"/>
    <cellStyle name="RIGs input cells 3 4 2 2 3" xfId="37215"/>
    <cellStyle name="RIGs input cells 3 4 2 2 4" xfId="37216"/>
    <cellStyle name="RIGs input cells 3 4 2 2 5" xfId="37217"/>
    <cellStyle name="RIGs input cells 3 4 2 2 6" xfId="37218"/>
    <cellStyle name="RIGs input cells 3 4 2 2 7" xfId="37219"/>
    <cellStyle name="RIGs input cells 3 4 2 2 8" xfId="37220"/>
    <cellStyle name="RIGs input cells 3 4 2 2 9" xfId="37221"/>
    <cellStyle name="RIGs input cells 3 4 2 20" xfId="24573"/>
    <cellStyle name="RIGs input cells 3 4 2 21" xfId="24574"/>
    <cellStyle name="RIGs input cells 3 4 2 22" xfId="24575"/>
    <cellStyle name="RIGs input cells 3 4 2 23" xfId="24576"/>
    <cellStyle name="RIGs input cells 3 4 2 24" xfId="24577"/>
    <cellStyle name="RIGs input cells 3 4 2 25" xfId="24578"/>
    <cellStyle name="RIGs input cells 3 4 2 26" xfId="24579"/>
    <cellStyle name="RIGs input cells 3 4 2 27" xfId="24580"/>
    <cellStyle name="RIGs input cells 3 4 2 28" xfId="24581"/>
    <cellStyle name="RIGs input cells 3 4 2 29" xfId="24582"/>
    <cellStyle name="RIGs input cells 3 4 2 3" xfId="24583"/>
    <cellStyle name="RIGs input cells 3 4 2 30" xfId="24584"/>
    <cellStyle name="RIGs input cells 3 4 2 31" xfId="24585"/>
    <cellStyle name="RIGs input cells 3 4 2 32" xfId="24586"/>
    <cellStyle name="RIGs input cells 3 4 2 33" xfId="24587"/>
    <cellStyle name="RIGs input cells 3 4 2 34" xfId="24588"/>
    <cellStyle name="RIGs input cells 3 4 2 4" xfId="24589"/>
    <cellStyle name="RIGs input cells 3 4 2 5" xfId="24590"/>
    <cellStyle name="RIGs input cells 3 4 2 6" xfId="24591"/>
    <cellStyle name="RIGs input cells 3 4 2 7" xfId="24592"/>
    <cellStyle name="RIGs input cells 3 4 2 8" xfId="24593"/>
    <cellStyle name="RIGs input cells 3 4 2 9" xfId="24594"/>
    <cellStyle name="RIGs input cells 3 4 20" xfId="24595"/>
    <cellStyle name="RIGs input cells 3 4 21" xfId="24596"/>
    <cellStyle name="RIGs input cells 3 4 22" xfId="24597"/>
    <cellStyle name="RIGs input cells 3 4 23" xfId="24598"/>
    <cellStyle name="RIGs input cells 3 4 24" xfId="24599"/>
    <cellStyle name="RIGs input cells 3 4 25" xfId="24600"/>
    <cellStyle name="RIGs input cells 3 4 26" xfId="24601"/>
    <cellStyle name="RIGs input cells 3 4 27" xfId="24602"/>
    <cellStyle name="RIGs input cells 3 4 28" xfId="24603"/>
    <cellStyle name="RIGs input cells 3 4 29" xfId="24604"/>
    <cellStyle name="RIGs input cells 3 4 3" xfId="24605"/>
    <cellStyle name="RIGs input cells 3 4 3 10" xfId="37222"/>
    <cellStyle name="RIGs input cells 3 4 3 11" xfId="37223"/>
    <cellStyle name="RIGs input cells 3 4 3 12" xfId="37224"/>
    <cellStyle name="RIGs input cells 3 4 3 13" xfId="37225"/>
    <cellStyle name="RIGs input cells 3 4 3 2" xfId="37226"/>
    <cellStyle name="RIGs input cells 3 4 3 3" xfId="37227"/>
    <cellStyle name="RIGs input cells 3 4 3 4" xfId="37228"/>
    <cellStyle name="RIGs input cells 3 4 3 5" xfId="37229"/>
    <cellStyle name="RIGs input cells 3 4 3 6" xfId="37230"/>
    <cellStyle name="RIGs input cells 3 4 3 7" xfId="37231"/>
    <cellStyle name="RIGs input cells 3 4 3 8" xfId="37232"/>
    <cellStyle name="RIGs input cells 3 4 3 9" xfId="37233"/>
    <cellStyle name="RIGs input cells 3 4 30" xfId="24606"/>
    <cellStyle name="RIGs input cells 3 4 31" xfId="24607"/>
    <cellStyle name="RIGs input cells 3 4 32" xfId="24608"/>
    <cellStyle name="RIGs input cells 3 4 33" xfId="24609"/>
    <cellStyle name="RIGs input cells 3 4 34" xfId="24610"/>
    <cellStyle name="RIGs input cells 3 4 35" xfId="24611"/>
    <cellStyle name="RIGs input cells 3 4 4" xfId="24612"/>
    <cellStyle name="RIGs input cells 3 4 5" xfId="24613"/>
    <cellStyle name="RIGs input cells 3 4 6" xfId="24614"/>
    <cellStyle name="RIGs input cells 3 4 7" xfId="24615"/>
    <cellStyle name="RIGs input cells 3 4 8" xfId="24616"/>
    <cellStyle name="RIGs input cells 3 4 9" xfId="24617"/>
    <cellStyle name="RIGs input cells 3 4_4 28 1_Asst_Health_Crit_AllTO_RIIO_20110714pm" xfId="1613"/>
    <cellStyle name="RIGs input cells 3 40" xfId="24618"/>
    <cellStyle name="RIGs input cells 3 41" xfId="24619"/>
    <cellStyle name="RIGs input cells 3 42" xfId="24620"/>
    <cellStyle name="RIGs input cells 3 43" xfId="24621"/>
    <cellStyle name="RIGs input cells 3 44" xfId="24622"/>
    <cellStyle name="RIGs input cells 3 45" xfId="24623"/>
    <cellStyle name="RIGs input cells 3 5" xfId="1614"/>
    <cellStyle name="RIGs input cells 3 5 10" xfId="24624"/>
    <cellStyle name="RIGs input cells 3 5 11" xfId="24625"/>
    <cellStyle name="RIGs input cells 3 5 12" xfId="24626"/>
    <cellStyle name="RIGs input cells 3 5 13" xfId="24627"/>
    <cellStyle name="RIGs input cells 3 5 14" xfId="24628"/>
    <cellStyle name="RIGs input cells 3 5 15" xfId="24629"/>
    <cellStyle name="RIGs input cells 3 5 16" xfId="24630"/>
    <cellStyle name="RIGs input cells 3 5 17" xfId="24631"/>
    <cellStyle name="RIGs input cells 3 5 18" xfId="24632"/>
    <cellStyle name="RIGs input cells 3 5 19" xfId="24633"/>
    <cellStyle name="RIGs input cells 3 5 2" xfId="24634"/>
    <cellStyle name="RIGs input cells 3 5 2 10" xfId="37234"/>
    <cellStyle name="RIGs input cells 3 5 2 11" xfId="37235"/>
    <cellStyle name="RIGs input cells 3 5 2 12" xfId="37236"/>
    <cellStyle name="RIGs input cells 3 5 2 13" xfId="37237"/>
    <cellStyle name="RIGs input cells 3 5 2 2" xfId="37238"/>
    <cellStyle name="RIGs input cells 3 5 2 3" xfId="37239"/>
    <cellStyle name="RIGs input cells 3 5 2 4" xfId="37240"/>
    <cellStyle name="RIGs input cells 3 5 2 5" xfId="37241"/>
    <cellStyle name="RIGs input cells 3 5 2 6" xfId="37242"/>
    <cellStyle name="RIGs input cells 3 5 2 7" xfId="37243"/>
    <cellStyle name="RIGs input cells 3 5 2 8" xfId="37244"/>
    <cellStyle name="RIGs input cells 3 5 2 9" xfId="37245"/>
    <cellStyle name="RIGs input cells 3 5 20" xfId="24635"/>
    <cellStyle name="RIGs input cells 3 5 21" xfId="24636"/>
    <cellStyle name="RIGs input cells 3 5 22" xfId="24637"/>
    <cellStyle name="RIGs input cells 3 5 23" xfId="24638"/>
    <cellStyle name="RIGs input cells 3 5 24" xfId="24639"/>
    <cellStyle name="RIGs input cells 3 5 25" xfId="24640"/>
    <cellStyle name="RIGs input cells 3 5 26" xfId="24641"/>
    <cellStyle name="RIGs input cells 3 5 27" xfId="24642"/>
    <cellStyle name="RIGs input cells 3 5 28" xfId="24643"/>
    <cellStyle name="RIGs input cells 3 5 29" xfId="24644"/>
    <cellStyle name="RIGs input cells 3 5 3" xfId="24645"/>
    <cellStyle name="RIGs input cells 3 5 30" xfId="24646"/>
    <cellStyle name="RIGs input cells 3 5 31" xfId="24647"/>
    <cellStyle name="RIGs input cells 3 5 32" xfId="24648"/>
    <cellStyle name="RIGs input cells 3 5 33" xfId="24649"/>
    <cellStyle name="RIGs input cells 3 5 34" xfId="24650"/>
    <cellStyle name="RIGs input cells 3 5 4" xfId="24651"/>
    <cellStyle name="RIGs input cells 3 5 5" xfId="24652"/>
    <cellStyle name="RIGs input cells 3 5 6" xfId="24653"/>
    <cellStyle name="RIGs input cells 3 5 7" xfId="24654"/>
    <cellStyle name="RIGs input cells 3 5 8" xfId="24655"/>
    <cellStyle name="RIGs input cells 3 5 9" xfId="24656"/>
    <cellStyle name="RIGs input cells 3 6" xfId="1615"/>
    <cellStyle name="RIGs input cells 3 6 10" xfId="24657"/>
    <cellStyle name="RIGs input cells 3 6 11" xfId="24658"/>
    <cellStyle name="RIGs input cells 3 6 12" xfId="24659"/>
    <cellStyle name="RIGs input cells 3 6 13" xfId="24660"/>
    <cellStyle name="RIGs input cells 3 6 14" xfId="24661"/>
    <cellStyle name="RIGs input cells 3 6 15" xfId="24662"/>
    <cellStyle name="RIGs input cells 3 6 16" xfId="24663"/>
    <cellStyle name="RIGs input cells 3 6 17" xfId="24664"/>
    <cellStyle name="RIGs input cells 3 6 18" xfId="24665"/>
    <cellStyle name="RIGs input cells 3 6 19" xfId="24666"/>
    <cellStyle name="RIGs input cells 3 6 2" xfId="24667"/>
    <cellStyle name="RIGs input cells 3 6 2 10" xfId="37246"/>
    <cellStyle name="RIGs input cells 3 6 2 11" xfId="37247"/>
    <cellStyle name="RIGs input cells 3 6 2 12" xfId="37248"/>
    <cellStyle name="RIGs input cells 3 6 2 13" xfId="37249"/>
    <cellStyle name="RIGs input cells 3 6 2 2" xfId="37250"/>
    <cellStyle name="RIGs input cells 3 6 2 3" xfId="37251"/>
    <cellStyle name="RIGs input cells 3 6 2 4" xfId="37252"/>
    <cellStyle name="RIGs input cells 3 6 2 5" xfId="37253"/>
    <cellStyle name="RIGs input cells 3 6 2 6" xfId="37254"/>
    <cellStyle name="RIGs input cells 3 6 2 7" xfId="37255"/>
    <cellStyle name="RIGs input cells 3 6 2 8" xfId="37256"/>
    <cellStyle name="RIGs input cells 3 6 2 9" xfId="37257"/>
    <cellStyle name="RIGs input cells 3 6 20" xfId="24668"/>
    <cellStyle name="RIGs input cells 3 6 21" xfId="24669"/>
    <cellStyle name="RIGs input cells 3 6 22" xfId="24670"/>
    <cellStyle name="RIGs input cells 3 6 23" xfId="24671"/>
    <cellStyle name="RIGs input cells 3 6 24" xfId="24672"/>
    <cellStyle name="RIGs input cells 3 6 25" xfId="24673"/>
    <cellStyle name="RIGs input cells 3 6 26" xfId="24674"/>
    <cellStyle name="RIGs input cells 3 6 27" xfId="24675"/>
    <cellStyle name="RIGs input cells 3 6 28" xfId="24676"/>
    <cellStyle name="RIGs input cells 3 6 29" xfId="24677"/>
    <cellStyle name="RIGs input cells 3 6 3" xfId="24678"/>
    <cellStyle name="RIGs input cells 3 6 30" xfId="24679"/>
    <cellStyle name="RIGs input cells 3 6 31" xfId="24680"/>
    <cellStyle name="RIGs input cells 3 6 32" xfId="24681"/>
    <cellStyle name="RIGs input cells 3 6 33" xfId="24682"/>
    <cellStyle name="RIGs input cells 3 6 34" xfId="24683"/>
    <cellStyle name="RIGs input cells 3 6 4" xfId="24684"/>
    <cellStyle name="RIGs input cells 3 6 5" xfId="24685"/>
    <cellStyle name="RIGs input cells 3 6 6" xfId="24686"/>
    <cellStyle name="RIGs input cells 3 6 7" xfId="24687"/>
    <cellStyle name="RIGs input cells 3 6 8" xfId="24688"/>
    <cellStyle name="RIGs input cells 3 6 9" xfId="24689"/>
    <cellStyle name="RIGs input cells 3 7" xfId="1616"/>
    <cellStyle name="RIGs input cells 3 7 10" xfId="24690"/>
    <cellStyle name="RIGs input cells 3 7 11" xfId="24691"/>
    <cellStyle name="RIGs input cells 3 7 12" xfId="24692"/>
    <cellStyle name="RIGs input cells 3 7 13" xfId="24693"/>
    <cellStyle name="RIGs input cells 3 7 14" xfId="24694"/>
    <cellStyle name="RIGs input cells 3 7 15" xfId="24695"/>
    <cellStyle name="RIGs input cells 3 7 16" xfId="24696"/>
    <cellStyle name="RIGs input cells 3 7 17" xfId="24697"/>
    <cellStyle name="RIGs input cells 3 7 18" xfId="24698"/>
    <cellStyle name="RIGs input cells 3 7 19" xfId="24699"/>
    <cellStyle name="RIGs input cells 3 7 2" xfId="24700"/>
    <cellStyle name="RIGs input cells 3 7 2 10" xfId="37258"/>
    <cellStyle name="RIGs input cells 3 7 2 11" xfId="37259"/>
    <cellStyle name="RIGs input cells 3 7 2 12" xfId="37260"/>
    <cellStyle name="RIGs input cells 3 7 2 13" xfId="37261"/>
    <cellStyle name="RIGs input cells 3 7 2 2" xfId="37262"/>
    <cellStyle name="RIGs input cells 3 7 2 3" xfId="37263"/>
    <cellStyle name="RIGs input cells 3 7 2 4" xfId="37264"/>
    <cellStyle name="RIGs input cells 3 7 2 5" xfId="37265"/>
    <cellStyle name="RIGs input cells 3 7 2 6" xfId="37266"/>
    <cellStyle name="RIGs input cells 3 7 2 7" xfId="37267"/>
    <cellStyle name="RIGs input cells 3 7 2 8" xfId="37268"/>
    <cellStyle name="RIGs input cells 3 7 2 9" xfId="37269"/>
    <cellStyle name="RIGs input cells 3 7 20" xfId="24701"/>
    <cellStyle name="RIGs input cells 3 7 21" xfId="24702"/>
    <cellStyle name="RIGs input cells 3 7 22" xfId="24703"/>
    <cellStyle name="RIGs input cells 3 7 23" xfId="24704"/>
    <cellStyle name="RIGs input cells 3 7 24" xfId="24705"/>
    <cellStyle name="RIGs input cells 3 7 25" xfId="24706"/>
    <cellStyle name="RIGs input cells 3 7 26" xfId="24707"/>
    <cellStyle name="RIGs input cells 3 7 27" xfId="24708"/>
    <cellStyle name="RIGs input cells 3 7 28" xfId="24709"/>
    <cellStyle name="RIGs input cells 3 7 29" xfId="24710"/>
    <cellStyle name="RIGs input cells 3 7 3" xfId="24711"/>
    <cellStyle name="RIGs input cells 3 7 30" xfId="24712"/>
    <cellStyle name="RIGs input cells 3 7 31" xfId="24713"/>
    <cellStyle name="RIGs input cells 3 7 32" xfId="24714"/>
    <cellStyle name="RIGs input cells 3 7 33" xfId="24715"/>
    <cellStyle name="RIGs input cells 3 7 34" xfId="24716"/>
    <cellStyle name="RIGs input cells 3 7 4" xfId="24717"/>
    <cellStyle name="RIGs input cells 3 7 5" xfId="24718"/>
    <cellStyle name="RIGs input cells 3 7 6" xfId="24719"/>
    <cellStyle name="RIGs input cells 3 7 7" xfId="24720"/>
    <cellStyle name="RIGs input cells 3 7 8" xfId="24721"/>
    <cellStyle name="RIGs input cells 3 7 9" xfId="24722"/>
    <cellStyle name="RIGs input cells 3 8" xfId="1617"/>
    <cellStyle name="RIGs input cells 3 8 10" xfId="24723"/>
    <cellStyle name="RIGs input cells 3 8 11" xfId="24724"/>
    <cellStyle name="RIGs input cells 3 8 12" xfId="24725"/>
    <cellStyle name="RIGs input cells 3 8 13" xfId="24726"/>
    <cellStyle name="RIGs input cells 3 8 14" xfId="24727"/>
    <cellStyle name="RIGs input cells 3 8 15" xfId="24728"/>
    <cellStyle name="RIGs input cells 3 8 16" xfId="24729"/>
    <cellStyle name="RIGs input cells 3 8 17" xfId="24730"/>
    <cellStyle name="RIGs input cells 3 8 18" xfId="24731"/>
    <cellStyle name="RIGs input cells 3 8 19" xfId="24732"/>
    <cellStyle name="RIGs input cells 3 8 2" xfId="24733"/>
    <cellStyle name="RIGs input cells 3 8 2 10" xfId="37270"/>
    <cellStyle name="RIGs input cells 3 8 2 11" xfId="37271"/>
    <cellStyle name="RIGs input cells 3 8 2 12" xfId="37272"/>
    <cellStyle name="RIGs input cells 3 8 2 13" xfId="37273"/>
    <cellStyle name="RIGs input cells 3 8 2 2" xfId="37274"/>
    <cellStyle name="RIGs input cells 3 8 2 3" xfId="37275"/>
    <cellStyle name="RIGs input cells 3 8 2 4" xfId="37276"/>
    <cellStyle name="RIGs input cells 3 8 2 5" xfId="37277"/>
    <cellStyle name="RIGs input cells 3 8 2 6" xfId="37278"/>
    <cellStyle name="RIGs input cells 3 8 2 7" xfId="37279"/>
    <cellStyle name="RIGs input cells 3 8 2 8" xfId="37280"/>
    <cellStyle name="RIGs input cells 3 8 2 9" xfId="37281"/>
    <cellStyle name="RIGs input cells 3 8 20" xfId="24734"/>
    <cellStyle name="RIGs input cells 3 8 21" xfId="24735"/>
    <cellStyle name="RIGs input cells 3 8 22" xfId="24736"/>
    <cellStyle name="RIGs input cells 3 8 23" xfId="24737"/>
    <cellStyle name="RIGs input cells 3 8 24" xfId="24738"/>
    <cellStyle name="RIGs input cells 3 8 25" xfId="24739"/>
    <cellStyle name="RIGs input cells 3 8 26" xfId="24740"/>
    <cellStyle name="RIGs input cells 3 8 27" xfId="24741"/>
    <cellStyle name="RIGs input cells 3 8 28" xfId="24742"/>
    <cellStyle name="RIGs input cells 3 8 29" xfId="24743"/>
    <cellStyle name="RIGs input cells 3 8 3" xfId="24744"/>
    <cellStyle name="RIGs input cells 3 8 30" xfId="24745"/>
    <cellStyle name="RIGs input cells 3 8 31" xfId="24746"/>
    <cellStyle name="RIGs input cells 3 8 32" xfId="24747"/>
    <cellStyle name="RIGs input cells 3 8 33" xfId="24748"/>
    <cellStyle name="RIGs input cells 3 8 34" xfId="24749"/>
    <cellStyle name="RIGs input cells 3 8 4" xfId="24750"/>
    <cellStyle name="RIGs input cells 3 8 5" xfId="24751"/>
    <cellStyle name="RIGs input cells 3 8 6" xfId="24752"/>
    <cellStyle name="RIGs input cells 3 8 7" xfId="24753"/>
    <cellStyle name="RIGs input cells 3 8 8" xfId="24754"/>
    <cellStyle name="RIGs input cells 3 8 9" xfId="24755"/>
    <cellStyle name="RIGs input cells 3 9" xfId="1618"/>
    <cellStyle name="RIGs input cells 3 9 10" xfId="24756"/>
    <cellStyle name="RIGs input cells 3 9 11" xfId="24757"/>
    <cellStyle name="RIGs input cells 3 9 12" xfId="24758"/>
    <cellStyle name="RIGs input cells 3 9 13" xfId="24759"/>
    <cellStyle name="RIGs input cells 3 9 14" xfId="24760"/>
    <cellStyle name="RIGs input cells 3 9 15" xfId="24761"/>
    <cellStyle name="RIGs input cells 3 9 16" xfId="24762"/>
    <cellStyle name="RIGs input cells 3 9 17" xfId="24763"/>
    <cellStyle name="RIGs input cells 3 9 18" xfId="24764"/>
    <cellStyle name="RIGs input cells 3 9 19" xfId="24765"/>
    <cellStyle name="RIGs input cells 3 9 2" xfId="24766"/>
    <cellStyle name="RIGs input cells 3 9 2 10" xfId="37282"/>
    <cellStyle name="RIGs input cells 3 9 2 11" xfId="37283"/>
    <cellStyle name="RIGs input cells 3 9 2 12" xfId="37284"/>
    <cellStyle name="RIGs input cells 3 9 2 13" xfId="37285"/>
    <cellStyle name="RIGs input cells 3 9 2 2" xfId="37286"/>
    <cellStyle name="RIGs input cells 3 9 2 3" xfId="37287"/>
    <cellStyle name="RIGs input cells 3 9 2 4" xfId="37288"/>
    <cellStyle name="RIGs input cells 3 9 2 5" xfId="37289"/>
    <cellStyle name="RIGs input cells 3 9 2 6" xfId="37290"/>
    <cellStyle name="RIGs input cells 3 9 2 7" xfId="37291"/>
    <cellStyle name="RIGs input cells 3 9 2 8" xfId="37292"/>
    <cellStyle name="RIGs input cells 3 9 2 9" xfId="37293"/>
    <cellStyle name="RIGs input cells 3 9 20" xfId="24767"/>
    <cellStyle name="RIGs input cells 3 9 21" xfId="24768"/>
    <cellStyle name="RIGs input cells 3 9 22" xfId="24769"/>
    <cellStyle name="RIGs input cells 3 9 23" xfId="24770"/>
    <cellStyle name="RIGs input cells 3 9 24" xfId="24771"/>
    <cellStyle name="RIGs input cells 3 9 25" xfId="24772"/>
    <cellStyle name="RIGs input cells 3 9 26" xfId="24773"/>
    <cellStyle name="RIGs input cells 3 9 27" xfId="24774"/>
    <cellStyle name="RIGs input cells 3 9 28" xfId="24775"/>
    <cellStyle name="RIGs input cells 3 9 29" xfId="24776"/>
    <cellStyle name="RIGs input cells 3 9 3" xfId="24777"/>
    <cellStyle name="RIGs input cells 3 9 30" xfId="24778"/>
    <cellStyle name="RIGs input cells 3 9 31" xfId="24779"/>
    <cellStyle name="RIGs input cells 3 9 32" xfId="24780"/>
    <cellStyle name="RIGs input cells 3 9 33" xfId="24781"/>
    <cellStyle name="RIGs input cells 3 9 34" xfId="24782"/>
    <cellStyle name="RIGs input cells 3 9 4" xfId="24783"/>
    <cellStyle name="RIGs input cells 3 9 5" xfId="24784"/>
    <cellStyle name="RIGs input cells 3 9 6" xfId="24785"/>
    <cellStyle name="RIGs input cells 3 9 7" xfId="24786"/>
    <cellStyle name="RIGs input cells 3 9 8" xfId="24787"/>
    <cellStyle name="RIGs input cells 3 9 9" xfId="24788"/>
    <cellStyle name="RIGs input cells 3_1.3s Accounting C Costs Scots" xfId="1619"/>
    <cellStyle name="RIGs input cells 30" xfId="24789"/>
    <cellStyle name="RIGs input cells 31" xfId="24790"/>
    <cellStyle name="RIGs input cells 32" xfId="24791"/>
    <cellStyle name="RIGs input cells 33" xfId="24792"/>
    <cellStyle name="RIGs input cells 34" xfId="24793"/>
    <cellStyle name="RIGs input cells 35" xfId="24794"/>
    <cellStyle name="RIGs input cells 36" xfId="24795"/>
    <cellStyle name="RIGs input cells 37" xfId="24796"/>
    <cellStyle name="RIGs input cells 38" xfId="24797"/>
    <cellStyle name="RIGs input cells 39" xfId="24798"/>
    <cellStyle name="RIGs input cells 4" xfId="1620"/>
    <cellStyle name="RIGs input cells 4 10" xfId="24799"/>
    <cellStyle name="RIGs input cells 4 11" xfId="24800"/>
    <cellStyle name="RIGs input cells 4 12" xfId="24801"/>
    <cellStyle name="RIGs input cells 4 13" xfId="24802"/>
    <cellStyle name="RIGs input cells 4 14" xfId="24803"/>
    <cellStyle name="RIGs input cells 4 15" xfId="24804"/>
    <cellStyle name="RIGs input cells 4 16" xfId="24805"/>
    <cellStyle name="RIGs input cells 4 17" xfId="24806"/>
    <cellStyle name="RIGs input cells 4 18" xfId="24807"/>
    <cellStyle name="RIGs input cells 4 19" xfId="24808"/>
    <cellStyle name="RIGs input cells 4 2" xfId="1621"/>
    <cellStyle name="RIGs input cells 4 2 10" xfId="24809"/>
    <cellStyle name="RIGs input cells 4 2 11" xfId="24810"/>
    <cellStyle name="RIGs input cells 4 2 12" xfId="24811"/>
    <cellStyle name="RIGs input cells 4 2 13" xfId="24812"/>
    <cellStyle name="RIGs input cells 4 2 14" xfId="24813"/>
    <cellStyle name="RIGs input cells 4 2 15" xfId="24814"/>
    <cellStyle name="RIGs input cells 4 2 16" xfId="24815"/>
    <cellStyle name="RIGs input cells 4 2 17" xfId="24816"/>
    <cellStyle name="RIGs input cells 4 2 18" xfId="24817"/>
    <cellStyle name="RIGs input cells 4 2 19" xfId="24818"/>
    <cellStyle name="RIGs input cells 4 2 2" xfId="1622"/>
    <cellStyle name="RIGs input cells 4 2 2 10" xfId="24819"/>
    <cellStyle name="RIGs input cells 4 2 2 11" xfId="24820"/>
    <cellStyle name="RIGs input cells 4 2 2 12" xfId="24821"/>
    <cellStyle name="RIGs input cells 4 2 2 13" xfId="24822"/>
    <cellStyle name="RIGs input cells 4 2 2 14" xfId="24823"/>
    <cellStyle name="RIGs input cells 4 2 2 15" xfId="24824"/>
    <cellStyle name="RIGs input cells 4 2 2 16" xfId="24825"/>
    <cellStyle name="RIGs input cells 4 2 2 17" xfId="24826"/>
    <cellStyle name="RIGs input cells 4 2 2 18" xfId="24827"/>
    <cellStyle name="RIGs input cells 4 2 2 19" xfId="24828"/>
    <cellStyle name="RIGs input cells 4 2 2 2" xfId="1623"/>
    <cellStyle name="RIGs input cells 4 2 2 2 10" xfId="24829"/>
    <cellStyle name="RIGs input cells 4 2 2 2 11" xfId="24830"/>
    <cellStyle name="RIGs input cells 4 2 2 2 12" xfId="24831"/>
    <cellStyle name="RIGs input cells 4 2 2 2 13" xfId="24832"/>
    <cellStyle name="RIGs input cells 4 2 2 2 14" xfId="24833"/>
    <cellStyle name="RIGs input cells 4 2 2 2 15" xfId="24834"/>
    <cellStyle name="RIGs input cells 4 2 2 2 16" xfId="24835"/>
    <cellStyle name="RIGs input cells 4 2 2 2 17" xfId="24836"/>
    <cellStyle name="RIGs input cells 4 2 2 2 18" xfId="24837"/>
    <cellStyle name="RIGs input cells 4 2 2 2 19" xfId="24838"/>
    <cellStyle name="RIGs input cells 4 2 2 2 2" xfId="1624"/>
    <cellStyle name="RIGs input cells 4 2 2 2 2 10" xfId="24839"/>
    <cellStyle name="RIGs input cells 4 2 2 2 2 11" xfId="24840"/>
    <cellStyle name="RIGs input cells 4 2 2 2 2 12" xfId="24841"/>
    <cellStyle name="RIGs input cells 4 2 2 2 2 13" xfId="24842"/>
    <cellStyle name="RIGs input cells 4 2 2 2 2 14" xfId="24843"/>
    <cellStyle name="RIGs input cells 4 2 2 2 2 15" xfId="24844"/>
    <cellStyle name="RIGs input cells 4 2 2 2 2 16" xfId="24845"/>
    <cellStyle name="RIGs input cells 4 2 2 2 2 17" xfId="24846"/>
    <cellStyle name="RIGs input cells 4 2 2 2 2 18" xfId="24847"/>
    <cellStyle name="RIGs input cells 4 2 2 2 2 19" xfId="24848"/>
    <cellStyle name="RIGs input cells 4 2 2 2 2 2" xfId="24849"/>
    <cellStyle name="RIGs input cells 4 2 2 2 2 2 10" xfId="37294"/>
    <cellStyle name="RIGs input cells 4 2 2 2 2 2 11" xfId="37295"/>
    <cellStyle name="RIGs input cells 4 2 2 2 2 2 12" xfId="37296"/>
    <cellStyle name="RIGs input cells 4 2 2 2 2 2 13" xfId="37297"/>
    <cellStyle name="RIGs input cells 4 2 2 2 2 2 2" xfId="37298"/>
    <cellStyle name="RIGs input cells 4 2 2 2 2 2 3" xfId="37299"/>
    <cellStyle name="RIGs input cells 4 2 2 2 2 2 4" xfId="37300"/>
    <cellStyle name="RIGs input cells 4 2 2 2 2 2 5" xfId="37301"/>
    <cellStyle name="RIGs input cells 4 2 2 2 2 2 6" xfId="37302"/>
    <cellStyle name="RIGs input cells 4 2 2 2 2 2 7" xfId="37303"/>
    <cellStyle name="RIGs input cells 4 2 2 2 2 2 8" xfId="37304"/>
    <cellStyle name="RIGs input cells 4 2 2 2 2 2 9" xfId="37305"/>
    <cellStyle name="RIGs input cells 4 2 2 2 2 20" xfId="24850"/>
    <cellStyle name="RIGs input cells 4 2 2 2 2 21" xfId="24851"/>
    <cellStyle name="RIGs input cells 4 2 2 2 2 22" xfId="24852"/>
    <cellStyle name="RIGs input cells 4 2 2 2 2 23" xfId="24853"/>
    <cellStyle name="RIGs input cells 4 2 2 2 2 24" xfId="24854"/>
    <cellStyle name="RIGs input cells 4 2 2 2 2 25" xfId="24855"/>
    <cellStyle name="RIGs input cells 4 2 2 2 2 26" xfId="24856"/>
    <cellStyle name="RIGs input cells 4 2 2 2 2 27" xfId="24857"/>
    <cellStyle name="RIGs input cells 4 2 2 2 2 28" xfId="24858"/>
    <cellStyle name="RIGs input cells 4 2 2 2 2 29" xfId="24859"/>
    <cellStyle name="RIGs input cells 4 2 2 2 2 3" xfId="24860"/>
    <cellStyle name="RIGs input cells 4 2 2 2 2 30" xfId="24861"/>
    <cellStyle name="RIGs input cells 4 2 2 2 2 31" xfId="24862"/>
    <cellStyle name="RIGs input cells 4 2 2 2 2 32" xfId="24863"/>
    <cellStyle name="RIGs input cells 4 2 2 2 2 33" xfId="24864"/>
    <cellStyle name="RIGs input cells 4 2 2 2 2 34" xfId="24865"/>
    <cellStyle name="RIGs input cells 4 2 2 2 2 4" xfId="24866"/>
    <cellStyle name="RIGs input cells 4 2 2 2 2 5" xfId="24867"/>
    <cellStyle name="RIGs input cells 4 2 2 2 2 6" xfId="24868"/>
    <cellStyle name="RIGs input cells 4 2 2 2 2 7" xfId="24869"/>
    <cellStyle name="RIGs input cells 4 2 2 2 2 8" xfId="24870"/>
    <cellStyle name="RIGs input cells 4 2 2 2 2 9" xfId="24871"/>
    <cellStyle name="RIGs input cells 4 2 2 2 20" xfId="24872"/>
    <cellStyle name="RIGs input cells 4 2 2 2 21" xfId="24873"/>
    <cellStyle name="RIGs input cells 4 2 2 2 22" xfId="24874"/>
    <cellStyle name="RIGs input cells 4 2 2 2 23" xfId="24875"/>
    <cellStyle name="RIGs input cells 4 2 2 2 24" xfId="24876"/>
    <cellStyle name="RIGs input cells 4 2 2 2 25" xfId="24877"/>
    <cellStyle name="RIGs input cells 4 2 2 2 26" xfId="24878"/>
    <cellStyle name="RIGs input cells 4 2 2 2 27" xfId="24879"/>
    <cellStyle name="RIGs input cells 4 2 2 2 28" xfId="24880"/>
    <cellStyle name="RIGs input cells 4 2 2 2 29" xfId="24881"/>
    <cellStyle name="RIGs input cells 4 2 2 2 3" xfId="24882"/>
    <cellStyle name="RIGs input cells 4 2 2 2 3 10" xfId="37306"/>
    <cellStyle name="RIGs input cells 4 2 2 2 3 11" xfId="37307"/>
    <cellStyle name="RIGs input cells 4 2 2 2 3 12" xfId="37308"/>
    <cellStyle name="RIGs input cells 4 2 2 2 3 13" xfId="37309"/>
    <cellStyle name="RIGs input cells 4 2 2 2 3 2" xfId="37310"/>
    <cellStyle name="RIGs input cells 4 2 2 2 3 3" xfId="37311"/>
    <cellStyle name="RIGs input cells 4 2 2 2 3 4" xfId="37312"/>
    <cellStyle name="RIGs input cells 4 2 2 2 3 5" xfId="37313"/>
    <cellStyle name="RIGs input cells 4 2 2 2 3 6" xfId="37314"/>
    <cellStyle name="RIGs input cells 4 2 2 2 3 7" xfId="37315"/>
    <cellStyle name="RIGs input cells 4 2 2 2 3 8" xfId="37316"/>
    <cellStyle name="RIGs input cells 4 2 2 2 3 9" xfId="37317"/>
    <cellStyle name="RIGs input cells 4 2 2 2 30" xfId="24883"/>
    <cellStyle name="RIGs input cells 4 2 2 2 31" xfId="24884"/>
    <cellStyle name="RIGs input cells 4 2 2 2 4" xfId="24885"/>
    <cellStyle name="RIGs input cells 4 2 2 2 5" xfId="24886"/>
    <cellStyle name="RIGs input cells 4 2 2 2 6" xfId="24887"/>
    <cellStyle name="RIGs input cells 4 2 2 2 7" xfId="24888"/>
    <cellStyle name="RIGs input cells 4 2 2 2 8" xfId="24889"/>
    <cellStyle name="RIGs input cells 4 2 2 2 9" xfId="24890"/>
    <cellStyle name="RIGs input cells 4 2 2 2_4 28 1_Asst_Health_Crit_AllTO_RIIO_20110714pm" xfId="1625"/>
    <cellStyle name="RIGs input cells 4 2 2 20" xfId="24891"/>
    <cellStyle name="RIGs input cells 4 2 2 21" xfId="24892"/>
    <cellStyle name="RIGs input cells 4 2 2 22" xfId="24893"/>
    <cellStyle name="RIGs input cells 4 2 2 23" xfId="24894"/>
    <cellStyle name="RIGs input cells 4 2 2 24" xfId="24895"/>
    <cellStyle name="RIGs input cells 4 2 2 25" xfId="24896"/>
    <cellStyle name="RIGs input cells 4 2 2 26" xfId="24897"/>
    <cellStyle name="RIGs input cells 4 2 2 27" xfId="24898"/>
    <cellStyle name="RIGs input cells 4 2 2 28" xfId="24899"/>
    <cellStyle name="RIGs input cells 4 2 2 29" xfId="24900"/>
    <cellStyle name="RIGs input cells 4 2 2 3" xfId="1626"/>
    <cellStyle name="RIGs input cells 4 2 2 3 10" xfId="24901"/>
    <cellStyle name="RIGs input cells 4 2 2 3 11" xfId="24902"/>
    <cellStyle name="RIGs input cells 4 2 2 3 12" xfId="24903"/>
    <cellStyle name="RIGs input cells 4 2 2 3 13" xfId="24904"/>
    <cellStyle name="RIGs input cells 4 2 2 3 14" xfId="24905"/>
    <cellStyle name="RIGs input cells 4 2 2 3 15" xfId="24906"/>
    <cellStyle name="RIGs input cells 4 2 2 3 16" xfId="24907"/>
    <cellStyle name="RIGs input cells 4 2 2 3 17" xfId="24908"/>
    <cellStyle name="RIGs input cells 4 2 2 3 18" xfId="24909"/>
    <cellStyle name="RIGs input cells 4 2 2 3 19" xfId="24910"/>
    <cellStyle name="RIGs input cells 4 2 2 3 2" xfId="24911"/>
    <cellStyle name="RIGs input cells 4 2 2 3 2 10" xfId="37318"/>
    <cellStyle name="RIGs input cells 4 2 2 3 2 11" xfId="37319"/>
    <cellStyle name="RIGs input cells 4 2 2 3 2 12" xfId="37320"/>
    <cellStyle name="RIGs input cells 4 2 2 3 2 13" xfId="37321"/>
    <cellStyle name="RIGs input cells 4 2 2 3 2 2" xfId="37322"/>
    <cellStyle name="RIGs input cells 4 2 2 3 2 3" xfId="37323"/>
    <cellStyle name="RIGs input cells 4 2 2 3 2 4" xfId="37324"/>
    <cellStyle name="RIGs input cells 4 2 2 3 2 5" xfId="37325"/>
    <cellStyle name="RIGs input cells 4 2 2 3 2 6" xfId="37326"/>
    <cellStyle name="RIGs input cells 4 2 2 3 2 7" xfId="37327"/>
    <cellStyle name="RIGs input cells 4 2 2 3 2 8" xfId="37328"/>
    <cellStyle name="RIGs input cells 4 2 2 3 2 9" xfId="37329"/>
    <cellStyle name="RIGs input cells 4 2 2 3 20" xfId="24912"/>
    <cellStyle name="RIGs input cells 4 2 2 3 21" xfId="24913"/>
    <cellStyle name="RIGs input cells 4 2 2 3 22" xfId="24914"/>
    <cellStyle name="RIGs input cells 4 2 2 3 23" xfId="24915"/>
    <cellStyle name="RIGs input cells 4 2 2 3 24" xfId="24916"/>
    <cellStyle name="RIGs input cells 4 2 2 3 25" xfId="24917"/>
    <cellStyle name="RIGs input cells 4 2 2 3 26" xfId="24918"/>
    <cellStyle name="RIGs input cells 4 2 2 3 27" xfId="24919"/>
    <cellStyle name="RIGs input cells 4 2 2 3 28" xfId="24920"/>
    <cellStyle name="RIGs input cells 4 2 2 3 29" xfId="24921"/>
    <cellStyle name="RIGs input cells 4 2 2 3 3" xfId="24922"/>
    <cellStyle name="RIGs input cells 4 2 2 3 30" xfId="24923"/>
    <cellStyle name="RIGs input cells 4 2 2 3 4" xfId="24924"/>
    <cellStyle name="RIGs input cells 4 2 2 3 5" xfId="24925"/>
    <cellStyle name="RIGs input cells 4 2 2 3 6" xfId="24926"/>
    <cellStyle name="RIGs input cells 4 2 2 3 7" xfId="24927"/>
    <cellStyle name="RIGs input cells 4 2 2 3 8" xfId="24928"/>
    <cellStyle name="RIGs input cells 4 2 2 3 9" xfId="24929"/>
    <cellStyle name="RIGs input cells 4 2 2 30" xfId="24930"/>
    <cellStyle name="RIGs input cells 4 2 2 31" xfId="24931"/>
    <cellStyle name="RIGs input cells 4 2 2 32" xfId="24932"/>
    <cellStyle name="RIGs input cells 4 2 2 33" xfId="24933"/>
    <cellStyle name="RIGs input cells 4 2 2 4" xfId="1627"/>
    <cellStyle name="RIGs input cells 4 2 2 4 10" xfId="24934"/>
    <cellStyle name="RIGs input cells 4 2 2 4 11" xfId="24935"/>
    <cellStyle name="RIGs input cells 4 2 2 4 12" xfId="24936"/>
    <cellStyle name="RIGs input cells 4 2 2 4 13" xfId="24937"/>
    <cellStyle name="RIGs input cells 4 2 2 4 14" xfId="24938"/>
    <cellStyle name="RIGs input cells 4 2 2 4 15" xfId="24939"/>
    <cellStyle name="RIGs input cells 4 2 2 4 16" xfId="24940"/>
    <cellStyle name="RIGs input cells 4 2 2 4 17" xfId="24941"/>
    <cellStyle name="RIGs input cells 4 2 2 4 18" xfId="24942"/>
    <cellStyle name="RIGs input cells 4 2 2 4 19" xfId="24943"/>
    <cellStyle name="RIGs input cells 4 2 2 4 2" xfId="24944"/>
    <cellStyle name="RIGs input cells 4 2 2 4 2 10" xfId="37330"/>
    <cellStyle name="RIGs input cells 4 2 2 4 2 11" xfId="37331"/>
    <cellStyle name="RIGs input cells 4 2 2 4 2 12" xfId="37332"/>
    <cellStyle name="RIGs input cells 4 2 2 4 2 13" xfId="37333"/>
    <cellStyle name="RIGs input cells 4 2 2 4 2 2" xfId="37334"/>
    <cellStyle name="RIGs input cells 4 2 2 4 2 3" xfId="37335"/>
    <cellStyle name="RIGs input cells 4 2 2 4 2 4" xfId="37336"/>
    <cellStyle name="RIGs input cells 4 2 2 4 2 5" xfId="37337"/>
    <cellStyle name="RIGs input cells 4 2 2 4 2 6" xfId="37338"/>
    <cellStyle name="RIGs input cells 4 2 2 4 2 7" xfId="37339"/>
    <cellStyle name="RIGs input cells 4 2 2 4 2 8" xfId="37340"/>
    <cellStyle name="RIGs input cells 4 2 2 4 2 9" xfId="37341"/>
    <cellStyle name="RIGs input cells 4 2 2 4 20" xfId="24945"/>
    <cellStyle name="RIGs input cells 4 2 2 4 21" xfId="24946"/>
    <cellStyle name="RIGs input cells 4 2 2 4 22" xfId="24947"/>
    <cellStyle name="RIGs input cells 4 2 2 4 23" xfId="24948"/>
    <cellStyle name="RIGs input cells 4 2 2 4 24" xfId="24949"/>
    <cellStyle name="RIGs input cells 4 2 2 4 25" xfId="24950"/>
    <cellStyle name="RIGs input cells 4 2 2 4 26" xfId="24951"/>
    <cellStyle name="RIGs input cells 4 2 2 4 27" xfId="24952"/>
    <cellStyle name="RIGs input cells 4 2 2 4 28" xfId="24953"/>
    <cellStyle name="RIGs input cells 4 2 2 4 29" xfId="24954"/>
    <cellStyle name="RIGs input cells 4 2 2 4 3" xfId="24955"/>
    <cellStyle name="RIGs input cells 4 2 2 4 30" xfId="24956"/>
    <cellStyle name="RIGs input cells 4 2 2 4 4" xfId="24957"/>
    <cellStyle name="RIGs input cells 4 2 2 4 5" xfId="24958"/>
    <cellStyle name="RIGs input cells 4 2 2 4 6" xfId="24959"/>
    <cellStyle name="RIGs input cells 4 2 2 4 7" xfId="24960"/>
    <cellStyle name="RIGs input cells 4 2 2 4 8" xfId="24961"/>
    <cellStyle name="RIGs input cells 4 2 2 4 9" xfId="24962"/>
    <cellStyle name="RIGs input cells 4 2 2 5" xfId="24963"/>
    <cellStyle name="RIGs input cells 4 2 2 5 10" xfId="37342"/>
    <cellStyle name="RIGs input cells 4 2 2 5 11" xfId="37343"/>
    <cellStyle name="RIGs input cells 4 2 2 5 12" xfId="37344"/>
    <cellStyle name="RIGs input cells 4 2 2 5 13" xfId="37345"/>
    <cellStyle name="RIGs input cells 4 2 2 5 2" xfId="37346"/>
    <cellStyle name="RIGs input cells 4 2 2 5 3" xfId="37347"/>
    <cellStyle name="RIGs input cells 4 2 2 5 4" xfId="37348"/>
    <cellStyle name="RIGs input cells 4 2 2 5 5" xfId="37349"/>
    <cellStyle name="RIGs input cells 4 2 2 5 6" xfId="37350"/>
    <cellStyle name="RIGs input cells 4 2 2 5 7" xfId="37351"/>
    <cellStyle name="RIGs input cells 4 2 2 5 8" xfId="37352"/>
    <cellStyle name="RIGs input cells 4 2 2 5 9" xfId="37353"/>
    <cellStyle name="RIGs input cells 4 2 2 6" xfId="24964"/>
    <cellStyle name="RIGs input cells 4 2 2 7" xfId="24965"/>
    <cellStyle name="RIGs input cells 4 2 2 8" xfId="24966"/>
    <cellStyle name="RIGs input cells 4 2 2 9" xfId="24967"/>
    <cellStyle name="RIGs input cells 4 2 2_4 28 1_Asst_Health_Crit_AllTO_RIIO_20110714pm" xfId="1628"/>
    <cellStyle name="RIGs input cells 4 2 20" xfId="24968"/>
    <cellStyle name="RIGs input cells 4 2 21" xfId="24969"/>
    <cellStyle name="RIGs input cells 4 2 22" xfId="24970"/>
    <cellStyle name="RIGs input cells 4 2 23" xfId="24971"/>
    <cellStyle name="RIGs input cells 4 2 24" xfId="24972"/>
    <cellStyle name="RIGs input cells 4 2 25" xfId="24973"/>
    <cellStyle name="RIGs input cells 4 2 26" xfId="24974"/>
    <cellStyle name="RIGs input cells 4 2 27" xfId="24975"/>
    <cellStyle name="RIGs input cells 4 2 28" xfId="24976"/>
    <cellStyle name="RIGs input cells 4 2 29" xfId="24977"/>
    <cellStyle name="RIGs input cells 4 2 3" xfId="1629"/>
    <cellStyle name="RIGs input cells 4 2 3 10" xfId="24978"/>
    <cellStyle name="RIGs input cells 4 2 3 11" xfId="24979"/>
    <cellStyle name="RIGs input cells 4 2 3 12" xfId="24980"/>
    <cellStyle name="RIGs input cells 4 2 3 13" xfId="24981"/>
    <cellStyle name="RIGs input cells 4 2 3 14" xfId="24982"/>
    <cellStyle name="RIGs input cells 4 2 3 15" xfId="24983"/>
    <cellStyle name="RIGs input cells 4 2 3 16" xfId="24984"/>
    <cellStyle name="RIGs input cells 4 2 3 17" xfId="24985"/>
    <cellStyle name="RIGs input cells 4 2 3 18" xfId="24986"/>
    <cellStyle name="RIGs input cells 4 2 3 19" xfId="24987"/>
    <cellStyle name="RIGs input cells 4 2 3 2" xfId="1630"/>
    <cellStyle name="RIGs input cells 4 2 3 2 10" xfId="24988"/>
    <cellStyle name="RIGs input cells 4 2 3 2 11" xfId="24989"/>
    <cellStyle name="RIGs input cells 4 2 3 2 12" xfId="24990"/>
    <cellStyle name="RIGs input cells 4 2 3 2 13" xfId="24991"/>
    <cellStyle name="RIGs input cells 4 2 3 2 14" xfId="24992"/>
    <cellStyle name="RIGs input cells 4 2 3 2 15" xfId="24993"/>
    <cellStyle name="RIGs input cells 4 2 3 2 16" xfId="24994"/>
    <cellStyle name="RIGs input cells 4 2 3 2 17" xfId="24995"/>
    <cellStyle name="RIGs input cells 4 2 3 2 18" xfId="24996"/>
    <cellStyle name="RIGs input cells 4 2 3 2 19" xfId="24997"/>
    <cellStyle name="RIGs input cells 4 2 3 2 2" xfId="24998"/>
    <cellStyle name="RIGs input cells 4 2 3 2 2 10" xfId="37354"/>
    <cellStyle name="RIGs input cells 4 2 3 2 2 11" xfId="37355"/>
    <cellStyle name="RIGs input cells 4 2 3 2 2 12" xfId="37356"/>
    <cellStyle name="RIGs input cells 4 2 3 2 2 13" xfId="37357"/>
    <cellStyle name="RIGs input cells 4 2 3 2 2 2" xfId="37358"/>
    <cellStyle name="RIGs input cells 4 2 3 2 2 3" xfId="37359"/>
    <cellStyle name="RIGs input cells 4 2 3 2 2 4" xfId="37360"/>
    <cellStyle name="RIGs input cells 4 2 3 2 2 5" xfId="37361"/>
    <cellStyle name="RIGs input cells 4 2 3 2 2 6" xfId="37362"/>
    <cellStyle name="RIGs input cells 4 2 3 2 2 7" xfId="37363"/>
    <cellStyle name="RIGs input cells 4 2 3 2 2 8" xfId="37364"/>
    <cellStyle name="RIGs input cells 4 2 3 2 2 9" xfId="37365"/>
    <cellStyle name="RIGs input cells 4 2 3 2 20" xfId="24999"/>
    <cellStyle name="RIGs input cells 4 2 3 2 21" xfId="25000"/>
    <cellStyle name="RIGs input cells 4 2 3 2 22" xfId="25001"/>
    <cellStyle name="RIGs input cells 4 2 3 2 23" xfId="25002"/>
    <cellStyle name="RIGs input cells 4 2 3 2 24" xfId="25003"/>
    <cellStyle name="RIGs input cells 4 2 3 2 25" xfId="25004"/>
    <cellStyle name="RIGs input cells 4 2 3 2 26" xfId="25005"/>
    <cellStyle name="RIGs input cells 4 2 3 2 27" xfId="25006"/>
    <cellStyle name="RIGs input cells 4 2 3 2 28" xfId="25007"/>
    <cellStyle name="RIGs input cells 4 2 3 2 29" xfId="25008"/>
    <cellStyle name="RIGs input cells 4 2 3 2 3" xfId="25009"/>
    <cellStyle name="RIGs input cells 4 2 3 2 30" xfId="25010"/>
    <cellStyle name="RIGs input cells 4 2 3 2 31" xfId="25011"/>
    <cellStyle name="RIGs input cells 4 2 3 2 32" xfId="25012"/>
    <cellStyle name="RIGs input cells 4 2 3 2 33" xfId="25013"/>
    <cellStyle name="RIGs input cells 4 2 3 2 34" xfId="25014"/>
    <cellStyle name="RIGs input cells 4 2 3 2 4" xfId="25015"/>
    <cellStyle name="RIGs input cells 4 2 3 2 5" xfId="25016"/>
    <cellStyle name="RIGs input cells 4 2 3 2 6" xfId="25017"/>
    <cellStyle name="RIGs input cells 4 2 3 2 7" xfId="25018"/>
    <cellStyle name="RIGs input cells 4 2 3 2 8" xfId="25019"/>
    <cellStyle name="RIGs input cells 4 2 3 2 9" xfId="25020"/>
    <cellStyle name="RIGs input cells 4 2 3 20" xfId="25021"/>
    <cellStyle name="RIGs input cells 4 2 3 21" xfId="25022"/>
    <cellStyle name="RIGs input cells 4 2 3 22" xfId="25023"/>
    <cellStyle name="RIGs input cells 4 2 3 23" xfId="25024"/>
    <cellStyle name="RIGs input cells 4 2 3 24" xfId="25025"/>
    <cellStyle name="RIGs input cells 4 2 3 25" xfId="25026"/>
    <cellStyle name="RIGs input cells 4 2 3 26" xfId="25027"/>
    <cellStyle name="RIGs input cells 4 2 3 27" xfId="25028"/>
    <cellStyle name="RIGs input cells 4 2 3 28" xfId="25029"/>
    <cellStyle name="RIGs input cells 4 2 3 29" xfId="25030"/>
    <cellStyle name="RIGs input cells 4 2 3 3" xfId="25031"/>
    <cellStyle name="RIGs input cells 4 2 3 3 10" xfId="37366"/>
    <cellStyle name="RIGs input cells 4 2 3 3 11" xfId="37367"/>
    <cellStyle name="RIGs input cells 4 2 3 3 12" xfId="37368"/>
    <cellStyle name="RIGs input cells 4 2 3 3 13" xfId="37369"/>
    <cellStyle name="RIGs input cells 4 2 3 3 2" xfId="37370"/>
    <cellStyle name="RIGs input cells 4 2 3 3 3" xfId="37371"/>
    <cellStyle name="RIGs input cells 4 2 3 3 4" xfId="37372"/>
    <cellStyle name="RIGs input cells 4 2 3 3 5" xfId="37373"/>
    <cellStyle name="RIGs input cells 4 2 3 3 6" xfId="37374"/>
    <cellStyle name="RIGs input cells 4 2 3 3 7" xfId="37375"/>
    <cellStyle name="RIGs input cells 4 2 3 3 8" xfId="37376"/>
    <cellStyle name="RIGs input cells 4 2 3 3 9" xfId="37377"/>
    <cellStyle name="RIGs input cells 4 2 3 30" xfId="25032"/>
    <cellStyle name="RIGs input cells 4 2 3 31" xfId="25033"/>
    <cellStyle name="RIGs input cells 4 2 3 32" xfId="25034"/>
    <cellStyle name="RIGs input cells 4 2 3 33" xfId="25035"/>
    <cellStyle name="RIGs input cells 4 2 3 34" xfId="25036"/>
    <cellStyle name="RIGs input cells 4 2 3 35" xfId="25037"/>
    <cellStyle name="RIGs input cells 4 2 3 4" xfId="25038"/>
    <cellStyle name="RIGs input cells 4 2 3 5" xfId="25039"/>
    <cellStyle name="RIGs input cells 4 2 3 6" xfId="25040"/>
    <cellStyle name="RIGs input cells 4 2 3 7" xfId="25041"/>
    <cellStyle name="RIGs input cells 4 2 3 8" xfId="25042"/>
    <cellStyle name="RIGs input cells 4 2 3 9" xfId="25043"/>
    <cellStyle name="RIGs input cells 4 2 3_4 28 1_Asst_Health_Crit_AllTO_RIIO_20110714pm" xfId="1631"/>
    <cellStyle name="RIGs input cells 4 2 30" xfId="25044"/>
    <cellStyle name="RIGs input cells 4 2 31" xfId="25045"/>
    <cellStyle name="RIGs input cells 4 2 32" xfId="25046"/>
    <cellStyle name="RIGs input cells 4 2 33" xfId="25047"/>
    <cellStyle name="RIGs input cells 4 2 34" xfId="25048"/>
    <cellStyle name="RIGs input cells 4 2 35" xfId="25049"/>
    <cellStyle name="RIGs input cells 4 2 36" xfId="25050"/>
    <cellStyle name="RIGs input cells 4 2 37" xfId="25051"/>
    <cellStyle name="RIGs input cells 4 2 38" xfId="25052"/>
    <cellStyle name="RIGs input cells 4 2 39" xfId="25053"/>
    <cellStyle name="RIGs input cells 4 2 4" xfId="1632"/>
    <cellStyle name="RIGs input cells 4 2 4 10" xfId="25054"/>
    <cellStyle name="RIGs input cells 4 2 4 11" xfId="25055"/>
    <cellStyle name="RIGs input cells 4 2 4 12" xfId="25056"/>
    <cellStyle name="RIGs input cells 4 2 4 13" xfId="25057"/>
    <cellStyle name="RIGs input cells 4 2 4 14" xfId="25058"/>
    <cellStyle name="RIGs input cells 4 2 4 15" xfId="25059"/>
    <cellStyle name="RIGs input cells 4 2 4 16" xfId="25060"/>
    <cellStyle name="RIGs input cells 4 2 4 17" xfId="25061"/>
    <cellStyle name="RIGs input cells 4 2 4 18" xfId="25062"/>
    <cellStyle name="RIGs input cells 4 2 4 19" xfId="25063"/>
    <cellStyle name="RIGs input cells 4 2 4 2" xfId="25064"/>
    <cellStyle name="RIGs input cells 4 2 4 2 10" xfId="37378"/>
    <cellStyle name="RIGs input cells 4 2 4 2 11" xfId="37379"/>
    <cellStyle name="RIGs input cells 4 2 4 2 12" xfId="37380"/>
    <cellStyle name="RIGs input cells 4 2 4 2 13" xfId="37381"/>
    <cellStyle name="RIGs input cells 4 2 4 2 2" xfId="37382"/>
    <cellStyle name="RIGs input cells 4 2 4 2 3" xfId="37383"/>
    <cellStyle name="RIGs input cells 4 2 4 2 4" xfId="37384"/>
    <cellStyle name="RIGs input cells 4 2 4 2 5" xfId="37385"/>
    <cellStyle name="RIGs input cells 4 2 4 2 6" xfId="37386"/>
    <cellStyle name="RIGs input cells 4 2 4 2 7" xfId="37387"/>
    <cellStyle name="RIGs input cells 4 2 4 2 8" xfId="37388"/>
    <cellStyle name="RIGs input cells 4 2 4 2 9" xfId="37389"/>
    <cellStyle name="RIGs input cells 4 2 4 20" xfId="25065"/>
    <cellStyle name="RIGs input cells 4 2 4 21" xfId="25066"/>
    <cellStyle name="RIGs input cells 4 2 4 22" xfId="25067"/>
    <cellStyle name="RIGs input cells 4 2 4 23" xfId="25068"/>
    <cellStyle name="RIGs input cells 4 2 4 24" xfId="25069"/>
    <cellStyle name="RIGs input cells 4 2 4 25" xfId="25070"/>
    <cellStyle name="RIGs input cells 4 2 4 26" xfId="25071"/>
    <cellStyle name="RIGs input cells 4 2 4 27" xfId="25072"/>
    <cellStyle name="RIGs input cells 4 2 4 28" xfId="25073"/>
    <cellStyle name="RIGs input cells 4 2 4 29" xfId="25074"/>
    <cellStyle name="RIGs input cells 4 2 4 3" xfId="25075"/>
    <cellStyle name="RIGs input cells 4 2 4 30" xfId="25076"/>
    <cellStyle name="RIGs input cells 4 2 4 31" xfId="25077"/>
    <cellStyle name="RIGs input cells 4 2 4 32" xfId="25078"/>
    <cellStyle name="RIGs input cells 4 2 4 33" xfId="25079"/>
    <cellStyle name="RIGs input cells 4 2 4 34" xfId="25080"/>
    <cellStyle name="RIGs input cells 4 2 4 4" xfId="25081"/>
    <cellStyle name="RIGs input cells 4 2 4 5" xfId="25082"/>
    <cellStyle name="RIGs input cells 4 2 4 6" xfId="25083"/>
    <cellStyle name="RIGs input cells 4 2 4 7" xfId="25084"/>
    <cellStyle name="RIGs input cells 4 2 4 8" xfId="25085"/>
    <cellStyle name="RIGs input cells 4 2 4 9" xfId="25086"/>
    <cellStyle name="RIGs input cells 4 2 5" xfId="1633"/>
    <cellStyle name="RIGs input cells 4 2 5 10" xfId="25087"/>
    <cellStyle name="RIGs input cells 4 2 5 11" xfId="25088"/>
    <cellStyle name="RIGs input cells 4 2 5 12" xfId="25089"/>
    <cellStyle name="RIGs input cells 4 2 5 13" xfId="25090"/>
    <cellStyle name="RIGs input cells 4 2 5 14" xfId="25091"/>
    <cellStyle name="RIGs input cells 4 2 5 15" xfId="25092"/>
    <cellStyle name="RIGs input cells 4 2 5 16" xfId="25093"/>
    <cellStyle name="RIGs input cells 4 2 5 17" xfId="25094"/>
    <cellStyle name="RIGs input cells 4 2 5 18" xfId="25095"/>
    <cellStyle name="RIGs input cells 4 2 5 19" xfId="25096"/>
    <cellStyle name="RIGs input cells 4 2 5 2" xfId="25097"/>
    <cellStyle name="RIGs input cells 4 2 5 2 10" xfId="37390"/>
    <cellStyle name="RIGs input cells 4 2 5 2 11" xfId="37391"/>
    <cellStyle name="RIGs input cells 4 2 5 2 12" xfId="37392"/>
    <cellStyle name="RIGs input cells 4 2 5 2 13" xfId="37393"/>
    <cellStyle name="RIGs input cells 4 2 5 2 2" xfId="37394"/>
    <cellStyle name="RIGs input cells 4 2 5 2 3" xfId="37395"/>
    <cellStyle name="RIGs input cells 4 2 5 2 4" xfId="37396"/>
    <cellStyle name="RIGs input cells 4 2 5 2 5" xfId="37397"/>
    <cellStyle name="RIGs input cells 4 2 5 2 6" xfId="37398"/>
    <cellStyle name="RIGs input cells 4 2 5 2 7" xfId="37399"/>
    <cellStyle name="RIGs input cells 4 2 5 2 8" xfId="37400"/>
    <cellStyle name="RIGs input cells 4 2 5 2 9" xfId="37401"/>
    <cellStyle name="RIGs input cells 4 2 5 20" xfId="25098"/>
    <cellStyle name="RIGs input cells 4 2 5 21" xfId="25099"/>
    <cellStyle name="RIGs input cells 4 2 5 22" xfId="25100"/>
    <cellStyle name="RIGs input cells 4 2 5 23" xfId="25101"/>
    <cellStyle name="RIGs input cells 4 2 5 24" xfId="25102"/>
    <cellStyle name="RIGs input cells 4 2 5 25" xfId="25103"/>
    <cellStyle name="RIGs input cells 4 2 5 26" xfId="25104"/>
    <cellStyle name="RIGs input cells 4 2 5 27" xfId="25105"/>
    <cellStyle name="RIGs input cells 4 2 5 28" xfId="25106"/>
    <cellStyle name="RIGs input cells 4 2 5 29" xfId="25107"/>
    <cellStyle name="RIGs input cells 4 2 5 3" xfId="25108"/>
    <cellStyle name="RIGs input cells 4 2 5 30" xfId="25109"/>
    <cellStyle name="RIGs input cells 4 2 5 31" xfId="25110"/>
    <cellStyle name="RIGs input cells 4 2 5 32" xfId="25111"/>
    <cellStyle name="RIGs input cells 4 2 5 33" xfId="25112"/>
    <cellStyle name="RIGs input cells 4 2 5 34" xfId="25113"/>
    <cellStyle name="RIGs input cells 4 2 5 4" xfId="25114"/>
    <cellStyle name="RIGs input cells 4 2 5 5" xfId="25115"/>
    <cellStyle name="RIGs input cells 4 2 5 6" xfId="25116"/>
    <cellStyle name="RIGs input cells 4 2 5 7" xfId="25117"/>
    <cellStyle name="RIGs input cells 4 2 5 8" xfId="25118"/>
    <cellStyle name="RIGs input cells 4 2 5 9" xfId="25119"/>
    <cellStyle name="RIGs input cells 4 2 6" xfId="25120"/>
    <cellStyle name="RIGs input cells 4 2 6 10" xfId="37402"/>
    <cellStyle name="RIGs input cells 4 2 6 11" xfId="37403"/>
    <cellStyle name="RIGs input cells 4 2 6 12" xfId="37404"/>
    <cellStyle name="RIGs input cells 4 2 6 13" xfId="37405"/>
    <cellStyle name="RIGs input cells 4 2 6 2" xfId="37406"/>
    <cellStyle name="RIGs input cells 4 2 6 3" xfId="37407"/>
    <cellStyle name="RIGs input cells 4 2 6 4" xfId="37408"/>
    <cellStyle name="RIGs input cells 4 2 6 5" xfId="37409"/>
    <cellStyle name="RIGs input cells 4 2 6 6" xfId="37410"/>
    <cellStyle name="RIGs input cells 4 2 6 7" xfId="37411"/>
    <cellStyle name="RIGs input cells 4 2 6 8" xfId="37412"/>
    <cellStyle name="RIGs input cells 4 2 6 9" xfId="37413"/>
    <cellStyle name="RIGs input cells 4 2 7" xfId="25121"/>
    <cellStyle name="RIGs input cells 4 2 8" xfId="25122"/>
    <cellStyle name="RIGs input cells 4 2 9" xfId="25123"/>
    <cellStyle name="RIGs input cells 4 2_4 28 1_Asst_Health_Crit_AllTO_RIIO_20110714pm" xfId="1634"/>
    <cellStyle name="RIGs input cells 4 20" xfId="25124"/>
    <cellStyle name="RIGs input cells 4 21" xfId="25125"/>
    <cellStyle name="RIGs input cells 4 22" xfId="25126"/>
    <cellStyle name="RIGs input cells 4 23" xfId="25127"/>
    <cellStyle name="RIGs input cells 4 24" xfId="25128"/>
    <cellStyle name="RIGs input cells 4 25" xfId="25129"/>
    <cellStyle name="RIGs input cells 4 26" xfId="25130"/>
    <cellStyle name="RIGs input cells 4 27" xfId="25131"/>
    <cellStyle name="RIGs input cells 4 28" xfId="25132"/>
    <cellStyle name="RIGs input cells 4 29" xfId="25133"/>
    <cellStyle name="RIGs input cells 4 3" xfId="1635"/>
    <cellStyle name="RIGs input cells 4 3 10" xfId="25134"/>
    <cellStyle name="RIGs input cells 4 3 11" xfId="25135"/>
    <cellStyle name="RIGs input cells 4 3 12" xfId="25136"/>
    <cellStyle name="RIGs input cells 4 3 13" xfId="25137"/>
    <cellStyle name="RIGs input cells 4 3 14" xfId="25138"/>
    <cellStyle name="RIGs input cells 4 3 15" xfId="25139"/>
    <cellStyle name="RIGs input cells 4 3 16" xfId="25140"/>
    <cellStyle name="RIGs input cells 4 3 17" xfId="25141"/>
    <cellStyle name="RIGs input cells 4 3 18" xfId="25142"/>
    <cellStyle name="RIGs input cells 4 3 19" xfId="25143"/>
    <cellStyle name="RIGs input cells 4 3 2" xfId="1636"/>
    <cellStyle name="RIGs input cells 4 3 2 10" xfId="25144"/>
    <cellStyle name="RIGs input cells 4 3 2 11" xfId="25145"/>
    <cellStyle name="RIGs input cells 4 3 2 12" xfId="25146"/>
    <cellStyle name="RIGs input cells 4 3 2 13" xfId="25147"/>
    <cellStyle name="RIGs input cells 4 3 2 14" xfId="25148"/>
    <cellStyle name="RIGs input cells 4 3 2 15" xfId="25149"/>
    <cellStyle name="RIGs input cells 4 3 2 16" xfId="25150"/>
    <cellStyle name="RIGs input cells 4 3 2 17" xfId="25151"/>
    <cellStyle name="RIGs input cells 4 3 2 18" xfId="25152"/>
    <cellStyle name="RIGs input cells 4 3 2 19" xfId="25153"/>
    <cellStyle name="RIGs input cells 4 3 2 2" xfId="25154"/>
    <cellStyle name="RIGs input cells 4 3 2 2 10" xfId="37414"/>
    <cellStyle name="RIGs input cells 4 3 2 2 11" xfId="37415"/>
    <cellStyle name="RIGs input cells 4 3 2 2 12" xfId="37416"/>
    <cellStyle name="RIGs input cells 4 3 2 2 13" xfId="37417"/>
    <cellStyle name="RIGs input cells 4 3 2 2 2" xfId="37418"/>
    <cellStyle name="RIGs input cells 4 3 2 2 3" xfId="37419"/>
    <cellStyle name="RIGs input cells 4 3 2 2 4" xfId="37420"/>
    <cellStyle name="RIGs input cells 4 3 2 2 5" xfId="37421"/>
    <cellStyle name="RIGs input cells 4 3 2 2 6" xfId="37422"/>
    <cellStyle name="RIGs input cells 4 3 2 2 7" xfId="37423"/>
    <cellStyle name="RIGs input cells 4 3 2 2 8" xfId="37424"/>
    <cellStyle name="RIGs input cells 4 3 2 2 9" xfId="37425"/>
    <cellStyle name="RIGs input cells 4 3 2 20" xfId="25155"/>
    <cellStyle name="RIGs input cells 4 3 2 21" xfId="25156"/>
    <cellStyle name="RIGs input cells 4 3 2 22" xfId="25157"/>
    <cellStyle name="RIGs input cells 4 3 2 23" xfId="25158"/>
    <cellStyle name="RIGs input cells 4 3 2 24" xfId="25159"/>
    <cellStyle name="RIGs input cells 4 3 2 25" xfId="25160"/>
    <cellStyle name="RIGs input cells 4 3 2 26" xfId="25161"/>
    <cellStyle name="RIGs input cells 4 3 2 27" xfId="25162"/>
    <cellStyle name="RIGs input cells 4 3 2 28" xfId="25163"/>
    <cellStyle name="RIGs input cells 4 3 2 29" xfId="25164"/>
    <cellStyle name="RIGs input cells 4 3 2 3" xfId="25165"/>
    <cellStyle name="RIGs input cells 4 3 2 30" xfId="25166"/>
    <cellStyle name="RIGs input cells 4 3 2 31" xfId="25167"/>
    <cellStyle name="RIGs input cells 4 3 2 32" xfId="25168"/>
    <cellStyle name="RIGs input cells 4 3 2 33" xfId="25169"/>
    <cellStyle name="RIGs input cells 4 3 2 34" xfId="25170"/>
    <cellStyle name="RIGs input cells 4 3 2 4" xfId="25171"/>
    <cellStyle name="RIGs input cells 4 3 2 5" xfId="25172"/>
    <cellStyle name="RIGs input cells 4 3 2 6" xfId="25173"/>
    <cellStyle name="RIGs input cells 4 3 2 7" xfId="25174"/>
    <cellStyle name="RIGs input cells 4 3 2 8" xfId="25175"/>
    <cellStyle name="RIGs input cells 4 3 2 9" xfId="25176"/>
    <cellStyle name="RIGs input cells 4 3 20" xfId="25177"/>
    <cellStyle name="RIGs input cells 4 3 21" xfId="25178"/>
    <cellStyle name="RIGs input cells 4 3 22" xfId="25179"/>
    <cellStyle name="RIGs input cells 4 3 23" xfId="25180"/>
    <cellStyle name="RIGs input cells 4 3 24" xfId="25181"/>
    <cellStyle name="RIGs input cells 4 3 25" xfId="25182"/>
    <cellStyle name="RIGs input cells 4 3 26" xfId="25183"/>
    <cellStyle name="RIGs input cells 4 3 27" xfId="25184"/>
    <cellStyle name="RIGs input cells 4 3 28" xfId="25185"/>
    <cellStyle name="RIGs input cells 4 3 29" xfId="25186"/>
    <cellStyle name="RIGs input cells 4 3 3" xfId="25187"/>
    <cellStyle name="RIGs input cells 4 3 3 10" xfId="37426"/>
    <cellStyle name="RIGs input cells 4 3 3 11" xfId="37427"/>
    <cellStyle name="RIGs input cells 4 3 3 12" xfId="37428"/>
    <cellStyle name="RIGs input cells 4 3 3 13" xfId="37429"/>
    <cellStyle name="RIGs input cells 4 3 3 2" xfId="37430"/>
    <cellStyle name="RIGs input cells 4 3 3 3" xfId="37431"/>
    <cellStyle name="RIGs input cells 4 3 3 4" xfId="37432"/>
    <cellStyle name="RIGs input cells 4 3 3 5" xfId="37433"/>
    <cellStyle name="RIGs input cells 4 3 3 6" xfId="37434"/>
    <cellStyle name="RIGs input cells 4 3 3 7" xfId="37435"/>
    <cellStyle name="RIGs input cells 4 3 3 8" xfId="37436"/>
    <cellStyle name="RIGs input cells 4 3 3 9" xfId="37437"/>
    <cellStyle name="RIGs input cells 4 3 30" xfId="25188"/>
    <cellStyle name="RIGs input cells 4 3 31" xfId="25189"/>
    <cellStyle name="RIGs input cells 4 3 32" xfId="25190"/>
    <cellStyle name="RIGs input cells 4 3 33" xfId="25191"/>
    <cellStyle name="RIGs input cells 4 3 34" xfId="25192"/>
    <cellStyle name="RIGs input cells 4 3 35" xfId="25193"/>
    <cellStyle name="RIGs input cells 4 3 4" xfId="25194"/>
    <cellStyle name="RIGs input cells 4 3 5" xfId="25195"/>
    <cellStyle name="RIGs input cells 4 3 6" xfId="25196"/>
    <cellStyle name="RIGs input cells 4 3 7" xfId="25197"/>
    <cellStyle name="RIGs input cells 4 3 8" xfId="25198"/>
    <cellStyle name="RIGs input cells 4 3 9" xfId="25199"/>
    <cellStyle name="RIGs input cells 4 3_4 28 1_Asst_Health_Crit_AllTO_RIIO_20110714pm" xfId="1637"/>
    <cellStyle name="RIGs input cells 4 30" xfId="25200"/>
    <cellStyle name="RIGs input cells 4 31" xfId="25201"/>
    <cellStyle name="RIGs input cells 4 32" xfId="25202"/>
    <cellStyle name="RIGs input cells 4 33" xfId="25203"/>
    <cellStyle name="RIGs input cells 4 34" xfId="25204"/>
    <cellStyle name="RIGs input cells 4 35" xfId="25205"/>
    <cellStyle name="RIGs input cells 4 36" xfId="25206"/>
    <cellStyle name="RIGs input cells 4 37" xfId="25207"/>
    <cellStyle name="RIGs input cells 4 38" xfId="25208"/>
    <cellStyle name="RIGs input cells 4 39" xfId="25209"/>
    <cellStyle name="RIGs input cells 4 4" xfId="1638"/>
    <cellStyle name="RIGs input cells 4 4 10" xfId="25210"/>
    <cellStyle name="RIGs input cells 4 4 11" xfId="25211"/>
    <cellStyle name="RIGs input cells 4 4 12" xfId="25212"/>
    <cellStyle name="RIGs input cells 4 4 13" xfId="25213"/>
    <cellStyle name="RIGs input cells 4 4 14" xfId="25214"/>
    <cellStyle name="RIGs input cells 4 4 15" xfId="25215"/>
    <cellStyle name="RIGs input cells 4 4 16" xfId="25216"/>
    <cellStyle name="RIGs input cells 4 4 17" xfId="25217"/>
    <cellStyle name="RIGs input cells 4 4 18" xfId="25218"/>
    <cellStyle name="RIGs input cells 4 4 19" xfId="25219"/>
    <cellStyle name="RIGs input cells 4 4 2" xfId="25220"/>
    <cellStyle name="RIGs input cells 4 4 2 10" xfId="37438"/>
    <cellStyle name="RIGs input cells 4 4 2 11" xfId="37439"/>
    <cellStyle name="RIGs input cells 4 4 2 12" xfId="37440"/>
    <cellStyle name="RIGs input cells 4 4 2 13" xfId="37441"/>
    <cellStyle name="RIGs input cells 4 4 2 2" xfId="37442"/>
    <cellStyle name="RIGs input cells 4 4 2 3" xfId="37443"/>
    <cellStyle name="RIGs input cells 4 4 2 4" xfId="37444"/>
    <cellStyle name="RIGs input cells 4 4 2 5" xfId="37445"/>
    <cellStyle name="RIGs input cells 4 4 2 6" xfId="37446"/>
    <cellStyle name="RIGs input cells 4 4 2 7" xfId="37447"/>
    <cellStyle name="RIGs input cells 4 4 2 8" xfId="37448"/>
    <cellStyle name="RIGs input cells 4 4 2 9" xfId="37449"/>
    <cellStyle name="RIGs input cells 4 4 20" xfId="25221"/>
    <cellStyle name="RIGs input cells 4 4 21" xfId="25222"/>
    <cellStyle name="RIGs input cells 4 4 22" xfId="25223"/>
    <cellStyle name="RIGs input cells 4 4 23" xfId="25224"/>
    <cellStyle name="RIGs input cells 4 4 24" xfId="25225"/>
    <cellStyle name="RIGs input cells 4 4 25" xfId="25226"/>
    <cellStyle name="RIGs input cells 4 4 26" xfId="25227"/>
    <cellStyle name="RIGs input cells 4 4 27" xfId="25228"/>
    <cellStyle name="RIGs input cells 4 4 28" xfId="25229"/>
    <cellStyle name="RIGs input cells 4 4 29" xfId="25230"/>
    <cellStyle name="RIGs input cells 4 4 3" xfId="25231"/>
    <cellStyle name="RIGs input cells 4 4 30" xfId="25232"/>
    <cellStyle name="RIGs input cells 4 4 31" xfId="25233"/>
    <cellStyle name="RIGs input cells 4 4 32" xfId="25234"/>
    <cellStyle name="RIGs input cells 4 4 33" xfId="25235"/>
    <cellStyle name="RIGs input cells 4 4 34" xfId="25236"/>
    <cellStyle name="RIGs input cells 4 4 4" xfId="25237"/>
    <cellStyle name="RIGs input cells 4 4 5" xfId="25238"/>
    <cellStyle name="RIGs input cells 4 4 6" xfId="25239"/>
    <cellStyle name="RIGs input cells 4 4 7" xfId="25240"/>
    <cellStyle name="RIGs input cells 4 4 8" xfId="25241"/>
    <cellStyle name="RIGs input cells 4 4 9" xfId="25242"/>
    <cellStyle name="RIGs input cells 4 5" xfId="1639"/>
    <cellStyle name="RIGs input cells 4 5 10" xfId="25243"/>
    <cellStyle name="RIGs input cells 4 5 11" xfId="25244"/>
    <cellStyle name="RIGs input cells 4 5 12" xfId="25245"/>
    <cellStyle name="RIGs input cells 4 5 13" xfId="25246"/>
    <cellStyle name="RIGs input cells 4 5 14" xfId="25247"/>
    <cellStyle name="RIGs input cells 4 5 15" xfId="25248"/>
    <cellStyle name="RIGs input cells 4 5 16" xfId="25249"/>
    <cellStyle name="RIGs input cells 4 5 17" xfId="25250"/>
    <cellStyle name="RIGs input cells 4 5 18" xfId="25251"/>
    <cellStyle name="RIGs input cells 4 5 19" xfId="25252"/>
    <cellStyle name="RIGs input cells 4 5 2" xfId="25253"/>
    <cellStyle name="RIGs input cells 4 5 2 10" xfId="37450"/>
    <cellStyle name="RIGs input cells 4 5 2 11" xfId="37451"/>
    <cellStyle name="RIGs input cells 4 5 2 12" xfId="37452"/>
    <cellStyle name="RIGs input cells 4 5 2 13" xfId="37453"/>
    <cellStyle name="RIGs input cells 4 5 2 2" xfId="37454"/>
    <cellStyle name="RIGs input cells 4 5 2 3" xfId="37455"/>
    <cellStyle name="RIGs input cells 4 5 2 4" xfId="37456"/>
    <cellStyle name="RIGs input cells 4 5 2 5" xfId="37457"/>
    <cellStyle name="RIGs input cells 4 5 2 6" xfId="37458"/>
    <cellStyle name="RIGs input cells 4 5 2 7" xfId="37459"/>
    <cellStyle name="RIGs input cells 4 5 2 8" xfId="37460"/>
    <cellStyle name="RIGs input cells 4 5 2 9" xfId="37461"/>
    <cellStyle name="RIGs input cells 4 5 20" xfId="25254"/>
    <cellStyle name="RIGs input cells 4 5 21" xfId="25255"/>
    <cellStyle name="RIGs input cells 4 5 22" xfId="25256"/>
    <cellStyle name="RIGs input cells 4 5 23" xfId="25257"/>
    <cellStyle name="RIGs input cells 4 5 24" xfId="25258"/>
    <cellStyle name="RIGs input cells 4 5 25" xfId="25259"/>
    <cellStyle name="RIGs input cells 4 5 26" xfId="25260"/>
    <cellStyle name="RIGs input cells 4 5 27" xfId="25261"/>
    <cellStyle name="RIGs input cells 4 5 28" xfId="25262"/>
    <cellStyle name="RIGs input cells 4 5 29" xfId="25263"/>
    <cellStyle name="RIGs input cells 4 5 3" xfId="25264"/>
    <cellStyle name="RIGs input cells 4 5 30" xfId="25265"/>
    <cellStyle name="RIGs input cells 4 5 31" xfId="25266"/>
    <cellStyle name="RIGs input cells 4 5 32" xfId="25267"/>
    <cellStyle name="RIGs input cells 4 5 33" xfId="25268"/>
    <cellStyle name="RIGs input cells 4 5 34" xfId="25269"/>
    <cellStyle name="RIGs input cells 4 5 4" xfId="25270"/>
    <cellStyle name="RIGs input cells 4 5 5" xfId="25271"/>
    <cellStyle name="RIGs input cells 4 5 6" xfId="25272"/>
    <cellStyle name="RIGs input cells 4 5 7" xfId="25273"/>
    <cellStyle name="RIGs input cells 4 5 8" xfId="25274"/>
    <cellStyle name="RIGs input cells 4 5 9" xfId="25275"/>
    <cellStyle name="RIGs input cells 4 6" xfId="1989"/>
    <cellStyle name="RIGs input cells 4 6 10" xfId="37462"/>
    <cellStyle name="RIGs input cells 4 6 11" xfId="37463"/>
    <cellStyle name="RIGs input cells 4 6 12" xfId="37464"/>
    <cellStyle name="RIGs input cells 4 6 13" xfId="37465"/>
    <cellStyle name="RIGs input cells 4 6 2" xfId="37466"/>
    <cellStyle name="RIGs input cells 4 6 3" xfId="37467"/>
    <cellStyle name="RIGs input cells 4 6 4" xfId="37468"/>
    <cellStyle name="RIGs input cells 4 6 5" xfId="37469"/>
    <cellStyle name="RIGs input cells 4 6 6" xfId="37470"/>
    <cellStyle name="RIGs input cells 4 6 7" xfId="37471"/>
    <cellStyle name="RIGs input cells 4 6 8" xfId="37472"/>
    <cellStyle name="RIGs input cells 4 6 9" xfId="37473"/>
    <cellStyle name="RIGs input cells 4 7" xfId="25276"/>
    <cellStyle name="RIGs input cells 4 8" xfId="25277"/>
    <cellStyle name="RIGs input cells 4 9" xfId="25278"/>
    <cellStyle name="RIGs input cells 4_1.3s Accounting C Costs Scots" xfId="1640"/>
    <cellStyle name="RIGs input cells 40" xfId="25279"/>
    <cellStyle name="RIGs input cells 41" xfId="25280"/>
    <cellStyle name="RIGs input cells 42" xfId="25281"/>
    <cellStyle name="RIGs input cells 43" xfId="25282"/>
    <cellStyle name="RIGs input cells 44" xfId="25283"/>
    <cellStyle name="RIGs input cells 45" xfId="25284"/>
    <cellStyle name="RIGs input cells 46" xfId="25285"/>
    <cellStyle name="RIGs input cells 47" xfId="40412"/>
    <cellStyle name="RIGs input cells 5" xfId="134"/>
    <cellStyle name="RIGs input cells 5 10" xfId="25286"/>
    <cellStyle name="RIGs input cells 5 11" xfId="25287"/>
    <cellStyle name="RIGs input cells 5 12" xfId="25288"/>
    <cellStyle name="RIGs input cells 5 13" xfId="25289"/>
    <cellStyle name="RIGs input cells 5 14" xfId="25290"/>
    <cellStyle name="RIGs input cells 5 15" xfId="25291"/>
    <cellStyle name="RIGs input cells 5 16" xfId="25292"/>
    <cellStyle name="RIGs input cells 5 17" xfId="25293"/>
    <cellStyle name="RIGs input cells 5 18" xfId="25294"/>
    <cellStyle name="RIGs input cells 5 19" xfId="25295"/>
    <cellStyle name="RIGs input cells 5 2" xfId="1641"/>
    <cellStyle name="RIGs input cells 5 2 10" xfId="25296"/>
    <cellStyle name="RIGs input cells 5 2 11" xfId="25297"/>
    <cellStyle name="RIGs input cells 5 2 12" xfId="25298"/>
    <cellStyle name="RIGs input cells 5 2 13" xfId="25299"/>
    <cellStyle name="RIGs input cells 5 2 14" xfId="25300"/>
    <cellStyle name="RIGs input cells 5 2 15" xfId="25301"/>
    <cellStyle name="RIGs input cells 5 2 16" xfId="25302"/>
    <cellStyle name="RIGs input cells 5 2 17" xfId="25303"/>
    <cellStyle name="RIGs input cells 5 2 18" xfId="25304"/>
    <cellStyle name="RIGs input cells 5 2 19" xfId="25305"/>
    <cellStyle name="RIGs input cells 5 2 2" xfId="1642"/>
    <cellStyle name="RIGs input cells 5 2 2 10" xfId="25306"/>
    <cellStyle name="RIGs input cells 5 2 2 11" xfId="25307"/>
    <cellStyle name="RIGs input cells 5 2 2 12" xfId="25308"/>
    <cellStyle name="RIGs input cells 5 2 2 13" xfId="25309"/>
    <cellStyle name="RIGs input cells 5 2 2 14" xfId="25310"/>
    <cellStyle name="RIGs input cells 5 2 2 15" xfId="25311"/>
    <cellStyle name="RIGs input cells 5 2 2 16" xfId="25312"/>
    <cellStyle name="RIGs input cells 5 2 2 17" xfId="25313"/>
    <cellStyle name="RIGs input cells 5 2 2 18" xfId="25314"/>
    <cellStyle name="RIGs input cells 5 2 2 19" xfId="25315"/>
    <cellStyle name="RIGs input cells 5 2 2 2" xfId="1643"/>
    <cellStyle name="RIGs input cells 5 2 2 2 10" xfId="25316"/>
    <cellStyle name="RIGs input cells 5 2 2 2 11" xfId="25317"/>
    <cellStyle name="RIGs input cells 5 2 2 2 12" xfId="25318"/>
    <cellStyle name="RIGs input cells 5 2 2 2 13" xfId="25319"/>
    <cellStyle name="RIGs input cells 5 2 2 2 14" xfId="25320"/>
    <cellStyle name="RIGs input cells 5 2 2 2 15" xfId="25321"/>
    <cellStyle name="RIGs input cells 5 2 2 2 16" xfId="25322"/>
    <cellStyle name="RIGs input cells 5 2 2 2 17" xfId="25323"/>
    <cellStyle name="RIGs input cells 5 2 2 2 18" xfId="25324"/>
    <cellStyle name="RIGs input cells 5 2 2 2 19" xfId="25325"/>
    <cellStyle name="RIGs input cells 5 2 2 2 2" xfId="25326"/>
    <cellStyle name="RIGs input cells 5 2 2 2 2 10" xfId="37474"/>
    <cellStyle name="RIGs input cells 5 2 2 2 2 11" xfId="37475"/>
    <cellStyle name="RIGs input cells 5 2 2 2 2 12" xfId="37476"/>
    <cellStyle name="RIGs input cells 5 2 2 2 2 13" xfId="37477"/>
    <cellStyle name="RIGs input cells 5 2 2 2 2 2" xfId="37478"/>
    <cellStyle name="RIGs input cells 5 2 2 2 2 3" xfId="37479"/>
    <cellStyle name="RIGs input cells 5 2 2 2 2 4" xfId="37480"/>
    <cellStyle name="RIGs input cells 5 2 2 2 2 5" xfId="37481"/>
    <cellStyle name="RIGs input cells 5 2 2 2 2 6" xfId="37482"/>
    <cellStyle name="RIGs input cells 5 2 2 2 2 7" xfId="37483"/>
    <cellStyle name="RIGs input cells 5 2 2 2 2 8" xfId="37484"/>
    <cellStyle name="RIGs input cells 5 2 2 2 2 9" xfId="37485"/>
    <cellStyle name="RIGs input cells 5 2 2 2 20" xfId="25327"/>
    <cellStyle name="RIGs input cells 5 2 2 2 21" xfId="25328"/>
    <cellStyle name="RIGs input cells 5 2 2 2 22" xfId="25329"/>
    <cellStyle name="RIGs input cells 5 2 2 2 23" xfId="25330"/>
    <cellStyle name="RIGs input cells 5 2 2 2 24" xfId="25331"/>
    <cellStyle name="RIGs input cells 5 2 2 2 25" xfId="25332"/>
    <cellStyle name="RIGs input cells 5 2 2 2 26" xfId="25333"/>
    <cellStyle name="RIGs input cells 5 2 2 2 27" xfId="25334"/>
    <cellStyle name="RIGs input cells 5 2 2 2 28" xfId="25335"/>
    <cellStyle name="RIGs input cells 5 2 2 2 29" xfId="25336"/>
    <cellStyle name="RIGs input cells 5 2 2 2 3" xfId="25337"/>
    <cellStyle name="RIGs input cells 5 2 2 2 30" xfId="25338"/>
    <cellStyle name="RIGs input cells 5 2 2 2 31" xfId="25339"/>
    <cellStyle name="RIGs input cells 5 2 2 2 32" xfId="25340"/>
    <cellStyle name="RIGs input cells 5 2 2 2 33" xfId="25341"/>
    <cellStyle name="RIGs input cells 5 2 2 2 34" xfId="25342"/>
    <cellStyle name="RIGs input cells 5 2 2 2 4" xfId="25343"/>
    <cellStyle name="RIGs input cells 5 2 2 2 5" xfId="25344"/>
    <cellStyle name="RIGs input cells 5 2 2 2 6" xfId="25345"/>
    <cellStyle name="RIGs input cells 5 2 2 2 7" xfId="25346"/>
    <cellStyle name="RIGs input cells 5 2 2 2 8" xfId="25347"/>
    <cellStyle name="RIGs input cells 5 2 2 2 9" xfId="25348"/>
    <cellStyle name="RIGs input cells 5 2 2 20" xfId="25349"/>
    <cellStyle name="RIGs input cells 5 2 2 21" xfId="25350"/>
    <cellStyle name="RIGs input cells 5 2 2 22" xfId="25351"/>
    <cellStyle name="RIGs input cells 5 2 2 23" xfId="25352"/>
    <cellStyle name="RIGs input cells 5 2 2 24" xfId="25353"/>
    <cellStyle name="RIGs input cells 5 2 2 25" xfId="25354"/>
    <cellStyle name="RIGs input cells 5 2 2 26" xfId="25355"/>
    <cellStyle name="RIGs input cells 5 2 2 27" xfId="25356"/>
    <cellStyle name="RIGs input cells 5 2 2 28" xfId="25357"/>
    <cellStyle name="RIGs input cells 5 2 2 29" xfId="25358"/>
    <cellStyle name="RIGs input cells 5 2 2 3" xfId="25359"/>
    <cellStyle name="RIGs input cells 5 2 2 3 10" xfId="37486"/>
    <cellStyle name="RIGs input cells 5 2 2 3 11" xfId="37487"/>
    <cellStyle name="RIGs input cells 5 2 2 3 12" xfId="37488"/>
    <cellStyle name="RIGs input cells 5 2 2 3 13" xfId="37489"/>
    <cellStyle name="RIGs input cells 5 2 2 3 2" xfId="37490"/>
    <cellStyle name="RIGs input cells 5 2 2 3 3" xfId="37491"/>
    <cellStyle name="RIGs input cells 5 2 2 3 4" xfId="37492"/>
    <cellStyle name="RIGs input cells 5 2 2 3 5" xfId="37493"/>
    <cellStyle name="RIGs input cells 5 2 2 3 6" xfId="37494"/>
    <cellStyle name="RIGs input cells 5 2 2 3 7" xfId="37495"/>
    <cellStyle name="RIGs input cells 5 2 2 3 8" xfId="37496"/>
    <cellStyle name="RIGs input cells 5 2 2 3 9" xfId="37497"/>
    <cellStyle name="RIGs input cells 5 2 2 30" xfId="25360"/>
    <cellStyle name="RIGs input cells 5 2 2 31" xfId="25361"/>
    <cellStyle name="RIGs input cells 5 2 2 32" xfId="25362"/>
    <cellStyle name="RIGs input cells 5 2 2 33" xfId="25363"/>
    <cellStyle name="RIGs input cells 5 2 2 34" xfId="25364"/>
    <cellStyle name="RIGs input cells 5 2 2 35" xfId="25365"/>
    <cellStyle name="RIGs input cells 5 2 2 4" xfId="25366"/>
    <cellStyle name="RIGs input cells 5 2 2 5" xfId="25367"/>
    <cellStyle name="RIGs input cells 5 2 2 6" xfId="25368"/>
    <cellStyle name="RIGs input cells 5 2 2 7" xfId="25369"/>
    <cellStyle name="RIGs input cells 5 2 2 8" xfId="25370"/>
    <cellStyle name="RIGs input cells 5 2 2 9" xfId="25371"/>
    <cellStyle name="RIGs input cells 5 2 2_4 28 1_Asst_Health_Crit_AllTO_RIIO_20110714pm" xfId="1644"/>
    <cellStyle name="RIGs input cells 5 2 20" xfId="25372"/>
    <cellStyle name="RIGs input cells 5 2 21" xfId="25373"/>
    <cellStyle name="RIGs input cells 5 2 22" xfId="25374"/>
    <cellStyle name="RIGs input cells 5 2 23" xfId="25375"/>
    <cellStyle name="RIGs input cells 5 2 24" xfId="25376"/>
    <cellStyle name="RIGs input cells 5 2 25" xfId="25377"/>
    <cellStyle name="RIGs input cells 5 2 26" xfId="25378"/>
    <cellStyle name="RIGs input cells 5 2 27" xfId="25379"/>
    <cellStyle name="RIGs input cells 5 2 28" xfId="25380"/>
    <cellStyle name="RIGs input cells 5 2 29" xfId="25381"/>
    <cellStyle name="RIGs input cells 5 2 3" xfId="1645"/>
    <cellStyle name="RIGs input cells 5 2 3 10" xfId="25382"/>
    <cellStyle name="RIGs input cells 5 2 3 11" xfId="25383"/>
    <cellStyle name="RIGs input cells 5 2 3 12" xfId="25384"/>
    <cellStyle name="RIGs input cells 5 2 3 13" xfId="25385"/>
    <cellStyle name="RIGs input cells 5 2 3 14" xfId="25386"/>
    <cellStyle name="RIGs input cells 5 2 3 15" xfId="25387"/>
    <cellStyle name="RIGs input cells 5 2 3 16" xfId="25388"/>
    <cellStyle name="RIGs input cells 5 2 3 17" xfId="25389"/>
    <cellStyle name="RIGs input cells 5 2 3 18" xfId="25390"/>
    <cellStyle name="RIGs input cells 5 2 3 19" xfId="25391"/>
    <cellStyle name="RIGs input cells 5 2 3 2" xfId="25392"/>
    <cellStyle name="RIGs input cells 5 2 3 2 10" xfId="37498"/>
    <cellStyle name="RIGs input cells 5 2 3 2 11" xfId="37499"/>
    <cellStyle name="RIGs input cells 5 2 3 2 12" xfId="37500"/>
    <cellStyle name="RIGs input cells 5 2 3 2 13" xfId="37501"/>
    <cellStyle name="RIGs input cells 5 2 3 2 2" xfId="37502"/>
    <cellStyle name="RIGs input cells 5 2 3 2 3" xfId="37503"/>
    <cellStyle name="RIGs input cells 5 2 3 2 4" xfId="37504"/>
    <cellStyle name="RIGs input cells 5 2 3 2 5" xfId="37505"/>
    <cellStyle name="RIGs input cells 5 2 3 2 6" xfId="37506"/>
    <cellStyle name="RIGs input cells 5 2 3 2 7" xfId="37507"/>
    <cellStyle name="RIGs input cells 5 2 3 2 8" xfId="37508"/>
    <cellStyle name="RIGs input cells 5 2 3 2 9" xfId="37509"/>
    <cellStyle name="RIGs input cells 5 2 3 20" xfId="25393"/>
    <cellStyle name="RIGs input cells 5 2 3 21" xfId="25394"/>
    <cellStyle name="RIGs input cells 5 2 3 22" xfId="25395"/>
    <cellStyle name="RIGs input cells 5 2 3 23" xfId="25396"/>
    <cellStyle name="RIGs input cells 5 2 3 24" xfId="25397"/>
    <cellStyle name="RIGs input cells 5 2 3 25" xfId="25398"/>
    <cellStyle name="RIGs input cells 5 2 3 26" xfId="25399"/>
    <cellStyle name="RIGs input cells 5 2 3 27" xfId="25400"/>
    <cellStyle name="RIGs input cells 5 2 3 28" xfId="25401"/>
    <cellStyle name="RIGs input cells 5 2 3 29" xfId="25402"/>
    <cellStyle name="RIGs input cells 5 2 3 3" xfId="25403"/>
    <cellStyle name="RIGs input cells 5 2 3 30" xfId="25404"/>
    <cellStyle name="RIGs input cells 5 2 3 31" xfId="25405"/>
    <cellStyle name="RIGs input cells 5 2 3 32" xfId="25406"/>
    <cellStyle name="RIGs input cells 5 2 3 33" xfId="25407"/>
    <cellStyle name="RIGs input cells 5 2 3 34" xfId="25408"/>
    <cellStyle name="RIGs input cells 5 2 3 4" xfId="25409"/>
    <cellStyle name="RIGs input cells 5 2 3 5" xfId="25410"/>
    <cellStyle name="RIGs input cells 5 2 3 6" xfId="25411"/>
    <cellStyle name="RIGs input cells 5 2 3 7" xfId="25412"/>
    <cellStyle name="RIGs input cells 5 2 3 8" xfId="25413"/>
    <cellStyle name="RIGs input cells 5 2 3 9" xfId="25414"/>
    <cellStyle name="RIGs input cells 5 2 30" xfId="25415"/>
    <cellStyle name="RIGs input cells 5 2 31" xfId="25416"/>
    <cellStyle name="RIGs input cells 5 2 32" xfId="25417"/>
    <cellStyle name="RIGs input cells 5 2 33" xfId="25418"/>
    <cellStyle name="RIGs input cells 5 2 34" xfId="25419"/>
    <cellStyle name="RIGs input cells 5 2 35" xfId="25420"/>
    <cellStyle name="RIGs input cells 5 2 36" xfId="25421"/>
    <cellStyle name="RIGs input cells 5 2 37" xfId="25422"/>
    <cellStyle name="RIGs input cells 5 2 38" xfId="25423"/>
    <cellStyle name="RIGs input cells 5 2 4" xfId="1646"/>
    <cellStyle name="RIGs input cells 5 2 4 10" xfId="25424"/>
    <cellStyle name="RIGs input cells 5 2 4 11" xfId="25425"/>
    <cellStyle name="RIGs input cells 5 2 4 12" xfId="25426"/>
    <cellStyle name="RIGs input cells 5 2 4 13" xfId="25427"/>
    <cellStyle name="RIGs input cells 5 2 4 14" xfId="25428"/>
    <cellStyle name="RIGs input cells 5 2 4 15" xfId="25429"/>
    <cellStyle name="RIGs input cells 5 2 4 16" xfId="25430"/>
    <cellStyle name="RIGs input cells 5 2 4 17" xfId="25431"/>
    <cellStyle name="RIGs input cells 5 2 4 18" xfId="25432"/>
    <cellStyle name="RIGs input cells 5 2 4 19" xfId="25433"/>
    <cellStyle name="RIGs input cells 5 2 4 2" xfId="25434"/>
    <cellStyle name="RIGs input cells 5 2 4 2 10" xfId="37510"/>
    <cellStyle name="RIGs input cells 5 2 4 2 11" xfId="37511"/>
    <cellStyle name="RIGs input cells 5 2 4 2 12" xfId="37512"/>
    <cellStyle name="RIGs input cells 5 2 4 2 13" xfId="37513"/>
    <cellStyle name="RIGs input cells 5 2 4 2 2" xfId="37514"/>
    <cellStyle name="RIGs input cells 5 2 4 2 3" xfId="37515"/>
    <cellStyle name="RIGs input cells 5 2 4 2 4" xfId="37516"/>
    <cellStyle name="RIGs input cells 5 2 4 2 5" xfId="37517"/>
    <cellStyle name="RIGs input cells 5 2 4 2 6" xfId="37518"/>
    <cellStyle name="RIGs input cells 5 2 4 2 7" xfId="37519"/>
    <cellStyle name="RIGs input cells 5 2 4 2 8" xfId="37520"/>
    <cellStyle name="RIGs input cells 5 2 4 2 9" xfId="37521"/>
    <cellStyle name="RIGs input cells 5 2 4 20" xfId="25435"/>
    <cellStyle name="RIGs input cells 5 2 4 21" xfId="25436"/>
    <cellStyle name="RIGs input cells 5 2 4 22" xfId="25437"/>
    <cellStyle name="RIGs input cells 5 2 4 23" xfId="25438"/>
    <cellStyle name="RIGs input cells 5 2 4 24" xfId="25439"/>
    <cellStyle name="RIGs input cells 5 2 4 25" xfId="25440"/>
    <cellStyle name="RIGs input cells 5 2 4 26" xfId="25441"/>
    <cellStyle name="RIGs input cells 5 2 4 27" xfId="25442"/>
    <cellStyle name="RIGs input cells 5 2 4 28" xfId="25443"/>
    <cellStyle name="RIGs input cells 5 2 4 29" xfId="25444"/>
    <cellStyle name="RIGs input cells 5 2 4 3" xfId="25445"/>
    <cellStyle name="RIGs input cells 5 2 4 30" xfId="25446"/>
    <cellStyle name="RIGs input cells 5 2 4 31" xfId="25447"/>
    <cellStyle name="RIGs input cells 5 2 4 32" xfId="25448"/>
    <cellStyle name="RIGs input cells 5 2 4 33" xfId="25449"/>
    <cellStyle name="RIGs input cells 5 2 4 34" xfId="25450"/>
    <cellStyle name="RIGs input cells 5 2 4 4" xfId="25451"/>
    <cellStyle name="RIGs input cells 5 2 4 5" xfId="25452"/>
    <cellStyle name="RIGs input cells 5 2 4 6" xfId="25453"/>
    <cellStyle name="RIGs input cells 5 2 4 7" xfId="25454"/>
    <cellStyle name="RIGs input cells 5 2 4 8" xfId="25455"/>
    <cellStyle name="RIGs input cells 5 2 4 9" xfId="25456"/>
    <cellStyle name="RIGs input cells 5 2 5" xfId="25457"/>
    <cellStyle name="RIGs input cells 5 2 5 10" xfId="37522"/>
    <cellStyle name="RIGs input cells 5 2 5 11" xfId="37523"/>
    <cellStyle name="RIGs input cells 5 2 5 12" xfId="37524"/>
    <cellStyle name="RIGs input cells 5 2 5 13" xfId="37525"/>
    <cellStyle name="RIGs input cells 5 2 5 2" xfId="37526"/>
    <cellStyle name="RIGs input cells 5 2 5 3" xfId="37527"/>
    <cellStyle name="RIGs input cells 5 2 5 4" xfId="37528"/>
    <cellStyle name="RIGs input cells 5 2 5 5" xfId="37529"/>
    <cellStyle name="RIGs input cells 5 2 5 6" xfId="37530"/>
    <cellStyle name="RIGs input cells 5 2 5 7" xfId="37531"/>
    <cellStyle name="RIGs input cells 5 2 5 8" xfId="37532"/>
    <cellStyle name="RIGs input cells 5 2 5 9" xfId="37533"/>
    <cellStyle name="RIGs input cells 5 2 6" xfId="25458"/>
    <cellStyle name="RIGs input cells 5 2 7" xfId="25459"/>
    <cellStyle name="RIGs input cells 5 2 8" xfId="25460"/>
    <cellStyle name="RIGs input cells 5 2 9" xfId="25461"/>
    <cellStyle name="RIGs input cells 5 2_4 28 1_Asst_Health_Crit_AllTO_RIIO_20110714pm" xfId="1647"/>
    <cellStyle name="RIGs input cells 5 20" xfId="25462"/>
    <cellStyle name="RIGs input cells 5 21" xfId="25463"/>
    <cellStyle name="RIGs input cells 5 22" xfId="25464"/>
    <cellStyle name="RIGs input cells 5 23" xfId="25465"/>
    <cellStyle name="RIGs input cells 5 24" xfId="25466"/>
    <cellStyle name="RIGs input cells 5 25" xfId="25467"/>
    <cellStyle name="RIGs input cells 5 26" xfId="25468"/>
    <cellStyle name="RIGs input cells 5 27" xfId="25469"/>
    <cellStyle name="RIGs input cells 5 28" xfId="25470"/>
    <cellStyle name="RIGs input cells 5 29" xfId="25471"/>
    <cellStyle name="RIGs input cells 5 3" xfId="1648"/>
    <cellStyle name="RIGs input cells 5 3 10" xfId="25472"/>
    <cellStyle name="RIGs input cells 5 3 11" xfId="25473"/>
    <cellStyle name="RIGs input cells 5 3 12" xfId="25474"/>
    <cellStyle name="RIGs input cells 5 3 13" xfId="25475"/>
    <cellStyle name="RIGs input cells 5 3 14" xfId="25476"/>
    <cellStyle name="RIGs input cells 5 3 15" xfId="25477"/>
    <cellStyle name="RIGs input cells 5 3 16" xfId="25478"/>
    <cellStyle name="RIGs input cells 5 3 17" xfId="25479"/>
    <cellStyle name="RIGs input cells 5 3 18" xfId="25480"/>
    <cellStyle name="RIGs input cells 5 3 19" xfId="25481"/>
    <cellStyle name="RIGs input cells 5 3 2" xfId="1649"/>
    <cellStyle name="RIGs input cells 5 3 2 10" xfId="25482"/>
    <cellStyle name="RIGs input cells 5 3 2 11" xfId="25483"/>
    <cellStyle name="RIGs input cells 5 3 2 12" xfId="25484"/>
    <cellStyle name="RIGs input cells 5 3 2 13" xfId="25485"/>
    <cellStyle name="RIGs input cells 5 3 2 14" xfId="25486"/>
    <cellStyle name="RIGs input cells 5 3 2 15" xfId="25487"/>
    <cellStyle name="RIGs input cells 5 3 2 16" xfId="25488"/>
    <cellStyle name="RIGs input cells 5 3 2 17" xfId="25489"/>
    <cellStyle name="RIGs input cells 5 3 2 18" xfId="25490"/>
    <cellStyle name="RIGs input cells 5 3 2 19" xfId="25491"/>
    <cellStyle name="RIGs input cells 5 3 2 2" xfId="25492"/>
    <cellStyle name="RIGs input cells 5 3 2 2 10" xfId="37534"/>
    <cellStyle name="RIGs input cells 5 3 2 2 11" xfId="37535"/>
    <cellStyle name="RIGs input cells 5 3 2 2 12" xfId="37536"/>
    <cellStyle name="RIGs input cells 5 3 2 2 13" xfId="37537"/>
    <cellStyle name="RIGs input cells 5 3 2 2 2" xfId="37538"/>
    <cellStyle name="RIGs input cells 5 3 2 2 3" xfId="37539"/>
    <cellStyle name="RIGs input cells 5 3 2 2 4" xfId="37540"/>
    <cellStyle name="RIGs input cells 5 3 2 2 5" xfId="37541"/>
    <cellStyle name="RIGs input cells 5 3 2 2 6" xfId="37542"/>
    <cellStyle name="RIGs input cells 5 3 2 2 7" xfId="37543"/>
    <cellStyle name="RIGs input cells 5 3 2 2 8" xfId="37544"/>
    <cellStyle name="RIGs input cells 5 3 2 2 9" xfId="37545"/>
    <cellStyle name="RIGs input cells 5 3 2 20" xfId="25493"/>
    <cellStyle name="RIGs input cells 5 3 2 21" xfId="25494"/>
    <cellStyle name="RIGs input cells 5 3 2 22" xfId="25495"/>
    <cellStyle name="RIGs input cells 5 3 2 23" xfId="25496"/>
    <cellStyle name="RIGs input cells 5 3 2 24" xfId="25497"/>
    <cellStyle name="RIGs input cells 5 3 2 25" xfId="25498"/>
    <cellStyle name="RIGs input cells 5 3 2 26" xfId="25499"/>
    <cellStyle name="RIGs input cells 5 3 2 27" xfId="25500"/>
    <cellStyle name="RIGs input cells 5 3 2 28" xfId="25501"/>
    <cellStyle name="RIGs input cells 5 3 2 29" xfId="25502"/>
    <cellStyle name="RIGs input cells 5 3 2 3" xfId="25503"/>
    <cellStyle name="RIGs input cells 5 3 2 30" xfId="25504"/>
    <cellStyle name="RIGs input cells 5 3 2 31" xfId="25505"/>
    <cellStyle name="RIGs input cells 5 3 2 32" xfId="25506"/>
    <cellStyle name="RIGs input cells 5 3 2 33" xfId="25507"/>
    <cellStyle name="RIGs input cells 5 3 2 34" xfId="25508"/>
    <cellStyle name="RIGs input cells 5 3 2 4" xfId="25509"/>
    <cellStyle name="RIGs input cells 5 3 2 5" xfId="25510"/>
    <cellStyle name="RIGs input cells 5 3 2 6" xfId="25511"/>
    <cellStyle name="RIGs input cells 5 3 2 7" xfId="25512"/>
    <cellStyle name="RIGs input cells 5 3 2 8" xfId="25513"/>
    <cellStyle name="RIGs input cells 5 3 2 9" xfId="25514"/>
    <cellStyle name="RIGs input cells 5 3 20" xfId="25515"/>
    <cellStyle name="RIGs input cells 5 3 21" xfId="25516"/>
    <cellStyle name="RIGs input cells 5 3 22" xfId="25517"/>
    <cellStyle name="RIGs input cells 5 3 23" xfId="25518"/>
    <cellStyle name="RIGs input cells 5 3 24" xfId="25519"/>
    <cellStyle name="RIGs input cells 5 3 25" xfId="25520"/>
    <cellStyle name="RIGs input cells 5 3 26" xfId="25521"/>
    <cellStyle name="RIGs input cells 5 3 27" xfId="25522"/>
    <cellStyle name="RIGs input cells 5 3 28" xfId="25523"/>
    <cellStyle name="RIGs input cells 5 3 29" xfId="25524"/>
    <cellStyle name="RIGs input cells 5 3 3" xfId="25525"/>
    <cellStyle name="RIGs input cells 5 3 3 10" xfId="37546"/>
    <cellStyle name="RIGs input cells 5 3 3 11" xfId="37547"/>
    <cellStyle name="RIGs input cells 5 3 3 12" xfId="37548"/>
    <cellStyle name="RIGs input cells 5 3 3 13" xfId="37549"/>
    <cellStyle name="RIGs input cells 5 3 3 2" xfId="37550"/>
    <cellStyle name="RIGs input cells 5 3 3 3" xfId="37551"/>
    <cellStyle name="RIGs input cells 5 3 3 4" xfId="37552"/>
    <cellStyle name="RIGs input cells 5 3 3 5" xfId="37553"/>
    <cellStyle name="RIGs input cells 5 3 3 6" xfId="37554"/>
    <cellStyle name="RIGs input cells 5 3 3 7" xfId="37555"/>
    <cellStyle name="RIGs input cells 5 3 3 8" xfId="37556"/>
    <cellStyle name="RIGs input cells 5 3 3 9" xfId="37557"/>
    <cellStyle name="RIGs input cells 5 3 30" xfId="25526"/>
    <cellStyle name="RIGs input cells 5 3 31" xfId="25527"/>
    <cellStyle name="RIGs input cells 5 3 32" xfId="25528"/>
    <cellStyle name="RIGs input cells 5 3 33" xfId="25529"/>
    <cellStyle name="RIGs input cells 5 3 34" xfId="25530"/>
    <cellStyle name="RIGs input cells 5 3 35" xfId="25531"/>
    <cellStyle name="RIGs input cells 5 3 4" xfId="25532"/>
    <cellStyle name="RIGs input cells 5 3 5" xfId="25533"/>
    <cellStyle name="RIGs input cells 5 3 6" xfId="25534"/>
    <cellStyle name="RIGs input cells 5 3 7" xfId="25535"/>
    <cellStyle name="RIGs input cells 5 3 8" xfId="25536"/>
    <cellStyle name="RIGs input cells 5 3 9" xfId="25537"/>
    <cellStyle name="RIGs input cells 5 3_4 28 1_Asst_Health_Crit_AllTO_RIIO_20110714pm" xfId="1650"/>
    <cellStyle name="RIGs input cells 5 30" xfId="25538"/>
    <cellStyle name="RIGs input cells 5 31" xfId="25539"/>
    <cellStyle name="RIGs input cells 5 32" xfId="25540"/>
    <cellStyle name="RIGs input cells 5 33" xfId="25541"/>
    <cellStyle name="RIGs input cells 5 34" xfId="25542"/>
    <cellStyle name="RIGs input cells 5 35" xfId="25543"/>
    <cellStyle name="RIGs input cells 5 36" xfId="25544"/>
    <cellStyle name="RIGs input cells 5 37" xfId="25545"/>
    <cellStyle name="RIGs input cells 5 38" xfId="25546"/>
    <cellStyle name="RIGs input cells 5 39" xfId="25547"/>
    <cellStyle name="RIGs input cells 5 4" xfId="1651"/>
    <cellStyle name="RIGs input cells 5 4 10" xfId="25548"/>
    <cellStyle name="RIGs input cells 5 4 11" xfId="25549"/>
    <cellStyle name="RIGs input cells 5 4 12" xfId="25550"/>
    <cellStyle name="RIGs input cells 5 4 13" xfId="25551"/>
    <cellStyle name="RIGs input cells 5 4 14" xfId="25552"/>
    <cellStyle name="RIGs input cells 5 4 15" xfId="25553"/>
    <cellStyle name="RIGs input cells 5 4 16" xfId="25554"/>
    <cellStyle name="RIGs input cells 5 4 17" xfId="25555"/>
    <cellStyle name="RIGs input cells 5 4 18" xfId="25556"/>
    <cellStyle name="RIGs input cells 5 4 19" xfId="25557"/>
    <cellStyle name="RIGs input cells 5 4 2" xfId="25558"/>
    <cellStyle name="RIGs input cells 5 4 2 10" xfId="37558"/>
    <cellStyle name="RIGs input cells 5 4 2 11" xfId="37559"/>
    <cellStyle name="RIGs input cells 5 4 2 12" xfId="37560"/>
    <cellStyle name="RIGs input cells 5 4 2 13" xfId="37561"/>
    <cellStyle name="RIGs input cells 5 4 2 2" xfId="37562"/>
    <cellStyle name="RIGs input cells 5 4 2 3" xfId="37563"/>
    <cellStyle name="RIGs input cells 5 4 2 4" xfId="37564"/>
    <cellStyle name="RIGs input cells 5 4 2 5" xfId="37565"/>
    <cellStyle name="RIGs input cells 5 4 2 6" xfId="37566"/>
    <cellStyle name="RIGs input cells 5 4 2 7" xfId="37567"/>
    <cellStyle name="RIGs input cells 5 4 2 8" xfId="37568"/>
    <cellStyle name="RIGs input cells 5 4 2 9" xfId="37569"/>
    <cellStyle name="RIGs input cells 5 4 20" xfId="25559"/>
    <cellStyle name="RIGs input cells 5 4 21" xfId="25560"/>
    <cellStyle name="RIGs input cells 5 4 22" xfId="25561"/>
    <cellStyle name="RIGs input cells 5 4 23" xfId="25562"/>
    <cellStyle name="RIGs input cells 5 4 24" xfId="25563"/>
    <cellStyle name="RIGs input cells 5 4 25" xfId="25564"/>
    <cellStyle name="RIGs input cells 5 4 26" xfId="25565"/>
    <cellStyle name="RIGs input cells 5 4 27" xfId="25566"/>
    <cellStyle name="RIGs input cells 5 4 28" xfId="25567"/>
    <cellStyle name="RIGs input cells 5 4 29" xfId="25568"/>
    <cellStyle name="RIGs input cells 5 4 3" xfId="25569"/>
    <cellStyle name="RIGs input cells 5 4 30" xfId="25570"/>
    <cellStyle name="RIGs input cells 5 4 31" xfId="25571"/>
    <cellStyle name="RIGs input cells 5 4 32" xfId="25572"/>
    <cellStyle name="RIGs input cells 5 4 33" xfId="25573"/>
    <cellStyle name="RIGs input cells 5 4 34" xfId="25574"/>
    <cellStyle name="RIGs input cells 5 4 4" xfId="25575"/>
    <cellStyle name="RIGs input cells 5 4 5" xfId="25576"/>
    <cellStyle name="RIGs input cells 5 4 6" xfId="25577"/>
    <cellStyle name="RIGs input cells 5 4 7" xfId="25578"/>
    <cellStyle name="RIGs input cells 5 4 8" xfId="25579"/>
    <cellStyle name="RIGs input cells 5 4 9" xfId="25580"/>
    <cellStyle name="RIGs input cells 5 5" xfId="1652"/>
    <cellStyle name="RIGs input cells 5 5 10" xfId="25581"/>
    <cellStyle name="RIGs input cells 5 5 11" xfId="25582"/>
    <cellStyle name="RIGs input cells 5 5 12" xfId="25583"/>
    <cellStyle name="RIGs input cells 5 5 13" xfId="25584"/>
    <cellStyle name="RIGs input cells 5 5 14" xfId="25585"/>
    <cellStyle name="RIGs input cells 5 5 15" xfId="25586"/>
    <cellStyle name="RIGs input cells 5 5 16" xfId="25587"/>
    <cellStyle name="RIGs input cells 5 5 17" xfId="25588"/>
    <cellStyle name="RIGs input cells 5 5 18" xfId="25589"/>
    <cellStyle name="RIGs input cells 5 5 19" xfId="25590"/>
    <cellStyle name="RIGs input cells 5 5 2" xfId="25591"/>
    <cellStyle name="RIGs input cells 5 5 2 10" xfId="37570"/>
    <cellStyle name="RIGs input cells 5 5 2 11" xfId="37571"/>
    <cellStyle name="RIGs input cells 5 5 2 12" xfId="37572"/>
    <cellStyle name="RIGs input cells 5 5 2 13" xfId="37573"/>
    <cellStyle name="RIGs input cells 5 5 2 2" xfId="37574"/>
    <cellStyle name="RIGs input cells 5 5 2 3" xfId="37575"/>
    <cellStyle name="RIGs input cells 5 5 2 4" xfId="37576"/>
    <cellStyle name="RIGs input cells 5 5 2 5" xfId="37577"/>
    <cellStyle name="RIGs input cells 5 5 2 6" xfId="37578"/>
    <cellStyle name="RIGs input cells 5 5 2 7" xfId="37579"/>
    <cellStyle name="RIGs input cells 5 5 2 8" xfId="37580"/>
    <cellStyle name="RIGs input cells 5 5 2 9" xfId="37581"/>
    <cellStyle name="RIGs input cells 5 5 20" xfId="25592"/>
    <cellStyle name="RIGs input cells 5 5 21" xfId="25593"/>
    <cellStyle name="RIGs input cells 5 5 22" xfId="25594"/>
    <cellStyle name="RIGs input cells 5 5 23" xfId="25595"/>
    <cellStyle name="RIGs input cells 5 5 24" xfId="25596"/>
    <cellStyle name="RIGs input cells 5 5 25" xfId="25597"/>
    <cellStyle name="RIGs input cells 5 5 26" xfId="25598"/>
    <cellStyle name="RIGs input cells 5 5 27" xfId="25599"/>
    <cellStyle name="RIGs input cells 5 5 28" xfId="25600"/>
    <cellStyle name="RIGs input cells 5 5 29" xfId="25601"/>
    <cellStyle name="RIGs input cells 5 5 3" xfId="25602"/>
    <cellStyle name="RIGs input cells 5 5 30" xfId="25603"/>
    <cellStyle name="RIGs input cells 5 5 31" xfId="25604"/>
    <cellStyle name="RIGs input cells 5 5 32" xfId="25605"/>
    <cellStyle name="RIGs input cells 5 5 33" xfId="25606"/>
    <cellStyle name="RIGs input cells 5 5 34" xfId="25607"/>
    <cellStyle name="RIGs input cells 5 5 4" xfId="25608"/>
    <cellStyle name="RIGs input cells 5 5 5" xfId="25609"/>
    <cellStyle name="RIGs input cells 5 5 6" xfId="25610"/>
    <cellStyle name="RIGs input cells 5 5 7" xfId="25611"/>
    <cellStyle name="RIGs input cells 5 5 8" xfId="25612"/>
    <cellStyle name="RIGs input cells 5 5 9" xfId="25613"/>
    <cellStyle name="RIGs input cells 5 6" xfId="25614"/>
    <cellStyle name="RIGs input cells 5 6 10" xfId="37582"/>
    <cellStyle name="RIGs input cells 5 6 11" xfId="37583"/>
    <cellStyle name="RIGs input cells 5 6 12" xfId="37584"/>
    <cellStyle name="RIGs input cells 5 6 13" xfId="37585"/>
    <cellStyle name="RIGs input cells 5 6 2" xfId="37586"/>
    <cellStyle name="RIGs input cells 5 6 3" xfId="37587"/>
    <cellStyle name="RIGs input cells 5 6 4" xfId="37588"/>
    <cellStyle name="RIGs input cells 5 6 5" xfId="37589"/>
    <cellStyle name="RIGs input cells 5 6 6" xfId="37590"/>
    <cellStyle name="RIGs input cells 5 6 7" xfId="37591"/>
    <cellStyle name="RIGs input cells 5 6 8" xfId="37592"/>
    <cellStyle name="RIGs input cells 5 6 9" xfId="37593"/>
    <cellStyle name="RIGs input cells 5 7" xfId="25615"/>
    <cellStyle name="RIGs input cells 5 7 2" xfId="37594"/>
    <cellStyle name="RIGs input cells 5 8" xfId="25616"/>
    <cellStyle name="RIGs input cells 5 9" xfId="25617"/>
    <cellStyle name="RIGs input cells 5_1.3s Accounting C Costs Scots" xfId="1653"/>
    <cellStyle name="RIGs input cells 6" xfId="1654"/>
    <cellStyle name="RIGs input cells 6 10" xfId="25618"/>
    <cellStyle name="RIGs input cells 6 11" xfId="25619"/>
    <cellStyle name="RIGs input cells 6 12" xfId="25620"/>
    <cellStyle name="RIGs input cells 6 13" xfId="25621"/>
    <cellStyle name="RIGs input cells 6 14" xfId="25622"/>
    <cellStyle name="RIGs input cells 6 15" xfId="25623"/>
    <cellStyle name="RIGs input cells 6 16" xfId="25624"/>
    <cellStyle name="RIGs input cells 6 17" xfId="25625"/>
    <cellStyle name="RIGs input cells 6 18" xfId="25626"/>
    <cellStyle name="RIGs input cells 6 19" xfId="25627"/>
    <cellStyle name="RIGs input cells 6 2" xfId="1655"/>
    <cellStyle name="RIGs input cells 6 2 10" xfId="25628"/>
    <cellStyle name="RIGs input cells 6 2 11" xfId="25629"/>
    <cellStyle name="RIGs input cells 6 2 12" xfId="25630"/>
    <cellStyle name="RIGs input cells 6 2 13" xfId="25631"/>
    <cellStyle name="RIGs input cells 6 2 14" xfId="25632"/>
    <cellStyle name="RIGs input cells 6 2 15" xfId="25633"/>
    <cellStyle name="RIGs input cells 6 2 16" xfId="25634"/>
    <cellStyle name="RIGs input cells 6 2 17" xfId="25635"/>
    <cellStyle name="RIGs input cells 6 2 18" xfId="25636"/>
    <cellStyle name="RIGs input cells 6 2 19" xfId="25637"/>
    <cellStyle name="RIGs input cells 6 2 2" xfId="1656"/>
    <cellStyle name="RIGs input cells 6 2 2 10" xfId="25638"/>
    <cellStyle name="RIGs input cells 6 2 2 11" xfId="25639"/>
    <cellStyle name="RIGs input cells 6 2 2 12" xfId="25640"/>
    <cellStyle name="RIGs input cells 6 2 2 13" xfId="25641"/>
    <cellStyle name="RIGs input cells 6 2 2 14" xfId="25642"/>
    <cellStyle name="RIGs input cells 6 2 2 15" xfId="25643"/>
    <cellStyle name="RIGs input cells 6 2 2 16" xfId="25644"/>
    <cellStyle name="RIGs input cells 6 2 2 17" xfId="25645"/>
    <cellStyle name="RIGs input cells 6 2 2 18" xfId="25646"/>
    <cellStyle name="RIGs input cells 6 2 2 19" xfId="25647"/>
    <cellStyle name="RIGs input cells 6 2 2 2" xfId="1657"/>
    <cellStyle name="RIGs input cells 6 2 2 2 10" xfId="25648"/>
    <cellStyle name="RIGs input cells 6 2 2 2 11" xfId="25649"/>
    <cellStyle name="RIGs input cells 6 2 2 2 12" xfId="25650"/>
    <cellStyle name="RIGs input cells 6 2 2 2 13" xfId="25651"/>
    <cellStyle name="RIGs input cells 6 2 2 2 14" xfId="25652"/>
    <cellStyle name="RIGs input cells 6 2 2 2 15" xfId="25653"/>
    <cellStyle name="RIGs input cells 6 2 2 2 16" xfId="25654"/>
    <cellStyle name="RIGs input cells 6 2 2 2 17" xfId="25655"/>
    <cellStyle name="RIGs input cells 6 2 2 2 18" xfId="25656"/>
    <cellStyle name="RIGs input cells 6 2 2 2 19" xfId="25657"/>
    <cellStyle name="RIGs input cells 6 2 2 2 2" xfId="25658"/>
    <cellStyle name="RIGs input cells 6 2 2 2 2 10" xfId="37595"/>
    <cellStyle name="RIGs input cells 6 2 2 2 2 11" xfId="37596"/>
    <cellStyle name="RIGs input cells 6 2 2 2 2 12" xfId="37597"/>
    <cellStyle name="RIGs input cells 6 2 2 2 2 13" xfId="37598"/>
    <cellStyle name="RIGs input cells 6 2 2 2 2 2" xfId="37599"/>
    <cellStyle name="RIGs input cells 6 2 2 2 2 3" xfId="37600"/>
    <cellStyle name="RIGs input cells 6 2 2 2 2 4" xfId="37601"/>
    <cellStyle name="RIGs input cells 6 2 2 2 2 5" xfId="37602"/>
    <cellStyle name="RIGs input cells 6 2 2 2 2 6" xfId="37603"/>
    <cellStyle name="RIGs input cells 6 2 2 2 2 7" xfId="37604"/>
    <cellStyle name="RIGs input cells 6 2 2 2 2 8" xfId="37605"/>
    <cellStyle name="RIGs input cells 6 2 2 2 2 9" xfId="37606"/>
    <cellStyle name="RIGs input cells 6 2 2 2 20" xfId="25659"/>
    <cellStyle name="RIGs input cells 6 2 2 2 21" xfId="25660"/>
    <cellStyle name="RIGs input cells 6 2 2 2 22" xfId="25661"/>
    <cellStyle name="RIGs input cells 6 2 2 2 23" xfId="25662"/>
    <cellStyle name="RIGs input cells 6 2 2 2 24" xfId="25663"/>
    <cellStyle name="RIGs input cells 6 2 2 2 25" xfId="25664"/>
    <cellStyle name="RIGs input cells 6 2 2 2 26" xfId="25665"/>
    <cellStyle name="RIGs input cells 6 2 2 2 27" xfId="25666"/>
    <cellStyle name="RIGs input cells 6 2 2 2 28" xfId="25667"/>
    <cellStyle name="RIGs input cells 6 2 2 2 29" xfId="25668"/>
    <cellStyle name="RIGs input cells 6 2 2 2 3" xfId="25669"/>
    <cellStyle name="RIGs input cells 6 2 2 2 30" xfId="25670"/>
    <cellStyle name="RIGs input cells 6 2 2 2 31" xfId="25671"/>
    <cellStyle name="RIGs input cells 6 2 2 2 32" xfId="25672"/>
    <cellStyle name="RIGs input cells 6 2 2 2 33" xfId="25673"/>
    <cellStyle name="RIGs input cells 6 2 2 2 34" xfId="25674"/>
    <cellStyle name="RIGs input cells 6 2 2 2 4" xfId="25675"/>
    <cellStyle name="RIGs input cells 6 2 2 2 5" xfId="25676"/>
    <cellStyle name="RIGs input cells 6 2 2 2 6" xfId="25677"/>
    <cellStyle name="RIGs input cells 6 2 2 2 7" xfId="25678"/>
    <cellStyle name="RIGs input cells 6 2 2 2 8" xfId="25679"/>
    <cellStyle name="RIGs input cells 6 2 2 2 9" xfId="25680"/>
    <cellStyle name="RIGs input cells 6 2 2 20" xfId="25681"/>
    <cellStyle name="RIGs input cells 6 2 2 21" xfId="25682"/>
    <cellStyle name="RIGs input cells 6 2 2 22" xfId="25683"/>
    <cellStyle name="RIGs input cells 6 2 2 23" xfId="25684"/>
    <cellStyle name="RIGs input cells 6 2 2 24" xfId="25685"/>
    <cellStyle name="RIGs input cells 6 2 2 25" xfId="25686"/>
    <cellStyle name="RIGs input cells 6 2 2 26" xfId="25687"/>
    <cellStyle name="RIGs input cells 6 2 2 27" xfId="25688"/>
    <cellStyle name="RIGs input cells 6 2 2 28" xfId="25689"/>
    <cellStyle name="RIGs input cells 6 2 2 29" xfId="25690"/>
    <cellStyle name="RIGs input cells 6 2 2 3" xfId="25691"/>
    <cellStyle name="RIGs input cells 6 2 2 3 10" xfId="37607"/>
    <cellStyle name="RIGs input cells 6 2 2 3 11" xfId="37608"/>
    <cellStyle name="RIGs input cells 6 2 2 3 12" xfId="37609"/>
    <cellStyle name="RIGs input cells 6 2 2 3 13" xfId="37610"/>
    <cellStyle name="RIGs input cells 6 2 2 3 2" xfId="37611"/>
    <cellStyle name="RIGs input cells 6 2 2 3 3" xfId="37612"/>
    <cellStyle name="RIGs input cells 6 2 2 3 4" xfId="37613"/>
    <cellStyle name="RIGs input cells 6 2 2 3 5" xfId="37614"/>
    <cellStyle name="RIGs input cells 6 2 2 3 6" xfId="37615"/>
    <cellStyle name="RIGs input cells 6 2 2 3 7" xfId="37616"/>
    <cellStyle name="RIGs input cells 6 2 2 3 8" xfId="37617"/>
    <cellStyle name="RIGs input cells 6 2 2 3 9" xfId="37618"/>
    <cellStyle name="RIGs input cells 6 2 2 30" xfId="25692"/>
    <cellStyle name="RIGs input cells 6 2 2 31" xfId="25693"/>
    <cellStyle name="RIGs input cells 6 2 2 32" xfId="25694"/>
    <cellStyle name="RIGs input cells 6 2 2 33" xfId="25695"/>
    <cellStyle name="RIGs input cells 6 2 2 34" xfId="25696"/>
    <cellStyle name="RIGs input cells 6 2 2 35" xfId="25697"/>
    <cellStyle name="RIGs input cells 6 2 2 4" xfId="25698"/>
    <cellStyle name="RIGs input cells 6 2 2 5" xfId="25699"/>
    <cellStyle name="RIGs input cells 6 2 2 6" xfId="25700"/>
    <cellStyle name="RIGs input cells 6 2 2 7" xfId="25701"/>
    <cellStyle name="RIGs input cells 6 2 2 8" xfId="25702"/>
    <cellStyle name="RIGs input cells 6 2 2 9" xfId="25703"/>
    <cellStyle name="RIGs input cells 6 2 2_4 28 1_Asst_Health_Crit_AllTO_RIIO_20110714pm" xfId="1658"/>
    <cellStyle name="RIGs input cells 6 2 20" xfId="25704"/>
    <cellStyle name="RIGs input cells 6 2 21" xfId="25705"/>
    <cellStyle name="RIGs input cells 6 2 22" xfId="25706"/>
    <cellStyle name="RIGs input cells 6 2 23" xfId="25707"/>
    <cellStyle name="RIGs input cells 6 2 24" xfId="25708"/>
    <cellStyle name="RIGs input cells 6 2 25" xfId="25709"/>
    <cellStyle name="RIGs input cells 6 2 26" xfId="25710"/>
    <cellStyle name="RIGs input cells 6 2 27" xfId="25711"/>
    <cellStyle name="RIGs input cells 6 2 28" xfId="25712"/>
    <cellStyle name="RIGs input cells 6 2 29" xfId="25713"/>
    <cellStyle name="RIGs input cells 6 2 3" xfId="1659"/>
    <cellStyle name="RIGs input cells 6 2 3 10" xfId="25714"/>
    <cellStyle name="RIGs input cells 6 2 3 11" xfId="25715"/>
    <cellStyle name="RIGs input cells 6 2 3 12" xfId="25716"/>
    <cellStyle name="RIGs input cells 6 2 3 13" xfId="25717"/>
    <cellStyle name="RIGs input cells 6 2 3 14" xfId="25718"/>
    <cellStyle name="RIGs input cells 6 2 3 15" xfId="25719"/>
    <cellStyle name="RIGs input cells 6 2 3 16" xfId="25720"/>
    <cellStyle name="RIGs input cells 6 2 3 17" xfId="25721"/>
    <cellStyle name="RIGs input cells 6 2 3 18" xfId="25722"/>
    <cellStyle name="RIGs input cells 6 2 3 19" xfId="25723"/>
    <cellStyle name="RIGs input cells 6 2 3 2" xfId="25724"/>
    <cellStyle name="RIGs input cells 6 2 3 2 10" xfId="37619"/>
    <cellStyle name="RIGs input cells 6 2 3 2 11" xfId="37620"/>
    <cellStyle name="RIGs input cells 6 2 3 2 12" xfId="37621"/>
    <cellStyle name="RIGs input cells 6 2 3 2 13" xfId="37622"/>
    <cellStyle name="RIGs input cells 6 2 3 2 2" xfId="37623"/>
    <cellStyle name="RIGs input cells 6 2 3 2 3" xfId="37624"/>
    <cellStyle name="RIGs input cells 6 2 3 2 4" xfId="37625"/>
    <cellStyle name="RIGs input cells 6 2 3 2 5" xfId="37626"/>
    <cellStyle name="RIGs input cells 6 2 3 2 6" xfId="37627"/>
    <cellStyle name="RIGs input cells 6 2 3 2 7" xfId="37628"/>
    <cellStyle name="RIGs input cells 6 2 3 2 8" xfId="37629"/>
    <cellStyle name="RIGs input cells 6 2 3 2 9" xfId="37630"/>
    <cellStyle name="RIGs input cells 6 2 3 20" xfId="25725"/>
    <cellStyle name="RIGs input cells 6 2 3 21" xfId="25726"/>
    <cellStyle name="RIGs input cells 6 2 3 22" xfId="25727"/>
    <cellStyle name="RIGs input cells 6 2 3 23" xfId="25728"/>
    <cellStyle name="RIGs input cells 6 2 3 24" xfId="25729"/>
    <cellStyle name="RIGs input cells 6 2 3 25" xfId="25730"/>
    <cellStyle name="RIGs input cells 6 2 3 26" xfId="25731"/>
    <cellStyle name="RIGs input cells 6 2 3 27" xfId="25732"/>
    <cellStyle name="RIGs input cells 6 2 3 28" xfId="25733"/>
    <cellStyle name="RIGs input cells 6 2 3 29" xfId="25734"/>
    <cellStyle name="RIGs input cells 6 2 3 3" xfId="25735"/>
    <cellStyle name="RIGs input cells 6 2 3 30" xfId="25736"/>
    <cellStyle name="RIGs input cells 6 2 3 31" xfId="25737"/>
    <cellStyle name="RIGs input cells 6 2 3 32" xfId="25738"/>
    <cellStyle name="RIGs input cells 6 2 3 33" xfId="25739"/>
    <cellStyle name="RIGs input cells 6 2 3 34" xfId="25740"/>
    <cellStyle name="RIGs input cells 6 2 3 4" xfId="25741"/>
    <cellStyle name="RIGs input cells 6 2 3 5" xfId="25742"/>
    <cellStyle name="RIGs input cells 6 2 3 6" xfId="25743"/>
    <cellStyle name="RIGs input cells 6 2 3 7" xfId="25744"/>
    <cellStyle name="RIGs input cells 6 2 3 8" xfId="25745"/>
    <cellStyle name="RIGs input cells 6 2 3 9" xfId="25746"/>
    <cellStyle name="RIGs input cells 6 2 30" xfId="25747"/>
    <cellStyle name="RIGs input cells 6 2 31" xfId="25748"/>
    <cellStyle name="RIGs input cells 6 2 32" xfId="25749"/>
    <cellStyle name="RIGs input cells 6 2 33" xfId="25750"/>
    <cellStyle name="RIGs input cells 6 2 34" xfId="25751"/>
    <cellStyle name="RIGs input cells 6 2 35" xfId="25752"/>
    <cellStyle name="RIGs input cells 6 2 36" xfId="25753"/>
    <cellStyle name="RIGs input cells 6 2 37" xfId="25754"/>
    <cellStyle name="RIGs input cells 6 2 38" xfId="25755"/>
    <cellStyle name="RIGs input cells 6 2 4" xfId="1660"/>
    <cellStyle name="RIGs input cells 6 2 4 10" xfId="25756"/>
    <cellStyle name="RIGs input cells 6 2 4 11" xfId="25757"/>
    <cellStyle name="RIGs input cells 6 2 4 12" xfId="25758"/>
    <cellStyle name="RIGs input cells 6 2 4 13" xfId="25759"/>
    <cellStyle name="RIGs input cells 6 2 4 14" xfId="25760"/>
    <cellStyle name="RIGs input cells 6 2 4 15" xfId="25761"/>
    <cellStyle name="RIGs input cells 6 2 4 16" xfId="25762"/>
    <cellStyle name="RIGs input cells 6 2 4 17" xfId="25763"/>
    <cellStyle name="RIGs input cells 6 2 4 18" xfId="25764"/>
    <cellStyle name="RIGs input cells 6 2 4 19" xfId="25765"/>
    <cellStyle name="RIGs input cells 6 2 4 2" xfId="25766"/>
    <cellStyle name="RIGs input cells 6 2 4 2 10" xfId="37631"/>
    <cellStyle name="RIGs input cells 6 2 4 2 11" xfId="37632"/>
    <cellStyle name="RIGs input cells 6 2 4 2 12" xfId="37633"/>
    <cellStyle name="RIGs input cells 6 2 4 2 13" xfId="37634"/>
    <cellStyle name="RIGs input cells 6 2 4 2 2" xfId="37635"/>
    <cellStyle name="RIGs input cells 6 2 4 2 3" xfId="37636"/>
    <cellStyle name="RIGs input cells 6 2 4 2 4" xfId="37637"/>
    <cellStyle name="RIGs input cells 6 2 4 2 5" xfId="37638"/>
    <cellStyle name="RIGs input cells 6 2 4 2 6" xfId="37639"/>
    <cellStyle name="RIGs input cells 6 2 4 2 7" xfId="37640"/>
    <cellStyle name="RIGs input cells 6 2 4 2 8" xfId="37641"/>
    <cellStyle name="RIGs input cells 6 2 4 2 9" xfId="37642"/>
    <cellStyle name="RIGs input cells 6 2 4 20" xfId="25767"/>
    <cellStyle name="RIGs input cells 6 2 4 21" xfId="25768"/>
    <cellStyle name="RIGs input cells 6 2 4 22" xfId="25769"/>
    <cellStyle name="RIGs input cells 6 2 4 23" xfId="25770"/>
    <cellStyle name="RIGs input cells 6 2 4 24" xfId="25771"/>
    <cellStyle name="RIGs input cells 6 2 4 25" xfId="25772"/>
    <cellStyle name="RIGs input cells 6 2 4 26" xfId="25773"/>
    <cellStyle name="RIGs input cells 6 2 4 27" xfId="25774"/>
    <cellStyle name="RIGs input cells 6 2 4 28" xfId="25775"/>
    <cellStyle name="RIGs input cells 6 2 4 29" xfId="25776"/>
    <cellStyle name="RIGs input cells 6 2 4 3" xfId="25777"/>
    <cellStyle name="RIGs input cells 6 2 4 30" xfId="25778"/>
    <cellStyle name="RIGs input cells 6 2 4 31" xfId="25779"/>
    <cellStyle name="RIGs input cells 6 2 4 32" xfId="25780"/>
    <cellStyle name="RIGs input cells 6 2 4 33" xfId="25781"/>
    <cellStyle name="RIGs input cells 6 2 4 34" xfId="25782"/>
    <cellStyle name="RIGs input cells 6 2 4 4" xfId="25783"/>
    <cellStyle name="RIGs input cells 6 2 4 5" xfId="25784"/>
    <cellStyle name="RIGs input cells 6 2 4 6" xfId="25785"/>
    <cellStyle name="RIGs input cells 6 2 4 7" xfId="25786"/>
    <cellStyle name="RIGs input cells 6 2 4 8" xfId="25787"/>
    <cellStyle name="RIGs input cells 6 2 4 9" xfId="25788"/>
    <cellStyle name="RIGs input cells 6 2 5" xfId="25789"/>
    <cellStyle name="RIGs input cells 6 2 5 10" xfId="37643"/>
    <cellStyle name="RIGs input cells 6 2 5 11" xfId="37644"/>
    <cellStyle name="RIGs input cells 6 2 5 12" xfId="37645"/>
    <cellStyle name="RIGs input cells 6 2 5 13" xfId="37646"/>
    <cellStyle name="RIGs input cells 6 2 5 2" xfId="37647"/>
    <cellStyle name="RIGs input cells 6 2 5 3" xfId="37648"/>
    <cellStyle name="RIGs input cells 6 2 5 4" xfId="37649"/>
    <cellStyle name="RIGs input cells 6 2 5 5" xfId="37650"/>
    <cellStyle name="RIGs input cells 6 2 5 6" xfId="37651"/>
    <cellStyle name="RIGs input cells 6 2 5 7" xfId="37652"/>
    <cellStyle name="RIGs input cells 6 2 5 8" xfId="37653"/>
    <cellStyle name="RIGs input cells 6 2 5 9" xfId="37654"/>
    <cellStyle name="RIGs input cells 6 2 6" xfId="25790"/>
    <cellStyle name="RIGs input cells 6 2 7" xfId="25791"/>
    <cellStyle name="RIGs input cells 6 2 8" xfId="25792"/>
    <cellStyle name="RIGs input cells 6 2 9" xfId="25793"/>
    <cellStyle name="RIGs input cells 6 2_4 28 1_Asst_Health_Crit_AllTO_RIIO_20110714pm" xfId="1661"/>
    <cellStyle name="RIGs input cells 6 20" xfId="25794"/>
    <cellStyle name="RIGs input cells 6 21" xfId="25795"/>
    <cellStyle name="RIGs input cells 6 22" xfId="25796"/>
    <cellStyle name="RIGs input cells 6 23" xfId="25797"/>
    <cellStyle name="RIGs input cells 6 24" xfId="25798"/>
    <cellStyle name="RIGs input cells 6 25" xfId="25799"/>
    <cellStyle name="RIGs input cells 6 26" xfId="25800"/>
    <cellStyle name="RIGs input cells 6 27" xfId="25801"/>
    <cellStyle name="RIGs input cells 6 28" xfId="25802"/>
    <cellStyle name="RIGs input cells 6 29" xfId="25803"/>
    <cellStyle name="RIGs input cells 6 3" xfId="1662"/>
    <cellStyle name="RIGs input cells 6 3 10" xfId="25804"/>
    <cellStyle name="RIGs input cells 6 3 11" xfId="25805"/>
    <cellStyle name="RIGs input cells 6 3 12" xfId="25806"/>
    <cellStyle name="RIGs input cells 6 3 13" xfId="25807"/>
    <cellStyle name="RIGs input cells 6 3 14" xfId="25808"/>
    <cellStyle name="RIGs input cells 6 3 15" xfId="25809"/>
    <cellStyle name="RIGs input cells 6 3 16" xfId="25810"/>
    <cellStyle name="RIGs input cells 6 3 17" xfId="25811"/>
    <cellStyle name="RIGs input cells 6 3 18" xfId="25812"/>
    <cellStyle name="RIGs input cells 6 3 19" xfId="25813"/>
    <cellStyle name="RIGs input cells 6 3 2" xfId="1663"/>
    <cellStyle name="RIGs input cells 6 3 2 10" xfId="25814"/>
    <cellStyle name="RIGs input cells 6 3 2 11" xfId="25815"/>
    <cellStyle name="RIGs input cells 6 3 2 12" xfId="25816"/>
    <cellStyle name="RIGs input cells 6 3 2 13" xfId="25817"/>
    <cellStyle name="RIGs input cells 6 3 2 14" xfId="25818"/>
    <cellStyle name="RIGs input cells 6 3 2 15" xfId="25819"/>
    <cellStyle name="RIGs input cells 6 3 2 16" xfId="25820"/>
    <cellStyle name="RIGs input cells 6 3 2 17" xfId="25821"/>
    <cellStyle name="RIGs input cells 6 3 2 18" xfId="25822"/>
    <cellStyle name="RIGs input cells 6 3 2 19" xfId="25823"/>
    <cellStyle name="RIGs input cells 6 3 2 2" xfId="25824"/>
    <cellStyle name="RIGs input cells 6 3 2 2 10" xfId="37655"/>
    <cellStyle name="RIGs input cells 6 3 2 2 11" xfId="37656"/>
    <cellStyle name="RIGs input cells 6 3 2 2 12" xfId="37657"/>
    <cellStyle name="RIGs input cells 6 3 2 2 13" xfId="37658"/>
    <cellStyle name="RIGs input cells 6 3 2 2 2" xfId="37659"/>
    <cellStyle name="RIGs input cells 6 3 2 2 3" xfId="37660"/>
    <cellStyle name="RIGs input cells 6 3 2 2 4" xfId="37661"/>
    <cellStyle name="RIGs input cells 6 3 2 2 5" xfId="37662"/>
    <cellStyle name="RIGs input cells 6 3 2 2 6" xfId="37663"/>
    <cellStyle name="RIGs input cells 6 3 2 2 7" xfId="37664"/>
    <cellStyle name="RIGs input cells 6 3 2 2 8" xfId="37665"/>
    <cellStyle name="RIGs input cells 6 3 2 2 9" xfId="37666"/>
    <cellStyle name="RIGs input cells 6 3 2 20" xfId="25825"/>
    <cellStyle name="RIGs input cells 6 3 2 21" xfId="25826"/>
    <cellStyle name="RIGs input cells 6 3 2 22" xfId="25827"/>
    <cellStyle name="RIGs input cells 6 3 2 23" xfId="25828"/>
    <cellStyle name="RIGs input cells 6 3 2 24" xfId="25829"/>
    <cellStyle name="RIGs input cells 6 3 2 25" xfId="25830"/>
    <cellStyle name="RIGs input cells 6 3 2 26" xfId="25831"/>
    <cellStyle name="RIGs input cells 6 3 2 27" xfId="25832"/>
    <cellStyle name="RIGs input cells 6 3 2 28" xfId="25833"/>
    <cellStyle name="RIGs input cells 6 3 2 29" xfId="25834"/>
    <cellStyle name="RIGs input cells 6 3 2 3" xfId="25835"/>
    <cellStyle name="RIGs input cells 6 3 2 30" xfId="25836"/>
    <cellStyle name="RIGs input cells 6 3 2 31" xfId="25837"/>
    <cellStyle name="RIGs input cells 6 3 2 32" xfId="25838"/>
    <cellStyle name="RIGs input cells 6 3 2 33" xfId="25839"/>
    <cellStyle name="RIGs input cells 6 3 2 34" xfId="25840"/>
    <cellStyle name="RIGs input cells 6 3 2 4" xfId="25841"/>
    <cellStyle name="RIGs input cells 6 3 2 5" xfId="25842"/>
    <cellStyle name="RIGs input cells 6 3 2 6" xfId="25843"/>
    <cellStyle name="RIGs input cells 6 3 2 7" xfId="25844"/>
    <cellStyle name="RIGs input cells 6 3 2 8" xfId="25845"/>
    <cellStyle name="RIGs input cells 6 3 2 9" xfId="25846"/>
    <cellStyle name="RIGs input cells 6 3 20" xfId="25847"/>
    <cellStyle name="RIGs input cells 6 3 21" xfId="25848"/>
    <cellStyle name="RIGs input cells 6 3 22" xfId="25849"/>
    <cellStyle name="RIGs input cells 6 3 23" xfId="25850"/>
    <cellStyle name="RIGs input cells 6 3 24" xfId="25851"/>
    <cellStyle name="RIGs input cells 6 3 25" xfId="25852"/>
    <cellStyle name="RIGs input cells 6 3 26" xfId="25853"/>
    <cellStyle name="RIGs input cells 6 3 27" xfId="25854"/>
    <cellStyle name="RIGs input cells 6 3 28" xfId="25855"/>
    <cellStyle name="RIGs input cells 6 3 29" xfId="25856"/>
    <cellStyle name="RIGs input cells 6 3 3" xfId="25857"/>
    <cellStyle name="RIGs input cells 6 3 3 10" xfId="37667"/>
    <cellStyle name="RIGs input cells 6 3 3 11" xfId="37668"/>
    <cellStyle name="RIGs input cells 6 3 3 12" xfId="37669"/>
    <cellStyle name="RIGs input cells 6 3 3 13" xfId="37670"/>
    <cellStyle name="RIGs input cells 6 3 3 2" xfId="37671"/>
    <cellStyle name="RIGs input cells 6 3 3 3" xfId="37672"/>
    <cellStyle name="RIGs input cells 6 3 3 4" xfId="37673"/>
    <cellStyle name="RIGs input cells 6 3 3 5" xfId="37674"/>
    <cellStyle name="RIGs input cells 6 3 3 6" xfId="37675"/>
    <cellStyle name="RIGs input cells 6 3 3 7" xfId="37676"/>
    <cellStyle name="RIGs input cells 6 3 3 8" xfId="37677"/>
    <cellStyle name="RIGs input cells 6 3 3 9" xfId="37678"/>
    <cellStyle name="RIGs input cells 6 3 30" xfId="25858"/>
    <cellStyle name="RIGs input cells 6 3 31" xfId="25859"/>
    <cellStyle name="RIGs input cells 6 3 32" xfId="25860"/>
    <cellStyle name="RIGs input cells 6 3 33" xfId="25861"/>
    <cellStyle name="RIGs input cells 6 3 34" xfId="25862"/>
    <cellStyle name="RIGs input cells 6 3 35" xfId="25863"/>
    <cellStyle name="RIGs input cells 6 3 4" xfId="25864"/>
    <cellStyle name="RIGs input cells 6 3 5" xfId="25865"/>
    <cellStyle name="RIGs input cells 6 3 6" xfId="25866"/>
    <cellStyle name="RIGs input cells 6 3 7" xfId="25867"/>
    <cellStyle name="RIGs input cells 6 3 8" xfId="25868"/>
    <cellStyle name="RIGs input cells 6 3 9" xfId="25869"/>
    <cellStyle name="RIGs input cells 6 3_4 28 1_Asst_Health_Crit_AllTO_RIIO_20110714pm" xfId="1664"/>
    <cellStyle name="RIGs input cells 6 30" xfId="25870"/>
    <cellStyle name="RIGs input cells 6 31" xfId="25871"/>
    <cellStyle name="RIGs input cells 6 32" xfId="25872"/>
    <cellStyle name="RIGs input cells 6 33" xfId="25873"/>
    <cellStyle name="RIGs input cells 6 34" xfId="25874"/>
    <cellStyle name="RIGs input cells 6 35" xfId="25875"/>
    <cellStyle name="RIGs input cells 6 36" xfId="25876"/>
    <cellStyle name="RIGs input cells 6 37" xfId="25877"/>
    <cellStyle name="RIGs input cells 6 38" xfId="25878"/>
    <cellStyle name="RIGs input cells 6 39" xfId="25879"/>
    <cellStyle name="RIGs input cells 6 4" xfId="1665"/>
    <cellStyle name="RIGs input cells 6 4 10" xfId="25880"/>
    <cellStyle name="RIGs input cells 6 4 11" xfId="25881"/>
    <cellStyle name="RIGs input cells 6 4 12" xfId="25882"/>
    <cellStyle name="RIGs input cells 6 4 13" xfId="25883"/>
    <cellStyle name="RIGs input cells 6 4 14" xfId="25884"/>
    <cellStyle name="RIGs input cells 6 4 15" xfId="25885"/>
    <cellStyle name="RIGs input cells 6 4 16" xfId="25886"/>
    <cellStyle name="RIGs input cells 6 4 17" xfId="25887"/>
    <cellStyle name="RIGs input cells 6 4 18" xfId="25888"/>
    <cellStyle name="RIGs input cells 6 4 19" xfId="25889"/>
    <cellStyle name="RIGs input cells 6 4 2" xfId="25890"/>
    <cellStyle name="RIGs input cells 6 4 2 10" xfId="37679"/>
    <cellStyle name="RIGs input cells 6 4 2 11" xfId="37680"/>
    <cellStyle name="RIGs input cells 6 4 2 12" xfId="37681"/>
    <cellStyle name="RIGs input cells 6 4 2 13" xfId="37682"/>
    <cellStyle name="RIGs input cells 6 4 2 2" xfId="37683"/>
    <cellStyle name="RIGs input cells 6 4 2 3" xfId="37684"/>
    <cellStyle name="RIGs input cells 6 4 2 4" xfId="37685"/>
    <cellStyle name="RIGs input cells 6 4 2 5" xfId="37686"/>
    <cellStyle name="RIGs input cells 6 4 2 6" xfId="37687"/>
    <cellStyle name="RIGs input cells 6 4 2 7" xfId="37688"/>
    <cellStyle name="RIGs input cells 6 4 2 8" xfId="37689"/>
    <cellStyle name="RIGs input cells 6 4 2 9" xfId="37690"/>
    <cellStyle name="RIGs input cells 6 4 20" xfId="25891"/>
    <cellStyle name="RIGs input cells 6 4 21" xfId="25892"/>
    <cellStyle name="RIGs input cells 6 4 22" xfId="25893"/>
    <cellStyle name="RIGs input cells 6 4 23" xfId="25894"/>
    <cellStyle name="RIGs input cells 6 4 24" xfId="25895"/>
    <cellStyle name="RIGs input cells 6 4 25" xfId="25896"/>
    <cellStyle name="RIGs input cells 6 4 26" xfId="25897"/>
    <cellStyle name="RIGs input cells 6 4 27" xfId="25898"/>
    <cellStyle name="RIGs input cells 6 4 28" xfId="25899"/>
    <cellStyle name="RIGs input cells 6 4 29" xfId="25900"/>
    <cellStyle name="RIGs input cells 6 4 3" xfId="25901"/>
    <cellStyle name="RIGs input cells 6 4 30" xfId="25902"/>
    <cellStyle name="RIGs input cells 6 4 31" xfId="25903"/>
    <cellStyle name="RIGs input cells 6 4 32" xfId="25904"/>
    <cellStyle name="RIGs input cells 6 4 33" xfId="25905"/>
    <cellStyle name="RIGs input cells 6 4 34" xfId="25906"/>
    <cellStyle name="RIGs input cells 6 4 4" xfId="25907"/>
    <cellStyle name="RIGs input cells 6 4 5" xfId="25908"/>
    <cellStyle name="RIGs input cells 6 4 6" xfId="25909"/>
    <cellStyle name="RIGs input cells 6 4 7" xfId="25910"/>
    <cellStyle name="RIGs input cells 6 4 8" xfId="25911"/>
    <cellStyle name="RIGs input cells 6 4 9" xfId="25912"/>
    <cellStyle name="RIGs input cells 6 5" xfId="1666"/>
    <cellStyle name="RIGs input cells 6 5 10" xfId="25913"/>
    <cellStyle name="RIGs input cells 6 5 11" xfId="25914"/>
    <cellStyle name="RIGs input cells 6 5 12" xfId="25915"/>
    <cellStyle name="RIGs input cells 6 5 13" xfId="25916"/>
    <cellStyle name="RIGs input cells 6 5 14" xfId="25917"/>
    <cellStyle name="RIGs input cells 6 5 15" xfId="25918"/>
    <cellStyle name="RIGs input cells 6 5 16" xfId="25919"/>
    <cellStyle name="RIGs input cells 6 5 17" xfId="25920"/>
    <cellStyle name="RIGs input cells 6 5 18" xfId="25921"/>
    <cellStyle name="RIGs input cells 6 5 19" xfId="25922"/>
    <cellStyle name="RIGs input cells 6 5 2" xfId="25923"/>
    <cellStyle name="RIGs input cells 6 5 2 10" xfId="37691"/>
    <cellStyle name="RIGs input cells 6 5 2 11" xfId="37692"/>
    <cellStyle name="RIGs input cells 6 5 2 12" xfId="37693"/>
    <cellStyle name="RIGs input cells 6 5 2 13" xfId="37694"/>
    <cellStyle name="RIGs input cells 6 5 2 2" xfId="37695"/>
    <cellStyle name="RIGs input cells 6 5 2 3" xfId="37696"/>
    <cellStyle name="RIGs input cells 6 5 2 4" xfId="37697"/>
    <cellStyle name="RIGs input cells 6 5 2 5" xfId="37698"/>
    <cellStyle name="RIGs input cells 6 5 2 6" xfId="37699"/>
    <cellStyle name="RIGs input cells 6 5 2 7" xfId="37700"/>
    <cellStyle name="RIGs input cells 6 5 2 8" xfId="37701"/>
    <cellStyle name="RIGs input cells 6 5 2 9" xfId="37702"/>
    <cellStyle name="RIGs input cells 6 5 20" xfId="25924"/>
    <cellStyle name="RIGs input cells 6 5 21" xfId="25925"/>
    <cellStyle name="RIGs input cells 6 5 22" xfId="25926"/>
    <cellStyle name="RIGs input cells 6 5 23" xfId="25927"/>
    <cellStyle name="RIGs input cells 6 5 24" xfId="25928"/>
    <cellStyle name="RIGs input cells 6 5 25" xfId="25929"/>
    <cellStyle name="RIGs input cells 6 5 26" xfId="25930"/>
    <cellStyle name="RIGs input cells 6 5 27" xfId="25931"/>
    <cellStyle name="RIGs input cells 6 5 28" xfId="25932"/>
    <cellStyle name="RIGs input cells 6 5 29" xfId="25933"/>
    <cellStyle name="RIGs input cells 6 5 3" xfId="25934"/>
    <cellStyle name="RIGs input cells 6 5 30" xfId="25935"/>
    <cellStyle name="RIGs input cells 6 5 31" xfId="25936"/>
    <cellStyle name="RIGs input cells 6 5 32" xfId="25937"/>
    <cellStyle name="RIGs input cells 6 5 33" xfId="25938"/>
    <cellStyle name="RIGs input cells 6 5 34" xfId="25939"/>
    <cellStyle name="RIGs input cells 6 5 4" xfId="25940"/>
    <cellStyle name="RIGs input cells 6 5 5" xfId="25941"/>
    <cellStyle name="RIGs input cells 6 5 6" xfId="25942"/>
    <cellStyle name="RIGs input cells 6 5 7" xfId="25943"/>
    <cellStyle name="RIGs input cells 6 5 8" xfId="25944"/>
    <cellStyle name="RIGs input cells 6 5 9" xfId="25945"/>
    <cellStyle name="RIGs input cells 6 6" xfId="25946"/>
    <cellStyle name="RIGs input cells 6 6 10" xfId="37703"/>
    <cellStyle name="RIGs input cells 6 6 11" xfId="37704"/>
    <cellStyle name="RIGs input cells 6 6 12" xfId="37705"/>
    <cellStyle name="RIGs input cells 6 6 13" xfId="37706"/>
    <cellStyle name="RIGs input cells 6 6 2" xfId="37707"/>
    <cellStyle name="RIGs input cells 6 6 3" xfId="37708"/>
    <cellStyle name="RIGs input cells 6 6 4" xfId="37709"/>
    <cellStyle name="RIGs input cells 6 6 5" xfId="37710"/>
    <cellStyle name="RIGs input cells 6 6 6" xfId="37711"/>
    <cellStyle name="RIGs input cells 6 6 7" xfId="37712"/>
    <cellStyle name="RIGs input cells 6 6 8" xfId="37713"/>
    <cellStyle name="RIGs input cells 6 6 9" xfId="37714"/>
    <cellStyle name="RIGs input cells 6 7" xfId="25947"/>
    <cellStyle name="RIGs input cells 6 8" xfId="25948"/>
    <cellStyle name="RIGs input cells 6 9" xfId="25949"/>
    <cellStyle name="RIGs input cells 6_1.3s Accounting C Costs Scots" xfId="1667"/>
    <cellStyle name="RIGs input cells 7" xfId="1668"/>
    <cellStyle name="RIGs input cells 7 10" xfId="25950"/>
    <cellStyle name="RIGs input cells 7 11" xfId="25951"/>
    <cellStyle name="RIGs input cells 7 12" xfId="25952"/>
    <cellStyle name="RIGs input cells 7 13" xfId="25953"/>
    <cellStyle name="RIGs input cells 7 14" xfId="25954"/>
    <cellStyle name="RIGs input cells 7 15" xfId="25955"/>
    <cellStyle name="RIGs input cells 7 16" xfId="25956"/>
    <cellStyle name="RIGs input cells 7 17" xfId="25957"/>
    <cellStyle name="RIGs input cells 7 18" xfId="25958"/>
    <cellStyle name="RIGs input cells 7 19" xfId="25959"/>
    <cellStyle name="RIGs input cells 7 2" xfId="1669"/>
    <cellStyle name="RIGs input cells 7 2 10" xfId="25960"/>
    <cellStyle name="RIGs input cells 7 2 11" xfId="25961"/>
    <cellStyle name="RIGs input cells 7 2 12" xfId="25962"/>
    <cellStyle name="RIGs input cells 7 2 13" xfId="25963"/>
    <cellStyle name="RIGs input cells 7 2 14" xfId="25964"/>
    <cellStyle name="RIGs input cells 7 2 15" xfId="25965"/>
    <cellStyle name="RIGs input cells 7 2 16" xfId="25966"/>
    <cellStyle name="RIGs input cells 7 2 17" xfId="25967"/>
    <cellStyle name="RIGs input cells 7 2 18" xfId="25968"/>
    <cellStyle name="RIGs input cells 7 2 19" xfId="25969"/>
    <cellStyle name="RIGs input cells 7 2 2" xfId="1670"/>
    <cellStyle name="RIGs input cells 7 2 2 10" xfId="25970"/>
    <cellStyle name="RIGs input cells 7 2 2 11" xfId="25971"/>
    <cellStyle name="RIGs input cells 7 2 2 12" xfId="25972"/>
    <cellStyle name="RIGs input cells 7 2 2 13" xfId="25973"/>
    <cellStyle name="RIGs input cells 7 2 2 14" xfId="25974"/>
    <cellStyle name="RIGs input cells 7 2 2 15" xfId="25975"/>
    <cellStyle name="RIGs input cells 7 2 2 16" xfId="25976"/>
    <cellStyle name="RIGs input cells 7 2 2 17" xfId="25977"/>
    <cellStyle name="RIGs input cells 7 2 2 18" xfId="25978"/>
    <cellStyle name="RIGs input cells 7 2 2 19" xfId="25979"/>
    <cellStyle name="RIGs input cells 7 2 2 2" xfId="1671"/>
    <cellStyle name="RIGs input cells 7 2 2 2 10" xfId="25980"/>
    <cellStyle name="RIGs input cells 7 2 2 2 11" xfId="25981"/>
    <cellStyle name="RIGs input cells 7 2 2 2 12" xfId="25982"/>
    <cellStyle name="RIGs input cells 7 2 2 2 13" xfId="25983"/>
    <cellStyle name="RIGs input cells 7 2 2 2 14" xfId="25984"/>
    <cellStyle name="RIGs input cells 7 2 2 2 15" xfId="25985"/>
    <cellStyle name="RIGs input cells 7 2 2 2 16" xfId="25986"/>
    <cellStyle name="RIGs input cells 7 2 2 2 17" xfId="25987"/>
    <cellStyle name="RIGs input cells 7 2 2 2 18" xfId="25988"/>
    <cellStyle name="RIGs input cells 7 2 2 2 19" xfId="25989"/>
    <cellStyle name="RIGs input cells 7 2 2 2 2" xfId="25990"/>
    <cellStyle name="RIGs input cells 7 2 2 2 2 10" xfId="37715"/>
    <cellStyle name="RIGs input cells 7 2 2 2 2 11" xfId="37716"/>
    <cellStyle name="RIGs input cells 7 2 2 2 2 12" xfId="37717"/>
    <cellStyle name="RIGs input cells 7 2 2 2 2 13" xfId="37718"/>
    <cellStyle name="RIGs input cells 7 2 2 2 2 2" xfId="37719"/>
    <cellStyle name="RIGs input cells 7 2 2 2 2 3" xfId="37720"/>
    <cellStyle name="RIGs input cells 7 2 2 2 2 4" xfId="37721"/>
    <cellStyle name="RIGs input cells 7 2 2 2 2 5" xfId="37722"/>
    <cellStyle name="RIGs input cells 7 2 2 2 2 6" xfId="37723"/>
    <cellStyle name="RIGs input cells 7 2 2 2 2 7" xfId="37724"/>
    <cellStyle name="RIGs input cells 7 2 2 2 2 8" xfId="37725"/>
    <cellStyle name="RIGs input cells 7 2 2 2 2 9" xfId="37726"/>
    <cellStyle name="RIGs input cells 7 2 2 2 20" xfId="25991"/>
    <cellStyle name="RIGs input cells 7 2 2 2 21" xfId="25992"/>
    <cellStyle name="RIGs input cells 7 2 2 2 22" xfId="25993"/>
    <cellStyle name="RIGs input cells 7 2 2 2 23" xfId="25994"/>
    <cellStyle name="RIGs input cells 7 2 2 2 24" xfId="25995"/>
    <cellStyle name="RIGs input cells 7 2 2 2 25" xfId="25996"/>
    <cellStyle name="RIGs input cells 7 2 2 2 26" xfId="25997"/>
    <cellStyle name="RIGs input cells 7 2 2 2 27" xfId="25998"/>
    <cellStyle name="RIGs input cells 7 2 2 2 28" xfId="25999"/>
    <cellStyle name="RIGs input cells 7 2 2 2 29" xfId="26000"/>
    <cellStyle name="RIGs input cells 7 2 2 2 3" xfId="26001"/>
    <cellStyle name="RIGs input cells 7 2 2 2 30" xfId="26002"/>
    <cellStyle name="RIGs input cells 7 2 2 2 31" xfId="26003"/>
    <cellStyle name="RIGs input cells 7 2 2 2 32" xfId="26004"/>
    <cellStyle name="RIGs input cells 7 2 2 2 33" xfId="26005"/>
    <cellStyle name="RIGs input cells 7 2 2 2 34" xfId="26006"/>
    <cellStyle name="RIGs input cells 7 2 2 2 4" xfId="26007"/>
    <cellStyle name="RIGs input cells 7 2 2 2 5" xfId="26008"/>
    <cellStyle name="RIGs input cells 7 2 2 2 6" xfId="26009"/>
    <cellStyle name="RIGs input cells 7 2 2 2 7" xfId="26010"/>
    <cellStyle name="RIGs input cells 7 2 2 2 8" xfId="26011"/>
    <cellStyle name="RIGs input cells 7 2 2 2 9" xfId="26012"/>
    <cellStyle name="RIGs input cells 7 2 2 20" xfId="26013"/>
    <cellStyle name="RIGs input cells 7 2 2 21" xfId="26014"/>
    <cellStyle name="RIGs input cells 7 2 2 22" xfId="26015"/>
    <cellStyle name="RIGs input cells 7 2 2 23" xfId="26016"/>
    <cellStyle name="RIGs input cells 7 2 2 24" xfId="26017"/>
    <cellStyle name="RIGs input cells 7 2 2 25" xfId="26018"/>
    <cellStyle name="RIGs input cells 7 2 2 26" xfId="26019"/>
    <cellStyle name="RIGs input cells 7 2 2 27" xfId="26020"/>
    <cellStyle name="RIGs input cells 7 2 2 28" xfId="26021"/>
    <cellStyle name="RIGs input cells 7 2 2 29" xfId="26022"/>
    <cellStyle name="RIGs input cells 7 2 2 3" xfId="26023"/>
    <cellStyle name="RIGs input cells 7 2 2 3 10" xfId="37727"/>
    <cellStyle name="RIGs input cells 7 2 2 3 11" xfId="37728"/>
    <cellStyle name="RIGs input cells 7 2 2 3 12" xfId="37729"/>
    <cellStyle name="RIGs input cells 7 2 2 3 13" xfId="37730"/>
    <cellStyle name="RIGs input cells 7 2 2 3 2" xfId="37731"/>
    <cellStyle name="RIGs input cells 7 2 2 3 3" xfId="37732"/>
    <cellStyle name="RIGs input cells 7 2 2 3 4" xfId="37733"/>
    <cellStyle name="RIGs input cells 7 2 2 3 5" xfId="37734"/>
    <cellStyle name="RIGs input cells 7 2 2 3 6" xfId="37735"/>
    <cellStyle name="RIGs input cells 7 2 2 3 7" xfId="37736"/>
    <cellStyle name="RIGs input cells 7 2 2 3 8" xfId="37737"/>
    <cellStyle name="RIGs input cells 7 2 2 3 9" xfId="37738"/>
    <cellStyle name="RIGs input cells 7 2 2 30" xfId="26024"/>
    <cellStyle name="RIGs input cells 7 2 2 31" xfId="26025"/>
    <cellStyle name="RIGs input cells 7 2 2 4" xfId="26026"/>
    <cellStyle name="RIGs input cells 7 2 2 5" xfId="26027"/>
    <cellStyle name="RIGs input cells 7 2 2 6" xfId="26028"/>
    <cellStyle name="RIGs input cells 7 2 2 7" xfId="26029"/>
    <cellStyle name="RIGs input cells 7 2 2 8" xfId="26030"/>
    <cellStyle name="RIGs input cells 7 2 2 9" xfId="26031"/>
    <cellStyle name="RIGs input cells 7 2 2_4 28 1_Asst_Health_Crit_AllTO_RIIO_20110714pm" xfId="1672"/>
    <cellStyle name="RIGs input cells 7 2 20" xfId="26032"/>
    <cellStyle name="RIGs input cells 7 2 21" xfId="26033"/>
    <cellStyle name="RIGs input cells 7 2 22" xfId="26034"/>
    <cellStyle name="RIGs input cells 7 2 23" xfId="26035"/>
    <cellStyle name="RIGs input cells 7 2 24" xfId="26036"/>
    <cellStyle name="RIGs input cells 7 2 25" xfId="26037"/>
    <cellStyle name="RIGs input cells 7 2 26" xfId="26038"/>
    <cellStyle name="RIGs input cells 7 2 27" xfId="26039"/>
    <cellStyle name="RIGs input cells 7 2 28" xfId="26040"/>
    <cellStyle name="RIGs input cells 7 2 29" xfId="26041"/>
    <cellStyle name="RIGs input cells 7 2 3" xfId="1673"/>
    <cellStyle name="RIGs input cells 7 2 3 10" xfId="26042"/>
    <cellStyle name="RIGs input cells 7 2 3 11" xfId="26043"/>
    <cellStyle name="RIGs input cells 7 2 3 12" xfId="26044"/>
    <cellStyle name="RIGs input cells 7 2 3 13" xfId="26045"/>
    <cellStyle name="RIGs input cells 7 2 3 14" xfId="26046"/>
    <cellStyle name="RIGs input cells 7 2 3 15" xfId="26047"/>
    <cellStyle name="RIGs input cells 7 2 3 16" xfId="26048"/>
    <cellStyle name="RIGs input cells 7 2 3 17" xfId="26049"/>
    <cellStyle name="RIGs input cells 7 2 3 18" xfId="26050"/>
    <cellStyle name="RIGs input cells 7 2 3 19" xfId="26051"/>
    <cellStyle name="RIGs input cells 7 2 3 2" xfId="26052"/>
    <cellStyle name="RIGs input cells 7 2 3 2 10" xfId="37739"/>
    <cellStyle name="RIGs input cells 7 2 3 2 11" xfId="37740"/>
    <cellStyle name="RIGs input cells 7 2 3 2 12" xfId="37741"/>
    <cellStyle name="RIGs input cells 7 2 3 2 13" xfId="37742"/>
    <cellStyle name="RIGs input cells 7 2 3 2 2" xfId="37743"/>
    <cellStyle name="RIGs input cells 7 2 3 2 3" xfId="37744"/>
    <cellStyle name="RIGs input cells 7 2 3 2 4" xfId="37745"/>
    <cellStyle name="RIGs input cells 7 2 3 2 5" xfId="37746"/>
    <cellStyle name="RIGs input cells 7 2 3 2 6" xfId="37747"/>
    <cellStyle name="RIGs input cells 7 2 3 2 7" xfId="37748"/>
    <cellStyle name="RIGs input cells 7 2 3 2 8" xfId="37749"/>
    <cellStyle name="RIGs input cells 7 2 3 2 9" xfId="37750"/>
    <cellStyle name="RIGs input cells 7 2 3 20" xfId="26053"/>
    <cellStyle name="RIGs input cells 7 2 3 21" xfId="26054"/>
    <cellStyle name="RIGs input cells 7 2 3 22" xfId="26055"/>
    <cellStyle name="RIGs input cells 7 2 3 23" xfId="26056"/>
    <cellStyle name="RIGs input cells 7 2 3 24" xfId="26057"/>
    <cellStyle name="RIGs input cells 7 2 3 25" xfId="26058"/>
    <cellStyle name="RIGs input cells 7 2 3 26" xfId="26059"/>
    <cellStyle name="RIGs input cells 7 2 3 27" xfId="26060"/>
    <cellStyle name="RIGs input cells 7 2 3 28" xfId="26061"/>
    <cellStyle name="RIGs input cells 7 2 3 29" xfId="26062"/>
    <cellStyle name="RIGs input cells 7 2 3 3" xfId="26063"/>
    <cellStyle name="RIGs input cells 7 2 3 30" xfId="26064"/>
    <cellStyle name="RIGs input cells 7 2 3 4" xfId="26065"/>
    <cellStyle name="RIGs input cells 7 2 3 5" xfId="26066"/>
    <cellStyle name="RIGs input cells 7 2 3 6" xfId="26067"/>
    <cellStyle name="RIGs input cells 7 2 3 7" xfId="26068"/>
    <cellStyle name="RIGs input cells 7 2 3 8" xfId="26069"/>
    <cellStyle name="RIGs input cells 7 2 3 9" xfId="26070"/>
    <cellStyle name="RIGs input cells 7 2 30" xfId="26071"/>
    <cellStyle name="RIGs input cells 7 2 31" xfId="26072"/>
    <cellStyle name="RIGs input cells 7 2 32" xfId="26073"/>
    <cellStyle name="RIGs input cells 7 2 33" xfId="26074"/>
    <cellStyle name="RIGs input cells 7 2 4" xfId="1674"/>
    <cellStyle name="RIGs input cells 7 2 4 10" xfId="26075"/>
    <cellStyle name="RIGs input cells 7 2 4 11" xfId="26076"/>
    <cellStyle name="RIGs input cells 7 2 4 12" xfId="26077"/>
    <cellStyle name="RIGs input cells 7 2 4 13" xfId="26078"/>
    <cellStyle name="RIGs input cells 7 2 4 14" xfId="26079"/>
    <cellStyle name="RIGs input cells 7 2 4 15" xfId="26080"/>
    <cellStyle name="RIGs input cells 7 2 4 16" xfId="26081"/>
    <cellStyle name="RIGs input cells 7 2 4 17" xfId="26082"/>
    <cellStyle name="RIGs input cells 7 2 4 18" xfId="26083"/>
    <cellStyle name="RIGs input cells 7 2 4 19" xfId="26084"/>
    <cellStyle name="RIGs input cells 7 2 4 2" xfId="26085"/>
    <cellStyle name="RIGs input cells 7 2 4 2 10" xfId="37751"/>
    <cellStyle name="RIGs input cells 7 2 4 2 11" xfId="37752"/>
    <cellStyle name="RIGs input cells 7 2 4 2 12" xfId="37753"/>
    <cellStyle name="RIGs input cells 7 2 4 2 13" xfId="37754"/>
    <cellStyle name="RIGs input cells 7 2 4 2 2" xfId="37755"/>
    <cellStyle name="RIGs input cells 7 2 4 2 3" xfId="37756"/>
    <cellStyle name="RIGs input cells 7 2 4 2 4" xfId="37757"/>
    <cellStyle name="RIGs input cells 7 2 4 2 5" xfId="37758"/>
    <cellStyle name="RIGs input cells 7 2 4 2 6" xfId="37759"/>
    <cellStyle name="RIGs input cells 7 2 4 2 7" xfId="37760"/>
    <cellStyle name="RIGs input cells 7 2 4 2 8" xfId="37761"/>
    <cellStyle name="RIGs input cells 7 2 4 2 9" xfId="37762"/>
    <cellStyle name="RIGs input cells 7 2 4 20" xfId="26086"/>
    <cellStyle name="RIGs input cells 7 2 4 21" xfId="26087"/>
    <cellStyle name="RIGs input cells 7 2 4 22" xfId="26088"/>
    <cellStyle name="RIGs input cells 7 2 4 23" xfId="26089"/>
    <cellStyle name="RIGs input cells 7 2 4 24" xfId="26090"/>
    <cellStyle name="RIGs input cells 7 2 4 25" xfId="26091"/>
    <cellStyle name="RIGs input cells 7 2 4 26" xfId="26092"/>
    <cellStyle name="RIGs input cells 7 2 4 27" xfId="26093"/>
    <cellStyle name="RIGs input cells 7 2 4 28" xfId="26094"/>
    <cellStyle name="RIGs input cells 7 2 4 29" xfId="26095"/>
    <cellStyle name="RIGs input cells 7 2 4 3" xfId="26096"/>
    <cellStyle name="RIGs input cells 7 2 4 30" xfId="26097"/>
    <cellStyle name="RIGs input cells 7 2 4 4" xfId="26098"/>
    <cellStyle name="RIGs input cells 7 2 4 5" xfId="26099"/>
    <cellStyle name="RIGs input cells 7 2 4 6" xfId="26100"/>
    <cellStyle name="RIGs input cells 7 2 4 7" xfId="26101"/>
    <cellStyle name="RIGs input cells 7 2 4 8" xfId="26102"/>
    <cellStyle name="RIGs input cells 7 2 4 9" xfId="26103"/>
    <cellStyle name="RIGs input cells 7 2 5" xfId="26104"/>
    <cellStyle name="RIGs input cells 7 2 5 10" xfId="37763"/>
    <cellStyle name="RIGs input cells 7 2 5 11" xfId="37764"/>
    <cellStyle name="RIGs input cells 7 2 5 12" xfId="37765"/>
    <cellStyle name="RIGs input cells 7 2 5 13" xfId="37766"/>
    <cellStyle name="RIGs input cells 7 2 5 2" xfId="37767"/>
    <cellStyle name="RIGs input cells 7 2 5 3" xfId="37768"/>
    <cellStyle name="RIGs input cells 7 2 5 4" xfId="37769"/>
    <cellStyle name="RIGs input cells 7 2 5 5" xfId="37770"/>
    <cellStyle name="RIGs input cells 7 2 5 6" xfId="37771"/>
    <cellStyle name="RIGs input cells 7 2 5 7" xfId="37772"/>
    <cellStyle name="RIGs input cells 7 2 5 8" xfId="37773"/>
    <cellStyle name="RIGs input cells 7 2 5 9" xfId="37774"/>
    <cellStyle name="RIGs input cells 7 2 6" xfId="26105"/>
    <cellStyle name="RIGs input cells 7 2 7" xfId="26106"/>
    <cellStyle name="RIGs input cells 7 2 8" xfId="26107"/>
    <cellStyle name="RIGs input cells 7 2 9" xfId="26108"/>
    <cellStyle name="RIGs input cells 7 2_4 28 1_Asst_Health_Crit_AllTO_RIIO_20110714pm" xfId="1675"/>
    <cellStyle name="RIGs input cells 7 20" xfId="26109"/>
    <cellStyle name="RIGs input cells 7 21" xfId="26110"/>
    <cellStyle name="RIGs input cells 7 22" xfId="26111"/>
    <cellStyle name="RIGs input cells 7 23" xfId="26112"/>
    <cellStyle name="RIGs input cells 7 24" xfId="26113"/>
    <cellStyle name="RIGs input cells 7 25" xfId="26114"/>
    <cellStyle name="RIGs input cells 7 26" xfId="26115"/>
    <cellStyle name="RIGs input cells 7 27" xfId="26116"/>
    <cellStyle name="RIGs input cells 7 28" xfId="26117"/>
    <cellStyle name="RIGs input cells 7 29" xfId="26118"/>
    <cellStyle name="RIGs input cells 7 3" xfId="1676"/>
    <cellStyle name="RIGs input cells 7 3 10" xfId="26119"/>
    <cellStyle name="RIGs input cells 7 3 11" xfId="26120"/>
    <cellStyle name="RIGs input cells 7 3 12" xfId="26121"/>
    <cellStyle name="RIGs input cells 7 3 13" xfId="26122"/>
    <cellStyle name="RIGs input cells 7 3 14" xfId="26123"/>
    <cellStyle name="RIGs input cells 7 3 15" xfId="26124"/>
    <cellStyle name="RIGs input cells 7 3 16" xfId="26125"/>
    <cellStyle name="RIGs input cells 7 3 17" xfId="26126"/>
    <cellStyle name="RIGs input cells 7 3 18" xfId="26127"/>
    <cellStyle name="RIGs input cells 7 3 19" xfId="26128"/>
    <cellStyle name="RIGs input cells 7 3 2" xfId="1677"/>
    <cellStyle name="RIGs input cells 7 3 2 10" xfId="26129"/>
    <cellStyle name="RIGs input cells 7 3 2 11" xfId="26130"/>
    <cellStyle name="RIGs input cells 7 3 2 12" xfId="26131"/>
    <cellStyle name="RIGs input cells 7 3 2 13" xfId="26132"/>
    <cellStyle name="RIGs input cells 7 3 2 14" xfId="26133"/>
    <cellStyle name="RIGs input cells 7 3 2 15" xfId="26134"/>
    <cellStyle name="RIGs input cells 7 3 2 16" xfId="26135"/>
    <cellStyle name="RIGs input cells 7 3 2 17" xfId="26136"/>
    <cellStyle name="RIGs input cells 7 3 2 18" xfId="26137"/>
    <cellStyle name="RIGs input cells 7 3 2 19" xfId="26138"/>
    <cellStyle name="RIGs input cells 7 3 2 2" xfId="26139"/>
    <cellStyle name="RIGs input cells 7 3 2 2 10" xfId="37775"/>
    <cellStyle name="RIGs input cells 7 3 2 2 11" xfId="37776"/>
    <cellStyle name="RIGs input cells 7 3 2 2 12" xfId="37777"/>
    <cellStyle name="RIGs input cells 7 3 2 2 13" xfId="37778"/>
    <cellStyle name="RIGs input cells 7 3 2 2 2" xfId="37779"/>
    <cellStyle name="RIGs input cells 7 3 2 2 3" xfId="37780"/>
    <cellStyle name="RIGs input cells 7 3 2 2 4" xfId="37781"/>
    <cellStyle name="RIGs input cells 7 3 2 2 5" xfId="37782"/>
    <cellStyle name="RIGs input cells 7 3 2 2 6" xfId="37783"/>
    <cellStyle name="RIGs input cells 7 3 2 2 7" xfId="37784"/>
    <cellStyle name="RIGs input cells 7 3 2 2 8" xfId="37785"/>
    <cellStyle name="RIGs input cells 7 3 2 2 9" xfId="37786"/>
    <cellStyle name="RIGs input cells 7 3 2 20" xfId="26140"/>
    <cellStyle name="RIGs input cells 7 3 2 21" xfId="26141"/>
    <cellStyle name="RIGs input cells 7 3 2 22" xfId="26142"/>
    <cellStyle name="RIGs input cells 7 3 2 23" xfId="26143"/>
    <cellStyle name="RIGs input cells 7 3 2 24" xfId="26144"/>
    <cellStyle name="RIGs input cells 7 3 2 25" xfId="26145"/>
    <cellStyle name="RIGs input cells 7 3 2 26" xfId="26146"/>
    <cellStyle name="RIGs input cells 7 3 2 27" xfId="26147"/>
    <cellStyle name="RIGs input cells 7 3 2 28" xfId="26148"/>
    <cellStyle name="RIGs input cells 7 3 2 29" xfId="26149"/>
    <cellStyle name="RIGs input cells 7 3 2 3" xfId="26150"/>
    <cellStyle name="RIGs input cells 7 3 2 30" xfId="26151"/>
    <cellStyle name="RIGs input cells 7 3 2 31" xfId="26152"/>
    <cellStyle name="RIGs input cells 7 3 2 32" xfId="26153"/>
    <cellStyle name="RIGs input cells 7 3 2 33" xfId="26154"/>
    <cellStyle name="RIGs input cells 7 3 2 34" xfId="26155"/>
    <cellStyle name="RIGs input cells 7 3 2 4" xfId="26156"/>
    <cellStyle name="RIGs input cells 7 3 2 5" xfId="26157"/>
    <cellStyle name="RIGs input cells 7 3 2 6" xfId="26158"/>
    <cellStyle name="RIGs input cells 7 3 2 7" xfId="26159"/>
    <cellStyle name="RIGs input cells 7 3 2 8" xfId="26160"/>
    <cellStyle name="RIGs input cells 7 3 2 9" xfId="26161"/>
    <cellStyle name="RIGs input cells 7 3 20" xfId="26162"/>
    <cellStyle name="RIGs input cells 7 3 21" xfId="26163"/>
    <cellStyle name="RIGs input cells 7 3 22" xfId="26164"/>
    <cellStyle name="RIGs input cells 7 3 23" xfId="26165"/>
    <cellStyle name="RIGs input cells 7 3 24" xfId="26166"/>
    <cellStyle name="RIGs input cells 7 3 25" xfId="26167"/>
    <cellStyle name="RIGs input cells 7 3 26" xfId="26168"/>
    <cellStyle name="RIGs input cells 7 3 27" xfId="26169"/>
    <cellStyle name="RIGs input cells 7 3 28" xfId="26170"/>
    <cellStyle name="RIGs input cells 7 3 29" xfId="26171"/>
    <cellStyle name="RIGs input cells 7 3 3" xfId="26172"/>
    <cellStyle name="RIGs input cells 7 3 3 10" xfId="37787"/>
    <cellStyle name="RIGs input cells 7 3 3 11" xfId="37788"/>
    <cellStyle name="RIGs input cells 7 3 3 12" xfId="37789"/>
    <cellStyle name="RIGs input cells 7 3 3 13" xfId="37790"/>
    <cellStyle name="RIGs input cells 7 3 3 2" xfId="37791"/>
    <cellStyle name="RIGs input cells 7 3 3 3" xfId="37792"/>
    <cellStyle name="RIGs input cells 7 3 3 4" xfId="37793"/>
    <cellStyle name="RIGs input cells 7 3 3 5" xfId="37794"/>
    <cellStyle name="RIGs input cells 7 3 3 6" xfId="37795"/>
    <cellStyle name="RIGs input cells 7 3 3 7" xfId="37796"/>
    <cellStyle name="RIGs input cells 7 3 3 8" xfId="37797"/>
    <cellStyle name="RIGs input cells 7 3 3 9" xfId="37798"/>
    <cellStyle name="RIGs input cells 7 3 30" xfId="26173"/>
    <cellStyle name="RIGs input cells 7 3 31" xfId="26174"/>
    <cellStyle name="RIGs input cells 7 3 32" xfId="26175"/>
    <cellStyle name="RIGs input cells 7 3 33" xfId="26176"/>
    <cellStyle name="RIGs input cells 7 3 34" xfId="26177"/>
    <cellStyle name="RIGs input cells 7 3 35" xfId="26178"/>
    <cellStyle name="RIGs input cells 7 3 4" xfId="26179"/>
    <cellStyle name="RIGs input cells 7 3 5" xfId="26180"/>
    <cellStyle name="RIGs input cells 7 3 6" xfId="26181"/>
    <cellStyle name="RIGs input cells 7 3 7" xfId="26182"/>
    <cellStyle name="RIGs input cells 7 3 8" xfId="26183"/>
    <cellStyle name="RIGs input cells 7 3 9" xfId="26184"/>
    <cellStyle name="RIGs input cells 7 3_4 28 1_Asst_Health_Crit_AllTO_RIIO_20110714pm" xfId="1678"/>
    <cellStyle name="RIGs input cells 7 30" xfId="26185"/>
    <cellStyle name="RIGs input cells 7 31" xfId="26186"/>
    <cellStyle name="RIGs input cells 7 32" xfId="26187"/>
    <cellStyle name="RIGs input cells 7 33" xfId="26188"/>
    <cellStyle name="RIGs input cells 7 34" xfId="26189"/>
    <cellStyle name="RIGs input cells 7 35" xfId="26190"/>
    <cellStyle name="RIGs input cells 7 36" xfId="26191"/>
    <cellStyle name="RIGs input cells 7 37" xfId="26192"/>
    <cellStyle name="RIGs input cells 7 38" xfId="26193"/>
    <cellStyle name="RIGs input cells 7 39" xfId="26194"/>
    <cellStyle name="RIGs input cells 7 4" xfId="1679"/>
    <cellStyle name="RIGs input cells 7 4 10" xfId="26195"/>
    <cellStyle name="RIGs input cells 7 4 11" xfId="26196"/>
    <cellStyle name="RIGs input cells 7 4 12" xfId="26197"/>
    <cellStyle name="RIGs input cells 7 4 13" xfId="26198"/>
    <cellStyle name="RIGs input cells 7 4 14" xfId="26199"/>
    <cellStyle name="RIGs input cells 7 4 15" xfId="26200"/>
    <cellStyle name="RIGs input cells 7 4 16" xfId="26201"/>
    <cellStyle name="RIGs input cells 7 4 17" xfId="26202"/>
    <cellStyle name="RIGs input cells 7 4 18" xfId="26203"/>
    <cellStyle name="RIGs input cells 7 4 19" xfId="26204"/>
    <cellStyle name="RIGs input cells 7 4 2" xfId="26205"/>
    <cellStyle name="RIGs input cells 7 4 2 10" xfId="37799"/>
    <cellStyle name="RIGs input cells 7 4 2 11" xfId="37800"/>
    <cellStyle name="RIGs input cells 7 4 2 12" xfId="37801"/>
    <cellStyle name="RIGs input cells 7 4 2 13" xfId="37802"/>
    <cellStyle name="RIGs input cells 7 4 2 2" xfId="37803"/>
    <cellStyle name="RIGs input cells 7 4 2 3" xfId="37804"/>
    <cellStyle name="RIGs input cells 7 4 2 4" xfId="37805"/>
    <cellStyle name="RIGs input cells 7 4 2 5" xfId="37806"/>
    <cellStyle name="RIGs input cells 7 4 2 6" xfId="37807"/>
    <cellStyle name="RIGs input cells 7 4 2 7" xfId="37808"/>
    <cellStyle name="RIGs input cells 7 4 2 8" xfId="37809"/>
    <cellStyle name="RIGs input cells 7 4 2 9" xfId="37810"/>
    <cellStyle name="RIGs input cells 7 4 20" xfId="26206"/>
    <cellStyle name="RIGs input cells 7 4 21" xfId="26207"/>
    <cellStyle name="RIGs input cells 7 4 22" xfId="26208"/>
    <cellStyle name="RIGs input cells 7 4 23" xfId="26209"/>
    <cellStyle name="RIGs input cells 7 4 24" xfId="26210"/>
    <cellStyle name="RIGs input cells 7 4 25" xfId="26211"/>
    <cellStyle name="RIGs input cells 7 4 26" xfId="26212"/>
    <cellStyle name="RIGs input cells 7 4 27" xfId="26213"/>
    <cellStyle name="RIGs input cells 7 4 28" xfId="26214"/>
    <cellStyle name="RIGs input cells 7 4 29" xfId="26215"/>
    <cellStyle name="RIGs input cells 7 4 3" xfId="26216"/>
    <cellStyle name="RIGs input cells 7 4 30" xfId="26217"/>
    <cellStyle name="RIGs input cells 7 4 31" xfId="26218"/>
    <cellStyle name="RIGs input cells 7 4 32" xfId="26219"/>
    <cellStyle name="RIGs input cells 7 4 33" xfId="26220"/>
    <cellStyle name="RIGs input cells 7 4 34" xfId="26221"/>
    <cellStyle name="RIGs input cells 7 4 4" xfId="26222"/>
    <cellStyle name="RIGs input cells 7 4 5" xfId="26223"/>
    <cellStyle name="RIGs input cells 7 4 6" xfId="26224"/>
    <cellStyle name="RIGs input cells 7 4 7" xfId="26225"/>
    <cellStyle name="RIGs input cells 7 4 8" xfId="26226"/>
    <cellStyle name="RIGs input cells 7 4 9" xfId="26227"/>
    <cellStyle name="RIGs input cells 7 5" xfId="1680"/>
    <cellStyle name="RIGs input cells 7 5 10" xfId="26228"/>
    <cellStyle name="RIGs input cells 7 5 11" xfId="26229"/>
    <cellStyle name="RIGs input cells 7 5 12" xfId="26230"/>
    <cellStyle name="RIGs input cells 7 5 13" xfId="26231"/>
    <cellStyle name="RIGs input cells 7 5 14" xfId="26232"/>
    <cellStyle name="RIGs input cells 7 5 15" xfId="26233"/>
    <cellStyle name="RIGs input cells 7 5 16" xfId="26234"/>
    <cellStyle name="RIGs input cells 7 5 17" xfId="26235"/>
    <cellStyle name="RIGs input cells 7 5 18" xfId="26236"/>
    <cellStyle name="RIGs input cells 7 5 19" xfId="26237"/>
    <cellStyle name="RIGs input cells 7 5 2" xfId="26238"/>
    <cellStyle name="RIGs input cells 7 5 2 10" xfId="37811"/>
    <cellStyle name="RIGs input cells 7 5 2 11" xfId="37812"/>
    <cellStyle name="RIGs input cells 7 5 2 12" xfId="37813"/>
    <cellStyle name="RIGs input cells 7 5 2 13" xfId="37814"/>
    <cellStyle name="RIGs input cells 7 5 2 2" xfId="37815"/>
    <cellStyle name="RIGs input cells 7 5 2 3" xfId="37816"/>
    <cellStyle name="RIGs input cells 7 5 2 4" xfId="37817"/>
    <cellStyle name="RIGs input cells 7 5 2 5" xfId="37818"/>
    <cellStyle name="RIGs input cells 7 5 2 6" xfId="37819"/>
    <cellStyle name="RIGs input cells 7 5 2 7" xfId="37820"/>
    <cellStyle name="RIGs input cells 7 5 2 8" xfId="37821"/>
    <cellStyle name="RIGs input cells 7 5 2 9" xfId="37822"/>
    <cellStyle name="RIGs input cells 7 5 20" xfId="26239"/>
    <cellStyle name="RIGs input cells 7 5 21" xfId="26240"/>
    <cellStyle name="RIGs input cells 7 5 22" xfId="26241"/>
    <cellStyle name="RIGs input cells 7 5 23" xfId="26242"/>
    <cellStyle name="RIGs input cells 7 5 24" xfId="26243"/>
    <cellStyle name="RIGs input cells 7 5 25" xfId="26244"/>
    <cellStyle name="RIGs input cells 7 5 26" xfId="26245"/>
    <cellStyle name="RIGs input cells 7 5 27" xfId="26246"/>
    <cellStyle name="RIGs input cells 7 5 28" xfId="26247"/>
    <cellStyle name="RIGs input cells 7 5 29" xfId="26248"/>
    <cellStyle name="RIGs input cells 7 5 3" xfId="26249"/>
    <cellStyle name="RIGs input cells 7 5 30" xfId="26250"/>
    <cellStyle name="RIGs input cells 7 5 31" xfId="26251"/>
    <cellStyle name="RIGs input cells 7 5 32" xfId="26252"/>
    <cellStyle name="RIGs input cells 7 5 33" xfId="26253"/>
    <cellStyle name="RIGs input cells 7 5 34" xfId="26254"/>
    <cellStyle name="RIGs input cells 7 5 4" xfId="26255"/>
    <cellStyle name="RIGs input cells 7 5 5" xfId="26256"/>
    <cellStyle name="RIGs input cells 7 5 6" xfId="26257"/>
    <cellStyle name="RIGs input cells 7 5 7" xfId="26258"/>
    <cellStyle name="RIGs input cells 7 5 8" xfId="26259"/>
    <cellStyle name="RIGs input cells 7 5 9" xfId="26260"/>
    <cellStyle name="RIGs input cells 7 6" xfId="26261"/>
    <cellStyle name="RIGs input cells 7 6 10" xfId="37823"/>
    <cellStyle name="RIGs input cells 7 6 11" xfId="37824"/>
    <cellStyle name="RIGs input cells 7 6 12" xfId="37825"/>
    <cellStyle name="RIGs input cells 7 6 13" xfId="37826"/>
    <cellStyle name="RIGs input cells 7 6 2" xfId="37827"/>
    <cellStyle name="RIGs input cells 7 6 3" xfId="37828"/>
    <cellStyle name="RIGs input cells 7 6 4" xfId="37829"/>
    <cellStyle name="RIGs input cells 7 6 5" xfId="37830"/>
    <cellStyle name="RIGs input cells 7 6 6" xfId="37831"/>
    <cellStyle name="RIGs input cells 7 6 7" xfId="37832"/>
    <cellStyle name="RIGs input cells 7 6 8" xfId="37833"/>
    <cellStyle name="RIGs input cells 7 6 9" xfId="37834"/>
    <cellStyle name="RIGs input cells 7 7" xfId="26262"/>
    <cellStyle name="RIGs input cells 7 8" xfId="26263"/>
    <cellStyle name="RIGs input cells 7 9" xfId="26264"/>
    <cellStyle name="RIGs input cells 7_4 28 1_Asst_Health_Crit_AllTO_RIIO_20110714pm" xfId="1681"/>
    <cellStyle name="RIGs input cells 8" xfId="1682"/>
    <cellStyle name="RIGs input cells 8 10" xfId="26265"/>
    <cellStyle name="RIGs input cells 8 11" xfId="26266"/>
    <cellStyle name="RIGs input cells 8 12" xfId="26267"/>
    <cellStyle name="RIGs input cells 8 13" xfId="26268"/>
    <cellStyle name="RIGs input cells 8 14" xfId="26269"/>
    <cellStyle name="RIGs input cells 8 15" xfId="26270"/>
    <cellStyle name="RIGs input cells 8 16" xfId="26271"/>
    <cellStyle name="RIGs input cells 8 17" xfId="26272"/>
    <cellStyle name="RIGs input cells 8 18" xfId="26273"/>
    <cellStyle name="RIGs input cells 8 19" xfId="26274"/>
    <cellStyle name="RIGs input cells 8 2" xfId="1683"/>
    <cellStyle name="RIGs input cells 8 2 10" xfId="26275"/>
    <cellStyle name="RIGs input cells 8 2 11" xfId="26276"/>
    <cellStyle name="RIGs input cells 8 2 12" xfId="26277"/>
    <cellStyle name="RIGs input cells 8 2 13" xfId="26278"/>
    <cellStyle name="RIGs input cells 8 2 14" xfId="26279"/>
    <cellStyle name="RIGs input cells 8 2 15" xfId="26280"/>
    <cellStyle name="RIGs input cells 8 2 16" xfId="26281"/>
    <cellStyle name="RIGs input cells 8 2 17" xfId="26282"/>
    <cellStyle name="RIGs input cells 8 2 18" xfId="26283"/>
    <cellStyle name="RIGs input cells 8 2 19" xfId="26284"/>
    <cellStyle name="RIGs input cells 8 2 2" xfId="1684"/>
    <cellStyle name="RIGs input cells 8 2 2 10" xfId="26285"/>
    <cellStyle name="RIGs input cells 8 2 2 11" xfId="26286"/>
    <cellStyle name="RIGs input cells 8 2 2 12" xfId="26287"/>
    <cellStyle name="RIGs input cells 8 2 2 13" xfId="26288"/>
    <cellStyle name="RIGs input cells 8 2 2 14" xfId="26289"/>
    <cellStyle name="RIGs input cells 8 2 2 15" xfId="26290"/>
    <cellStyle name="RIGs input cells 8 2 2 16" xfId="26291"/>
    <cellStyle name="RIGs input cells 8 2 2 17" xfId="26292"/>
    <cellStyle name="RIGs input cells 8 2 2 18" xfId="26293"/>
    <cellStyle name="RIGs input cells 8 2 2 19" xfId="26294"/>
    <cellStyle name="RIGs input cells 8 2 2 2" xfId="26295"/>
    <cellStyle name="RIGs input cells 8 2 2 2 10" xfId="37835"/>
    <cellStyle name="RIGs input cells 8 2 2 2 11" xfId="37836"/>
    <cellStyle name="RIGs input cells 8 2 2 2 12" xfId="37837"/>
    <cellStyle name="RIGs input cells 8 2 2 2 13" xfId="37838"/>
    <cellStyle name="RIGs input cells 8 2 2 2 2" xfId="37839"/>
    <cellStyle name="RIGs input cells 8 2 2 2 3" xfId="37840"/>
    <cellStyle name="RIGs input cells 8 2 2 2 4" xfId="37841"/>
    <cellStyle name="RIGs input cells 8 2 2 2 5" xfId="37842"/>
    <cellStyle name="RIGs input cells 8 2 2 2 6" xfId="37843"/>
    <cellStyle name="RIGs input cells 8 2 2 2 7" xfId="37844"/>
    <cellStyle name="RIGs input cells 8 2 2 2 8" xfId="37845"/>
    <cellStyle name="RIGs input cells 8 2 2 2 9" xfId="37846"/>
    <cellStyle name="RIGs input cells 8 2 2 20" xfId="26296"/>
    <cellStyle name="RIGs input cells 8 2 2 21" xfId="26297"/>
    <cellStyle name="RIGs input cells 8 2 2 22" xfId="26298"/>
    <cellStyle name="RIGs input cells 8 2 2 23" xfId="26299"/>
    <cellStyle name="RIGs input cells 8 2 2 24" xfId="26300"/>
    <cellStyle name="RIGs input cells 8 2 2 25" xfId="26301"/>
    <cellStyle name="RIGs input cells 8 2 2 26" xfId="26302"/>
    <cellStyle name="RIGs input cells 8 2 2 27" xfId="26303"/>
    <cellStyle name="RIGs input cells 8 2 2 28" xfId="26304"/>
    <cellStyle name="RIGs input cells 8 2 2 29" xfId="26305"/>
    <cellStyle name="RIGs input cells 8 2 2 3" xfId="26306"/>
    <cellStyle name="RIGs input cells 8 2 2 30" xfId="26307"/>
    <cellStyle name="RIGs input cells 8 2 2 31" xfId="26308"/>
    <cellStyle name="RIGs input cells 8 2 2 32" xfId="26309"/>
    <cellStyle name="RIGs input cells 8 2 2 33" xfId="26310"/>
    <cellStyle name="RIGs input cells 8 2 2 34" xfId="26311"/>
    <cellStyle name="RIGs input cells 8 2 2 4" xfId="26312"/>
    <cellStyle name="RIGs input cells 8 2 2 5" xfId="26313"/>
    <cellStyle name="RIGs input cells 8 2 2 6" xfId="26314"/>
    <cellStyle name="RIGs input cells 8 2 2 7" xfId="26315"/>
    <cellStyle name="RIGs input cells 8 2 2 8" xfId="26316"/>
    <cellStyle name="RIGs input cells 8 2 2 9" xfId="26317"/>
    <cellStyle name="RIGs input cells 8 2 20" xfId="26318"/>
    <cellStyle name="RIGs input cells 8 2 21" xfId="26319"/>
    <cellStyle name="RIGs input cells 8 2 22" xfId="26320"/>
    <cellStyle name="RIGs input cells 8 2 23" xfId="26321"/>
    <cellStyle name="RIGs input cells 8 2 24" xfId="26322"/>
    <cellStyle name="RIGs input cells 8 2 25" xfId="26323"/>
    <cellStyle name="RIGs input cells 8 2 26" xfId="26324"/>
    <cellStyle name="RIGs input cells 8 2 27" xfId="26325"/>
    <cellStyle name="RIGs input cells 8 2 28" xfId="26326"/>
    <cellStyle name="RIGs input cells 8 2 29" xfId="26327"/>
    <cellStyle name="RIGs input cells 8 2 3" xfId="26328"/>
    <cellStyle name="RIGs input cells 8 2 3 10" xfId="37847"/>
    <cellStyle name="RIGs input cells 8 2 3 11" xfId="37848"/>
    <cellStyle name="RIGs input cells 8 2 3 12" xfId="37849"/>
    <cellStyle name="RIGs input cells 8 2 3 13" xfId="37850"/>
    <cellStyle name="RIGs input cells 8 2 3 2" xfId="37851"/>
    <cellStyle name="RIGs input cells 8 2 3 3" xfId="37852"/>
    <cellStyle name="RIGs input cells 8 2 3 4" xfId="37853"/>
    <cellStyle name="RIGs input cells 8 2 3 5" xfId="37854"/>
    <cellStyle name="RIGs input cells 8 2 3 6" xfId="37855"/>
    <cellStyle name="RIGs input cells 8 2 3 7" xfId="37856"/>
    <cellStyle name="RIGs input cells 8 2 3 8" xfId="37857"/>
    <cellStyle name="RIGs input cells 8 2 3 9" xfId="37858"/>
    <cellStyle name="RIGs input cells 8 2 30" xfId="26329"/>
    <cellStyle name="RIGs input cells 8 2 31" xfId="26330"/>
    <cellStyle name="RIGs input cells 8 2 4" xfId="26331"/>
    <cellStyle name="RIGs input cells 8 2 5" xfId="26332"/>
    <cellStyle name="RIGs input cells 8 2 6" xfId="26333"/>
    <cellStyle name="RIGs input cells 8 2 7" xfId="26334"/>
    <cellStyle name="RIGs input cells 8 2 8" xfId="26335"/>
    <cellStyle name="RIGs input cells 8 2 9" xfId="26336"/>
    <cellStyle name="RIGs input cells 8 2_4 28 1_Asst_Health_Crit_AllTO_RIIO_20110714pm" xfId="1685"/>
    <cellStyle name="RIGs input cells 8 20" xfId="26337"/>
    <cellStyle name="RIGs input cells 8 21" xfId="26338"/>
    <cellStyle name="RIGs input cells 8 22" xfId="26339"/>
    <cellStyle name="RIGs input cells 8 23" xfId="26340"/>
    <cellStyle name="RIGs input cells 8 24" xfId="26341"/>
    <cellStyle name="RIGs input cells 8 25" xfId="26342"/>
    <cellStyle name="RIGs input cells 8 26" xfId="26343"/>
    <cellStyle name="RIGs input cells 8 27" xfId="26344"/>
    <cellStyle name="RIGs input cells 8 28" xfId="26345"/>
    <cellStyle name="RIGs input cells 8 29" xfId="26346"/>
    <cellStyle name="RIGs input cells 8 3" xfId="1686"/>
    <cellStyle name="RIGs input cells 8 3 10" xfId="26347"/>
    <cellStyle name="RIGs input cells 8 3 11" xfId="26348"/>
    <cellStyle name="RIGs input cells 8 3 12" xfId="26349"/>
    <cellStyle name="RIGs input cells 8 3 13" xfId="26350"/>
    <cellStyle name="RIGs input cells 8 3 14" xfId="26351"/>
    <cellStyle name="RIGs input cells 8 3 15" xfId="26352"/>
    <cellStyle name="RIGs input cells 8 3 16" xfId="26353"/>
    <cellStyle name="RIGs input cells 8 3 17" xfId="26354"/>
    <cellStyle name="RIGs input cells 8 3 18" xfId="26355"/>
    <cellStyle name="RIGs input cells 8 3 19" xfId="26356"/>
    <cellStyle name="RIGs input cells 8 3 2" xfId="26357"/>
    <cellStyle name="RIGs input cells 8 3 2 10" xfId="37859"/>
    <cellStyle name="RIGs input cells 8 3 2 11" xfId="37860"/>
    <cellStyle name="RIGs input cells 8 3 2 12" xfId="37861"/>
    <cellStyle name="RIGs input cells 8 3 2 13" xfId="37862"/>
    <cellStyle name="RIGs input cells 8 3 2 2" xfId="37863"/>
    <cellStyle name="RIGs input cells 8 3 2 3" xfId="37864"/>
    <cellStyle name="RIGs input cells 8 3 2 4" xfId="37865"/>
    <cellStyle name="RIGs input cells 8 3 2 5" xfId="37866"/>
    <cellStyle name="RIGs input cells 8 3 2 6" xfId="37867"/>
    <cellStyle name="RIGs input cells 8 3 2 7" xfId="37868"/>
    <cellStyle name="RIGs input cells 8 3 2 8" xfId="37869"/>
    <cellStyle name="RIGs input cells 8 3 2 9" xfId="37870"/>
    <cellStyle name="RIGs input cells 8 3 20" xfId="26358"/>
    <cellStyle name="RIGs input cells 8 3 21" xfId="26359"/>
    <cellStyle name="RIGs input cells 8 3 22" xfId="26360"/>
    <cellStyle name="RIGs input cells 8 3 23" xfId="26361"/>
    <cellStyle name="RIGs input cells 8 3 24" xfId="26362"/>
    <cellStyle name="RIGs input cells 8 3 25" xfId="26363"/>
    <cellStyle name="RIGs input cells 8 3 26" xfId="26364"/>
    <cellStyle name="RIGs input cells 8 3 27" xfId="26365"/>
    <cellStyle name="RIGs input cells 8 3 28" xfId="26366"/>
    <cellStyle name="RIGs input cells 8 3 29" xfId="26367"/>
    <cellStyle name="RIGs input cells 8 3 3" xfId="26368"/>
    <cellStyle name="RIGs input cells 8 3 30" xfId="26369"/>
    <cellStyle name="RIGs input cells 8 3 4" xfId="26370"/>
    <cellStyle name="RIGs input cells 8 3 5" xfId="26371"/>
    <cellStyle name="RIGs input cells 8 3 6" xfId="26372"/>
    <cellStyle name="RIGs input cells 8 3 7" xfId="26373"/>
    <cellStyle name="RIGs input cells 8 3 8" xfId="26374"/>
    <cellStyle name="RIGs input cells 8 3 9" xfId="26375"/>
    <cellStyle name="RIGs input cells 8 30" xfId="26376"/>
    <cellStyle name="RIGs input cells 8 31" xfId="26377"/>
    <cellStyle name="RIGs input cells 8 32" xfId="26378"/>
    <cellStyle name="RIGs input cells 8 33" xfId="26379"/>
    <cellStyle name="RIGs input cells 8 4" xfId="1687"/>
    <cellStyle name="RIGs input cells 8 4 10" xfId="26380"/>
    <cellStyle name="RIGs input cells 8 4 11" xfId="26381"/>
    <cellStyle name="RIGs input cells 8 4 12" xfId="26382"/>
    <cellStyle name="RIGs input cells 8 4 13" xfId="26383"/>
    <cellStyle name="RIGs input cells 8 4 14" xfId="26384"/>
    <cellStyle name="RIGs input cells 8 4 15" xfId="26385"/>
    <cellStyle name="RIGs input cells 8 4 16" xfId="26386"/>
    <cellStyle name="RIGs input cells 8 4 17" xfId="26387"/>
    <cellStyle name="RIGs input cells 8 4 18" xfId="26388"/>
    <cellStyle name="RIGs input cells 8 4 19" xfId="26389"/>
    <cellStyle name="RIGs input cells 8 4 2" xfId="26390"/>
    <cellStyle name="RIGs input cells 8 4 2 10" xfId="37871"/>
    <cellStyle name="RIGs input cells 8 4 2 11" xfId="37872"/>
    <cellStyle name="RIGs input cells 8 4 2 12" xfId="37873"/>
    <cellStyle name="RIGs input cells 8 4 2 13" xfId="37874"/>
    <cellStyle name="RIGs input cells 8 4 2 2" xfId="37875"/>
    <cellStyle name="RIGs input cells 8 4 2 3" xfId="37876"/>
    <cellStyle name="RIGs input cells 8 4 2 4" xfId="37877"/>
    <cellStyle name="RIGs input cells 8 4 2 5" xfId="37878"/>
    <cellStyle name="RIGs input cells 8 4 2 6" xfId="37879"/>
    <cellStyle name="RIGs input cells 8 4 2 7" xfId="37880"/>
    <cellStyle name="RIGs input cells 8 4 2 8" xfId="37881"/>
    <cellStyle name="RIGs input cells 8 4 2 9" xfId="37882"/>
    <cellStyle name="RIGs input cells 8 4 20" xfId="26391"/>
    <cellStyle name="RIGs input cells 8 4 21" xfId="26392"/>
    <cellStyle name="RIGs input cells 8 4 22" xfId="26393"/>
    <cellStyle name="RIGs input cells 8 4 23" xfId="26394"/>
    <cellStyle name="RIGs input cells 8 4 24" xfId="26395"/>
    <cellStyle name="RIGs input cells 8 4 25" xfId="26396"/>
    <cellStyle name="RIGs input cells 8 4 26" xfId="26397"/>
    <cellStyle name="RIGs input cells 8 4 27" xfId="26398"/>
    <cellStyle name="RIGs input cells 8 4 28" xfId="26399"/>
    <cellStyle name="RIGs input cells 8 4 29" xfId="26400"/>
    <cellStyle name="RIGs input cells 8 4 3" xfId="26401"/>
    <cellStyle name="RIGs input cells 8 4 30" xfId="26402"/>
    <cellStyle name="RIGs input cells 8 4 4" xfId="26403"/>
    <cellStyle name="RIGs input cells 8 4 5" xfId="26404"/>
    <cellStyle name="RIGs input cells 8 4 6" xfId="26405"/>
    <cellStyle name="RIGs input cells 8 4 7" xfId="26406"/>
    <cellStyle name="RIGs input cells 8 4 8" xfId="26407"/>
    <cellStyle name="RIGs input cells 8 4 9" xfId="26408"/>
    <cellStyle name="RIGs input cells 8 5" xfId="26409"/>
    <cellStyle name="RIGs input cells 8 5 10" xfId="37883"/>
    <cellStyle name="RIGs input cells 8 5 11" xfId="37884"/>
    <cellStyle name="RIGs input cells 8 5 12" xfId="37885"/>
    <cellStyle name="RIGs input cells 8 5 13" xfId="37886"/>
    <cellStyle name="RIGs input cells 8 5 2" xfId="37887"/>
    <cellStyle name="RIGs input cells 8 5 3" xfId="37888"/>
    <cellStyle name="RIGs input cells 8 5 4" xfId="37889"/>
    <cellStyle name="RIGs input cells 8 5 5" xfId="37890"/>
    <cellStyle name="RIGs input cells 8 5 6" xfId="37891"/>
    <cellStyle name="RIGs input cells 8 5 7" xfId="37892"/>
    <cellStyle name="RIGs input cells 8 5 8" xfId="37893"/>
    <cellStyle name="RIGs input cells 8 5 9" xfId="37894"/>
    <cellStyle name="RIGs input cells 8 6" xfId="26410"/>
    <cellStyle name="RIGs input cells 8 7" xfId="26411"/>
    <cellStyle name="RIGs input cells 8 8" xfId="26412"/>
    <cellStyle name="RIGs input cells 8 9" xfId="26413"/>
    <cellStyle name="RIGs input cells 8_4 28 1_Asst_Health_Crit_AllTO_RIIO_20110714pm" xfId="1688"/>
    <cellStyle name="RIGs input cells 9" xfId="1689"/>
    <cellStyle name="RIGs input cells 9 10" xfId="26414"/>
    <cellStyle name="RIGs input cells 9 11" xfId="26415"/>
    <cellStyle name="RIGs input cells 9 12" xfId="26416"/>
    <cellStyle name="RIGs input cells 9 13" xfId="26417"/>
    <cellStyle name="RIGs input cells 9 14" xfId="26418"/>
    <cellStyle name="RIGs input cells 9 15" xfId="26419"/>
    <cellStyle name="RIGs input cells 9 16" xfId="26420"/>
    <cellStyle name="RIGs input cells 9 17" xfId="26421"/>
    <cellStyle name="RIGs input cells 9 18" xfId="26422"/>
    <cellStyle name="RIGs input cells 9 19" xfId="26423"/>
    <cellStyle name="RIGs input cells 9 2" xfId="1690"/>
    <cellStyle name="RIGs input cells 9 2 10" xfId="26424"/>
    <cellStyle name="RIGs input cells 9 2 11" xfId="26425"/>
    <cellStyle name="RIGs input cells 9 2 12" xfId="26426"/>
    <cellStyle name="RIGs input cells 9 2 13" xfId="26427"/>
    <cellStyle name="RIGs input cells 9 2 14" xfId="26428"/>
    <cellStyle name="RIGs input cells 9 2 15" xfId="26429"/>
    <cellStyle name="RIGs input cells 9 2 16" xfId="26430"/>
    <cellStyle name="RIGs input cells 9 2 17" xfId="26431"/>
    <cellStyle name="RIGs input cells 9 2 18" xfId="26432"/>
    <cellStyle name="RIGs input cells 9 2 19" xfId="26433"/>
    <cellStyle name="RIGs input cells 9 2 2" xfId="26434"/>
    <cellStyle name="RIGs input cells 9 2 2 10" xfId="37895"/>
    <cellStyle name="RIGs input cells 9 2 2 11" xfId="37896"/>
    <cellStyle name="RIGs input cells 9 2 2 12" xfId="37897"/>
    <cellStyle name="RIGs input cells 9 2 2 13" xfId="37898"/>
    <cellStyle name="RIGs input cells 9 2 2 2" xfId="37899"/>
    <cellStyle name="RIGs input cells 9 2 2 3" xfId="37900"/>
    <cellStyle name="RIGs input cells 9 2 2 4" xfId="37901"/>
    <cellStyle name="RIGs input cells 9 2 2 5" xfId="37902"/>
    <cellStyle name="RIGs input cells 9 2 2 6" xfId="37903"/>
    <cellStyle name="RIGs input cells 9 2 2 7" xfId="37904"/>
    <cellStyle name="RIGs input cells 9 2 2 8" xfId="37905"/>
    <cellStyle name="RIGs input cells 9 2 2 9" xfId="37906"/>
    <cellStyle name="RIGs input cells 9 2 20" xfId="26435"/>
    <cellStyle name="RIGs input cells 9 2 21" xfId="26436"/>
    <cellStyle name="RIGs input cells 9 2 22" xfId="26437"/>
    <cellStyle name="RIGs input cells 9 2 23" xfId="26438"/>
    <cellStyle name="RIGs input cells 9 2 24" xfId="26439"/>
    <cellStyle name="RIGs input cells 9 2 25" xfId="26440"/>
    <cellStyle name="RIGs input cells 9 2 26" xfId="26441"/>
    <cellStyle name="RIGs input cells 9 2 27" xfId="26442"/>
    <cellStyle name="RIGs input cells 9 2 28" xfId="26443"/>
    <cellStyle name="RIGs input cells 9 2 29" xfId="26444"/>
    <cellStyle name="RIGs input cells 9 2 3" xfId="26445"/>
    <cellStyle name="RIGs input cells 9 2 30" xfId="26446"/>
    <cellStyle name="RIGs input cells 9 2 31" xfId="26447"/>
    <cellStyle name="RIGs input cells 9 2 32" xfId="26448"/>
    <cellStyle name="RIGs input cells 9 2 33" xfId="26449"/>
    <cellStyle name="RIGs input cells 9 2 34" xfId="26450"/>
    <cellStyle name="RIGs input cells 9 2 4" xfId="26451"/>
    <cellStyle name="RIGs input cells 9 2 5" xfId="26452"/>
    <cellStyle name="RIGs input cells 9 2 6" xfId="26453"/>
    <cellStyle name="RIGs input cells 9 2 7" xfId="26454"/>
    <cellStyle name="RIGs input cells 9 2 8" xfId="26455"/>
    <cellStyle name="RIGs input cells 9 2 9" xfId="26456"/>
    <cellStyle name="RIGs input cells 9 20" xfId="26457"/>
    <cellStyle name="RIGs input cells 9 21" xfId="26458"/>
    <cellStyle name="RIGs input cells 9 22" xfId="26459"/>
    <cellStyle name="RIGs input cells 9 23" xfId="26460"/>
    <cellStyle name="RIGs input cells 9 24" xfId="26461"/>
    <cellStyle name="RIGs input cells 9 25" xfId="26462"/>
    <cellStyle name="RIGs input cells 9 26" xfId="26463"/>
    <cellStyle name="RIGs input cells 9 27" xfId="26464"/>
    <cellStyle name="RIGs input cells 9 28" xfId="26465"/>
    <cellStyle name="RIGs input cells 9 29" xfId="26466"/>
    <cellStyle name="RIGs input cells 9 3" xfId="26467"/>
    <cellStyle name="RIGs input cells 9 3 10" xfId="37907"/>
    <cellStyle name="RIGs input cells 9 3 11" xfId="37908"/>
    <cellStyle name="RIGs input cells 9 3 12" xfId="37909"/>
    <cellStyle name="RIGs input cells 9 3 13" xfId="37910"/>
    <cellStyle name="RIGs input cells 9 3 2" xfId="37911"/>
    <cellStyle name="RIGs input cells 9 3 3" xfId="37912"/>
    <cellStyle name="RIGs input cells 9 3 4" xfId="37913"/>
    <cellStyle name="RIGs input cells 9 3 5" xfId="37914"/>
    <cellStyle name="RIGs input cells 9 3 6" xfId="37915"/>
    <cellStyle name="RIGs input cells 9 3 7" xfId="37916"/>
    <cellStyle name="RIGs input cells 9 3 8" xfId="37917"/>
    <cellStyle name="RIGs input cells 9 3 9" xfId="37918"/>
    <cellStyle name="RIGs input cells 9 30" xfId="26468"/>
    <cellStyle name="RIGs input cells 9 31" xfId="26469"/>
    <cellStyle name="RIGs input cells 9 32" xfId="26470"/>
    <cellStyle name="RIGs input cells 9 33" xfId="26471"/>
    <cellStyle name="RIGs input cells 9 34" xfId="26472"/>
    <cellStyle name="RIGs input cells 9 35" xfId="26473"/>
    <cellStyle name="RIGs input cells 9 4" xfId="26474"/>
    <cellStyle name="RIGs input cells 9 5" xfId="26475"/>
    <cellStyle name="RIGs input cells 9 6" xfId="26476"/>
    <cellStyle name="RIGs input cells 9 7" xfId="26477"/>
    <cellStyle name="RIGs input cells 9 8" xfId="26478"/>
    <cellStyle name="RIGs input cells 9 9" xfId="26479"/>
    <cellStyle name="RIGs input cells 9_4 28 1_Asst_Health_Crit_AllTO_RIIO_20110714pm" xfId="1691"/>
    <cellStyle name="RIGs input cells_1.3s Accounting C Costs Scots" xfId="1692"/>
    <cellStyle name="RIGs input totals" xfId="135"/>
    <cellStyle name="RIGs input totals 10" xfId="1693"/>
    <cellStyle name="RIGs input totals 10 10" xfId="26480"/>
    <cellStyle name="RIGs input totals 10 11" xfId="26481"/>
    <cellStyle name="RIGs input totals 10 12" xfId="26482"/>
    <cellStyle name="RIGs input totals 10 13" xfId="26483"/>
    <cellStyle name="RIGs input totals 10 14" xfId="26484"/>
    <cellStyle name="RIGs input totals 10 15" xfId="26485"/>
    <cellStyle name="RIGs input totals 10 16" xfId="26486"/>
    <cellStyle name="RIGs input totals 10 17" xfId="26487"/>
    <cellStyle name="RIGs input totals 10 18" xfId="26488"/>
    <cellStyle name="RIGs input totals 10 19" xfId="26489"/>
    <cellStyle name="RIGs input totals 10 2" xfId="26490"/>
    <cellStyle name="RIGs input totals 10 2 10" xfId="37919"/>
    <cellStyle name="RIGs input totals 10 2 11" xfId="37920"/>
    <cellStyle name="RIGs input totals 10 2 12" xfId="37921"/>
    <cellStyle name="RIGs input totals 10 2 13" xfId="37922"/>
    <cellStyle name="RIGs input totals 10 2 2" xfId="37923"/>
    <cellStyle name="RIGs input totals 10 2 3" xfId="37924"/>
    <cellStyle name="RIGs input totals 10 2 4" xfId="37925"/>
    <cellStyle name="RIGs input totals 10 2 5" xfId="37926"/>
    <cellStyle name="RIGs input totals 10 2 6" xfId="37927"/>
    <cellStyle name="RIGs input totals 10 2 7" xfId="37928"/>
    <cellStyle name="RIGs input totals 10 2 8" xfId="37929"/>
    <cellStyle name="RIGs input totals 10 2 9" xfId="37930"/>
    <cellStyle name="RIGs input totals 10 20" xfId="26491"/>
    <cellStyle name="RIGs input totals 10 21" xfId="26492"/>
    <cellStyle name="RIGs input totals 10 22" xfId="26493"/>
    <cellStyle name="RIGs input totals 10 23" xfId="26494"/>
    <cellStyle name="RIGs input totals 10 24" xfId="26495"/>
    <cellStyle name="RIGs input totals 10 25" xfId="26496"/>
    <cellStyle name="RIGs input totals 10 26" xfId="26497"/>
    <cellStyle name="RIGs input totals 10 27" xfId="26498"/>
    <cellStyle name="RIGs input totals 10 28" xfId="26499"/>
    <cellStyle name="RIGs input totals 10 29" xfId="26500"/>
    <cellStyle name="RIGs input totals 10 3" xfId="26501"/>
    <cellStyle name="RIGs input totals 10 30" xfId="26502"/>
    <cellStyle name="RIGs input totals 10 31" xfId="26503"/>
    <cellStyle name="RIGs input totals 10 32" xfId="26504"/>
    <cellStyle name="RIGs input totals 10 33" xfId="26505"/>
    <cellStyle name="RIGs input totals 10 34" xfId="26506"/>
    <cellStyle name="RIGs input totals 10 4" xfId="26507"/>
    <cellStyle name="RIGs input totals 10 5" xfId="26508"/>
    <cellStyle name="RIGs input totals 10 6" xfId="26509"/>
    <cellStyle name="RIGs input totals 10 7" xfId="26510"/>
    <cellStyle name="RIGs input totals 10 8" xfId="26511"/>
    <cellStyle name="RIGs input totals 10 9" xfId="26512"/>
    <cellStyle name="RIGs input totals 11" xfId="1694"/>
    <cellStyle name="RIGs input totals 11 10" xfId="26513"/>
    <cellStyle name="RIGs input totals 11 11" xfId="26514"/>
    <cellStyle name="RIGs input totals 11 12" xfId="26515"/>
    <cellStyle name="RIGs input totals 11 13" xfId="26516"/>
    <cellStyle name="RIGs input totals 11 14" xfId="26517"/>
    <cellStyle name="RIGs input totals 11 15" xfId="26518"/>
    <cellStyle name="RIGs input totals 11 16" xfId="26519"/>
    <cellStyle name="RIGs input totals 11 17" xfId="26520"/>
    <cellStyle name="RIGs input totals 11 18" xfId="26521"/>
    <cellStyle name="RIGs input totals 11 19" xfId="26522"/>
    <cellStyle name="RIGs input totals 11 2" xfId="26523"/>
    <cellStyle name="RIGs input totals 11 2 10" xfId="37931"/>
    <cellStyle name="RIGs input totals 11 2 11" xfId="37932"/>
    <cellStyle name="RIGs input totals 11 2 12" xfId="37933"/>
    <cellStyle name="RIGs input totals 11 2 13" xfId="37934"/>
    <cellStyle name="RIGs input totals 11 2 2" xfId="37935"/>
    <cellStyle name="RIGs input totals 11 2 3" xfId="37936"/>
    <cellStyle name="RIGs input totals 11 2 4" xfId="37937"/>
    <cellStyle name="RIGs input totals 11 2 5" xfId="37938"/>
    <cellStyle name="RIGs input totals 11 2 6" xfId="37939"/>
    <cellStyle name="RIGs input totals 11 2 7" xfId="37940"/>
    <cellStyle name="RIGs input totals 11 2 8" xfId="37941"/>
    <cellStyle name="RIGs input totals 11 2 9" xfId="37942"/>
    <cellStyle name="RIGs input totals 11 20" xfId="26524"/>
    <cellStyle name="RIGs input totals 11 21" xfId="26525"/>
    <cellStyle name="RIGs input totals 11 22" xfId="26526"/>
    <cellStyle name="RIGs input totals 11 23" xfId="26527"/>
    <cellStyle name="RIGs input totals 11 24" xfId="26528"/>
    <cellStyle name="RIGs input totals 11 25" xfId="26529"/>
    <cellStyle name="RIGs input totals 11 26" xfId="26530"/>
    <cellStyle name="RIGs input totals 11 27" xfId="26531"/>
    <cellStyle name="RIGs input totals 11 28" xfId="26532"/>
    <cellStyle name="RIGs input totals 11 29" xfId="26533"/>
    <cellStyle name="RIGs input totals 11 3" xfId="26534"/>
    <cellStyle name="RIGs input totals 11 30" xfId="26535"/>
    <cellStyle name="RIGs input totals 11 31" xfId="26536"/>
    <cellStyle name="RIGs input totals 11 32" xfId="26537"/>
    <cellStyle name="RIGs input totals 11 33" xfId="26538"/>
    <cellStyle name="RIGs input totals 11 34" xfId="26539"/>
    <cellStyle name="RIGs input totals 11 4" xfId="26540"/>
    <cellStyle name="RIGs input totals 11 5" xfId="26541"/>
    <cellStyle name="RIGs input totals 11 6" xfId="26542"/>
    <cellStyle name="RIGs input totals 11 7" xfId="26543"/>
    <cellStyle name="RIGs input totals 11 8" xfId="26544"/>
    <cellStyle name="RIGs input totals 11 9" xfId="26545"/>
    <cellStyle name="RIGs input totals 12" xfId="1695"/>
    <cellStyle name="RIGs input totals 12 10" xfId="26546"/>
    <cellStyle name="RIGs input totals 12 11" xfId="26547"/>
    <cellStyle name="RIGs input totals 12 12" xfId="26548"/>
    <cellStyle name="RIGs input totals 12 13" xfId="26549"/>
    <cellStyle name="RIGs input totals 12 14" xfId="26550"/>
    <cellStyle name="RIGs input totals 12 15" xfId="26551"/>
    <cellStyle name="RIGs input totals 12 16" xfId="26552"/>
    <cellStyle name="RIGs input totals 12 17" xfId="26553"/>
    <cellStyle name="RIGs input totals 12 18" xfId="26554"/>
    <cellStyle name="RIGs input totals 12 19" xfId="26555"/>
    <cellStyle name="RIGs input totals 12 2" xfId="26556"/>
    <cellStyle name="RIGs input totals 12 2 10" xfId="37943"/>
    <cellStyle name="RIGs input totals 12 2 11" xfId="37944"/>
    <cellStyle name="RIGs input totals 12 2 12" xfId="37945"/>
    <cellStyle name="RIGs input totals 12 2 13" xfId="37946"/>
    <cellStyle name="RIGs input totals 12 2 2" xfId="37947"/>
    <cellStyle name="RIGs input totals 12 2 3" xfId="37948"/>
    <cellStyle name="RIGs input totals 12 2 4" xfId="37949"/>
    <cellStyle name="RIGs input totals 12 2 5" xfId="37950"/>
    <cellStyle name="RIGs input totals 12 2 6" xfId="37951"/>
    <cellStyle name="RIGs input totals 12 2 7" xfId="37952"/>
    <cellStyle name="RIGs input totals 12 2 8" xfId="37953"/>
    <cellStyle name="RIGs input totals 12 2 9" xfId="37954"/>
    <cellStyle name="RIGs input totals 12 20" xfId="26557"/>
    <cellStyle name="RIGs input totals 12 21" xfId="26558"/>
    <cellStyle name="RIGs input totals 12 22" xfId="26559"/>
    <cellStyle name="RIGs input totals 12 23" xfId="26560"/>
    <cellStyle name="RIGs input totals 12 24" xfId="26561"/>
    <cellStyle name="RIGs input totals 12 25" xfId="26562"/>
    <cellStyle name="RIGs input totals 12 26" xfId="26563"/>
    <cellStyle name="RIGs input totals 12 27" xfId="26564"/>
    <cellStyle name="RIGs input totals 12 28" xfId="26565"/>
    <cellStyle name="RIGs input totals 12 29" xfId="26566"/>
    <cellStyle name="RIGs input totals 12 3" xfId="26567"/>
    <cellStyle name="RIGs input totals 12 30" xfId="26568"/>
    <cellStyle name="RIGs input totals 12 31" xfId="26569"/>
    <cellStyle name="RIGs input totals 12 32" xfId="26570"/>
    <cellStyle name="RIGs input totals 12 33" xfId="26571"/>
    <cellStyle name="RIGs input totals 12 34" xfId="26572"/>
    <cellStyle name="RIGs input totals 12 4" xfId="26573"/>
    <cellStyle name="RIGs input totals 12 5" xfId="26574"/>
    <cellStyle name="RIGs input totals 12 6" xfId="26575"/>
    <cellStyle name="RIGs input totals 12 7" xfId="26576"/>
    <cellStyle name="RIGs input totals 12 8" xfId="26577"/>
    <cellStyle name="RIGs input totals 12 9" xfId="26578"/>
    <cellStyle name="RIGs input totals 13" xfId="26579"/>
    <cellStyle name="RIGs input totals 13 10" xfId="37955"/>
    <cellStyle name="RIGs input totals 13 11" xfId="37956"/>
    <cellStyle name="RIGs input totals 13 12" xfId="37957"/>
    <cellStyle name="RIGs input totals 13 13" xfId="37958"/>
    <cellStyle name="RIGs input totals 13 2" xfId="37959"/>
    <cellStyle name="RIGs input totals 13 3" xfId="37960"/>
    <cellStyle name="RIGs input totals 13 4" xfId="37961"/>
    <cellStyle name="RIGs input totals 13 5" xfId="37962"/>
    <cellStyle name="RIGs input totals 13 6" xfId="37963"/>
    <cellStyle name="RIGs input totals 13 7" xfId="37964"/>
    <cellStyle name="RIGs input totals 13 8" xfId="37965"/>
    <cellStyle name="RIGs input totals 13 9" xfId="37966"/>
    <cellStyle name="RIGs input totals 14" xfId="26580"/>
    <cellStyle name="RIGs input totals 14 2" xfId="37967"/>
    <cellStyle name="RIGs input totals 15" xfId="136"/>
    <cellStyle name="RIGs input totals 15 2" xfId="37968"/>
    <cellStyle name="RIGs input totals 16" xfId="26581"/>
    <cellStyle name="RIGs input totals 17" xfId="26582"/>
    <cellStyle name="RIGs input totals 18" xfId="26583"/>
    <cellStyle name="RIGs input totals 19" xfId="26584"/>
    <cellStyle name="RIGs input totals 2" xfId="1696"/>
    <cellStyle name="RIGs input totals 2 10" xfId="1697"/>
    <cellStyle name="RIGs input totals 2 10 10" xfId="26585"/>
    <cellStyle name="RIGs input totals 2 10 11" xfId="26586"/>
    <cellStyle name="RIGs input totals 2 10 12" xfId="26587"/>
    <cellStyle name="RIGs input totals 2 10 13" xfId="26588"/>
    <cellStyle name="RIGs input totals 2 10 14" xfId="26589"/>
    <cellStyle name="RIGs input totals 2 10 15" xfId="26590"/>
    <cellStyle name="RIGs input totals 2 10 16" xfId="26591"/>
    <cellStyle name="RIGs input totals 2 10 17" xfId="26592"/>
    <cellStyle name="RIGs input totals 2 10 18" xfId="26593"/>
    <cellStyle name="RIGs input totals 2 10 19" xfId="26594"/>
    <cellStyle name="RIGs input totals 2 10 2" xfId="26595"/>
    <cellStyle name="RIGs input totals 2 10 2 10" xfId="37969"/>
    <cellStyle name="RIGs input totals 2 10 2 11" xfId="37970"/>
    <cellStyle name="RIGs input totals 2 10 2 12" xfId="37971"/>
    <cellStyle name="RIGs input totals 2 10 2 13" xfId="37972"/>
    <cellStyle name="RIGs input totals 2 10 2 2" xfId="37973"/>
    <cellStyle name="RIGs input totals 2 10 2 3" xfId="37974"/>
    <cellStyle name="RIGs input totals 2 10 2 4" xfId="37975"/>
    <cellStyle name="RIGs input totals 2 10 2 5" xfId="37976"/>
    <cellStyle name="RIGs input totals 2 10 2 6" xfId="37977"/>
    <cellStyle name="RIGs input totals 2 10 2 7" xfId="37978"/>
    <cellStyle name="RIGs input totals 2 10 2 8" xfId="37979"/>
    <cellStyle name="RIGs input totals 2 10 2 9" xfId="37980"/>
    <cellStyle name="RIGs input totals 2 10 20" xfId="26596"/>
    <cellStyle name="RIGs input totals 2 10 21" xfId="26597"/>
    <cellStyle name="RIGs input totals 2 10 22" xfId="26598"/>
    <cellStyle name="RIGs input totals 2 10 23" xfId="26599"/>
    <cellStyle name="RIGs input totals 2 10 24" xfId="26600"/>
    <cellStyle name="RIGs input totals 2 10 25" xfId="26601"/>
    <cellStyle name="RIGs input totals 2 10 26" xfId="26602"/>
    <cellStyle name="RIGs input totals 2 10 27" xfId="26603"/>
    <cellStyle name="RIGs input totals 2 10 28" xfId="26604"/>
    <cellStyle name="RIGs input totals 2 10 29" xfId="26605"/>
    <cellStyle name="RIGs input totals 2 10 3" xfId="26606"/>
    <cellStyle name="RIGs input totals 2 10 30" xfId="26607"/>
    <cellStyle name="RIGs input totals 2 10 31" xfId="26608"/>
    <cellStyle name="RIGs input totals 2 10 32" xfId="26609"/>
    <cellStyle name="RIGs input totals 2 10 33" xfId="26610"/>
    <cellStyle name="RIGs input totals 2 10 34" xfId="26611"/>
    <cellStyle name="RIGs input totals 2 10 4" xfId="26612"/>
    <cellStyle name="RIGs input totals 2 10 5" xfId="26613"/>
    <cellStyle name="RIGs input totals 2 10 6" xfId="26614"/>
    <cellStyle name="RIGs input totals 2 10 7" xfId="26615"/>
    <cellStyle name="RIGs input totals 2 10 8" xfId="26616"/>
    <cellStyle name="RIGs input totals 2 10 9" xfId="26617"/>
    <cellStyle name="RIGs input totals 2 11" xfId="1698"/>
    <cellStyle name="RIGs input totals 2 11 10" xfId="26618"/>
    <cellStyle name="RIGs input totals 2 11 11" xfId="26619"/>
    <cellStyle name="RIGs input totals 2 11 12" xfId="26620"/>
    <cellStyle name="RIGs input totals 2 11 13" xfId="26621"/>
    <cellStyle name="RIGs input totals 2 11 14" xfId="26622"/>
    <cellStyle name="RIGs input totals 2 11 15" xfId="26623"/>
    <cellStyle name="RIGs input totals 2 11 16" xfId="26624"/>
    <cellStyle name="RIGs input totals 2 11 17" xfId="26625"/>
    <cellStyle name="RIGs input totals 2 11 18" xfId="26626"/>
    <cellStyle name="RIGs input totals 2 11 19" xfId="26627"/>
    <cellStyle name="RIGs input totals 2 11 2" xfId="26628"/>
    <cellStyle name="RIGs input totals 2 11 2 10" xfId="37981"/>
    <cellStyle name="RIGs input totals 2 11 2 11" xfId="37982"/>
    <cellStyle name="RIGs input totals 2 11 2 12" xfId="37983"/>
    <cellStyle name="RIGs input totals 2 11 2 13" xfId="37984"/>
    <cellStyle name="RIGs input totals 2 11 2 2" xfId="37985"/>
    <cellStyle name="RIGs input totals 2 11 2 3" xfId="37986"/>
    <cellStyle name="RIGs input totals 2 11 2 4" xfId="37987"/>
    <cellStyle name="RIGs input totals 2 11 2 5" xfId="37988"/>
    <cellStyle name="RIGs input totals 2 11 2 6" xfId="37989"/>
    <cellStyle name="RIGs input totals 2 11 2 7" xfId="37990"/>
    <cellStyle name="RIGs input totals 2 11 2 8" xfId="37991"/>
    <cellStyle name="RIGs input totals 2 11 2 9" xfId="37992"/>
    <cellStyle name="RIGs input totals 2 11 20" xfId="26629"/>
    <cellStyle name="RIGs input totals 2 11 21" xfId="26630"/>
    <cellStyle name="RIGs input totals 2 11 22" xfId="26631"/>
    <cellStyle name="RIGs input totals 2 11 23" xfId="26632"/>
    <cellStyle name="RIGs input totals 2 11 24" xfId="26633"/>
    <cellStyle name="RIGs input totals 2 11 25" xfId="26634"/>
    <cellStyle name="RIGs input totals 2 11 26" xfId="26635"/>
    <cellStyle name="RIGs input totals 2 11 27" xfId="26636"/>
    <cellStyle name="RIGs input totals 2 11 28" xfId="26637"/>
    <cellStyle name="RIGs input totals 2 11 29" xfId="26638"/>
    <cellStyle name="RIGs input totals 2 11 3" xfId="26639"/>
    <cellStyle name="RIGs input totals 2 11 30" xfId="26640"/>
    <cellStyle name="RIGs input totals 2 11 31" xfId="26641"/>
    <cellStyle name="RIGs input totals 2 11 32" xfId="26642"/>
    <cellStyle name="RIGs input totals 2 11 33" xfId="26643"/>
    <cellStyle name="RIGs input totals 2 11 34" xfId="26644"/>
    <cellStyle name="RIGs input totals 2 11 4" xfId="26645"/>
    <cellStyle name="RIGs input totals 2 11 5" xfId="26646"/>
    <cellStyle name="RIGs input totals 2 11 6" xfId="26647"/>
    <cellStyle name="RIGs input totals 2 11 7" xfId="26648"/>
    <cellStyle name="RIGs input totals 2 11 8" xfId="26649"/>
    <cellStyle name="RIGs input totals 2 11 9" xfId="26650"/>
    <cellStyle name="RIGs input totals 2 12" xfId="1990"/>
    <cellStyle name="RIGs input totals 2 12 10" xfId="37993"/>
    <cellStyle name="RIGs input totals 2 12 11" xfId="37994"/>
    <cellStyle name="RIGs input totals 2 12 12" xfId="37995"/>
    <cellStyle name="RIGs input totals 2 12 13" xfId="37996"/>
    <cellStyle name="RIGs input totals 2 12 2" xfId="37997"/>
    <cellStyle name="RIGs input totals 2 12 3" xfId="37998"/>
    <cellStyle name="RIGs input totals 2 12 4" xfId="37999"/>
    <cellStyle name="RIGs input totals 2 12 5" xfId="38000"/>
    <cellStyle name="RIGs input totals 2 12 6" xfId="38001"/>
    <cellStyle name="RIGs input totals 2 12 7" xfId="38002"/>
    <cellStyle name="RIGs input totals 2 12 8" xfId="38003"/>
    <cellStyle name="RIGs input totals 2 12 9" xfId="38004"/>
    <cellStyle name="RIGs input totals 2 13" xfId="26651"/>
    <cellStyle name="RIGs input totals 2 14" xfId="26652"/>
    <cellStyle name="RIGs input totals 2 15" xfId="26653"/>
    <cellStyle name="RIGs input totals 2 16" xfId="26654"/>
    <cellStyle name="RIGs input totals 2 17" xfId="26655"/>
    <cellStyle name="RIGs input totals 2 18" xfId="26656"/>
    <cellStyle name="RIGs input totals 2 19" xfId="26657"/>
    <cellStyle name="RIGs input totals 2 2" xfId="1699"/>
    <cellStyle name="RIGs input totals 2 2 10" xfId="26658"/>
    <cellStyle name="RIGs input totals 2 2 11" xfId="26659"/>
    <cellStyle name="RIGs input totals 2 2 12" xfId="26660"/>
    <cellStyle name="RIGs input totals 2 2 13" xfId="26661"/>
    <cellStyle name="RIGs input totals 2 2 14" xfId="26662"/>
    <cellStyle name="RIGs input totals 2 2 15" xfId="26663"/>
    <cellStyle name="RIGs input totals 2 2 16" xfId="26664"/>
    <cellStyle name="RIGs input totals 2 2 17" xfId="26665"/>
    <cellStyle name="RIGs input totals 2 2 18" xfId="26666"/>
    <cellStyle name="RIGs input totals 2 2 19" xfId="26667"/>
    <cellStyle name="RIGs input totals 2 2 2" xfId="1700"/>
    <cellStyle name="RIGs input totals 2 2 2 10" xfId="26668"/>
    <cellStyle name="RIGs input totals 2 2 2 11" xfId="26669"/>
    <cellStyle name="RIGs input totals 2 2 2 12" xfId="26670"/>
    <cellStyle name="RIGs input totals 2 2 2 13" xfId="26671"/>
    <cellStyle name="RIGs input totals 2 2 2 14" xfId="26672"/>
    <cellStyle name="RIGs input totals 2 2 2 15" xfId="26673"/>
    <cellStyle name="RIGs input totals 2 2 2 16" xfId="26674"/>
    <cellStyle name="RIGs input totals 2 2 2 17" xfId="26675"/>
    <cellStyle name="RIGs input totals 2 2 2 18" xfId="26676"/>
    <cellStyle name="RIGs input totals 2 2 2 19" xfId="26677"/>
    <cellStyle name="RIGs input totals 2 2 2 2" xfId="1701"/>
    <cellStyle name="RIGs input totals 2 2 2 2 10" xfId="26678"/>
    <cellStyle name="RIGs input totals 2 2 2 2 11" xfId="26679"/>
    <cellStyle name="RIGs input totals 2 2 2 2 12" xfId="26680"/>
    <cellStyle name="RIGs input totals 2 2 2 2 13" xfId="26681"/>
    <cellStyle name="RIGs input totals 2 2 2 2 14" xfId="26682"/>
    <cellStyle name="RIGs input totals 2 2 2 2 15" xfId="26683"/>
    <cellStyle name="RIGs input totals 2 2 2 2 16" xfId="26684"/>
    <cellStyle name="RIGs input totals 2 2 2 2 17" xfId="26685"/>
    <cellStyle name="RIGs input totals 2 2 2 2 18" xfId="26686"/>
    <cellStyle name="RIGs input totals 2 2 2 2 19" xfId="26687"/>
    <cellStyle name="RIGs input totals 2 2 2 2 2" xfId="1702"/>
    <cellStyle name="RIGs input totals 2 2 2 2 2 10" xfId="26688"/>
    <cellStyle name="RIGs input totals 2 2 2 2 2 11" xfId="26689"/>
    <cellStyle name="RIGs input totals 2 2 2 2 2 12" xfId="26690"/>
    <cellStyle name="RIGs input totals 2 2 2 2 2 13" xfId="26691"/>
    <cellStyle name="RIGs input totals 2 2 2 2 2 14" xfId="26692"/>
    <cellStyle name="RIGs input totals 2 2 2 2 2 15" xfId="26693"/>
    <cellStyle name="RIGs input totals 2 2 2 2 2 16" xfId="26694"/>
    <cellStyle name="RIGs input totals 2 2 2 2 2 17" xfId="26695"/>
    <cellStyle name="RIGs input totals 2 2 2 2 2 18" xfId="26696"/>
    <cellStyle name="RIGs input totals 2 2 2 2 2 19" xfId="26697"/>
    <cellStyle name="RIGs input totals 2 2 2 2 2 2" xfId="26698"/>
    <cellStyle name="RIGs input totals 2 2 2 2 2 2 10" xfId="38005"/>
    <cellStyle name="RIGs input totals 2 2 2 2 2 2 11" xfId="38006"/>
    <cellStyle name="RIGs input totals 2 2 2 2 2 2 12" xfId="38007"/>
    <cellStyle name="RIGs input totals 2 2 2 2 2 2 13" xfId="38008"/>
    <cellStyle name="RIGs input totals 2 2 2 2 2 2 2" xfId="38009"/>
    <cellStyle name="RIGs input totals 2 2 2 2 2 2 3" xfId="38010"/>
    <cellStyle name="RIGs input totals 2 2 2 2 2 2 4" xfId="38011"/>
    <cellStyle name="RIGs input totals 2 2 2 2 2 2 5" xfId="38012"/>
    <cellStyle name="RIGs input totals 2 2 2 2 2 2 6" xfId="38013"/>
    <cellStyle name="RIGs input totals 2 2 2 2 2 2 7" xfId="38014"/>
    <cellStyle name="RIGs input totals 2 2 2 2 2 2 8" xfId="38015"/>
    <cellStyle name="RIGs input totals 2 2 2 2 2 2 9" xfId="38016"/>
    <cellStyle name="RIGs input totals 2 2 2 2 2 20" xfId="26699"/>
    <cellStyle name="RIGs input totals 2 2 2 2 2 21" xfId="26700"/>
    <cellStyle name="RIGs input totals 2 2 2 2 2 22" xfId="26701"/>
    <cellStyle name="RIGs input totals 2 2 2 2 2 23" xfId="26702"/>
    <cellStyle name="RIGs input totals 2 2 2 2 2 24" xfId="26703"/>
    <cellStyle name="RIGs input totals 2 2 2 2 2 25" xfId="26704"/>
    <cellStyle name="RIGs input totals 2 2 2 2 2 26" xfId="26705"/>
    <cellStyle name="RIGs input totals 2 2 2 2 2 27" xfId="26706"/>
    <cellStyle name="RIGs input totals 2 2 2 2 2 28" xfId="26707"/>
    <cellStyle name="RIGs input totals 2 2 2 2 2 29" xfId="26708"/>
    <cellStyle name="RIGs input totals 2 2 2 2 2 3" xfId="26709"/>
    <cellStyle name="RIGs input totals 2 2 2 2 2 30" xfId="26710"/>
    <cellStyle name="RIGs input totals 2 2 2 2 2 31" xfId="26711"/>
    <cellStyle name="RIGs input totals 2 2 2 2 2 32" xfId="26712"/>
    <cellStyle name="RIGs input totals 2 2 2 2 2 33" xfId="26713"/>
    <cellStyle name="RIGs input totals 2 2 2 2 2 34" xfId="26714"/>
    <cellStyle name="RIGs input totals 2 2 2 2 2 4" xfId="26715"/>
    <cellStyle name="RIGs input totals 2 2 2 2 2 5" xfId="26716"/>
    <cellStyle name="RIGs input totals 2 2 2 2 2 6" xfId="26717"/>
    <cellStyle name="RIGs input totals 2 2 2 2 2 7" xfId="26718"/>
    <cellStyle name="RIGs input totals 2 2 2 2 2 8" xfId="26719"/>
    <cellStyle name="RIGs input totals 2 2 2 2 2 9" xfId="26720"/>
    <cellStyle name="RIGs input totals 2 2 2 2 20" xfId="26721"/>
    <cellStyle name="RIGs input totals 2 2 2 2 21" xfId="26722"/>
    <cellStyle name="RIGs input totals 2 2 2 2 22" xfId="26723"/>
    <cellStyle name="RIGs input totals 2 2 2 2 23" xfId="26724"/>
    <cellStyle name="RIGs input totals 2 2 2 2 24" xfId="26725"/>
    <cellStyle name="RIGs input totals 2 2 2 2 25" xfId="26726"/>
    <cellStyle name="RIGs input totals 2 2 2 2 26" xfId="26727"/>
    <cellStyle name="RIGs input totals 2 2 2 2 27" xfId="26728"/>
    <cellStyle name="RIGs input totals 2 2 2 2 28" xfId="26729"/>
    <cellStyle name="RIGs input totals 2 2 2 2 29" xfId="26730"/>
    <cellStyle name="RIGs input totals 2 2 2 2 3" xfId="26731"/>
    <cellStyle name="RIGs input totals 2 2 2 2 3 10" xfId="38017"/>
    <cellStyle name="RIGs input totals 2 2 2 2 3 11" xfId="38018"/>
    <cellStyle name="RIGs input totals 2 2 2 2 3 12" xfId="38019"/>
    <cellStyle name="RIGs input totals 2 2 2 2 3 13" xfId="38020"/>
    <cellStyle name="RIGs input totals 2 2 2 2 3 2" xfId="38021"/>
    <cellStyle name="RIGs input totals 2 2 2 2 3 3" xfId="38022"/>
    <cellStyle name="RIGs input totals 2 2 2 2 3 4" xfId="38023"/>
    <cellStyle name="RIGs input totals 2 2 2 2 3 5" xfId="38024"/>
    <cellStyle name="RIGs input totals 2 2 2 2 3 6" xfId="38025"/>
    <cellStyle name="RIGs input totals 2 2 2 2 3 7" xfId="38026"/>
    <cellStyle name="RIGs input totals 2 2 2 2 3 8" xfId="38027"/>
    <cellStyle name="RIGs input totals 2 2 2 2 3 9" xfId="38028"/>
    <cellStyle name="RIGs input totals 2 2 2 2 30" xfId="26732"/>
    <cellStyle name="RIGs input totals 2 2 2 2 31" xfId="26733"/>
    <cellStyle name="RIGs input totals 2 2 2 2 32" xfId="26734"/>
    <cellStyle name="RIGs input totals 2 2 2 2 33" xfId="26735"/>
    <cellStyle name="RIGs input totals 2 2 2 2 34" xfId="26736"/>
    <cellStyle name="RIGs input totals 2 2 2 2 35" xfId="26737"/>
    <cellStyle name="RIGs input totals 2 2 2 2 4" xfId="26738"/>
    <cellStyle name="RIGs input totals 2 2 2 2 5" xfId="26739"/>
    <cellStyle name="RIGs input totals 2 2 2 2 6" xfId="26740"/>
    <cellStyle name="RIGs input totals 2 2 2 2 7" xfId="26741"/>
    <cellStyle name="RIGs input totals 2 2 2 2 8" xfId="26742"/>
    <cellStyle name="RIGs input totals 2 2 2 2 9" xfId="26743"/>
    <cellStyle name="RIGs input totals 2 2 2 2_4 28 1_Asst_Health_Crit_AllTO_RIIO_20110714pm" xfId="1703"/>
    <cellStyle name="RIGs input totals 2 2 2 20" xfId="26744"/>
    <cellStyle name="RIGs input totals 2 2 2 21" xfId="26745"/>
    <cellStyle name="RIGs input totals 2 2 2 22" xfId="26746"/>
    <cellStyle name="RIGs input totals 2 2 2 23" xfId="26747"/>
    <cellStyle name="RIGs input totals 2 2 2 24" xfId="26748"/>
    <cellStyle name="RIGs input totals 2 2 2 25" xfId="26749"/>
    <cellStyle name="RIGs input totals 2 2 2 26" xfId="26750"/>
    <cellStyle name="RIGs input totals 2 2 2 27" xfId="26751"/>
    <cellStyle name="RIGs input totals 2 2 2 28" xfId="26752"/>
    <cellStyle name="RIGs input totals 2 2 2 29" xfId="26753"/>
    <cellStyle name="RIGs input totals 2 2 2 3" xfId="1704"/>
    <cellStyle name="RIGs input totals 2 2 2 3 10" xfId="26754"/>
    <cellStyle name="RIGs input totals 2 2 2 3 11" xfId="26755"/>
    <cellStyle name="RIGs input totals 2 2 2 3 12" xfId="26756"/>
    <cellStyle name="RIGs input totals 2 2 2 3 13" xfId="26757"/>
    <cellStyle name="RIGs input totals 2 2 2 3 14" xfId="26758"/>
    <cellStyle name="RIGs input totals 2 2 2 3 15" xfId="26759"/>
    <cellStyle name="RIGs input totals 2 2 2 3 16" xfId="26760"/>
    <cellStyle name="RIGs input totals 2 2 2 3 17" xfId="26761"/>
    <cellStyle name="RIGs input totals 2 2 2 3 18" xfId="26762"/>
    <cellStyle name="RIGs input totals 2 2 2 3 19" xfId="26763"/>
    <cellStyle name="RIGs input totals 2 2 2 3 2" xfId="26764"/>
    <cellStyle name="RIGs input totals 2 2 2 3 2 10" xfId="38029"/>
    <cellStyle name="RIGs input totals 2 2 2 3 2 11" xfId="38030"/>
    <cellStyle name="RIGs input totals 2 2 2 3 2 12" xfId="38031"/>
    <cellStyle name="RIGs input totals 2 2 2 3 2 13" xfId="38032"/>
    <cellStyle name="RIGs input totals 2 2 2 3 2 2" xfId="38033"/>
    <cellStyle name="RIGs input totals 2 2 2 3 2 3" xfId="38034"/>
    <cellStyle name="RIGs input totals 2 2 2 3 2 4" xfId="38035"/>
    <cellStyle name="RIGs input totals 2 2 2 3 2 5" xfId="38036"/>
    <cellStyle name="RIGs input totals 2 2 2 3 2 6" xfId="38037"/>
    <cellStyle name="RIGs input totals 2 2 2 3 2 7" xfId="38038"/>
    <cellStyle name="RIGs input totals 2 2 2 3 2 8" xfId="38039"/>
    <cellStyle name="RIGs input totals 2 2 2 3 2 9" xfId="38040"/>
    <cellStyle name="RIGs input totals 2 2 2 3 20" xfId="26765"/>
    <cellStyle name="RIGs input totals 2 2 2 3 21" xfId="26766"/>
    <cellStyle name="RIGs input totals 2 2 2 3 22" xfId="26767"/>
    <cellStyle name="RIGs input totals 2 2 2 3 23" xfId="26768"/>
    <cellStyle name="RIGs input totals 2 2 2 3 24" xfId="26769"/>
    <cellStyle name="RIGs input totals 2 2 2 3 25" xfId="26770"/>
    <cellStyle name="RIGs input totals 2 2 2 3 26" xfId="26771"/>
    <cellStyle name="RIGs input totals 2 2 2 3 27" xfId="26772"/>
    <cellStyle name="RIGs input totals 2 2 2 3 28" xfId="26773"/>
    <cellStyle name="RIGs input totals 2 2 2 3 29" xfId="26774"/>
    <cellStyle name="RIGs input totals 2 2 2 3 3" xfId="26775"/>
    <cellStyle name="RIGs input totals 2 2 2 3 30" xfId="26776"/>
    <cellStyle name="RIGs input totals 2 2 2 3 31" xfId="26777"/>
    <cellStyle name="RIGs input totals 2 2 2 3 32" xfId="26778"/>
    <cellStyle name="RIGs input totals 2 2 2 3 33" xfId="26779"/>
    <cellStyle name="RIGs input totals 2 2 2 3 34" xfId="26780"/>
    <cellStyle name="RIGs input totals 2 2 2 3 4" xfId="26781"/>
    <cellStyle name="RIGs input totals 2 2 2 3 5" xfId="26782"/>
    <cellStyle name="RIGs input totals 2 2 2 3 6" xfId="26783"/>
    <cellStyle name="RIGs input totals 2 2 2 3 7" xfId="26784"/>
    <cellStyle name="RIGs input totals 2 2 2 3 8" xfId="26785"/>
    <cellStyle name="RIGs input totals 2 2 2 3 9" xfId="26786"/>
    <cellStyle name="RIGs input totals 2 2 2 30" xfId="26787"/>
    <cellStyle name="RIGs input totals 2 2 2 31" xfId="26788"/>
    <cellStyle name="RIGs input totals 2 2 2 32" xfId="26789"/>
    <cellStyle name="RIGs input totals 2 2 2 33" xfId="26790"/>
    <cellStyle name="RIGs input totals 2 2 2 34" xfId="26791"/>
    <cellStyle name="RIGs input totals 2 2 2 35" xfId="26792"/>
    <cellStyle name="RIGs input totals 2 2 2 36" xfId="26793"/>
    <cellStyle name="RIGs input totals 2 2 2 37" xfId="26794"/>
    <cellStyle name="RIGs input totals 2 2 2 38" xfId="26795"/>
    <cellStyle name="RIGs input totals 2 2 2 4" xfId="1705"/>
    <cellStyle name="RIGs input totals 2 2 2 4 10" xfId="26796"/>
    <cellStyle name="RIGs input totals 2 2 2 4 11" xfId="26797"/>
    <cellStyle name="RIGs input totals 2 2 2 4 12" xfId="26798"/>
    <cellStyle name="RIGs input totals 2 2 2 4 13" xfId="26799"/>
    <cellStyle name="RIGs input totals 2 2 2 4 14" xfId="26800"/>
    <cellStyle name="RIGs input totals 2 2 2 4 15" xfId="26801"/>
    <cellStyle name="RIGs input totals 2 2 2 4 16" xfId="26802"/>
    <cellStyle name="RIGs input totals 2 2 2 4 17" xfId="26803"/>
    <cellStyle name="RIGs input totals 2 2 2 4 18" xfId="26804"/>
    <cellStyle name="RIGs input totals 2 2 2 4 19" xfId="26805"/>
    <cellStyle name="RIGs input totals 2 2 2 4 2" xfId="26806"/>
    <cellStyle name="RIGs input totals 2 2 2 4 2 10" xfId="38041"/>
    <cellStyle name="RIGs input totals 2 2 2 4 2 11" xfId="38042"/>
    <cellStyle name="RIGs input totals 2 2 2 4 2 12" xfId="38043"/>
    <cellStyle name="RIGs input totals 2 2 2 4 2 13" xfId="38044"/>
    <cellStyle name="RIGs input totals 2 2 2 4 2 2" xfId="38045"/>
    <cellStyle name="RIGs input totals 2 2 2 4 2 3" xfId="38046"/>
    <cellStyle name="RIGs input totals 2 2 2 4 2 4" xfId="38047"/>
    <cellStyle name="RIGs input totals 2 2 2 4 2 5" xfId="38048"/>
    <cellStyle name="RIGs input totals 2 2 2 4 2 6" xfId="38049"/>
    <cellStyle name="RIGs input totals 2 2 2 4 2 7" xfId="38050"/>
    <cellStyle name="RIGs input totals 2 2 2 4 2 8" xfId="38051"/>
    <cellStyle name="RIGs input totals 2 2 2 4 2 9" xfId="38052"/>
    <cellStyle name="RIGs input totals 2 2 2 4 20" xfId="26807"/>
    <cellStyle name="RIGs input totals 2 2 2 4 21" xfId="26808"/>
    <cellStyle name="RIGs input totals 2 2 2 4 22" xfId="26809"/>
    <cellStyle name="RIGs input totals 2 2 2 4 23" xfId="26810"/>
    <cellStyle name="RIGs input totals 2 2 2 4 24" xfId="26811"/>
    <cellStyle name="RIGs input totals 2 2 2 4 25" xfId="26812"/>
    <cellStyle name="RIGs input totals 2 2 2 4 26" xfId="26813"/>
    <cellStyle name="RIGs input totals 2 2 2 4 27" xfId="26814"/>
    <cellStyle name="RIGs input totals 2 2 2 4 28" xfId="26815"/>
    <cellStyle name="RIGs input totals 2 2 2 4 29" xfId="26816"/>
    <cellStyle name="RIGs input totals 2 2 2 4 3" xfId="26817"/>
    <cellStyle name="RIGs input totals 2 2 2 4 30" xfId="26818"/>
    <cellStyle name="RIGs input totals 2 2 2 4 31" xfId="26819"/>
    <cellStyle name="RIGs input totals 2 2 2 4 32" xfId="26820"/>
    <cellStyle name="RIGs input totals 2 2 2 4 33" xfId="26821"/>
    <cellStyle name="RIGs input totals 2 2 2 4 34" xfId="26822"/>
    <cellStyle name="RIGs input totals 2 2 2 4 4" xfId="26823"/>
    <cellStyle name="RIGs input totals 2 2 2 4 5" xfId="26824"/>
    <cellStyle name="RIGs input totals 2 2 2 4 6" xfId="26825"/>
    <cellStyle name="RIGs input totals 2 2 2 4 7" xfId="26826"/>
    <cellStyle name="RIGs input totals 2 2 2 4 8" xfId="26827"/>
    <cellStyle name="RIGs input totals 2 2 2 4 9" xfId="26828"/>
    <cellStyle name="RIGs input totals 2 2 2 5" xfId="26829"/>
    <cellStyle name="RIGs input totals 2 2 2 5 10" xfId="38053"/>
    <cellStyle name="RIGs input totals 2 2 2 5 11" xfId="38054"/>
    <cellStyle name="RIGs input totals 2 2 2 5 12" xfId="38055"/>
    <cellStyle name="RIGs input totals 2 2 2 5 13" xfId="38056"/>
    <cellStyle name="RIGs input totals 2 2 2 5 2" xfId="38057"/>
    <cellStyle name="RIGs input totals 2 2 2 5 3" xfId="38058"/>
    <cellStyle name="RIGs input totals 2 2 2 5 4" xfId="38059"/>
    <cellStyle name="RIGs input totals 2 2 2 5 5" xfId="38060"/>
    <cellStyle name="RIGs input totals 2 2 2 5 6" xfId="38061"/>
    <cellStyle name="RIGs input totals 2 2 2 5 7" xfId="38062"/>
    <cellStyle name="RIGs input totals 2 2 2 5 8" xfId="38063"/>
    <cellStyle name="RIGs input totals 2 2 2 5 9" xfId="38064"/>
    <cellStyle name="RIGs input totals 2 2 2 6" xfId="26830"/>
    <cellStyle name="RIGs input totals 2 2 2 7" xfId="26831"/>
    <cellStyle name="RIGs input totals 2 2 2 8" xfId="26832"/>
    <cellStyle name="RIGs input totals 2 2 2 9" xfId="26833"/>
    <cellStyle name="RIGs input totals 2 2 2_4 28 1_Asst_Health_Crit_AllTO_RIIO_20110714pm" xfId="1706"/>
    <cellStyle name="RIGs input totals 2 2 20" xfId="26834"/>
    <cellStyle name="RIGs input totals 2 2 21" xfId="26835"/>
    <cellStyle name="RIGs input totals 2 2 22" xfId="26836"/>
    <cellStyle name="RIGs input totals 2 2 23" xfId="26837"/>
    <cellStyle name="RIGs input totals 2 2 24" xfId="26838"/>
    <cellStyle name="RIGs input totals 2 2 25" xfId="26839"/>
    <cellStyle name="RIGs input totals 2 2 26" xfId="26840"/>
    <cellStyle name="RIGs input totals 2 2 27" xfId="26841"/>
    <cellStyle name="RIGs input totals 2 2 28" xfId="26842"/>
    <cellStyle name="RIGs input totals 2 2 29" xfId="26843"/>
    <cellStyle name="RIGs input totals 2 2 3" xfId="1707"/>
    <cellStyle name="RIGs input totals 2 2 3 10" xfId="26844"/>
    <cellStyle name="RIGs input totals 2 2 3 11" xfId="26845"/>
    <cellStyle name="RIGs input totals 2 2 3 12" xfId="26846"/>
    <cellStyle name="RIGs input totals 2 2 3 13" xfId="26847"/>
    <cellStyle name="RIGs input totals 2 2 3 14" xfId="26848"/>
    <cellStyle name="RIGs input totals 2 2 3 15" xfId="26849"/>
    <cellStyle name="RIGs input totals 2 2 3 16" xfId="26850"/>
    <cellStyle name="RIGs input totals 2 2 3 17" xfId="26851"/>
    <cellStyle name="RIGs input totals 2 2 3 18" xfId="26852"/>
    <cellStyle name="RIGs input totals 2 2 3 19" xfId="26853"/>
    <cellStyle name="RIGs input totals 2 2 3 2" xfId="1708"/>
    <cellStyle name="RIGs input totals 2 2 3 2 10" xfId="26854"/>
    <cellStyle name="RIGs input totals 2 2 3 2 11" xfId="26855"/>
    <cellStyle name="RIGs input totals 2 2 3 2 12" xfId="26856"/>
    <cellStyle name="RIGs input totals 2 2 3 2 13" xfId="26857"/>
    <cellStyle name="RIGs input totals 2 2 3 2 14" xfId="26858"/>
    <cellStyle name="RIGs input totals 2 2 3 2 15" xfId="26859"/>
    <cellStyle name="RIGs input totals 2 2 3 2 16" xfId="26860"/>
    <cellStyle name="RIGs input totals 2 2 3 2 17" xfId="26861"/>
    <cellStyle name="RIGs input totals 2 2 3 2 18" xfId="26862"/>
    <cellStyle name="RIGs input totals 2 2 3 2 19" xfId="26863"/>
    <cellStyle name="RIGs input totals 2 2 3 2 2" xfId="26864"/>
    <cellStyle name="RIGs input totals 2 2 3 2 2 10" xfId="38065"/>
    <cellStyle name="RIGs input totals 2 2 3 2 2 11" xfId="38066"/>
    <cellStyle name="RIGs input totals 2 2 3 2 2 12" xfId="38067"/>
    <cellStyle name="RIGs input totals 2 2 3 2 2 13" xfId="38068"/>
    <cellStyle name="RIGs input totals 2 2 3 2 2 2" xfId="38069"/>
    <cellStyle name="RIGs input totals 2 2 3 2 2 3" xfId="38070"/>
    <cellStyle name="RIGs input totals 2 2 3 2 2 4" xfId="38071"/>
    <cellStyle name="RIGs input totals 2 2 3 2 2 5" xfId="38072"/>
    <cellStyle name="RIGs input totals 2 2 3 2 2 6" xfId="38073"/>
    <cellStyle name="RIGs input totals 2 2 3 2 2 7" xfId="38074"/>
    <cellStyle name="RIGs input totals 2 2 3 2 2 8" xfId="38075"/>
    <cellStyle name="RIGs input totals 2 2 3 2 2 9" xfId="38076"/>
    <cellStyle name="RIGs input totals 2 2 3 2 20" xfId="26865"/>
    <cellStyle name="RIGs input totals 2 2 3 2 21" xfId="26866"/>
    <cellStyle name="RIGs input totals 2 2 3 2 22" xfId="26867"/>
    <cellStyle name="RIGs input totals 2 2 3 2 23" xfId="26868"/>
    <cellStyle name="RIGs input totals 2 2 3 2 24" xfId="26869"/>
    <cellStyle name="RIGs input totals 2 2 3 2 25" xfId="26870"/>
    <cellStyle name="RIGs input totals 2 2 3 2 26" xfId="26871"/>
    <cellStyle name="RIGs input totals 2 2 3 2 27" xfId="26872"/>
    <cellStyle name="RIGs input totals 2 2 3 2 28" xfId="26873"/>
    <cellStyle name="RIGs input totals 2 2 3 2 29" xfId="26874"/>
    <cellStyle name="RIGs input totals 2 2 3 2 3" xfId="26875"/>
    <cellStyle name="RIGs input totals 2 2 3 2 30" xfId="26876"/>
    <cellStyle name="RIGs input totals 2 2 3 2 31" xfId="26877"/>
    <cellStyle name="RIGs input totals 2 2 3 2 32" xfId="26878"/>
    <cellStyle name="RIGs input totals 2 2 3 2 33" xfId="26879"/>
    <cellStyle name="RIGs input totals 2 2 3 2 34" xfId="26880"/>
    <cellStyle name="RIGs input totals 2 2 3 2 4" xfId="26881"/>
    <cellStyle name="RIGs input totals 2 2 3 2 5" xfId="26882"/>
    <cellStyle name="RIGs input totals 2 2 3 2 6" xfId="26883"/>
    <cellStyle name="RIGs input totals 2 2 3 2 7" xfId="26884"/>
    <cellStyle name="RIGs input totals 2 2 3 2 8" xfId="26885"/>
    <cellStyle name="RIGs input totals 2 2 3 2 9" xfId="26886"/>
    <cellStyle name="RIGs input totals 2 2 3 20" xfId="26887"/>
    <cellStyle name="RIGs input totals 2 2 3 21" xfId="26888"/>
    <cellStyle name="RIGs input totals 2 2 3 22" xfId="26889"/>
    <cellStyle name="RIGs input totals 2 2 3 23" xfId="26890"/>
    <cellStyle name="RIGs input totals 2 2 3 24" xfId="26891"/>
    <cellStyle name="RIGs input totals 2 2 3 25" xfId="26892"/>
    <cellStyle name="RIGs input totals 2 2 3 26" xfId="26893"/>
    <cellStyle name="RIGs input totals 2 2 3 27" xfId="26894"/>
    <cellStyle name="RIGs input totals 2 2 3 28" xfId="26895"/>
    <cellStyle name="RIGs input totals 2 2 3 29" xfId="26896"/>
    <cellStyle name="RIGs input totals 2 2 3 3" xfId="26897"/>
    <cellStyle name="RIGs input totals 2 2 3 3 10" xfId="38077"/>
    <cellStyle name="RIGs input totals 2 2 3 3 11" xfId="38078"/>
    <cellStyle name="RIGs input totals 2 2 3 3 12" xfId="38079"/>
    <cellStyle name="RIGs input totals 2 2 3 3 13" xfId="38080"/>
    <cellStyle name="RIGs input totals 2 2 3 3 2" xfId="38081"/>
    <cellStyle name="RIGs input totals 2 2 3 3 3" xfId="38082"/>
    <cellStyle name="RIGs input totals 2 2 3 3 4" xfId="38083"/>
    <cellStyle name="RIGs input totals 2 2 3 3 5" xfId="38084"/>
    <cellStyle name="RIGs input totals 2 2 3 3 6" xfId="38085"/>
    <cellStyle name="RIGs input totals 2 2 3 3 7" xfId="38086"/>
    <cellStyle name="RIGs input totals 2 2 3 3 8" xfId="38087"/>
    <cellStyle name="RIGs input totals 2 2 3 3 9" xfId="38088"/>
    <cellStyle name="RIGs input totals 2 2 3 30" xfId="26898"/>
    <cellStyle name="RIGs input totals 2 2 3 31" xfId="26899"/>
    <cellStyle name="RIGs input totals 2 2 3 32" xfId="26900"/>
    <cellStyle name="RIGs input totals 2 2 3 33" xfId="26901"/>
    <cellStyle name="RIGs input totals 2 2 3 34" xfId="26902"/>
    <cellStyle name="RIGs input totals 2 2 3 35" xfId="26903"/>
    <cellStyle name="RIGs input totals 2 2 3 4" xfId="26904"/>
    <cellStyle name="RIGs input totals 2 2 3 5" xfId="26905"/>
    <cellStyle name="RIGs input totals 2 2 3 6" xfId="26906"/>
    <cellStyle name="RIGs input totals 2 2 3 7" xfId="26907"/>
    <cellStyle name="RIGs input totals 2 2 3 8" xfId="26908"/>
    <cellStyle name="RIGs input totals 2 2 3 9" xfId="26909"/>
    <cellStyle name="RIGs input totals 2 2 3_4 28 1_Asst_Health_Crit_AllTO_RIIO_20110714pm" xfId="1709"/>
    <cellStyle name="RIGs input totals 2 2 30" xfId="26910"/>
    <cellStyle name="RIGs input totals 2 2 31" xfId="26911"/>
    <cellStyle name="RIGs input totals 2 2 32" xfId="26912"/>
    <cellStyle name="RIGs input totals 2 2 33" xfId="26913"/>
    <cellStyle name="RIGs input totals 2 2 34" xfId="26914"/>
    <cellStyle name="RIGs input totals 2 2 35" xfId="26915"/>
    <cellStyle name="RIGs input totals 2 2 36" xfId="26916"/>
    <cellStyle name="RIGs input totals 2 2 37" xfId="26917"/>
    <cellStyle name="RIGs input totals 2 2 38" xfId="26918"/>
    <cellStyle name="RIGs input totals 2 2 39" xfId="26919"/>
    <cellStyle name="RIGs input totals 2 2 4" xfId="1710"/>
    <cellStyle name="RIGs input totals 2 2 4 10" xfId="26920"/>
    <cellStyle name="RIGs input totals 2 2 4 11" xfId="26921"/>
    <cellStyle name="RIGs input totals 2 2 4 12" xfId="26922"/>
    <cellStyle name="RIGs input totals 2 2 4 13" xfId="26923"/>
    <cellStyle name="RIGs input totals 2 2 4 14" xfId="26924"/>
    <cellStyle name="RIGs input totals 2 2 4 15" xfId="26925"/>
    <cellStyle name="RIGs input totals 2 2 4 16" xfId="26926"/>
    <cellStyle name="RIGs input totals 2 2 4 17" xfId="26927"/>
    <cellStyle name="RIGs input totals 2 2 4 18" xfId="26928"/>
    <cellStyle name="RIGs input totals 2 2 4 19" xfId="26929"/>
    <cellStyle name="RIGs input totals 2 2 4 2" xfId="26930"/>
    <cellStyle name="RIGs input totals 2 2 4 2 10" xfId="38089"/>
    <cellStyle name="RIGs input totals 2 2 4 2 11" xfId="38090"/>
    <cellStyle name="RIGs input totals 2 2 4 2 12" xfId="38091"/>
    <cellStyle name="RIGs input totals 2 2 4 2 13" xfId="38092"/>
    <cellStyle name="RIGs input totals 2 2 4 2 2" xfId="38093"/>
    <cellStyle name="RIGs input totals 2 2 4 2 3" xfId="38094"/>
    <cellStyle name="RIGs input totals 2 2 4 2 4" xfId="38095"/>
    <cellStyle name="RIGs input totals 2 2 4 2 5" xfId="38096"/>
    <cellStyle name="RIGs input totals 2 2 4 2 6" xfId="38097"/>
    <cellStyle name="RIGs input totals 2 2 4 2 7" xfId="38098"/>
    <cellStyle name="RIGs input totals 2 2 4 2 8" xfId="38099"/>
    <cellStyle name="RIGs input totals 2 2 4 2 9" xfId="38100"/>
    <cellStyle name="RIGs input totals 2 2 4 20" xfId="26931"/>
    <cellStyle name="RIGs input totals 2 2 4 21" xfId="26932"/>
    <cellStyle name="RIGs input totals 2 2 4 22" xfId="26933"/>
    <cellStyle name="RIGs input totals 2 2 4 23" xfId="26934"/>
    <cellStyle name="RIGs input totals 2 2 4 24" xfId="26935"/>
    <cellStyle name="RIGs input totals 2 2 4 25" xfId="26936"/>
    <cellStyle name="RIGs input totals 2 2 4 26" xfId="26937"/>
    <cellStyle name="RIGs input totals 2 2 4 27" xfId="26938"/>
    <cellStyle name="RIGs input totals 2 2 4 28" xfId="26939"/>
    <cellStyle name="RIGs input totals 2 2 4 29" xfId="26940"/>
    <cellStyle name="RIGs input totals 2 2 4 3" xfId="26941"/>
    <cellStyle name="RIGs input totals 2 2 4 30" xfId="26942"/>
    <cellStyle name="RIGs input totals 2 2 4 31" xfId="26943"/>
    <cellStyle name="RIGs input totals 2 2 4 32" xfId="26944"/>
    <cellStyle name="RIGs input totals 2 2 4 33" xfId="26945"/>
    <cellStyle name="RIGs input totals 2 2 4 34" xfId="26946"/>
    <cellStyle name="RIGs input totals 2 2 4 4" xfId="26947"/>
    <cellStyle name="RIGs input totals 2 2 4 5" xfId="26948"/>
    <cellStyle name="RIGs input totals 2 2 4 6" xfId="26949"/>
    <cellStyle name="RIGs input totals 2 2 4 7" xfId="26950"/>
    <cellStyle name="RIGs input totals 2 2 4 8" xfId="26951"/>
    <cellStyle name="RIGs input totals 2 2 4 9" xfId="26952"/>
    <cellStyle name="RIGs input totals 2 2 5" xfId="1711"/>
    <cellStyle name="RIGs input totals 2 2 5 10" xfId="26953"/>
    <cellStyle name="RIGs input totals 2 2 5 11" xfId="26954"/>
    <cellStyle name="RIGs input totals 2 2 5 12" xfId="26955"/>
    <cellStyle name="RIGs input totals 2 2 5 13" xfId="26956"/>
    <cellStyle name="RIGs input totals 2 2 5 14" xfId="26957"/>
    <cellStyle name="RIGs input totals 2 2 5 15" xfId="26958"/>
    <cellStyle name="RIGs input totals 2 2 5 16" xfId="26959"/>
    <cellStyle name="RIGs input totals 2 2 5 17" xfId="26960"/>
    <cellStyle name="RIGs input totals 2 2 5 18" xfId="26961"/>
    <cellStyle name="RIGs input totals 2 2 5 19" xfId="26962"/>
    <cellStyle name="RIGs input totals 2 2 5 2" xfId="26963"/>
    <cellStyle name="RIGs input totals 2 2 5 2 10" xfId="38101"/>
    <cellStyle name="RIGs input totals 2 2 5 2 11" xfId="38102"/>
    <cellStyle name="RIGs input totals 2 2 5 2 12" xfId="38103"/>
    <cellStyle name="RIGs input totals 2 2 5 2 13" xfId="38104"/>
    <cellStyle name="RIGs input totals 2 2 5 2 2" xfId="38105"/>
    <cellStyle name="RIGs input totals 2 2 5 2 3" xfId="38106"/>
    <cellStyle name="RIGs input totals 2 2 5 2 4" xfId="38107"/>
    <cellStyle name="RIGs input totals 2 2 5 2 5" xfId="38108"/>
    <cellStyle name="RIGs input totals 2 2 5 2 6" xfId="38109"/>
    <cellStyle name="RIGs input totals 2 2 5 2 7" xfId="38110"/>
    <cellStyle name="RIGs input totals 2 2 5 2 8" xfId="38111"/>
    <cellStyle name="RIGs input totals 2 2 5 2 9" xfId="38112"/>
    <cellStyle name="RIGs input totals 2 2 5 20" xfId="26964"/>
    <cellStyle name="RIGs input totals 2 2 5 21" xfId="26965"/>
    <cellStyle name="RIGs input totals 2 2 5 22" xfId="26966"/>
    <cellStyle name="RIGs input totals 2 2 5 23" xfId="26967"/>
    <cellStyle name="RIGs input totals 2 2 5 24" xfId="26968"/>
    <cellStyle name="RIGs input totals 2 2 5 25" xfId="26969"/>
    <cellStyle name="RIGs input totals 2 2 5 26" xfId="26970"/>
    <cellStyle name="RIGs input totals 2 2 5 27" xfId="26971"/>
    <cellStyle name="RIGs input totals 2 2 5 28" xfId="26972"/>
    <cellStyle name="RIGs input totals 2 2 5 29" xfId="26973"/>
    <cellStyle name="RIGs input totals 2 2 5 3" xfId="26974"/>
    <cellStyle name="RIGs input totals 2 2 5 30" xfId="26975"/>
    <cellStyle name="RIGs input totals 2 2 5 31" xfId="26976"/>
    <cellStyle name="RIGs input totals 2 2 5 32" xfId="26977"/>
    <cellStyle name="RIGs input totals 2 2 5 33" xfId="26978"/>
    <cellStyle name="RIGs input totals 2 2 5 34" xfId="26979"/>
    <cellStyle name="RIGs input totals 2 2 5 4" xfId="26980"/>
    <cellStyle name="RIGs input totals 2 2 5 5" xfId="26981"/>
    <cellStyle name="RIGs input totals 2 2 5 6" xfId="26982"/>
    <cellStyle name="RIGs input totals 2 2 5 7" xfId="26983"/>
    <cellStyle name="RIGs input totals 2 2 5 8" xfId="26984"/>
    <cellStyle name="RIGs input totals 2 2 5 9" xfId="26985"/>
    <cellStyle name="RIGs input totals 2 2 6" xfId="26986"/>
    <cellStyle name="RIGs input totals 2 2 6 10" xfId="38113"/>
    <cellStyle name="RIGs input totals 2 2 6 11" xfId="38114"/>
    <cellStyle name="RIGs input totals 2 2 6 12" xfId="38115"/>
    <cellStyle name="RIGs input totals 2 2 6 13" xfId="38116"/>
    <cellStyle name="RIGs input totals 2 2 6 2" xfId="38117"/>
    <cellStyle name="RIGs input totals 2 2 6 3" xfId="38118"/>
    <cellStyle name="RIGs input totals 2 2 6 4" xfId="38119"/>
    <cellStyle name="RIGs input totals 2 2 6 5" xfId="38120"/>
    <cellStyle name="RIGs input totals 2 2 6 6" xfId="38121"/>
    <cellStyle name="RIGs input totals 2 2 6 7" xfId="38122"/>
    <cellStyle name="RIGs input totals 2 2 6 8" xfId="38123"/>
    <cellStyle name="RIGs input totals 2 2 6 9" xfId="38124"/>
    <cellStyle name="RIGs input totals 2 2 7" xfId="26987"/>
    <cellStyle name="RIGs input totals 2 2 8" xfId="26988"/>
    <cellStyle name="RIGs input totals 2 2 9" xfId="26989"/>
    <cellStyle name="RIGs input totals 2 2_1.3s Accounting C Costs Scots" xfId="1712"/>
    <cellStyle name="RIGs input totals 2 20" xfId="26990"/>
    <cellStyle name="RIGs input totals 2 21" xfId="26991"/>
    <cellStyle name="RIGs input totals 2 22" xfId="26992"/>
    <cellStyle name="RIGs input totals 2 23" xfId="26993"/>
    <cellStyle name="RIGs input totals 2 24" xfId="26994"/>
    <cellStyle name="RIGs input totals 2 25" xfId="26995"/>
    <cellStyle name="RIGs input totals 2 26" xfId="26996"/>
    <cellStyle name="RIGs input totals 2 27" xfId="26997"/>
    <cellStyle name="RIGs input totals 2 28" xfId="26998"/>
    <cellStyle name="RIGs input totals 2 29" xfId="26999"/>
    <cellStyle name="RIGs input totals 2 3" xfId="1713"/>
    <cellStyle name="RIGs input totals 2 3 10" xfId="27000"/>
    <cellStyle name="RIGs input totals 2 3 11" xfId="27001"/>
    <cellStyle name="RIGs input totals 2 3 12" xfId="27002"/>
    <cellStyle name="RIGs input totals 2 3 13" xfId="27003"/>
    <cellStyle name="RIGs input totals 2 3 14" xfId="27004"/>
    <cellStyle name="RIGs input totals 2 3 15" xfId="27005"/>
    <cellStyle name="RIGs input totals 2 3 16" xfId="27006"/>
    <cellStyle name="RIGs input totals 2 3 17" xfId="27007"/>
    <cellStyle name="RIGs input totals 2 3 18" xfId="27008"/>
    <cellStyle name="RIGs input totals 2 3 19" xfId="27009"/>
    <cellStyle name="RIGs input totals 2 3 2" xfId="1714"/>
    <cellStyle name="RIGs input totals 2 3 2 10" xfId="27010"/>
    <cellStyle name="RIGs input totals 2 3 2 11" xfId="27011"/>
    <cellStyle name="RIGs input totals 2 3 2 12" xfId="27012"/>
    <cellStyle name="RIGs input totals 2 3 2 13" xfId="27013"/>
    <cellStyle name="RIGs input totals 2 3 2 14" xfId="27014"/>
    <cellStyle name="RIGs input totals 2 3 2 15" xfId="27015"/>
    <cellStyle name="RIGs input totals 2 3 2 16" xfId="27016"/>
    <cellStyle name="RIGs input totals 2 3 2 17" xfId="27017"/>
    <cellStyle name="RIGs input totals 2 3 2 18" xfId="27018"/>
    <cellStyle name="RIGs input totals 2 3 2 19" xfId="27019"/>
    <cellStyle name="RIGs input totals 2 3 2 2" xfId="1715"/>
    <cellStyle name="RIGs input totals 2 3 2 2 10" xfId="27020"/>
    <cellStyle name="RIGs input totals 2 3 2 2 11" xfId="27021"/>
    <cellStyle name="RIGs input totals 2 3 2 2 12" xfId="27022"/>
    <cellStyle name="RIGs input totals 2 3 2 2 13" xfId="27023"/>
    <cellStyle name="RIGs input totals 2 3 2 2 14" xfId="27024"/>
    <cellStyle name="RIGs input totals 2 3 2 2 15" xfId="27025"/>
    <cellStyle name="RIGs input totals 2 3 2 2 16" xfId="27026"/>
    <cellStyle name="RIGs input totals 2 3 2 2 17" xfId="27027"/>
    <cellStyle name="RIGs input totals 2 3 2 2 18" xfId="27028"/>
    <cellStyle name="RIGs input totals 2 3 2 2 19" xfId="27029"/>
    <cellStyle name="RIGs input totals 2 3 2 2 2" xfId="1716"/>
    <cellStyle name="RIGs input totals 2 3 2 2 2 10" xfId="27030"/>
    <cellStyle name="RIGs input totals 2 3 2 2 2 11" xfId="27031"/>
    <cellStyle name="RIGs input totals 2 3 2 2 2 12" xfId="27032"/>
    <cellStyle name="RIGs input totals 2 3 2 2 2 13" xfId="27033"/>
    <cellStyle name="RIGs input totals 2 3 2 2 2 14" xfId="27034"/>
    <cellStyle name="RIGs input totals 2 3 2 2 2 15" xfId="27035"/>
    <cellStyle name="RIGs input totals 2 3 2 2 2 16" xfId="27036"/>
    <cellStyle name="RIGs input totals 2 3 2 2 2 17" xfId="27037"/>
    <cellStyle name="RIGs input totals 2 3 2 2 2 18" xfId="27038"/>
    <cellStyle name="RIGs input totals 2 3 2 2 2 19" xfId="27039"/>
    <cellStyle name="RIGs input totals 2 3 2 2 2 2" xfId="27040"/>
    <cellStyle name="RIGs input totals 2 3 2 2 2 2 10" xfId="38125"/>
    <cellStyle name="RIGs input totals 2 3 2 2 2 2 11" xfId="38126"/>
    <cellStyle name="RIGs input totals 2 3 2 2 2 2 12" xfId="38127"/>
    <cellStyle name="RIGs input totals 2 3 2 2 2 2 13" xfId="38128"/>
    <cellStyle name="RIGs input totals 2 3 2 2 2 2 2" xfId="38129"/>
    <cellStyle name="RIGs input totals 2 3 2 2 2 2 3" xfId="38130"/>
    <cellStyle name="RIGs input totals 2 3 2 2 2 2 4" xfId="38131"/>
    <cellStyle name="RIGs input totals 2 3 2 2 2 2 5" xfId="38132"/>
    <cellStyle name="RIGs input totals 2 3 2 2 2 2 6" xfId="38133"/>
    <cellStyle name="RIGs input totals 2 3 2 2 2 2 7" xfId="38134"/>
    <cellStyle name="RIGs input totals 2 3 2 2 2 2 8" xfId="38135"/>
    <cellStyle name="RIGs input totals 2 3 2 2 2 2 9" xfId="38136"/>
    <cellStyle name="RIGs input totals 2 3 2 2 2 20" xfId="27041"/>
    <cellStyle name="RIGs input totals 2 3 2 2 2 21" xfId="27042"/>
    <cellStyle name="RIGs input totals 2 3 2 2 2 22" xfId="27043"/>
    <cellStyle name="RIGs input totals 2 3 2 2 2 23" xfId="27044"/>
    <cellStyle name="RIGs input totals 2 3 2 2 2 24" xfId="27045"/>
    <cellStyle name="RIGs input totals 2 3 2 2 2 25" xfId="27046"/>
    <cellStyle name="RIGs input totals 2 3 2 2 2 26" xfId="27047"/>
    <cellStyle name="RIGs input totals 2 3 2 2 2 27" xfId="27048"/>
    <cellStyle name="RIGs input totals 2 3 2 2 2 28" xfId="27049"/>
    <cellStyle name="RIGs input totals 2 3 2 2 2 29" xfId="27050"/>
    <cellStyle name="RIGs input totals 2 3 2 2 2 3" xfId="27051"/>
    <cellStyle name="RIGs input totals 2 3 2 2 2 30" xfId="27052"/>
    <cellStyle name="RIGs input totals 2 3 2 2 2 31" xfId="27053"/>
    <cellStyle name="RIGs input totals 2 3 2 2 2 32" xfId="27054"/>
    <cellStyle name="RIGs input totals 2 3 2 2 2 33" xfId="27055"/>
    <cellStyle name="RIGs input totals 2 3 2 2 2 34" xfId="27056"/>
    <cellStyle name="RIGs input totals 2 3 2 2 2 4" xfId="27057"/>
    <cellStyle name="RIGs input totals 2 3 2 2 2 5" xfId="27058"/>
    <cellStyle name="RIGs input totals 2 3 2 2 2 6" xfId="27059"/>
    <cellStyle name="RIGs input totals 2 3 2 2 2 7" xfId="27060"/>
    <cellStyle name="RIGs input totals 2 3 2 2 2 8" xfId="27061"/>
    <cellStyle name="RIGs input totals 2 3 2 2 2 9" xfId="27062"/>
    <cellStyle name="RIGs input totals 2 3 2 2 20" xfId="27063"/>
    <cellStyle name="RIGs input totals 2 3 2 2 21" xfId="27064"/>
    <cellStyle name="RIGs input totals 2 3 2 2 22" xfId="27065"/>
    <cellStyle name="RIGs input totals 2 3 2 2 23" xfId="27066"/>
    <cellStyle name="RIGs input totals 2 3 2 2 24" xfId="27067"/>
    <cellStyle name="RIGs input totals 2 3 2 2 25" xfId="27068"/>
    <cellStyle name="RIGs input totals 2 3 2 2 26" xfId="27069"/>
    <cellStyle name="RIGs input totals 2 3 2 2 27" xfId="27070"/>
    <cellStyle name="RIGs input totals 2 3 2 2 28" xfId="27071"/>
    <cellStyle name="RIGs input totals 2 3 2 2 29" xfId="27072"/>
    <cellStyle name="RIGs input totals 2 3 2 2 3" xfId="27073"/>
    <cellStyle name="RIGs input totals 2 3 2 2 3 10" xfId="38137"/>
    <cellStyle name="RIGs input totals 2 3 2 2 3 11" xfId="38138"/>
    <cellStyle name="RIGs input totals 2 3 2 2 3 12" xfId="38139"/>
    <cellStyle name="RIGs input totals 2 3 2 2 3 13" xfId="38140"/>
    <cellStyle name="RIGs input totals 2 3 2 2 3 2" xfId="38141"/>
    <cellStyle name="RIGs input totals 2 3 2 2 3 3" xfId="38142"/>
    <cellStyle name="RIGs input totals 2 3 2 2 3 4" xfId="38143"/>
    <cellStyle name="RIGs input totals 2 3 2 2 3 5" xfId="38144"/>
    <cellStyle name="RIGs input totals 2 3 2 2 3 6" xfId="38145"/>
    <cellStyle name="RIGs input totals 2 3 2 2 3 7" xfId="38146"/>
    <cellStyle name="RIGs input totals 2 3 2 2 3 8" xfId="38147"/>
    <cellStyle name="RIGs input totals 2 3 2 2 3 9" xfId="38148"/>
    <cellStyle name="RIGs input totals 2 3 2 2 30" xfId="27074"/>
    <cellStyle name="RIGs input totals 2 3 2 2 31" xfId="27075"/>
    <cellStyle name="RIGs input totals 2 3 2 2 32" xfId="27076"/>
    <cellStyle name="RIGs input totals 2 3 2 2 33" xfId="27077"/>
    <cellStyle name="RIGs input totals 2 3 2 2 34" xfId="27078"/>
    <cellStyle name="RIGs input totals 2 3 2 2 35" xfId="27079"/>
    <cellStyle name="RIGs input totals 2 3 2 2 4" xfId="27080"/>
    <cellStyle name="RIGs input totals 2 3 2 2 5" xfId="27081"/>
    <cellStyle name="RIGs input totals 2 3 2 2 6" xfId="27082"/>
    <cellStyle name="RIGs input totals 2 3 2 2 7" xfId="27083"/>
    <cellStyle name="RIGs input totals 2 3 2 2 8" xfId="27084"/>
    <cellStyle name="RIGs input totals 2 3 2 2 9" xfId="27085"/>
    <cellStyle name="RIGs input totals 2 3 2 2_4 28 1_Asst_Health_Crit_AllTO_RIIO_20110714pm" xfId="1717"/>
    <cellStyle name="RIGs input totals 2 3 2 20" xfId="27086"/>
    <cellStyle name="RIGs input totals 2 3 2 21" xfId="27087"/>
    <cellStyle name="RIGs input totals 2 3 2 22" xfId="27088"/>
    <cellStyle name="RIGs input totals 2 3 2 23" xfId="27089"/>
    <cellStyle name="RIGs input totals 2 3 2 24" xfId="27090"/>
    <cellStyle name="RIGs input totals 2 3 2 25" xfId="27091"/>
    <cellStyle name="RIGs input totals 2 3 2 26" xfId="27092"/>
    <cellStyle name="RIGs input totals 2 3 2 27" xfId="27093"/>
    <cellStyle name="RIGs input totals 2 3 2 28" xfId="27094"/>
    <cellStyle name="RIGs input totals 2 3 2 29" xfId="27095"/>
    <cellStyle name="RIGs input totals 2 3 2 3" xfId="1718"/>
    <cellStyle name="RIGs input totals 2 3 2 3 10" xfId="27096"/>
    <cellStyle name="RIGs input totals 2 3 2 3 11" xfId="27097"/>
    <cellStyle name="RIGs input totals 2 3 2 3 12" xfId="27098"/>
    <cellStyle name="RIGs input totals 2 3 2 3 13" xfId="27099"/>
    <cellStyle name="RIGs input totals 2 3 2 3 14" xfId="27100"/>
    <cellStyle name="RIGs input totals 2 3 2 3 15" xfId="27101"/>
    <cellStyle name="RIGs input totals 2 3 2 3 16" xfId="27102"/>
    <cellStyle name="RIGs input totals 2 3 2 3 17" xfId="27103"/>
    <cellStyle name="RIGs input totals 2 3 2 3 18" xfId="27104"/>
    <cellStyle name="RIGs input totals 2 3 2 3 19" xfId="27105"/>
    <cellStyle name="RIGs input totals 2 3 2 3 2" xfId="27106"/>
    <cellStyle name="RIGs input totals 2 3 2 3 2 10" xfId="38149"/>
    <cellStyle name="RIGs input totals 2 3 2 3 2 11" xfId="38150"/>
    <cellStyle name="RIGs input totals 2 3 2 3 2 12" xfId="38151"/>
    <cellStyle name="RIGs input totals 2 3 2 3 2 13" xfId="38152"/>
    <cellStyle name="RIGs input totals 2 3 2 3 2 2" xfId="38153"/>
    <cellStyle name="RIGs input totals 2 3 2 3 2 3" xfId="38154"/>
    <cellStyle name="RIGs input totals 2 3 2 3 2 4" xfId="38155"/>
    <cellStyle name="RIGs input totals 2 3 2 3 2 5" xfId="38156"/>
    <cellStyle name="RIGs input totals 2 3 2 3 2 6" xfId="38157"/>
    <cellStyle name="RIGs input totals 2 3 2 3 2 7" xfId="38158"/>
    <cellStyle name="RIGs input totals 2 3 2 3 2 8" xfId="38159"/>
    <cellStyle name="RIGs input totals 2 3 2 3 2 9" xfId="38160"/>
    <cellStyle name="RIGs input totals 2 3 2 3 20" xfId="27107"/>
    <cellStyle name="RIGs input totals 2 3 2 3 21" xfId="27108"/>
    <cellStyle name="RIGs input totals 2 3 2 3 22" xfId="27109"/>
    <cellStyle name="RIGs input totals 2 3 2 3 23" xfId="27110"/>
    <cellStyle name="RIGs input totals 2 3 2 3 24" xfId="27111"/>
    <cellStyle name="RIGs input totals 2 3 2 3 25" xfId="27112"/>
    <cellStyle name="RIGs input totals 2 3 2 3 26" xfId="27113"/>
    <cellStyle name="RIGs input totals 2 3 2 3 27" xfId="27114"/>
    <cellStyle name="RIGs input totals 2 3 2 3 28" xfId="27115"/>
    <cellStyle name="RIGs input totals 2 3 2 3 29" xfId="27116"/>
    <cellStyle name="RIGs input totals 2 3 2 3 3" xfId="27117"/>
    <cellStyle name="RIGs input totals 2 3 2 3 30" xfId="27118"/>
    <cellStyle name="RIGs input totals 2 3 2 3 31" xfId="27119"/>
    <cellStyle name="RIGs input totals 2 3 2 3 32" xfId="27120"/>
    <cellStyle name="RIGs input totals 2 3 2 3 33" xfId="27121"/>
    <cellStyle name="RIGs input totals 2 3 2 3 34" xfId="27122"/>
    <cellStyle name="RIGs input totals 2 3 2 3 4" xfId="27123"/>
    <cellStyle name="RIGs input totals 2 3 2 3 5" xfId="27124"/>
    <cellStyle name="RIGs input totals 2 3 2 3 6" xfId="27125"/>
    <cellStyle name="RIGs input totals 2 3 2 3 7" xfId="27126"/>
    <cellStyle name="RIGs input totals 2 3 2 3 8" xfId="27127"/>
    <cellStyle name="RIGs input totals 2 3 2 3 9" xfId="27128"/>
    <cellStyle name="RIGs input totals 2 3 2 30" xfId="27129"/>
    <cellStyle name="RIGs input totals 2 3 2 31" xfId="27130"/>
    <cellStyle name="RIGs input totals 2 3 2 32" xfId="27131"/>
    <cellStyle name="RIGs input totals 2 3 2 33" xfId="27132"/>
    <cellStyle name="RIGs input totals 2 3 2 34" xfId="27133"/>
    <cellStyle name="RIGs input totals 2 3 2 35" xfId="27134"/>
    <cellStyle name="RIGs input totals 2 3 2 36" xfId="27135"/>
    <cellStyle name="RIGs input totals 2 3 2 37" xfId="27136"/>
    <cellStyle name="RIGs input totals 2 3 2 38" xfId="27137"/>
    <cellStyle name="RIGs input totals 2 3 2 4" xfId="1719"/>
    <cellStyle name="RIGs input totals 2 3 2 4 10" xfId="27138"/>
    <cellStyle name="RIGs input totals 2 3 2 4 11" xfId="27139"/>
    <cellStyle name="RIGs input totals 2 3 2 4 12" xfId="27140"/>
    <cellStyle name="RIGs input totals 2 3 2 4 13" xfId="27141"/>
    <cellStyle name="RIGs input totals 2 3 2 4 14" xfId="27142"/>
    <cellStyle name="RIGs input totals 2 3 2 4 15" xfId="27143"/>
    <cellStyle name="RIGs input totals 2 3 2 4 16" xfId="27144"/>
    <cellStyle name="RIGs input totals 2 3 2 4 17" xfId="27145"/>
    <cellStyle name="RIGs input totals 2 3 2 4 18" xfId="27146"/>
    <cellStyle name="RIGs input totals 2 3 2 4 19" xfId="27147"/>
    <cellStyle name="RIGs input totals 2 3 2 4 2" xfId="27148"/>
    <cellStyle name="RIGs input totals 2 3 2 4 2 10" xfId="38161"/>
    <cellStyle name="RIGs input totals 2 3 2 4 2 11" xfId="38162"/>
    <cellStyle name="RIGs input totals 2 3 2 4 2 12" xfId="38163"/>
    <cellStyle name="RIGs input totals 2 3 2 4 2 13" xfId="38164"/>
    <cellStyle name="RIGs input totals 2 3 2 4 2 2" xfId="38165"/>
    <cellStyle name="RIGs input totals 2 3 2 4 2 3" xfId="38166"/>
    <cellStyle name="RIGs input totals 2 3 2 4 2 4" xfId="38167"/>
    <cellStyle name="RIGs input totals 2 3 2 4 2 5" xfId="38168"/>
    <cellStyle name="RIGs input totals 2 3 2 4 2 6" xfId="38169"/>
    <cellStyle name="RIGs input totals 2 3 2 4 2 7" xfId="38170"/>
    <cellStyle name="RIGs input totals 2 3 2 4 2 8" xfId="38171"/>
    <cellStyle name="RIGs input totals 2 3 2 4 2 9" xfId="38172"/>
    <cellStyle name="RIGs input totals 2 3 2 4 20" xfId="27149"/>
    <cellStyle name="RIGs input totals 2 3 2 4 21" xfId="27150"/>
    <cellStyle name="RIGs input totals 2 3 2 4 22" xfId="27151"/>
    <cellStyle name="RIGs input totals 2 3 2 4 23" xfId="27152"/>
    <cellStyle name="RIGs input totals 2 3 2 4 24" xfId="27153"/>
    <cellStyle name="RIGs input totals 2 3 2 4 25" xfId="27154"/>
    <cellStyle name="RIGs input totals 2 3 2 4 26" xfId="27155"/>
    <cellStyle name="RIGs input totals 2 3 2 4 27" xfId="27156"/>
    <cellStyle name="RIGs input totals 2 3 2 4 28" xfId="27157"/>
    <cellStyle name="RIGs input totals 2 3 2 4 29" xfId="27158"/>
    <cellStyle name="RIGs input totals 2 3 2 4 3" xfId="27159"/>
    <cellStyle name="RIGs input totals 2 3 2 4 30" xfId="27160"/>
    <cellStyle name="RIGs input totals 2 3 2 4 31" xfId="27161"/>
    <cellStyle name="RIGs input totals 2 3 2 4 32" xfId="27162"/>
    <cellStyle name="RIGs input totals 2 3 2 4 33" xfId="27163"/>
    <cellStyle name="RIGs input totals 2 3 2 4 34" xfId="27164"/>
    <cellStyle name="RIGs input totals 2 3 2 4 4" xfId="27165"/>
    <cellStyle name="RIGs input totals 2 3 2 4 5" xfId="27166"/>
    <cellStyle name="RIGs input totals 2 3 2 4 6" xfId="27167"/>
    <cellStyle name="RIGs input totals 2 3 2 4 7" xfId="27168"/>
    <cellStyle name="RIGs input totals 2 3 2 4 8" xfId="27169"/>
    <cellStyle name="RIGs input totals 2 3 2 4 9" xfId="27170"/>
    <cellStyle name="RIGs input totals 2 3 2 5" xfId="27171"/>
    <cellStyle name="RIGs input totals 2 3 2 5 10" xfId="38173"/>
    <cellStyle name="RIGs input totals 2 3 2 5 11" xfId="38174"/>
    <cellStyle name="RIGs input totals 2 3 2 5 12" xfId="38175"/>
    <cellStyle name="RIGs input totals 2 3 2 5 13" xfId="38176"/>
    <cellStyle name="RIGs input totals 2 3 2 5 2" xfId="38177"/>
    <cellStyle name="RIGs input totals 2 3 2 5 3" xfId="38178"/>
    <cellStyle name="RIGs input totals 2 3 2 5 4" xfId="38179"/>
    <cellStyle name="RIGs input totals 2 3 2 5 5" xfId="38180"/>
    <cellStyle name="RIGs input totals 2 3 2 5 6" xfId="38181"/>
    <cellStyle name="RIGs input totals 2 3 2 5 7" xfId="38182"/>
    <cellStyle name="RIGs input totals 2 3 2 5 8" xfId="38183"/>
    <cellStyle name="RIGs input totals 2 3 2 5 9" xfId="38184"/>
    <cellStyle name="RIGs input totals 2 3 2 6" xfId="27172"/>
    <cellStyle name="RIGs input totals 2 3 2 7" xfId="27173"/>
    <cellStyle name="RIGs input totals 2 3 2 8" xfId="27174"/>
    <cellStyle name="RIGs input totals 2 3 2 9" xfId="27175"/>
    <cellStyle name="RIGs input totals 2 3 2_4 28 1_Asst_Health_Crit_AllTO_RIIO_20110714pm" xfId="1720"/>
    <cellStyle name="RIGs input totals 2 3 20" xfId="27176"/>
    <cellStyle name="RIGs input totals 2 3 21" xfId="27177"/>
    <cellStyle name="RIGs input totals 2 3 22" xfId="27178"/>
    <cellStyle name="RIGs input totals 2 3 23" xfId="27179"/>
    <cellStyle name="RIGs input totals 2 3 24" xfId="27180"/>
    <cellStyle name="RIGs input totals 2 3 25" xfId="27181"/>
    <cellStyle name="RIGs input totals 2 3 26" xfId="27182"/>
    <cellStyle name="RIGs input totals 2 3 27" xfId="27183"/>
    <cellStyle name="RIGs input totals 2 3 28" xfId="27184"/>
    <cellStyle name="RIGs input totals 2 3 29" xfId="27185"/>
    <cellStyle name="RIGs input totals 2 3 3" xfId="1721"/>
    <cellStyle name="RIGs input totals 2 3 3 10" xfId="27186"/>
    <cellStyle name="RIGs input totals 2 3 3 11" xfId="27187"/>
    <cellStyle name="RIGs input totals 2 3 3 12" xfId="27188"/>
    <cellStyle name="RIGs input totals 2 3 3 13" xfId="27189"/>
    <cellStyle name="RIGs input totals 2 3 3 14" xfId="27190"/>
    <cellStyle name="RIGs input totals 2 3 3 15" xfId="27191"/>
    <cellStyle name="RIGs input totals 2 3 3 16" xfId="27192"/>
    <cellStyle name="RIGs input totals 2 3 3 17" xfId="27193"/>
    <cellStyle name="RIGs input totals 2 3 3 18" xfId="27194"/>
    <cellStyle name="RIGs input totals 2 3 3 19" xfId="27195"/>
    <cellStyle name="RIGs input totals 2 3 3 2" xfId="1722"/>
    <cellStyle name="RIGs input totals 2 3 3 2 10" xfId="27196"/>
    <cellStyle name="RIGs input totals 2 3 3 2 11" xfId="27197"/>
    <cellStyle name="RIGs input totals 2 3 3 2 12" xfId="27198"/>
    <cellStyle name="RIGs input totals 2 3 3 2 13" xfId="27199"/>
    <cellStyle name="RIGs input totals 2 3 3 2 14" xfId="27200"/>
    <cellStyle name="RIGs input totals 2 3 3 2 15" xfId="27201"/>
    <cellStyle name="RIGs input totals 2 3 3 2 16" xfId="27202"/>
    <cellStyle name="RIGs input totals 2 3 3 2 17" xfId="27203"/>
    <cellStyle name="RIGs input totals 2 3 3 2 18" xfId="27204"/>
    <cellStyle name="RIGs input totals 2 3 3 2 19" xfId="27205"/>
    <cellStyle name="RIGs input totals 2 3 3 2 2" xfId="27206"/>
    <cellStyle name="RIGs input totals 2 3 3 2 2 10" xfId="38185"/>
    <cellStyle name="RIGs input totals 2 3 3 2 2 11" xfId="38186"/>
    <cellStyle name="RIGs input totals 2 3 3 2 2 12" xfId="38187"/>
    <cellStyle name="RIGs input totals 2 3 3 2 2 13" xfId="38188"/>
    <cellStyle name="RIGs input totals 2 3 3 2 2 2" xfId="38189"/>
    <cellStyle name="RIGs input totals 2 3 3 2 2 3" xfId="38190"/>
    <cellStyle name="RIGs input totals 2 3 3 2 2 4" xfId="38191"/>
    <cellStyle name="RIGs input totals 2 3 3 2 2 5" xfId="38192"/>
    <cellStyle name="RIGs input totals 2 3 3 2 2 6" xfId="38193"/>
    <cellStyle name="RIGs input totals 2 3 3 2 2 7" xfId="38194"/>
    <cellStyle name="RIGs input totals 2 3 3 2 2 8" xfId="38195"/>
    <cellStyle name="RIGs input totals 2 3 3 2 2 9" xfId="38196"/>
    <cellStyle name="RIGs input totals 2 3 3 2 20" xfId="27207"/>
    <cellStyle name="RIGs input totals 2 3 3 2 21" xfId="27208"/>
    <cellStyle name="RIGs input totals 2 3 3 2 22" xfId="27209"/>
    <cellStyle name="RIGs input totals 2 3 3 2 23" xfId="27210"/>
    <cellStyle name="RIGs input totals 2 3 3 2 24" xfId="27211"/>
    <cellStyle name="RIGs input totals 2 3 3 2 25" xfId="27212"/>
    <cellStyle name="RIGs input totals 2 3 3 2 26" xfId="27213"/>
    <cellStyle name="RIGs input totals 2 3 3 2 27" xfId="27214"/>
    <cellStyle name="RIGs input totals 2 3 3 2 28" xfId="27215"/>
    <cellStyle name="RIGs input totals 2 3 3 2 29" xfId="27216"/>
    <cellStyle name="RIGs input totals 2 3 3 2 3" xfId="27217"/>
    <cellStyle name="RIGs input totals 2 3 3 2 30" xfId="27218"/>
    <cellStyle name="RIGs input totals 2 3 3 2 31" xfId="27219"/>
    <cellStyle name="RIGs input totals 2 3 3 2 32" xfId="27220"/>
    <cellStyle name="RIGs input totals 2 3 3 2 33" xfId="27221"/>
    <cellStyle name="RIGs input totals 2 3 3 2 34" xfId="27222"/>
    <cellStyle name="RIGs input totals 2 3 3 2 4" xfId="27223"/>
    <cellStyle name="RIGs input totals 2 3 3 2 5" xfId="27224"/>
    <cellStyle name="RIGs input totals 2 3 3 2 6" xfId="27225"/>
    <cellStyle name="RIGs input totals 2 3 3 2 7" xfId="27226"/>
    <cellStyle name="RIGs input totals 2 3 3 2 8" xfId="27227"/>
    <cellStyle name="RIGs input totals 2 3 3 2 9" xfId="27228"/>
    <cellStyle name="RIGs input totals 2 3 3 20" xfId="27229"/>
    <cellStyle name="RIGs input totals 2 3 3 21" xfId="27230"/>
    <cellStyle name="RIGs input totals 2 3 3 22" xfId="27231"/>
    <cellStyle name="RIGs input totals 2 3 3 23" xfId="27232"/>
    <cellStyle name="RIGs input totals 2 3 3 24" xfId="27233"/>
    <cellStyle name="RIGs input totals 2 3 3 25" xfId="27234"/>
    <cellStyle name="RIGs input totals 2 3 3 26" xfId="27235"/>
    <cellStyle name="RIGs input totals 2 3 3 27" xfId="27236"/>
    <cellStyle name="RIGs input totals 2 3 3 28" xfId="27237"/>
    <cellStyle name="RIGs input totals 2 3 3 29" xfId="27238"/>
    <cellStyle name="RIGs input totals 2 3 3 3" xfId="27239"/>
    <cellStyle name="RIGs input totals 2 3 3 3 10" xfId="38197"/>
    <cellStyle name="RIGs input totals 2 3 3 3 11" xfId="38198"/>
    <cellStyle name="RIGs input totals 2 3 3 3 12" xfId="38199"/>
    <cellStyle name="RIGs input totals 2 3 3 3 13" xfId="38200"/>
    <cellStyle name="RIGs input totals 2 3 3 3 2" xfId="38201"/>
    <cellStyle name="RIGs input totals 2 3 3 3 3" xfId="38202"/>
    <cellStyle name="RIGs input totals 2 3 3 3 4" xfId="38203"/>
    <cellStyle name="RIGs input totals 2 3 3 3 5" xfId="38204"/>
    <cellStyle name="RIGs input totals 2 3 3 3 6" xfId="38205"/>
    <cellStyle name="RIGs input totals 2 3 3 3 7" xfId="38206"/>
    <cellStyle name="RIGs input totals 2 3 3 3 8" xfId="38207"/>
    <cellStyle name="RIGs input totals 2 3 3 3 9" xfId="38208"/>
    <cellStyle name="RIGs input totals 2 3 3 30" xfId="27240"/>
    <cellStyle name="RIGs input totals 2 3 3 31" xfId="27241"/>
    <cellStyle name="RIGs input totals 2 3 3 32" xfId="27242"/>
    <cellStyle name="RIGs input totals 2 3 3 33" xfId="27243"/>
    <cellStyle name="RIGs input totals 2 3 3 34" xfId="27244"/>
    <cellStyle name="RIGs input totals 2 3 3 35" xfId="27245"/>
    <cellStyle name="RIGs input totals 2 3 3 4" xfId="27246"/>
    <cellStyle name="RIGs input totals 2 3 3 5" xfId="27247"/>
    <cellStyle name="RIGs input totals 2 3 3 6" xfId="27248"/>
    <cellStyle name="RIGs input totals 2 3 3 7" xfId="27249"/>
    <cellStyle name="RIGs input totals 2 3 3 8" xfId="27250"/>
    <cellStyle name="RIGs input totals 2 3 3 9" xfId="27251"/>
    <cellStyle name="RIGs input totals 2 3 3_4 28 1_Asst_Health_Crit_AllTO_RIIO_20110714pm" xfId="1723"/>
    <cellStyle name="RIGs input totals 2 3 30" xfId="27252"/>
    <cellStyle name="RIGs input totals 2 3 31" xfId="27253"/>
    <cellStyle name="RIGs input totals 2 3 32" xfId="27254"/>
    <cellStyle name="RIGs input totals 2 3 33" xfId="27255"/>
    <cellStyle name="RIGs input totals 2 3 34" xfId="27256"/>
    <cellStyle name="RIGs input totals 2 3 35" xfId="27257"/>
    <cellStyle name="RIGs input totals 2 3 36" xfId="27258"/>
    <cellStyle name="RIGs input totals 2 3 37" xfId="27259"/>
    <cellStyle name="RIGs input totals 2 3 38" xfId="27260"/>
    <cellStyle name="RIGs input totals 2 3 39" xfId="27261"/>
    <cellStyle name="RIGs input totals 2 3 4" xfId="1724"/>
    <cellStyle name="RIGs input totals 2 3 4 10" xfId="27262"/>
    <cellStyle name="RIGs input totals 2 3 4 11" xfId="27263"/>
    <cellStyle name="RIGs input totals 2 3 4 12" xfId="27264"/>
    <cellStyle name="RIGs input totals 2 3 4 13" xfId="27265"/>
    <cellStyle name="RIGs input totals 2 3 4 14" xfId="27266"/>
    <cellStyle name="RIGs input totals 2 3 4 15" xfId="27267"/>
    <cellStyle name="RIGs input totals 2 3 4 16" xfId="27268"/>
    <cellStyle name="RIGs input totals 2 3 4 17" xfId="27269"/>
    <cellStyle name="RIGs input totals 2 3 4 18" xfId="27270"/>
    <cellStyle name="RIGs input totals 2 3 4 19" xfId="27271"/>
    <cellStyle name="RIGs input totals 2 3 4 2" xfId="27272"/>
    <cellStyle name="RIGs input totals 2 3 4 2 10" xfId="38209"/>
    <cellStyle name="RIGs input totals 2 3 4 2 11" xfId="38210"/>
    <cellStyle name="RIGs input totals 2 3 4 2 12" xfId="38211"/>
    <cellStyle name="RIGs input totals 2 3 4 2 13" xfId="38212"/>
    <cellStyle name="RIGs input totals 2 3 4 2 2" xfId="38213"/>
    <cellStyle name="RIGs input totals 2 3 4 2 3" xfId="38214"/>
    <cellStyle name="RIGs input totals 2 3 4 2 4" xfId="38215"/>
    <cellStyle name="RIGs input totals 2 3 4 2 5" xfId="38216"/>
    <cellStyle name="RIGs input totals 2 3 4 2 6" xfId="38217"/>
    <cellStyle name="RIGs input totals 2 3 4 2 7" xfId="38218"/>
    <cellStyle name="RIGs input totals 2 3 4 2 8" xfId="38219"/>
    <cellStyle name="RIGs input totals 2 3 4 2 9" xfId="38220"/>
    <cellStyle name="RIGs input totals 2 3 4 20" xfId="27273"/>
    <cellStyle name="RIGs input totals 2 3 4 21" xfId="27274"/>
    <cellStyle name="RIGs input totals 2 3 4 22" xfId="27275"/>
    <cellStyle name="RIGs input totals 2 3 4 23" xfId="27276"/>
    <cellStyle name="RIGs input totals 2 3 4 24" xfId="27277"/>
    <cellStyle name="RIGs input totals 2 3 4 25" xfId="27278"/>
    <cellStyle name="RIGs input totals 2 3 4 26" xfId="27279"/>
    <cellStyle name="RIGs input totals 2 3 4 27" xfId="27280"/>
    <cellStyle name="RIGs input totals 2 3 4 28" xfId="27281"/>
    <cellStyle name="RIGs input totals 2 3 4 29" xfId="27282"/>
    <cellStyle name="RIGs input totals 2 3 4 3" xfId="27283"/>
    <cellStyle name="RIGs input totals 2 3 4 30" xfId="27284"/>
    <cellStyle name="RIGs input totals 2 3 4 31" xfId="27285"/>
    <cellStyle name="RIGs input totals 2 3 4 32" xfId="27286"/>
    <cellStyle name="RIGs input totals 2 3 4 33" xfId="27287"/>
    <cellStyle name="RIGs input totals 2 3 4 34" xfId="27288"/>
    <cellStyle name="RIGs input totals 2 3 4 4" xfId="27289"/>
    <cellStyle name="RIGs input totals 2 3 4 5" xfId="27290"/>
    <cellStyle name="RIGs input totals 2 3 4 6" xfId="27291"/>
    <cellStyle name="RIGs input totals 2 3 4 7" xfId="27292"/>
    <cellStyle name="RIGs input totals 2 3 4 8" xfId="27293"/>
    <cellStyle name="RIGs input totals 2 3 4 9" xfId="27294"/>
    <cellStyle name="RIGs input totals 2 3 5" xfId="1725"/>
    <cellStyle name="RIGs input totals 2 3 5 10" xfId="27295"/>
    <cellStyle name="RIGs input totals 2 3 5 11" xfId="27296"/>
    <cellStyle name="RIGs input totals 2 3 5 12" xfId="27297"/>
    <cellStyle name="RIGs input totals 2 3 5 13" xfId="27298"/>
    <cellStyle name="RIGs input totals 2 3 5 14" xfId="27299"/>
    <cellStyle name="RIGs input totals 2 3 5 15" xfId="27300"/>
    <cellStyle name="RIGs input totals 2 3 5 16" xfId="27301"/>
    <cellStyle name="RIGs input totals 2 3 5 17" xfId="27302"/>
    <cellStyle name="RIGs input totals 2 3 5 18" xfId="27303"/>
    <cellStyle name="RIGs input totals 2 3 5 19" xfId="27304"/>
    <cellStyle name="RIGs input totals 2 3 5 2" xfId="27305"/>
    <cellStyle name="RIGs input totals 2 3 5 2 10" xfId="38221"/>
    <cellStyle name="RIGs input totals 2 3 5 2 11" xfId="38222"/>
    <cellStyle name="RIGs input totals 2 3 5 2 12" xfId="38223"/>
    <cellStyle name="RIGs input totals 2 3 5 2 13" xfId="38224"/>
    <cellStyle name="RIGs input totals 2 3 5 2 2" xfId="38225"/>
    <cellStyle name="RIGs input totals 2 3 5 2 3" xfId="38226"/>
    <cellStyle name="RIGs input totals 2 3 5 2 4" xfId="38227"/>
    <cellStyle name="RIGs input totals 2 3 5 2 5" xfId="38228"/>
    <cellStyle name="RIGs input totals 2 3 5 2 6" xfId="38229"/>
    <cellStyle name="RIGs input totals 2 3 5 2 7" xfId="38230"/>
    <cellStyle name="RIGs input totals 2 3 5 2 8" xfId="38231"/>
    <cellStyle name="RIGs input totals 2 3 5 2 9" xfId="38232"/>
    <cellStyle name="RIGs input totals 2 3 5 20" xfId="27306"/>
    <cellStyle name="RIGs input totals 2 3 5 21" xfId="27307"/>
    <cellStyle name="RIGs input totals 2 3 5 22" xfId="27308"/>
    <cellStyle name="RIGs input totals 2 3 5 23" xfId="27309"/>
    <cellStyle name="RIGs input totals 2 3 5 24" xfId="27310"/>
    <cellStyle name="RIGs input totals 2 3 5 25" xfId="27311"/>
    <cellStyle name="RIGs input totals 2 3 5 26" xfId="27312"/>
    <cellStyle name="RIGs input totals 2 3 5 27" xfId="27313"/>
    <cellStyle name="RIGs input totals 2 3 5 28" xfId="27314"/>
    <cellStyle name="RIGs input totals 2 3 5 29" xfId="27315"/>
    <cellStyle name="RIGs input totals 2 3 5 3" xfId="27316"/>
    <cellStyle name="RIGs input totals 2 3 5 30" xfId="27317"/>
    <cellStyle name="RIGs input totals 2 3 5 31" xfId="27318"/>
    <cellStyle name="RIGs input totals 2 3 5 32" xfId="27319"/>
    <cellStyle name="RIGs input totals 2 3 5 33" xfId="27320"/>
    <cellStyle name="RIGs input totals 2 3 5 34" xfId="27321"/>
    <cellStyle name="RIGs input totals 2 3 5 4" xfId="27322"/>
    <cellStyle name="RIGs input totals 2 3 5 5" xfId="27323"/>
    <cellStyle name="RIGs input totals 2 3 5 6" xfId="27324"/>
    <cellStyle name="RIGs input totals 2 3 5 7" xfId="27325"/>
    <cellStyle name="RIGs input totals 2 3 5 8" xfId="27326"/>
    <cellStyle name="RIGs input totals 2 3 5 9" xfId="27327"/>
    <cellStyle name="RIGs input totals 2 3 6" xfId="27328"/>
    <cellStyle name="RIGs input totals 2 3 6 10" xfId="38233"/>
    <cellStyle name="RIGs input totals 2 3 6 11" xfId="38234"/>
    <cellStyle name="RIGs input totals 2 3 6 12" xfId="38235"/>
    <cellStyle name="RIGs input totals 2 3 6 13" xfId="38236"/>
    <cellStyle name="RIGs input totals 2 3 6 2" xfId="38237"/>
    <cellStyle name="RIGs input totals 2 3 6 3" xfId="38238"/>
    <cellStyle name="RIGs input totals 2 3 6 4" xfId="38239"/>
    <cellStyle name="RIGs input totals 2 3 6 5" xfId="38240"/>
    <cellStyle name="RIGs input totals 2 3 6 6" xfId="38241"/>
    <cellStyle name="RIGs input totals 2 3 6 7" xfId="38242"/>
    <cellStyle name="RIGs input totals 2 3 6 8" xfId="38243"/>
    <cellStyle name="RIGs input totals 2 3 6 9" xfId="38244"/>
    <cellStyle name="RIGs input totals 2 3 7" xfId="27329"/>
    <cellStyle name="RIGs input totals 2 3 8" xfId="27330"/>
    <cellStyle name="RIGs input totals 2 3 9" xfId="27331"/>
    <cellStyle name="RIGs input totals 2 3_1.3s Accounting C Costs Scots" xfId="1726"/>
    <cellStyle name="RIGs input totals 2 30" xfId="27332"/>
    <cellStyle name="RIGs input totals 2 31" xfId="27333"/>
    <cellStyle name="RIGs input totals 2 32" xfId="27334"/>
    <cellStyle name="RIGs input totals 2 33" xfId="27335"/>
    <cellStyle name="RIGs input totals 2 34" xfId="27336"/>
    <cellStyle name="RIGs input totals 2 35" xfId="27337"/>
    <cellStyle name="RIGs input totals 2 36" xfId="27338"/>
    <cellStyle name="RIGs input totals 2 37" xfId="27339"/>
    <cellStyle name="RIGs input totals 2 38" xfId="27340"/>
    <cellStyle name="RIGs input totals 2 39" xfId="27341"/>
    <cellStyle name="RIGs input totals 2 4" xfId="137"/>
    <cellStyle name="RIGs input totals 2 4 10" xfId="27342"/>
    <cellStyle name="RIGs input totals 2 4 11" xfId="27343"/>
    <cellStyle name="RIGs input totals 2 4 12" xfId="27344"/>
    <cellStyle name="RIGs input totals 2 4 13" xfId="27345"/>
    <cellStyle name="RIGs input totals 2 4 14" xfId="27346"/>
    <cellStyle name="RIGs input totals 2 4 15" xfId="27347"/>
    <cellStyle name="RIGs input totals 2 4 16" xfId="27348"/>
    <cellStyle name="RIGs input totals 2 4 17" xfId="27349"/>
    <cellStyle name="RIGs input totals 2 4 18" xfId="27350"/>
    <cellStyle name="RIGs input totals 2 4 19" xfId="27351"/>
    <cellStyle name="RIGs input totals 2 4 2" xfId="1727"/>
    <cellStyle name="RIGs input totals 2 4 2 10" xfId="27352"/>
    <cellStyle name="RIGs input totals 2 4 2 11" xfId="27353"/>
    <cellStyle name="RIGs input totals 2 4 2 12" xfId="27354"/>
    <cellStyle name="RIGs input totals 2 4 2 13" xfId="27355"/>
    <cellStyle name="RIGs input totals 2 4 2 14" xfId="27356"/>
    <cellStyle name="RIGs input totals 2 4 2 15" xfId="27357"/>
    <cellStyle name="RIGs input totals 2 4 2 16" xfId="27358"/>
    <cellStyle name="RIGs input totals 2 4 2 17" xfId="27359"/>
    <cellStyle name="RIGs input totals 2 4 2 18" xfId="27360"/>
    <cellStyle name="RIGs input totals 2 4 2 19" xfId="27361"/>
    <cellStyle name="RIGs input totals 2 4 2 2" xfId="1728"/>
    <cellStyle name="RIGs input totals 2 4 2 2 10" xfId="27362"/>
    <cellStyle name="RIGs input totals 2 4 2 2 11" xfId="27363"/>
    <cellStyle name="RIGs input totals 2 4 2 2 12" xfId="27364"/>
    <cellStyle name="RIGs input totals 2 4 2 2 13" xfId="27365"/>
    <cellStyle name="RIGs input totals 2 4 2 2 14" xfId="27366"/>
    <cellStyle name="RIGs input totals 2 4 2 2 15" xfId="27367"/>
    <cellStyle name="RIGs input totals 2 4 2 2 16" xfId="27368"/>
    <cellStyle name="RIGs input totals 2 4 2 2 17" xfId="27369"/>
    <cellStyle name="RIGs input totals 2 4 2 2 18" xfId="27370"/>
    <cellStyle name="RIGs input totals 2 4 2 2 19" xfId="27371"/>
    <cellStyle name="RIGs input totals 2 4 2 2 2" xfId="1729"/>
    <cellStyle name="RIGs input totals 2 4 2 2 2 10" xfId="27372"/>
    <cellStyle name="RIGs input totals 2 4 2 2 2 11" xfId="27373"/>
    <cellStyle name="RIGs input totals 2 4 2 2 2 12" xfId="27374"/>
    <cellStyle name="RIGs input totals 2 4 2 2 2 13" xfId="27375"/>
    <cellStyle name="RIGs input totals 2 4 2 2 2 14" xfId="27376"/>
    <cellStyle name="RIGs input totals 2 4 2 2 2 15" xfId="27377"/>
    <cellStyle name="RIGs input totals 2 4 2 2 2 16" xfId="27378"/>
    <cellStyle name="RIGs input totals 2 4 2 2 2 17" xfId="27379"/>
    <cellStyle name="RIGs input totals 2 4 2 2 2 18" xfId="27380"/>
    <cellStyle name="RIGs input totals 2 4 2 2 2 19" xfId="27381"/>
    <cellStyle name="RIGs input totals 2 4 2 2 2 2" xfId="27382"/>
    <cellStyle name="RIGs input totals 2 4 2 2 2 2 10" xfId="38245"/>
    <cellStyle name="RIGs input totals 2 4 2 2 2 2 11" xfId="38246"/>
    <cellStyle name="RIGs input totals 2 4 2 2 2 2 12" xfId="38247"/>
    <cellStyle name="RIGs input totals 2 4 2 2 2 2 13" xfId="38248"/>
    <cellStyle name="RIGs input totals 2 4 2 2 2 2 2" xfId="38249"/>
    <cellStyle name="RIGs input totals 2 4 2 2 2 2 3" xfId="38250"/>
    <cellStyle name="RIGs input totals 2 4 2 2 2 2 4" xfId="38251"/>
    <cellStyle name="RIGs input totals 2 4 2 2 2 2 5" xfId="38252"/>
    <cellStyle name="RIGs input totals 2 4 2 2 2 2 6" xfId="38253"/>
    <cellStyle name="RIGs input totals 2 4 2 2 2 2 7" xfId="38254"/>
    <cellStyle name="RIGs input totals 2 4 2 2 2 2 8" xfId="38255"/>
    <cellStyle name="RIGs input totals 2 4 2 2 2 2 9" xfId="38256"/>
    <cellStyle name="RIGs input totals 2 4 2 2 2 20" xfId="27383"/>
    <cellStyle name="RIGs input totals 2 4 2 2 2 21" xfId="27384"/>
    <cellStyle name="RIGs input totals 2 4 2 2 2 22" xfId="27385"/>
    <cellStyle name="RIGs input totals 2 4 2 2 2 23" xfId="27386"/>
    <cellStyle name="RIGs input totals 2 4 2 2 2 24" xfId="27387"/>
    <cellStyle name="RIGs input totals 2 4 2 2 2 25" xfId="27388"/>
    <cellStyle name="RIGs input totals 2 4 2 2 2 26" xfId="27389"/>
    <cellStyle name="RIGs input totals 2 4 2 2 2 27" xfId="27390"/>
    <cellStyle name="RIGs input totals 2 4 2 2 2 28" xfId="27391"/>
    <cellStyle name="RIGs input totals 2 4 2 2 2 29" xfId="27392"/>
    <cellStyle name="RIGs input totals 2 4 2 2 2 3" xfId="27393"/>
    <cellStyle name="RIGs input totals 2 4 2 2 2 30" xfId="27394"/>
    <cellStyle name="RIGs input totals 2 4 2 2 2 31" xfId="27395"/>
    <cellStyle name="RIGs input totals 2 4 2 2 2 32" xfId="27396"/>
    <cellStyle name="RIGs input totals 2 4 2 2 2 33" xfId="27397"/>
    <cellStyle name="RIGs input totals 2 4 2 2 2 34" xfId="27398"/>
    <cellStyle name="RIGs input totals 2 4 2 2 2 4" xfId="27399"/>
    <cellStyle name="RIGs input totals 2 4 2 2 2 5" xfId="27400"/>
    <cellStyle name="RIGs input totals 2 4 2 2 2 6" xfId="27401"/>
    <cellStyle name="RIGs input totals 2 4 2 2 2 7" xfId="27402"/>
    <cellStyle name="RIGs input totals 2 4 2 2 2 8" xfId="27403"/>
    <cellStyle name="RIGs input totals 2 4 2 2 2 9" xfId="27404"/>
    <cellStyle name="RIGs input totals 2 4 2 2 20" xfId="27405"/>
    <cellStyle name="RIGs input totals 2 4 2 2 21" xfId="27406"/>
    <cellStyle name="RIGs input totals 2 4 2 2 22" xfId="27407"/>
    <cellStyle name="RIGs input totals 2 4 2 2 23" xfId="27408"/>
    <cellStyle name="RIGs input totals 2 4 2 2 24" xfId="27409"/>
    <cellStyle name="RIGs input totals 2 4 2 2 25" xfId="27410"/>
    <cellStyle name="RIGs input totals 2 4 2 2 26" xfId="27411"/>
    <cellStyle name="RIGs input totals 2 4 2 2 27" xfId="27412"/>
    <cellStyle name="RIGs input totals 2 4 2 2 28" xfId="27413"/>
    <cellStyle name="RIGs input totals 2 4 2 2 29" xfId="27414"/>
    <cellStyle name="RIGs input totals 2 4 2 2 3" xfId="27415"/>
    <cellStyle name="RIGs input totals 2 4 2 2 3 10" xfId="38257"/>
    <cellStyle name="RIGs input totals 2 4 2 2 3 11" xfId="38258"/>
    <cellStyle name="RIGs input totals 2 4 2 2 3 12" xfId="38259"/>
    <cellStyle name="RIGs input totals 2 4 2 2 3 13" xfId="38260"/>
    <cellStyle name="RIGs input totals 2 4 2 2 3 2" xfId="38261"/>
    <cellStyle name="RIGs input totals 2 4 2 2 3 3" xfId="38262"/>
    <cellStyle name="RIGs input totals 2 4 2 2 3 4" xfId="38263"/>
    <cellStyle name="RIGs input totals 2 4 2 2 3 5" xfId="38264"/>
    <cellStyle name="RIGs input totals 2 4 2 2 3 6" xfId="38265"/>
    <cellStyle name="RIGs input totals 2 4 2 2 3 7" xfId="38266"/>
    <cellStyle name="RIGs input totals 2 4 2 2 3 8" xfId="38267"/>
    <cellStyle name="RIGs input totals 2 4 2 2 3 9" xfId="38268"/>
    <cellStyle name="RIGs input totals 2 4 2 2 30" xfId="27416"/>
    <cellStyle name="RIGs input totals 2 4 2 2 31" xfId="27417"/>
    <cellStyle name="RIGs input totals 2 4 2 2 4" xfId="27418"/>
    <cellStyle name="RIGs input totals 2 4 2 2 5" xfId="27419"/>
    <cellStyle name="RIGs input totals 2 4 2 2 6" xfId="27420"/>
    <cellStyle name="RIGs input totals 2 4 2 2 7" xfId="27421"/>
    <cellStyle name="RIGs input totals 2 4 2 2 8" xfId="27422"/>
    <cellStyle name="RIGs input totals 2 4 2 2 9" xfId="27423"/>
    <cellStyle name="RIGs input totals 2 4 2 2_4 28 1_Asst_Health_Crit_AllTO_RIIO_20110714pm" xfId="1730"/>
    <cellStyle name="RIGs input totals 2 4 2 20" xfId="27424"/>
    <cellStyle name="RIGs input totals 2 4 2 21" xfId="27425"/>
    <cellStyle name="RIGs input totals 2 4 2 22" xfId="27426"/>
    <cellStyle name="RIGs input totals 2 4 2 23" xfId="27427"/>
    <cellStyle name="RIGs input totals 2 4 2 24" xfId="27428"/>
    <cellStyle name="RIGs input totals 2 4 2 25" xfId="27429"/>
    <cellStyle name="RIGs input totals 2 4 2 26" xfId="27430"/>
    <cellStyle name="RIGs input totals 2 4 2 27" xfId="27431"/>
    <cellStyle name="RIGs input totals 2 4 2 28" xfId="27432"/>
    <cellStyle name="RIGs input totals 2 4 2 29" xfId="27433"/>
    <cellStyle name="RIGs input totals 2 4 2 3" xfId="1731"/>
    <cellStyle name="RIGs input totals 2 4 2 3 10" xfId="27434"/>
    <cellStyle name="RIGs input totals 2 4 2 3 11" xfId="27435"/>
    <cellStyle name="RIGs input totals 2 4 2 3 12" xfId="27436"/>
    <cellStyle name="RIGs input totals 2 4 2 3 13" xfId="27437"/>
    <cellStyle name="RIGs input totals 2 4 2 3 14" xfId="27438"/>
    <cellStyle name="RIGs input totals 2 4 2 3 15" xfId="27439"/>
    <cellStyle name="RIGs input totals 2 4 2 3 16" xfId="27440"/>
    <cellStyle name="RIGs input totals 2 4 2 3 17" xfId="27441"/>
    <cellStyle name="RIGs input totals 2 4 2 3 18" xfId="27442"/>
    <cellStyle name="RIGs input totals 2 4 2 3 19" xfId="27443"/>
    <cellStyle name="RIGs input totals 2 4 2 3 2" xfId="27444"/>
    <cellStyle name="RIGs input totals 2 4 2 3 2 10" xfId="38269"/>
    <cellStyle name="RIGs input totals 2 4 2 3 2 11" xfId="38270"/>
    <cellStyle name="RIGs input totals 2 4 2 3 2 12" xfId="38271"/>
    <cellStyle name="RIGs input totals 2 4 2 3 2 13" xfId="38272"/>
    <cellStyle name="RIGs input totals 2 4 2 3 2 2" xfId="38273"/>
    <cellStyle name="RIGs input totals 2 4 2 3 2 3" xfId="38274"/>
    <cellStyle name="RIGs input totals 2 4 2 3 2 4" xfId="38275"/>
    <cellStyle name="RIGs input totals 2 4 2 3 2 5" xfId="38276"/>
    <cellStyle name="RIGs input totals 2 4 2 3 2 6" xfId="38277"/>
    <cellStyle name="RIGs input totals 2 4 2 3 2 7" xfId="38278"/>
    <cellStyle name="RIGs input totals 2 4 2 3 2 8" xfId="38279"/>
    <cellStyle name="RIGs input totals 2 4 2 3 2 9" xfId="38280"/>
    <cellStyle name="RIGs input totals 2 4 2 3 20" xfId="27445"/>
    <cellStyle name="RIGs input totals 2 4 2 3 21" xfId="27446"/>
    <cellStyle name="RIGs input totals 2 4 2 3 22" xfId="27447"/>
    <cellStyle name="RIGs input totals 2 4 2 3 23" xfId="27448"/>
    <cellStyle name="RIGs input totals 2 4 2 3 24" xfId="27449"/>
    <cellStyle name="RIGs input totals 2 4 2 3 25" xfId="27450"/>
    <cellStyle name="RIGs input totals 2 4 2 3 26" xfId="27451"/>
    <cellStyle name="RIGs input totals 2 4 2 3 27" xfId="27452"/>
    <cellStyle name="RIGs input totals 2 4 2 3 28" xfId="27453"/>
    <cellStyle name="RIGs input totals 2 4 2 3 29" xfId="27454"/>
    <cellStyle name="RIGs input totals 2 4 2 3 3" xfId="27455"/>
    <cellStyle name="RIGs input totals 2 4 2 3 30" xfId="27456"/>
    <cellStyle name="RIGs input totals 2 4 2 3 4" xfId="27457"/>
    <cellStyle name="RIGs input totals 2 4 2 3 5" xfId="27458"/>
    <cellStyle name="RIGs input totals 2 4 2 3 6" xfId="27459"/>
    <cellStyle name="RIGs input totals 2 4 2 3 7" xfId="27460"/>
    <cellStyle name="RIGs input totals 2 4 2 3 8" xfId="27461"/>
    <cellStyle name="RIGs input totals 2 4 2 3 9" xfId="27462"/>
    <cellStyle name="RIGs input totals 2 4 2 30" xfId="27463"/>
    <cellStyle name="RIGs input totals 2 4 2 31" xfId="27464"/>
    <cellStyle name="RIGs input totals 2 4 2 32" xfId="27465"/>
    <cellStyle name="RIGs input totals 2 4 2 33" xfId="27466"/>
    <cellStyle name="RIGs input totals 2 4 2 4" xfId="1732"/>
    <cellStyle name="RIGs input totals 2 4 2 4 10" xfId="27467"/>
    <cellStyle name="RIGs input totals 2 4 2 4 11" xfId="27468"/>
    <cellStyle name="RIGs input totals 2 4 2 4 12" xfId="27469"/>
    <cellStyle name="RIGs input totals 2 4 2 4 13" xfId="27470"/>
    <cellStyle name="RIGs input totals 2 4 2 4 14" xfId="27471"/>
    <cellStyle name="RIGs input totals 2 4 2 4 15" xfId="27472"/>
    <cellStyle name="RIGs input totals 2 4 2 4 16" xfId="27473"/>
    <cellStyle name="RIGs input totals 2 4 2 4 17" xfId="27474"/>
    <cellStyle name="RIGs input totals 2 4 2 4 18" xfId="27475"/>
    <cellStyle name="RIGs input totals 2 4 2 4 19" xfId="27476"/>
    <cellStyle name="RIGs input totals 2 4 2 4 2" xfId="27477"/>
    <cellStyle name="RIGs input totals 2 4 2 4 2 10" xfId="38281"/>
    <cellStyle name="RIGs input totals 2 4 2 4 2 11" xfId="38282"/>
    <cellStyle name="RIGs input totals 2 4 2 4 2 12" xfId="38283"/>
    <cellStyle name="RIGs input totals 2 4 2 4 2 13" xfId="38284"/>
    <cellStyle name="RIGs input totals 2 4 2 4 2 2" xfId="38285"/>
    <cellStyle name="RIGs input totals 2 4 2 4 2 3" xfId="38286"/>
    <cellStyle name="RIGs input totals 2 4 2 4 2 4" xfId="38287"/>
    <cellStyle name="RIGs input totals 2 4 2 4 2 5" xfId="38288"/>
    <cellStyle name="RIGs input totals 2 4 2 4 2 6" xfId="38289"/>
    <cellStyle name="RIGs input totals 2 4 2 4 2 7" xfId="38290"/>
    <cellStyle name="RIGs input totals 2 4 2 4 2 8" xfId="38291"/>
    <cellStyle name="RIGs input totals 2 4 2 4 2 9" xfId="38292"/>
    <cellStyle name="RIGs input totals 2 4 2 4 20" xfId="27478"/>
    <cellStyle name="RIGs input totals 2 4 2 4 21" xfId="27479"/>
    <cellStyle name="RIGs input totals 2 4 2 4 22" xfId="27480"/>
    <cellStyle name="RIGs input totals 2 4 2 4 23" xfId="27481"/>
    <cellStyle name="RIGs input totals 2 4 2 4 24" xfId="27482"/>
    <cellStyle name="RIGs input totals 2 4 2 4 25" xfId="27483"/>
    <cellStyle name="RIGs input totals 2 4 2 4 26" xfId="27484"/>
    <cellStyle name="RIGs input totals 2 4 2 4 27" xfId="27485"/>
    <cellStyle name="RIGs input totals 2 4 2 4 28" xfId="27486"/>
    <cellStyle name="RIGs input totals 2 4 2 4 29" xfId="27487"/>
    <cellStyle name="RIGs input totals 2 4 2 4 3" xfId="27488"/>
    <cellStyle name="RIGs input totals 2 4 2 4 30" xfId="27489"/>
    <cellStyle name="RIGs input totals 2 4 2 4 4" xfId="27490"/>
    <cellStyle name="RIGs input totals 2 4 2 4 5" xfId="27491"/>
    <cellStyle name="RIGs input totals 2 4 2 4 6" xfId="27492"/>
    <cellStyle name="RIGs input totals 2 4 2 4 7" xfId="27493"/>
    <cellStyle name="RIGs input totals 2 4 2 4 8" xfId="27494"/>
    <cellStyle name="RIGs input totals 2 4 2 4 9" xfId="27495"/>
    <cellStyle name="RIGs input totals 2 4 2 5" xfId="27496"/>
    <cellStyle name="RIGs input totals 2 4 2 5 10" xfId="38293"/>
    <cellStyle name="RIGs input totals 2 4 2 5 11" xfId="38294"/>
    <cellStyle name="RIGs input totals 2 4 2 5 12" xfId="38295"/>
    <cellStyle name="RIGs input totals 2 4 2 5 13" xfId="38296"/>
    <cellStyle name="RIGs input totals 2 4 2 5 2" xfId="38297"/>
    <cellStyle name="RIGs input totals 2 4 2 5 3" xfId="38298"/>
    <cellStyle name="RIGs input totals 2 4 2 5 4" xfId="38299"/>
    <cellStyle name="RIGs input totals 2 4 2 5 5" xfId="38300"/>
    <cellStyle name="RIGs input totals 2 4 2 5 6" xfId="38301"/>
    <cellStyle name="RIGs input totals 2 4 2 5 7" xfId="38302"/>
    <cellStyle name="RIGs input totals 2 4 2 5 8" xfId="38303"/>
    <cellStyle name="RIGs input totals 2 4 2 5 9" xfId="38304"/>
    <cellStyle name="RIGs input totals 2 4 2 6" xfId="27497"/>
    <cellStyle name="RIGs input totals 2 4 2 7" xfId="27498"/>
    <cellStyle name="RIGs input totals 2 4 2 8" xfId="27499"/>
    <cellStyle name="RIGs input totals 2 4 2 9" xfId="27500"/>
    <cellStyle name="RIGs input totals 2 4 2_4 28 1_Asst_Health_Crit_AllTO_RIIO_20110714pm" xfId="1733"/>
    <cellStyle name="RIGs input totals 2 4 20" xfId="27501"/>
    <cellStyle name="RIGs input totals 2 4 21" xfId="27502"/>
    <cellStyle name="RIGs input totals 2 4 22" xfId="27503"/>
    <cellStyle name="RIGs input totals 2 4 23" xfId="27504"/>
    <cellStyle name="RIGs input totals 2 4 24" xfId="27505"/>
    <cellStyle name="RIGs input totals 2 4 25" xfId="27506"/>
    <cellStyle name="RIGs input totals 2 4 26" xfId="27507"/>
    <cellStyle name="RIGs input totals 2 4 27" xfId="27508"/>
    <cellStyle name="RIGs input totals 2 4 28" xfId="27509"/>
    <cellStyle name="RIGs input totals 2 4 29" xfId="27510"/>
    <cellStyle name="RIGs input totals 2 4 3" xfId="1734"/>
    <cellStyle name="RIGs input totals 2 4 3 10" xfId="27511"/>
    <cellStyle name="RIGs input totals 2 4 3 11" xfId="27512"/>
    <cellStyle name="RIGs input totals 2 4 3 12" xfId="27513"/>
    <cellStyle name="RIGs input totals 2 4 3 13" xfId="27514"/>
    <cellStyle name="RIGs input totals 2 4 3 14" xfId="27515"/>
    <cellStyle name="RIGs input totals 2 4 3 15" xfId="27516"/>
    <cellStyle name="RIGs input totals 2 4 3 16" xfId="27517"/>
    <cellStyle name="RIGs input totals 2 4 3 17" xfId="27518"/>
    <cellStyle name="RIGs input totals 2 4 3 18" xfId="27519"/>
    <cellStyle name="RIGs input totals 2 4 3 19" xfId="27520"/>
    <cellStyle name="RIGs input totals 2 4 3 2" xfId="1735"/>
    <cellStyle name="RIGs input totals 2 4 3 2 10" xfId="27521"/>
    <cellStyle name="RIGs input totals 2 4 3 2 11" xfId="27522"/>
    <cellStyle name="RIGs input totals 2 4 3 2 12" xfId="27523"/>
    <cellStyle name="RIGs input totals 2 4 3 2 13" xfId="27524"/>
    <cellStyle name="RIGs input totals 2 4 3 2 14" xfId="27525"/>
    <cellStyle name="RIGs input totals 2 4 3 2 15" xfId="27526"/>
    <cellStyle name="RIGs input totals 2 4 3 2 16" xfId="27527"/>
    <cellStyle name="RIGs input totals 2 4 3 2 17" xfId="27528"/>
    <cellStyle name="RIGs input totals 2 4 3 2 18" xfId="27529"/>
    <cellStyle name="RIGs input totals 2 4 3 2 19" xfId="27530"/>
    <cellStyle name="RIGs input totals 2 4 3 2 2" xfId="1736"/>
    <cellStyle name="RIGs input totals 2 4 3 2 2 10" xfId="27531"/>
    <cellStyle name="RIGs input totals 2 4 3 2 2 11" xfId="27532"/>
    <cellStyle name="RIGs input totals 2 4 3 2 2 12" xfId="27533"/>
    <cellStyle name="RIGs input totals 2 4 3 2 2 13" xfId="27534"/>
    <cellStyle name="RIGs input totals 2 4 3 2 2 14" xfId="27535"/>
    <cellStyle name="RIGs input totals 2 4 3 2 2 15" xfId="27536"/>
    <cellStyle name="RIGs input totals 2 4 3 2 2 16" xfId="27537"/>
    <cellStyle name="RIGs input totals 2 4 3 2 2 17" xfId="27538"/>
    <cellStyle name="RIGs input totals 2 4 3 2 2 18" xfId="27539"/>
    <cellStyle name="RIGs input totals 2 4 3 2 2 19" xfId="27540"/>
    <cellStyle name="RIGs input totals 2 4 3 2 2 2" xfId="27541"/>
    <cellStyle name="RIGs input totals 2 4 3 2 2 2 10" xfId="38305"/>
    <cellStyle name="RIGs input totals 2 4 3 2 2 2 11" xfId="38306"/>
    <cellStyle name="RIGs input totals 2 4 3 2 2 2 12" xfId="38307"/>
    <cellStyle name="RIGs input totals 2 4 3 2 2 2 13" xfId="38308"/>
    <cellStyle name="RIGs input totals 2 4 3 2 2 2 2" xfId="38309"/>
    <cellStyle name="RIGs input totals 2 4 3 2 2 2 3" xfId="38310"/>
    <cellStyle name="RIGs input totals 2 4 3 2 2 2 4" xfId="38311"/>
    <cellStyle name="RIGs input totals 2 4 3 2 2 2 5" xfId="38312"/>
    <cellStyle name="RIGs input totals 2 4 3 2 2 2 6" xfId="38313"/>
    <cellStyle name="RIGs input totals 2 4 3 2 2 2 7" xfId="38314"/>
    <cellStyle name="RIGs input totals 2 4 3 2 2 2 8" xfId="38315"/>
    <cellStyle name="RIGs input totals 2 4 3 2 2 2 9" xfId="38316"/>
    <cellStyle name="RIGs input totals 2 4 3 2 2 20" xfId="27542"/>
    <cellStyle name="RIGs input totals 2 4 3 2 2 21" xfId="27543"/>
    <cellStyle name="RIGs input totals 2 4 3 2 2 22" xfId="27544"/>
    <cellStyle name="RIGs input totals 2 4 3 2 2 23" xfId="27545"/>
    <cellStyle name="RIGs input totals 2 4 3 2 2 24" xfId="27546"/>
    <cellStyle name="RIGs input totals 2 4 3 2 2 25" xfId="27547"/>
    <cellStyle name="RIGs input totals 2 4 3 2 2 26" xfId="27548"/>
    <cellStyle name="RIGs input totals 2 4 3 2 2 27" xfId="27549"/>
    <cellStyle name="RIGs input totals 2 4 3 2 2 28" xfId="27550"/>
    <cellStyle name="RIGs input totals 2 4 3 2 2 29" xfId="27551"/>
    <cellStyle name="RIGs input totals 2 4 3 2 2 3" xfId="27552"/>
    <cellStyle name="RIGs input totals 2 4 3 2 2 30" xfId="27553"/>
    <cellStyle name="RIGs input totals 2 4 3 2 2 31" xfId="27554"/>
    <cellStyle name="RIGs input totals 2 4 3 2 2 32" xfId="27555"/>
    <cellStyle name="RIGs input totals 2 4 3 2 2 33" xfId="27556"/>
    <cellStyle name="RIGs input totals 2 4 3 2 2 34" xfId="27557"/>
    <cellStyle name="RIGs input totals 2 4 3 2 2 4" xfId="27558"/>
    <cellStyle name="RIGs input totals 2 4 3 2 2 5" xfId="27559"/>
    <cellStyle name="RIGs input totals 2 4 3 2 2 6" xfId="27560"/>
    <cellStyle name="RIGs input totals 2 4 3 2 2 7" xfId="27561"/>
    <cellStyle name="RIGs input totals 2 4 3 2 2 8" xfId="27562"/>
    <cellStyle name="RIGs input totals 2 4 3 2 2 9" xfId="27563"/>
    <cellStyle name="RIGs input totals 2 4 3 2 20" xfId="27564"/>
    <cellStyle name="RIGs input totals 2 4 3 2 21" xfId="27565"/>
    <cellStyle name="RIGs input totals 2 4 3 2 22" xfId="27566"/>
    <cellStyle name="RIGs input totals 2 4 3 2 23" xfId="27567"/>
    <cellStyle name="RIGs input totals 2 4 3 2 24" xfId="27568"/>
    <cellStyle name="RIGs input totals 2 4 3 2 25" xfId="27569"/>
    <cellStyle name="RIGs input totals 2 4 3 2 26" xfId="27570"/>
    <cellStyle name="RIGs input totals 2 4 3 2 27" xfId="27571"/>
    <cellStyle name="RIGs input totals 2 4 3 2 28" xfId="27572"/>
    <cellStyle name="RIGs input totals 2 4 3 2 29" xfId="27573"/>
    <cellStyle name="RIGs input totals 2 4 3 2 3" xfId="27574"/>
    <cellStyle name="RIGs input totals 2 4 3 2 3 10" xfId="38317"/>
    <cellStyle name="RIGs input totals 2 4 3 2 3 11" xfId="38318"/>
    <cellStyle name="RIGs input totals 2 4 3 2 3 12" xfId="38319"/>
    <cellStyle name="RIGs input totals 2 4 3 2 3 13" xfId="38320"/>
    <cellStyle name="RIGs input totals 2 4 3 2 3 2" xfId="38321"/>
    <cellStyle name="RIGs input totals 2 4 3 2 3 3" xfId="38322"/>
    <cellStyle name="RIGs input totals 2 4 3 2 3 4" xfId="38323"/>
    <cellStyle name="RIGs input totals 2 4 3 2 3 5" xfId="38324"/>
    <cellStyle name="RIGs input totals 2 4 3 2 3 6" xfId="38325"/>
    <cellStyle name="RIGs input totals 2 4 3 2 3 7" xfId="38326"/>
    <cellStyle name="RIGs input totals 2 4 3 2 3 8" xfId="38327"/>
    <cellStyle name="RIGs input totals 2 4 3 2 3 9" xfId="38328"/>
    <cellStyle name="RIGs input totals 2 4 3 2 30" xfId="27575"/>
    <cellStyle name="RIGs input totals 2 4 3 2 31" xfId="27576"/>
    <cellStyle name="RIGs input totals 2 4 3 2 4" xfId="27577"/>
    <cellStyle name="RIGs input totals 2 4 3 2 5" xfId="27578"/>
    <cellStyle name="RIGs input totals 2 4 3 2 6" xfId="27579"/>
    <cellStyle name="RIGs input totals 2 4 3 2 7" xfId="27580"/>
    <cellStyle name="RIGs input totals 2 4 3 2 8" xfId="27581"/>
    <cellStyle name="RIGs input totals 2 4 3 2 9" xfId="27582"/>
    <cellStyle name="RIGs input totals 2 4 3 2_4 28 1_Asst_Health_Crit_AllTO_RIIO_20110714pm" xfId="1737"/>
    <cellStyle name="RIGs input totals 2 4 3 20" xfId="27583"/>
    <cellStyle name="RIGs input totals 2 4 3 21" xfId="27584"/>
    <cellStyle name="RIGs input totals 2 4 3 22" xfId="27585"/>
    <cellStyle name="RIGs input totals 2 4 3 23" xfId="27586"/>
    <cellStyle name="RIGs input totals 2 4 3 24" xfId="27587"/>
    <cellStyle name="RIGs input totals 2 4 3 25" xfId="27588"/>
    <cellStyle name="RIGs input totals 2 4 3 26" xfId="27589"/>
    <cellStyle name="RIGs input totals 2 4 3 27" xfId="27590"/>
    <cellStyle name="RIGs input totals 2 4 3 28" xfId="27591"/>
    <cellStyle name="RIGs input totals 2 4 3 29" xfId="27592"/>
    <cellStyle name="RIGs input totals 2 4 3 3" xfId="1738"/>
    <cellStyle name="RIGs input totals 2 4 3 3 10" xfId="27593"/>
    <cellStyle name="RIGs input totals 2 4 3 3 11" xfId="27594"/>
    <cellStyle name="RIGs input totals 2 4 3 3 12" xfId="27595"/>
    <cellStyle name="RIGs input totals 2 4 3 3 13" xfId="27596"/>
    <cellStyle name="RIGs input totals 2 4 3 3 14" xfId="27597"/>
    <cellStyle name="RIGs input totals 2 4 3 3 15" xfId="27598"/>
    <cellStyle name="RIGs input totals 2 4 3 3 16" xfId="27599"/>
    <cellStyle name="RIGs input totals 2 4 3 3 17" xfId="27600"/>
    <cellStyle name="RIGs input totals 2 4 3 3 18" xfId="27601"/>
    <cellStyle name="RIGs input totals 2 4 3 3 19" xfId="27602"/>
    <cellStyle name="RIGs input totals 2 4 3 3 2" xfId="27603"/>
    <cellStyle name="RIGs input totals 2 4 3 3 2 10" xfId="38329"/>
    <cellStyle name="RIGs input totals 2 4 3 3 2 11" xfId="38330"/>
    <cellStyle name="RIGs input totals 2 4 3 3 2 12" xfId="38331"/>
    <cellStyle name="RIGs input totals 2 4 3 3 2 13" xfId="38332"/>
    <cellStyle name="RIGs input totals 2 4 3 3 2 2" xfId="38333"/>
    <cellStyle name="RIGs input totals 2 4 3 3 2 3" xfId="38334"/>
    <cellStyle name="RIGs input totals 2 4 3 3 2 4" xfId="38335"/>
    <cellStyle name="RIGs input totals 2 4 3 3 2 5" xfId="38336"/>
    <cellStyle name="RIGs input totals 2 4 3 3 2 6" xfId="38337"/>
    <cellStyle name="RIGs input totals 2 4 3 3 2 7" xfId="38338"/>
    <cellStyle name="RIGs input totals 2 4 3 3 2 8" xfId="38339"/>
    <cellStyle name="RIGs input totals 2 4 3 3 2 9" xfId="38340"/>
    <cellStyle name="RIGs input totals 2 4 3 3 20" xfId="27604"/>
    <cellStyle name="RIGs input totals 2 4 3 3 21" xfId="27605"/>
    <cellStyle name="RIGs input totals 2 4 3 3 22" xfId="27606"/>
    <cellStyle name="RIGs input totals 2 4 3 3 23" xfId="27607"/>
    <cellStyle name="RIGs input totals 2 4 3 3 24" xfId="27608"/>
    <cellStyle name="RIGs input totals 2 4 3 3 25" xfId="27609"/>
    <cellStyle name="RIGs input totals 2 4 3 3 26" xfId="27610"/>
    <cellStyle name="RIGs input totals 2 4 3 3 27" xfId="27611"/>
    <cellStyle name="RIGs input totals 2 4 3 3 28" xfId="27612"/>
    <cellStyle name="RIGs input totals 2 4 3 3 29" xfId="27613"/>
    <cellStyle name="RIGs input totals 2 4 3 3 3" xfId="27614"/>
    <cellStyle name="RIGs input totals 2 4 3 3 30" xfId="27615"/>
    <cellStyle name="RIGs input totals 2 4 3 3 4" xfId="27616"/>
    <cellStyle name="RIGs input totals 2 4 3 3 5" xfId="27617"/>
    <cellStyle name="RIGs input totals 2 4 3 3 6" xfId="27618"/>
    <cellStyle name="RIGs input totals 2 4 3 3 7" xfId="27619"/>
    <cellStyle name="RIGs input totals 2 4 3 3 8" xfId="27620"/>
    <cellStyle name="RIGs input totals 2 4 3 3 9" xfId="27621"/>
    <cellStyle name="RIGs input totals 2 4 3 30" xfId="27622"/>
    <cellStyle name="RIGs input totals 2 4 3 31" xfId="27623"/>
    <cellStyle name="RIGs input totals 2 4 3 32" xfId="27624"/>
    <cellStyle name="RIGs input totals 2 4 3 33" xfId="27625"/>
    <cellStyle name="RIGs input totals 2 4 3 4" xfId="1739"/>
    <cellStyle name="RIGs input totals 2 4 3 4 10" xfId="27626"/>
    <cellStyle name="RIGs input totals 2 4 3 4 11" xfId="27627"/>
    <cellStyle name="RIGs input totals 2 4 3 4 12" xfId="27628"/>
    <cellStyle name="RIGs input totals 2 4 3 4 13" xfId="27629"/>
    <cellStyle name="RIGs input totals 2 4 3 4 14" xfId="27630"/>
    <cellStyle name="RIGs input totals 2 4 3 4 15" xfId="27631"/>
    <cellStyle name="RIGs input totals 2 4 3 4 16" xfId="27632"/>
    <cellStyle name="RIGs input totals 2 4 3 4 17" xfId="27633"/>
    <cellStyle name="RIGs input totals 2 4 3 4 18" xfId="27634"/>
    <cellStyle name="RIGs input totals 2 4 3 4 19" xfId="27635"/>
    <cellStyle name="RIGs input totals 2 4 3 4 2" xfId="27636"/>
    <cellStyle name="RIGs input totals 2 4 3 4 2 10" xfId="38341"/>
    <cellStyle name="RIGs input totals 2 4 3 4 2 11" xfId="38342"/>
    <cellStyle name="RIGs input totals 2 4 3 4 2 12" xfId="38343"/>
    <cellStyle name="RIGs input totals 2 4 3 4 2 13" xfId="38344"/>
    <cellStyle name="RIGs input totals 2 4 3 4 2 2" xfId="38345"/>
    <cellStyle name="RIGs input totals 2 4 3 4 2 3" xfId="38346"/>
    <cellStyle name="RIGs input totals 2 4 3 4 2 4" xfId="38347"/>
    <cellStyle name="RIGs input totals 2 4 3 4 2 5" xfId="38348"/>
    <cellStyle name="RIGs input totals 2 4 3 4 2 6" xfId="38349"/>
    <cellStyle name="RIGs input totals 2 4 3 4 2 7" xfId="38350"/>
    <cellStyle name="RIGs input totals 2 4 3 4 2 8" xfId="38351"/>
    <cellStyle name="RIGs input totals 2 4 3 4 2 9" xfId="38352"/>
    <cellStyle name="RIGs input totals 2 4 3 4 20" xfId="27637"/>
    <cellStyle name="RIGs input totals 2 4 3 4 21" xfId="27638"/>
    <cellStyle name="RIGs input totals 2 4 3 4 22" xfId="27639"/>
    <cellStyle name="RIGs input totals 2 4 3 4 23" xfId="27640"/>
    <cellStyle name="RIGs input totals 2 4 3 4 24" xfId="27641"/>
    <cellStyle name="RIGs input totals 2 4 3 4 25" xfId="27642"/>
    <cellStyle name="RIGs input totals 2 4 3 4 26" xfId="27643"/>
    <cellStyle name="RIGs input totals 2 4 3 4 27" xfId="27644"/>
    <cellStyle name="RIGs input totals 2 4 3 4 28" xfId="27645"/>
    <cellStyle name="RIGs input totals 2 4 3 4 29" xfId="27646"/>
    <cellStyle name="RIGs input totals 2 4 3 4 3" xfId="27647"/>
    <cellStyle name="RIGs input totals 2 4 3 4 30" xfId="27648"/>
    <cellStyle name="RIGs input totals 2 4 3 4 4" xfId="27649"/>
    <cellStyle name="RIGs input totals 2 4 3 4 5" xfId="27650"/>
    <cellStyle name="RIGs input totals 2 4 3 4 6" xfId="27651"/>
    <cellStyle name="RIGs input totals 2 4 3 4 7" xfId="27652"/>
    <cellStyle name="RIGs input totals 2 4 3 4 8" xfId="27653"/>
    <cellStyle name="RIGs input totals 2 4 3 4 9" xfId="27654"/>
    <cellStyle name="RIGs input totals 2 4 3 5" xfId="27655"/>
    <cellStyle name="RIGs input totals 2 4 3 5 10" xfId="38353"/>
    <cellStyle name="RIGs input totals 2 4 3 5 11" xfId="38354"/>
    <cellStyle name="RIGs input totals 2 4 3 5 12" xfId="38355"/>
    <cellStyle name="RIGs input totals 2 4 3 5 13" xfId="38356"/>
    <cellStyle name="RIGs input totals 2 4 3 5 2" xfId="38357"/>
    <cellStyle name="RIGs input totals 2 4 3 5 3" xfId="38358"/>
    <cellStyle name="RIGs input totals 2 4 3 5 4" xfId="38359"/>
    <cellStyle name="RIGs input totals 2 4 3 5 5" xfId="38360"/>
    <cellStyle name="RIGs input totals 2 4 3 5 6" xfId="38361"/>
    <cellStyle name="RIGs input totals 2 4 3 5 7" xfId="38362"/>
    <cellStyle name="RIGs input totals 2 4 3 5 8" xfId="38363"/>
    <cellStyle name="RIGs input totals 2 4 3 5 9" xfId="38364"/>
    <cellStyle name="RIGs input totals 2 4 3 6" xfId="27656"/>
    <cellStyle name="RIGs input totals 2 4 3 7" xfId="27657"/>
    <cellStyle name="RIGs input totals 2 4 3 8" xfId="27658"/>
    <cellStyle name="RIGs input totals 2 4 3 9" xfId="27659"/>
    <cellStyle name="RIGs input totals 2 4 3_4 28 1_Asst_Health_Crit_AllTO_RIIO_20110714pm" xfId="1740"/>
    <cellStyle name="RIGs input totals 2 4 30" xfId="27660"/>
    <cellStyle name="RIGs input totals 2 4 31" xfId="27661"/>
    <cellStyle name="RIGs input totals 2 4 32" xfId="27662"/>
    <cellStyle name="RIGs input totals 2 4 33" xfId="27663"/>
    <cellStyle name="RIGs input totals 2 4 34" xfId="27664"/>
    <cellStyle name="RIGs input totals 2 4 35" xfId="27665"/>
    <cellStyle name="RIGs input totals 2 4 36" xfId="27666"/>
    <cellStyle name="RIGs input totals 2 4 37" xfId="27667"/>
    <cellStyle name="RIGs input totals 2 4 38" xfId="27668"/>
    <cellStyle name="RIGs input totals 2 4 39" xfId="27669"/>
    <cellStyle name="RIGs input totals 2 4 4" xfId="1741"/>
    <cellStyle name="RIGs input totals 2 4 4 10" xfId="27670"/>
    <cellStyle name="RIGs input totals 2 4 4 11" xfId="27671"/>
    <cellStyle name="RIGs input totals 2 4 4 12" xfId="27672"/>
    <cellStyle name="RIGs input totals 2 4 4 13" xfId="27673"/>
    <cellStyle name="RIGs input totals 2 4 4 14" xfId="27674"/>
    <cellStyle name="RIGs input totals 2 4 4 15" xfId="27675"/>
    <cellStyle name="RIGs input totals 2 4 4 16" xfId="27676"/>
    <cellStyle name="RIGs input totals 2 4 4 17" xfId="27677"/>
    <cellStyle name="RIGs input totals 2 4 4 18" xfId="27678"/>
    <cellStyle name="RIGs input totals 2 4 4 19" xfId="27679"/>
    <cellStyle name="RIGs input totals 2 4 4 2" xfId="1742"/>
    <cellStyle name="RIGs input totals 2 4 4 2 10" xfId="27680"/>
    <cellStyle name="RIGs input totals 2 4 4 2 11" xfId="27681"/>
    <cellStyle name="RIGs input totals 2 4 4 2 12" xfId="27682"/>
    <cellStyle name="RIGs input totals 2 4 4 2 13" xfId="27683"/>
    <cellStyle name="RIGs input totals 2 4 4 2 14" xfId="27684"/>
    <cellStyle name="RIGs input totals 2 4 4 2 15" xfId="27685"/>
    <cellStyle name="RIGs input totals 2 4 4 2 16" xfId="27686"/>
    <cellStyle name="RIGs input totals 2 4 4 2 17" xfId="27687"/>
    <cellStyle name="RIGs input totals 2 4 4 2 18" xfId="27688"/>
    <cellStyle name="RIGs input totals 2 4 4 2 19" xfId="27689"/>
    <cellStyle name="RIGs input totals 2 4 4 2 2" xfId="27690"/>
    <cellStyle name="RIGs input totals 2 4 4 2 2 10" xfId="38365"/>
    <cellStyle name="RIGs input totals 2 4 4 2 2 11" xfId="38366"/>
    <cellStyle name="RIGs input totals 2 4 4 2 2 12" xfId="38367"/>
    <cellStyle name="RIGs input totals 2 4 4 2 2 13" xfId="38368"/>
    <cellStyle name="RIGs input totals 2 4 4 2 2 2" xfId="38369"/>
    <cellStyle name="RIGs input totals 2 4 4 2 2 3" xfId="38370"/>
    <cellStyle name="RIGs input totals 2 4 4 2 2 4" xfId="38371"/>
    <cellStyle name="RIGs input totals 2 4 4 2 2 5" xfId="38372"/>
    <cellStyle name="RIGs input totals 2 4 4 2 2 6" xfId="38373"/>
    <cellStyle name="RIGs input totals 2 4 4 2 2 7" xfId="38374"/>
    <cellStyle name="RIGs input totals 2 4 4 2 2 8" xfId="38375"/>
    <cellStyle name="RIGs input totals 2 4 4 2 2 9" xfId="38376"/>
    <cellStyle name="RIGs input totals 2 4 4 2 20" xfId="27691"/>
    <cellStyle name="RIGs input totals 2 4 4 2 21" xfId="27692"/>
    <cellStyle name="RIGs input totals 2 4 4 2 22" xfId="27693"/>
    <cellStyle name="RIGs input totals 2 4 4 2 23" xfId="27694"/>
    <cellStyle name="RIGs input totals 2 4 4 2 24" xfId="27695"/>
    <cellStyle name="RIGs input totals 2 4 4 2 25" xfId="27696"/>
    <cellStyle name="RIGs input totals 2 4 4 2 26" xfId="27697"/>
    <cellStyle name="RIGs input totals 2 4 4 2 27" xfId="27698"/>
    <cellStyle name="RIGs input totals 2 4 4 2 28" xfId="27699"/>
    <cellStyle name="RIGs input totals 2 4 4 2 29" xfId="27700"/>
    <cellStyle name="RIGs input totals 2 4 4 2 3" xfId="27701"/>
    <cellStyle name="RIGs input totals 2 4 4 2 30" xfId="27702"/>
    <cellStyle name="RIGs input totals 2 4 4 2 31" xfId="27703"/>
    <cellStyle name="RIGs input totals 2 4 4 2 32" xfId="27704"/>
    <cellStyle name="RIGs input totals 2 4 4 2 33" xfId="27705"/>
    <cellStyle name="RIGs input totals 2 4 4 2 34" xfId="27706"/>
    <cellStyle name="RIGs input totals 2 4 4 2 4" xfId="27707"/>
    <cellStyle name="RIGs input totals 2 4 4 2 5" xfId="27708"/>
    <cellStyle name="RIGs input totals 2 4 4 2 6" xfId="27709"/>
    <cellStyle name="RIGs input totals 2 4 4 2 7" xfId="27710"/>
    <cellStyle name="RIGs input totals 2 4 4 2 8" xfId="27711"/>
    <cellStyle name="RIGs input totals 2 4 4 2 9" xfId="27712"/>
    <cellStyle name="RIGs input totals 2 4 4 20" xfId="27713"/>
    <cellStyle name="RIGs input totals 2 4 4 21" xfId="27714"/>
    <cellStyle name="RIGs input totals 2 4 4 22" xfId="27715"/>
    <cellStyle name="RIGs input totals 2 4 4 23" xfId="27716"/>
    <cellStyle name="RIGs input totals 2 4 4 24" xfId="27717"/>
    <cellStyle name="RIGs input totals 2 4 4 25" xfId="27718"/>
    <cellStyle name="RIGs input totals 2 4 4 26" xfId="27719"/>
    <cellStyle name="RIGs input totals 2 4 4 27" xfId="27720"/>
    <cellStyle name="RIGs input totals 2 4 4 28" xfId="27721"/>
    <cellStyle name="RIGs input totals 2 4 4 29" xfId="27722"/>
    <cellStyle name="RIGs input totals 2 4 4 3" xfId="27723"/>
    <cellStyle name="RIGs input totals 2 4 4 3 10" xfId="38377"/>
    <cellStyle name="RIGs input totals 2 4 4 3 11" xfId="38378"/>
    <cellStyle name="RIGs input totals 2 4 4 3 12" xfId="38379"/>
    <cellStyle name="RIGs input totals 2 4 4 3 13" xfId="38380"/>
    <cellStyle name="RIGs input totals 2 4 4 3 2" xfId="38381"/>
    <cellStyle name="RIGs input totals 2 4 4 3 3" xfId="38382"/>
    <cellStyle name="RIGs input totals 2 4 4 3 4" xfId="38383"/>
    <cellStyle name="RIGs input totals 2 4 4 3 5" xfId="38384"/>
    <cellStyle name="RIGs input totals 2 4 4 3 6" xfId="38385"/>
    <cellStyle name="RIGs input totals 2 4 4 3 7" xfId="38386"/>
    <cellStyle name="RIGs input totals 2 4 4 3 8" xfId="38387"/>
    <cellStyle name="RIGs input totals 2 4 4 3 9" xfId="38388"/>
    <cellStyle name="RIGs input totals 2 4 4 30" xfId="27724"/>
    <cellStyle name="RIGs input totals 2 4 4 31" xfId="27725"/>
    <cellStyle name="RIGs input totals 2 4 4 32" xfId="27726"/>
    <cellStyle name="RIGs input totals 2 4 4 33" xfId="27727"/>
    <cellStyle name="RIGs input totals 2 4 4 34" xfId="27728"/>
    <cellStyle name="RIGs input totals 2 4 4 35" xfId="27729"/>
    <cellStyle name="RIGs input totals 2 4 4 4" xfId="27730"/>
    <cellStyle name="RIGs input totals 2 4 4 5" xfId="27731"/>
    <cellStyle name="RIGs input totals 2 4 4 6" xfId="27732"/>
    <cellStyle name="RIGs input totals 2 4 4 7" xfId="27733"/>
    <cellStyle name="RIGs input totals 2 4 4 8" xfId="27734"/>
    <cellStyle name="RIGs input totals 2 4 4 9" xfId="27735"/>
    <cellStyle name="RIGs input totals 2 4 4_4 28 1_Asst_Health_Crit_AllTO_RIIO_20110714pm" xfId="1743"/>
    <cellStyle name="RIGs input totals 2 4 40" xfId="27736"/>
    <cellStyle name="RIGs input totals 2 4 5" xfId="1744"/>
    <cellStyle name="RIGs input totals 2 4 5 10" xfId="27737"/>
    <cellStyle name="RIGs input totals 2 4 5 11" xfId="27738"/>
    <cellStyle name="RIGs input totals 2 4 5 12" xfId="27739"/>
    <cellStyle name="RIGs input totals 2 4 5 13" xfId="27740"/>
    <cellStyle name="RIGs input totals 2 4 5 14" xfId="27741"/>
    <cellStyle name="RIGs input totals 2 4 5 15" xfId="27742"/>
    <cellStyle name="RIGs input totals 2 4 5 16" xfId="27743"/>
    <cellStyle name="RIGs input totals 2 4 5 17" xfId="27744"/>
    <cellStyle name="RIGs input totals 2 4 5 18" xfId="27745"/>
    <cellStyle name="RIGs input totals 2 4 5 19" xfId="27746"/>
    <cellStyle name="RIGs input totals 2 4 5 2" xfId="27747"/>
    <cellStyle name="RIGs input totals 2 4 5 2 10" xfId="38389"/>
    <cellStyle name="RIGs input totals 2 4 5 2 11" xfId="38390"/>
    <cellStyle name="RIGs input totals 2 4 5 2 12" xfId="38391"/>
    <cellStyle name="RIGs input totals 2 4 5 2 13" xfId="38392"/>
    <cellStyle name="RIGs input totals 2 4 5 2 2" xfId="38393"/>
    <cellStyle name="RIGs input totals 2 4 5 2 3" xfId="38394"/>
    <cellStyle name="RIGs input totals 2 4 5 2 4" xfId="38395"/>
    <cellStyle name="RIGs input totals 2 4 5 2 5" xfId="38396"/>
    <cellStyle name="RIGs input totals 2 4 5 2 6" xfId="38397"/>
    <cellStyle name="RIGs input totals 2 4 5 2 7" xfId="38398"/>
    <cellStyle name="RIGs input totals 2 4 5 2 8" xfId="38399"/>
    <cellStyle name="RIGs input totals 2 4 5 2 9" xfId="38400"/>
    <cellStyle name="RIGs input totals 2 4 5 20" xfId="27748"/>
    <cellStyle name="RIGs input totals 2 4 5 21" xfId="27749"/>
    <cellStyle name="RIGs input totals 2 4 5 22" xfId="27750"/>
    <cellStyle name="RIGs input totals 2 4 5 23" xfId="27751"/>
    <cellStyle name="RIGs input totals 2 4 5 24" xfId="27752"/>
    <cellStyle name="RIGs input totals 2 4 5 25" xfId="27753"/>
    <cellStyle name="RIGs input totals 2 4 5 26" xfId="27754"/>
    <cellStyle name="RIGs input totals 2 4 5 27" xfId="27755"/>
    <cellStyle name="RIGs input totals 2 4 5 28" xfId="27756"/>
    <cellStyle name="RIGs input totals 2 4 5 29" xfId="27757"/>
    <cellStyle name="RIGs input totals 2 4 5 3" xfId="27758"/>
    <cellStyle name="RIGs input totals 2 4 5 30" xfId="27759"/>
    <cellStyle name="RIGs input totals 2 4 5 31" xfId="27760"/>
    <cellStyle name="RIGs input totals 2 4 5 32" xfId="27761"/>
    <cellStyle name="RIGs input totals 2 4 5 33" xfId="27762"/>
    <cellStyle name="RIGs input totals 2 4 5 34" xfId="27763"/>
    <cellStyle name="RIGs input totals 2 4 5 4" xfId="27764"/>
    <cellStyle name="RIGs input totals 2 4 5 5" xfId="27765"/>
    <cellStyle name="RIGs input totals 2 4 5 6" xfId="27766"/>
    <cellStyle name="RIGs input totals 2 4 5 7" xfId="27767"/>
    <cellStyle name="RIGs input totals 2 4 5 8" xfId="27768"/>
    <cellStyle name="RIGs input totals 2 4 5 9" xfId="27769"/>
    <cellStyle name="RIGs input totals 2 4 6" xfId="1745"/>
    <cellStyle name="RIGs input totals 2 4 6 10" xfId="27770"/>
    <cellStyle name="RIGs input totals 2 4 6 11" xfId="27771"/>
    <cellStyle name="RIGs input totals 2 4 6 12" xfId="27772"/>
    <cellStyle name="RIGs input totals 2 4 6 13" xfId="27773"/>
    <cellStyle name="RIGs input totals 2 4 6 14" xfId="27774"/>
    <cellStyle name="RIGs input totals 2 4 6 15" xfId="27775"/>
    <cellStyle name="RIGs input totals 2 4 6 16" xfId="27776"/>
    <cellStyle name="RIGs input totals 2 4 6 17" xfId="27777"/>
    <cellStyle name="RIGs input totals 2 4 6 18" xfId="27778"/>
    <cellStyle name="RIGs input totals 2 4 6 19" xfId="27779"/>
    <cellStyle name="RIGs input totals 2 4 6 2" xfId="27780"/>
    <cellStyle name="RIGs input totals 2 4 6 2 10" xfId="38401"/>
    <cellStyle name="RIGs input totals 2 4 6 2 11" xfId="38402"/>
    <cellStyle name="RIGs input totals 2 4 6 2 12" xfId="38403"/>
    <cellStyle name="RIGs input totals 2 4 6 2 13" xfId="38404"/>
    <cellStyle name="RIGs input totals 2 4 6 2 2" xfId="38405"/>
    <cellStyle name="RIGs input totals 2 4 6 2 3" xfId="38406"/>
    <cellStyle name="RIGs input totals 2 4 6 2 4" xfId="38407"/>
    <cellStyle name="RIGs input totals 2 4 6 2 5" xfId="38408"/>
    <cellStyle name="RIGs input totals 2 4 6 2 6" xfId="38409"/>
    <cellStyle name="RIGs input totals 2 4 6 2 7" xfId="38410"/>
    <cellStyle name="RIGs input totals 2 4 6 2 8" xfId="38411"/>
    <cellStyle name="RIGs input totals 2 4 6 2 9" xfId="38412"/>
    <cellStyle name="RIGs input totals 2 4 6 20" xfId="27781"/>
    <cellStyle name="RIGs input totals 2 4 6 21" xfId="27782"/>
    <cellStyle name="RIGs input totals 2 4 6 22" xfId="27783"/>
    <cellStyle name="RIGs input totals 2 4 6 23" xfId="27784"/>
    <cellStyle name="RIGs input totals 2 4 6 24" xfId="27785"/>
    <cellStyle name="RIGs input totals 2 4 6 25" xfId="27786"/>
    <cellStyle name="RIGs input totals 2 4 6 26" xfId="27787"/>
    <cellStyle name="RIGs input totals 2 4 6 27" xfId="27788"/>
    <cellStyle name="RIGs input totals 2 4 6 28" xfId="27789"/>
    <cellStyle name="RIGs input totals 2 4 6 29" xfId="27790"/>
    <cellStyle name="RIGs input totals 2 4 6 3" xfId="27791"/>
    <cellStyle name="RIGs input totals 2 4 6 30" xfId="27792"/>
    <cellStyle name="RIGs input totals 2 4 6 31" xfId="27793"/>
    <cellStyle name="RIGs input totals 2 4 6 32" xfId="27794"/>
    <cellStyle name="RIGs input totals 2 4 6 33" xfId="27795"/>
    <cellStyle name="RIGs input totals 2 4 6 34" xfId="27796"/>
    <cellStyle name="RIGs input totals 2 4 6 4" xfId="27797"/>
    <cellStyle name="RIGs input totals 2 4 6 5" xfId="27798"/>
    <cellStyle name="RIGs input totals 2 4 6 6" xfId="27799"/>
    <cellStyle name="RIGs input totals 2 4 6 7" xfId="27800"/>
    <cellStyle name="RIGs input totals 2 4 6 8" xfId="27801"/>
    <cellStyle name="RIGs input totals 2 4 6 9" xfId="27802"/>
    <cellStyle name="RIGs input totals 2 4 7" xfId="27803"/>
    <cellStyle name="RIGs input totals 2 4 7 10" xfId="38413"/>
    <cellStyle name="RIGs input totals 2 4 7 11" xfId="38414"/>
    <cellStyle name="RIGs input totals 2 4 7 12" xfId="38415"/>
    <cellStyle name="RIGs input totals 2 4 7 13" xfId="38416"/>
    <cellStyle name="RIGs input totals 2 4 7 2" xfId="38417"/>
    <cellStyle name="RIGs input totals 2 4 7 3" xfId="38418"/>
    <cellStyle name="RIGs input totals 2 4 7 4" xfId="38419"/>
    <cellStyle name="RIGs input totals 2 4 7 5" xfId="38420"/>
    <cellStyle name="RIGs input totals 2 4 7 6" xfId="38421"/>
    <cellStyle name="RIGs input totals 2 4 7 7" xfId="38422"/>
    <cellStyle name="RIGs input totals 2 4 7 8" xfId="38423"/>
    <cellStyle name="RIGs input totals 2 4 7 9" xfId="38424"/>
    <cellStyle name="RIGs input totals 2 4 8" xfId="27804"/>
    <cellStyle name="RIGs input totals 2 4 9" xfId="27805"/>
    <cellStyle name="RIGs input totals 2 4_4 28 1_Asst_Health_Crit_AllTO_RIIO_20110714pm" xfId="1746"/>
    <cellStyle name="RIGs input totals 2 40" xfId="27806"/>
    <cellStyle name="RIGs input totals 2 41" xfId="27807"/>
    <cellStyle name="RIGs input totals 2 42" xfId="27808"/>
    <cellStyle name="RIGs input totals 2 43" xfId="27809"/>
    <cellStyle name="RIGs input totals 2 44" xfId="27810"/>
    <cellStyle name="RIGs input totals 2 45" xfId="27811"/>
    <cellStyle name="RIGs input totals 2 5" xfId="1747"/>
    <cellStyle name="RIGs input totals 2 5 10" xfId="27812"/>
    <cellStyle name="RIGs input totals 2 5 11" xfId="27813"/>
    <cellStyle name="RIGs input totals 2 5 12" xfId="27814"/>
    <cellStyle name="RIGs input totals 2 5 13" xfId="27815"/>
    <cellStyle name="RIGs input totals 2 5 14" xfId="27816"/>
    <cellStyle name="RIGs input totals 2 5 15" xfId="27817"/>
    <cellStyle name="RIGs input totals 2 5 16" xfId="27818"/>
    <cellStyle name="RIGs input totals 2 5 17" xfId="27819"/>
    <cellStyle name="RIGs input totals 2 5 18" xfId="27820"/>
    <cellStyle name="RIGs input totals 2 5 19" xfId="27821"/>
    <cellStyle name="RIGs input totals 2 5 2" xfId="1748"/>
    <cellStyle name="RIGs input totals 2 5 2 10" xfId="27822"/>
    <cellStyle name="RIGs input totals 2 5 2 11" xfId="27823"/>
    <cellStyle name="RIGs input totals 2 5 2 12" xfId="27824"/>
    <cellStyle name="RIGs input totals 2 5 2 13" xfId="27825"/>
    <cellStyle name="RIGs input totals 2 5 2 14" xfId="27826"/>
    <cellStyle name="RIGs input totals 2 5 2 15" xfId="27827"/>
    <cellStyle name="RIGs input totals 2 5 2 16" xfId="27828"/>
    <cellStyle name="RIGs input totals 2 5 2 17" xfId="27829"/>
    <cellStyle name="RIGs input totals 2 5 2 18" xfId="27830"/>
    <cellStyle name="RIGs input totals 2 5 2 19" xfId="27831"/>
    <cellStyle name="RIGs input totals 2 5 2 2" xfId="1749"/>
    <cellStyle name="RIGs input totals 2 5 2 2 10" xfId="27832"/>
    <cellStyle name="RIGs input totals 2 5 2 2 11" xfId="27833"/>
    <cellStyle name="RIGs input totals 2 5 2 2 12" xfId="27834"/>
    <cellStyle name="RIGs input totals 2 5 2 2 13" xfId="27835"/>
    <cellStyle name="RIGs input totals 2 5 2 2 14" xfId="27836"/>
    <cellStyle name="RIGs input totals 2 5 2 2 15" xfId="27837"/>
    <cellStyle name="RIGs input totals 2 5 2 2 16" xfId="27838"/>
    <cellStyle name="RIGs input totals 2 5 2 2 17" xfId="27839"/>
    <cellStyle name="RIGs input totals 2 5 2 2 18" xfId="27840"/>
    <cellStyle name="RIGs input totals 2 5 2 2 19" xfId="27841"/>
    <cellStyle name="RIGs input totals 2 5 2 2 2" xfId="1750"/>
    <cellStyle name="RIGs input totals 2 5 2 2 2 10" xfId="27842"/>
    <cellStyle name="RIGs input totals 2 5 2 2 2 11" xfId="27843"/>
    <cellStyle name="RIGs input totals 2 5 2 2 2 12" xfId="27844"/>
    <cellStyle name="RIGs input totals 2 5 2 2 2 13" xfId="27845"/>
    <cellStyle name="RIGs input totals 2 5 2 2 2 14" xfId="27846"/>
    <cellStyle name="RIGs input totals 2 5 2 2 2 15" xfId="27847"/>
    <cellStyle name="RIGs input totals 2 5 2 2 2 16" xfId="27848"/>
    <cellStyle name="RIGs input totals 2 5 2 2 2 17" xfId="27849"/>
    <cellStyle name="RIGs input totals 2 5 2 2 2 18" xfId="27850"/>
    <cellStyle name="RIGs input totals 2 5 2 2 2 19" xfId="27851"/>
    <cellStyle name="RIGs input totals 2 5 2 2 2 2" xfId="27852"/>
    <cellStyle name="RIGs input totals 2 5 2 2 2 2 10" xfId="38425"/>
    <cellStyle name="RIGs input totals 2 5 2 2 2 2 11" xfId="38426"/>
    <cellStyle name="RIGs input totals 2 5 2 2 2 2 12" xfId="38427"/>
    <cellStyle name="RIGs input totals 2 5 2 2 2 2 13" xfId="38428"/>
    <cellStyle name="RIGs input totals 2 5 2 2 2 2 2" xfId="38429"/>
    <cellStyle name="RIGs input totals 2 5 2 2 2 2 3" xfId="38430"/>
    <cellStyle name="RIGs input totals 2 5 2 2 2 2 4" xfId="38431"/>
    <cellStyle name="RIGs input totals 2 5 2 2 2 2 5" xfId="38432"/>
    <cellStyle name="RIGs input totals 2 5 2 2 2 2 6" xfId="38433"/>
    <cellStyle name="RIGs input totals 2 5 2 2 2 2 7" xfId="38434"/>
    <cellStyle name="RIGs input totals 2 5 2 2 2 2 8" xfId="38435"/>
    <cellStyle name="RIGs input totals 2 5 2 2 2 2 9" xfId="38436"/>
    <cellStyle name="RIGs input totals 2 5 2 2 2 20" xfId="27853"/>
    <cellStyle name="RIGs input totals 2 5 2 2 2 21" xfId="27854"/>
    <cellStyle name="RIGs input totals 2 5 2 2 2 22" xfId="27855"/>
    <cellStyle name="RIGs input totals 2 5 2 2 2 23" xfId="27856"/>
    <cellStyle name="RIGs input totals 2 5 2 2 2 24" xfId="27857"/>
    <cellStyle name="RIGs input totals 2 5 2 2 2 25" xfId="27858"/>
    <cellStyle name="RIGs input totals 2 5 2 2 2 26" xfId="27859"/>
    <cellStyle name="RIGs input totals 2 5 2 2 2 27" xfId="27860"/>
    <cellStyle name="RIGs input totals 2 5 2 2 2 28" xfId="27861"/>
    <cellStyle name="RIGs input totals 2 5 2 2 2 29" xfId="27862"/>
    <cellStyle name="RIGs input totals 2 5 2 2 2 3" xfId="27863"/>
    <cellStyle name="RIGs input totals 2 5 2 2 2 30" xfId="27864"/>
    <cellStyle name="RIGs input totals 2 5 2 2 2 31" xfId="27865"/>
    <cellStyle name="RIGs input totals 2 5 2 2 2 32" xfId="27866"/>
    <cellStyle name="RIGs input totals 2 5 2 2 2 33" xfId="27867"/>
    <cellStyle name="RIGs input totals 2 5 2 2 2 34" xfId="27868"/>
    <cellStyle name="RIGs input totals 2 5 2 2 2 4" xfId="27869"/>
    <cellStyle name="RIGs input totals 2 5 2 2 2 5" xfId="27870"/>
    <cellStyle name="RIGs input totals 2 5 2 2 2 6" xfId="27871"/>
    <cellStyle name="RIGs input totals 2 5 2 2 2 7" xfId="27872"/>
    <cellStyle name="RIGs input totals 2 5 2 2 2 8" xfId="27873"/>
    <cellStyle name="RIGs input totals 2 5 2 2 2 9" xfId="27874"/>
    <cellStyle name="RIGs input totals 2 5 2 2 20" xfId="27875"/>
    <cellStyle name="RIGs input totals 2 5 2 2 21" xfId="27876"/>
    <cellStyle name="RIGs input totals 2 5 2 2 22" xfId="27877"/>
    <cellStyle name="RIGs input totals 2 5 2 2 23" xfId="27878"/>
    <cellStyle name="RIGs input totals 2 5 2 2 24" xfId="27879"/>
    <cellStyle name="RIGs input totals 2 5 2 2 25" xfId="27880"/>
    <cellStyle name="RIGs input totals 2 5 2 2 26" xfId="27881"/>
    <cellStyle name="RIGs input totals 2 5 2 2 27" xfId="27882"/>
    <cellStyle name="RIGs input totals 2 5 2 2 28" xfId="27883"/>
    <cellStyle name="RIGs input totals 2 5 2 2 29" xfId="27884"/>
    <cellStyle name="RIGs input totals 2 5 2 2 3" xfId="27885"/>
    <cellStyle name="RIGs input totals 2 5 2 2 3 10" xfId="38437"/>
    <cellStyle name="RIGs input totals 2 5 2 2 3 11" xfId="38438"/>
    <cellStyle name="RIGs input totals 2 5 2 2 3 12" xfId="38439"/>
    <cellStyle name="RIGs input totals 2 5 2 2 3 13" xfId="38440"/>
    <cellStyle name="RIGs input totals 2 5 2 2 3 2" xfId="38441"/>
    <cellStyle name="RIGs input totals 2 5 2 2 3 3" xfId="38442"/>
    <cellStyle name="RIGs input totals 2 5 2 2 3 4" xfId="38443"/>
    <cellStyle name="RIGs input totals 2 5 2 2 3 5" xfId="38444"/>
    <cellStyle name="RIGs input totals 2 5 2 2 3 6" xfId="38445"/>
    <cellStyle name="RIGs input totals 2 5 2 2 3 7" xfId="38446"/>
    <cellStyle name="RIGs input totals 2 5 2 2 3 8" xfId="38447"/>
    <cellStyle name="RIGs input totals 2 5 2 2 3 9" xfId="38448"/>
    <cellStyle name="RIGs input totals 2 5 2 2 30" xfId="27886"/>
    <cellStyle name="RIGs input totals 2 5 2 2 31" xfId="27887"/>
    <cellStyle name="RIGs input totals 2 5 2 2 4" xfId="27888"/>
    <cellStyle name="RIGs input totals 2 5 2 2 5" xfId="27889"/>
    <cellStyle name="RIGs input totals 2 5 2 2 6" xfId="27890"/>
    <cellStyle name="RIGs input totals 2 5 2 2 7" xfId="27891"/>
    <cellStyle name="RIGs input totals 2 5 2 2 8" xfId="27892"/>
    <cellStyle name="RIGs input totals 2 5 2 2 9" xfId="27893"/>
    <cellStyle name="RIGs input totals 2 5 2 2_4 28 1_Asst_Health_Crit_AllTO_RIIO_20110714pm" xfId="1751"/>
    <cellStyle name="RIGs input totals 2 5 2 20" xfId="27894"/>
    <cellStyle name="RIGs input totals 2 5 2 21" xfId="27895"/>
    <cellStyle name="RIGs input totals 2 5 2 22" xfId="27896"/>
    <cellStyle name="RIGs input totals 2 5 2 23" xfId="27897"/>
    <cellStyle name="RIGs input totals 2 5 2 24" xfId="27898"/>
    <cellStyle name="RIGs input totals 2 5 2 25" xfId="27899"/>
    <cellStyle name="RIGs input totals 2 5 2 26" xfId="27900"/>
    <cellStyle name="RIGs input totals 2 5 2 27" xfId="27901"/>
    <cellStyle name="RIGs input totals 2 5 2 28" xfId="27902"/>
    <cellStyle name="RIGs input totals 2 5 2 29" xfId="27903"/>
    <cellStyle name="RIGs input totals 2 5 2 3" xfId="1752"/>
    <cellStyle name="RIGs input totals 2 5 2 3 10" xfId="27904"/>
    <cellStyle name="RIGs input totals 2 5 2 3 11" xfId="27905"/>
    <cellStyle name="RIGs input totals 2 5 2 3 12" xfId="27906"/>
    <cellStyle name="RIGs input totals 2 5 2 3 13" xfId="27907"/>
    <cellStyle name="RIGs input totals 2 5 2 3 14" xfId="27908"/>
    <cellStyle name="RIGs input totals 2 5 2 3 15" xfId="27909"/>
    <cellStyle name="RIGs input totals 2 5 2 3 16" xfId="27910"/>
    <cellStyle name="RIGs input totals 2 5 2 3 17" xfId="27911"/>
    <cellStyle name="RIGs input totals 2 5 2 3 18" xfId="27912"/>
    <cellStyle name="RIGs input totals 2 5 2 3 19" xfId="27913"/>
    <cellStyle name="RIGs input totals 2 5 2 3 2" xfId="27914"/>
    <cellStyle name="RIGs input totals 2 5 2 3 2 10" xfId="38449"/>
    <cellStyle name="RIGs input totals 2 5 2 3 2 11" xfId="38450"/>
    <cellStyle name="RIGs input totals 2 5 2 3 2 12" xfId="38451"/>
    <cellStyle name="RIGs input totals 2 5 2 3 2 13" xfId="38452"/>
    <cellStyle name="RIGs input totals 2 5 2 3 2 2" xfId="38453"/>
    <cellStyle name="RIGs input totals 2 5 2 3 2 3" xfId="38454"/>
    <cellStyle name="RIGs input totals 2 5 2 3 2 4" xfId="38455"/>
    <cellStyle name="RIGs input totals 2 5 2 3 2 5" xfId="38456"/>
    <cellStyle name="RIGs input totals 2 5 2 3 2 6" xfId="38457"/>
    <cellStyle name="RIGs input totals 2 5 2 3 2 7" xfId="38458"/>
    <cellStyle name="RIGs input totals 2 5 2 3 2 8" xfId="38459"/>
    <cellStyle name="RIGs input totals 2 5 2 3 2 9" xfId="38460"/>
    <cellStyle name="RIGs input totals 2 5 2 3 20" xfId="27915"/>
    <cellStyle name="RIGs input totals 2 5 2 3 21" xfId="27916"/>
    <cellStyle name="RIGs input totals 2 5 2 3 22" xfId="27917"/>
    <cellStyle name="RIGs input totals 2 5 2 3 23" xfId="27918"/>
    <cellStyle name="RIGs input totals 2 5 2 3 24" xfId="27919"/>
    <cellStyle name="RIGs input totals 2 5 2 3 25" xfId="27920"/>
    <cellStyle name="RIGs input totals 2 5 2 3 26" xfId="27921"/>
    <cellStyle name="RIGs input totals 2 5 2 3 27" xfId="27922"/>
    <cellStyle name="RIGs input totals 2 5 2 3 28" xfId="27923"/>
    <cellStyle name="RIGs input totals 2 5 2 3 29" xfId="27924"/>
    <cellStyle name="RIGs input totals 2 5 2 3 3" xfId="27925"/>
    <cellStyle name="RIGs input totals 2 5 2 3 30" xfId="27926"/>
    <cellStyle name="RIGs input totals 2 5 2 3 4" xfId="27927"/>
    <cellStyle name="RIGs input totals 2 5 2 3 5" xfId="27928"/>
    <cellStyle name="RIGs input totals 2 5 2 3 6" xfId="27929"/>
    <cellStyle name="RIGs input totals 2 5 2 3 7" xfId="27930"/>
    <cellStyle name="RIGs input totals 2 5 2 3 8" xfId="27931"/>
    <cellStyle name="RIGs input totals 2 5 2 3 9" xfId="27932"/>
    <cellStyle name="RIGs input totals 2 5 2 30" xfId="27933"/>
    <cellStyle name="RIGs input totals 2 5 2 31" xfId="27934"/>
    <cellStyle name="RIGs input totals 2 5 2 32" xfId="27935"/>
    <cellStyle name="RIGs input totals 2 5 2 33" xfId="27936"/>
    <cellStyle name="RIGs input totals 2 5 2 4" xfId="1753"/>
    <cellStyle name="RIGs input totals 2 5 2 4 10" xfId="27937"/>
    <cellStyle name="RIGs input totals 2 5 2 4 11" xfId="27938"/>
    <cellStyle name="RIGs input totals 2 5 2 4 12" xfId="27939"/>
    <cellStyle name="RIGs input totals 2 5 2 4 13" xfId="27940"/>
    <cellStyle name="RIGs input totals 2 5 2 4 14" xfId="27941"/>
    <cellStyle name="RIGs input totals 2 5 2 4 15" xfId="27942"/>
    <cellStyle name="RIGs input totals 2 5 2 4 16" xfId="27943"/>
    <cellStyle name="RIGs input totals 2 5 2 4 17" xfId="27944"/>
    <cellStyle name="RIGs input totals 2 5 2 4 18" xfId="27945"/>
    <cellStyle name="RIGs input totals 2 5 2 4 19" xfId="27946"/>
    <cellStyle name="RIGs input totals 2 5 2 4 2" xfId="27947"/>
    <cellStyle name="RIGs input totals 2 5 2 4 2 10" xfId="38461"/>
    <cellStyle name="RIGs input totals 2 5 2 4 2 11" xfId="38462"/>
    <cellStyle name="RIGs input totals 2 5 2 4 2 12" xfId="38463"/>
    <cellStyle name="RIGs input totals 2 5 2 4 2 13" xfId="38464"/>
    <cellStyle name="RIGs input totals 2 5 2 4 2 2" xfId="38465"/>
    <cellStyle name="RIGs input totals 2 5 2 4 2 3" xfId="38466"/>
    <cellStyle name="RIGs input totals 2 5 2 4 2 4" xfId="38467"/>
    <cellStyle name="RIGs input totals 2 5 2 4 2 5" xfId="38468"/>
    <cellStyle name="RIGs input totals 2 5 2 4 2 6" xfId="38469"/>
    <cellStyle name="RIGs input totals 2 5 2 4 2 7" xfId="38470"/>
    <cellStyle name="RIGs input totals 2 5 2 4 2 8" xfId="38471"/>
    <cellStyle name="RIGs input totals 2 5 2 4 2 9" xfId="38472"/>
    <cellStyle name="RIGs input totals 2 5 2 4 20" xfId="27948"/>
    <cellStyle name="RIGs input totals 2 5 2 4 21" xfId="27949"/>
    <cellStyle name="RIGs input totals 2 5 2 4 22" xfId="27950"/>
    <cellStyle name="RIGs input totals 2 5 2 4 23" xfId="27951"/>
    <cellStyle name="RIGs input totals 2 5 2 4 24" xfId="27952"/>
    <cellStyle name="RIGs input totals 2 5 2 4 25" xfId="27953"/>
    <cellStyle name="RIGs input totals 2 5 2 4 26" xfId="27954"/>
    <cellStyle name="RIGs input totals 2 5 2 4 27" xfId="27955"/>
    <cellStyle name="RIGs input totals 2 5 2 4 28" xfId="27956"/>
    <cellStyle name="RIGs input totals 2 5 2 4 29" xfId="27957"/>
    <cellStyle name="RIGs input totals 2 5 2 4 3" xfId="27958"/>
    <cellStyle name="RIGs input totals 2 5 2 4 30" xfId="27959"/>
    <cellStyle name="RIGs input totals 2 5 2 4 4" xfId="27960"/>
    <cellStyle name="RIGs input totals 2 5 2 4 5" xfId="27961"/>
    <cellStyle name="RIGs input totals 2 5 2 4 6" xfId="27962"/>
    <cellStyle name="RIGs input totals 2 5 2 4 7" xfId="27963"/>
    <cellStyle name="RIGs input totals 2 5 2 4 8" xfId="27964"/>
    <cellStyle name="RIGs input totals 2 5 2 4 9" xfId="27965"/>
    <cellStyle name="RIGs input totals 2 5 2 5" xfId="27966"/>
    <cellStyle name="RIGs input totals 2 5 2 5 10" xfId="38473"/>
    <cellStyle name="RIGs input totals 2 5 2 5 11" xfId="38474"/>
    <cellStyle name="RIGs input totals 2 5 2 5 12" xfId="38475"/>
    <cellStyle name="RIGs input totals 2 5 2 5 13" xfId="38476"/>
    <cellStyle name="RIGs input totals 2 5 2 5 2" xfId="38477"/>
    <cellStyle name="RIGs input totals 2 5 2 5 3" xfId="38478"/>
    <cellStyle name="RIGs input totals 2 5 2 5 4" xfId="38479"/>
    <cellStyle name="RIGs input totals 2 5 2 5 5" xfId="38480"/>
    <cellStyle name="RIGs input totals 2 5 2 5 6" xfId="38481"/>
    <cellStyle name="RIGs input totals 2 5 2 5 7" xfId="38482"/>
    <cellStyle name="RIGs input totals 2 5 2 5 8" xfId="38483"/>
    <cellStyle name="RIGs input totals 2 5 2 5 9" xfId="38484"/>
    <cellStyle name="RIGs input totals 2 5 2 6" xfId="27967"/>
    <cellStyle name="RIGs input totals 2 5 2 7" xfId="27968"/>
    <cellStyle name="RIGs input totals 2 5 2 8" xfId="27969"/>
    <cellStyle name="RIGs input totals 2 5 2 9" xfId="27970"/>
    <cellStyle name="RIGs input totals 2 5 2_4 28 1_Asst_Health_Crit_AllTO_RIIO_20110714pm" xfId="1754"/>
    <cellStyle name="RIGs input totals 2 5 20" xfId="27971"/>
    <cellStyle name="RIGs input totals 2 5 21" xfId="27972"/>
    <cellStyle name="RIGs input totals 2 5 22" xfId="27973"/>
    <cellStyle name="RIGs input totals 2 5 23" xfId="27974"/>
    <cellStyle name="RIGs input totals 2 5 24" xfId="27975"/>
    <cellStyle name="RIGs input totals 2 5 25" xfId="27976"/>
    <cellStyle name="RIGs input totals 2 5 26" xfId="27977"/>
    <cellStyle name="RIGs input totals 2 5 27" xfId="27978"/>
    <cellStyle name="RIGs input totals 2 5 28" xfId="27979"/>
    <cellStyle name="RIGs input totals 2 5 29" xfId="27980"/>
    <cellStyle name="RIGs input totals 2 5 3" xfId="1755"/>
    <cellStyle name="RIGs input totals 2 5 3 10" xfId="27981"/>
    <cellStyle name="RIGs input totals 2 5 3 11" xfId="27982"/>
    <cellStyle name="RIGs input totals 2 5 3 12" xfId="27983"/>
    <cellStyle name="RIGs input totals 2 5 3 13" xfId="27984"/>
    <cellStyle name="RIGs input totals 2 5 3 14" xfId="27985"/>
    <cellStyle name="RIGs input totals 2 5 3 15" xfId="27986"/>
    <cellStyle name="RIGs input totals 2 5 3 16" xfId="27987"/>
    <cellStyle name="RIGs input totals 2 5 3 17" xfId="27988"/>
    <cellStyle name="RIGs input totals 2 5 3 18" xfId="27989"/>
    <cellStyle name="RIGs input totals 2 5 3 19" xfId="27990"/>
    <cellStyle name="RIGs input totals 2 5 3 2" xfId="1756"/>
    <cellStyle name="RIGs input totals 2 5 3 2 10" xfId="27991"/>
    <cellStyle name="RIGs input totals 2 5 3 2 11" xfId="27992"/>
    <cellStyle name="RIGs input totals 2 5 3 2 12" xfId="27993"/>
    <cellStyle name="RIGs input totals 2 5 3 2 13" xfId="27994"/>
    <cellStyle name="RIGs input totals 2 5 3 2 14" xfId="27995"/>
    <cellStyle name="RIGs input totals 2 5 3 2 15" xfId="27996"/>
    <cellStyle name="RIGs input totals 2 5 3 2 16" xfId="27997"/>
    <cellStyle name="RIGs input totals 2 5 3 2 17" xfId="27998"/>
    <cellStyle name="RIGs input totals 2 5 3 2 18" xfId="27999"/>
    <cellStyle name="RIGs input totals 2 5 3 2 19" xfId="28000"/>
    <cellStyle name="RIGs input totals 2 5 3 2 2" xfId="28001"/>
    <cellStyle name="RIGs input totals 2 5 3 2 2 10" xfId="38485"/>
    <cellStyle name="RIGs input totals 2 5 3 2 2 11" xfId="38486"/>
    <cellStyle name="RIGs input totals 2 5 3 2 2 12" xfId="38487"/>
    <cellStyle name="RIGs input totals 2 5 3 2 2 13" xfId="38488"/>
    <cellStyle name="RIGs input totals 2 5 3 2 2 2" xfId="38489"/>
    <cellStyle name="RIGs input totals 2 5 3 2 2 3" xfId="38490"/>
    <cellStyle name="RIGs input totals 2 5 3 2 2 4" xfId="38491"/>
    <cellStyle name="RIGs input totals 2 5 3 2 2 5" xfId="38492"/>
    <cellStyle name="RIGs input totals 2 5 3 2 2 6" xfId="38493"/>
    <cellStyle name="RIGs input totals 2 5 3 2 2 7" xfId="38494"/>
    <cellStyle name="RIGs input totals 2 5 3 2 2 8" xfId="38495"/>
    <cellStyle name="RIGs input totals 2 5 3 2 2 9" xfId="38496"/>
    <cellStyle name="RIGs input totals 2 5 3 2 20" xfId="28002"/>
    <cellStyle name="RIGs input totals 2 5 3 2 21" xfId="28003"/>
    <cellStyle name="RIGs input totals 2 5 3 2 22" xfId="28004"/>
    <cellStyle name="RIGs input totals 2 5 3 2 23" xfId="28005"/>
    <cellStyle name="RIGs input totals 2 5 3 2 24" xfId="28006"/>
    <cellStyle name="RIGs input totals 2 5 3 2 25" xfId="28007"/>
    <cellStyle name="RIGs input totals 2 5 3 2 26" xfId="28008"/>
    <cellStyle name="RIGs input totals 2 5 3 2 27" xfId="28009"/>
    <cellStyle name="RIGs input totals 2 5 3 2 28" xfId="28010"/>
    <cellStyle name="RIGs input totals 2 5 3 2 29" xfId="28011"/>
    <cellStyle name="RIGs input totals 2 5 3 2 3" xfId="28012"/>
    <cellStyle name="RIGs input totals 2 5 3 2 30" xfId="28013"/>
    <cellStyle name="RIGs input totals 2 5 3 2 31" xfId="28014"/>
    <cellStyle name="RIGs input totals 2 5 3 2 32" xfId="28015"/>
    <cellStyle name="RIGs input totals 2 5 3 2 33" xfId="28016"/>
    <cellStyle name="RIGs input totals 2 5 3 2 34" xfId="28017"/>
    <cellStyle name="RIGs input totals 2 5 3 2 4" xfId="28018"/>
    <cellStyle name="RIGs input totals 2 5 3 2 5" xfId="28019"/>
    <cellStyle name="RIGs input totals 2 5 3 2 6" xfId="28020"/>
    <cellStyle name="RIGs input totals 2 5 3 2 7" xfId="28021"/>
    <cellStyle name="RIGs input totals 2 5 3 2 8" xfId="28022"/>
    <cellStyle name="RIGs input totals 2 5 3 2 9" xfId="28023"/>
    <cellStyle name="RIGs input totals 2 5 3 20" xfId="28024"/>
    <cellStyle name="RIGs input totals 2 5 3 21" xfId="28025"/>
    <cellStyle name="RIGs input totals 2 5 3 22" xfId="28026"/>
    <cellStyle name="RIGs input totals 2 5 3 23" xfId="28027"/>
    <cellStyle name="RIGs input totals 2 5 3 24" xfId="28028"/>
    <cellStyle name="RIGs input totals 2 5 3 25" xfId="28029"/>
    <cellStyle name="RIGs input totals 2 5 3 26" xfId="28030"/>
    <cellStyle name="RIGs input totals 2 5 3 27" xfId="28031"/>
    <cellStyle name="RIGs input totals 2 5 3 28" xfId="28032"/>
    <cellStyle name="RIGs input totals 2 5 3 29" xfId="28033"/>
    <cellStyle name="RIGs input totals 2 5 3 3" xfId="28034"/>
    <cellStyle name="RIGs input totals 2 5 3 3 10" xfId="38497"/>
    <cellStyle name="RIGs input totals 2 5 3 3 11" xfId="38498"/>
    <cellStyle name="RIGs input totals 2 5 3 3 12" xfId="38499"/>
    <cellStyle name="RIGs input totals 2 5 3 3 13" xfId="38500"/>
    <cellStyle name="RIGs input totals 2 5 3 3 2" xfId="38501"/>
    <cellStyle name="RIGs input totals 2 5 3 3 3" xfId="38502"/>
    <cellStyle name="RIGs input totals 2 5 3 3 4" xfId="38503"/>
    <cellStyle name="RIGs input totals 2 5 3 3 5" xfId="38504"/>
    <cellStyle name="RIGs input totals 2 5 3 3 6" xfId="38505"/>
    <cellStyle name="RIGs input totals 2 5 3 3 7" xfId="38506"/>
    <cellStyle name="RIGs input totals 2 5 3 3 8" xfId="38507"/>
    <cellStyle name="RIGs input totals 2 5 3 3 9" xfId="38508"/>
    <cellStyle name="RIGs input totals 2 5 3 30" xfId="28035"/>
    <cellStyle name="RIGs input totals 2 5 3 31" xfId="28036"/>
    <cellStyle name="RIGs input totals 2 5 3 32" xfId="28037"/>
    <cellStyle name="RIGs input totals 2 5 3 33" xfId="28038"/>
    <cellStyle name="RIGs input totals 2 5 3 34" xfId="28039"/>
    <cellStyle name="RIGs input totals 2 5 3 35" xfId="28040"/>
    <cellStyle name="RIGs input totals 2 5 3 4" xfId="28041"/>
    <cellStyle name="RIGs input totals 2 5 3 5" xfId="28042"/>
    <cellStyle name="RIGs input totals 2 5 3 6" xfId="28043"/>
    <cellStyle name="RIGs input totals 2 5 3 7" xfId="28044"/>
    <cellStyle name="RIGs input totals 2 5 3 8" xfId="28045"/>
    <cellStyle name="RIGs input totals 2 5 3 9" xfId="28046"/>
    <cellStyle name="RIGs input totals 2 5 3_4 28 1_Asst_Health_Crit_AllTO_RIIO_20110714pm" xfId="1757"/>
    <cellStyle name="RIGs input totals 2 5 30" xfId="28047"/>
    <cellStyle name="RIGs input totals 2 5 31" xfId="28048"/>
    <cellStyle name="RIGs input totals 2 5 32" xfId="28049"/>
    <cellStyle name="RIGs input totals 2 5 33" xfId="28050"/>
    <cellStyle name="RIGs input totals 2 5 34" xfId="28051"/>
    <cellStyle name="RIGs input totals 2 5 35" xfId="28052"/>
    <cellStyle name="RIGs input totals 2 5 36" xfId="28053"/>
    <cellStyle name="RIGs input totals 2 5 37" xfId="28054"/>
    <cellStyle name="RIGs input totals 2 5 38" xfId="28055"/>
    <cellStyle name="RIGs input totals 2 5 39" xfId="28056"/>
    <cellStyle name="RIGs input totals 2 5 4" xfId="1758"/>
    <cellStyle name="RIGs input totals 2 5 4 10" xfId="28057"/>
    <cellStyle name="RIGs input totals 2 5 4 11" xfId="28058"/>
    <cellStyle name="RIGs input totals 2 5 4 12" xfId="28059"/>
    <cellStyle name="RIGs input totals 2 5 4 13" xfId="28060"/>
    <cellStyle name="RIGs input totals 2 5 4 14" xfId="28061"/>
    <cellStyle name="RIGs input totals 2 5 4 15" xfId="28062"/>
    <cellStyle name="RIGs input totals 2 5 4 16" xfId="28063"/>
    <cellStyle name="RIGs input totals 2 5 4 17" xfId="28064"/>
    <cellStyle name="RIGs input totals 2 5 4 18" xfId="28065"/>
    <cellStyle name="RIGs input totals 2 5 4 19" xfId="28066"/>
    <cellStyle name="RIGs input totals 2 5 4 2" xfId="28067"/>
    <cellStyle name="RIGs input totals 2 5 4 2 10" xfId="38509"/>
    <cellStyle name="RIGs input totals 2 5 4 2 11" xfId="38510"/>
    <cellStyle name="RIGs input totals 2 5 4 2 12" xfId="38511"/>
    <cellStyle name="RIGs input totals 2 5 4 2 13" xfId="38512"/>
    <cellStyle name="RIGs input totals 2 5 4 2 2" xfId="38513"/>
    <cellStyle name="RIGs input totals 2 5 4 2 3" xfId="38514"/>
    <cellStyle name="RIGs input totals 2 5 4 2 4" xfId="38515"/>
    <cellStyle name="RIGs input totals 2 5 4 2 5" xfId="38516"/>
    <cellStyle name="RIGs input totals 2 5 4 2 6" xfId="38517"/>
    <cellStyle name="RIGs input totals 2 5 4 2 7" xfId="38518"/>
    <cellStyle name="RIGs input totals 2 5 4 2 8" xfId="38519"/>
    <cellStyle name="RIGs input totals 2 5 4 2 9" xfId="38520"/>
    <cellStyle name="RIGs input totals 2 5 4 20" xfId="28068"/>
    <cellStyle name="RIGs input totals 2 5 4 21" xfId="28069"/>
    <cellStyle name="RIGs input totals 2 5 4 22" xfId="28070"/>
    <cellStyle name="RIGs input totals 2 5 4 23" xfId="28071"/>
    <cellStyle name="RIGs input totals 2 5 4 24" xfId="28072"/>
    <cellStyle name="RIGs input totals 2 5 4 25" xfId="28073"/>
    <cellStyle name="RIGs input totals 2 5 4 26" xfId="28074"/>
    <cellStyle name="RIGs input totals 2 5 4 27" xfId="28075"/>
    <cellStyle name="RIGs input totals 2 5 4 28" xfId="28076"/>
    <cellStyle name="RIGs input totals 2 5 4 29" xfId="28077"/>
    <cellStyle name="RIGs input totals 2 5 4 3" xfId="28078"/>
    <cellStyle name="RIGs input totals 2 5 4 30" xfId="28079"/>
    <cellStyle name="RIGs input totals 2 5 4 31" xfId="28080"/>
    <cellStyle name="RIGs input totals 2 5 4 32" xfId="28081"/>
    <cellStyle name="RIGs input totals 2 5 4 33" xfId="28082"/>
    <cellStyle name="RIGs input totals 2 5 4 34" xfId="28083"/>
    <cellStyle name="RIGs input totals 2 5 4 4" xfId="28084"/>
    <cellStyle name="RIGs input totals 2 5 4 5" xfId="28085"/>
    <cellStyle name="RIGs input totals 2 5 4 6" xfId="28086"/>
    <cellStyle name="RIGs input totals 2 5 4 7" xfId="28087"/>
    <cellStyle name="RIGs input totals 2 5 4 8" xfId="28088"/>
    <cellStyle name="RIGs input totals 2 5 4 9" xfId="28089"/>
    <cellStyle name="RIGs input totals 2 5 5" xfId="1759"/>
    <cellStyle name="RIGs input totals 2 5 5 10" xfId="28090"/>
    <cellStyle name="RIGs input totals 2 5 5 11" xfId="28091"/>
    <cellStyle name="RIGs input totals 2 5 5 12" xfId="28092"/>
    <cellStyle name="RIGs input totals 2 5 5 13" xfId="28093"/>
    <cellStyle name="RIGs input totals 2 5 5 14" xfId="28094"/>
    <cellStyle name="RIGs input totals 2 5 5 15" xfId="28095"/>
    <cellStyle name="RIGs input totals 2 5 5 16" xfId="28096"/>
    <cellStyle name="RIGs input totals 2 5 5 17" xfId="28097"/>
    <cellStyle name="RIGs input totals 2 5 5 18" xfId="28098"/>
    <cellStyle name="RIGs input totals 2 5 5 19" xfId="28099"/>
    <cellStyle name="RIGs input totals 2 5 5 2" xfId="28100"/>
    <cellStyle name="RIGs input totals 2 5 5 2 10" xfId="38521"/>
    <cellStyle name="RIGs input totals 2 5 5 2 11" xfId="38522"/>
    <cellStyle name="RIGs input totals 2 5 5 2 12" xfId="38523"/>
    <cellStyle name="RIGs input totals 2 5 5 2 13" xfId="38524"/>
    <cellStyle name="RIGs input totals 2 5 5 2 2" xfId="38525"/>
    <cellStyle name="RIGs input totals 2 5 5 2 3" xfId="38526"/>
    <cellStyle name="RIGs input totals 2 5 5 2 4" xfId="38527"/>
    <cellStyle name="RIGs input totals 2 5 5 2 5" xfId="38528"/>
    <cellStyle name="RIGs input totals 2 5 5 2 6" xfId="38529"/>
    <cellStyle name="RIGs input totals 2 5 5 2 7" xfId="38530"/>
    <cellStyle name="RIGs input totals 2 5 5 2 8" xfId="38531"/>
    <cellStyle name="RIGs input totals 2 5 5 2 9" xfId="38532"/>
    <cellStyle name="RIGs input totals 2 5 5 20" xfId="28101"/>
    <cellStyle name="RIGs input totals 2 5 5 21" xfId="28102"/>
    <cellStyle name="RIGs input totals 2 5 5 22" xfId="28103"/>
    <cellStyle name="RIGs input totals 2 5 5 23" xfId="28104"/>
    <cellStyle name="RIGs input totals 2 5 5 24" xfId="28105"/>
    <cellStyle name="RIGs input totals 2 5 5 25" xfId="28106"/>
    <cellStyle name="RIGs input totals 2 5 5 26" xfId="28107"/>
    <cellStyle name="RIGs input totals 2 5 5 27" xfId="28108"/>
    <cellStyle name="RIGs input totals 2 5 5 28" xfId="28109"/>
    <cellStyle name="RIGs input totals 2 5 5 29" xfId="28110"/>
    <cellStyle name="RIGs input totals 2 5 5 3" xfId="28111"/>
    <cellStyle name="RIGs input totals 2 5 5 30" xfId="28112"/>
    <cellStyle name="RIGs input totals 2 5 5 31" xfId="28113"/>
    <cellStyle name="RIGs input totals 2 5 5 32" xfId="28114"/>
    <cellStyle name="RIGs input totals 2 5 5 33" xfId="28115"/>
    <cellStyle name="RIGs input totals 2 5 5 34" xfId="28116"/>
    <cellStyle name="RIGs input totals 2 5 5 4" xfId="28117"/>
    <cellStyle name="RIGs input totals 2 5 5 5" xfId="28118"/>
    <cellStyle name="RIGs input totals 2 5 5 6" xfId="28119"/>
    <cellStyle name="RIGs input totals 2 5 5 7" xfId="28120"/>
    <cellStyle name="RIGs input totals 2 5 5 8" xfId="28121"/>
    <cellStyle name="RIGs input totals 2 5 5 9" xfId="28122"/>
    <cellStyle name="RIGs input totals 2 5 6" xfId="28123"/>
    <cellStyle name="RIGs input totals 2 5 6 10" xfId="38533"/>
    <cellStyle name="RIGs input totals 2 5 6 11" xfId="38534"/>
    <cellStyle name="RIGs input totals 2 5 6 12" xfId="38535"/>
    <cellStyle name="RIGs input totals 2 5 6 13" xfId="38536"/>
    <cellStyle name="RIGs input totals 2 5 6 2" xfId="38537"/>
    <cellStyle name="RIGs input totals 2 5 6 3" xfId="38538"/>
    <cellStyle name="RIGs input totals 2 5 6 4" xfId="38539"/>
    <cellStyle name="RIGs input totals 2 5 6 5" xfId="38540"/>
    <cellStyle name="RIGs input totals 2 5 6 6" xfId="38541"/>
    <cellStyle name="RIGs input totals 2 5 6 7" xfId="38542"/>
    <cellStyle name="RIGs input totals 2 5 6 8" xfId="38543"/>
    <cellStyle name="RIGs input totals 2 5 6 9" xfId="38544"/>
    <cellStyle name="RIGs input totals 2 5 7" xfId="28124"/>
    <cellStyle name="RIGs input totals 2 5 8" xfId="28125"/>
    <cellStyle name="RIGs input totals 2 5 9" xfId="28126"/>
    <cellStyle name="RIGs input totals 2 5_4 28 1_Asst_Health_Crit_AllTO_RIIO_20110714pm" xfId="1760"/>
    <cellStyle name="RIGs input totals 2 6" xfId="1761"/>
    <cellStyle name="RIGs input totals 2 6 10" xfId="28127"/>
    <cellStyle name="RIGs input totals 2 6 11" xfId="28128"/>
    <cellStyle name="RIGs input totals 2 6 12" xfId="28129"/>
    <cellStyle name="RIGs input totals 2 6 13" xfId="28130"/>
    <cellStyle name="RIGs input totals 2 6 14" xfId="28131"/>
    <cellStyle name="RIGs input totals 2 6 15" xfId="28132"/>
    <cellStyle name="RIGs input totals 2 6 16" xfId="28133"/>
    <cellStyle name="RIGs input totals 2 6 17" xfId="28134"/>
    <cellStyle name="RIGs input totals 2 6 18" xfId="28135"/>
    <cellStyle name="RIGs input totals 2 6 19" xfId="28136"/>
    <cellStyle name="RIGs input totals 2 6 2" xfId="1762"/>
    <cellStyle name="RIGs input totals 2 6 2 10" xfId="28137"/>
    <cellStyle name="RIGs input totals 2 6 2 11" xfId="28138"/>
    <cellStyle name="RIGs input totals 2 6 2 12" xfId="28139"/>
    <cellStyle name="RIGs input totals 2 6 2 13" xfId="28140"/>
    <cellStyle name="RIGs input totals 2 6 2 14" xfId="28141"/>
    <cellStyle name="RIGs input totals 2 6 2 15" xfId="28142"/>
    <cellStyle name="RIGs input totals 2 6 2 16" xfId="28143"/>
    <cellStyle name="RIGs input totals 2 6 2 17" xfId="28144"/>
    <cellStyle name="RIGs input totals 2 6 2 18" xfId="28145"/>
    <cellStyle name="RIGs input totals 2 6 2 19" xfId="28146"/>
    <cellStyle name="RIGs input totals 2 6 2 2" xfId="28147"/>
    <cellStyle name="RIGs input totals 2 6 2 2 10" xfId="38545"/>
    <cellStyle name="RIGs input totals 2 6 2 2 11" xfId="38546"/>
    <cellStyle name="RIGs input totals 2 6 2 2 12" xfId="38547"/>
    <cellStyle name="RIGs input totals 2 6 2 2 13" xfId="38548"/>
    <cellStyle name="RIGs input totals 2 6 2 2 2" xfId="38549"/>
    <cellStyle name="RIGs input totals 2 6 2 2 3" xfId="38550"/>
    <cellStyle name="RIGs input totals 2 6 2 2 4" xfId="38551"/>
    <cellStyle name="RIGs input totals 2 6 2 2 5" xfId="38552"/>
    <cellStyle name="RIGs input totals 2 6 2 2 6" xfId="38553"/>
    <cellStyle name="RIGs input totals 2 6 2 2 7" xfId="38554"/>
    <cellStyle name="RIGs input totals 2 6 2 2 8" xfId="38555"/>
    <cellStyle name="RIGs input totals 2 6 2 2 9" xfId="38556"/>
    <cellStyle name="RIGs input totals 2 6 2 20" xfId="28148"/>
    <cellStyle name="RIGs input totals 2 6 2 21" xfId="28149"/>
    <cellStyle name="RIGs input totals 2 6 2 22" xfId="28150"/>
    <cellStyle name="RIGs input totals 2 6 2 23" xfId="28151"/>
    <cellStyle name="RIGs input totals 2 6 2 24" xfId="28152"/>
    <cellStyle name="RIGs input totals 2 6 2 25" xfId="28153"/>
    <cellStyle name="RIGs input totals 2 6 2 26" xfId="28154"/>
    <cellStyle name="RIGs input totals 2 6 2 27" xfId="28155"/>
    <cellStyle name="RIGs input totals 2 6 2 28" xfId="28156"/>
    <cellStyle name="RIGs input totals 2 6 2 29" xfId="28157"/>
    <cellStyle name="RIGs input totals 2 6 2 3" xfId="28158"/>
    <cellStyle name="RIGs input totals 2 6 2 30" xfId="28159"/>
    <cellStyle name="RIGs input totals 2 6 2 31" xfId="28160"/>
    <cellStyle name="RIGs input totals 2 6 2 32" xfId="28161"/>
    <cellStyle name="RIGs input totals 2 6 2 33" xfId="28162"/>
    <cellStyle name="RIGs input totals 2 6 2 34" xfId="28163"/>
    <cellStyle name="RIGs input totals 2 6 2 4" xfId="28164"/>
    <cellStyle name="RIGs input totals 2 6 2 5" xfId="28165"/>
    <cellStyle name="RIGs input totals 2 6 2 6" xfId="28166"/>
    <cellStyle name="RIGs input totals 2 6 2 7" xfId="28167"/>
    <cellStyle name="RIGs input totals 2 6 2 8" xfId="28168"/>
    <cellStyle name="RIGs input totals 2 6 2 9" xfId="28169"/>
    <cellStyle name="RIGs input totals 2 6 20" xfId="28170"/>
    <cellStyle name="RIGs input totals 2 6 21" xfId="28171"/>
    <cellStyle name="RIGs input totals 2 6 22" xfId="28172"/>
    <cellStyle name="RIGs input totals 2 6 23" xfId="28173"/>
    <cellStyle name="RIGs input totals 2 6 24" xfId="28174"/>
    <cellStyle name="RIGs input totals 2 6 25" xfId="28175"/>
    <cellStyle name="RIGs input totals 2 6 26" xfId="28176"/>
    <cellStyle name="RIGs input totals 2 6 27" xfId="28177"/>
    <cellStyle name="RIGs input totals 2 6 28" xfId="28178"/>
    <cellStyle name="RIGs input totals 2 6 29" xfId="28179"/>
    <cellStyle name="RIGs input totals 2 6 3" xfId="28180"/>
    <cellStyle name="RIGs input totals 2 6 3 10" xfId="38557"/>
    <cellStyle name="RIGs input totals 2 6 3 11" xfId="38558"/>
    <cellStyle name="RIGs input totals 2 6 3 12" xfId="38559"/>
    <cellStyle name="RIGs input totals 2 6 3 13" xfId="38560"/>
    <cellStyle name="RIGs input totals 2 6 3 2" xfId="38561"/>
    <cellStyle name="RIGs input totals 2 6 3 3" xfId="38562"/>
    <cellStyle name="RIGs input totals 2 6 3 4" xfId="38563"/>
    <cellStyle name="RIGs input totals 2 6 3 5" xfId="38564"/>
    <cellStyle name="RIGs input totals 2 6 3 6" xfId="38565"/>
    <cellStyle name="RIGs input totals 2 6 3 7" xfId="38566"/>
    <cellStyle name="RIGs input totals 2 6 3 8" xfId="38567"/>
    <cellStyle name="RIGs input totals 2 6 3 9" xfId="38568"/>
    <cellStyle name="RIGs input totals 2 6 30" xfId="28181"/>
    <cellStyle name="RIGs input totals 2 6 31" xfId="28182"/>
    <cellStyle name="RIGs input totals 2 6 32" xfId="28183"/>
    <cellStyle name="RIGs input totals 2 6 33" xfId="28184"/>
    <cellStyle name="RIGs input totals 2 6 34" xfId="28185"/>
    <cellStyle name="RIGs input totals 2 6 35" xfId="28186"/>
    <cellStyle name="RIGs input totals 2 6 4" xfId="28187"/>
    <cellStyle name="RIGs input totals 2 6 5" xfId="28188"/>
    <cellStyle name="RIGs input totals 2 6 6" xfId="28189"/>
    <cellStyle name="RIGs input totals 2 6 7" xfId="28190"/>
    <cellStyle name="RIGs input totals 2 6 8" xfId="28191"/>
    <cellStyle name="RIGs input totals 2 6 9" xfId="28192"/>
    <cellStyle name="RIGs input totals 2 6_4 28 1_Asst_Health_Crit_AllTO_RIIO_20110714pm" xfId="1763"/>
    <cellStyle name="RIGs input totals 2 7" xfId="1764"/>
    <cellStyle name="RIGs input totals 2 7 10" xfId="28193"/>
    <cellStyle name="RIGs input totals 2 7 11" xfId="28194"/>
    <cellStyle name="RIGs input totals 2 7 12" xfId="28195"/>
    <cellStyle name="RIGs input totals 2 7 13" xfId="28196"/>
    <cellStyle name="RIGs input totals 2 7 14" xfId="28197"/>
    <cellStyle name="RIGs input totals 2 7 15" xfId="28198"/>
    <cellStyle name="RIGs input totals 2 7 16" xfId="28199"/>
    <cellStyle name="RIGs input totals 2 7 17" xfId="28200"/>
    <cellStyle name="RIGs input totals 2 7 18" xfId="28201"/>
    <cellStyle name="RIGs input totals 2 7 19" xfId="28202"/>
    <cellStyle name="RIGs input totals 2 7 2" xfId="28203"/>
    <cellStyle name="RIGs input totals 2 7 2 10" xfId="38569"/>
    <cellStyle name="RIGs input totals 2 7 2 11" xfId="38570"/>
    <cellStyle name="RIGs input totals 2 7 2 12" xfId="38571"/>
    <cellStyle name="RIGs input totals 2 7 2 13" xfId="38572"/>
    <cellStyle name="RIGs input totals 2 7 2 2" xfId="38573"/>
    <cellStyle name="RIGs input totals 2 7 2 3" xfId="38574"/>
    <cellStyle name="RIGs input totals 2 7 2 4" xfId="38575"/>
    <cellStyle name="RIGs input totals 2 7 2 5" xfId="38576"/>
    <cellStyle name="RIGs input totals 2 7 2 6" xfId="38577"/>
    <cellStyle name="RIGs input totals 2 7 2 7" xfId="38578"/>
    <cellStyle name="RIGs input totals 2 7 2 8" xfId="38579"/>
    <cellStyle name="RIGs input totals 2 7 2 9" xfId="38580"/>
    <cellStyle name="RIGs input totals 2 7 20" xfId="28204"/>
    <cellStyle name="RIGs input totals 2 7 21" xfId="28205"/>
    <cellStyle name="RIGs input totals 2 7 22" xfId="28206"/>
    <cellStyle name="RIGs input totals 2 7 23" xfId="28207"/>
    <cellStyle name="RIGs input totals 2 7 24" xfId="28208"/>
    <cellStyle name="RIGs input totals 2 7 25" xfId="28209"/>
    <cellStyle name="RIGs input totals 2 7 26" xfId="28210"/>
    <cellStyle name="RIGs input totals 2 7 27" xfId="28211"/>
    <cellStyle name="RIGs input totals 2 7 28" xfId="28212"/>
    <cellStyle name="RIGs input totals 2 7 29" xfId="28213"/>
    <cellStyle name="RIGs input totals 2 7 3" xfId="28214"/>
    <cellStyle name="RIGs input totals 2 7 30" xfId="28215"/>
    <cellStyle name="RIGs input totals 2 7 31" xfId="28216"/>
    <cellStyle name="RIGs input totals 2 7 32" xfId="28217"/>
    <cellStyle name="RIGs input totals 2 7 33" xfId="28218"/>
    <cellStyle name="RIGs input totals 2 7 34" xfId="28219"/>
    <cellStyle name="RIGs input totals 2 7 4" xfId="28220"/>
    <cellStyle name="RIGs input totals 2 7 5" xfId="28221"/>
    <cellStyle name="RIGs input totals 2 7 6" xfId="28222"/>
    <cellStyle name="RIGs input totals 2 7 7" xfId="28223"/>
    <cellStyle name="RIGs input totals 2 7 8" xfId="28224"/>
    <cellStyle name="RIGs input totals 2 7 9" xfId="28225"/>
    <cellStyle name="RIGs input totals 2 8" xfId="1765"/>
    <cellStyle name="RIGs input totals 2 8 10" xfId="28226"/>
    <cellStyle name="RIGs input totals 2 8 11" xfId="28227"/>
    <cellStyle name="RIGs input totals 2 8 12" xfId="28228"/>
    <cellStyle name="RIGs input totals 2 8 13" xfId="28229"/>
    <cellStyle name="RIGs input totals 2 8 14" xfId="28230"/>
    <cellStyle name="RIGs input totals 2 8 15" xfId="28231"/>
    <cellStyle name="RIGs input totals 2 8 16" xfId="28232"/>
    <cellStyle name="RIGs input totals 2 8 17" xfId="28233"/>
    <cellStyle name="RIGs input totals 2 8 18" xfId="28234"/>
    <cellStyle name="RIGs input totals 2 8 19" xfId="28235"/>
    <cellStyle name="RIGs input totals 2 8 2" xfId="28236"/>
    <cellStyle name="RIGs input totals 2 8 2 10" xfId="38581"/>
    <cellStyle name="RIGs input totals 2 8 2 11" xfId="38582"/>
    <cellStyle name="RIGs input totals 2 8 2 12" xfId="38583"/>
    <cellStyle name="RIGs input totals 2 8 2 13" xfId="38584"/>
    <cellStyle name="RIGs input totals 2 8 2 2" xfId="38585"/>
    <cellStyle name="RIGs input totals 2 8 2 3" xfId="38586"/>
    <cellStyle name="RIGs input totals 2 8 2 4" xfId="38587"/>
    <cellStyle name="RIGs input totals 2 8 2 5" xfId="38588"/>
    <cellStyle name="RIGs input totals 2 8 2 6" xfId="38589"/>
    <cellStyle name="RIGs input totals 2 8 2 7" xfId="38590"/>
    <cellStyle name="RIGs input totals 2 8 2 8" xfId="38591"/>
    <cellStyle name="RIGs input totals 2 8 2 9" xfId="38592"/>
    <cellStyle name="RIGs input totals 2 8 20" xfId="28237"/>
    <cellStyle name="RIGs input totals 2 8 21" xfId="28238"/>
    <cellStyle name="RIGs input totals 2 8 22" xfId="28239"/>
    <cellStyle name="RIGs input totals 2 8 23" xfId="28240"/>
    <cellStyle name="RIGs input totals 2 8 24" xfId="28241"/>
    <cellStyle name="RIGs input totals 2 8 25" xfId="28242"/>
    <cellStyle name="RIGs input totals 2 8 26" xfId="28243"/>
    <cellStyle name="RIGs input totals 2 8 27" xfId="28244"/>
    <cellStyle name="RIGs input totals 2 8 28" xfId="28245"/>
    <cellStyle name="RIGs input totals 2 8 29" xfId="28246"/>
    <cellStyle name="RIGs input totals 2 8 3" xfId="28247"/>
    <cellStyle name="RIGs input totals 2 8 30" xfId="28248"/>
    <cellStyle name="RIGs input totals 2 8 31" xfId="28249"/>
    <cellStyle name="RIGs input totals 2 8 32" xfId="28250"/>
    <cellStyle name="RIGs input totals 2 8 33" xfId="28251"/>
    <cellStyle name="RIGs input totals 2 8 34" xfId="28252"/>
    <cellStyle name="RIGs input totals 2 8 4" xfId="28253"/>
    <cellStyle name="RIGs input totals 2 8 5" xfId="28254"/>
    <cellStyle name="RIGs input totals 2 8 6" xfId="28255"/>
    <cellStyle name="RIGs input totals 2 8 7" xfId="28256"/>
    <cellStyle name="RIGs input totals 2 8 8" xfId="28257"/>
    <cellStyle name="RIGs input totals 2 8 9" xfId="28258"/>
    <cellStyle name="RIGs input totals 2 9" xfId="1766"/>
    <cellStyle name="RIGs input totals 2 9 10" xfId="28259"/>
    <cellStyle name="RIGs input totals 2 9 11" xfId="28260"/>
    <cellStyle name="RIGs input totals 2 9 12" xfId="28261"/>
    <cellStyle name="RIGs input totals 2 9 13" xfId="28262"/>
    <cellStyle name="RIGs input totals 2 9 14" xfId="28263"/>
    <cellStyle name="RIGs input totals 2 9 15" xfId="28264"/>
    <cellStyle name="RIGs input totals 2 9 16" xfId="28265"/>
    <cellStyle name="RIGs input totals 2 9 17" xfId="28266"/>
    <cellStyle name="RIGs input totals 2 9 18" xfId="28267"/>
    <cellStyle name="RIGs input totals 2 9 19" xfId="28268"/>
    <cellStyle name="RIGs input totals 2 9 2" xfId="28269"/>
    <cellStyle name="RIGs input totals 2 9 2 10" xfId="38593"/>
    <cellStyle name="RIGs input totals 2 9 2 11" xfId="38594"/>
    <cellStyle name="RIGs input totals 2 9 2 12" xfId="38595"/>
    <cellStyle name="RIGs input totals 2 9 2 13" xfId="38596"/>
    <cellStyle name="RIGs input totals 2 9 2 2" xfId="38597"/>
    <cellStyle name="RIGs input totals 2 9 2 3" xfId="38598"/>
    <cellStyle name="RIGs input totals 2 9 2 4" xfId="38599"/>
    <cellStyle name="RIGs input totals 2 9 2 5" xfId="38600"/>
    <cellStyle name="RIGs input totals 2 9 2 6" xfId="38601"/>
    <cellStyle name="RIGs input totals 2 9 2 7" xfId="38602"/>
    <cellStyle name="RIGs input totals 2 9 2 8" xfId="38603"/>
    <cellStyle name="RIGs input totals 2 9 2 9" xfId="38604"/>
    <cellStyle name="RIGs input totals 2 9 20" xfId="28270"/>
    <cellStyle name="RIGs input totals 2 9 21" xfId="28271"/>
    <cellStyle name="RIGs input totals 2 9 22" xfId="28272"/>
    <cellStyle name="RIGs input totals 2 9 23" xfId="28273"/>
    <cellStyle name="RIGs input totals 2 9 24" xfId="28274"/>
    <cellStyle name="RIGs input totals 2 9 25" xfId="28275"/>
    <cellStyle name="RIGs input totals 2 9 26" xfId="28276"/>
    <cellStyle name="RIGs input totals 2 9 27" xfId="28277"/>
    <cellStyle name="RIGs input totals 2 9 28" xfId="28278"/>
    <cellStyle name="RIGs input totals 2 9 29" xfId="28279"/>
    <cellStyle name="RIGs input totals 2 9 3" xfId="28280"/>
    <cellStyle name="RIGs input totals 2 9 30" xfId="28281"/>
    <cellStyle name="RIGs input totals 2 9 31" xfId="28282"/>
    <cellStyle name="RIGs input totals 2 9 32" xfId="28283"/>
    <cellStyle name="RIGs input totals 2 9 33" xfId="28284"/>
    <cellStyle name="RIGs input totals 2 9 34" xfId="28285"/>
    <cellStyle name="RIGs input totals 2 9 4" xfId="28286"/>
    <cellStyle name="RIGs input totals 2 9 5" xfId="28287"/>
    <cellStyle name="RIGs input totals 2 9 6" xfId="28288"/>
    <cellStyle name="RIGs input totals 2 9 7" xfId="28289"/>
    <cellStyle name="RIGs input totals 2 9 8" xfId="28290"/>
    <cellStyle name="RIGs input totals 2 9 9" xfId="28291"/>
    <cellStyle name="RIGs input totals 2_1.3s Accounting C Costs Scots" xfId="1767"/>
    <cellStyle name="RIGs input totals 20" xfId="28292"/>
    <cellStyle name="RIGs input totals 21" xfId="28293"/>
    <cellStyle name="RIGs input totals 22" xfId="28294"/>
    <cellStyle name="RIGs input totals 23" xfId="28295"/>
    <cellStyle name="RIGs input totals 24" xfId="28296"/>
    <cellStyle name="RIGs input totals 25" xfId="28297"/>
    <cellStyle name="RIGs input totals 26" xfId="28298"/>
    <cellStyle name="RIGs input totals 27" xfId="28299"/>
    <cellStyle name="RIGs input totals 28" xfId="28300"/>
    <cellStyle name="RIGs input totals 29" xfId="28301"/>
    <cellStyle name="RIGs input totals 3" xfId="1768"/>
    <cellStyle name="RIGs input totals 3 10" xfId="28302"/>
    <cellStyle name="RIGs input totals 3 11" xfId="28303"/>
    <cellStyle name="RIGs input totals 3 12" xfId="28304"/>
    <cellStyle name="RIGs input totals 3 13" xfId="28305"/>
    <cellStyle name="RIGs input totals 3 14" xfId="28306"/>
    <cellStyle name="RIGs input totals 3 15" xfId="28307"/>
    <cellStyle name="RIGs input totals 3 16" xfId="28308"/>
    <cellStyle name="RIGs input totals 3 17" xfId="28309"/>
    <cellStyle name="RIGs input totals 3 18" xfId="28310"/>
    <cellStyle name="RIGs input totals 3 19" xfId="28311"/>
    <cellStyle name="RIGs input totals 3 2" xfId="1769"/>
    <cellStyle name="RIGs input totals 3 2 10" xfId="28312"/>
    <cellStyle name="RIGs input totals 3 2 11" xfId="28313"/>
    <cellStyle name="RIGs input totals 3 2 12" xfId="28314"/>
    <cellStyle name="RIGs input totals 3 2 13" xfId="28315"/>
    <cellStyle name="RIGs input totals 3 2 14" xfId="28316"/>
    <cellStyle name="RIGs input totals 3 2 15" xfId="28317"/>
    <cellStyle name="RIGs input totals 3 2 16" xfId="28318"/>
    <cellStyle name="RIGs input totals 3 2 17" xfId="28319"/>
    <cellStyle name="RIGs input totals 3 2 18" xfId="28320"/>
    <cellStyle name="RIGs input totals 3 2 19" xfId="28321"/>
    <cellStyle name="RIGs input totals 3 2 2" xfId="1770"/>
    <cellStyle name="RIGs input totals 3 2 2 10" xfId="28322"/>
    <cellStyle name="RIGs input totals 3 2 2 11" xfId="28323"/>
    <cellStyle name="RIGs input totals 3 2 2 12" xfId="28324"/>
    <cellStyle name="RIGs input totals 3 2 2 13" xfId="28325"/>
    <cellStyle name="RIGs input totals 3 2 2 14" xfId="28326"/>
    <cellStyle name="RIGs input totals 3 2 2 15" xfId="28327"/>
    <cellStyle name="RIGs input totals 3 2 2 16" xfId="28328"/>
    <cellStyle name="RIGs input totals 3 2 2 17" xfId="28329"/>
    <cellStyle name="RIGs input totals 3 2 2 18" xfId="28330"/>
    <cellStyle name="RIGs input totals 3 2 2 19" xfId="28331"/>
    <cellStyle name="RIGs input totals 3 2 2 2" xfId="1771"/>
    <cellStyle name="RIGs input totals 3 2 2 2 10" xfId="28332"/>
    <cellStyle name="RIGs input totals 3 2 2 2 11" xfId="28333"/>
    <cellStyle name="RIGs input totals 3 2 2 2 12" xfId="28334"/>
    <cellStyle name="RIGs input totals 3 2 2 2 13" xfId="28335"/>
    <cellStyle name="RIGs input totals 3 2 2 2 14" xfId="28336"/>
    <cellStyle name="RIGs input totals 3 2 2 2 15" xfId="28337"/>
    <cellStyle name="RIGs input totals 3 2 2 2 16" xfId="28338"/>
    <cellStyle name="RIGs input totals 3 2 2 2 17" xfId="28339"/>
    <cellStyle name="RIGs input totals 3 2 2 2 18" xfId="28340"/>
    <cellStyle name="RIGs input totals 3 2 2 2 19" xfId="28341"/>
    <cellStyle name="RIGs input totals 3 2 2 2 2" xfId="28342"/>
    <cellStyle name="RIGs input totals 3 2 2 2 2 10" xfId="38605"/>
    <cellStyle name="RIGs input totals 3 2 2 2 2 11" xfId="38606"/>
    <cellStyle name="RIGs input totals 3 2 2 2 2 12" xfId="38607"/>
    <cellStyle name="RIGs input totals 3 2 2 2 2 13" xfId="38608"/>
    <cellStyle name="RIGs input totals 3 2 2 2 2 2" xfId="38609"/>
    <cellStyle name="RIGs input totals 3 2 2 2 2 3" xfId="38610"/>
    <cellStyle name="RIGs input totals 3 2 2 2 2 4" xfId="38611"/>
    <cellStyle name="RIGs input totals 3 2 2 2 2 5" xfId="38612"/>
    <cellStyle name="RIGs input totals 3 2 2 2 2 6" xfId="38613"/>
    <cellStyle name="RIGs input totals 3 2 2 2 2 7" xfId="38614"/>
    <cellStyle name="RIGs input totals 3 2 2 2 2 8" xfId="38615"/>
    <cellStyle name="RIGs input totals 3 2 2 2 2 9" xfId="38616"/>
    <cellStyle name="RIGs input totals 3 2 2 2 20" xfId="28343"/>
    <cellStyle name="RIGs input totals 3 2 2 2 21" xfId="28344"/>
    <cellStyle name="RIGs input totals 3 2 2 2 22" xfId="28345"/>
    <cellStyle name="RIGs input totals 3 2 2 2 23" xfId="28346"/>
    <cellStyle name="RIGs input totals 3 2 2 2 24" xfId="28347"/>
    <cellStyle name="RIGs input totals 3 2 2 2 25" xfId="28348"/>
    <cellStyle name="RIGs input totals 3 2 2 2 26" xfId="28349"/>
    <cellStyle name="RIGs input totals 3 2 2 2 27" xfId="28350"/>
    <cellStyle name="RIGs input totals 3 2 2 2 28" xfId="28351"/>
    <cellStyle name="RIGs input totals 3 2 2 2 29" xfId="28352"/>
    <cellStyle name="RIGs input totals 3 2 2 2 3" xfId="28353"/>
    <cellStyle name="RIGs input totals 3 2 2 2 30" xfId="28354"/>
    <cellStyle name="RIGs input totals 3 2 2 2 31" xfId="28355"/>
    <cellStyle name="RIGs input totals 3 2 2 2 32" xfId="28356"/>
    <cellStyle name="RIGs input totals 3 2 2 2 33" xfId="28357"/>
    <cellStyle name="RIGs input totals 3 2 2 2 34" xfId="28358"/>
    <cellStyle name="RIGs input totals 3 2 2 2 4" xfId="28359"/>
    <cellStyle name="RIGs input totals 3 2 2 2 5" xfId="28360"/>
    <cellStyle name="RIGs input totals 3 2 2 2 6" xfId="28361"/>
    <cellStyle name="RIGs input totals 3 2 2 2 7" xfId="28362"/>
    <cellStyle name="RIGs input totals 3 2 2 2 8" xfId="28363"/>
    <cellStyle name="RIGs input totals 3 2 2 2 9" xfId="28364"/>
    <cellStyle name="RIGs input totals 3 2 2 20" xfId="28365"/>
    <cellStyle name="RIGs input totals 3 2 2 21" xfId="28366"/>
    <cellStyle name="RIGs input totals 3 2 2 22" xfId="28367"/>
    <cellStyle name="RIGs input totals 3 2 2 23" xfId="28368"/>
    <cellStyle name="RIGs input totals 3 2 2 24" xfId="28369"/>
    <cellStyle name="RIGs input totals 3 2 2 25" xfId="28370"/>
    <cellStyle name="RIGs input totals 3 2 2 26" xfId="28371"/>
    <cellStyle name="RIGs input totals 3 2 2 27" xfId="28372"/>
    <cellStyle name="RIGs input totals 3 2 2 28" xfId="28373"/>
    <cellStyle name="RIGs input totals 3 2 2 29" xfId="28374"/>
    <cellStyle name="RIGs input totals 3 2 2 3" xfId="28375"/>
    <cellStyle name="RIGs input totals 3 2 2 3 10" xfId="38617"/>
    <cellStyle name="RIGs input totals 3 2 2 3 11" xfId="38618"/>
    <cellStyle name="RIGs input totals 3 2 2 3 12" xfId="38619"/>
    <cellStyle name="RIGs input totals 3 2 2 3 13" xfId="38620"/>
    <cellStyle name="RIGs input totals 3 2 2 3 2" xfId="38621"/>
    <cellStyle name="RIGs input totals 3 2 2 3 3" xfId="38622"/>
    <cellStyle name="RIGs input totals 3 2 2 3 4" xfId="38623"/>
    <cellStyle name="RIGs input totals 3 2 2 3 5" xfId="38624"/>
    <cellStyle name="RIGs input totals 3 2 2 3 6" xfId="38625"/>
    <cellStyle name="RIGs input totals 3 2 2 3 7" xfId="38626"/>
    <cellStyle name="RIGs input totals 3 2 2 3 8" xfId="38627"/>
    <cellStyle name="RIGs input totals 3 2 2 3 9" xfId="38628"/>
    <cellStyle name="RIGs input totals 3 2 2 30" xfId="28376"/>
    <cellStyle name="RIGs input totals 3 2 2 31" xfId="28377"/>
    <cellStyle name="RIGs input totals 3 2 2 32" xfId="28378"/>
    <cellStyle name="RIGs input totals 3 2 2 33" xfId="28379"/>
    <cellStyle name="RIGs input totals 3 2 2 34" xfId="28380"/>
    <cellStyle name="RIGs input totals 3 2 2 35" xfId="28381"/>
    <cellStyle name="RIGs input totals 3 2 2 4" xfId="28382"/>
    <cellStyle name="RIGs input totals 3 2 2 5" xfId="28383"/>
    <cellStyle name="RIGs input totals 3 2 2 6" xfId="28384"/>
    <cellStyle name="RIGs input totals 3 2 2 7" xfId="28385"/>
    <cellStyle name="RIGs input totals 3 2 2 8" xfId="28386"/>
    <cellStyle name="RIGs input totals 3 2 2 9" xfId="28387"/>
    <cellStyle name="RIGs input totals 3 2 2_4 28 1_Asst_Health_Crit_AllTO_RIIO_20110714pm" xfId="1772"/>
    <cellStyle name="RIGs input totals 3 2 20" xfId="28388"/>
    <cellStyle name="RIGs input totals 3 2 21" xfId="28389"/>
    <cellStyle name="RIGs input totals 3 2 22" xfId="28390"/>
    <cellStyle name="RIGs input totals 3 2 23" xfId="28391"/>
    <cellStyle name="RIGs input totals 3 2 24" xfId="28392"/>
    <cellStyle name="RIGs input totals 3 2 25" xfId="28393"/>
    <cellStyle name="RIGs input totals 3 2 26" xfId="28394"/>
    <cellStyle name="RIGs input totals 3 2 27" xfId="28395"/>
    <cellStyle name="RIGs input totals 3 2 28" xfId="28396"/>
    <cellStyle name="RIGs input totals 3 2 29" xfId="28397"/>
    <cellStyle name="RIGs input totals 3 2 3" xfId="1773"/>
    <cellStyle name="RIGs input totals 3 2 3 10" xfId="28398"/>
    <cellStyle name="RIGs input totals 3 2 3 11" xfId="28399"/>
    <cellStyle name="RIGs input totals 3 2 3 12" xfId="28400"/>
    <cellStyle name="RIGs input totals 3 2 3 13" xfId="28401"/>
    <cellStyle name="RIGs input totals 3 2 3 14" xfId="28402"/>
    <cellStyle name="RIGs input totals 3 2 3 15" xfId="28403"/>
    <cellStyle name="RIGs input totals 3 2 3 16" xfId="28404"/>
    <cellStyle name="RIGs input totals 3 2 3 17" xfId="28405"/>
    <cellStyle name="RIGs input totals 3 2 3 18" xfId="28406"/>
    <cellStyle name="RIGs input totals 3 2 3 19" xfId="28407"/>
    <cellStyle name="RIGs input totals 3 2 3 2" xfId="28408"/>
    <cellStyle name="RIGs input totals 3 2 3 2 10" xfId="38629"/>
    <cellStyle name="RIGs input totals 3 2 3 2 11" xfId="38630"/>
    <cellStyle name="RIGs input totals 3 2 3 2 12" xfId="38631"/>
    <cellStyle name="RIGs input totals 3 2 3 2 13" xfId="38632"/>
    <cellStyle name="RIGs input totals 3 2 3 2 2" xfId="38633"/>
    <cellStyle name="RIGs input totals 3 2 3 2 3" xfId="38634"/>
    <cellStyle name="RIGs input totals 3 2 3 2 4" xfId="38635"/>
    <cellStyle name="RIGs input totals 3 2 3 2 5" xfId="38636"/>
    <cellStyle name="RIGs input totals 3 2 3 2 6" xfId="38637"/>
    <cellStyle name="RIGs input totals 3 2 3 2 7" xfId="38638"/>
    <cellStyle name="RIGs input totals 3 2 3 2 8" xfId="38639"/>
    <cellStyle name="RIGs input totals 3 2 3 2 9" xfId="38640"/>
    <cellStyle name="RIGs input totals 3 2 3 20" xfId="28409"/>
    <cellStyle name="RIGs input totals 3 2 3 21" xfId="28410"/>
    <cellStyle name="RIGs input totals 3 2 3 22" xfId="28411"/>
    <cellStyle name="RIGs input totals 3 2 3 23" xfId="28412"/>
    <cellStyle name="RIGs input totals 3 2 3 24" xfId="28413"/>
    <cellStyle name="RIGs input totals 3 2 3 25" xfId="28414"/>
    <cellStyle name="RIGs input totals 3 2 3 26" xfId="28415"/>
    <cellStyle name="RIGs input totals 3 2 3 27" xfId="28416"/>
    <cellStyle name="RIGs input totals 3 2 3 28" xfId="28417"/>
    <cellStyle name="RIGs input totals 3 2 3 29" xfId="28418"/>
    <cellStyle name="RIGs input totals 3 2 3 3" xfId="28419"/>
    <cellStyle name="RIGs input totals 3 2 3 30" xfId="28420"/>
    <cellStyle name="RIGs input totals 3 2 3 31" xfId="28421"/>
    <cellStyle name="RIGs input totals 3 2 3 32" xfId="28422"/>
    <cellStyle name="RIGs input totals 3 2 3 33" xfId="28423"/>
    <cellStyle name="RIGs input totals 3 2 3 34" xfId="28424"/>
    <cellStyle name="RIGs input totals 3 2 3 4" xfId="28425"/>
    <cellStyle name="RIGs input totals 3 2 3 5" xfId="28426"/>
    <cellStyle name="RIGs input totals 3 2 3 6" xfId="28427"/>
    <cellStyle name="RIGs input totals 3 2 3 7" xfId="28428"/>
    <cellStyle name="RIGs input totals 3 2 3 8" xfId="28429"/>
    <cellStyle name="RIGs input totals 3 2 3 9" xfId="28430"/>
    <cellStyle name="RIGs input totals 3 2 30" xfId="28431"/>
    <cellStyle name="RIGs input totals 3 2 31" xfId="28432"/>
    <cellStyle name="RIGs input totals 3 2 32" xfId="28433"/>
    <cellStyle name="RIGs input totals 3 2 33" xfId="28434"/>
    <cellStyle name="RIGs input totals 3 2 34" xfId="28435"/>
    <cellStyle name="RIGs input totals 3 2 35" xfId="28436"/>
    <cellStyle name="RIGs input totals 3 2 36" xfId="28437"/>
    <cellStyle name="RIGs input totals 3 2 37" xfId="28438"/>
    <cellStyle name="RIGs input totals 3 2 38" xfId="28439"/>
    <cellStyle name="RIGs input totals 3 2 4" xfId="1774"/>
    <cellStyle name="RIGs input totals 3 2 4 10" xfId="28440"/>
    <cellStyle name="RIGs input totals 3 2 4 11" xfId="28441"/>
    <cellStyle name="RIGs input totals 3 2 4 12" xfId="28442"/>
    <cellStyle name="RIGs input totals 3 2 4 13" xfId="28443"/>
    <cellStyle name="RIGs input totals 3 2 4 14" xfId="28444"/>
    <cellStyle name="RIGs input totals 3 2 4 15" xfId="28445"/>
    <cellStyle name="RIGs input totals 3 2 4 16" xfId="28446"/>
    <cellStyle name="RIGs input totals 3 2 4 17" xfId="28447"/>
    <cellStyle name="RIGs input totals 3 2 4 18" xfId="28448"/>
    <cellStyle name="RIGs input totals 3 2 4 19" xfId="28449"/>
    <cellStyle name="RIGs input totals 3 2 4 2" xfId="28450"/>
    <cellStyle name="RIGs input totals 3 2 4 2 10" xfId="38641"/>
    <cellStyle name="RIGs input totals 3 2 4 2 11" xfId="38642"/>
    <cellStyle name="RIGs input totals 3 2 4 2 12" xfId="38643"/>
    <cellStyle name="RIGs input totals 3 2 4 2 13" xfId="38644"/>
    <cellStyle name="RIGs input totals 3 2 4 2 2" xfId="38645"/>
    <cellStyle name="RIGs input totals 3 2 4 2 3" xfId="38646"/>
    <cellStyle name="RIGs input totals 3 2 4 2 4" xfId="38647"/>
    <cellStyle name="RIGs input totals 3 2 4 2 5" xfId="38648"/>
    <cellStyle name="RIGs input totals 3 2 4 2 6" xfId="38649"/>
    <cellStyle name="RIGs input totals 3 2 4 2 7" xfId="38650"/>
    <cellStyle name="RIGs input totals 3 2 4 2 8" xfId="38651"/>
    <cellStyle name="RIGs input totals 3 2 4 2 9" xfId="38652"/>
    <cellStyle name="RIGs input totals 3 2 4 20" xfId="28451"/>
    <cellStyle name="RIGs input totals 3 2 4 21" xfId="28452"/>
    <cellStyle name="RIGs input totals 3 2 4 22" xfId="28453"/>
    <cellStyle name="RIGs input totals 3 2 4 23" xfId="28454"/>
    <cellStyle name="RIGs input totals 3 2 4 24" xfId="28455"/>
    <cellStyle name="RIGs input totals 3 2 4 25" xfId="28456"/>
    <cellStyle name="RIGs input totals 3 2 4 26" xfId="28457"/>
    <cellStyle name="RIGs input totals 3 2 4 27" xfId="28458"/>
    <cellStyle name="RIGs input totals 3 2 4 28" xfId="28459"/>
    <cellStyle name="RIGs input totals 3 2 4 29" xfId="28460"/>
    <cellStyle name="RIGs input totals 3 2 4 3" xfId="28461"/>
    <cellStyle name="RIGs input totals 3 2 4 30" xfId="28462"/>
    <cellStyle name="RIGs input totals 3 2 4 31" xfId="28463"/>
    <cellStyle name="RIGs input totals 3 2 4 32" xfId="28464"/>
    <cellStyle name="RIGs input totals 3 2 4 33" xfId="28465"/>
    <cellStyle name="RIGs input totals 3 2 4 34" xfId="28466"/>
    <cellStyle name="RIGs input totals 3 2 4 4" xfId="28467"/>
    <cellStyle name="RIGs input totals 3 2 4 5" xfId="28468"/>
    <cellStyle name="RIGs input totals 3 2 4 6" xfId="28469"/>
    <cellStyle name="RIGs input totals 3 2 4 7" xfId="28470"/>
    <cellStyle name="RIGs input totals 3 2 4 8" xfId="28471"/>
    <cellStyle name="RIGs input totals 3 2 4 9" xfId="28472"/>
    <cellStyle name="RIGs input totals 3 2 5" xfId="28473"/>
    <cellStyle name="RIGs input totals 3 2 5 10" xfId="38653"/>
    <cellStyle name="RIGs input totals 3 2 5 11" xfId="38654"/>
    <cellStyle name="RIGs input totals 3 2 5 12" xfId="38655"/>
    <cellStyle name="RIGs input totals 3 2 5 13" xfId="38656"/>
    <cellStyle name="RIGs input totals 3 2 5 2" xfId="38657"/>
    <cellStyle name="RIGs input totals 3 2 5 3" xfId="38658"/>
    <cellStyle name="RIGs input totals 3 2 5 4" xfId="38659"/>
    <cellStyle name="RIGs input totals 3 2 5 5" xfId="38660"/>
    <cellStyle name="RIGs input totals 3 2 5 6" xfId="38661"/>
    <cellStyle name="RIGs input totals 3 2 5 7" xfId="38662"/>
    <cellStyle name="RIGs input totals 3 2 5 8" xfId="38663"/>
    <cellStyle name="RIGs input totals 3 2 5 9" xfId="38664"/>
    <cellStyle name="RIGs input totals 3 2 6" xfId="28474"/>
    <cellStyle name="RIGs input totals 3 2 7" xfId="28475"/>
    <cellStyle name="RIGs input totals 3 2 8" xfId="28476"/>
    <cellStyle name="RIGs input totals 3 2 9" xfId="28477"/>
    <cellStyle name="RIGs input totals 3 2_4 28 1_Asst_Health_Crit_AllTO_RIIO_20110714pm" xfId="1775"/>
    <cellStyle name="RIGs input totals 3 20" xfId="28478"/>
    <cellStyle name="RIGs input totals 3 21" xfId="28479"/>
    <cellStyle name="RIGs input totals 3 22" xfId="28480"/>
    <cellStyle name="RIGs input totals 3 23" xfId="28481"/>
    <cellStyle name="RIGs input totals 3 24" xfId="28482"/>
    <cellStyle name="RIGs input totals 3 25" xfId="28483"/>
    <cellStyle name="RIGs input totals 3 26" xfId="28484"/>
    <cellStyle name="RIGs input totals 3 27" xfId="28485"/>
    <cellStyle name="RIGs input totals 3 28" xfId="28486"/>
    <cellStyle name="RIGs input totals 3 29" xfId="28487"/>
    <cellStyle name="RIGs input totals 3 3" xfId="1776"/>
    <cellStyle name="RIGs input totals 3 3 10" xfId="28488"/>
    <cellStyle name="RIGs input totals 3 3 11" xfId="28489"/>
    <cellStyle name="RIGs input totals 3 3 12" xfId="28490"/>
    <cellStyle name="RIGs input totals 3 3 13" xfId="28491"/>
    <cellStyle name="RIGs input totals 3 3 14" xfId="28492"/>
    <cellStyle name="RIGs input totals 3 3 15" xfId="28493"/>
    <cellStyle name="RIGs input totals 3 3 16" xfId="28494"/>
    <cellStyle name="RIGs input totals 3 3 17" xfId="28495"/>
    <cellStyle name="RIGs input totals 3 3 18" xfId="28496"/>
    <cellStyle name="RIGs input totals 3 3 19" xfId="28497"/>
    <cellStyle name="RIGs input totals 3 3 2" xfId="1777"/>
    <cellStyle name="RIGs input totals 3 3 2 10" xfId="28498"/>
    <cellStyle name="RIGs input totals 3 3 2 11" xfId="28499"/>
    <cellStyle name="RIGs input totals 3 3 2 12" xfId="28500"/>
    <cellStyle name="RIGs input totals 3 3 2 13" xfId="28501"/>
    <cellStyle name="RIGs input totals 3 3 2 14" xfId="28502"/>
    <cellStyle name="RIGs input totals 3 3 2 15" xfId="28503"/>
    <cellStyle name="RIGs input totals 3 3 2 16" xfId="28504"/>
    <cellStyle name="RIGs input totals 3 3 2 17" xfId="28505"/>
    <cellStyle name="RIGs input totals 3 3 2 18" xfId="28506"/>
    <cellStyle name="RIGs input totals 3 3 2 19" xfId="28507"/>
    <cellStyle name="RIGs input totals 3 3 2 2" xfId="28508"/>
    <cellStyle name="RIGs input totals 3 3 2 2 10" xfId="38665"/>
    <cellStyle name="RIGs input totals 3 3 2 2 11" xfId="38666"/>
    <cellStyle name="RIGs input totals 3 3 2 2 12" xfId="38667"/>
    <cellStyle name="RIGs input totals 3 3 2 2 13" xfId="38668"/>
    <cellStyle name="RIGs input totals 3 3 2 2 2" xfId="38669"/>
    <cellStyle name="RIGs input totals 3 3 2 2 3" xfId="38670"/>
    <cellStyle name="RIGs input totals 3 3 2 2 4" xfId="38671"/>
    <cellStyle name="RIGs input totals 3 3 2 2 5" xfId="38672"/>
    <cellStyle name="RIGs input totals 3 3 2 2 6" xfId="38673"/>
    <cellStyle name="RIGs input totals 3 3 2 2 7" xfId="38674"/>
    <cellStyle name="RIGs input totals 3 3 2 2 8" xfId="38675"/>
    <cellStyle name="RIGs input totals 3 3 2 2 9" xfId="38676"/>
    <cellStyle name="RIGs input totals 3 3 2 20" xfId="28509"/>
    <cellStyle name="RIGs input totals 3 3 2 21" xfId="28510"/>
    <cellStyle name="RIGs input totals 3 3 2 22" xfId="28511"/>
    <cellStyle name="RIGs input totals 3 3 2 23" xfId="28512"/>
    <cellStyle name="RIGs input totals 3 3 2 24" xfId="28513"/>
    <cellStyle name="RIGs input totals 3 3 2 25" xfId="28514"/>
    <cellStyle name="RIGs input totals 3 3 2 26" xfId="28515"/>
    <cellStyle name="RIGs input totals 3 3 2 27" xfId="28516"/>
    <cellStyle name="RIGs input totals 3 3 2 28" xfId="28517"/>
    <cellStyle name="RIGs input totals 3 3 2 29" xfId="28518"/>
    <cellStyle name="RIGs input totals 3 3 2 3" xfId="28519"/>
    <cellStyle name="RIGs input totals 3 3 2 30" xfId="28520"/>
    <cellStyle name="RIGs input totals 3 3 2 31" xfId="28521"/>
    <cellStyle name="RIGs input totals 3 3 2 32" xfId="28522"/>
    <cellStyle name="RIGs input totals 3 3 2 33" xfId="28523"/>
    <cellStyle name="RIGs input totals 3 3 2 34" xfId="28524"/>
    <cellStyle name="RIGs input totals 3 3 2 4" xfId="28525"/>
    <cellStyle name="RIGs input totals 3 3 2 5" xfId="28526"/>
    <cellStyle name="RIGs input totals 3 3 2 6" xfId="28527"/>
    <cellStyle name="RIGs input totals 3 3 2 7" xfId="28528"/>
    <cellStyle name="RIGs input totals 3 3 2 8" xfId="28529"/>
    <cellStyle name="RIGs input totals 3 3 2 9" xfId="28530"/>
    <cellStyle name="RIGs input totals 3 3 20" xfId="28531"/>
    <cellStyle name="RIGs input totals 3 3 21" xfId="28532"/>
    <cellStyle name="RIGs input totals 3 3 22" xfId="28533"/>
    <cellStyle name="RIGs input totals 3 3 23" xfId="28534"/>
    <cellStyle name="RIGs input totals 3 3 24" xfId="28535"/>
    <cellStyle name="RIGs input totals 3 3 25" xfId="28536"/>
    <cellStyle name="RIGs input totals 3 3 26" xfId="28537"/>
    <cellStyle name="RIGs input totals 3 3 27" xfId="28538"/>
    <cellStyle name="RIGs input totals 3 3 28" xfId="28539"/>
    <cellStyle name="RIGs input totals 3 3 29" xfId="28540"/>
    <cellStyle name="RIGs input totals 3 3 3" xfId="28541"/>
    <cellStyle name="RIGs input totals 3 3 3 10" xfId="38677"/>
    <cellStyle name="RIGs input totals 3 3 3 11" xfId="38678"/>
    <cellStyle name="RIGs input totals 3 3 3 12" xfId="38679"/>
    <cellStyle name="RIGs input totals 3 3 3 13" xfId="38680"/>
    <cellStyle name="RIGs input totals 3 3 3 2" xfId="38681"/>
    <cellStyle name="RIGs input totals 3 3 3 3" xfId="38682"/>
    <cellStyle name="RIGs input totals 3 3 3 4" xfId="38683"/>
    <cellStyle name="RIGs input totals 3 3 3 5" xfId="38684"/>
    <cellStyle name="RIGs input totals 3 3 3 6" xfId="38685"/>
    <cellStyle name="RIGs input totals 3 3 3 7" xfId="38686"/>
    <cellStyle name="RIGs input totals 3 3 3 8" xfId="38687"/>
    <cellStyle name="RIGs input totals 3 3 3 9" xfId="38688"/>
    <cellStyle name="RIGs input totals 3 3 30" xfId="28542"/>
    <cellStyle name="RIGs input totals 3 3 31" xfId="28543"/>
    <cellStyle name="RIGs input totals 3 3 32" xfId="28544"/>
    <cellStyle name="RIGs input totals 3 3 33" xfId="28545"/>
    <cellStyle name="RIGs input totals 3 3 34" xfId="28546"/>
    <cellStyle name="RIGs input totals 3 3 35" xfId="28547"/>
    <cellStyle name="RIGs input totals 3 3 4" xfId="28548"/>
    <cellStyle name="RIGs input totals 3 3 5" xfId="28549"/>
    <cellStyle name="RIGs input totals 3 3 6" xfId="28550"/>
    <cellStyle name="RIGs input totals 3 3 7" xfId="28551"/>
    <cellStyle name="RIGs input totals 3 3 8" xfId="28552"/>
    <cellStyle name="RIGs input totals 3 3 9" xfId="28553"/>
    <cellStyle name="RIGs input totals 3 3_4 28 1_Asst_Health_Crit_AllTO_RIIO_20110714pm" xfId="1778"/>
    <cellStyle name="RIGs input totals 3 30" xfId="28554"/>
    <cellStyle name="RIGs input totals 3 31" xfId="28555"/>
    <cellStyle name="RIGs input totals 3 32" xfId="28556"/>
    <cellStyle name="RIGs input totals 3 33" xfId="28557"/>
    <cellStyle name="RIGs input totals 3 34" xfId="28558"/>
    <cellStyle name="RIGs input totals 3 35" xfId="28559"/>
    <cellStyle name="RIGs input totals 3 36" xfId="28560"/>
    <cellStyle name="RIGs input totals 3 37" xfId="28561"/>
    <cellStyle name="RIGs input totals 3 38" xfId="28562"/>
    <cellStyle name="RIGs input totals 3 39" xfId="28563"/>
    <cellStyle name="RIGs input totals 3 4" xfId="1779"/>
    <cellStyle name="RIGs input totals 3 4 10" xfId="28564"/>
    <cellStyle name="RIGs input totals 3 4 11" xfId="28565"/>
    <cellStyle name="RIGs input totals 3 4 12" xfId="28566"/>
    <cellStyle name="RIGs input totals 3 4 13" xfId="28567"/>
    <cellStyle name="RIGs input totals 3 4 14" xfId="28568"/>
    <cellStyle name="RIGs input totals 3 4 15" xfId="28569"/>
    <cellStyle name="RIGs input totals 3 4 16" xfId="28570"/>
    <cellStyle name="RIGs input totals 3 4 17" xfId="28571"/>
    <cellStyle name="RIGs input totals 3 4 18" xfId="28572"/>
    <cellStyle name="RIGs input totals 3 4 19" xfId="28573"/>
    <cellStyle name="RIGs input totals 3 4 2" xfId="28574"/>
    <cellStyle name="RIGs input totals 3 4 2 10" xfId="38689"/>
    <cellStyle name="RIGs input totals 3 4 2 11" xfId="38690"/>
    <cellStyle name="RIGs input totals 3 4 2 12" xfId="38691"/>
    <cellStyle name="RIGs input totals 3 4 2 13" xfId="38692"/>
    <cellStyle name="RIGs input totals 3 4 2 2" xfId="38693"/>
    <cellStyle name="RIGs input totals 3 4 2 3" xfId="38694"/>
    <cellStyle name="RIGs input totals 3 4 2 4" xfId="38695"/>
    <cellStyle name="RIGs input totals 3 4 2 5" xfId="38696"/>
    <cellStyle name="RIGs input totals 3 4 2 6" xfId="38697"/>
    <cellStyle name="RIGs input totals 3 4 2 7" xfId="38698"/>
    <cellStyle name="RIGs input totals 3 4 2 8" xfId="38699"/>
    <cellStyle name="RIGs input totals 3 4 2 9" xfId="38700"/>
    <cellStyle name="RIGs input totals 3 4 20" xfId="28575"/>
    <cellStyle name="RIGs input totals 3 4 21" xfId="28576"/>
    <cellStyle name="RIGs input totals 3 4 22" xfId="28577"/>
    <cellStyle name="RIGs input totals 3 4 23" xfId="28578"/>
    <cellStyle name="RIGs input totals 3 4 24" xfId="28579"/>
    <cellStyle name="RIGs input totals 3 4 25" xfId="28580"/>
    <cellStyle name="RIGs input totals 3 4 26" xfId="28581"/>
    <cellStyle name="RIGs input totals 3 4 27" xfId="28582"/>
    <cellStyle name="RIGs input totals 3 4 28" xfId="28583"/>
    <cellStyle name="RIGs input totals 3 4 29" xfId="28584"/>
    <cellStyle name="RIGs input totals 3 4 3" xfId="28585"/>
    <cellStyle name="RIGs input totals 3 4 30" xfId="28586"/>
    <cellStyle name="RIGs input totals 3 4 31" xfId="28587"/>
    <cellStyle name="RIGs input totals 3 4 32" xfId="28588"/>
    <cellStyle name="RIGs input totals 3 4 33" xfId="28589"/>
    <cellStyle name="RIGs input totals 3 4 34" xfId="28590"/>
    <cellStyle name="RIGs input totals 3 4 4" xfId="28591"/>
    <cellStyle name="RIGs input totals 3 4 5" xfId="28592"/>
    <cellStyle name="RIGs input totals 3 4 6" xfId="28593"/>
    <cellStyle name="RIGs input totals 3 4 7" xfId="28594"/>
    <cellStyle name="RIGs input totals 3 4 8" xfId="28595"/>
    <cellStyle name="RIGs input totals 3 4 9" xfId="28596"/>
    <cellStyle name="RIGs input totals 3 5" xfId="1780"/>
    <cellStyle name="RIGs input totals 3 5 10" xfId="28597"/>
    <cellStyle name="RIGs input totals 3 5 11" xfId="28598"/>
    <cellStyle name="RIGs input totals 3 5 12" xfId="28599"/>
    <cellStyle name="RIGs input totals 3 5 13" xfId="28600"/>
    <cellStyle name="RIGs input totals 3 5 14" xfId="28601"/>
    <cellStyle name="RIGs input totals 3 5 15" xfId="28602"/>
    <cellStyle name="RIGs input totals 3 5 16" xfId="28603"/>
    <cellStyle name="RIGs input totals 3 5 17" xfId="28604"/>
    <cellStyle name="RIGs input totals 3 5 18" xfId="28605"/>
    <cellStyle name="RIGs input totals 3 5 19" xfId="28606"/>
    <cellStyle name="RIGs input totals 3 5 2" xfId="28607"/>
    <cellStyle name="RIGs input totals 3 5 2 10" xfId="38701"/>
    <cellStyle name="RIGs input totals 3 5 2 11" xfId="38702"/>
    <cellStyle name="RIGs input totals 3 5 2 12" xfId="38703"/>
    <cellStyle name="RIGs input totals 3 5 2 13" xfId="38704"/>
    <cellStyle name="RIGs input totals 3 5 2 2" xfId="38705"/>
    <cellStyle name="RIGs input totals 3 5 2 3" xfId="38706"/>
    <cellStyle name="RIGs input totals 3 5 2 4" xfId="38707"/>
    <cellStyle name="RIGs input totals 3 5 2 5" xfId="38708"/>
    <cellStyle name="RIGs input totals 3 5 2 6" xfId="38709"/>
    <cellStyle name="RIGs input totals 3 5 2 7" xfId="38710"/>
    <cellStyle name="RIGs input totals 3 5 2 8" xfId="38711"/>
    <cellStyle name="RIGs input totals 3 5 2 9" xfId="38712"/>
    <cellStyle name="RIGs input totals 3 5 20" xfId="28608"/>
    <cellStyle name="RIGs input totals 3 5 21" xfId="28609"/>
    <cellStyle name="RIGs input totals 3 5 22" xfId="28610"/>
    <cellStyle name="RIGs input totals 3 5 23" xfId="28611"/>
    <cellStyle name="RIGs input totals 3 5 24" xfId="28612"/>
    <cellStyle name="RIGs input totals 3 5 25" xfId="28613"/>
    <cellStyle name="RIGs input totals 3 5 26" xfId="28614"/>
    <cellStyle name="RIGs input totals 3 5 27" xfId="28615"/>
    <cellStyle name="RIGs input totals 3 5 28" xfId="28616"/>
    <cellStyle name="RIGs input totals 3 5 29" xfId="28617"/>
    <cellStyle name="RIGs input totals 3 5 3" xfId="28618"/>
    <cellStyle name="RIGs input totals 3 5 30" xfId="28619"/>
    <cellStyle name="RIGs input totals 3 5 31" xfId="28620"/>
    <cellStyle name="RIGs input totals 3 5 32" xfId="28621"/>
    <cellStyle name="RIGs input totals 3 5 33" xfId="28622"/>
    <cellStyle name="RIGs input totals 3 5 34" xfId="28623"/>
    <cellStyle name="RIGs input totals 3 5 4" xfId="28624"/>
    <cellStyle name="RIGs input totals 3 5 5" xfId="28625"/>
    <cellStyle name="RIGs input totals 3 5 6" xfId="28626"/>
    <cellStyle name="RIGs input totals 3 5 7" xfId="28627"/>
    <cellStyle name="RIGs input totals 3 5 8" xfId="28628"/>
    <cellStyle name="RIGs input totals 3 5 9" xfId="28629"/>
    <cellStyle name="RIGs input totals 3 6" xfId="28630"/>
    <cellStyle name="RIGs input totals 3 6 10" xfId="38713"/>
    <cellStyle name="RIGs input totals 3 6 11" xfId="38714"/>
    <cellStyle name="RIGs input totals 3 6 12" xfId="38715"/>
    <cellStyle name="RIGs input totals 3 6 13" xfId="38716"/>
    <cellStyle name="RIGs input totals 3 6 2" xfId="38717"/>
    <cellStyle name="RIGs input totals 3 6 3" xfId="38718"/>
    <cellStyle name="RIGs input totals 3 6 4" xfId="38719"/>
    <cellStyle name="RIGs input totals 3 6 5" xfId="38720"/>
    <cellStyle name="RIGs input totals 3 6 6" xfId="38721"/>
    <cellStyle name="RIGs input totals 3 6 7" xfId="38722"/>
    <cellStyle name="RIGs input totals 3 6 8" xfId="38723"/>
    <cellStyle name="RIGs input totals 3 6 9" xfId="38724"/>
    <cellStyle name="RIGs input totals 3 7" xfId="28631"/>
    <cellStyle name="RIGs input totals 3 8" xfId="28632"/>
    <cellStyle name="RIGs input totals 3 9" xfId="28633"/>
    <cellStyle name="RIGs input totals 3_1.3s Accounting C Costs Scots" xfId="1781"/>
    <cellStyle name="RIGs input totals 30" xfId="28634"/>
    <cellStyle name="RIGs input totals 31" xfId="28635"/>
    <cellStyle name="RIGs input totals 32" xfId="28636"/>
    <cellStyle name="RIGs input totals 33" xfId="28637"/>
    <cellStyle name="RIGs input totals 34" xfId="28638"/>
    <cellStyle name="RIGs input totals 35" xfId="28639"/>
    <cellStyle name="RIGs input totals 36" xfId="28640"/>
    <cellStyle name="RIGs input totals 37" xfId="28641"/>
    <cellStyle name="RIGs input totals 38" xfId="28642"/>
    <cellStyle name="RIGs input totals 39" xfId="28643"/>
    <cellStyle name="RIGs input totals 4" xfId="138"/>
    <cellStyle name="RIGs input totals 4 10" xfId="28644"/>
    <cellStyle name="RIGs input totals 4 11" xfId="28645"/>
    <cellStyle name="RIGs input totals 4 12" xfId="28646"/>
    <cellStyle name="RIGs input totals 4 13" xfId="28647"/>
    <cellStyle name="RIGs input totals 4 14" xfId="28648"/>
    <cellStyle name="RIGs input totals 4 15" xfId="28649"/>
    <cellStyle name="RIGs input totals 4 16" xfId="28650"/>
    <cellStyle name="RIGs input totals 4 17" xfId="28651"/>
    <cellStyle name="RIGs input totals 4 18" xfId="28652"/>
    <cellStyle name="RIGs input totals 4 19" xfId="28653"/>
    <cellStyle name="RIGs input totals 4 2" xfId="1782"/>
    <cellStyle name="RIGs input totals 4 2 10" xfId="28654"/>
    <cellStyle name="RIGs input totals 4 2 11" xfId="28655"/>
    <cellStyle name="RIGs input totals 4 2 12" xfId="28656"/>
    <cellStyle name="RIGs input totals 4 2 13" xfId="28657"/>
    <cellStyle name="RIGs input totals 4 2 14" xfId="28658"/>
    <cellStyle name="RIGs input totals 4 2 15" xfId="28659"/>
    <cellStyle name="RIGs input totals 4 2 16" xfId="28660"/>
    <cellStyle name="RIGs input totals 4 2 17" xfId="28661"/>
    <cellStyle name="RIGs input totals 4 2 18" xfId="28662"/>
    <cellStyle name="RIGs input totals 4 2 19" xfId="28663"/>
    <cellStyle name="RIGs input totals 4 2 2" xfId="1783"/>
    <cellStyle name="RIGs input totals 4 2 2 10" xfId="28664"/>
    <cellStyle name="RIGs input totals 4 2 2 11" xfId="28665"/>
    <cellStyle name="RIGs input totals 4 2 2 12" xfId="28666"/>
    <cellStyle name="RIGs input totals 4 2 2 13" xfId="28667"/>
    <cellStyle name="RIGs input totals 4 2 2 14" xfId="28668"/>
    <cellStyle name="RIGs input totals 4 2 2 15" xfId="28669"/>
    <cellStyle name="RIGs input totals 4 2 2 16" xfId="28670"/>
    <cellStyle name="RIGs input totals 4 2 2 17" xfId="28671"/>
    <cellStyle name="RIGs input totals 4 2 2 18" xfId="28672"/>
    <cellStyle name="RIGs input totals 4 2 2 19" xfId="28673"/>
    <cellStyle name="RIGs input totals 4 2 2 2" xfId="1784"/>
    <cellStyle name="RIGs input totals 4 2 2 2 10" xfId="28674"/>
    <cellStyle name="RIGs input totals 4 2 2 2 11" xfId="28675"/>
    <cellStyle name="RIGs input totals 4 2 2 2 12" xfId="28676"/>
    <cellStyle name="RIGs input totals 4 2 2 2 13" xfId="28677"/>
    <cellStyle name="RIGs input totals 4 2 2 2 14" xfId="28678"/>
    <cellStyle name="RIGs input totals 4 2 2 2 15" xfId="28679"/>
    <cellStyle name="RIGs input totals 4 2 2 2 16" xfId="28680"/>
    <cellStyle name="RIGs input totals 4 2 2 2 17" xfId="28681"/>
    <cellStyle name="RIGs input totals 4 2 2 2 18" xfId="28682"/>
    <cellStyle name="RIGs input totals 4 2 2 2 19" xfId="28683"/>
    <cellStyle name="RIGs input totals 4 2 2 2 2" xfId="28684"/>
    <cellStyle name="RIGs input totals 4 2 2 2 2 10" xfId="38725"/>
    <cellStyle name="RIGs input totals 4 2 2 2 2 11" xfId="38726"/>
    <cellStyle name="RIGs input totals 4 2 2 2 2 12" xfId="38727"/>
    <cellStyle name="RIGs input totals 4 2 2 2 2 13" xfId="38728"/>
    <cellStyle name="RIGs input totals 4 2 2 2 2 2" xfId="38729"/>
    <cellStyle name="RIGs input totals 4 2 2 2 2 3" xfId="38730"/>
    <cellStyle name="RIGs input totals 4 2 2 2 2 4" xfId="38731"/>
    <cellStyle name="RIGs input totals 4 2 2 2 2 5" xfId="38732"/>
    <cellStyle name="RIGs input totals 4 2 2 2 2 6" xfId="38733"/>
    <cellStyle name="RIGs input totals 4 2 2 2 2 7" xfId="38734"/>
    <cellStyle name="RIGs input totals 4 2 2 2 2 8" xfId="38735"/>
    <cellStyle name="RIGs input totals 4 2 2 2 2 9" xfId="38736"/>
    <cellStyle name="RIGs input totals 4 2 2 2 20" xfId="28685"/>
    <cellStyle name="RIGs input totals 4 2 2 2 21" xfId="28686"/>
    <cellStyle name="RIGs input totals 4 2 2 2 22" xfId="28687"/>
    <cellStyle name="RIGs input totals 4 2 2 2 23" xfId="28688"/>
    <cellStyle name="RIGs input totals 4 2 2 2 24" xfId="28689"/>
    <cellStyle name="RIGs input totals 4 2 2 2 25" xfId="28690"/>
    <cellStyle name="RIGs input totals 4 2 2 2 26" xfId="28691"/>
    <cellStyle name="RIGs input totals 4 2 2 2 27" xfId="28692"/>
    <cellStyle name="RIGs input totals 4 2 2 2 28" xfId="28693"/>
    <cellStyle name="RIGs input totals 4 2 2 2 29" xfId="28694"/>
    <cellStyle name="RIGs input totals 4 2 2 2 3" xfId="28695"/>
    <cellStyle name="RIGs input totals 4 2 2 2 30" xfId="28696"/>
    <cellStyle name="RIGs input totals 4 2 2 2 31" xfId="28697"/>
    <cellStyle name="RIGs input totals 4 2 2 2 32" xfId="28698"/>
    <cellStyle name="RIGs input totals 4 2 2 2 33" xfId="28699"/>
    <cellStyle name="RIGs input totals 4 2 2 2 34" xfId="28700"/>
    <cellStyle name="RIGs input totals 4 2 2 2 4" xfId="28701"/>
    <cellStyle name="RIGs input totals 4 2 2 2 5" xfId="28702"/>
    <cellStyle name="RIGs input totals 4 2 2 2 6" xfId="28703"/>
    <cellStyle name="RIGs input totals 4 2 2 2 7" xfId="28704"/>
    <cellStyle name="RIGs input totals 4 2 2 2 8" xfId="28705"/>
    <cellStyle name="RIGs input totals 4 2 2 2 9" xfId="28706"/>
    <cellStyle name="RIGs input totals 4 2 2 20" xfId="28707"/>
    <cellStyle name="RIGs input totals 4 2 2 21" xfId="28708"/>
    <cellStyle name="RIGs input totals 4 2 2 22" xfId="28709"/>
    <cellStyle name="RIGs input totals 4 2 2 23" xfId="28710"/>
    <cellStyle name="RIGs input totals 4 2 2 24" xfId="28711"/>
    <cellStyle name="RIGs input totals 4 2 2 25" xfId="28712"/>
    <cellStyle name="RIGs input totals 4 2 2 26" xfId="28713"/>
    <cellStyle name="RIGs input totals 4 2 2 27" xfId="28714"/>
    <cellStyle name="RIGs input totals 4 2 2 28" xfId="28715"/>
    <cellStyle name="RIGs input totals 4 2 2 29" xfId="28716"/>
    <cellStyle name="RIGs input totals 4 2 2 3" xfId="28717"/>
    <cellStyle name="RIGs input totals 4 2 2 3 10" xfId="38737"/>
    <cellStyle name="RIGs input totals 4 2 2 3 11" xfId="38738"/>
    <cellStyle name="RIGs input totals 4 2 2 3 12" xfId="38739"/>
    <cellStyle name="RIGs input totals 4 2 2 3 13" xfId="38740"/>
    <cellStyle name="RIGs input totals 4 2 2 3 2" xfId="38741"/>
    <cellStyle name="RIGs input totals 4 2 2 3 3" xfId="38742"/>
    <cellStyle name="RIGs input totals 4 2 2 3 4" xfId="38743"/>
    <cellStyle name="RIGs input totals 4 2 2 3 5" xfId="38744"/>
    <cellStyle name="RIGs input totals 4 2 2 3 6" xfId="38745"/>
    <cellStyle name="RIGs input totals 4 2 2 3 7" xfId="38746"/>
    <cellStyle name="RIGs input totals 4 2 2 3 8" xfId="38747"/>
    <cellStyle name="RIGs input totals 4 2 2 3 9" xfId="38748"/>
    <cellStyle name="RIGs input totals 4 2 2 30" xfId="28718"/>
    <cellStyle name="RIGs input totals 4 2 2 31" xfId="28719"/>
    <cellStyle name="RIGs input totals 4 2 2 32" xfId="28720"/>
    <cellStyle name="RIGs input totals 4 2 2 33" xfId="28721"/>
    <cellStyle name="RIGs input totals 4 2 2 34" xfId="28722"/>
    <cellStyle name="RIGs input totals 4 2 2 35" xfId="28723"/>
    <cellStyle name="RIGs input totals 4 2 2 4" xfId="28724"/>
    <cellStyle name="RIGs input totals 4 2 2 5" xfId="28725"/>
    <cellStyle name="RIGs input totals 4 2 2 6" xfId="28726"/>
    <cellStyle name="RIGs input totals 4 2 2 7" xfId="28727"/>
    <cellStyle name="RIGs input totals 4 2 2 8" xfId="28728"/>
    <cellStyle name="RIGs input totals 4 2 2 9" xfId="28729"/>
    <cellStyle name="RIGs input totals 4 2 2_4 28 1_Asst_Health_Crit_AllTO_RIIO_20110714pm" xfId="1785"/>
    <cellStyle name="RIGs input totals 4 2 20" xfId="28730"/>
    <cellStyle name="RIGs input totals 4 2 21" xfId="28731"/>
    <cellStyle name="RIGs input totals 4 2 22" xfId="28732"/>
    <cellStyle name="RIGs input totals 4 2 23" xfId="28733"/>
    <cellStyle name="RIGs input totals 4 2 24" xfId="28734"/>
    <cellStyle name="RIGs input totals 4 2 25" xfId="28735"/>
    <cellStyle name="RIGs input totals 4 2 26" xfId="28736"/>
    <cellStyle name="RIGs input totals 4 2 27" xfId="28737"/>
    <cellStyle name="RIGs input totals 4 2 28" xfId="28738"/>
    <cellStyle name="RIGs input totals 4 2 29" xfId="28739"/>
    <cellStyle name="RIGs input totals 4 2 3" xfId="1786"/>
    <cellStyle name="RIGs input totals 4 2 3 10" xfId="28740"/>
    <cellStyle name="RIGs input totals 4 2 3 11" xfId="28741"/>
    <cellStyle name="RIGs input totals 4 2 3 12" xfId="28742"/>
    <cellStyle name="RIGs input totals 4 2 3 13" xfId="28743"/>
    <cellStyle name="RIGs input totals 4 2 3 14" xfId="28744"/>
    <cellStyle name="RIGs input totals 4 2 3 15" xfId="28745"/>
    <cellStyle name="RIGs input totals 4 2 3 16" xfId="28746"/>
    <cellStyle name="RIGs input totals 4 2 3 17" xfId="28747"/>
    <cellStyle name="RIGs input totals 4 2 3 18" xfId="28748"/>
    <cellStyle name="RIGs input totals 4 2 3 19" xfId="28749"/>
    <cellStyle name="RIGs input totals 4 2 3 2" xfId="28750"/>
    <cellStyle name="RIGs input totals 4 2 3 2 10" xfId="38749"/>
    <cellStyle name="RIGs input totals 4 2 3 2 11" xfId="38750"/>
    <cellStyle name="RIGs input totals 4 2 3 2 12" xfId="38751"/>
    <cellStyle name="RIGs input totals 4 2 3 2 13" xfId="38752"/>
    <cellStyle name="RIGs input totals 4 2 3 2 2" xfId="38753"/>
    <cellStyle name="RIGs input totals 4 2 3 2 3" xfId="38754"/>
    <cellStyle name="RIGs input totals 4 2 3 2 4" xfId="38755"/>
    <cellStyle name="RIGs input totals 4 2 3 2 5" xfId="38756"/>
    <cellStyle name="RIGs input totals 4 2 3 2 6" xfId="38757"/>
    <cellStyle name="RIGs input totals 4 2 3 2 7" xfId="38758"/>
    <cellStyle name="RIGs input totals 4 2 3 2 8" xfId="38759"/>
    <cellStyle name="RIGs input totals 4 2 3 2 9" xfId="38760"/>
    <cellStyle name="RIGs input totals 4 2 3 20" xfId="28751"/>
    <cellStyle name="RIGs input totals 4 2 3 21" xfId="28752"/>
    <cellStyle name="RIGs input totals 4 2 3 22" xfId="28753"/>
    <cellStyle name="RIGs input totals 4 2 3 23" xfId="28754"/>
    <cellStyle name="RIGs input totals 4 2 3 24" xfId="28755"/>
    <cellStyle name="RIGs input totals 4 2 3 25" xfId="28756"/>
    <cellStyle name="RIGs input totals 4 2 3 26" xfId="28757"/>
    <cellStyle name="RIGs input totals 4 2 3 27" xfId="28758"/>
    <cellStyle name="RIGs input totals 4 2 3 28" xfId="28759"/>
    <cellStyle name="RIGs input totals 4 2 3 29" xfId="28760"/>
    <cellStyle name="RIGs input totals 4 2 3 3" xfId="28761"/>
    <cellStyle name="RIGs input totals 4 2 3 30" xfId="28762"/>
    <cellStyle name="RIGs input totals 4 2 3 31" xfId="28763"/>
    <cellStyle name="RIGs input totals 4 2 3 32" xfId="28764"/>
    <cellStyle name="RIGs input totals 4 2 3 33" xfId="28765"/>
    <cellStyle name="RIGs input totals 4 2 3 34" xfId="28766"/>
    <cellStyle name="RIGs input totals 4 2 3 4" xfId="28767"/>
    <cellStyle name="RIGs input totals 4 2 3 5" xfId="28768"/>
    <cellStyle name="RIGs input totals 4 2 3 6" xfId="28769"/>
    <cellStyle name="RIGs input totals 4 2 3 7" xfId="28770"/>
    <cellStyle name="RIGs input totals 4 2 3 8" xfId="28771"/>
    <cellStyle name="RIGs input totals 4 2 3 9" xfId="28772"/>
    <cellStyle name="RIGs input totals 4 2 30" xfId="28773"/>
    <cellStyle name="RIGs input totals 4 2 31" xfId="28774"/>
    <cellStyle name="RIGs input totals 4 2 32" xfId="28775"/>
    <cellStyle name="RIGs input totals 4 2 33" xfId="28776"/>
    <cellStyle name="RIGs input totals 4 2 34" xfId="28777"/>
    <cellStyle name="RIGs input totals 4 2 35" xfId="28778"/>
    <cellStyle name="RIGs input totals 4 2 36" xfId="28779"/>
    <cellStyle name="RIGs input totals 4 2 37" xfId="28780"/>
    <cellStyle name="RIGs input totals 4 2 38" xfId="28781"/>
    <cellStyle name="RIGs input totals 4 2 4" xfId="1787"/>
    <cellStyle name="RIGs input totals 4 2 4 10" xfId="28782"/>
    <cellStyle name="RIGs input totals 4 2 4 11" xfId="28783"/>
    <cellStyle name="RIGs input totals 4 2 4 12" xfId="28784"/>
    <cellStyle name="RIGs input totals 4 2 4 13" xfId="28785"/>
    <cellStyle name="RIGs input totals 4 2 4 14" xfId="28786"/>
    <cellStyle name="RIGs input totals 4 2 4 15" xfId="28787"/>
    <cellStyle name="RIGs input totals 4 2 4 16" xfId="28788"/>
    <cellStyle name="RIGs input totals 4 2 4 17" xfId="28789"/>
    <cellStyle name="RIGs input totals 4 2 4 18" xfId="28790"/>
    <cellStyle name="RIGs input totals 4 2 4 19" xfId="28791"/>
    <cellStyle name="RIGs input totals 4 2 4 2" xfId="28792"/>
    <cellStyle name="RIGs input totals 4 2 4 2 10" xfId="38761"/>
    <cellStyle name="RIGs input totals 4 2 4 2 11" xfId="38762"/>
    <cellStyle name="RIGs input totals 4 2 4 2 12" xfId="38763"/>
    <cellStyle name="RIGs input totals 4 2 4 2 13" xfId="38764"/>
    <cellStyle name="RIGs input totals 4 2 4 2 2" xfId="38765"/>
    <cellStyle name="RIGs input totals 4 2 4 2 3" xfId="38766"/>
    <cellStyle name="RIGs input totals 4 2 4 2 4" xfId="38767"/>
    <cellStyle name="RIGs input totals 4 2 4 2 5" xfId="38768"/>
    <cellStyle name="RIGs input totals 4 2 4 2 6" xfId="38769"/>
    <cellStyle name="RIGs input totals 4 2 4 2 7" xfId="38770"/>
    <cellStyle name="RIGs input totals 4 2 4 2 8" xfId="38771"/>
    <cellStyle name="RIGs input totals 4 2 4 2 9" xfId="38772"/>
    <cellStyle name="RIGs input totals 4 2 4 20" xfId="28793"/>
    <cellStyle name="RIGs input totals 4 2 4 21" xfId="28794"/>
    <cellStyle name="RIGs input totals 4 2 4 22" xfId="28795"/>
    <cellStyle name="RIGs input totals 4 2 4 23" xfId="28796"/>
    <cellStyle name="RIGs input totals 4 2 4 24" xfId="28797"/>
    <cellStyle name="RIGs input totals 4 2 4 25" xfId="28798"/>
    <cellStyle name="RIGs input totals 4 2 4 26" xfId="28799"/>
    <cellStyle name="RIGs input totals 4 2 4 27" xfId="28800"/>
    <cellStyle name="RIGs input totals 4 2 4 28" xfId="28801"/>
    <cellStyle name="RIGs input totals 4 2 4 29" xfId="28802"/>
    <cellStyle name="RIGs input totals 4 2 4 3" xfId="28803"/>
    <cellStyle name="RIGs input totals 4 2 4 30" xfId="28804"/>
    <cellStyle name="RIGs input totals 4 2 4 31" xfId="28805"/>
    <cellStyle name="RIGs input totals 4 2 4 32" xfId="28806"/>
    <cellStyle name="RIGs input totals 4 2 4 33" xfId="28807"/>
    <cellStyle name="RIGs input totals 4 2 4 34" xfId="28808"/>
    <cellStyle name="RIGs input totals 4 2 4 4" xfId="28809"/>
    <cellStyle name="RIGs input totals 4 2 4 5" xfId="28810"/>
    <cellStyle name="RIGs input totals 4 2 4 6" xfId="28811"/>
    <cellStyle name="RIGs input totals 4 2 4 7" xfId="28812"/>
    <cellStyle name="RIGs input totals 4 2 4 8" xfId="28813"/>
    <cellStyle name="RIGs input totals 4 2 4 9" xfId="28814"/>
    <cellStyle name="RIGs input totals 4 2 5" xfId="28815"/>
    <cellStyle name="RIGs input totals 4 2 5 10" xfId="38773"/>
    <cellStyle name="RIGs input totals 4 2 5 11" xfId="38774"/>
    <cellStyle name="RIGs input totals 4 2 5 12" xfId="38775"/>
    <cellStyle name="RIGs input totals 4 2 5 13" xfId="38776"/>
    <cellStyle name="RIGs input totals 4 2 5 2" xfId="38777"/>
    <cellStyle name="RIGs input totals 4 2 5 3" xfId="38778"/>
    <cellStyle name="RIGs input totals 4 2 5 4" xfId="38779"/>
    <cellStyle name="RIGs input totals 4 2 5 5" xfId="38780"/>
    <cellStyle name="RIGs input totals 4 2 5 6" xfId="38781"/>
    <cellStyle name="RIGs input totals 4 2 5 7" xfId="38782"/>
    <cellStyle name="RIGs input totals 4 2 5 8" xfId="38783"/>
    <cellStyle name="RIGs input totals 4 2 5 9" xfId="38784"/>
    <cellStyle name="RIGs input totals 4 2 6" xfId="28816"/>
    <cellStyle name="RIGs input totals 4 2 7" xfId="28817"/>
    <cellStyle name="RIGs input totals 4 2 8" xfId="28818"/>
    <cellStyle name="RIGs input totals 4 2 9" xfId="28819"/>
    <cellStyle name="RIGs input totals 4 2_4 28 1_Asst_Health_Crit_AllTO_RIIO_20110714pm" xfId="1788"/>
    <cellStyle name="RIGs input totals 4 20" xfId="28820"/>
    <cellStyle name="RIGs input totals 4 21" xfId="28821"/>
    <cellStyle name="RIGs input totals 4 22" xfId="28822"/>
    <cellStyle name="RIGs input totals 4 23" xfId="28823"/>
    <cellStyle name="RIGs input totals 4 24" xfId="28824"/>
    <cellStyle name="RIGs input totals 4 25" xfId="28825"/>
    <cellStyle name="RIGs input totals 4 26" xfId="28826"/>
    <cellStyle name="RIGs input totals 4 27" xfId="28827"/>
    <cellStyle name="RIGs input totals 4 28" xfId="28828"/>
    <cellStyle name="RIGs input totals 4 29" xfId="28829"/>
    <cellStyle name="RIGs input totals 4 3" xfId="1789"/>
    <cellStyle name="RIGs input totals 4 3 10" xfId="28830"/>
    <cellStyle name="RIGs input totals 4 3 11" xfId="28831"/>
    <cellStyle name="RIGs input totals 4 3 12" xfId="28832"/>
    <cellStyle name="RIGs input totals 4 3 13" xfId="28833"/>
    <cellStyle name="RIGs input totals 4 3 14" xfId="28834"/>
    <cellStyle name="RIGs input totals 4 3 15" xfId="28835"/>
    <cellStyle name="RIGs input totals 4 3 16" xfId="28836"/>
    <cellStyle name="RIGs input totals 4 3 17" xfId="28837"/>
    <cellStyle name="RIGs input totals 4 3 18" xfId="28838"/>
    <cellStyle name="RIGs input totals 4 3 19" xfId="28839"/>
    <cellStyle name="RIGs input totals 4 3 2" xfId="1790"/>
    <cellStyle name="RIGs input totals 4 3 2 10" xfId="28840"/>
    <cellStyle name="RIGs input totals 4 3 2 11" xfId="28841"/>
    <cellStyle name="RIGs input totals 4 3 2 12" xfId="28842"/>
    <cellStyle name="RIGs input totals 4 3 2 13" xfId="28843"/>
    <cellStyle name="RIGs input totals 4 3 2 14" xfId="28844"/>
    <cellStyle name="RIGs input totals 4 3 2 15" xfId="28845"/>
    <cellStyle name="RIGs input totals 4 3 2 16" xfId="28846"/>
    <cellStyle name="RIGs input totals 4 3 2 17" xfId="28847"/>
    <cellStyle name="RIGs input totals 4 3 2 18" xfId="28848"/>
    <cellStyle name="RIGs input totals 4 3 2 19" xfId="28849"/>
    <cellStyle name="RIGs input totals 4 3 2 2" xfId="28850"/>
    <cellStyle name="RIGs input totals 4 3 2 2 10" xfId="38785"/>
    <cellStyle name="RIGs input totals 4 3 2 2 11" xfId="38786"/>
    <cellStyle name="RIGs input totals 4 3 2 2 12" xfId="38787"/>
    <cellStyle name="RIGs input totals 4 3 2 2 13" xfId="38788"/>
    <cellStyle name="RIGs input totals 4 3 2 2 2" xfId="38789"/>
    <cellStyle name="RIGs input totals 4 3 2 2 3" xfId="38790"/>
    <cellStyle name="RIGs input totals 4 3 2 2 4" xfId="38791"/>
    <cellStyle name="RIGs input totals 4 3 2 2 5" xfId="38792"/>
    <cellStyle name="RIGs input totals 4 3 2 2 6" xfId="38793"/>
    <cellStyle name="RIGs input totals 4 3 2 2 7" xfId="38794"/>
    <cellStyle name="RIGs input totals 4 3 2 2 8" xfId="38795"/>
    <cellStyle name="RIGs input totals 4 3 2 2 9" xfId="38796"/>
    <cellStyle name="RIGs input totals 4 3 2 20" xfId="28851"/>
    <cellStyle name="RIGs input totals 4 3 2 21" xfId="28852"/>
    <cellStyle name="RIGs input totals 4 3 2 22" xfId="28853"/>
    <cellStyle name="RIGs input totals 4 3 2 23" xfId="28854"/>
    <cellStyle name="RIGs input totals 4 3 2 24" xfId="28855"/>
    <cellStyle name="RIGs input totals 4 3 2 25" xfId="28856"/>
    <cellStyle name="RIGs input totals 4 3 2 26" xfId="28857"/>
    <cellStyle name="RIGs input totals 4 3 2 27" xfId="28858"/>
    <cellStyle name="RIGs input totals 4 3 2 28" xfId="28859"/>
    <cellStyle name="RIGs input totals 4 3 2 29" xfId="28860"/>
    <cellStyle name="RIGs input totals 4 3 2 3" xfId="28861"/>
    <cellStyle name="RIGs input totals 4 3 2 30" xfId="28862"/>
    <cellStyle name="RIGs input totals 4 3 2 31" xfId="28863"/>
    <cellStyle name="RIGs input totals 4 3 2 32" xfId="28864"/>
    <cellStyle name="RIGs input totals 4 3 2 33" xfId="28865"/>
    <cellStyle name="RIGs input totals 4 3 2 34" xfId="28866"/>
    <cellStyle name="RIGs input totals 4 3 2 4" xfId="28867"/>
    <cellStyle name="RIGs input totals 4 3 2 5" xfId="28868"/>
    <cellStyle name="RIGs input totals 4 3 2 6" xfId="28869"/>
    <cellStyle name="RIGs input totals 4 3 2 7" xfId="28870"/>
    <cellStyle name="RIGs input totals 4 3 2 8" xfId="28871"/>
    <cellStyle name="RIGs input totals 4 3 2 9" xfId="28872"/>
    <cellStyle name="RIGs input totals 4 3 20" xfId="28873"/>
    <cellStyle name="RIGs input totals 4 3 21" xfId="28874"/>
    <cellStyle name="RIGs input totals 4 3 22" xfId="28875"/>
    <cellStyle name="RIGs input totals 4 3 23" xfId="28876"/>
    <cellStyle name="RIGs input totals 4 3 24" xfId="28877"/>
    <cellStyle name="RIGs input totals 4 3 25" xfId="28878"/>
    <cellStyle name="RIGs input totals 4 3 26" xfId="28879"/>
    <cellStyle name="RIGs input totals 4 3 27" xfId="28880"/>
    <cellStyle name="RIGs input totals 4 3 28" xfId="28881"/>
    <cellStyle name="RIGs input totals 4 3 29" xfId="28882"/>
    <cellStyle name="RIGs input totals 4 3 3" xfId="28883"/>
    <cellStyle name="RIGs input totals 4 3 3 10" xfId="38797"/>
    <cellStyle name="RIGs input totals 4 3 3 11" xfId="38798"/>
    <cellStyle name="RIGs input totals 4 3 3 12" xfId="38799"/>
    <cellStyle name="RIGs input totals 4 3 3 13" xfId="38800"/>
    <cellStyle name="RIGs input totals 4 3 3 2" xfId="38801"/>
    <cellStyle name="RIGs input totals 4 3 3 3" xfId="38802"/>
    <cellStyle name="RIGs input totals 4 3 3 4" xfId="38803"/>
    <cellStyle name="RIGs input totals 4 3 3 5" xfId="38804"/>
    <cellStyle name="RIGs input totals 4 3 3 6" xfId="38805"/>
    <cellStyle name="RIGs input totals 4 3 3 7" xfId="38806"/>
    <cellStyle name="RIGs input totals 4 3 3 8" xfId="38807"/>
    <cellStyle name="RIGs input totals 4 3 3 9" xfId="38808"/>
    <cellStyle name="RIGs input totals 4 3 30" xfId="28884"/>
    <cellStyle name="RIGs input totals 4 3 31" xfId="28885"/>
    <cellStyle name="RIGs input totals 4 3 32" xfId="28886"/>
    <cellStyle name="RIGs input totals 4 3 33" xfId="28887"/>
    <cellStyle name="RIGs input totals 4 3 34" xfId="28888"/>
    <cellStyle name="RIGs input totals 4 3 35" xfId="28889"/>
    <cellStyle name="RIGs input totals 4 3 4" xfId="28890"/>
    <cellStyle name="RIGs input totals 4 3 5" xfId="28891"/>
    <cellStyle name="RIGs input totals 4 3 6" xfId="28892"/>
    <cellStyle name="RIGs input totals 4 3 7" xfId="28893"/>
    <cellStyle name="RIGs input totals 4 3 8" xfId="28894"/>
    <cellStyle name="RIGs input totals 4 3 9" xfId="28895"/>
    <cellStyle name="RIGs input totals 4 3_4 28 1_Asst_Health_Crit_AllTO_RIIO_20110714pm" xfId="1791"/>
    <cellStyle name="RIGs input totals 4 30" xfId="28896"/>
    <cellStyle name="RIGs input totals 4 31" xfId="28897"/>
    <cellStyle name="RIGs input totals 4 32" xfId="28898"/>
    <cellStyle name="RIGs input totals 4 33" xfId="28899"/>
    <cellStyle name="RIGs input totals 4 34" xfId="28900"/>
    <cellStyle name="RIGs input totals 4 35" xfId="28901"/>
    <cellStyle name="RIGs input totals 4 36" xfId="28902"/>
    <cellStyle name="RIGs input totals 4 37" xfId="28903"/>
    <cellStyle name="RIGs input totals 4 38" xfId="28904"/>
    <cellStyle name="RIGs input totals 4 39" xfId="28905"/>
    <cellStyle name="RIGs input totals 4 4" xfId="1792"/>
    <cellStyle name="RIGs input totals 4 4 10" xfId="28906"/>
    <cellStyle name="RIGs input totals 4 4 11" xfId="28907"/>
    <cellStyle name="RIGs input totals 4 4 12" xfId="28908"/>
    <cellStyle name="RIGs input totals 4 4 13" xfId="28909"/>
    <cellStyle name="RIGs input totals 4 4 14" xfId="28910"/>
    <cellStyle name="RIGs input totals 4 4 15" xfId="28911"/>
    <cellStyle name="RIGs input totals 4 4 16" xfId="28912"/>
    <cellStyle name="RIGs input totals 4 4 17" xfId="28913"/>
    <cellStyle name="RIGs input totals 4 4 18" xfId="28914"/>
    <cellStyle name="RIGs input totals 4 4 19" xfId="28915"/>
    <cellStyle name="RIGs input totals 4 4 2" xfId="28916"/>
    <cellStyle name="RIGs input totals 4 4 2 10" xfId="38809"/>
    <cellStyle name="RIGs input totals 4 4 2 11" xfId="38810"/>
    <cellStyle name="RIGs input totals 4 4 2 12" xfId="38811"/>
    <cellStyle name="RIGs input totals 4 4 2 13" xfId="38812"/>
    <cellStyle name="RIGs input totals 4 4 2 2" xfId="38813"/>
    <cellStyle name="RIGs input totals 4 4 2 3" xfId="38814"/>
    <cellStyle name="RIGs input totals 4 4 2 4" xfId="38815"/>
    <cellStyle name="RIGs input totals 4 4 2 5" xfId="38816"/>
    <cellStyle name="RIGs input totals 4 4 2 6" xfId="38817"/>
    <cellStyle name="RIGs input totals 4 4 2 7" xfId="38818"/>
    <cellStyle name="RIGs input totals 4 4 2 8" xfId="38819"/>
    <cellStyle name="RIGs input totals 4 4 2 9" xfId="38820"/>
    <cellStyle name="RIGs input totals 4 4 20" xfId="28917"/>
    <cellStyle name="RIGs input totals 4 4 21" xfId="28918"/>
    <cellStyle name="RIGs input totals 4 4 22" xfId="28919"/>
    <cellStyle name="RIGs input totals 4 4 23" xfId="28920"/>
    <cellStyle name="RIGs input totals 4 4 24" xfId="28921"/>
    <cellStyle name="RIGs input totals 4 4 25" xfId="28922"/>
    <cellStyle name="RIGs input totals 4 4 26" xfId="28923"/>
    <cellStyle name="RIGs input totals 4 4 27" xfId="28924"/>
    <cellStyle name="RIGs input totals 4 4 28" xfId="28925"/>
    <cellStyle name="RIGs input totals 4 4 29" xfId="28926"/>
    <cellStyle name="RIGs input totals 4 4 3" xfId="28927"/>
    <cellStyle name="RIGs input totals 4 4 30" xfId="28928"/>
    <cellStyle name="RIGs input totals 4 4 31" xfId="28929"/>
    <cellStyle name="RIGs input totals 4 4 32" xfId="28930"/>
    <cellStyle name="RIGs input totals 4 4 33" xfId="28931"/>
    <cellStyle name="RIGs input totals 4 4 34" xfId="28932"/>
    <cellStyle name="RIGs input totals 4 4 4" xfId="28933"/>
    <cellStyle name="RIGs input totals 4 4 5" xfId="28934"/>
    <cellStyle name="RIGs input totals 4 4 6" xfId="28935"/>
    <cellStyle name="RIGs input totals 4 4 7" xfId="28936"/>
    <cellStyle name="RIGs input totals 4 4 8" xfId="28937"/>
    <cellStyle name="RIGs input totals 4 4 9" xfId="28938"/>
    <cellStyle name="RIGs input totals 4 5" xfId="1793"/>
    <cellStyle name="RIGs input totals 4 5 10" xfId="28939"/>
    <cellStyle name="RIGs input totals 4 5 11" xfId="28940"/>
    <cellStyle name="RIGs input totals 4 5 12" xfId="28941"/>
    <cellStyle name="RIGs input totals 4 5 13" xfId="28942"/>
    <cellStyle name="RIGs input totals 4 5 14" xfId="28943"/>
    <cellStyle name="RIGs input totals 4 5 15" xfId="28944"/>
    <cellStyle name="RIGs input totals 4 5 16" xfId="28945"/>
    <cellStyle name="RIGs input totals 4 5 17" xfId="28946"/>
    <cellStyle name="RIGs input totals 4 5 18" xfId="28947"/>
    <cellStyle name="RIGs input totals 4 5 19" xfId="28948"/>
    <cellStyle name="RIGs input totals 4 5 2" xfId="28949"/>
    <cellStyle name="RIGs input totals 4 5 2 10" xfId="38821"/>
    <cellStyle name="RIGs input totals 4 5 2 11" xfId="38822"/>
    <cellStyle name="RIGs input totals 4 5 2 12" xfId="38823"/>
    <cellStyle name="RIGs input totals 4 5 2 13" xfId="38824"/>
    <cellStyle name="RIGs input totals 4 5 2 2" xfId="38825"/>
    <cellStyle name="RIGs input totals 4 5 2 3" xfId="38826"/>
    <cellStyle name="RIGs input totals 4 5 2 4" xfId="38827"/>
    <cellStyle name="RIGs input totals 4 5 2 5" xfId="38828"/>
    <cellStyle name="RIGs input totals 4 5 2 6" xfId="38829"/>
    <cellStyle name="RIGs input totals 4 5 2 7" xfId="38830"/>
    <cellStyle name="RIGs input totals 4 5 2 8" xfId="38831"/>
    <cellStyle name="RIGs input totals 4 5 2 9" xfId="38832"/>
    <cellStyle name="RIGs input totals 4 5 20" xfId="28950"/>
    <cellStyle name="RIGs input totals 4 5 21" xfId="28951"/>
    <cellStyle name="RIGs input totals 4 5 22" xfId="28952"/>
    <cellStyle name="RIGs input totals 4 5 23" xfId="28953"/>
    <cellStyle name="RIGs input totals 4 5 24" xfId="28954"/>
    <cellStyle name="RIGs input totals 4 5 25" xfId="28955"/>
    <cellStyle name="RIGs input totals 4 5 26" xfId="28956"/>
    <cellStyle name="RIGs input totals 4 5 27" xfId="28957"/>
    <cellStyle name="RIGs input totals 4 5 28" xfId="28958"/>
    <cellStyle name="RIGs input totals 4 5 29" xfId="28959"/>
    <cellStyle name="RIGs input totals 4 5 3" xfId="28960"/>
    <cellStyle name="RIGs input totals 4 5 30" xfId="28961"/>
    <cellStyle name="RIGs input totals 4 5 31" xfId="28962"/>
    <cellStyle name="RIGs input totals 4 5 32" xfId="28963"/>
    <cellStyle name="RIGs input totals 4 5 33" xfId="28964"/>
    <cellStyle name="RIGs input totals 4 5 34" xfId="28965"/>
    <cellStyle name="RIGs input totals 4 5 4" xfId="28966"/>
    <cellStyle name="RIGs input totals 4 5 5" xfId="28967"/>
    <cellStyle name="RIGs input totals 4 5 6" xfId="28968"/>
    <cellStyle name="RIGs input totals 4 5 7" xfId="28969"/>
    <cellStyle name="RIGs input totals 4 5 8" xfId="28970"/>
    <cellStyle name="RIGs input totals 4 5 9" xfId="28971"/>
    <cellStyle name="RIGs input totals 4 6" xfId="28972"/>
    <cellStyle name="RIGs input totals 4 6 10" xfId="38833"/>
    <cellStyle name="RIGs input totals 4 6 11" xfId="38834"/>
    <cellStyle name="RIGs input totals 4 6 12" xfId="38835"/>
    <cellStyle name="RIGs input totals 4 6 13" xfId="38836"/>
    <cellStyle name="RIGs input totals 4 6 2" xfId="38837"/>
    <cellStyle name="RIGs input totals 4 6 3" xfId="38838"/>
    <cellStyle name="RIGs input totals 4 6 4" xfId="38839"/>
    <cellStyle name="RIGs input totals 4 6 5" xfId="38840"/>
    <cellStyle name="RIGs input totals 4 6 6" xfId="38841"/>
    <cellStyle name="RIGs input totals 4 6 7" xfId="38842"/>
    <cellStyle name="RIGs input totals 4 6 8" xfId="38843"/>
    <cellStyle name="RIGs input totals 4 6 9" xfId="38844"/>
    <cellStyle name="RIGs input totals 4 7" xfId="28973"/>
    <cellStyle name="RIGs input totals 4 8" xfId="28974"/>
    <cellStyle name="RIGs input totals 4 9" xfId="28975"/>
    <cellStyle name="RIGs input totals 4_1.3s Accounting C Costs Scots" xfId="1794"/>
    <cellStyle name="RIGs input totals 40" xfId="28976"/>
    <cellStyle name="RIGs input totals 41" xfId="28977"/>
    <cellStyle name="RIGs input totals 42" xfId="28978"/>
    <cellStyle name="RIGs input totals 43" xfId="28979"/>
    <cellStyle name="RIGs input totals 44" xfId="28980"/>
    <cellStyle name="RIGs input totals 45" xfId="28981"/>
    <cellStyle name="RIGs input totals 46" xfId="28982"/>
    <cellStyle name="RIGs input totals 47" xfId="40414"/>
    <cellStyle name="RIGs input totals 5" xfId="1795"/>
    <cellStyle name="RIGs input totals 5 10" xfId="28983"/>
    <cellStyle name="RIGs input totals 5 11" xfId="28984"/>
    <cellStyle name="RIGs input totals 5 12" xfId="28985"/>
    <cellStyle name="RIGs input totals 5 13" xfId="28986"/>
    <cellStyle name="RIGs input totals 5 14" xfId="28987"/>
    <cellStyle name="RIGs input totals 5 15" xfId="28988"/>
    <cellStyle name="RIGs input totals 5 16" xfId="28989"/>
    <cellStyle name="RIGs input totals 5 17" xfId="28990"/>
    <cellStyle name="RIGs input totals 5 18" xfId="28991"/>
    <cellStyle name="RIGs input totals 5 19" xfId="28992"/>
    <cellStyle name="RIGs input totals 5 2" xfId="1796"/>
    <cellStyle name="RIGs input totals 5 2 10" xfId="28993"/>
    <cellStyle name="RIGs input totals 5 2 11" xfId="28994"/>
    <cellStyle name="RIGs input totals 5 2 12" xfId="28995"/>
    <cellStyle name="RIGs input totals 5 2 13" xfId="28996"/>
    <cellStyle name="RIGs input totals 5 2 14" xfId="28997"/>
    <cellStyle name="RIGs input totals 5 2 15" xfId="28998"/>
    <cellStyle name="RIGs input totals 5 2 16" xfId="28999"/>
    <cellStyle name="RIGs input totals 5 2 17" xfId="29000"/>
    <cellStyle name="RIGs input totals 5 2 18" xfId="29001"/>
    <cellStyle name="RIGs input totals 5 2 19" xfId="29002"/>
    <cellStyle name="RIGs input totals 5 2 2" xfId="1797"/>
    <cellStyle name="RIGs input totals 5 2 2 10" xfId="29003"/>
    <cellStyle name="RIGs input totals 5 2 2 11" xfId="29004"/>
    <cellStyle name="RIGs input totals 5 2 2 12" xfId="29005"/>
    <cellStyle name="RIGs input totals 5 2 2 13" xfId="29006"/>
    <cellStyle name="RIGs input totals 5 2 2 14" xfId="29007"/>
    <cellStyle name="RIGs input totals 5 2 2 15" xfId="29008"/>
    <cellStyle name="RIGs input totals 5 2 2 16" xfId="29009"/>
    <cellStyle name="RIGs input totals 5 2 2 17" xfId="29010"/>
    <cellStyle name="RIGs input totals 5 2 2 18" xfId="29011"/>
    <cellStyle name="RIGs input totals 5 2 2 19" xfId="29012"/>
    <cellStyle name="RIGs input totals 5 2 2 2" xfId="1798"/>
    <cellStyle name="RIGs input totals 5 2 2 2 10" xfId="29013"/>
    <cellStyle name="RIGs input totals 5 2 2 2 11" xfId="29014"/>
    <cellStyle name="RIGs input totals 5 2 2 2 12" xfId="29015"/>
    <cellStyle name="RIGs input totals 5 2 2 2 13" xfId="29016"/>
    <cellStyle name="RIGs input totals 5 2 2 2 14" xfId="29017"/>
    <cellStyle name="RIGs input totals 5 2 2 2 15" xfId="29018"/>
    <cellStyle name="RIGs input totals 5 2 2 2 16" xfId="29019"/>
    <cellStyle name="RIGs input totals 5 2 2 2 17" xfId="29020"/>
    <cellStyle name="RIGs input totals 5 2 2 2 18" xfId="29021"/>
    <cellStyle name="RIGs input totals 5 2 2 2 19" xfId="29022"/>
    <cellStyle name="RIGs input totals 5 2 2 2 2" xfId="1799"/>
    <cellStyle name="RIGs input totals 5 2 2 2 2 10" xfId="29023"/>
    <cellStyle name="RIGs input totals 5 2 2 2 2 11" xfId="29024"/>
    <cellStyle name="RIGs input totals 5 2 2 2 2 12" xfId="29025"/>
    <cellStyle name="RIGs input totals 5 2 2 2 2 13" xfId="29026"/>
    <cellStyle name="RIGs input totals 5 2 2 2 2 14" xfId="29027"/>
    <cellStyle name="RIGs input totals 5 2 2 2 2 15" xfId="29028"/>
    <cellStyle name="RIGs input totals 5 2 2 2 2 16" xfId="29029"/>
    <cellStyle name="RIGs input totals 5 2 2 2 2 17" xfId="29030"/>
    <cellStyle name="RIGs input totals 5 2 2 2 2 18" xfId="29031"/>
    <cellStyle name="RIGs input totals 5 2 2 2 2 19" xfId="29032"/>
    <cellStyle name="RIGs input totals 5 2 2 2 2 2" xfId="29033"/>
    <cellStyle name="RIGs input totals 5 2 2 2 2 2 10" xfId="38845"/>
    <cellStyle name="RIGs input totals 5 2 2 2 2 2 11" xfId="38846"/>
    <cellStyle name="RIGs input totals 5 2 2 2 2 2 12" xfId="38847"/>
    <cellStyle name="RIGs input totals 5 2 2 2 2 2 13" xfId="38848"/>
    <cellStyle name="RIGs input totals 5 2 2 2 2 2 2" xfId="38849"/>
    <cellStyle name="RIGs input totals 5 2 2 2 2 2 3" xfId="38850"/>
    <cellStyle name="RIGs input totals 5 2 2 2 2 2 4" xfId="38851"/>
    <cellStyle name="RIGs input totals 5 2 2 2 2 2 5" xfId="38852"/>
    <cellStyle name="RIGs input totals 5 2 2 2 2 2 6" xfId="38853"/>
    <cellStyle name="RIGs input totals 5 2 2 2 2 2 7" xfId="38854"/>
    <cellStyle name="RIGs input totals 5 2 2 2 2 2 8" xfId="38855"/>
    <cellStyle name="RIGs input totals 5 2 2 2 2 2 9" xfId="38856"/>
    <cellStyle name="RIGs input totals 5 2 2 2 2 20" xfId="29034"/>
    <cellStyle name="RIGs input totals 5 2 2 2 2 21" xfId="29035"/>
    <cellStyle name="RIGs input totals 5 2 2 2 2 22" xfId="29036"/>
    <cellStyle name="RIGs input totals 5 2 2 2 2 23" xfId="29037"/>
    <cellStyle name="RIGs input totals 5 2 2 2 2 24" xfId="29038"/>
    <cellStyle name="RIGs input totals 5 2 2 2 2 25" xfId="29039"/>
    <cellStyle name="RIGs input totals 5 2 2 2 2 26" xfId="29040"/>
    <cellStyle name="RIGs input totals 5 2 2 2 2 27" xfId="29041"/>
    <cellStyle name="RIGs input totals 5 2 2 2 2 28" xfId="29042"/>
    <cellStyle name="RIGs input totals 5 2 2 2 2 29" xfId="29043"/>
    <cellStyle name="RIGs input totals 5 2 2 2 2 3" xfId="29044"/>
    <cellStyle name="RIGs input totals 5 2 2 2 2 30" xfId="29045"/>
    <cellStyle name="RIGs input totals 5 2 2 2 2 31" xfId="29046"/>
    <cellStyle name="RIGs input totals 5 2 2 2 2 32" xfId="29047"/>
    <cellStyle name="RIGs input totals 5 2 2 2 2 33" xfId="29048"/>
    <cellStyle name="RIGs input totals 5 2 2 2 2 34" xfId="29049"/>
    <cellStyle name="RIGs input totals 5 2 2 2 2 4" xfId="29050"/>
    <cellStyle name="RIGs input totals 5 2 2 2 2 5" xfId="29051"/>
    <cellStyle name="RIGs input totals 5 2 2 2 2 6" xfId="29052"/>
    <cellStyle name="RIGs input totals 5 2 2 2 2 7" xfId="29053"/>
    <cellStyle name="RIGs input totals 5 2 2 2 2 8" xfId="29054"/>
    <cellStyle name="RIGs input totals 5 2 2 2 2 9" xfId="29055"/>
    <cellStyle name="RIGs input totals 5 2 2 2 20" xfId="29056"/>
    <cellStyle name="RIGs input totals 5 2 2 2 21" xfId="29057"/>
    <cellStyle name="RIGs input totals 5 2 2 2 22" xfId="29058"/>
    <cellStyle name="RIGs input totals 5 2 2 2 23" xfId="29059"/>
    <cellStyle name="RIGs input totals 5 2 2 2 24" xfId="29060"/>
    <cellStyle name="RIGs input totals 5 2 2 2 25" xfId="29061"/>
    <cellStyle name="RIGs input totals 5 2 2 2 26" xfId="29062"/>
    <cellStyle name="RIGs input totals 5 2 2 2 27" xfId="29063"/>
    <cellStyle name="RIGs input totals 5 2 2 2 28" xfId="29064"/>
    <cellStyle name="RIGs input totals 5 2 2 2 29" xfId="29065"/>
    <cellStyle name="RIGs input totals 5 2 2 2 3" xfId="29066"/>
    <cellStyle name="RIGs input totals 5 2 2 2 3 10" xfId="38857"/>
    <cellStyle name="RIGs input totals 5 2 2 2 3 11" xfId="38858"/>
    <cellStyle name="RIGs input totals 5 2 2 2 3 12" xfId="38859"/>
    <cellStyle name="RIGs input totals 5 2 2 2 3 13" xfId="38860"/>
    <cellStyle name="RIGs input totals 5 2 2 2 3 2" xfId="38861"/>
    <cellStyle name="RIGs input totals 5 2 2 2 3 3" xfId="38862"/>
    <cellStyle name="RIGs input totals 5 2 2 2 3 4" xfId="38863"/>
    <cellStyle name="RIGs input totals 5 2 2 2 3 5" xfId="38864"/>
    <cellStyle name="RIGs input totals 5 2 2 2 3 6" xfId="38865"/>
    <cellStyle name="RIGs input totals 5 2 2 2 3 7" xfId="38866"/>
    <cellStyle name="RIGs input totals 5 2 2 2 3 8" xfId="38867"/>
    <cellStyle name="RIGs input totals 5 2 2 2 3 9" xfId="38868"/>
    <cellStyle name="RIGs input totals 5 2 2 2 30" xfId="29067"/>
    <cellStyle name="RIGs input totals 5 2 2 2 31" xfId="29068"/>
    <cellStyle name="RIGs input totals 5 2 2 2 4" xfId="29069"/>
    <cellStyle name="RIGs input totals 5 2 2 2 5" xfId="29070"/>
    <cellStyle name="RIGs input totals 5 2 2 2 6" xfId="29071"/>
    <cellStyle name="RIGs input totals 5 2 2 2 7" xfId="29072"/>
    <cellStyle name="RIGs input totals 5 2 2 2 8" xfId="29073"/>
    <cellStyle name="RIGs input totals 5 2 2 2 9" xfId="29074"/>
    <cellStyle name="RIGs input totals 5 2 2 2_4 28 1_Asst_Health_Crit_AllTO_RIIO_20110714pm" xfId="1800"/>
    <cellStyle name="RIGs input totals 5 2 2 20" xfId="29075"/>
    <cellStyle name="RIGs input totals 5 2 2 21" xfId="29076"/>
    <cellStyle name="RIGs input totals 5 2 2 22" xfId="29077"/>
    <cellStyle name="RIGs input totals 5 2 2 23" xfId="29078"/>
    <cellStyle name="RIGs input totals 5 2 2 24" xfId="29079"/>
    <cellStyle name="RIGs input totals 5 2 2 25" xfId="29080"/>
    <cellStyle name="RIGs input totals 5 2 2 26" xfId="29081"/>
    <cellStyle name="RIGs input totals 5 2 2 27" xfId="29082"/>
    <cellStyle name="RIGs input totals 5 2 2 28" xfId="29083"/>
    <cellStyle name="RIGs input totals 5 2 2 29" xfId="29084"/>
    <cellStyle name="RIGs input totals 5 2 2 3" xfId="1801"/>
    <cellStyle name="RIGs input totals 5 2 2 3 10" xfId="29085"/>
    <cellStyle name="RIGs input totals 5 2 2 3 11" xfId="29086"/>
    <cellStyle name="RIGs input totals 5 2 2 3 12" xfId="29087"/>
    <cellStyle name="RIGs input totals 5 2 2 3 13" xfId="29088"/>
    <cellStyle name="RIGs input totals 5 2 2 3 14" xfId="29089"/>
    <cellStyle name="RIGs input totals 5 2 2 3 15" xfId="29090"/>
    <cellStyle name="RIGs input totals 5 2 2 3 16" xfId="29091"/>
    <cellStyle name="RIGs input totals 5 2 2 3 17" xfId="29092"/>
    <cellStyle name="RIGs input totals 5 2 2 3 18" xfId="29093"/>
    <cellStyle name="RIGs input totals 5 2 2 3 19" xfId="29094"/>
    <cellStyle name="RIGs input totals 5 2 2 3 2" xfId="29095"/>
    <cellStyle name="RIGs input totals 5 2 2 3 2 10" xfId="38869"/>
    <cellStyle name="RIGs input totals 5 2 2 3 2 11" xfId="38870"/>
    <cellStyle name="RIGs input totals 5 2 2 3 2 12" xfId="38871"/>
    <cellStyle name="RIGs input totals 5 2 2 3 2 13" xfId="38872"/>
    <cellStyle name="RIGs input totals 5 2 2 3 2 2" xfId="38873"/>
    <cellStyle name="RIGs input totals 5 2 2 3 2 3" xfId="38874"/>
    <cellStyle name="RIGs input totals 5 2 2 3 2 4" xfId="38875"/>
    <cellStyle name="RIGs input totals 5 2 2 3 2 5" xfId="38876"/>
    <cellStyle name="RIGs input totals 5 2 2 3 2 6" xfId="38877"/>
    <cellStyle name="RIGs input totals 5 2 2 3 2 7" xfId="38878"/>
    <cellStyle name="RIGs input totals 5 2 2 3 2 8" xfId="38879"/>
    <cellStyle name="RIGs input totals 5 2 2 3 2 9" xfId="38880"/>
    <cellStyle name="RIGs input totals 5 2 2 3 20" xfId="29096"/>
    <cellStyle name="RIGs input totals 5 2 2 3 21" xfId="29097"/>
    <cellStyle name="RIGs input totals 5 2 2 3 22" xfId="29098"/>
    <cellStyle name="RIGs input totals 5 2 2 3 23" xfId="29099"/>
    <cellStyle name="RIGs input totals 5 2 2 3 24" xfId="29100"/>
    <cellStyle name="RIGs input totals 5 2 2 3 25" xfId="29101"/>
    <cellStyle name="RIGs input totals 5 2 2 3 26" xfId="29102"/>
    <cellStyle name="RIGs input totals 5 2 2 3 27" xfId="29103"/>
    <cellStyle name="RIGs input totals 5 2 2 3 28" xfId="29104"/>
    <cellStyle name="RIGs input totals 5 2 2 3 29" xfId="29105"/>
    <cellStyle name="RIGs input totals 5 2 2 3 3" xfId="29106"/>
    <cellStyle name="RIGs input totals 5 2 2 3 30" xfId="29107"/>
    <cellStyle name="RIGs input totals 5 2 2 3 4" xfId="29108"/>
    <cellStyle name="RIGs input totals 5 2 2 3 5" xfId="29109"/>
    <cellStyle name="RIGs input totals 5 2 2 3 6" xfId="29110"/>
    <cellStyle name="RIGs input totals 5 2 2 3 7" xfId="29111"/>
    <cellStyle name="RIGs input totals 5 2 2 3 8" xfId="29112"/>
    <cellStyle name="RIGs input totals 5 2 2 3 9" xfId="29113"/>
    <cellStyle name="RIGs input totals 5 2 2 30" xfId="29114"/>
    <cellStyle name="RIGs input totals 5 2 2 31" xfId="29115"/>
    <cellStyle name="RIGs input totals 5 2 2 32" xfId="29116"/>
    <cellStyle name="RIGs input totals 5 2 2 33" xfId="29117"/>
    <cellStyle name="RIGs input totals 5 2 2 4" xfId="1802"/>
    <cellStyle name="RIGs input totals 5 2 2 4 10" xfId="29118"/>
    <cellStyle name="RIGs input totals 5 2 2 4 11" xfId="29119"/>
    <cellStyle name="RIGs input totals 5 2 2 4 12" xfId="29120"/>
    <cellStyle name="RIGs input totals 5 2 2 4 13" xfId="29121"/>
    <cellStyle name="RIGs input totals 5 2 2 4 14" xfId="29122"/>
    <cellStyle name="RIGs input totals 5 2 2 4 15" xfId="29123"/>
    <cellStyle name="RIGs input totals 5 2 2 4 16" xfId="29124"/>
    <cellStyle name="RIGs input totals 5 2 2 4 17" xfId="29125"/>
    <cellStyle name="RIGs input totals 5 2 2 4 18" xfId="29126"/>
    <cellStyle name="RIGs input totals 5 2 2 4 19" xfId="29127"/>
    <cellStyle name="RIGs input totals 5 2 2 4 2" xfId="29128"/>
    <cellStyle name="RIGs input totals 5 2 2 4 2 10" xfId="38881"/>
    <cellStyle name="RIGs input totals 5 2 2 4 2 11" xfId="38882"/>
    <cellStyle name="RIGs input totals 5 2 2 4 2 12" xfId="38883"/>
    <cellStyle name="RIGs input totals 5 2 2 4 2 13" xfId="38884"/>
    <cellStyle name="RIGs input totals 5 2 2 4 2 2" xfId="38885"/>
    <cellStyle name="RIGs input totals 5 2 2 4 2 3" xfId="38886"/>
    <cellStyle name="RIGs input totals 5 2 2 4 2 4" xfId="38887"/>
    <cellStyle name="RIGs input totals 5 2 2 4 2 5" xfId="38888"/>
    <cellStyle name="RIGs input totals 5 2 2 4 2 6" xfId="38889"/>
    <cellStyle name="RIGs input totals 5 2 2 4 2 7" xfId="38890"/>
    <cellStyle name="RIGs input totals 5 2 2 4 2 8" xfId="38891"/>
    <cellStyle name="RIGs input totals 5 2 2 4 2 9" xfId="38892"/>
    <cellStyle name="RIGs input totals 5 2 2 4 20" xfId="29129"/>
    <cellStyle name="RIGs input totals 5 2 2 4 21" xfId="29130"/>
    <cellStyle name="RIGs input totals 5 2 2 4 22" xfId="29131"/>
    <cellStyle name="RIGs input totals 5 2 2 4 23" xfId="29132"/>
    <cellStyle name="RIGs input totals 5 2 2 4 24" xfId="29133"/>
    <cellStyle name="RIGs input totals 5 2 2 4 25" xfId="29134"/>
    <cellStyle name="RIGs input totals 5 2 2 4 26" xfId="29135"/>
    <cellStyle name="RIGs input totals 5 2 2 4 27" xfId="29136"/>
    <cellStyle name="RIGs input totals 5 2 2 4 28" xfId="29137"/>
    <cellStyle name="RIGs input totals 5 2 2 4 29" xfId="29138"/>
    <cellStyle name="RIGs input totals 5 2 2 4 3" xfId="29139"/>
    <cellStyle name="RIGs input totals 5 2 2 4 30" xfId="29140"/>
    <cellStyle name="RIGs input totals 5 2 2 4 4" xfId="29141"/>
    <cellStyle name="RIGs input totals 5 2 2 4 5" xfId="29142"/>
    <cellStyle name="RIGs input totals 5 2 2 4 6" xfId="29143"/>
    <cellStyle name="RIGs input totals 5 2 2 4 7" xfId="29144"/>
    <cellStyle name="RIGs input totals 5 2 2 4 8" xfId="29145"/>
    <cellStyle name="RIGs input totals 5 2 2 4 9" xfId="29146"/>
    <cellStyle name="RIGs input totals 5 2 2 5" xfId="29147"/>
    <cellStyle name="RIGs input totals 5 2 2 5 10" xfId="38893"/>
    <cellStyle name="RIGs input totals 5 2 2 5 11" xfId="38894"/>
    <cellStyle name="RIGs input totals 5 2 2 5 12" xfId="38895"/>
    <cellStyle name="RIGs input totals 5 2 2 5 13" xfId="38896"/>
    <cellStyle name="RIGs input totals 5 2 2 5 2" xfId="38897"/>
    <cellStyle name="RIGs input totals 5 2 2 5 3" xfId="38898"/>
    <cellStyle name="RIGs input totals 5 2 2 5 4" xfId="38899"/>
    <cellStyle name="RIGs input totals 5 2 2 5 5" xfId="38900"/>
    <cellStyle name="RIGs input totals 5 2 2 5 6" xfId="38901"/>
    <cellStyle name="RIGs input totals 5 2 2 5 7" xfId="38902"/>
    <cellStyle name="RIGs input totals 5 2 2 5 8" xfId="38903"/>
    <cellStyle name="RIGs input totals 5 2 2 5 9" xfId="38904"/>
    <cellStyle name="RIGs input totals 5 2 2 6" xfId="29148"/>
    <cellStyle name="RIGs input totals 5 2 2 7" xfId="29149"/>
    <cellStyle name="RIGs input totals 5 2 2 8" xfId="29150"/>
    <cellStyle name="RIGs input totals 5 2 2 9" xfId="29151"/>
    <cellStyle name="RIGs input totals 5 2 2_4 28 1_Asst_Health_Crit_AllTO_RIIO_20110714pm" xfId="1803"/>
    <cellStyle name="RIGs input totals 5 2 20" xfId="29152"/>
    <cellStyle name="RIGs input totals 5 2 21" xfId="29153"/>
    <cellStyle name="RIGs input totals 5 2 22" xfId="29154"/>
    <cellStyle name="RIGs input totals 5 2 23" xfId="29155"/>
    <cellStyle name="RIGs input totals 5 2 24" xfId="29156"/>
    <cellStyle name="RIGs input totals 5 2 25" xfId="29157"/>
    <cellStyle name="RIGs input totals 5 2 26" xfId="29158"/>
    <cellStyle name="RIGs input totals 5 2 27" xfId="29159"/>
    <cellStyle name="RIGs input totals 5 2 28" xfId="29160"/>
    <cellStyle name="RIGs input totals 5 2 29" xfId="29161"/>
    <cellStyle name="RIGs input totals 5 2 3" xfId="1804"/>
    <cellStyle name="RIGs input totals 5 2 3 10" xfId="29162"/>
    <cellStyle name="RIGs input totals 5 2 3 11" xfId="29163"/>
    <cellStyle name="RIGs input totals 5 2 3 12" xfId="29164"/>
    <cellStyle name="RIGs input totals 5 2 3 13" xfId="29165"/>
    <cellStyle name="RIGs input totals 5 2 3 14" xfId="29166"/>
    <cellStyle name="RIGs input totals 5 2 3 15" xfId="29167"/>
    <cellStyle name="RIGs input totals 5 2 3 16" xfId="29168"/>
    <cellStyle name="RIGs input totals 5 2 3 17" xfId="29169"/>
    <cellStyle name="RIGs input totals 5 2 3 18" xfId="29170"/>
    <cellStyle name="RIGs input totals 5 2 3 19" xfId="29171"/>
    <cellStyle name="RIGs input totals 5 2 3 2" xfId="1805"/>
    <cellStyle name="RIGs input totals 5 2 3 2 10" xfId="29172"/>
    <cellStyle name="RIGs input totals 5 2 3 2 11" xfId="29173"/>
    <cellStyle name="RIGs input totals 5 2 3 2 12" xfId="29174"/>
    <cellStyle name="RIGs input totals 5 2 3 2 13" xfId="29175"/>
    <cellStyle name="RIGs input totals 5 2 3 2 14" xfId="29176"/>
    <cellStyle name="RIGs input totals 5 2 3 2 15" xfId="29177"/>
    <cellStyle name="RIGs input totals 5 2 3 2 16" xfId="29178"/>
    <cellStyle name="RIGs input totals 5 2 3 2 17" xfId="29179"/>
    <cellStyle name="RIGs input totals 5 2 3 2 18" xfId="29180"/>
    <cellStyle name="RIGs input totals 5 2 3 2 19" xfId="29181"/>
    <cellStyle name="RIGs input totals 5 2 3 2 2" xfId="29182"/>
    <cellStyle name="RIGs input totals 5 2 3 2 2 10" xfId="38905"/>
    <cellStyle name="RIGs input totals 5 2 3 2 2 11" xfId="38906"/>
    <cellStyle name="RIGs input totals 5 2 3 2 2 12" xfId="38907"/>
    <cellStyle name="RIGs input totals 5 2 3 2 2 13" xfId="38908"/>
    <cellStyle name="RIGs input totals 5 2 3 2 2 2" xfId="38909"/>
    <cellStyle name="RIGs input totals 5 2 3 2 2 3" xfId="38910"/>
    <cellStyle name="RIGs input totals 5 2 3 2 2 4" xfId="38911"/>
    <cellStyle name="RIGs input totals 5 2 3 2 2 5" xfId="38912"/>
    <cellStyle name="RIGs input totals 5 2 3 2 2 6" xfId="38913"/>
    <cellStyle name="RIGs input totals 5 2 3 2 2 7" xfId="38914"/>
    <cellStyle name="RIGs input totals 5 2 3 2 2 8" xfId="38915"/>
    <cellStyle name="RIGs input totals 5 2 3 2 2 9" xfId="38916"/>
    <cellStyle name="RIGs input totals 5 2 3 2 20" xfId="29183"/>
    <cellStyle name="RIGs input totals 5 2 3 2 21" xfId="29184"/>
    <cellStyle name="RIGs input totals 5 2 3 2 22" xfId="29185"/>
    <cellStyle name="RIGs input totals 5 2 3 2 23" xfId="29186"/>
    <cellStyle name="RIGs input totals 5 2 3 2 24" xfId="29187"/>
    <cellStyle name="RIGs input totals 5 2 3 2 25" xfId="29188"/>
    <cellStyle name="RIGs input totals 5 2 3 2 26" xfId="29189"/>
    <cellStyle name="RIGs input totals 5 2 3 2 27" xfId="29190"/>
    <cellStyle name="RIGs input totals 5 2 3 2 28" xfId="29191"/>
    <cellStyle name="RIGs input totals 5 2 3 2 29" xfId="29192"/>
    <cellStyle name="RIGs input totals 5 2 3 2 3" xfId="29193"/>
    <cellStyle name="RIGs input totals 5 2 3 2 30" xfId="29194"/>
    <cellStyle name="RIGs input totals 5 2 3 2 31" xfId="29195"/>
    <cellStyle name="RIGs input totals 5 2 3 2 32" xfId="29196"/>
    <cellStyle name="RIGs input totals 5 2 3 2 33" xfId="29197"/>
    <cellStyle name="RIGs input totals 5 2 3 2 34" xfId="29198"/>
    <cellStyle name="RIGs input totals 5 2 3 2 4" xfId="29199"/>
    <cellStyle name="RIGs input totals 5 2 3 2 5" xfId="29200"/>
    <cellStyle name="RIGs input totals 5 2 3 2 6" xfId="29201"/>
    <cellStyle name="RIGs input totals 5 2 3 2 7" xfId="29202"/>
    <cellStyle name="RIGs input totals 5 2 3 2 8" xfId="29203"/>
    <cellStyle name="RIGs input totals 5 2 3 2 9" xfId="29204"/>
    <cellStyle name="RIGs input totals 5 2 3 20" xfId="29205"/>
    <cellStyle name="RIGs input totals 5 2 3 21" xfId="29206"/>
    <cellStyle name="RIGs input totals 5 2 3 22" xfId="29207"/>
    <cellStyle name="RIGs input totals 5 2 3 23" xfId="29208"/>
    <cellStyle name="RIGs input totals 5 2 3 24" xfId="29209"/>
    <cellStyle name="RIGs input totals 5 2 3 25" xfId="29210"/>
    <cellStyle name="RIGs input totals 5 2 3 26" xfId="29211"/>
    <cellStyle name="RIGs input totals 5 2 3 27" xfId="29212"/>
    <cellStyle name="RIGs input totals 5 2 3 28" xfId="29213"/>
    <cellStyle name="RIGs input totals 5 2 3 29" xfId="29214"/>
    <cellStyle name="RIGs input totals 5 2 3 3" xfId="29215"/>
    <cellStyle name="RIGs input totals 5 2 3 3 10" xfId="38917"/>
    <cellStyle name="RIGs input totals 5 2 3 3 11" xfId="38918"/>
    <cellStyle name="RIGs input totals 5 2 3 3 12" xfId="38919"/>
    <cellStyle name="RIGs input totals 5 2 3 3 13" xfId="38920"/>
    <cellStyle name="RIGs input totals 5 2 3 3 2" xfId="38921"/>
    <cellStyle name="RIGs input totals 5 2 3 3 3" xfId="38922"/>
    <cellStyle name="RIGs input totals 5 2 3 3 4" xfId="38923"/>
    <cellStyle name="RIGs input totals 5 2 3 3 5" xfId="38924"/>
    <cellStyle name="RIGs input totals 5 2 3 3 6" xfId="38925"/>
    <cellStyle name="RIGs input totals 5 2 3 3 7" xfId="38926"/>
    <cellStyle name="RIGs input totals 5 2 3 3 8" xfId="38927"/>
    <cellStyle name="RIGs input totals 5 2 3 3 9" xfId="38928"/>
    <cellStyle name="RIGs input totals 5 2 3 30" xfId="29216"/>
    <cellStyle name="RIGs input totals 5 2 3 31" xfId="29217"/>
    <cellStyle name="RIGs input totals 5 2 3 32" xfId="29218"/>
    <cellStyle name="RIGs input totals 5 2 3 33" xfId="29219"/>
    <cellStyle name="RIGs input totals 5 2 3 34" xfId="29220"/>
    <cellStyle name="RIGs input totals 5 2 3 35" xfId="29221"/>
    <cellStyle name="RIGs input totals 5 2 3 4" xfId="29222"/>
    <cellStyle name="RIGs input totals 5 2 3 5" xfId="29223"/>
    <cellStyle name="RIGs input totals 5 2 3 6" xfId="29224"/>
    <cellStyle name="RIGs input totals 5 2 3 7" xfId="29225"/>
    <cellStyle name="RIGs input totals 5 2 3 8" xfId="29226"/>
    <cellStyle name="RIGs input totals 5 2 3 9" xfId="29227"/>
    <cellStyle name="RIGs input totals 5 2 3_4 28 1_Asst_Health_Crit_AllTO_RIIO_20110714pm" xfId="1806"/>
    <cellStyle name="RIGs input totals 5 2 30" xfId="29228"/>
    <cellStyle name="RIGs input totals 5 2 31" xfId="29229"/>
    <cellStyle name="RIGs input totals 5 2 32" xfId="29230"/>
    <cellStyle name="RIGs input totals 5 2 33" xfId="29231"/>
    <cellStyle name="RIGs input totals 5 2 34" xfId="29232"/>
    <cellStyle name="RIGs input totals 5 2 35" xfId="29233"/>
    <cellStyle name="RIGs input totals 5 2 36" xfId="29234"/>
    <cellStyle name="RIGs input totals 5 2 37" xfId="29235"/>
    <cellStyle name="RIGs input totals 5 2 38" xfId="29236"/>
    <cellStyle name="RIGs input totals 5 2 39" xfId="29237"/>
    <cellStyle name="RIGs input totals 5 2 4" xfId="1807"/>
    <cellStyle name="RIGs input totals 5 2 4 10" xfId="29238"/>
    <cellStyle name="RIGs input totals 5 2 4 11" xfId="29239"/>
    <cellStyle name="RIGs input totals 5 2 4 12" xfId="29240"/>
    <cellStyle name="RIGs input totals 5 2 4 13" xfId="29241"/>
    <cellStyle name="RIGs input totals 5 2 4 14" xfId="29242"/>
    <cellStyle name="RIGs input totals 5 2 4 15" xfId="29243"/>
    <cellStyle name="RIGs input totals 5 2 4 16" xfId="29244"/>
    <cellStyle name="RIGs input totals 5 2 4 17" xfId="29245"/>
    <cellStyle name="RIGs input totals 5 2 4 18" xfId="29246"/>
    <cellStyle name="RIGs input totals 5 2 4 19" xfId="29247"/>
    <cellStyle name="RIGs input totals 5 2 4 2" xfId="29248"/>
    <cellStyle name="RIGs input totals 5 2 4 2 10" xfId="38929"/>
    <cellStyle name="RIGs input totals 5 2 4 2 11" xfId="38930"/>
    <cellStyle name="RIGs input totals 5 2 4 2 12" xfId="38931"/>
    <cellStyle name="RIGs input totals 5 2 4 2 13" xfId="38932"/>
    <cellStyle name="RIGs input totals 5 2 4 2 2" xfId="38933"/>
    <cellStyle name="RIGs input totals 5 2 4 2 3" xfId="38934"/>
    <cellStyle name="RIGs input totals 5 2 4 2 4" xfId="38935"/>
    <cellStyle name="RIGs input totals 5 2 4 2 5" xfId="38936"/>
    <cellStyle name="RIGs input totals 5 2 4 2 6" xfId="38937"/>
    <cellStyle name="RIGs input totals 5 2 4 2 7" xfId="38938"/>
    <cellStyle name="RIGs input totals 5 2 4 2 8" xfId="38939"/>
    <cellStyle name="RIGs input totals 5 2 4 2 9" xfId="38940"/>
    <cellStyle name="RIGs input totals 5 2 4 20" xfId="29249"/>
    <cellStyle name="RIGs input totals 5 2 4 21" xfId="29250"/>
    <cellStyle name="RIGs input totals 5 2 4 22" xfId="29251"/>
    <cellStyle name="RIGs input totals 5 2 4 23" xfId="29252"/>
    <cellStyle name="RIGs input totals 5 2 4 24" xfId="29253"/>
    <cellStyle name="RIGs input totals 5 2 4 25" xfId="29254"/>
    <cellStyle name="RIGs input totals 5 2 4 26" xfId="29255"/>
    <cellStyle name="RIGs input totals 5 2 4 27" xfId="29256"/>
    <cellStyle name="RIGs input totals 5 2 4 28" xfId="29257"/>
    <cellStyle name="RIGs input totals 5 2 4 29" xfId="29258"/>
    <cellStyle name="RIGs input totals 5 2 4 3" xfId="29259"/>
    <cellStyle name="RIGs input totals 5 2 4 30" xfId="29260"/>
    <cellStyle name="RIGs input totals 5 2 4 31" xfId="29261"/>
    <cellStyle name="RIGs input totals 5 2 4 32" xfId="29262"/>
    <cellStyle name="RIGs input totals 5 2 4 33" xfId="29263"/>
    <cellStyle name="RIGs input totals 5 2 4 34" xfId="29264"/>
    <cellStyle name="RIGs input totals 5 2 4 4" xfId="29265"/>
    <cellStyle name="RIGs input totals 5 2 4 5" xfId="29266"/>
    <cellStyle name="RIGs input totals 5 2 4 6" xfId="29267"/>
    <cellStyle name="RIGs input totals 5 2 4 7" xfId="29268"/>
    <cellStyle name="RIGs input totals 5 2 4 8" xfId="29269"/>
    <cellStyle name="RIGs input totals 5 2 4 9" xfId="29270"/>
    <cellStyle name="RIGs input totals 5 2 5" xfId="1808"/>
    <cellStyle name="RIGs input totals 5 2 5 10" xfId="29271"/>
    <cellStyle name="RIGs input totals 5 2 5 11" xfId="29272"/>
    <cellStyle name="RIGs input totals 5 2 5 12" xfId="29273"/>
    <cellStyle name="RIGs input totals 5 2 5 13" xfId="29274"/>
    <cellStyle name="RIGs input totals 5 2 5 14" xfId="29275"/>
    <cellStyle name="RIGs input totals 5 2 5 15" xfId="29276"/>
    <cellStyle name="RIGs input totals 5 2 5 16" xfId="29277"/>
    <cellStyle name="RIGs input totals 5 2 5 17" xfId="29278"/>
    <cellStyle name="RIGs input totals 5 2 5 18" xfId="29279"/>
    <cellStyle name="RIGs input totals 5 2 5 19" xfId="29280"/>
    <cellStyle name="RIGs input totals 5 2 5 2" xfId="29281"/>
    <cellStyle name="RIGs input totals 5 2 5 2 10" xfId="38941"/>
    <cellStyle name="RIGs input totals 5 2 5 2 11" xfId="38942"/>
    <cellStyle name="RIGs input totals 5 2 5 2 12" xfId="38943"/>
    <cellStyle name="RIGs input totals 5 2 5 2 13" xfId="38944"/>
    <cellStyle name="RIGs input totals 5 2 5 2 2" xfId="38945"/>
    <cellStyle name="RIGs input totals 5 2 5 2 3" xfId="38946"/>
    <cellStyle name="RIGs input totals 5 2 5 2 4" xfId="38947"/>
    <cellStyle name="RIGs input totals 5 2 5 2 5" xfId="38948"/>
    <cellStyle name="RIGs input totals 5 2 5 2 6" xfId="38949"/>
    <cellStyle name="RIGs input totals 5 2 5 2 7" xfId="38950"/>
    <cellStyle name="RIGs input totals 5 2 5 2 8" xfId="38951"/>
    <cellStyle name="RIGs input totals 5 2 5 2 9" xfId="38952"/>
    <cellStyle name="RIGs input totals 5 2 5 20" xfId="29282"/>
    <cellStyle name="RIGs input totals 5 2 5 21" xfId="29283"/>
    <cellStyle name="RIGs input totals 5 2 5 22" xfId="29284"/>
    <cellStyle name="RIGs input totals 5 2 5 23" xfId="29285"/>
    <cellStyle name="RIGs input totals 5 2 5 24" xfId="29286"/>
    <cellStyle name="RIGs input totals 5 2 5 25" xfId="29287"/>
    <cellStyle name="RIGs input totals 5 2 5 26" xfId="29288"/>
    <cellStyle name="RIGs input totals 5 2 5 27" xfId="29289"/>
    <cellStyle name="RIGs input totals 5 2 5 28" xfId="29290"/>
    <cellStyle name="RIGs input totals 5 2 5 29" xfId="29291"/>
    <cellStyle name="RIGs input totals 5 2 5 3" xfId="29292"/>
    <cellStyle name="RIGs input totals 5 2 5 30" xfId="29293"/>
    <cellStyle name="RIGs input totals 5 2 5 31" xfId="29294"/>
    <cellStyle name="RIGs input totals 5 2 5 32" xfId="29295"/>
    <cellStyle name="RIGs input totals 5 2 5 33" xfId="29296"/>
    <cellStyle name="RIGs input totals 5 2 5 34" xfId="29297"/>
    <cellStyle name="RIGs input totals 5 2 5 4" xfId="29298"/>
    <cellStyle name="RIGs input totals 5 2 5 5" xfId="29299"/>
    <cellStyle name="RIGs input totals 5 2 5 6" xfId="29300"/>
    <cellStyle name="RIGs input totals 5 2 5 7" xfId="29301"/>
    <cellStyle name="RIGs input totals 5 2 5 8" xfId="29302"/>
    <cellStyle name="RIGs input totals 5 2 5 9" xfId="29303"/>
    <cellStyle name="RIGs input totals 5 2 6" xfId="29304"/>
    <cellStyle name="RIGs input totals 5 2 6 10" xfId="38953"/>
    <cellStyle name="RIGs input totals 5 2 6 11" xfId="38954"/>
    <cellStyle name="RIGs input totals 5 2 6 12" xfId="38955"/>
    <cellStyle name="RIGs input totals 5 2 6 13" xfId="38956"/>
    <cellStyle name="RIGs input totals 5 2 6 2" xfId="38957"/>
    <cellStyle name="RIGs input totals 5 2 6 3" xfId="38958"/>
    <cellStyle name="RIGs input totals 5 2 6 4" xfId="38959"/>
    <cellStyle name="RIGs input totals 5 2 6 5" xfId="38960"/>
    <cellStyle name="RIGs input totals 5 2 6 6" xfId="38961"/>
    <cellStyle name="RIGs input totals 5 2 6 7" xfId="38962"/>
    <cellStyle name="RIGs input totals 5 2 6 8" xfId="38963"/>
    <cellStyle name="RIGs input totals 5 2 6 9" xfId="38964"/>
    <cellStyle name="RIGs input totals 5 2 7" xfId="29305"/>
    <cellStyle name="RIGs input totals 5 2 8" xfId="29306"/>
    <cellStyle name="RIGs input totals 5 2 9" xfId="29307"/>
    <cellStyle name="RIGs input totals 5 2_4 28 1_Asst_Health_Crit_AllTO_RIIO_20110714pm" xfId="1809"/>
    <cellStyle name="RIGs input totals 5 20" xfId="29308"/>
    <cellStyle name="RIGs input totals 5 21" xfId="29309"/>
    <cellStyle name="RIGs input totals 5 22" xfId="29310"/>
    <cellStyle name="RIGs input totals 5 23" xfId="29311"/>
    <cellStyle name="RIGs input totals 5 24" xfId="29312"/>
    <cellStyle name="RIGs input totals 5 25" xfId="29313"/>
    <cellStyle name="RIGs input totals 5 26" xfId="29314"/>
    <cellStyle name="RIGs input totals 5 27" xfId="29315"/>
    <cellStyle name="RIGs input totals 5 28" xfId="29316"/>
    <cellStyle name="RIGs input totals 5 29" xfId="29317"/>
    <cellStyle name="RIGs input totals 5 3" xfId="1810"/>
    <cellStyle name="RIGs input totals 5 3 10" xfId="29318"/>
    <cellStyle name="RIGs input totals 5 3 11" xfId="29319"/>
    <cellStyle name="RIGs input totals 5 3 12" xfId="29320"/>
    <cellStyle name="RIGs input totals 5 3 13" xfId="29321"/>
    <cellStyle name="RIGs input totals 5 3 14" xfId="29322"/>
    <cellStyle name="RIGs input totals 5 3 15" xfId="29323"/>
    <cellStyle name="RIGs input totals 5 3 16" xfId="29324"/>
    <cellStyle name="RIGs input totals 5 3 17" xfId="29325"/>
    <cellStyle name="RIGs input totals 5 3 18" xfId="29326"/>
    <cellStyle name="RIGs input totals 5 3 19" xfId="29327"/>
    <cellStyle name="RIGs input totals 5 3 2" xfId="1811"/>
    <cellStyle name="RIGs input totals 5 3 2 10" xfId="29328"/>
    <cellStyle name="RIGs input totals 5 3 2 11" xfId="29329"/>
    <cellStyle name="RIGs input totals 5 3 2 12" xfId="29330"/>
    <cellStyle name="RIGs input totals 5 3 2 13" xfId="29331"/>
    <cellStyle name="RIGs input totals 5 3 2 14" xfId="29332"/>
    <cellStyle name="RIGs input totals 5 3 2 15" xfId="29333"/>
    <cellStyle name="RIGs input totals 5 3 2 16" xfId="29334"/>
    <cellStyle name="RIGs input totals 5 3 2 17" xfId="29335"/>
    <cellStyle name="RIGs input totals 5 3 2 18" xfId="29336"/>
    <cellStyle name="RIGs input totals 5 3 2 19" xfId="29337"/>
    <cellStyle name="RIGs input totals 5 3 2 2" xfId="29338"/>
    <cellStyle name="RIGs input totals 5 3 2 2 10" xfId="38965"/>
    <cellStyle name="RIGs input totals 5 3 2 2 11" xfId="38966"/>
    <cellStyle name="RIGs input totals 5 3 2 2 12" xfId="38967"/>
    <cellStyle name="RIGs input totals 5 3 2 2 13" xfId="38968"/>
    <cellStyle name="RIGs input totals 5 3 2 2 2" xfId="38969"/>
    <cellStyle name="RIGs input totals 5 3 2 2 3" xfId="38970"/>
    <cellStyle name="RIGs input totals 5 3 2 2 4" xfId="38971"/>
    <cellStyle name="RIGs input totals 5 3 2 2 5" xfId="38972"/>
    <cellStyle name="RIGs input totals 5 3 2 2 6" xfId="38973"/>
    <cellStyle name="RIGs input totals 5 3 2 2 7" xfId="38974"/>
    <cellStyle name="RIGs input totals 5 3 2 2 8" xfId="38975"/>
    <cellStyle name="RIGs input totals 5 3 2 2 9" xfId="38976"/>
    <cellStyle name="RIGs input totals 5 3 2 20" xfId="29339"/>
    <cellStyle name="RIGs input totals 5 3 2 21" xfId="29340"/>
    <cellStyle name="RIGs input totals 5 3 2 22" xfId="29341"/>
    <cellStyle name="RIGs input totals 5 3 2 23" xfId="29342"/>
    <cellStyle name="RIGs input totals 5 3 2 24" xfId="29343"/>
    <cellStyle name="RIGs input totals 5 3 2 25" xfId="29344"/>
    <cellStyle name="RIGs input totals 5 3 2 26" xfId="29345"/>
    <cellStyle name="RIGs input totals 5 3 2 27" xfId="29346"/>
    <cellStyle name="RIGs input totals 5 3 2 28" xfId="29347"/>
    <cellStyle name="RIGs input totals 5 3 2 29" xfId="29348"/>
    <cellStyle name="RIGs input totals 5 3 2 3" xfId="29349"/>
    <cellStyle name="RIGs input totals 5 3 2 30" xfId="29350"/>
    <cellStyle name="RIGs input totals 5 3 2 31" xfId="29351"/>
    <cellStyle name="RIGs input totals 5 3 2 32" xfId="29352"/>
    <cellStyle name="RIGs input totals 5 3 2 33" xfId="29353"/>
    <cellStyle name="RIGs input totals 5 3 2 34" xfId="29354"/>
    <cellStyle name="RIGs input totals 5 3 2 4" xfId="29355"/>
    <cellStyle name="RIGs input totals 5 3 2 5" xfId="29356"/>
    <cellStyle name="RIGs input totals 5 3 2 6" xfId="29357"/>
    <cellStyle name="RIGs input totals 5 3 2 7" xfId="29358"/>
    <cellStyle name="RIGs input totals 5 3 2 8" xfId="29359"/>
    <cellStyle name="RIGs input totals 5 3 2 9" xfId="29360"/>
    <cellStyle name="RIGs input totals 5 3 20" xfId="29361"/>
    <cellStyle name="RIGs input totals 5 3 21" xfId="29362"/>
    <cellStyle name="RIGs input totals 5 3 22" xfId="29363"/>
    <cellStyle name="RIGs input totals 5 3 23" xfId="29364"/>
    <cellStyle name="RIGs input totals 5 3 24" xfId="29365"/>
    <cellStyle name="RIGs input totals 5 3 25" xfId="29366"/>
    <cellStyle name="RIGs input totals 5 3 26" xfId="29367"/>
    <cellStyle name="RIGs input totals 5 3 27" xfId="29368"/>
    <cellStyle name="RIGs input totals 5 3 28" xfId="29369"/>
    <cellStyle name="RIGs input totals 5 3 29" xfId="29370"/>
    <cellStyle name="RIGs input totals 5 3 3" xfId="29371"/>
    <cellStyle name="RIGs input totals 5 3 3 10" xfId="38977"/>
    <cellStyle name="RIGs input totals 5 3 3 11" xfId="38978"/>
    <cellStyle name="RIGs input totals 5 3 3 12" xfId="38979"/>
    <cellStyle name="RIGs input totals 5 3 3 13" xfId="38980"/>
    <cellStyle name="RIGs input totals 5 3 3 2" xfId="38981"/>
    <cellStyle name="RIGs input totals 5 3 3 3" xfId="38982"/>
    <cellStyle name="RIGs input totals 5 3 3 4" xfId="38983"/>
    <cellStyle name="RIGs input totals 5 3 3 5" xfId="38984"/>
    <cellStyle name="RIGs input totals 5 3 3 6" xfId="38985"/>
    <cellStyle name="RIGs input totals 5 3 3 7" xfId="38986"/>
    <cellStyle name="RIGs input totals 5 3 3 8" xfId="38987"/>
    <cellStyle name="RIGs input totals 5 3 3 9" xfId="38988"/>
    <cellStyle name="RIGs input totals 5 3 30" xfId="29372"/>
    <cellStyle name="RIGs input totals 5 3 31" xfId="29373"/>
    <cellStyle name="RIGs input totals 5 3 32" xfId="29374"/>
    <cellStyle name="RIGs input totals 5 3 33" xfId="29375"/>
    <cellStyle name="RIGs input totals 5 3 34" xfId="29376"/>
    <cellStyle name="RIGs input totals 5 3 35" xfId="29377"/>
    <cellStyle name="RIGs input totals 5 3 4" xfId="29378"/>
    <cellStyle name="RIGs input totals 5 3 5" xfId="29379"/>
    <cellStyle name="RIGs input totals 5 3 6" xfId="29380"/>
    <cellStyle name="RIGs input totals 5 3 7" xfId="29381"/>
    <cellStyle name="RIGs input totals 5 3 8" xfId="29382"/>
    <cellStyle name="RIGs input totals 5 3 9" xfId="29383"/>
    <cellStyle name="RIGs input totals 5 3_4 28 1_Asst_Health_Crit_AllTO_RIIO_20110714pm" xfId="1812"/>
    <cellStyle name="RIGs input totals 5 30" xfId="29384"/>
    <cellStyle name="RIGs input totals 5 31" xfId="29385"/>
    <cellStyle name="RIGs input totals 5 32" xfId="29386"/>
    <cellStyle name="RIGs input totals 5 33" xfId="29387"/>
    <cellStyle name="RIGs input totals 5 34" xfId="29388"/>
    <cellStyle name="RIGs input totals 5 35" xfId="29389"/>
    <cellStyle name="RIGs input totals 5 36" xfId="29390"/>
    <cellStyle name="RIGs input totals 5 37" xfId="29391"/>
    <cellStyle name="RIGs input totals 5 38" xfId="29392"/>
    <cellStyle name="RIGs input totals 5 39" xfId="29393"/>
    <cellStyle name="RIGs input totals 5 4" xfId="1813"/>
    <cellStyle name="RIGs input totals 5 4 10" xfId="29394"/>
    <cellStyle name="RIGs input totals 5 4 11" xfId="29395"/>
    <cellStyle name="RIGs input totals 5 4 12" xfId="29396"/>
    <cellStyle name="RIGs input totals 5 4 13" xfId="29397"/>
    <cellStyle name="RIGs input totals 5 4 14" xfId="29398"/>
    <cellStyle name="RIGs input totals 5 4 15" xfId="29399"/>
    <cellStyle name="RIGs input totals 5 4 16" xfId="29400"/>
    <cellStyle name="RIGs input totals 5 4 17" xfId="29401"/>
    <cellStyle name="RIGs input totals 5 4 18" xfId="29402"/>
    <cellStyle name="RIGs input totals 5 4 19" xfId="29403"/>
    <cellStyle name="RIGs input totals 5 4 2" xfId="29404"/>
    <cellStyle name="RIGs input totals 5 4 2 10" xfId="38989"/>
    <cellStyle name="RIGs input totals 5 4 2 11" xfId="38990"/>
    <cellStyle name="RIGs input totals 5 4 2 12" xfId="38991"/>
    <cellStyle name="RIGs input totals 5 4 2 13" xfId="38992"/>
    <cellStyle name="RIGs input totals 5 4 2 2" xfId="38993"/>
    <cellStyle name="RIGs input totals 5 4 2 3" xfId="38994"/>
    <cellStyle name="RIGs input totals 5 4 2 4" xfId="38995"/>
    <cellStyle name="RIGs input totals 5 4 2 5" xfId="38996"/>
    <cellStyle name="RIGs input totals 5 4 2 6" xfId="38997"/>
    <cellStyle name="RIGs input totals 5 4 2 7" xfId="38998"/>
    <cellStyle name="RIGs input totals 5 4 2 8" xfId="38999"/>
    <cellStyle name="RIGs input totals 5 4 2 9" xfId="39000"/>
    <cellStyle name="RIGs input totals 5 4 20" xfId="29405"/>
    <cellStyle name="RIGs input totals 5 4 21" xfId="29406"/>
    <cellStyle name="RIGs input totals 5 4 22" xfId="29407"/>
    <cellStyle name="RIGs input totals 5 4 23" xfId="29408"/>
    <cellStyle name="RIGs input totals 5 4 24" xfId="29409"/>
    <cellStyle name="RIGs input totals 5 4 25" xfId="29410"/>
    <cellStyle name="RIGs input totals 5 4 26" xfId="29411"/>
    <cellStyle name="RIGs input totals 5 4 27" xfId="29412"/>
    <cellStyle name="RIGs input totals 5 4 28" xfId="29413"/>
    <cellStyle name="RIGs input totals 5 4 29" xfId="29414"/>
    <cellStyle name="RIGs input totals 5 4 3" xfId="29415"/>
    <cellStyle name="RIGs input totals 5 4 30" xfId="29416"/>
    <cellStyle name="RIGs input totals 5 4 31" xfId="29417"/>
    <cellStyle name="RIGs input totals 5 4 32" xfId="29418"/>
    <cellStyle name="RIGs input totals 5 4 33" xfId="29419"/>
    <cellStyle name="RIGs input totals 5 4 34" xfId="29420"/>
    <cellStyle name="RIGs input totals 5 4 4" xfId="29421"/>
    <cellStyle name="RIGs input totals 5 4 5" xfId="29422"/>
    <cellStyle name="RIGs input totals 5 4 6" xfId="29423"/>
    <cellStyle name="RIGs input totals 5 4 7" xfId="29424"/>
    <cellStyle name="RIGs input totals 5 4 8" xfId="29425"/>
    <cellStyle name="RIGs input totals 5 4 9" xfId="29426"/>
    <cellStyle name="RIGs input totals 5 5" xfId="1814"/>
    <cellStyle name="RIGs input totals 5 5 10" xfId="29427"/>
    <cellStyle name="RIGs input totals 5 5 11" xfId="29428"/>
    <cellStyle name="RIGs input totals 5 5 12" xfId="29429"/>
    <cellStyle name="RIGs input totals 5 5 13" xfId="29430"/>
    <cellStyle name="RIGs input totals 5 5 14" xfId="29431"/>
    <cellStyle name="RIGs input totals 5 5 15" xfId="29432"/>
    <cellStyle name="RIGs input totals 5 5 16" xfId="29433"/>
    <cellStyle name="RIGs input totals 5 5 17" xfId="29434"/>
    <cellStyle name="RIGs input totals 5 5 18" xfId="29435"/>
    <cellStyle name="RIGs input totals 5 5 19" xfId="29436"/>
    <cellStyle name="RIGs input totals 5 5 2" xfId="29437"/>
    <cellStyle name="RIGs input totals 5 5 2 10" xfId="39001"/>
    <cellStyle name="RIGs input totals 5 5 2 11" xfId="39002"/>
    <cellStyle name="RIGs input totals 5 5 2 12" xfId="39003"/>
    <cellStyle name="RIGs input totals 5 5 2 13" xfId="39004"/>
    <cellStyle name="RIGs input totals 5 5 2 2" xfId="39005"/>
    <cellStyle name="RIGs input totals 5 5 2 3" xfId="39006"/>
    <cellStyle name="RIGs input totals 5 5 2 4" xfId="39007"/>
    <cellStyle name="RIGs input totals 5 5 2 5" xfId="39008"/>
    <cellStyle name="RIGs input totals 5 5 2 6" xfId="39009"/>
    <cellStyle name="RIGs input totals 5 5 2 7" xfId="39010"/>
    <cellStyle name="RIGs input totals 5 5 2 8" xfId="39011"/>
    <cellStyle name="RIGs input totals 5 5 2 9" xfId="39012"/>
    <cellStyle name="RIGs input totals 5 5 20" xfId="29438"/>
    <cellStyle name="RIGs input totals 5 5 21" xfId="29439"/>
    <cellStyle name="RIGs input totals 5 5 22" xfId="29440"/>
    <cellStyle name="RIGs input totals 5 5 23" xfId="29441"/>
    <cellStyle name="RIGs input totals 5 5 24" xfId="29442"/>
    <cellStyle name="RIGs input totals 5 5 25" xfId="29443"/>
    <cellStyle name="RIGs input totals 5 5 26" xfId="29444"/>
    <cellStyle name="RIGs input totals 5 5 27" xfId="29445"/>
    <cellStyle name="RIGs input totals 5 5 28" xfId="29446"/>
    <cellStyle name="RIGs input totals 5 5 29" xfId="29447"/>
    <cellStyle name="RIGs input totals 5 5 3" xfId="29448"/>
    <cellStyle name="RIGs input totals 5 5 30" xfId="29449"/>
    <cellStyle name="RIGs input totals 5 5 31" xfId="29450"/>
    <cellStyle name="RIGs input totals 5 5 32" xfId="29451"/>
    <cellStyle name="RIGs input totals 5 5 33" xfId="29452"/>
    <cellStyle name="RIGs input totals 5 5 34" xfId="29453"/>
    <cellStyle name="RIGs input totals 5 5 4" xfId="29454"/>
    <cellStyle name="RIGs input totals 5 5 5" xfId="29455"/>
    <cellStyle name="RIGs input totals 5 5 6" xfId="29456"/>
    <cellStyle name="RIGs input totals 5 5 7" xfId="29457"/>
    <cellStyle name="RIGs input totals 5 5 8" xfId="29458"/>
    <cellStyle name="RIGs input totals 5 5 9" xfId="29459"/>
    <cellStyle name="RIGs input totals 5 6" xfId="1991"/>
    <cellStyle name="RIGs input totals 5 6 10" xfId="39013"/>
    <cellStyle name="RIGs input totals 5 6 11" xfId="39014"/>
    <cellStyle name="RIGs input totals 5 6 12" xfId="39015"/>
    <cellStyle name="RIGs input totals 5 6 13" xfId="39016"/>
    <cellStyle name="RIGs input totals 5 6 2" xfId="39017"/>
    <cellStyle name="RIGs input totals 5 6 3" xfId="39018"/>
    <cellStyle name="RIGs input totals 5 6 4" xfId="39019"/>
    <cellStyle name="RIGs input totals 5 6 5" xfId="39020"/>
    <cellStyle name="RIGs input totals 5 6 6" xfId="39021"/>
    <cellStyle name="RIGs input totals 5 6 7" xfId="39022"/>
    <cellStyle name="RIGs input totals 5 6 8" xfId="39023"/>
    <cellStyle name="RIGs input totals 5 6 9" xfId="39024"/>
    <cellStyle name="RIGs input totals 5 7" xfId="29460"/>
    <cellStyle name="RIGs input totals 5 8" xfId="29461"/>
    <cellStyle name="RIGs input totals 5 9" xfId="29462"/>
    <cellStyle name="RIGs input totals 5_1.3s Accounting C Costs Scots" xfId="1815"/>
    <cellStyle name="RIGs input totals 6" xfId="1816"/>
    <cellStyle name="RIGs input totals 6 10" xfId="29463"/>
    <cellStyle name="RIGs input totals 6 11" xfId="29464"/>
    <cellStyle name="RIGs input totals 6 12" xfId="29465"/>
    <cellStyle name="RIGs input totals 6 13" xfId="29466"/>
    <cellStyle name="RIGs input totals 6 14" xfId="29467"/>
    <cellStyle name="RIGs input totals 6 15" xfId="29468"/>
    <cellStyle name="RIGs input totals 6 16" xfId="29469"/>
    <cellStyle name="RIGs input totals 6 17" xfId="29470"/>
    <cellStyle name="RIGs input totals 6 18" xfId="29471"/>
    <cellStyle name="RIGs input totals 6 19" xfId="29472"/>
    <cellStyle name="RIGs input totals 6 2" xfId="1817"/>
    <cellStyle name="RIGs input totals 6 2 10" xfId="29473"/>
    <cellStyle name="RIGs input totals 6 2 11" xfId="29474"/>
    <cellStyle name="RIGs input totals 6 2 12" xfId="29475"/>
    <cellStyle name="RIGs input totals 6 2 13" xfId="29476"/>
    <cellStyle name="RIGs input totals 6 2 14" xfId="29477"/>
    <cellStyle name="RIGs input totals 6 2 15" xfId="29478"/>
    <cellStyle name="RIGs input totals 6 2 16" xfId="29479"/>
    <cellStyle name="RIGs input totals 6 2 17" xfId="29480"/>
    <cellStyle name="RIGs input totals 6 2 18" xfId="29481"/>
    <cellStyle name="RIGs input totals 6 2 19" xfId="29482"/>
    <cellStyle name="RIGs input totals 6 2 2" xfId="1818"/>
    <cellStyle name="RIGs input totals 6 2 2 10" xfId="29483"/>
    <cellStyle name="RIGs input totals 6 2 2 11" xfId="29484"/>
    <cellStyle name="RIGs input totals 6 2 2 12" xfId="29485"/>
    <cellStyle name="RIGs input totals 6 2 2 13" xfId="29486"/>
    <cellStyle name="RIGs input totals 6 2 2 14" xfId="29487"/>
    <cellStyle name="RIGs input totals 6 2 2 15" xfId="29488"/>
    <cellStyle name="RIGs input totals 6 2 2 16" xfId="29489"/>
    <cellStyle name="RIGs input totals 6 2 2 17" xfId="29490"/>
    <cellStyle name="RIGs input totals 6 2 2 18" xfId="29491"/>
    <cellStyle name="RIGs input totals 6 2 2 19" xfId="29492"/>
    <cellStyle name="RIGs input totals 6 2 2 2" xfId="29493"/>
    <cellStyle name="RIGs input totals 6 2 2 2 10" xfId="39025"/>
    <cellStyle name="RIGs input totals 6 2 2 2 11" xfId="39026"/>
    <cellStyle name="RIGs input totals 6 2 2 2 12" xfId="39027"/>
    <cellStyle name="RIGs input totals 6 2 2 2 13" xfId="39028"/>
    <cellStyle name="RIGs input totals 6 2 2 2 2" xfId="39029"/>
    <cellStyle name="RIGs input totals 6 2 2 2 3" xfId="39030"/>
    <cellStyle name="RIGs input totals 6 2 2 2 4" xfId="39031"/>
    <cellStyle name="RIGs input totals 6 2 2 2 5" xfId="39032"/>
    <cellStyle name="RIGs input totals 6 2 2 2 6" xfId="39033"/>
    <cellStyle name="RIGs input totals 6 2 2 2 7" xfId="39034"/>
    <cellStyle name="RIGs input totals 6 2 2 2 8" xfId="39035"/>
    <cellStyle name="RIGs input totals 6 2 2 2 9" xfId="39036"/>
    <cellStyle name="RIGs input totals 6 2 2 20" xfId="29494"/>
    <cellStyle name="RIGs input totals 6 2 2 21" xfId="29495"/>
    <cellStyle name="RIGs input totals 6 2 2 22" xfId="29496"/>
    <cellStyle name="RIGs input totals 6 2 2 23" xfId="29497"/>
    <cellStyle name="RIGs input totals 6 2 2 24" xfId="29498"/>
    <cellStyle name="RIGs input totals 6 2 2 25" xfId="29499"/>
    <cellStyle name="RIGs input totals 6 2 2 26" xfId="29500"/>
    <cellStyle name="RIGs input totals 6 2 2 27" xfId="29501"/>
    <cellStyle name="RIGs input totals 6 2 2 28" xfId="29502"/>
    <cellStyle name="RIGs input totals 6 2 2 29" xfId="29503"/>
    <cellStyle name="RIGs input totals 6 2 2 3" xfId="29504"/>
    <cellStyle name="RIGs input totals 6 2 2 30" xfId="29505"/>
    <cellStyle name="RIGs input totals 6 2 2 31" xfId="29506"/>
    <cellStyle name="RIGs input totals 6 2 2 32" xfId="29507"/>
    <cellStyle name="RIGs input totals 6 2 2 33" xfId="29508"/>
    <cellStyle name="RIGs input totals 6 2 2 34" xfId="29509"/>
    <cellStyle name="RIGs input totals 6 2 2 4" xfId="29510"/>
    <cellStyle name="RIGs input totals 6 2 2 5" xfId="29511"/>
    <cellStyle name="RIGs input totals 6 2 2 6" xfId="29512"/>
    <cellStyle name="RIGs input totals 6 2 2 7" xfId="29513"/>
    <cellStyle name="RIGs input totals 6 2 2 8" xfId="29514"/>
    <cellStyle name="RIGs input totals 6 2 2 9" xfId="29515"/>
    <cellStyle name="RIGs input totals 6 2 20" xfId="29516"/>
    <cellStyle name="RIGs input totals 6 2 21" xfId="29517"/>
    <cellStyle name="RIGs input totals 6 2 22" xfId="29518"/>
    <cellStyle name="RIGs input totals 6 2 23" xfId="29519"/>
    <cellStyle name="RIGs input totals 6 2 24" xfId="29520"/>
    <cellStyle name="RIGs input totals 6 2 25" xfId="29521"/>
    <cellStyle name="RIGs input totals 6 2 26" xfId="29522"/>
    <cellStyle name="RIGs input totals 6 2 27" xfId="29523"/>
    <cellStyle name="RIGs input totals 6 2 28" xfId="29524"/>
    <cellStyle name="RIGs input totals 6 2 29" xfId="29525"/>
    <cellStyle name="RIGs input totals 6 2 3" xfId="29526"/>
    <cellStyle name="RIGs input totals 6 2 3 10" xfId="39037"/>
    <cellStyle name="RIGs input totals 6 2 3 11" xfId="39038"/>
    <cellStyle name="RIGs input totals 6 2 3 12" xfId="39039"/>
    <cellStyle name="RIGs input totals 6 2 3 13" xfId="39040"/>
    <cellStyle name="RIGs input totals 6 2 3 2" xfId="39041"/>
    <cellStyle name="RIGs input totals 6 2 3 3" xfId="39042"/>
    <cellStyle name="RIGs input totals 6 2 3 4" xfId="39043"/>
    <cellStyle name="RIGs input totals 6 2 3 5" xfId="39044"/>
    <cellStyle name="RIGs input totals 6 2 3 6" xfId="39045"/>
    <cellStyle name="RIGs input totals 6 2 3 7" xfId="39046"/>
    <cellStyle name="RIGs input totals 6 2 3 8" xfId="39047"/>
    <cellStyle name="RIGs input totals 6 2 3 9" xfId="39048"/>
    <cellStyle name="RIGs input totals 6 2 30" xfId="29527"/>
    <cellStyle name="RIGs input totals 6 2 31" xfId="29528"/>
    <cellStyle name="RIGs input totals 6 2 32" xfId="29529"/>
    <cellStyle name="RIGs input totals 6 2 33" xfId="29530"/>
    <cellStyle name="RIGs input totals 6 2 34" xfId="29531"/>
    <cellStyle name="RIGs input totals 6 2 35" xfId="29532"/>
    <cellStyle name="RIGs input totals 6 2 4" xfId="29533"/>
    <cellStyle name="RIGs input totals 6 2 5" xfId="29534"/>
    <cellStyle name="RIGs input totals 6 2 6" xfId="29535"/>
    <cellStyle name="RIGs input totals 6 2 7" xfId="29536"/>
    <cellStyle name="RIGs input totals 6 2 8" xfId="29537"/>
    <cellStyle name="RIGs input totals 6 2 9" xfId="29538"/>
    <cellStyle name="RIGs input totals 6 2_4 28 1_Asst_Health_Crit_AllTO_RIIO_20110714pm" xfId="1819"/>
    <cellStyle name="RIGs input totals 6 20" xfId="29539"/>
    <cellStyle name="RIGs input totals 6 21" xfId="29540"/>
    <cellStyle name="RIGs input totals 6 22" xfId="29541"/>
    <cellStyle name="RIGs input totals 6 23" xfId="29542"/>
    <cellStyle name="RIGs input totals 6 24" xfId="29543"/>
    <cellStyle name="RIGs input totals 6 25" xfId="29544"/>
    <cellStyle name="RIGs input totals 6 26" xfId="29545"/>
    <cellStyle name="RIGs input totals 6 27" xfId="29546"/>
    <cellStyle name="RIGs input totals 6 28" xfId="29547"/>
    <cellStyle name="RIGs input totals 6 29" xfId="29548"/>
    <cellStyle name="RIGs input totals 6 3" xfId="1820"/>
    <cellStyle name="RIGs input totals 6 3 10" xfId="29549"/>
    <cellStyle name="RIGs input totals 6 3 11" xfId="29550"/>
    <cellStyle name="RIGs input totals 6 3 12" xfId="29551"/>
    <cellStyle name="RIGs input totals 6 3 13" xfId="29552"/>
    <cellStyle name="RIGs input totals 6 3 14" xfId="29553"/>
    <cellStyle name="RIGs input totals 6 3 15" xfId="29554"/>
    <cellStyle name="RIGs input totals 6 3 16" xfId="29555"/>
    <cellStyle name="RIGs input totals 6 3 17" xfId="29556"/>
    <cellStyle name="RIGs input totals 6 3 18" xfId="29557"/>
    <cellStyle name="RIGs input totals 6 3 19" xfId="29558"/>
    <cellStyle name="RIGs input totals 6 3 2" xfId="29559"/>
    <cellStyle name="RIGs input totals 6 3 2 10" xfId="39049"/>
    <cellStyle name="RIGs input totals 6 3 2 11" xfId="39050"/>
    <cellStyle name="RIGs input totals 6 3 2 12" xfId="39051"/>
    <cellStyle name="RIGs input totals 6 3 2 13" xfId="39052"/>
    <cellStyle name="RIGs input totals 6 3 2 2" xfId="39053"/>
    <cellStyle name="RIGs input totals 6 3 2 3" xfId="39054"/>
    <cellStyle name="RIGs input totals 6 3 2 4" xfId="39055"/>
    <cellStyle name="RIGs input totals 6 3 2 5" xfId="39056"/>
    <cellStyle name="RIGs input totals 6 3 2 6" xfId="39057"/>
    <cellStyle name="RIGs input totals 6 3 2 7" xfId="39058"/>
    <cellStyle name="RIGs input totals 6 3 2 8" xfId="39059"/>
    <cellStyle name="RIGs input totals 6 3 2 9" xfId="39060"/>
    <cellStyle name="RIGs input totals 6 3 20" xfId="29560"/>
    <cellStyle name="RIGs input totals 6 3 21" xfId="29561"/>
    <cellStyle name="RIGs input totals 6 3 22" xfId="29562"/>
    <cellStyle name="RIGs input totals 6 3 23" xfId="29563"/>
    <cellStyle name="RIGs input totals 6 3 24" xfId="29564"/>
    <cellStyle name="RIGs input totals 6 3 25" xfId="29565"/>
    <cellStyle name="RIGs input totals 6 3 26" xfId="29566"/>
    <cellStyle name="RIGs input totals 6 3 27" xfId="29567"/>
    <cellStyle name="RIGs input totals 6 3 28" xfId="29568"/>
    <cellStyle name="RIGs input totals 6 3 29" xfId="29569"/>
    <cellStyle name="RIGs input totals 6 3 3" xfId="29570"/>
    <cellStyle name="RIGs input totals 6 3 30" xfId="29571"/>
    <cellStyle name="RIGs input totals 6 3 31" xfId="29572"/>
    <cellStyle name="RIGs input totals 6 3 32" xfId="29573"/>
    <cellStyle name="RIGs input totals 6 3 33" xfId="29574"/>
    <cellStyle name="RIGs input totals 6 3 34" xfId="29575"/>
    <cellStyle name="RIGs input totals 6 3 4" xfId="29576"/>
    <cellStyle name="RIGs input totals 6 3 5" xfId="29577"/>
    <cellStyle name="RIGs input totals 6 3 6" xfId="29578"/>
    <cellStyle name="RIGs input totals 6 3 7" xfId="29579"/>
    <cellStyle name="RIGs input totals 6 3 8" xfId="29580"/>
    <cellStyle name="RIGs input totals 6 3 9" xfId="29581"/>
    <cellStyle name="RIGs input totals 6 30" xfId="29582"/>
    <cellStyle name="RIGs input totals 6 31" xfId="29583"/>
    <cellStyle name="RIGs input totals 6 32" xfId="29584"/>
    <cellStyle name="RIGs input totals 6 33" xfId="29585"/>
    <cellStyle name="RIGs input totals 6 34" xfId="29586"/>
    <cellStyle name="RIGs input totals 6 35" xfId="29587"/>
    <cellStyle name="RIGs input totals 6 36" xfId="29588"/>
    <cellStyle name="RIGs input totals 6 37" xfId="29589"/>
    <cellStyle name="RIGs input totals 6 38" xfId="29590"/>
    <cellStyle name="RIGs input totals 6 4" xfId="1821"/>
    <cellStyle name="RIGs input totals 6 4 10" xfId="29591"/>
    <cellStyle name="RIGs input totals 6 4 11" xfId="29592"/>
    <cellStyle name="RIGs input totals 6 4 12" xfId="29593"/>
    <cellStyle name="RIGs input totals 6 4 13" xfId="29594"/>
    <cellStyle name="RIGs input totals 6 4 14" xfId="29595"/>
    <cellStyle name="RIGs input totals 6 4 15" xfId="29596"/>
    <cellStyle name="RIGs input totals 6 4 16" xfId="29597"/>
    <cellStyle name="RIGs input totals 6 4 17" xfId="29598"/>
    <cellStyle name="RIGs input totals 6 4 18" xfId="29599"/>
    <cellStyle name="RIGs input totals 6 4 19" xfId="29600"/>
    <cellStyle name="RIGs input totals 6 4 2" xfId="29601"/>
    <cellStyle name="RIGs input totals 6 4 2 10" xfId="39061"/>
    <cellStyle name="RIGs input totals 6 4 2 11" xfId="39062"/>
    <cellStyle name="RIGs input totals 6 4 2 12" xfId="39063"/>
    <cellStyle name="RIGs input totals 6 4 2 13" xfId="39064"/>
    <cellStyle name="RIGs input totals 6 4 2 2" xfId="39065"/>
    <cellStyle name="RIGs input totals 6 4 2 3" xfId="39066"/>
    <cellStyle name="RIGs input totals 6 4 2 4" xfId="39067"/>
    <cellStyle name="RIGs input totals 6 4 2 5" xfId="39068"/>
    <cellStyle name="RIGs input totals 6 4 2 6" xfId="39069"/>
    <cellStyle name="RIGs input totals 6 4 2 7" xfId="39070"/>
    <cellStyle name="RIGs input totals 6 4 2 8" xfId="39071"/>
    <cellStyle name="RIGs input totals 6 4 2 9" xfId="39072"/>
    <cellStyle name="RIGs input totals 6 4 20" xfId="29602"/>
    <cellStyle name="RIGs input totals 6 4 21" xfId="29603"/>
    <cellStyle name="RIGs input totals 6 4 22" xfId="29604"/>
    <cellStyle name="RIGs input totals 6 4 23" xfId="29605"/>
    <cellStyle name="RIGs input totals 6 4 24" xfId="29606"/>
    <cellStyle name="RIGs input totals 6 4 25" xfId="29607"/>
    <cellStyle name="RIGs input totals 6 4 26" xfId="29608"/>
    <cellStyle name="RIGs input totals 6 4 27" xfId="29609"/>
    <cellStyle name="RIGs input totals 6 4 28" xfId="29610"/>
    <cellStyle name="RIGs input totals 6 4 29" xfId="29611"/>
    <cellStyle name="RIGs input totals 6 4 3" xfId="29612"/>
    <cellStyle name="RIGs input totals 6 4 30" xfId="29613"/>
    <cellStyle name="RIGs input totals 6 4 31" xfId="29614"/>
    <cellStyle name="RIGs input totals 6 4 32" xfId="29615"/>
    <cellStyle name="RIGs input totals 6 4 33" xfId="29616"/>
    <cellStyle name="RIGs input totals 6 4 34" xfId="29617"/>
    <cellStyle name="RIGs input totals 6 4 4" xfId="29618"/>
    <cellStyle name="RIGs input totals 6 4 5" xfId="29619"/>
    <cellStyle name="RIGs input totals 6 4 6" xfId="29620"/>
    <cellStyle name="RIGs input totals 6 4 7" xfId="29621"/>
    <cellStyle name="RIGs input totals 6 4 8" xfId="29622"/>
    <cellStyle name="RIGs input totals 6 4 9" xfId="29623"/>
    <cellStyle name="RIGs input totals 6 5" xfId="29624"/>
    <cellStyle name="RIGs input totals 6 5 10" xfId="39073"/>
    <cellStyle name="RIGs input totals 6 5 11" xfId="39074"/>
    <cellStyle name="RIGs input totals 6 5 12" xfId="39075"/>
    <cellStyle name="RIGs input totals 6 5 13" xfId="39076"/>
    <cellStyle name="RIGs input totals 6 5 2" xfId="39077"/>
    <cellStyle name="RIGs input totals 6 5 3" xfId="39078"/>
    <cellStyle name="RIGs input totals 6 5 4" xfId="39079"/>
    <cellStyle name="RIGs input totals 6 5 5" xfId="39080"/>
    <cellStyle name="RIGs input totals 6 5 6" xfId="39081"/>
    <cellStyle name="RIGs input totals 6 5 7" xfId="39082"/>
    <cellStyle name="RIGs input totals 6 5 8" xfId="39083"/>
    <cellStyle name="RIGs input totals 6 5 9" xfId="39084"/>
    <cellStyle name="RIGs input totals 6 6" xfId="29625"/>
    <cellStyle name="RIGs input totals 6 7" xfId="29626"/>
    <cellStyle name="RIGs input totals 6 8" xfId="29627"/>
    <cellStyle name="RIGs input totals 6 9" xfId="29628"/>
    <cellStyle name="RIGs input totals 6_4 28 1_Asst_Health_Crit_AllTO_RIIO_20110714pm" xfId="1822"/>
    <cellStyle name="RIGs input totals 7" xfId="1823"/>
    <cellStyle name="RIGs input totals 7 10" xfId="29629"/>
    <cellStyle name="RIGs input totals 7 11" xfId="29630"/>
    <cellStyle name="RIGs input totals 7 12" xfId="29631"/>
    <cellStyle name="RIGs input totals 7 13" xfId="29632"/>
    <cellStyle name="RIGs input totals 7 14" xfId="29633"/>
    <cellStyle name="RIGs input totals 7 15" xfId="29634"/>
    <cellStyle name="RIGs input totals 7 16" xfId="29635"/>
    <cellStyle name="RIGs input totals 7 17" xfId="29636"/>
    <cellStyle name="RIGs input totals 7 18" xfId="29637"/>
    <cellStyle name="RIGs input totals 7 19" xfId="29638"/>
    <cellStyle name="RIGs input totals 7 2" xfId="1824"/>
    <cellStyle name="RIGs input totals 7 2 10" xfId="29639"/>
    <cellStyle name="RIGs input totals 7 2 11" xfId="29640"/>
    <cellStyle name="RIGs input totals 7 2 12" xfId="29641"/>
    <cellStyle name="RIGs input totals 7 2 13" xfId="29642"/>
    <cellStyle name="RIGs input totals 7 2 14" xfId="29643"/>
    <cellStyle name="RIGs input totals 7 2 15" xfId="29644"/>
    <cellStyle name="RIGs input totals 7 2 16" xfId="29645"/>
    <cellStyle name="RIGs input totals 7 2 17" xfId="29646"/>
    <cellStyle name="RIGs input totals 7 2 18" xfId="29647"/>
    <cellStyle name="RIGs input totals 7 2 19" xfId="29648"/>
    <cellStyle name="RIGs input totals 7 2 2" xfId="29649"/>
    <cellStyle name="RIGs input totals 7 2 2 10" xfId="39085"/>
    <cellStyle name="RIGs input totals 7 2 2 11" xfId="39086"/>
    <cellStyle name="RIGs input totals 7 2 2 12" xfId="39087"/>
    <cellStyle name="RIGs input totals 7 2 2 13" xfId="39088"/>
    <cellStyle name="RIGs input totals 7 2 2 2" xfId="39089"/>
    <cellStyle name="RIGs input totals 7 2 2 3" xfId="39090"/>
    <cellStyle name="RIGs input totals 7 2 2 4" xfId="39091"/>
    <cellStyle name="RIGs input totals 7 2 2 5" xfId="39092"/>
    <cellStyle name="RIGs input totals 7 2 2 6" xfId="39093"/>
    <cellStyle name="RIGs input totals 7 2 2 7" xfId="39094"/>
    <cellStyle name="RIGs input totals 7 2 2 8" xfId="39095"/>
    <cellStyle name="RIGs input totals 7 2 2 9" xfId="39096"/>
    <cellStyle name="RIGs input totals 7 2 20" xfId="29650"/>
    <cellStyle name="RIGs input totals 7 2 21" xfId="29651"/>
    <cellStyle name="RIGs input totals 7 2 22" xfId="29652"/>
    <cellStyle name="RIGs input totals 7 2 23" xfId="29653"/>
    <cellStyle name="RIGs input totals 7 2 24" xfId="29654"/>
    <cellStyle name="RIGs input totals 7 2 25" xfId="29655"/>
    <cellStyle name="RIGs input totals 7 2 26" xfId="29656"/>
    <cellStyle name="RIGs input totals 7 2 27" xfId="29657"/>
    <cellStyle name="RIGs input totals 7 2 28" xfId="29658"/>
    <cellStyle name="RIGs input totals 7 2 29" xfId="29659"/>
    <cellStyle name="RIGs input totals 7 2 3" xfId="29660"/>
    <cellStyle name="RIGs input totals 7 2 30" xfId="29661"/>
    <cellStyle name="RIGs input totals 7 2 31" xfId="29662"/>
    <cellStyle name="RIGs input totals 7 2 32" xfId="29663"/>
    <cellStyle name="RIGs input totals 7 2 33" xfId="29664"/>
    <cellStyle name="RIGs input totals 7 2 34" xfId="29665"/>
    <cellStyle name="RIGs input totals 7 2 4" xfId="29666"/>
    <cellStyle name="RIGs input totals 7 2 5" xfId="29667"/>
    <cellStyle name="RIGs input totals 7 2 6" xfId="29668"/>
    <cellStyle name="RIGs input totals 7 2 7" xfId="29669"/>
    <cellStyle name="RIGs input totals 7 2 8" xfId="29670"/>
    <cellStyle name="RIGs input totals 7 2 9" xfId="29671"/>
    <cellStyle name="RIGs input totals 7 20" xfId="29672"/>
    <cellStyle name="RIGs input totals 7 21" xfId="29673"/>
    <cellStyle name="RIGs input totals 7 22" xfId="29674"/>
    <cellStyle name="RIGs input totals 7 23" xfId="29675"/>
    <cellStyle name="RIGs input totals 7 24" xfId="29676"/>
    <cellStyle name="RIGs input totals 7 25" xfId="29677"/>
    <cellStyle name="RIGs input totals 7 26" xfId="29678"/>
    <cellStyle name="RIGs input totals 7 27" xfId="29679"/>
    <cellStyle name="RIGs input totals 7 28" xfId="29680"/>
    <cellStyle name="RIGs input totals 7 29" xfId="29681"/>
    <cellStyle name="RIGs input totals 7 3" xfId="1825"/>
    <cellStyle name="RIGs input totals 7 3 10" xfId="29682"/>
    <cellStyle name="RIGs input totals 7 3 11" xfId="29683"/>
    <cellStyle name="RIGs input totals 7 3 12" xfId="29684"/>
    <cellStyle name="RIGs input totals 7 3 13" xfId="29685"/>
    <cellStyle name="RIGs input totals 7 3 14" xfId="29686"/>
    <cellStyle name="RIGs input totals 7 3 15" xfId="29687"/>
    <cellStyle name="RIGs input totals 7 3 16" xfId="29688"/>
    <cellStyle name="RIGs input totals 7 3 17" xfId="29689"/>
    <cellStyle name="RIGs input totals 7 3 18" xfId="29690"/>
    <cellStyle name="RIGs input totals 7 3 19" xfId="29691"/>
    <cellStyle name="RIGs input totals 7 3 2" xfId="29692"/>
    <cellStyle name="RIGs input totals 7 3 2 10" xfId="39097"/>
    <cellStyle name="RIGs input totals 7 3 2 11" xfId="39098"/>
    <cellStyle name="RIGs input totals 7 3 2 12" xfId="39099"/>
    <cellStyle name="RIGs input totals 7 3 2 13" xfId="39100"/>
    <cellStyle name="RIGs input totals 7 3 2 2" xfId="39101"/>
    <cellStyle name="RIGs input totals 7 3 2 3" xfId="39102"/>
    <cellStyle name="RIGs input totals 7 3 2 4" xfId="39103"/>
    <cellStyle name="RIGs input totals 7 3 2 5" xfId="39104"/>
    <cellStyle name="RIGs input totals 7 3 2 6" xfId="39105"/>
    <cellStyle name="RIGs input totals 7 3 2 7" xfId="39106"/>
    <cellStyle name="RIGs input totals 7 3 2 8" xfId="39107"/>
    <cellStyle name="RIGs input totals 7 3 2 9" xfId="39108"/>
    <cellStyle name="RIGs input totals 7 3 20" xfId="29693"/>
    <cellStyle name="RIGs input totals 7 3 21" xfId="29694"/>
    <cellStyle name="RIGs input totals 7 3 22" xfId="29695"/>
    <cellStyle name="RIGs input totals 7 3 23" xfId="29696"/>
    <cellStyle name="RIGs input totals 7 3 24" xfId="29697"/>
    <cellStyle name="RIGs input totals 7 3 25" xfId="29698"/>
    <cellStyle name="RIGs input totals 7 3 26" xfId="29699"/>
    <cellStyle name="RIGs input totals 7 3 27" xfId="29700"/>
    <cellStyle name="RIGs input totals 7 3 28" xfId="29701"/>
    <cellStyle name="RIGs input totals 7 3 29" xfId="29702"/>
    <cellStyle name="RIGs input totals 7 3 3" xfId="29703"/>
    <cellStyle name="RIGs input totals 7 3 30" xfId="29704"/>
    <cellStyle name="RIGs input totals 7 3 31" xfId="29705"/>
    <cellStyle name="RIGs input totals 7 3 32" xfId="29706"/>
    <cellStyle name="RIGs input totals 7 3 33" xfId="29707"/>
    <cellStyle name="RIGs input totals 7 3 34" xfId="29708"/>
    <cellStyle name="RIGs input totals 7 3 4" xfId="29709"/>
    <cellStyle name="RIGs input totals 7 3 5" xfId="29710"/>
    <cellStyle name="RIGs input totals 7 3 6" xfId="29711"/>
    <cellStyle name="RIGs input totals 7 3 7" xfId="29712"/>
    <cellStyle name="RIGs input totals 7 3 8" xfId="29713"/>
    <cellStyle name="RIGs input totals 7 3 9" xfId="29714"/>
    <cellStyle name="RIGs input totals 7 30" xfId="29715"/>
    <cellStyle name="RIGs input totals 7 31" xfId="29716"/>
    <cellStyle name="RIGs input totals 7 32" xfId="29717"/>
    <cellStyle name="RIGs input totals 7 33" xfId="29718"/>
    <cellStyle name="RIGs input totals 7 34" xfId="29719"/>
    <cellStyle name="RIGs input totals 7 35" xfId="29720"/>
    <cellStyle name="RIGs input totals 7 36" xfId="29721"/>
    <cellStyle name="RIGs input totals 7 37" xfId="29722"/>
    <cellStyle name="RIGs input totals 7 38" xfId="29723"/>
    <cellStyle name="RIGs input totals 7 4" xfId="1826"/>
    <cellStyle name="RIGs input totals 7 4 10" xfId="29724"/>
    <cellStyle name="RIGs input totals 7 4 11" xfId="29725"/>
    <cellStyle name="RIGs input totals 7 4 12" xfId="29726"/>
    <cellStyle name="RIGs input totals 7 4 13" xfId="29727"/>
    <cellStyle name="RIGs input totals 7 4 14" xfId="29728"/>
    <cellStyle name="RIGs input totals 7 4 15" xfId="29729"/>
    <cellStyle name="RIGs input totals 7 4 16" xfId="29730"/>
    <cellStyle name="RIGs input totals 7 4 17" xfId="29731"/>
    <cellStyle name="RIGs input totals 7 4 18" xfId="29732"/>
    <cellStyle name="RIGs input totals 7 4 19" xfId="29733"/>
    <cellStyle name="RIGs input totals 7 4 2" xfId="29734"/>
    <cellStyle name="RIGs input totals 7 4 2 10" xfId="39109"/>
    <cellStyle name="RIGs input totals 7 4 2 11" xfId="39110"/>
    <cellStyle name="RIGs input totals 7 4 2 12" xfId="39111"/>
    <cellStyle name="RIGs input totals 7 4 2 13" xfId="39112"/>
    <cellStyle name="RIGs input totals 7 4 2 2" xfId="39113"/>
    <cellStyle name="RIGs input totals 7 4 2 3" xfId="39114"/>
    <cellStyle name="RIGs input totals 7 4 2 4" xfId="39115"/>
    <cellStyle name="RIGs input totals 7 4 2 5" xfId="39116"/>
    <cellStyle name="RIGs input totals 7 4 2 6" xfId="39117"/>
    <cellStyle name="RIGs input totals 7 4 2 7" xfId="39118"/>
    <cellStyle name="RIGs input totals 7 4 2 8" xfId="39119"/>
    <cellStyle name="RIGs input totals 7 4 2 9" xfId="39120"/>
    <cellStyle name="RIGs input totals 7 4 20" xfId="29735"/>
    <cellStyle name="RIGs input totals 7 4 21" xfId="29736"/>
    <cellStyle name="RIGs input totals 7 4 22" xfId="29737"/>
    <cellStyle name="RIGs input totals 7 4 23" xfId="29738"/>
    <cellStyle name="RIGs input totals 7 4 24" xfId="29739"/>
    <cellStyle name="RIGs input totals 7 4 25" xfId="29740"/>
    <cellStyle name="RIGs input totals 7 4 26" xfId="29741"/>
    <cellStyle name="RIGs input totals 7 4 27" xfId="29742"/>
    <cellStyle name="RIGs input totals 7 4 28" xfId="29743"/>
    <cellStyle name="RIGs input totals 7 4 29" xfId="29744"/>
    <cellStyle name="RIGs input totals 7 4 3" xfId="29745"/>
    <cellStyle name="RIGs input totals 7 4 30" xfId="29746"/>
    <cellStyle name="RIGs input totals 7 4 31" xfId="29747"/>
    <cellStyle name="RIGs input totals 7 4 32" xfId="29748"/>
    <cellStyle name="RIGs input totals 7 4 33" xfId="29749"/>
    <cellStyle name="RIGs input totals 7 4 34" xfId="29750"/>
    <cellStyle name="RIGs input totals 7 4 4" xfId="29751"/>
    <cellStyle name="RIGs input totals 7 4 5" xfId="29752"/>
    <cellStyle name="RIGs input totals 7 4 6" xfId="29753"/>
    <cellStyle name="RIGs input totals 7 4 7" xfId="29754"/>
    <cellStyle name="RIGs input totals 7 4 8" xfId="29755"/>
    <cellStyle name="RIGs input totals 7 4 9" xfId="29756"/>
    <cellStyle name="RIGs input totals 7 5" xfId="29757"/>
    <cellStyle name="RIGs input totals 7 5 10" xfId="39121"/>
    <cellStyle name="RIGs input totals 7 5 11" xfId="39122"/>
    <cellStyle name="RIGs input totals 7 5 12" xfId="39123"/>
    <cellStyle name="RIGs input totals 7 5 13" xfId="39124"/>
    <cellStyle name="RIGs input totals 7 5 2" xfId="39125"/>
    <cellStyle name="RIGs input totals 7 5 3" xfId="39126"/>
    <cellStyle name="RIGs input totals 7 5 4" xfId="39127"/>
    <cellStyle name="RIGs input totals 7 5 5" xfId="39128"/>
    <cellStyle name="RIGs input totals 7 5 6" xfId="39129"/>
    <cellStyle name="RIGs input totals 7 5 7" xfId="39130"/>
    <cellStyle name="RIGs input totals 7 5 8" xfId="39131"/>
    <cellStyle name="RIGs input totals 7 5 9" xfId="39132"/>
    <cellStyle name="RIGs input totals 7 6" xfId="29758"/>
    <cellStyle name="RIGs input totals 7 7" xfId="29759"/>
    <cellStyle name="RIGs input totals 7 8" xfId="29760"/>
    <cellStyle name="RIGs input totals 7 9" xfId="29761"/>
    <cellStyle name="RIGs input totals 7_4 28 1_Asst_Health_Crit_AllTO_RIIO_20110714pm" xfId="1827"/>
    <cellStyle name="RIGs input totals 8" xfId="1828"/>
    <cellStyle name="RIGs input totals 8 10" xfId="29762"/>
    <cellStyle name="RIGs input totals 8 11" xfId="29763"/>
    <cellStyle name="RIGs input totals 8 12" xfId="29764"/>
    <cellStyle name="RIGs input totals 8 13" xfId="29765"/>
    <cellStyle name="RIGs input totals 8 14" xfId="29766"/>
    <cellStyle name="RIGs input totals 8 15" xfId="29767"/>
    <cellStyle name="RIGs input totals 8 16" xfId="29768"/>
    <cellStyle name="RIGs input totals 8 17" xfId="29769"/>
    <cellStyle name="RIGs input totals 8 18" xfId="29770"/>
    <cellStyle name="RIGs input totals 8 19" xfId="29771"/>
    <cellStyle name="RIGs input totals 8 2" xfId="29772"/>
    <cellStyle name="RIGs input totals 8 2 10" xfId="39133"/>
    <cellStyle name="RIGs input totals 8 2 11" xfId="39134"/>
    <cellStyle name="RIGs input totals 8 2 12" xfId="39135"/>
    <cellStyle name="RIGs input totals 8 2 13" xfId="39136"/>
    <cellStyle name="RIGs input totals 8 2 2" xfId="39137"/>
    <cellStyle name="RIGs input totals 8 2 3" xfId="39138"/>
    <cellStyle name="RIGs input totals 8 2 4" xfId="39139"/>
    <cellStyle name="RIGs input totals 8 2 5" xfId="39140"/>
    <cellStyle name="RIGs input totals 8 2 6" xfId="39141"/>
    <cellStyle name="RIGs input totals 8 2 7" xfId="39142"/>
    <cellStyle name="RIGs input totals 8 2 8" xfId="39143"/>
    <cellStyle name="RIGs input totals 8 2 9" xfId="39144"/>
    <cellStyle name="RIGs input totals 8 20" xfId="29773"/>
    <cellStyle name="RIGs input totals 8 21" xfId="29774"/>
    <cellStyle name="RIGs input totals 8 22" xfId="29775"/>
    <cellStyle name="RIGs input totals 8 23" xfId="29776"/>
    <cellStyle name="RIGs input totals 8 24" xfId="29777"/>
    <cellStyle name="RIGs input totals 8 25" xfId="29778"/>
    <cellStyle name="RIGs input totals 8 26" xfId="29779"/>
    <cellStyle name="RIGs input totals 8 27" xfId="29780"/>
    <cellStyle name="RIGs input totals 8 28" xfId="29781"/>
    <cellStyle name="RIGs input totals 8 29" xfId="29782"/>
    <cellStyle name="RIGs input totals 8 3" xfId="29783"/>
    <cellStyle name="RIGs input totals 8 30" xfId="29784"/>
    <cellStyle name="RIGs input totals 8 31" xfId="29785"/>
    <cellStyle name="RIGs input totals 8 32" xfId="29786"/>
    <cellStyle name="RIGs input totals 8 33" xfId="29787"/>
    <cellStyle name="RIGs input totals 8 34" xfId="29788"/>
    <cellStyle name="RIGs input totals 8 4" xfId="29789"/>
    <cellStyle name="RIGs input totals 8 5" xfId="29790"/>
    <cellStyle name="RIGs input totals 8 6" xfId="29791"/>
    <cellStyle name="RIGs input totals 8 7" xfId="29792"/>
    <cellStyle name="RIGs input totals 8 8" xfId="29793"/>
    <cellStyle name="RIGs input totals 8 9" xfId="29794"/>
    <cellStyle name="RIGs input totals 9" xfId="1829"/>
    <cellStyle name="RIGs input totals 9 10" xfId="29795"/>
    <cellStyle name="RIGs input totals 9 11" xfId="29796"/>
    <cellStyle name="RIGs input totals 9 12" xfId="29797"/>
    <cellStyle name="RIGs input totals 9 13" xfId="29798"/>
    <cellStyle name="RIGs input totals 9 14" xfId="29799"/>
    <cellStyle name="RIGs input totals 9 15" xfId="29800"/>
    <cellStyle name="RIGs input totals 9 16" xfId="29801"/>
    <cellStyle name="RIGs input totals 9 17" xfId="29802"/>
    <cellStyle name="RIGs input totals 9 18" xfId="29803"/>
    <cellStyle name="RIGs input totals 9 19" xfId="29804"/>
    <cellStyle name="RIGs input totals 9 2" xfId="29805"/>
    <cellStyle name="RIGs input totals 9 2 10" xfId="39145"/>
    <cellStyle name="RIGs input totals 9 2 11" xfId="39146"/>
    <cellStyle name="RIGs input totals 9 2 12" xfId="39147"/>
    <cellStyle name="RIGs input totals 9 2 13" xfId="39148"/>
    <cellStyle name="RIGs input totals 9 2 2" xfId="39149"/>
    <cellStyle name="RIGs input totals 9 2 3" xfId="39150"/>
    <cellStyle name="RIGs input totals 9 2 4" xfId="39151"/>
    <cellStyle name="RIGs input totals 9 2 5" xfId="39152"/>
    <cellStyle name="RIGs input totals 9 2 6" xfId="39153"/>
    <cellStyle name="RIGs input totals 9 2 7" xfId="39154"/>
    <cellStyle name="RIGs input totals 9 2 8" xfId="39155"/>
    <cellStyle name="RIGs input totals 9 2 9" xfId="39156"/>
    <cellStyle name="RIGs input totals 9 20" xfId="29806"/>
    <cellStyle name="RIGs input totals 9 21" xfId="29807"/>
    <cellStyle name="RIGs input totals 9 22" xfId="29808"/>
    <cellStyle name="RIGs input totals 9 23" xfId="29809"/>
    <cellStyle name="RIGs input totals 9 24" xfId="29810"/>
    <cellStyle name="RIGs input totals 9 25" xfId="29811"/>
    <cellStyle name="RIGs input totals 9 26" xfId="29812"/>
    <cellStyle name="RIGs input totals 9 27" xfId="29813"/>
    <cellStyle name="RIGs input totals 9 28" xfId="29814"/>
    <cellStyle name="RIGs input totals 9 29" xfId="29815"/>
    <cellStyle name="RIGs input totals 9 3" xfId="29816"/>
    <cellStyle name="RIGs input totals 9 30" xfId="29817"/>
    <cellStyle name="RIGs input totals 9 31" xfId="29818"/>
    <cellStyle name="RIGs input totals 9 32" xfId="29819"/>
    <cellStyle name="RIGs input totals 9 33" xfId="29820"/>
    <cellStyle name="RIGs input totals 9 34" xfId="29821"/>
    <cellStyle name="RIGs input totals 9 4" xfId="29822"/>
    <cellStyle name="RIGs input totals 9 5" xfId="29823"/>
    <cellStyle name="RIGs input totals 9 6" xfId="29824"/>
    <cellStyle name="RIGs input totals 9 7" xfId="29825"/>
    <cellStyle name="RIGs input totals 9 8" xfId="29826"/>
    <cellStyle name="RIGs input totals 9 9" xfId="29827"/>
    <cellStyle name="RIGs input totals_1.3s Accounting C Costs Scots" xfId="1830"/>
    <cellStyle name="RIGs linked cells" xfId="139"/>
    <cellStyle name="RIGs linked cells 10" xfId="1831"/>
    <cellStyle name="RIGs linked cells 10 10" xfId="29828"/>
    <cellStyle name="RIGs linked cells 10 11" xfId="29829"/>
    <cellStyle name="RIGs linked cells 10 12" xfId="29830"/>
    <cellStyle name="RIGs linked cells 10 13" xfId="29831"/>
    <cellStyle name="RIGs linked cells 10 14" xfId="29832"/>
    <cellStyle name="RIGs linked cells 10 15" xfId="29833"/>
    <cellStyle name="RIGs linked cells 10 16" xfId="29834"/>
    <cellStyle name="RIGs linked cells 10 17" xfId="29835"/>
    <cellStyle name="RIGs linked cells 10 18" xfId="29836"/>
    <cellStyle name="RIGs linked cells 10 19" xfId="29837"/>
    <cellStyle name="RIGs linked cells 10 2" xfId="29838"/>
    <cellStyle name="RIGs linked cells 10 2 10" xfId="39157"/>
    <cellStyle name="RIGs linked cells 10 2 11" xfId="39158"/>
    <cellStyle name="RIGs linked cells 10 2 12" xfId="39159"/>
    <cellStyle name="RIGs linked cells 10 2 13" xfId="39160"/>
    <cellStyle name="RIGs linked cells 10 2 2" xfId="39161"/>
    <cellStyle name="RIGs linked cells 10 2 3" xfId="39162"/>
    <cellStyle name="RIGs linked cells 10 2 4" xfId="39163"/>
    <cellStyle name="RIGs linked cells 10 2 5" xfId="39164"/>
    <cellStyle name="RIGs linked cells 10 2 6" xfId="39165"/>
    <cellStyle name="RIGs linked cells 10 2 7" xfId="39166"/>
    <cellStyle name="RIGs linked cells 10 2 8" xfId="39167"/>
    <cellStyle name="RIGs linked cells 10 2 9" xfId="39168"/>
    <cellStyle name="RIGs linked cells 10 20" xfId="29839"/>
    <cellStyle name="RIGs linked cells 10 21" xfId="29840"/>
    <cellStyle name="RIGs linked cells 10 22" xfId="29841"/>
    <cellStyle name="RIGs linked cells 10 23" xfId="29842"/>
    <cellStyle name="RIGs linked cells 10 24" xfId="29843"/>
    <cellStyle name="RIGs linked cells 10 25" xfId="29844"/>
    <cellStyle name="RIGs linked cells 10 26" xfId="29845"/>
    <cellStyle name="RIGs linked cells 10 27" xfId="29846"/>
    <cellStyle name="RIGs linked cells 10 28" xfId="29847"/>
    <cellStyle name="RIGs linked cells 10 29" xfId="29848"/>
    <cellStyle name="RIGs linked cells 10 3" xfId="29849"/>
    <cellStyle name="RIGs linked cells 10 30" xfId="29850"/>
    <cellStyle name="RIGs linked cells 10 31" xfId="29851"/>
    <cellStyle name="RIGs linked cells 10 32" xfId="29852"/>
    <cellStyle name="RIGs linked cells 10 33" xfId="29853"/>
    <cellStyle name="RIGs linked cells 10 34" xfId="29854"/>
    <cellStyle name="RIGs linked cells 10 4" xfId="29855"/>
    <cellStyle name="RIGs linked cells 10 5" xfId="29856"/>
    <cellStyle name="RIGs linked cells 10 6" xfId="29857"/>
    <cellStyle name="RIGs linked cells 10 7" xfId="29858"/>
    <cellStyle name="RIGs linked cells 10 8" xfId="29859"/>
    <cellStyle name="RIGs linked cells 10 9" xfId="29860"/>
    <cellStyle name="RIGs linked cells 11" xfId="1832"/>
    <cellStyle name="RIGs linked cells 11 10" xfId="29861"/>
    <cellStyle name="RIGs linked cells 11 11" xfId="29862"/>
    <cellStyle name="RIGs linked cells 11 12" xfId="29863"/>
    <cellStyle name="RIGs linked cells 11 13" xfId="29864"/>
    <cellStyle name="RIGs linked cells 11 14" xfId="29865"/>
    <cellStyle name="RIGs linked cells 11 15" xfId="29866"/>
    <cellStyle name="RIGs linked cells 11 16" xfId="29867"/>
    <cellStyle name="RIGs linked cells 11 17" xfId="29868"/>
    <cellStyle name="RIGs linked cells 11 18" xfId="29869"/>
    <cellStyle name="RIGs linked cells 11 19" xfId="29870"/>
    <cellStyle name="RIGs linked cells 11 2" xfId="29871"/>
    <cellStyle name="RIGs linked cells 11 2 10" xfId="39169"/>
    <cellStyle name="RIGs linked cells 11 2 11" xfId="39170"/>
    <cellStyle name="RIGs linked cells 11 2 12" xfId="39171"/>
    <cellStyle name="RIGs linked cells 11 2 13" xfId="39172"/>
    <cellStyle name="RIGs linked cells 11 2 2" xfId="39173"/>
    <cellStyle name="RIGs linked cells 11 2 3" xfId="39174"/>
    <cellStyle name="RIGs linked cells 11 2 4" xfId="39175"/>
    <cellStyle name="RIGs linked cells 11 2 5" xfId="39176"/>
    <cellStyle name="RIGs linked cells 11 2 6" xfId="39177"/>
    <cellStyle name="RIGs linked cells 11 2 7" xfId="39178"/>
    <cellStyle name="RIGs linked cells 11 2 8" xfId="39179"/>
    <cellStyle name="RIGs linked cells 11 2 9" xfId="39180"/>
    <cellStyle name="RIGs linked cells 11 20" xfId="29872"/>
    <cellStyle name="RIGs linked cells 11 21" xfId="29873"/>
    <cellStyle name="RIGs linked cells 11 22" xfId="29874"/>
    <cellStyle name="RIGs linked cells 11 23" xfId="29875"/>
    <cellStyle name="RIGs linked cells 11 24" xfId="29876"/>
    <cellStyle name="RIGs linked cells 11 25" xfId="29877"/>
    <cellStyle name="RIGs linked cells 11 26" xfId="29878"/>
    <cellStyle name="RIGs linked cells 11 27" xfId="29879"/>
    <cellStyle name="RIGs linked cells 11 28" xfId="29880"/>
    <cellStyle name="RIGs linked cells 11 29" xfId="29881"/>
    <cellStyle name="RIGs linked cells 11 3" xfId="29882"/>
    <cellStyle name="RIGs linked cells 11 30" xfId="29883"/>
    <cellStyle name="RIGs linked cells 11 31" xfId="29884"/>
    <cellStyle name="RIGs linked cells 11 32" xfId="29885"/>
    <cellStyle name="RIGs linked cells 11 33" xfId="29886"/>
    <cellStyle name="RIGs linked cells 11 34" xfId="29887"/>
    <cellStyle name="RIGs linked cells 11 4" xfId="29888"/>
    <cellStyle name="RIGs linked cells 11 5" xfId="29889"/>
    <cellStyle name="RIGs linked cells 11 6" xfId="29890"/>
    <cellStyle name="RIGs linked cells 11 7" xfId="29891"/>
    <cellStyle name="RIGs linked cells 11 8" xfId="29892"/>
    <cellStyle name="RIGs linked cells 11 9" xfId="29893"/>
    <cellStyle name="RIGs linked cells 12" xfId="29894"/>
    <cellStyle name="RIGs linked cells 12 10" xfId="39181"/>
    <cellStyle name="RIGs linked cells 12 11" xfId="39182"/>
    <cellStyle name="RIGs linked cells 12 12" xfId="39183"/>
    <cellStyle name="RIGs linked cells 12 13" xfId="39184"/>
    <cellStyle name="RIGs linked cells 12 2" xfId="39185"/>
    <cellStyle name="RIGs linked cells 12 3" xfId="39186"/>
    <cellStyle name="RIGs linked cells 12 4" xfId="39187"/>
    <cellStyle name="RIGs linked cells 12 5" xfId="39188"/>
    <cellStyle name="RIGs linked cells 12 6" xfId="39189"/>
    <cellStyle name="RIGs linked cells 12 7" xfId="39190"/>
    <cellStyle name="RIGs linked cells 12 8" xfId="39191"/>
    <cellStyle name="RIGs linked cells 12 9" xfId="39192"/>
    <cellStyle name="RIGs linked cells 13" xfId="29895"/>
    <cellStyle name="RIGs linked cells 14" xfId="29896"/>
    <cellStyle name="RIGs linked cells 15" xfId="29897"/>
    <cellStyle name="RIGs linked cells 16" xfId="29898"/>
    <cellStyle name="RIGs linked cells 17" xfId="29899"/>
    <cellStyle name="RIGs linked cells 18" xfId="29900"/>
    <cellStyle name="RIGs linked cells 19" xfId="29901"/>
    <cellStyle name="RIGs linked cells 2" xfId="1833"/>
    <cellStyle name="RIGs linked cells 2 10" xfId="29902"/>
    <cellStyle name="RIGs linked cells 2 11" xfId="29903"/>
    <cellStyle name="RIGs linked cells 2 12" xfId="29904"/>
    <cellStyle name="RIGs linked cells 2 13" xfId="29905"/>
    <cellStyle name="RIGs linked cells 2 14" xfId="29906"/>
    <cellStyle name="RIGs linked cells 2 15" xfId="29907"/>
    <cellStyle name="RIGs linked cells 2 16" xfId="29908"/>
    <cellStyle name="RIGs linked cells 2 17" xfId="29909"/>
    <cellStyle name="RIGs linked cells 2 18" xfId="29910"/>
    <cellStyle name="RIGs linked cells 2 19" xfId="29911"/>
    <cellStyle name="RIGs linked cells 2 2" xfId="1834"/>
    <cellStyle name="RIGs linked cells 2 2 10" xfId="29912"/>
    <cellStyle name="RIGs linked cells 2 2 11" xfId="29913"/>
    <cellStyle name="RIGs linked cells 2 2 12" xfId="29914"/>
    <cellStyle name="RIGs linked cells 2 2 13" xfId="29915"/>
    <cellStyle name="RIGs linked cells 2 2 14" xfId="29916"/>
    <cellStyle name="RIGs linked cells 2 2 15" xfId="29917"/>
    <cellStyle name="RIGs linked cells 2 2 16" xfId="29918"/>
    <cellStyle name="RIGs linked cells 2 2 17" xfId="29919"/>
    <cellStyle name="RIGs linked cells 2 2 18" xfId="29920"/>
    <cellStyle name="RIGs linked cells 2 2 19" xfId="29921"/>
    <cellStyle name="RIGs linked cells 2 2 2" xfId="1835"/>
    <cellStyle name="RIGs linked cells 2 2 2 10" xfId="29922"/>
    <cellStyle name="RIGs linked cells 2 2 2 11" xfId="29923"/>
    <cellStyle name="RIGs linked cells 2 2 2 12" xfId="29924"/>
    <cellStyle name="RIGs linked cells 2 2 2 13" xfId="29925"/>
    <cellStyle name="RIGs linked cells 2 2 2 14" xfId="29926"/>
    <cellStyle name="RIGs linked cells 2 2 2 15" xfId="29927"/>
    <cellStyle name="RIGs linked cells 2 2 2 16" xfId="29928"/>
    <cellStyle name="RIGs linked cells 2 2 2 17" xfId="29929"/>
    <cellStyle name="RIGs linked cells 2 2 2 18" xfId="29930"/>
    <cellStyle name="RIGs linked cells 2 2 2 19" xfId="29931"/>
    <cellStyle name="RIGs linked cells 2 2 2 2" xfId="1836"/>
    <cellStyle name="RIGs linked cells 2 2 2 2 10" xfId="29932"/>
    <cellStyle name="RIGs linked cells 2 2 2 2 11" xfId="29933"/>
    <cellStyle name="RIGs linked cells 2 2 2 2 12" xfId="29934"/>
    <cellStyle name="RIGs linked cells 2 2 2 2 13" xfId="29935"/>
    <cellStyle name="RIGs linked cells 2 2 2 2 14" xfId="29936"/>
    <cellStyle name="RIGs linked cells 2 2 2 2 15" xfId="29937"/>
    <cellStyle name="RIGs linked cells 2 2 2 2 16" xfId="29938"/>
    <cellStyle name="RIGs linked cells 2 2 2 2 17" xfId="29939"/>
    <cellStyle name="RIGs linked cells 2 2 2 2 18" xfId="29940"/>
    <cellStyle name="RIGs linked cells 2 2 2 2 19" xfId="29941"/>
    <cellStyle name="RIGs linked cells 2 2 2 2 2" xfId="29942"/>
    <cellStyle name="RIGs linked cells 2 2 2 2 2 10" xfId="39193"/>
    <cellStyle name="RIGs linked cells 2 2 2 2 2 11" xfId="39194"/>
    <cellStyle name="RIGs linked cells 2 2 2 2 2 12" xfId="39195"/>
    <cellStyle name="RIGs linked cells 2 2 2 2 2 13" xfId="39196"/>
    <cellStyle name="RIGs linked cells 2 2 2 2 2 2" xfId="39197"/>
    <cellStyle name="RIGs linked cells 2 2 2 2 2 3" xfId="39198"/>
    <cellStyle name="RIGs linked cells 2 2 2 2 2 4" xfId="39199"/>
    <cellStyle name="RIGs linked cells 2 2 2 2 2 5" xfId="39200"/>
    <cellStyle name="RIGs linked cells 2 2 2 2 2 6" xfId="39201"/>
    <cellStyle name="RIGs linked cells 2 2 2 2 2 7" xfId="39202"/>
    <cellStyle name="RIGs linked cells 2 2 2 2 2 8" xfId="39203"/>
    <cellStyle name="RIGs linked cells 2 2 2 2 2 9" xfId="39204"/>
    <cellStyle name="RIGs linked cells 2 2 2 2 20" xfId="29943"/>
    <cellStyle name="RIGs linked cells 2 2 2 2 21" xfId="29944"/>
    <cellStyle name="RIGs linked cells 2 2 2 2 22" xfId="29945"/>
    <cellStyle name="RIGs linked cells 2 2 2 2 23" xfId="29946"/>
    <cellStyle name="RIGs linked cells 2 2 2 2 24" xfId="29947"/>
    <cellStyle name="RIGs linked cells 2 2 2 2 25" xfId="29948"/>
    <cellStyle name="RIGs linked cells 2 2 2 2 26" xfId="29949"/>
    <cellStyle name="RIGs linked cells 2 2 2 2 27" xfId="29950"/>
    <cellStyle name="RIGs linked cells 2 2 2 2 28" xfId="29951"/>
    <cellStyle name="RIGs linked cells 2 2 2 2 29" xfId="29952"/>
    <cellStyle name="RIGs linked cells 2 2 2 2 3" xfId="29953"/>
    <cellStyle name="RIGs linked cells 2 2 2 2 30" xfId="29954"/>
    <cellStyle name="RIGs linked cells 2 2 2 2 31" xfId="29955"/>
    <cellStyle name="RIGs linked cells 2 2 2 2 32" xfId="29956"/>
    <cellStyle name="RIGs linked cells 2 2 2 2 33" xfId="29957"/>
    <cellStyle name="RIGs linked cells 2 2 2 2 34" xfId="29958"/>
    <cellStyle name="RIGs linked cells 2 2 2 2 4" xfId="29959"/>
    <cellStyle name="RIGs linked cells 2 2 2 2 5" xfId="29960"/>
    <cellStyle name="RIGs linked cells 2 2 2 2 6" xfId="29961"/>
    <cellStyle name="RIGs linked cells 2 2 2 2 7" xfId="29962"/>
    <cellStyle name="RIGs linked cells 2 2 2 2 8" xfId="29963"/>
    <cellStyle name="RIGs linked cells 2 2 2 2 9" xfId="29964"/>
    <cellStyle name="RIGs linked cells 2 2 2 20" xfId="29965"/>
    <cellStyle name="RIGs linked cells 2 2 2 21" xfId="29966"/>
    <cellStyle name="RIGs linked cells 2 2 2 22" xfId="29967"/>
    <cellStyle name="RIGs linked cells 2 2 2 23" xfId="29968"/>
    <cellStyle name="RIGs linked cells 2 2 2 24" xfId="29969"/>
    <cellStyle name="RIGs linked cells 2 2 2 25" xfId="29970"/>
    <cellStyle name="RIGs linked cells 2 2 2 26" xfId="29971"/>
    <cellStyle name="RIGs linked cells 2 2 2 27" xfId="29972"/>
    <cellStyle name="RIGs linked cells 2 2 2 28" xfId="29973"/>
    <cellStyle name="RIGs linked cells 2 2 2 29" xfId="29974"/>
    <cellStyle name="RIGs linked cells 2 2 2 3" xfId="29975"/>
    <cellStyle name="RIGs linked cells 2 2 2 3 10" xfId="39205"/>
    <cellStyle name="RIGs linked cells 2 2 2 3 11" xfId="39206"/>
    <cellStyle name="RIGs linked cells 2 2 2 3 12" xfId="39207"/>
    <cellStyle name="RIGs linked cells 2 2 2 3 13" xfId="39208"/>
    <cellStyle name="RIGs linked cells 2 2 2 3 2" xfId="39209"/>
    <cellStyle name="RIGs linked cells 2 2 2 3 3" xfId="39210"/>
    <cellStyle name="RIGs linked cells 2 2 2 3 4" xfId="39211"/>
    <cellStyle name="RIGs linked cells 2 2 2 3 5" xfId="39212"/>
    <cellStyle name="RIGs linked cells 2 2 2 3 6" xfId="39213"/>
    <cellStyle name="RIGs linked cells 2 2 2 3 7" xfId="39214"/>
    <cellStyle name="RIGs linked cells 2 2 2 3 8" xfId="39215"/>
    <cellStyle name="RIGs linked cells 2 2 2 3 9" xfId="39216"/>
    <cellStyle name="RIGs linked cells 2 2 2 30" xfId="29976"/>
    <cellStyle name="RIGs linked cells 2 2 2 31" xfId="29977"/>
    <cellStyle name="RIGs linked cells 2 2 2 32" xfId="29978"/>
    <cellStyle name="RIGs linked cells 2 2 2 33" xfId="29979"/>
    <cellStyle name="RIGs linked cells 2 2 2 34" xfId="29980"/>
    <cellStyle name="RIGs linked cells 2 2 2 35" xfId="29981"/>
    <cellStyle name="RIGs linked cells 2 2 2 4" xfId="29982"/>
    <cellStyle name="RIGs linked cells 2 2 2 5" xfId="29983"/>
    <cellStyle name="RIGs linked cells 2 2 2 6" xfId="29984"/>
    <cellStyle name="RIGs linked cells 2 2 2 7" xfId="29985"/>
    <cellStyle name="RIGs linked cells 2 2 2 8" xfId="29986"/>
    <cellStyle name="RIGs linked cells 2 2 2 9" xfId="29987"/>
    <cellStyle name="RIGs linked cells 2 2 2_4 28 1_Asst_Health_Crit_AllTO_RIIO_20110714pm" xfId="1837"/>
    <cellStyle name="RIGs linked cells 2 2 20" xfId="29988"/>
    <cellStyle name="RIGs linked cells 2 2 21" xfId="29989"/>
    <cellStyle name="RIGs linked cells 2 2 22" xfId="29990"/>
    <cellStyle name="RIGs linked cells 2 2 23" xfId="29991"/>
    <cellStyle name="RIGs linked cells 2 2 24" xfId="29992"/>
    <cellStyle name="RIGs linked cells 2 2 25" xfId="29993"/>
    <cellStyle name="RIGs linked cells 2 2 26" xfId="29994"/>
    <cellStyle name="RIGs linked cells 2 2 27" xfId="29995"/>
    <cellStyle name="RIGs linked cells 2 2 28" xfId="29996"/>
    <cellStyle name="RIGs linked cells 2 2 29" xfId="29997"/>
    <cellStyle name="RIGs linked cells 2 2 3" xfId="1838"/>
    <cellStyle name="RIGs linked cells 2 2 3 10" xfId="29998"/>
    <cellStyle name="RIGs linked cells 2 2 3 11" xfId="29999"/>
    <cellStyle name="RIGs linked cells 2 2 3 12" xfId="30000"/>
    <cellStyle name="RIGs linked cells 2 2 3 13" xfId="30001"/>
    <cellStyle name="RIGs linked cells 2 2 3 14" xfId="30002"/>
    <cellStyle name="RIGs linked cells 2 2 3 15" xfId="30003"/>
    <cellStyle name="RIGs linked cells 2 2 3 16" xfId="30004"/>
    <cellStyle name="RIGs linked cells 2 2 3 17" xfId="30005"/>
    <cellStyle name="RIGs linked cells 2 2 3 18" xfId="30006"/>
    <cellStyle name="RIGs linked cells 2 2 3 19" xfId="30007"/>
    <cellStyle name="RIGs linked cells 2 2 3 2" xfId="30008"/>
    <cellStyle name="RIGs linked cells 2 2 3 2 10" xfId="39217"/>
    <cellStyle name="RIGs linked cells 2 2 3 2 11" xfId="39218"/>
    <cellStyle name="RIGs linked cells 2 2 3 2 12" xfId="39219"/>
    <cellStyle name="RIGs linked cells 2 2 3 2 13" xfId="39220"/>
    <cellStyle name="RIGs linked cells 2 2 3 2 2" xfId="39221"/>
    <cellStyle name="RIGs linked cells 2 2 3 2 3" xfId="39222"/>
    <cellStyle name="RIGs linked cells 2 2 3 2 4" xfId="39223"/>
    <cellStyle name="RIGs linked cells 2 2 3 2 5" xfId="39224"/>
    <cellStyle name="RIGs linked cells 2 2 3 2 6" xfId="39225"/>
    <cellStyle name="RIGs linked cells 2 2 3 2 7" xfId="39226"/>
    <cellStyle name="RIGs linked cells 2 2 3 2 8" xfId="39227"/>
    <cellStyle name="RIGs linked cells 2 2 3 2 9" xfId="39228"/>
    <cellStyle name="RIGs linked cells 2 2 3 20" xfId="30009"/>
    <cellStyle name="RIGs linked cells 2 2 3 21" xfId="30010"/>
    <cellStyle name="RIGs linked cells 2 2 3 22" xfId="30011"/>
    <cellStyle name="RIGs linked cells 2 2 3 23" xfId="30012"/>
    <cellStyle name="RIGs linked cells 2 2 3 24" xfId="30013"/>
    <cellStyle name="RIGs linked cells 2 2 3 25" xfId="30014"/>
    <cellStyle name="RIGs linked cells 2 2 3 26" xfId="30015"/>
    <cellStyle name="RIGs linked cells 2 2 3 27" xfId="30016"/>
    <cellStyle name="RIGs linked cells 2 2 3 28" xfId="30017"/>
    <cellStyle name="RIGs linked cells 2 2 3 29" xfId="30018"/>
    <cellStyle name="RIGs linked cells 2 2 3 3" xfId="30019"/>
    <cellStyle name="RIGs linked cells 2 2 3 30" xfId="30020"/>
    <cellStyle name="RIGs linked cells 2 2 3 31" xfId="30021"/>
    <cellStyle name="RIGs linked cells 2 2 3 32" xfId="30022"/>
    <cellStyle name="RIGs linked cells 2 2 3 33" xfId="30023"/>
    <cellStyle name="RIGs linked cells 2 2 3 34" xfId="30024"/>
    <cellStyle name="RIGs linked cells 2 2 3 4" xfId="30025"/>
    <cellStyle name="RIGs linked cells 2 2 3 5" xfId="30026"/>
    <cellStyle name="RIGs linked cells 2 2 3 6" xfId="30027"/>
    <cellStyle name="RIGs linked cells 2 2 3 7" xfId="30028"/>
    <cellStyle name="RIGs linked cells 2 2 3 8" xfId="30029"/>
    <cellStyle name="RIGs linked cells 2 2 3 9" xfId="30030"/>
    <cellStyle name="RIGs linked cells 2 2 30" xfId="30031"/>
    <cellStyle name="RIGs linked cells 2 2 31" xfId="30032"/>
    <cellStyle name="RIGs linked cells 2 2 32" xfId="30033"/>
    <cellStyle name="RIGs linked cells 2 2 33" xfId="30034"/>
    <cellStyle name="RIGs linked cells 2 2 34" xfId="30035"/>
    <cellStyle name="RIGs linked cells 2 2 35" xfId="30036"/>
    <cellStyle name="RIGs linked cells 2 2 36" xfId="30037"/>
    <cellStyle name="RIGs linked cells 2 2 37" xfId="30038"/>
    <cellStyle name="RIGs linked cells 2 2 38" xfId="30039"/>
    <cellStyle name="RIGs linked cells 2 2 4" xfId="1839"/>
    <cellStyle name="RIGs linked cells 2 2 4 10" xfId="30040"/>
    <cellStyle name="RIGs linked cells 2 2 4 11" xfId="30041"/>
    <cellStyle name="RIGs linked cells 2 2 4 12" xfId="30042"/>
    <cellStyle name="RIGs linked cells 2 2 4 13" xfId="30043"/>
    <cellStyle name="RIGs linked cells 2 2 4 14" xfId="30044"/>
    <cellStyle name="RIGs linked cells 2 2 4 15" xfId="30045"/>
    <cellStyle name="RIGs linked cells 2 2 4 16" xfId="30046"/>
    <cellStyle name="RIGs linked cells 2 2 4 17" xfId="30047"/>
    <cellStyle name="RIGs linked cells 2 2 4 18" xfId="30048"/>
    <cellStyle name="RIGs linked cells 2 2 4 19" xfId="30049"/>
    <cellStyle name="RIGs linked cells 2 2 4 2" xfId="30050"/>
    <cellStyle name="RIGs linked cells 2 2 4 2 10" xfId="39229"/>
    <cellStyle name="RIGs linked cells 2 2 4 2 11" xfId="39230"/>
    <cellStyle name="RIGs linked cells 2 2 4 2 12" xfId="39231"/>
    <cellStyle name="RIGs linked cells 2 2 4 2 13" xfId="39232"/>
    <cellStyle name="RIGs linked cells 2 2 4 2 2" xfId="39233"/>
    <cellStyle name="RIGs linked cells 2 2 4 2 3" xfId="39234"/>
    <cellStyle name="RIGs linked cells 2 2 4 2 4" xfId="39235"/>
    <cellStyle name="RIGs linked cells 2 2 4 2 5" xfId="39236"/>
    <cellStyle name="RIGs linked cells 2 2 4 2 6" xfId="39237"/>
    <cellStyle name="RIGs linked cells 2 2 4 2 7" xfId="39238"/>
    <cellStyle name="RIGs linked cells 2 2 4 2 8" xfId="39239"/>
    <cellStyle name="RIGs linked cells 2 2 4 2 9" xfId="39240"/>
    <cellStyle name="RIGs linked cells 2 2 4 20" xfId="30051"/>
    <cellStyle name="RIGs linked cells 2 2 4 21" xfId="30052"/>
    <cellStyle name="RIGs linked cells 2 2 4 22" xfId="30053"/>
    <cellStyle name="RIGs linked cells 2 2 4 23" xfId="30054"/>
    <cellStyle name="RIGs linked cells 2 2 4 24" xfId="30055"/>
    <cellStyle name="RIGs linked cells 2 2 4 25" xfId="30056"/>
    <cellStyle name="RIGs linked cells 2 2 4 26" xfId="30057"/>
    <cellStyle name="RIGs linked cells 2 2 4 27" xfId="30058"/>
    <cellStyle name="RIGs linked cells 2 2 4 28" xfId="30059"/>
    <cellStyle name="RIGs linked cells 2 2 4 29" xfId="30060"/>
    <cellStyle name="RIGs linked cells 2 2 4 3" xfId="30061"/>
    <cellStyle name="RIGs linked cells 2 2 4 30" xfId="30062"/>
    <cellStyle name="RIGs linked cells 2 2 4 31" xfId="30063"/>
    <cellStyle name="RIGs linked cells 2 2 4 32" xfId="30064"/>
    <cellStyle name="RIGs linked cells 2 2 4 33" xfId="30065"/>
    <cellStyle name="RIGs linked cells 2 2 4 34" xfId="30066"/>
    <cellStyle name="RIGs linked cells 2 2 4 4" xfId="30067"/>
    <cellStyle name="RIGs linked cells 2 2 4 5" xfId="30068"/>
    <cellStyle name="RIGs linked cells 2 2 4 6" xfId="30069"/>
    <cellStyle name="RIGs linked cells 2 2 4 7" xfId="30070"/>
    <cellStyle name="RIGs linked cells 2 2 4 8" xfId="30071"/>
    <cellStyle name="RIGs linked cells 2 2 4 9" xfId="30072"/>
    <cellStyle name="RIGs linked cells 2 2 5" xfId="30073"/>
    <cellStyle name="RIGs linked cells 2 2 5 10" xfId="39241"/>
    <cellStyle name="RIGs linked cells 2 2 5 11" xfId="39242"/>
    <cellStyle name="RIGs linked cells 2 2 5 12" xfId="39243"/>
    <cellStyle name="RIGs linked cells 2 2 5 13" xfId="39244"/>
    <cellStyle name="RIGs linked cells 2 2 5 2" xfId="39245"/>
    <cellStyle name="RIGs linked cells 2 2 5 3" xfId="39246"/>
    <cellStyle name="RIGs linked cells 2 2 5 4" xfId="39247"/>
    <cellStyle name="RIGs linked cells 2 2 5 5" xfId="39248"/>
    <cellStyle name="RIGs linked cells 2 2 5 6" xfId="39249"/>
    <cellStyle name="RIGs linked cells 2 2 5 7" xfId="39250"/>
    <cellStyle name="RIGs linked cells 2 2 5 8" xfId="39251"/>
    <cellStyle name="RIGs linked cells 2 2 5 9" xfId="39252"/>
    <cellStyle name="RIGs linked cells 2 2 6" xfId="30074"/>
    <cellStyle name="RIGs linked cells 2 2 7" xfId="30075"/>
    <cellStyle name="RIGs linked cells 2 2 8" xfId="30076"/>
    <cellStyle name="RIGs linked cells 2 2 9" xfId="30077"/>
    <cellStyle name="RIGs linked cells 2 2_4 28 1_Asst_Health_Crit_AllTO_RIIO_20110714pm" xfId="1840"/>
    <cellStyle name="RIGs linked cells 2 20" xfId="30078"/>
    <cellStyle name="RIGs linked cells 2 21" xfId="30079"/>
    <cellStyle name="RIGs linked cells 2 22" xfId="30080"/>
    <cellStyle name="RIGs linked cells 2 23" xfId="30081"/>
    <cellStyle name="RIGs linked cells 2 24" xfId="30082"/>
    <cellStyle name="RIGs linked cells 2 25" xfId="30083"/>
    <cellStyle name="RIGs linked cells 2 26" xfId="30084"/>
    <cellStyle name="RIGs linked cells 2 27" xfId="30085"/>
    <cellStyle name="RIGs linked cells 2 28" xfId="30086"/>
    <cellStyle name="RIGs linked cells 2 29" xfId="30087"/>
    <cellStyle name="RIGs linked cells 2 3" xfId="1841"/>
    <cellStyle name="RIGs linked cells 2 3 10" xfId="30088"/>
    <cellStyle name="RIGs linked cells 2 3 11" xfId="30089"/>
    <cellStyle name="RIGs linked cells 2 3 12" xfId="30090"/>
    <cellStyle name="RIGs linked cells 2 3 13" xfId="30091"/>
    <cellStyle name="RIGs linked cells 2 3 14" xfId="30092"/>
    <cellStyle name="RIGs linked cells 2 3 15" xfId="30093"/>
    <cellStyle name="RIGs linked cells 2 3 16" xfId="30094"/>
    <cellStyle name="RIGs linked cells 2 3 17" xfId="30095"/>
    <cellStyle name="RIGs linked cells 2 3 18" xfId="30096"/>
    <cellStyle name="RIGs linked cells 2 3 19" xfId="30097"/>
    <cellStyle name="RIGs linked cells 2 3 2" xfId="1842"/>
    <cellStyle name="RIGs linked cells 2 3 2 10" xfId="30098"/>
    <cellStyle name="RIGs linked cells 2 3 2 11" xfId="30099"/>
    <cellStyle name="RIGs linked cells 2 3 2 12" xfId="30100"/>
    <cellStyle name="RIGs linked cells 2 3 2 13" xfId="30101"/>
    <cellStyle name="RIGs linked cells 2 3 2 14" xfId="30102"/>
    <cellStyle name="RIGs linked cells 2 3 2 15" xfId="30103"/>
    <cellStyle name="RIGs linked cells 2 3 2 16" xfId="30104"/>
    <cellStyle name="RIGs linked cells 2 3 2 17" xfId="30105"/>
    <cellStyle name="RIGs linked cells 2 3 2 18" xfId="30106"/>
    <cellStyle name="RIGs linked cells 2 3 2 19" xfId="30107"/>
    <cellStyle name="RIGs linked cells 2 3 2 2" xfId="30108"/>
    <cellStyle name="RIGs linked cells 2 3 2 2 10" xfId="39253"/>
    <cellStyle name="RIGs linked cells 2 3 2 2 11" xfId="39254"/>
    <cellStyle name="RIGs linked cells 2 3 2 2 12" xfId="39255"/>
    <cellStyle name="RIGs linked cells 2 3 2 2 13" xfId="39256"/>
    <cellStyle name="RIGs linked cells 2 3 2 2 2" xfId="39257"/>
    <cellStyle name="RIGs linked cells 2 3 2 2 3" xfId="39258"/>
    <cellStyle name="RIGs linked cells 2 3 2 2 4" xfId="39259"/>
    <cellStyle name="RIGs linked cells 2 3 2 2 5" xfId="39260"/>
    <cellStyle name="RIGs linked cells 2 3 2 2 6" xfId="39261"/>
    <cellStyle name="RIGs linked cells 2 3 2 2 7" xfId="39262"/>
    <cellStyle name="RIGs linked cells 2 3 2 2 8" xfId="39263"/>
    <cellStyle name="RIGs linked cells 2 3 2 2 9" xfId="39264"/>
    <cellStyle name="RIGs linked cells 2 3 2 20" xfId="30109"/>
    <cellStyle name="RIGs linked cells 2 3 2 21" xfId="30110"/>
    <cellStyle name="RIGs linked cells 2 3 2 22" xfId="30111"/>
    <cellStyle name="RIGs linked cells 2 3 2 23" xfId="30112"/>
    <cellStyle name="RIGs linked cells 2 3 2 24" xfId="30113"/>
    <cellStyle name="RIGs linked cells 2 3 2 25" xfId="30114"/>
    <cellStyle name="RIGs linked cells 2 3 2 26" xfId="30115"/>
    <cellStyle name="RIGs linked cells 2 3 2 27" xfId="30116"/>
    <cellStyle name="RIGs linked cells 2 3 2 28" xfId="30117"/>
    <cellStyle name="RIGs linked cells 2 3 2 29" xfId="30118"/>
    <cellStyle name="RIGs linked cells 2 3 2 3" xfId="30119"/>
    <cellStyle name="RIGs linked cells 2 3 2 30" xfId="30120"/>
    <cellStyle name="RIGs linked cells 2 3 2 31" xfId="30121"/>
    <cellStyle name="RIGs linked cells 2 3 2 32" xfId="30122"/>
    <cellStyle name="RIGs linked cells 2 3 2 33" xfId="30123"/>
    <cellStyle name="RIGs linked cells 2 3 2 34" xfId="30124"/>
    <cellStyle name="RIGs linked cells 2 3 2 4" xfId="30125"/>
    <cellStyle name="RIGs linked cells 2 3 2 5" xfId="30126"/>
    <cellStyle name="RIGs linked cells 2 3 2 6" xfId="30127"/>
    <cellStyle name="RIGs linked cells 2 3 2 7" xfId="30128"/>
    <cellStyle name="RIGs linked cells 2 3 2 8" xfId="30129"/>
    <cellStyle name="RIGs linked cells 2 3 2 9" xfId="30130"/>
    <cellStyle name="RIGs linked cells 2 3 20" xfId="30131"/>
    <cellStyle name="RIGs linked cells 2 3 21" xfId="30132"/>
    <cellStyle name="RIGs linked cells 2 3 22" xfId="30133"/>
    <cellStyle name="RIGs linked cells 2 3 23" xfId="30134"/>
    <cellStyle name="RIGs linked cells 2 3 24" xfId="30135"/>
    <cellStyle name="RIGs linked cells 2 3 25" xfId="30136"/>
    <cellStyle name="RIGs linked cells 2 3 26" xfId="30137"/>
    <cellStyle name="RIGs linked cells 2 3 27" xfId="30138"/>
    <cellStyle name="RIGs linked cells 2 3 28" xfId="30139"/>
    <cellStyle name="RIGs linked cells 2 3 29" xfId="30140"/>
    <cellStyle name="RIGs linked cells 2 3 3" xfId="30141"/>
    <cellStyle name="RIGs linked cells 2 3 3 10" xfId="39265"/>
    <cellStyle name="RIGs linked cells 2 3 3 11" xfId="39266"/>
    <cellStyle name="RIGs linked cells 2 3 3 12" xfId="39267"/>
    <cellStyle name="RIGs linked cells 2 3 3 13" xfId="39268"/>
    <cellStyle name="RIGs linked cells 2 3 3 2" xfId="39269"/>
    <cellStyle name="RIGs linked cells 2 3 3 3" xfId="39270"/>
    <cellStyle name="RIGs linked cells 2 3 3 4" xfId="39271"/>
    <cellStyle name="RIGs linked cells 2 3 3 5" xfId="39272"/>
    <cellStyle name="RIGs linked cells 2 3 3 6" xfId="39273"/>
    <cellStyle name="RIGs linked cells 2 3 3 7" xfId="39274"/>
    <cellStyle name="RIGs linked cells 2 3 3 8" xfId="39275"/>
    <cellStyle name="RIGs linked cells 2 3 3 9" xfId="39276"/>
    <cellStyle name="RIGs linked cells 2 3 30" xfId="30142"/>
    <cellStyle name="RIGs linked cells 2 3 31" xfId="30143"/>
    <cellStyle name="RIGs linked cells 2 3 32" xfId="30144"/>
    <cellStyle name="RIGs linked cells 2 3 33" xfId="30145"/>
    <cellStyle name="RIGs linked cells 2 3 34" xfId="30146"/>
    <cellStyle name="RIGs linked cells 2 3 35" xfId="30147"/>
    <cellStyle name="RIGs linked cells 2 3 4" xfId="30148"/>
    <cellStyle name="RIGs linked cells 2 3 5" xfId="30149"/>
    <cellStyle name="RIGs linked cells 2 3 6" xfId="30150"/>
    <cellStyle name="RIGs linked cells 2 3 7" xfId="30151"/>
    <cellStyle name="RIGs linked cells 2 3 8" xfId="30152"/>
    <cellStyle name="RIGs linked cells 2 3 9" xfId="30153"/>
    <cellStyle name="RIGs linked cells 2 3_4 28 1_Asst_Health_Crit_AllTO_RIIO_20110714pm" xfId="1843"/>
    <cellStyle name="RIGs linked cells 2 30" xfId="30154"/>
    <cellStyle name="RIGs linked cells 2 31" xfId="30155"/>
    <cellStyle name="RIGs linked cells 2 32" xfId="30156"/>
    <cellStyle name="RIGs linked cells 2 33" xfId="30157"/>
    <cellStyle name="RIGs linked cells 2 34" xfId="30158"/>
    <cellStyle name="RIGs linked cells 2 35" xfId="30159"/>
    <cellStyle name="RIGs linked cells 2 36" xfId="30160"/>
    <cellStyle name="RIGs linked cells 2 37" xfId="30161"/>
    <cellStyle name="RIGs linked cells 2 38" xfId="30162"/>
    <cellStyle name="RIGs linked cells 2 39" xfId="30163"/>
    <cellStyle name="RIGs linked cells 2 4" xfId="1844"/>
    <cellStyle name="RIGs linked cells 2 4 10" xfId="30164"/>
    <cellStyle name="RIGs linked cells 2 4 11" xfId="30165"/>
    <cellStyle name="RIGs linked cells 2 4 12" xfId="30166"/>
    <cellStyle name="RIGs linked cells 2 4 13" xfId="30167"/>
    <cellStyle name="RIGs linked cells 2 4 14" xfId="30168"/>
    <cellStyle name="RIGs linked cells 2 4 15" xfId="30169"/>
    <cellStyle name="RIGs linked cells 2 4 16" xfId="30170"/>
    <cellStyle name="RIGs linked cells 2 4 17" xfId="30171"/>
    <cellStyle name="RIGs linked cells 2 4 18" xfId="30172"/>
    <cellStyle name="RIGs linked cells 2 4 19" xfId="30173"/>
    <cellStyle name="RIGs linked cells 2 4 2" xfId="30174"/>
    <cellStyle name="RIGs linked cells 2 4 2 10" xfId="39277"/>
    <cellStyle name="RIGs linked cells 2 4 2 11" xfId="39278"/>
    <cellStyle name="RIGs linked cells 2 4 2 12" xfId="39279"/>
    <cellStyle name="RIGs linked cells 2 4 2 13" xfId="39280"/>
    <cellStyle name="RIGs linked cells 2 4 2 2" xfId="39281"/>
    <cellStyle name="RIGs linked cells 2 4 2 3" xfId="39282"/>
    <cellStyle name="RIGs linked cells 2 4 2 4" xfId="39283"/>
    <cellStyle name="RIGs linked cells 2 4 2 5" xfId="39284"/>
    <cellStyle name="RIGs linked cells 2 4 2 6" xfId="39285"/>
    <cellStyle name="RIGs linked cells 2 4 2 7" xfId="39286"/>
    <cellStyle name="RIGs linked cells 2 4 2 8" xfId="39287"/>
    <cellStyle name="RIGs linked cells 2 4 2 9" xfId="39288"/>
    <cellStyle name="RIGs linked cells 2 4 20" xfId="30175"/>
    <cellStyle name="RIGs linked cells 2 4 21" xfId="30176"/>
    <cellStyle name="RIGs linked cells 2 4 22" xfId="30177"/>
    <cellStyle name="RIGs linked cells 2 4 23" xfId="30178"/>
    <cellStyle name="RIGs linked cells 2 4 24" xfId="30179"/>
    <cellStyle name="RIGs linked cells 2 4 25" xfId="30180"/>
    <cellStyle name="RIGs linked cells 2 4 26" xfId="30181"/>
    <cellStyle name="RIGs linked cells 2 4 27" xfId="30182"/>
    <cellStyle name="RIGs linked cells 2 4 28" xfId="30183"/>
    <cellStyle name="RIGs linked cells 2 4 29" xfId="30184"/>
    <cellStyle name="RIGs linked cells 2 4 3" xfId="30185"/>
    <cellStyle name="RIGs linked cells 2 4 30" xfId="30186"/>
    <cellStyle name="RIGs linked cells 2 4 31" xfId="30187"/>
    <cellStyle name="RIGs linked cells 2 4 32" xfId="30188"/>
    <cellStyle name="RIGs linked cells 2 4 33" xfId="30189"/>
    <cellStyle name="RIGs linked cells 2 4 34" xfId="30190"/>
    <cellStyle name="RIGs linked cells 2 4 4" xfId="30191"/>
    <cellStyle name="RIGs linked cells 2 4 5" xfId="30192"/>
    <cellStyle name="RIGs linked cells 2 4 6" xfId="30193"/>
    <cellStyle name="RIGs linked cells 2 4 7" xfId="30194"/>
    <cellStyle name="RIGs linked cells 2 4 8" xfId="30195"/>
    <cellStyle name="RIGs linked cells 2 4 9" xfId="30196"/>
    <cellStyle name="RIGs linked cells 2 5" xfId="1845"/>
    <cellStyle name="RIGs linked cells 2 5 10" xfId="30197"/>
    <cellStyle name="RIGs linked cells 2 5 11" xfId="30198"/>
    <cellStyle name="RIGs linked cells 2 5 12" xfId="30199"/>
    <cellStyle name="RIGs linked cells 2 5 13" xfId="30200"/>
    <cellStyle name="RIGs linked cells 2 5 14" xfId="30201"/>
    <cellStyle name="RIGs linked cells 2 5 15" xfId="30202"/>
    <cellStyle name="RIGs linked cells 2 5 16" xfId="30203"/>
    <cellStyle name="RIGs linked cells 2 5 17" xfId="30204"/>
    <cellStyle name="RIGs linked cells 2 5 18" xfId="30205"/>
    <cellStyle name="RIGs linked cells 2 5 19" xfId="30206"/>
    <cellStyle name="RIGs linked cells 2 5 2" xfId="30207"/>
    <cellStyle name="RIGs linked cells 2 5 2 10" xfId="39289"/>
    <cellStyle name="RIGs linked cells 2 5 2 11" xfId="39290"/>
    <cellStyle name="RIGs linked cells 2 5 2 12" xfId="39291"/>
    <cellStyle name="RIGs linked cells 2 5 2 13" xfId="39292"/>
    <cellStyle name="RIGs linked cells 2 5 2 2" xfId="39293"/>
    <cellStyle name="RIGs linked cells 2 5 2 3" xfId="39294"/>
    <cellStyle name="RIGs linked cells 2 5 2 4" xfId="39295"/>
    <cellStyle name="RIGs linked cells 2 5 2 5" xfId="39296"/>
    <cellStyle name="RIGs linked cells 2 5 2 6" xfId="39297"/>
    <cellStyle name="RIGs linked cells 2 5 2 7" xfId="39298"/>
    <cellStyle name="RIGs linked cells 2 5 2 8" xfId="39299"/>
    <cellStyle name="RIGs linked cells 2 5 2 9" xfId="39300"/>
    <cellStyle name="RIGs linked cells 2 5 20" xfId="30208"/>
    <cellStyle name="RIGs linked cells 2 5 21" xfId="30209"/>
    <cellStyle name="RIGs linked cells 2 5 22" xfId="30210"/>
    <cellStyle name="RIGs linked cells 2 5 23" xfId="30211"/>
    <cellStyle name="RIGs linked cells 2 5 24" xfId="30212"/>
    <cellStyle name="RIGs linked cells 2 5 25" xfId="30213"/>
    <cellStyle name="RIGs linked cells 2 5 26" xfId="30214"/>
    <cellStyle name="RIGs linked cells 2 5 27" xfId="30215"/>
    <cellStyle name="RIGs linked cells 2 5 28" xfId="30216"/>
    <cellStyle name="RIGs linked cells 2 5 29" xfId="30217"/>
    <cellStyle name="RIGs linked cells 2 5 3" xfId="30218"/>
    <cellStyle name="RIGs linked cells 2 5 30" xfId="30219"/>
    <cellStyle name="RIGs linked cells 2 5 31" xfId="30220"/>
    <cellStyle name="RIGs linked cells 2 5 32" xfId="30221"/>
    <cellStyle name="RIGs linked cells 2 5 33" xfId="30222"/>
    <cellStyle name="RIGs linked cells 2 5 34" xfId="30223"/>
    <cellStyle name="RIGs linked cells 2 5 4" xfId="30224"/>
    <cellStyle name="RIGs linked cells 2 5 5" xfId="30225"/>
    <cellStyle name="RIGs linked cells 2 5 6" xfId="30226"/>
    <cellStyle name="RIGs linked cells 2 5 7" xfId="30227"/>
    <cellStyle name="RIGs linked cells 2 5 8" xfId="30228"/>
    <cellStyle name="RIGs linked cells 2 5 9" xfId="30229"/>
    <cellStyle name="RIGs linked cells 2 6" xfId="30230"/>
    <cellStyle name="RIGs linked cells 2 6 10" xfId="39301"/>
    <cellStyle name="RIGs linked cells 2 6 11" xfId="39302"/>
    <cellStyle name="RIGs linked cells 2 6 12" xfId="39303"/>
    <cellStyle name="RIGs linked cells 2 6 13" xfId="39304"/>
    <cellStyle name="RIGs linked cells 2 6 2" xfId="39305"/>
    <cellStyle name="RIGs linked cells 2 6 3" xfId="39306"/>
    <cellStyle name="RIGs linked cells 2 6 4" xfId="39307"/>
    <cellStyle name="RIGs linked cells 2 6 5" xfId="39308"/>
    <cellStyle name="RIGs linked cells 2 6 6" xfId="39309"/>
    <cellStyle name="RIGs linked cells 2 6 7" xfId="39310"/>
    <cellStyle name="RIGs linked cells 2 6 8" xfId="39311"/>
    <cellStyle name="RIGs linked cells 2 6 9" xfId="39312"/>
    <cellStyle name="RIGs linked cells 2 7" xfId="30231"/>
    <cellStyle name="RIGs linked cells 2 8" xfId="30232"/>
    <cellStyle name="RIGs linked cells 2 9" xfId="30233"/>
    <cellStyle name="RIGs linked cells 2_1.3s Accounting C Costs Scots" xfId="1846"/>
    <cellStyle name="RIGs linked cells 20" xfId="30234"/>
    <cellStyle name="RIGs linked cells 21" xfId="30235"/>
    <cellStyle name="RIGs linked cells 22" xfId="30236"/>
    <cellStyle name="RIGs linked cells 23" xfId="30237"/>
    <cellStyle name="RIGs linked cells 24" xfId="30238"/>
    <cellStyle name="RIGs linked cells 25" xfId="30239"/>
    <cellStyle name="RIGs linked cells 26" xfId="30240"/>
    <cellStyle name="RIGs linked cells 27" xfId="30241"/>
    <cellStyle name="RIGs linked cells 28" xfId="30242"/>
    <cellStyle name="RIGs linked cells 29" xfId="30243"/>
    <cellStyle name="RIGs linked cells 3" xfId="1847"/>
    <cellStyle name="RIGs linked cells 3 10" xfId="30244"/>
    <cellStyle name="RIGs linked cells 3 11" xfId="30245"/>
    <cellStyle name="RIGs linked cells 3 12" xfId="30246"/>
    <cellStyle name="RIGs linked cells 3 13" xfId="30247"/>
    <cellStyle name="RIGs linked cells 3 14" xfId="30248"/>
    <cellStyle name="RIGs linked cells 3 15" xfId="30249"/>
    <cellStyle name="RIGs linked cells 3 16" xfId="30250"/>
    <cellStyle name="RIGs linked cells 3 17" xfId="30251"/>
    <cellStyle name="RIGs linked cells 3 18" xfId="30252"/>
    <cellStyle name="RIGs linked cells 3 19" xfId="30253"/>
    <cellStyle name="RIGs linked cells 3 2" xfId="140"/>
    <cellStyle name="RIGs linked cells 3 2 10" xfId="30254"/>
    <cellStyle name="RIGs linked cells 3 2 11" xfId="30255"/>
    <cellStyle name="RIGs linked cells 3 2 12" xfId="30256"/>
    <cellStyle name="RIGs linked cells 3 2 13" xfId="30257"/>
    <cellStyle name="RIGs linked cells 3 2 14" xfId="30258"/>
    <cellStyle name="RIGs linked cells 3 2 15" xfId="30259"/>
    <cellStyle name="RIGs linked cells 3 2 16" xfId="30260"/>
    <cellStyle name="RIGs linked cells 3 2 17" xfId="30261"/>
    <cellStyle name="RIGs linked cells 3 2 18" xfId="30262"/>
    <cellStyle name="RIGs linked cells 3 2 19" xfId="30263"/>
    <cellStyle name="RIGs linked cells 3 2 2" xfId="1848"/>
    <cellStyle name="RIGs linked cells 3 2 2 10" xfId="30264"/>
    <cellStyle name="RIGs linked cells 3 2 2 11" xfId="30265"/>
    <cellStyle name="RIGs linked cells 3 2 2 12" xfId="30266"/>
    <cellStyle name="RIGs linked cells 3 2 2 13" xfId="30267"/>
    <cellStyle name="RIGs linked cells 3 2 2 14" xfId="30268"/>
    <cellStyle name="RIGs linked cells 3 2 2 15" xfId="30269"/>
    <cellStyle name="RIGs linked cells 3 2 2 16" xfId="30270"/>
    <cellStyle name="RIGs linked cells 3 2 2 17" xfId="30271"/>
    <cellStyle name="RIGs linked cells 3 2 2 18" xfId="30272"/>
    <cellStyle name="RIGs linked cells 3 2 2 19" xfId="30273"/>
    <cellStyle name="RIGs linked cells 3 2 2 2" xfId="1849"/>
    <cellStyle name="RIGs linked cells 3 2 2 2 10" xfId="30274"/>
    <cellStyle name="RIGs linked cells 3 2 2 2 11" xfId="30275"/>
    <cellStyle name="RIGs linked cells 3 2 2 2 12" xfId="30276"/>
    <cellStyle name="RIGs linked cells 3 2 2 2 13" xfId="30277"/>
    <cellStyle name="RIGs linked cells 3 2 2 2 14" xfId="30278"/>
    <cellStyle name="RIGs linked cells 3 2 2 2 15" xfId="30279"/>
    <cellStyle name="RIGs linked cells 3 2 2 2 16" xfId="30280"/>
    <cellStyle name="RIGs linked cells 3 2 2 2 17" xfId="30281"/>
    <cellStyle name="RIGs linked cells 3 2 2 2 18" xfId="30282"/>
    <cellStyle name="RIGs linked cells 3 2 2 2 19" xfId="30283"/>
    <cellStyle name="RIGs linked cells 3 2 2 2 2" xfId="1850"/>
    <cellStyle name="RIGs linked cells 3 2 2 2 2 10" xfId="30284"/>
    <cellStyle name="RIGs linked cells 3 2 2 2 2 11" xfId="30285"/>
    <cellStyle name="RIGs linked cells 3 2 2 2 2 12" xfId="30286"/>
    <cellStyle name="RIGs linked cells 3 2 2 2 2 13" xfId="30287"/>
    <cellStyle name="RIGs linked cells 3 2 2 2 2 14" xfId="30288"/>
    <cellStyle name="RIGs linked cells 3 2 2 2 2 15" xfId="30289"/>
    <cellStyle name="RIGs linked cells 3 2 2 2 2 16" xfId="30290"/>
    <cellStyle name="RIGs linked cells 3 2 2 2 2 17" xfId="30291"/>
    <cellStyle name="RIGs linked cells 3 2 2 2 2 18" xfId="30292"/>
    <cellStyle name="RIGs linked cells 3 2 2 2 2 19" xfId="30293"/>
    <cellStyle name="RIGs linked cells 3 2 2 2 2 2" xfId="30294"/>
    <cellStyle name="RIGs linked cells 3 2 2 2 2 2 10" xfId="39313"/>
    <cellStyle name="RIGs linked cells 3 2 2 2 2 2 11" xfId="39314"/>
    <cellStyle name="RIGs linked cells 3 2 2 2 2 2 12" xfId="39315"/>
    <cellStyle name="RIGs linked cells 3 2 2 2 2 2 13" xfId="39316"/>
    <cellStyle name="RIGs linked cells 3 2 2 2 2 2 2" xfId="39317"/>
    <cellStyle name="RIGs linked cells 3 2 2 2 2 2 3" xfId="39318"/>
    <cellStyle name="RIGs linked cells 3 2 2 2 2 2 4" xfId="39319"/>
    <cellStyle name="RIGs linked cells 3 2 2 2 2 2 5" xfId="39320"/>
    <cellStyle name="RIGs linked cells 3 2 2 2 2 2 6" xfId="39321"/>
    <cellStyle name="RIGs linked cells 3 2 2 2 2 2 7" xfId="39322"/>
    <cellStyle name="RIGs linked cells 3 2 2 2 2 2 8" xfId="39323"/>
    <cellStyle name="RIGs linked cells 3 2 2 2 2 2 9" xfId="39324"/>
    <cellStyle name="RIGs linked cells 3 2 2 2 2 20" xfId="30295"/>
    <cellStyle name="RIGs linked cells 3 2 2 2 2 21" xfId="30296"/>
    <cellStyle name="RIGs linked cells 3 2 2 2 2 22" xfId="30297"/>
    <cellStyle name="RIGs linked cells 3 2 2 2 2 23" xfId="30298"/>
    <cellStyle name="RIGs linked cells 3 2 2 2 2 24" xfId="30299"/>
    <cellStyle name="RIGs linked cells 3 2 2 2 2 25" xfId="30300"/>
    <cellStyle name="RIGs linked cells 3 2 2 2 2 26" xfId="30301"/>
    <cellStyle name="RIGs linked cells 3 2 2 2 2 27" xfId="30302"/>
    <cellStyle name="RIGs linked cells 3 2 2 2 2 28" xfId="30303"/>
    <cellStyle name="RIGs linked cells 3 2 2 2 2 29" xfId="30304"/>
    <cellStyle name="RIGs linked cells 3 2 2 2 2 3" xfId="30305"/>
    <cellStyle name="RIGs linked cells 3 2 2 2 2 30" xfId="30306"/>
    <cellStyle name="RIGs linked cells 3 2 2 2 2 31" xfId="30307"/>
    <cellStyle name="RIGs linked cells 3 2 2 2 2 32" xfId="30308"/>
    <cellStyle name="RIGs linked cells 3 2 2 2 2 33" xfId="30309"/>
    <cellStyle name="RIGs linked cells 3 2 2 2 2 34" xfId="30310"/>
    <cellStyle name="RIGs linked cells 3 2 2 2 2 4" xfId="30311"/>
    <cellStyle name="RIGs linked cells 3 2 2 2 2 5" xfId="30312"/>
    <cellStyle name="RIGs linked cells 3 2 2 2 2 6" xfId="30313"/>
    <cellStyle name="RIGs linked cells 3 2 2 2 2 7" xfId="30314"/>
    <cellStyle name="RIGs linked cells 3 2 2 2 2 8" xfId="30315"/>
    <cellStyle name="RIGs linked cells 3 2 2 2 2 9" xfId="30316"/>
    <cellStyle name="RIGs linked cells 3 2 2 2 20" xfId="30317"/>
    <cellStyle name="RIGs linked cells 3 2 2 2 21" xfId="30318"/>
    <cellStyle name="RIGs linked cells 3 2 2 2 22" xfId="30319"/>
    <cellStyle name="RIGs linked cells 3 2 2 2 23" xfId="30320"/>
    <cellStyle name="RIGs linked cells 3 2 2 2 24" xfId="30321"/>
    <cellStyle name="RIGs linked cells 3 2 2 2 25" xfId="30322"/>
    <cellStyle name="RIGs linked cells 3 2 2 2 26" xfId="30323"/>
    <cellStyle name="RIGs linked cells 3 2 2 2 27" xfId="30324"/>
    <cellStyle name="RIGs linked cells 3 2 2 2 28" xfId="30325"/>
    <cellStyle name="RIGs linked cells 3 2 2 2 29" xfId="30326"/>
    <cellStyle name="RIGs linked cells 3 2 2 2 3" xfId="30327"/>
    <cellStyle name="RIGs linked cells 3 2 2 2 3 10" xfId="39325"/>
    <cellStyle name="RIGs linked cells 3 2 2 2 3 11" xfId="39326"/>
    <cellStyle name="RIGs linked cells 3 2 2 2 3 12" xfId="39327"/>
    <cellStyle name="RIGs linked cells 3 2 2 2 3 13" xfId="39328"/>
    <cellStyle name="RIGs linked cells 3 2 2 2 3 2" xfId="39329"/>
    <cellStyle name="RIGs linked cells 3 2 2 2 3 3" xfId="39330"/>
    <cellStyle name="RIGs linked cells 3 2 2 2 3 4" xfId="39331"/>
    <cellStyle name="RIGs linked cells 3 2 2 2 3 5" xfId="39332"/>
    <cellStyle name="RIGs linked cells 3 2 2 2 3 6" xfId="39333"/>
    <cellStyle name="RIGs linked cells 3 2 2 2 3 7" xfId="39334"/>
    <cellStyle name="RIGs linked cells 3 2 2 2 3 8" xfId="39335"/>
    <cellStyle name="RIGs linked cells 3 2 2 2 3 9" xfId="39336"/>
    <cellStyle name="RIGs linked cells 3 2 2 2 30" xfId="30328"/>
    <cellStyle name="RIGs linked cells 3 2 2 2 31" xfId="30329"/>
    <cellStyle name="RIGs linked cells 3 2 2 2 4" xfId="30330"/>
    <cellStyle name="RIGs linked cells 3 2 2 2 5" xfId="30331"/>
    <cellStyle name="RIGs linked cells 3 2 2 2 6" xfId="30332"/>
    <cellStyle name="RIGs linked cells 3 2 2 2 7" xfId="30333"/>
    <cellStyle name="RIGs linked cells 3 2 2 2 8" xfId="30334"/>
    <cellStyle name="RIGs linked cells 3 2 2 2 9" xfId="30335"/>
    <cellStyle name="RIGs linked cells 3 2 2 2_4 28 1_Asst_Health_Crit_AllTO_RIIO_20110714pm" xfId="1851"/>
    <cellStyle name="RIGs linked cells 3 2 2 20" xfId="30336"/>
    <cellStyle name="RIGs linked cells 3 2 2 21" xfId="30337"/>
    <cellStyle name="RIGs linked cells 3 2 2 22" xfId="30338"/>
    <cellStyle name="RIGs linked cells 3 2 2 23" xfId="30339"/>
    <cellStyle name="RIGs linked cells 3 2 2 24" xfId="30340"/>
    <cellStyle name="RIGs linked cells 3 2 2 25" xfId="30341"/>
    <cellStyle name="RIGs linked cells 3 2 2 26" xfId="30342"/>
    <cellStyle name="RIGs linked cells 3 2 2 27" xfId="30343"/>
    <cellStyle name="RIGs linked cells 3 2 2 28" xfId="30344"/>
    <cellStyle name="RIGs linked cells 3 2 2 29" xfId="30345"/>
    <cellStyle name="RIGs linked cells 3 2 2 3" xfId="1852"/>
    <cellStyle name="RIGs linked cells 3 2 2 3 10" xfId="30346"/>
    <cellStyle name="RIGs linked cells 3 2 2 3 11" xfId="30347"/>
    <cellStyle name="RIGs linked cells 3 2 2 3 12" xfId="30348"/>
    <cellStyle name="RIGs linked cells 3 2 2 3 13" xfId="30349"/>
    <cellStyle name="RIGs linked cells 3 2 2 3 14" xfId="30350"/>
    <cellStyle name="RIGs linked cells 3 2 2 3 15" xfId="30351"/>
    <cellStyle name="RIGs linked cells 3 2 2 3 16" xfId="30352"/>
    <cellStyle name="RIGs linked cells 3 2 2 3 17" xfId="30353"/>
    <cellStyle name="RIGs linked cells 3 2 2 3 18" xfId="30354"/>
    <cellStyle name="RIGs linked cells 3 2 2 3 19" xfId="30355"/>
    <cellStyle name="RIGs linked cells 3 2 2 3 2" xfId="30356"/>
    <cellStyle name="RIGs linked cells 3 2 2 3 2 10" xfId="39337"/>
    <cellStyle name="RIGs linked cells 3 2 2 3 2 11" xfId="39338"/>
    <cellStyle name="RIGs linked cells 3 2 2 3 2 12" xfId="39339"/>
    <cellStyle name="RIGs linked cells 3 2 2 3 2 13" xfId="39340"/>
    <cellStyle name="RIGs linked cells 3 2 2 3 2 2" xfId="39341"/>
    <cellStyle name="RIGs linked cells 3 2 2 3 2 3" xfId="39342"/>
    <cellStyle name="RIGs linked cells 3 2 2 3 2 4" xfId="39343"/>
    <cellStyle name="RIGs linked cells 3 2 2 3 2 5" xfId="39344"/>
    <cellStyle name="RIGs linked cells 3 2 2 3 2 6" xfId="39345"/>
    <cellStyle name="RIGs linked cells 3 2 2 3 2 7" xfId="39346"/>
    <cellStyle name="RIGs linked cells 3 2 2 3 2 8" xfId="39347"/>
    <cellStyle name="RIGs linked cells 3 2 2 3 2 9" xfId="39348"/>
    <cellStyle name="RIGs linked cells 3 2 2 3 20" xfId="30357"/>
    <cellStyle name="RIGs linked cells 3 2 2 3 21" xfId="30358"/>
    <cellStyle name="RIGs linked cells 3 2 2 3 22" xfId="30359"/>
    <cellStyle name="RIGs linked cells 3 2 2 3 23" xfId="30360"/>
    <cellStyle name="RIGs linked cells 3 2 2 3 24" xfId="30361"/>
    <cellStyle name="RIGs linked cells 3 2 2 3 25" xfId="30362"/>
    <cellStyle name="RIGs linked cells 3 2 2 3 26" xfId="30363"/>
    <cellStyle name="RIGs linked cells 3 2 2 3 27" xfId="30364"/>
    <cellStyle name="RIGs linked cells 3 2 2 3 28" xfId="30365"/>
    <cellStyle name="RIGs linked cells 3 2 2 3 29" xfId="30366"/>
    <cellStyle name="RIGs linked cells 3 2 2 3 3" xfId="30367"/>
    <cellStyle name="RIGs linked cells 3 2 2 3 30" xfId="30368"/>
    <cellStyle name="RIGs linked cells 3 2 2 3 4" xfId="30369"/>
    <cellStyle name="RIGs linked cells 3 2 2 3 5" xfId="30370"/>
    <cellStyle name="RIGs linked cells 3 2 2 3 6" xfId="30371"/>
    <cellStyle name="RIGs linked cells 3 2 2 3 7" xfId="30372"/>
    <cellStyle name="RIGs linked cells 3 2 2 3 8" xfId="30373"/>
    <cellStyle name="RIGs linked cells 3 2 2 3 9" xfId="30374"/>
    <cellStyle name="RIGs linked cells 3 2 2 30" xfId="30375"/>
    <cellStyle name="RIGs linked cells 3 2 2 31" xfId="30376"/>
    <cellStyle name="RIGs linked cells 3 2 2 32" xfId="30377"/>
    <cellStyle name="RIGs linked cells 3 2 2 33" xfId="30378"/>
    <cellStyle name="RIGs linked cells 3 2 2 4" xfId="1853"/>
    <cellStyle name="RIGs linked cells 3 2 2 4 10" xfId="30379"/>
    <cellStyle name="RIGs linked cells 3 2 2 4 11" xfId="30380"/>
    <cellStyle name="RIGs linked cells 3 2 2 4 12" xfId="30381"/>
    <cellStyle name="RIGs linked cells 3 2 2 4 13" xfId="30382"/>
    <cellStyle name="RIGs linked cells 3 2 2 4 14" xfId="30383"/>
    <cellStyle name="RIGs linked cells 3 2 2 4 15" xfId="30384"/>
    <cellStyle name="RIGs linked cells 3 2 2 4 16" xfId="30385"/>
    <cellStyle name="RIGs linked cells 3 2 2 4 17" xfId="30386"/>
    <cellStyle name="RIGs linked cells 3 2 2 4 18" xfId="30387"/>
    <cellStyle name="RIGs linked cells 3 2 2 4 19" xfId="30388"/>
    <cellStyle name="RIGs linked cells 3 2 2 4 2" xfId="30389"/>
    <cellStyle name="RIGs linked cells 3 2 2 4 2 10" xfId="39349"/>
    <cellStyle name="RIGs linked cells 3 2 2 4 2 11" xfId="39350"/>
    <cellStyle name="RIGs linked cells 3 2 2 4 2 12" xfId="39351"/>
    <cellStyle name="RIGs linked cells 3 2 2 4 2 13" xfId="39352"/>
    <cellStyle name="RIGs linked cells 3 2 2 4 2 2" xfId="39353"/>
    <cellStyle name="RIGs linked cells 3 2 2 4 2 3" xfId="39354"/>
    <cellStyle name="RIGs linked cells 3 2 2 4 2 4" xfId="39355"/>
    <cellStyle name="RIGs linked cells 3 2 2 4 2 5" xfId="39356"/>
    <cellStyle name="RIGs linked cells 3 2 2 4 2 6" xfId="39357"/>
    <cellStyle name="RIGs linked cells 3 2 2 4 2 7" xfId="39358"/>
    <cellStyle name="RIGs linked cells 3 2 2 4 2 8" xfId="39359"/>
    <cellStyle name="RIGs linked cells 3 2 2 4 2 9" xfId="39360"/>
    <cellStyle name="RIGs linked cells 3 2 2 4 20" xfId="30390"/>
    <cellStyle name="RIGs linked cells 3 2 2 4 21" xfId="30391"/>
    <cellStyle name="RIGs linked cells 3 2 2 4 22" xfId="30392"/>
    <cellStyle name="RIGs linked cells 3 2 2 4 23" xfId="30393"/>
    <cellStyle name="RIGs linked cells 3 2 2 4 24" xfId="30394"/>
    <cellStyle name="RIGs linked cells 3 2 2 4 25" xfId="30395"/>
    <cellStyle name="RIGs linked cells 3 2 2 4 26" xfId="30396"/>
    <cellStyle name="RIGs linked cells 3 2 2 4 27" xfId="30397"/>
    <cellStyle name="RIGs linked cells 3 2 2 4 28" xfId="30398"/>
    <cellStyle name="RIGs linked cells 3 2 2 4 29" xfId="30399"/>
    <cellStyle name="RIGs linked cells 3 2 2 4 3" xfId="30400"/>
    <cellStyle name="RIGs linked cells 3 2 2 4 30" xfId="30401"/>
    <cellStyle name="RIGs linked cells 3 2 2 4 4" xfId="30402"/>
    <cellStyle name="RIGs linked cells 3 2 2 4 5" xfId="30403"/>
    <cellStyle name="RIGs linked cells 3 2 2 4 6" xfId="30404"/>
    <cellStyle name="RIGs linked cells 3 2 2 4 7" xfId="30405"/>
    <cellStyle name="RIGs linked cells 3 2 2 4 8" xfId="30406"/>
    <cellStyle name="RIGs linked cells 3 2 2 4 9" xfId="30407"/>
    <cellStyle name="RIGs linked cells 3 2 2 5" xfId="30408"/>
    <cellStyle name="RIGs linked cells 3 2 2 5 10" xfId="39361"/>
    <cellStyle name="RIGs linked cells 3 2 2 5 11" xfId="39362"/>
    <cellStyle name="RIGs linked cells 3 2 2 5 12" xfId="39363"/>
    <cellStyle name="RIGs linked cells 3 2 2 5 13" xfId="39364"/>
    <cellStyle name="RIGs linked cells 3 2 2 5 2" xfId="39365"/>
    <cellStyle name="RIGs linked cells 3 2 2 5 3" xfId="39366"/>
    <cellStyle name="RIGs linked cells 3 2 2 5 4" xfId="39367"/>
    <cellStyle name="RIGs linked cells 3 2 2 5 5" xfId="39368"/>
    <cellStyle name="RIGs linked cells 3 2 2 5 6" xfId="39369"/>
    <cellStyle name="RIGs linked cells 3 2 2 5 7" xfId="39370"/>
    <cellStyle name="RIGs linked cells 3 2 2 5 8" xfId="39371"/>
    <cellStyle name="RIGs linked cells 3 2 2 5 9" xfId="39372"/>
    <cellStyle name="RIGs linked cells 3 2 2 6" xfId="30409"/>
    <cellStyle name="RIGs linked cells 3 2 2 7" xfId="30410"/>
    <cellStyle name="RIGs linked cells 3 2 2 8" xfId="30411"/>
    <cellStyle name="RIGs linked cells 3 2 2 9" xfId="30412"/>
    <cellStyle name="RIGs linked cells 3 2 2_4 28 1_Asst_Health_Crit_AllTO_RIIO_20110714pm" xfId="1854"/>
    <cellStyle name="RIGs linked cells 3 2 20" xfId="30413"/>
    <cellStyle name="RIGs linked cells 3 2 21" xfId="30414"/>
    <cellStyle name="RIGs linked cells 3 2 22" xfId="30415"/>
    <cellStyle name="RIGs linked cells 3 2 23" xfId="30416"/>
    <cellStyle name="RIGs linked cells 3 2 24" xfId="30417"/>
    <cellStyle name="RIGs linked cells 3 2 25" xfId="30418"/>
    <cellStyle name="RIGs linked cells 3 2 26" xfId="30419"/>
    <cellStyle name="RIGs linked cells 3 2 27" xfId="30420"/>
    <cellStyle name="RIGs linked cells 3 2 28" xfId="30421"/>
    <cellStyle name="RIGs linked cells 3 2 29" xfId="30422"/>
    <cellStyle name="RIGs linked cells 3 2 3" xfId="1855"/>
    <cellStyle name="RIGs linked cells 3 2 3 10" xfId="30423"/>
    <cellStyle name="RIGs linked cells 3 2 3 11" xfId="30424"/>
    <cellStyle name="RIGs linked cells 3 2 3 12" xfId="30425"/>
    <cellStyle name="RIGs linked cells 3 2 3 13" xfId="30426"/>
    <cellStyle name="RIGs linked cells 3 2 3 14" xfId="30427"/>
    <cellStyle name="RIGs linked cells 3 2 3 15" xfId="30428"/>
    <cellStyle name="RIGs linked cells 3 2 3 16" xfId="30429"/>
    <cellStyle name="RIGs linked cells 3 2 3 17" xfId="30430"/>
    <cellStyle name="RIGs linked cells 3 2 3 18" xfId="30431"/>
    <cellStyle name="RIGs linked cells 3 2 3 19" xfId="30432"/>
    <cellStyle name="RIGs linked cells 3 2 3 2" xfId="1856"/>
    <cellStyle name="RIGs linked cells 3 2 3 2 10" xfId="30433"/>
    <cellStyle name="RIGs linked cells 3 2 3 2 11" xfId="30434"/>
    <cellStyle name="RIGs linked cells 3 2 3 2 12" xfId="30435"/>
    <cellStyle name="RIGs linked cells 3 2 3 2 13" xfId="30436"/>
    <cellStyle name="RIGs linked cells 3 2 3 2 14" xfId="30437"/>
    <cellStyle name="RIGs linked cells 3 2 3 2 15" xfId="30438"/>
    <cellStyle name="RIGs linked cells 3 2 3 2 16" xfId="30439"/>
    <cellStyle name="RIGs linked cells 3 2 3 2 17" xfId="30440"/>
    <cellStyle name="RIGs linked cells 3 2 3 2 18" xfId="30441"/>
    <cellStyle name="RIGs linked cells 3 2 3 2 19" xfId="30442"/>
    <cellStyle name="RIGs linked cells 3 2 3 2 2" xfId="30443"/>
    <cellStyle name="RIGs linked cells 3 2 3 2 2 10" xfId="39373"/>
    <cellStyle name="RIGs linked cells 3 2 3 2 2 11" xfId="39374"/>
    <cellStyle name="RIGs linked cells 3 2 3 2 2 12" xfId="39375"/>
    <cellStyle name="RIGs linked cells 3 2 3 2 2 13" xfId="39376"/>
    <cellStyle name="RIGs linked cells 3 2 3 2 2 2" xfId="39377"/>
    <cellStyle name="RIGs linked cells 3 2 3 2 2 3" xfId="39378"/>
    <cellStyle name="RIGs linked cells 3 2 3 2 2 4" xfId="39379"/>
    <cellStyle name="RIGs linked cells 3 2 3 2 2 5" xfId="39380"/>
    <cellStyle name="RIGs linked cells 3 2 3 2 2 6" xfId="39381"/>
    <cellStyle name="RIGs linked cells 3 2 3 2 2 7" xfId="39382"/>
    <cellStyle name="RIGs linked cells 3 2 3 2 2 8" xfId="39383"/>
    <cellStyle name="RIGs linked cells 3 2 3 2 2 9" xfId="39384"/>
    <cellStyle name="RIGs linked cells 3 2 3 2 20" xfId="30444"/>
    <cellStyle name="RIGs linked cells 3 2 3 2 21" xfId="30445"/>
    <cellStyle name="RIGs linked cells 3 2 3 2 22" xfId="30446"/>
    <cellStyle name="RIGs linked cells 3 2 3 2 23" xfId="30447"/>
    <cellStyle name="RIGs linked cells 3 2 3 2 24" xfId="30448"/>
    <cellStyle name="RIGs linked cells 3 2 3 2 25" xfId="30449"/>
    <cellStyle name="RIGs linked cells 3 2 3 2 26" xfId="30450"/>
    <cellStyle name="RIGs linked cells 3 2 3 2 27" xfId="30451"/>
    <cellStyle name="RIGs linked cells 3 2 3 2 28" xfId="30452"/>
    <cellStyle name="RIGs linked cells 3 2 3 2 29" xfId="30453"/>
    <cellStyle name="RIGs linked cells 3 2 3 2 3" xfId="30454"/>
    <cellStyle name="RIGs linked cells 3 2 3 2 30" xfId="30455"/>
    <cellStyle name="RIGs linked cells 3 2 3 2 31" xfId="30456"/>
    <cellStyle name="RIGs linked cells 3 2 3 2 32" xfId="30457"/>
    <cellStyle name="RIGs linked cells 3 2 3 2 33" xfId="30458"/>
    <cellStyle name="RIGs linked cells 3 2 3 2 34" xfId="30459"/>
    <cellStyle name="RIGs linked cells 3 2 3 2 4" xfId="30460"/>
    <cellStyle name="RIGs linked cells 3 2 3 2 5" xfId="30461"/>
    <cellStyle name="RIGs linked cells 3 2 3 2 6" xfId="30462"/>
    <cellStyle name="RIGs linked cells 3 2 3 2 7" xfId="30463"/>
    <cellStyle name="RIGs linked cells 3 2 3 2 8" xfId="30464"/>
    <cellStyle name="RIGs linked cells 3 2 3 2 9" xfId="30465"/>
    <cellStyle name="RIGs linked cells 3 2 3 20" xfId="30466"/>
    <cellStyle name="RIGs linked cells 3 2 3 21" xfId="30467"/>
    <cellStyle name="RIGs linked cells 3 2 3 22" xfId="30468"/>
    <cellStyle name="RIGs linked cells 3 2 3 23" xfId="30469"/>
    <cellStyle name="RIGs linked cells 3 2 3 24" xfId="30470"/>
    <cellStyle name="RIGs linked cells 3 2 3 25" xfId="30471"/>
    <cellStyle name="RIGs linked cells 3 2 3 26" xfId="30472"/>
    <cellStyle name="RIGs linked cells 3 2 3 27" xfId="30473"/>
    <cellStyle name="RIGs linked cells 3 2 3 28" xfId="30474"/>
    <cellStyle name="RIGs linked cells 3 2 3 29" xfId="30475"/>
    <cellStyle name="RIGs linked cells 3 2 3 3" xfId="30476"/>
    <cellStyle name="RIGs linked cells 3 2 3 3 10" xfId="39385"/>
    <cellStyle name="RIGs linked cells 3 2 3 3 11" xfId="39386"/>
    <cellStyle name="RIGs linked cells 3 2 3 3 12" xfId="39387"/>
    <cellStyle name="RIGs linked cells 3 2 3 3 13" xfId="39388"/>
    <cellStyle name="RIGs linked cells 3 2 3 3 2" xfId="39389"/>
    <cellStyle name="RIGs linked cells 3 2 3 3 3" xfId="39390"/>
    <cellStyle name="RIGs linked cells 3 2 3 3 4" xfId="39391"/>
    <cellStyle name="RIGs linked cells 3 2 3 3 5" xfId="39392"/>
    <cellStyle name="RIGs linked cells 3 2 3 3 6" xfId="39393"/>
    <cellStyle name="RIGs linked cells 3 2 3 3 7" xfId="39394"/>
    <cellStyle name="RIGs linked cells 3 2 3 3 8" xfId="39395"/>
    <cellStyle name="RIGs linked cells 3 2 3 3 9" xfId="39396"/>
    <cellStyle name="RIGs linked cells 3 2 3 30" xfId="30477"/>
    <cellStyle name="RIGs linked cells 3 2 3 31" xfId="30478"/>
    <cellStyle name="RIGs linked cells 3 2 3 32" xfId="30479"/>
    <cellStyle name="RIGs linked cells 3 2 3 33" xfId="30480"/>
    <cellStyle name="RIGs linked cells 3 2 3 34" xfId="30481"/>
    <cellStyle name="RIGs linked cells 3 2 3 35" xfId="30482"/>
    <cellStyle name="RIGs linked cells 3 2 3 4" xfId="30483"/>
    <cellStyle name="RIGs linked cells 3 2 3 5" xfId="30484"/>
    <cellStyle name="RIGs linked cells 3 2 3 6" xfId="30485"/>
    <cellStyle name="RIGs linked cells 3 2 3 7" xfId="30486"/>
    <cellStyle name="RIGs linked cells 3 2 3 8" xfId="30487"/>
    <cellStyle name="RIGs linked cells 3 2 3 9" xfId="30488"/>
    <cellStyle name="RIGs linked cells 3 2 3_4 28 1_Asst_Health_Crit_AllTO_RIIO_20110714pm" xfId="1857"/>
    <cellStyle name="RIGs linked cells 3 2 30" xfId="30489"/>
    <cellStyle name="RIGs linked cells 3 2 31" xfId="30490"/>
    <cellStyle name="RIGs linked cells 3 2 32" xfId="30491"/>
    <cellStyle name="RIGs linked cells 3 2 33" xfId="30492"/>
    <cellStyle name="RIGs linked cells 3 2 34" xfId="30493"/>
    <cellStyle name="RIGs linked cells 3 2 35" xfId="30494"/>
    <cellStyle name="RIGs linked cells 3 2 36" xfId="30495"/>
    <cellStyle name="RIGs linked cells 3 2 37" xfId="30496"/>
    <cellStyle name="RIGs linked cells 3 2 38" xfId="30497"/>
    <cellStyle name="RIGs linked cells 3 2 39" xfId="30498"/>
    <cellStyle name="RIGs linked cells 3 2 4" xfId="1858"/>
    <cellStyle name="RIGs linked cells 3 2 4 10" xfId="30499"/>
    <cellStyle name="RIGs linked cells 3 2 4 11" xfId="30500"/>
    <cellStyle name="RIGs linked cells 3 2 4 12" xfId="30501"/>
    <cellStyle name="RIGs linked cells 3 2 4 13" xfId="30502"/>
    <cellStyle name="RIGs linked cells 3 2 4 14" xfId="30503"/>
    <cellStyle name="RIGs linked cells 3 2 4 15" xfId="30504"/>
    <cellStyle name="RIGs linked cells 3 2 4 16" xfId="30505"/>
    <cellStyle name="RIGs linked cells 3 2 4 17" xfId="30506"/>
    <cellStyle name="RIGs linked cells 3 2 4 18" xfId="30507"/>
    <cellStyle name="RIGs linked cells 3 2 4 19" xfId="30508"/>
    <cellStyle name="RIGs linked cells 3 2 4 2" xfId="30509"/>
    <cellStyle name="RIGs linked cells 3 2 4 2 10" xfId="39397"/>
    <cellStyle name="RIGs linked cells 3 2 4 2 11" xfId="39398"/>
    <cellStyle name="RIGs linked cells 3 2 4 2 12" xfId="39399"/>
    <cellStyle name="RIGs linked cells 3 2 4 2 13" xfId="39400"/>
    <cellStyle name="RIGs linked cells 3 2 4 2 2" xfId="39401"/>
    <cellStyle name="RIGs linked cells 3 2 4 2 3" xfId="39402"/>
    <cellStyle name="RIGs linked cells 3 2 4 2 4" xfId="39403"/>
    <cellStyle name="RIGs linked cells 3 2 4 2 5" xfId="39404"/>
    <cellStyle name="RIGs linked cells 3 2 4 2 6" xfId="39405"/>
    <cellStyle name="RIGs linked cells 3 2 4 2 7" xfId="39406"/>
    <cellStyle name="RIGs linked cells 3 2 4 2 8" xfId="39407"/>
    <cellStyle name="RIGs linked cells 3 2 4 2 9" xfId="39408"/>
    <cellStyle name="RIGs linked cells 3 2 4 20" xfId="30510"/>
    <cellStyle name="RIGs linked cells 3 2 4 21" xfId="30511"/>
    <cellStyle name="RIGs linked cells 3 2 4 22" xfId="30512"/>
    <cellStyle name="RIGs linked cells 3 2 4 23" xfId="30513"/>
    <cellStyle name="RIGs linked cells 3 2 4 24" xfId="30514"/>
    <cellStyle name="RIGs linked cells 3 2 4 25" xfId="30515"/>
    <cellStyle name="RIGs linked cells 3 2 4 26" xfId="30516"/>
    <cellStyle name="RIGs linked cells 3 2 4 27" xfId="30517"/>
    <cellStyle name="RIGs linked cells 3 2 4 28" xfId="30518"/>
    <cellStyle name="RIGs linked cells 3 2 4 29" xfId="30519"/>
    <cellStyle name="RIGs linked cells 3 2 4 3" xfId="30520"/>
    <cellStyle name="RIGs linked cells 3 2 4 30" xfId="30521"/>
    <cellStyle name="RIGs linked cells 3 2 4 31" xfId="30522"/>
    <cellStyle name="RIGs linked cells 3 2 4 32" xfId="30523"/>
    <cellStyle name="RIGs linked cells 3 2 4 33" xfId="30524"/>
    <cellStyle name="RIGs linked cells 3 2 4 34" xfId="30525"/>
    <cellStyle name="RIGs linked cells 3 2 4 4" xfId="30526"/>
    <cellStyle name="RIGs linked cells 3 2 4 5" xfId="30527"/>
    <cellStyle name="RIGs linked cells 3 2 4 6" xfId="30528"/>
    <cellStyle name="RIGs linked cells 3 2 4 7" xfId="30529"/>
    <cellStyle name="RIGs linked cells 3 2 4 8" xfId="30530"/>
    <cellStyle name="RIGs linked cells 3 2 4 9" xfId="30531"/>
    <cellStyle name="RIGs linked cells 3 2 5" xfId="1859"/>
    <cellStyle name="RIGs linked cells 3 2 5 10" xfId="30532"/>
    <cellStyle name="RIGs linked cells 3 2 5 11" xfId="30533"/>
    <cellStyle name="RIGs linked cells 3 2 5 12" xfId="30534"/>
    <cellStyle name="RIGs linked cells 3 2 5 13" xfId="30535"/>
    <cellStyle name="RIGs linked cells 3 2 5 14" xfId="30536"/>
    <cellStyle name="RIGs linked cells 3 2 5 15" xfId="30537"/>
    <cellStyle name="RIGs linked cells 3 2 5 16" xfId="30538"/>
    <cellStyle name="RIGs linked cells 3 2 5 17" xfId="30539"/>
    <cellStyle name="RIGs linked cells 3 2 5 18" xfId="30540"/>
    <cellStyle name="RIGs linked cells 3 2 5 19" xfId="30541"/>
    <cellStyle name="RIGs linked cells 3 2 5 2" xfId="30542"/>
    <cellStyle name="RIGs linked cells 3 2 5 2 10" xfId="39409"/>
    <cellStyle name="RIGs linked cells 3 2 5 2 11" xfId="39410"/>
    <cellStyle name="RIGs linked cells 3 2 5 2 12" xfId="39411"/>
    <cellStyle name="RIGs linked cells 3 2 5 2 13" xfId="39412"/>
    <cellStyle name="RIGs linked cells 3 2 5 2 2" xfId="39413"/>
    <cellStyle name="RIGs linked cells 3 2 5 2 3" xfId="39414"/>
    <cellStyle name="RIGs linked cells 3 2 5 2 4" xfId="39415"/>
    <cellStyle name="RIGs linked cells 3 2 5 2 5" xfId="39416"/>
    <cellStyle name="RIGs linked cells 3 2 5 2 6" xfId="39417"/>
    <cellStyle name="RIGs linked cells 3 2 5 2 7" xfId="39418"/>
    <cellStyle name="RIGs linked cells 3 2 5 2 8" xfId="39419"/>
    <cellStyle name="RIGs linked cells 3 2 5 2 9" xfId="39420"/>
    <cellStyle name="RIGs linked cells 3 2 5 20" xfId="30543"/>
    <cellStyle name="RIGs linked cells 3 2 5 21" xfId="30544"/>
    <cellStyle name="RIGs linked cells 3 2 5 22" xfId="30545"/>
    <cellStyle name="RIGs linked cells 3 2 5 23" xfId="30546"/>
    <cellStyle name="RIGs linked cells 3 2 5 24" xfId="30547"/>
    <cellStyle name="RIGs linked cells 3 2 5 25" xfId="30548"/>
    <cellStyle name="RIGs linked cells 3 2 5 26" xfId="30549"/>
    <cellStyle name="RIGs linked cells 3 2 5 27" xfId="30550"/>
    <cellStyle name="RIGs linked cells 3 2 5 28" xfId="30551"/>
    <cellStyle name="RIGs linked cells 3 2 5 29" xfId="30552"/>
    <cellStyle name="RIGs linked cells 3 2 5 3" xfId="30553"/>
    <cellStyle name="RIGs linked cells 3 2 5 30" xfId="30554"/>
    <cellStyle name="RIGs linked cells 3 2 5 31" xfId="30555"/>
    <cellStyle name="RIGs linked cells 3 2 5 32" xfId="30556"/>
    <cellStyle name="RIGs linked cells 3 2 5 33" xfId="30557"/>
    <cellStyle name="RIGs linked cells 3 2 5 34" xfId="30558"/>
    <cellStyle name="RIGs linked cells 3 2 5 4" xfId="30559"/>
    <cellStyle name="RIGs linked cells 3 2 5 5" xfId="30560"/>
    <cellStyle name="RIGs linked cells 3 2 5 6" xfId="30561"/>
    <cellStyle name="RIGs linked cells 3 2 5 7" xfId="30562"/>
    <cellStyle name="RIGs linked cells 3 2 5 8" xfId="30563"/>
    <cellStyle name="RIGs linked cells 3 2 5 9" xfId="30564"/>
    <cellStyle name="RIGs linked cells 3 2 6" xfId="30565"/>
    <cellStyle name="RIGs linked cells 3 2 6 10" xfId="39421"/>
    <cellStyle name="RIGs linked cells 3 2 6 11" xfId="39422"/>
    <cellStyle name="RIGs linked cells 3 2 6 12" xfId="39423"/>
    <cellStyle name="RIGs linked cells 3 2 6 13" xfId="39424"/>
    <cellStyle name="RIGs linked cells 3 2 6 2" xfId="39425"/>
    <cellStyle name="RIGs linked cells 3 2 6 3" xfId="39426"/>
    <cellStyle name="RIGs linked cells 3 2 6 4" xfId="39427"/>
    <cellStyle name="RIGs linked cells 3 2 6 5" xfId="39428"/>
    <cellStyle name="RIGs linked cells 3 2 6 6" xfId="39429"/>
    <cellStyle name="RIGs linked cells 3 2 6 7" xfId="39430"/>
    <cellStyle name="RIGs linked cells 3 2 6 8" xfId="39431"/>
    <cellStyle name="RIGs linked cells 3 2 6 9" xfId="39432"/>
    <cellStyle name="RIGs linked cells 3 2 7" xfId="30566"/>
    <cellStyle name="RIGs linked cells 3 2 8" xfId="30567"/>
    <cellStyle name="RIGs linked cells 3 2 9" xfId="30568"/>
    <cellStyle name="RIGs linked cells 3 2_4 28 1_Asst_Health_Crit_AllTO_RIIO_20110714pm" xfId="1860"/>
    <cellStyle name="RIGs linked cells 3 20" xfId="30569"/>
    <cellStyle name="RIGs linked cells 3 21" xfId="30570"/>
    <cellStyle name="RIGs linked cells 3 22" xfId="30571"/>
    <cellStyle name="RIGs linked cells 3 23" xfId="30572"/>
    <cellStyle name="RIGs linked cells 3 24" xfId="30573"/>
    <cellStyle name="RIGs linked cells 3 25" xfId="30574"/>
    <cellStyle name="RIGs linked cells 3 26" xfId="30575"/>
    <cellStyle name="RIGs linked cells 3 27" xfId="30576"/>
    <cellStyle name="RIGs linked cells 3 28" xfId="30577"/>
    <cellStyle name="RIGs linked cells 3 29" xfId="30578"/>
    <cellStyle name="RIGs linked cells 3 3" xfId="1861"/>
    <cellStyle name="RIGs linked cells 3 3 10" xfId="30579"/>
    <cellStyle name="RIGs linked cells 3 3 11" xfId="30580"/>
    <cellStyle name="RIGs linked cells 3 3 12" xfId="30581"/>
    <cellStyle name="RIGs linked cells 3 3 13" xfId="30582"/>
    <cellStyle name="RIGs linked cells 3 3 14" xfId="30583"/>
    <cellStyle name="RIGs linked cells 3 3 15" xfId="30584"/>
    <cellStyle name="RIGs linked cells 3 3 16" xfId="30585"/>
    <cellStyle name="RIGs linked cells 3 3 17" xfId="30586"/>
    <cellStyle name="RIGs linked cells 3 3 18" xfId="30587"/>
    <cellStyle name="RIGs linked cells 3 3 19" xfId="30588"/>
    <cellStyle name="RIGs linked cells 3 3 2" xfId="1862"/>
    <cellStyle name="RIGs linked cells 3 3 2 10" xfId="30589"/>
    <cellStyle name="RIGs linked cells 3 3 2 11" xfId="30590"/>
    <cellStyle name="RIGs linked cells 3 3 2 12" xfId="30591"/>
    <cellStyle name="RIGs linked cells 3 3 2 13" xfId="30592"/>
    <cellStyle name="RIGs linked cells 3 3 2 14" xfId="30593"/>
    <cellStyle name="RIGs linked cells 3 3 2 15" xfId="30594"/>
    <cellStyle name="RIGs linked cells 3 3 2 16" xfId="30595"/>
    <cellStyle name="RIGs linked cells 3 3 2 17" xfId="30596"/>
    <cellStyle name="RIGs linked cells 3 3 2 18" xfId="30597"/>
    <cellStyle name="RIGs linked cells 3 3 2 19" xfId="30598"/>
    <cellStyle name="RIGs linked cells 3 3 2 2" xfId="1863"/>
    <cellStyle name="RIGs linked cells 3 3 2 2 10" xfId="30599"/>
    <cellStyle name="RIGs linked cells 3 3 2 2 11" xfId="30600"/>
    <cellStyle name="RIGs linked cells 3 3 2 2 12" xfId="30601"/>
    <cellStyle name="RIGs linked cells 3 3 2 2 13" xfId="30602"/>
    <cellStyle name="RIGs linked cells 3 3 2 2 14" xfId="30603"/>
    <cellStyle name="RIGs linked cells 3 3 2 2 15" xfId="30604"/>
    <cellStyle name="RIGs linked cells 3 3 2 2 16" xfId="30605"/>
    <cellStyle name="RIGs linked cells 3 3 2 2 17" xfId="30606"/>
    <cellStyle name="RIGs linked cells 3 3 2 2 18" xfId="30607"/>
    <cellStyle name="RIGs linked cells 3 3 2 2 19" xfId="30608"/>
    <cellStyle name="RIGs linked cells 3 3 2 2 2" xfId="1864"/>
    <cellStyle name="RIGs linked cells 3 3 2 2 2 10" xfId="30609"/>
    <cellStyle name="RIGs linked cells 3 3 2 2 2 11" xfId="30610"/>
    <cellStyle name="RIGs linked cells 3 3 2 2 2 12" xfId="30611"/>
    <cellStyle name="RIGs linked cells 3 3 2 2 2 13" xfId="30612"/>
    <cellStyle name="RIGs linked cells 3 3 2 2 2 14" xfId="30613"/>
    <cellStyle name="RIGs linked cells 3 3 2 2 2 15" xfId="30614"/>
    <cellStyle name="RIGs linked cells 3 3 2 2 2 16" xfId="30615"/>
    <cellStyle name="RIGs linked cells 3 3 2 2 2 17" xfId="30616"/>
    <cellStyle name="RIGs linked cells 3 3 2 2 2 18" xfId="30617"/>
    <cellStyle name="RIGs linked cells 3 3 2 2 2 19" xfId="30618"/>
    <cellStyle name="RIGs linked cells 3 3 2 2 2 2" xfId="30619"/>
    <cellStyle name="RIGs linked cells 3 3 2 2 2 2 10" xfId="39433"/>
    <cellStyle name="RIGs linked cells 3 3 2 2 2 2 11" xfId="39434"/>
    <cellStyle name="RIGs linked cells 3 3 2 2 2 2 12" xfId="39435"/>
    <cellStyle name="RIGs linked cells 3 3 2 2 2 2 13" xfId="39436"/>
    <cellStyle name="RIGs linked cells 3 3 2 2 2 2 2" xfId="39437"/>
    <cellStyle name="RIGs linked cells 3 3 2 2 2 2 3" xfId="39438"/>
    <cellStyle name="RIGs linked cells 3 3 2 2 2 2 4" xfId="39439"/>
    <cellStyle name="RIGs linked cells 3 3 2 2 2 2 5" xfId="39440"/>
    <cellStyle name="RIGs linked cells 3 3 2 2 2 2 6" xfId="39441"/>
    <cellStyle name="RIGs linked cells 3 3 2 2 2 2 7" xfId="39442"/>
    <cellStyle name="RIGs linked cells 3 3 2 2 2 2 8" xfId="39443"/>
    <cellStyle name="RIGs linked cells 3 3 2 2 2 2 9" xfId="39444"/>
    <cellStyle name="RIGs linked cells 3 3 2 2 2 20" xfId="30620"/>
    <cellStyle name="RIGs linked cells 3 3 2 2 2 21" xfId="30621"/>
    <cellStyle name="RIGs linked cells 3 3 2 2 2 22" xfId="30622"/>
    <cellStyle name="RIGs linked cells 3 3 2 2 2 23" xfId="30623"/>
    <cellStyle name="RIGs linked cells 3 3 2 2 2 24" xfId="30624"/>
    <cellStyle name="RIGs linked cells 3 3 2 2 2 25" xfId="30625"/>
    <cellStyle name="RIGs linked cells 3 3 2 2 2 26" xfId="30626"/>
    <cellStyle name="RIGs linked cells 3 3 2 2 2 27" xfId="30627"/>
    <cellStyle name="RIGs linked cells 3 3 2 2 2 28" xfId="30628"/>
    <cellStyle name="RIGs linked cells 3 3 2 2 2 29" xfId="30629"/>
    <cellStyle name="RIGs linked cells 3 3 2 2 2 3" xfId="30630"/>
    <cellStyle name="RIGs linked cells 3 3 2 2 2 30" xfId="30631"/>
    <cellStyle name="RIGs linked cells 3 3 2 2 2 31" xfId="30632"/>
    <cellStyle name="RIGs linked cells 3 3 2 2 2 32" xfId="30633"/>
    <cellStyle name="RIGs linked cells 3 3 2 2 2 33" xfId="30634"/>
    <cellStyle name="RIGs linked cells 3 3 2 2 2 34" xfId="30635"/>
    <cellStyle name="RIGs linked cells 3 3 2 2 2 4" xfId="30636"/>
    <cellStyle name="RIGs linked cells 3 3 2 2 2 5" xfId="30637"/>
    <cellStyle name="RIGs linked cells 3 3 2 2 2 6" xfId="30638"/>
    <cellStyle name="RIGs linked cells 3 3 2 2 2 7" xfId="30639"/>
    <cellStyle name="RIGs linked cells 3 3 2 2 2 8" xfId="30640"/>
    <cellStyle name="RIGs linked cells 3 3 2 2 2 9" xfId="30641"/>
    <cellStyle name="RIGs linked cells 3 3 2 2 20" xfId="30642"/>
    <cellStyle name="RIGs linked cells 3 3 2 2 21" xfId="30643"/>
    <cellStyle name="RIGs linked cells 3 3 2 2 22" xfId="30644"/>
    <cellStyle name="RIGs linked cells 3 3 2 2 23" xfId="30645"/>
    <cellStyle name="RIGs linked cells 3 3 2 2 24" xfId="30646"/>
    <cellStyle name="RIGs linked cells 3 3 2 2 25" xfId="30647"/>
    <cellStyle name="RIGs linked cells 3 3 2 2 26" xfId="30648"/>
    <cellStyle name="RIGs linked cells 3 3 2 2 27" xfId="30649"/>
    <cellStyle name="RIGs linked cells 3 3 2 2 28" xfId="30650"/>
    <cellStyle name="RIGs linked cells 3 3 2 2 29" xfId="30651"/>
    <cellStyle name="RIGs linked cells 3 3 2 2 3" xfId="30652"/>
    <cellStyle name="RIGs linked cells 3 3 2 2 3 10" xfId="39445"/>
    <cellStyle name="RIGs linked cells 3 3 2 2 3 11" xfId="39446"/>
    <cellStyle name="RIGs linked cells 3 3 2 2 3 12" xfId="39447"/>
    <cellStyle name="RIGs linked cells 3 3 2 2 3 13" xfId="39448"/>
    <cellStyle name="RIGs linked cells 3 3 2 2 3 2" xfId="39449"/>
    <cellStyle name="RIGs linked cells 3 3 2 2 3 3" xfId="39450"/>
    <cellStyle name="RIGs linked cells 3 3 2 2 3 4" xfId="39451"/>
    <cellStyle name="RIGs linked cells 3 3 2 2 3 5" xfId="39452"/>
    <cellStyle name="RIGs linked cells 3 3 2 2 3 6" xfId="39453"/>
    <cellStyle name="RIGs linked cells 3 3 2 2 3 7" xfId="39454"/>
    <cellStyle name="RIGs linked cells 3 3 2 2 3 8" xfId="39455"/>
    <cellStyle name="RIGs linked cells 3 3 2 2 3 9" xfId="39456"/>
    <cellStyle name="RIGs linked cells 3 3 2 2 30" xfId="30653"/>
    <cellStyle name="RIGs linked cells 3 3 2 2 31" xfId="30654"/>
    <cellStyle name="RIGs linked cells 3 3 2 2 4" xfId="30655"/>
    <cellStyle name="RIGs linked cells 3 3 2 2 5" xfId="30656"/>
    <cellStyle name="RIGs linked cells 3 3 2 2 6" xfId="30657"/>
    <cellStyle name="RIGs linked cells 3 3 2 2 7" xfId="30658"/>
    <cellStyle name="RIGs linked cells 3 3 2 2 8" xfId="30659"/>
    <cellStyle name="RIGs linked cells 3 3 2 2 9" xfId="30660"/>
    <cellStyle name="RIGs linked cells 3 3 2 2_4 28 1_Asst_Health_Crit_AllTO_RIIO_20110714pm" xfId="1865"/>
    <cellStyle name="RIGs linked cells 3 3 2 20" xfId="30661"/>
    <cellStyle name="RIGs linked cells 3 3 2 21" xfId="30662"/>
    <cellStyle name="RIGs linked cells 3 3 2 22" xfId="30663"/>
    <cellStyle name="RIGs linked cells 3 3 2 23" xfId="30664"/>
    <cellStyle name="RIGs linked cells 3 3 2 24" xfId="30665"/>
    <cellStyle name="RIGs linked cells 3 3 2 25" xfId="30666"/>
    <cellStyle name="RIGs linked cells 3 3 2 26" xfId="30667"/>
    <cellStyle name="RIGs linked cells 3 3 2 27" xfId="30668"/>
    <cellStyle name="RIGs linked cells 3 3 2 28" xfId="30669"/>
    <cellStyle name="RIGs linked cells 3 3 2 29" xfId="30670"/>
    <cellStyle name="RIGs linked cells 3 3 2 3" xfId="1866"/>
    <cellStyle name="RIGs linked cells 3 3 2 3 10" xfId="30671"/>
    <cellStyle name="RIGs linked cells 3 3 2 3 11" xfId="30672"/>
    <cellStyle name="RIGs linked cells 3 3 2 3 12" xfId="30673"/>
    <cellStyle name="RIGs linked cells 3 3 2 3 13" xfId="30674"/>
    <cellStyle name="RIGs linked cells 3 3 2 3 14" xfId="30675"/>
    <cellStyle name="RIGs linked cells 3 3 2 3 15" xfId="30676"/>
    <cellStyle name="RIGs linked cells 3 3 2 3 16" xfId="30677"/>
    <cellStyle name="RIGs linked cells 3 3 2 3 17" xfId="30678"/>
    <cellStyle name="RIGs linked cells 3 3 2 3 18" xfId="30679"/>
    <cellStyle name="RIGs linked cells 3 3 2 3 19" xfId="30680"/>
    <cellStyle name="RIGs linked cells 3 3 2 3 2" xfId="30681"/>
    <cellStyle name="RIGs linked cells 3 3 2 3 2 10" xfId="39457"/>
    <cellStyle name="RIGs linked cells 3 3 2 3 2 11" xfId="39458"/>
    <cellStyle name="RIGs linked cells 3 3 2 3 2 12" xfId="39459"/>
    <cellStyle name="RIGs linked cells 3 3 2 3 2 13" xfId="39460"/>
    <cellStyle name="RIGs linked cells 3 3 2 3 2 2" xfId="39461"/>
    <cellStyle name="RIGs linked cells 3 3 2 3 2 3" xfId="39462"/>
    <cellStyle name="RIGs linked cells 3 3 2 3 2 4" xfId="39463"/>
    <cellStyle name="RIGs linked cells 3 3 2 3 2 5" xfId="39464"/>
    <cellStyle name="RIGs linked cells 3 3 2 3 2 6" xfId="39465"/>
    <cellStyle name="RIGs linked cells 3 3 2 3 2 7" xfId="39466"/>
    <cellStyle name="RIGs linked cells 3 3 2 3 2 8" xfId="39467"/>
    <cellStyle name="RIGs linked cells 3 3 2 3 2 9" xfId="39468"/>
    <cellStyle name="RIGs linked cells 3 3 2 3 20" xfId="30682"/>
    <cellStyle name="RIGs linked cells 3 3 2 3 21" xfId="30683"/>
    <cellStyle name="RIGs linked cells 3 3 2 3 22" xfId="30684"/>
    <cellStyle name="RIGs linked cells 3 3 2 3 23" xfId="30685"/>
    <cellStyle name="RIGs linked cells 3 3 2 3 24" xfId="30686"/>
    <cellStyle name="RIGs linked cells 3 3 2 3 25" xfId="30687"/>
    <cellStyle name="RIGs linked cells 3 3 2 3 26" xfId="30688"/>
    <cellStyle name="RIGs linked cells 3 3 2 3 27" xfId="30689"/>
    <cellStyle name="RIGs linked cells 3 3 2 3 28" xfId="30690"/>
    <cellStyle name="RIGs linked cells 3 3 2 3 29" xfId="30691"/>
    <cellStyle name="RIGs linked cells 3 3 2 3 3" xfId="30692"/>
    <cellStyle name="RIGs linked cells 3 3 2 3 30" xfId="30693"/>
    <cellStyle name="RIGs linked cells 3 3 2 3 4" xfId="30694"/>
    <cellStyle name="RIGs linked cells 3 3 2 3 5" xfId="30695"/>
    <cellStyle name="RIGs linked cells 3 3 2 3 6" xfId="30696"/>
    <cellStyle name="RIGs linked cells 3 3 2 3 7" xfId="30697"/>
    <cellStyle name="RIGs linked cells 3 3 2 3 8" xfId="30698"/>
    <cellStyle name="RIGs linked cells 3 3 2 3 9" xfId="30699"/>
    <cellStyle name="RIGs linked cells 3 3 2 30" xfId="30700"/>
    <cellStyle name="RIGs linked cells 3 3 2 31" xfId="30701"/>
    <cellStyle name="RIGs linked cells 3 3 2 32" xfId="30702"/>
    <cellStyle name="RIGs linked cells 3 3 2 33" xfId="30703"/>
    <cellStyle name="RIGs linked cells 3 3 2 4" xfId="1867"/>
    <cellStyle name="RIGs linked cells 3 3 2 4 10" xfId="30704"/>
    <cellStyle name="RIGs linked cells 3 3 2 4 11" xfId="30705"/>
    <cellStyle name="RIGs linked cells 3 3 2 4 12" xfId="30706"/>
    <cellStyle name="RIGs linked cells 3 3 2 4 13" xfId="30707"/>
    <cellStyle name="RIGs linked cells 3 3 2 4 14" xfId="30708"/>
    <cellStyle name="RIGs linked cells 3 3 2 4 15" xfId="30709"/>
    <cellStyle name="RIGs linked cells 3 3 2 4 16" xfId="30710"/>
    <cellStyle name="RIGs linked cells 3 3 2 4 17" xfId="30711"/>
    <cellStyle name="RIGs linked cells 3 3 2 4 18" xfId="30712"/>
    <cellStyle name="RIGs linked cells 3 3 2 4 19" xfId="30713"/>
    <cellStyle name="RIGs linked cells 3 3 2 4 2" xfId="30714"/>
    <cellStyle name="RIGs linked cells 3 3 2 4 2 10" xfId="39469"/>
    <cellStyle name="RIGs linked cells 3 3 2 4 2 11" xfId="39470"/>
    <cellStyle name="RIGs linked cells 3 3 2 4 2 12" xfId="39471"/>
    <cellStyle name="RIGs linked cells 3 3 2 4 2 13" xfId="39472"/>
    <cellStyle name="RIGs linked cells 3 3 2 4 2 2" xfId="39473"/>
    <cellStyle name="RIGs linked cells 3 3 2 4 2 3" xfId="39474"/>
    <cellStyle name="RIGs linked cells 3 3 2 4 2 4" xfId="39475"/>
    <cellStyle name="RIGs linked cells 3 3 2 4 2 5" xfId="39476"/>
    <cellStyle name="RIGs linked cells 3 3 2 4 2 6" xfId="39477"/>
    <cellStyle name="RIGs linked cells 3 3 2 4 2 7" xfId="39478"/>
    <cellStyle name="RIGs linked cells 3 3 2 4 2 8" xfId="39479"/>
    <cellStyle name="RIGs linked cells 3 3 2 4 2 9" xfId="39480"/>
    <cellStyle name="RIGs linked cells 3 3 2 4 20" xfId="30715"/>
    <cellStyle name="RIGs linked cells 3 3 2 4 21" xfId="30716"/>
    <cellStyle name="RIGs linked cells 3 3 2 4 22" xfId="30717"/>
    <cellStyle name="RIGs linked cells 3 3 2 4 23" xfId="30718"/>
    <cellStyle name="RIGs linked cells 3 3 2 4 24" xfId="30719"/>
    <cellStyle name="RIGs linked cells 3 3 2 4 25" xfId="30720"/>
    <cellStyle name="RIGs linked cells 3 3 2 4 26" xfId="30721"/>
    <cellStyle name="RIGs linked cells 3 3 2 4 27" xfId="30722"/>
    <cellStyle name="RIGs linked cells 3 3 2 4 28" xfId="30723"/>
    <cellStyle name="RIGs linked cells 3 3 2 4 29" xfId="30724"/>
    <cellStyle name="RIGs linked cells 3 3 2 4 3" xfId="30725"/>
    <cellStyle name="RIGs linked cells 3 3 2 4 30" xfId="30726"/>
    <cellStyle name="RIGs linked cells 3 3 2 4 4" xfId="30727"/>
    <cellStyle name="RIGs linked cells 3 3 2 4 5" xfId="30728"/>
    <cellStyle name="RIGs linked cells 3 3 2 4 6" xfId="30729"/>
    <cellStyle name="RIGs linked cells 3 3 2 4 7" xfId="30730"/>
    <cellStyle name="RIGs linked cells 3 3 2 4 8" xfId="30731"/>
    <cellStyle name="RIGs linked cells 3 3 2 4 9" xfId="30732"/>
    <cellStyle name="RIGs linked cells 3 3 2 5" xfId="30733"/>
    <cellStyle name="RIGs linked cells 3 3 2 5 10" xfId="39481"/>
    <cellStyle name="RIGs linked cells 3 3 2 5 11" xfId="39482"/>
    <cellStyle name="RIGs linked cells 3 3 2 5 12" xfId="39483"/>
    <cellStyle name="RIGs linked cells 3 3 2 5 13" xfId="39484"/>
    <cellStyle name="RIGs linked cells 3 3 2 5 2" xfId="39485"/>
    <cellStyle name="RIGs linked cells 3 3 2 5 3" xfId="39486"/>
    <cellStyle name="RIGs linked cells 3 3 2 5 4" xfId="39487"/>
    <cellStyle name="RIGs linked cells 3 3 2 5 5" xfId="39488"/>
    <cellStyle name="RIGs linked cells 3 3 2 5 6" xfId="39489"/>
    <cellStyle name="RIGs linked cells 3 3 2 5 7" xfId="39490"/>
    <cellStyle name="RIGs linked cells 3 3 2 5 8" xfId="39491"/>
    <cellStyle name="RIGs linked cells 3 3 2 5 9" xfId="39492"/>
    <cellStyle name="RIGs linked cells 3 3 2 6" xfId="30734"/>
    <cellStyle name="RIGs linked cells 3 3 2 7" xfId="30735"/>
    <cellStyle name="RIGs linked cells 3 3 2 8" xfId="30736"/>
    <cellStyle name="RIGs linked cells 3 3 2 9" xfId="30737"/>
    <cellStyle name="RIGs linked cells 3 3 2_4 28 1_Asst_Health_Crit_AllTO_RIIO_20110714pm" xfId="1868"/>
    <cellStyle name="RIGs linked cells 3 3 20" xfId="30738"/>
    <cellStyle name="RIGs linked cells 3 3 21" xfId="30739"/>
    <cellStyle name="RIGs linked cells 3 3 22" xfId="30740"/>
    <cellStyle name="RIGs linked cells 3 3 23" xfId="30741"/>
    <cellStyle name="RIGs linked cells 3 3 24" xfId="30742"/>
    <cellStyle name="RIGs linked cells 3 3 25" xfId="30743"/>
    <cellStyle name="RIGs linked cells 3 3 26" xfId="30744"/>
    <cellStyle name="RIGs linked cells 3 3 27" xfId="30745"/>
    <cellStyle name="RIGs linked cells 3 3 28" xfId="30746"/>
    <cellStyle name="RIGs linked cells 3 3 29" xfId="30747"/>
    <cellStyle name="RIGs linked cells 3 3 3" xfId="1869"/>
    <cellStyle name="RIGs linked cells 3 3 3 10" xfId="30748"/>
    <cellStyle name="RIGs linked cells 3 3 3 11" xfId="30749"/>
    <cellStyle name="RIGs linked cells 3 3 3 12" xfId="30750"/>
    <cellStyle name="RIGs linked cells 3 3 3 13" xfId="30751"/>
    <cellStyle name="RIGs linked cells 3 3 3 14" xfId="30752"/>
    <cellStyle name="RIGs linked cells 3 3 3 15" xfId="30753"/>
    <cellStyle name="RIGs linked cells 3 3 3 16" xfId="30754"/>
    <cellStyle name="RIGs linked cells 3 3 3 17" xfId="30755"/>
    <cellStyle name="RIGs linked cells 3 3 3 18" xfId="30756"/>
    <cellStyle name="RIGs linked cells 3 3 3 19" xfId="30757"/>
    <cellStyle name="RIGs linked cells 3 3 3 2" xfId="1870"/>
    <cellStyle name="RIGs linked cells 3 3 3 2 10" xfId="30758"/>
    <cellStyle name="RIGs linked cells 3 3 3 2 11" xfId="30759"/>
    <cellStyle name="RIGs linked cells 3 3 3 2 12" xfId="30760"/>
    <cellStyle name="RIGs linked cells 3 3 3 2 13" xfId="30761"/>
    <cellStyle name="RIGs linked cells 3 3 3 2 14" xfId="30762"/>
    <cellStyle name="RIGs linked cells 3 3 3 2 15" xfId="30763"/>
    <cellStyle name="RIGs linked cells 3 3 3 2 16" xfId="30764"/>
    <cellStyle name="RIGs linked cells 3 3 3 2 17" xfId="30765"/>
    <cellStyle name="RIGs linked cells 3 3 3 2 18" xfId="30766"/>
    <cellStyle name="RIGs linked cells 3 3 3 2 19" xfId="30767"/>
    <cellStyle name="RIGs linked cells 3 3 3 2 2" xfId="30768"/>
    <cellStyle name="RIGs linked cells 3 3 3 2 2 10" xfId="39493"/>
    <cellStyle name="RIGs linked cells 3 3 3 2 2 11" xfId="39494"/>
    <cellStyle name="RIGs linked cells 3 3 3 2 2 12" xfId="39495"/>
    <cellStyle name="RIGs linked cells 3 3 3 2 2 13" xfId="39496"/>
    <cellStyle name="RIGs linked cells 3 3 3 2 2 2" xfId="39497"/>
    <cellStyle name="RIGs linked cells 3 3 3 2 2 3" xfId="39498"/>
    <cellStyle name="RIGs linked cells 3 3 3 2 2 4" xfId="39499"/>
    <cellStyle name="RIGs linked cells 3 3 3 2 2 5" xfId="39500"/>
    <cellStyle name="RIGs linked cells 3 3 3 2 2 6" xfId="39501"/>
    <cellStyle name="RIGs linked cells 3 3 3 2 2 7" xfId="39502"/>
    <cellStyle name="RIGs linked cells 3 3 3 2 2 8" xfId="39503"/>
    <cellStyle name="RIGs linked cells 3 3 3 2 2 9" xfId="39504"/>
    <cellStyle name="RIGs linked cells 3 3 3 2 20" xfId="30769"/>
    <cellStyle name="RIGs linked cells 3 3 3 2 21" xfId="30770"/>
    <cellStyle name="RIGs linked cells 3 3 3 2 22" xfId="30771"/>
    <cellStyle name="RIGs linked cells 3 3 3 2 23" xfId="30772"/>
    <cellStyle name="RIGs linked cells 3 3 3 2 24" xfId="30773"/>
    <cellStyle name="RIGs linked cells 3 3 3 2 25" xfId="30774"/>
    <cellStyle name="RIGs linked cells 3 3 3 2 26" xfId="30775"/>
    <cellStyle name="RIGs linked cells 3 3 3 2 27" xfId="30776"/>
    <cellStyle name="RIGs linked cells 3 3 3 2 28" xfId="30777"/>
    <cellStyle name="RIGs linked cells 3 3 3 2 29" xfId="30778"/>
    <cellStyle name="RIGs linked cells 3 3 3 2 3" xfId="30779"/>
    <cellStyle name="RIGs linked cells 3 3 3 2 30" xfId="30780"/>
    <cellStyle name="RIGs linked cells 3 3 3 2 31" xfId="30781"/>
    <cellStyle name="RIGs linked cells 3 3 3 2 32" xfId="30782"/>
    <cellStyle name="RIGs linked cells 3 3 3 2 33" xfId="30783"/>
    <cellStyle name="RIGs linked cells 3 3 3 2 34" xfId="30784"/>
    <cellStyle name="RIGs linked cells 3 3 3 2 4" xfId="30785"/>
    <cellStyle name="RIGs linked cells 3 3 3 2 5" xfId="30786"/>
    <cellStyle name="RIGs linked cells 3 3 3 2 6" xfId="30787"/>
    <cellStyle name="RIGs linked cells 3 3 3 2 7" xfId="30788"/>
    <cellStyle name="RIGs linked cells 3 3 3 2 8" xfId="30789"/>
    <cellStyle name="RIGs linked cells 3 3 3 2 9" xfId="30790"/>
    <cellStyle name="RIGs linked cells 3 3 3 20" xfId="30791"/>
    <cellStyle name="RIGs linked cells 3 3 3 21" xfId="30792"/>
    <cellStyle name="RIGs linked cells 3 3 3 22" xfId="30793"/>
    <cellStyle name="RIGs linked cells 3 3 3 23" xfId="30794"/>
    <cellStyle name="RIGs linked cells 3 3 3 24" xfId="30795"/>
    <cellStyle name="RIGs linked cells 3 3 3 25" xfId="30796"/>
    <cellStyle name="RIGs linked cells 3 3 3 26" xfId="30797"/>
    <cellStyle name="RIGs linked cells 3 3 3 27" xfId="30798"/>
    <cellStyle name="RIGs linked cells 3 3 3 28" xfId="30799"/>
    <cellStyle name="RIGs linked cells 3 3 3 29" xfId="30800"/>
    <cellStyle name="RIGs linked cells 3 3 3 3" xfId="30801"/>
    <cellStyle name="RIGs linked cells 3 3 3 3 10" xfId="39505"/>
    <cellStyle name="RIGs linked cells 3 3 3 3 11" xfId="39506"/>
    <cellStyle name="RIGs linked cells 3 3 3 3 12" xfId="39507"/>
    <cellStyle name="RIGs linked cells 3 3 3 3 13" xfId="39508"/>
    <cellStyle name="RIGs linked cells 3 3 3 3 2" xfId="39509"/>
    <cellStyle name="RIGs linked cells 3 3 3 3 3" xfId="39510"/>
    <cellStyle name="RIGs linked cells 3 3 3 3 4" xfId="39511"/>
    <cellStyle name="RIGs linked cells 3 3 3 3 5" xfId="39512"/>
    <cellStyle name="RIGs linked cells 3 3 3 3 6" xfId="39513"/>
    <cellStyle name="RIGs linked cells 3 3 3 3 7" xfId="39514"/>
    <cellStyle name="RIGs linked cells 3 3 3 3 8" xfId="39515"/>
    <cellStyle name="RIGs linked cells 3 3 3 3 9" xfId="39516"/>
    <cellStyle name="RIGs linked cells 3 3 3 30" xfId="30802"/>
    <cellStyle name="RIGs linked cells 3 3 3 31" xfId="30803"/>
    <cellStyle name="RIGs linked cells 3 3 3 32" xfId="30804"/>
    <cellStyle name="RIGs linked cells 3 3 3 33" xfId="30805"/>
    <cellStyle name="RIGs linked cells 3 3 3 34" xfId="30806"/>
    <cellStyle name="RIGs linked cells 3 3 3 35" xfId="30807"/>
    <cellStyle name="RIGs linked cells 3 3 3 4" xfId="30808"/>
    <cellStyle name="RIGs linked cells 3 3 3 5" xfId="30809"/>
    <cellStyle name="RIGs linked cells 3 3 3 6" xfId="30810"/>
    <cellStyle name="RIGs linked cells 3 3 3 7" xfId="30811"/>
    <cellStyle name="RIGs linked cells 3 3 3 8" xfId="30812"/>
    <cellStyle name="RIGs linked cells 3 3 3 9" xfId="30813"/>
    <cellStyle name="RIGs linked cells 3 3 3_4 28 1_Asst_Health_Crit_AllTO_RIIO_20110714pm" xfId="1871"/>
    <cellStyle name="RIGs linked cells 3 3 30" xfId="30814"/>
    <cellStyle name="RIGs linked cells 3 3 31" xfId="30815"/>
    <cellStyle name="RIGs linked cells 3 3 32" xfId="30816"/>
    <cellStyle name="RIGs linked cells 3 3 33" xfId="30817"/>
    <cellStyle name="RIGs linked cells 3 3 34" xfId="30818"/>
    <cellStyle name="RIGs linked cells 3 3 35" xfId="30819"/>
    <cellStyle name="RIGs linked cells 3 3 36" xfId="30820"/>
    <cellStyle name="RIGs linked cells 3 3 37" xfId="30821"/>
    <cellStyle name="RIGs linked cells 3 3 38" xfId="30822"/>
    <cellStyle name="RIGs linked cells 3 3 39" xfId="30823"/>
    <cellStyle name="RIGs linked cells 3 3 4" xfId="1872"/>
    <cellStyle name="RIGs linked cells 3 3 4 10" xfId="30824"/>
    <cellStyle name="RIGs linked cells 3 3 4 11" xfId="30825"/>
    <cellStyle name="RIGs linked cells 3 3 4 12" xfId="30826"/>
    <cellStyle name="RIGs linked cells 3 3 4 13" xfId="30827"/>
    <cellStyle name="RIGs linked cells 3 3 4 14" xfId="30828"/>
    <cellStyle name="RIGs linked cells 3 3 4 15" xfId="30829"/>
    <cellStyle name="RIGs linked cells 3 3 4 16" xfId="30830"/>
    <cellStyle name="RIGs linked cells 3 3 4 17" xfId="30831"/>
    <cellStyle name="RIGs linked cells 3 3 4 18" xfId="30832"/>
    <cellStyle name="RIGs linked cells 3 3 4 19" xfId="30833"/>
    <cellStyle name="RIGs linked cells 3 3 4 2" xfId="30834"/>
    <cellStyle name="RIGs linked cells 3 3 4 2 10" xfId="39517"/>
    <cellStyle name="RIGs linked cells 3 3 4 2 11" xfId="39518"/>
    <cellStyle name="RIGs linked cells 3 3 4 2 12" xfId="39519"/>
    <cellStyle name="RIGs linked cells 3 3 4 2 13" xfId="39520"/>
    <cellStyle name="RIGs linked cells 3 3 4 2 2" xfId="39521"/>
    <cellStyle name="RIGs linked cells 3 3 4 2 3" xfId="39522"/>
    <cellStyle name="RIGs linked cells 3 3 4 2 4" xfId="39523"/>
    <cellStyle name="RIGs linked cells 3 3 4 2 5" xfId="39524"/>
    <cellStyle name="RIGs linked cells 3 3 4 2 6" xfId="39525"/>
    <cellStyle name="RIGs linked cells 3 3 4 2 7" xfId="39526"/>
    <cellStyle name="RIGs linked cells 3 3 4 2 8" xfId="39527"/>
    <cellStyle name="RIGs linked cells 3 3 4 2 9" xfId="39528"/>
    <cellStyle name="RIGs linked cells 3 3 4 20" xfId="30835"/>
    <cellStyle name="RIGs linked cells 3 3 4 21" xfId="30836"/>
    <cellStyle name="RIGs linked cells 3 3 4 22" xfId="30837"/>
    <cellStyle name="RIGs linked cells 3 3 4 23" xfId="30838"/>
    <cellStyle name="RIGs linked cells 3 3 4 24" xfId="30839"/>
    <cellStyle name="RIGs linked cells 3 3 4 25" xfId="30840"/>
    <cellStyle name="RIGs linked cells 3 3 4 26" xfId="30841"/>
    <cellStyle name="RIGs linked cells 3 3 4 27" xfId="30842"/>
    <cellStyle name="RIGs linked cells 3 3 4 28" xfId="30843"/>
    <cellStyle name="RIGs linked cells 3 3 4 29" xfId="30844"/>
    <cellStyle name="RIGs linked cells 3 3 4 3" xfId="30845"/>
    <cellStyle name="RIGs linked cells 3 3 4 30" xfId="30846"/>
    <cellStyle name="RIGs linked cells 3 3 4 31" xfId="30847"/>
    <cellStyle name="RIGs linked cells 3 3 4 32" xfId="30848"/>
    <cellStyle name="RIGs linked cells 3 3 4 33" xfId="30849"/>
    <cellStyle name="RIGs linked cells 3 3 4 34" xfId="30850"/>
    <cellStyle name="RIGs linked cells 3 3 4 4" xfId="30851"/>
    <cellStyle name="RIGs linked cells 3 3 4 5" xfId="30852"/>
    <cellStyle name="RIGs linked cells 3 3 4 6" xfId="30853"/>
    <cellStyle name="RIGs linked cells 3 3 4 7" xfId="30854"/>
    <cellStyle name="RIGs linked cells 3 3 4 8" xfId="30855"/>
    <cellStyle name="RIGs linked cells 3 3 4 9" xfId="30856"/>
    <cellStyle name="RIGs linked cells 3 3 5" xfId="1873"/>
    <cellStyle name="RIGs linked cells 3 3 5 10" xfId="30857"/>
    <cellStyle name="RIGs linked cells 3 3 5 11" xfId="30858"/>
    <cellStyle name="RIGs linked cells 3 3 5 12" xfId="30859"/>
    <cellStyle name="RIGs linked cells 3 3 5 13" xfId="30860"/>
    <cellStyle name="RIGs linked cells 3 3 5 14" xfId="30861"/>
    <cellStyle name="RIGs linked cells 3 3 5 15" xfId="30862"/>
    <cellStyle name="RIGs linked cells 3 3 5 16" xfId="30863"/>
    <cellStyle name="RIGs linked cells 3 3 5 17" xfId="30864"/>
    <cellStyle name="RIGs linked cells 3 3 5 18" xfId="30865"/>
    <cellStyle name="RIGs linked cells 3 3 5 19" xfId="30866"/>
    <cellStyle name="RIGs linked cells 3 3 5 2" xfId="30867"/>
    <cellStyle name="RIGs linked cells 3 3 5 2 10" xfId="39529"/>
    <cellStyle name="RIGs linked cells 3 3 5 2 11" xfId="39530"/>
    <cellStyle name="RIGs linked cells 3 3 5 2 12" xfId="39531"/>
    <cellStyle name="RIGs linked cells 3 3 5 2 13" xfId="39532"/>
    <cellStyle name="RIGs linked cells 3 3 5 2 2" xfId="39533"/>
    <cellStyle name="RIGs linked cells 3 3 5 2 3" xfId="39534"/>
    <cellStyle name="RIGs linked cells 3 3 5 2 4" xfId="39535"/>
    <cellStyle name="RIGs linked cells 3 3 5 2 5" xfId="39536"/>
    <cellStyle name="RIGs linked cells 3 3 5 2 6" xfId="39537"/>
    <cellStyle name="RIGs linked cells 3 3 5 2 7" xfId="39538"/>
    <cellStyle name="RIGs linked cells 3 3 5 2 8" xfId="39539"/>
    <cellStyle name="RIGs linked cells 3 3 5 2 9" xfId="39540"/>
    <cellStyle name="RIGs linked cells 3 3 5 20" xfId="30868"/>
    <cellStyle name="RIGs linked cells 3 3 5 21" xfId="30869"/>
    <cellStyle name="RIGs linked cells 3 3 5 22" xfId="30870"/>
    <cellStyle name="RIGs linked cells 3 3 5 23" xfId="30871"/>
    <cellStyle name="RIGs linked cells 3 3 5 24" xfId="30872"/>
    <cellStyle name="RIGs linked cells 3 3 5 25" xfId="30873"/>
    <cellStyle name="RIGs linked cells 3 3 5 26" xfId="30874"/>
    <cellStyle name="RIGs linked cells 3 3 5 27" xfId="30875"/>
    <cellStyle name="RIGs linked cells 3 3 5 28" xfId="30876"/>
    <cellStyle name="RIGs linked cells 3 3 5 29" xfId="30877"/>
    <cellStyle name="RIGs linked cells 3 3 5 3" xfId="30878"/>
    <cellStyle name="RIGs linked cells 3 3 5 30" xfId="30879"/>
    <cellStyle name="RIGs linked cells 3 3 5 31" xfId="30880"/>
    <cellStyle name="RIGs linked cells 3 3 5 32" xfId="30881"/>
    <cellStyle name="RIGs linked cells 3 3 5 33" xfId="30882"/>
    <cellStyle name="RIGs linked cells 3 3 5 34" xfId="30883"/>
    <cellStyle name="RIGs linked cells 3 3 5 4" xfId="30884"/>
    <cellStyle name="RIGs linked cells 3 3 5 5" xfId="30885"/>
    <cellStyle name="RIGs linked cells 3 3 5 6" xfId="30886"/>
    <cellStyle name="RIGs linked cells 3 3 5 7" xfId="30887"/>
    <cellStyle name="RIGs linked cells 3 3 5 8" xfId="30888"/>
    <cellStyle name="RIGs linked cells 3 3 5 9" xfId="30889"/>
    <cellStyle name="RIGs linked cells 3 3 6" xfId="30890"/>
    <cellStyle name="RIGs linked cells 3 3 6 10" xfId="39541"/>
    <cellStyle name="RIGs linked cells 3 3 6 11" xfId="39542"/>
    <cellStyle name="RIGs linked cells 3 3 6 12" xfId="39543"/>
    <cellStyle name="RIGs linked cells 3 3 6 13" xfId="39544"/>
    <cellStyle name="RIGs linked cells 3 3 6 2" xfId="39545"/>
    <cellStyle name="RIGs linked cells 3 3 6 3" xfId="39546"/>
    <cellStyle name="RIGs linked cells 3 3 6 4" xfId="39547"/>
    <cellStyle name="RIGs linked cells 3 3 6 5" xfId="39548"/>
    <cellStyle name="RIGs linked cells 3 3 6 6" xfId="39549"/>
    <cellStyle name="RIGs linked cells 3 3 6 7" xfId="39550"/>
    <cellStyle name="RIGs linked cells 3 3 6 8" xfId="39551"/>
    <cellStyle name="RIGs linked cells 3 3 6 9" xfId="39552"/>
    <cellStyle name="RIGs linked cells 3 3 7" xfId="30891"/>
    <cellStyle name="RIGs linked cells 3 3 8" xfId="30892"/>
    <cellStyle name="RIGs linked cells 3 3 9" xfId="30893"/>
    <cellStyle name="RIGs linked cells 3 3_4 28 1_Asst_Health_Crit_AllTO_RIIO_20110714pm" xfId="1874"/>
    <cellStyle name="RIGs linked cells 3 30" xfId="30894"/>
    <cellStyle name="RIGs linked cells 3 31" xfId="30895"/>
    <cellStyle name="RIGs linked cells 3 32" xfId="30896"/>
    <cellStyle name="RIGs linked cells 3 33" xfId="30897"/>
    <cellStyle name="RIGs linked cells 3 34" xfId="30898"/>
    <cellStyle name="RIGs linked cells 3 35" xfId="30899"/>
    <cellStyle name="RIGs linked cells 3 36" xfId="30900"/>
    <cellStyle name="RIGs linked cells 3 37" xfId="30901"/>
    <cellStyle name="RIGs linked cells 3 38" xfId="30902"/>
    <cellStyle name="RIGs linked cells 3 39" xfId="30903"/>
    <cellStyle name="RIGs linked cells 3 4" xfId="1875"/>
    <cellStyle name="RIGs linked cells 3 4 10" xfId="30904"/>
    <cellStyle name="RIGs linked cells 3 4 11" xfId="30905"/>
    <cellStyle name="RIGs linked cells 3 4 12" xfId="30906"/>
    <cellStyle name="RIGs linked cells 3 4 13" xfId="30907"/>
    <cellStyle name="RIGs linked cells 3 4 14" xfId="30908"/>
    <cellStyle name="RIGs linked cells 3 4 15" xfId="30909"/>
    <cellStyle name="RIGs linked cells 3 4 16" xfId="30910"/>
    <cellStyle name="RIGs linked cells 3 4 17" xfId="30911"/>
    <cellStyle name="RIGs linked cells 3 4 18" xfId="30912"/>
    <cellStyle name="RIGs linked cells 3 4 19" xfId="30913"/>
    <cellStyle name="RIGs linked cells 3 4 2" xfId="1876"/>
    <cellStyle name="RIGs linked cells 3 4 2 10" xfId="30914"/>
    <cellStyle name="RIGs linked cells 3 4 2 11" xfId="30915"/>
    <cellStyle name="RIGs linked cells 3 4 2 12" xfId="30916"/>
    <cellStyle name="RIGs linked cells 3 4 2 13" xfId="30917"/>
    <cellStyle name="RIGs linked cells 3 4 2 14" xfId="30918"/>
    <cellStyle name="RIGs linked cells 3 4 2 15" xfId="30919"/>
    <cellStyle name="RIGs linked cells 3 4 2 16" xfId="30920"/>
    <cellStyle name="RIGs linked cells 3 4 2 17" xfId="30921"/>
    <cellStyle name="RIGs linked cells 3 4 2 18" xfId="30922"/>
    <cellStyle name="RIGs linked cells 3 4 2 19" xfId="30923"/>
    <cellStyle name="RIGs linked cells 3 4 2 2" xfId="30924"/>
    <cellStyle name="RIGs linked cells 3 4 2 2 10" xfId="39553"/>
    <cellStyle name="RIGs linked cells 3 4 2 2 11" xfId="39554"/>
    <cellStyle name="RIGs linked cells 3 4 2 2 12" xfId="39555"/>
    <cellStyle name="RIGs linked cells 3 4 2 2 13" xfId="39556"/>
    <cellStyle name="RIGs linked cells 3 4 2 2 2" xfId="39557"/>
    <cellStyle name="RIGs linked cells 3 4 2 2 3" xfId="39558"/>
    <cellStyle name="RIGs linked cells 3 4 2 2 4" xfId="39559"/>
    <cellStyle name="RIGs linked cells 3 4 2 2 5" xfId="39560"/>
    <cellStyle name="RIGs linked cells 3 4 2 2 6" xfId="39561"/>
    <cellStyle name="RIGs linked cells 3 4 2 2 7" xfId="39562"/>
    <cellStyle name="RIGs linked cells 3 4 2 2 8" xfId="39563"/>
    <cellStyle name="RIGs linked cells 3 4 2 2 9" xfId="39564"/>
    <cellStyle name="RIGs linked cells 3 4 2 20" xfId="30925"/>
    <cellStyle name="RIGs linked cells 3 4 2 21" xfId="30926"/>
    <cellStyle name="RIGs linked cells 3 4 2 22" xfId="30927"/>
    <cellStyle name="RIGs linked cells 3 4 2 23" xfId="30928"/>
    <cellStyle name="RIGs linked cells 3 4 2 24" xfId="30929"/>
    <cellStyle name="RIGs linked cells 3 4 2 25" xfId="30930"/>
    <cellStyle name="RIGs linked cells 3 4 2 26" xfId="30931"/>
    <cellStyle name="RIGs linked cells 3 4 2 27" xfId="30932"/>
    <cellStyle name="RIGs linked cells 3 4 2 28" xfId="30933"/>
    <cellStyle name="RIGs linked cells 3 4 2 29" xfId="30934"/>
    <cellStyle name="RIGs linked cells 3 4 2 3" xfId="30935"/>
    <cellStyle name="RIGs linked cells 3 4 2 30" xfId="30936"/>
    <cellStyle name="RIGs linked cells 3 4 2 31" xfId="30937"/>
    <cellStyle name="RIGs linked cells 3 4 2 32" xfId="30938"/>
    <cellStyle name="RIGs linked cells 3 4 2 33" xfId="30939"/>
    <cellStyle name="RIGs linked cells 3 4 2 34" xfId="30940"/>
    <cellStyle name="RIGs linked cells 3 4 2 4" xfId="30941"/>
    <cellStyle name="RIGs linked cells 3 4 2 5" xfId="30942"/>
    <cellStyle name="RIGs linked cells 3 4 2 6" xfId="30943"/>
    <cellStyle name="RIGs linked cells 3 4 2 7" xfId="30944"/>
    <cellStyle name="RIGs linked cells 3 4 2 8" xfId="30945"/>
    <cellStyle name="RIGs linked cells 3 4 2 9" xfId="30946"/>
    <cellStyle name="RIGs linked cells 3 4 20" xfId="30947"/>
    <cellStyle name="RIGs linked cells 3 4 21" xfId="30948"/>
    <cellStyle name="RIGs linked cells 3 4 22" xfId="30949"/>
    <cellStyle name="RIGs linked cells 3 4 23" xfId="30950"/>
    <cellStyle name="RIGs linked cells 3 4 24" xfId="30951"/>
    <cellStyle name="RIGs linked cells 3 4 25" xfId="30952"/>
    <cellStyle name="RIGs linked cells 3 4 26" xfId="30953"/>
    <cellStyle name="RIGs linked cells 3 4 27" xfId="30954"/>
    <cellStyle name="RIGs linked cells 3 4 28" xfId="30955"/>
    <cellStyle name="RIGs linked cells 3 4 29" xfId="30956"/>
    <cellStyle name="RIGs linked cells 3 4 3" xfId="30957"/>
    <cellStyle name="RIGs linked cells 3 4 3 10" xfId="39565"/>
    <cellStyle name="RIGs linked cells 3 4 3 11" xfId="39566"/>
    <cellStyle name="RIGs linked cells 3 4 3 12" xfId="39567"/>
    <cellStyle name="RIGs linked cells 3 4 3 13" xfId="39568"/>
    <cellStyle name="RIGs linked cells 3 4 3 2" xfId="39569"/>
    <cellStyle name="RIGs linked cells 3 4 3 3" xfId="39570"/>
    <cellStyle name="RIGs linked cells 3 4 3 4" xfId="39571"/>
    <cellStyle name="RIGs linked cells 3 4 3 5" xfId="39572"/>
    <cellStyle name="RIGs linked cells 3 4 3 6" xfId="39573"/>
    <cellStyle name="RIGs linked cells 3 4 3 7" xfId="39574"/>
    <cellStyle name="RIGs linked cells 3 4 3 8" xfId="39575"/>
    <cellStyle name="RIGs linked cells 3 4 3 9" xfId="39576"/>
    <cellStyle name="RIGs linked cells 3 4 30" xfId="30958"/>
    <cellStyle name="RIGs linked cells 3 4 31" xfId="30959"/>
    <cellStyle name="RIGs linked cells 3 4 32" xfId="30960"/>
    <cellStyle name="RIGs linked cells 3 4 33" xfId="30961"/>
    <cellStyle name="RIGs linked cells 3 4 34" xfId="30962"/>
    <cellStyle name="RIGs linked cells 3 4 35" xfId="30963"/>
    <cellStyle name="RIGs linked cells 3 4 4" xfId="30964"/>
    <cellStyle name="RIGs linked cells 3 4 5" xfId="30965"/>
    <cellStyle name="RIGs linked cells 3 4 6" xfId="30966"/>
    <cellStyle name="RIGs linked cells 3 4 7" xfId="30967"/>
    <cellStyle name="RIGs linked cells 3 4 8" xfId="30968"/>
    <cellStyle name="RIGs linked cells 3 4 9" xfId="30969"/>
    <cellStyle name="RIGs linked cells 3 4_4 28 1_Asst_Health_Crit_AllTO_RIIO_20110714pm" xfId="1877"/>
    <cellStyle name="RIGs linked cells 3 40" xfId="30970"/>
    <cellStyle name="RIGs linked cells 3 5" xfId="1878"/>
    <cellStyle name="RIGs linked cells 3 5 10" xfId="30971"/>
    <cellStyle name="RIGs linked cells 3 5 11" xfId="30972"/>
    <cellStyle name="RIGs linked cells 3 5 12" xfId="30973"/>
    <cellStyle name="RIGs linked cells 3 5 13" xfId="30974"/>
    <cellStyle name="RIGs linked cells 3 5 14" xfId="30975"/>
    <cellStyle name="RIGs linked cells 3 5 15" xfId="30976"/>
    <cellStyle name="RIGs linked cells 3 5 16" xfId="30977"/>
    <cellStyle name="RIGs linked cells 3 5 17" xfId="30978"/>
    <cellStyle name="RIGs linked cells 3 5 18" xfId="30979"/>
    <cellStyle name="RIGs linked cells 3 5 19" xfId="30980"/>
    <cellStyle name="RIGs linked cells 3 5 2" xfId="30981"/>
    <cellStyle name="RIGs linked cells 3 5 2 10" xfId="39577"/>
    <cellStyle name="RIGs linked cells 3 5 2 11" xfId="39578"/>
    <cellStyle name="RIGs linked cells 3 5 2 12" xfId="39579"/>
    <cellStyle name="RIGs linked cells 3 5 2 13" xfId="39580"/>
    <cellStyle name="RIGs linked cells 3 5 2 2" xfId="39581"/>
    <cellStyle name="RIGs linked cells 3 5 2 3" xfId="39582"/>
    <cellStyle name="RIGs linked cells 3 5 2 4" xfId="39583"/>
    <cellStyle name="RIGs linked cells 3 5 2 5" xfId="39584"/>
    <cellStyle name="RIGs linked cells 3 5 2 6" xfId="39585"/>
    <cellStyle name="RIGs linked cells 3 5 2 7" xfId="39586"/>
    <cellStyle name="RIGs linked cells 3 5 2 8" xfId="39587"/>
    <cellStyle name="RIGs linked cells 3 5 2 9" xfId="39588"/>
    <cellStyle name="RIGs linked cells 3 5 20" xfId="30982"/>
    <cellStyle name="RIGs linked cells 3 5 21" xfId="30983"/>
    <cellStyle name="RIGs linked cells 3 5 22" xfId="30984"/>
    <cellStyle name="RIGs linked cells 3 5 23" xfId="30985"/>
    <cellStyle name="RIGs linked cells 3 5 24" xfId="30986"/>
    <cellStyle name="RIGs linked cells 3 5 25" xfId="30987"/>
    <cellStyle name="RIGs linked cells 3 5 26" xfId="30988"/>
    <cellStyle name="RIGs linked cells 3 5 27" xfId="30989"/>
    <cellStyle name="RIGs linked cells 3 5 28" xfId="30990"/>
    <cellStyle name="RIGs linked cells 3 5 29" xfId="30991"/>
    <cellStyle name="RIGs linked cells 3 5 3" xfId="30992"/>
    <cellStyle name="RIGs linked cells 3 5 30" xfId="30993"/>
    <cellStyle name="RIGs linked cells 3 5 31" xfId="30994"/>
    <cellStyle name="RIGs linked cells 3 5 32" xfId="30995"/>
    <cellStyle name="RIGs linked cells 3 5 33" xfId="30996"/>
    <cellStyle name="RIGs linked cells 3 5 34" xfId="30997"/>
    <cellStyle name="RIGs linked cells 3 5 4" xfId="30998"/>
    <cellStyle name="RIGs linked cells 3 5 5" xfId="30999"/>
    <cellStyle name="RIGs linked cells 3 5 6" xfId="31000"/>
    <cellStyle name="RIGs linked cells 3 5 7" xfId="31001"/>
    <cellStyle name="RIGs linked cells 3 5 8" xfId="31002"/>
    <cellStyle name="RIGs linked cells 3 5 9" xfId="31003"/>
    <cellStyle name="RIGs linked cells 3 6" xfId="1879"/>
    <cellStyle name="RIGs linked cells 3 6 10" xfId="31004"/>
    <cellStyle name="RIGs linked cells 3 6 11" xfId="31005"/>
    <cellStyle name="RIGs linked cells 3 6 12" xfId="31006"/>
    <cellStyle name="RIGs linked cells 3 6 13" xfId="31007"/>
    <cellStyle name="RIGs linked cells 3 6 14" xfId="31008"/>
    <cellStyle name="RIGs linked cells 3 6 15" xfId="31009"/>
    <cellStyle name="RIGs linked cells 3 6 16" xfId="31010"/>
    <cellStyle name="RIGs linked cells 3 6 17" xfId="31011"/>
    <cellStyle name="RIGs linked cells 3 6 18" xfId="31012"/>
    <cellStyle name="RIGs linked cells 3 6 19" xfId="31013"/>
    <cellStyle name="RIGs linked cells 3 6 2" xfId="31014"/>
    <cellStyle name="RIGs linked cells 3 6 2 10" xfId="39589"/>
    <cellStyle name="RIGs linked cells 3 6 2 11" xfId="39590"/>
    <cellStyle name="RIGs linked cells 3 6 2 12" xfId="39591"/>
    <cellStyle name="RIGs linked cells 3 6 2 13" xfId="39592"/>
    <cellStyle name="RIGs linked cells 3 6 2 2" xfId="39593"/>
    <cellStyle name="RIGs linked cells 3 6 2 3" xfId="39594"/>
    <cellStyle name="RIGs linked cells 3 6 2 4" xfId="39595"/>
    <cellStyle name="RIGs linked cells 3 6 2 5" xfId="39596"/>
    <cellStyle name="RIGs linked cells 3 6 2 6" xfId="39597"/>
    <cellStyle name="RIGs linked cells 3 6 2 7" xfId="39598"/>
    <cellStyle name="RIGs linked cells 3 6 2 8" xfId="39599"/>
    <cellStyle name="RIGs linked cells 3 6 2 9" xfId="39600"/>
    <cellStyle name="RIGs linked cells 3 6 20" xfId="31015"/>
    <cellStyle name="RIGs linked cells 3 6 21" xfId="31016"/>
    <cellStyle name="RIGs linked cells 3 6 22" xfId="31017"/>
    <cellStyle name="RIGs linked cells 3 6 23" xfId="31018"/>
    <cellStyle name="RIGs linked cells 3 6 24" xfId="31019"/>
    <cellStyle name="RIGs linked cells 3 6 25" xfId="31020"/>
    <cellStyle name="RIGs linked cells 3 6 26" xfId="31021"/>
    <cellStyle name="RIGs linked cells 3 6 27" xfId="31022"/>
    <cellStyle name="RIGs linked cells 3 6 28" xfId="31023"/>
    <cellStyle name="RIGs linked cells 3 6 29" xfId="31024"/>
    <cellStyle name="RIGs linked cells 3 6 3" xfId="31025"/>
    <cellStyle name="RIGs linked cells 3 6 30" xfId="31026"/>
    <cellStyle name="RIGs linked cells 3 6 31" xfId="31027"/>
    <cellStyle name="RIGs linked cells 3 6 32" xfId="31028"/>
    <cellStyle name="RIGs linked cells 3 6 33" xfId="31029"/>
    <cellStyle name="RIGs linked cells 3 6 34" xfId="31030"/>
    <cellStyle name="RIGs linked cells 3 6 4" xfId="31031"/>
    <cellStyle name="RIGs linked cells 3 6 5" xfId="31032"/>
    <cellStyle name="RIGs linked cells 3 6 6" xfId="31033"/>
    <cellStyle name="RIGs linked cells 3 6 7" xfId="31034"/>
    <cellStyle name="RIGs linked cells 3 6 8" xfId="31035"/>
    <cellStyle name="RIGs linked cells 3 6 9" xfId="31036"/>
    <cellStyle name="RIGs linked cells 3 7" xfId="31037"/>
    <cellStyle name="RIGs linked cells 3 7 10" xfId="39601"/>
    <cellStyle name="RIGs linked cells 3 7 11" xfId="39602"/>
    <cellStyle name="RIGs linked cells 3 7 12" xfId="39603"/>
    <cellStyle name="RIGs linked cells 3 7 13" xfId="39604"/>
    <cellStyle name="RIGs linked cells 3 7 2" xfId="39605"/>
    <cellStyle name="RIGs linked cells 3 7 3" xfId="39606"/>
    <cellStyle name="RIGs linked cells 3 7 4" xfId="39607"/>
    <cellStyle name="RIGs linked cells 3 7 5" xfId="39608"/>
    <cellStyle name="RIGs linked cells 3 7 6" xfId="39609"/>
    <cellStyle name="RIGs linked cells 3 7 7" xfId="39610"/>
    <cellStyle name="RIGs linked cells 3 7 8" xfId="39611"/>
    <cellStyle name="RIGs linked cells 3 7 9" xfId="39612"/>
    <cellStyle name="RIGs linked cells 3 8" xfId="31038"/>
    <cellStyle name="RIGs linked cells 3 9" xfId="31039"/>
    <cellStyle name="RIGs linked cells 3_1.3s Accounting C Costs Scots" xfId="1880"/>
    <cellStyle name="RIGs linked cells 30" xfId="31040"/>
    <cellStyle name="RIGs linked cells 31" xfId="31041"/>
    <cellStyle name="RIGs linked cells 32" xfId="31042"/>
    <cellStyle name="RIGs linked cells 33" xfId="31043"/>
    <cellStyle name="RIGs linked cells 34" xfId="31044"/>
    <cellStyle name="RIGs linked cells 35" xfId="31045"/>
    <cellStyle name="RIGs linked cells 36" xfId="31046"/>
    <cellStyle name="RIGs linked cells 37" xfId="31047"/>
    <cellStyle name="RIGs linked cells 38" xfId="31048"/>
    <cellStyle name="RIGs linked cells 39" xfId="31049"/>
    <cellStyle name="RIGs linked cells 4" xfId="1881"/>
    <cellStyle name="RIGs linked cells 4 10" xfId="31050"/>
    <cellStyle name="RIGs linked cells 4 11" xfId="31051"/>
    <cellStyle name="RIGs linked cells 4 12" xfId="31052"/>
    <cellStyle name="RIGs linked cells 4 13" xfId="31053"/>
    <cellStyle name="RIGs linked cells 4 14" xfId="31054"/>
    <cellStyle name="RIGs linked cells 4 15" xfId="31055"/>
    <cellStyle name="RIGs linked cells 4 16" xfId="31056"/>
    <cellStyle name="RIGs linked cells 4 17" xfId="31057"/>
    <cellStyle name="RIGs linked cells 4 18" xfId="31058"/>
    <cellStyle name="RIGs linked cells 4 19" xfId="31059"/>
    <cellStyle name="RIGs linked cells 4 2" xfId="1882"/>
    <cellStyle name="RIGs linked cells 4 2 10" xfId="31060"/>
    <cellStyle name="RIGs linked cells 4 2 11" xfId="31061"/>
    <cellStyle name="RIGs linked cells 4 2 12" xfId="31062"/>
    <cellStyle name="RIGs linked cells 4 2 13" xfId="31063"/>
    <cellStyle name="RIGs linked cells 4 2 14" xfId="31064"/>
    <cellStyle name="RIGs linked cells 4 2 15" xfId="31065"/>
    <cellStyle name="RIGs linked cells 4 2 16" xfId="31066"/>
    <cellStyle name="RIGs linked cells 4 2 17" xfId="31067"/>
    <cellStyle name="RIGs linked cells 4 2 18" xfId="31068"/>
    <cellStyle name="RIGs linked cells 4 2 19" xfId="31069"/>
    <cellStyle name="RIGs linked cells 4 2 2" xfId="1883"/>
    <cellStyle name="RIGs linked cells 4 2 2 10" xfId="31070"/>
    <cellStyle name="RIGs linked cells 4 2 2 11" xfId="31071"/>
    <cellStyle name="RIGs linked cells 4 2 2 12" xfId="31072"/>
    <cellStyle name="RIGs linked cells 4 2 2 13" xfId="31073"/>
    <cellStyle name="RIGs linked cells 4 2 2 14" xfId="31074"/>
    <cellStyle name="RIGs linked cells 4 2 2 15" xfId="31075"/>
    <cellStyle name="RIGs linked cells 4 2 2 16" xfId="31076"/>
    <cellStyle name="RIGs linked cells 4 2 2 17" xfId="31077"/>
    <cellStyle name="RIGs linked cells 4 2 2 18" xfId="31078"/>
    <cellStyle name="RIGs linked cells 4 2 2 19" xfId="31079"/>
    <cellStyle name="RIGs linked cells 4 2 2 2" xfId="1884"/>
    <cellStyle name="RIGs linked cells 4 2 2 2 10" xfId="31080"/>
    <cellStyle name="RIGs linked cells 4 2 2 2 11" xfId="31081"/>
    <cellStyle name="RIGs linked cells 4 2 2 2 12" xfId="31082"/>
    <cellStyle name="RIGs linked cells 4 2 2 2 13" xfId="31083"/>
    <cellStyle name="RIGs linked cells 4 2 2 2 14" xfId="31084"/>
    <cellStyle name="RIGs linked cells 4 2 2 2 15" xfId="31085"/>
    <cellStyle name="RIGs linked cells 4 2 2 2 16" xfId="31086"/>
    <cellStyle name="RIGs linked cells 4 2 2 2 17" xfId="31087"/>
    <cellStyle name="RIGs linked cells 4 2 2 2 18" xfId="31088"/>
    <cellStyle name="RIGs linked cells 4 2 2 2 19" xfId="31089"/>
    <cellStyle name="RIGs linked cells 4 2 2 2 2" xfId="1885"/>
    <cellStyle name="RIGs linked cells 4 2 2 2 2 10" xfId="31090"/>
    <cellStyle name="RIGs linked cells 4 2 2 2 2 11" xfId="31091"/>
    <cellStyle name="RIGs linked cells 4 2 2 2 2 12" xfId="31092"/>
    <cellStyle name="RIGs linked cells 4 2 2 2 2 13" xfId="31093"/>
    <cellStyle name="RIGs linked cells 4 2 2 2 2 14" xfId="31094"/>
    <cellStyle name="RIGs linked cells 4 2 2 2 2 15" xfId="31095"/>
    <cellStyle name="RIGs linked cells 4 2 2 2 2 16" xfId="31096"/>
    <cellStyle name="RIGs linked cells 4 2 2 2 2 17" xfId="31097"/>
    <cellStyle name="RIGs linked cells 4 2 2 2 2 18" xfId="31098"/>
    <cellStyle name="RIGs linked cells 4 2 2 2 2 19" xfId="31099"/>
    <cellStyle name="RIGs linked cells 4 2 2 2 2 2" xfId="31100"/>
    <cellStyle name="RIGs linked cells 4 2 2 2 2 2 10" xfId="39613"/>
    <cellStyle name="RIGs linked cells 4 2 2 2 2 2 11" xfId="39614"/>
    <cellStyle name="RIGs linked cells 4 2 2 2 2 2 12" xfId="39615"/>
    <cellStyle name="RIGs linked cells 4 2 2 2 2 2 13" xfId="39616"/>
    <cellStyle name="RIGs linked cells 4 2 2 2 2 2 2" xfId="39617"/>
    <cellStyle name="RIGs linked cells 4 2 2 2 2 2 3" xfId="39618"/>
    <cellStyle name="RIGs linked cells 4 2 2 2 2 2 4" xfId="39619"/>
    <cellStyle name="RIGs linked cells 4 2 2 2 2 2 5" xfId="39620"/>
    <cellStyle name="RIGs linked cells 4 2 2 2 2 2 6" xfId="39621"/>
    <cellStyle name="RIGs linked cells 4 2 2 2 2 2 7" xfId="39622"/>
    <cellStyle name="RIGs linked cells 4 2 2 2 2 2 8" xfId="39623"/>
    <cellStyle name="RIGs linked cells 4 2 2 2 2 2 9" xfId="39624"/>
    <cellStyle name="RIGs linked cells 4 2 2 2 2 20" xfId="31101"/>
    <cellStyle name="RIGs linked cells 4 2 2 2 2 21" xfId="31102"/>
    <cellStyle name="RIGs linked cells 4 2 2 2 2 22" xfId="31103"/>
    <cellStyle name="RIGs linked cells 4 2 2 2 2 23" xfId="31104"/>
    <cellStyle name="RIGs linked cells 4 2 2 2 2 24" xfId="31105"/>
    <cellStyle name="RIGs linked cells 4 2 2 2 2 25" xfId="31106"/>
    <cellStyle name="RIGs linked cells 4 2 2 2 2 26" xfId="31107"/>
    <cellStyle name="RIGs linked cells 4 2 2 2 2 27" xfId="31108"/>
    <cellStyle name="RIGs linked cells 4 2 2 2 2 28" xfId="31109"/>
    <cellStyle name="RIGs linked cells 4 2 2 2 2 29" xfId="31110"/>
    <cellStyle name="RIGs linked cells 4 2 2 2 2 3" xfId="31111"/>
    <cellStyle name="RIGs linked cells 4 2 2 2 2 30" xfId="31112"/>
    <cellStyle name="RIGs linked cells 4 2 2 2 2 31" xfId="31113"/>
    <cellStyle name="RIGs linked cells 4 2 2 2 2 32" xfId="31114"/>
    <cellStyle name="RIGs linked cells 4 2 2 2 2 33" xfId="31115"/>
    <cellStyle name="RIGs linked cells 4 2 2 2 2 34" xfId="31116"/>
    <cellStyle name="RIGs linked cells 4 2 2 2 2 4" xfId="31117"/>
    <cellStyle name="RIGs linked cells 4 2 2 2 2 5" xfId="31118"/>
    <cellStyle name="RIGs linked cells 4 2 2 2 2 6" xfId="31119"/>
    <cellStyle name="RIGs linked cells 4 2 2 2 2 7" xfId="31120"/>
    <cellStyle name="RIGs linked cells 4 2 2 2 2 8" xfId="31121"/>
    <cellStyle name="RIGs linked cells 4 2 2 2 2 9" xfId="31122"/>
    <cellStyle name="RIGs linked cells 4 2 2 2 20" xfId="31123"/>
    <cellStyle name="RIGs linked cells 4 2 2 2 21" xfId="31124"/>
    <cellStyle name="RIGs linked cells 4 2 2 2 22" xfId="31125"/>
    <cellStyle name="RIGs linked cells 4 2 2 2 23" xfId="31126"/>
    <cellStyle name="RIGs linked cells 4 2 2 2 24" xfId="31127"/>
    <cellStyle name="RIGs linked cells 4 2 2 2 25" xfId="31128"/>
    <cellStyle name="RIGs linked cells 4 2 2 2 26" xfId="31129"/>
    <cellStyle name="RIGs linked cells 4 2 2 2 27" xfId="31130"/>
    <cellStyle name="RIGs linked cells 4 2 2 2 28" xfId="31131"/>
    <cellStyle name="RIGs linked cells 4 2 2 2 29" xfId="31132"/>
    <cellStyle name="RIGs linked cells 4 2 2 2 3" xfId="31133"/>
    <cellStyle name="RIGs linked cells 4 2 2 2 3 10" xfId="39625"/>
    <cellStyle name="RIGs linked cells 4 2 2 2 3 11" xfId="39626"/>
    <cellStyle name="RIGs linked cells 4 2 2 2 3 12" xfId="39627"/>
    <cellStyle name="RIGs linked cells 4 2 2 2 3 13" xfId="39628"/>
    <cellStyle name="RIGs linked cells 4 2 2 2 3 2" xfId="39629"/>
    <cellStyle name="RIGs linked cells 4 2 2 2 3 3" xfId="39630"/>
    <cellStyle name="RIGs linked cells 4 2 2 2 3 4" xfId="39631"/>
    <cellStyle name="RIGs linked cells 4 2 2 2 3 5" xfId="39632"/>
    <cellStyle name="RIGs linked cells 4 2 2 2 3 6" xfId="39633"/>
    <cellStyle name="RIGs linked cells 4 2 2 2 3 7" xfId="39634"/>
    <cellStyle name="RIGs linked cells 4 2 2 2 3 8" xfId="39635"/>
    <cellStyle name="RIGs linked cells 4 2 2 2 3 9" xfId="39636"/>
    <cellStyle name="RIGs linked cells 4 2 2 2 30" xfId="31134"/>
    <cellStyle name="RIGs linked cells 4 2 2 2 31" xfId="31135"/>
    <cellStyle name="RIGs linked cells 4 2 2 2 4" xfId="31136"/>
    <cellStyle name="RIGs linked cells 4 2 2 2 5" xfId="31137"/>
    <cellStyle name="RIGs linked cells 4 2 2 2 6" xfId="31138"/>
    <cellStyle name="RIGs linked cells 4 2 2 2 7" xfId="31139"/>
    <cellStyle name="RIGs linked cells 4 2 2 2 8" xfId="31140"/>
    <cellStyle name="RIGs linked cells 4 2 2 2 9" xfId="31141"/>
    <cellStyle name="RIGs linked cells 4 2 2 2_4 28 1_Asst_Health_Crit_AllTO_RIIO_20110714pm" xfId="1886"/>
    <cellStyle name="RIGs linked cells 4 2 2 20" xfId="31142"/>
    <cellStyle name="RIGs linked cells 4 2 2 21" xfId="31143"/>
    <cellStyle name="RIGs linked cells 4 2 2 22" xfId="31144"/>
    <cellStyle name="RIGs linked cells 4 2 2 23" xfId="31145"/>
    <cellStyle name="RIGs linked cells 4 2 2 24" xfId="31146"/>
    <cellStyle name="RIGs linked cells 4 2 2 25" xfId="31147"/>
    <cellStyle name="RIGs linked cells 4 2 2 26" xfId="31148"/>
    <cellStyle name="RIGs linked cells 4 2 2 27" xfId="31149"/>
    <cellStyle name="RIGs linked cells 4 2 2 28" xfId="31150"/>
    <cellStyle name="RIGs linked cells 4 2 2 29" xfId="31151"/>
    <cellStyle name="RIGs linked cells 4 2 2 3" xfId="1887"/>
    <cellStyle name="RIGs linked cells 4 2 2 3 10" xfId="31152"/>
    <cellStyle name="RIGs linked cells 4 2 2 3 11" xfId="31153"/>
    <cellStyle name="RIGs linked cells 4 2 2 3 12" xfId="31154"/>
    <cellStyle name="RIGs linked cells 4 2 2 3 13" xfId="31155"/>
    <cellStyle name="RIGs linked cells 4 2 2 3 14" xfId="31156"/>
    <cellStyle name="RIGs linked cells 4 2 2 3 15" xfId="31157"/>
    <cellStyle name="RIGs linked cells 4 2 2 3 16" xfId="31158"/>
    <cellStyle name="RIGs linked cells 4 2 2 3 17" xfId="31159"/>
    <cellStyle name="RIGs linked cells 4 2 2 3 18" xfId="31160"/>
    <cellStyle name="RIGs linked cells 4 2 2 3 19" xfId="31161"/>
    <cellStyle name="RIGs linked cells 4 2 2 3 2" xfId="31162"/>
    <cellStyle name="RIGs linked cells 4 2 2 3 2 10" xfId="39637"/>
    <cellStyle name="RIGs linked cells 4 2 2 3 2 11" xfId="39638"/>
    <cellStyle name="RIGs linked cells 4 2 2 3 2 12" xfId="39639"/>
    <cellStyle name="RIGs linked cells 4 2 2 3 2 13" xfId="39640"/>
    <cellStyle name="RIGs linked cells 4 2 2 3 2 2" xfId="39641"/>
    <cellStyle name="RIGs linked cells 4 2 2 3 2 3" xfId="39642"/>
    <cellStyle name="RIGs linked cells 4 2 2 3 2 4" xfId="39643"/>
    <cellStyle name="RIGs linked cells 4 2 2 3 2 5" xfId="39644"/>
    <cellStyle name="RIGs linked cells 4 2 2 3 2 6" xfId="39645"/>
    <cellStyle name="RIGs linked cells 4 2 2 3 2 7" xfId="39646"/>
    <cellStyle name="RIGs linked cells 4 2 2 3 2 8" xfId="39647"/>
    <cellStyle name="RIGs linked cells 4 2 2 3 2 9" xfId="39648"/>
    <cellStyle name="RIGs linked cells 4 2 2 3 20" xfId="31163"/>
    <cellStyle name="RIGs linked cells 4 2 2 3 21" xfId="31164"/>
    <cellStyle name="RIGs linked cells 4 2 2 3 22" xfId="31165"/>
    <cellStyle name="RIGs linked cells 4 2 2 3 23" xfId="31166"/>
    <cellStyle name="RIGs linked cells 4 2 2 3 24" xfId="31167"/>
    <cellStyle name="RIGs linked cells 4 2 2 3 25" xfId="31168"/>
    <cellStyle name="RIGs linked cells 4 2 2 3 26" xfId="31169"/>
    <cellStyle name="RIGs linked cells 4 2 2 3 27" xfId="31170"/>
    <cellStyle name="RIGs linked cells 4 2 2 3 28" xfId="31171"/>
    <cellStyle name="RIGs linked cells 4 2 2 3 29" xfId="31172"/>
    <cellStyle name="RIGs linked cells 4 2 2 3 3" xfId="31173"/>
    <cellStyle name="RIGs linked cells 4 2 2 3 30" xfId="31174"/>
    <cellStyle name="RIGs linked cells 4 2 2 3 4" xfId="31175"/>
    <cellStyle name="RIGs linked cells 4 2 2 3 5" xfId="31176"/>
    <cellStyle name="RIGs linked cells 4 2 2 3 6" xfId="31177"/>
    <cellStyle name="RIGs linked cells 4 2 2 3 7" xfId="31178"/>
    <cellStyle name="RIGs linked cells 4 2 2 3 8" xfId="31179"/>
    <cellStyle name="RIGs linked cells 4 2 2 3 9" xfId="31180"/>
    <cellStyle name="RIGs linked cells 4 2 2 30" xfId="31181"/>
    <cellStyle name="RIGs linked cells 4 2 2 31" xfId="31182"/>
    <cellStyle name="RIGs linked cells 4 2 2 32" xfId="31183"/>
    <cellStyle name="RIGs linked cells 4 2 2 33" xfId="31184"/>
    <cellStyle name="RIGs linked cells 4 2 2 4" xfId="1888"/>
    <cellStyle name="RIGs linked cells 4 2 2 4 10" xfId="31185"/>
    <cellStyle name="RIGs linked cells 4 2 2 4 11" xfId="31186"/>
    <cellStyle name="RIGs linked cells 4 2 2 4 12" xfId="31187"/>
    <cellStyle name="RIGs linked cells 4 2 2 4 13" xfId="31188"/>
    <cellStyle name="RIGs linked cells 4 2 2 4 14" xfId="31189"/>
    <cellStyle name="RIGs linked cells 4 2 2 4 15" xfId="31190"/>
    <cellStyle name="RIGs linked cells 4 2 2 4 16" xfId="31191"/>
    <cellStyle name="RIGs linked cells 4 2 2 4 17" xfId="31192"/>
    <cellStyle name="RIGs linked cells 4 2 2 4 18" xfId="31193"/>
    <cellStyle name="RIGs linked cells 4 2 2 4 19" xfId="31194"/>
    <cellStyle name="RIGs linked cells 4 2 2 4 2" xfId="31195"/>
    <cellStyle name="RIGs linked cells 4 2 2 4 2 10" xfId="39649"/>
    <cellStyle name="RIGs linked cells 4 2 2 4 2 11" xfId="39650"/>
    <cellStyle name="RIGs linked cells 4 2 2 4 2 12" xfId="39651"/>
    <cellStyle name="RIGs linked cells 4 2 2 4 2 13" xfId="39652"/>
    <cellStyle name="RIGs linked cells 4 2 2 4 2 2" xfId="39653"/>
    <cellStyle name="RIGs linked cells 4 2 2 4 2 3" xfId="39654"/>
    <cellStyle name="RIGs linked cells 4 2 2 4 2 4" xfId="39655"/>
    <cellStyle name="RIGs linked cells 4 2 2 4 2 5" xfId="39656"/>
    <cellStyle name="RIGs linked cells 4 2 2 4 2 6" xfId="39657"/>
    <cellStyle name="RIGs linked cells 4 2 2 4 2 7" xfId="39658"/>
    <cellStyle name="RIGs linked cells 4 2 2 4 2 8" xfId="39659"/>
    <cellStyle name="RIGs linked cells 4 2 2 4 2 9" xfId="39660"/>
    <cellStyle name="RIGs linked cells 4 2 2 4 20" xfId="31196"/>
    <cellStyle name="RIGs linked cells 4 2 2 4 21" xfId="31197"/>
    <cellStyle name="RIGs linked cells 4 2 2 4 22" xfId="31198"/>
    <cellStyle name="RIGs linked cells 4 2 2 4 23" xfId="31199"/>
    <cellStyle name="RIGs linked cells 4 2 2 4 24" xfId="31200"/>
    <cellStyle name="RIGs linked cells 4 2 2 4 25" xfId="31201"/>
    <cellStyle name="RIGs linked cells 4 2 2 4 26" xfId="31202"/>
    <cellStyle name="RIGs linked cells 4 2 2 4 27" xfId="31203"/>
    <cellStyle name="RIGs linked cells 4 2 2 4 28" xfId="31204"/>
    <cellStyle name="RIGs linked cells 4 2 2 4 29" xfId="31205"/>
    <cellStyle name="RIGs linked cells 4 2 2 4 3" xfId="31206"/>
    <cellStyle name="RIGs linked cells 4 2 2 4 30" xfId="31207"/>
    <cellStyle name="RIGs linked cells 4 2 2 4 4" xfId="31208"/>
    <cellStyle name="RIGs linked cells 4 2 2 4 5" xfId="31209"/>
    <cellStyle name="RIGs linked cells 4 2 2 4 6" xfId="31210"/>
    <cellStyle name="RIGs linked cells 4 2 2 4 7" xfId="31211"/>
    <cellStyle name="RIGs linked cells 4 2 2 4 8" xfId="31212"/>
    <cellStyle name="RIGs linked cells 4 2 2 4 9" xfId="31213"/>
    <cellStyle name="RIGs linked cells 4 2 2 5" xfId="31214"/>
    <cellStyle name="RIGs linked cells 4 2 2 5 10" xfId="39661"/>
    <cellStyle name="RIGs linked cells 4 2 2 5 11" xfId="39662"/>
    <cellStyle name="RIGs linked cells 4 2 2 5 12" xfId="39663"/>
    <cellStyle name="RIGs linked cells 4 2 2 5 13" xfId="39664"/>
    <cellStyle name="RIGs linked cells 4 2 2 5 2" xfId="39665"/>
    <cellStyle name="RIGs linked cells 4 2 2 5 3" xfId="39666"/>
    <cellStyle name="RIGs linked cells 4 2 2 5 4" xfId="39667"/>
    <cellStyle name="RIGs linked cells 4 2 2 5 5" xfId="39668"/>
    <cellStyle name="RIGs linked cells 4 2 2 5 6" xfId="39669"/>
    <cellStyle name="RIGs linked cells 4 2 2 5 7" xfId="39670"/>
    <cellStyle name="RIGs linked cells 4 2 2 5 8" xfId="39671"/>
    <cellStyle name="RIGs linked cells 4 2 2 5 9" xfId="39672"/>
    <cellStyle name="RIGs linked cells 4 2 2 6" xfId="31215"/>
    <cellStyle name="RIGs linked cells 4 2 2 7" xfId="31216"/>
    <cellStyle name="RIGs linked cells 4 2 2 8" xfId="31217"/>
    <cellStyle name="RIGs linked cells 4 2 2 9" xfId="31218"/>
    <cellStyle name="RIGs linked cells 4 2 2_4 28 1_Asst_Health_Crit_AllTO_RIIO_20110714pm" xfId="1889"/>
    <cellStyle name="RIGs linked cells 4 2 20" xfId="31219"/>
    <cellStyle name="RIGs linked cells 4 2 21" xfId="31220"/>
    <cellStyle name="RIGs linked cells 4 2 22" xfId="31221"/>
    <cellStyle name="RIGs linked cells 4 2 23" xfId="31222"/>
    <cellStyle name="RIGs linked cells 4 2 24" xfId="31223"/>
    <cellStyle name="RIGs linked cells 4 2 25" xfId="31224"/>
    <cellStyle name="RIGs linked cells 4 2 26" xfId="31225"/>
    <cellStyle name="RIGs linked cells 4 2 27" xfId="31226"/>
    <cellStyle name="RIGs linked cells 4 2 28" xfId="31227"/>
    <cellStyle name="RIGs linked cells 4 2 29" xfId="31228"/>
    <cellStyle name="RIGs linked cells 4 2 3" xfId="1890"/>
    <cellStyle name="RIGs linked cells 4 2 3 10" xfId="31229"/>
    <cellStyle name="RIGs linked cells 4 2 3 11" xfId="31230"/>
    <cellStyle name="RIGs linked cells 4 2 3 12" xfId="31231"/>
    <cellStyle name="RIGs linked cells 4 2 3 13" xfId="31232"/>
    <cellStyle name="RIGs linked cells 4 2 3 14" xfId="31233"/>
    <cellStyle name="RIGs linked cells 4 2 3 15" xfId="31234"/>
    <cellStyle name="RIGs linked cells 4 2 3 16" xfId="31235"/>
    <cellStyle name="RIGs linked cells 4 2 3 17" xfId="31236"/>
    <cellStyle name="RIGs linked cells 4 2 3 18" xfId="31237"/>
    <cellStyle name="RIGs linked cells 4 2 3 19" xfId="31238"/>
    <cellStyle name="RIGs linked cells 4 2 3 2" xfId="1891"/>
    <cellStyle name="RIGs linked cells 4 2 3 2 10" xfId="31239"/>
    <cellStyle name="RIGs linked cells 4 2 3 2 11" xfId="31240"/>
    <cellStyle name="RIGs linked cells 4 2 3 2 12" xfId="31241"/>
    <cellStyle name="RIGs linked cells 4 2 3 2 13" xfId="31242"/>
    <cellStyle name="RIGs linked cells 4 2 3 2 14" xfId="31243"/>
    <cellStyle name="RIGs linked cells 4 2 3 2 15" xfId="31244"/>
    <cellStyle name="RIGs linked cells 4 2 3 2 16" xfId="31245"/>
    <cellStyle name="RIGs linked cells 4 2 3 2 17" xfId="31246"/>
    <cellStyle name="RIGs linked cells 4 2 3 2 18" xfId="31247"/>
    <cellStyle name="RIGs linked cells 4 2 3 2 19" xfId="31248"/>
    <cellStyle name="RIGs linked cells 4 2 3 2 2" xfId="31249"/>
    <cellStyle name="RIGs linked cells 4 2 3 2 2 10" xfId="39673"/>
    <cellStyle name="RIGs linked cells 4 2 3 2 2 11" xfId="39674"/>
    <cellStyle name="RIGs linked cells 4 2 3 2 2 12" xfId="39675"/>
    <cellStyle name="RIGs linked cells 4 2 3 2 2 13" xfId="39676"/>
    <cellStyle name="RIGs linked cells 4 2 3 2 2 2" xfId="39677"/>
    <cellStyle name="RIGs linked cells 4 2 3 2 2 3" xfId="39678"/>
    <cellStyle name="RIGs linked cells 4 2 3 2 2 4" xfId="39679"/>
    <cellStyle name="RIGs linked cells 4 2 3 2 2 5" xfId="39680"/>
    <cellStyle name="RIGs linked cells 4 2 3 2 2 6" xfId="39681"/>
    <cellStyle name="RIGs linked cells 4 2 3 2 2 7" xfId="39682"/>
    <cellStyle name="RIGs linked cells 4 2 3 2 2 8" xfId="39683"/>
    <cellStyle name="RIGs linked cells 4 2 3 2 2 9" xfId="39684"/>
    <cellStyle name="RIGs linked cells 4 2 3 2 20" xfId="31250"/>
    <cellStyle name="RIGs linked cells 4 2 3 2 21" xfId="31251"/>
    <cellStyle name="RIGs linked cells 4 2 3 2 22" xfId="31252"/>
    <cellStyle name="RIGs linked cells 4 2 3 2 23" xfId="31253"/>
    <cellStyle name="RIGs linked cells 4 2 3 2 24" xfId="31254"/>
    <cellStyle name="RIGs linked cells 4 2 3 2 25" xfId="31255"/>
    <cellStyle name="RIGs linked cells 4 2 3 2 26" xfId="31256"/>
    <cellStyle name="RIGs linked cells 4 2 3 2 27" xfId="31257"/>
    <cellStyle name="RIGs linked cells 4 2 3 2 28" xfId="31258"/>
    <cellStyle name="RIGs linked cells 4 2 3 2 29" xfId="31259"/>
    <cellStyle name="RIGs linked cells 4 2 3 2 3" xfId="31260"/>
    <cellStyle name="RIGs linked cells 4 2 3 2 30" xfId="31261"/>
    <cellStyle name="RIGs linked cells 4 2 3 2 31" xfId="31262"/>
    <cellStyle name="RIGs linked cells 4 2 3 2 32" xfId="31263"/>
    <cellStyle name="RIGs linked cells 4 2 3 2 33" xfId="31264"/>
    <cellStyle name="RIGs linked cells 4 2 3 2 34" xfId="31265"/>
    <cellStyle name="RIGs linked cells 4 2 3 2 4" xfId="31266"/>
    <cellStyle name="RIGs linked cells 4 2 3 2 5" xfId="31267"/>
    <cellStyle name="RIGs linked cells 4 2 3 2 6" xfId="31268"/>
    <cellStyle name="RIGs linked cells 4 2 3 2 7" xfId="31269"/>
    <cellStyle name="RIGs linked cells 4 2 3 2 8" xfId="31270"/>
    <cellStyle name="RIGs linked cells 4 2 3 2 9" xfId="31271"/>
    <cellStyle name="RIGs linked cells 4 2 3 20" xfId="31272"/>
    <cellStyle name="RIGs linked cells 4 2 3 21" xfId="31273"/>
    <cellStyle name="RIGs linked cells 4 2 3 22" xfId="31274"/>
    <cellStyle name="RIGs linked cells 4 2 3 23" xfId="31275"/>
    <cellStyle name="RIGs linked cells 4 2 3 24" xfId="31276"/>
    <cellStyle name="RIGs linked cells 4 2 3 25" xfId="31277"/>
    <cellStyle name="RIGs linked cells 4 2 3 26" xfId="31278"/>
    <cellStyle name="RIGs linked cells 4 2 3 27" xfId="31279"/>
    <cellStyle name="RIGs linked cells 4 2 3 28" xfId="31280"/>
    <cellStyle name="RIGs linked cells 4 2 3 29" xfId="31281"/>
    <cellStyle name="RIGs linked cells 4 2 3 3" xfId="31282"/>
    <cellStyle name="RIGs linked cells 4 2 3 3 10" xfId="39685"/>
    <cellStyle name="RIGs linked cells 4 2 3 3 11" xfId="39686"/>
    <cellStyle name="RIGs linked cells 4 2 3 3 12" xfId="39687"/>
    <cellStyle name="RIGs linked cells 4 2 3 3 13" xfId="39688"/>
    <cellStyle name="RIGs linked cells 4 2 3 3 2" xfId="39689"/>
    <cellStyle name="RIGs linked cells 4 2 3 3 3" xfId="39690"/>
    <cellStyle name="RIGs linked cells 4 2 3 3 4" xfId="39691"/>
    <cellStyle name="RIGs linked cells 4 2 3 3 5" xfId="39692"/>
    <cellStyle name="RIGs linked cells 4 2 3 3 6" xfId="39693"/>
    <cellStyle name="RIGs linked cells 4 2 3 3 7" xfId="39694"/>
    <cellStyle name="RIGs linked cells 4 2 3 3 8" xfId="39695"/>
    <cellStyle name="RIGs linked cells 4 2 3 3 9" xfId="39696"/>
    <cellStyle name="RIGs linked cells 4 2 3 30" xfId="31283"/>
    <cellStyle name="RIGs linked cells 4 2 3 31" xfId="31284"/>
    <cellStyle name="RIGs linked cells 4 2 3 32" xfId="31285"/>
    <cellStyle name="RIGs linked cells 4 2 3 33" xfId="31286"/>
    <cellStyle name="RIGs linked cells 4 2 3 34" xfId="31287"/>
    <cellStyle name="RIGs linked cells 4 2 3 35" xfId="31288"/>
    <cellStyle name="RIGs linked cells 4 2 3 4" xfId="31289"/>
    <cellStyle name="RIGs linked cells 4 2 3 5" xfId="31290"/>
    <cellStyle name="RIGs linked cells 4 2 3 6" xfId="31291"/>
    <cellStyle name="RIGs linked cells 4 2 3 7" xfId="31292"/>
    <cellStyle name="RIGs linked cells 4 2 3 8" xfId="31293"/>
    <cellStyle name="RIGs linked cells 4 2 3 9" xfId="31294"/>
    <cellStyle name="RIGs linked cells 4 2 3_4 28 1_Asst_Health_Crit_AllTO_RIIO_20110714pm" xfId="1892"/>
    <cellStyle name="RIGs linked cells 4 2 30" xfId="31295"/>
    <cellStyle name="RIGs linked cells 4 2 31" xfId="31296"/>
    <cellStyle name="RIGs linked cells 4 2 32" xfId="31297"/>
    <cellStyle name="RIGs linked cells 4 2 33" xfId="31298"/>
    <cellStyle name="RIGs linked cells 4 2 34" xfId="31299"/>
    <cellStyle name="RIGs linked cells 4 2 35" xfId="31300"/>
    <cellStyle name="RIGs linked cells 4 2 36" xfId="31301"/>
    <cellStyle name="RIGs linked cells 4 2 37" xfId="31302"/>
    <cellStyle name="RIGs linked cells 4 2 38" xfId="31303"/>
    <cellStyle name="RIGs linked cells 4 2 39" xfId="31304"/>
    <cellStyle name="RIGs linked cells 4 2 4" xfId="1893"/>
    <cellStyle name="RIGs linked cells 4 2 4 10" xfId="31305"/>
    <cellStyle name="RIGs linked cells 4 2 4 11" xfId="31306"/>
    <cellStyle name="RIGs linked cells 4 2 4 12" xfId="31307"/>
    <cellStyle name="RIGs linked cells 4 2 4 13" xfId="31308"/>
    <cellStyle name="RIGs linked cells 4 2 4 14" xfId="31309"/>
    <cellStyle name="RIGs linked cells 4 2 4 15" xfId="31310"/>
    <cellStyle name="RIGs linked cells 4 2 4 16" xfId="31311"/>
    <cellStyle name="RIGs linked cells 4 2 4 17" xfId="31312"/>
    <cellStyle name="RIGs linked cells 4 2 4 18" xfId="31313"/>
    <cellStyle name="RIGs linked cells 4 2 4 19" xfId="31314"/>
    <cellStyle name="RIGs linked cells 4 2 4 2" xfId="31315"/>
    <cellStyle name="RIGs linked cells 4 2 4 2 10" xfId="39697"/>
    <cellStyle name="RIGs linked cells 4 2 4 2 11" xfId="39698"/>
    <cellStyle name="RIGs linked cells 4 2 4 2 12" xfId="39699"/>
    <cellStyle name="RIGs linked cells 4 2 4 2 13" xfId="39700"/>
    <cellStyle name="RIGs linked cells 4 2 4 2 2" xfId="39701"/>
    <cellStyle name="RIGs linked cells 4 2 4 2 3" xfId="39702"/>
    <cellStyle name="RIGs linked cells 4 2 4 2 4" xfId="39703"/>
    <cellStyle name="RIGs linked cells 4 2 4 2 5" xfId="39704"/>
    <cellStyle name="RIGs linked cells 4 2 4 2 6" xfId="39705"/>
    <cellStyle name="RIGs linked cells 4 2 4 2 7" xfId="39706"/>
    <cellStyle name="RIGs linked cells 4 2 4 2 8" xfId="39707"/>
    <cellStyle name="RIGs linked cells 4 2 4 2 9" xfId="39708"/>
    <cellStyle name="RIGs linked cells 4 2 4 20" xfId="31316"/>
    <cellStyle name="RIGs linked cells 4 2 4 21" xfId="31317"/>
    <cellStyle name="RIGs linked cells 4 2 4 22" xfId="31318"/>
    <cellStyle name="RIGs linked cells 4 2 4 23" xfId="31319"/>
    <cellStyle name="RIGs linked cells 4 2 4 24" xfId="31320"/>
    <cellStyle name="RIGs linked cells 4 2 4 25" xfId="31321"/>
    <cellStyle name="RIGs linked cells 4 2 4 26" xfId="31322"/>
    <cellStyle name="RIGs linked cells 4 2 4 27" xfId="31323"/>
    <cellStyle name="RIGs linked cells 4 2 4 28" xfId="31324"/>
    <cellStyle name="RIGs linked cells 4 2 4 29" xfId="31325"/>
    <cellStyle name="RIGs linked cells 4 2 4 3" xfId="31326"/>
    <cellStyle name="RIGs linked cells 4 2 4 30" xfId="31327"/>
    <cellStyle name="RIGs linked cells 4 2 4 31" xfId="31328"/>
    <cellStyle name="RIGs linked cells 4 2 4 32" xfId="31329"/>
    <cellStyle name="RIGs linked cells 4 2 4 33" xfId="31330"/>
    <cellStyle name="RIGs linked cells 4 2 4 34" xfId="31331"/>
    <cellStyle name="RIGs linked cells 4 2 4 4" xfId="31332"/>
    <cellStyle name="RIGs linked cells 4 2 4 5" xfId="31333"/>
    <cellStyle name="RIGs linked cells 4 2 4 6" xfId="31334"/>
    <cellStyle name="RIGs linked cells 4 2 4 7" xfId="31335"/>
    <cellStyle name="RIGs linked cells 4 2 4 8" xfId="31336"/>
    <cellStyle name="RIGs linked cells 4 2 4 9" xfId="31337"/>
    <cellStyle name="RIGs linked cells 4 2 5" xfId="1894"/>
    <cellStyle name="RIGs linked cells 4 2 5 10" xfId="31338"/>
    <cellStyle name="RIGs linked cells 4 2 5 11" xfId="31339"/>
    <cellStyle name="RIGs linked cells 4 2 5 12" xfId="31340"/>
    <cellStyle name="RIGs linked cells 4 2 5 13" xfId="31341"/>
    <cellStyle name="RIGs linked cells 4 2 5 14" xfId="31342"/>
    <cellStyle name="RIGs linked cells 4 2 5 15" xfId="31343"/>
    <cellStyle name="RIGs linked cells 4 2 5 16" xfId="31344"/>
    <cellStyle name="RIGs linked cells 4 2 5 17" xfId="31345"/>
    <cellStyle name="RIGs linked cells 4 2 5 18" xfId="31346"/>
    <cellStyle name="RIGs linked cells 4 2 5 19" xfId="31347"/>
    <cellStyle name="RIGs linked cells 4 2 5 2" xfId="31348"/>
    <cellStyle name="RIGs linked cells 4 2 5 2 10" xfId="39709"/>
    <cellStyle name="RIGs linked cells 4 2 5 2 11" xfId="39710"/>
    <cellStyle name="RIGs linked cells 4 2 5 2 12" xfId="39711"/>
    <cellStyle name="RIGs linked cells 4 2 5 2 13" xfId="39712"/>
    <cellStyle name="RIGs linked cells 4 2 5 2 2" xfId="39713"/>
    <cellStyle name="RIGs linked cells 4 2 5 2 3" xfId="39714"/>
    <cellStyle name="RIGs linked cells 4 2 5 2 4" xfId="39715"/>
    <cellStyle name="RIGs linked cells 4 2 5 2 5" xfId="39716"/>
    <cellStyle name="RIGs linked cells 4 2 5 2 6" xfId="39717"/>
    <cellStyle name="RIGs linked cells 4 2 5 2 7" xfId="39718"/>
    <cellStyle name="RIGs linked cells 4 2 5 2 8" xfId="39719"/>
    <cellStyle name="RIGs linked cells 4 2 5 2 9" xfId="39720"/>
    <cellStyle name="RIGs linked cells 4 2 5 20" xfId="31349"/>
    <cellStyle name="RIGs linked cells 4 2 5 21" xfId="31350"/>
    <cellStyle name="RIGs linked cells 4 2 5 22" xfId="31351"/>
    <cellStyle name="RIGs linked cells 4 2 5 23" xfId="31352"/>
    <cellStyle name="RIGs linked cells 4 2 5 24" xfId="31353"/>
    <cellStyle name="RIGs linked cells 4 2 5 25" xfId="31354"/>
    <cellStyle name="RIGs linked cells 4 2 5 26" xfId="31355"/>
    <cellStyle name="RIGs linked cells 4 2 5 27" xfId="31356"/>
    <cellStyle name="RIGs linked cells 4 2 5 28" xfId="31357"/>
    <cellStyle name="RIGs linked cells 4 2 5 29" xfId="31358"/>
    <cellStyle name="RIGs linked cells 4 2 5 3" xfId="31359"/>
    <cellStyle name="RIGs linked cells 4 2 5 30" xfId="31360"/>
    <cellStyle name="RIGs linked cells 4 2 5 31" xfId="31361"/>
    <cellStyle name="RIGs linked cells 4 2 5 32" xfId="31362"/>
    <cellStyle name="RIGs linked cells 4 2 5 33" xfId="31363"/>
    <cellStyle name="RIGs linked cells 4 2 5 34" xfId="31364"/>
    <cellStyle name="RIGs linked cells 4 2 5 4" xfId="31365"/>
    <cellStyle name="RIGs linked cells 4 2 5 5" xfId="31366"/>
    <cellStyle name="RIGs linked cells 4 2 5 6" xfId="31367"/>
    <cellStyle name="RIGs linked cells 4 2 5 7" xfId="31368"/>
    <cellStyle name="RIGs linked cells 4 2 5 8" xfId="31369"/>
    <cellStyle name="RIGs linked cells 4 2 5 9" xfId="31370"/>
    <cellStyle name="RIGs linked cells 4 2 6" xfId="31371"/>
    <cellStyle name="RIGs linked cells 4 2 6 10" xfId="39721"/>
    <cellStyle name="RIGs linked cells 4 2 6 11" xfId="39722"/>
    <cellStyle name="RIGs linked cells 4 2 6 12" xfId="39723"/>
    <cellStyle name="RIGs linked cells 4 2 6 13" xfId="39724"/>
    <cellStyle name="RIGs linked cells 4 2 6 2" xfId="39725"/>
    <cellStyle name="RIGs linked cells 4 2 6 3" xfId="39726"/>
    <cellStyle name="RIGs linked cells 4 2 6 4" xfId="39727"/>
    <cellStyle name="RIGs linked cells 4 2 6 5" xfId="39728"/>
    <cellStyle name="RIGs linked cells 4 2 6 6" xfId="39729"/>
    <cellStyle name="RIGs linked cells 4 2 6 7" xfId="39730"/>
    <cellStyle name="RIGs linked cells 4 2 6 8" xfId="39731"/>
    <cellStyle name="RIGs linked cells 4 2 6 9" xfId="39732"/>
    <cellStyle name="RIGs linked cells 4 2 7" xfId="31372"/>
    <cellStyle name="RIGs linked cells 4 2 8" xfId="31373"/>
    <cellStyle name="RIGs linked cells 4 2 9" xfId="31374"/>
    <cellStyle name="RIGs linked cells 4 2_4 28 1_Asst_Health_Crit_AllTO_RIIO_20110714pm" xfId="1895"/>
    <cellStyle name="RIGs linked cells 4 20" xfId="31375"/>
    <cellStyle name="RIGs linked cells 4 21" xfId="31376"/>
    <cellStyle name="RIGs linked cells 4 22" xfId="31377"/>
    <cellStyle name="RIGs linked cells 4 23" xfId="31378"/>
    <cellStyle name="RIGs linked cells 4 24" xfId="31379"/>
    <cellStyle name="RIGs linked cells 4 25" xfId="31380"/>
    <cellStyle name="RIGs linked cells 4 26" xfId="31381"/>
    <cellStyle name="RIGs linked cells 4 27" xfId="31382"/>
    <cellStyle name="RIGs linked cells 4 28" xfId="31383"/>
    <cellStyle name="RIGs linked cells 4 29" xfId="31384"/>
    <cellStyle name="RIGs linked cells 4 3" xfId="1896"/>
    <cellStyle name="RIGs linked cells 4 3 10" xfId="31385"/>
    <cellStyle name="RIGs linked cells 4 3 11" xfId="31386"/>
    <cellStyle name="RIGs linked cells 4 3 12" xfId="31387"/>
    <cellStyle name="RIGs linked cells 4 3 13" xfId="31388"/>
    <cellStyle name="RIGs linked cells 4 3 14" xfId="31389"/>
    <cellStyle name="RIGs linked cells 4 3 15" xfId="31390"/>
    <cellStyle name="RIGs linked cells 4 3 16" xfId="31391"/>
    <cellStyle name="RIGs linked cells 4 3 17" xfId="31392"/>
    <cellStyle name="RIGs linked cells 4 3 18" xfId="31393"/>
    <cellStyle name="RIGs linked cells 4 3 19" xfId="31394"/>
    <cellStyle name="RIGs linked cells 4 3 2" xfId="1897"/>
    <cellStyle name="RIGs linked cells 4 3 2 10" xfId="31395"/>
    <cellStyle name="RIGs linked cells 4 3 2 11" xfId="31396"/>
    <cellStyle name="RIGs linked cells 4 3 2 12" xfId="31397"/>
    <cellStyle name="RIGs linked cells 4 3 2 13" xfId="31398"/>
    <cellStyle name="RIGs linked cells 4 3 2 14" xfId="31399"/>
    <cellStyle name="RIGs linked cells 4 3 2 15" xfId="31400"/>
    <cellStyle name="RIGs linked cells 4 3 2 16" xfId="31401"/>
    <cellStyle name="RIGs linked cells 4 3 2 17" xfId="31402"/>
    <cellStyle name="RIGs linked cells 4 3 2 18" xfId="31403"/>
    <cellStyle name="RIGs linked cells 4 3 2 19" xfId="31404"/>
    <cellStyle name="RIGs linked cells 4 3 2 2" xfId="31405"/>
    <cellStyle name="RIGs linked cells 4 3 2 2 10" xfId="39733"/>
    <cellStyle name="RIGs linked cells 4 3 2 2 11" xfId="39734"/>
    <cellStyle name="RIGs linked cells 4 3 2 2 12" xfId="39735"/>
    <cellStyle name="RIGs linked cells 4 3 2 2 13" xfId="39736"/>
    <cellStyle name="RIGs linked cells 4 3 2 2 2" xfId="39737"/>
    <cellStyle name="RIGs linked cells 4 3 2 2 3" xfId="39738"/>
    <cellStyle name="RIGs linked cells 4 3 2 2 4" xfId="39739"/>
    <cellStyle name="RIGs linked cells 4 3 2 2 5" xfId="39740"/>
    <cellStyle name="RIGs linked cells 4 3 2 2 6" xfId="39741"/>
    <cellStyle name="RIGs linked cells 4 3 2 2 7" xfId="39742"/>
    <cellStyle name="RIGs linked cells 4 3 2 2 8" xfId="39743"/>
    <cellStyle name="RIGs linked cells 4 3 2 2 9" xfId="39744"/>
    <cellStyle name="RIGs linked cells 4 3 2 20" xfId="31406"/>
    <cellStyle name="RIGs linked cells 4 3 2 21" xfId="31407"/>
    <cellStyle name="RIGs linked cells 4 3 2 22" xfId="31408"/>
    <cellStyle name="RIGs linked cells 4 3 2 23" xfId="31409"/>
    <cellStyle name="RIGs linked cells 4 3 2 24" xfId="31410"/>
    <cellStyle name="RIGs linked cells 4 3 2 25" xfId="31411"/>
    <cellStyle name="RIGs linked cells 4 3 2 26" xfId="31412"/>
    <cellStyle name="RIGs linked cells 4 3 2 27" xfId="31413"/>
    <cellStyle name="RIGs linked cells 4 3 2 28" xfId="31414"/>
    <cellStyle name="RIGs linked cells 4 3 2 29" xfId="31415"/>
    <cellStyle name="RIGs linked cells 4 3 2 3" xfId="31416"/>
    <cellStyle name="RIGs linked cells 4 3 2 30" xfId="31417"/>
    <cellStyle name="RIGs linked cells 4 3 2 31" xfId="31418"/>
    <cellStyle name="RIGs linked cells 4 3 2 32" xfId="31419"/>
    <cellStyle name="RIGs linked cells 4 3 2 33" xfId="31420"/>
    <cellStyle name="RIGs linked cells 4 3 2 34" xfId="31421"/>
    <cellStyle name="RIGs linked cells 4 3 2 4" xfId="31422"/>
    <cellStyle name="RIGs linked cells 4 3 2 5" xfId="31423"/>
    <cellStyle name="RIGs linked cells 4 3 2 6" xfId="31424"/>
    <cellStyle name="RIGs linked cells 4 3 2 7" xfId="31425"/>
    <cellStyle name="RIGs linked cells 4 3 2 8" xfId="31426"/>
    <cellStyle name="RIGs linked cells 4 3 2 9" xfId="31427"/>
    <cellStyle name="RIGs linked cells 4 3 20" xfId="31428"/>
    <cellStyle name="RIGs linked cells 4 3 21" xfId="31429"/>
    <cellStyle name="RIGs linked cells 4 3 22" xfId="31430"/>
    <cellStyle name="RIGs linked cells 4 3 23" xfId="31431"/>
    <cellStyle name="RIGs linked cells 4 3 24" xfId="31432"/>
    <cellStyle name="RIGs linked cells 4 3 25" xfId="31433"/>
    <cellStyle name="RIGs linked cells 4 3 26" xfId="31434"/>
    <cellStyle name="RIGs linked cells 4 3 27" xfId="31435"/>
    <cellStyle name="RIGs linked cells 4 3 28" xfId="31436"/>
    <cellStyle name="RIGs linked cells 4 3 29" xfId="31437"/>
    <cellStyle name="RIGs linked cells 4 3 3" xfId="31438"/>
    <cellStyle name="RIGs linked cells 4 3 3 10" xfId="39745"/>
    <cellStyle name="RIGs linked cells 4 3 3 11" xfId="39746"/>
    <cellStyle name="RIGs linked cells 4 3 3 12" xfId="39747"/>
    <cellStyle name="RIGs linked cells 4 3 3 13" xfId="39748"/>
    <cellStyle name="RIGs linked cells 4 3 3 2" xfId="39749"/>
    <cellStyle name="RIGs linked cells 4 3 3 3" xfId="39750"/>
    <cellStyle name="RIGs linked cells 4 3 3 4" xfId="39751"/>
    <cellStyle name="RIGs linked cells 4 3 3 5" xfId="39752"/>
    <cellStyle name="RIGs linked cells 4 3 3 6" xfId="39753"/>
    <cellStyle name="RIGs linked cells 4 3 3 7" xfId="39754"/>
    <cellStyle name="RIGs linked cells 4 3 3 8" xfId="39755"/>
    <cellStyle name="RIGs linked cells 4 3 3 9" xfId="39756"/>
    <cellStyle name="RIGs linked cells 4 3 30" xfId="31439"/>
    <cellStyle name="RIGs linked cells 4 3 31" xfId="31440"/>
    <cellStyle name="RIGs linked cells 4 3 32" xfId="31441"/>
    <cellStyle name="RIGs linked cells 4 3 33" xfId="31442"/>
    <cellStyle name="RIGs linked cells 4 3 34" xfId="31443"/>
    <cellStyle name="RIGs linked cells 4 3 35" xfId="31444"/>
    <cellStyle name="RIGs linked cells 4 3 4" xfId="31445"/>
    <cellStyle name="RIGs linked cells 4 3 5" xfId="31446"/>
    <cellStyle name="RIGs linked cells 4 3 6" xfId="31447"/>
    <cellStyle name="RIGs linked cells 4 3 7" xfId="31448"/>
    <cellStyle name="RIGs linked cells 4 3 8" xfId="31449"/>
    <cellStyle name="RIGs linked cells 4 3 9" xfId="31450"/>
    <cellStyle name="RIGs linked cells 4 3_4 28 1_Asst_Health_Crit_AllTO_RIIO_20110714pm" xfId="1898"/>
    <cellStyle name="RIGs linked cells 4 30" xfId="31451"/>
    <cellStyle name="RIGs linked cells 4 31" xfId="31452"/>
    <cellStyle name="RIGs linked cells 4 32" xfId="31453"/>
    <cellStyle name="RIGs linked cells 4 33" xfId="31454"/>
    <cellStyle name="RIGs linked cells 4 34" xfId="31455"/>
    <cellStyle name="RIGs linked cells 4 35" xfId="31456"/>
    <cellStyle name="RIGs linked cells 4 36" xfId="31457"/>
    <cellStyle name="RIGs linked cells 4 37" xfId="31458"/>
    <cellStyle name="RIGs linked cells 4 38" xfId="31459"/>
    <cellStyle name="RIGs linked cells 4 39" xfId="31460"/>
    <cellStyle name="RIGs linked cells 4 4" xfId="1899"/>
    <cellStyle name="RIGs linked cells 4 4 10" xfId="31461"/>
    <cellStyle name="RIGs linked cells 4 4 11" xfId="31462"/>
    <cellStyle name="RIGs linked cells 4 4 12" xfId="31463"/>
    <cellStyle name="RIGs linked cells 4 4 13" xfId="31464"/>
    <cellStyle name="RIGs linked cells 4 4 14" xfId="31465"/>
    <cellStyle name="RIGs linked cells 4 4 15" xfId="31466"/>
    <cellStyle name="RIGs linked cells 4 4 16" xfId="31467"/>
    <cellStyle name="RIGs linked cells 4 4 17" xfId="31468"/>
    <cellStyle name="RIGs linked cells 4 4 18" xfId="31469"/>
    <cellStyle name="RIGs linked cells 4 4 19" xfId="31470"/>
    <cellStyle name="RIGs linked cells 4 4 2" xfId="31471"/>
    <cellStyle name="RIGs linked cells 4 4 2 10" xfId="39757"/>
    <cellStyle name="RIGs linked cells 4 4 2 11" xfId="39758"/>
    <cellStyle name="RIGs linked cells 4 4 2 12" xfId="39759"/>
    <cellStyle name="RIGs linked cells 4 4 2 13" xfId="39760"/>
    <cellStyle name="RIGs linked cells 4 4 2 2" xfId="39761"/>
    <cellStyle name="RIGs linked cells 4 4 2 3" xfId="39762"/>
    <cellStyle name="RIGs linked cells 4 4 2 4" xfId="39763"/>
    <cellStyle name="RIGs linked cells 4 4 2 5" xfId="39764"/>
    <cellStyle name="RIGs linked cells 4 4 2 6" xfId="39765"/>
    <cellStyle name="RIGs linked cells 4 4 2 7" xfId="39766"/>
    <cellStyle name="RIGs linked cells 4 4 2 8" xfId="39767"/>
    <cellStyle name="RIGs linked cells 4 4 2 9" xfId="39768"/>
    <cellStyle name="RIGs linked cells 4 4 20" xfId="31472"/>
    <cellStyle name="RIGs linked cells 4 4 21" xfId="31473"/>
    <cellStyle name="RIGs linked cells 4 4 22" xfId="31474"/>
    <cellStyle name="RIGs linked cells 4 4 23" xfId="31475"/>
    <cellStyle name="RIGs linked cells 4 4 24" xfId="31476"/>
    <cellStyle name="RIGs linked cells 4 4 25" xfId="31477"/>
    <cellStyle name="RIGs linked cells 4 4 26" xfId="31478"/>
    <cellStyle name="RIGs linked cells 4 4 27" xfId="31479"/>
    <cellStyle name="RIGs linked cells 4 4 28" xfId="31480"/>
    <cellStyle name="RIGs linked cells 4 4 29" xfId="31481"/>
    <cellStyle name="RIGs linked cells 4 4 3" xfId="31482"/>
    <cellStyle name="RIGs linked cells 4 4 30" xfId="31483"/>
    <cellStyle name="RIGs linked cells 4 4 31" xfId="31484"/>
    <cellStyle name="RIGs linked cells 4 4 32" xfId="31485"/>
    <cellStyle name="RIGs linked cells 4 4 33" xfId="31486"/>
    <cellStyle name="RIGs linked cells 4 4 34" xfId="31487"/>
    <cellStyle name="RIGs linked cells 4 4 4" xfId="31488"/>
    <cellStyle name="RIGs linked cells 4 4 5" xfId="31489"/>
    <cellStyle name="RIGs linked cells 4 4 6" xfId="31490"/>
    <cellStyle name="RIGs linked cells 4 4 7" xfId="31491"/>
    <cellStyle name="RIGs linked cells 4 4 8" xfId="31492"/>
    <cellStyle name="RIGs linked cells 4 4 9" xfId="31493"/>
    <cellStyle name="RIGs linked cells 4 5" xfId="1900"/>
    <cellStyle name="RIGs linked cells 4 5 10" xfId="31494"/>
    <cellStyle name="RIGs linked cells 4 5 11" xfId="31495"/>
    <cellStyle name="RIGs linked cells 4 5 12" xfId="31496"/>
    <cellStyle name="RIGs linked cells 4 5 13" xfId="31497"/>
    <cellStyle name="RIGs linked cells 4 5 14" xfId="31498"/>
    <cellStyle name="RIGs linked cells 4 5 15" xfId="31499"/>
    <cellStyle name="RIGs linked cells 4 5 16" xfId="31500"/>
    <cellStyle name="RIGs linked cells 4 5 17" xfId="31501"/>
    <cellStyle name="RIGs linked cells 4 5 18" xfId="31502"/>
    <cellStyle name="RIGs linked cells 4 5 19" xfId="31503"/>
    <cellStyle name="RIGs linked cells 4 5 2" xfId="31504"/>
    <cellStyle name="RIGs linked cells 4 5 2 10" xfId="39769"/>
    <cellStyle name="RIGs linked cells 4 5 2 11" xfId="39770"/>
    <cellStyle name="RIGs linked cells 4 5 2 12" xfId="39771"/>
    <cellStyle name="RIGs linked cells 4 5 2 13" xfId="39772"/>
    <cellStyle name="RIGs linked cells 4 5 2 2" xfId="39773"/>
    <cellStyle name="RIGs linked cells 4 5 2 3" xfId="39774"/>
    <cellStyle name="RIGs linked cells 4 5 2 4" xfId="39775"/>
    <cellStyle name="RIGs linked cells 4 5 2 5" xfId="39776"/>
    <cellStyle name="RIGs linked cells 4 5 2 6" xfId="39777"/>
    <cellStyle name="RIGs linked cells 4 5 2 7" xfId="39778"/>
    <cellStyle name="RIGs linked cells 4 5 2 8" xfId="39779"/>
    <cellStyle name="RIGs linked cells 4 5 2 9" xfId="39780"/>
    <cellStyle name="RIGs linked cells 4 5 20" xfId="31505"/>
    <cellStyle name="RIGs linked cells 4 5 21" xfId="31506"/>
    <cellStyle name="RIGs linked cells 4 5 22" xfId="31507"/>
    <cellStyle name="RIGs linked cells 4 5 23" xfId="31508"/>
    <cellStyle name="RIGs linked cells 4 5 24" xfId="31509"/>
    <cellStyle name="RIGs linked cells 4 5 25" xfId="31510"/>
    <cellStyle name="RIGs linked cells 4 5 26" xfId="31511"/>
    <cellStyle name="RIGs linked cells 4 5 27" xfId="31512"/>
    <cellStyle name="RIGs linked cells 4 5 28" xfId="31513"/>
    <cellStyle name="RIGs linked cells 4 5 29" xfId="31514"/>
    <cellStyle name="RIGs linked cells 4 5 3" xfId="31515"/>
    <cellStyle name="RIGs linked cells 4 5 30" xfId="31516"/>
    <cellStyle name="RIGs linked cells 4 5 31" xfId="31517"/>
    <cellStyle name="RIGs linked cells 4 5 32" xfId="31518"/>
    <cellStyle name="RIGs linked cells 4 5 33" xfId="31519"/>
    <cellStyle name="RIGs linked cells 4 5 34" xfId="31520"/>
    <cellStyle name="RIGs linked cells 4 5 4" xfId="31521"/>
    <cellStyle name="RIGs linked cells 4 5 5" xfId="31522"/>
    <cellStyle name="RIGs linked cells 4 5 6" xfId="31523"/>
    <cellStyle name="RIGs linked cells 4 5 7" xfId="31524"/>
    <cellStyle name="RIGs linked cells 4 5 8" xfId="31525"/>
    <cellStyle name="RIGs linked cells 4 5 9" xfId="31526"/>
    <cellStyle name="RIGs linked cells 4 6" xfId="1992"/>
    <cellStyle name="RIGs linked cells 4 6 10" xfId="39781"/>
    <cellStyle name="RIGs linked cells 4 6 11" xfId="39782"/>
    <cellStyle name="RIGs linked cells 4 6 12" xfId="39783"/>
    <cellStyle name="RIGs linked cells 4 6 13" xfId="39784"/>
    <cellStyle name="RIGs linked cells 4 6 2" xfId="39785"/>
    <cellStyle name="RIGs linked cells 4 6 3" xfId="39786"/>
    <cellStyle name="RIGs linked cells 4 6 4" xfId="39787"/>
    <cellStyle name="RIGs linked cells 4 6 5" xfId="39788"/>
    <cellStyle name="RIGs linked cells 4 6 6" xfId="39789"/>
    <cellStyle name="RIGs linked cells 4 6 7" xfId="39790"/>
    <cellStyle name="RIGs linked cells 4 6 8" xfId="39791"/>
    <cellStyle name="RIGs linked cells 4 6 9" xfId="39792"/>
    <cellStyle name="RIGs linked cells 4 7" xfId="31527"/>
    <cellStyle name="RIGs linked cells 4 8" xfId="31528"/>
    <cellStyle name="RIGs linked cells 4 9" xfId="31529"/>
    <cellStyle name="RIGs linked cells 4_1.3s Accounting C Costs Scots" xfId="1901"/>
    <cellStyle name="RIGs linked cells 40" xfId="31530"/>
    <cellStyle name="RIGs linked cells 41" xfId="31531"/>
    <cellStyle name="RIGs linked cells 42" xfId="31532"/>
    <cellStyle name="RIGs linked cells 43" xfId="31533"/>
    <cellStyle name="RIGs linked cells 44" xfId="31534"/>
    <cellStyle name="RIGs linked cells 45" xfId="31535"/>
    <cellStyle name="RIGs linked cells 46" xfId="40413"/>
    <cellStyle name="RIGs linked cells 5" xfId="1902"/>
    <cellStyle name="RIGs linked cells 5 10" xfId="31536"/>
    <cellStyle name="RIGs linked cells 5 11" xfId="31537"/>
    <cellStyle name="RIGs linked cells 5 12" xfId="31538"/>
    <cellStyle name="RIGs linked cells 5 13" xfId="31539"/>
    <cellStyle name="RIGs linked cells 5 14" xfId="31540"/>
    <cellStyle name="RIGs linked cells 5 15" xfId="31541"/>
    <cellStyle name="RIGs linked cells 5 16" xfId="31542"/>
    <cellStyle name="RIGs linked cells 5 17" xfId="31543"/>
    <cellStyle name="RIGs linked cells 5 18" xfId="31544"/>
    <cellStyle name="RIGs linked cells 5 19" xfId="31545"/>
    <cellStyle name="RIGs linked cells 5 2" xfId="1903"/>
    <cellStyle name="RIGs linked cells 5 2 10" xfId="31546"/>
    <cellStyle name="RIGs linked cells 5 2 11" xfId="31547"/>
    <cellStyle name="RIGs linked cells 5 2 12" xfId="31548"/>
    <cellStyle name="RIGs linked cells 5 2 13" xfId="31549"/>
    <cellStyle name="RIGs linked cells 5 2 14" xfId="31550"/>
    <cellStyle name="RIGs linked cells 5 2 15" xfId="31551"/>
    <cellStyle name="RIGs linked cells 5 2 16" xfId="31552"/>
    <cellStyle name="RIGs linked cells 5 2 17" xfId="31553"/>
    <cellStyle name="RIGs linked cells 5 2 18" xfId="31554"/>
    <cellStyle name="RIGs linked cells 5 2 19" xfId="31555"/>
    <cellStyle name="RIGs linked cells 5 2 2" xfId="1904"/>
    <cellStyle name="RIGs linked cells 5 2 2 10" xfId="31556"/>
    <cellStyle name="RIGs linked cells 5 2 2 11" xfId="31557"/>
    <cellStyle name="RIGs linked cells 5 2 2 12" xfId="31558"/>
    <cellStyle name="RIGs linked cells 5 2 2 13" xfId="31559"/>
    <cellStyle name="RIGs linked cells 5 2 2 14" xfId="31560"/>
    <cellStyle name="RIGs linked cells 5 2 2 15" xfId="31561"/>
    <cellStyle name="RIGs linked cells 5 2 2 16" xfId="31562"/>
    <cellStyle name="RIGs linked cells 5 2 2 17" xfId="31563"/>
    <cellStyle name="RIGs linked cells 5 2 2 18" xfId="31564"/>
    <cellStyle name="RIGs linked cells 5 2 2 19" xfId="31565"/>
    <cellStyle name="RIGs linked cells 5 2 2 2" xfId="31566"/>
    <cellStyle name="RIGs linked cells 5 2 2 2 10" xfId="39793"/>
    <cellStyle name="RIGs linked cells 5 2 2 2 11" xfId="39794"/>
    <cellStyle name="RIGs linked cells 5 2 2 2 12" xfId="39795"/>
    <cellStyle name="RIGs linked cells 5 2 2 2 13" xfId="39796"/>
    <cellStyle name="RIGs linked cells 5 2 2 2 2" xfId="39797"/>
    <cellStyle name="RIGs linked cells 5 2 2 2 3" xfId="39798"/>
    <cellStyle name="RIGs linked cells 5 2 2 2 4" xfId="39799"/>
    <cellStyle name="RIGs linked cells 5 2 2 2 5" xfId="39800"/>
    <cellStyle name="RIGs linked cells 5 2 2 2 6" xfId="39801"/>
    <cellStyle name="RIGs linked cells 5 2 2 2 7" xfId="39802"/>
    <cellStyle name="RIGs linked cells 5 2 2 2 8" xfId="39803"/>
    <cellStyle name="RIGs linked cells 5 2 2 2 9" xfId="39804"/>
    <cellStyle name="RIGs linked cells 5 2 2 20" xfId="31567"/>
    <cellStyle name="RIGs linked cells 5 2 2 21" xfId="31568"/>
    <cellStyle name="RIGs linked cells 5 2 2 22" xfId="31569"/>
    <cellStyle name="RIGs linked cells 5 2 2 23" xfId="31570"/>
    <cellStyle name="RIGs linked cells 5 2 2 24" xfId="31571"/>
    <cellStyle name="RIGs linked cells 5 2 2 25" xfId="31572"/>
    <cellStyle name="RIGs linked cells 5 2 2 26" xfId="31573"/>
    <cellStyle name="RIGs linked cells 5 2 2 27" xfId="31574"/>
    <cellStyle name="RIGs linked cells 5 2 2 28" xfId="31575"/>
    <cellStyle name="RIGs linked cells 5 2 2 29" xfId="31576"/>
    <cellStyle name="RIGs linked cells 5 2 2 3" xfId="31577"/>
    <cellStyle name="RIGs linked cells 5 2 2 30" xfId="31578"/>
    <cellStyle name="RIGs linked cells 5 2 2 31" xfId="31579"/>
    <cellStyle name="RIGs linked cells 5 2 2 32" xfId="31580"/>
    <cellStyle name="RIGs linked cells 5 2 2 33" xfId="31581"/>
    <cellStyle name="RIGs linked cells 5 2 2 34" xfId="31582"/>
    <cellStyle name="RIGs linked cells 5 2 2 4" xfId="31583"/>
    <cellStyle name="RIGs linked cells 5 2 2 5" xfId="31584"/>
    <cellStyle name="RIGs linked cells 5 2 2 6" xfId="31585"/>
    <cellStyle name="RIGs linked cells 5 2 2 7" xfId="31586"/>
    <cellStyle name="RIGs linked cells 5 2 2 8" xfId="31587"/>
    <cellStyle name="RIGs linked cells 5 2 2 9" xfId="31588"/>
    <cellStyle name="RIGs linked cells 5 2 20" xfId="31589"/>
    <cellStyle name="RIGs linked cells 5 2 21" xfId="31590"/>
    <cellStyle name="RIGs linked cells 5 2 22" xfId="31591"/>
    <cellStyle name="RIGs linked cells 5 2 23" xfId="31592"/>
    <cellStyle name="RIGs linked cells 5 2 24" xfId="31593"/>
    <cellStyle name="RIGs linked cells 5 2 25" xfId="31594"/>
    <cellStyle name="RIGs linked cells 5 2 26" xfId="31595"/>
    <cellStyle name="RIGs linked cells 5 2 27" xfId="31596"/>
    <cellStyle name="RIGs linked cells 5 2 28" xfId="31597"/>
    <cellStyle name="RIGs linked cells 5 2 29" xfId="31598"/>
    <cellStyle name="RIGs linked cells 5 2 3" xfId="31599"/>
    <cellStyle name="RIGs linked cells 5 2 3 10" xfId="39805"/>
    <cellStyle name="RIGs linked cells 5 2 3 11" xfId="39806"/>
    <cellStyle name="RIGs linked cells 5 2 3 12" xfId="39807"/>
    <cellStyle name="RIGs linked cells 5 2 3 13" xfId="39808"/>
    <cellStyle name="RIGs linked cells 5 2 3 2" xfId="39809"/>
    <cellStyle name="RIGs linked cells 5 2 3 3" xfId="39810"/>
    <cellStyle name="RIGs linked cells 5 2 3 4" xfId="39811"/>
    <cellStyle name="RIGs linked cells 5 2 3 5" xfId="39812"/>
    <cellStyle name="RIGs linked cells 5 2 3 6" xfId="39813"/>
    <cellStyle name="RIGs linked cells 5 2 3 7" xfId="39814"/>
    <cellStyle name="RIGs linked cells 5 2 3 8" xfId="39815"/>
    <cellStyle name="RIGs linked cells 5 2 3 9" xfId="39816"/>
    <cellStyle name="RIGs linked cells 5 2 30" xfId="31600"/>
    <cellStyle name="RIGs linked cells 5 2 31" xfId="31601"/>
    <cellStyle name="RIGs linked cells 5 2 32" xfId="31602"/>
    <cellStyle name="RIGs linked cells 5 2 33" xfId="31603"/>
    <cellStyle name="RIGs linked cells 5 2 34" xfId="31604"/>
    <cellStyle name="RIGs linked cells 5 2 35" xfId="31605"/>
    <cellStyle name="RIGs linked cells 5 2 4" xfId="31606"/>
    <cellStyle name="RIGs linked cells 5 2 5" xfId="31607"/>
    <cellStyle name="RIGs linked cells 5 2 6" xfId="31608"/>
    <cellStyle name="RIGs linked cells 5 2 7" xfId="31609"/>
    <cellStyle name="RIGs linked cells 5 2 8" xfId="31610"/>
    <cellStyle name="RIGs linked cells 5 2 9" xfId="31611"/>
    <cellStyle name="RIGs linked cells 5 2_4 28 1_Asst_Health_Crit_AllTO_RIIO_20110714pm" xfId="1905"/>
    <cellStyle name="RIGs linked cells 5 20" xfId="31612"/>
    <cellStyle name="RIGs linked cells 5 21" xfId="31613"/>
    <cellStyle name="RIGs linked cells 5 22" xfId="31614"/>
    <cellStyle name="RIGs linked cells 5 23" xfId="31615"/>
    <cellStyle name="RIGs linked cells 5 24" xfId="31616"/>
    <cellStyle name="RIGs linked cells 5 25" xfId="31617"/>
    <cellStyle name="RIGs linked cells 5 26" xfId="31618"/>
    <cellStyle name="RIGs linked cells 5 27" xfId="31619"/>
    <cellStyle name="RIGs linked cells 5 28" xfId="31620"/>
    <cellStyle name="RIGs linked cells 5 29" xfId="31621"/>
    <cellStyle name="RIGs linked cells 5 3" xfId="1906"/>
    <cellStyle name="RIGs linked cells 5 3 10" xfId="31622"/>
    <cellStyle name="RIGs linked cells 5 3 11" xfId="31623"/>
    <cellStyle name="RIGs linked cells 5 3 12" xfId="31624"/>
    <cellStyle name="RIGs linked cells 5 3 13" xfId="31625"/>
    <cellStyle name="RIGs linked cells 5 3 14" xfId="31626"/>
    <cellStyle name="RIGs linked cells 5 3 15" xfId="31627"/>
    <cellStyle name="RIGs linked cells 5 3 16" xfId="31628"/>
    <cellStyle name="RIGs linked cells 5 3 17" xfId="31629"/>
    <cellStyle name="RIGs linked cells 5 3 18" xfId="31630"/>
    <cellStyle name="RIGs linked cells 5 3 19" xfId="31631"/>
    <cellStyle name="RIGs linked cells 5 3 2" xfId="31632"/>
    <cellStyle name="RIGs linked cells 5 3 2 10" xfId="39817"/>
    <cellStyle name="RIGs linked cells 5 3 2 11" xfId="39818"/>
    <cellStyle name="RIGs linked cells 5 3 2 12" xfId="39819"/>
    <cellStyle name="RIGs linked cells 5 3 2 13" xfId="39820"/>
    <cellStyle name="RIGs linked cells 5 3 2 2" xfId="39821"/>
    <cellStyle name="RIGs linked cells 5 3 2 3" xfId="39822"/>
    <cellStyle name="RIGs linked cells 5 3 2 4" xfId="39823"/>
    <cellStyle name="RIGs linked cells 5 3 2 5" xfId="39824"/>
    <cellStyle name="RIGs linked cells 5 3 2 6" xfId="39825"/>
    <cellStyle name="RIGs linked cells 5 3 2 7" xfId="39826"/>
    <cellStyle name="RIGs linked cells 5 3 2 8" xfId="39827"/>
    <cellStyle name="RIGs linked cells 5 3 2 9" xfId="39828"/>
    <cellStyle name="RIGs linked cells 5 3 20" xfId="31633"/>
    <cellStyle name="RIGs linked cells 5 3 21" xfId="31634"/>
    <cellStyle name="RIGs linked cells 5 3 22" xfId="31635"/>
    <cellStyle name="RIGs linked cells 5 3 23" xfId="31636"/>
    <cellStyle name="RIGs linked cells 5 3 24" xfId="31637"/>
    <cellStyle name="RIGs linked cells 5 3 25" xfId="31638"/>
    <cellStyle name="RIGs linked cells 5 3 26" xfId="31639"/>
    <cellStyle name="RIGs linked cells 5 3 27" xfId="31640"/>
    <cellStyle name="RIGs linked cells 5 3 28" xfId="31641"/>
    <cellStyle name="RIGs linked cells 5 3 29" xfId="31642"/>
    <cellStyle name="RIGs linked cells 5 3 3" xfId="31643"/>
    <cellStyle name="RIGs linked cells 5 3 30" xfId="31644"/>
    <cellStyle name="RIGs linked cells 5 3 31" xfId="31645"/>
    <cellStyle name="RIGs linked cells 5 3 32" xfId="31646"/>
    <cellStyle name="RIGs linked cells 5 3 33" xfId="31647"/>
    <cellStyle name="RIGs linked cells 5 3 34" xfId="31648"/>
    <cellStyle name="RIGs linked cells 5 3 4" xfId="31649"/>
    <cellStyle name="RIGs linked cells 5 3 5" xfId="31650"/>
    <cellStyle name="RIGs linked cells 5 3 6" xfId="31651"/>
    <cellStyle name="RIGs linked cells 5 3 7" xfId="31652"/>
    <cellStyle name="RIGs linked cells 5 3 8" xfId="31653"/>
    <cellStyle name="RIGs linked cells 5 3 9" xfId="31654"/>
    <cellStyle name="RIGs linked cells 5 30" xfId="31655"/>
    <cellStyle name="RIGs linked cells 5 31" xfId="31656"/>
    <cellStyle name="RIGs linked cells 5 32" xfId="31657"/>
    <cellStyle name="RIGs linked cells 5 33" xfId="31658"/>
    <cellStyle name="RIGs linked cells 5 34" xfId="31659"/>
    <cellStyle name="RIGs linked cells 5 35" xfId="31660"/>
    <cellStyle name="RIGs linked cells 5 36" xfId="31661"/>
    <cellStyle name="RIGs linked cells 5 37" xfId="31662"/>
    <cellStyle name="RIGs linked cells 5 38" xfId="31663"/>
    <cellStyle name="RIGs linked cells 5 4" xfId="1907"/>
    <cellStyle name="RIGs linked cells 5 4 10" xfId="31664"/>
    <cellStyle name="RIGs linked cells 5 4 11" xfId="31665"/>
    <cellStyle name="RIGs linked cells 5 4 12" xfId="31666"/>
    <cellStyle name="RIGs linked cells 5 4 13" xfId="31667"/>
    <cellStyle name="RIGs linked cells 5 4 14" xfId="31668"/>
    <cellStyle name="RIGs linked cells 5 4 15" xfId="31669"/>
    <cellStyle name="RIGs linked cells 5 4 16" xfId="31670"/>
    <cellStyle name="RIGs linked cells 5 4 17" xfId="31671"/>
    <cellStyle name="RIGs linked cells 5 4 18" xfId="31672"/>
    <cellStyle name="RIGs linked cells 5 4 19" xfId="31673"/>
    <cellStyle name="RIGs linked cells 5 4 2" xfId="31674"/>
    <cellStyle name="RIGs linked cells 5 4 2 10" xfId="39829"/>
    <cellStyle name="RIGs linked cells 5 4 2 11" xfId="39830"/>
    <cellStyle name="RIGs linked cells 5 4 2 12" xfId="39831"/>
    <cellStyle name="RIGs linked cells 5 4 2 13" xfId="39832"/>
    <cellStyle name="RIGs linked cells 5 4 2 2" xfId="39833"/>
    <cellStyle name="RIGs linked cells 5 4 2 3" xfId="39834"/>
    <cellStyle name="RIGs linked cells 5 4 2 4" xfId="39835"/>
    <cellStyle name="RIGs linked cells 5 4 2 5" xfId="39836"/>
    <cellStyle name="RIGs linked cells 5 4 2 6" xfId="39837"/>
    <cellStyle name="RIGs linked cells 5 4 2 7" xfId="39838"/>
    <cellStyle name="RIGs linked cells 5 4 2 8" xfId="39839"/>
    <cellStyle name="RIGs linked cells 5 4 2 9" xfId="39840"/>
    <cellStyle name="RIGs linked cells 5 4 20" xfId="31675"/>
    <cellStyle name="RIGs linked cells 5 4 21" xfId="31676"/>
    <cellStyle name="RIGs linked cells 5 4 22" xfId="31677"/>
    <cellStyle name="RIGs linked cells 5 4 23" xfId="31678"/>
    <cellStyle name="RIGs linked cells 5 4 24" xfId="31679"/>
    <cellStyle name="RIGs linked cells 5 4 25" xfId="31680"/>
    <cellStyle name="RIGs linked cells 5 4 26" xfId="31681"/>
    <cellStyle name="RIGs linked cells 5 4 27" xfId="31682"/>
    <cellStyle name="RIGs linked cells 5 4 28" xfId="31683"/>
    <cellStyle name="RIGs linked cells 5 4 29" xfId="31684"/>
    <cellStyle name="RIGs linked cells 5 4 3" xfId="31685"/>
    <cellStyle name="RIGs linked cells 5 4 30" xfId="31686"/>
    <cellStyle name="RIGs linked cells 5 4 31" xfId="31687"/>
    <cellStyle name="RIGs linked cells 5 4 32" xfId="31688"/>
    <cellStyle name="RIGs linked cells 5 4 33" xfId="31689"/>
    <cellStyle name="RIGs linked cells 5 4 34" xfId="31690"/>
    <cellStyle name="RIGs linked cells 5 4 4" xfId="31691"/>
    <cellStyle name="RIGs linked cells 5 4 5" xfId="31692"/>
    <cellStyle name="RIGs linked cells 5 4 6" xfId="31693"/>
    <cellStyle name="RIGs linked cells 5 4 7" xfId="31694"/>
    <cellStyle name="RIGs linked cells 5 4 8" xfId="31695"/>
    <cellStyle name="RIGs linked cells 5 4 9" xfId="31696"/>
    <cellStyle name="RIGs linked cells 5 5" xfId="31697"/>
    <cellStyle name="RIGs linked cells 5 5 10" xfId="39841"/>
    <cellStyle name="RIGs linked cells 5 5 11" xfId="39842"/>
    <cellStyle name="RIGs linked cells 5 5 12" xfId="39843"/>
    <cellStyle name="RIGs linked cells 5 5 13" xfId="39844"/>
    <cellStyle name="RIGs linked cells 5 5 2" xfId="39845"/>
    <cellStyle name="RIGs linked cells 5 5 3" xfId="39846"/>
    <cellStyle name="RIGs linked cells 5 5 4" xfId="39847"/>
    <cellStyle name="RIGs linked cells 5 5 5" xfId="39848"/>
    <cellStyle name="RIGs linked cells 5 5 6" xfId="39849"/>
    <cellStyle name="RIGs linked cells 5 5 7" xfId="39850"/>
    <cellStyle name="RIGs linked cells 5 5 8" xfId="39851"/>
    <cellStyle name="RIGs linked cells 5 5 9" xfId="39852"/>
    <cellStyle name="RIGs linked cells 5 6" xfId="31698"/>
    <cellStyle name="RIGs linked cells 5 7" xfId="31699"/>
    <cellStyle name="RIGs linked cells 5 8" xfId="31700"/>
    <cellStyle name="RIGs linked cells 5 9" xfId="31701"/>
    <cellStyle name="RIGs linked cells 5_4 28 1_Asst_Health_Crit_AllTO_RIIO_20110714pm" xfId="1908"/>
    <cellStyle name="RIGs linked cells 6" xfId="1909"/>
    <cellStyle name="RIGs linked cells 6 10" xfId="31702"/>
    <cellStyle name="RIGs linked cells 6 11" xfId="31703"/>
    <cellStyle name="RIGs linked cells 6 12" xfId="31704"/>
    <cellStyle name="RIGs linked cells 6 13" xfId="31705"/>
    <cellStyle name="RIGs linked cells 6 14" xfId="31706"/>
    <cellStyle name="RIGs linked cells 6 15" xfId="31707"/>
    <cellStyle name="RIGs linked cells 6 16" xfId="31708"/>
    <cellStyle name="RIGs linked cells 6 17" xfId="31709"/>
    <cellStyle name="RIGs linked cells 6 18" xfId="31710"/>
    <cellStyle name="RIGs linked cells 6 19" xfId="31711"/>
    <cellStyle name="RIGs linked cells 6 2" xfId="1910"/>
    <cellStyle name="RIGs linked cells 6 2 10" xfId="31712"/>
    <cellStyle name="RIGs linked cells 6 2 11" xfId="31713"/>
    <cellStyle name="RIGs linked cells 6 2 12" xfId="31714"/>
    <cellStyle name="RIGs linked cells 6 2 13" xfId="31715"/>
    <cellStyle name="RIGs linked cells 6 2 14" xfId="31716"/>
    <cellStyle name="RIGs linked cells 6 2 15" xfId="31717"/>
    <cellStyle name="RIGs linked cells 6 2 16" xfId="31718"/>
    <cellStyle name="RIGs linked cells 6 2 17" xfId="31719"/>
    <cellStyle name="RIGs linked cells 6 2 18" xfId="31720"/>
    <cellStyle name="RIGs linked cells 6 2 19" xfId="31721"/>
    <cellStyle name="RIGs linked cells 6 2 2" xfId="31722"/>
    <cellStyle name="RIGs linked cells 6 2 2 10" xfId="39853"/>
    <cellStyle name="RIGs linked cells 6 2 2 11" xfId="39854"/>
    <cellStyle name="RIGs linked cells 6 2 2 12" xfId="39855"/>
    <cellStyle name="RIGs linked cells 6 2 2 13" xfId="39856"/>
    <cellStyle name="RIGs linked cells 6 2 2 2" xfId="39857"/>
    <cellStyle name="RIGs linked cells 6 2 2 3" xfId="39858"/>
    <cellStyle name="RIGs linked cells 6 2 2 4" xfId="39859"/>
    <cellStyle name="RIGs linked cells 6 2 2 5" xfId="39860"/>
    <cellStyle name="RIGs linked cells 6 2 2 6" xfId="39861"/>
    <cellStyle name="RIGs linked cells 6 2 2 7" xfId="39862"/>
    <cellStyle name="RIGs linked cells 6 2 2 8" xfId="39863"/>
    <cellStyle name="RIGs linked cells 6 2 2 9" xfId="39864"/>
    <cellStyle name="RIGs linked cells 6 2 20" xfId="31723"/>
    <cellStyle name="RIGs linked cells 6 2 21" xfId="31724"/>
    <cellStyle name="RIGs linked cells 6 2 22" xfId="31725"/>
    <cellStyle name="RIGs linked cells 6 2 23" xfId="31726"/>
    <cellStyle name="RIGs linked cells 6 2 24" xfId="31727"/>
    <cellStyle name="RIGs linked cells 6 2 25" xfId="31728"/>
    <cellStyle name="RIGs linked cells 6 2 26" xfId="31729"/>
    <cellStyle name="RIGs linked cells 6 2 27" xfId="31730"/>
    <cellStyle name="RIGs linked cells 6 2 28" xfId="31731"/>
    <cellStyle name="RIGs linked cells 6 2 29" xfId="31732"/>
    <cellStyle name="RIGs linked cells 6 2 3" xfId="31733"/>
    <cellStyle name="RIGs linked cells 6 2 30" xfId="31734"/>
    <cellStyle name="RIGs linked cells 6 2 31" xfId="31735"/>
    <cellStyle name="RIGs linked cells 6 2 32" xfId="31736"/>
    <cellStyle name="RIGs linked cells 6 2 33" xfId="31737"/>
    <cellStyle name="RIGs linked cells 6 2 34" xfId="31738"/>
    <cellStyle name="RIGs linked cells 6 2 4" xfId="31739"/>
    <cellStyle name="RIGs linked cells 6 2 5" xfId="31740"/>
    <cellStyle name="RIGs linked cells 6 2 6" xfId="31741"/>
    <cellStyle name="RIGs linked cells 6 2 7" xfId="31742"/>
    <cellStyle name="RIGs linked cells 6 2 8" xfId="31743"/>
    <cellStyle name="RIGs linked cells 6 2 9" xfId="31744"/>
    <cellStyle name="RIGs linked cells 6 20" xfId="31745"/>
    <cellStyle name="RIGs linked cells 6 21" xfId="31746"/>
    <cellStyle name="RIGs linked cells 6 22" xfId="31747"/>
    <cellStyle name="RIGs linked cells 6 23" xfId="31748"/>
    <cellStyle name="RIGs linked cells 6 24" xfId="31749"/>
    <cellStyle name="RIGs linked cells 6 25" xfId="31750"/>
    <cellStyle name="RIGs linked cells 6 26" xfId="31751"/>
    <cellStyle name="RIGs linked cells 6 27" xfId="31752"/>
    <cellStyle name="RIGs linked cells 6 28" xfId="31753"/>
    <cellStyle name="RIGs linked cells 6 29" xfId="31754"/>
    <cellStyle name="RIGs linked cells 6 3" xfId="31755"/>
    <cellStyle name="RIGs linked cells 6 3 10" xfId="39865"/>
    <cellStyle name="RIGs linked cells 6 3 11" xfId="39866"/>
    <cellStyle name="RIGs linked cells 6 3 12" xfId="39867"/>
    <cellStyle name="RIGs linked cells 6 3 13" xfId="39868"/>
    <cellStyle name="RIGs linked cells 6 3 2" xfId="39869"/>
    <cellStyle name="RIGs linked cells 6 3 3" xfId="39870"/>
    <cellStyle name="RIGs linked cells 6 3 4" xfId="39871"/>
    <cellStyle name="RIGs linked cells 6 3 5" xfId="39872"/>
    <cellStyle name="RIGs linked cells 6 3 6" xfId="39873"/>
    <cellStyle name="RIGs linked cells 6 3 7" xfId="39874"/>
    <cellStyle name="RIGs linked cells 6 3 8" xfId="39875"/>
    <cellStyle name="RIGs linked cells 6 3 9" xfId="39876"/>
    <cellStyle name="RIGs linked cells 6 30" xfId="31756"/>
    <cellStyle name="RIGs linked cells 6 31" xfId="31757"/>
    <cellStyle name="RIGs linked cells 6 32" xfId="31758"/>
    <cellStyle name="RIGs linked cells 6 33" xfId="31759"/>
    <cellStyle name="RIGs linked cells 6 34" xfId="31760"/>
    <cellStyle name="RIGs linked cells 6 35" xfId="31761"/>
    <cellStyle name="RIGs linked cells 6 4" xfId="31762"/>
    <cellStyle name="RIGs linked cells 6 5" xfId="31763"/>
    <cellStyle name="RIGs linked cells 6 6" xfId="31764"/>
    <cellStyle name="RIGs linked cells 6 7" xfId="31765"/>
    <cellStyle name="RIGs linked cells 6 8" xfId="31766"/>
    <cellStyle name="RIGs linked cells 6 9" xfId="31767"/>
    <cellStyle name="RIGs linked cells 6_4 28 1_Asst_Health_Crit_AllTO_RIIO_20110714pm" xfId="1911"/>
    <cellStyle name="RIGs linked cells 7" xfId="1912"/>
    <cellStyle name="RIGs linked cells 7 10" xfId="31768"/>
    <cellStyle name="RIGs linked cells 7 11" xfId="31769"/>
    <cellStyle name="RIGs linked cells 7 12" xfId="31770"/>
    <cellStyle name="RIGs linked cells 7 13" xfId="31771"/>
    <cellStyle name="RIGs linked cells 7 14" xfId="31772"/>
    <cellStyle name="RIGs linked cells 7 15" xfId="31773"/>
    <cellStyle name="RIGs linked cells 7 16" xfId="31774"/>
    <cellStyle name="RIGs linked cells 7 17" xfId="31775"/>
    <cellStyle name="RIGs linked cells 7 18" xfId="31776"/>
    <cellStyle name="RIGs linked cells 7 19" xfId="31777"/>
    <cellStyle name="RIGs linked cells 7 2" xfId="31778"/>
    <cellStyle name="RIGs linked cells 7 2 10" xfId="39877"/>
    <cellStyle name="RIGs linked cells 7 2 11" xfId="39878"/>
    <cellStyle name="RIGs linked cells 7 2 12" xfId="39879"/>
    <cellStyle name="RIGs linked cells 7 2 13" xfId="39880"/>
    <cellStyle name="RIGs linked cells 7 2 2" xfId="39881"/>
    <cellStyle name="RIGs linked cells 7 2 3" xfId="39882"/>
    <cellStyle name="RIGs linked cells 7 2 4" xfId="39883"/>
    <cellStyle name="RIGs linked cells 7 2 5" xfId="39884"/>
    <cellStyle name="RIGs linked cells 7 2 6" xfId="39885"/>
    <cellStyle name="RIGs linked cells 7 2 7" xfId="39886"/>
    <cellStyle name="RIGs linked cells 7 2 8" xfId="39887"/>
    <cellStyle name="RIGs linked cells 7 2 9" xfId="39888"/>
    <cellStyle name="RIGs linked cells 7 20" xfId="31779"/>
    <cellStyle name="RIGs linked cells 7 21" xfId="31780"/>
    <cellStyle name="RIGs linked cells 7 22" xfId="31781"/>
    <cellStyle name="RIGs linked cells 7 23" xfId="31782"/>
    <cellStyle name="RIGs linked cells 7 24" xfId="31783"/>
    <cellStyle name="RIGs linked cells 7 25" xfId="31784"/>
    <cellStyle name="RIGs linked cells 7 26" xfId="31785"/>
    <cellStyle name="RIGs linked cells 7 27" xfId="31786"/>
    <cellStyle name="RIGs linked cells 7 28" xfId="31787"/>
    <cellStyle name="RIGs linked cells 7 29" xfId="31788"/>
    <cellStyle name="RIGs linked cells 7 3" xfId="31789"/>
    <cellStyle name="RIGs linked cells 7 30" xfId="31790"/>
    <cellStyle name="RIGs linked cells 7 31" xfId="31791"/>
    <cellStyle name="RIGs linked cells 7 32" xfId="31792"/>
    <cellStyle name="RIGs linked cells 7 33" xfId="31793"/>
    <cellStyle name="RIGs linked cells 7 34" xfId="31794"/>
    <cellStyle name="RIGs linked cells 7 4" xfId="31795"/>
    <cellStyle name="RIGs linked cells 7 5" xfId="31796"/>
    <cellStyle name="RIGs linked cells 7 6" xfId="31797"/>
    <cellStyle name="RIGs linked cells 7 7" xfId="31798"/>
    <cellStyle name="RIGs linked cells 7 8" xfId="31799"/>
    <cellStyle name="RIGs linked cells 7 9" xfId="31800"/>
    <cellStyle name="RIGs linked cells 8" xfId="1913"/>
    <cellStyle name="RIGs linked cells 8 10" xfId="31801"/>
    <cellStyle name="RIGs linked cells 8 11" xfId="31802"/>
    <cellStyle name="RIGs linked cells 8 12" xfId="31803"/>
    <cellStyle name="RIGs linked cells 8 13" xfId="31804"/>
    <cellStyle name="RIGs linked cells 8 14" xfId="31805"/>
    <cellStyle name="RIGs linked cells 8 15" xfId="31806"/>
    <cellStyle name="RIGs linked cells 8 16" xfId="31807"/>
    <cellStyle name="RIGs linked cells 8 17" xfId="31808"/>
    <cellStyle name="RIGs linked cells 8 18" xfId="31809"/>
    <cellStyle name="RIGs linked cells 8 19" xfId="31810"/>
    <cellStyle name="RIGs linked cells 8 2" xfId="31811"/>
    <cellStyle name="RIGs linked cells 8 2 10" xfId="39889"/>
    <cellStyle name="RIGs linked cells 8 2 11" xfId="39890"/>
    <cellStyle name="RIGs linked cells 8 2 12" xfId="39891"/>
    <cellStyle name="RIGs linked cells 8 2 13" xfId="39892"/>
    <cellStyle name="RIGs linked cells 8 2 2" xfId="39893"/>
    <cellStyle name="RIGs linked cells 8 2 3" xfId="39894"/>
    <cellStyle name="RIGs linked cells 8 2 4" xfId="39895"/>
    <cellStyle name="RIGs linked cells 8 2 5" xfId="39896"/>
    <cellStyle name="RIGs linked cells 8 2 6" xfId="39897"/>
    <cellStyle name="RIGs linked cells 8 2 7" xfId="39898"/>
    <cellStyle name="RIGs linked cells 8 2 8" xfId="39899"/>
    <cellStyle name="RIGs linked cells 8 2 9" xfId="39900"/>
    <cellStyle name="RIGs linked cells 8 20" xfId="31812"/>
    <cellStyle name="RIGs linked cells 8 21" xfId="31813"/>
    <cellStyle name="RIGs linked cells 8 22" xfId="31814"/>
    <cellStyle name="RIGs linked cells 8 23" xfId="31815"/>
    <cellStyle name="RIGs linked cells 8 24" xfId="31816"/>
    <cellStyle name="RIGs linked cells 8 25" xfId="31817"/>
    <cellStyle name="RIGs linked cells 8 26" xfId="31818"/>
    <cellStyle name="RIGs linked cells 8 27" xfId="31819"/>
    <cellStyle name="RIGs linked cells 8 28" xfId="31820"/>
    <cellStyle name="RIGs linked cells 8 29" xfId="31821"/>
    <cellStyle name="RIGs linked cells 8 3" xfId="31822"/>
    <cellStyle name="RIGs linked cells 8 30" xfId="31823"/>
    <cellStyle name="RIGs linked cells 8 31" xfId="31824"/>
    <cellStyle name="RIGs linked cells 8 32" xfId="31825"/>
    <cellStyle name="RIGs linked cells 8 33" xfId="31826"/>
    <cellStyle name="RIGs linked cells 8 34" xfId="31827"/>
    <cellStyle name="RIGs linked cells 8 4" xfId="31828"/>
    <cellStyle name="RIGs linked cells 8 5" xfId="31829"/>
    <cellStyle name="RIGs linked cells 8 6" xfId="31830"/>
    <cellStyle name="RIGs linked cells 8 7" xfId="31831"/>
    <cellStyle name="RIGs linked cells 8 8" xfId="31832"/>
    <cellStyle name="RIGs linked cells 8 9" xfId="31833"/>
    <cellStyle name="RIGs linked cells 9" xfId="1914"/>
    <cellStyle name="RIGs linked cells 9 10" xfId="31834"/>
    <cellStyle name="RIGs linked cells 9 11" xfId="31835"/>
    <cellStyle name="RIGs linked cells 9 12" xfId="31836"/>
    <cellStyle name="RIGs linked cells 9 13" xfId="31837"/>
    <cellStyle name="RIGs linked cells 9 14" xfId="31838"/>
    <cellStyle name="RIGs linked cells 9 15" xfId="31839"/>
    <cellStyle name="RIGs linked cells 9 16" xfId="31840"/>
    <cellStyle name="RIGs linked cells 9 17" xfId="31841"/>
    <cellStyle name="RIGs linked cells 9 18" xfId="31842"/>
    <cellStyle name="RIGs linked cells 9 19" xfId="31843"/>
    <cellStyle name="RIGs linked cells 9 2" xfId="31844"/>
    <cellStyle name="RIGs linked cells 9 2 10" xfId="39901"/>
    <cellStyle name="RIGs linked cells 9 2 11" xfId="39902"/>
    <cellStyle name="RIGs linked cells 9 2 12" xfId="39903"/>
    <cellStyle name="RIGs linked cells 9 2 13" xfId="39904"/>
    <cellStyle name="RIGs linked cells 9 2 2" xfId="39905"/>
    <cellStyle name="RIGs linked cells 9 2 3" xfId="39906"/>
    <cellStyle name="RIGs linked cells 9 2 4" xfId="39907"/>
    <cellStyle name="RIGs linked cells 9 2 5" xfId="39908"/>
    <cellStyle name="RIGs linked cells 9 2 6" xfId="39909"/>
    <cellStyle name="RIGs linked cells 9 2 7" xfId="39910"/>
    <cellStyle name="RIGs linked cells 9 2 8" xfId="39911"/>
    <cellStyle name="RIGs linked cells 9 2 9" xfId="39912"/>
    <cellStyle name="RIGs linked cells 9 20" xfId="31845"/>
    <cellStyle name="RIGs linked cells 9 21" xfId="31846"/>
    <cellStyle name="RIGs linked cells 9 22" xfId="31847"/>
    <cellStyle name="RIGs linked cells 9 23" xfId="31848"/>
    <cellStyle name="RIGs linked cells 9 24" xfId="31849"/>
    <cellStyle name="RIGs linked cells 9 25" xfId="31850"/>
    <cellStyle name="RIGs linked cells 9 26" xfId="31851"/>
    <cellStyle name="RIGs linked cells 9 27" xfId="31852"/>
    <cellStyle name="RIGs linked cells 9 28" xfId="31853"/>
    <cellStyle name="RIGs linked cells 9 29" xfId="31854"/>
    <cellStyle name="RIGs linked cells 9 3" xfId="31855"/>
    <cellStyle name="RIGs linked cells 9 30" xfId="31856"/>
    <cellStyle name="RIGs linked cells 9 31" xfId="31857"/>
    <cellStyle name="RIGs linked cells 9 32" xfId="31858"/>
    <cellStyle name="RIGs linked cells 9 33" xfId="31859"/>
    <cellStyle name="RIGs linked cells 9 34" xfId="31860"/>
    <cellStyle name="RIGs linked cells 9 4" xfId="31861"/>
    <cellStyle name="RIGs linked cells 9 5" xfId="31862"/>
    <cellStyle name="RIGs linked cells 9 6" xfId="31863"/>
    <cellStyle name="RIGs linked cells 9 7" xfId="31864"/>
    <cellStyle name="RIGs linked cells 9 8" xfId="31865"/>
    <cellStyle name="RIGs linked cells 9 9" xfId="31866"/>
    <cellStyle name="RIGs linked cells_1.3s Accounting C Costs Scots" xfId="1915"/>
    <cellStyle name="RIGs_1.3s Accounting C Costs Scots" xfId="1916"/>
    <cellStyle name="RowHeading" xfId="39913"/>
    <cellStyle name="s" xfId="39914"/>
    <cellStyle name="s_B" xfId="39915"/>
    <cellStyle name="s_B_Templates v2" xfId="39916"/>
    <cellStyle name="s_B_Templates v3" xfId="39917"/>
    <cellStyle name="s_Bal Sheets" xfId="39918"/>
    <cellStyle name="s_Bal Sheets_1" xfId="39919"/>
    <cellStyle name="s_Bal Sheets_1_Templates v2" xfId="39920"/>
    <cellStyle name="s_Bal Sheets_1_Templates v3" xfId="39921"/>
    <cellStyle name="s_Bal Sheets_2" xfId="39922"/>
    <cellStyle name="s_Bal Sheets_Templates v2" xfId="39923"/>
    <cellStyle name="s_Bal Sheets_Templates v3" xfId="39924"/>
    <cellStyle name="s_Credit (2)" xfId="39925"/>
    <cellStyle name="s_Credit (2)_1" xfId="39926"/>
    <cellStyle name="s_Credit (2)_2" xfId="39927"/>
    <cellStyle name="s_Credit (2)_2_Templates v2" xfId="39928"/>
    <cellStyle name="s_Credit (2)_2_Templates v3" xfId="39929"/>
    <cellStyle name="s_Credit (2)_Templates v2" xfId="39930"/>
    <cellStyle name="s_Credit (2)_Templates v3" xfId="39931"/>
    <cellStyle name="s_DCF Analysis for DPL" xfId="39932"/>
    <cellStyle name="s_DCF Analysis for DPL_Templates v2" xfId="39933"/>
    <cellStyle name="s_DCF Analysis for DPL_Templates v3" xfId="39934"/>
    <cellStyle name="s_DCF Matrix" xfId="39935"/>
    <cellStyle name="s_DCF Matrix_1" xfId="39936"/>
    <cellStyle name="s_DCF Matrix_1_Templates v2" xfId="39937"/>
    <cellStyle name="s_DCF Matrix_1_Templates v3" xfId="39938"/>
    <cellStyle name="s_DCFLBO Code" xfId="39939"/>
    <cellStyle name="s_DCFLBO Code_1" xfId="39940"/>
    <cellStyle name="s_DCFLBO Code_1_Templates v2" xfId="39941"/>
    <cellStyle name="s_DCFLBO Code_1_Templates v3" xfId="39942"/>
    <cellStyle name="s_DPL Valuation1022" xfId="39943"/>
    <cellStyle name="s_DPL Valuation1022_Templates v2" xfId="39944"/>
    <cellStyle name="s_DPL Valuation1022_Templates v3" xfId="39945"/>
    <cellStyle name="s_Earnings" xfId="39946"/>
    <cellStyle name="s_Earnings (2)" xfId="39947"/>
    <cellStyle name="s_Earnings (2)_1" xfId="39948"/>
    <cellStyle name="s_Earnings (2)_1_Templates v2" xfId="39949"/>
    <cellStyle name="s_Earnings (2)_1_Templates v3" xfId="39950"/>
    <cellStyle name="s_Earnings (2)_Templates v2" xfId="39951"/>
    <cellStyle name="s_Earnings (2)_Templates v3" xfId="39952"/>
    <cellStyle name="s_Earnings_1" xfId="39953"/>
    <cellStyle name="s_Earnings_1_Templates v2" xfId="39954"/>
    <cellStyle name="s_Earnings_1_Templates v3" xfId="39955"/>
    <cellStyle name="s_finsumm" xfId="39956"/>
    <cellStyle name="s_finsumm_1" xfId="39957"/>
    <cellStyle name="s_finsumm_1_Templates v2" xfId="39958"/>
    <cellStyle name="s_finsumm_1_Templates v3" xfId="39959"/>
    <cellStyle name="s_finsumm_2" xfId="39960"/>
    <cellStyle name="s_finsumm_2_Templates v2" xfId="39961"/>
    <cellStyle name="s_finsumm_2_Templates v3" xfId="39962"/>
    <cellStyle name="s_GoroWipTax-to2050_fromCo_Oct21_99" xfId="39963"/>
    <cellStyle name="s_HardInc " xfId="39964"/>
    <cellStyle name="s_Hist Inputs (2)" xfId="39965"/>
    <cellStyle name="s_Hist Inputs (2)_1" xfId="39966"/>
    <cellStyle name="s_Hist Inputs (2)_1_Templates v2" xfId="39967"/>
    <cellStyle name="s_Hist Inputs (2)_1_Templates v3" xfId="39968"/>
    <cellStyle name="s_IEL_finsumm" xfId="39969"/>
    <cellStyle name="s_IEL_finsumm_1" xfId="39970"/>
    <cellStyle name="s_IEL_finsumm_2" xfId="39971"/>
    <cellStyle name="s_IEL_finsumm_2_Templates v2" xfId="39972"/>
    <cellStyle name="s_IEL_finsumm_2_Templates v3" xfId="39973"/>
    <cellStyle name="s_IEL_finsumm_Templates v2" xfId="39974"/>
    <cellStyle name="s_IEL_finsumm_Templates v3" xfId="39975"/>
    <cellStyle name="s_IEL_finsumm1" xfId="39976"/>
    <cellStyle name="s_IEL_finsumm1_1" xfId="39977"/>
    <cellStyle name="s_IEL_finsumm1_1_Templates v2" xfId="39978"/>
    <cellStyle name="s_IEL_finsumm1_1_Templates v3" xfId="39979"/>
    <cellStyle name="s_IEL_finsumm1_2" xfId="39980"/>
    <cellStyle name="s_IEL_finsumm1_2_Templates v2" xfId="39981"/>
    <cellStyle name="s_IEL_finsumm1_2_Templates v3" xfId="39982"/>
    <cellStyle name="s_IEL_finsumm1_Templates v2" xfId="39983"/>
    <cellStyle name="s_IEL_finsumm1_Templates v3" xfId="39984"/>
    <cellStyle name="s_Lbo" xfId="39985"/>
    <cellStyle name="s_LBO Summary" xfId="39986"/>
    <cellStyle name="s_LBO Summary_1" xfId="39987"/>
    <cellStyle name="s_LBO Summary_1_Templates v2" xfId="39988"/>
    <cellStyle name="s_LBO Summary_1_Templates v3" xfId="39989"/>
    <cellStyle name="s_LBO Summary_2" xfId="39990"/>
    <cellStyle name="s_LBO Summary_2_Templates v2" xfId="39991"/>
    <cellStyle name="s_LBO Summary_2_Templates v3" xfId="39992"/>
    <cellStyle name="s_Lbo_1" xfId="39993"/>
    <cellStyle name="s_Lbo_1_Templates v2" xfId="39994"/>
    <cellStyle name="s_Lbo_1_Templates v3" xfId="39995"/>
    <cellStyle name="s_Lbo_Templates v2" xfId="39996"/>
    <cellStyle name="s_Lbo_Templates v3" xfId="39997"/>
    <cellStyle name="s_rvr_analysis_andrew" xfId="39998"/>
    <cellStyle name="s_rvr_analysis_andrew_Templates v2" xfId="39999"/>
    <cellStyle name="s_rvr_analysis_andrew_Templates v3" xfId="40000"/>
    <cellStyle name="s_Schedules" xfId="40001"/>
    <cellStyle name="s_Schedules_1" xfId="40002"/>
    <cellStyle name="s_Schedules_1_Templates v2" xfId="40003"/>
    <cellStyle name="s_Schedules_1_Templates v3" xfId="40004"/>
    <cellStyle name="s_Trans Assump" xfId="40005"/>
    <cellStyle name="s_Trans Assump (2)" xfId="40006"/>
    <cellStyle name="s_Trans Assump (2)_1" xfId="40007"/>
    <cellStyle name="s_Trans Assump (2)_1_Templates v2" xfId="40008"/>
    <cellStyle name="s_Trans Assump (2)_1_Templates v3" xfId="40009"/>
    <cellStyle name="s_Trans Assump_1" xfId="40010"/>
    <cellStyle name="s_Trans Assump_Templates v2" xfId="40011"/>
    <cellStyle name="s_Trans Assump_Templates v3" xfId="40012"/>
    <cellStyle name="s_Trans Sum" xfId="40013"/>
    <cellStyle name="s_Trans Sum_1" xfId="40014"/>
    <cellStyle name="s_Trans Sum_Templates v2" xfId="40015"/>
    <cellStyle name="s_Trans Sum_Templates v3" xfId="40016"/>
    <cellStyle name="s_Unit Price Sen. (2)" xfId="40017"/>
    <cellStyle name="s_Unit Price Sen. (2)_1" xfId="40018"/>
    <cellStyle name="s_Unit Price Sen. (2)_1_Templates v2" xfId="40019"/>
    <cellStyle name="s_Unit Price Sen. (2)_1_Templates v3" xfId="40020"/>
    <cellStyle name="s_Unit Price Sen. (2)_2" xfId="40021"/>
    <cellStyle name="s_Unit Price Sen. (2)_Templates v2" xfId="40022"/>
    <cellStyle name="s_Unit Price Sen. (2)_Templates v3" xfId="40023"/>
    <cellStyle name="Salomon Logo" xfId="40024"/>
    <cellStyle name="SAPBEXaggData" xfId="141"/>
    <cellStyle name="SAPBEXaggData 10" xfId="31867"/>
    <cellStyle name="SAPBEXaggData 11" xfId="31868"/>
    <cellStyle name="SAPBEXaggData 12" xfId="31869"/>
    <cellStyle name="SAPBEXaggData 13" xfId="31870"/>
    <cellStyle name="SAPBEXaggData 14" xfId="31871"/>
    <cellStyle name="SAPBEXaggData 15" xfId="31872"/>
    <cellStyle name="SAPBEXaggData 16" xfId="31873"/>
    <cellStyle name="SAPBEXaggData 17" xfId="31874"/>
    <cellStyle name="SAPBEXaggData 18" xfId="31875"/>
    <cellStyle name="SAPBEXaggData 19" xfId="31876"/>
    <cellStyle name="SAPBEXaggData 2" xfId="31877"/>
    <cellStyle name="SAPBEXaggData 20" xfId="31878"/>
    <cellStyle name="SAPBEXaggData 21" xfId="31879"/>
    <cellStyle name="SAPBEXaggData 22" xfId="31880"/>
    <cellStyle name="SAPBEXaggData 23" xfId="31881"/>
    <cellStyle name="SAPBEXaggData 24" xfId="31882"/>
    <cellStyle name="SAPBEXaggData 25" xfId="31883"/>
    <cellStyle name="SAPBEXaggData 26" xfId="31884"/>
    <cellStyle name="SAPBEXaggData 27" xfId="31885"/>
    <cellStyle name="SAPBEXaggData 28" xfId="31886"/>
    <cellStyle name="SAPBEXaggData 29" xfId="31887"/>
    <cellStyle name="SAPBEXaggData 3" xfId="31888"/>
    <cellStyle name="SAPBEXaggData 30" xfId="31889"/>
    <cellStyle name="SAPBEXaggData 31" xfId="31890"/>
    <cellStyle name="SAPBEXaggData 32" xfId="31891"/>
    <cellStyle name="SAPBEXaggData 4" xfId="31892"/>
    <cellStyle name="SAPBEXaggData 5" xfId="31893"/>
    <cellStyle name="SAPBEXaggData 6" xfId="31894"/>
    <cellStyle name="SAPBEXaggData 7" xfId="31895"/>
    <cellStyle name="SAPBEXaggData 8" xfId="31896"/>
    <cellStyle name="SAPBEXaggData 9" xfId="31897"/>
    <cellStyle name="SAPBEXaggDataEmph" xfId="142"/>
    <cellStyle name="SAPBEXaggDataEmph 10" xfId="31898"/>
    <cellStyle name="SAPBEXaggDataEmph 11" xfId="31899"/>
    <cellStyle name="SAPBEXaggDataEmph 12" xfId="31900"/>
    <cellStyle name="SAPBEXaggDataEmph 13" xfId="31901"/>
    <cellStyle name="SAPBEXaggDataEmph 14" xfId="31902"/>
    <cellStyle name="SAPBEXaggDataEmph 15" xfId="31903"/>
    <cellStyle name="SAPBEXaggDataEmph 16" xfId="31904"/>
    <cellStyle name="SAPBEXaggDataEmph 17" xfId="31905"/>
    <cellStyle name="SAPBEXaggDataEmph 18" xfId="31906"/>
    <cellStyle name="SAPBEXaggDataEmph 19" xfId="31907"/>
    <cellStyle name="SAPBEXaggDataEmph 2" xfId="31908"/>
    <cellStyle name="SAPBEXaggDataEmph 20" xfId="31909"/>
    <cellStyle name="SAPBEXaggDataEmph 21" xfId="31910"/>
    <cellStyle name="SAPBEXaggDataEmph 22" xfId="31911"/>
    <cellStyle name="SAPBEXaggDataEmph 23" xfId="31912"/>
    <cellStyle name="SAPBEXaggDataEmph 24" xfId="31913"/>
    <cellStyle name="SAPBEXaggDataEmph 25" xfId="31914"/>
    <cellStyle name="SAPBEXaggDataEmph 26" xfId="31915"/>
    <cellStyle name="SAPBEXaggDataEmph 27" xfId="31916"/>
    <cellStyle name="SAPBEXaggDataEmph 28" xfId="31917"/>
    <cellStyle name="SAPBEXaggDataEmph 29" xfId="31918"/>
    <cellStyle name="SAPBEXaggDataEmph 3" xfId="31919"/>
    <cellStyle name="SAPBEXaggDataEmph 30" xfId="31920"/>
    <cellStyle name="SAPBEXaggDataEmph 31" xfId="31921"/>
    <cellStyle name="SAPBEXaggDataEmph 32" xfId="31922"/>
    <cellStyle name="SAPBEXaggDataEmph 4" xfId="31923"/>
    <cellStyle name="SAPBEXaggDataEmph 5" xfId="31924"/>
    <cellStyle name="SAPBEXaggDataEmph 6" xfId="31925"/>
    <cellStyle name="SAPBEXaggDataEmph 7" xfId="31926"/>
    <cellStyle name="SAPBEXaggDataEmph 8" xfId="31927"/>
    <cellStyle name="SAPBEXaggDataEmph 9" xfId="31928"/>
    <cellStyle name="SAPBEXaggItem" xfId="143"/>
    <cellStyle name="SAPBEXaggItem 10" xfId="31929"/>
    <cellStyle name="SAPBEXaggItem 11" xfId="31930"/>
    <cellStyle name="SAPBEXaggItem 12" xfId="31931"/>
    <cellStyle name="SAPBEXaggItem 13" xfId="31932"/>
    <cellStyle name="SAPBEXaggItem 14" xfId="31933"/>
    <cellStyle name="SAPBEXaggItem 15" xfId="31934"/>
    <cellStyle name="SAPBEXaggItem 16" xfId="31935"/>
    <cellStyle name="SAPBEXaggItem 17" xfId="31936"/>
    <cellStyle name="SAPBEXaggItem 18" xfId="31937"/>
    <cellStyle name="SAPBEXaggItem 19" xfId="31938"/>
    <cellStyle name="SAPBEXaggItem 2" xfId="31939"/>
    <cellStyle name="SAPBEXaggItem 20" xfId="31940"/>
    <cellStyle name="SAPBEXaggItem 21" xfId="31941"/>
    <cellStyle name="SAPBEXaggItem 22" xfId="31942"/>
    <cellStyle name="SAPBEXaggItem 23" xfId="31943"/>
    <cellStyle name="SAPBEXaggItem 24" xfId="31944"/>
    <cellStyle name="SAPBEXaggItem 25" xfId="31945"/>
    <cellStyle name="SAPBEXaggItem 26" xfId="31946"/>
    <cellStyle name="SAPBEXaggItem 27" xfId="31947"/>
    <cellStyle name="SAPBEXaggItem 28" xfId="31948"/>
    <cellStyle name="SAPBEXaggItem 29" xfId="31949"/>
    <cellStyle name="SAPBEXaggItem 3" xfId="31950"/>
    <cellStyle name="SAPBEXaggItem 30" xfId="31951"/>
    <cellStyle name="SAPBEXaggItem 31" xfId="31952"/>
    <cellStyle name="SAPBEXaggItem 32" xfId="31953"/>
    <cellStyle name="SAPBEXaggItem 4" xfId="31954"/>
    <cellStyle name="SAPBEXaggItem 5" xfId="31955"/>
    <cellStyle name="SAPBEXaggItem 6" xfId="31956"/>
    <cellStyle name="SAPBEXaggItem 7" xfId="31957"/>
    <cellStyle name="SAPBEXaggItem 8" xfId="31958"/>
    <cellStyle name="SAPBEXaggItem 9" xfId="31959"/>
    <cellStyle name="SAPBEXaggItemX" xfId="144"/>
    <cellStyle name="SAPBEXaggItemX 10" xfId="31960"/>
    <cellStyle name="SAPBEXaggItemX 11" xfId="31961"/>
    <cellStyle name="SAPBEXaggItemX 12" xfId="31962"/>
    <cellStyle name="SAPBEXaggItemX 13" xfId="31963"/>
    <cellStyle name="SAPBEXaggItemX 14" xfId="31964"/>
    <cellStyle name="SAPBEXaggItemX 15" xfId="31965"/>
    <cellStyle name="SAPBEXaggItemX 16" xfId="31966"/>
    <cellStyle name="SAPBEXaggItemX 17" xfId="31967"/>
    <cellStyle name="SAPBEXaggItemX 18" xfId="31968"/>
    <cellStyle name="SAPBEXaggItemX 19" xfId="31969"/>
    <cellStyle name="SAPBEXaggItemX 2" xfId="31970"/>
    <cellStyle name="SAPBEXaggItemX 20" xfId="31971"/>
    <cellStyle name="SAPBEXaggItemX 21" xfId="31972"/>
    <cellStyle name="SAPBEXaggItemX 22" xfId="31973"/>
    <cellStyle name="SAPBEXaggItemX 23" xfId="31974"/>
    <cellStyle name="SAPBEXaggItemX 24" xfId="31975"/>
    <cellStyle name="SAPBEXaggItemX 25" xfId="31976"/>
    <cellStyle name="SAPBEXaggItemX 26" xfId="31977"/>
    <cellStyle name="SAPBEXaggItemX 27" xfId="31978"/>
    <cellStyle name="SAPBEXaggItemX 28" xfId="31979"/>
    <cellStyle name="SAPBEXaggItemX 29" xfId="31980"/>
    <cellStyle name="SAPBEXaggItemX 3" xfId="31981"/>
    <cellStyle name="SAPBEXaggItemX 30" xfId="31982"/>
    <cellStyle name="SAPBEXaggItemX 31" xfId="31983"/>
    <cellStyle name="SAPBEXaggItemX 32" xfId="31984"/>
    <cellStyle name="SAPBEXaggItemX 4" xfId="31985"/>
    <cellStyle name="SAPBEXaggItemX 5" xfId="31986"/>
    <cellStyle name="SAPBEXaggItemX 6" xfId="31987"/>
    <cellStyle name="SAPBEXaggItemX 7" xfId="31988"/>
    <cellStyle name="SAPBEXaggItemX 8" xfId="31989"/>
    <cellStyle name="SAPBEXaggItemX 9" xfId="31990"/>
    <cellStyle name="SAPBEXchaText" xfId="145"/>
    <cellStyle name="SAPBEXexcBad7" xfId="146"/>
    <cellStyle name="SAPBEXexcBad7 10" xfId="31991"/>
    <cellStyle name="SAPBEXexcBad7 11" xfId="31992"/>
    <cellStyle name="SAPBEXexcBad7 12" xfId="31993"/>
    <cellStyle name="SAPBEXexcBad7 13" xfId="31994"/>
    <cellStyle name="SAPBEXexcBad7 14" xfId="31995"/>
    <cellStyle name="SAPBEXexcBad7 15" xfId="31996"/>
    <cellStyle name="SAPBEXexcBad7 16" xfId="31997"/>
    <cellStyle name="SAPBEXexcBad7 17" xfId="31998"/>
    <cellStyle name="SAPBEXexcBad7 18" xfId="31999"/>
    <cellStyle name="SAPBEXexcBad7 19" xfId="32000"/>
    <cellStyle name="SAPBEXexcBad7 2" xfId="32001"/>
    <cellStyle name="SAPBEXexcBad7 20" xfId="32002"/>
    <cellStyle name="SAPBEXexcBad7 21" xfId="32003"/>
    <cellStyle name="SAPBEXexcBad7 22" xfId="32004"/>
    <cellStyle name="SAPBEXexcBad7 23" xfId="32005"/>
    <cellStyle name="SAPBEXexcBad7 24" xfId="32006"/>
    <cellStyle name="SAPBEXexcBad7 25" xfId="32007"/>
    <cellStyle name="SAPBEXexcBad7 26" xfId="32008"/>
    <cellStyle name="SAPBEXexcBad7 27" xfId="32009"/>
    <cellStyle name="SAPBEXexcBad7 28" xfId="32010"/>
    <cellStyle name="SAPBEXexcBad7 29" xfId="32011"/>
    <cellStyle name="SAPBEXexcBad7 3" xfId="32012"/>
    <cellStyle name="SAPBEXexcBad7 30" xfId="32013"/>
    <cellStyle name="SAPBEXexcBad7 31" xfId="32014"/>
    <cellStyle name="SAPBEXexcBad7 32" xfId="32015"/>
    <cellStyle name="SAPBEXexcBad7 4" xfId="32016"/>
    <cellStyle name="SAPBEXexcBad7 5" xfId="32017"/>
    <cellStyle name="SAPBEXexcBad7 6" xfId="32018"/>
    <cellStyle name="SAPBEXexcBad7 7" xfId="32019"/>
    <cellStyle name="SAPBEXexcBad7 8" xfId="32020"/>
    <cellStyle name="SAPBEXexcBad7 9" xfId="32021"/>
    <cellStyle name="SAPBEXexcBad8" xfId="147"/>
    <cellStyle name="SAPBEXexcBad8 10" xfId="32022"/>
    <cellStyle name="SAPBEXexcBad8 11" xfId="32023"/>
    <cellStyle name="SAPBEXexcBad8 12" xfId="32024"/>
    <cellStyle name="SAPBEXexcBad8 13" xfId="32025"/>
    <cellStyle name="SAPBEXexcBad8 14" xfId="32026"/>
    <cellStyle name="SAPBEXexcBad8 15" xfId="32027"/>
    <cellStyle name="SAPBEXexcBad8 16" xfId="32028"/>
    <cellStyle name="SAPBEXexcBad8 17" xfId="32029"/>
    <cellStyle name="SAPBEXexcBad8 18" xfId="32030"/>
    <cellStyle name="SAPBEXexcBad8 19" xfId="32031"/>
    <cellStyle name="SAPBEXexcBad8 2" xfId="32032"/>
    <cellStyle name="SAPBEXexcBad8 20" xfId="32033"/>
    <cellStyle name="SAPBEXexcBad8 21" xfId="32034"/>
    <cellStyle name="SAPBEXexcBad8 22" xfId="32035"/>
    <cellStyle name="SAPBEXexcBad8 23" xfId="32036"/>
    <cellStyle name="SAPBEXexcBad8 24" xfId="32037"/>
    <cellStyle name="SAPBEXexcBad8 25" xfId="32038"/>
    <cellStyle name="SAPBEXexcBad8 26" xfId="32039"/>
    <cellStyle name="SAPBEXexcBad8 27" xfId="32040"/>
    <cellStyle name="SAPBEXexcBad8 28" xfId="32041"/>
    <cellStyle name="SAPBEXexcBad8 29" xfId="32042"/>
    <cellStyle name="SAPBEXexcBad8 3" xfId="32043"/>
    <cellStyle name="SAPBEXexcBad8 30" xfId="32044"/>
    <cellStyle name="SAPBEXexcBad8 31" xfId="32045"/>
    <cellStyle name="SAPBEXexcBad8 32" xfId="32046"/>
    <cellStyle name="SAPBEXexcBad8 4" xfId="32047"/>
    <cellStyle name="SAPBEXexcBad8 5" xfId="32048"/>
    <cellStyle name="SAPBEXexcBad8 6" xfId="32049"/>
    <cellStyle name="SAPBEXexcBad8 7" xfId="32050"/>
    <cellStyle name="SAPBEXexcBad8 8" xfId="32051"/>
    <cellStyle name="SAPBEXexcBad8 9" xfId="32052"/>
    <cellStyle name="SAPBEXexcBad9" xfId="148"/>
    <cellStyle name="SAPBEXexcBad9 10" xfId="32053"/>
    <cellStyle name="SAPBEXexcBad9 11" xfId="32054"/>
    <cellStyle name="SAPBEXexcBad9 12" xfId="32055"/>
    <cellStyle name="SAPBEXexcBad9 13" xfId="32056"/>
    <cellStyle name="SAPBEXexcBad9 14" xfId="32057"/>
    <cellStyle name="SAPBEXexcBad9 15" xfId="32058"/>
    <cellStyle name="SAPBEXexcBad9 16" xfId="32059"/>
    <cellStyle name="SAPBEXexcBad9 17" xfId="32060"/>
    <cellStyle name="SAPBEXexcBad9 18" xfId="32061"/>
    <cellStyle name="SAPBEXexcBad9 19" xfId="32062"/>
    <cellStyle name="SAPBEXexcBad9 2" xfId="32063"/>
    <cellStyle name="SAPBEXexcBad9 20" xfId="32064"/>
    <cellStyle name="SAPBEXexcBad9 21" xfId="32065"/>
    <cellStyle name="SAPBEXexcBad9 22" xfId="32066"/>
    <cellStyle name="SAPBEXexcBad9 23" xfId="32067"/>
    <cellStyle name="SAPBEXexcBad9 24" xfId="32068"/>
    <cellStyle name="SAPBEXexcBad9 25" xfId="32069"/>
    <cellStyle name="SAPBEXexcBad9 26" xfId="32070"/>
    <cellStyle name="SAPBEXexcBad9 27" xfId="32071"/>
    <cellStyle name="SAPBEXexcBad9 28" xfId="32072"/>
    <cellStyle name="SAPBEXexcBad9 29" xfId="32073"/>
    <cellStyle name="SAPBEXexcBad9 3" xfId="32074"/>
    <cellStyle name="SAPBEXexcBad9 30" xfId="32075"/>
    <cellStyle name="SAPBEXexcBad9 31" xfId="32076"/>
    <cellStyle name="SAPBEXexcBad9 32" xfId="32077"/>
    <cellStyle name="SAPBEXexcBad9 4" xfId="32078"/>
    <cellStyle name="SAPBEXexcBad9 5" xfId="32079"/>
    <cellStyle name="SAPBEXexcBad9 6" xfId="32080"/>
    <cellStyle name="SAPBEXexcBad9 7" xfId="32081"/>
    <cellStyle name="SAPBEXexcBad9 8" xfId="32082"/>
    <cellStyle name="SAPBEXexcBad9 9" xfId="32083"/>
    <cellStyle name="SAPBEXexcCritical4" xfId="149"/>
    <cellStyle name="SAPBEXexcCritical4 10" xfId="32084"/>
    <cellStyle name="SAPBEXexcCritical4 11" xfId="32085"/>
    <cellStyle name="SAPBEXexcCritical4 12" xfId="32086"/>
    <cellStyle name="SAPBEXexcCritical4 13" xfId="32087"/>
    <cellStyle name="SAPBEXexcCritical4 14" xfId="32088"/>
    <cellStyle name="SAPBEXexcCritical4 15" xfId="32089"/>
    <cellStyle name="SAPBEXexcCritical4 16" xfId="32090"/>
    <cellStyle name="SAPBEXexcCritical4 17" xfId="32091"/>
    <cellStyle name="SAPBEXexcCritical4 18" xfId="32092"/>
    <cellStyle name="SAPBEXexcCritical4 19" xfId="32093"/>
    <cellStyle name="SAPBEXexcCritical4 2" xfId="32094"/>
    <cellStyle name="SAPBEXexcCritical4 20" xfId="32095"/>
    <cellStyle name="SAPBEXexcCritical4 21" xfId="32096"/>
    <cellStyle name="SAPBEXexcCritical4 22" xfId="32097"/>
    <cellStyle name="SAPBEXexcCritical4 23" xfId="32098"/>
    <cellStyle name="SAPBEXexcCritical4 24" xfId="32099"/>
    <cellStyle name="SAPBEXexcCritical4 25" xfId="32100"/>
    <cellStyle name="SAPBEXexcCritical4 26" xfId="32101"/>
    <cellStyle name="SAPBEXexcCritical4 27" xfId="32102"/>
    <cellStyle name="SAPBEXexcCritical4 28" xfId="32103"/>
    <cellStyle name="SAPBEXexcCritical4 29" xfId="32104"/>
    <cellStyle name="SAPBEXexcCritical4 3" xfId="32105"/>
    <cellStyle name="SAPBEXexcCritical4 30" xfId="32106"/>
    <cellStyle name="SAPBEXexcCritical4 31" xfId="32107"/>
    <cellStyle name="SAPBEXexcCritical4 32" xfId="32108"/>
    <cellStyle name="SAPBEXexcCritical4 4" xfId="32109"/>
    <cellStyle name="SAPBEXexcCritical4 5" xfId="32110"/>
    <cellStyle name="SAPBEXexcCritical4 6" xfId="32111"/>
    <cellStyle name="SAPBEXexcCritical4 7" xfId="32112"/>
    <cellStyle name="SAPBEXexcCritical4 8" xfId="32113"/>
    <cellStyle name="SAPBEXexcCritical4 9" xfId="32114"/>
    <cellStyle name="SAPBEXexcCritical5" xfId="150"/>
    <cellStyle name="SAPBEXexcCritical5 10" xfId="32115"/>
    <cellStyle name="SAPBEXexcCritical5 11" xfId="32116"/>
    <cellStyle name="SAPBEXexcCritical5 12" xfId="32117"/>
    <cellStyle name="SAPBEXexcCritical5 13" xfId="32118"/>
    <cellStyle name="SAPBEXexcCritical5 14" xfId="32119"/>
    <cellStyle name="SAPBEXexcCritical5 15" xfId="32120"/>
    <cellStyle name="SAPBEXexcCritical5 16" xfId="32121"/>
    <cellStyle name="SAPBEXexcCritical5 17" xfId="32122"/>
    <cellStyle name="SAPBEXexcCritical5 18" xfId="32123"/>
    <cellStyle name="SAPBEXexcCritical5 19" xfId="32124"/>
    <cellStyle name="SAPBEXexcCritical5 2" xfId="32125"/>
    <cellStyle name="SAPBEXexcCritical5 20" xfId="32126"/>
    <cellStyle name="SAPBEXexcCritical5 21" xfId="32127"/>
    <cellStyle name="SAPBEXexcCritical5 22" xfId="32128"/>
    <cellStyle name="SAPBEXexcCritical5 23" xfId="32129"/>
    <cellStyle name="SAPBEXexcCritical5 24" xfId="32130"/>
    <cellStyle name="SAPBEXexcCritical5 25" xfId="32131"/>
    <cellStyle name="SAPBEXexcCritical5 26" xfId="32132"/>
    <cellStyle name="SAPBEXexcCritical5 27" xfId="32133"/>
    <cellStyle name="SAPBEXexcCritical5 28" xfId="32134"/>
    <cellStyle name="SAPBEXexcCritical5 29" xfId="32135"/>
    <cellStyle name="SAPBEXexcCritical5 3" xfId="32136"/>
    <cellStyle name="SAPBEXexcCritical5 30" xfId="32137"/>
    <cellStyle name="SAPBEXexcCritical5 31" xfId="32138"/>
    <cellStyle name="SAPBEXexcCritical5 32" xfId="32139"/>
    <cellStyle name="SAPBEXexcCritical5 4" xfId="32140"/>
    <cellStyle name="SAPBEXexcCritical5 5" xfId="32141"/>
    <cellStyle name="SAPBEXexcCritical5 6" xfId="32142"/>
    <cellStyle name="SAPBEXexcCritical5 7" xfId="32143"/>
    <cellStyle name="SAPBEXexcCritical5 8" xfId="32144"/>
    <cellStyle name="SAPBEXexcCritical5 9" xfId="32145"/>
    <cellStyle name="SAPBEXexcCritical6" xfId="151"/>
    <cellStyle name="SAPBEXexcCritical6 10" xfId="32146"/>
    <cellStyle name="SAPBEXexcCritical6 11" xfId="32147"/>
    <cellStyle name="SAPBEXexcCritical6 12" xfId="32148"/>
    <cellStyle name="SAPBEXexcCritical6 13" xfId="32149"/>
    <cellStyle name="SAPBEXexcCritical6 14" xfId="32150"/>
    <cellStyle name="SAPBEXexcCritical6 15" xfId="32151"/>
    <cellStyle name="SAPBEXexcCritical6 16" xfId="32152"/>
    <cellStyle name="SAPBEXexcCritical6 17" xfId="32153"/>
    <cellStyle name="SAPBEXexcCritical6 18" xfId="32154"/>
    <cellStyle name="SAPBEXexcCritical6 19" xfId="32155"/>
    <cellStyle name="SAPBEXexcCritical6 2" xfId="32156"/>
    <cellStyle name="SAPBEXexcCritical6 20" xfId="32157"/>
    <cellStyle name="SAPBEXexcCritical6 21" xfId="32158"/>
    <cellStyle name="SAPBEXexcCritical6 22" xfId="32159"/>
    <cellStyle name="SAPBEXexcCritical6 23" xfId="32160"/>
    <cellStyle name="SAPBEXexcCritical6 24" xfId="32161"/>
    <cellStyle name="SAPBEXexcCritical6 25" xfId="32162"/>
    <cellStyle name="SAPBEXexcCritical6 26" xfId="32163"/>
    <cellStyle name="SAPBEXexcCritical6 27" xfId="32164"/>
    <cellStyle name="SAPBEXexcCritical6 28" xfId="32165"/>
    <cellStyle name="SAPBEXexcCritical6 29" xfId="32166"/>
    <cellStyle name="SAPBEXexcCritical6 3" xfId="32167"/>
    <cellStyle name="SAPBEXexcCritical6 30" xfId="32168"/>
    <cellStyle name="SAPBEXexcCritical6 31" xfId="32169"/>
    <cellStyle name="SAPBEXexcCritical6 32" xfId="32170"/>
    <cellStyle name="SAPBEXexcCritical6 4" xfId="32171"/>
    <cellStyle name="SAPBEXexcCritical6 5" xfId="32172"/>
    <cellStyle name="SAPBEXexcCritical6 6" xfId="32173"/>
    <cellStyle name="SAPBEXexcCritical6 7" xfId="32174"/>
    <cellStyle name="SAPBEXexcCritical6 8" xfId="32175"/>
    <cellStyle name="SAPBEXexcCritical6 9" xfId="32176"/>
    <cellStyle name="SAPBEXexcGood1" xfId="152"/>
    <cellStyle name="SAPBEXexcGood1 10" xfId="32177"/>
    <cellStyle name="SAPBEXexcGood1 11" xfId="32178"/>
    <cellStyle name="SAPBEXexcGood1 12" xfId="32179"/>
    <cellStyle name="SAPBEXexcGood1 13" xfId="32180"/>
    <cellStyle name="SAPBEXexcGood1 14" xfId="32181"/>
    <cellStyle name="SAPBEXexcGood1 15" xfId="32182"/>
    <cellStyle name="SAPBEXexcGood1 16" xfId="32183"/>
    <cellStyle name="SAPBEXexcGood1 17" xfId="32184"/>
    <cellStyle name="SAPBEXexcGood1 18" xfId="32185"/>
    <cellStyle name="SAPBEXexcGood1 19" xfId="32186"/>
    <cellStyle name="SAPBEXexcGood1 2" xfId="32187"/>
    <cellStyle name="SAPBEXexcGood1 20" xfId="32188"/>
    <cellStyle name="SAPBEXexcGood1 21" xfId="32189"/>
    <cellStyle name="SAPBEXexcGood1 22" xfId="32190"/>
    <cellStyle name="SAPBEXexcGood1 23" xfId="32191"/>
    <cellStyle name="SAPBEXexcGood1 24" xfId="32192"/>
    <cellStyle name="SAPBEXexcGood1 25" xfId="32193"/>
    <cellStyle name="SAPBEXexcGood1 26" xfId="32194"/>
    <cellStyle name="SAPBEXexcGood1 27" xfId="32195"/>
    <cellStyle name="SAPBEXexcGood1 28" xfId="32196"/>
    <cellStyle name="SAPBEXexcGood1 29" xfId="32197"/>
    <cellStyle name="SAPBEXexcGood1 3" xfId="32198"/>
    <cellStyle name="SAPBEXexcGood1 30" xfId="32199"/>
    <cellStyle name="SAPBEXexcGood1 31" xfId="32200"/>
    <cellStyle name="SAPBEXexcGood1 32" xfId="32201"/>
    <cellStyle name="SAPBEXexcGood1 4" xfId="32202"/>
    <cellStyle name="SAPBEXexcGood1 5" xfId="32203"/>
    <cellStyle name="SAPBEXexcGood1 6" xfId="32204"/>
    <cellStyle name="SAPBEXexcGood1 7" xfId="32205"/>
    <cellStyle name="SAPBEXexcGood1 8" xfId="32206"/>
    <cellStyle name="SAPBEXexcGood1 9" xfId="32207"/>
    <cellStyle name="SAPBEXexcGood2" xfId="153"/>
    <cellStyle name="SAPBEXexcGood2 10" xfId="32208"/>
    <cellStyle name="SAPBEXexcGood2 11" xfId="32209"/>
    <cellStyle name="SAPBEXexcGood2 12" xfId="32210"/>
    <cellStyle name="SAPBEXexcGood2 13" xfId="32211"/>
    <cellStyle name="SAPBEXexcGood2 14" xfId="32212"/>
    <cellStyle name="SAPBEXexcGood2 15" xfId="32213"/>
    <cellStyle name="SAPBEXexcGood2 16" xfId="32214"/>
    <cellStyle name="SAPBEXexcGood2 17" xfId="32215"/>
    <cellStyle name="SAPBEXexcGood2 18" xfId="32216"/>
    <cellStyle name="SAPBEXexcGood2 19" xfId="32217"/>
    <cellStyle name="SAPBEXexcGood2 2" xfId="32218"/>
    <cellStyle name="SAPBEXexcGood2 20" xfId="32219"/>
    <cellStyle name="SAPBEXexcGood2 21" xfId="32220"/>
    <cellStyle name="SAPBEXexcGood2 22" xfId="32221"/>
    <cellStyle name="SAPBEXexcGood2 23" xfId="32222"/>
    <cellStyle name="SAPBEXexcGood2 24" xfId="32223"/>
    <cellStyle name="SAPBEXexcGood2 25" xfId="32224"/>
    <cellStyle name="SAPBEXexcGood2 26" xfId="32225"/>
    <cellStyle name="SAPBEXexcGood2 27" xfId="32226"/>
    <cellStyle name="SAPBEXexcGood2 28" xfId="32227"/>
    <cellStyle name="SAPBEXexcGood2 29" xfId="32228"/>
    <cellStyle name="SAPBEXexcGood2 3" xfId="32229"/>
    <cellStyle name="SAPBEXexcGood2 30" xfId="32230"/>
    <cellStyle name="SAPBEXexcGood2 31" xfId="32231"/>
    <cellStyle name="SAPBEXexcGood2 32" xfId="32232"/>
    <cellStyle name="SAPBEXexcGood2 4" xfId="32233"/>
    <cellStyle name="SAPBEXexcGood2 5" xfId="32234"/>
    <cellStyle name="SAPBEXexcGood2 6" xfId="32235"/>
    <cellStyle name="SAPBEXexcGood2 7" xfId="32236"/>
    <cellStyle name="SAPBEXexcGood2 8" xfId="32237"/>
    <cellStyle name="SAPBEXexcGood2 9" xfId="32238"/>
    <cellStyle name="SAPBEXexcGood3" xfId="154"/>
    <cellStyle name="SAPBEXexcGood3 10" xfId="32239"/>
    <cellStyle name="SAPBEXexcGood3 11" xfId="32240"/>
    <cellStyle name="SAPBEXexcGood3 12" xfId="32241"/>
    <cellStyle name="SAPBEXexcGood3 13" xfId="32242"/>
    <cellStyle name="SAPBEXexcGood3 14" xfId="32243"/>
    <cellStyle name="SAPBEXexcGood3 15" xfId="32244"/>
    <cellStyle name="SAPBEXexcGood3 16" xfId="32245"/>
    <cellStyle name="SAPBEXexcGood3 17" xfId="32246"/>
    <cellStyle name="SAPBEXexcGood3 18" xfId="32247"/>
    <cellStyle name="SAPBEXexcGood3 19" xfId="32248"/>
    <cellStyle name="SAPBEXexcGood3 2" xfId="32249"/>
    <cellStyle name="SAPBEXexcGood3 20" xfId="32250"/>
    <cellStyle name="SAPBEXexcGood3 21" xfId="32251"/>
    <cellStyle name="SAPBEXexcGood3 22" xfId="32252"/>
    <cellStyle name="SAPBEXexcGood3 23" xfId="32253"/>
    <cellStyle name="SAPBEXexcGood3 24" xfId="32254"/>
    <cellStyle name="SAPBEXexcGood3 25" xfId="32255"/>
    <cellStyle name="SAPBEXexcGood3 26" xfId="32256"/>
    <cellStyle name="SAPBEXexcGood3 27" xfId="32257"/>
    <cellStyle name="SAPBEXexcGood3 28" xfId="32258"/>
    <cellStyle name="SAPBEXexcGood3 29" xfId="32259"/>
    <cellStyle name="SAPBEXexcGood3 3" xfId="32260"/>
    <cellStyle name="SAPBEXexcGood3 30" xfId="32261"/>
    <cellStyle name="SAPBEXexcGood3 31" xfId="32262"/>
    <cellStyle name="SAPBEXexcGood3 32" xfId="32263"/>
    <cellStyle name="SAPBEXexcGood3 4" xfId="32264"/>
    <cellStyle name="SAPBEXexcGood3 5" xfId="32265"/>
    <cellStyle name="SAPBEXexcGood3 6" xfId="32266"/>
    <cellStyle name="SAPBEXexcGood3 7" xfId="32267"/>
    <cellStyle name="SAPBEXexcGood3 8" xfId="32268"/>
    <cellStyle name="SAPBEXexcGood3 9" xfId="32269"/>
    <cellStyle name="SAPBEXfilterDrill" xfId="155"/>
    <cellStyle name="SAPBEXfilterItem" xfId="156"/>
    <cellStyle name="SAPBEXfilterText" xfId="157"/>
    <cellStyle name="SAPBEXformats" xfId="158"/>
    <cellStyle name="SAPBEXformats 10" xfId="32270"/>
    <cellStyle name="SAPBEXformats 11" xfId="32271"/>
    <cellStyle name="SAPBEXformats 12" xfId="32272"/>
    <cellStyle name="SAPBEXformats 13" xfId="32273"/>
    <cellStyle name="SAPBEXformats 14" xfId="32274"/>
    <cellStyle name="SAPBEXformats 15" xfId="32275"/>
    <cellStyle name="SAPBEXformats 16" xfId="32276"/>
    <cellStyle name="SAPBEXformats 17" xfId="32277"/>
    <cellStyle name="SAPBEXformats 18" xfId="32278"/>
    <cellStyle name="SAPBEXformats 19" xfId="32279"/>
    <cellStyle name="SAPBEXformats 2" xfId="32280"/>
    <cellStyle name="SAPBEXformats 20" xfId="32281"/>
    <cellStyle name="SAPBEXformats 21" xfId="32282"/>
    <cellStyle name="SAPBEXformats 22" xfId="32283"/>
    <cellStyle name="SAPBEXformats 23" xfId="32284"/>
    <cellStyle name="SAPBEXformats 24" xfId="32285"/>
    <cellStyle name="SAPBEXformats 25" xfId="32286"/>
    <cellStyle name="SAPBEXformats 26" xfId="32287"/>
    <cellStyle name="SAPBEXformats 27" xfId="32288"/>
    <cellStyle name="SAPBEXformats 28" xfId="32289"/>
    <cellStyle name="SAPBEXformats 29" xfId="32290"/>
    <cellStyle name="SAPBEXformats 3" xfId="32291"/>
    <cellStyle name="SAPBEXformats 30" xfId="32292"/>
    <cellStyle name="SAPBEXformats 31" xfId="32293"/>
    <cellStyle name="SAPBEXformats 32" xfId="32294"/>
    <cellStyle name="SAPBEXformats 4" xfId="32295"/>
    <cellStyle name="SAPBEXformats 5" xfId="32296"/>
    <cellStyle name="SAPBEXformats 6" xfId="32297"/>
    <cellStyle name="SAPBEXformats 7" xfId="32298"/>
    <cellStyle name="SAPBEXformats 8" xfId="32299"/>
    <cellStyle name="SAPBEXformats 9" xfId="32300"/>
    <cellStyle name="SAPBEXheaderItem" xfId="159"/>
    <cellStyle name="SAPBEXheaderItem 2" xfId="1917"/>
    <cellStyle name="SAPBEXheaderItem_0910 GSO Capex RRP - Final (Detail) v2 220710" xfId="32301"/>
    <cellStyle name="SAPBEXheaderText" xfId="160"/>
    <cellStyle name="SAPBEXheaderText 2" xfId="1918"/>
    <cellStyle name="SAPBEXheaderText_0910 GSO Capex RRP - Final (Detail) v2 220710" xfId="32302"/>
    <cellStyle name="SAPBEXHLevel0" xfId="161"/>
    <cellStyle name="SAPBEXHLevel0 10" xfId="32303"/>
    <cellStyle name="SAPBEXHLevel0 11" xfId="32304"/>
    <cellStyle name="SAPBEXHLevel0 12" xfId="32305"/>
    <cellStyle name="SAPBEXHLevel0 13" xfId="32306"/>
    <cellStyle name="SAPBEXHLevel0 14" xfId="32307"/>
    <cellStyle name="SAPBEXHLevel0 15" xfId="32308"/>
    <cellStyle name="SAPBEXHLevel0 16" xfId="32309"/>
    <cellStyle name="SAPBEXHLevel0 17" xfId="32310"/>
    <cellStyle name="SAPBEXHLevel0 18" xfId="32311"/>
    <cellStyle name="SAPBEXHLevel0 19" xfId="32312"/>
    <cellStyle name="SAPBEXHLevel0 2" xfId="1919"/>
    <cellStyle name="SAPBEXHLevel0 2 10" xfId="32313"/>
    <cellStyle name="SAPBEXHLevel0 2 11" xfId="32314"/>
    <cellStyle name="SAPBEXHLevel0 2 12" xfId="32315"/>
    <cellStyle name="SAPBEXHLevel0 2 13" xfId="32316"/>
    <cellStyle name="SAPBEXHLevel0 2 14" xfId="32317"/>
    <cellStyle name="SAPBEXHLevel0 2 15" xfId="32318"/>
    <cellStyle name="SAPBEXHLevel0 2 16" xfId="32319"/>
    <cellStyle name="SAPBEXHLevel0 2 17" xfId="32320"/>
    <cellStyle name="SAPBEXHLevel0 2 18" xfId="32321"/>
    <cellStyle name="SAPBEXHLevel0 2 19" xfId="32322"/>
    <cellStyle name="SAPBEXHLevel0 2 2" xfId="32323"/>
    <cellStyle name="SAPBEXHLevel0 2 20" xfId="32324"/>
    <cellStyle name="SAPBEXHLevel0 2 21" xfId="32325"/>
    <cellStyle name="SAPBEXHLevel0 2 22" xfId="32326"/>
    <cellStyle name="SAPBEXHLevel0 2 23" xfId="32327"/>
    <cellStyle name="SAPBEXHLevel0 2 24" xfId="32328"/>
    <cellStyle name="SAPBEXHLevel0 2 25" xfId="32329"/>
    <cellStyle name="SAPBEXHLevel0 2 26" xfId="32330"/>
    <cellStyle name="SAPBEXHLevel0 2 27" xfId="32331"/>
    <cellStyle name="SAPBEXHLevel0 2 28" xfId="32332"/>
    <cellStyle name="SAPBEXHLevel0 2 29" xfId="32333"/>
    <cellStyle name="SAPBEXHLevel0 2 3" xfId="32334"/>
    <cellStyle name="SAPBEXHLevel0 2 30" xfId="32335"/>
    <cellStyle name="SAPBEXHLevel0 2 31" xfId="32336"/>
    <cellStyle name="SAPBEXHLevel0 2 32" xfId="32337"/>
    <cellStyle name="SAPBEXHLevel0 2 4" xfId="32338"/>
    <cellStyle name="SAPBEXHLevel0 2 5" xfId="32339"/>
    <cellStyle name="SAPBEXHLevel0 2 6" xfId="32340"/>
    <cellStyle name="SAPBEXHLevel0 2 7" xfId="32341"/>
    <cellStyle name="SAPBEXHLevel0 2 8" xfId="32342"/>
    <cellStyle name="SAPBEXHLevel0 2 9" xfId="32343"/>
    <cellStyle name="SAPBEXHLevel0 20" xfId="32344"/>
    <cellStyle name="SAPBEXHLevel0 21" xfId="32345"/>
    <cellStyle name="SAPBEXHLevel0 22" xfId="32346"/>
    <cellStyle name="SAPBEXHLevel0 23" xfId="32347"/>
    <cellStyle name="SAPBEXHLevel0 24" xfId="32348"/>
    <cellStyle name="SAPBEXHLevel0 25" xfId="32349"/>
    <cellStyle name="SAPBEXHLevel0 26" xfId="32350"/>
    <cellStyle name="SAPBEXHLevel0 27" xfId="32351"/>
    <cellStyle name="SAPBEXHLevel0 28" xfId="32352"/>
    <cellStyle name="SAPBEXHLevel0 29" xfId="32353"/>
    <cellStyle name="SAPBEXHLevel0 3" xfId="32354"/>
    <cellStyle name="SAPBEXHLevel0 30" xfId="32355"/>
    <cellStyle name="SAPBEXHLevel0 31" xfId="32356"/>
    <cellStyle name="SAPBEXHLevel0 32" xfId="32357"/>
    <cellStyle name="SAPBEXHLevel0 33" xfId="32358"/>
    <cellStyle name="SAPBEXHLevel0 4" xfId="32359"/>
    <cellStyle name="SAPBEXHLevel0 5" xfId="32360"/>
    <cellStyle name="SAPBEXHLevel0 6" xfId="32361"/>
    <cellStyle name="SAPBEXHLevel0 7" xfId="32362"/>
    <cellStyle name="SAPBEXHLevel0 8" xfId="32363"/>
    <cellStyle name="SAPBEXHLevel0 9" xfId="32364"/>
    <cellStyle name="SAPBEXHLevel0_0910 GSO Capex RRP - Final (Detail) v2 220710" xfId="32365"/>
    <cellStyle name="SAPBEXHLevel0X" xfId="162"/>
    <cellStyle name="SAPBEXHLevel0X 10" xfId="32366"/>
    <cellStyle name="SAPBEXHLevel0X 11" xfId="32367"/>
    <cellStyle name="SAPBEXHLevel0X 12" xfId="32368"/>
    <cellStyle name="SAPBEXHLevel0X 13" xfId="32369"/>
    <cellStyle name="SAPBEXHLevel0X 14" xfId="32370"/>
    <cellStyle name="SAPBEXHLevel0X 15" xfId="32371"/>
    <cellStyle name="SAPBEXHLevel0X 16" xfId="32372"/>
    <cellStyle name="SAPBEXHLevel0X 17" xfId="32373"/>
    <cellStyle name="SAPBEXHLevel0X 18" xfId="32374"/>
    <cellStyle name="SAPBEXHLevel0X 19" xfId="32375"/>
    <cellStyle name="SAPBEXHLevel0X 2" xfId="1920"/>
    <cellStyle name="SAPBEXHLevel0X 2 10" xfId="32376"/>
    <cellStyle name="SAPBEXHLevel0X 2 11" xfId="32377"/>
    <cellStyle name="SAPBEXHLevel0X 2 12" xfId="32378"/>
    <cellStyle name="SAPBEXHLevel0X 2 13" xfId="32379"/>
    <cellStyle name="SAPBEXHLevel0X 2 14" xfId="32380"/>
    <cellStyle name="SAPBEXHLevel0X 2 15" xfId="32381"/>
    <cellStyle name="SAPBEXHLevel0X 2 16" xfId="32382"/>
    <cellStyle name="SAPBEXHLevel0X 2 17" xfId="32383"/>
    <cellStyle name="SAPBEXHLevel0X 2 18" xfId="32384"/>
    <cellStyle name="SAPBEXHLevel0X 2 19" xfId="32385"/>
    <cellStyle name="SAPBEXHLevel0X 2 2" xfId="32386"/>
    <cellStyle name="SAPBEXHLevel0X 2 20" xfId="32387"/>
    <cellStyle name="SAPBEXHLevel0X 2 21" xfId="32388"/>
    <cellStyle name="SAPBEXHLevel0X 2 22" xfId="32389"/>
    <cellStyle name="SAPBEXHLevel0X 2 23" xfId="32390"/>
    <cellStyle name="SAPBEXHLevel0X 2 24" xfId="32391"/>
    <cellStyle name="SAPBEXHLevel0X 2 25" xfId="32392"/>
    <cellStyle name="SAPBEXHLevel0X 2 26" xfId="32393"/>
    <cellStyle name="SAPBEXHLevel0X 2 27" xfId="32394"/>
    <cellStyle name="SAPBEXHLevel0X 2 28" xfId="32395"/>
    <cellStyle name="SAPBEXHLevel0X 2 29" xfId="32396"/>
    <cellStyle name="SAPBEXHLevel0X 2 3" xfId="32397"/>
    <cellStyle name="SAPBEXHLevel0X 2 30" xfId="32398"/>
    <cellStyle name="SAPBEXHLevel0X 2 31" xfId="32399"/>
    <cellStyle name="SAPBEXHLevel0X 2 32" xfId="32400"/>
    <cellStyle name="SAPBEXHLevel0X 2 4" xfId="32401"/>
    <cellStyle name="SAPBEXHLevel0X 2 5" xfId="32402"/>
    <cellStyle name="SAPBEXHLevel0X 2 6" xfId="32403"/>
    <cellStyle name="SAPBEXHLevel0X 2 7" xfId="32404"/>
    <cellStyle name="SAPBEXHLevel0X 2 8" xfId="32405"/>
    <cellStyle name="SAPBEXHLevel0X 2 9" xfId="32406"/>
    <cellStyle name="SAPBEXHLevel0X 20" xfId="32407"/>
    <cellStyle name="SAPBEXHLevel0X 21" xfId="32408"/>
    <cellStyle name="SAPBEXHLevel0X 22" xfId="32409"/>
    <cellStyle name="SAPBEXHLevel0X 23" xfId="32410"/>
    <cellStyle name="SAPBEXHLevel0X 24" xfId="32411"/>
    <cellStyle name="SAPBEXHLevel0X 25" xfId="32412"/>
    <cellStyle name="SAPBEXHLevel0X 26" xfId="32413"/>
    <cellStyle name="SAPBEXHLevel0X 27" xfId="32414"/>
    <cellStyle name="SAPBEXHLevel0X 28" xfId="32415"/>
    <cellStyle name="SAPBEXHLevel0X 29" xfId="32416"/>
    <cellStyle name="SAPBEXHLevel0X 3" xfId="32417"/>
    <cellStyle name="SAPBEXHLevel0X 30" xfId="32418"/>
    <cellStyle name="SAPBEXHLevel0X 31" xfId="32419"/>
    <cellStyle name="SAPBEXHLevel0X 32" xfId="32420"/>
    <cellStyle name="SAPBEXHLevel0X 33" xfId="32421"/>
    <cellStyle name="SAPBEXHLevel0X 4" xfId="32422"/>
    <cellStyle name="SAPBEXHLevel0X 5" xfId="32423"/>
    <cellStyle name="SAPBEXHLevel0X 6" xfId="32424"/>
    <cellStyle name="SAPBEXHLevel0X 7" xfId="32425"/>
    <cellStyle name="SAPBEXHLevel0X 8" xfId="32426"/>
    <cellStyle name="SAPBEXHLevel0X 9" xfId="32427"/>
    <cellStyle name="SAPBEXHLevel0X_0910 GSO Capex RRP - Final (Detail) v2 220710" xfId="32428"/>
    <cellStyle name="SAPBEXHLevel1" xfId="163"/>
    <cellStyle name="SAPBEXHLevel1 10" xfId="32429"/>
    <cellStyle name="SAPBEXHLevel1 11" xfId="32430"/>
    <cellStyle name="SAPBEXHLevel1 12" xfId="32431"/>
    <cellStyle name="SAPBEXHLevel1 13" xfId="32432"/>
    <cellStyle name="SAPBEXHLevel1 14" xfId="32433"/>
    <cellStyle name="SAPBEXHLevel1 15" xfId="32434"/>
    <cellStyle name="SAPBEXHLevel1 16" xfId="32435"/>
    <cellStyle name="SAPBEXHLevel1 17" xfId="32436"/>
    <cellStyle name="SAPBEXHLevel1 18" xfId="32437"/>
    <cellStyle name="SAPBEXHLevel1 19" xfId="32438"/>
    <cellStyle name="SAPBEXHLevel1 2" xfId="1921"/>
    <cellStyle name="SAPBEXHLevel1 2 10" xfId="32439"/>
    <cellStyle name="SAPBEXHLevel1 2 11" xfId="32440"/>
    <cellStyle name="SAPBEXHLevel1 2 12" xfId="32441"/>
    <cellStyle name="SAPBEXHLevel1 2 13" xfId="32442"/>
    <cellStyle name="SAPBEXHLevel1 2 14" xfId="32443"/>
    <cellStyle name="SAPBEXHLevel1 2 15" xfId="32444"/>
    <cellStyle name="SAPBEXHLevel1 2 16" xfId="32445"/>
    <cellStyle name="SAPBEXHLevel1 2 17" xfId="32446"/>
    <cellStyle name="SAPBEXHLevel1 2 18" xfId="32447"/>
    <cellStyle name="SAPBEXHLevel1 2 19" xfId="32448"/>
    <cellStyle name="SAPBEXHLevel1 2 2" xfId="32449"/>
    <cellStyle name="SAPBEXHLevel1 2 20" xfId="32450"/>
    <cellStyle name="SAPBEXHLevel1 2 21" xfId="32451"/>
    <cellStyle name="SAPBEXHLevel1 2 22" xfId="32452"/>
    <cellStyle name="SAPBEXHLevel1 2 23" xfId="32453"/>
    <cellStyle name="SAPBEXHLevel1 2 24" xfId="32454"/>
    <cellStyle name="SAPBEXHLevel1 2 25" xfId="32455"/>
    <cellStyle name="SAPBEXHLevel1 2 26" xfId="32456"/>
    <cellStyle name="SAPBEXHLevel1 2 27" xfId="32457"/>
    <cellStyle name="SAPBEXHLevel1 2 28" xfId="32458"/>
    <cellStyle name="SAPBEXHLevel1 2 29" xfId="32459"/>
    <cellStyle name="SAPBEXHLevel1 2 3" xfId="32460"/>
    <cellStyle name="SAPBEXHLevel1 2 30" xfId="32461"/>
    <cellStyle name="SAPBEXHLevel1 2 31" xfId="32462"/>
    <cellStyle name="SAPBEXHLevel1 2 32" xfId="32463"/>
    <cellStyle name="SAPBEXHLevel1 2 4" xfId="32464"/>
    <cellStyle name="SAPBEXHLevel1 2 5" xfId="32465"/>
    <cellStyle name="SAPBEXHLevel1 2 6" xfId="32466"/>
    <cellStyle name="SAPBEXHLevel1 2 7" xfId="32467"/>
    <cellStyle name="SAPBEXHLevel1 2 8" xfId="32468"/>
    <cellStyle name="SAPBEXHLevel1 2 9" xfId="32469"/>
    <cellStyle name="SAPBEXHLevel1 20" xfId="32470"/>
    <cellStyle name="SAPBEXHLevel1 21" xfId="32471"/>
    <cellStyle name="SAPBEXHLevel1 22" xfId="32472"/>
    <cellStyle name="SAPBEXHLevel1 23" xfId="32473"/>
    <cellStyle name="SAPBEXHLevel1 24" xfId="32474"/>
    <cellStyle name="SAPBEXHLevel1 25" xfId="32475"/>
    <cellStyle name="SAPBEXHLevel1 26" xfId="32476"/>
    <cellStyle name="SAPBEXHLevel1 27" xfId="32477"/>
    <cellStyle name="SAPBEXHLevel1 28" xfId="32478"/>
    <cellStyle name="SAPBEXHLevel1 29" xfId="32479"/>
    <cellStyle name="SAPBEXHLevel1 3" xfId="32480"/>
    <cellStyle name="SAPBEXHLevel1 30" xfId="32481"/>
    <cellStyle name="SAPBEXHLevel1 31" xfId="32482"/>
    <cellStyle name="SAPBEXHLevel1 32" xfId="32483"/>
    <cellStyle name="SAPBEXHLevel1 33" xfId="32484"/>
    <cellStyle name="SAPBEXHLevel1 4" xfId="32485"/>
    <cellStyle name="SAPBEXHLevel1 5" xfId="32486"/>
    <cellStyle name="SAPBEXHLevel1 6" xfId="32487"/>
    <cellStyle name="SAPBEXHLevel1 7" xfId="32488"/>
    <cellStyle name="SAPBEXHLevel1 8" xfId="32489"/>
    <cellStyle name="SAPBEXHLevel1 9" xfId="32490"/>
    <cellStyle name="SAPBEXHLevel1_0910 GSO Capex RRP - Final (Detail) v2 220710" xfId="32491"/>
    <cellStyle name="SAPBEXHLevel1X" xfId="164"/>
    <cellStyle name="SAPBEXHLevel1X 10" xfId="32492"/>
    <cellStyle name="SAPBEXHLevel1X 11" xfId="32493"/>
    <cellStyle name="SAPBEXHLevel1X 12" xfId="32494"/>
    <cellStyle name="SAPBEXHLevel1X 13" xfId="32495"/>
    <cellStyle name="SAPBEXHLevel1X 14" xfId="32496"/>
    <cellStyle name="SAPBEXHLevel1X 15" xfId="32497"/>
    <cellStyle name="SAPBEXHLevel1X 16" xfId="32498"/>
    <cellStyle name="SAPBEXHLevel1X 17" xfId="32499"/>
    <cellStyle name="SAPBEXHLevel1X 18" xfId="32500"/>
    <cellStyle name="SAPBEXHLevel1X 19" xfId="32501"/>
    <cellStyle name="SAPBEXHLevel1X 2" xfId="1922"/>
    <cellStyle name="SAPBEXHLevel1X 2 10" xfId="32502"/>
    <cellStyle name="SAPBEXHLevel1X 2 11" xfId="32503"/>
    <cellStyle name="SAPBEXHLevel1X 2 12" xfId="32504"/>
    <cellStyle name="SAPBEXHLevel1X 2 13" xfId="32505"/>
    <cellStyle name="SAPBEXHLevel1X 2 14" xfId="32506"/>
    <cellStyle name="SAPBEXHLevel1X 2 15" xfId="32507"/>
    <cellStyle name="SAPBEXHLevel1X 2 16" xfId="32508"/>
    <cellStyle name="SAPBEXHLevel1X 2 17" xfId="32509"/>
    <cellStyle name="SAPBEXHLevel1X 2 18" xfId="32510"/>
    <cellStyle name="SAPBEXHLevel1X 2 19" xfId="32511"/>
    <cellStyle name="SAPBEXHLevel1X 2 2" xfId="32512"/>
    <cellStyle name="SAPBEXHLevel1X 2 20" xfId="32513"/>
    <cellStyle name="SAPBEXHLevel1X 2 21" xfId="32514"/>
    <cellStyle name="SAPBEXHLevel1X 2 22" xfId="32515"/>
    <cellStyle name="SAPBEXHLevel1X 2 23" xfId="32516"/>
    <cellStyle name="SAPBEXHLevel1X 2 24" xfId="32517"/>
    <cellStyle name="SAPBEXHLevel1X 2 25" xfId="32518"/>
    <cellStyle name="SAPBEXHLevel1X 2 26" xfId="32519"/>
    <cellStyle name="SAPBEXHLevel1X 2 27" xfId="32520"/>
    <cellStyle name="SAPBEXHLevel1X 2 28" xfId="32521"/>
    <cellStyle name="SAPBEXHLevel1X 2 29" xfId="32522"/>
    <cellStyle name="SAPBEXHLevel1X 2 3" xfId="32523"/>
    <cellStyle name="SAPBEXHLevel1X 2 30" xfId="32524"/>
    <cellStyle name="SAPBEXHLevel1X 2 31" xfId="32525"/>
    <cellStyle name="SAPBEXHLevel1X 2 32" xfId="32526"/>
    <cellStyle name="SAPBEXHLevel1X 2 4" xfId="32527"/>
    <cellStyle name="SAPBEXHLevel1X 2 5" xfId="32528"/>
    <cellStyle name="SAPBEXHLevel1X 2 6" xfId="32529"/>
    <cellStyle name="SAPBEXHLevel1X 2 7" xfId="32530"/>
    <cellStyle name="SAPBEXHLevel1X 2 8" xfId="32531"/>
    <cellStyle name="SAPBEXHLevel1X 2 9" xfId="32532"/>
    <cellStyle name="SAPBEXHLevel1X 20" xfId="32533"/>
    <cellStyle name="SAPBEXHLevel1X 21" xfId="32534"/>
    <cellStyle name="SAPBEXHLevel1X 22" xfId="32535"/>
    <cellStyle name="SAPBEXHLevel1X 23" xfId="32536"/>
    <cellStyle name="SAPBEXHLevel1X 24" xfId="32537"/>
    <cellStyle name="SAPBEXHLevel1X 25" xfId="32538"/>
    <cellStyle name="SAPBEXHLevel1X 26" xfId="32539"/>
    <cellStyle name="SAPBEXHLevel1X 27" xfId="32540"/>
    <cellStyle name="SAPBEXHLevel1X 28" xfId="32541"/>
    <cellStyle name="SAPBEXHLevel1X 29" xfId="32542"/>
    <cellStyle name="SAPBEXHLevel1X 3" xfId="32543"/>
    <cellStyle name="SAPBEXHLevel1X 30" xfId="32544"/>
    <cellStyle name="SAPBEXHLevel1X 31" xfId="32545"/>
    <cellStyle name="SAPBEXHLevel1X 32" xfId="32546"/>
    <cellStyle name="SAPBEXHLevel1X 33" xfId="32547"/>
    <cellStyle name="SAPBEXHLevel1X 4" xfId="32548"/>
    <cellStyle name="SAPBEXHLevel1X 5" xfId="32549"/>
    <cellStyle name="SAPBEXHLevel1X 6" xfId="32550"/>
    <cellStyle name="SAPBEXHLevel1X 7" xfId="32551"/>
    <cellStyle name="SAPBEXHLevel1X 8" xfId="32552"/>
    <cellStyle name="SAPBEXHLevel1X 9" xfId="32553"/>
    <cellStyle name="SAPBEXHLevel1X_0910 GSO Capex RRP - Final (Detail) v2 220710" xfId="32554"/>
    <cellStyle name="SAPBEXHLevel2" xfId="165"/>
    <cellStyle name="SAPBEXHLevel2 10" xfId="32555"/>
    <cellStyle name="SAPBEXHLevel2 11" xfId="32556"/>
    <cellStyle name="SAPBEXHLevel2 12" xfId="32557"/>
    <cellStyle name="SAPBEXHLevel2 13" xfId="32558"/>
    <cellStyle name="SAPBEXHLevel2 14" xfId="32559"/>
    <cellStyle name="SAPBEXHLevel2 15" xfId="32560"/>
    <cellStyle name="SAPBEXHLevel2 16" xfId="32561"/>
    <cellStyle name="SAPBEXHLevel2 17" xfId="32562"/>
    <cellStyle name="SAPBEXHLevel2 18" xfId="32563"/>
    <cellStyle name="SAPBEXHLevel2 19" xfId="32564"/>
    <cellStyle name="SAPBEXHLevel2 2" xfId="1923"/>
    <cellStyle name="SAPBEXHLevel2 2 10" xfId="32565"/>
    <cellStyle name="SAPBEXHLevel2 2 11" xfId="32566"/>
    <cellStyle name="SAPBEXHLevel2 2 12" xfId="32567"/>
    <cellStyle name="SAPBEXHLevel2 2 13" xfId="32568"/>
    <cellStyle name="SAPBEXHLevel2 2 14" xfId="32569"/>
    <cellStyle name="SAPBEXHLevel2 2 15" xfId="32570"/>
    <cellStyle name="SAPBEXHLevel2 2 16" xfId="32571"/>
    <cellStyle name="SAPBEXHLevel2 2 17" xfId="32572"/>
    <cellStyle name="SAPBEXHLevel2 2 18" xfId="32573"/>
    <cellStyle name="SAPBEXHLevel2 2 19" xfId="32574"/>
    <cellStyle name="SAPBEXHLevel2 2 2" xfId="32575"/>
    <cellStyle name="SAPBEXHLevel2 2 20" xfId="32576"/>
    <cellStyle name="SAPBEXHLevel2 2 21" xfId="32577"/>
    <cellStyle name="SAPBEXHLevel2 2 22" xfId="32578"/>
    <cellStyle name="SAPBEXHLevel2 2 23" xfId="32579"/>
    <cellStyle name="SAPBEXHLevel2 2 24" xfId="32580"/>
    <cellStyle name="SAPBEXHLevel2 2 25" xfId="32581"/>
    <cellStyle name="SAPBEXHLevel2 2 26" xfId="32582"/>
    <cellStyle name="SAPBEXHLevel2 2 27" xfId="32583"/>
    <cellStyle name="SAPBEXHLevel2 2 28" xfId="32584"/>
    <cellStyle name="SAPBEXHLevel2 2 29" xfId="32585"/>
    <cellStyle name="SAPBEXHLevel2 2 3" xfId="32586"/>
    <cellStyle name="SAPBEXHLevel2 2 30" xfId="32587"/>
    <cellStyle name="SAPBEXHLevel2 2 31" xfId="32588"/>
    <cellStyle name="SAPBEXHLevel2 2 32" xfId="32589"/>
    <cellStyle name="SAPBEXHLevel2 2 4" xfId="32590"/>
    <cellStyle name="SAPBEXHLevel2 2 5" xfId="32591"/>
    <cellStyle name="SAPBEXHLevel2 2 6" xfId="32592"/>
    <cellStyle name="SAPBEXHLevel2 2 7" xfId="32593"/>
    <cellStyle name="SAPBEXHLevel2 2 8" xfId="32594"/>
    <cellStyle name="SAPBEXHLevel2 2 9" xfId="32595"/>
    <cellStyle name="SAPBEXHLevel2 20" xfId="32596"/>
    <cellStyle name="SAPBEXHLevel2 21" xfId="32597"/>
    <cellStyle name="SAPBEXHLevel2 22" xfId="32598"/>
    <cellStyle name="SAPBEXHLevel2 23" xfId="32599"/>
    <cellStyle name="SAPBEXHLevel2 24" xfId="32600"/>
    <cellStyle name="SAPBEXHLevel2 25" xfId="32601"/>
    <cellStyle name="SAPBEXHLevel2 26" xfId="32602"/>
    <cellStyle name="SAPBEXHLevel2 27" xfId="32603"/>
    <cellStyle name="SAPBEXHLevel2 28" xfId="32604"/>
    <cellStyle name="SAPBEXHLevel2 29" xfId="32605"/>
    <cellStyle name="SAPBEXHLevel2 3" xfId="32606"/>
    <cellStyle name="SAPBEXHLevel2 30" xfId="32607"/>
    <cellStyle name="SAPBEXHLevel2 31" xfId="32608"/>
    <cellStyle name="SAPBEXHLevel2 32" xfId="32609"/>
    <cellStyle name="SAPBEXHLevel2 33" xfId="32610"/>
    <cellStyle name="SAPBEXHLevel2 4" xfId="32611"/>
    <cellStyle name="SAPBEXHLevel2 5" xfId="32612"/>
    <cellStyle name="SAPBEXHLevel2 6" xfId="32613"/>
    <cellStyle name="SAPBEXHLevel2 7" xfId="32614"/>
    <cellStyle name="SAPBEXHLevel2 8" xfId="32615"/>
    <cellStyle name="SAPBEXHLevel2 9" xfId="32616"/>
    <cellStyle name="SAPBEXHLevel2_0910 GSO Capex RRP - Final (Detail) v2 220710" xfId="32617"/>
    <cellStyle name="SAPBEXHLevel2X" xfId="166"/>
    <cellStyle name="SAPBEXHLevel2X 10" xfId="32618"/>
    <cellStyle name="SAPBEXHLevel2X 11" xfId="32619"/>
    <cellStyle name="SAPBEXHLevel2X 12" xfId="32620"/>
    <cellStyle name="SAPBEXHLevel2X 13" xfId="32621"/>
    <cellStyle name="SAPBEXHLevel2X 14" xfId="32622"/>
    <cellStyle name="SAPBEXHLevel2X 15" xfId="32623"/>
    <cellStyle name="SAPBEXHLevel2X 16" xfId="32624"/>
    <cellStyle name="SAPBEXHLevel2X 17" xfId="32625"/>
    <cellStyle name="SAPBEXHLevel2X 18" xfId="32626"/>
    <cellStyle name="SAPBEXHLevel2X 19" xfId="32627"/>
    <cellStyle name="SAPBEXHLevel2X 2" xfId="1924"/>
    <cellStyle name="SAPBEXHLevel2X 2 10" xfId="32628"/>
    <cellStyle name="SAPBEXHLevel2X 2 11" xfId="32629"/>
    <cellStyle name="SAPBEXHLevel2X 2 12" xfId="32630"/>
    <cellStyle name="SAPBEXHLevel2X 2 13" xfId="32631"/>
    <cellStyle name="SAPBEXHLevel2X 2 14" xfId="32632"/>
    <cellStyle name="SAPBEXHLevel2X 2 15" xfId="32633"/>
    <cellStyle name="SAPBEXHLevel2X 2 16" xfId="32634"/>
    <cellStyle name="SAPBEXHLevel2X 2 17" xfId="32635"/>
    <cellStyle name="SAPBEXHLevel2X 2 18" xfId="32636"/>
    <cellStyle name="SAPBEXHLevel2X 2 19" xfId="32637"/>
    <cellStyle name="SAPBEXHLevel2X 2 2" xfId="32638"/>
    <cellStyle name="SAPBEXHLevel2X 2 20" xfId="32639"/>
    <cellStyle name="SAPBEXHLevel2X 2 21" xfId="32640"/>
    <cellStyle name="SAPBEXHLevel2X 2 22" xfId="32641"/>
    <cellStyle name="SAPBEXHLevel2X 2 23" xfId="32642"/>
    <cellStyle name="SAPBEXHLevel2X 2 24" xfId="32643"/>
    <cellStyle name="SAPBEXHLevel2X 2 25" xfId="32644"/>
    <cellStyle name="SAPBEXHLevel2X 2 26" xfId="32645"/>
    <cellStyle name="SAPBEXHLevel2X 2 27" xfId="32646"/>
    <cellStyle name="SAPBEXHLevel2X 2 28" xfId="32647"/>
    <cellStyle name="SAPBEXHLevel2X 2 29" xfId="32648"/>
    <cellStyle name="SAPBEXHLevel2X 2 3" xfId="32649"/>
    <cellStyle name="SAPBEXHLevel2X 2 30" xfId="32650"/>
    <cellStyle name="SAPBEXHLevel2X 2 31" xfId="32651"/>
    <cellStyle name="SAPBEXHLevel2X 2 32" xfId="32652"/>
    <cellStyle name="SAPBEXHLevel2X 2 4" xfId="32653"/>
    <cellStyle name="SAPBEXHLevel2X 2 5" xfId="32654"/>
    <cellStyle name="SAPBEXHLevel2X 2 6" xfId="32655"/>
    <cellStyle name="SAPBEXHLevel2X 2 7" xfId="32656"/>
    <cellStyle name="SAPBEXHLevel2X 2 8" xfId="32657"/>
    <cellStyle name="SAPBEXHLevel2X 2 9" xfId="32658"/>
    <cellStyle name="SAPBEXHLevel2X 20" xfId="32659"/>
    <cellStyle name="SAPBEXHLevel2X 21" xfId="32660"/>
    <cellStyle name="SAPBEXHLevel2X 22" xfId="32661"/>
    <cellStyle name="SAPBEXHLevel2X 23" xfId="32662"/>
    <cellStyle name="SAPBEXHLevel2X 24" xfId="32663"/>
    <cellStyle name="SAPBEXHLevel2X 25" xfId="32664"/>
    <cellStyle name="SAPBEXHLevel2X 26" xfId="32665"/>
    <cellStyle name="SAPBEXHLevel2X 27" xfId="32666"/>
    <cellStyle name="SAPBEXHLevel2X 28" xfId="32667"/>
    <cellStyle name="SAPBEXHLevel2X 29" xfId="32668"/>
    <cellStyle name="SAPBEXHLevel2X 3" xfId="32669"/>
    <cellStyle name="SAPBEXHLevel2X 30" xfId="32670"/>
    <cellStyle name="SAPBEXHLevel2X 31" xfId="32671"/>
    <cellStyle name="SAPBEXHLevel2X 32" xfId="32672"/>
    <cellStyle name="SAPBEXHLevel2X 33" xfId="32673"/>
    <cellStyle name="SAPBEXHLevel2X 4" xfId="32674"/>
    <cellStyle name="SAPBEXHLevel2X 5" xfId="32675"/>
    <cellStyle name="SAPBEXHLevel2X 6" xfId="32676"/>
    <cellStyle name="SAPBEXHLevel2X 7" xfId="32677"/>
    <cellStyle name="SAPBEXHLevel2X 8" xfId="32678"/>
    <cellStyle name="SAPBEXHLevel2X 9" xfId="32679"/>
    <cellStyle name="SAPBEXHLevel2X_0910 GSO Capex RRP - Final (Detail) v2 220710" xfId="32680"/>
    <cellStyle name="SAPBEXHLevel3" xfId="167"/>
    <cellStyle name="SAPBEXHLevel3 10" xfId="32681"/>
    <cellStyle name="SAPBEXHLevel3 11" xfId="32682"/>
    <cellStyle name="SAPBEXHLevel3 12" xfId="32683"/>
    <cellStyle name="SAPBEXHLevel3 13" xfId="32684"/>
    <cellStyle name="SAPBEXHLevel3 14" xfId="32685"/>
    <cellStyle name="SAPBEXHLevel3 15" xfId="32686"/>
    <cellStyle name="SAPBEXHLevel3 16" xfId="32687"/>
    <cellStyle name="SAPBEXHLevel3 17" xfId="32688"/>
    <cellStyle name="SAPBEXHLevel3 18" xfId="32689"/>
    <cellStyle name="SAPBEXHLevel3 19" xfId="32690"/>
    <cellStyle name="SAPBEXHLevel3 2" xfId="1925"/>
    <cellStyle name="SAPBEXHLevel3 2 10" xfId="32691"/>
    <cellStyle name="SAPBEXHLevel3 2 11" xfId="32692"/>
    <cellStyle name="SAPBEXHLevel3 2 12" xfId="32693"/>
    <cellStyle name="SAPBEXHLevel3 2 13" xfId="32694"/>
    <cellStyle name="SAPBEXHLevel3 2 14" xfId="32695"/>
    <cellStyle name="SAPBEXHLevel3 2 15" xfId="32696"/>
    <cellStyle name="SAPBEXHLevel3 2 16" xfId="32697"/>
    <cellStyle name="SAPBEXHLevel3 2 17" xfId="32698"/>
    <cellStyle name="SAPBEXHLevel3 2 18" xfId="32699"/>
    <cellStyle name="SAPBEXHLevel3 2 19" xfId="32700"/>
    <cellStyle name="SAPBEXHLevel3 2 2" xfId="32701"/>
    <cellStyle name="SAPBEXHLevel3 2 20" xfId="32702"/>
    <cellStyle name="SAPBEXHLevel3 2 21" xfId="32703"/>
    <cellStyle name="SAPBEXHLevel3 2 22" xfId="32704"/>
    <cellStyle name="SAPBEXHLevel3 2 23" xfId="32705"/>
    <cellStyle name="SAPBEXHLevel3 2 24" xfId="32706"/>
    <cellStyle name="SAPBEXHLevel3 2 25" xfId="32707"/>
    <cellStyle name="SAPBEXHLevel3 2 26" xfId="32708"/>
    <cellStyle name="SAPBEXHLevel3 2 27" xfId="32709"/>
    <cellStyle name="SAPBEXHLevel3 2 28" xfId="32710"/>
    <cellStyle name="SAPBEXHLevel3 2 29" xfId="32711"/>
    <cellStyle name="SAPBEXHLevel3 2 3" xfId="32712"/>
    <cellStyle name="SAPBEXHLevel3 2 30" xfId="32713"/>
    <cellStyle name="SAPBEXHLevel3 2 31" xfId="32714"/>
    <cellStyle name="SAPBEXHLevel3 2 32" xfId="32715"/>
    <cellStyle name="SAPBEXHLevel3 2 4" xfId="32716"/>
    <cellStyle name="SAPBEXHLevel3 2 5" xfId="32717"/>
    <cellStyle name="SAPBEXHLevel3 2 6" xfId="32718"/>
    <cellStyle name="SAPBEXHLevel3 2 7" xfId="32719"/>
    <cellStyle name="SAPBEXHLevel3 2 8" xfId="32720"/>
    <cellStyle name="SAPBEXHLevel3 2 9" xfId="32721"/>
    <cellStyle name="SAPBEXHLevel3 20" xfId="32722"/>
    <cellStyle name="SAPBEXHLevel3 21" xfId="32723"/>
    <cellStyle name="SAPBEXHLevel3 22" xfId="32724"/>
    <cellStyle name="SAPBEXHLevel3 23" xfId="32725"/>
    <cellStyle name="SAPBEXHLevel3 24" xfId="32726"/>
    <cellStyle name="SAPBEXHLevel3 25" xfId="32727"/>
    <cellStyle name="SAPBEXHLevel3 26" xfId="32728"/>
    <cellStyle name="SAPBEXHLevel3 27" xfId="32729"/>
    <cellStyle name="SAPBEXHLevel3 28" xfId="32730"/>
    <cellStyle name="SAPBEXHLevel3 29" xfId="32731"/>
    <cellStyle name="SAPBEXHLevel3 3" xfId="32732"/>
    <cellStyle name="SAPBEXHLevel3 30" xfId="32733"/>
    <cellStyle name="SAPBEXHLevel3 31" xfId="32734"/>
    <cellStyle name="SAPBEXHLevel3 32" xfId="32735"/>
    <cellStyle name="SAPBEXHLevel3 33" xfId="32736"/>
    <cellStyle name="SAPBEXHLevel3 4" xfId="32737"/>
    <cellStyle name="SAPBEXHLevel3 5" xfId="32738"/>
    <cellStyle name="SAPBEXHLevel3 6" xfId="32739"/>
    <cellStyle name="SAPBEXHLevel3 7" xfId="32740"/>
    <cellStyle name="SAPBEXHLevel3 8" xfId="32741"/>
    <cellStyle name="SAPBEXHLevel3 9" xfId="32742"/>
    <cellStyle name="SAPBEXHLevel3_0910 GSO Capex RRP - Final (Detail) v2 220710" xfId="32743"/>
    <cellStyle name="SAPBEXHLevel3X" xfId="168"/>
    <cellStyle name="SAPBEXHLevel3X 10" xfId="32744"/>
    <cellStyle name="SAPBEXHLevel3X 11" xfId="32745"/>
    <cellStyle name="SAPBEXHLevel3X 12" xfId="32746"/>
    <cellStyle name="SAPBEXHLevel3X 13" xfId="32747"/>
    <cellStyle name="SAPBEXHLevel3X 14" xfId="32748"/>
    <cellStyle name="SAPBEXHLevel3X 15" xfId="32749"/>
    <cellStyle name="SAPBEXHLevel3X 16" xfId="32750"/>
    <cellStyle name="SAPBEXHLevel3X 17" xfId="32751"/>
    <cellStyle name="SAPBEXHLevel3X 18" xfId="32752"/>
    <cellStyle name="SAPBEXHLevel3X 19" xfId="32753"/>
    <cellStyle name="SAPBEXHLevel3X 2" xfId="1926"/>
    <cellStyle name="SAPBEXHLevel3X 2 10" xfId="32754"/>
    <cellStyle name="SAPBEXHLevel3X 2 11" xfId="32755"/>
    <cellStyle name="SAPBEXHLevel3X 2 12" xfId="32756"/>
    <cellStyle name="SAPBEXHLevel3X 2 13" xfId="32757"/>
    <cellStyle name="SAPBEXHLevel3X 2 14" xfId="32758"/>
    <cellStyle name="SAPBEXHLevel3X 2 15" xfId="32759"/>
    <cellStyle name="SAPBEXHLevel3X 2 16" xfId="32760"/>
    <cellStyle name="SAPBEXHLevel3X 2 17" xfId="32761"/>
    <cellStyle name="SAPBEXHLevel3X 2 18" xfId="32762"/>
    <cellStyle name="SAPBEXHLevel3X 2 19" xfId="32763"/>
    <cellStyle name="SAPBEXHLevel3X 2 2" xfId="32764"/>
    <cellStyle name="SAPBEXHLevel3X 2 20" xfId="32765"/>
    <cellStyle name="SAPBEXHLevel3X 2 21" xfId="32766"/>
    <cellStyle name="SAPBEXHLevel3X 2 22" xfId="32767"/>
    <cellStyle name="SAPBEXHLevel3X 2 23" xfId="32768"/>
    <cellStyle name="SAPBEXHLevel3X 2 24" xfId="32769"/>
    <cellStyle name="SAPBEXHLevel3X 2 25" xfId="32770"/>
    <cellStyle name="SAPBEXHLevel3X 2 26" xfId="32771"/>
    <cellStyle name="SAPBEXHLevel3X 2 27" xfId="32772"/>
    <cellStyle name="SAPBEXHLevel3X 2 28" xfId="32773"/>
    <cellStyle name="SAPBEXHLevel3X 2 29" xfId="32774"/>
    <cellStyle name="SAPBEXHLevel3X 2 3" xfId="32775"/>
    <cellStyle name="SAPBEXHLevel3X 2 30" xfId="32776"/>
    <cellStyle name="SAPBEXHLevel3X 2 31" xfId="32777"/>
    <cellStyle name="SAPBEXHLevel3X 2 32" xfId="32778"/>
    <cellStyle name="SAPBEXHLevel3X 2 4" xfId="32779"/>
    <cellStyle name="SAPBEXHLevel3X 2 5" xfId="32780"/>
    <cellStyle name="SAPBEXHLevel3X 2 6" xfId="32781"/>
    <cellStyle name="SAPBEXHLevel3X 2 7" xfId="32782"/>
    <cellStyle name="SAPBEXHLevel3X 2 8" xfId="32783"/>
    <cellStyle name="SAPBEXHLevel3X 2 9" xfId="32784"/>
    <cellStyle name="SAPBEXHLevel3X 20" xfId="32785"/>
    <cellStyle name="SAPBEXHLevel3X 21" xfId="32786"/>
    <cellStyle name="SAPBEXHLevel3X 22" xfId="32787"/>
    <cellStyle name="SAPBEXHLevel3X 23" xfId="32788"/>
    <cellStyle name="SAPBEXHLevel3X 24" xfId="32789"/>
    <cellStyle name="SAPBEXHLevel3X 25" xfId="32790"/>
    <cellStyle name="SAPBEXHLevel3X 26" xfId="32791"/>
    <cellStyle name="SAPBEXHLevel3X 27" xfId="32792"/>
    <cellStyle name="SAPBEXHLevel3X 28" xfId="32793"/>
    <cellStyle name="SAPBEXHLevel3X 29" xfId="32794"/>
    <cellStyle name="SAPBEXHLevel3X 3" xfId="32795"/>
    <cellStyle name="SAPBEXHLevel3X 30" xfId="32796"/>
    <cellStyle name="SAPBEXHLevel3X 31" xfId="32797"/>
    <cellStyle name="SAPBEXHLevel3X 32" xfId="32798"/>
    <cellStyle name="SAPBEXHLevel3X 33" xfId="32799"/>
    <cellStyle name="SAPBEXHLevel3X 4" xfId="32800"/>
    <cellStyle name="SAPBEXHLevel3X 5" xfId="32801"/>
    <cellStyle name="SAPBEXHLevel3X 6" xfId="32802"/>
    <cellStyle name="SAPBEXHLevel3X 7" xfId="32803"/>
    <cellStyle name="SAPBEXHLevel3X 8" xfId="32804"/>
    <cellStyle name="SAPBEXHLevel3X 9" xfId="32805"/>
    <cellStyle name="SAPBEXHLevel3X_0910 GSO Capex RRP - Final (Detail) v2 220710" xfId="32806"/>
    <cellStyle name="SAPBEXinputData" xfId="169"/>
    <cellStyle name="SAPBEXinputData 10" xfId="32807"/>
    <cellStyle name="SAPBEXinputData 11" xfId="32808"/>
    <cellStyle name="SAPBEXinputData 12" xfId="32809"/>
    <cellStyle name="SAPBEXinputData 13" xfId="32810"/>
    <cellStyle name="SAPBEXinputData 14" xfId="32811"/>
    <cellStyle name="SAPBEXinputData 15" xfId="32812"/>
    <cellStyle name="SAPBEXinputData 16" xfId="32813"/>
    <cellStyle name="SAPBEXinputData 17" xfId="32814"/>
    <cellStyle name="SAPBEXinputData 18" xfId="32815"/>
    <cellStyle name="SAPBEXinputData 2" xfId="1927"/>
    <cellStyle name="SAPBEXinputData 2 10" xfId="32816"/>
    <cellStyle name="SAPBEXinputData 2 11" xfId="32817"/>
    <cellStyle name="SAPBEXinputData 2 12" xfId="32818"/>
    <cellStyle name="SAPBEXinputData 2 13" xfId="32819"/>
    <cellStyle name="SAPBEXinputData 2 14" xfId="32820"/>
    <cellStyle name="SAPBEXinputData 2 15" xfId="32821"/>
    <cellStyle name="SAPBEXinputData 2 16" xfId="32822"/>
    <cellStyle name="SAPBEXinputData 2 17" xfId="32823"/>
    <cellStyle name="SAPBEXinputData 2 2" xfId="1928"/>
    <cellStyle name="SAPBEXinputData 2 2 10" xfId="32824"/>
    <cellStyle name="SAPBEXinputData 2 2 11" xfId="32825"/>
    <cellStyle name="SAPBEXinputData 2 2 12" xfId="32826"/>
    <cellStyle name="SAPBEXinputData 2 2 13" xfId="32827"/>
    <cellStyle name="SAPBEXinputData 2 2 14" xfId="32828"/>
    <cellStyle name="SAPBEXinputData 2 2 15" xfId="32829"/>
    <cellStyle name="SAPBEXinputData 2 2 16" xfId="32830"/>
    <cellStyle name="SAPBEXinputData 2 2 17" xfId="32831"/>
    <cellStyle name="SAPBEXinputData 2 2 18" xfId="32832"/>
    <cellStyle name="SAPBEXinputData 2 2 19" xfId="32833"/>
    <cellStyle name="SAPBEXinputData 2 2 2" xfId="32834"/>
    <cellStyle name="SAPBEXinputData 2 2 2 10" xfId="40025"/>
    <cellStyle name="SAPBEXinputData 2 2 2 11" xfId="40026"/>
    <cellStyle name="SAPBEXinputData 2 2 2 12" xfId="40027"/>
    <cellStyle name="SAPBEXinputData 2 2 2 13" xfId="40028"/>
    <cellStyle name="SAPBEXinputData 2 2 2 2" xfId="40029"/>
    <cellStyle name="SAPBEXinputData 2 2 2 3" xfId="40030"/>
    <cellStyle name="SAPBEXinputData 2 2 2 4" xfId="40031"/>
    <cellStyle name="SAPBEXinputData 2 2 2 5" xfId="40032"/>
    <cellStyle name="SAPBEXinputData 2 2 2 6" xfId="40033"/>
    <cellStyle name="SAPBEXinputData 2 2 2 7" xfId="40034"/>
    <cellStyle name="SAPBEXinputData 2 2 2 8" xfId="40035"/>
    <cellStyle name="SAPBEXinputData 2 2 2 9" xfId="40036"/>
    <cellStyle name="SAPBEXinputData 2 2 20" xfId="32835"/>
    <cellStyle name="SAPBEXinputData 2 2 21" xfId="32836"/>
    <cellStyle name="SAPBEXinputData 2 2 22" xfId="32837"/>
    <cellStyle name="SAPBEXinputData 2 2 23" xfId="32838"/>
    <cellStyle name="SAPBEXinputData 2 2 24" xfId="32839"/>
    <cellStyle name="SAPBEXinputData 2 2 25" xfId="32840"/>
    <cellStyle name="SAPBEXinputData 2 2 26" xfId="32841"/>
    <cellStyle name="SAPBEXinputData 2 2 27" xfId="32842"/>
    <cellStyle name="SAPBEXinputData 2 2 28" xfId="32843"/>
    <cellStyle name="SAPBEXinputData 2 2 29" xfId="32844"/>
    <cellStyle name="SAPBEXinputData 2 2 3" xfId="32845"/>
    <cellStyle name="SAPBEXinputData 2 2 30" xfId="32846"/>
    <cellStyle name="SAPBEXinputData 2 2 4" xfId="32847"/>
    <cellStyle name="SAPBEXinputData 2 2 5" xfId="32848"/>
    <cellStyle name="SAPBEXinputData 2 2 6" xfId="32849"/>
    <cellStyle name="SAPBEXinputData 2 2 7" xfId="32850"/>
    <cellStyle name="SAPBEXinputData 2 2 8" xfId="32851"/>
    <cellStyle name="SAPBEXinputData 2 2 9" xfId="32852"/>
    <cellStyle name="SAPBEXinputData 2 3" xfId="1929"/>
    <cellStyle name="SAPBEXinputData 2 3 10" xfId="32853"/>
    <cellStyle name="SAPBEXinputData 2 3 11" xfId="32854"/>
    <cellStyle name="SAPBEXinputData 2 3 12" xfId="32855"/>
    <cellStyle name="SAPBEXinputData 2 3 13" xfId="32856"/>
    <cellStyle name="SAPBEXinputData 2 3 14" xfId="32857"/>
    <cellStyle name="SAPBEXinputData 2 3 15" xfId="32858"/>
    <cellStyle name="SAPBEXinputData 2 3 16" xfId="32859"/>
    <cellStyle name="SAPBEXinputData 2 3 17" xfId="32860"/>
    <cellStyle name="SAPBEXinputData 2 3 18" xfId="32861"/>
    <cellStyle name="SAPBEXinputData 2 3 19" xfId="32862"/>
    <cellStyle name="SAPBEXinputData 2 3 2" xfId="32863"/>
    <cellStyle name="SAPBEXinputData 2 3 2 10" xfId="40037"/>
    <cellStyle name="SAPBEXinputData 2 3 2 11" xfId="40038"/>
    <cellStyle name="SAPBEXinputData 2 3 2 12" xfId="40039"/>
    <cellStyle name="SAPBEXinputData 2 3 2 13" xfId="40040"/>
    <cellStyle name="SAPBEXinputData 2 3 2 2" xfId="40041"/>
    <cellStyle name="SAPBEXinputData 2 3 2 3" xfId="40042"/>
    <cellStyle name="SAPBEXinputData 2 3 2 4" xfId="40043"/>
    <cellStyle name="SAPBEXinputData 2 3 2 5" xfId="40044"/>
    <cellStyle name="SAPBEXinputData 2 3 2 6" xfId="40045"/>
    <cellStyle name="SAPBEXinputData 2 3 2 7" xfId="40046"/>
    <cellStyle name="SAPBEXinputData 2 3 2 8" xfId="40047"/>
    <cellStyle name="SAPBEXinputData 2 3 2 9" xfId="40048"/>
    <cellStyle name="SAPBEXinputData 2 3 20" xfId="32864"/>
    <cellStyle name="SAPBEXinputData 2 3 21" xfId="32865"/>
    <cellStyle name="SAPBEXinputData 2 3 22" xfId="32866"/>
    <cellStyle name="SAPBEXinputData 2 3 23" xfId="32867"/>
    <cellStyle name="SAPBEXinputData 2 3 24" xfId="32868"/>
    <cellStyle name="SAPBEXinputData 2 3 25" xfId="32869"/>
    <cellStyle name="SAPBEXinputData 2 3 26" xfId="32870"/>
    <cellStyle name="SAPBEXinputData 2 3 27" xfId="32871"/>
    <cellStyle name="SAPBEXinputData 2 3 28" xfId="32872"/>
    <cellStyle name="SAPBEXinputData 2 3 29" xfId="32873"/>
    <cellStyle name="SAPBEXinputData 2 3 3" xfId="32874"/>
    <cellStyle name="SAPBEXinputData 2 3 30" xfId="32875"/>
    <cellStyle name="SAPBEXinputData 2 3 4" xfId="32876"/>
    <cellStyle name="SAPBEXinputData 2 3 5" xfId="32877"/>
    <cellStyle name="SAPBEXinputData 2 3 6" xfId="32878"/>
    <cellStyle name="SAPBEXinputData 2 3 7" xfId="32879"/>
    <cellStyle name="SAPBEXinputData 2 3 8" xfId="32880"/>
    <cellStyle name="SAPBEXinputData 2 3 9" xfId="32881"/>
    <cellStyle name="SAPBEXinputData 2 4" xfId="1930"/>
    <cellStyle name="SAPBEXinputData 2 4 10" xfId="32882"/>
    <cellStyle name="SAPBEXinputData 2 4 11" xfId="32883"/>
    <cellStyle name="SAPBEXinputData 2 4 12" xfId="32884"/>
    <cellStyle name="SAPBEXinputData 2 4 13" xfId="32885"/>
    <cellStyle name="SAPBEXinputData 2 4 14" xfId="32886"/>
    <cellStyle name="SAPBEXinputData 2 4 15" xfId="32887"/>
    <cellStyle name="SAPBEXinputData 2 4 16" xfId="32888"/>
    <cellStyle name="SAPBEXinputData 2 4 17" xfId="32889"/>
    <cellStyle name="SAPBEXinputData 2 4 18" xfId="32890"/>
    <cellStyle name="SAPBEXinputData 2 4 19" xfId="32891"/>
    <cellStyle name="SAPBEXinputData 2 4 2" xfId="32892"/>
    <cellStyle name="SAPBEXinputData 2 4 2 10" xfId="40049"/>
    <cellStyle name="SAPBEXinputData 2 4 2 11" xfId="40050"/>
    <cellStyle name="SAPBEXinputData 2 4 2 12" xfId="40051"/>
    <cellStyle name="SAPBEXinputData 2 4 2 13" xfId="40052"/>
    <cellStyle name="SAPBEXinputData 2 4 2 2" xfId="40053"/>
    <cellStyle name="SAPBEXinputData 2 4 2 3" xfId="40054"/>
    <cellStyle name="SAPBEXinputData 2 4 2 4" xfId="40055"/>
    <cellStyle name="SAPBEXinputData 2 4 2 5" xfId="40056"/>
    <cellStyle name="SAPBEXinputData 2 4 2 6" xfId="40057"/>
    <cellStyle name="SAPBEXinputData 2 4 2 7" xfId="40058"/>
    <cellStyle name="SAPBEXinputData 2 4 2 8" xfId="40059"/>
    <cellStyle name="SAPBEXinputData 2 4 2 9" xfId="40060"/>
    <cellStyle name="SAPBEXinputData 2 4 20" xfId="32893"/>
    <cellStyle name="SAPBEXinputData 2 4 21" xfId="32894"/>
    <cellStyle name="SAPBEXinputData 2 4 22" xfId="32895"/>
    <cellStyle name="SAPBEXinputData 2 4 23" xfId="32896"/>
    <cellStyle name="SAPBEXinputData 2 4 24" xfId="32897"/>
    <cellStyle name="SAPBEXinputData 2 4 25" xfId="32898"/>
    <cellStyle name="SAPBEXinputData 2 4 26" xfId="32899"/>
    <cellStyle name="SAPBEXinputData 2 4 27" xfId="32900"/>
    <cellStyle name="SAPBEXinputData 2 4 28" xfId="32901"/>
    <cellStyle name="SAPBEXinputData 2 4 29" xfId="32902"/>
    <cellStyle name="SAPBEXinputData 2 4 3" xfId="32903"/>
    <cellStyle name="SAPBEXinputData 2 4 30" xfId="32904"/>
    <cellStyle name="SAPBEXinputData 2 4 4" xfId="32905"/>
    <cellStyle name="SAPBEXinputData 2 4 5" xfId="32906"/>
    <cellStyle name="SAPBEXinputData 2 4 6" xfId="32907"/>
    <cellStyle name="SAPBEXinputData 2 4 7" xfId="32908"/>
    <cellStyle name="SAPBEXinputData 2 4 8" xfId="32909"/>
    <cellStyle name="SAPBEXinputData 2 4 9" xfId="32910"/>
    <cellStyle name="SAPBEXinputData 2 5" xfId="32911"/>
    <cellStyle name="SAPBEXinputData 2 5 10" xfId="40061"/>
    <cellStyle name="SAPBEXinputData 2 5 11" xfId="40062"/>
    <cellStyle name="SAPBEXinputData 2 5 12" xfId="40063"/>
    <cellStyle name="SAPBEXinputData 2 5 13" xfId="40064"/>
    <cellStyle name="SAPBEXinputData 2 5 2" xfId="40065"/>
    <cellStyle name="SAPBEXinputData 2 5 3" xfId="40066"/>
    <cellStyle name="SAPBEXinputData 2 5 4" xfId="40067"/>
    <cellStyle name="SAPBEXinputData 2 5 5" xfId="40068"/>
    <cellStyle name="SAPBEXinputData 2 5 6" xfId="40069"/>
    <cellStyle name="SAPBEXinputData 2 5 7" xfId="40070"/>
    <cellStyle name="SAPBEXinputData 2 5 8" xfId="40071"/>
    <cellStyle name="SAPBEXinputData 2 5 9" xfId="40072"/>
    <cellStyle name="SAPBEXinputData 2 6" xfId="32912"/>
    <cellStyle name="SAPBEXinputData 2 7" xfId="32913"/>
    <cellStyle name="SAPBEXinputData 2 8" xfId="32914"/>
    <cellStyle name="SAPBEXinputData 2 9" xfId="32915"/>
    <cellStyle name="SAPBEXinputData 3" xfId="1931"/>
    <cellStyle name="SAPBEXinputData 3 10" xfId="32916"/>
    <cellStyle name="SAPBEXinputData 3 11" xfId="32917"/>
    <cellStyle name="SAPBEXinputData 3 12" xfId="32918"/>
    <cellStyle name="SAPBEXinputData 3 13" xfId="32919"/>
    <cellStyle name="SAPBEXinputData 3 14" xfId="32920"/>
    <cellStyle name="SAPBEXinputData 3 15" xfId="32921"/>
    <cellStyle name="SAPBEXinputData 3 16" xfId="32922"/>
    <cellStyle name="SAPBEXinputData 3 17" xfId="32923"/>
    <cellStyle name="SAPBEXinputData 3 18" xfId="32924"/>
    <cellStyle name="SAPBEXinputData 3 19" xfId="32925"/>
    <cellStyle name="SAPBEXinputData 3 2" xfId="32926"/>
    <cellStyle name="SAPBEXinputData 3 2 10" xfId="40073"/>
    <cellStyle name="SAPBEXinputData 3 2 11" xfId="40074"/>
    <cellStyle name="SAPBEXinputData 3 2 12" xfId="40075"/>
    <cellStyle name="SAPBEXinputData 3 2 13" xfId="40076"/>
    <cellStyle name="SAPBEXinputData 3 2 2" xfId="40077"/>
    <cellStyle name="SAPBEXinputData 3 2 3" xfId="40078"/>
    <cellStyle name="SAPBEXinputData 3 2 4" xfId="40079"/>
    <cellStyle name="SAPBEXinputData 3 2 5" xfId="40080"/>
    <cellStyle name="SAPBEXinputData 3 2 6" xfId="40081"/>
    <cellStyle name="SAPBEXinputData 3 2 7" xfId="40082"/>
    <cellStyle name="SAPBEXinputData 3 2 8" xfId="40083"/>
    <cellStyle name="SAPBEXinputData 3 2 9" xfId="40084"/>
    <cellStyle name="SAPBEXinputData 3 20" xfId="32927"/>
    <cellStyle name="SAPBEXinputData 3 21" xfId="32928"/>
    <cellStyle name="SAPBEXinputData 3 22" xfId="32929"/>
    <cellStyle name="SAPBEXinputData 3 23" xfId="32930"/>
    <cellStyle name="SAPBEXinputData 3 24" xfId="32931"/>
    <cellStyle name="SAPBEXinputData 3 25" xfId="32932"/>
    <cellStyle name="SAPBEXinputData 3 26" xfId="32933"/>
    <cellStyle name="SAPBEXinputData 3 27" xfId="32934"/>
    <cellStyle name="SAPBEXinputData 3 28" xfId="32935"/>
    <cellStyle name="SAPBEXinputData 3 29" xfId="32936"/>
    <cellStyle name="SAPBEXinputData 3 3" xfId="32937"/>
    <cellStyle name="SAPBEXinputData 3 30" xfId="32938"/>
    <cellStyle name="SAPBEXinputData 3 4" xfId="32939"/>
    <cellStyle name="SAPBEXinputData 3 5" xfId="32940"/>
    <cellStyle name="SAPBEXinputData 3 6" xfId="32941"/>
    <cellStyle name="SAPBEXinputData 3 7" xfId="32942"/>
    <cellStyle name="SAPBEXinputData 3 8" xfId="32943"/>
    <cellStyle name="SAPBEXinputData 3 9" xfId="32944"/>
    <cellStyle name="SAPBEXinputData 4" xfId="1932"/>
    <cellStyle name="SAPBEXinputData 4 10" xfId="32945"/>
    <cellStyle name="SAPBEXinputData 4 11" xfId="32946"/>
    <cellStyle name="SAPBEXinputData 4 12" xfId="32947"/>
    <cellStyle name="SAPBEXinputData 4 13" xfId="32948"/>
    <cellStyle name="SAPBEXinputData 4 14" xfId="32949"/>
    <cellStyle name="SAPBEXinputData 4 15" xfId="32950"/>
    <cellStyle name="SAPBEXinputData 4 16" xfId="32951"/>
    <cellStyle name="SAPBEXinputData 4 17" xfId="32952"/>
    <cellStyle name="SAPBEXinputData 4 18" xfId="32953"/>
    <cellStyle name="SAPBEXinputData 4 19" xfId="32954"/>
    <cellStyle name="SAPBEXinputData 4 2" xfId="32955"/>
    <cellStyle name="SAPBEXinputData 4 2 10" xfId="40085"/>
    <cellStyle name="SAPBEXinputData 4 2 11" xfId="40086"/>
    <cellStyle name="SAPBEXinputData 4 2 12" xfId="40087"/>
    <cellStyle name="SAPBEXinputData 4 2 13" xfId="40088"/>
    <cellStyle name="SAPBEXinputData 4 2 2" xfId="40089"/>
    <cellStyle name="SAPBEXinputData 4 2 3" xfId="40090"/>
    <cellStyle name="SAPBEXinputData 4 2 4" xfId="40091"/>
    <cellStyle name="SAPBEXinputData 4 2 5" xfId="40092"/>
    <cellStyle name="SAPBEXinputData 4 2 6" xfId="40093"/>
    <cellStyle name="SAPBEXinputData 4 2 7" xfId="40094"/>
    <cellStyle name="SAPBEXinputData 4 2 8" xfId="40095"/>
    <cellStyle name="SAPBEXinputData 4 2 9" xfId="40096"/>
    <cellStyle name="SAPBEXinputData 4 20" xfId="32956"/>
    <cellStyle name="SAPBEXinputData 4 21" xfId="32957"/>
    <cellStyle name="SAPBEXinputData 4 22" xfId="32958"/>
    <cellStyle name="SAPBEXinputData 4 23" xfId="32959"/>
    <cellStyle name="SAPBEXinputData 4 24" xfId="32960"/>
    <cellStyle name="SAPBEXinputData 4 25" xfId="32961"/>
    <cellStyle name="SAPBEXinputData 4 26" xfId="32962"/>
    <cellStyle name="SAPBEXinputData 4 27" xfId="32963"/>
    <cellStyle name="SAPBEXinputData 4 28" xfId="32964"/>
    <cellStyle name="SAPBEXinputData 4 29" xfId="32965"/>
    <cellStyle name="SAPBEXinputData 4 3" xfId="32966"/>
    <cellStyle name="SAPBEXinputData 4 30" xfId="32967"/>
    <cellStyle name="SAPBEXinputData 4 4" xfId="32968"/>
    <cellStyle name="SAPBEXinputData 4 5" xfId="32969"/>
    <cellStyle name="SAPBEXinputData 4 6" xfId="32970"/>
    <cellStyle name="SAPBEXinputData 4 7" xfId="32971"/>
    <cellStyle name="SAPBEXinputData 4 8" xfId="32972"/>
    <cellStyle name="SAPBEXinputData 4 9" xfId="32973"/>
    <cellStyle name="SAPBEXinputData 5" xfId="1933"/>
    <cellStyle name="SAPBEXinputData 5 10" xfId="32974"/>
    <cellStyle name="SAPBEXinputData 5 11" xfId="32975"/>
    <cellStyle name="SAPBEXinputData 5 12" xfId="32976"/>
    <cellStyle name="SAPBEXinputData 5 13" xfId="32977"/>
    <cellStyle name="SAPBEXinputData 5 14" xfId="32978"/>
    <cellStyle name="SAPBEXinputData 5 15" xfId="32979"/>
    <cellStyle name="SAPBEXinputData 5 16" xfId="32980"/>
    <cellStyle name="SAPBEXinputData 5 17" xfId="32981"/>
    <cellStyle name="SAPBEXinputData 5 18" xfId="32982"/>
    <cellStyle name="SAPBEXinputData 5 19" xfId="32983"/>
    <cellStyle name="SAPBEXinputData 5 2" xfId="32984"/>
    <cellStyle name="SAPBEXinputData 5 2 10" xfId="40097"/>
    <cellStyle name="SAPBEXinputData 5 2 11" xfId="40098"/>
    <cellStyle name="SAPBEXinputData 5 2 12" xfId="40099"/>
    <cellStyle name="SAPBEXinputData 5 2 13" xfId="40100"/>
    <cellStyle name="SAPBEXinputData 5 2 2" xfId="40101"/>
    <cellStyle name="SAPBEXinputData 5 2 3" xfId="40102"/>
    <cellStyle name="SAPBEXinputData 5 2 4" xfId="40103"/>
    <cellStyle name="SAPBEXinputData 5 2 5" xfId="40104"/>
    <cellStyle name="SAPBEXinputData 5 2 6" xfId="40105"/>
    <cellStyle name="SAPBEXinputData 5 2 7" xfId="40106"/>
    <cellStyle name="SAPBEXinputData 5 2 8" xfId="40107"/>
    <cellStyle name="SAPBEXinputData 5 2 9" xfId="40108"/>
    <cellStyle name="SAPBEXinputData 5 20" xfId="32985"/>
    <cellStyle name="SAPBEXinputData 5 21" xfId="32986"/>
    <cellStyle name="SAPBEXinputData 5 22" xfId="32987"/>
    <cellStyle name="SAPBEXinputData 5 23" xfId="32988"/>
    <cellStyle name="SAPBEXinputData 5 24" xfId="32989"/>
    <cellStyle name="SAPBEXinputData 5 25" xfId="32990"/>
    <cellStyle name="SAPBEXinputData 5 26" xfId="32991"/>
    <cellStyle name="SAPBEXinputData 5 27" xfId="32992"/>
    <cellStyle name="SAPBEXinputData 5 28" xfId="32993"/>
    <cellStyle name="SAPBEXinputData 5 29" xfId="32994"/>
    <cellStyle name="SAPBEXinputData 5 3" xfId="32995"/>
    <cellStyle name="SAPBEXinputData 5 30" xfId="32996"/>
    <cellStyle name="SAPBEXinputData 5 4" xfId="32997"/>
    <cellStyle name="SAPBEXinputData 5 5" xfId="32998"/>
    <cellStyle name="SAPBEXinputData 5 6" xfId="32999"/>
    <cellStyle name="SAPBEXinputData 5 7" xfId="33000"/>
    <cellStyle name="SAPBEXinputData 5 8" xfId="33001"/>
    <cellStyle name="SAPBEXinputData 5 9" xfId="33002"/>
    <cellStyle name="SAPBEXinputData 6" xfId="33003"/>
    <cellStyle name="SAPBEXinputData 6 10" xfId="40109"/>
    <cellStyle name="SAPBEXinputData 6 11" xfId="40110"/>
    <cellStyle name="SAPBEXinputData 6 12" xfId="40111"/>
    <cellStyle name="SAPBEXinputData 6 13" xfId="40112"/>
    <cellStyle name="SAPBEXinputData 6 2" xfId="40113"/>
    <cellStyle name="SAPBEXinputData 6 3" xfId="40114"/>
    <cellStyle name="SAPBEXinputData 6 4" xfId="40115"/>
    <cellStyle name="SAPBEXinputData 6 5" xfId="40116"/>
    <cellStyle name="SAPBEXinputData 6 6" xfId="40117"/>
    <cellStyle name="SAPBEXinputData 6 7" xfId="40118"/>
    <cellStyle name="SAPBEXinputData 6 8" xfId="40119"/>
    <cellStyle name="SAPBEXinputData 6 9" xfId="40120"/>
    <cellStyle name="SAPBEXinputData 7" xfId="33004"/>
    <cellStyle name="SAPBEXinputData 8" xfId="33005"/>
    <cellStyle name="SAPBEXinputData 9" xfId="33006"/>
    <cellStyle name="SAPBEXinputData_0910 GSO Capex RRP - Final (Detail) v2 220710" xfId="33007"/>
    <cellStyle name="SAPBEXItemHeader" xfId="170"/>
    <cellStyle name="SAPBEXItemHeader 10" xfId="33008"/>
    <cellStyle name="SAPBEXItemHeader 11" xfId="33009"/>
    <cellStyle name="SAPBEXItemHeader 12" xfId="33010"/>
    <cellStyle name="SAPBEXItemHeader 13" xfId="33011"/>
    <cellStyle name="SAPBEXItemHeader 14" xfId="33012"/>
    <cellStyle name="SAPBEXItemHeader 15" xfId="33013"/>
    <cellStyle name="SAPBEXItemHeader 16" xfId="33014"/>
    <cellStyle name="SAPBEXItemHeader 17" xfId="33015"/>
    <cellStyle name="SAPBEXItemHeader 18" xfId="33016"/>
    <cellStyle name="SAPBEXItemHeader 19" xfId="33017"/>
    <cellStyle name="SAPBEXItemHeader 2" xfId="33018"/>
    <cellStyle name="SAPBEXItemHeader 20" xfId="33019"/>
    <cellStyle name="SAPBEXItemHeader 21" xfId="33020"/>
    <cellStyle name="SAPBEXItemHeader 22" xfId="33021"/>
    <cellStyle name="SAPBEXItemHeader 23" xfId="33022"/>
    <cellStyle name="SAPBEXItemHeader 24" xfId="33023"/>
    <cellStyle name="SAPBEXItemHeader 25" xfId="33024"/>
    <cellStyle name="SAPBEXItemHeader 26" xfId="33025"/>
    <cellStyle name="SAPBEXItemHeader 27" xfId="33026"/>
    <cellStyle name="SAPBEXItemHeader 28" xfId="33027"/>
    <cellStyle name="SAPBEXItemHeader 29" xfId="33028"/>
    <cellStyle name="SAPBEXItemHeader 3" xfId="33029"/>
    <cellStyle name="SAPBEXItemHeader 30" xfId="33030"/>
    <cellStyle name="SAPBEXItemHeader 31" xfId="33031"/>
    <cellStyle name="SAPBEXItemHeader 32" xfId="33032"/>
    <cellStyle name="SAPBEXItemHeader 4" xfId="33033"/>
    <cellStyle name="SAPBEXItemHeader 5" xfId="33034"/>
    <cellStyle name="SAPBEXItemHeader 6" xfId="33035"/>
    <cellStyle name="SAPBEXItemHeader 7" xfId="33036"/>
    <cellStyle name="SAPBEXItemHeader 8" xfId="33037"/>
    <cellStyle name="SAPBEXItemHeader 9" xfId="33038"/>
    <cellStyle name="SAPBEXresData" xfId="171"/>
    <cellStyle name="SAPBEXresData 10" xfId="33039"/>
    <cellStyle name="SAPBEXresData 11" xfId="33040"/>
    <cellStyle name="SAPBEXresData 12" xfId="33041"/>
    <cellStyle name="SAPBEXresData 13" xfId="33042"/>
    <cellStyle name="SAPBEXresData 14" xfId="33043"/>
    <cellStyle name="SAPBEXresData 15" xfId="33044"/>
    <cellStyle name="SAPBEXresData 16" xfId="33045"/>
    <cellStyle name="SAPBEXresData 17" xfId="33046"/>
    <cellStyle name="SAPBEXresData 18" xfId="33047"/>
    <cellStyle name="SAPBEXresData 19" xfId="33048"/>
    <cellStyle name="SAPBEXresData 2" xfId="33049"/>
    <cellStyle name="SAPBEXresData 20" xfId="33050"/>
    <cellStyle name="SAPBEXresData 21" xfId="33051"/>
    <cellStyle name="SAPBEXresData 22" xfId="33052"/>
    <cellStyle name="SAPBEXresData 23" xfId="33053"/>
    <cellStyle name="SAPBEXresData 24" xfId="33054"/>
    <cellStyle name="SAPBEXresData 25" xfId="33055"/>
    <cellStyle name="SAPBEXresData 26" xfId="33056"/>
    <cellStyle name="SAPBEXresData 27" xfId="33057"/>
    <cellStyle name="SAPBEXresData 28" xfId="33058"/>
    <cellStyle name="SAPBEXresData 29" xfId="33059"/>
    <cellStyle name="SAPBEXresData 3" xfId="33060"/>
    <cellStyle name="SAPBEXresData 30" xfId="33061"/>
    <cellStyle name="SAPBEXresData 31" xfId="33062"/>
    <cellStyle name="SAPBEXresData 32" xfId="33063"/>
    <cellStyle name="SAPBEXresData 4" xfId="33064"/>
    <cellStyle name="SAPBEXresData 5" xfId="33065"/>
    <cellStyle name="SAPBEXresData 6" xfId="33066"/>
    <cellStyle name="SAPBEXresData 7" xfId="33067"/>
    <cellStyle name="SAPBEXresData 8" xfId="33068"/>
    <cellStyle name="SAPBEXresData 9" xfId="33069"/>
    <cellStyle name="SAPBEXresDataEmph" xfId="172"/>
    <cellStyle name="SAPBEXresDataEmph 10" xfId="33070"/>
    <cellStyle name="SAPBEXresDataEmph 11" xfId="33071"/>
    <cellStyle name="SAPBEXresDataEmph 12" xfId="33072"/>
    <cellStyle name="SAPBEXresDataEmph 13" xfId="33073"/>
    <cellStyle name="SAPBEXresDataEmph 14" xfId="33074"/>
    <cellStyle name="SAPBEXresDataEmph 15" xfId="33075"/>
    <cellStyle name="SAPBEXresDataEmph 16" xfId="33076"/>
    <cellStyle name="SAPBEXresDataEmph 17" xfId="33077"/>
    <cellStyle name="SAPBEXresDataEmph 18" xfId="33078"/>
    <cellStyle name="SAPBEXresDataEmph 19" xfId="33079"/>
    <cellStyle name="SAPBEXresDataEmph 2" xfId="33080"/>
    <cellStyle name="SAPBEXresDataEmph 20" xfId="33081"/>
    <cellStyle name="SAPBEXresDataEmph 21" xfId="33082"/>
    <cellStyle name="SAPBEXresDataEmph 22" xfId="33083"/>
    <cellStyle name="SAPBEXresDataEmph 23" xfId="33084"/>
    <cellStyle name="SAPBEXresDataEmph 24" xfId="33085"/>
    <cellStyle name="SAPBEXresDataEmph 25" xfId="33086"/>
    <cellStyle name="SAPBEXresDataEmph 26" xfId="33087"/>
    <cellStyle name="SAPBEXresDataEmph 27" xfId="33088"/>
    <cellStyle name="SAPBEXresDataEmph 28" xfId="33089"/>
    <cellStyle name="SAPBEXresDataEmph 29" xfId="33090"/>
    <cellStyle name="SAPBEXresDataEmph 3" xfId="33091"/>
    <cellStyle name="SAPBEXresDataEmph 30" xfId="33092"/>
    <cellStyle name="SAPBEXresDataEmph 31" xfId="33093"/>
    <cellStyle name="SAPBEXresDataEmph 32" xfId="33094"/>
    <cellStyle name="SAPBEXresDataEmph 4" xfId="33095"/>
    <cellStyle name="SAPBEXresDataEmph 5" xfId="33096"/>
    <cellStyle name="SAPBEXresDataEmph 6" xfId="33097"/>
    <cellStyle name="SAPBEXresDataEmph 7" xfId="33098"/>
    <cellStyle name="SAPBEXresDataEmph 8" xfId="33099"/>
    <cellStyle name="SAPBEXresDataEmph 9" xfId="33100"/>
    <cellStyle name="SAPBEXresItem" xfId="173"/>
    <cellStyle name="SAPBEXresItem 10" xfId="33101"/>
    <cellStyle name="SAPBEXresItem 11" xfId="33102"/>
    <cellStyle name="SAPBEXresItem 12" xfId="33103"/>
    <cellStyle name="SAPBEXresItem 13" xfId="33104"/>
    <cellStyle name="SAPBEXresItem 14" xfId="33105"/>
    <cellStyle name="SAPBEXresItem 15" xfId="33106"/>
    <cellStyle name="SAPBEXresItem 16" xfId="33107"/>
    <cellStyle name="SAPBEXresItem 17" xfId="33108"/>
    <cellStyle name="SAPBEXresItem 18" xfId="33109"/>
    <cellStyle name="SAPBEXresItem 19" xfId="33110"/>
    <cellStyle name="SAPBEXresItem 2" xfId="33111"/>
    <cellStyle name="SAPBEXresItem 20" xfId="33112"/>
    <cellStyle name="SAPBEXresItem 21" xfId="33113"/>
    <cellStyle name="SAPBEXresItem 22" xfId="33114"/>
    <cellStyle name="SAPBEXresItem 23" xfId="33115"/>
    <cellStyle name="SAPBEXresItem 24" xfId="33116"/>
    <cellStyle name="SAPBEXresItem 25" xfId="33117"/>
    <cellStyle name="SAPBEXresItem 26" xfId="33118"/>
    <cellStyle name="SAPBEXresItem 27" xfId="33119"/>
    <cellStyle name="SAPBEXresItem 28" xfId="33120"/>
    <cellStyle name="SAPBEXresItem 29" xfId="33121"/>
    <cellStyle name="SAPBEXresItem 3" xfId="33122"/>
    <cellStyle name="SAPBEXresItem 30" xfId="33123"/>
    <cellStyle name="SAPBEXresItem 31" xfId="33124"/>
    <cellStyle name="SAPBEXresItem 32" xfId="33125"/>
    <cellStyle name="SAPBEXresItem 4" xfId="33126"/>
    <cellStyle name="SAPBEXresItem 5" xfId="33127"/>
    <cellStyle name="SAPBEXresItem 6" xfId="33128"/>
    <cellStyle name="SAPBEXresItem 7" xfId="33129"/>
    <cellStyle name="SAPBEXresItem 8" xfId="33130"/>
    <cellStyle name="SAPBEXresItem 9" xfId="33131"/>
    <cellStyle name="SAPBEXresItemX" xfId="174"/>
    <cellStyle name="SAPBEXresItemX 10" xfId="33132"/>
    <cellStyle name="SAPBEXresItemX 11" xfId="33133"/>
    <cellStyle name="SAPBEXresItemX 12" xfId="33134"/>
    <cellStyle name="SAPBEXresItemX 13" xfId="33135"/>
    <cellStyle name="SAPBEXresItemX 14" xfId="33136"/>
    <cellStyle name="SAPBEXresItemX 15" xfId="33137"/>
    <cellStyle name="SAPBEXresItemX 16" xfId="33138"/>
    <cellStyle name="SAPBEXresItemX 17" xfId="33139"/>
    <cellStyle name="SAPBEXresItemX 18" xfId="33140"/>
    <cellStyle name="SAPBEXresItemX 19" xfId="33141"/>
    <cellStyle name="SAPBEXresItemX 2" xfId="33142"/>
    <cellStyle name="SAPBEXresItemX 20" xfId="33143"/>
    <cellStyle name="SAPBEXresItemX 21" xfId="33144"/>
    <cellStyle name="SAPBEXresItemX 22" xfId="33145"/>
    <cellStyle name="SAPBEXresItemX 23" xfId="33146"/>
    <cellStyle name="SAPBEXresItemX 24" xfId="33147"/>
    <cellStyle name="SAPBEXresItemX 25" xfId="33148"/>
    <cellStyle name="SAPBEXresItemX 26" xfId="33149"/>
    <cellStyle name="SAPBEXresItemX 27" xfId="33150"/>
    <cellStyle name="SAPBEXresItemX 28" xfId="33151"/>
    <cellStyle name="SAPBEXresItemX 29" xfId="33152"/>
    <cellStyle name="SAPBEXresItemX 3" xfId="33153"/>
    <cellStyle name="SAPBEXresItemX 30" xfId="33154"/>
    <cellStyle name="SAPBEXresItemX 31" xfId="33155"/>
    <cellStyle name="SAPBEXresItemX 32" xfId="33156"/>
    <cellStyle name="SAPBEXresItemX 4" xfId="33157"/>
    <cellStyle name="SAPBEXresItemX 5" xfId="33158"/>
    <cellStyle name="SAPBEXresItemX 6" xfId="33159"/>
    <cellStyle name="SAPBEXresItemX 7" xfId="33160"/>
    <cellStyle name="SAPBEXresItemX 8" xfId="33161"/>
    <cellStyle name="SAPBEXresItemX 9" xfId="33162"/>
    <cellStyle name="SAPBEXstdData" xfId="175"/>
    <cellStyle name="SAPBEXstdData 10" xfId="33163"/>
    <cellStyle name="SAPBEXstdData 11" xfId="33164"/>
    <cellStyle name="SAPBEXstdData 12" xfId="33165"/>
    <cellStyle name="SAPBEXstdData 13" xfId="33166"/>
    <cellStyle name="SAPBEXstdData 14" xfId="33167"/>
    <cellStyle name="SAPBEXstdData 15" xfId="33168"/>
    <cellStyle name="SAPBEXstdData 16" xfId="33169"/>
    <cellStyle name="SAPBEXstdData 17" xfId="33170"/>
    <cellStyle name="SAPBEXstdData 18" xfId="33171"/>
    <cellStyle name="SAPBEXstdData 19" xfId="33172"/>
    <cellStyle name="SAPBEXstdData 2" xfId="33173"/>
    <cellStyle name="SAPBEXstdData 20" xfId="33174"/>
    <cellStyle name="SAPBEXstdData 21" xfId="33175"/>
    <cellStyle name="SAPBEXstdData 22" xfId="33176"/>
    <cellStyle name="SAPBEXstdData 23" xfId="33177"/>
    <cellStyle name="SAPBEXstdData 24" xfId="33178"/>
    <cellStyle name="SAPBEXstdData 25" xfId="33179"/>
    <cellStyle name="SAPBEXstdData 26" xfId="33180"/>
    <cellStyle name="SAPBEXstdData 27" xfId="33181"/>
    <cellStyle name="SAPBEXstdData 28" xfId="33182"/>
    <cellStyle name="SAPBEXstdData 29" xfId="33183"/>
    <cellStyle name="SAPBEXstdData 3" xfId="33184"/>
    <cellStyle name="SAPBEXstdData 30" xfId="33185"/>
    <cellStyle name="SAPBEXstdData 31" xfId="33186"/>
    <cellStyle name="SAPBEXstdData 32" xfId="33187"/>
    <cellStyle name="SAPBEXstdData 4" xfId="33188"/>
    <cellStyle name="SAPBEXstdData 5" xfId="33189"/>
    <cellStyle name="SAPBEXstdData 6" xfId="33190"/>
    <cellStyle name="SAPBEXstdData 7" xfId="33191"/>
    <cellStyle name="SAPBEXstdData 8" xfId="33192"/>
    <cellStyle name="SAPBEXstdData 9" xfId="33193"/>
    <cellStyle name="SAPBEXstdDataEmph" xfId="176"/>
    <cellStyle name="SAPBEXstdDataEmph 10" xfId="33194"/>
    <cellStyle name="SAPBEXstdDataEmph 11" xfId="33195"/>
    <cellStyle name="SAPBEXstdDataEmph 12" xfId="33196"/>
    <cellStyle name="SAPBEXstdDataEmph 13" xfId="33197"/>
    <cellStyle name="SAPBEXstdDataEmph 14" xfId="33198"/>
    <cellStyle name="SAPBEXstdDataEmph 15" xfId="33199"/>
    <cellStyle name="SAPBEXstdDataEmph 16" xfId="33200"/>
    <cellStyle name="SAPBEXstdDataEmph 17" xfId="33201"/>
    <cellStyle name="SAPBEXstdDataEmph 18" xfId="33202"/>
    <cellStyle name="SAPBEXstdDataEmph 19" xfId="33203"/>
    <cellStyle name="SAPBEXstdDataEmph 2" xfId="33204"/>
    <cellStyle name="SAPBEXstdDataEmph 20" xfId="33205"/>
    <cellStyle name="SAPBEXstdDataEmph 21" xfId="33206"/>
    <cellStyle name="SAPBEXstdDataEmph 22" xfId="33207"/>
    <cellStyle name="SAPBEXstdDataEmph 23" xfId="33208"/>
    <cellStyle name="SAPBEXstdDataEmph 24" xfId="33209"/>
    <cellStyle name="SAPBEXstdDataEmph 25" xfId="33210"/>
    <cellStyle name="SAPBEXstdDataEmph 26" xfId="33211"/>
    <cellStyle name="SAPBEXstdDataEmph 27" xfId="33212"/>
    <cellStyle name="SAPBEXstdDataEmph 28" xfId="33213"/>
    <cellStyle name="SAPBEXstdDataEmph 29" xfId="33214"/>
    <cellStyle name="SAPBEXstdDataEmph 3" xfId="33215"/>
    <cellStyle name="SAPBEXstdDataEmph 30" xfId="33216"/>
    <cellStyle name="SAPBEXstdDataEmph 31" xfId="33217"/>
    <cellStyle name="SAPBEXstdDataEmph 32" xfId="33218"/>
    <cellStyle name="SAPBEXstdDataEmph 4" xfId="33219"/>
    <cellStyle name="SAPBEXstdDataEmph 5" xfId="33220"/>
    <cellStyle name="SAPBEXstdDataEmph 6" xfId="33221"/>
    <cellStyle name="SAPBEXstdDataEmph 7" xfId="33222"/>
    <cellStyle name="SAPBEXstdDataEmph 8" xfId="33223"/>
    <cellStyle name="SAPBEXstdDataEmph 9" xfId="33224"/>
    <cellStyle name="SAPBEXstdItem" xfId="177"/>
    <cellStyle name="SAPBEXstdItem 10" xfId="33225"/>
    <cellStyle name="SAPBEXstdItem 11" xfId="33226"/>
    <cellStyle name="SAPBEXstdItem 12" xfId="33227"/>
    <cellStyle name="SAPBEXstdItem 13" xfId="33228"/>
    <cellStyle name="SAPBEXstdItem 14" xfId="33229"/>
    <cellStyle name="SAPBEXstdItem 15" xfId="33230"/>
    <cellStyle name="SAPBEXstdItem 16" xfId="33231"/>
    <cellStyle name="SAPBEXstdItem 17" xfId="33232"/>
    <cellStyle name="SAPBEXstdItem 18" xfId="33233"/>
    <cellStyle name="SAPBEXstdItem 19" xfId="33234"/>
    <cellStyle name="SAPBEXstdItem 2" xfId="33235"/>
    <cellStyle name="SAPBEXstdItem 20" xfId="33236"/>
    <cellStyle name="SAPBEXstdItem 21" xfId="33237"/>
    <cellStyle name="SAPBEXstdItem 22" xfId="33238"/>
    <cellStyle name="SAPBEXstdItem 23" xfId="33239"/>
    <cellStyle name="SAPBEXstdItem 24" xfId="33240"/>
    <cellStyle name="SAPBEXstdItem 25" xfId="33241"/>
    <cellStyle name="SAPBEXstdItem 26" xfId="33242"/>
    <cellStyle name="SAPBEXstdItem 27" xfId="33243"/>
    <cellStyle name="SAPBEXstdItem 28" xfId="33244"/>
    <cellStyle name="SAPBEXstdItem 29" xfId="33245"/>
    <cellStyle name="SAPBEXstdItem 3" xfId="33246"/>
    <cellStyle name="SAPBEXstdItem 30" xfId="33247"/>
    <cellStyle name="SAPBEXstdItem 31" xfId="33248"/>
    <cellStyle name="SAPBEXstdItem 32" xfId="33249"/>
    <cellStyle name="SAPBEXstdItem 4" xfId="33250"/>
    <cellStyle name="SAPBEXstdItem 5" xfId="33251"/>
    <cellStyle name="SAPBEXstdItem 6" xfId="33252"/>
    <cellStyle name="SAPBEXstdItem 7" xfId="33253"/>
    <cellStyle name="SAPBEXstdItem 8" xfId="33254"/>
    <cellStyle name="SAPBEXstdItem 9" xfId="33255"/>
    <cellStyle name="SAPBEXstdItemX" xfId="178"/>
    <cellStyle name="SAPBEXstdItemX 10" xfId="33256"/>
    <cellStyle name="SAPBEXstdItemX 11" xfId="33257"/>
    <cellStyle name="SAPBEXstdItemX 12" xfId="33258"/>
    <cellStyle name="SAPBEXstdItemX 13" xfId="33259"/>
    <cellStyle name="SAPBEXstdItemX 14" xfId="33260"/>
    <cellStyle name="SAPBEXstdItemX 15" xfId="33261"/>
    <cellStyle name="SAPBEXstdItemX 16" xfId="33262"/>
    <cellStyle name="SAPBEXstdItemX 17" xfId="33263"/>
    <cellStyle name="SAPBEXstdItemX 18" xfId="33264"/>
    <cellStyle name="SAPBEXstdItemX 19" xfId="33265"/>
    <cellStyle name="SAPBEXstdItemX 2" xfId="33266"/>
    <cellStyle name="SAPBEXstdItemX 20" xfId="33267"/>
    <cellStyle name="SAPBEXstdItemX 21" xfId="33268"/>
    <cellStyle name="SAPBEXstdItemX 22" xfId="33269"/>
    <cellStyle name="SAPBEXstdItemX 23" xfId="33270"/>
    <cellStyle name="SAPBEXstdItemX 24" xfId="33271"/>
    <cellStyle name="SAPBEXstdItemX 25" xfId="33272"/>
    <cellStyle name="SAPBEXstdItemX 26" xfId="33273"/>
    <cellStyle name="SAPBEXstdItemX 27" xfId="33274"/>
    <cellStyle name="SAPBEXstdItemX 28" xfId="33275"/>
    <cellStyle name="SAPBEXstdItemX 29" xfId="33276"/>
    <cellStyle name="SAPBEXstdItemX 3" xfId="33277"/>
    <cellStyle name="SAPBEXstdItemX 30" xfId="33278"/>
    <cellStyle name="SAPBEXstdItemX 31" xfId="33279"/>
    <cellStyle name="SAPBEXstdItemX 32" xfId="33280"/>
    <cellStyle name="SAPBEXstdItemX 4" xfId="33281"/>
    <cellStyle name="SAPBEXstdItemX 5" xfId="33282"/>
    <cellStyle name="SAPBEXstdItemX 6" xfId="33283"/>
    <cellStyle name="SAPBEXstdItemX 7" xfId="33284"/>
    <cellStyle name="SAPBEXstdItemX 8" xfId="33285"/>
    <cellStyle name="SAPBEXstdItemX 9" xfId="33286"/>
    <cellStyle name="SAPBEXtitle" xfId="179"/>
    <cellStyle name="SAPBEXunassignedItem" xfId="180"/>
    <cellStyle name="SAPBEXunassignedItem 10" xfId="33287"/>
    <cellStyle name="SAPBEXunassignedItem 11" xfId="33288"/>
    <cellStyle name="SAPBEXunassignedItem 12" xfId="33289"/>
    <cellStyle name="SAPBEXunassignedItem 13" xfId="33290"/>
    <cellStyle name="SAPBEXunassignedItem 14" xfId="33291"/>
    <cellStyle name="SAPBEXunassignedItem 15" xfId="33292"/>
    <cellStyle name="SAPBEXunassignedItem 16" xfId="33293"/>
    <cellStyle name="SAPBEXunassignedItem 17" xfId="33294"/>
    <cellStyle name="SAPBEXunassignedItem 2" xfId="1934"/>
    <cellStyle name="SAPBEXunassignedItem 2 10" xfId="33295"/>
    <cellStyle name="SAPBEXunassignedItem 2 11" xfId="33296"/>
    <cellStyle name="SAPBEXunassignedItem 2 12" xfId="33297"/>
    <cellStyle name="SAPBEXunassignedItem 2 13" xfId="33298"/>
    <cellStyle name="SAPBEXunassignedItem 2 14" xfId="33299"/>
    <cellStyle name="SAPBEXunassignedItem 2 15" xfId="33300"/>
    <cellStyle name="SAPBEXunassignedItem 2 16" xfId="33301"/>
    <cellStyle name="SAPBEXunassignedItem 2 17" xfId="33302"/>
    <cellStyle name="SAPBEXunassignedItem 2 18" xfId="33303"/>
    <cellStyle name="SAPBEXunassignedItem 2 19" xfId="33304"/>
    <cellStyle name="SAPBEXunassignedItem 2 2" xfId="33305"/>
    <cellStyle name="SAPBEXunassignedItem 2 2 10" xfId="40121"/>
    <cellStyle name="SAPBEXunassignedItem 2 2 11" xfId="40122"/>
    <cellStyle name="SAPBEXunassignedItem 2 2 12" xfId="40123"/>
    <cellStyle name="SAPBEXunassignedItem 2 2 13" xfId="40124"/>
    <cellStyle name="SAPBEXunassignedItem 2 2 2" xfId="40125"/>
    <cellStyle name="SAPBEXunassignedItem 2 2 3" xfId="40126"/>
    <cellStyle name="SAPBEXunassignedItem 2 2 4" xfId="40127"/>
    <cellStyle name="SAPBEXunassignedItem 2 2 5" xfId="40128"/>
    <cellStyle name="SAPBEXunassignedItem 2 2 6" xfId="40129"/>
    <cellStyle name="SAPBEXunassignedItem 2 2 7" xfId="40130"/>
    <cellStyle name="SAPBEXunassignedItem 2 2 8" xfId="40131"/>
    <cellStyle name="SAPBEXunassignedItem 2 2 9" xfId="40132"/>
    <cellStyle name="SAPBEXunassignedItem 2 20" xfId="33306"/>
    <cellStyle name="SAPBEXunassignedItem 2 21" xfId="33307"/>
    <cellStyle name="SAPBEXunassignedItem 2 22" xfId="33308"/>
    <cellStyle name="SAPBEXunassignedItem 2 23" xfId="33309"/>
    <cellStyle name="SAPBEXunassignedItem 2 24" xfId="33310"/>
    <cellStyle name="SAPBEXunassignedItem 2 25" xfId="33311"/>
    <cellStyle name="SAPBEXunassignedItem 2 26" xfId="33312"/>
    <cellStyle name="SAPBEXunassignedItem 2 27" xfId="33313"/>
    <cellStyle name="SAPBEXunassignedItem 2 28" xfId="33314"/>
    <cellStyle name="SAPBEXunassignedItem 2 29" xfId="33315"/>
    <cellStyle name="SAPBEXunassignedItem 2 3" xfId="33316"/>
    <cellStyle name="SAPBEXunassignedItem 2 30" xfId="33317"/>
    <cellStyle name="SAPBEXunassignedItem 2 4" xfId="33318"/>
    <cellStyle name="SAPBEXunassignedItem 2 5" xfId="33319"/>
    <cellStyle name="SAPBEXunassignedItem 2 6" xfId="33320"/>
    <cellStyle name="SAPBEXunassignedItem 2 7" xfId="33321"/>
    <cellStyle name="SAPBEXunassignedItem 2 8" xfId="33322"/>
    <cellStyle name="SAPBEXunassignedItem 2 9" xfId="33323"/>
    <cellStyle name="SAPBEXunassignedItem 3" xfId="1935"/>
    <cellStyle name="SAPBEXunassignedItem 3 10" xfId="33324"/>
    <cellStyle name="SAPBEXunassignedItem 3 11" xfId="33325"/>
    <cellStyle name="SAPBEXunassignedItem 3 12" xfId="33326"/>
    <cellStyle name="SAPBEXunassignedItem 3 13" xfId="33327"/>
    <cellStyle name="SAPBEXunassignedItem 3 14" xfId="33328"/>
    <cellStyle name="SAPBEXunassignedItem 3 15" xfId="33329"/>
    <cellStyle name="SAPBEXunassignedItem 3 16" xfId="33330"/>
    <cellStyle name="SAPBEXunassignedItem 3 17" xfId="33331"/>
    <cellStyle name="SAPBEXunassignedItem 3 18" xfId="33332"/>
    <cellStyle name="SAPBEXunassignedItem 3 19" xfId="33333"/>
    <cellStyle name="SAPBEXunassignedItem 3 2" xfId="33334"/>
    <cellStyle name="SAPBEXunassignedItem 3 2 10" xfId="40133"/>
    <cellStyle name="SAPBEXunassignedItem 3 2 11" xfId="40134"/>
    <cellStyle name="SAPBEXunassignedItem 3 2 12" xfId="40135"/>
    <cellStyle name="SAPBEXunassignedItem 3 2 13" xfId="40136"/>
    <cellStyle name="SAPBEXunassignedItem 3 2 2" xfId="40137"/>
    <cellStyle name="SAPBEXunassignedItem 3 2 3" xfId="40138"/>
    <cellStyle name="SAPBEXunassignedItem 3 2 4" xfId="40139"/>
    <cellStyle name="SAPBEXunassignedItem 3 2 5" xfId="40140"/>
    <cellStyle name="SAPBEXunassignedItem 3 2 6" xfId="40141"/>
    <cellStyle name="SAPBEXunassignedItem 3 2 7" xfId="40142"/>
    <cellStyle name="SAPBEXunassignedItem 3 2 8" xfId="40143"/>
    <cellStyle name="SAPBEXunassignedItem 3 2 9" xfId="40144"/>
    <cellStyle name="SAPBEXunassignedItem 3 20" xfId="33335"/>
    <cellStyle name="SAPBEXunassignedItem 3 21" xfId="33336"/>
    <cellStyle name="SAPBEXunassignedItem 3 22" xfId="33337"/>
    <cellStyle name="SAPBEXunassignedItem 3 23" xfId="33338"/>
    <cellStyle name="SAPBEXunassignedItem 3 24" xfId="33339"/>
    <cellStyle name="SAPBEXunassignedItem 3 25" xfId="33340"/>
    <cellStyle name="SAPBEXunassignedItem 3 26" xfId="33341"/>
    <cellStyle name="SAPBEXunassignedItem 3 27" xfId="33342"/>
    <cellStyle name="SAPBEXunassignedItem 3 28" xfId="33343"/>
    <cellStyle name="SAPBEXunassignedItem 3 29" xfId="33344"/>
    <cellStyle name="SAPBEXunassignedItem 3 3" xfId="33345"/>
    <cellStyle name="SAPBEXunassignedItem 3 30" xfId="33346"/>
    <cellStyle name="SAPBEXunassignedItem 3 4" xfId="33347"/>
    <cellStyle name="SAPBEXunassignedItem 3 5" xfId="33348"/>
    <cellStyle name="SAPBEXunassignedItem 3 6" xfId="33349"/>
    <cellStyle name="SAPBEXunassignedItem 3 7" xfId="33350"/>
    <cellStyle name="SAPBEXunassignedItem 3 8" xfId="33351"/>
    <cellStyle name="SAPBEXunassignedItem 3 9" xfId="33352"/>
    <cellStyle name="SAPBEXunassignedItem 4" xfId="1936"/>
    <cellStyle name="SAPBEXunassignedItem 4 10" xfId="33353"/>
    <cellStyle name="SAPBEXunassignedItem 4 11" xfId="33354"/>
    <cellStyle name="SAPBEXunassignedItem 4 12" xfId="33355"/>
    <cellStyle name="SAPBEXunassignedItem 4 13" xfId="33356"/>
    <cellStyle name="SAPBEXunassignedItem 4 14" xfId="33357"/>
    <cellStyle name="SAPBEXunassignedItem 4 15" xfId="33358"/>
    <cellStyle name="SAPBEXunassignedItem 4 16" xfId="33359"/>
    <cellStyle name="SAPBEXunassignedItem 4 17" xfId="33360"/>
    <cellStyle name="SAPBEXunassignedItem 4 18" xfId="33361"/>
    <cellStyle name="SAPBEXunassignedItem 4 19" xfId="33362"/>
    <cellStyle name="SAPBEXunassignedItem 4 2" xfId="33363"/>
    <cellStyle name="SAPBEXunassignedItem 4 2 10" xfId="40145"/>
    <cellStyle name="SAPBEXunassignedItem 4 2 11" xfId="40146"/>
    <cellStyle name="SAPBEXunassignedItem 4 2 12" xfId="40147"/>
    <cellStyle name="SAPBEXunassignedItem 4 2 13" xfId="40148"/>
    <cellStyle name="SAPBEXunassignedItem 4 2 2" xfId="40149"/>
    <cellStyle name="SAPBEXunassignedItem 4 2 3" xfId="40150"/>
    <cellStyle name="SAPBEXunassignedItem 4 2 4" xfId="40151"/>
    <cellStyle name="SAPBEXunassignedItem 4 2 5" xfId="40152"/>
    <cellStyle name="SAPBEXunassignedItem 4 2 6" xfId="40153"/>
    <cellStyle name="SAPBEXunassignedItem 4 2 7" xfId="40154"/>
    <cellStyle name="SAPBEXunassignedItem 4 2 8" xfId="40155"/>
    <cellStyle name="SAPBEXunassignedItem 4 2 9" xfId="40156"/>
    <cellStyle name="SAPBEXunassignedItem 4 20" xfId="33364"/>
    <cellStyle name="SAPBEXunassignedItem 4 21" xfId="33365"/>
    <cellStyle name="SAPBEXunassignedItem 4 22" xfId="33366"/>
    <cellStyle name="SAPBEXunassignedItem 4 23" xfId="33367"/>
    <cellStyle name="SAPBEXunassignedItem 4 24" xfId="33368"/>
    <cellStyle name="SAPBEXunassignedItem 4 25" xfId="33369"/>
    <cellStyle name="SAPBEXunassignedItem 4 26" xfId="33370"/>
    <cellStyle name="SAPBEXunassignedItem 4 27" xfId="33371"/>
    <cellStyle name="SAPBEXunassignedItem 4 28" xfId="33372"/>
    <cellStyle name="SAPBEXunassignedItem 4 29" xfId="33373"/>
    <cellStyle name="SAPBEXunassignedItem 4 3" xfId="33374"/>
    <cellStyle name="SAPBEXunassignedItem 4 30" xfId="33375"/>
    <cellStyle name="SAPBEXunassignedItem 4 4" xfId="33376"/>
    <cellStyle name="SAPBEXunassignedItem 4 5" xfId="33377"/>
    <cellStyle name="SAPBEXunassignedItem 4 6" xfId="33378"/>
    <cellStyle name="SAPBEXunassignedItem 4 7" xfId="33379"/>
    <cellStyle name="SAPBEXunassignedItem 4 8" xfId="33380"/>
    <cellStyle name="SAPBEXunassignedItem 4 9" xfId="33381"/>
    <cellStyle name="SAPBEXunassignedItem 5" xfId="33382"/>
    <cellStyle name="SAPBEXunassignedItem 5 10" xfId="40157"/>
    <cellStyle name="SAPBEXunassignedItem 5 11" xfId="40158"/>
    <cellStyle name="SAPBEXunassignedItem 5 12" xfId="40159"/>
    <cellStyle name="SAPBEXunassignedItem 5 13" xfId="40160"/>
    <cellStyle name="SAPBEXunassignedItem 5 2" xfId="40161"/>
    <cellStyle name="SAPBEXunassignedItem 5 3" xfId="40162"/>
    <cellStyle name="SAPBEXunassignedItem 5 4" xfId="40163"/>
    <cellStyle name="SAPBEXunassignedItem 5 5" xfId="40164"/>
    <cellStyle name="SAPBEXunassignedItem 5 6" xfId="40165"/>
    <cellStyle name="SAPBEXunassignedItem 5 7" xfId="40166"/>
    <cellStyle name="SAPBEXunassignedItem 5 8" xfId="40167"/>
    <cellStyle name="SAPBEXunassignedItem 5 9" xfId="40168"/>
    <cellStyle name="SAPBEXunassignedItem 6" xfId="33383"/>
    <cellStyle name="SAPBEXunassignedItem 7" xfId="33384"/>
    <cellStyle name="SAPBEXunassignedItem 8" xfId="33385"/>
    <cellStyle name="SAPBEXunassignedItem 9" xfId="33386"/>
    <cellStyle name="SAPBEXunassignedItem_Business Plan " xfId="40169"/>
    <cellStyle name="SAPBEXundefined" xfId="181"/>
    <cellStyle name="SAPBEXundefined 10" xfId="33387"/>
    <cellStyle name="SAPBEXundefined 11" xfId="33388"/>
    <cellStyle name="SAPBEXundefined 12" xfId="33389"/>
    <cellStyle name="SAPBEXundefined 13" xfId="33390"/>
    <cellStyle name="SAPBEXundefined 14" xfId="33391"/>
    <cellStyle name="SAPBEXundefined 15" xfId="33392"/>
    <cellStyle name="SAPBEXundefined 16" xfId="33393"/>
    <cellStyle name="SAPBEXundefined 17" xfId="33394"/>
    <cellStyle name="SAPBEXundefined 18" xfId="33395"/>
    <cellStyle name="SAPBEXundefined 19" xfId="33396"/>
    <cellStyle name="SAPBEXundefined 2" xfId="33397"/>
    <cellStyle name="SAPBEXundefined 20" xfId="33398"/>
    <cellStyle name="SAPBEXundefined 21" xfId="33399"/>
    <cellStyle name="SAPBEXundefined 22" xfId="33400"/>
    <cellStyle name="SAPBEXundefined 23" xfId="33401"/>
    <cellStyle name="SAPBEXundefined 24" xfId="33402"/>
    <cellStyle name="SAPBEXundefined 25" xfId="33403"/>
    <cellStyle name="SAPBEXundefined 26" xfId="33404"/>
    <cellStyle name="SAPBEXundefined 27" xfId="33405"/>
    <cellStyle name="SAPBEXundefined 28" xfId="33406"/>
    <cellStyle name="SAPBEXundefined 29" xfId="33407"/>
    <cellStyle name="SAPBEXundefined 3" xfId="33408"/>
    <cellStyle name="SAPBEXundefined 30" xfId="33409"/>
    <cellStyle name="SAPBEXundefined 31" xfId="33410"/>
    <cellStyle name="SAPBEXundefined 32" xfId="33411"/>
    <cellStyle name="SAPBEXundefined 4" xfId="33412"/>
    <cellStyle name="SAPBEXundefined 5" xfId="33413"/>
    <cellStyle name="SAPBEXundefined 6" xfId="33414"/>
    <cellStyle name="SAPBEXundefined 7" xfId="33415"/>
    <cellStyle name="SAPBEXundefined 8" xfId="33416"/>
    <cellStyle name="SAPBEXundefined 9" xfId="33417"/>
    <cellStyle name="Scen_index" xfId="40170"/>
    <cellStyle name="Sch_name" xfId="40171"/>
    <cellStyle name="Section Head" xfId="40172"/>
    <cellStyle name="Separador de milhares [0]_K16010001" xfId="40173"/>
    <cellStyle name="Separador de milhares_DADOS DO BALANCO" xfId="40174"/>
    <cellStyle name="Shading" xfId="40175"/>
    <cellStyle name="Sheet Header" xfId="40176"/>
    <cellStyle name="Sheet Title" xfId="182"/>
    <cellStyle name="ShOut" xfId="40177"/>
    <cellStyle name="sideways" xfId="40178"/>
    <cellStyle name="SSN" xfId="40179"/>
    <cellStyle name="Standard_Anpassen der Amortisation" xfId="183"/>
    <cellStyle name="Style 1" xfId="184"/>
    <cellStyle name="Style 1 2" xfId="1937"/>
    <cellStyle name="Style 1 2 10" xfId="33418"/>
    <cellStyle name="Style 1 2 11" xfId="33419"/>
    <cellStyle name="Style 1 2 12" xfId="33420"/>
    <cellStyle name="Style 1 2 13" xfId="33421"/>
    <cellStyle name="Style 1 2 14" xfId="33422"/>
    <cellStyle name="Style 1 2 15" xfId="33423"/>
    <cellStyle name="Style 1 2 16" xfId="33424"/>
    <cellStyle name="Style 1 2 17" xfId="33425"/>
    <cellStyle name="Style 1 2 2" xfId="33426"/>
    <cellStyle name="Style 1 2 3" xfId="33427"/>
    <cellStyle name="Style 1 2 4" xfId="33428"/>
    <cellStyle name="Style 1 2 5" xfId="33429"/>
    <cellStyle name="Style 1 2 6" xfId="33430"/>
    <cellStyle name="Style 1 2 7" xfId="33431"/>
    <cellStyle name="Style 1 2 8" xfId="33432"/>
    <cellStyle name="Style 1 2 9" xfId="33433"/>
    <cellStyle name="Style 1 3" xfId="1993"/>
    <cellStyle name="Style 1_Business Plan " xfId="40180"/>
    <cellStyle name="Style 100" xfId="40181"/>
    <cellStyle name="Style 101" xfId="40182"/>
    <cellStyle name="Style 102" xfId="40183"/>
    <cellStyle name="Style 103" xfId="40184"/>
    <cellStyle name="Style 104" xfId="40185"/>
    <cellStyle name="Style 105" xfId="40186"/>
    <cellStyle name="Style 106" xfId="40187"/>
    <cellStyle name="Style 107" xfId="40188"/>
    <cellStyle name="Style 108" xfId="40189"/>
    <cellStyle name="Style 109" xfId="40190"/>
    <cellStyle name="Style 110" xfId="40191"/>
    <cellStyle name="Style 111" xfId="40192"/>
    <cellStyle name="Style 112" xfId="40193"/>
    <cellStyle name="Style 113" xfId="40194"/>
    <cellStyle name="Style 114" xfId="40195"/>
    <cellStyle name="Style 115" xfId="40196"/>
    <cellStyle name="Style 116" xfId="40197"/>
    <cellStyle name="Style 117" xfId="40198"/>
    <cellStyle name="Style 118" xfId="40199"/>
    <cellStyle name="Style 119" xfId="40200"/>
    <cellStyle name="Style 120" xfId="40201"/>
    <cellStyle name="Style 121" xfId="40202"/>
    <cellStyle name="Style 122" xfId="40203"/>
    <cellStyle name="Style 123" xfId="40204"/>
    <cellStyle name="Style 124" xfId="40205"/>
    <cellStyle name="Style 125" xfId="40206"/>
    <cellStyle name="Style 126" xfId="40207"/>
    <cellStyle name="Style 127" xfId="40208"/>
    <cellStyle name="Style 128" xfId="40209"/>
    <cellStyle name="Style 129" xfId="40210"/>
    <cellStyle name="Style 130" xfId="40211"/>
    <cellStyle name="Style 131" xfId="40212"/>
    <cellStyle name="Style 132" xfId="40213"/>
    <cellStyle name="Style 133" xfId="40214"/>
    <cellStyle name="Style 134" xfId="40215"/>
    <cellStyle name="Style 135" xfId="40216"/>
    <cellStyle name="Style 136" xfId="40217"/>
    <cellStyle name="Style 137" xfId="40218"/>
    <cellStyle name="Style 138" xfId="40219"/>
    <cellStyle name="Style 139" xfId="40220"/>
    <cellStyle name="Style 140" xfId="40221"/>
    <cellStyle name="Style 141" xfId="40222"/>
    <cellStyle name="Style 142" xfId="40223"/>
    <cellStyle name="Style 143" xfId="40224"/>
    <cellStyle name="Style 144" xfId="40225"/>
    <cellStyle name="Style 145" xfId="40226"/>
    <cellStyle name="Style 146" xfId="40227"/>
    <cellStyle name="Style 147" xfId="40228"/>
    <cellStyle name="Style 148" xfId="40229"/>
    <cellStyle name="Style 149" xfId="40230"/>
    <cellStyle name="Style 150" xfId="40231"/>
    <cellStyle name="Style 151" xfId="40232"/>
    <cellStyle name="Style 152" xfId="40233"/>
    <cellStyle name="Style 153" xfId="40234"/>
    <cellStyle name="Style 154" xfId="40235"/>
    <cellStyle name="Style 155" xfId="40236"/>
    <cellStyle name="Style 156" xfId="40237"/>
    <cellStyle name="Style 157" xfId="40238"/>
    <cellStyle name="Style 158" xfId="40239"/>
    <cellStyle name="Style 159" xfId="40240"/>
    <cellStyle name="Style 160" xfId="40241"/>
    <cellStyle name="Style 161" xfId="40242"/>
    <cellStyle name="Style 162" xfId="40243"/>
    <cellStyle name="Style 164" xfId="40244"/>
    <cellStyle name="Style 166" xfId="40245"/>
    <cellStyle name="Style 168" xfId="40246"/>
    <cellStyle name="Style 170" xfId="40247"/>
    <cellStyle name="Style 172" xfId="40248"/>
    <cellStyle name="Style 174" xfId="40249"/>
    <cellStyle name="Style 176" xfId="40250"/>
    <cellStyle name="Style 178" xfId="40251"/>
    <cellStyle name="Style 2" xfId="40252"/>
    <cellStyle name="Style 3" xfId="40253"/>
    <cellStyle name="Style 41" xfId="40254"/>
    <cellStyle name="Style 42" xfId="40255"/>
    <cellStyle name="Style 43" xfId="40256"/>
    <cellStyle name="Style 44" xfId="40257"/>
    <cellStyle name="Style 45" xfId="40258"/>
    <cellStyle name="Style 46" xfId="40259"/>
    <cellStyle name="Style 47" xfId="40260"/>
    <cellStyle name="Style 48" xfId="40261"/>
    <cellStyle name="Style 49" xfId="40262"/>
    <cellStyle name="Style 50" xfId="40263"/>
    <cellStyle name="Style 56" xfId="40264"/>
    <cellStyle name="Style 58" xfId="40265"/>
    <cellStyle name="Style 60" xfId="40266"/>
    <cellStyle name="Style 62" xfId="40267"/>
    <cellStyle name="Style 63" xfId="40268"/>
    <cellStyle name="Style 64" xfId="40269"/>
    <cellStyle name="Style 65" xfId="40270"/>
    <cellStyle name="Style 66" xfId="40271"/>
    <cellStyle name="Style 67" xfId="40272"/>
    <cellStyle name="Style 68" xfId="40273"/>
    <cellStyle name="Style 69" xfId="40274"/>
    <cellStyle name="Style 70" xfId="40275"/>
    <cellStyle name="Style 71" xfId="40276"/>
    <cellStyle name="Style 72" xfId="40277"/>
    <cellStyle name="Style 73" xfId="40278"/>
    <cellStyle name="Style 74" xfId="40279"/>
    <cellStyle name="Style 82" xfId="40280"/>
    <cellStyle name="Style 83" xfId="40281"/>
    <cellStyle name="Style 84" xfId="40282"/>
    <cellStyle name="Style 85" xfId="40283"/>
    <cellStyle name="Style 86" xfId="40284"/>
    <cellStyle name="Style 87" xfId="40285"/>
    <cellStyle name="Style 88" xfId="40286"/>
    <cellStyle name="Style 89" xfId="40287"/>
    <cellStyle name="Style 90" xfId="40288"/>
    <cellStyle name="Style 91" xfId="40289"/>
    <cellStyle name="Style 92" xfId="40290"/>
    <cellStyle name="Style 93" xfId="40291"/>
    <cellStyle name="Style 94" xfId="40292"/>
    <cellStyle name="Style 95" xfId="40293"/>
    <cellStyle name="Style 96" xfId="40294"/>
    <cellStyle name="Style 97" xfId="40295"/>
    <cellStyle name="Style 98" xfId="40296"/>
    <cellStyle name="Style 99" xfId="40297"/>
    <cellStyle name="STYLE1 - Style1" xfId="40298"/>
    <cellStyle name="subhead" xfId="40299"/>
    <cellStyle name="Subheading" xfId="40300"/>
    <cellStyle name="SubsidTitle" xfId="40301"/>
    <cellStyle name="subtitle" xfId="40302"/>
    <cellStyle name="Subtotal" xfId="40303"/>
    <cellStyle name="Sub-total" xfId="185"/>
    <cellStyle name="Subtotal_Allocated Opex " xfId="40304"/>
    <cellStyle name="Sub-total_Spreadsheet to populate plan slides 120810" xfId="40305"/>
    <cellStyle name="Subtotal_Total summary" xfId="40306"/>
    <cellStyle name="swpBody01" xfId="186"/>
    <cellStyle name="Table Head" xfId="40307"/>
    <cellStyle name="Table Head Aligned" xfId="40308"/>
    <cellStyle name="Table Head Blue" xfId="40309"/>
    <cellStyle name="Table Head Green" xfId="40310"/>
    <cellStyle name="Table Head_Val_Sum_Graph" xfId="40311"/>
    <cellStyle name="Table Text" xfId="40312"/>
    <cellStyle name="Table Title" xfId="40313"/>
    <cellStyle name="Table Units" xfId="40314"/>
    <cellStyle name="Table_Header" xfId="40315"/>
    <cellStyle name="tcn" xfId="40316"/>
    <cellStyle name="Text" xfId="40317"/>
    <cellStyle name="Text 1" xfId="40318"/>
    <cellStyle name="Text Head 1" xfId="40319"/>
    <cellStyle name="Thousand" xfId="40320"/>
    <cellStyle name="Title 2" xfId="1938"/>
    <cellStyle name="Title 2 10" xfId="33434"/>
    <cellStyle name="Title 2 11" xfId="33435"/>
    <cellStyle name="Title 2 12" xfId="33436"/>
    <cellStyle name="Title 2 13" xfId="33437"/>
    <cellStyle name="Title 2 14" xfId="33438"/>
    <cellStyle name="Title 2 15" xfId="33439"/>
    <cellStyle name="Title 2 16" xfId="33440"/>
    <cellStyle name="Title 2 17" xfId="33441"/>
    <cellStyle name="Title 2 2" xfId="33442"/>
    <cellStyle name="Title 2 3" xfId="33443"/>
    <cellStyle name="Title 2 4" xfId="33444"/>
    <cellStyle name="Title 2 5" xfId="33445"/>
    <cellStyle name="Title 2 6" xfId="33446"/>
    <cellStyle name="Title 2 7" xfId="33447"/>
    <cellStyle name="Title 2 8" xfId="33448"/>
    <cellStyle name="Title 2 9" xfId="33449"/>
    <cellStyle name="Title 3" xfId="33450"/>
    <cellStyle name="Title Row" xfId="40321"/>
    <cellStyle name="Titles" xfId="40322"/>
    <cellStyle name="tn" xfId="40323"/>
    <cellStyle name="tons" xfId="40324"/>
    <cellStyle name="Topline" xfId="40325"/>
    <cellStyle name="Total 1" xfId="187"/>
    <cellStyle name="Total 1 10" xfId="33451"/>
    <cellStyle name="Total 1 11" xfId="33452"/>
    <cellStyle name="Total 1 12" xfId="33453"/>
    <cellStyle name="Total 1 13" xfId="33454"/>
    <cellStyle name="Total 1 14" xfId="33455"/>
    <cellStyle name="Total 1 15" xfId="33456"/>
    <cellStyle name="Total 1 16" xfId="33457"/>
    <cellStyle name="Total 1 17" xfId="33458"/>
    <cellStyle name="Total 1 18" xfId="33459"/>
    <cellStyle name="Total 1 19" xfId="33460"/>
    <cellStyle name="Total 1 2" xfId="1939"/>
    <cellStyle name="Total 1 2 10" xfId="33461"/>
    <cellStyle name="Total 1 2 11" xfId="33462"/>
    <cellStyle name="Total 1 2 12" xfId="33463"/>
    <cellStyle name="Total 1 2 13" xfId="33464"/>
    <cellStyle name="Total 1 2 14" xfId="33465"/>
    <cellStyle name="Total 1 2 15" xfId="33466"/>
    <cellStyle name="Total 1 2 16" xfId="33467"/>
    <cellStyle name="Total 1 2 17" xfId="33468"/>
    <cellStyle name="Total 1 2 18" xfId="33469"/>
    <cellStyle name="Total 1 2 19" xfId="33470"/>
    <cellStyle name="Total 1 2 2" xfId="33471"/>
    <cellStyle name="Total 1 2 2 10" xfId="40326"/>
    <cellStyle name="Total 1 2 2 11" xfId="40327"/>
    <cellStyle name="Total 1 2 2 12" xfId="40328"/>
    <cellStyle name="Total 1 2 2 13" xfId="40329"/>
    <cellStyle name="Total 1 2 2 2" xfId="40330"/>
    <cellStyle name="Total 1 2 2 3" xfId="40331"/>
    <cellStyle name="Total 1 2 2 4" xfId="40332"/>
    <cellStyle name="Total 1 2 2 5" xfId="40333"/>
    <cellStyle name="Total 1 2 2 6" xfId="40334"/>
    <cellStyle name="Total 1 2 2 7" xfId="40335"/>
    <cellStyle name="Total 1 2 2 8" xfId="40336"/>
    <cellStyle name="Total 1 2 2 9" xfId="40337"/>
    <cellStyle name="Total 1 2 20" xfId="33472"/>
    <cellStyle name="Total 1 2 21" xfId="33473"/>
    <cellStyle name="Total 1 2 22" xfId="33474"/>
    <cellStyle name="Total 1 2 23" xfId="33475"/>
    <cellStyle name="Total 1 2 24" xfId="33476"/>
    <cellStyle name="Total 1 2 25" xfId="33477"/>
    <cellStyle name="Total 1 2 26" xfId="33478"/>
    <cellStyle name="Total 1 2 27" xfId="33479"/>
    <cellStyle name="Total 1 2 28" xfId="33480"/>
    <cellStyle name="Total 1 2 29" xfId="33481"/>
    <cellStyle name="Total 1 2 3" xfId="33482"/>
    <cellStyle name="Total 1 2 30" xfId="33483"/>
    <cellStyle name="Total 1 2 4" xfId="33484"/>
    <cellStyle name="Total 1 2 5" xfId="33485"/>
    <cellStyle name="Total 1 2 6" xfId="33486"/>
    <cellStyle name="Total 1 2 7" xfId="33487"/>
    <cellStyle name="Total 1 2 8" xfId="33488"/>
    <cellStyle name="Total 1 2 9" xfId="33489"/>
    <cellStyle name="Total 1 20" xfId="33490"/>
    <cellStyle name="Total 1 21" xfId="33491"/>
    <cellStyle name="Total 1 22" xfId="33492"/>
    <cellStyle name="Total 1 23" xfId="33493"/>
    <cellStyle name="Total 1 24" xfId="33494"/>
    <cellStyle name="Total 1 25" xfId="33495"/>
    <cellStyle name="Total 1 26" xfId="33496"/>
    <cellStyle name="Total 1 27" xfId="33497"/>
    <cellStyle name="Total 1 28" xfId="33498"/>
    <cellStyle name="Total 1 29" xfId="33499"/>
    <cellStyle name="Total 1 3" xfId="1940"/>
    <cellStyle name="Total 1 3 10" xfId="33500"/>
    <cellStyle name="Total 1 3 11" xfId="33501"/>
    <cellStyle name="Total 1 3 12" xfId="33502"/>
    <cellStyle name="Total 1 3 13" xfId="33503"/>
    <cellStyle name="Total 1 3 14" xfId="33504"/>
    <cellStyle name="Total 1 3 15" xfId="33505"/>
    <cellStyle name="Total 1 3 16" xfId="33506"/>
    <cellStyle name="Total 1 3 17" xfId="33507"/>
    <cellStyle name="Total 1 3 18" xfId="33508"/>
    <cellStyle name="Total 1 3 19" xfId="33509"/>
    <cellStyle name="Total 1 3 2" xfId="33510"/>
    <cellStyle name="Total 1 3 2 10" xfId="40338"/>
    <cellStyle name="Total 1 3 2 11" xfId="40339"/>
    <cellStyle name="Total 1 3 2 12" xfId="40340"/>
    <cellStyle name="Total 1 3 2 13" xfId="40341"/>
    <cellStyle name="Total 1 3 2 2" xfId="40342"/>
    <cellStyle name="Total 1 3 2 3" xfId="40343"/>
    <cellStyle name="Total 1 3 2 4" xfId="40344"/>
    <cellStyle name="Total 1 3 2 5" xfId="40345"/>
    <cellStyle name="Total 1 3 2 6" xfId="40346"/>
    <cellStyle name="Total 1 3 2 7" xfId="40347"/>
    <cellStyle name="Total 1 3 2 8" xfId="40348"/>
    <cellStyle name="Total 1 3 2 9" xfId="40349"/>
    <cellStyle name="Total 1 3 20" xfId="33511"/>
    <cellStyle name="Total 1 3 21" xfId="33512"/>
    <cellStyle name="Total 1 3 22" xfId="33513"/>
    <cellStyle name="Total 1 3 23" xfId="33514"/>
    <cellStyle name="Total 1 3 24" xfId="33515"/>
    <cellStyle name="Total 1 3 25" xfId="33516"/>
    <cellStyle name="Total 1 3 26" xfId="33517"/>
    <cellStyle name="Total 1 3 27" xfId="33518"/>
    <cellStyle name="Total 1 3 28" xfId="33519"/>
    <cellStyle name="Total 1 3 29" xfId="33520"/>
    <cellStyle name="Total 1 3 3" xfId="33521"/>
    <cellStyle name="Total 1 3 30" xfId="33522"/>
    <cellStyle name="Total 1 3 4" xfId="33523"/>
    <cellStyle name="Total 1 3 5" xfId="33524"/>
    <cellStyle name="Total 1 3 6" xfId="33525"/>
    <cellStyle name="Total 1 3 7" xfId="33526"/>
    <cellStyle name="Total 1 3 8" xfId="33527"/>
    <cellStyle name="Total 1 3 9" xfId="33528"/>
    <cellStyle name="Total 1 30" xfId="33529"/>
    <cellStyle name="Total 1 31" xfId="33530"/>
    <cellStyle name="Total 1 32" xfId="33531"/>
    <cellStyle name="Total 1 33" xfId="33532"/>
    <cellStyle name="Total 1 34" xfId="33533"/>
    <cellStyle name="Total 1 35" xfId="33534"/>
    <cellStyle name="Total 1 36" xfId="33535"/>
    <cellStyle name="Total 1 37" xfId="33536"/>
    <cellStyle name="Total 1 38" xfId="33537"/>
    <cellStyle name="Total 1 39" xfId="33538"/>
    <cellStyle name="Total 1 4" xfId="1941"/>
    <cellStyle name="Total 1 4 10" xfId="33539"/>
    <cellStyle name="Total 1 4 11" xfId="33540"/>
    <cellStyle name="Total 1 4 12" xfId="33541"/>
    <cellStyle name="Total 1 4 13" xfId="33542"/>
    <cellStyle name="Total 1 4 14" xfId="33543"/>
    <cellStyle name="Total 1 4 15" xfId="33544"/>
    <cellStyle name="Total 1 4 16" xfId="33545"/>
    <cellStyle name="Total 1 4 17" xfId="33546"/>
    <cellStyle name="Total 1 4 18" xfId="33547"/>
    <cellStyle name="Total 1 4 19" xfId="33548"/>
    <cellStyle name="Total 1 4 2" xfId="33549"/>
    <cellStyle name="Total 1 4 2 10" xfId="40350"/>
    <cellStyle name="Total 1 4 2 11" xfId="40351"/>
    <cellStyle name="Total 1 4 2 12" xfId="40352"/>
    <cellStyle name="Total 1 4 2 13" xfId="40353"/>
    <cellStyle name="Total 1 4 2 2" xfId="40354"/>
    <cellStyle name="Total 1 4 2 3" xfId="40355"/>
    <cellStyle name="Total 1 4 2 4" xfId="40356"/>
    <cellStyle name="Total 1 4 2 5" xfId="40357"/>
    <cellStyle name="Total 1 4 2 6" xfId="40358"/>
    <cellStyle name="Total 1 4 2 7" xfId="40359"/>
    <cellStyle name="Total 1 4 2 8" xfId="40360"/>
    <cellStyle name="Total 1 4 2 9" xfId="40361"/>
    <cellStyle name="Total 1 4 20" xfId="33550"/>
    <cellStyle name="Total 1 4 21" xfId="33551"/>
    <cellStyle name="Total 1 4 22" xfId="33552"/>
    <cellStyle name="Total 1 4 23" xfId="33553"/>
    <cellStyle name="Total 1 4 24" xfId="33554"/>
    <cellStyle name="Total 1 4 25" xfId="33555"/>
    <cellStyle name="Total 1 4 26" xfId="33556"/>
    <cellStyle name="Total 1 4 27" xfId="33557"/>
    <cellStyle name="Total 1 4 28" xfId="33558"/>
    <cellStyle name="Total 1 4 29" xfId="33559"/>
    <cellStyle name="Total 1 4 3" xfId="33560"/>
    <cellStyle name="Total 1 4 30" xfId="33561"/>
    <cellStyle name="Total 1 4 4" xfId="33562"/>
    <cellStyle name="Total 1 4 5" xfId="33563"/>
    <cellStyle name="Total 1 4 6" xfId="33564"/>
    <cellStyle name="Total 1 4 7" xfId="33565"/>
    <cellStyle name="Total 1 4 8" xfId="33566"/>
    <cellStyle name="Total 1 4 9" xfId="33567"/>
    <cellStyle name="Total 1 40" xfId="33568"/>
    <cellStyle name="Total 1 41" xfId="33569"/>
    <cellStyle name="Total 1 42" xfId="33570"/>
    <cellStyle name="Total 1 43" xfId="33571"/>
    <cellStyle name="Total 1 44" xfId="33572"/>
    <cellStyle name="Total 1 45" xfId="33573"/>
    <cellStyle name="Total 1 46" xfId="33574"/>
    <cellStyle name="Total 1 47" xfId="33575"/>
    <cellStyle name="Total 1 48" xfId="33576"/>
    <cellStyle name="Total 1 49" xfId="33577"/>
    <cellStyle name="Total 1 5" xfId="33578"/>
    <cellStyle name="Total 1 5 10" xfId="40362"/>
    <cellStyle name="Total 1 5 11" xfId="40363"/>
    <cellStyle name="Total 1 5 12" xfId="40364"/>
    <cellStyle name="Total 1 5 13" xfId="40365"/>
    <cellStyle name="Total 1 5 2" xfId="40366"/>
    <cellStyle name="Total 1 5 3" xfId="40367"/>
    <cellStyle name="Total 1 5 4" xfId="40368"/>
    <cellStyle name="Total 1 5 5" xfId="40369"/>
    <cellStyle name="Total 1 5 6" xfId="40370"/>
    <cellStyle name="Total 1 5 7" xfId="40371"/>
    <cellStyle name="Total 1 5 8" xfId="40372"/>
    <cellStyle name="Total 1 5 9" xfId="40373"/>
    <cellStyle name="Total 1 50" xfId="33579"/>
    <cellStyle name="Total 1 51" xfId="33580"/>
    <cellStyle name="Total 1 52" xfId="33581"/>
    <cellStyle name="Total 1 53" xfId="33582"/>
    <cellStyle name="Total 1 54" xfId="33583"/>
    <cellStyle name="Total 1 55" xfId="33584"/>
    <cellStyle name="Total 1 56" xfId="33585"/>
    <cellStyle name="Total 1 57" xfId="33586"/>
    <cellStyle name="Total 1 58" xfId="33587"/>
    <cellStyle name="Total 1 59" xfId="33588"/>
    <cellStyle name="Total 1 6" xfId="33589"/>
    <cellStyle name="Total 1 60" xfId="33590"/>
    <cellStyle name="Total 1 61" xfId="33591"/>
    <cellStyle name="Total 1 62" xfId="33592"/>
    <cellStyle name="Total 1 63" xfId="33593"/>
    <cellStyle name="Total 1 64" xfId="33594"/>
    <cellStyle name="Total 1 65" xfId="33595"/>
    <cellStyle name="Total 1 66" xfId="33596"/>
    <cellStyle name="Total 1 67" xfId="33597"/>
    <cellStyle name="Total 1 68" xfId="33598"/>
    <cellStyle name="Total 1 69" xfId="33599"/>
    <cellStyle name="Total 1 7" xfId="33600"/>
    <cellStyle name="Total 1 70" xfId="33601"/>
    <cellStyle name="Total 1 71" xfId="33602"/>
    <cellStyle name="Total 1 72" xfId="33603"/>
    <cellStyle name="Total 1 73" xfId="33604"/>
    <cellStyle name="Total 1 74" xfId="33605"/>
    <cellStyle name="Total 1 75" xfId="33606"/>
    <cellStyle name="Total 1 76" xfId="33607"/>
    <cellStyle name="Total 1 77" xfId="33608"/>
    <cellStyle name="Total 1 78" xfId="33609"/>
    <cellStyle name="Total 1 8" xfId="33610"/>
    <cellStyle name="Total 1 9" xfId="33611"/>
    <cellStyle name="Total 1_Customer Operations Business Plan Input Reqs (3)" xfId="40374"/>
    <cellStyle name="Total 2" xfId="1942"/>
    <cellStyle name="Total 2 10" xfId="33612"/>
    <cellStyle name="Total 2 11" xfId="33613"/>
    <cellStyle name="Total 2 12" xfId="33614"/>
    <cellStyle name="Total 2 13" xfId="33615"/>
    <cellStyle name="Total 2 14" xfId="33616"/>
    <cellStyle name="Total 2 15" xfId="33617"/>
    <cellStyle name="Total 2 16" xfId="33618"/>
    <cellStyle name="Total 2 17" xfId="33619"/>
    <cellStyle name="Total 2 18" xfId="33620"/>
    <cellStyle name="Total 2 19" xfId="33621"/>
    <cellStyle name="Total 2 2" xfId="33622"/>
    <cellStyle name="Total 2 20" xfId="33623"/>
    <cellStyle name="Total 2 21" xfId="33624"/>
    <cellStyle name="Total 2 22" xfId="33625"/>
    <cellStyle name="Total 2 23" xfId="33626"/>
    <cellStyle name="Total 2 24" xfId="33627"/>
    <cellStyle name="Total 2 25" xfId="33628"/>
    <cellStyle name="Total 2 26" xfId="33629"/>
    <cellStyle name="Total 2 27" xfId="33630"/>
    <cellStyle name="Total 2 28" xfId="33631"/>
    <cellStyle name="Total 2 29" xfId="33632"/>
    <cellStyle name="Total 2 3" xfId="33633"/>
    <cellStyle name="Total 2 30" xfId="33634"/>
    <cellStyle name="Total 2 31" xfId="33635"/>
    <cellStyle name="Total 2 32" xfId="33636"/>
    <cellStyle name="Total 2 33" xfId="33637"/>
    <cellStyle name="Total 2 34" xfId="33638"/>
    <cellStyle name="Total 2 35" xfId="33639"/>
    <cellStyle name="Total 2 36" xfId="33640"/>
    <cellStyle name="Total 2 37" xfId="33641"/>
    <cellStyle name="Total 2 38" xfId="33642"/>
    <cellStyle name="Total 2 39" xfId="33643"/>
    <cellStyle name="Total 2 4" xfId="33644"/>
    <cellStyle name="Total 2 40" xfId="33645"/>
    <cellStyle name="Total 2 41" xfId="33646"/>
    <cellStyle name="Total 2 42" xfId="33647"/>
    <cellStyle name="Total 2 43" xfId="33648"/>
    <cellStyle name="Total 2 44" xfId="33649"/>
    <cellStyle name="Total 2 45" xfId="33650"/>
    <cellStyle name="Total 2 46" xfId="33651"/>
    <cellStyle name="Total 2 47" xfId="33652"/>
    <cellStyle name="Total 2 48" xfId="33653"/>
    <cellStyle name="Total 2 5" xfId="33654"/>
    <cellStyle name="Total 2 6" xfId="33655"/>
    <cellStyle name="Total 2 7" xfId="33656"/>
    <cellStyle name="Total 2 8" xfId="33657"/>
    <cellStyle name="Total 2 9" xfId="33658"/>
    <cellStyle name="Total 3" xfId="33659"/>
    <cellStyle name="Totals" xfId="188"/>
    <cellStyle name="Totals [0]" xfId="40375"/>
    <cellStyle name="Totals [2]" xfId="40376"/>
    <cellStyle name="Totals_CNANGES NEEDED" xfId="40377"/>
    <cellStyle name="u" xfId="40378"/>
    <cellStyle name="Underline_Single" xfId="40379"/>
    <cellStyle name="Unprot" xfId="40380"/>
    <cellStyle name="Unprot$" xfId="40381"/>
    <cellStyle name="Unprot_CurrencySKorea" xfId="40382"/>
    <cellStyle name="Unprotect" xfId="40383"/>
    <cellStyle name="UNPROTECTED" xfId="40384"/>
    <cellStyle name="UnProtectedCalc" xfId="40385"/>
    <cellStyle name="Update" xfId="40386"/>
    <cellStyle name="USD" xfId="40387"/>
    <cellStyle name="USD billion" xfId="40388"/>
    <cellStyle name="USD million" xfId="40389"/>
    <cellStyle name="USD thousand" xfId="40390"/>
    <cellStyle name="vcc" xfId="40391"/>
    <cellStyle name="VDD" xfId="40392"/>
    <cellStyle name="Währung [0]_Anschreiben" xfId="40393"/>
    <cellStyle name="Währung_Anschreiben" xfId="40394"/>
    <cellStyle name="Walutowy [0]_1" xfId="40395"/>
    <cellStyle name="Walutowy_1" xfId="40396"/>
    <cellStyle name="Warning" xfId="40397"/>
    <cellStyle name="Warning Text 2" xfId="1943"/>
    <cellStyle name="Warning Text 2 10" xfId="33660"/>
    <cellStyle name="Warning Text 2 11" xfId="33661"/>
    <cellStyle name="Warning Text 2 12" xfId="33662"/>
    <cellStyle name="Warning Text 2 13" xfId="33663"/>
    <cellStyle name="Warning Text 2 14" xfId="33664"/>
    <cellStyle name="Warning Text 2 15" xfId="33665"/>
    <cellStyle name="Warning Text 2 16" xfId="33666"/>
    <cellStyle name="Warning Text 2 17" xfId="33667"/>
    <cellStyle name="Warning Text 2 2" xfId="33668"/>
    <cellStyle name="Warning Text 2 3" xfId="33669"/>
    <cellStyle name="Warning Text 2 4" xfId="33670"/>
    <cellStyle name="Warning Text 2 5" xfId="33671"/>
    <cellStyle name="Warning Text 2 6" xfId="33672"/>
    <cellStyle name="Warning Text 2 7" xfId="33673"/>
    <cellStyle name="Warning Text 2 8" xfId="33674"/>
    <cellStyle name="Warning Text 2 9" xfId="33675"/>
    <cellStyle name="Warning Text 3" xfId="33676"/>
    <cellStyle name="wrap" xfId="40398"/>
    <cellStyle name="x" xfId="40399"/>
    <cellStyle name="xco" xfId="40400"/>
    <cellStyle name="year" xfId="40401"/>
    <cellStyle name="YEARS" xfId="40402"/>
    <cellStyle name="Yellow" xfId="189"/>
    <cellStyle name="ze" xfId="40403"/>
    <cellStyle name="Обычный_TGK-9" xfId="40404"/>
    <cellStyle name="с" xfId="40405"/>
    <cellStyle name="Тысячи [0]_3Com" xfId="40406"/>
    <cellStyle name="Тысячи_3Com" xfId="40407"/>
    <cellStyle name="Формула" xfId="40408"/>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s>
  <tableStyles count="0" defaultTableStyle="TableStyleMedium9" defaultPivotStyle="PivotStyleLight16"/>
  <colors>
    <mruColors>
      <color rgb="FFFFFF99"/>
      <color rgb="FFFFFFCC"/>
      <color rgb="FFFFFF66"/>
      <color rgb="FFFFFF00"/>
      <color rgb="FFFF9900"/>
    </mruColors>
  </colors>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0.xml"/><Relationship Id="rId89"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customXml" Target="../customXml/item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5.xml"/><Relationship Id="rId87" Type="http://schemas.openxmlformats.org/officeDocument/2006/relationships/externalLink" Target="externalLinks/externalLink13.xml"/><Relationship Id="rId102"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8.xml"/><Relationship Id="rId90" Type="http://schemas.openxmlformats.org/officeDocument/2006/relationships/externalLink" Target="externalLinks/externalLink16.xml"/><Relationship Id="rId95" Type="http://schemas.openxmlformats.org/officeDocument/2006/relationships/externalLink" Target="externalLinks/externalLink2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3.xml"/><Relationship Id="rId100" Type="http://schemas.openxmlformats.org/officeDocument/2006/relationships/externalLink" Target="externalLinks/externalLink26.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6.xml"/><Relationship Id="rId85" Type="http://schemas.openxmlformats.org/officeDocument/2006/relationships/externalLink" Target="externalLinks/externalLink11.xml"/><Relationship Id="rId93" Type="http://schemas.openxmlformats.org/officeDocument/2006/relationships/externalLink" Target="externalLinks/externalLink19.xml"/><Relationship Id="rId98" Type="http://schemas.openxmlformats.org/officeDocument/2006/relationships/externalLink" Target="externalLinks/externalLink2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108"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1.xml"/><Relationship Id="rId83" Type="http://schemas.openxmlformats.org/officeDocument/2006/relationships/externalLink" Target="externalLinks/externalLink9.xml"/><Relationship Id="rId88" Type="http://schemas.openxmlformats.org/officeDocument/2006/relationships/externalLink" Target="externalLinks/externalLink14.xml"/><Relationship Id="rId91" Type="http://schemas.openxmlformats.org/officeDocument/2006/relationships/externalLink" Target="externalLinks/externalLink17.xml"/><Relationship Id="rId96"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4.xml"/><Relationship Id="rId81" Type="http://schemas.openxmlformats.org/officeDocument/2006/relationships/externalLink" Target="externalLinks/externalLink7.xml"/><Relationship Id="rId86" Type="http://schemas.openxmlformats.org/officeDocument/2006/relationships/externalLink" Target="externalLinks/externalLink12.xml"/><Relationship Id="rId94" Type="http://schemas.openxmlformats.org/officeDocument/2006/relationships/externalLink" Target="externalLinks/externalLink20.xml"/><Relationship Id="rId99" Type="http://schemas.openxmlformats.org/officeDocument/2006/relationships/externalLink" Target="externalLinks/externalLink25.xml"/><Relationship Id="rId101" Type="http://schemas.openxmlformats.org/officeDocument/2006/relationships/externalLink" Target="externalLinks/externalLink2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2.xml"/><Relationship Id="rId97" Type="http://schemas.openxmlformats.org/officeDocument/2006/relationships/externalLink" Target="externalLinks/externalLink23.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hqfs10\ngtdfs$\OandT\Perf\MktPerfShr_WAHQ\Reporting\Reports\Daily\ShrinkageForecast\Daily_Shrinkage_MonitorV1_D-2%20%20MMcC%20Review%20Links_MASTE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hqfs10\ngtdfs$\123SHARE\IT\Habib\Income\Budgets\2002\Budget_2002-trans%20V4_fromApr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3SHARE/IT/Habib/Income/Budgets/2002/Budget_2002-trans%20V4_fromApr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EXECFIN\FINPLAN\Monthly%20Reporting\0506\09%20-%20Dec\Report%20Schedules\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daveyb\HLFBPQ%20draft%20Dec%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hqfs10\ngtdfs$\WINNT\Profiles\lh086\Desktop\NTS%20Within%20Month%20Shrinkage%20Finance%20Monitor%2005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NT/Profiles/lh086/Desktop/NTS%20Within%20Month%20Shrinkage%20Finance%20Monitor%2005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Temp/Temporary%20Internet%20Files/Content.Outlook/J1KM8FQI/Financial_Issues_RIGs_ED1_BPDT_pack.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Networks/ElecDistrib/Elec_Distrib_Lib/Regulatory_Reporting/Cost_Reporting_/Cost_Reporting_Rules/Rules%202007-08%20development/Master%20RRP%200708%20v7-1-PR%20(inc%20LPN%20test%20data)%20formatte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Work\SpreadSh\BCP_Templates_v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HQFS10\NGTDFS$\OandT\Perf\MktPerfShr_WAHQ\Reporting\Reports\Weekly\Shrinkage\WEEKLY%20REPORT%20May%20V1%20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NTandTFinanceteam\Management%20Accounts\new%20management%20MI\Level%202%20Management%20Accounts%20May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hqfs10\ngtdfs$\OandT\OptRisk\Incentive_Scheme\Shrinkage%20&amp;%20Emissions\01_Shrinkage\02_Implementation\02_Contract%20Position\FY%200910\Template\NTS%20Shrinkage%200910_Lates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OandT/OptRisk/Incentive_Scheme/Shrinkage%20&amp;%20Emissions/01_Shrinkage/02_Implementation/02_Contract%20Position/FY%200910/Template/NTS%20Shrinkage%200910_Lates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Networks/GasDistrib/Gas_Distrib_Lib/Cost%20Reporting/Comparability/GDN%20cost%20Packs/Cost%20Packs%20sent/2008-09/Southern%20GDPCR%20RRP%202008-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hqfs10\ngtdfs$\TEMP\Long%20Term%20Forecasting%20Model%20(mimicing%20that%20used%20by%20corporate%20090902%20with%202.5%25%20inflation).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TEMP/Long%20Term%20Forecasting%20Model%20(mimicing%20that%20used%20by%20corporate%20090902%20with%202.5%25%20inflatio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Networks/ElecDistrib/DPCR5_Lib/Financial_issues/Financial%20Modelling/DPCR4%20model%20analysis/DPCR4%20Final%20Licence%20Mod%20Model%20reworked%20v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newbyd/Application%20Data/Microsoft/Excel/Finance/Draft%20RIIO%20T1%20RRP%20Financ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Networks/RG/RIIOT1_and_GD1_Lib/T1/Costs_and_Outputs/RIGS%20for%20RIIO_T1/Opex/Draft%20RIIO%20T1%20RRP%20Financ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TandTFinanceteam/Management%20Accounts/new%20management%20MI/Level%202%20Management%20Accounts%20May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hqfs10\ngtdfs$\NTandTFinanceteam\Management%20Accounts\new%20management%20MI\Level%201%20Management%20Accounts%20May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TandTFinanceteam/Management%20Accounts/new%20management%20MI/Level%201%20Management%20Accounts%20May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Networks/Transmission/Transmission_Price_Controls_Lib/Regulatory_Reporting/RRP_2008/RRP_Guidelines_Forms/Transmission%20PCRRP%20tables_SHETL_2007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Networks/ElecDistrib/Elec_Distrib_Lib/Technical%20Team/Cost%20Reporting/Master_0607_RRP_v2%202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Networks/ElecDistrib/Elec_Distrib_Lib/Regulatory_Reporting/Cost_Reporting_/Models_and_Spreadsheets/2006-07RAV/CE-NEDL_0607_RRP_RA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hqfs10\ngtdfs$\OandT\Perf\MktPerfShr_WAHQ\Shrinkage\2006_07\Forecasts\FORECASTS%20&amp;%20ACTUALS%202006_0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rinker of the year"/>
      <sheetName val="Control - Update Sheet"/>
      <sheetName val="Front Sheet"/>
      <sheetName val="Impact Analysis %"/>
      <sheetName val="Impact Analysis Vol &amp; Price"/>
      <sheetName val="G1 WMFM"/>
      <sheetName val="G2 WMFM Vs LQPR"/>
      <sheetName val="G2 WMFM Vs LQPR V1"/>
      <sheetName val="G3 Runrate Vs Forecast"/>
      <sheetName val="YE Forecast Within Month"/>
      <sheetName val="Within Month 2005"/>
      <sheetName val="WM Forecast &amp; Actuals"/>
      <sheetName val="Within Month Analysis 2005"/>
      <sheetName val="G4 Future Prices"/>
      <sheetName val="30 Day Ave -IPE Prices&amp;Act Vol"/>
      <sheetName val="YE Forecast"/>
      <sheetName val="Budgets - SnapshotFile"/>
      <sheetName val="Level 1 Data"/>
      <sheetName val="Chart2"/>
      <sheetName val="Chart5"/>
      <sheetName val="Annual Forecast&amp;Actuals "/>
      <sheetName val="Front Sheet Graph Data"/>
      <sheetName val="Front Sheet V1"/>
      <sheetName val="Chart1"/>
      <sheetName val="Sheet1"/>
    </sheetNames>
    <sheetDataSet>
      <sheetData sheetId="0" refreshError="1"/>
      <sheetData sheetId="1" refreshError="1">
        <row r="5">
          <cell r="H5">
            <v>39022</v>
          </cell>
        </row>
      </sheetData>
      <sheetData sheetId="2" refreshError="1">
        <row r="1">
          <cell r="D1">
            <v>23</v>
          </cell>
        </row>
        <row r="2">
          <cell r="AI2">
            <v>38991</v>
          </cell>
        </row>
        <row r="5">
          <cell r="D5" t="str">
            <v>ALL Previous Months Actuals Costs (£)m</v>
          </cell>
          <cell r="E5" t="str">
            <v>Current Month Forecast &amp; Actuals Costs (£)m</v>
          </cell>
          <cell r="F5" t="str">
            <v>Future Months Costs (£)m</v>
          </cell>
          <cell r="I5" t="str">
            <v>Current Month Forecast &amp; Actuals Energy (kWh)</v>
          </cell>
          <cell r="J5" t="str">
            <v>Within Month WAP (£/kWh)</v>
          </cell>
          <cell r="K5" t="str">
            <v>Future Months WAP (£/kWh)</v>
          </cell>
        </row>
        <row r="20">
          <cell r="N20">
            <v>45.866258730579084</v>
          </cell>
          <cell r="X20">
            <v>62.688792235632476</v>
          </cell>
        </row>
        <row r="23">
          <cell r="AI23" t="e">
            <v>#VALUE!</v>
          </cell>
        </row>
      </sheetData>
      <sheetData sheetId="3"/>
      <sheetData sheetId="4"/>
      <sheetData sheetId="5" refreshError="1"/>
      <sheetData sheetId="6" refreshError="1"/>
      <sheetData sheetId="7" refreshError="1"/>
      <sheetData sheetId="8" refreshError="1"/>
      <sheetData sheetId="9" refreshError="1"/>
      <sheetData sheetId="10" refreshError="1">
        <row r="2">
          <cell r="S2">
            <v>39021</v>
          </cell>
        </row>
        <row r="5">
          <cell r="S5">
            <v>39020</v>
          </cell>
        </row>
        <row r="17">
          <cell r="D17">
            <v>478606068.34920633</v>
          </cell>
        </row>
        <row r="53">
          <cell r="D53">
            <v>9.5853134778645526</v>
          </cell>
        </row>
        <row r="124">
          <cell r="C124">
            <v>308848085</v>
          </cell>
          <cell r="D124">
            <v>-2343165</v>
          </cell>
          <cell r="E124">
            <v>126509782</v>
          </cell>
          <cell r="H124">
            <v>386468777.72521055</v>
          </cell>
          <cell r="I124">
            <v>-1251930.5418381342</v>
          </cell>
          <cell r="J124">
            <v>167348988.0761905</v>
          </cell>
        </row>
      </sheetData>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21">
          <cell r="U21">
            <v>47348372.134025566</v>
          </cell>
        </row>
        <row r="22">
          <cell r="U22">
            <v>8542446.2491800338</v>
          </cell>
        </row>
        <row r="23">
          <cell r="U23">
            <v>62112543.749999993</v>
          </cell>
        </row>
      </sheetData>
      <sheetData sheetId="22" refreshError="1">
        <row r="5">
          <cell r="C5" t="str">
            <v>ALL Previous Months Actuals (£)</v>
          </cell>
          <cell r="D5" t="str">
            <v>Current Month Forecast &amp; Actuals (£)</v>
          </cell>
          <cell r="E5" t="str">
            <v>Current Month Forecast &amp; Actuals (kWh)</v>
          </cell>
          <cell r="G5" t="str">
            <v>Future Months (£)</v>
          </cell>
        </row>
      </sheetData>
      <sheetData sheetId="23" refreshError="1"/>
      <sheetData sheetId="2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Version Ctl"/>
      <sheetName val="Budget by Formula"/>
      <sheetName val="Commodity-qtr2to4"/>
      <sheetName val="Presentation at SNT "/>
      <sheetName val="Presentation at actual"/>
      <sheetName val="Summary at SNT"/>
      <sheetName val="Commodity"/>
      <sheetName val="LDZ Capacity"/>
      <sheetName val="NTS Capacity"/>
      <sheetName val="All Other Income"/>
      <sheetName val="Volumes"/>
      <sheetName val="Prices"/>
      <sheetName val="Graph OrigBud_JunFCast"/>
      <sheetName val="Graph From JunFCast"/>
      <sheetName val="Trace"/>
      <sheetName val="TRI Model Comparis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Version Ctl"/>
      <sheetName val="Budget by Formula"/>
      <sheetName val="Commodity-qtr2to4"/>
      <sheetName val="Presentation at SNT "/>
      <sheetName val="Presentation at actual"/>
      <sheetName val="Summary at SNT"/>
      <sheetName val="Commodity"/>
      <sheetName val="LDZ Capacity"/>
      <sheetName val="NTS Capacity"/>
      <sheetName val="All Other Income"/>
      <sheetName val="Volumes"/>
      <sheetName val="Prices"/>
      <sheetName val="Graph OrigBud_JunFCast"/>
      <sheetName val="Graph From JunFCast"/>
      <sheetName val="Trace"/>
      <sheetName val="TRI Model 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Test"/>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Version control"/>
      <sheetName val="Contents"/>
      <sheetName val="Summary for publishing"/>
      <sheetName val="Totals"/>
      <sheetName val="T1 - Summary"/>
      <sheetName val="T1A - Network costs summary"/>
      <sheetName val="T2 - Total Network Costs"/>
      <sheetName val="T2A - T2 including indirects"/>
      <sheetName val="T3 - Total Business Costs"/>
      <sheetName val="T4 - Volume Summary"/>
      <sheetName val="T5 - Major schemes"/>
      <sheetName val="Finance"/>
      <sheetName val="F1 - Metrics"/>
      <sheetName val="F2 - P&amp;L"/>
      <sheetName val="F3 - Bal Sht"/>
      <sheetName val="F4 - Debt"/>
      <sheetName val="F5 - Cashflow"/>
      <sheetName val="F6 - Revenue"/>
      <sheetName val="F7 - Pension Data"/>
      <sheetName val="F8 - Tax allocations"/>
      <sheetName val="F8a - Tax adds"/>
      <sheetName val="F9 - Tax pools"/>
      <sheetName val="F10 - Tax comp"/>
      <sheetName val="F11 - RP Tax pools"/>
      <sheetName val="F12 - Disclaimed allowances"/>
      <sheetName val="F13 - RAV adjustments"/>
      <sheetName val="F14 - DPCR4 RAV"/>
      <sheetName val="Business Costs"/>
      <sheetName val="BC1 - Labour"/>
      <sheetName val="BC2 - Pensions"/>
      <sheetName val="BC3 - Contractors"/>
      <sheetName val="BC4 - Materials"/>
      <sheetName val="BC5 - Margins"/>
      <sheetName val="BC6 - Cost Recoveries"/>
      <sheetName val="BC7 - Other"/>
      <sheetName val="BC8 - Adjustments"/>
      <sheetName val="Cash atypicals"/>
      <sheetName val="AT1 - Cash atypicals"/>
      <sheetName val="Load Related"/>
      <sheetName val="LR1 - Demand"/>
      <sheetName val="LR2 - Generation"/>
      <sheetName val="LR3 - Diversions"/>
      <sheetName val="LR4 - General reinforcement"/>
      <sheetName val="LR5 - System utilisation"/>
      <sheetName val="LR6 - Fault levels"/>
      <sheetName val="LR7 - DNO discretionary"/>
      <sheetName val="LR8 - LRE Volume"/>
      <sheetName val="Non Load"/>
      <sheetName val="NL1 - Condition based exp"/>
      <sheetName val="NL1a - NL1 Including Indirect"/>
      <sheetName val="NL2 - Condition based QoS"/>
      <sheetName val="NL3 - Condition based vol"/>
      <sheetName val="NL3a - Non-load other vol"/>
      <sheetName val="NL4 - Remaining useful life"/>
      <sheetName val="NL5 - QoS (DNO IIS)"/>
      <sheetName val="NL5a - QoS (Ofgem IIS)"/>
      <sheetName val="NL6 - QoS (Non IIS)"/>
      <sheetName val="NL7 - Major Sys Risks "/>
      <sheetName val="NL8 - Operatnl IT &amp; Telecoms"/>
      <sheetName val="NL9 - Legal &amp; Safety"/>
      <sheetName val="NL10 - Environmental"/>
      <sheetName val="NL11 - Losses"/>
      <sheetName val="Network Operating Costs"/>
      <sheetName val="NOC1 - I&amp;M"/>
      <sheetName val="NOC1a - I&amp;M by Cost Type"/>
      <sheetName val="NOC2 - Fault Costs"/>
      <sheetName val="NOC2a Faults by Cost Type"/>
      <sheetName val="NOC2b Non QofS by Cost Type"/>
      <sheetName val="NOC3 - Tree cutting"/>
      <sheetName val="NOC3a Tree Cutting by Cost Type"/>
      <sheetName val="NOC4 - Other Network costs"/>
      <sheetName val="NOC5 - TMA"/>
      <sheetName val="Costs"/>
      <sheetName val="C1 - Cost increase"/>
      <sheetName val="C2 - Unit Costs"/>
      <sheetName val="C3 - Unit Fault Costs"/>
      <sheetName val="C4 - Workforce Renewal"/>
      <sheetName val="Reconciliation"/>
      <sheetName val="RR1 T2-RRP"/>
      <sheetName val="Other"/>
      <sheetName val="OC1 - Pass Through and Other"/>
      <sheetName val="OC2 - IT Systems Overview"/>
      <sheetName val="OC3 - Non-Operational Property"/>
      <sheetName val="4.3 Network Analysis Load"/>
    </sheetNames>
    <sheetDataSet>
      <sheetData sheetId="0" refreshError="1">
        <row r="33">
          <cell r="B33">
            <v>1</v>
          </cell>
          <cell r="C33" t="str">
            <v>CN West</v>
          </cell>
        </row>
        <row r="34">
          <cell r="B34">
            <v>2</v>
          </cell>
          <cell r="C34" t="str">
            <v>CN East</v>
          </cell>
        </row>
        <row r="35">
          <cell r="B35">
            <v>3</v>
          </cell>
          <cell r="C35" t="str">
            <v>ENW</v>
          </cell>
        </row>
        <row r="36">
          <cell r="B36">
            <v>4</v>
          </cell>
          <cell r="C36" t="str">
            <v>CE NEDL</v>
          </cell>
        </row>
        <row r="37">
          <cell r="B37">
            <v>5</v>
          </cell>
          <cell r="C37" t="str">
            <v>CE YEDL</v>
          </cell>
        </row>
        <row r="38">
          <cell r="B38">
            <v>6</v>
          </cell>
          <cell r="C38" t="str">
            <v>WPD SWales</v>
          </cell>
        </row>
        <row r="39">
          <cell r="B39">
            <v>7</v>
          </cell>
          <cell r="C39" t="str">
            <v>WPD SWest</v>
          </cell>
        </row>
        <row r="40">
          <cell r="B40">
            <v>8</v>
          </cell>
          <cell r="C40" t="str">
            <v>EDFE LPN</v>
          </cell>
        </row>
        <row r="41">
          <cell r="B41">
            <v>9</v>
          </cell>
          <cell r="C41" t="str">
            <v>EDFE SPN</v>
          </cell>
        </row>
        <row r="42">
          <cell r="B42">
            <v>10</v>
          </cell>
          <cell r="C42" t="str">
            <v>EDFE EPN</v>
          </cell>
        </row>
        <row r="43">
          <cell r="B43">
            <v>11</v>
          </cell>
          <cell r="C43" t="str">
            <v>SP Distribution</v>
          </cell>
        </row>
        <row r="44">
          <cell r="B44">
            <v>12</v>
          </cell>
          <cell r="C44" t="str">
            <v>SP Manweb</v>
          </cell>
        </row>
        <row r="45">
          <cell r="B45">
            <v>13</v>
          </cell>
          <cell r="C45" t="str">
            <v>SSE Hydro</v>
          </cell>
        </row>
        <row r="46">
          <cell r="B46">
            <v>14</v>
          </cell>
          <cell r="C46" t="str">
            <v>SSE Southern</v>
          </cell>
        </row>
      </sheetData>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sheetData sheetId="40"/>
      <sheetData sheetId="41"/>
      <sheetData sheetId="42"/>
      <sheetData sheetId="43" refreshError="1"/>
      <sheetData sheetId="44"/>
      <sheetData sheetId="45"/>
      <sheetData sheetId="46" refreshError="1"/>
      <sheetData sheetId="47" refreshError="1"/>
      <sheetData sheetId="48"/>
      <sheetData sheetId="49" refreshError="1"/>
      <sheetData sheetId="50" refreshError="1"/>
      <sheetData sheetId="51" refreshError="1"/>
      <sheetData sheetId="52" refreshError="1"/>
      <sheetData sheetId="53" refreshError="1"/>
      <sheetData sheetId="54"/>
      <sheetData sheetId="55" refreshError="1"/>
      <sheetData sheetId="56"/>
      <sheetData sheetId="57"/>
      <sheetData sheetId="58"/>
      <sheetData sheetId="59"/>
      <sheetData sheetId="60"/>
      <sheetData sheetId="61" refreshError="1"/>
      <sheetData sheetId="62" refreshError="1"/>
      <sheetData sheetId="63"/>
      <sheetData sheetId="64" refreshError="1"/>
      <sheetData sheetId="65"/>
      <sheetData sheetId="66" refreshError="1"/>
      <sheetData sheetId="67" refreshError="1"/>
      <sheetData sheetId="68"/>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Ofgem Allowance"/>
      <sheetName val="0506 Shrink Purchases"/>
      <sheetName val="UAG Accrual"/>
      <sheetName val="Shrinkage ROP"/>
      <sheetName val="Current Months Costs"/>
      <sheetName val="Most Recent Forecast"/>
      <sheetName val="WithinMonthActuals"/>
      <sheetName val="Shrinkage Actuals"/>
      <sheetName val="Actuals"/>
      <sheetName val="NTS Budget"/>
      <sheetName val="Budget Variances"/>
      <sheetName val="Allowance Variances"/>
      <sheetName val="ChartData"/>
      <sheetName val="YE Forecast"/>
      <sheetName val="Working Paper Variances"/>
      <sheetName val="Variance Analysis"/>
      <sheetName val="L1Report"/>
      <sheetName val="Distribu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C5">
            <v>3367093891.6666665</v>
          </cell>
          <cell r="D5">
            <v>23201285</v>
          </cell>
          <cell r="G5">
            <v>-441353</v>
          </cell>
          <cell r="I5">
            <v>5473936</v>
          </cell>
          <cell r="K5">
            <v>28233868</v>
          </cell>
          <cell r="L5">
            <v>13345800</v>
          </cell>
        </row>
        <row r="6">
          <cell r="C6">
            <v>3126442220</v>
          </cell>
          <cell r="D6">
            <v>20286207</v>
          </cell>
          <cell r="G6">
            <v>-116633</v>
          </cell>
          <cell r="I6">
            <v>16565583</v>
          </cell>
          <cell r="K6">
            <v>36735157</v>
          </cell>
          <cell r="L6">
            <v>10633276</v>
          </cell>
        </row>
        <row r="7">
          <cell r="C7">
            <v>3105255230</v>
          </cell>
          <cell r="D7">
            <v>19689164</v>
          </cell>
          <cell r="G7">
            <v>-533524</v>
          </cell>
          <cell r="I7">
            <v>19758120</v>
          </cell>
          <cell r="K7">
            <v>38913760</v>
          </cell>
          <cell r="L7">
            <v>11001856</v>
          </cell>
        </row>
        <row r="8">
          <cell r="C8">
            <v>3403247912.5</v>
          </cell>
          <cell r="D8">
            <v>21787639</v>
          </cell>
          <cell r="G8">
            <v>-356422</v>
          </cell>
          <cell r="I8">
            <v>7952382</v>
          </cell>
          <cell r="K8">
            <v>29383599</v>
          </cell>
          <cell r="L8">
            <v>13491117</v>
          </cell>
        </row>
        <row r="9">
          <cell r="C9">
            <v>3553906290</v>
          </cell>
          <cell r="D9">
            <v>23029375</v>
          </cell>
          <cell r="G9">
            <v>3983</v>
          </cell>
          <cell r="I9">
            <v>1490873</v>
          </cell>
          <cell r="K9">
            <v>24524231</v>
          </cell>
          <cell r="L9">
            <v>14724892</v>
          </cell>
        </row>
        <row r="10">
          <cell r="C10">
            <v>3503307610</v>
          </cell>
          <cell r="D10">
            <v>24610188</v>
          </cell>
          <cell r="G10">
            <v>48008</v>
          </cell>
          <cell r="I10">
            <v>11006871</v>
          </cell>
          <cell r="K10">
            <v>35665067</v>
          </cell>
          <cell r="L10">
            <v>15259215</v>
          </cell>
        </row>
        <row r="11">
          <cell r="C11">
            <v>3604221720</v>
          </cell>
          <cell r="D11">
            <v>25413561</v>
          </cell>
          <cell r="G11">
            <v>-656338</v>
          </cell>
          <cell r="I11">
            <v>12871402</v>
          </cell>
          <cell r="K11">
            <v>37628625</v>
          </cell>
          <cell r="L11">
            <v>16082005</v>
          </cell>
        </row>
        <row r="12">
          <cell r="C12">
            <v>3827204590</v>
          </cell>
          <cell r="D12">
            <v>27928506</v>
          </cell>
          <cell r="G12">
            <v>-689378</v>
          </cell>
          <cell r="I12">
            <v>3997877</v>
          </cell>
          <cell r="K12">
            <v>31237005</v>
          </cell>
          <cell r="L12">
            <v>19042219</v>
          </cell>
        </row>
        <row r="13">
          <cell r="C13">
            <v>3621663870</v>
          </cell>
          <cell r="D13">
            <v>26418643</v>
          </cell>
          <cell r="G13">
            <v>188299</v>
          </cell>
          <cell r="I13">
            <v>14014943</v>
          </cell>
          <cell r="K13">
            <v>40621885</v>
          </cell>
          <cell r="L13">
            <v>17291569</v>
          </cell>
        </row>
        <row r="14">
          <cell r="C14">
            <v>3335387118.8888888</v>
          </cell>
          <cell r="D14">
            <v>23032781</v>
          </cell>
          <cell r="G14">
            <v>331851</v>
          </cell>
          <cell r="I14">
            <v>11634768</v>
          </cell>
          <cell r="K14">
            <v>34999400</v>
          </cell>
          <cell r="L14">
            <v>13595645</v>
          </cell>
        </row>
        <row r="15">
          <cell r="C15">
            <v>3393341751.3888888</v>
          </cell>
          <cell r="D15">
            <v>24509165</v>
          </cell>
          <cell r="G15">
            <v>848854</v>
          </cell>
          <cell r="I15">
            <v>11040438</v>
          </cell>
          <cell r="K15">
            <v>36398457</v>
          </cell>
          <cell r="L15">
            <v>13114078</v>
          </cell>
        </row>
        <row r="16">
          <cell r="C16">
            <v>3412194830</v>
          </cell>
          <cell r="D16">
            <v>23149821</v>
          </cell>
          <cell r="G16">
            <v>10799</v>
          </cell>
          <cell r="I16">
            <v>14985553</v>
          </cell>
          <cell r="K16">
            <v>38146173</v>
          </cell>
          <cell r="L16">
            <v>12995783</v>
          </cell>
        </row>
        <row r="17">
          <cell r="C17">
            <v>3369710113</v>
          </cell>
          <cell r="D17">
            <v>24456986</v>
          </cell>
          <cell r="G17">
            <v>-107266</v>
          </cell>
          <cell r="I17">
            <v>5805791</v>
          </cell>
          <cell r="K17">
            <v>30155511</v>
          </cell>
          <cell r="L17">
            <v>13665096</v>
          </cell>
        </row>
        <row r="18">
          <cell r="C18">
            <v>3324246860</v>
          </cell>
          <cell r="D18">
            <v>21891894</v>
          </cell>
          <cell r="G18">
            <v>-378782</v>
          </cell>
          <cell r="I18">
            <v>19911518</v>
          </cell>
          <cell r="K18">
            <v>41424630</v>
          </cell>
          <cell r="L18">
            <v>14487622</v>
          </cell>
        </row>
        <row r="19">
          <cell r="C19">
            <v>3488132863.8888888</v>
          </cell>
          <cell r="D19">
            <v>21441713</v>
          </cell>
          <cell r="G19">
            <v>735885</v>
          </cell>
          <cell r="I19">
            <v>14369524</v>
          </cell>
          <cell r="K19">
            <v>36547122</v>
          </cell>
          <cell r="L19">
            <v>16361435</v>
          </cell>
        </row>
        <row r="20">
          <cell r="C20">
            <v>3358842890.2777777</v>
          </cell>
          <cell r="D20">
            <v>20972236</v>
          </cell>
          <cell r="G20">
            <v>714390</v>
          </cell>
          <cell r="I20">
            <v>7308590</v>
          </cell>
          <cell r="K20">
            <v>28995216</v>
          </cell>
          <cell r="L20">
            <v>15115085</v>
          </cell>
        </row>
        <row r="21">
          <cell r="C21">
            <v>3240626513.2222223</v>
          </cell>
          <cell r="D21">
            <v>18108899</v>
          </cell>
          <cell r="G21">
            <v>803186</v>
          </cell>
          <cell r="I21">
            <v>21950969</v>
          </cell>
          <cell r="K21">
            <v>40863054</v>
          </cell>
          <cell r="L21">
            <v>14281426</v>
          </cell>
        </row>
        <row r="22">
          <cell r="C22">
            <v>3272758045</v>
          </cell>
          <cell r="D22">
            <v>18589808</v>
          </cell>
          <cell r="G22">
            <v>-60840</v>
          </cell>
          <cell r="I22">
            <v>10793883</v>
          </cell>
          <cell r="K22">
            <v>29322851</v>
          </cell>
          <cell r="L22">
            <v>14238185</v>
          </cell>
        </row>
        <row r="23">
          <cell r="C23">
            <v>3169398935</v>
          </cell>
          <cell r="D23">
            <v>17615021</v>
          </cell>
          <cell r="G23">
            <v>-54621</v>
          </cell>
          <cell r="I23">
            <v>1921465</v>
          </cell>
          <cell r="K23">
            <v>19481865</v>
          </cell>
          <cell r="L23">
            <v>14130502</v>
          </cell>
        </row>
        <row r="24">
          <cell r="C24">
            <v>3457702097.5</v>
          </cell>
          <cell r="D24">
            <v>23757203</v>
          </cell>
          <cell r="G24">
            <v>461881</v>
          </cell>
          <cell r="I24">
            <v>8897072</v>
          </cell>
          <cell r="K24">
            <v>33116156</v>
          </cell>
          <cell r="L24">
            <v>15312471</v>
          </cell>
        </row>
        <row r="25">
          <cell r="C25">
            <v>3262686504.1666665</v>
          </cell>
          <cell r="D25">
            <v>23042877</v>
          </cell>
          <cell r="G25">
            <v>-5098</v>
          </cell>
          <cell r="I25">
            <v>24679719</v>
          </cell>
          <cell r="K25">
            <v>47717498</v>
          </cell>
          <cell r="L25">
            <v>13393024</v>
          </cell>
        </row>
        <row r="26">
          <cell r="C26">
            <v>3207018495.8333335</v>
          </cell>
          <cell r="D26">
            <v>21895304</v>
          </cell>
          <cell r="G26">
            <v>-309885</v>
          </cell>
          <cell r="I26">
            <v>9056952</v>
          </cell>
          <cell r="K26">
            <v>30642371</v>
          </cell>
          <cell r="L26">
            <v>12562975</v>
          </cell>
        </row>
        <row r="27">
          <cell r="C27">
            <v>3206157505.5555553</v>
          </cell>
          <cell r="D27">
            <v>21868623</v>
          </cell>
          <cell r="G27">
            <v>26604</v>
          </cell>
          <cell r="I27">
            <v>1581623</v>
          </cell>
          <cell r="K27">
            <v>23476850</v>
          </cell>
          <cell r="L27">
            <v>12138424</v>
          </cell>
        </row>
        <row r="28">
          <cell r="C28">
            <v>3198722398.6111112</v>
          </cell>
          <cell r="D28">
            <v>21045295</v>
          </cell>
          <cell r="G28">
            <v>-431902</v>
          </cell>
          <cell r="I28">
            <v>12450589</v>
          </cell>
          <cell r="K28">
            <v>33063982</v>
          </cell>
          <cell r="L28">
            <v>11414272</v>
          </cell>
        </row>
        <row r="29">
          <cell r="C29">
            <v>3242043694.4444442</v>
          </cell>
          <cell r="D29">
            <v>22086400</v>
          </cell>
          <cell r="G29">
            <v>-548262</v>
          </cell>
          <cell r="I29">
            <v>14985332</v>
          </cell>
          <cell r="K29">
            <v>36523470</v>
          </cell>
          <cell r="L29">
            <v>12385526</v>
          </cell>
        </row>
        <row r="30">
          <cell r="C30">
            <v>3325978780.5555553</v>
          </cell>
          <cell r="D30">
            <v>20573214</v>
          </cell>
          <cell r="G30">
            <v>-154311</v>
          </cell>
          <cell r="I30">
            <v>713341</v>
          </cell>
          <cell r="K30">
            <v>21132244</v>
          </cell>
          <cell r="L30">
            <v>12726475</v>
          </cell>
        </row>
        <row r="31">
          <cell r="C31">
            <v>3296973052.7777777</v>
          </cell>
          <cell r="D31">
            <v>21178321</v>
          </cell>
          <cell r="G31">
            <v>-300602</v>
          </cell>
          <cell r="I31">
            <v>2898332</v>
          </cell>
          <cell r="K31">
            <v>23776051</v>
          </cell>
          <cell r="L31">
            <v>11827002</v>
          </cell>
        </row>
        <row r="32">
          <cell r="C32">
            <v>3451322484.7222223</v>
          </cell>
          <cell r="D32">
            <v>21790396</v>
          </cell>
          <cell r="G32">
            <v>-467688</v>
          </cell>
          <cell r="I32">
            <v>10164917</v>
          </cell>
          <cell r="K32">
            <v>31487625</v>
          </cell>
          <cell r="L32">
            <v>12245675</v>
          </cell>
        </row>
        <row r="33">
          <cell r="C33">
            <v>3161531063.8888888</v>
          </cell>
          <cell r="D33">
            <v>20398731</v>
          </cell>
          <cell r="G33">
            <v>299496</v>
          </cell>
          <cell r="I33">
            <v>14932733</v>
          </cell>
          <cell r="K33">
            <v>35630960</v>
          </cell>
          <cell r="L33">
            <v>9571310</v>
          </cell>
        </row>
        <row r="34">
          <cell r="C34">
            <v>2912053540.0000005</v>
          </cell>
          <cell r="D34">
            <v>21115683</v>
          </cell>
          <cell r="G34">
            <v>-238687</v>
          </cell>
          <cell r="I34">
            <v>16845173</v>
          </cell>
          <cell r="K34">
            <v>37722169</v>
          </cell>
          <cell r="L34">
            <v>8079736</v>
          </cell>
        </row>
        <row r="35">
          <cell r="C35">
            <v>2793217570</v>
          </cell>
          <cell r="D35">
            <v>20141582</v>
          </cell>
          <cell r="G35">
            <v>-630537</v>
          </cell>
          <cell r="I35">
            <v>6014647</v>
          </cell>
          <cell r="K35">
            <v>25525692</v>
          </cell>
          <cell r="L35">
            <v>7488006</v>
          </cell>
        </row>
        <row r="64">
          <cell r="C64">
            <v>2440055640</v>
          </cell>
          <cell r="G64">
            <v>-230794</v>
          </cell>
          <cell r="I64">
            <v>10320954</v>
          </cell>
          <cell r="K64">
            <v>21361966</v>
          </cell>
          <cell r="L64">
            <v>7289238</v>
          </cell>
        </row>
        <row r="65">
          <cell r="C65">
            <v>2350287060</v>
          </cell>
          <cell r="G65">
            <v>-32887</v>
          </cell>
          <cell r="I65">
            <v>3151566</v>
          </cell>
          <cell r="K65">
            <v>18658063</v>
          </cell>
          <cell r="L65">
            <v>7297964</v>
          </cell>
        </row>
        <row r="66">
          <cell r="C66">
            <v>2476937980</v>
          </cell>
          <cell r="G66">
            <v>-112199</v>
          </cell>
          <cell r="I66">
            <v>-10916373</v>
          </cell>
          <cell r="K66">
            <v>-4561019</v>
          </cell>
          <cell r="L66">
            <v>3679900</v>
          </cell>
        </row>
        <row r="67">
          <cell r="C67">
            <v>2423949225.5555553</v>
          </cell>
          <cell r="G67">
            <v>652289</v>
          </cell>
          <cell r="I67">
            <v>20153204</v>
          </cell>
          <cell r="K67">
            <v>28388346</v>
          </cell>
          <cell r="L67">
            <v>3289202</v>
          </cell>
        </row>
        <row r="68">
          <cell r="C68">
            <v>2341096450</v>
          </cell>
          <cell r="G68">
            <v>-93429</v>
          </cell>
          <cell r="I68">
            <v>15991265</v>
          </cell>
          <cell r="K68">
            <v>22629966</v>
          </cell>
          <cell r="L68">
            <v>3204401</v>
          </cell>
        </row>
        <row r="69">
          <cell r="C69">
            <v>2343740779.166667</v>
          </cell>
          <cell r="G69">
            <v>-178963</v>
          </cell>
          <cell r="I69">
            <v>-3329368</v>
          </cell>
          <cell r="K69">
            <v>5147616</v>
          </cell>
          <cell r="L69">
            <v>3153143</v>
          </cell>
        </row>
        <row r="70">
          <cell r="C70">
            <v>2423653129.7222223</v>
          </cell>
          <cell r="G70">
            <v>-209781</v>
          </cell>
          <cell r="I70">
            <v>28613946</v>
          </cell>
          <cell r="K70">
            <v>37187749</v>
          </cell>
          <cell r="L70">
            <v>3222365</v>
          </cell>
        </row>
        <row r="71">
          <cell r="C71">
            <v>2428864020</v>
          </cell>
          <cell r="G71">
            <v>386883</v>
          </cell>
          <cell r="I71">
            <v>4958239</v>
          </cell>
          <cell r="K71">
            <v>14372395</v>
          </cell>
          <cell r="L71">
            <v>3913601</v>
          </cell>
        </row>
        <row r="72">
          <cell r="C72">
            <v>2378967389.9999995</v>
          </cell>
          <cell r="G72">
            <v>-201324</v>
          </cell>
          <cell r="I72">
            <v>5440972</v>
          </cell>
          <cell r="K72">
            <v>13506327</v>
          </cell>
          <cell r="L72">
            <v>3668489</v>
          </cell>
        </row>
        <row r="73">
          <cell r="C73">
            <v>2300184063.8888884</v>
          </cell>
          <cell r="G73">
            <v>-305851</v>
          </cell>
          <cell r="I73">
            <v>10227028</v>
          </cell>
          <cell r="K73">
            <v>17402335</v>
          </cell>
          <cell r="L73">
            <v>3239493</v>
          </cell>
        </row>
        <row r="74">
          <cell r="C74">
            <v>2386481961.6666665</v>
          </cell>
          <cell r="G74">
            <v>-100696</v>
          </cell>
          <cell r="I74">
            <v>8006293</v>
          </cell>
          <cell r="K74">
            <v>15104457</v>
          </cell>
          <cell r="L74">
            <v>3062250</v>
          </cell>
        </row>
        <row r="75">
          <cell r="C75">
            <v>2362821591.666667</v>
          </cell>
          <cell r="G75">
            <v>-209673</v>
          </cell>
          <cell r="I75">
            <v>9278850</v>
          </cell>
          <cell r="K75">
            <v>16678696</v>
          </cell>
          <cell r="L75">
            <v>3155562</v>
          </cell>
        </row>
        <row r="76">
          <cell r="C76">
            <v>2468382568.3333335</v>
          </cell>
          <cell r="G76">
            <v>-200707</v>
          </cell>
          <cell r="I76">
            <v>12635583</v>
          </cell>
          <cell r="K76">
            <v>21965229</v>
          </cell>
          <cell r="L76">
            <v>3287726</v>
          </cell>
        </row>
        <row r="77">
          <cell r="C77">
            <v>2444302185.5555553</v>
          </cell>
          <cell r="G77">
            <v>-331299</v>
          </cell>
          <cell r="I77">
            <v>14610762</v>
          </cell>
          <cell r="K77">
            <v>23997133</v>
          </cell>
          <cell r="L77">
            <v>3820658</v>
          </cell>
        </row>
        <row r="78">
          <cell r="C78">
            <v>2620971944.4444442</v>
          </cell>
          <cell r="G78">
            <v>71178</v>
          </cell>
          <cell r="I78">
            <v>4929118</v>
          </cell>
          <cell r="K78">
            <v>14217566</v>
          </cell>
          <cell r="L78">
            <v>4573072</v>
          </cell>
        </row>
        <row r="79">
          <cell r="C79">
            <v>2655599166.6666665</v>
          </cell>
          <cell r="G79">
            <v>7784</v>
          </cell>
          <cell r="I79">
            <v>4664355</v>
          </cell>
          <cell r="K79">
            <v>14445742</v>
          </cell>
          <cell r="L79">
            <v>4052766</v>
          </cell>
        </row>
        <row r="80">
          <cell r="C80">
            <v>2557390000</v>
          </cell>
          <cell r="G80">
            <v>227008</v>
          </cell>
          <cell r="I80">
            <v>1920785</v>
          </cell>
          <cell r="K80">
            <v>11130349</v>
          </cell>
          <cell r="L80">
            <v>3835073</v>
          </cell>
        </row>
        <row r="81">
          <cell r="C81">
            <v>2514525640</v>
          </cell>
          <cell r="G81">
            <v>-175528</v>
          </cell>
          <cell r="I81">
            <v>15711026</v>
          </cell>
          <cell r="K81">
            <v>24380945</v>
          </cell>
          <cell r="L81">
            <v>3389816</v>
          </cell>
        </row>
        <row r="82">
          <cell r="C82">
            <v>2508134090</v>
          </cell>
          <cell r="G82">
            <v>41209</v>
          </cell>
          <cell r="I82">
            <v>12330599</v>
          </cell>
          <cell r="K82">
            <v>23814930</v>
          </cell>
          <cell r="L82">
            <v>2777805</v>
          </cell>
        </row>
        <row r="83">
          <cell r="C83">
            <v>2365338910</v>
          </cell>
          <cell r="G83">
            <v>-49832</v>
          </cell>
          <cell r="I83">
            <v>15279379</v>
          </cell>
          <cell r="K83">
            <v>26285301</v>
          </cell>
          <cell r="L83">
            <v>2251087</v>
          </cell>
        </row>
        <row r="84">
          <cell r="C84">
            <v>2325521000</v>
          </cell>
          <cell r="G84">
            <v>-88571</v>
          </cell>
          <cell r="I84">
            <v>18245876</v>
          </cell>
          <cell r="K84">
            <v>29917661</v>
          </cell>
          <cell r="L84">
            <v>2181970</v>
          </cell>
        </row>
        <row r="85">
          <cell r="C85">
            <v>2061620000</v>
          </cell>
          <cell r="G85">
            <v>-32956</v>
          </cell>
          <cell r="I85">
            <v>-8488461</v>
          </cell>
          <cell r="K85">
            <v>520250</v>
          </cell>
          <cell r="L85">
            <v>2567033</v>
          </cell>
        </row>
        <row r="86">
          <cell r="C86">
            <v>1849829166.6666663</v>
          </cell>
          <cell r="G86">
            <v>-174814</v>
          </cell>
          <cell r="I86">
            <v>41033126</v>
          </cell>
          <cell r="K86">
            <v>45712914</v>
          </cell>
          <cell r="L86">
            <v>2671760</v>
          </cell>
        </row>
        <row r="87">
          <cell r="C87">
            <v>1887554697.7777779</v>
          </cell>
          <cell r="G87">
            <v>1038973</v>
          </cell>
          <cell r="I87">
            <v>-24297658</v>
          </cell>
          <cell r="K87">
            <v>-18837753</v>
          </cell>
          <cell r="L87">
            <v>2563955</v>
          </cell>
        </row>
        <row r="88">
          <cell r="C88">
            <v>2131511589.1666663</v>
          </cell>
          <cell r="G88">
            <v>2277154</v>
          </cell>
          <cell r="I88">
            <v>32535453</v>
          </cell>
          <cell r="K88">
            <v>42132654</v>
          </cell>
          <cell r="L88">
            <v>2462393</v>
          </cell>
        </row>
        <row r="89">
          <cell r="C89">
            <v>2170153314.1666665</v>
          </cell>
          <cell r="G89">
            <v>3646195</v>
          </cell>
          <cell r="I89">
            <v>7382867</v>
          </cell>
          <cell r="K89">
            <v>17693507</v>
          </cell>
          <cell r="L89">
            <v>2380071</v>
          </cell>
        </row>
        <row r="90">
          <cell r="C90">
            <v>2209209438.8888888</v>
          </cell>
          <cell r="G90">
            <v>-385637</v>
          </cell>
          <cell r="I90">
            <v>-4370679</v>
          </cell>
          <cell r="K90">
            <v>3402645</v>
          </cell>
          <cell r="L90">
            <v>2381357</v>
          </cell>
        </row>
        <row r="91">
          <cell r="C91">
            <v>2178812977.7777777</v>
          </cell>
          <cell r="G91">
            <v>-47399</v>
          </cell>
          <cell r="I91">
            <v>16838166</v>
          </cell>
          <cell r="K91">
            <v>24551988</v>
          </cell>
          <cell r="L91">
            <v>2451568</v>
          </cell>
        </row>
        <row r="92">
          <cell r="C92">
            <v>2235270678.3333335</v>
          </cell>
          <cell r="G92">
            <v>200722</v>
          </cell>
          <cell r="I92">
            <v>1652084</v>
          </cell>
          <cell r="K92">
            <v>10362002</v>
          </cell>
          <cell r="L92">
            <v>2572710</v>
          </cell>
        </row>
        <row r="93">
          <cell r="C93">
            <v>2302784548.3333335</v>
          </cell>
          <cell r="G93">
            <v>91091</v>
          </cell>
          <cell r="I93">
            <v>-113272</v>
          </cell>
          <cell r="K93">
            <v>8132059</v>
          </cell>
          <cell r="L93">
            <v>2520637</v>
          </cell>
        </row>
        <row r="94">
          <cell r="C94">
            <v>2395755852.7777777</v>
          </cell>
          <cell r="G94">
            <v>-182880</v>
          </cell>
          <cell r="I94">
            <v>1241613</v>
          </cell>
          <cell r="K94">
            <v>11527259</v>
          </cell>
          <cell r="L94">
            <v>2677313</v>
          </cell>
        </row>
        <row r="125">
          <cell r="C125">
            <v>2120304647.2222219</v>
          </cell>
          <cell r="D125">
            <v>10383792</v>
          </cell>
          <cell r="G125">
            <v>-515203</v>
          </cell>
          <cell r="I125">
            <v>-15446271</v>
          </cell>
          <cell r="K125">
            <v>-5577682</v>
          </cell>
          <cell r="L125">
            <v>2359912</v>
          </cell>
        </row>
        <row r="126">
          <cell r="C126">
            <v>2076975195.5555558</v>
          </cell>
          <cell r="D126">
            <v>12472611</v>
          </cell>
          <cell r="G126">
            <v>-91357</v>
          </cell>
          <cell r="I126">
            <v>5566588</v>
          </cell>
          <cell r="K126">
            <v>17947842</v>
          </cell>
          <cell r="L126">
            <v>2462369</v>
          </cell>
        </row>
        <row r="127">
          <cell r="C127">
            <v>1993748997.7777779</v>
          </cell>
          <cell r="D127">
            <v>10831055</v>
          </cell>
          <cell r="G127">
            <v>112825</v>
          </cell>
          <cell r="I127">
            <v>-333768</v>
          </cell>
          <cell r="K127">
            <v>10610112</v>
          </cell>
          <cell r="L127">
            <v>2582781</v>
          </cell>
        </row>
        <row r="128">
          <cell r="C128">
            <v>2001778577.8333333</v>
          </cell>
          <cell r="D128">
            <v>9297936</v>
          </cell>
          <cell r="G128">
            <v>354480</v>
          </cell>
          <cell r="I128">
            <v>-20167534</v>
          </cell>
          <cell r="K128">
            <v>-10515118</v>
          </cell>
          <cell r="L128">
            <v>2363724</v>
          </cell>
        </row>
        <row r="129">
          <cell r="C129">
            <v>0</v>
          </cell>
          <cell r="D129">
            <v>11622411</v>
          </cell>
          <cell r="G129">
            <v>79319</v>
          </cell>
          <cell r="I129">
            <v>-1465482</v>
          </cell>
          <cell r="K129">
            <v>10236248</v>
          </cell>
          <cell r="L129">
            <v>2412921</v>
          </cell>
        </row>
        <row r="130">
          <cell r="C130">
            <v>0</v>
          </cell>
          <cell r="D130">
            <v>10895888</v>
          </cell>
          <cell r="G130">
            <v>-395677</v>
          </cell>
          <cell r="I130">
            <v>13511434</v>
          </cell>
          <cell r="K130">
            <v>24011645</v>
          </cell>
          <cell r="L130">
            <v>2474196</v>
          </cell>
        </row>
        <row r="131">
          <cell r="C131">
            <v>0</v>
          </cell>
          <cell r="D131">
            <v>10631911</v>
          </cell>
          <cell r="G131">
            <v>536738</v>
          </cell>
          <cell r="I131">
            <v>8628206</v>
          </cell>
          <cell r="K131">
            <v>19796855</v>
          </cell>
          <cell r="L131">
            <v>2480383</v>
          </cell>
        </row>
        <row r="132">
          <cell r="C132">
            <v>0</v>
          </cell>
          <cell r="D132">
            <v>9189580</v>
          </cell>
          <cell r="G132">
            <v>-214500</v>
          </cell>
          <cell r="I132">
            <v>-25561401</v>
          </cell>
          <cell r="K132">
            <v>-16586321</v>
          </cell>
          <cell r="L132">
            <v>2356616</v>
          </cell>
        </row>
        <row r="133">
          <cell r="C133">
            <v>0</v>
          </cell>
          <cell r="D133">
            <v>12427564</v>
          </cell>
          <cell r="G133">
            <v>0</v>
          </cell>
          <cell r="I133">
            <v>0</v>
          </cell>
          <cell r="K133">
            <v>0</v>
          </cell>
          <cell r="L133">
            <v>0</v>
          </cell>
        </row>
        <row r="134">
          <cell r="C134">
            <v>0</v>
          </cell>
          <cell r="D134">
            <v>0</v>
          </cell>
          <cell r="G134">
            <v>0</v>
          </cell>
          <cell r="I134">
            <v>0</v>
          </cell>
          <cell r="K134">
            <v>0</v>
          </cell>
          <cell r="L134">
            <v>0</v>
          </cell>
        </row>
        <row r="135">
          <cell r="C135">
            <v>0</v>
          </cell>
          <cell r="D135">
            <v>0</v>
          </cell>
          <cell r="G135">
            <v>0</v>
          </cell>
          <cell r="I135">
            <v>0</v>
          </cell>
          <cell r="K135">
            <v>0</v>
          </cell>
          <cell r="L135">
            <v>0</v>
          </cell>
        </row>
        <row r="136">
          <cell r="C136">
            <v>0</v>
          </cell>
          <cell r="D136">
            <v>0</v>
          </cell>
          <cell r="G136">
            <v>0</v>
          </cell>
          <cell r="I136">
            <v>0</v>
          </cell>
          <cell r="K136">
            <v>0</v>
          </cell>
          <cell r="L136">
            <v>0</v>
          </cell>
        </row>
        <row r="137">
          <cell r="C137">
            <v>0</v>
          </cell>
          <cell r="D137">
            <v>0</v>
          </cell>
          <cell r="G137">
            <v>0</v>
          </cell>
          <cell r="I137">
            <v>0</v>
          </cell>
          <cell r="K137">
            <v>0</v>
          </cell>
          <cell r="L137">
            <v>0</v>
          </cell>
        </row>
        <row r="138">
          <cell r="C138">
            <v>0</v>
          </cell>
          <cell r="D138">
            <v>0</v>
          </cell>
          <cell r="G138">
            <v>0</v>
          </cell>
          <cell r="I138">
            <v>0</v>
          </cell>
          <cell r="K138">
            <v>0</v>
          </cell>
          <cell r="L138">
            <v>0</v>
          </cell>
        </row>
        <row r="139">
          <cell r="C139">
            <v>0</v>
          </cell>
          <cell r="D139">
            <v>0</v>
          </cell>
          <cell r="G139">
            <v>0</v>
          </cell>
          <cell r="I139">
            <v>0</v>
          </cell>
          <cell r="K139">
            <v>0</v>
          </cell>
          <cell r="L139">
            <v>0</v>
          </cell>
        </row>
        <row r="140">
          <cell r="C140">
            <v>0</v>
          </cell>
          <cell r="D140">
            <v>0</v>
          </cell>
          <cell r="G140">
            <v>0</v>
          </cell>
          <cell r="I140">
            <v>0</v>
          </cell>
          <cell r="K140">
            <v>0</v>
          </cell>
          <cell r="L140">
            <v>0</v>
          </cell>
        </row>
        <row r="141">
          <cell r="C141">
            <v>0</v>
          </cell>
          <cell r="D141">
            <v>0</v>
          </cell>
          <cell r="G141">
            <v>0</v>
          </cell>
          <cell r="I141">
            <v>0</v>
          </cell>
          <cell r="K141">
            <v>0</v>
          </cell>
          <cell r="L141">
            <v>0</v>
          </cell>
        </row>
        <row r="142">
          <cell r="C142">
            <v>0</v>
          </cell>
          <cell r="D142">
            <v>0</v>
          </cell>
          <cell r="G142">
            <v>0</v>
          </cell>
          <cell r="I142">
            <v>0</v>
          </cell>
          <cell r="K142">
            <v>0</v>
          </cell>
          <cell r="L142">
            <v>0</v>
          </cell>
        </row>
        <row r="143">
          <cell r="C143">
            <v>0</v>
          </cell>
          <cell r="D143">
            <v>0</v>
          </cell>
          <cell r="G143">
            <v>0</v>
          </cell>
          <cell r="I143">
            <v>0</v>
          </cell>
          <cell r="K143">
            <v>0</v>
          </cell>
          <cell r="L143">
            <v>0</v>
          </cell>
        </row>
        <row r="144">
          <cell r="C144">
            <v>0</v>
          </cell>
          <cell r="D144">
            <v>0</v>
          </cell>
          <cell r="G144">
            <v>0</v>
          </cell>
          <cell r="I144">
            <v>0</v>
          </cell>
          <cell r="K144">
            <v>0</v>
          </cell>
          <cell r="L144">
            <v>0</v>
          </cell>
        </row>
        <row r="145">
          <cell r="C145">
            <v>0</v>
          </cell>
          <cell r="D145">
            <v>0</v>
          </cell>
          <cell r="G145">
            <v>0</v>
          </cell>
          <cell r="I145">
            <v>0</v>
          </cell>
          <cell r="K145">
            <v>0</v>
          </cell>
          <cell r="L145">
            <v>0</v>
          </cell>
        </row>
        <row r="146">
          <cell r="C146">
            <v>0</v>
          </cell>
          <cell r="D146">
            <v>0</v>
          </cell>
          <cell r="G146">
            <v>0</v>
          </cell>
          <cell r="I146">
            <v>0</v>
          </cell>
          <cell r="K146">
            <v>0</v>
          </cell>
          <cell r="L146">
            <v>0</v>
          </cell>
        </row>
        <row r="147">
          <cell r="C147">
            <v>0</v>
          </cell>
          <cell r="D147">
            <v>0</v>
          </cell>
          <cell r="G147">
            <v>0</v>
          </cell>
          <cell r="I147">
            <v>0</v>
          </cell>
          <cell r="K147">
            <v>0</v>
          </cell>
          <cell r="L147">
            <v>0</v>
          </cell>
        </row>
        <row r="148">
          <cell r="C148">
            <v>0</v>
          </cell>
          <cell r="D148">
            <v>0</v>
          </cell>
          <cell r="G148">
            <v>0</v>
          </cell>
          <cell r="I148">
            <v>0</v>
          </cell>
          <cell r="K148">
            <v>0</v>
          </cell>
          <cell r="L148">
            <v>0</v>
          </cell>
        </row>
        <row r="149">
          <cell r="C149">
            <v>0</v>
          </cell>
          <cell r="D149">
            <v>0</v>
          </cell>
          <cell r="G149">
            <v>0</v>
          </cell>
          <cell r="I149">
            <v>0</v>
          </cell>
          <cell r="K149">
            <v>0</v>
          </cell>
          <cell r="L149">
            <v>0</v>
          </cell>
        </row>
        <row r="150">
          <cell r="C150">
            <v>0</v>
          </cell>
          <cell r="D150">
            <v>0</v>
          </cell>
          <cell r="G150">
            <v>0</v>
          </cell>
          <cell r="I150">
            <v>0</v>
          </cell>
          <cell r="K150">
            <v>0</v>
          </cell>
          <cell r="L150">
            <v>0</v>
          </cell>
        </row>
        <row r="151">
          <cell r="C151">
            <v>0</v>
          </cell>
          <cell r="D151">
            <v>0</v>
          </cell>
          <cell r="G151">
            <v>0</v>
          </cell>
          <cell r="I151">
            <v>0</v>
          </cell>
          <cell r="K151">
            <v>0</v>
          </cell>
          <cell r="L151">
            <v>0</v>
          </cell>
        </row>
        <row r="152">
          <cell r="C152">
            <v>0</v>
          </cell>
          <cell r="D152">
            <v>0</v>
          </cell>
          <cell r="G152">
            <v>0</v>
          </cell>
          <cell r="I152">
            <v>0</v>
          </cell>
          <cell r="K152">
            <v>0</v>
          </cell>
          <cell r="L152">
            <v>0</v>
          </cell>
        </row>
        <row r="153">
          <cell r="C153">
            <v>0</v>
          </cell>
          <cell r="D153">
            <v>0</v>
          </cell>
          <cell r="G153">
            <v>0</v>
          </cell>
          <cell r="I153">
            <v>0</v>
          </cell>
          <cell r="K153">
            <v>0</v>
          </cell>
          <cell r="L153">
            <v>0</v>
          </cell>
        </row>
        <row r="154">
          <cell r="C154">
            <v>0</v>
          </cell>
          <cell r="D154">
            <v>0</v>
          </cell>
          <cell r="G154">
            <v>0</v>
          </cell>
          <cell r="I154">
            <v>0</v>
          </cell>
          <cell r="K154">
            <v>0</v>
          </cell>
          <cell r="L154">
            <v>0</v>
          </cell>
        </row>
        <row r="155">
          <cell r="C155">
            <v>0</v>
          </cell>
          <cell r="D155">
            <v>0</v>
          </cell>
          <cell r="G155">
            <v>0</v>
          </cell>
          <cell r="I155">
            <v>0</v>
          </cell>
          <cell r="K155">
            <v>0</v>
          </cell>
          <cell r="L155">
            <v>0</v>
          </cell>
        </row>
        <row r="156">
          <cell r="C156">
            <v>0</v>
          </cell>
          <cell r="D156">
            <v>0</v>
          </cell>
          <cell r="G156">
            <v>0</v>
          </cell>
          <cell r="I156">
            <v>0</v>
          </cell>
          <cell r="K156">
            <v>0</v>
          </cell>
          <cell r="L156">
            <v>0</v>
          </cell>
        </row>
        <row r="157">
          <cell r="C157">
            <v>0</v>
          </cell>
          <cell r="D157">
            <v>0</v>
          </cell>
          <cell r="G157">
            <v>0</v>
          </cell>
          <cell r="I157">
            <v>0</v>
          </cell>
          <cell r="K157">
            <v>0</v>
          </cell>
          <cell r="L157">
            <v>0</v>
          </cell>
        </row>
        <row r="158">
          <cell r="C158">
            <v>0</v>
          </cell>
          <cell r="D158">
            <v>0</v>
          </cell>
          <cell r="G158">
            <v>0</v>
          </cell>
          <cell r="I158">
            <v>0</v>
          </cell>
          <cell r="K158">
            <v>0</v>
          </cell>
          <cell r="L158">
            <v>0</v>
          </cell>
        </row>
        <row r="159">
          <cell r="C159">
            <v>0</v>
          </cell>
          <cell r="D159">
            <v>0</v>
          </cell>
          <cell r="G159">
            <v>0</v>
          </cell>
          <cell r="I159">
            <v>0</v>
          </cell>
          <cell r="K159">
            <v>0</v>
          </cell>
          <cell r="L159">
            <v>0</v>
          </cell>
        </row>
        <row r="160">
          <cell r="C160">
            <v>0</v>
          </cell>
          <cell r="D160">
            <v>0</v>
          </cell>
          <cell r="G160">
            <v>0</v>
          </cell>
          <cell r="I160">
            <v>0</v>
          </cell>
          <cell r="K160">
            <v>0</v>
          </cell>
          <cell r="L160">
            <v>0</v>
          </cell>
        </row>
        <row r="161">
          <cell r="C161">
            <v>0</v>
          </cell>
          <cell r="D161">
            <v>0</v>
          </cell>
          <cell r="G161">
            <v>0</v>
          </cell>
          <cell r="I161">
            <v>0</v>
          </cell>
          <cell r="K161">
            <v>0</v>
          </cell>
          <cell r="L161">
            <v>0</v>
          </cell>
        </row>
        <row r="162">
          <cell r="C162">
            <v>0</v>
          </cell>
          <cell r="D162">
            <v>0</v>
          </cell>
          <cell r="G162">
            <v>0</v>
          </cell>
          <cell r="I162">
            <v>0</v>
          </cell>
          <cell r="K162">
            <v>0</v>
          </cell>
          <cell r="L162">
            <v>0</v>
          </cell>
        </row>
        <row r="163">
          <cell r="C163">
            <v>0</v>
          </cell>
          <cell r="D163">
            <v>0</v>
          </cell>
          <cell r="G163">
            <v>0</v>
          </cell>
          <cell r="I163">
            <v>0</v>
          </cell>
          <cell r="K163">
            <v>0</v>
          </cell>
          <cell r="L163">
            <v>0</v>
          </cell>
        </row>
        <row r="164">
          <cell r="C164">
            <v>0</v>
          </cell>
          <cell r="D164">
            <v>0</v>
          </cell>
          <cell r="G164">
            <v>0</v>
          </cell>
          <cell r="I164">
            <v>0</v>
          </cell>
          <cell r="K164">
            <v>0</v>
          </cell>
          <cell r="L164">
            <v>0</v>
          </cell>
        </row>
        <row r="165">
          <cell r="C165">
            <v>0</v>
          </cell>
          <cell r="D165">
            <v>0</v>
          </cell>
          <cell r="G165">
            <v>0</v>
          </cell>
          <cell r="I165">
            <v>0</v>
          </cell>
          <cell r="K165">
            <v>0</v>
          </cell>
          <cell r="L165">
            <v>0</v>
          </cell>
        </row>
        <row r="166">
          <cell r="C166">
            <v>0</v>
          </cell>
          <cell r="D166">
            <v>0</v>
          </cell>
          <cell r="G166">
            <v>0</v>
          </cell>
          <cell r="I166">
            <v>0</v>
          </cell>
          <cell r="K166">
            <v>0</v>
          </cell>
          <cell r="L166">
            <v>0</v>
          </cell>
        </row>
        <row r="167">
          <cell r="C167">
            <v>0</v>
          </cell>
          <cell r="D167">
            <v>0</v>
          </cell>
          <cell r="G167">
            <v>0</v>
          </cell>
          <cell r="I167">
            <v>0</v>
          </cell>
          <cell r="K167">
            <v>0</v>
          </cell>
          <cell r="L167">
            <v>0</v>
          </cell>
        </row>
        <row r="168">
          <cell r="C168">
            <v>0</v>
          </cell>
          <cell r="D168">
            <v>0</v>
          </cell>
          <cell r="G168">
            <v>0</v>
          </cell>
          <cell r="I168">
            <v>0</v>
          </cell>
          <cell r="K168">
            <v>0</v>
          </cell>
          <cell r="L168">
            <v>0</v>
          </cell>
        </row>
        <row r="169">
          <cell r="C169">
            <v>0</v>
          </cell>
          <cell r="D169">
            <v>0</v>
          </cell>
          <cell r="G169">
            <v>0</v>
          </cell>
          <cell r="I169">
            <v>0</v>
          </cell>
          <cell r="K169">
            <v>0</v>
          </cell>
          <cell r="L169">
            <v>0</v>
          </cell>
        </row>
        <row r="170">
          <cell r="C170">
            <v>0</v>
          </cell>
          <cell r="D170">
            <v>0</v>
          </cell>
          <cell r="G170">
            <v>0</v>
          </cell>
          <cell r="I170">
            <v>0</v>
          </cell>
          <cell r="K170">
            <v>0</v>
          </cell>
          <cell r="L170">
            <v>0</v>
          </cell>
        </row>
        <row r="171">
          <cell r="C171">
            <v>0</v>
          </cell>
          <cell r="D171">
            <v>0</v>
          </cell>
          <cell r="G171">
            <v>0</v>
          </cell>
          <cell r="I171">
            <v>0</v>
          </cell>
          <cell r="K171">
            <v>0</v>
          </cell>
          <cell r="L171">
            <v>0</v>
          </cell>
        </row>
        <row r="172">
          <cell r="C172">
            <v>0</v>
          </cell>
          <cell r="D172">
            <v>0</v>
          </cell>
          <cell r="G172">
            <v>0</v>
          </cell>
          <cell r="I172">
            <v>0</v>
          </cell>
          <cell r="K172">
            <v>0</v>
          </cell>
          <cell r="L172">
            <v>0</v>
          </cell>
        </row>
        <row r="173">
          <cell r="C173">
            <v>0</v>
          </cell>
          <cell r="D173">
            <v>0</v>
          </cell>
          <cell r="G173">
            <v>0</v>
          </cell>
          <cell r="I173">
            <v>0</v>
          </cell>
          <cell r="K173">
            <v>0</v>
          </cell>
          <cell r="L173">
            <v>0</v>
          </cell>
        </row>
        <row r="174">
          <cell r="C174">
            <v>0</v>
          </cell>
          <cell r="D174">
            <v>0</v>
          </cell>
          <cell r="G174">
            <v>0</v>
          </cell>
          <cell r="I174">
            <v>0</v>
          </cell>
          <cell r="K174">
            <v>0</v>
          </cell>
          <cell r="L174">
            <v>0</v>
          </cell>
        </row>
        <row r="175">
          <cell r="C175">
            <v>0</v>
          </cell>
          <cell r="D175">
            <v>0</v>
          </cell>
          <cell r="G175">
            <v>0</v>
          </cell>
          <cell r="I175">
            <v>0</v>
          </cell>
          <cell r="K175">
            <v>0</v>
          </cell>
          <cell r="L175">
            <v>0</v>
          </cell>
        </row>
        <row r="176">
          <cell r="C176">
            <v>0</v>
          </cell>
          <cell r="D176">
            <v>0</v>
          </cell>
          <cell r="G176">
            <v>0</v>
          </cell>
          <cell r="I176">
            <v>0</v>
          </cell>
          <cell r="K176">
            <v>0</v>
          </cell>
          <cell r="L176">
            <v>0</v>
          </cell>
        </row>
        <row r="177">
          <cell r="C177">
            <v>0</v>
          </cell>
          <cell r="D177">
            <v>0</v>
          </cell>
          <cell r="G177">
            <v>0</v>
          </cell>
          <cell r="I177">
            <v>0</v>
          </cell>
          <cell r="K177">
            <v>0</v>
          </cell>
          <cell r="L177">
            <v>0</v>
          </cell>
        </row>
        <row r="178">
          <cell r="C178">
            <v>0</v>
          </cell>
          <cell r="D178">
            <v>0</v>
          </cell>
          <cell r="G178">
            <v>0</v>
          </cell>
          <cell r="I178">
            <v>0</v>
          </cell>
          <cell r="K178">
            <v>0</v>
          </cell>
          <cell r="L178">
            <v>0</v>
          </cell>
        </row>
        <row r="179">
          <cell r="C179">
            <v>0</v>
          </cell>
          <cell r="D179">
            <v>0</v>
          </cell>
          <cell r="G179">
            <v>0</v>
          </cell>
          <cell r="I179">
            <v>0</v>
          </cell>
          <cell r="K179">
            <v>0</v>
          </cell>
          <cell r="L179">
            <v>0</v>
          </cell>
        </row>
        <row r="180">
          <cell r="C180">
            <v>0</v>
          </cell>
          <cell r="D180">
            <v>0</v>
          </cell>
          <cell r="G180">
            <v>0</v>
          </cell>
          <cell r="I180">
            <v>0</v>
          </cell>
          <cell r="K180">
            <v>0</v>
          </cell>
          <cell r="L180">
            <v>0</v>
          </cell>
        </row>
        <row r="181">
          <cell r="C181">
            <v>0</v>
          </cell>
          <cell r="D181">
            <v>0</v>
          </cell>
          <cell r="G181">
            <v>0</v>
          </cell>
          <cell r="I181">
            <v>0</v>
          </cell>
          <cell r="K181">
            <v>0</v>
          </cell>
          <cell r="L181">
            <v>0</v>
          </cell>
        </row>
        <row r="182">
          <cell r="C182">
            <v>0</v>
          </cell>
          <cell r="D182">
            <v>0</v>
          </cell>
          <cell r="G182">
            <v>0</v>
          </cell>
          <cell r="I182">
            <v>0</v>
          </cell>
          <cell r="K182">
            <v>0</v>
          </cell>
          <cell r="L182">
            <v>0</v>
          </cell>
        </row>
        <row r="183">
          <cell r="C183">
            <v>0</v>
          </cell>
          <cell r="D183">
            <v>0</v>
          </cell>
          <cell r="G183">
            <v>0</v>
          </cell>
          <cell r="I183">
            <v>0</v>
          </cell>
          <cell r="K183">
            <v>0</v>
          </cell>
          <cell r="L183">
            <v>0</v>
          </cell>
        </row>
        <row r="184">
          <cell r="C184">
            <v>0</v>
          </cell>
          <cell r="D184">
            <v>0</v>
          </cell>
          <cell r="G184">
            <v>0</v>
          </cell>
          <cell r="I184">
            <v>0</v>
          </cell>
          <cell r="K184">
            <v>0</v>
          </cell>
          <cell r="L184">
            <v>0</v>
          </cell>
        </row>
        <row r="185">
          <cell r="C185">
            <v>0</v>
          </cell>
          <cell r="D185">
            <v>0</v>
          </cell>
          <cell r="G185">
            <v>0</v>
          </cell>
          <cell r="I185">
            <v>0</v>
          </cell>
          <cell r="K185">
            <v>0</v>
          </cell>
          <cell r="L185">
            <v>0</v>
          </cell>
        </row>
        <row r="186">
          <cell r="C186">
            <v>0</v>
          </cell>
          <cell r="D186">
            <v>0</v>
          </cell>
          <cell r="G186">
            <v>0</v>
          </cell>
          <cell r="I186">
            <v>0</v>
          </cell>
          <cell r="K186">
            <v>0</v>
          </cell>
          <cell r="L186">
            <v>0</v>
          </cell>
        </row>
        <row r="187">
          <cell r="C187">
            <v>0</v>
          </cell>
          <cell r="D187">
            <v>0</v>
          </cell>
          <cell r="G187">
            <v>0</v>
          </cell>
          <cell r="I187">
            <v>0</v>
          </cell>
          <cell r="K187">
            <v>0</v>
          </cell>
          <cell r="L187">
            <v>0</v>
          </cell>
        </row>
        <row r="188">
          <cell r="C188">
            <v>0</v>
          </cell>
          <cell r="D188">
            <v>0</v>
          </cell>
          <cell r="G188">
            <v>0</v>
          </cell>
          <cell r="I188">
            <v>0</v>
          </cell>
          <cell r="K188">
            <v>0</v>
          </cell>
          <cell r="L188">
            <v>0</v>
          </cell>
        </row>
        <row r="189">
          <cell r="C189">
            <v>0</v>
          </cell>
          <cell r="D189">
            <v>0</v>
          </cell>
          <cell r="G189">
            <v>0</v>
          </cell>
          <cell r="I189">
            <v>0</v>
          </cell>
          <cell r="K189">
            <v>0</v>
          </cell>
          <cell r="L189">
            <v>0</v>
          </cell>
        </row>
        <row r="190">
          <cell r="C190">
            <v>0</v>
          </cell>
          <cell r="D190">
            <v>0</v>
          </cell>
          <cell r="G190">
            <v>0</v>
          </cell>
          <cell r="I190">
            <v>0</v>
          </cell>
          <cell r="K190">
            <v>0</v>
          </cell>
          <cell r="L190">
            <v>0</v>
          </cell>
        </row>
        <row r="191">
          <cell r="C191">
            <v>0</v>
          </cell>
          <cell r="D191">
            <v>0</v>
          </cell>
          <cell r="G191">
            <v>0</v>
          </cell>
          <cell r="I191">
            <v>0</v>
          </cell>
          <cell r="K191">
            <v>0</v>
          </cell>
          <cell r="L191">
            <v>0</v>
          </cell>
        </row>
        <row r="192">
          <cell r="C192">
            <v>0</v>
          </cell>
          <cell r="D192">
            <v>0</v>
          </cell>
          <cell r="G192">
            <v>0</v>
          </cell>
          <cell r="I192">
            <v>0</v>
          </cell>
          <cell r="K192">
            <v>0</v>
          </cell>
          <cell r="L192">
            <v>0</v>
          </cell>
        </row>
        <row r="193">
          <cell r="C193">
            <v>0</v>
          </cell>
          <cell r="D193">
            <v>0</v>
          </cell>
          <cell r="G193">
            <v>0</v>
          </cell>
          <cell r="I193">
            <v>0</v>
          </cell>
          <cell r="K193">
            <v>0</v>
          </cell>
          <cell r="L193">
            <v>0</v>
          </cell>
        </row>
        <row r="194">
          <cell r="C194">
            <v>0</v>
          </cell>
          <cell r="D194">
            <v>0</v>
          </cell>
          <cell r="G194">
            <v>0</v>
          </cell>
          <cell r="I194">
            <v>0</v>
          </cell>
          <cell r="K194">
            <v>0</v>
          </cell>
          <cell r="L194">
            <v>0</v>
          </cell>
        </row>
        <row r="195">
          <cell r="C195">
            <v>0</v>
          </cell>
          <cell r="D195">
            <v>0</v>
          </cell>
          <cell r="G195">
            <v>0</v>
          </cell>
          <cell r="I195">
            <v>0</v>
          </cell>
          <cell r="K195">
            <v>0</v>
          </cell>
          <cell r="L195">
            <v>0</v>
          </cell>
        </row>
        <row r="196">
          <cell r="C196">
            <v>0</v>
          </cell>
          <cell r="D196">
            <v>0</v>
          </cell>
          <cell r="G196">
            <v>0</v>
          </cell>
          <cell r="I196">
            <v>0</v>
          </cell>
          <cell r="K196">
            <v>0</v>
          </cell>
          <cell r="L196">
            <v>0</v>
          </cell>
        </row>
        <row r="197">
          <cell r="C197">
            <v>0</v>
          </cell>
          <cell r="D197">
            <v>0</v>
          </cell>
          <cell r="G197">
            <v>0</v>
          </cell>
          <cell r="I197">
            <v>0</v>
          </cell>
          <cell r="K197">
            <v>0</v>
          </cell>
          <cell r="L197">
            <v>0</v>
          </cell>
        </row>
        <row r="198">
          <cell r="C198">
            <v>0</v>
          </cell>
          <cell r="D198">
            <v>0</v>
          </cell>
          <cell r="G198">
            <v>0</v>
          </cell>
          <cell r="I198">
            <v>0</v>
          </cell>
          <cell r="K198">
            <v>0</v>
          </cell>
          <cell r="L198">
            <v>0</v>
          </cell>
        </row>
        <row r="199">
          <cell r="C199">
            <v>0</v>
          </cell>
          <cell r="D199">
            <v>0</v>
          </cell>
          <cell r="G199">
            <v>0</v>
          </cell>
          <cell r="I199">
            <v>0</v>
          </cell>
          <cell r="K199">
            <v>0</v>
          </cell>
          <cell r="L199">
            <v>0</v>
          </cell>
        </row>
        <row r="200">
          <cell r="C200">
            <v>0</v>
          </cell>
          <cell r="D200">
            <v>0</v>
          </cell>
          <cell r="G200">
            <v>0</v>
          </cell>
          <cell r="I200">
            <v>0</v>
          </cell>
          <cell r="K200">
            <v>0</v>
          </cell>
          <cell r="L200">
            <v>0</v>
          </cell>
        </row>
        <row r="201">
          <cell r="C201">
            <v>0</v>
          </cell>
          <cell r="D201">
            <v>0</v>
          </cell>
          <cell r="G201">
            <v>0</v>
          </cell>
          <cell r="I201">
            <v>0</v>
          </cell>
          <cell r="K201">
            <v>0</v>
          </cell>
          <cell r="L201">
            <v>0</v>
          </cell>
        </row>
        <row r="202">
          <cell r="C202">
            <v>0</v>
          </cell>
          <cell r="D202">
            <v>0</v>
          </cell>
          <cell r="G202">
            <v>0</v>
          </cell>
          <cell r="I202">
            <v>0</v>
          </cell>
          <cell r="K202">
            <v>0</v>
          </cell>
          <cell r="L202">
            <v>0</v>
          </cell>
        </row>
        <row r="203">
          <cell r="C203">
            <v>0</v>
          </cell>
          <cell r="D203">
            <v>0</v>
          </cell>
          <cell r="G203">
            <v>0</v>
          </cell>
          <cell r="I203">
            <v>0</v>
          </cell>
          <cell r="K203">
            <v>0</v>
          </cell>
          <cell r="L203">
            <v>0</v>
          </cell>
        </row>
        <row r="204">
          <cell r="C204">
            <v>0</v>
          </cell>
          <cell r="D204">
            <v>0</v>
          </cell>
          <cell r="G204">
            <v>0</v>
          </cell>
          <cell r="I204">
            <v>0</v>
          </cell>
          <cell r="K204">
            <v>0</v>
          </cell>
          <cell r="L204">
            <v>0</v>
          </cell>
        </row>
        <row r="205">
          <cell r="C205">
            <v>0</v>
          </cell>
          <cell r="D205">
            <v>0</v>
          </cell>
          <cell r="G205">
            <v>0</v>
          </cell>
          <cell r="I205">
            <v>0</v>
          </cell>
          <cell r="K205">
            <v>0</v>
          </cell>
          <cell r="L205">
            <v>0</v>
          </cell>
        </row>
        <row r="206">
          <cell r="C206">
            <v>0</v>
          </cell>
          <cell r="D206">
            <v>0</v>
          </cell>
          <cell r="G206">
            <v>0</v>
          </cell>
          <cell r="I206">
            <v>0</v>
          </cell>
          <cell r="K206">
            <v>0</v>
          </cell>
          <cell r="L206">
            <v>0</v>
          </cell>
        </row>
        <row r="207">
          <cell r="C207">
            <v>0</v>
          </cell>
          <cell r="D207">
            <v>0</v>
          </cell>
          <cell r="G207">
            <v>0</v>
          </cell>
          <cell r="I207">
            <v>0</v>
          </cell>
          <cell r="K207">
            <v>0</v>
          </cell>
          <cell r="L207">
            <v>0</v>
          </cell>
        </row>
        <row r="208">
          <cell r="C208">
            <v>0</v>
          </cell>
          <cell r="D208">
            <v>0</v>
          </cell>
          <cell r="G208">
            <v>0</v>
          </cell>
          <cell r="I208">
            <v>0</v>
          </cell>
          <cell r="K208">
            <v>0</v>
          </cell>
          <cell r="L208">
            <v>0</v>
          </cell>
        </row>
        <row r="209">
          <cell r="C209">
            <v>0</v>
          </cell>
          <cell r="D209">
            <v>0</v>
          </cell>
          <cell r="G209">
            <v>0</v>
          </cell>
          <cell r="I209">
            <v>0</v>
          </cell>
          <cell r="K209">
            <v>0</v>
          </cell>
          <cell r="L209">
            <v>0</v>
          </cell>
        </row>
        <row r="210">
          <cell r="C210">
            <v>0</v>
          </cell>
          <cell r="D210">
            <v>0</v>
          </cell>
          <cell r="G210">
            <v>0</v>
          </cell>
          <cell r="I210">
            <v>0</v>
          </cell>
          <cell r="K210">
            <v>0</v>
          </cell>
          <cell r="L210">
            <v>0</v>
          </cell>
        </row>
        <row r="211">
          <cell r="C211">
            <v>0</v>
          </cell>
          <cell r="D211">
            <v>0</v>
          </cell>
          <cell r="G211">
            <v>0</v>
          </cell>
          <cell r="I211">
            <v>0</v>
          </cell>
          <cell r="K211">
            <v>0</v>
          </cell>
          <cell r="L211">
            <v>0</v>
          </cell>
        </row>
        <row r="212">
          <cell r="C212">
            <v>0</v>
          </cell>
          <cell r="D212">
            <v>0</v>
          </cell>
          <cell r="G212">
            <v>0</v>
          </cell>
          <cell r="I212">
            <v>0</v>
          </cell>
          <cell r="K212">
            <v>0</v>
          </cell>
          <cell r="L212">
            <v>0</v>
          </cell>
        </row>
        <row r="213">
          <cell r="C213">
            <v>0</v>
          </cell>
          <cell r="D213">
            <v>0</v>
          </cell>
          <cell r="G213">
            <v>0</v>
          </cell>
          <cell r="I213">
            <v>0</v>
          </cell>
          <cell r="K213">
            <v>0</v>
          </cell>
          <cell r="L213">
            <v>0</v>
          </cell>
        </row>
        <row r="214">
          <cell r="C214">
            <v>0</v>
          </cell>
          <cell r="D214">
            <v>0</v>
          </cell>
          <cell r="G214">
            <v>0</v>
          </cell>
          <cell r="I214">
            <v>0</v>
          </cell>
          <cell r="K214">
            <v>0</v>
          </cell>
          <cell r="L214">
            <v>0</v>
          </cell>
        </row>
        <row r="215">
          <cell r="C215">
            <v>0</v>
          </cell>
          <cell r="D215">
            <v>0</v>
          </cell>
          <cell r="G215">
            <v>0</v>
          </cell>
          <cell r="I215">
            <v>0</v>
          </cell>
          <cell r="K215">
            <v>0</v>
          </cell>
          <cell r="L215">
            <v>0</v>
          </cell>
        </row>
        <row r="216">
          <cell r="C216">
            <v>0</v>
          </cell>
          <cell r="D216">
            <v>0</v>
          </cell>
          <cell r="G216">
            <v>0</v>
          </cell>
          <cell r="I216">
            <v>0</v>
          </cell>
          <cell r="K216">
            <v>0</v>
          </cell>
          <cell r="L216">
            <v>0</v>
          </cell>
        </row>
        <row r="248">
          <cell r="C248">
            <v>0</v>
          </cell>
          <cell r="D248">
            <v>0</v>
          </cell>
          <cell r="G248">
            <v>0</v>
          </cell>
          <cell r="I248">
            <v>0</v>
          </cell>
          <cell r="K248">
            <v>0</v>
          </cell>
          <cell r="L248">
            <v>0</v>
          </cell>
        </row>
        <row r="249">
          <cell r="C249">
            <v>0</v>
          </cell>
          <cell r="D249">
            <v>0</v>
          </cell>
          <cell r="G249">
            <v>0</v>
          </cell>
          <cell r="I249">
            <v>0</v>
          </cell>
          <cell r="K249">
            <v>0</v>
          </cell>
          <cell r="L249">
            <v>0</v>
          </cell>
        </row>
        <row r="250">
          <cell r="C250">
            <v>0</v>
          </cell>
          <cell r="D250">
            <v>0</v>
          </cell>
          <cell r="G250">
            <v>0</v>
          </cell>
          <cell r="I250">
            <v>0</v>
          </cell>
          <cell r="K250">
            <v>0</v>
          </cell>
          <cell r="L250">
            <v>0</v>
          </cell>
        </row>
        <row r="251">
          <cell r="C251">
            <v>0</v>
          </cell>
          <cell r="D251">
            <v>0</v>
          </cell>
          <cell r="G251">
            <v>0</v>
          </cell>
          <cell r="I251">
            <v>0</v>
          </cell>
          <cell r="K251">
            <v>0</v>
          </cell>
          <cell r="L251">
            <v>0</v>
          </cell>
        </row>
        <row r="252">
          <cell r="C252">
            <v>0</v>
          </cell>
          <cell r="D252">
            <v>0</v>
          </cell>
          <cell r="G252">
            <v>0</v>
          </cell>
          <cell r="I252">
            <v>0</v>
          </cell>
          <cell r="K252">
            <v>0</v>
          </cell>
          <cell r="L252">
            <v>0</v>
          </cell>
        </row>
        <row r="253">
          <cell r="C253">
            <v>0</v>
          </cell>
          <cell r="D253">
            <v>0</v>
          </cell>
          <cell r="G253">
            <v>0</v>
          </cell>
          <cell r="I253">
            <v>0</v>
          </cell>
          <cell r="K253">
            <v>0</v>
          </cell>
          <cell r="L253">
            <v>0</v>
          </cell>
        </row>
        <row r="254">
          <cell r="C254">
            <v>0</v>
          </cell>
          <cell r="D254">
            <v>0</v>
          </cell>
          <cell r="G254">
            <v>0</v>
          </cell>
          <cell r="I254">
            <v>0</v>
          </cell>
          <cell r="K254">
            <v>0</v>
          </cell>
          <cell r="L254">
            <v>0</v>
          </cell>
        </row>
        <row r="255">
          <cell r="C255">
            <v>0</v>
          </cell>
          <cell r="D255">
            <v>0</v>
          </cell>
          <cell r="G255">
            <v>0</v>
          </cell>
          <cell r="I255">
            <v>0</v>
          </cell>
          <cell r="K255">
            <v>0</v>
          </cell>
          <cell r="L255">
            <v>0</v>
          </cell>
        </row>
        <row r="256">
          <cell r="C256">
            <v>0</v>
          </cell>
          <cell r="D256">
            <v>0</v>
          </cell>
          <cell r="G256">
            <v>0</v>
          </cell>
          <cell r="I256">
            <v>0</v>
          </cell>
          <cell r="K256">
            <v>0</v>
          </cell>
          <cell r="L256">
            <v>0</v>
          </cell>
        </row>
        <row r="257">
          <cell r="C257">
            <v>0</v>
          </cell>
          <cell r="D257">
            <v>0</v>
          </cell>
          <cell r="G257">
            <v>0</v>
          </cell>
          <cell r="I257">
            <v>0</v>
          </cell>
          <cell r="K257">
            <v>0</v>
          </cell>
          <cell r="L257">
            <v>0</v>
          </cell>
        </row>
        <row r="258">
          <cell r="C258">
            <v>0</v>
          </cell>
          <cell r="D258">
            <v>0</v>
          </cell>
          <cell r="G258">
            <v>0</v>
          </cell>
          <cell r="I258">
            <v>0</v>
          </cell>
          <cell r="K258">
            <v>0</v>
          </cell>
          <cell r="L258">
            <v>0</v>
          </cell>
        </row>
        <row r="259">
          <cell r="C259">
            <v>0</v>
          </cell>
          <cell r="D259">
            <v>0</v>
          </cell>
          <cell r="G259">
            <v>0</v>
          </cell>
          <cell r="I259">
            <v>0</v>
          </cell>
          <cell r="K259">
            <v>0</v>
          </cell>
          <cell r="L259">
            <v>0</v>
          </cell>
        </row>
        <row r="260">
          <cell r="C260">
            <v>0</v>
          </cell>
          <cell r="D260">
            <v>0</v>
          </cell>
          <cell r="G260">
            <v>0</v>
          </cell>
          <cell r="I260">
            <v>0</v>
          </cell>
          <cell r="K260">
            <v>0</v>
          </cell>
          <cell r="L260">
            <v>0</v>
          </cell>
        </row>
        <row r="261">
          <cell r="C261">
            <v>0</v>
          </cell>
          <cell r="D261">
            <v>0</v>
          </cell>
          <cell r="G261">
            <v>0</v>
          </cell>
          <cell r="I261">
            <v>0</v>
          </cell>
          <cell r="K261">
            <v>0</v>
          </cell>
          <cell r="L261">
            <v>0</v>
          </cell>
        </row>
        <row r="262">
          <cell r="C262">
            <v>0</v>
          </cell>
          <cell r="D262">
            <v>0</v>
          </cell>
          <cell r="G262">
            <v>0</v>
          </cell>
          <cell r="I262">
            <v>0</v>
          </cell>
          <cell r="K262">
            <v>0</v>
          </cell>
          <cell r="L262">
            <v>0</v>
          </cell>
        </row>
        <row r="263">
          <cell r="C263">
            <v>0</v>
          </cell>
          <cell r="D263">
            <v>0</v>
          </cell>
          <cell r="G263">
            <v>0</v>
          </cell>
          <cell r="I263">
            <v>0</v>
          </cell>
          <cell r="K263">
            <v>0</v>
          </cell>
          <cell r="L263">
            <v>0</v>
          </cell>
        </row>
        <row r="264">
          <cell r="C264">
            <v>0</v>
          </cell>
          <cell r="D264">
            <v>0</v>
          </cell>
          <cell r="G264">
            <v>0</v>
          </cell>
          <cell r="I264">
            <v>0</v>
          </cell>
          <cell r="K264">
            <v>0</v>
          </cell>
          <cell r="L264">
            <v>0</v>
          </cell>
        </row>
        <row r="265">
          <cell r="C265">
            <v>0</v>
          </cell>
          <cell r="D265">
            <v>0</v>
          </cell>
          <cell r="G265">
            <v>0</v>
          </cell>
          <cell r="I265">
            <v>0</v>
          </cell>
          <cell r="K265">
            <v>0</v>
          </cell>
          <cell r="L265">
            <v>0</v>
          </cell>
        </row>
        <row r="266">
          <cell r="C266">
            <v>0</v>
          </cell>
          <cell r="D266">
            <v>0</v>
          </cell>
          <cell r="G266">
            <v>0</v>
          </cell>
          <cell r="I266">
            <v>0</v>
          </cell>
          <cell r="K266">
            <v>0</v>
          </cell>
          <cell r="L266">
            <v>0</v>
          </cell>
        </row>
        <row r="267">
          <cell r="C267">
            <v>0</v>
          </cell>
          <cell r="D267">
            <v>0</v>
          </cell>
          <cell r="G267">
            <v>0</v>
          </cell>
          <cell r="I267">
            <v>0</v>
          </cell>
          <cell r="K267">
            <v>0</v>
          </cell>
          <cell r="L267">
            <v>0</v>
          </cell>
        </row>
        <row r="268">
          <cell r="C268">
            <v>0</v>
          </cell>
          <cell r="D268">
            <v>0</v>
          </cell>
          <cell r="G268">
            <v>0</v>
          </cell>
          <cell r="I268">
            <v>0</v>
          </cell>
          <cell r="K268">
            <v>0</v>
          </cell>
          <cell r="L268">
            <v>0</v>
          </cell>
        </row>
        <row r="269">
          <cell r="C269">
            <v>0</v>
          </cell>
          <cell r="D269">
            <v>0</v>
          </cell>
          <cell r="G269">
            <v>0</v>
          </cell>
          <cell r="I269">
            <v>0</v>
          </cell>
          <cell r="K269">
            <v>0</v>
          </cell>
          <cell r="L269">
            <v>0</v>
          </cell>
        </row>
        <row r="270">
          <cell r="C270">
            <v>0</v>
          </cell>
          <cell r="D270">
            <v>0</v>
          </cell>
          <cell r="G270">
            <v>0</v>
          </cell>
          <cell r="I270">
            <v>0</v>
          </cell>
          <cell r="K270">
            <v>0</v>
          </cell>
          <cell r="L270">
            <v>0</v>
          </cell>
        </row>
        <row r="271">
          <cell r="C271">
            <v>0</v>
          </cell>
          <cell r="D271">
            <v>0</v>
          </cell>
          <cell r="G271">
            <v>0</v>
          </cell>
          <cell r="I271">
            <v>0</v>
          </cell>
          <cell r="K271">
            <v>0</v>
          </cell>
          <cell r="L271">
            <v>0</v>
          </cell>
        </row>
        <row r="272">
          <cell r="C272">
            <v>0</v>
          </cell>
          <cell r="D272">
            <v>0</v>
          </cell>
          <cell r="G272">
            <v>0</v>
          </cell>
          <cell r="I272">
            <v>0</v>
          </cell>
          <cell r="K272">
            <v>0</v>
          </cell>
          <cell r="L272">
            <v>0</v>
          </cell>
        </row>
        <row r="273">
          <cell r="C273">
            <v>0</v>
          </cell>
          <cell r="D273">
            <v>0</v>
          </cell>
          <cell r="G273">
            <v>0</v>
          </cell>
          <cell r="I273">
            <v>0</v>
          </cell>
          <cell r="K273">
            <v>0</v>
          </cell>
          <cell r="L273">
            <v>0</v>
          </cell>
        </row>
        <row r="274">
          <cell r="C274">
            <v>0</v>
          </cell>
          <cell r="D274">
            <v>0</v>
          </cell>
          <cell r="G274">
            <v>0</v>
          </cell>
          <cell r="I274">
            <v>0</v>
          </cell>
          <cell r="K274">
            <v>0</v>
          </cell>
          <cell r="L274">
            <v>0</v>
          </cell>
        </row>
        <row r="275">
          <cell r="C275">
            <v>0</v>
          </cell>
          <cell r="D275">
            <v>0</v>
          </cell>
          <cell r="G275">
            <v>0</v>
          </cell>
          <cell r="I275">
            <v>0</v>
          </cell>
          <cell r="K275">
            <v>0</v>
          </cell>
          <cell r="L275">
            <v>0</v>
          </cell>
        </row>
        <row r="276">
          <cell r="C276">
            <v>0</v>
          </cell>
          <cell r="D276">
            <v>0</v>
          </cell>
          <cell r="G276">
            <v>0</v>
          </cell>
          <cell r="I276">
            <v>0</v>
          </cell>
          <cell r="K276">
            <v>0</v>
          </cell>
          <cell r="L276">
            <v>0</v>
          </cell>
        </row>
        <row r="277">
          <cell r="C277">
            <v>0</v>
          </cell>
          <cell r="D277">
            <v>0</v>
          </cell>
          <cell r="G277">
            <v>0</v>
          </cell>
          <cell r="I277">
            <v>0</v>
          </cell>
          <cell r="K277">
            <v>0</v>
          </cell>
          <cell r="L277">
            <v>0</v>
          </cell>
        </row>
        <row r="278">
          <cell r="C278">
            <v>0</v>
          </cell>
          <cell r="D278">
            <v>0</v>
          </cell>
          <cell r="G278">
            <v>0</v>
          </cell>
          <cell r="I278">
            <v>0</v>
          </cell>
          <cell r="K278">
            <v>0</v>
          </cell>
          <cell r="L278">
            <v>0</v>
          </cell>
        </row>
        <row r="279">
          <cell r="C279">
            <v>0</v>
          </cell>
          <cell r="D279">
            <v>0</v>
          </cell>
          <cell r="G279">
            <v>0</v>
          </cell>
          <cell r="I279">
            <v>0</v>
          </cell>
          <cell r="K279">
            <v>0</v>
          </cell>
          <cell r="L279">
            <v>0</v>
          </cell>
        </row>
        <row r="280">
          <cell r="C280">
            <v>0</v>
          </cell>
          <cell r="D280">
            <v>0</v>
          </cell>
          <cell r="G280">
            <v>0</v>
          </cell>
          <cell r="I280">
            <v>0</v>
          </cell>
          <cell r="K280">
            <v>0</v>
          </cell>
          <cell r="L280">
            <v>0</v>
          </cell>
        </row>
        <row r="281">
          <cell r="C281">
            <v>0</v>
          </cell>
          <cell r="D281">
            <v>0</v>
          </cell>
          <cell r="G281">
            <v>0</v>
          </cell>
          <cell r="I281">
            <v>0</v>
          </cell>
          <cell r="K281">
            <v>0</v>
          </cell>
          <cell r="L281">
            <v>0</v>
          </cell>
        </row>
        <row r="282">
          <cell r="C282">
            <v>0</v>
          </cell>
          <cell r="D282">
            <v>0</v>
          </cell>
          <cell r="G282">
            <v>0</v>
          </cell>
          <cell r="I282">
            <v>0</v>
          </cell>
          <cell r="K282">
            <v>0</v>
          </cell>
          <cell r="L282">
            <v>0</v>
          </cell>
        </row>
        <row r="283">
          <cell r="C283">
            <v>0</v>
          </cell>
          <cell r="D283">
            <v>0</v>
          </cell>
          <cell r="G283">
            <v>0</v>
          </cell>
          <cell r="I283">
            <v>0</v>
          </cell>
          <cell r="K283">
            <v>0</v>
          </cell>
          <cell r="L283">
            <v>0</v>
          </cell>
        </row>
        <row r="284">
          <cell r="C284">
            <v>0</v>
          </cell>
          <cell r="D284">
            <v>0</v>
          </cell>
          <cell r="G284">
            <v>0</v>
          </cell>
          <cell r="I284">
            <v>0</v>
          </cell>
          <cell r="K284">
            <v>0</v>
          </cell>
          <cell r="L284">
            <v>0</v>
          </cell>
        </row>
        <row r="285">
          <cell r="C285">
            <v>0</v>
          </cell>
          <cell r="D285">
            <v>0</v>
          </cell>
          <cell r="G285">
            <v>0</v>
          </cell>
          <cell r="I285">
            <v>0</v>
          </cell>
          <cell r="K285">
            <v>0</v>
          </cell>
          <cell r="L285">
            <v>0</v>
          </cell>
        </row>
        <row r="286">
          <cell r="C286">
            <v>0</v>
          </cell>
          <cell r="D286">
            <v>0</v>
          </cell>
          <cell r="G286">
            <v>0</v>
          </cell>
          <cell r="I286">
            <v>0</v>
          </cell>
          <cell r="K286">
            <v>0</v>
          </cell>
          <cell r="L286">
            <v>0</v>
          </cell>
        </row>
        <row r="287">
          <cell r="C287">
            <v>0</v>
          </cell>
          <cell r="D287">
            <v>0</v>
          </cell>
          <cell r="G287">
            <v>0</v>
          </cell>
          <cell r="I287">
            <v>0</v>
          </cell>
          <cell r="K287">
            <v>0</v>
          </cell>
          <cell r="L287">
            <v>0</v>
          </cell>
        </row>
        <row r="288">
          <cell r="C288">
            <v>0</v>
          </cell>
          <cell r="D288">
            <v>0</v>
          </cell>
          <cell r="G288">
            <v>0</v>
          </cell>
          <cell r="I288">
            <v>0</v>
          </cell>
          <cell r="K288">
            <v>0</v>
          </cell>
          <cell r="L288">
            <v>0</v>
          </cell>
        </row>
        <row r="289">
          <cell r="C289">
            <v>0</v>
          </cell>
          <cell r="D289">
            <v>0</v>
          </cell>
          <cell r="G289">
            <v>0</v>
          </cell>
          <cell r="I289">
            <v>0</v>
          </cell>
          <cell r="K289">
            <v>0</v>
          </cell>
          <cell r="L289">
            <v>0</v>
          </cell>
        </row>
        <row r="290">
          <cell r="C290">
            <v>0</v>
          </cell>
          <cell r="D290">
            <v>0</v>
          </cell>
          <cell r="G290">
            <v>0</v>
          </cell>
          <cell r="I290">
            <v>0</v>
          </cell>
          <cell r="K290">
            <v>0</v>
          </cell>
          <cell r="L290">
            <v>0</v>
          </cell>
        </row>
        <row r="291">
          <cell r="C291">
            <v>0</v>
          </cell>
          <cell r="D291">
            <v>0</v>
          </cell>
          <cell r="G291">
            <v>0</v>
          </cell>
          <cell r="I291">
            <v>0</v>
          </cell>
          <cell r="K291">
            <v>0</v>
          </cell>
          <cell r="L291">
            <v>0</v>
          </cell>
        </row>
        <row r="292">
          <cell r="C292">
            <v>0</v>
          </cell>
          <cell r="D292">
            <v>0</v>
          </cell>
          <cell r="G292">
            <v>0</v>
          </cell>
          <cell r="I292">
            <v>0</v>
          </cell>
          <cell r="K292">
            <v>0</v>
          </cell>
          <cell r="L292">
            <v>0</v>
          </cell>
        </row>
        <row r="293">
          <cell r="C293">
            <v>0</v>
          </cell>
          <cell r="D293">
            <v>0</v>
          </cell>
          <cell r="G293">
            <v>0</v>
          </cell>
          <cell r="I293">
            <v>0</v>
          </cell>
          <cell r="K293">
            <v>0</v>
          </cell>
          <cell r="L293">
            <v>0</v>
          </cell>
        </row>
        <row r="294">
          <cell r="C294">
            <v>0</v>
          </cell>
          <cell r="D294">
            <v>0</v>
          </cell>
          <cell r="G294">
            <v>0</v>
          </cell>
          <cell r="I294">
            <v>0</v>
          </cell>
          <cell r="K294">
            <v>0</v>
          </cell>
          <cell r="L294">
            <v>0</v>
          </cell>
        </row>
        <row r="295">
          <cell r="C295">
            <v>0</v>
          </cell>
          <cell r="D295">
            <v>0</v>
          </cell>
          <cell r="G295">
            <v>0</v>
          </cell>
          <cell r="I295">
            <v>0</v>
          </cell>
          <cell r="K295">
            <v>0</v>
          </cell>
          <cell r="L295">
            <v>0</v>
          </cell>
        </row>
        <row r="296">
          <cell r="C296">
            <v>0</v>
          </cell>
          <cell r="D296">
            <v>0</v>
          </cell>
          <cell r="G296">
            <v>0</v>
          </cell>
          <cell r="I296">
            <v>0</v>
          </cell>
          <cell r="K296">
            <v>0</v>
          </cell>
          <cell r="L296">
            <v>0</v>
          </cell>
        </row>
        <row r="297">
          <cell r="C297">
            <v>0</v>
          </cell>
          <cell r="D297">
            <v>0</v>
          </cell>
          <cell r="G297">
            <v>0</v>
          </cell>
          <cell r="I297">
            <v>0</v>
          </cell>
          <cell r="K297">
            <v>0</v>
          </cell>
          <cell r="L297">
            <v>0</v>
          </cell>
        </row>
        <row r="298">
          <cell r="C298">
            <v>0</v>
          </cell>
          <cell r="D298">
            <v>0</v>
          </cell>
          <cell r="G298">
            <v>0</v>
          </cell>
          <cell r="I298">
            <v>0</v>
          </cell>
          <cell r="K298">
            <v>0</v>
          </cell>
          <cell r="L298">
            <v>0</v>
          </cell>
        </row>
        <row r="299">
          <cell r="C299">
            <v>0</v>
          </cell>
          <cell r="D299">
            <v>0</v>
          </cell>
          <cell r="G299">
            <v>0</v>
          </cell>
          <cell r="I299">
            <v>0</v>
          </cell>
          <cell r="K299">
            <v>0</v>
          </cell>
          <cell r="L299">
            <v>0</v>
          </cell>
        </row>
        <row r="300">
          <cell r="C300">
            <v>0</v>
          </cell>
          <cell r="D300">
            <v>0</v>
          </cell>
          <cell r="G300">
            <v>0</v>
          </cell>
          <cell r="I300">
            <v>0</v>
          </cell>
          <cell r="K300">
            <v>0</v>
          </cell>
          <cell r="L300">
            <v>0</v>
          </cell>
        </row>
        <row r="301">
          <cell r="C301">
            <v>0</v>
          </cell>
          <cell r="D301">
            <v>0</v>
          </cell>
          <cell r="G301">
            <v>0</v>
          </cell>
          <cell r="I301">
            <v>0</v>
          </cell>
          <cell r="K301">
            <v>0</v>
          </cell>
          <cell r="L301">
            <v>0</v>
          </cell>
        </row>
        <row r="302">
          <cell r="C302">
            <v>0</v>
          </cell>
          <cell r="D302">
            <v>0</v>
          </cell>
          <cell r="G302">
            <v>0</v>
          </cell>
          <cell r="I302">
            <v>0</v>
          </cell>
          <cell r="K302">
            <v>0</v>
          </cell>
          <cell r="L302">
            <v>0</v>
          </cell>
        </row>
        <row r="303">
          <cell r="C303">
            <v>0</v>
          </cell>
          <cell r="D303">
            <v>0</v>
          </cell>
          <cell r="G303">
            <v>0</v>
          </cell>
          <cell r="I303">
            <v>0</v>
          </cell>
          <cell r="K303">
            <v>0</v>
          </cell>
          <cell r="L303">
            <v>0</v>
          </cell>
        </row>
        <row r="304">
          <cell r="C304">
            <v>0</v>
          </cell>
          <cell r="D304">
            <v>0</v>
          </cell>
          <cell r="G304">
            <v>0</v>
          </cell>
          <cell r="I304">
            <v>0</v>
          </cell>
          <cell r="K304">
            <v>0</v>
          </cell>
          <cell r="L304">
            <v>0</v>
          </cell>
        </row>
        <row r="305">
          <cell r="C305">
            <v>0</v>
          </cell>
          <cell r="D305">
            <v>0</v>
          </cell>
          <cell r="G305">
            <v>0</v>
          </cell>
          <cell r="I305">
            <v>0</v>
          </cell>
          <cell r="K305">
            <v>0</v>
          </cell>
          <cell r="L305">
            <v>0</v>
          </cell>
        </row>
        <row r="306">
          <cell r="C306">
            <v>0</v>
          </cell>
          <cell r="D306">
            <v>0</v>
          </cell>
          <cell r="G306">
            <v>0</v>
          </cell>
          <cell r="I306">
            <v>0</v>
          </cell>
          <cell r="K306">
            <v>0</v>
          </cell>
          <cell r="L306">
            <v>0</v>
          </cell>
        </row>
        <row r="307">
          <cell r="C307">
            <v>0</v>
          </cell>
          <cell r="D307">
            <v>0</v>
          </cell>
          <cell r="G307">
            <v>0</v>
          </cell>
          <cell r="I307">
            <v>0</v>
          </cell>
          <cell r="K307">
            <v>0</v>
          </cell>
          <cell r="L307">
            <v>0</v>
          </cell>
        </row>
        <row r="308">
          <cell r="C308">
            <v>0</v>
          </cell>
          <cell r="D308">
            <v>0</v>
          </cell>
          <cell r="G308">
            <v>0</v>
          </cell>
          <cell r="I308">
            <v>0</v>
          </cell>
          <cell r="K308">
            <v>0</v>
          </cell>
          <cell r="L308">
            <v>0</v>
          </cell>
        </row>
        <row r="309">
          <cell r="C309">
            <v>0</v>
          </cell>
          <cell r="D309">
            <v>0</v>
          </cell>
          <cell r="G309">
            <v>0</v>
          </cell>
          <cell r="I309">
            <v>0</v>
          </cell>
          <cell r="K309">
            <v>0</v>
          </cell>
          <cell r="L309">
            <v>0</v>
          </cell>
        </row>
        <row r="310">
          <cell r="C310">
            <v>0</v>
          </cell>
          <cell r="D310" t="str">
            <v xml:space="preserve"> </v>
          </cell>
          <cell r="G310">
            <v>0</v>
          </cell>
          <cell r="I310">
            <v>0</v>
          </cell>
          <cell r="K310">
            <v>0</v>
          </cell>
          <cell r="L310">
            <v>0</v>
          </cell>
        </row>
        <row r="311">
          <cell r="C311">
            <v>0</v>
          </cell>
          <cell r="D311">
            <v>0</v>
          </cell>
          <cell r="G311">
            <v>0</v>
          </cell>
          <cell r="I311">
            <v>0</v>
          </cell>
          <cell r="K311">
            <v>0</v>
          </cell>
          <cell r="L311">
            <v>0</v>
          </cell>
        </row>
        <row r="312">
          <cell r="C312">
            <v>0</v>
          </cell>
          <cell r="D312">
            <v>0</v>
          </cell>
          <cell r="G312">
            <v>0</v>
          </cell>
          <cell r="I312">
            <v>0</v>
          </cell>
          <cell r="K312">
            <v>0</v>
          </cell>
          <cell r="L312">
            <v>0</v>
          </cell>
        </row>
        <row r="313">
          <cell r="C313">
            <v>0</v>
          </cell>
          <cell r="D313">
            <v>0</v>
          </cell>
          <cell r="G313">
            <v>0</v>
          </cell>
          <cell r="I313">
            <v>0</v>
          </cell>
          <cell r="K313">
            <v>0</v>
          </cell>
          <cell r="L313">
            <v>0</v>
          </cell>
        </row>
        <row r="314">
          <cell r="C314">
            <v>0</v>
          </cell>
          <cell r="D314">
            <v>0</v>
          </cell>
          <cell r="G314">
            <v>0</v>
          </cell>
          <cell r="I314">
            <v>0</v>
          </cell>
          <cell r="K314">
            <v>0</v>
          </cell>
          <cell r="L314">
            <v>0</v>
          </cell>
        </row>
        <row r="315">
          <cell r="C315">
            <v>0</v>
          </cell>
          <cell r="D315">
            <v>0</v>
          </cell>
          <cell r="G315">
            <v>0</v>
          </cell>
          <cell r="I315">
            <v>0</v>
          </cell>
          <cell r="K315">
            <v>0</v>
          </cell>
          <cell r="L315">
            <v>0</v>
          </cell>
        </row>
        <row r="316">
          <cell r="C316">
            <v>0</v>
          </cell>
          <cell r="D316">
            <v>0</v>
          </cell>
          <cell r="G316">
            <v>0</v>
          </cell>
          <cell r="I316">
            <v>0</v>
          </cell>
          <cell r="K316">
            <v>0</v>
          </cell>
          <cell r="L316">
            <v>0</v>
          </cell>
        </row>
        <row r="317">
          <cell r="C317">
            <v>0</v>
          </cell>
          <cell r="D317">
            <v>0</v>
          </cell>
          <cell r="G317">
            <v>0</v>
          </cell>
          <cell r="I317">
            <v>0</v>
          </cell>
          <cell r="K317">
            <v>0</v>
          </cell>
          <cell r="L317">
            <v>0</v>
          </cell>
        </row>
        <row r="318">
          <cell r="C318">
            <v>0</v>
          </cell>
          <cell r="D318">
            <v>0</v>
          </cell>
          <cell r="G318">
            <v>0</v>
          </cell>
          <cell r="I318">
            <v>0</v>
          </cell>
          <cell r="K318">
            <v>0</v>
          </cell>
          <cell r="L318">
            <v>0</v>
          </cell>
        </row>
        <row r="319">
          <cell r="C319">
            <v>0</v>
          </cell>
          <cell r="D319">
            <v>0</v>
          </cell>
          <cell r="G319">
            <v>0</v>
          </cell>
          <cell r="I319">
            <v>0</v>
          </cell>
          <cell r="K319">
            <v>0</v>
          </cell>
          <cell r="L319">
            <v>0</v>
          </cell>
        </row>
        <row r="320">
          <cell r="C320">
            <v>0</v>
          </cell>
          <cell r="D320">
            <v>0</v>
          </cell>
          <cell r="G320">
            <v>0</v>
          </cell>
          <cell r="I320">
            <v>0</v>
          </cell>
          <cell r="K320">
            <v>0</v>
          </cell>
          <cell r="L320">
            <v>0</v>
          </cell>
        </row>
        <row r="321">
          <cell r="C321">
            <v>0</v>
          </cell>
          <cell r="D321">
            <v>0</v>
          </cell>
          <cell r="G321">
            <v>0</v>
          </cell>
          <cell r="I321">
            <v>0</v>
          </cell>
          <cell r="K321">
            <v>0</v>
          </cell>
          <cell r="L321">
            <v>0</v>
          </cell>
        </row>
        <row r="322">
          <cell r="C322">
            <v>0</v>
          </cell>
          <cell r="D322">
            <v>0</v>
          </cell>
          <cell r="G322">
            <v>0</v>
          </cell>
          <cell r="I322">
            <v>0</v>
          </cell>
          <cell r="K322">
            <v>0</v>
          </cell>
          <cell r="L322">
            <v>0</v>
          </cell>
        </row>
        <row r="323">
          <cell r="C323">
            <v>0</v>
          </cell>
          <cell r="D323">
            <v>0</v>
          </cell>
          <cell r="G323">
            <v>0</v>
          </cell>
          <cell r="I323">
            <v>0</v>
          </cell>
          <cell r="K323">
            <v>0</v>
          </cell>
          <cell r="L323">
            <v>0</v>
          </cell>
        </row>
        <row r="324">
          <cell r="C324">
            <v>0</v>
          </cell>
          <cell r="D324">
            <v>0</v>
          </cell>
          <cell r="G324">
            <v>0</v>
          </cell>
          <cell r="I324">
            <v>0</v>
          </cell>
          <cell r="K324">
            <v>0</v>
          </cell>
          <cell r="L324">
            <v>0</v>
          </cell>
        </row>
        <row r="325">
          <cell r="C325">
            <v>0</v>
          </cell>
          <cell r="D325">
            <v>0</v>
          </cell>
          <cell r="G325">
            <v>0</v>
          </cell>
          <cell r="I325">
            <v>0</v>
          </cell>
          <cell r="K325">
            <v>0</v>
          </cell>
          <cell r="L325">
            <v>0</v>
          </cell>
        </row>
        <row r="326">
          <cell r="C326">
            <v>0</v>
          </cell>
          <cell r="D326">
            <v>0</v>
          </cell>
          <cell r="G326">
            <v>0</v>
          </cell>
          <cell r="I326">
            <v>0</v>
          </cell>
          <cell r="K326">
            <v>0</v>
          </cell>
          <cell r="L326">
            <v>0</v>
          </cell>
        </row>
        <row r="327">
          <cell r="C327">
            <v>0</v>
          </cell>
          <cell r="D327">
            <v>0</v>
          </cell>
          <cell r="G327">
            <v>0</v>
          </cell>
          <cell r="I327">
            <v>0</v>
          </cell>
          <cell r="K327">
            <v>0</v>
          </cell>
          <cell r="L327">
            <v>0</v>
          </cell>
        </row>
        <row r="328">
          <cell r="C328">
            <v>0</v>
          </cell>
          <cell r="D328">
            <v>0</v>
          </cell>
          <cell r="G328">
            <v>0</v>
          </cell>
          <cell r="I328">
            <v>0</v>
          </cell>
          <cell r="K328">
            <v>0</v>
          </cell>
          <cell r="L328">
            <v>0</v>
          </cell>
        </row>
        <row r="329">
          <cell r="C329">
            <v>0</v>
          </cell>
          <cell r="D329">
            <v>0</v>
          </cell>
          <cell r="G329">
            <v>0</v>
          </cell>
          <cell r="I329">
            <v>0</v>
          </cell>
          <cell r="K329">
            <v>0</v>
          </cell>
          <cell r="L329">
            <v>0</v>
          </cell>
        </row>
        <row r="330">
          <cell r="C330">
            <v>0</v>
          </cell>
          <cell r="D330">
            <v>0</v>
          </cell>
          <cell r="G330">
            <v>0</v>
          </cell>
          <cell r="I330">
            <v>0</v>
          </cell>
          <cell r="K330">
            <v>0</v>
          </cell>
          <cell r="L330">
            <v>0</v>
          </cell>
        </row>
        <row r="331">
          <cell r="C331">
            <v>0</v>
          </cell>
          <cell r="D331">
            <v>0</v>
          </cell>
          <cell r="G331">
            <v>0</v>
          </cell>
          <cell r="I331">
            <v>0</v>
          </cell>
          <cell r="K331">
            <v>0</v>
          </cell>
          <cell r="L331">
            <v>0</v>
          </cell>
        </row>
        <row r="332">
          <cell r="C332">
            <v>0</v>
          </cell>
          <cell r="D332">
            <v>0</v>
          </cell>
          <cell r="G332">
            <v>0</v>
          </cell>
          <cell r="I332">
            <v>0</v>
          </cell>
          <cell r="K332">
            <v>0</v>
          </cell>
          <cell r="L332">
            <v>0</v>
          </cell>
        </row>
        <row r="333">
          <cell r="C333">
            <v>0</v>
          </cell>
          <cell r="D333">
            <v>0</v>
          </cell>
          <cell r="G333">
            <v>0</v>
          </cell>
          <cell r="I333">
            <v>0</v>
          </cell>
          <cell r="K333">
            <v>0</v>
          </cell>
          <cell r="L333">
            <v>0</v>
          </cell>
        </row>
        <row r="334">
          <cell r="C334">
            <v>0</v>
          </cell>
          <cell r="D334">
            <v>0</v>
          </cell>
          <cell r="G334">
            <v>0</v>
          </cell>
          <cell r="I334">
            <v>0</v>
          </cell>
          <cell r="K334">
            <v>0</v>
          </cell>
          <cell r="L334">
            <v>0</v>
          </cell>
        </row>
        <row r="335">
          <cell r="C335">
            <v>0</v>
          </cell>
          <cell r="D335">
            <v>0</v>
          </cell>
          <cell r="G335">
            <v>0</v>
          </cell>
          <cell r="I335">
            <v>0</v>
          </cell>
          <cell r="K335">
            <v>0</v>
          </cell>
          <cell r="L335">
            <v>0</v>
          </cell>
        </row>
        <row r="336">
          <cell r="C336">
            <v>0</v>
          </cell>
          <cell r="D336">
            <v>0</v>
          </cell>
          <cell r="G336">
            <v>0</v>
          </cell>
          <cell r="I336">
            <v>0</v>
          </cell>
          <cell r="K336">
            <v>0</v>
          </cell>
          <cell r="L336">
            <v>0</v>
          </cell>
        </row>
        <row r="337">
          <cell r="C337">
            <v>0</v>
          </cell>
          <cell r="D337">
            <v>0</v>
          </cell>
          <cell r="G337">
            <v>0</v>
          </cell>
          <cell r="I337">
            <v>0</v>
          </cell>
          <cell r="K337">
            <v>0</v>
          </cell>
          <cell r="L337">
            <v>0</v>
          </cell>
        </row>
        <row r="338">
          <cell r="C338">
            <v>0</v>
          </cell>
          <cell r="D338">
            <v>0</v>
          </cell>
          <cell r="G338">
            <v>0</v>
          </cell>
          <cell r="I338">
            <v>0</v>
          </cell>
          <cell r="K338">
            <v>0</v>
          </cell>
          <cell r="L338">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Ofgem Allowance"/>
      <sheetName val="0506 Shrink Purchases"/>
      <sheetName val="UAG Accrual"/>
      <sheetName val="Shrinkage ROP"/>
      <sheetName val="Current Months Costs"/>
      <sheetName val="Most Recent Forecast"/>
      <sheetName val="WithinMonthActuals"/>
      <sheetName val="Shrinkage Actuals"/>
      <sheetName val="Actuals"/>
      <sheetName val="NTS Budget"/>
      <sheetName val="Budget Variances"/>
      <sheetName val="Allowance Variances"/>
      <sheetName val="ChartData"/>
      <sheetName val="YE Forecast"/>
      <sheetName val="Working Paper Variances"/>
      <sheetName val="Variance Analysis"/>
      <sheetName val="L1Report"/>
      <sheetName val="Distribution"/>
    </sheetNames>
    <sheetDataSet>
      <sheetData sheetId="0"/>
      <sheetData sheetId="1"/>
      <sheetData sheetId="2"/>
      <sheetData sheetId="3"/>
      <sheetData sheetId="4"/>
      <sheetData sheetId="5"/>
      <sheetData sheetId="6"/>
      <sheetData sheetId="7" refreshError="1">
        <row r="5">
          <cell r="C5">
            <v>3367093891.6666665</v>
          </cell>
          <cell r="D5">
            <v>23201285</v>
          </cell>
          <cell r="G5">
            <v>-441353</v>
          </cell>
          <cell r="I5">
            <v>5473936</v>
          </cell>
          <cell r="K5">
            <v>28233868</v>
          </cell>
          <cell r="L5">
            <v>13345800</v>
          </cell>
        </row>
        <row r="6">
          <cell r="C6">
            <v>3126442220</v>
          </cell>
          <cell r="D6">
            <v>20286207</v>
          </cell>
          <cell r="G6">
            <v>-116633</v>
          </cell>
          <cell r="I6">
            <v>16565583</v>
          </cell>
          <cell r="K6">
            <v>36735157</v>
          </cell>
          <cell r="L6">
            <v>10633276</v>
          </cell>
        </row>
        <row r="7">
          <cell r="C7">
            <v>3105255230</v>
          </cell>
          <cell r="D7">
            <v>19689164</v>
          </cell>
          <cell r="G7">
            <v>-533524</v>
          </cell>
          <cell r="I7">
            <v>19758120</v>
          </cell>
          <cell r="K7">
            <v>38913760</v>
          </cell>
          <cell r="L7">
            <v>11001856</v>
          </cell>
        </row>
        <row r="8">
          <cell r="C8">
            <v>3403247912.5</v>
          </cell>
          <cell r="D8">
            <v>21787639</v>
          </cell>
          <cell r="G8">
            <v>-356422</v>
          </cell>
          <cell r="I8">
            <v>7952382</v>
          </cell>
          <cell r="K8">
            <v>29383599</v>
          </cell>
          <cell r="L8">
            <v>13491117</v>
          </cell>
        </row>
        <row r="9">
          <cell r="C9">
            <v>3553906290</v>
          </cell>
          <cell r="D9">
            <v>23029375</v>
          </cell>
          <cell r="G9">
            <v>3983</v>
          </cell>
          <cell r="I9">
            <v>1490873</v>
          </cell>
          <cell r="K9">
            <v>24524231</v>
          </cell>
          <cell r="L9">
            <v>14724892</v>
          </cell>
        </row>
        <row r="10">
          <cell r="C10">
            <v>3503307610</v>
          </cell>
          <cell r="D10">
            <v>24610188</v>
          </cell>
          <cell r="G10">
            <v>48008</v>
          </cell>
          <cell r="I10">
            <v>11006871</v>
          </cell>
          <cell r="K10">
            <v>35665067</v>
          </cell>
          <cell r="L10">
            <v>15259215</v>
          </cell>
        </row>
        <row r="11">
          <cell r="C11">
            <v>3604221720</v>
          </cell>
          <cell r="D11">
            <v>25413561</v>
          </cell>
          <cell r="G11">
            <v>-656338</v>
          </cell>
          <cell r="I11">
            <v>12871402</v>
          </cell>
          <cell r="K11">
            <v>37628625</v>
          </cell>
          <cell r="L11">
            <v>16082005</v>
          </cell>
        </row>
        <row r="12">
          <cell r="C12">
            <v>3827204590</v>
          </cell>
          <cell r="D12">
            <v>27928506</v>
          </cell>
          <cell r="G12">
            <v>-689378</v>
          </cell>
          <cell r="I12">
            <v>3997877</v>
          </cell>
          <cell r="K12">
            <v>31237005</v>
          </cell>
          <cell r="L12">
            <v>19042219</v>
          </cell>
        </row>
        <row r="13">
          <cell r="C13">
            <v>3621663870</v>
          </cell>
          <cell r="D13">
            <v>26418643</v>
          </cell>
          <cell r="G13">
            <v>188299</v>
          </cell>
          <cell r="I13">
            <v>14014943</v>
          </cell>
          <cell r="K13">
            <v>40621885</v>
          </cell>
          <cell r="L13">
            <v>17291569</v>
          </cell>
        </row>
        <row r="14">
          <cell r="C14">
            <v>3335387118.8888888</v>
          </cell>
          <cell r="D14">
            <v>23032781</v>
          </cell>
          <cell r="G14">
            <v>331851</v>
          </cell>
          <cell r="I14">
            <v>11634768</v>
          </cell>
          <cell r="K14">
            <v>34999400</v>
          </cell>
          <cell r="L14">
            <v>13595645</v>
          </cell>
        </row>
        <row r="15">
          <cell r="C15">
            <v>3393341751.3888888</v>
          </cell>
          <cell r="D15">
            <v>24509165</v>
          </cell>
          <cell r="G15">
            <v>848854</v>
          </cell>
          <cell r="I15">
            <v>11040438</v>
          </cell>
          <cell r="K15">
            <v>36398457</v>
          </cell>
          <cell r="L15">
            <v>13114078</v>
          </cell>
        </row>
        <row r="16">
          <cell r="C16">
            <v>3412194830</v>
          </cell>
          <cell r="D16">
            <v>23149821</v>
          </cell>
          <cell r="G16">
            <v>10799</v>
          </cell>
          <cell r="I16">
            <v>14985553</v>
          </cell>
          <cell r="K16">
            <v>38146173</v>
          </cell>
          <cell r="L16">
            <v>12995783</v>
          </cell>
        </row>
        <row r="17">
          <cell r="C17">
            <v>3369710113</v>
          </cell>
          <cell r="D17">
            <v>24456986</v>
          </cell>
          <cell r="G17">
            <v>-107266</v>
          </cell>
          <cell r="I17">
            <v>5805791</v>
          </cell>
          <cell r="K17">
            <v>30155511</v>
          </cell>
          <cell r="L17">
            <v>13665096</v>
          </cell>
        </row>
        <row r="18">
          <cell r="C18">
            <v>3324246860</v>
          </cell>
          <cell r="D18">
            <v>21891894</v>
          </cell>
          <cell r="G18">
            <v>-378782</v>
          </cell>
          <cell r="I18">
            <v>19911518</v>
          </cell>
          <cell r="K18">
            <v>41424630</v>
          </cell>
          <cell r="L18">
            <v>14487622</v>
          </cell>
        </row>
        <row r="19">
          <cell r="C19">
            <v>3488132863.8888888</v>
          </cell>
          <cell r="D19">
            <v>21441713</v>
          </cell>
          <cell r="G19">
            <v>735885</v>
          </cell>
          <cell r="I19">
            <v>14369524</v>
          </cell>
          <cell r="K19">
            <v>36547122</v>
          </cell>
          <cell r="L19">
            <v>16361435</v>
          </cell>
        </row>
        <row r="20">
          <cell r="C20">
            <v>3358842890.2777777</v>
          </cell>
          <cell r="D20">
            <v>20972236</v>
          </cell>
          <cell r="G20">
            <v>714390</v>
          </cell>
          <cell r="I20">
            <v>7308590</v>
          </cell>
          <cell r="K20">
            <v>28995216</v>
          </cell>
          <cell r="L20">
            <v>15115085</v>
          </cell>
        </row>
        <row r="21">
          <cell r="C21">
            <v>3240626513.2222223</v>
          </cell>
          <cell r="D21">
            <v>18108899</v>
          </cell>
          <cell r="G21">
            <v>803186</v>
          </cell>
          <cell r="I21">
            <v>21950969</v>
          </cell>
          <cell r="K21">
            <v>40863054</v>
          </cell>
          <cell r="L21">
            <v>14281426</v>
          </cell>
        </row>
        <row r="22">
          <cell r="C22">
            <v>3272758045</v>
          </cell>
          <cell r="D22">
            <v>18589808</v>
          </cell>
          <cell r="G22">
            <v>-60840</v>
          </cell>
          <cell r="I22">
            <v>10793883</v>
          </cell>
          <cell r="K22">
            <v>29322851</v>
          </cell>
          <cell r="L22">
            <v>14238185</v>
          </cell>
        </row>
        <row r="23">
          <cell r="C23">
            <v>3169398935</v>
          </cell>
          <cell r="D23">
            <v>17615021</v>
          </cell>
          <cell r="G23">
            <v>-54621</v>
          </cell>
          <cell r="I23">
            <v>1921465</v>
          </cell>
          <cell r="K23">
            <v>19481865</v>
          </cell>
          <cell r="L23">
            <v>14130502</v>
          </cell>
        </row>
        <row r="24">
          <cell r="C24">
            <v>3457702097.5</v>
          </cell>
          <cell r="D24">
            <v>23757203</v>
          </cell>
          <cell r="G24">
            <v>461881</v>
          </cell>
          <cell r="I24">
            <v>8897072</v>
          </cell>
          <cell r="K24">
            <v>33116156</v>
          </cell>
          <cell r="L24">
            <v>15312471</v>
          </cell>
        </row>
        <row r="25">
          <cell r="C25">
            <v>3262686504.1666665</v>
          </cell>
          <cell r="D25">
            <v>23042877</v>
          </cell>
          <cell r="G25">
            <v>-5098</v>
          </cell>
          <cell r="I25">
            <v>24679719</v>
          </cell>
          <cell r="K25">
            <v>47717498</v>
          </cell>
          <cell r="L25">
            <v>13393024</v>
          </cell>
        </row>
        <row r="26">
          <cell r="C26">
            <v>3207018495.8333335</v>
          </cell>
          <cell r="D26">
            <v>21895304</v>
          </cell>
          <cell r="G26">
            <v>-309885</v>
          </cell>
          <cell r="I26">
            <v>9056952</v>
          </cell>
          <cell r="K26">
            <v>30642371</v>
          </cell>
          <cell r="L26">
            <v>12562975</v>
          </cell>
        </row>
        <row r="27">
          <cell r="C27">
            <v>3206157505.5555553</v>
          </cell>
          <cell r="D27">
            <v>21868623</v>
          </cell>
          <cell r="G27">
            <v>26604</v>
          </cell>
          <cell r="I27">
            <v>1581623</v>
          </cell>
          <cell r="K27">
            <v>23476850</v>
          </cell>
          <cell r="L27">
            <v>12138424</v>
          </cell>
        </row>
        <row r="28">
          <cell r="C28">
            <v>3198722398.6111112</v>
          </cell>
          <cell r="D28">
            <v>21045295</v>
          </cell>
          <cell r="G28">
            <v>-431902</v>
          </cell>
          <cell r="I28">
            <v>12450589</v>
          </cell>
          <cell r="K28">
            <v>33063982</v>
          </cell>
          <cell r="L28">
            <v>11414272</v>
          </cell>
        </row>
        <row r="29">
          <cell r="C29">
            <v>3242043694.4444442</v>
          </cell>
          <cell r="D29">
            <v>22086400</v>
          </cell>
          <cell r="G29">
            <v>-548262</v>
          </cell>
          <cell r="I29">
            <v>14985332</v>
          </cell>
          <cell r="K29">
            <v>36523470</v>
          </cell>
          <cell r="L29">
            <v>12385526</v>
          </cell>
        </row>
        <row r="30">
          <cell r="C30">
            <v>3325978780.5555553</v>
          </cell>
          <cell r="D30">
            <v>20573214</v>
          </cell>
          <cell r="G30">
            <v>-154311</v>
          </cell>
          <cell r="I30">
            <v>713341</v>
          </cell>
          <cell r="K30">
            <v>21132244</v>
          </cell>
          <cell r="L30">
            <v>12726475</v>
          </cell>
        </row>
        <row r="31">
          <cell r="C31">
            <v>3296973052.7777777</v>
          </cell>
          <cell r="D31">
            <v>21178321</v>
          </cell>
          <cell r="G31">
            <v>-300602</v>
          </cell>
          <cell r="I31">
            <v>2898332</v>
          </cell>
          <cell r="K31">
            <v>23776051</v>
          </cell>
          <cell r="L31">
            <v>11827002</v>
          </cell>
        </row>
        <row r="32">
          <cell r="C32">
            <v>3451322484.7222223</v>
          </cell>
          <cell r="D32">
            <v>21790396</v>
          </cell>
          <cell r="G32">
            <v>-467688</v>
          </cell>
          <cell r="I32">
            <v>10164917</v>
          </cell>
          <cell r="K32">
            <v>31487625</v>
          </cell>
          <cell r="L32">
            <v>12245675</v>
          </cell>
        </row>
        <row r="33">
          <cell r="C33">
            <v>3161531063.8888888</v>
          </cell>
          <cell r="D33">
            <v>20398731</v>
          </cell>
          <cell r="G33">
            <v>299496</v>
          </cell>
          <cell r="I33">
            <v>14932733</v>
          </cell>
          <cell r="K33">
            <v>35630960</v>
          </cell>
          <cell r="L33">
            <v>9571310</v>
          </cell>
        </row>
        <row r="34">
          <cell r="C34">
            <v>2912053540.0000005</v>
          </cell>
          <cell r="D34">
            <v>21115683</v>
          </cell>
          <cell r="G34">
            <v>-238687</v>
          </cell>
          <cell r="I34">
            <v>16845173</v>
          </cell>
          <cell r="K34">
            <v>37722169</v>
          </cell>
          <cell r="L34">
            <v>8079736</v>
          </cell>
        </row>
        <row r="35">
          <cell r="C35">
            <v>2793217570</v>
          </cell>
          <cell r="D35">
            <v>20141582</v>
          </cell>
          <cell r="G35">
            <v>-630537</v>
          </cell>
          <cell r="I35">
            <v>6014647</v>
          </cell>
          <cell r="K35">
            <v>25525692</v>
          </cell>
          <cell r="L35">
            <v>7488006</v>
          </cell>
        </row>
        <row r="64">
          <cell r="C64">
            <v>2440055640</v>
          </cell>
          <cell r="G64">
            <v>-230794</v>
          </cell>
          <cell r="I64">
            <v>10320954</v>
          </cell>
          <cell r="K64">
            <v>21361966</v>
          </cell>
          <cell r="L64">
            <v>7289238</v>
          </cell>
        </row>
        <row r="65">
          <cell r="C65">
            <v>2350287060</v>
          </cell>
          <cell r="G65">
            <v>-32887</v>
          </cell>
          <cell r="I65">
            <v>3151566</v>
          </cell>
          <cell r="K65">
            <v>18658063</v>
          </cell>
          <cell r="L65">
            <v>7297964</v>
          </cell>
        </row>
        <row r="66">
          <cell r="C66">
            <v>2476937980</v>
          </cell>
          <cell r="G66">
            <v>-112199</v>
          </cell>
          <cell r="I66">
            <v>-10916373</v>
          </cell>
          <cell r="K66">
            <v>-4561019</v>
          </cell>
          <cell r="L66">
            <v>3679900</v>
          </cell>
        </row>
        <row r="67">
          <cell r="C67">
            <v>2423949225.5555553</v>
          </cell>
          <cell r="G67">
            <v>652289</v>
          </cell>
          <cell r="I67">
            <v>20153204</v>
          </cell>
          <cell r="K67">
            <v>28388346</v>
          </cell>
          <cell r="L67">
            <v>3289202</v>
          </cell>
        </row>
        <row r="68">
          <cell r="C68">
            <v>2341096450</v>
          </cell>
          <cell r="G68">
            <v>-93429</v>
          </cell>
          <cell r="I68">
            <v>15991265</v>
          </cell>
          <cell r="K68">
            <v>22629966</v>
          </cell>
          <cell r="L68">
            <v>3204401</v>
          </cell>
        </row>
        <row r="69">
          <cell r="C69">
            <v>2343740779.166667</v>
          </cell>
          <cell r="G69">
            <v>-178963</v>
          </cell>
          <cell r="I69">
            <v>-3329368</v>
          </cell>
          <cell r="K69">
            <v>5147616</v>
          </cell>
          <cell r="L69">
            <v>3153143</v>
          </cell>
        </row>
        <row r="70">
          <cell r="C70">
            <v>2423653129.7222223</v>
          </cell>
          <cell r="G70">
            <v>-209781</v>
          </cell>
          <cell r="I70">
            <v>28613946</v>
          </cell>
          <cell r="K70">
            <v>37187749</v>
          </cell>
          <cell r="L70">
            <v>3222365</v>
          </cell>
        </row>
        <row r="71">
          <cell r="C71">
            <v>2428864020</v>
          </cell>
          <cell r="G71">
            <v>386883</v>
          </cell>
          <cell r="I71">
            <v>4958239</v>
          </cell>
          <cell r="K71">
            <v>14372395</v>
          </cell>
          <cell r="L71">
            <v>3913601</v>
          </cell>
        </row>
        <row r="72">
          <cell r="C72">
            <v>2378967389.9999995</v>
          </cell>
          <cell r="G72">
            <v>-201324</v>
          </cell>
          <cell r="I72">
            <v>5440972</v>
          </cell>
          <cell r="K72">
            <v>13506327</v>
          </cell>
          <cell r="L72">
            <v>3668489</v>
          </cell>
        </row>
        <row r="73">
          <cell r="C73">
            <v>2300184063.8888884</v>
          </cell>
          <cell r="G73">
            <v>-305851</v>
          </cell>
          <cell r="I73">
            <v>10227028</v>
          </cell>
          <cell r="K73">
            <v>17402335</v>
          </cell>
          <cell r="L73">
            <v>3239493</v>
          </cell>
        </row>
        <row r="74">
          <cell r="C74">
            <v>2386481961.6666665</v>
          </cell>
          <cell r="G74">
            <v>-100696</v>
          </cell>
          <cell r="I74">
            <v>8006293</v>
          </cell>
          <cell r="K74">
            <v>15104457</v>
          </cell>
          <cell r="L74">
            <v>3062250</v>
          </cell>
        </row>
        <row r="75">
          <cell r="C75">
            <v>2362821591.666667</v>
          </cell>
          <cell r="G75">
            <v>-209673</v>
          </cell>
          <cell r="I75">
            <v>9278850</v>
          </cell>
          <cell r="K75">
            <v>16678696</v>
          </cell>
          <cell r="L75">
            <v>3155562</v>
          </cell>
        </row>
        <row r="76">
          <cell r="C76">
            <v>2468382568.3333335</v>
          </cell>
          <cell r="G76">
            <v>-200707</v>
          </cell>
          <cell r="I76">
            <v>12635583</v>
          </cell>
          <cell r="K76">
            <v>21965229</v>
          </cell>
          <cell r="L76">
            <v>3287726</v>
          </cell>
        </row>
        <row r="77">
          <cell r="C77">
            <v>2444302185.5555553</v>
          </cell>
          <cell r="G77">
            <v>-331299</v>
          </cell>
          <cell r="I77">
            <v>14610762</v>
          </cell>
          <cell r="K77">
            <v>23997133</v>
          </cell>
          <cell r="L77">
            <v>3820658</v>
          </cell>
        </row>
        <row r="78">
          <cell r="C78">
            <v>2620971944.4444442</v>
          </cell>
          <cell r="G78">
            <v>71178</v>
          </cell>
          <cell r="I78">
            <v>4929118</v>
          </cell>
          <cell r="K78">
            <v>14217566</v>
          </cell>
          <cell r="L78">
            <v>4573072</v>
          </cell>
        </row>
        <row r="79">
          <cell r="C79">
            <v>2655599166.6666665</v>
          </cell>
          <cell r="G79">
            <v>7784</v>
          </cell>
          <cell r="I79">
            <v>4664355</v>
          </cell>
          <cell r="K79">
            <v>14445742</v>
          </cell>
          <cell r="L79">
            <v>4052766</v>
          </cell>
        </row>
        <row r="80">
          <cell r="C80">
            <v>2557390000</v>
          </cell>
          <cell r="G80">
            <v>227008</v>
          </cell>
          <cell r="I80">
            <v>1920785</v>
          </cell>
          <cell r="K80">
            <v>11130349</v>
          </cell>
          <cell r="L80">
            <v>3835073</v>
          </cell>
        </row>
        <row r="81">
          <cell r="C81">
            <v>2514525640</v>
          </cell>
          <cell r="G81">
            <v>-175528</v>
          </cell>
          <cell r="I81">
            <v>15711026</v>
          </cell>
          <cell r="K81">
            <v>24380945</v>
          </cell>
          <cell r="L81">
            <v>3389816</v>
          </cell>
        </row>
        <row r="82">
          <cell r="C82">
            <v>2508134090</v>
          </cell>
          <cell r="G82">
            <v>41209</v>
          </cell>
          <cell r="I82">
            <v>12330599</v>
          </cell>
          <cell r="K82">
            <v>23814930</v>
          </cell>
          <cell r="L82">
            <v>2777805</v>
          </cell>
        </row>
        <row r="83">
          <cell r="C83">
            <v>2365338910</v>
          </cell>
          <cell r="G83">
            <v>-49832</v>
          </cell>
          <cell r="I83">
            <v>15279379</v>
          </cell>
          <cell r="K83">
            <v>26285301</v>
          </cell>
          <cell r="L83">
            <v>2251087</v>
          </cell>
        </row>
        <row r="84">
          <cell r="C84">
            <v>2325521000</v>
          </cell>
          <cell r="G84">
            <v>-88571</v>
          </cell>
          <cell r="I84">
            <v>18245876</v>
          </cell>
          <cell r="K84">
            <v>29917661</v>
          </cell>
          <cell r="L84">
            <v>2181970</v>
          </cell>
        </row>
        <row r="85">
          <cell r="C85">
            <v>2061620000</v>
          </cell>
          <cell r="G85">
            <v>-32956</v>
          </cell>
          <cell r="I85">
            <v>-8488461</v>
          </cell>
          <cell r="K85">
            <v>520250</v>
          </cell>
          <cell r="L85">
            <v>2567033</v>
          </cell>
        </row>
        <row r="86">
          <cell r="C86">
            <v>1849829166.6666663</v>
          </cell>
          <cell r="G86">
            <v>-174814</v>
          </cell>
          <cell r="I86">
            <v>41033126</v>
          </cell>
          <cell r="K86">
            <v>45712914</v>
          </cell>
          <cell r="L86">
            <v>2671760</v>
          </cell>
        </row>
        <row r="87">
          <cell r="C87">
            <v>1887554697.7777779</v>
          </cell>
          <cell r="G87">
            <v>1038973</v>
          </cell>
          <cell r="I87">
            <v>-24297658</v>
          </cell>
          <cell r="K87">
            <v>-18837753</v>
          </cell>
          <cell r="L87">
            <v>2563955</v>
          </cell>
        </row>
        <row r="88">
          <cell r="C88">
            <v>2131511589.1666663</v>
          </cell>
          <cell r="G88">
            <v>2277154</v>
          </cell>
          <cell r="I88">
            <v>32535453</v>
          </cell>
          <cell r="K88">
            <v>42132654</v>
          </cell>
          <cell r="L88">
            <v>2462393</v>
          </cell>
        </row>
        <row r="89">
          <cell r="C89">
            <v>2170153314.1666665</v>
          </cell>
          <cell r="G89">
            <v>3646195</v>
          </cell>
          <cell r="I89">
            <v>7382867</v>
          </cell>
          <cell r="K89">
            <v>17693507</v>
          </cell>
          <cell r="L89">
            <v>2380071</v>
          </cell>
        </row>
        <row r="90">
          <cell r="C90">
            <v>2209209438.8888888</v>
          </cell>
          <cell r="G90">
            <v>-385637</v>
          </cell>
          <cell r="I90">
            <v>-4370679</v>
          </cell>
          <cell r="K90">
            <v>3402645</v>
          </cell>
          <cell r="L90">
            <v>2381357</v>
          </cell>
        </row>
        <row r="91">
          <cell r="C91">
            <v>2178812977.7777777</v>
          </cell>
          <cell r="G91">
            <v>-47399</v>
          </cell>
          <cell r="I91">
            <v>16838166</v>
          </cell>
          <cell r="K91">
            <v>24551988</v>
          </cell>
          <cell r="L91">
            <v>2451568</v>
          </cell>
        </row>
        <row r="92">
          <cell r="C92">
            <v>2235270678.3333335</v>
          </cell>
          <cell r="G92">
            <v>200722</v>
          </cell>
          <cell r="I92">
            <v>1652084</v>
          </cell>
          <cell r="K92">
            <v>10362002</v>
          </cell>
          <cell r="L92">
            <v>2572710</v>
          </cell>
        </row>
        <row r="93">
          <cell r="C93">
            <v>2302784548.3333335</v>
          </cell>
          <cell r="G93">
            <v>91091</v>
          </cell>
          <cell r="I93">
            <v>-113272</v>
          </cell>
          <cell r="K93">
            <v>8132059</v>
          </cell>
          <cell r="L93">
            <v>2520637</v>
          </cell>
        </row>
        <row r="94">
          <cell r="C94">
            <v>2395755852.7777777</v>
          </cell>
          <cell r="G94">
            <v>-182880</v>
          </cell>
          <cell r="I94">
            <v>1241613</v>
          </cell>
          <cell r="K94">
            <v>11527259</v>
          </cell>
          <cell r="L94">
            <v>2677313</v>
          </cell>
        </row>
        <row r="125">
          <cell r="C125">
            <v>2120304647.2222219</v>
          </cell>
          <cell r="D125">
            <v>10383792</v>
          </cell>
          <cell r="G125">
            <v>-515203</v>
          </cell>
          <cell r="I125">
            <v>-15446271</v>
          </cell>
          <cell r="K125">
            <v>-5577682</v>
          </cell>
          <cell r="L125">
            <v>2359912</v>
          </cell>
        </row>
        <row r="126">
          <cell r="C126">
            <v>2076975195.5555558</v>
          </cell>
          <cell r="D126">
            <v>12472611</v>
          </cell>
          <cell r="G126">
            <v>-91357</v>
          </cell>
          <cell r="I126">
            <v>5566588</v>
          </cell>
          <cell r="K126">
            <v>17947842</v>
          </cell>
          <cell r="L126">
            <v>2462369</v>
          </cell>
        </row>
        <row r="127">
          <cell r="C127">
            <v>1993748997.7777779</v>
          </cell>
          <cell r="D127">
            <v>10831055</v>
          </cell>
          <cell r="G127">
            <v>112825</v>
          </cell>
          <cell r="I127">
            <v>-333768</v>
          </cell>
          <cell r="K127">
            <v>10610112</v>
          </cell>
          <cell r="L127">
            <v>2582781</v>
          </cell>
        </row>
        <row r="128">
          <cell r="C128">
            <v>2001778577.8333333</v>
          </cell>
          <cell r="D128">
            <v>9297936</v>
          </cell>
          <cell r="G128">
            <v>354480</v>
          </cell>
          <cell r="I128">
            <v>-20167534</v>
          </cell>
          <cell r="K128">
            <v>-10515118</v>
          </cell>
          <cell r="L128">
            <v>2363724</v>
          </cell>
        </row>
        <row r="129">
          <cell r="C129">
            <v>0</v>
          </cell>
          <cell r="D129">
            <v>11622411</v>
          </cell>
          <cell r="G129">
            <v>79319</v>
          </cell>
          <cell r="I129">
            <v>-1465482</v>
          </cell>
          <cell r="K129">
            <v>10236248</v>
          </cell>
          <cell r="L129">
            <v>2412921</v>
          </cell>
        </row>
        <row r="130">
          <cell r="C130">
            <v>0</v>
          </cell>
          <cell r="D130">
            <v>10895888</v>
          </cell>
          <cell r="G130">
            <v>-395677</v>
          </cell>
          <cell r="I130">
            <v>13511434</v>
          </cell>
          <cell r="K130">
            <v>24011645</v>
          </cell>
          <cell r="L130">
            <v>2474196</v>
          </cell>
        </row>
        <row r="131">
          <cell r="C131">
            <v>0</v>
          </cell>
          <cell r="D131">
            <v>10631911</v>
          </cell>
          <cell r="G131">
            <v>536738</v>
          </cell>
          <cell r="I131">
            <v>8628206</v>
          </cell>
          <cell r="K131">
            <v>19796855</v>
          </cell>
          <cell r="L131">
            <v>2480383</v>
          </cell>
        </row>
        <row r="132">
          <cell r="C132">
            <v>0</v>
          </cell>
          <cell r="D132">
            <v>9189580</v>
          </cell>
          <cell r="G132">
            <v>-214500</v>
          </cell>
          <cell r="I132">
            <v>-25561401</v>
          </cell>
          <cell r="K132">
            <v>-16586321</v>
          </cell>
          <cell r="L132">
            <v>2356616</v>
          </cell>
        </row>
        <row r="133">
          <cell r="C133">
            <v>0</v>
          </cell>
          <cell r="D133">
            <v>12427564</v>
          </cell>
          <cell r="G133">
            <v>0</v>
          </cell>
          <cell r="I133">
            <v>0</v>
          </cell>
          <cell r="K133">
            <v>0</v>
          </cell>
          <cell r="L133">
            <v>0</v>
          </cell>
        </row>
        <row r="134">
          <cell r="C134">
            <v>0</v>
          </cell>
          <cell r="D134">
            <v>0</v>
          </cell>
          <cell r="G134">
            <v>0</v>
          </cell>
          <cell r="I134">
            <v>0</v>
          </cell>
          <cell r="K134">
            <v>0</v>
          </cell>
          <cell r="L134">
            <v>0</v>
          </cell>
        </row>
        <row r="135">
          <cell r="C135">
            <v>0</v>
          </cell>
          <cell r="D135">
            <v>0</v>
          </cell>
          <cell r="G135">
            <v>0</v>
          </cell>
          <cell r="I135">
            <v>0</v>
          </cell>
          <cell r="K135">
            <v>0</v>
          </cell>
          <cell r="L135">
            <v>0</v>
          </cell>
        </row>
        <row r="136">
          <cell r="C136">
            <v>0</v>
          </cell>
          <cell r="D136">
            <v>0</v>
          </cell>
          <cell r="G136">
            <v>0</v>
          </cell>
          <cell r="I136">
            <v>0</v>
          </cell>
          <cell r="K136">
            <v>0</v>
          </cell>
          <cell r="L136">
            <v>0</v>
          </cell>
        </row>
        <row r="137">
          <cell r="C137">
            <v>0</v>
          </cell>
          <cell r="D137">
            <v>0</v>
          </cell>
          <cell r="G137">
            <v>0</v>
          </cell>
          <cell r="I137">
            <v>0</v>
          </cell>
          <cell r="K137">
            <v>0</v>
          </cell>
          <cell r="L137">
            <v>0</v>
          </cell>
        </row>
        <row r="138">
          <cell r="C138">
            <v>0</v>
          </cell>
          <cell r="D138">
            <v>0</v>
          </cell>
          <cell r="G138">
            <v>0</v>
          </cell>
          <cell r="I138">
            <v>0</v>
          </cell>
          <cell r="K138">
            <v>0</v>
          </cell>
          <cell r="L138">
            <v>0</v>
          </cell>
        </row>
        <row r="139">
          <cell r="C139">
            <v>0</v>
          </cell>
          <cell r="D139">
            <v>0</v>
          </cell>
          <cell r="G139">
            <v>0</v>
          </cell>
          <cell r="I139">
            <v>0</v>
          </cell>
          <cell r="K139">
            <v>0</v>
          </cell>
          <cell r="L139">
            <v>0</v>
          </cell>
        </row>
        <row r="140">
          <cell r="C140">
            <v>0</v>
          </cell>
          <cell r="D140">
            <v>0</v>
          </cell>
          <cell r="G140">
            <v>0</v>
          </cell>
          <cell r="I140">
            <v>0</v>
          </cell>
          <cell r="K140">
            <v>0</v>
          </cell>
          <cell r="L140">
            <v>0</v>
          </cell>
        </row>
        <row r="141">
          <cell r="C141">
            <v>0</v>
          </cell>
          <cell r="D141">
            <v>0</v>
          </cell>
          <cell r="G141">
            <v>0</v>
          </cell>
          <cell r="I141">
            <v>0</v>
          </cell>
          <cell r="K141">
            <v>0</v>
          </cell>
          <cell r="L141">
            <v>0</v>
          </cell>
        </row>
        <row r="142">
          <cell r="C142">
            <v>0</v>
          </cell>
          <cell r="D142">
            <v>0</v>
          </cell>
          <cell r="G142">
            <v>0</v>
          </cell>
          <cell r="I142">
            <v>0</v>
          </cell>
          <cell r="K142">
            <v>0</v>
          </cell>
          <cell r="L142">
            <v>0</v>
          </cell>
        </row>
        <row r="143">
          <cell r="C143">
            <v>0</v>
          </cell>
          <cell r="D143">
            <v>0</v>
          </cell>
          <cell r="G143">
            <v>0</v>
          </cell>
          <cell r="I143">
            <v>0</v>
          </cell>
          <cell r="K143">
            <v>0</v>
          </cell>
          <cell r="L143">
            <v>0</v>
          </cell>
        </row>
        <row r="144">
          <cell r="C144">
            <v>0</v>
          </cell>
          <cell r="D144">
            <v>0</v>
          </cell>
          <cell r="G144">
            <v>0</v>
          </cell>
          <cell r="I144">
            <v>0</v>
          </cell>
          <cell r="K144">
            <v>0</v>
          </cell>
          <cell r="L144">
            <v>0</v>
          </cell>
        </row>
        <row r="145">
          <cell r="C145">
            <v>0</v>
          </cell>
          <cell r="D145">
            <v>0</v>
          </cell>
          <cell r="G145">
            <v>0</v>
          </cell>
          <cell r="I145">
            <v>0</v>
          </cell>
          <cell r="K145">
            <v>0</v>
          </cell>
          <cell r="L145">
            <v>0</v>
          </cell>
        </row>
        <row r="146">
          <cell r="C146">
            <v>0</v>
          </cell>
          <cell r="D146">
            <v>0</v>
          </cell>
          <cell r="G146">
            <v>0</v>
          </cell>
          <cell r="I146">
            <v>0</v>
          </cell>
          <cell r="K146">
            <v>0</v>
          </cell>
          <cell r="L146">
            <v>0</v>
          </cell>
        </row>
        <row r="147">
          <cell r="C147">
            <v>0</v>
          </cell>
          <cell r="D147">
            <v>0</v>
          </cell>
          <cell r="G147">
            <v>0</v>
          </cell>
          <cell r="I147">
            <v>0</v>
          </cell>
          <cell r="K147">
            <v>0</v>
          </cell>
          <cell r="L147">
            <v>0</v>
          </cell>
        </row>
        <row r="148">
          <cell r="C148">
            <v>0</v>
          </cell>
          <cell r="D148">
            <v>0</v>
          </cell>
          <cell r="G148">
            <v>0</v>
          </cell>
          <cell r="I148">
            <v>0</v>
          </cell>
          <cell r="K148">
            <v>0</v>
          </cell>
          <cell r="L148">
            <v>0</v>
          </cell>
        </row>
        <row r="149">
          <cell r="C149">
            <v>0</v>
          </cell>
          <cell r="D149">
            <v>0</v>
          </cell>
          <cell r="G149">
            <v>0</v>
          </cell>
          <cell r="I149">
            <v>0</v>
          </cell>
          <cell r="K149">
            <v>0</v>
          </cell>
          <cell r="L149">
            <v>0</v>
          </cell>
        </row>
        <row r="150">
          <cell r="C150">
            <v>0</v>
          </cell>
          <cell r="D150">
            <v>0</v>
          </cell>
          <cell r="G150">
            <v>0</v>
          </cell>
          <cell r="I150">
            <v>0</v>
          </cell>
          <cell r="K150">
            <v>0</v>
          </cell>
          <cell r="L150">
            <v>0</v>
          </cell>
        </row>
        <row r="151">
          <cell r="C151">
            <v>0</v>
          </cell>
          <cell r="D151">
            <v>0</v>
          </cell>
          <cell r="G151">
            <v>0</v>
          </cell>
          <cell r="I151">
            <v>0</v>
          </cell>
          <cell r="K151">
            <v>0</v>
          </cell>
          <cell r="L151">
            <v>0</v>
          </cell>
        </row>
        <row r="152">
          <cell r="C152">
            <v>0</v>
          </cell>
          <cell r="D152">
            <v>0</v>
          </cell>
          <cell r="G152">
            <v>0</v>
          </cell>
          <cell r="I152">
            <v>0</v>
          </cell>
          <cell r="K152">
            <v>0</v>
          </cell>
          <cell r="L152">
            <v>0</v>
          </cell>
        </row>
        <row r="153">
          <cell r="C153">
            <v>0</v>
          </cell>
          <cell r="D153">
            <v>0</v>
          </cell>
          <cell r="G153">
            <v>0</v>
          </cell>
          <cell r="I153">
            <v>0</v>
          </cell>
          <cell r="K153">
            <v>0</v>
          </cell>
          <cell r="L153">
            <v>0</v>
          </cell>
        </row>
        <row r="154">
          <cell r="C154">
            <v>0</v>
          </cell>
          <cell r="D154">
            <v>0</v>
          </cell>
          <cell r="G154">
            <v>0</v>
          </cell>
          <cell r="I154">
            <v>0</v>
          </cell>
          <cell r="K154">
            <v>0</v>
          </cell>
          <cell r="L154">
            <v>0</v>
          </cell>
        </row>
        <row r="155">
          <cell r="C155">
            <v>0</v>
          </cell>
          <cell r="D155">
            <v>0</v>
          </cell>
          <cell r="G155">
            <v>0</v>
          </cell>
          <cell r="I155">
            <v>0</v>
          </cell>
          <cell r="K155">
            <v>0</v>
          </cell>
          <cell r="L155">
            <v>0</v>
          </cell>
        </row>
        <row r="156">
          <cell r="C156">
            <v>0</v>
          </cell>
          <cell r="D156">
            <v>0</v>
          </cell>
          <cell r="G156">
            <v>0</v>
          </cell>
          <cell r="I156">
            <v>0</v>
          </cell>
          <cell r="K156">
            <v>0</v>
          </cell>
          <cell r="L156">
            <v>0</v>
          </cell>
        </row>
        <row r="157">
          <cell r="C157">
            <v>0</v>
          </cell>
          <cell r="D157">
            <v>0</v>
          </cell>
          <cell r="G157">
            <v>0</v>
          </cell>
          <cell r="I157">
            <v>0</v>
          </cell>
          <cell r="K157">
            <v>0</v>
          </cell>
          <cell r="L157">
            <v>0</v>
          </cell>
        </row>
        <row r="158">
          <cell r="C158">
            <v>0</v>
          </cell>
          <cell r="D158">
            <v>0</v>
          </cell>
          <cell r="G158">
            <v>0</v>
          </cell>
          <cell r="I158">
            <v>0</v>
          </cell>
          <cell r="K158">
            <v>0</v>
          </cell>
          <cell r="L158">
            <v>0</v>
          </cell>
        </row>
        <row r="159">
          <cell r="C159">
            <v>0</v>
          </cell>
          <cell r="D159">
            <v>0</v>
          </cell>
          <cell r="G159">
            <v>0</v>
          </cell>
          <cell r="I159">
            <v>0</v>
          </cell>
          <cell r="K159">
            <v>0</v>
          </cell>
          <cell r="L159">
            <v>0</v>
          </cell>
        </row>
        <row r="160">
          <cell r="C160">
            <v>0</v>
          </cell>
          <cell r="D160">
            <v>0</v>
          </cell>
          <cell r="G160">
            <v>0</v>
          </cell>
          <cell r="I160">
            <v>0</v>
          </cell>
          <cell r="K160">
            <v>0</v>
          </cell>
          <cell r="L160">
            <v>0</v>
          </cell>
        </row>
        <row r="161">
          <cell r="C161">
            <v>0</v>
          </cell>
          <cell r="D161">
            <v>0</v>
          </cell>
          <cell r="G161">
            <v>0</v>
          </cell>
          <cell r="I161">
            <v>0</v>
          </cell>
          <cell r="K161">
            <v>0</v>
          </cell>
          <cell r="L161">
            <v>0</v>
          </cell>
        </row>
        <row r="162">
          <cell r="C162">
            <v>0</v>
          </cell>
          <cell r="D162">
            <v>0</v>
          </cell>
          <cell r="G162">
            <v>0</v>
          </cell>
          <cell r="I162">
            <v>0</v>
          </cell>
          <cell r="K162">
            <v>0</v>
          </cell>
          <cell r="L162">
            <v>0</v>
          </cell>
        </row>
        <row r="163">
          <cell r="C163">
            <v>0</v>
          </cell>
          <cell r="D163">
            <v>0</v>
          </cell>
          <cell r="G163">
            <v>0</v>
          </cell>
          <cell r="I163">
            <v>0</v>
          </cell>
          <cell r="K163">
            <v>0</v>
          </cell>
          <cell r="L163">
            <v>0</v>
          </cell>
        </row>
        <row r="164">
          <cell r="C164">
            <v>0</v>
          </cell>
          <cell r="D164">
            <v>0</v>
          </cell>
          <cell r="G164">
            <v>0</v>
          </cell>
          <cell r="I164">
            <v>0</v>
          </cell>
          <cell r="K164">
            <v>0</v>
          </cell>
          <cell r="L164">
            <v>0</v>
          </cell>
        </row>
        <row r="165">
          <cell r="C165">
            <v>0</v>
          </cell>
          <cell r="D165">
            <v>0</v>
          </cell>
          <cell r="G165">
            <v>0</v>
          </cell>
          <cell r="I165">
            <v>0</v>
          </cell>
          <cell r="K165">
            <v>0</v>
          </cell>
          <cell r="L165">
            <v>0</v>
          </cell>
        </row>
        <row r="166">
          <cell r="C166">
            <v>0</v>
          </cell>
          <cell r="D166">
            <v>0</v>
          </cell>
          <cell r="G166">
            <v>0</v>
          </cell>
          <cell r="I166">
            <v>0</v>
          </cell>
          <cell r="K166">
            <v>0</v>
          </cell>
          <cell r="L166">
            <v>0</v>
          </cell>
        </row>
        <row r="167">
          <cell r="C167">
            <v>0</v>
          </cell>
          <cell r="D167">
            <v>0</v>
          </cell>
          <cell r="G167">
            <v>0</v>
          </cell>
          <cell r="I167">
            <v>0</v>
          </cell>
          <cell r="K167">
            <v>0</v>
          </cell>
          <cell r="L167">
            <v>0</v>
          </cell>
        </row>
        <row r="168">
          <cell r="C168">
            <v>0</v>
          </cell>
          <cell r="D168">
            <v>0</v>
          </cell>
          <cell r="G168">
            <v>0</v>
          </cell>
          <cell r="I168">
            <v>0</v>
          </cell>
          <cell r="K168">
            <v>0</v>
          </cell>
          <cell r="L168">
            <v>0</v>
          </cell>
        </row>
        <row r="169">
          <cell r="C169">
            <v>0</v>
          </cell>
          <cell r="D169">
            <v>0</v>
          </cell>
          <cell r="G169">
            <v>0</v>
          </cell>
          <cell r="I169">
            <v>0</v>
          </cell>
          <cell r="K169">
            <v>0</v>
          </cell>
          <cell r="L169">
            <v>0</v>
          </cell>
        </row>
        <row r="170">
          <cell r="C170">
            <v>0</v>
          </cell>
          <cell r="D170">
            <v>0</v>
          </cell>
          <cell r="G170">
            <v>0</v>
          </cell>
          <cell r="I170">
            <v>0</v>
          </cell>
          <cell r="K170">
            <v>0</v>
          </cell>
          <cell r="L170">
            <v>0</v>
          </cell>
        </row>
        <row r="171">
          <cell r="C171">
            <v>0</v>
          </cell>
          <cell r="D171">
            <v>0</v>
          </cell>
          <cell r="G171">
            <v>0</v>
          </cell>
          <cell r="I171">
            <v>0</v>
          </cell>
          <cell r="K171">
            <v>0</v>
          </cell>
          <cell r="L171">
            <v>0</v>
          </cell>
        </row>
        <row r="172">
          <cell r="C172">
            <v>0</v>
          </cell>
          <cell r="D172">
            <v>0</v>
          </cell>
          <cell r="G172">
            <v>0</v>
          </cell>
          <cell r="I172">
            <v>0</v>
          </cell>
          <cell r="K172">
            <v>0</v>
          </cell>
          <cell r="L172">
            <v>0</v>
          </cell>
        </row>
        <row r="173">
          <cell r="C173">
            <v>0</v>
          </cell>
          <cell r="D173">
            <v>0</v>
          </cell>
          <cell r="G173">
            <v>0</v>
          </cell>
          <cell r="I173">
            <v>0</v>
          </cell>
          <cell r="K173">
            <v>0</v>
          </cell>
          <cell r="L173">
            <v>0</v>
          </cell>
        </row>
        <row r="174">
          <cell r="C174">
            <v>0</v>
          </cell>
          <cell r="D174">
            <v>0</v>
          </cell>
          <cell r="G174">
            <v>0</v>
          </cell>
          <cell r="I174">
            <v>0</v>
          </cell>
          <cell r="K174">
            <v>0</v>
          </cell>
          <cell r="L174">
            <v>0</v>
          </cell>
        </row>
        <row r="175">
          <cell r="C175">
            <v>0</v>
          </cell>
          <cell r="D175">
            <v>0</v>
          </cell>
          <cell r="G175">
            <v>0</v>
          </cell>
          <cell r="I175">
            <v>0</v>
          </cell>
          <cell r="K175">
            <v>0</v>
          </cell>
          <cell r="L175">
            <v>0</v>
          </cell>
        </row>
        <row r="176">
          <cell r="C176">
            <v>0</v>
          </cell>
          <cell r="D176">
            <v>0</v>
          </cell>
          <cell r="G176">
            <v>0</v>
          </cell>
          <cell r="I176">
            <v>0</v>
          </cell>
          <cell r="K176">
            <v>0</v>
          </cell>
          <cell r="L176">
            <v>0</v>
          </cell>
        </row>
        <row r="177">
          <cell r="C177">
            <v>0</v>
          </cell>
          <cell r="D177">
            <v>0</v>
          </cell>
          <cell r="G177">
            <v>0</v>
          </cell>
          <cell r="I177">
            <v>0</v>
          </cell>
          <cell r="K177">
            <v>0</v>
          </cell>
          <cell r="L177">
            <v>0</v>
          </cell>
        </row>
        <row r="178">
          <cell r="C178">
            <v>0</v>
          </cell>
          <cell r="D178">
            <v>0</v>
          </cell>
          <cell r="G178">
            <v>0</v>
          </cell>
          <cell r="I178">
            <v>0</v>
          </cell>
          <cell r="K178">
            <v>0</v>
          </cell>
          <cell r="L178">
            <v>0</v>
          </cell>
        </row>
        <row r="179">
          <cell r="C179">
            <v>0</v>
          </cell>
          <cell r="D179">
            <v>0</v>
          </cell>
          <cell r="G179">
            <v>0</v>
          </cell>
          <cell r="I179">
            <v>0</v>
          </cell>
          <cell r="K179">
            <v>0</v>
          </cell>
          <cell r="L179">
            <v>0</v>
          </cell>
        </row>
        <row r="180">
          <cell r="C180">
            <v>0</v>
          </cell>
          <cell r="D180">
            <v>0</v>
          </cell>
          <cell r="G180">
            <v>0</v>
          </cell>
          <cell r="I180">
            <v>0</v>
          </cell>
          <cell r="K180">
            <v>0</v>
          </cell>
          <cell r="L180">
            <v>0</v>
          </cell>
        </row>
        <row r="181">
          <cell r="C181">
            <v>0</v>
          </cell>
          <cell r="D181">
            <v>0</v>
          </cell>
          <cell r="G181">
            <v>0</v>
          </cell>
          <cell r="I181">
            <v>0</v>
          </cell>
          <cell r="K181">
            <v>0</v>
          </cell>
          <cell r="L181">
            <v>0</v>
          </cell>
        </row>
        <row r="182">
          <cell r="C182">
            <v>0</v>
          </cell>
          <cell r="D182">
            <v>0</v>
          </cell>
          <cell r="G182">
            <v>0</v>
          </cell>
          <cell r="I182">
            <v>0</v>
          </cell>
          <cell r="K182">
            <v>0</v>
          </cell>
          <cell r="L182">
            <v>0</v>
          </cell>
        </row>
        <row r="183">
          <cell r="C183">
            <v>0</v>
          </cell>
          <cell r="D183">
            <v>0</v>
          </cell>
          <cell r="G183">
            <v>0</v>
          </cell>
          <cell r="I183">
            <v>0</v>
          </cell>
          <cell r="K183">
            <v>0</v>
          </cell>
          <cell r="L183">
            <v>0</v>
          </cell>
        </row>
        <row r="184">
          <cell r="C184">
            <v>0</v>
          </cell>
          <cell r="D184">
            <v>0</v>
          </cell>
          <cell r="G184">
            <v>0</v>
          </cell>
          <cell r="I184">
            <v>0</v>
          </cell>
          <cell r="K184">
            <v>0</v>
          </cell>
          <cell r="L184">
            <v>0</v>
          </cell>
        </row>
        <row r="185">
          <cell r="C185">
            <v>0</v>
          </cell>
          <cell r="D185">
            <v>0</v>
          </cell>
          <cell r="G185">
            <v>0</v>
          </cell>
          <cell r="I185">
            <v>0</v>
          </cell>
          <cell r="K185">
            <v>0</v>
          </cell>
          <cell r="L185">
            <v>0</v>
          </cell>
        </row>
        <row r="186">
          <cell r="C186">
            <v>0</v>
          </cell>
          <cell r="D186">
            <v>0</v>
          </cell>
          <cell r="G186">
            <v>0</v>
          </cell>
          <cell r="I186">
            <v>0</v>
          </cell>
          <cell r="K186">
            <v>0</v>
          </cell>
          <cell r="L186">
            <v>0</v>
          </cell>
        </row>
        <row r="187">
          <cell r="C187">
            <v>0</v>
          </cell>
          <cell r="D187">
            <v>0</v>
          </cell>
          <cell r="G187">
            <v>0</v>
          </cell>
          <cell r="I187">
            <v>0</v>
          </cell>
          <cell r="K187">
            <v>0</v>
          </cell>
          <cell r="L187">
            <v>0</v>
          </cell>
        </row>
        <row r="188">
          <cell r="C188">
            <v>0</v>
          </cell>
          <cell r="D188">
            <v>0</v>
          </cell>
          <cell r="G188">
            <v>0</v>
          </cell>
          <cell r="I188">
            <v>0</v>
          </cell>
          <cell r="K188">
            <v>0</v>
          </cell>
          <cell r="L188">
            <v>0</v>
          </cell>
        </row>
        <row r="189">
          <cell r="C189">
            <v>0</v>
          </cell>
          <cell r="D189">
            <v>0</v>
          </cell>
          <cell r="G189">
            <v>0</v>
          </cell>
          <cell r="I189">
            <v>0</v>
          </cell>
          <cell r="K189">
            <v>0</v>
          </cell>
          <cell r="L189">
            <v>0</v>
          </cell>
        </row>
        <row r="190">
          <cell r="C190">
            <v>0</v>
          </cell>
          <cell r="D190">
            <v>0</v>
          </cell>
          <cell r="G190">
            <v>0</v>
          </cell>
          <cell r="I190">
            <v>0</v>
          </cell>
          <cell r="K190">
            <v>0</v>
          </cell>
          <cell r="L190">
            <v>0</v>
          </cell>
        </row>
        <row r="191">
          <cell r="C191">
            <v>0</v>
          </cell>
          <cell r="D191">
            <v>0</v>
          </cell>
          <cell r="G191">
            <v>0</v>
          </cell>
          <cell r="I191">
            <v>0</v>
          </cell>
          <cell r="K191">
            <v>0</v>
          </cell>
          <cell r="L191">
            <v>0</v>
          </cell>
        </row>
        <row r="192">
          <cell r="C192">
            <v>0</v>
          </cell>
          <cell r="D192">
            <v>0</v>
          </cell>
          <cell r="G192">
            <v>0</v>
          </cell>
          <cell r="I192">
            <v>0</v>
          </cell>
          <cell r="K192">
            <v>0</v>
          </cell>
          <cell r="L192">
            <v>0</v>
          </cell>
        </row>
        <row r="193">
          <cell r="C193">
            <v>0</v>
          </cell>
          <cell r="D193">
            <v>0</v>
          </cell>
          <cell r="G193">
            <v>0</v>
          </cell>
          <cell r="I193">
            <v>0</v>
          </cell>
          <cell r="K193">
            <v>0</v>
          </cell>
          <cell r="L193">
            <v>0</v>
          </cell>
        </row>
        <row r="194">
          <cell r="C194">
            <v>0</v>
          </cell>
          <cell r="D194">
            <v>0</v>
          </cell>
          <cell r="G194">
            <v>0</v>
          </cell>
          <cell r="I194">
            <v>0</v>
          </cell>
          <cell r="K194">
            <v>0</v>
          </cell>
          <cell r="L194">
            <v>0</v>
          </cell>
        </row>
        <row r="195">
          <cell r="C195">
            <v>0</v>
          </cell>
          <cell r="D195">
            <v>0</v>
          </cell>
          <cell r="G195">
            <v>0</v>
          </cell>
          <cell r="I195">
            <v>0</v>
          </cell>
          <cell r="K195">
            <v>0</v>
          </cell>
          <cell r="L195">
            <v>0</v>
          </cell>
        </row>
        <row r="196">
          <cell r="C196">
            <v>0</v>
          </cell>
          <cell r="D196">
            <v>0</v>
          </cell>
          <cell r="G196">
            <v>0</v>
          </cell>
          <cell r="I196">
            <v>0</v>
          </cell>
          <cell r="K196">
            <v>0</v>
          </cell>
          <cell r="L196">
            <v>0</v>
          </cell>
        </row>
        <row r="197">
          <cell r="C197">
            <v>0</v>
          </cell>
          <cell r="D197">
            <v>0</v>
          </cell>
          <cell r="G197">
            <v>0</v>
          </cell>
          <cell r="I197">
            <v>0</v>
          </cell>
          <cell r="K197">
            <v>0</v>
          </cell>
          <cell r="L197">
            <v>0</v>
          </cell>
        </row>
        <row r="198">
          <cell r="C198">
            <v>0</v>
          </cell>
          <cell r="D198">
            <v>0</v>
          </cell>
          <cell r="G198">
            <v>0</v>
          </cell>
          <cell r="I198">
            <v>0</v>
          </cell>
          <cell r="K198">
            <v>0</v>
          </cell>
          <cell r="L198">
            <v>0</v>
          </cell>
        </row>
        <row r="199">
          <cell r="C199">
            <v>0</v>
          </cell>
          <cell r="D199">
            <v>0</v>
          </cell>
          <cell r="G199">
            <v>0</v>
          </cell>
          <cell r="I199">
            <v>0</v>
          </cell>
          <cell r="K199">
            <v>0</v>
          </cell>
          <cell r="L199">
            <v>0</v>
          </cell>
        </row>
        <row r="200">
          <cell r="C200">
            <v>0</v>
          </cell>
          <cell r="D200">
            <v>0</v>
          </cell>
          <cell r="G200">
            <v>0</v>
          </cell>
          <cell r="I200">
            <v>0</v>
          </cell>
          <cell r="K200">
            <v>0</v>
          </cell>
          <cell r="L200">
            <v>0</v>
          </cell>
        </row>
        <row r="201">
          <cell r="C201">
            <v>0</v>
          </cell>
          <cell r="D201">
            <v>0</v>
          </cell>
          <cell r="G201">
            <v>0</v>
          </cell>
          <cell r="I201">
            <v>0</v>
          </cell>
          <cell r="K201">
            <v>0</v>
          </cell>
          <cell r="L201">
            <v>0</v>
          </cell>
        </row>
        <row r="202">
          <cell r="C202">
            <v>0</v>
          </cell>
          <cell r="D202">
            <v>0</v>
          </cell>
          <cell r="G202">
            <v>0</v>
          </cell>
          <cell r="I202">
            <v>0</v>
          </cell>
          <cell r="K202">
            <v>0</v>
          </cell>
          <cell r="L202">
            <v>0</v>
          </cell>
        </row>
        <row r="203">
          <cell r="C203">
            <v>0</v>
          </cell>
          <cell r="D203">
            <v>0</v>
          </cell>
          <cell r="G203">
            <v>0</v>
          </cell>
          <cell r="I203">
            <v>0</v>
          </cell>
          <cell r="K203">
            <v>0</v>
          </cell>
          <cell r="L203">
            <v>0</v>
          </cell>
        </row>
        <row r="204">
          <cell r="C204">
            <v>0</v>
          </cell>
          <cell r="D204">
            <v>0</v>
          </cell>
          <cell r="G204">
            <v>0</v>
          </cell>
          <cell r="I204">
            <v>0</v>
          </cell>
          <cell r="K204">
            <v>0</v>
          </cell>
          <cell r="L204">
            <v>0</v>
          </cell>
        </row>
        <row r="205">
          <cell r="C205">
            <v>0</v>
          </cell>
          <cell r="D205">
            <v>0</v>
          </cell>
          <cell r="G205">
            <v>0</v>
          </cell>
          <cell r="I205">
            <v>0</v>
          </cell>
          <cell r="K205">
            <v>0</v>
          </cell>
          <cell r="L205">
            <v>0</v>
          </cell>
        </row>
        <row r="206">
          <cell r="C206">
            <v>0</v>
          </cell>
          <cell r="D206">
            <v>0</v>
          </cell>
          <cell r="G206">
            <v>0</v>
          </cell>
          <cell r="I206">
            <v>0</v>
          </cell>
          <cell r="K206">
            <v>0</v>
          </cell>
          <cell r="L206">
            <v>0</v>
          </cell>
        </row>
        <row r="207">
          <cell r="C207">
            <v>0</v>
          </cell>
          <cell r="D207">
            <v>0</v>
          </cell>
          <cell r="G207">
            <v>0</v>
          </cell>
          <cell r="I207">
            <v>0</v>
          </cell>
          <cell r="K207">
            <v>0</v>
          </cell>
          <cell r="L207">
            <v>0</v>
          </cell>
        </row>
        <row r="208">
          <cell r="C208">
            <v>0</v>
          </cell>
          <cell r="D208">
            <v>0</v>
          </cell>
          <cell r="G208">
            <v>0</v>
          </cell>
          <cell r="I208">
            <v>0</v>
          </cell>
          <cell r="K208">
            <v>0</v>
          </cell>
          <cell r="L208">
            <v>0</v>
          </cell>
        </row>
        <row r="209">
          <cell r="C209">
            <v>0</v>
          </cell>
          <cell r="D209">
            <v>0</v>
          </cell>
          <cell r="G209">
            <v>0</v>
          </cell>
          <cell r="I209">
            <v>0</v>
          </cell>
          <cell r="K209">
            <v>0</v>
          </cell>
          <cell r="L209">
            <v>0</v>
          </cell>
        </row>
        <row r="210">
          <cell r="C210">
            <v>0</v>
          </cell>
          <cell r="D210">
            <v>0</v>
          </cell>
          <cell r="G210">
            <v>0</v>
          </cell>
          <cell r="I210">
            <v>0</v>
          </cell>
          <cell r="K210">
            <v>0</v>
          </cell>
          <cell r="L210">
            <v>0</v>
          </cell>
        </row>
        <row r="211">
          <cell r="C211">
            <v>0</v>
          </cell>
          <cell r="D211">
            <v>0</v>
          </cell>
          <cell r="G211">
            <v>0</v>
          </cell>
          <cell r="I211">
            <v>0</v>
          </cell>
          <cell r="K211">
            <v>0</v>
          </cell>
          <cell r="L211">
            <v>0</v>
          </cell>
        </row>
        <row r="212">
          <cell r="C212">
            <v>0</v>
          </cell>
          <cell r="D212">
            <v>0</v>
          </cell>
          <cell r="G212">
            <v>0</v>
          </cell>
          <cell r="I212">
            <v>0</v>
          </cell>
          <cell r="K212">
            <v>0</v>
          </cell>
          <cell r="L212">
            <v>0</v>
          </cell>
        </row>
        <row r="213">
          <cell r="C213">
            <v>0</v>
          </cell>
          <cell r="D213">
            <v>0</v>
          </cell>
          <cell r="G213">
            <v>0</v>
          </cell>
          <cell r="I213">
            <v>0</v>
          </cell>
          <cell r="K213">
            <v>0</v>
          </cell>
          <cell r="L213">
            <v>0</v>
          </cell>
        </row>
        <row r="214">
          <cell r="C214">
            <v>0</v>
          </cell>
          <cell r="D214">
            <v>0</v>
          </cell>
          <cell r="G214">
            <v>0</v>
          </cell>
          <cell r="I214">
            <v>0</v>
          </cell>
          <cell r="K214">
            <v>0</v>
          </cell>
          <cell r="L214">
            <v>0</v>
          </cell>
        </row>
        <row r="215">
          <cell r="C215">
            <v>0</v>
          </cell>
          <cell r="D215">
            <v>0</v>
          </cell>
          <cell r="G215">
            <v>0</v>
          </cell>
          <cell r="I215">
            <v>0</v>
          </cell>
          <cell r="K215">
            <v>0</v>
          </cell>
          <cell r="L215">
            <v>0</v>
          </cell>
        </row>
        <row r="216">
          <cell r="C216">
            <v>0</v>
          </cell>
          <cell r="D216">
            <v>0</v>
          </cell>
          <cell r="G216">
            <v>0</v>
          </cell>
          <cell r="I216">
            <v>0</v>
          </cell>
          <cell r="K216">
            <v>0</v>
          </cell>
          <cell r="L216">
            <v>0</v>
          </cell>
        </row>
        <row r="248">
          <cell r="C248">
            <v>0</v>
          </cell>
          <cell r="D248">
            <v>0</v>
          </cell>
          <cell r="G248">
            <v>0</v>
          </cell>
          <cell r="I248">
            <v>0</v>
          </cell>
          <cell r="K248">
            <v>0</v>
          </cell>
          <cell r="L248">
            <v>0</v>
          </cell>
        </row>
        <row r="249">
          <cell r="C249">
            <v>0</v>
          </cell>
          <cell r="D249">
            <v>0</v>
          </cell>
          <cell r="G249">
            <v>0</v>
          </cell>
          <cell r="I249">
            <v>0</v>
          </cell>
          <cell r="K249">
            <v>0</v>
          </cell>
          <cell r="L249">
            <v>0</v>
          </cell>
        </row>
        <row r="250">
          <cell r="C250">
            <v>0</v>
          </cell>
          <cell r="D250">
            <v>0</v>
          </cell>
          <cell r="G250">
            <v>0</v>
          </cell>
          <cell r="I250">
            <v>0</v>
          </cell>
          <cell r="K250">
            <v>0</v>
          </cell>
          <cell r="L250">
            <v>0</v>
          </cell>
        </row>
        <row r="251">
          <cell r="C251">
            <v>0</v>
          </cell>
          <cell r="D251">
            <v>0</v>
          </cell>
          <cell r="G251">
            <v>0</v>
          </cell>
          <cell r="I251">
            <v>0</v>
          </cell>
          <cell r="K251">
            <v>0</v>
          </cell>
          <cell r="L251">
            <v>0</v>
          </cell>
        </row>
        <row r="252">
          <cell r="C252">
            <v>0</v>
          </cell>
          <cell r="D252">
            <v>0</v>
          </cell>
          <cell r="G252">
            <v>0</v>
          </cell>
          <cell r="I252">
            <v>0</v>
          </cell>
          <cell r="K252">
            <v>0</v>
          </cell>
          <cell r="L252">
            <v>0</v>
          </cell>
        </row>
        <row r="253">
          <cell r="C253">
            <v>0</v>
          </cell>
          <cell r="D253">
            <v>0</v>
          </cell>
          <cell r="G253">
            <v>0</v>
          </cell>
          <cell r="I253">
            <v>0</v>
          </cell>
          <cell r="K253">
            <v>0</v>
          </cell>
          <cell r="L253">
            <v>0</v>
          </cell>
        </row>
        <row r="254">
          <cell r="C254">
            <v>0</v>
          </cell>
          <cell r="D254">
            <v>0</v>
          </cell>
          <cell r="G254">
            <v>0</v>
          </cell>
          <cell r="I254">
            <v>0</v>
          </cell>
          <cell r="K254">
            <v>0</v>
          </cell>
          <cell r="L254">
            <v>0</v>
          </cell>
        </row>
        <row r="255">
          <cell r="C255">
            <v>0</v>
          </cell>
          <cell r="D255">
            <v>0</v>
          </cell>
          <cell r="G255">
            <v>0</v>
          </cell>
          <cell r="I255">
            <v>0</v>
          </cell>
          <cell r="K255">
            <v>0</v>
          </cell>
          <cell r="L255">
            <v>0</v>
          </cell>
        </row>
        <row r="256">
          <cell r="C256">
            <v>0</v>
          </cell>
          <cell r="D256">
            <v>0</v>
          </cell>
          <cell r="G256">
            <v>0</v>
          </cell>
          <cell r="I256">
            <v>0</v>
          </cell>
          <cell r="K256">
            <v>0</v>
          </cell>
          <cell r="L256">
            <v>0</v>
          </cell>
        </row>
        <row r="257">
          <cell r="C257">
            <v>0</v>
          </cell>
          <cell r="D257">
            <v>0</v>
          </cell>
          <cell r="G257">
            <v>0</v>
          </cell>
          <cell r="I257">
            <v>0</v>
          </cell>
          <cell r="K257">
            <v>0</v>
          </cell>
          <cell r="L257">
            <v>0</v>
          </cell>
        </row>
        <row r="258">
          <cell r="C258">
            <v>0</v>
          </cell>
          <cell r="D258">
            <v>0</v>
          </cell>
          <cell r="G258">
            <v>0</v>
          </cell>
          <cell r="I258">
            <v>0</v>
          </cell>
          <cell r="K258">
            <v>0</v>
          </cell>
          <cell r="L258">
            <v>0</v>
          </cell>
        </row>
        <row r="259">
          <cell r="C259">
            <v>0</v>
          </cell>
          <cell r="D259">
            <v>0</v>
          </cell>
          <cell r="G259">
            <v>0</v>
          </cell>
          <cell r="I259">
            <v>0</v>
          </cell>
          <cell r="K259">
            <v>0</v>
          </cell>
          <cell r="L259">
            <v>0</v>
          </cell>
        </row>
        <row r="260">
          <cell r="C260">
            <v>0</v>
          </cell>
          <cell r="D260">
            <v>0</v>
          </cell>
          <cell r="G260">
            <v>0</v>
          </cell>
          <cell r="I260">
            <v>0</v>
          </cell>
          <cell r="K260">
            <v>0</v>
          </cell>
          <cell r="L260">
            <v>0</v>
          </cell>
        </row>
        <row r="261">
          <cell r="C261">
            <v>0</v>
          </cell>
          <cell r="D261">
            <v>0</v>
          </cell>
          <cell r="G261">
            <v>0</v>
          </cell>
          <cell r="I261">
            <v>0</v>
          </cell>
          <cell r="K261">
            <v>0</v>
          </cell>
          <cell r="L261">
            <v>0</v>
          </cell>
        </row>
        <row r="262">
          <cell r="C262">
            <v>0</v>
          </cell>
          <cell r="D262">
            <v>0</v>
          </cell>
          <cell r="G262">
            <v>0</v>
          </cell>
          <cell r="I262">
            <v>0</v>
          </cell>
          <cell r="K262">
            <v>0</v>
          </cell>
          <cell r="L262">
            <v>0</v>
          </cell>
        </row>
        <row r="263">
          <cell r="C263">
            <v>0</v>
          </cell>
          <cell r="D263">
            <v>0</v>
          </cell>
          <cell r="G263">
            <v>0</v>
          </cell>
          <cell r="I263">
            <v>0</v>
          </cell>
          <cell r="K263">
            <v>0</v>
          </cell>
          <cell r="L263">
            <v>0</v>
          </cell>
        </row>
        <row r="264">
          <cell r="C264">
            <v>0</v>
          </cell>
          <cell r="D264">
            <v>0</v>
          </cell>
          <cell r="G264">
            <v>0</v>
          </cell>
          <cell r="I264">
            <v>0</v>
          </cell>
          <cell r="K264">
            <v>0</v>
          </cell>
          <cell r="L264">
            <v>0</v>
          </cell>
        </row>
        <row r="265">
          <cell r="C265">
            <v>0</v>
          </cell>
          <cell r="D265">
            <v>0</v>
          </cell>
          <cell r="G265">
            <v>0</v>
          </cell>
          <cell r="I265">
            <v>0</v>
          </cell>
          <cell r="K265">
            <v>0</v>
          </cell>
          <cell r="L265">
            <v>0</v>
          </cell>
        </row>
        <row r="266">
          <cell r="C266">
            <v>0</v>
          </cell>
          <cell r="D266">
            <v>0</v>
          </cell>
          <cell r="G266">
            <v>0</v>
          </cell>
          <cell r="I266">
            <v>0</v>
          </cell>
          <cell r="K266">
            <v>0</v>
          </cell>
          <cell r="L266">
            <v>0</v>
          </cell>
        </row>
        <row r="267">
          <cell r="C267">
            <v>0</v>
          </cell>
          <cell r="D267">
            <v>0</v>
          </cell>
          <cell r="G267">
            <v>0</v>
          </cell>
          <cell r="I267">
            <v>0</v>
          </cell>
          <cell r="K267">
            <v>0</v>
          </cell>
          <cell r="L267">
            <v>0</v>
          </cell>
        </row>
        <row r="268">
          <cell r="C268">
            <v>0</v>
          </cell>
          <cell r="D268">
            <v>0</v>
          </cell>
          <cell r="G268">
            <v>0</v>
          </cell>
          <cell r="I268">
            <v>0</v>
          </cell>
          <cell r="K268">
            <v>0</v>
          </cell>
          <cell r="L268">
            <v>0</v>
          </cell>
        </row>
        <row r="269">
          <cell r="C269">
            <v>0</v>
          </cell>
          <cell r="D269">
            <v>0</v>
          </cell>
          <cell r="G269">
            <v>0</v>
          </cell>
          <cell r="I269">
            <v>0</v>
          </cell>
          <cell r="K269">
            <v>0</v>
          </cell>
          <cell r="L269">
            <v>0</v>
          </cell>
        </row>
        <row r="270">
          <cell r="C270">
            <v>0</v>
          </cell>
          <cell r="D270">
            <v>0</v>
          </cell>
          <cell r="G270">
            <v>0</v>
          </cell>
          <cell r="I270">
            <v>0</v>
          </cell>
          <cell r="K270">
            <v>0</v>
          </cell>
          <cell r="L270">
            <v>0</v>
          </cell>
        </row>
        <row r="271">
          <cell r="C271">
            <v>0</v>
          </cell>
          <cell r="D271">
            <v>0</v>
          </cell>
          <cell r="G271">
            <v>0</v>
          </cell>
          <cell r="I271">
            <v>0</v>
          </cell>
          <cell r="K271">
            <v>0</v>
          </cell>
          <cell r="L271">
            <v>0</v>
          </cell>
        </row>
        <row r="272">
          <cell r="C272">
            <v>0</v>
          </cell>
          <cell r="D272">
            <v>0</v>
          </cell>
          <cell r="G272">
            <v>0</v>
          </cell>
          <cell r="I272">
            <v>0</v>
          </cell>
          <cell r="K272">
            <v>0</v>
          </cell>
          <cell r="L272">
            <v>0</v>
          </cell>
        </row>
        <row r="273">
          <cell r="C273">
            <v>0</v>
          </cell>
          <cell r="D273">
            <v>0</v>
          </cell>
          <cell r="G273">
            <v>0</v>
          </cell>
          <cell r="I273">
            <v>0</v>
          </cell>
          <cell r="K273">
            <v>0</v>
          </cell>
          <cell r="L273">
            <v>0</v>
          </cell>
        </row>
        <row r="274">
          <cell r="C274">
            <v>0</v>
          </cell>
          <cell r="D274">
            <v>0</v>
          </cell>
          <cell r="G274">
            <v>0</v>
          </cell>
          <cell r="I274">
            <v>0</v>
          </cell>
          <cell r="K274">
            <v>0</v>
          </cell>
          <cell r="L274">
            <v>0</v>
          </cell>
        </row>
        <row r="275">
          <cell r="C275">
            <v>0</v>
          </cell>
          <cell r="D275">
            <v>0</v>
          </cell>
          <cell r="G275">
            <v>0</v>
          </cell>
          <cell r="I275">
            <v>0</v>
          </cell>
          <cell r="K275">
            <v>0</v>
          </cell>
          <cell r="L275">
            <v>0</v>
          </cell>
        </row>
        <row r="276">
          <cell r="C276">
            <v>0</v>
          </cell>
          <cell r="D276">
            <v>0</v>
          </cell>
          <cell r="G276">
            <v>0</v>
          </cell>
          <cell r="I276">
            <v>0</v>
          </cell>
          <cell r="K276">
            <v>0</v>
          </cell>
          <cell r="L276">
            <v>0</v>
          </cell>
        </row>
        <row r="277">
          <cell r="C277">
            <v>0</v>
          </cell>
          <cell r="D277">
            <v>0</v>
          </cell>
          <cell r="G277">
            <v>0</v>
          </cell>
          <cell r="I277">
            <v>0</v>
          </cell>
          <cell r="K277">
            <v>0</v>
          </cell>
          <cell r="L277">
            <v>0</v>
          </cell>
        </row>
        <row r="278">
          <cell r="C278">
            <v>0</v>
          </cell>
          <cell r="D278">
            <v>0</v>
          </cell>
          <cell r="G278">
            <v>0</v>
          </cell>
          <cell r="I278">
            <v>0</v>
          </cell>
          <cell r="K278">
            <v>0</v>
          </cell>
          <cell r="L278">
            <v>0</v>
          </cell>
        </row>
        <row r="279">
          <cell r="C279">
            <v>0</v>
          </cell>
          <cell r="D279">
            <v>0</v>
          </cell>
          <cell r="G279">
            <v>0</v>
          </cell>
          <cell r="I279">
            <v>0</v>
          </cell>
          <cell r="K279">
            <v>0</v>
          </cell>
          <cell r="L279">
            <v>0</v>
          </cell>
        </row>
        <row r="280">
          <cell r="C280">
            <v>0</v>
          </cell>
          <cell r="D280">
            <v>0</v>
          </cell>
          <cell r="G280">
            <v>0</v>
          </cell>
          <cell r="I280">
            <v>0</v>
          </cell>
          <cell r="K280">
            <v>0</v>
          </cell>
          <cell r="L280">
            <v>0</v>
          </cell>
        </row>
        <row r="281">
          <cell r="C281">
            <v>0</v>
          </cell>
          <cell r="D281">
            <v>0</v>
          </cell>
          <cell r="G281">
            <v>0</v>
          </cell>
          <cell r="I281">
            <v>0</v>
          </cell>
          <cell r="K281">
            <v>0</v>
          </cell>
          <cell r="L281">
            <v>0</v>
          </cell>
        </row>
        <row r="282">
          <cell r="C282">
            <v>0</v>
          </cell>
          <cell r="D282">
            <v>0</v>
          </cell>
          <cell r="G282">
            <v>0</v>
          </cell>
          <cell r="I282">
            <v>0</v>
          </cell>
          <cell r="K282">
            <v>0</v>
          </cell>
          <cell r="L282">
            <v>0</v>
          </cell>
        </row>
        <row r="283">
          <cell r="C283">
            <v>0</v>
          </cell>
          <cell r="D283">
            <v>0</v>
          </cell>
          <cell r="G283">
            <v>0</v>
          </cell>
          <cell r="I283">
            <v>0</v>
          </cell>
          <cell r="K283">
            <v>0</v>
          </cell>
          <cell r="L283">
            <v>0</v>
          </cell>
        </row>
        <row r="284">
          <cell r="C284">
            <v>0</v>
          </cell>
          <cell r="D284">
            <v>0</v>
          </cell>
          <cell r="G284">
            <v>0</v>
          </cell>
          <cell r="I284">
            <v>0</v>
          </cell>
          <cell r="K284">
            <v>0</v>
          </cell>
          <cell r="L284">
            <v>0</v>
          </cell>
        </row>
        <row r="285">
          <cell r="C285">
            <v>0</v>
          </cell>
          <cell r="D285">
            <v>0</v>
          </cell>
          <cell r="G285">
            <v>0</v>
          </cell>
          <cell r="I285">
            <v>0</v>
          </cell>
          <cell r="K285">
            <v>0</v>
          </cell>
          <cell r="L285">
            <v>0</v>
          </cell>
        </row>
        <row r="286">
          <cell r="C286">
            <v>0</v>
          </cell>
          <cell r="D286">
            <v>0</v>
          </cell>
          <cell r="G286">
            <v>0</v>
          </cell>
          <cell r="I286">
            <v>0</v>
          </cell>
          <cell r="K286">
            <v>0</v>
          </cell>
          <cell r="L286">
            <v>0</v>
          </cell>
        </row>
        <row r="287">
          <cell r="C287">
            <v>0</v>
          </cell>
          <cell r="D287">
            <v>0</v>
          </cell>
          <cell r="G287">
            <v>0</v>
          </cell>
          <cell r="I287">
            <v>0</v>
          </cell>
          <cell r="K287">
            <v>0</v>
          </cell>
          <cell r="L287">
            <v>0</v>
          </cell>
        </row>
        <row r="288">
          <cell r="C288">
            <v>0</v>
          </cell>
          <cell r="D288">
            <v>0</v>
          </cell>
          <cell r="G288">
            <v>0</v>
          </cell>
          <cell r="I288">
            <v>0</v>
          </cell>
          <cell r="K288">
            <v>0</v>
          </cell>
          <cell r="L288">
            <v>0</v>
          </cell>
        </row>
        <row r="289">
          <cell r="C289">
            <v>0</v>
          </cell>
          <cell r="D289">
            <v>0</v>
          </cell>
          <cell r="G289">
            <v>0</v>
          </cell>
          <cell r="I289">
            <v>0</v>
          </cell>
          <cell r="K289">
            <v>0</v>
          </cell>
          <cell r="L289">
            <v>0</v>
          </cell>
        </row>
        <row r="290">
          <cell r="C290">
            <v>0</v>
          </cell>
          <cell r="D290">
            <v>0</v>
          </cell>
          <cell r="G290">
            <v>0</v>
          </cell>
          <cell r="I290">
            <v>0</v>
          </cell>
          <cell r="K290">
            <v>0</v>
          </cell>
          <cell r="L290">
            <v>0</v>
          </cell>
        </row>
        <row r="291">
          <cell r="C291">
            <v>0</v>
          </cell>
          <cell r="D291">
            <v>0</v>
          </cell>
          <cell r="G291">
            <v>0</v>
          </cell>
          <cell r="I291">
            <v>0</v>
          </cell>
          <cell r="K291">
            <v>0</v>
          </cell>
          <cell r="L291">
            <v>0</v>
          </cell>
        </row>
        <row r="292">
          <cell r="C292">
            <v>0</v>
          </cell>
          <cell r="D292">
            <v>0</v>
          </cell>
          <cell r="G292">
            <v>0</v>
          </cell>
          <cell r="I292">
            <v>0</v>
          </cell>
          <cell r="K292">
            <v>0</v>
          </cell>
          <cell r="L292">
            <v>0</v>
          </cell>
        </row>
        <row r="293">
          <cell r="C293">
            <v>0</v>
          </cell>
          <cell r="D293">
            <v>0</v>
          </cell>
          <cell r="G293">
            <v>0</v>
          </cell>
          <cell r="I293">
            <v>0</v>
          </cell>
          <cell r="K293">
            <v>0</v>
          </cell>
          <cell r="L293">
            <v>0</v>
          </cell>
        </row>
        <row r="294">
          <cell r="C294">
            <v>0</v>
          </cell>
          <cell r="D294">
            <v>0</v>
          </cell>
          <cell r="G294">
            <v>0</v>
          </cell>
          <cell r="I294">
            <v>0</v>
          </cell>
          <cell r="K294">
            <v>0</v>
          </cell>
          <cell r="L294">
            <v>0</v>
          </cell>
        </row>
        <row r="295">
          <cell r="C295">
            <v>0</v>
          </cell>
          <cell r="D295">
            <v>0</v>
          </cell>
          <cell r="G295">
            <v>0</v>
          </cell>
          <cell r="I295">
            <v>0</v>
          </cell>
          <cell r="K295">
            <v>0</v>
          </cell>
          <cell r="L295">
            <v>0</v>
          </cell>
        </row>
        <row r="296">
          <cell r="C296">
            <v>0</v>
          </cell>
          <cell r="D296">
            <v>0</v>
          </cell>
          <cell r="G296">
            <v>0</v>
          </cell>
          <cell r="I296">
            <v>0</v>
          </cell>
          <cell r="K296">
            <v>0</v>
          </cell>
          <cell r="L296">
            <v>0</v>
          </cell>
        </row>
        <row r="297">
          <cell r="C297">
            <v>0</v>
          </cell>
          <cell r="D297">
            <v>0</v>
          </cell>
          <cell r="G297">
            <v>0</v>
          </cell>
          <cell r="I297">
            <v>0</v>
          </cell>
          <cell r="K297">
            <v>0</v>
          </cell>
          <cell r="L297">
            <v>0</v>
          </cell>
        </row>
        <row r="298">
          <cell r="C298">
            <v>0</v>
          </cell>
          <cell r="D298">
            <v>0</v>
          </cell>
          <cell r="G298">
            <v>0</v>
          </cell>
          <cell r="I298">
            <v>0</v>
          </cell>
          <cell r="K298">
            <v>0</v>
          </cell>
          <cell r="L298">
            <v>0</v>
          </cell>
        </row>
        <row r="299">
          <cell r="C299">
            <v>0</v>
          </cell>
          <cell r="D299">
            <v>0</v>
          </cell>
          <cell r="G299">
            <v>0</v>
          </cell>
          <cell r="I299">
            <v>0</v>
          </cell>
          <cell r="K299">
            <v>0</v>
          </cell>
          <cell r="L299">
            <v>0</v>
          </cell>
        </row>
        <row r="300">
          <cell r="C300">
            <v>0</v>
          </cell>
          <cell r="D300">
            <v>0</v>
          </cell>
          <cell r="G300">
            <v>0</v>
          </cell>
          <cell r="I300">
            <v>0</v>
          </cell>
          <cell r="K300">
            <v>0</v>
          </cell>
          <cell r="L300">
            <v>0</v>
          </cell>
        </row>
        <row r="301">
          <cell r="C301">
            <v>0</v>
          </cell>
          <cell r="D301">
            <v>0</v>
          </cell>
          <cell r="G301">
            <v>0</v>
          </cell>
          <cell r="I301">
            <v>0</v>
          </cell>
          <cell r="K301">
            <v>0</v>
          </cell>
          <cell r="L301">
            <v>0</v>
          </cell>
        </row>
        <row r="302">
          <cell r="C302">
            <v>0</v>
          </cell>
          <cell r="D302">
            <v>0</v>
          </cell>
          <cell r="G302">
            <v>0</v>
          </cell>
          <cell r="I302">
            <v>0</v>
          </cell>
          <cell r="K302">
            <v>0</v>
          </cell>
          <cell r="L302">
            <v>0</v>
          </cell>
        </row>
        <row r="303">
          <cell r="C303">
            <v>0</v>
          </cell>
          <cell r="D303">
            <v>0</v>
          </cell>
          <cell r="G303">
            <v>0</v>
          </cell>
          <cell r="I303">
            <v>0</v>
          </cell>
          <cell r="K303">
            <v>0</v>
          </cell>
          <cell r="L303">
            <v>0</v>
          </cell>
        </row>
        <row r="304">
          <cell r="C304">
            <v>0</v>
          </cell>
          <cell r="D304">
            <v>0</v>
          </cell>
          <cell r="G304">
            <v>0</v>
          </cell>
          <cell r="I304">
            <v>0</v>
          </cell>
          <cell r="K304">
            <v>0</v>
          </cell>
          <cell r="L304">
            <v>0</v>
          </cell>
        </row>
        <row r="305">
          <cell r="C305">
            <v>0</v>
          </cell>
          <cell r="D305">
            <v>0</v>
          </cell>
          <cell r="G305">
            <v>0</v>
          </cell>
          <cell r="I305">
            <v>0</v>
          </cell>
          <cell r="K305">
            <v>0</v>
          </cell>
          <cell r="L305">
            <v>0</v>
          </cell>
        </row>
        <row r="306">
          <cell r="C306">
            <v>0</v>
          </cell>
          <cell r="D306">
            <v>0</v>
          </cell>
          <cell r="G306">
            <v>0</v>
          </cell>
          <cell r="I306">
            <v>0</v>
          </cell>
          <cell r="K306">
            <v>0</v>
          </cell>
          <cell r="L306">
            <v>0</v>
          </cell>
        </row>
        <row r="307">
          <cell r="C307">
            <v>0</v>
          </cell>
          <cell r="D307">
            <v>0</v>
          </cell>
          <cell r="G307">
            <v>0</v>
          </cell>
          <cell r="I307">
            <v>0</v>
          </cell>
          <cell r="K307">
            <v>0</v>
          </cell>
          <cell r="L307">
            <v>0</v>
          </cell>
        </row>
        <row r="308">
          <cell r="C308">
            <v>0</v>
          </cell>
          <cell r="D308">
            <v>0</v>
          </cell>
          <cell r="G308">
            <v>0</v>
          </cell>
          <cell r="I308">
            <v>0</v>
          </cell>
          <cell r="K308">
            <v>0</v>
          </cell>
          <cell r="L308">
            <v>0</v>
          </cell>
        </row>
        <row r="309">
          <cell r="C309">
            <v>0</v>
          </cell>
          <cell r="D309">
            <v>0</v>
          </cell>
          <cell r="G309">
            <v>0</v>
          </cell>
          <cell r="I309">
            <v>0</v>
          </cell>
          <cell r="K309">
            <v>0</v>
          </cell>
          <cell r="L309">
            <v>0</v>
          </cell>
        </row>
        <row r="310">
          <cell r="C310">
            <v>0</v>
          </cell>
          <cell r="D310" t="str">
            <v xml:space="preserve"> </v>
          </cell>
          <cell r="G310">
            <v>0</v>
          </cell>
          <cell r="I310">
            <v>0</v>
          </cell>
          <cell r="K310">
            <v>0</v>
          </cell>
          <cell r="L310">
            <v>0</v>
          </cell>
        </row>
        <row r="311">
          <cell r="C311">
            <v>0</v>
          </cell>
          <cell r="D311">
            <v>0</v>
          </cell>
          <cell r="G311">
            <v>0</v>
          </cell>
          <cell r="I311">
            <v>0</v>
          </cell>
          <cell r="K311">
            <v>0</v>
          </cell>
          <cell r="L311">
            <v>0</v>
          </cell>
        </row>
        <row r="312">
          <cell r="C312">
            <v>0</v>
          </cell>
          <cell r="D312">
            <v>0</v>
          </cell>
          <cell r="G312">
            <v>0</v>
          </cell>
          <cell r="I312">
            <v>0</v>
          </cell>
          <cell r="K312">
            <v>0</v>
          </cell>
          <cell r="L312">
            <v>0</v>
          </cell>
        </row>
        <row r="313">
          <cell r="C313">
            <v>0</v>
          </cell>
          <cell r="D313">
            <v>0</v>
          </cell>
          <cell r="G313">
            <v>0</v>
          </cell>
          <cell r="I313">
            <v>0</v>
          </cell>
          <cell r="K313">
            <v>0</v>
          </cell>
          <cell r="L313">
            <v>0</v>
          </cell>
        </row>
        <row r="314">
          <cell r="C314">
            <v>0</v>
          </cell>
          <cell r="D314">
            <v>0</v>
          </cell>
          <cell r="G314">
            <v>0</v>
          </cell>
          <cell r="I314">
            <v>0</v>
          </cell>
          <cell r="K314">
            <v>0</v>
          </cell>
          <cell r="L314">
            <v>0</v>
          </cell>
        </row>
        <row r="315">
          <cell r="C315">
            <v>0</v>
          </cell>
          <cell r="D315">
            <v>0</v>
          </cell>
          <cell r="G315">
            <v>0</v>
          </cell>
          <cell r="I315">
            <v>0</v>
          </cell>
          <cell r="K315">
            <v>0</v>
          </cell>
          <cell r="L315">
            <v>0</v>
          </cell>
        </row>
        <row r="316">
          <cell r="C316">
            <v>0</v>
          </cell>
          <cell r="D316">
            <v>0</v>
          </cell>
          <cell r="G316">
            <v>0</v>
          </cell>
          <cell r="I316">
            <v>0</v>
          </cell>
          <cell r="K316">
            <v>0</v>
          </cell>
          <cell r="L316">
            <v>0</v>
          </cell>
        </row>
        <row r="317">
          <cell r="C317">
            <v>0</v>
          </cell>
          <cell r="D317">
            <v>0</v>
          </cell>
          <cell r="G317">
            <v>0</v>
          </cell>
          <cell r="I317">
            <v>0</v>
          </cell>
          <cell r="K317">
            <v>0</v>
          </cell>
          <cell r="L317">
            <v>0</v>
          </cell>
        </row>
        <row r="318">
          <cell r="C318">
            <v>0</v>
          </cell>
          <cell r="D318">
            <v>0</v>
          </cell>
          <cell r="G318">
            <v>0</v>
          </cell>
          <cell r="I318">
            <v>0</v>
          </cell>
          <cell r="K318">
            <v>0</v>
          </cell>
          <cell r="L318">
            <v>0</v>
          </cell>
        </row>
        <row r="319">
          <cell r="C319">
            <v>0</v>
          </cell>
          <cell r="D319">
            <v>0</v>
          </cell>
          <cell r="G319">
            <v>0</v>
          </cell>
          <cell r="I319">
            <v>0</v>
          </cell>
          <cell r="K319">
            <v>0</v>
          </cell>
          <cell r="L319">
            <v>0</v>
          </cell>
        </row>
        <row r="320">
          <cell r="C320">
            <v>0</v>
          </cell>
          <cell r="D320">
            <v>0</v>
          </cell>
          <cell r="G320">
            <v>0</v>
          </cell>
          <cell r="I320">
            <v>0</v>
          </cell>
          <cell r="K320">
            <v>0</v>
          </cell>
          <cell r="L320">
            <v>0</v>
          </cell>
        </row>
        <row r="321">
          <cell r="C321">
            <v>0</v>
          </cell>
          <cell r="D321">
            <v>0</v>
          </cell>
          <cell r="G321">
            <v>0</v>
          </cell>
          <cell r="I321">
            <v>0</v>
          </cell>
          <cell r="K321">
            <v>0</v>
          </cell>
          <cell r="L321">
            <v>0</v>
          </cell>
        </row>
        <row r="322">
          <cell r="C322">
            <v>0</v>
          </cell>
          <cell r="D322">
            <v>0</v>
          </cell>
          <cell r="G322">
            <v>0</v>
          </cell>
          <cell r="I322">
            <v>0</v>
          </cell>
          <cell r="K322">
            <v>0</v>
          </cell>
          <cell r="L322">
            <v>0</v>
          </cell>
        </row>
        <row r="323">
          <cell r="C323">
            <v>0</v>
          </cell>
          <cell r="D323">
            <v>0</v>
          </cell>
          <cell r="G323">
            <v>0</v>
          </cell>
          <cell r="I323">
            <v>0</v>
          </cell>
          <cell r="K323">
            <v>0</v>
          </cell>
          <cell r="L323">
            <v>0</v>
          </cell>
        </row>
        <row r="324">
          <cell r="C324">
            <v>0</v>
          </cell>
          <cell r="D324">
            <v>0</v>
          </cell>
          <cell r="G324">
            <v>0</v>
          </cell>
          <cell r="I324">
            <v>0</v>
          </cell>
          <cell r="K324">
            <v>0</v>
          </cell>
          <cell r="L324">
            <v>0</v>
          </cell>
        </row>
        <row r="325">
          <cell r="C325">
            <v>0</v>
          </cell>
          <cell r="D325">
            <v>0</v>
          </cell>
          <cell r="G325">
            <v>0</v>
          </cell>
          <cell r="I325">
            <v>0</v>
          </cell>
          <cell r="K325">
            <v>0</v>
          </cell>
          <cell r="L325">
            <v>0</v>
          </cell>
        </row>
        <row r="326">
          <cell r="C326">
            <v>0</v>
          </cell>
          <cell r="D326">
            <v>0</v>
          </cell>
          <cell r="G326">
            <v>0</v>
          </cell>
          <cell r="I326">
            <v>0</v>
          </cell>
          <cell r="K326">
            <v>0</v>
          </cell>
          <cell r="L326">
            <v>0</v>
          </cell>
        </row>
        <row r="327">
          <cell r="C327">
            <v>0</v>
          </cell>
          <cell r="D327">
            <v>0</v>
          </cell>
          <cell r="G327">
            <v>0</v>
          </cell>
          <cell r="I327">
            <v>0</v>
          </cell>
          <cell r="K327">
            <v>0</v>
          </cell>
          <cell r="L327">
            <v>0</v>
          </cell>
        </row>
        <row r="328">
          <cell r="C328">
            <v>0</v>
          </cell>
          <cell r="D328">
            <v>0</v>
          </cell>
          <cell r="G328">
            <v>0</v>
          </cell>
          <cell r="I328">
            <v>0</v>
          </cell>
          <cell r="K328">
            <v>0</v>
          </cell>
          <cell r="L328">
            <v>0</v>
          </cell>
        </row>
        <row r="329">
          <cell r="C329">
            <v>0</v>
          </cell>
          <cell r="D329">
            <v>0</v>
          </cell>
          <cell r="G329">
            <v>0</v>
          </cell>
          <cell r="I329">
            <v>0</v>
          </cell>
          <cell r="K329">
            <v>0</v>
          </cell>
          <cell r="L329">
            <v>0</v>
          </cell>
        </row>
        <row r="330">
          <cell r="C330">
            <v>0</v>
          </cell>
          <cell r="D330">
            <v>0</v>
          </cell>
          <cell r="G330">
            <v>0</v>
          </cell>
          <cell r="I330">
            <v>0</v>
          </cell>
          <cell r="K330">
            <v>0</v>
          </cell>
          <cell r="L330">
            <v>0</v>
          </cell>
        </row>
        <row r="331">
          <cell r="C331">
            <v>0</v>
          </cell>
          <cell r="D331">
            <v>0</v>
          </cell>
          <cell r="G331">
            <v>0</v>
          </cell>
          <cell r="I331">
            <v>0</v>
          </cell>
          <cell r="K331">
            <v>0</v>
          </cell>
          <cell r="L331">
            <v>0</v>
          </cell>
        </row>
        <row r="332">
          <cell r="C332">
            <v>0</v>
          </cell>
          <cell r="D332">
            <v>0</v>
          </cell>
          <cell r="G332">
            <v>0</v>
          </cell>
          <cell r="I332">
            <v>0</v>
          </cell>
          <cell r="K332">
            <v>0</v>
          </cell>
          <cell r="L332">
            <v>0</v>
          </cell>
        </row>
        <row r="333">
          <cell r="C333">
            <v>0</v>
          </cell>
          <cell r="D333">
            <v>0</v>
          </cell>
          <cell r="G333">
            <v>0</v>
          </cell>
          <cell r="I333">
            <v>0</v>
          </cell>
          <cell r="K333">
            <v>0</v>
          </cell>
          <cell r="L333">
            <v>0</v>
          </cell>
        </row>
        <row r="334">
          <cell r="C334">
            <v>0</v>
          </cell>
          <cell r="D334">
            <v>0</v>
          </cell>
          <cell r="G334">
            <v>0</v>
          </cell>
          <cell r="I334">
            <v>0</v>
          </cell>
          <cell r="K334">
            <v>0</v>
          </cell>
          <cell r="L334">
            <v>0</v>
          </cell>
        </row>
        <row r="335">
          <cell r="C335">
            <v>0</v>
          </cell>
          <cell r="D335">
            <v>0</v>
          </cell>
          <cell r="G335">
            <v>0</v>
          </cell>
          <cell r="I335">
            <v>0</v>
          </cell>
          <cell r="K335">
            <v>0</v>
          </cell>
          <cell r="L335">
            <v>0</v>
          </cell>
        </row>
        <row r="336">
          <cell r="C336">
            <v>0</v>
          </cell>
          <cell r="D336">
            <v>0</v>
          </cell>
          <cell r="G336">
            <v>0</v>
          </cell>
          <cell r="I336">
            <v>0</v>
          </cell>
          <cell r="K336">
            <v>0</v>
          </cell>
          <cell r="L336">
            <v>0</v>
          </cell>
        </row>
        <row r="337">
          <cell r="C337">
            <v>0</v>
          </cell>
          <cell r="D337">
            <v>0</v>
          </cell>
          <cell r="G337">
            <v>0</v>
          </cell>
          <cell r="I337">
            <v>0</v>
          </cell>
          <cell r="K337">
            <v>0</v>
          </cell>
          <cell r="L337">
            <v>0</v>
          </cell>
        </row>
        <row r="338">
          <cell r="C338">
            <v>0</v>
          </cell>
          <cell r="D338">
            <v>0</v>
          </cell>
          <cell r="G338">
            <v>0</v>
          </cell>
          <cell r="I338">
            <v>0</v>
          </cell>
          <cell r="K338">
            <v>0</v>
          </cell>
          <cell r="L338">
            <v>0</v>
          </cell>
        </row>
      </sheetData>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FI Pack cover"/>
      <sheetName val="Version control"/>
      <sheetName val="Contents"/>
      <sheetName val="Checks"/>
      <sheetName val="F1 - P&amp;L"/>
      <sheetName val="F2 - Bal Sht"/>
      <sheetName val="F3 Cashflow"/>
      <sheetName val="F4 Net Debt"/>
      <sheetName val="F5 Financing costs"/>
      <sheetName val="F7 Pensions DB scheme costs"/>
      <sheetName val="F9 Pensions DC schemes"/>
      <sheetName val="F10 Pensions PPF Levies"/>
      <sheetName val="F11 Pension Scheme Admin costs"/>
      <sheetName val="F12 Tax allocations"/>
      <sheetName val="F13 Tax CA pools"/>
      <sheetName val="F14 Tax comp"/>
      <sheetName val="F14a Tax comp DUoS"/>
      <sheetName val="F18 Pension true up"/>
      <sheetName val="F20 Tax clawback "/>
      <sheetName val="F21 RAV rollforward &amp; depn"/>
      <sheetName val="F22 Historic RAV lookup data"/>
      <sheetName val="F22 Historic RAV 07-08"/>
      <sheetName val="Ofgem data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4">
          <cell r="A454" t="str">
            <v>Fixed rate</v>
          </cell>
        </row>
        <row r="455">
          <cell r="A455" t="str">
            <v>Index linked</v>
          </cell>
        </row>
        <row r="456">
          <cell r="A456" t="str">
            <v xml:space="preserve">Floating </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 val="Load"/>
      <sheetName val="F5 Financing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MENUS"/>
      <sheetName val="Critical Process Information"/>
      <sheetName val="BCP Form (1)"/>
      <sheetName val="BCP Form"/>
    </sheetNames>
    <sheetDataSet>
      <sheetData sheetId="0" refreshError="1">
        <row r="1">
          <cell r="A1" t="str">
            <v>COPY</v>
          </cell>
        </row>
        <row r="214">
          <cell r="A214" t="b">
            <v>0</v>
          </cell>
        </row>
        <row r="216">
          <cell r="A216" t="b">
            <v>0</v>
          </cell>
        </row>
        <row r="218">
          <cell r="A218" t="b">
            <v>0</v>
          </cell>
        </row>
        <row r="220">
          <cell r="A220" t="b">
            <v>0</v>
          </cell>
        </row>
        <row r="222">
          <cell r="A222" t="b">
            <v>0</v>
          </cell>
        </row>
        <row r="224">
          <cell r="A224" t="b">
            <v>0</v>
          </cell>
        </row>
        <row r="226">
          <cell r="A226" t="b">
            <v>0</v>
          </cell>
        </row>
        <row r="228">
          <cell r="A228" t="b">
            <v>0</v>
          </cell>
        </row>
      </sheetData>
      <sheetData sheetId="1"/>
      <sheetData sheetId="2"/>
      <sheetData sheetId="3"/>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Checks"/>
      <sheetName val="May 2005"/>
      <sheetName val="Year End Prediction"/>
      <sheetName val="NTS Budget"/>
      <sheetName val="LDZ Budget"/>
      <sheetName val="NTS QPR"/>
      <sheetName val="LDZ QPR"/>
      <sheetName val="Allowance"/>
      <sheetName val="Error Measure"/>
      <sheetName val="Distribution Measure"/>
      <sheetName val="Distribution List"/>
      <sheetName val="Macro"/>
    </sheetNames>
    <sheetDataSet>
      <sheetData sheetId="0"/>
      <sheetData sheetId="1"/>
      <sheetData sheetId="2" refreshError="1">
        <row r="3">
          <cell r="C3">
            <v>38443</v>
          </cell>
          <cell r="D3">
            <v>38473</v>
          </cell>
          <cell r="E3">
            <v>38504</v>
          </cell>
          <cell r="F3">
            <v>38534</v>
          </cell>
          <cell r="G3">
            <v>38565</v>
          </cell>
          <cell r="H3">
            <v>38596</v>
          </cell>
          <cell r="I3">
            <v>38626</v>
          </cell>
          <cell r="J3">
            <v>38657</v>
          </cell>
          <cell r="K3">
            <v>38687</v>
          </cell>
          <cell r="L3">
            <v>38718</v>
          </cell>
          <cell r="M3">
            <v>38749</v>
          </cell>
          <cell r="N3">
            <v>38777</v>
          </cell>
        </row>
        <row r="5">
          <cell r="C5">
            <v>669821173</v>
          </cell>
          <cell r="D5">
            <v>584426271.03028309</v>
          </cell>
          <cell r="E5">
            <v>457894889.2235027</v>
          </cell>
          <cell r="F5">
            <v>398020703.13862342</v>
          </cell>
          <cell r="G5">
            <v>396173497.15285945</v>
          </cell>
          <cell r="H5">
            <v>376175296.01552516</v>
          </cell>
          <cell r="I5">
            <v>561851213.21055198</v>
          </cell>
          <cell r="J5">
            <v>685246390.45992923</v>
          </cell>
          <cell r="K5">
            <v>806309194.22781706</v>
          </cell>
          <cell r="L5">
            <v>833586782.59036171</v>
          </cell>
          <cell r="M5">
            <v>736176350.4714359</v>
          </cell>
          <cell r="N5">
            <v>743238365.14375961</v>
          </cell>
        </row>
        <row r="6">
          <cell r="C6">
            <v>0</v>
          </cell>
          <cell r="D6">
            <v>0</v>
          </cell>
          <cell r="E6">
            <v>0</v>
          </cell>
          <cell r="F6">
            <v>0</v>
          </cell>
          <cell r="G6">
            <v>0</v>
          </cell>
          <cell r="H6">
            <v>0</v>
          </cell>
          <cell r="I6">
            <v>0</v>
          </cell>
          <cell r="J6">
            <v>0</v>
          </cell>
          <cell r="K6">
            <v>0</v>
          </cell>
          <cell r="L6">
            <v>0</v>
          </cell>
          <cell r="M6">
            <v>0</v>
          </cell>
          <cell r="N6">
            <v>0</v>
          </cell>
        </row>
        <row r="7">
          <cell r="C7">
            <v>669821173</v>
          </cell>
          <cell r="D7">
            <v>584426271.03028309</v>
          </cell>
          <cell r="E7">
            <v>457894889.2235027</v>
          </cell>
          <cell r="F7">
            <v>398020703.13862342</v>
          </cell>
          <cell r="G7">
            <v>396173497.15285945</v>
          </cell>
          <cell r="H7">
            <v>376175296.01552516</v>
          </cell>
          <cell r="I7">
            <v>561851213.21055198</v>
          </cell>
          <cell r="J7">
            <v>685246390.45992923</v>
          </cell>
          <cell r="K7">
            <v>806309194.22781706</v>
          </cell>
          <cell r="L7">
            <v>833586782.59036171</v>
          </cell>
          <cell r="M7">
            <v>736176350.4714359</v>
          </cell>
          <cell r="N7">
            <v>743238365.14375961</v>
          </cell>
        </row>
        <row r="8">
          <cell r="C8">
            <v>-147125</v>
          </cell>
          <cell r="D8">
            <v>-4369117.4399228171</v>
          </cell>
          <cell r="E8">
            <v>-4228176.6666202806</v>
          </cell>
          <cell r="F8">
            <v>-4369115.8888888825</v>
          </cell>
          <cell r="G8">
            <v>-4369115.8888888853</v>
          </cell>
          <cell r="H8">
            <v>-4228176.6666666633</v>
          </cell>
          <cell r="I8">
            <v>-4369115.8888888853</v>
          </cell>
          <cell r="J8">
            <v>-4228176.6666666633</v>
          </cell>
          <cell r="K8">
            <v>-4369115.8888888853</v>
          </cell>
          <cell r="L8">
            <v>-4369115.8888888853</v>
          </cell>
          <cell r="M8">
            <v>-3946298.2222222192</v>
          </cell>
          <cell r="N8">
            <v>-4369115.8888888853</v>
          </cell>
        </row>
        <row r="9">
          <cell r="C9">
            <v>261384072</v>
          </cell>
          <cell r="D9">
            <v>156036848.88684097</v>
          </cell>
          <cell r="E9">
            <v>36934480.281370632</v>
          </cell>
          <cell r="F9">
            <v>39665339.22786811</v>
          </cell>
          <cell r="G9">
            <v>38793621.022923775</v>
          </cell>
          <cell r="H9">
            <v>35786184.129501887</v>
          </cell>
          <cell r="I9">
            <v>30598193.504855648</v>
          </cell>
          <cell r="J9">
            <v>26652189.447406683</v>
          </cell>
          <cell r="K9">
            <v>24716570.945545521</v>
          </cell>
          <cell r="L9">
            <v>23339987.665252805</v>
          </cell>
          <cell r="M9">
            <v>22089492.741303664</v>
          </cell>
          <cell r="N9">
            <v>24273386.904517725</v>
          </cell>
        </row>
        <row r="11">
          <cell r="C11">
            <v>931058120</v>
          </cell>
          <cell r="D11">
            <v>736094002.47720122</v>
          </cell>
          <cell r="E11">
            <v>490601192.83825308</v>
          </cell>
          <cell r="F11">
            <v>433316926.4776026</v>
          </cell>
          <cell r="G11">
            <v>430598002.28689432</v>
          </cell>
          <cell r="H11">
            <v>407733303.47836035</v>
          </cell>
          <cell r="I11">
            <v>588080290.82651877</v>
          </cell>
          <cell r="J11">
            <v>707670403.24066925</v>
          </cell>
          <cell r="K11">
            <v>826656649.28447378</v>
          </cell>
          <cell r="L11">
            <v>852557654.36672568</v>
          </cell>
          <cell r="M11">
            <v>754319544.99051738</v>
          </cell>
          <cell r="N11">
            <v>763142636.15938854</v>
          </cell>
        </row>
        <row r="13">
          <cell r="C13">
            <v>1.0189687549724442E-2</v>
          </cell>
          <cell r="D13">
            <v>1.0321730911622098E-2</v>
          </cell>
          <cell r="E13">
            <v>1.0246663777719394E-2</v>
          </cell>
          <cell r="F13">
            <v>9.8713281082058631E-3</v>
          </cell>
          <cell r="G13">
            <v>1.135219793155925E-2</v>
          </cell>
          <cell r="H13">
            <v>1.0946152979994607E-2</v>
          </cell>
          <cell r="I13">
            <v>1.3204991281976042E-2</v>
          </cell>
          <cell r="J13">
            <v>1.8544994216418548E-2</v>
          </cell>
          <cell r="K13">
            <v>2.1377072450020643E-2</v>
          </cell>
          <cell r="L13">
            <v>2.3298108649439899E-2</v>
          </cell>
          <cell r="M13">
            <v>1.8852087036929619E-2</v>
          </cell>
          <cell r="N13">
            <v>1.8852087036929619E-2</v>
          </cell>
        </row>
        <row r="15">
          <cell r="C15">
            <v>6689639.2865163954</v>
          </cell>
          <cell r="D15">
            <v>6001922.8816007441</v>
          </cell>
          <cell r="E15">
            <v>4662774.9472635817</v>
          </cell>
          <cell r="F15">
            <v>3870014.3865197496</v>
          </cell>
          <cell r="G15">
            <v>4221742.266024217</v>
          </cell>
          <cell r="H15">
            <v>3907768.9979579905</v>
          </cell>
          <cell r="I15">
            <v>7402395.4968491346</v>
          </cell>
          <cell r="J15">
            <v>11327499.769142032</v>
          </cell>
          <cell r="K15">
            <v>15046807.129018262</v>
          </cell>
          <cell r="L15">
            <v>17471557.236618645</v>
          </cell>
          <cell r="M15">
            <v>13278130.865428839</v>
          </cell>
          <cell r="N15">
            <v>13348325.742354942</v>
          </cell>
        </row>
        <row r="16">
          <cell r="C16">
            <v>3472.1259109529028</v>
          </cell>
          <cell r="D16">
            <v>-44869.827444349823</v>
          </cell>
          <cell r="E16">
            <v>-43055.811929139898</v>
          </cell>
          <cell r="F16">
            <v>-42481.562423859796</v>
          </cell>
          <cell r="G16">
            <v>-46558.594519418977</v>
          </cell>
          <cell r="H16">
            <v>-43922.973865905937</v>
          </cell>
          <cell r="I16">
            <v>-57563.146649294606</v>
          </cell>
          <cell r="J16">
            <v>-69894.086101514535</v>
          </cell>
          <cell r="K16">
            <v>-81533.541444233488</v>
          </cell>
          <cell r="L16">
            <v>-91574.458617171374</v>
          </cell>
          <cell r="M16">
            <v>-71177.869535091682</v>
          </cell>
          <cell r="N16">
            <v>-78467.938182533122</v>
          </cell>
        </row>
        <row r="17">
          <cell r="C17">
            <v>2794079.9210064975</v>
          </cell>
          <cell r="D17">
            <v>1602462.4150721671</v>
          </cell>
          <cell r="E17">
            <v>376106.33662721433</v>
          </cell>
          <cell r="F17">
            <v>385671.98200384213</v>
          </cell>
          <cell r="G17">
            <v>413396.32939002826</v>
          </cell>
          <cell r="H17">
            <v>371752.59082061623</v>
          </cell>
          <cell r="I17">
            <v>403131.51326627424</v>
          </cell>
          <cell r="J17">
            <v>440575.352188277</v>
          </cell>
          <cell r="K17">
            <v>461244.24547147192</v>
          </cell>
          <cell r="L17">
            <v>489194.33334613015</v>
          </cell>
          <cell r="M17">
            <v>398419.7199246363</v>
          </cell>
          <cell r="N17">
            <v>435942.34429629374</v>
          </cell>
        </row>
        <row r="19">
          <cell r="C19">
            <v>9487191.333433846</v>
          </cell>
          <cell r="D19">
            <v>7559515.469228562</v>
          </cell>
          <cell r="E19">
            <v>4995825.4719616557</v>
          </cell>
          <cell r="F19">
            <v>4213204.8060997324</v>
          </cell>
          <cell r="G19">
            <v>4588580.0008948259</v>
          </cell>
          <cell r="H19">
            <v>4235598.6149127008</v>
          </cell>
          <cell r="I19">
            <v>7747963.8634661138</v>
          </cell>
          <cell r="J19">
            <v>11698181.035228793</v>
          </cell>
          <cell r="K19">
            <v>15426517.833045501</v>
          </cell>
          <cell r="L19">
            <v>17869177.111347601</v>
          </cell>
          <cell r="M19">
            <v>13605372.715818383</v>
          </cell>
          <cell r="N19">
            <v>13705800.148468703</v>
          </cell>
        </row>
        <row r="21">
          <cell r="C21">
            <v>67996.25</v>
          </cell>
          <cell r="D21">
            <v>0</v>
          </cell>
          <cell r="E21">
            <v>0</v>
          </cell>
          <cell r="F21">
            <v>0</v>
          </cell>
          <cell r="G21">
            <v>0</v>
          </cell>
          <cell r="H21">
            <v>0</v>
          </cell>
          <cell r="I21">
            <v>0</v>
          </cell>
          <cell r="J21">
            <v>0</v>
          </cell>
          <cell r="K21">
            <v>0</v>
          </cell>
          <cell r="L21">
            <v>0</v>
          </cell>
          <cell r="M21">
            <v>0</v>
          </cell>
          <cell r="N21">
            <v>0</v>
          </cell>
        </row>
        <row r="22">
          <cell r="C22">
            <v>0</v>
          </cell>
          <cell r="D22">
            <v>0</v>
          </cell>
          <cell r="E22">
            <v>0</v>
          </cell>
          <cell r="F22">
            <v>0</v>
          </cell>
          <cell r="G22">
            <v>0</v>
          </cell>
          <cell r="H22">
            <v>0</v>
          </cell>
          <cell r="I22">
            <v>0</v>
          </cell>
          <cell r="J22">
            <v>0</v>
          </cell>
          <cell r="K22">
            <v>0</v>
          </cell>
          <cell r="L22">
            <v>0</v>
          </cell>
          <cell r="M22">
            <v>0</v>
          </cell>
          <cell r="N22">
            <v>0</v>
          </cell>
        </row>
        <row r="23">
          <cell r="C23">
            <v>0</v>
          </cell>
          <cell r="D23">
            <v>0</v>
          </cell>
          <cell r="E23">
            <v>0</v>
          </cell>
          <cell r="F23">
            <v>0</v>
          </cell>
          <cell r="G23">
            <v>0</v>
          </cell>
          <cell r="H23">
            <v>0</v>
          </cell>
          <cell r="I23">
            <v>0</v>
          </cell>
          <cell r="J23">
            <v>0</v>
          </cell>
          <cell r="K23">
            <v>0</v>
          </cell>
          <cell r="L23">
            <v>0</v>
          </cell>
          <cell r="M23">
            <v>0</v>
          </cell>
          <cell r="N23">
            <v>0</v>
          </cell>
        </row>
        <row r="24">
          <cell r="C24">
            <v>4649176</v>
          </cell>
          <cell r="D24">
            <v>0</v>
          </cell>
          <cell r="E24">
            <v>0</v>
          </cell>
          <cell r="F24">
            <v>0</v>
          </cell>
          <cell r="G24">
            <v>0</v>
          </cell>
          <cell r="H24">
            <v>0</v>
          </cell>
          <cell r="I24">
            <v>0</v>
          </cell>
          <cell r="J24">
            <v>0</v>
          </cell>
          <cell r="K24">
            <v>0</v>
          </cell>
          <cell r="L24">
            <v>0</v>
          </cell>
          <cell r="M24">
            <v>0</v>
          </cell>
          <cell r="N24">
            <v>0</v>
          </cell>
        </row>
        <row r="25">
          <cell r="C25">
            <v>0</v>
          </cell>
          <cell r="D25">
            <v>0</v>
          </cell>
          <cell r="E25">
            <v>0</v>
          </cell>
          <cell r="F25">
            <v>0</v>
          </cell>
          <cell r="G25">
            <v>0</v>
          </cell>
          <cell r="H25">
            <v>0</v>
          </cell>
          <cell r="I25">
            <v>0</v>
          </cell>
          <cell r="J25">
            <v>0</v>
          </cell>
          <cell r="K25">
            <v>0</v>
          </cell>
          <cell r="L25">
            <v>0</v>
          </cell>
          <cell r="M25">
            <v>0</v>
          </cell>
          <cell r="N25">
            <v>0</v>
          </cell>
        </row>
        <row r="26">
          <cell r="C26">
            <v>0</v>
          </cell>
          <cell r="D26">
            <v>0</v>
          </cell>
          <cell r="E26">
            <v>0</v>
          </cell>
          <cell r="F26">
            <v>0</v>
          </cell>
          <cell r="G26">
            <v>0</v>
          </cell>
          <cell r="H26">
            <v>0</v>
          </cell>
          <cell r="I26">
            <v>0</v>
          </cell>
          <cell r="J26">
            <v>0</v>
          </cell>
          <cell r="K26">
            <v>0</v>
          </cell>
          <cell r="L26">
            <v>0</v>
          </cell>
          <cell r="M26">
            <v>0</v>
          </cell>
          <cell r="N26">
            <v>0</v>
          </cell>
        </row>
        <row r="27">
          <cell r="C27">
            <v>0</v>
          </cell>
          <cell r="D27">
            <v>0</v>
          </cell>
          <cell r="E27">
            <v>0</v>
          </cell>
          <cell r="F27">
            <v>0</v>
          </cell>
          <cell r="G27">
            <v>0</v>
          </cell>
          <cell r="H27">
            <v>0</v>
          </cell>
          <cell r="I27">
            <v>0</v>
          </cell>
          <cell r="J27">
            <v>0</v>
          </cell>
          <cell r="K27">
            <v>0</v>
          </cell>
          <cell r="L27">
            <v>0</v>
          </cell>
          <cell r="M27">
            <v>0</v>
          </cell>
          <cell r="N27">
            <v>0</v>
          </cell>
        </row>
        <row r="29">
          <cell r="C29">
            <v>9555187.583433846</v>
          </cell>
          <cell r="D29">
            <v>7559515.469228562</v>
          </cell>
          <cell r="E29">
            <v>4995825.4719616557</v>
          </cell>
          <cell r="F29">
            <v>4213204.8060997324</v>
          </cell>
          <cell r="G29">
            <v>4588580.0008948259</v>
          </cell>
          <cell r="H29">
            <v>4235598.6149127008</v>
          </cell>
          <cell r="I29">
            <v>7747963.8634661138</v>
          </cell>
          <cell r="J29">
            <v>11698181.035228793</v>
          </cell>
          <cell r="K29">
            <v>15426517.833045501</v>
          </cell>
          <cell r="L29">
            <v>17869177.111347601</v>
          </cell>
          <cell r="M29">
            <v>13605372.715818383</v>
          </cell>
          <cell r="N29">
            <v>13705800.148468703</v>
          </cell>
        </row>
        <row r="32">
          <cell r="C32">
            <v>124075.82999999999</v>
          </cell>
          <cell r="D32">
            <v>36877.543596744013</v>
          </cell>
          <cell r="E32">
            <v>34412.21452674691</v>
          </cell>
          <cell r="F32">
            <v>32908.450233246833</v>
          </cell>
          <cell r="G32">
            <v>32862.056911086365</v>
          </cell>
          <cell r="H32">
            <v>32359.794036699663</v>
          </cell>
          <cell r="I32">
            <v>37023.119464538271</v>
          </cell>
          <cell r="J32">
            <v>40122.239029598844</v>
          </cell>
          <cell r="K32">
            <v>43162.780095477836</v>
          </cell>
          <cell r="L32">
            <v>63847.867711270024</v>
          </cell>
          <cell r="M32">
            <v>61401.36548362895</v>
          </cell>
          <cell r="N32">
            <v>41578.730825837687</v>
          </cell>
        </row>
        <row r="33">
          <cell r="C33">
            <v>0</v>
          </cell>
          <cell r="D33">
            <v>57702.208549711082</v>
          </cell>
          <cell r="E33">
            <v>48479.881676558638</v>
          </cell>
          <cell r="F33">
            <v>43031.495055650244</v>
          </cell>
          <cell r="G33">
            <v>42772.523195965616</v>
          </cell>
          <cell r="H33">
            <v>40524.499311059873</v>
          </cell>
          <cell r="I33">
            <v>57935.055209855549</v>
          </cell>
          <cell r="J33">
            <v>69392.479975294424</v>
          </cell>
          <cell r="K33">
            <v>80881.664771730822</v>
          </cell>
          <cell r="L33">
            <v>83271.126038253671</v>
          </cell>
          <cell r="M33">
            <v>73689.909824152244</v>
          </cell>
          <cell r="N33">
            <v>74769.694887307196</v>
          </cell>
        </row>
        <row r="34">
          <cell r="C34">
            <v>9679263.4134338461</v>
          </cell>
          <cell r="D34">
            <v>7654095.2213750165</v>
          </cell>
          <cell r="E34">
            <v>5078717.5681649614</v>
          </cell>
          <cell r="F34">
            <v>4289144.7513886299</v>
          </cell>
          <cell r="G34">
            <v>4664214.5810018778</v>
          </cell>
          <cell r="H34">
            <v>4308482.90826046</v>
          </cell>
          <cell r="I34">
            <v>7842922.0381405074</v>
          </cell>
          <cell r="J34">
            <v>11807695.754233686</v>
          </cell>
          <cell r="K34">
            <v>15550562.27791271</v>
          </cell>
          <cell r="L34">
            <v>18016296.105097122</v>
          </cell>
          <cell r="M34">
            <v>13740463.991126163</v>
          </cell>
          <cell r="N34">
            <v>13822148.574181847</v>
          </cell>
        </row>
        <row r="35">
          <cell r="C35">
            <v>9679263.4134338461</v>
          </cell>
          <cell r="D35">
            <v>7654095.2213750165</v>
          </cell>
          <cell r="E35">
            <v>5078717.5681649614</v>
          </cell>
          <cell r="F35">
            <v>4289144.7513886299</v>
          </cell>
          <cell r="G35">
            <v>4664214.5810018778</v>
          </cell>
          <cell r="H35">
            <v>4308482.90826046</v>
          </cell>
          <cell r="I35">
            <v>7842922.0381405074</v>
          </cell>
          <cell r="J35">
            <v>11807695.754233686</v>
          </cell>
          <cell r="K35">
            <v>15550562.27791271</v>
          </cell>
          <cell r="L35">
            <v>18016296.105097122</v>
          </cell>
          <cell r="M35">
            <v>13740463.991126163</v>
          </cell>
          <cell r="N35">
            <v>13822148.574181847</v>
          </cell>
        </row>
        <row r="37">
          <cell r="C37">
            <v>0</v>
          </cell>
          <cell r="D37">
            <v>0</v>
          </cell>
          <cell r="E37">
            <v>0</v>
          </cell>
          <cell r="F37">
            <v>0</v>
          </cell>
          <cell r="G37">
            <v>0</v>
          </cell>
          <cell r="H37">
            <v>0</v>
          </cell>
          <cell r="I37">
            <v>0</v>
          </cell>
          <cell r="J37">
            <v>0</v>
          </cell>
          <cell r="K37">
            <v>0</v>
          </cell>
          <cell r="L37">
            <v>0</v>
          </cell>
          <cell r="M37">
            <v>0</v>
          </cell>
          <cell r="N37">
            <v>0</v>
          </cell>
        </row>
        <row r="39">
          <cell r="C39">
            <v>0</v>
          </cell>
          <cell r="D39">
            <v>0</v>
          </cell>
          <cell r="E39">
            <v>0</v>
          </cell>
          <cell r="F39">
            <v>0</v>
          </cell>
          <cell r="G39">
            <v>0</v>
          </cell>
          <cell r="H39">
            <v>0</v>
          </cell>
          <cell r="I39">
            <v>0</v>
          </cell>
          <cell r="J39">
            <v>0</v>
          </cell>
          <cell r="K39">
            <v>0</v>
          </cell>
          <cell r="L39">
            <v>0</v>
          </cell>
          <cell r="M39">
            <v>0</v>
          </cell>
          <cell r="N39">
            <v>0</v>
          </cell>
        </row>
        <row r="40">
          <cell r="C40">
            <v>0</v>
          </cell>
          <cell r="D40">
            <v>0</v>
          </cell>
          <cell r="E40">
            <v>0</v>
          </cell>
          <cell r="F40">
            <v>0</v>
          </cell>
          <cell r="G40">
            <v>0</v>
          </cell>
          <cell r="H40">
            <v>0</v>
          </cell>
          <cell r="I40">
            <v>0</v>
          </cell>
          <cell r="J40">
            <v>0</v>
          </cell>
          <cell r="K40">
            <v>0</v>
          </cell>
          <cell r="L40">
            <v>0</v>
          </cell>
          <cell r="M40">
            <v>0</v>
          </cell>
          <cell r="N40">
            <v>0</v>
          </cell>
        </row>
        <row r="42">
          <cell r="C42">
            <v>9679263.4134338461</v>
          </cell>
          <cell r="D42">
            <v>7654095.2213750165</v>
          </cell>
          <cell r="E42">
            <v>5078717.5681649614</v>
          </cell>
          <cell r="F42">
            <v>4289144.7513886299</v>
          </cell>
          <cell r="G42">
            <v>4664214.5810018778</v>
          </cell>
          <cell r="H42">
            <v>4308482.90826046</v>
          </cell>
          <cell r="I42">
            <v>7842922.0381405074</v>
          </cell>
          <cell r="J42">
            <v>11807695.754233686</v>
          </cell>
          <cell r="K42">
            <v>15550562.27791271</v>
          </cell>
          <cell r="L42">
            <v>18016296.105097122</v>
          </cell>
          <cell r="M42">
            <v>13740463.991126163</v>
          </cell>
          <cell r="N42">
            <v>13822148.574181847</v>
          </cell>
        </row>
        <row r="43">
          <cell r="C43">
            <v>9679263.4134338461</v>
          </cell>
          <cell r="D43">
            <v>7654095.2213750165</v>
          </cell>
          <cell r="E43">
            <v>5078717.5681649614</v>
          </cell>
          <cell r="F43">
            <v>4289144.7513886299</v>
          </cell>
          <cell r="G43">
            <v>4664214.5810018778</v>
          </cell>
          <cell r="H43">
            <v>4308482.90826046</v>
          </cell>
          <cell r="I43">
            <v>7842922.0381405074</v>
          </cell>
          <cell r="J43">
            <v>11807695.754233686</v>
          </cell>
          <cell r="K43">
            <v>15550562.27791271</v>
          </cell>
          <cell r="L43">
            <v>18016296.105097122</v>
          </cell>
          <cell r="M43">
            <v>13740463.991126163</v>
          </cell>
          <cell r="N43">
            <v>13822148.574181847</v>
          </cell>
        </row>
      </sheetData>
      <sheetData sheetId="3" refreshError="1">
        <row r="3">
          <cell r="C3">
            <v>38078</v>
          </cell>
          <cell r="D3">
            <v>38108</v>
          </cell>
          <cell r="E3">
            <v>38139</v>
          </cell>
          <cell r="F3">
            <v>38169</v>
          </cell>
          <cell r="G3">
            <v>38200</v>
          </cell>
          <cell r="H3">
            <v>38231</v>
          </cell>
          <cell r="I3">
            <v>38261</v>
          </cell>
          <cell r="J3">
            <v>38292</v>
          </cell>
          <cell r="K3">
            <v>38322</v>
          </cell>
          <cell r="L3">
            <v>38353</v>
          </cell>
          <cell r="M3">
            <v>38384</v>
          </cell>
          <cell r="N3">
            <v>38412</v>
          </cell>
          <cell r="P3" t="str">
            <v>Total</v>
          </cell>
        </row>
        <row r="5">
          <cell r="C5">
            <v>744450130.22733295</v>
          </cell>
          <cell r="D5">
            <v>649372206.41811502</v>
          </cell>
          <cell r="E5">
            <v>493951169.77559054</v>
          </cell>
          <cell r="F5">
            <v>422507799.0972265</v>
          </cell>
          <cell r="G5">
            <v>426684765.07172966</v>
          </cell>
          <cell r="H5">
            <v>429771978.1179772</v>
          </cell>
          <cell r="I5">
            <v>634785098.25235546</v>
          </cell>
          <cell r="J5">
            <v>763941976.19997334</v>
          </cell>
          <cell r="K5">
            <v>824852799.39740694</v>
          </cell>
          <cell r="L5">
            <v>893953611.59516096</v>
          </cell>
          <cell r="M5">
            <v>795063215.54040003</v>
          </cell>
          <cell r="N5">
            <v>832148480.29767609</v>
          </cell>
          <cell r="P5">
            <v>7911483229.9909439</v>
          </cell>
        </row>
        <row r="6">
          <cell r="C6">
            <v>3785769.9922475219</v>
          </cell>
          <cell r="D6">
            <v>7305302.677415316</v>
          </cell>
          <cell r="E6">
            <v>9607932.5860361289</v>
          </cell>
          <cell r="F6">
            <v>11600459.623805927</v>
          </cell>
          <cell r="G6">
            <v>11521560.801576586</v>
          </cell>
          <cell r="H6">
            <v>9131343.0845361874</v>
          </cell>
          <cell r="I6">
            <v>6090850.7437549923</v>
          </cell>
          <cell r="J6">
            <v>1962614.0577273653</v>
          </cell>
          <cell r="K6">
            <v>322728.02568220592</v>
          </cell>
          <cell r="L6">
            <v>-998296.52801949973</v>
          </cell>
          <cell r="M6">
            <v>-984219.30410450581</v>
          </cell>
          <cell r="N6">
            <v>475326.6113561237</v>
          </cell>
          <cell r="P6">
            <v>59821372.372014336</v>
          </cell>
        </row>
        <row r="7">
          <cell r="C7">
            <v>35333910</v>
          </cell>
          <cell r="D7">
            <v>43038230</v>
          </cell>
          <cell r="E7">
            <v>48324660</v>
          </cell>
          <cell r="F7">
            <v>52696404</v>
          </cell>
          <cell r="G7">
            <v>51091596</v>
          </cell>
          <cell r="H7">
            <v>46210680</v>
          </cell>
          <cell r="I7">
            <v>36004051</v>
          </cell>
          <cell r="J7">
            <v>29395260</v>
          </cell>
          <cell r="K7">
            <v>25176154</v>
          </cell>
          <cell r="L7">
            <v>22641904</v>
          </cell>
          <cell r="M7">
            <v>22306844</v>
          </cell>
          <cell r="N7">
            <v>24360265</v>
          </cell>
          <cell r="P7">
            <v>436579958</v>
          </cell>
        </row>
        <row r="9">
          <cell r="C9">
            <v>783569810.21958041</v>
          </cell>
          <cell r="D9">
            <v>699715739.09553039</v>
          </cell>
          <cell r="E9">
            <v>551883762.36162663</v>
          </cell>
          <cell r="F9">
            <v>486804662.72103244</v>
          </cell>
          <cell r="G9">
            <v>489297921.87330627</v>
          </cell>
          <cell r="H9">
            <v>485114001.2025134</v>
          </cell>
          <cell r="I9">
            <v>676879999.99611044</v>
          </cell>
          <cell r="J9">
            <v>795299850.25770068</v>
          </cell>
          <cell r="K9">
            <v>850351681.42308915</v>
          </cell>
          <cell r="L9">
            <v>915597219.06714141</v>
          </cell>
          <cell r="M9">
            <v>816385840.23629558</v>
          </cell>
          <cell r="N9">
            <v>856984071.90903223</v>
          </cell>
          <cell r="P9">
            <v>8407884560.362958</v>
          </cell>
        </row>
        <row r="11">
          <cell r="C11">
            <v>7.2624481938666626E-3</v>
          </cell>
          <cell r="D11">
            <v>6.553052328070073E-3</v>
          </cell>
          <cell r="E11">
            <v>6.647321925601698E-3</v>
          </cell>
          <cell r="F11">
            <v>6.8084834078607059E-3</v>
          </cell>
          <cell r="G11">
            <v>6.7235674574689071E-3</v>
          </cell>
          <cell r="H11">
            <v>7.5214001649785821E-3</v>
          </cell>
          <cell r="I11">
            <v>9.1121842100358782E-3</v>
          </cell>
          <cell r="J11">
            <v>1.004247093250828E-2</v>
          </cell>
          <cell r="K11">
            <v>1.0524614195960947E-2</v>
          </cell>
          <cell r="L11">
            <v>1.0769078736923806E-2</v>
          </cell>
          <cell r="M11">
            <v>1.0129739830231797E-2</v>
          </cell>
          <cell r="N11">
            <v>8.5135116338784858E-3</v>
          </cell>
        </row>
        <row r="13">
          <cell r="C13">
            <v>5406530.5036932956</v>
          </cell>
          <cell r="D13">
            <v>4255370.0490522282</v>
          </cell>
          <cell r="E13">
            <v>3283452.4410258899</v>
          </cell>
          <cell r="F13">
            <v>2876637.3398452112</v>
          </cell>
          <cell r="G13">
            <v>2868843.8010340473</v>
          </cell>
          <cell r="H13">
            <v>3232487.0271197255</v>
          </cell>
          <cell r="I13">
            <v>5784278.7490611868</v>
          </cell>
          <cell r="J13">
            <v>7671865.0901111644</v>
          </cell>
          <cell r="K13">
            <v>8681257.4821160771</v>
          </cell>
          <cell r="L13">
            <v>9627056.8304256909</v>
          </cell>
          <cell r="M13">
            <v>8053783.5220117588</v>
          </cell>
          <cell r="N13">
            <v>7084505.7681285674</v>
          </cell>
          <cell r="P13">
            <v>68826068.603624851</v>
          </cell>
        </row>
        <row r="14">
          <cell r="C14">
            <v>27493.958442592626</v>
          </cell>
          <cell r="D14">
            <v>47872.030717492977</v>
          </cell>
          <cell r="E14">
            <v>63867.02093886098</v>
          </cell>
          <cell r="F14">
            <v>78981.5368722407</v>
          </cell>
          <cell r="G14">
            <v>77465.991264729717</v>
          </cell>
          <cell r="H14">
            <v>68680.485382506507</v>
          </cell>
          <cell r="I14">
            <v>55500.953972929528</v>
          </cell>
          <cell r="J14">
            <v>19709.494626459193</v>
          </cell>
          <cell r="K14">
            <v>3396.5879605293935</v>
          </cell>
          <cell r="L14">
            <v>-10750.733913039656</v>
          </cell>
          <cell r="M14">
            <v>-9969.8854864704335</v>
          </cell>
          <cell r="N14">
            <v>4046.6986356723969</v>
          </cell>
          <cell r="P14">
            <v>426294.13941450388</v>
          </cell>
        </row>
        <row r="15">
          <cell r="C15">
            <v>256610.69086174722</v>
          </cell>
          <cell r="D15">
            <v>282031.77329751523</v>
          </cell>
          <cell r="E15">
            <v>321229.57196524733</v>
          </cell>
          <cell r="F15">
            <v>358782.59228792455</v>
          </cell>
          <cell r="G15">
            <v>343517.79221574857</v>
          </cell>
          <cell r="H15">
            <v>347569.01617577247</v>
          </cell>
          <cell r="I15">
            <v>328075.54501952644</v>
          </cell>
          <cell r="J15">
            <v>295201.04410352337</v>
          </cell>
          <cell r="K15">
            <v>264969.30778809899</v>
          </cell>
          <cell r="L15">
            <v>243832.44692987009</v>
          </cell>
          <cell r="M15">
            <v>225962.52615356719</v>
          </cell>
          <cell r="N15">
            <v>207391.3994818629</v>
          </cell>
          <cell r="P15">
            <v>3475173.7062804047</v>
          </cell>
        </row>
        <row r="17">
          <cell r="C17">
            <v>5690635.1529976362</v>
          </cell>
          <cell r="D17">
            <v>4585273.853067236</v>
          </cell>
          <cell r="E17">
            <v>3668549.0339299985</v>
          </cell>
          <cell r="F17">
            <v>3314401.4690053766</v>
          </cell>
          <cell r="G17">
            <v>3289827.5845145257</v>
          </cell>
          <cell r="H17">
            <v>3648736.5286780046</v>
          </cell>
          <cell r="I17">
            <v>6167855.248053642</v>
          </cell>
          <cell r="J17">
            <v>7986775.6288411468</v>
          </cell>
          <cell r="K17">
            <v>8949623.3778647054</v>
          </cell>
          <cell r="L17">
            <v>9860138.5434425212</v>
          </cell>
          <cell r="M17">
            <v>8269776.1626788555</v>
          </cell>
          <cell r="N17">
            <v>7295943.8662461024</v>
          </cell>
          <cell r="P17">
            <v>72727536.449319765</v>
          </cell>
        </row>
        <row r="19">
          <cell r="C19">
            <v>32720</v>
          </cell>
          <cell r="D19">
            <v>26055</v>
          </cell>
          <cell r="E19">
            <v>22797</v>
          </cell>
          <cell r="F19">
            <v>22988</v>
          </cell>
          <cell r="G19">
            <v>23378</v>
          </cell>
          <cell r="H19">
            <v>22393</v>
          </cell>
          <cell r="I19">
            <v>35327</v>
          </cell>
          <cell r="J19">
            <v>45521</v>
          </cell>
          <cell r="K19">
            <v>100325</v>
          </cell>
          <cell r="L19">
            <v>103366</v>
          </cell>
          <cell r="M19">
            <v>40978</v>
          </cell>
          <cell r="N19">
            <v>40128</v>
          </cell>
          <cell r="P19">
            <v>515976</v>
          </cell>
        </row>
        <row r="21">
          <cell r="C21">
            <v>5723355.1529976362</v>
          </cell>
          <cell r="D21">
            <v>4611328.853067236</v>
          </cell>
          <cell r="E21">
            <v>3691346.0339299985</v>
          </cell>
          <cell r="F21">
            <v>3337389.4690053766</v>
          </cell>
          <cell r="G21">
            <v>3313205.5845145257</v>
          </cell>
          <cell r="H21">
            <v>3671129.5286780046</v>
          </cell>
          <cell r="I21">
            <v>6203182.248053642</v>
          </cell>
          <cell r="J21">
            <v>8032296.6288411468</v>
          </cell>
          <cell r="K21">
            <v>9049948.3778647054</v>
          </cell>
          <cell r="L21">
            <v>9963504.5434425212</v>
          </cell>
          <cell r="M21">
            <v>8310754.1626788555</v>
          </cell>
          <cell r="N21">
            <v>7336071.8662461024</v>
          </cell>
          <cell r="P21">
            <v>73243512.449319765</v>
          </cell>
        </row>
      </sheetData>
      <sheetData sheetId="4"/>
      <sheetData sheetId="5" refreshError="1">
        <row r="3">
          <cell r="C3">
            <v>38078</v>
          </cell>
          <cell r="D3">
            <v>38108</v>
          </cell>
          <cell r="E3">
            <v>38139</v>
          </cell>
          <cell r="F3">
            <v>38169</v>
          </cell>
          <cell r="G3">
            <v>38200</v>
          </cell>
          <cell r="H3">
            <v>38231</v>
          </cell>
          <cell r="I3">
            <v>38261</v>
          </cell>
          <cell r="J3">
            <v>38292</v>
          </cell>
          <cell r="K3">
            <v>38322</v>
          </cell>
          <cell r="L3">
            <v>38353</v>
          </cell>
          <cell r="M3">
            <v>38384</v>
          </cell>
          <cell r="N3">
            <v>38412</v>
          </cell>
        </row>
        <row r="5">
          <cell r="C5">
            <v>559163019</v>
          </cell>
          <cell r="D5">
            <v>496665644</v>
          </cell>
          <cell r="E5">
            <v>378597736</v>
          </cell>
          <cell r="F5">
            <v>465933116</v>
          </cell>
          <cell r="G5">
            <v>207962347</v>
          </cell>
          <cell r="H5">
            <v>170159533</v>
          </cell>
          <cell r="I5">
            <v>452871107</v>
          </cell>
          <cell r="J5">
            <v>735512452</v>
          </cell>
          <cell r="K5">
            <v>804413080.25140655</v>
          </cell>
          <cell r="L5">
            <v>847002085.54167676</v>
          </cell>
          <cell r="M5">
            <v>748526461.22452939</v>
          </cell>
          <cell r="N5">
            <v>743932761.79473531</v>
          </cell>
        </row>
        <row r="6">
          <cell r="C6">
            <v>-1519251</v>
          </cell>
          <cell r="D6">
            <v>-1990239</v>
          </cell>
          <cell r="E6">
            <v>13234</v>
          </cell>
          <cell r="F6">
            <v>5762555</v>
          </cell>
          <cell r="G6">
            <v>-6134398</v>
          </cell>
          <cell r="H6">
            <v>28922335</v>
          </cell>
          <cell r="I6">
            <v>2159366</v>
          </cell>
          <cell r="J6">
            <v>-3975964</v>
          </cell>
          <cell r="K6">
            <v>-2361878.4522654722</v>
          </cell>
          <cell r="L6">
            <v>-2080319.9637478816</v>
          </cell>
          <cell r="M6">
            <v>-1820841.2632631829</v>
          </cell>
          <cell r="N6">
            <v>-1141086.8225507245</v>
          </cell>
        </row>
        <row r="7">
          <cell r="C7">
            <v>-168814007</v>
          </cell>
          <cell r="D7">
            <v>11910388</v>
          </cell>
          <cell r="E7">
            <v>64814653</v>
          </cell>
          <cell r="F7">
            <v>-56427685</v>
          </cell>
          <cell r="G7">
            <v>29032695</v>
          </cell>
          <cell r="H7">
            <v>159578873</v>
          </cell>
          <cell r="I7">
            <v>37328050</v>
          </cell>
          <cell r="J7">
            <v>35312684</v>
          </cell>
          <cell r="K7">
            <v>13576225.834872566</v>
          </cell>
          <cell r="L7">
            <v>22641904</v>
          </cell>
          <cell r="M7">
            <v>22306844</v>
          </cell>
          <cell r="N7">
            <v>24360265</v>
          </cell>
        </row>
        <row r="9">
          <cell r="C9">
            <v>388829761</v>
          </cell>
          <cell r="D9">
            <v>506585793</v>
          </cell>
          <cell r="E9">
            <v>443425623</v>
          </cell>
          <cell r="F9">
            <v>415267986</v>
          </cell>
          <cell r="G9">
            <v>230860644</v>
          </cell>
          <cell r="H9">
            <v>358660741</v>
          </cell>
          <cell r="I9">
            <v>492358523</v>
          </cell>
          <cell r="J9">
            <v>766849172</v>
          </cell>
          <cell r="K9">
            <v>815627427.63401365</v>
          </cell>
          <cell r="L9">
            <v>867563669.5779289</v>
          </cell>
          <cell r="M9">
            <v>769012463.96126616</v>
          </cell>
          <cell r="N9">
            <v>767151939.97218454</v>
          </cell>
        </row>
        <row r="11">
          <cell r="C11">
            <v>7.0639665406485976E-3</v>
          </cell>
          <cell r="D11">
            <v>6.6681067521200182E-3</v>
          </cell>
          <cell r="E11">
            <v>6.8611186420409025E-3</v>
          </cell>
          <cell r="F11">
            <v>6.3950239908259991E-3</v>
          </cell>
          <cell r="G11">
            <v>6.6877089155761666E-3</v>
          </cell>
          <cell r="H11">
            <v>8.1632798263368538E-3</v>
          </cell>
          <cell r="I11">
            <v>9.7611944094708435E-3</v>
          </cell>
          <cell r="J11">
            <v>1.0625721675218568E-2</v>
          </cell>
          <cell r="K11">
            <v>1.0454300500410499E-2</v>
          </cell>
          <cell r="L11">
            <v>1.1334133137668224E-2</v>
          </cell>
          <cell r="M11">
            <v>1.1351600617266698E-2</v>
          </cell>
          <cell r="N11">
            <v>1.0541771842002379E-2</v>
          </cell>
        </row>
        <row r="13">
          <cell r="C13">
            <v>3949908.8569840565</v>
          </cell>
          <cell r="D13">
            <v>3311819.5343024367</v>
          </cell>
          <cell r="E13">
            <v>2597603.9843040803</v>
          </cell>
          <cell r="F13">
            <v>2973767.1840269798</v>
          </cell>
          <cell r="G13">
            <v>1390791.6421360443</v>
          </cell>
          <cell r="H13">
            <v>1389059.8829978004</v>
          </cell>
          <cell r="I13">
            <v>4420562.917859273</v>
          </cell>
          <cell r="J13">
            <v>7815350.6036095563</v>
          </cell>
          <cell r="K13">
            <v>8409576.0674090311</v>
          </cell>
          <cell r="L13">
            <v>9600034.4054120146</v>
          </cell>
          <cell r="M13">
            <v>8496973.4392768238</v>
          </cell>
          <cell r="N13">
            <v>7842369.4406308029</v>
          </cell>
        </row>
        <row r="14">
          <cell r="C14">
            <v>-10731.938230846923</v>
          </cell>
          <cell r="D14">
            <v>-13271.126114232589</v>
          </cell>
          <cell r="E14">
            <v>90.800044108769313</v>
          </cell>
          <cell r="F14">
            <v>36182.184276003027</v>
          </cell>
          <cell r="G14">
            <v>-41025.068196292596</v>
          </cell>
          <cell r="H14">
            <v>236101.11383605635</v>
          </cell>
          <cell r="I14">
            <v>21077.991327201424</v>
          </cell>
          <cell r="J14">
            <v>-42247.486854688716</v>
          </cell>
          <cell r="K14">
            <v>-24691.787085427699</v>
          </cell>
          <cell r="L14">
            <v>-23578.623438067625</v>
          </cell>
          <cell r="M14">
            <v>-20669.462808003016</v>
          </cell>
          <cell r="N14">
            <v>-12029.07693524519</v>
          </cell>
        </row>
        <row r="15">
          <cell r="C15">
            <v>-1192496.4970408182</v>
          </cell>
          <cell r="D15">
            <v>79419.738643169228</v>
          </cell>
          <cell r="E15">
            <v>444701.02397571236</v>
          </cell>
          <cell r="F15">
            <v>-354300.63521098753</v>
          </cell>
          <cell r="G15">
            <v>194162.2131947036</v>
          </cell>
          <cell r="H15">
            <v>1302686.9946704709</v>
          </cell>
          <cell r="I15">
            <v>364366.35297644819</v>
          </cell>
          <cell r="J15">
            <v>375222.75178894389</v>
          </cell>
          <cell r="K15">
            <v>141929.94453919423</v>
          </cell>
          <cell r="L15">
            <v>256626.35442630271</v>
          </cell>
          <cell r="M15">
            <v>253218.38411967189</v>
          </cell>
          <cell r="N15">
            <v>256800.35564071604</v>
          </cell>
        </row>
        <row r="17">
          <cell r="C17">
            <v>2746680.4217123911</v>
          </cell>
          <cell r="D17">
            <v>3377968.1468313737</v>
          </cell>
          <cell r="E17">
            <v>3042395.8083239011</v>
          </cell>
          <cell r="F17">
            <v>2655648.7330919951</v>
          </cell>
          <cell r="G17">
            <v>1543928.7871344555</v>
          </cell>
          <cell r="H17">
            <v>2927847.9915043274</v>
          </cell>
          <cell r="I17">
            <v>4806007.262162922</v>
          </cell>
          <cell r="J17">
            <v>8148325.8685438121</v>
          </cell>
          <cell r="K17">
            <v>8526814.2248627972</v>
          </cell>
          <cell r="L17">
            <v>9833082.1364002489</v>
          </cell>
          <cell r="M17">
            <v>8729522.3605884928</v>
          </cell>
          <cell r="N17">
            <v>8087140.7193362741</v>
          </cell>
        </row>
        <row r="19">
          <cell r="C19">
            <v>22589.309999999998</v>
          </cell>
          <cell r="D19">
            <v>18945.520000000004</v>
          </cell>
          <cell r="E19">
            <v>18200.059999999998</v>
          </cell>
          <cell r="F19">
            <v>63604.83</v>
          </cell>
          <cell r="G19">
            <v>17732.82</v>
          </cell>
          <cell r="H19">
            <v>20761.41</v>
          </cell>
          <cell r="I19">
            <v>17624.840000000004</v>
          </cell>
          <cell r="J19">
            <v>17917.61</v>
          </cell>
          <cell r="K19">
            <v>100325</v>
          </cell>
          <cell r="L19">
            <v>103366</v>
          </cell>
          <cell r="M19">
            <v>40978</v>
          </cell>
          <cell r="N19">
            <v>40128</v>
          </cell>
        </row>
        <row r="21">
          <cell r="C21">
            <v>2769269.7317123911</v>
          </cell>
          <cell r="D21">
            <v>3396913.6668313737</v>
          </cell>
          <cell r="E21">
            <v>3060595.8683239012</v>
          </cell>
          <cell r="F21">
            <v>2719253.5630919952</v>
          </cell>
          <cell r="G21">
            <v>1561661.6071344556</v>
          </cell>
          <cell r="H21">
            <v>2948609.4015043275</v>
          </cell>
          <cell r="I21">
            <v>4823632.1021629218</v>
          </cell>
          <cell r="J21">
            <v>8166243.4785438124</v>
          </cell>
          <cell r="K21">
            <v>8627139.2248627972</v>
          </cell>
          <cell r="L21">
            <v>9936448.1364002489</v>
          </cell>
          <cell r="M21">
            <v>8770500.3605884928</v>
          </cell>
          <cell r="N21">
            <v>8127268.7193362741</v>
          </cell>
        </row>
        <row r="23">
          <cell r="C23">
            <v>0</v>
          </cell>
          <cell r="D23">
            <v>0</v>
          </cell>
          <cell r="E23">
            <v>0</v>
          </cell>
          <cell r="F23">
            <v>0</v>
          </cell>
          <cell r="G23">
            <v>0</v>
          </cell>
          <cell r="H23">
            <v>0</v>
          </cell>
          <cell r="I23">
            <v>0</v>
          </cell>
          <cell r="J23">
            <v>0</v>
          </cell>
          <cell r="K23">
            <v>77963.637970298005</v>
          </cell>
          <cell r="L23">
            <v>83479.073269267887</v>
          </cell>
          <cell r="M23">
            <v>73996.238057357128</v>
          </cell>
          <cell r="N23">
            <v>73817.213942067319</v>
          </cell>
        </row>
        <row r="25">
          <cell r="C25">
            <v>2769269.7317123911</v>
          </cell>
          <cell r="D25">
            <v>3396913.6668313737</v>
          </cell>
          <cell r="E25">
            <v>3060595.8683239012</v>
          </cell>
          <cell r="F25">
            <v>2719253.5630919952</v>
          </cell>
          <cell r="G25">
            <v>1561661.6071344556</v>
          </cell>
          <cell r="H25">
            <v>2948609.4015043275</v>
          </cell>
          <cell r="I25">
            <v>4823632.1021629218</v>
          </cell>
          <cell r="J25">
            <v>8166243.4785438124</v>
          </cell>
          <cell r="K25">
            <v>8705102.8628330957</v>
          </cell>
          <cell r="L25">
            <v>10019927.209669517</v>
          </cell>
          <cell r="M25">
            <v>8844496.5986458492</v>
          </cell>
          <cell r="N25">
            <v>8201085.9332783418</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rint Macros"/>
      <sheetName val="Front"/>
      <sheetName val="Index"/>
      <sheetName val="Income Comp"/>
      <sheetName val="Income collected"/>
      <sheetName val="Income FOC &amp; K"/>
      <sheetName val="Incentive Forecast"/>
      <sheetName val="Data"/>
      <sheetName val="Incentive Graphs"/>
      <sheetName val="Opex Comparators-sensitivities"/>
      <sheetName val="Opex Objective YTD"/>
      <sheetName val="Opex Objective Mth"/>
      <sheetName val="Opex Objective Discrete Mths"/>
      <sheetName val="Opex by FOC"/>
      <sheetName val="Opex subjective"/>
      <sheetName val="Opex Subj by Mth"/>
      <sheetName val="Opex Trend &amp; MAT"/>
      <sheetName val="Capex Comparators FOC"/>
      <sheetName val="Capex Comp"/>
      <sheetName val="Manpower Summary"/>
      <sheetName val="Manpower"/>
      <sheetName val="risk"/>
    </sheetNames>
    <sheetDataSet>
      <sheetData sheetId="0" refreshError="1"/>
      <sheetData sheetId="1" refreshError="1"/>
      <sheetData sheetId="2" refreshError="1"/>
      <sheetData sheetId="3" refreshError="1">
        <row r="1">
          <cell r="A1" t="str">
            <v>Level 2 - Income Analysis Comparators</v>
          </cell>
          <cell r="M1" t="str">
            <v>Month Ended 31 May 2002</v>
          </cell>
        </row>
        <row r="5">
          <cell r="A5" t="str">
            <v>By Charge Type</v>
          </cell>
          <cell r="C5" t="str">
            <v>In Month Performance</v>
          </cell>
          <cell r="H5" t="str">
            <v>Year to Date</v>
          </cell>
          <cell r="M5" t="str">
            <v>Full Year</v>
          </cell>
        </row>
        <row r="6">
          <cell r="C6" t="str">
            <v xml:space="preserve">Collected </v>
          </cell>
          <cell r="D6" t="str">
            <v>Budget</v>
          </cell>
          <cell r="E6" t="str">
            <v>Variance  to      Budget</v>
          </cell>
          <cell r="F6" t="str">
            <v>Variance  Weather     Element</v>
          </cell>
          <cell r="H6" t="str">
            <v>Income 2002/03</v>
          </cell>
          <cell r="I6" t="str">
            <v>Budget</v>
          </cell>
          <cell r="J6" t="str">
            <v>Total Variance</v>
          </cell>
          <cell r="K6" t="str">
            <v>Weather</v>
          </cell>
          <cell r="M6" t="str">
            <v>Latest Forecast Recovery</v>
          </cell>
          <cell r="N6" t="str">
            <v>Budget 2002-03</v>
          </cell>
          <cell r="O6" t="str">
            <v>Forecast Allowable Income</v>
          </cell>
          <cell r="P6" t="str">
            <v>Forecast  (Under)/ Over Recovery to          Budget</v>
          </cell>
          <cell r="Q6" t="str">
            <v>Forecast  (Under)/ Over Recovery to          Allowed</v>
          </cell>
        </row>
        <row r="7">
          <cell r="C7" t="str">
            <v>£m</v>
          </cell>
          <cell r="D7" t="str">
            <v>£m</v>
          </cell>
          <cell r="E7" t="str">
            <v>£m</v>
          </cell>
          <cell r="F7" t="str">
            <v>£m</v>
          </cell>
          <cell r="H7" t="str">
            <v>£m</v>
          </cell>
          <cell r="I7" t="str">
            <v>£m</v>
          </cell>
          <cell r="J7" t="str">
            <v>£m</v>
          </cell>
          <cell r="K7" t="str">
            <v>£m</v>
          </cell>
          <cell r="M7" t="str">
            <v>£m</v>
          </cell>
          <cell r="N7" t="str">
            <v>£m</v>
          </cell>
          <cell r="O7" t="str">
            <v>£m</v>
          </cell>
          <cell r="P7" t="str">
            <v>£m</v>
          </cell>
          <cell r="Q7" t="str">
            <v>£m</v>
          </cell>
        </row>
        <row r="8">
          <cell r="A8" t="str">
            <v>Transportation income</v>
          </cell>
        </row>
        <row r="9">
          <cell r="A9" t="str">
            <v>System Operator (SO)</v>
          </cell>
        </row>
        <row r="10">
          <cell r="A10" t="str">
            <v xml:space="preserve">                  - Cost pass through</v>
          </cell>
        </row>
        <row r="11">
          <cell r="A11" t="str">
            <v xml:space="preserve">                  - Incentive performance </v>
          </cell>
        </row>
        <row r="12">
          <cell r="A12" t="str">
            <v>Total System Operator (SO)</v>
          </cell>
          <cell r="C12">
            <v>8</v>
          </cell>
          <cell r="D12">
            <v>7.6</v>
          </cell>
          <cell r="E12">
            <v>0.40000000000000036</v>
          </cell>
          <cell r="F12">
            <v>-0.1</v>
          </cell>
          <cell r="H12">
            <v>17.100000000000001</v>
          </cell>
          <cell r="I12">
            <v>16.8</v>
          </cell>
          <cell r="J12">
            <v>0.30000000000000071</v>
          </cell>
          <cell r="K12">
            <v>-0.5</v>
          </cell>
          <cell r="M12">
            <v>110.5</v>
          </cell>
          <cell r="N12">
            <v>106.3</v>
          </cell>
          <cell r="O12">
            <v>122.2</v>
          </cell>
          <cell r="P12">
            <v>4.2000000000000028</v>
          </cell>
          <cell r="Q12">
            <v>-11.700000000000003</v>
          </cell>
        </row>
        <row r="14">
          <cell r="A14" t="str">
            <v>Transmission Operator (TO)</v>
          </cell>
          <cell r="C14">
            <v>41.2</v>
          </cell>
          <cell r="D14">
            <v>31.7</v>
          </cell>
          <cell r="E14">
            <v>9.5000000000000036</v>
          </cell>
          <cell r="H14">
            <v>80.5</v>
          </cell>
          <cell r="I14">
            <v>62.8</v>
          </cell>
          <cell r="J14">
            <v>17.700000000000003</v>
          </cell>
          <cell r="M14">
            <v>404.9</v>
          </cell>
          <cell r="N14">
            <v>380.4</v>
          </cell>
          <cell r="O14">
            <v>404.8</v>
          </cell>
          <cell r="P14">
            <v>24.5</v>
          </cell>
          <cell r="Q14">
            <v>9.9999999999965894E-2</v>
          </cell>
        </row>
        <row r="15">
          <cell r="A15" t="str">
            <v>Total Transportation income</v>
          </cell>
          <cell r="C15">
            <v>49.2</v>
          </cell>
          <cell r="D15">
            <v>39.299999999999997</v>
          </cell>
          <cell r="E15">
            <v>9.9000000000000039</v>
          </cell>
          <cell r="F15">
            <v>-0.1</v>
          </cell>
          <cell r="H15">
            <v>97.6</v>
          </cell>
          <cell r="I15">
            <v>79.599999999999994</v>
          </cell>
          <cell r="J15">
            <v>18.000000000000004</v>
          </cell>
          <cell r="K15">
            <v>-0.5</v>
          </cell>
          <cell r="M15">
            <v>515.4</v>
          </cell>
          <cell r="N15">
            <v>486.7</v>
          </cell>
          <cell r="O15">
            <v>527</v>
          </cell>
          <cell r="P15">
            <v>28.700000000000003</v>
          </cell>
          <cell r="Q15">
            <v>-11.600000000000037</v>
          </cell>
        </row>
        <row r="17">
          <cell r="A17" t="str">
            <v>Excluded income</v>
          </cell>
          <cell r="C17">
            <v>0.49805374999999996</v>
          </cell>
          <cell r="D17">
            <v>5.0434E-2</v>
          </cell>
          <cell r="E17">
            <v>0.44761974999999998</v>
          </cell>
          <cell r="F17" t="str">
            <v>n/a</v>
          </cell>
          <cell r="H17">
            <v>0.49805374999999996</v>
          </cell>
          <cell r="I17">
            <v>5.0434E-2</v>
          </cell>
          <cell r="J17">
            <v>0.44761974999999998</v>
          </cell>
          <cell r="K17" t="str">
            <v>n/a</v>
          </cell>
          <cell r="M17">
            <v>0.71499999999999997</v>
          </cell>
          <cell r="N17">
            <v>0.30299999999999999</v>
          </cell>
          <cell r="O17" t="str">
            <v>n/a</v>
          </cell>
          <cell r="P17" t="str">
            <v>n/a</v>
          </cell>
          <cell r="Q17" t="str">
            <v>n/a</v>
          </cell>
        </row>
        <row r="18">
          <cell r="A18" t="str">
            <v>De Minimis income</v>
          </cell>
          <cell r="C18">
            <v>3.9999999999999758E-3</v>
          </cell>
          <cell r="D18">
            <v>3.5310000000000008E-2</v>
          </cell>
          <cell r="E18">
            <v>-3.1310000000000032E-2</v>
          </cell>
          <cell r="F18" t="str">
            <v>n/a</v>
          </cell>
          <cell r="H18">
            <v>0.20399999999999999</v>
          </cell>
          <cell r="I18">
            <v>0.13531000000000001</v>
          </cell>
          <cell r="J18">
            <v>6.8689999999999973E-2</v>
          </cell>
          <cell r="K18" t="str">
            <v>n/a</v>
          </cell>
          <cell r="M18">
            <v>0.623</v>
          </cell>
          <cell r="N18">
            <v>0.81100000000000005</v>
          </cell>
          <cell r="O18" t="str">
            <v>n/a</v>
          </cell>
          <cell r="P18" t="str">
            <v>n/a</v>
          </cell>
          <cell r="Q18" t="str">
            <v>n/a</v>
          </cell>
        </row>
        <row r="19">
          <cell r="A19" t="str">
            <v>Total</v>
          </cell>
          <cell r="C19">
            <v>49.702053749999997</v>
          </cell>
          <cell r="D19">
            <v>39.385744000000003</v>
          </cell>
          <cell r="E19">
            <v>10.316309750000004</v>
          </cell>
          <cell r="F19">
            <v>-0.1</v>
          </cell>
          <cell r="H19">
            <v>98.302053749999985</v>
          </cell>
          <cell r="I19">
            <v>79.785743999999994</v>
          </cell>
          <cell r="J19">
            <v>18.516309750000005</v>
          </cell>
          <cell r="K19">
            <v>-0.5</v>
          </cell>
          <cell r="M19">
            <v>516.73800000000006</v>
          </cell>
          <cell r="N19">
            <v>487.81399999999996</v>
          </cell>
          <cell r="O19">
            <v>527</v>
          </cell>
          <cell r="P19">
            <v>28.700000000000003</v>
          </cell>
          <cell r="Q19">
            <v>-11.600000000000037</v>
          </cell>
        </row>
        <row r="24">
          <cell r="A24" t="str">
            <v>COMMENTS</v>
          </cell>
        </row>
      </sheetData>
      <sheetData sheetId="4" refreshError="1">
        <row r="1">
          <cell r="A1" t="str">
            <v>Level 2 - Income Collected</v>
          </cell>
        </row>
        <row r="5">
          <cell r="C5" t="str">
            <v>Performance In Month</v>
          </cell>
          <cell r="F5" t="str">
            <v>Year to Date</v>
          </cell>
        </row>
        <row r="6">
          <cell r="A6" t="str">
            <v>TRACE</v>
          </cell>
          <cell r="C6" t="str">
            <v xml:space="preserve">Budget         £m                              </v>
          </cell>
          <cell r="D6" t="str">
            <v>Prior Year    £m</v>
          </cell>
          <cell r="F6" t="str">
            <v xml:space="preserve">Budget         £m                              </v>
          </cell>
          <cell r="G6" t="str">
            <v>Prior Year    £m</v>
          </cell>
        </row>
        <row r="8">
          <cell r="A8" t="str">
            <v>Budget @ 35 Year Trend / 2001-02 Income</v>
          </cell>
          <cell r="C8">
            <v>39.299999999999997</v>
          </cell>
          <cell r="D8">
            <v>35</v>
          </cell>
          <cell r="F8">
            <v>79.599999999999994</v>
          </cell>
          <cell r="G8">
            <v>74.099999999999994</v>
          </cell>
        </row>
        <row r="10">
          <cell r="A10" t="str">
            <v>System Operator (SO) Income</v>
          </cell>
        </row>
        <row r="11">
          <cell r="A11" t="str">
            <v>Weather</v>
          </cell>
          <cell r="C11">
            <v>-0.1</v>
          </cell>
          <cell r="D11">
            <v>0.4</v>
          </cell>
          <cell r="F11">
            <v>-0.5</v>
          </cell>
          <cell r="G11">
            <v>-0.6</v>
          </cell>
        </row>
        <row r="13">
          <cell r="A13" t="str">
            <v>Commodity Volume</v>
          </cell>
        </row>
        <row r="14">
          <cell r="A14" t="str">
            <v>Reconciliation Timing</v>
          </cell>
        </row>
        <row r="15">
          <cell r="A15" t="str">
            <v>Corrected Load Growth</v>
          </cell>
          <cell r="C15">
            <v>-0.1</v>
          </cell>
          <cell r="D15">
            <v>0.4</v>
          </cell>
          <cell r="F15">
            <v>-0.5</v>
          </cell>
          <cell r="G15">
            <v>0.4</v>
          </cell>
        </row>
        <row r="17">
          <cell r="A17" t="str">
            <v>Commodity Price</v>
          </cell>
        </row>
        <row r="18">
          <cell r="A18" t="str">
            <v>General Price</v>
          </cell>
          <cell r="C18">
            <v>0.2</v>
          </cell>
          <cell r="D18">
            <v>-0.2</v>
          </cell>
          <cell r="F18">
            <v>0.5</v>
          </cell>
          <cell r="G18">
            <v>1.1000000000000001</v>
          </cell>
        </row>
        <row r="19">
          <cell r="A19" t="str">
            <v>Invoiced and uninvoiced income adjustments</v>
          </cell>
        </row>
        <row r="20">
          <cell r="A20" t="str">
            <v>RGTA Rebalancing</v>
          </cell>
          <cell r="B20" t="str">
            <v>(i)</v>
          </cell>
          <cell r="D20">
            <v>4.9000000000000004</v>
          </cell>
          <cell r="G20">
            <v>10.8</v>
          </cell>
        </row>
        <row r="21">
          <cell r="A21" t="str">
            <v>Other</v>
          </cell>
          <cell r="C21">
            <v>0.4</v>
          </cell>
          <cell r="D21">
            <v>0.3</v>
          </cell>
          <cell r="F21">
            <v>0.7</v>
          </cell>
          <cell r="G21">
            <v>0.6</v>
          </cell>
        </row>
        <row r="23">
          <cell r="A23" t="str">
            <v>Total Variation in Income</v>
          </cell>
          <cell r="C23">
            <v>0.4</v>
          </cell>
          <cell r="D23">
            <v>5.8</v>
          </cell>
          <cell r="F23">
            <v>0.19999999999999996</v>
          </cell>
          <cell r="G23">
            <v>12.3</v>
          </cell>
        </row>
        <row r="25">
          <cell r="A25" t="str">
            <v>Transmission Asset Owner (TO)  Income</v>
          </cell>
        </row>
        <row r="26">
          <cell r="A26" t="str">
            <v>Volumes</v>
          </cell>
          <cell r="C26">
            <v>0.24</v>
          </cell>
          <cell r="D26">
            <v>0.2</v>
          </cell>
          <cell r="F26">
            <v>0.4</v>
          </cell>
          <cell r="G26">
            <v>0.3</v>
          </cell>
        </row>
        <row r="27">
          <cell r="A27" t="str">
            <v>Prices</v>
          </cell>
          <cell r="B27" t="str">
            <v>(ii)</v>
          </cell>
          <cell r="D27">
            <v>2.7</v>
          </cell>
          <cell r="G27">
            <v>5</v>
          </cell>
        </row>
        <row r="28">
          <cell r="A28" t="str">
            <v>Capacity Auction</v>
          </cell>
          <cell r="B28" t="str">
            <v>(iii)</v>
          </cell>
          <cell r="C28">
            <v>10.6</v>
          </cell>
          <cell r="D28">
            <v>-51.8</v>
          </cell>
          <cell r="F28">
            <v>20.6</v>
          </cell>
          <cell r="G28">
            <v>-104.9</v>
          </cell>
        </row>
        <row r="29">
          <cell r="A29" t="str">
            <v>Deferral Auction Surplus</v>
          </cell>
          <cell r="D29">
            <v>58</v>
          </cell>
          <cell r="G29">
            <v>113</v>
          </cell>
        </row>
        <row r="30">
          <cell r="A30" t="str">
            <v>Capacity buybacks</v>
          </cell>
          <cell r="B30" t="str">
            <v>(iv) &amp; (v)</v>
          </cell>
          <cell r="C30">
            <v>-1.3</v>
          </cell>
          <cell r="D30">
            <v>-0.8</v>
          </cell>
          <cell r="F30">
            <v>-3.2</v>
          </cell>
          <cell r="G30">
            <v>-2.2000000000000002</v>
          </cell>
        </row>
        <row r="31">
          <cell r="A31" t="str">
            <v>Total Variation in Income</v>
          </cell>
          <cell r="C31">
            <v>9.5399999999999991</v>
          </cell>
          <cell r="D31">
            <v>8.3000000000000007</v>
          </cell>
          <cell r="F31">
            <v>17.8</v>
          </cell>
          <cell r="G31">
            <v>11.199999999999992</v>
          </cell>
        </row>
        <row r="33">
          <cell r="A33" t="str">
            <v>Total Variation in Income</v>
          </cell>
          <cell r="C33">
            <v>9.94</v>
          </cell>
          <cell r="D33">
            <v>14.100000000000001</v>
          </cell>
          <cell r="F33">
            <v>18</v>
          </cell>
          <cell r="G33">
            <v>23.499999999999993</v>
          </cell>
        </row>
        <row r="34">
          <cell r="A34" t="str">
            <v>Total NT&amp;T Income</v>
          </cell>
          <cell r="C34">
            <v>49.239999999999995</v>
          </cell>
          <cell r="D34">
            <v>49.1</v>
          </cell>
          <cell r="F34">
            <v>97.6</v>
          </cell>
          <cell r="G34">
            <v>97.6</v>
          </cell>
        </row>
        <row r="36">
          <cell r="A36" t="str">
            <v>COMMENTS</v>
          </cell>
        </row>
      </sheetData>
      <sheetData sheetId="5" refreshError="1">
        <row r="1">
          <cell r="A1" t="str">
            <v>LEVEL 2 - Forecast by Form of Control &amp; K SO</v>
          </cell>
        </row>
        <row r="3">
          <cell r="A3" t="str">
            <v xml:space="preserve">2002-3 allowed revenue forecast for NT&amp;T </v>
          </cell>
        </row>
        <row r="4">
          <cell r="B4" t="str">
            <v>TO</v>
          </cell>
          <cell r="C4" t="str">
            <v>TO</v>
          </cell>
          <cell r="D4" t="str">
            <v>SO</v>
          </cell>
          <cell r="E4" t="str">
            <v>Total</v>
          </cell>
        </row>
        <row r="5">
          <cell r="B5" t="str">
            <v>Entry</v>
          </cell>
          <cell r="C5" t="str">
            <v>Exit</v>
          </cell>
          <cell r="D5" t="str">
            <v>Commodity</v>
          </cell>
        </row>
        <row r="6">
          <cell r="B6" t="str">
            <v>£m</v>
          </cell>
          <cell r="C6" t="str">
            <v>£m</v>
          </cell>
          <cell r="D6" t="str">
            <v>£m</v>
          </cell>
          <cell r="E6" t="str">
            <v>£m</v>
          </cell>
        </row>
        <row r="7">
          <cell r="A7" t="str">
            <v xml:space="preserve">Original Forecast Allowed Revenues as at January 2002 </v>
          </cell>
        </row>
        <row r="8">
          <cell r="A8" t="str">
            <v>Total allowed 2002-3 before K</v>
          </cell>
          <cell r="B8">
            <v>199.2</v>
          </cell>
          <cell r="C8">
            <v>199.2</v>
          </cell>
          <cell r="D8">
            <v>107.7</v>
          </cell>
          <cell r="E8">
            <v>506.09999999999997</v>
          </cell>
        </row>
        <row r="9">
          <cell r="A9" t="str">
            <v>Forecast K adjustment as at 31/3/02 (underrecovery b/fwd)</v>
          </cell>
          <cell r="B9">
            <v>3.2</v>
          </cell>
          <cell r="C9">
            <v>3.2</v>
          </cell>
          <cell r="D9">
            <v>0</v>
          </cell>
          <cell r="E9">
            <v>6.4</v>
          </cell>
        </row>
        <row r="10">
          <cell r="A10" t="str">
            <v>Original forecast target "cost pass through" allowed revenue</v>
          </cell>
          <cell r="B10">
            <v>202.39999999999998</v>
          </cell>
          <cell r="C10">
            <v>202.39999999999998</v>
          </cell>
          <cell r="D10">
            <v>107.7</v>
          </cell>
          <cell r="E10">
            <v>512.5</v>
          </cell>
        </row>
        <row r="12">
          <cell r="A12" t="str">
            <v>Change's in Forecast Allowed Revenues since January 2002</v>
          </cell>
        </row>
        <row r="14">
          <cell r="A14" t="str">
            <v>Constrained LNG credits</v>
          </cell>
          <cell r="B14">
            <v>0</v>
          </cell>
          <cell r="C14">
            <v>0</v>
          </cell>
          <cell r="D14">
            <v>5.9</v>
          </cell>
          <cell r="E14">
            <v>5.9</v>
          </cell>
        </row>
        <row r="15">
          <cell r="A15" t="str">
            <v>Impact of forecast Incentive performance included in prices</v>
          </cell>
          <cell r="B15">
            <v>0</v>
          </cell>
          <cell r="C15">
            <v>0</v>
          </cell>
          <cell r="D15">
            <v>8</v>
          </cell>
          <cell r="E15">
            <v>8</v>
          </cell>
        </row>
        <row r="16">
          <cell r="B16">
            <v>0</v>
          </cell>
          <cell r="C16">
            <v>0</v>
          </cell>
          <cell r="D16">
            <v>13.9</v>
          </cell>
          <cell r="E16">
            <v>13.9</v>
          </cell>
        </row>
        <row r="18">
          <cell r="A18" t="str">
            <v>Per July 1 2002 price proposals</v>
          </cell>
          <cell r="B18">
            <v>202.39999999999998</v>
          </cell>
          <cell r="C18">
            <v>202.39999999999998</v>
          </cell>
          <cell r="D18">
            <v>121.60000000000001</v>
          </cell>
          <cell r="E18">
            <v>526.4</v>
          </cell>
        </row>
        <row r="20">
          <cell r="A20" t="str">
            <v>Additional Interruption credits (Pricing consultation 74)</v>
          </cell>
          <cell r="B20">
            <v>0</v>
          </cell>
          <cell r="C20">
            <v>0</v>
          </cell>
          <cell r="D20">
            <v>2.8</v>
          </cell>
          <cell r="E20">
            <v>2.8</v>
          </cell>
        </row>
        <row r="21">
          <cell r="A21" t="str">
            <v>Impact of forecast Incentive performance not included in prices</v>
          </cell>
          <cell r="B21">
            <v>0</v>
          </cell>
          <cell r="C21">
            <v>0</v>
          </cell>
          <cell r="D21">
            <v>-2.2000000000000002</v>
          </cell>
          <cell r="E21">
            <v>-2.2000000000000002</v>
          </cell>
        </row>
        <row r="22">
          <cell r="A22" t="str">
            <v>Unpriced forecast allowed revenue</v>
          </cell>
          <cell r="B22">
            <v>0</v>
          </cell>
          <cell r="C22">
            <v>0</v>
          </cell>
          <cell r="D22">
            <v>0.59999999999999964</v>
          </cell>
          <cell r="E22">
            <v>0.59999999999999964</v>
          </cell>
        </row>
        <row r="24">
          <cell r="A24" t="str">
            <v>Total Forecast Allowed revenue</v>
          </cell>
          <cell r="B24">
            <v>202.39999999999998</v>
          </cell>
          <cell r="C24">
            <v>202.39999999999998</v>
          </cell>
          <cell r="D24">
            <v>122.2</v>
          </cell>
          <cell r="E24">
            <v>527</v>
          </cell>
        </row>
        <row r="26">
          <cell r="A26" t="str">
            <v>Total Forecast recovered revenue</v>
          </cell>
          <cell r="B26">
            <v>205</v>
          </cell>
          <cell r="C26">
            <v>199.9</v>
          </cell>
          <cell r="D26">
            <v>110.5</v>
          </cell>
          <cell r="E26">
            <v>515.4</v>
          </cell>
        </row>
        <row r="28">
          <cell r="A28" t="str">
            <v>K (Under)/0ver recovery</v>
          </cell>
          <cell r="B28">
            <v>2.6000000000000227</v>
          </cell>
          <cell r="C28">
            <v>-2.4999999999999716</v>
          </cell>
          <cell r="D28">
            <v>-11.700000000000003</v>
          </cell>
          <cell r="E28">
            <v>-11.600000000000023</v>
          </cell>
        </row>
        <row r="31">
          <cell r="A31" t="str">
            <v>Incentive</v>
          </cell>
          <cell r="B31" t="str">
            <v>Forecast</v>
          </cell>
          <cell r="C31" t="str">
            <v>Shipper</v>
          </cell>
          <cell r="D31" t="str">
            <v>Transco</v>
          </cell>
          <cell r="E31" t="str">
            <v>Income</v>
          </cell>
          <cell r="G31" t="str">
            <v>Comments</v>
          </cell>
        </row>
        <row r="32">
          <cell r="B32" t="str">
            <v>(Over)/Under spend</v>
          </cell>
          <cell r="C32" t="str">
            <v>share</v>
          </cell>
          <cell r="D32" t="str">
            <v>share</v>
          </cell>
          <cell r="E32" t="str">
            <v>Impact</v>
          </cell>
        </row>
        <row r="33">
          <cell r="B33" t="str">
            <v>£m</v>
          </cell>
          <cell r="C33" t="str">
            <v>£m</v>
          </cell>
          <cell r="D33" t="str">
            <v>£m</v>
          </cell>
          <cell r="E33" t="str">
            <v>£m</v>
          </cell>
        </row>
        <row r="34">
          <cell r="A34" t="str">
            <v>SO Entry capacity investment</v>
          </cell>
          <cell r="B34">
            <v>0</v>
          </cell>
          <cell r="C34">
            <v>0</v>
          </cell>
          <cell r="D34">
            <v>1</v>
          </cell>
          <cell r="E34">
            <v>0</v>
          </cell>
          <cell r="G34" t="str">
            <v>No forecast currently available</v>
          </cell>
        </row>
        <row r="35">
          <cell r="A35" t="str">
            <v>SO Exit capacity;</v>
          </cell>
        </row>
        <row r="36">
          <cell r="A36" t="str">
            <v xml:space="preserve">  (a) Incremental exit capacity</v>
          </cell>
          <cell r="B36">
            <v>0</v>
          </cell>
          <cell r="C36">
            <v>0.75</v>
          </cell>
          <cell r="D36">
            <v>0.25</v>
          </cell>
          <cell r="E36">
            <v>0</v>
          </cell>
          <cell r="G36" t="str">
            <v>No forecast currently available</v>
          </cell>
        </row>
        <row r="37">
          <cell r="A37" t="str">
            <v xml:space="preserve">  (b) Interruptible discounts </v>
          </cell>
          <cell r="B37">
            <v>-6.7</v>
          </cell>
          <cell r="C37">
            <v>0.75</v>
          </cell>
          <cell r="D37">
            <v>0.25</v>
          </cell>
          <cell r="E37">
            <v>-1.7</v>
          </cell>
          <cell r="G37" t="str">
            <v>Full £40.2m included in prices. Therefore only incentive impacts</v>
          </cell>
        </row>
        <row r="38">
          <cell r="A38" t="str">
            <v xml:space="preserve">  (c) Additional Interruption credits &gt; 15 days</v>
          </cell>
          <cell r="B38">
            <v>0.2</v>
          </cell>
          <cell r="C38">
            <v>0.75</v>
          </cell>
          <cell r="D38">
            <v>0.25</v>
          </cell>
          <cell r="E38">
            <v>-0.1</v>
          </cell>
        </row>
        <row r="39">
          <cell r="A39" t="str">
            <v xml:space="preserve">  (d) CLNG credits</v>
          </cell>
          <cell r="B39">
            <v>-0.7</v>
          </cell>
          <cell r="C39">
            <v>0</v>
          </cell>
          <cell r="D39">
            <v>1</v>
          </cell>
          <cell r="E39">
            <v>0</v>
          </cell>
          <cell r="G39" t="str">
            <v>100% sharing factor therefore no impact on income</v>
          </cell>
        </row>
        <row r="40">
          <cell r="A40" t="str">
            <v>SO Capacity buybacks</v>
          </cell>
          <cell r="B40">
            <v>-15.2</v>
          </cell>
          <cell r="C40">
            <v>0.65</v>
          </cell>
          <cell r="D40">
            <v>0.35</v>
          </cell>
          <cell r="E40">
            <v>-5.3199999999999994</v>
          </cell>
          <cell r="G40" t="str">
            <v>Full buyback costs recovered through neutrality. Therefore only incentive impacts</v>
          </cell>
        </row>
        <row r="41">
          <cell r="A41" t="str">
            <v>SO Residual balancing</v>
          </cell>
          <cell r="B41">
            <v>0.8</v>
          </cell>
          <cell r="C41" t="str">
            <v>n/a</v>
          </cell>
          <cell r="D41" t="str">
            <v>n/a</v>
          </cell>
          <cell r="E41">
            <v>0.8</v>
          </cell>
          <cell r="G41" t="str">
            <v>Full costs recovered through neutrality. Therefore only incentive impacts</v>
          </cell>
        </row>
        <row r="42">
          <cell r="A42" t="str">
            <v>SO System balancing gas costs</v>
          </cell>
          <cell r="B42">
            <v>-12.5</v>
          </cell>
          <cell r="C42">
            <v>0.8</v>
          </cell>
          <cell r="D42">
            <v>0.2</v>
          </cell>
          <cell r="E42">
            <v>10</v>
          </cell>
          <cell r="G42" t="str">
            <v>80% share of excess shrinkage costs recovered from shippers</v>
          </cell>
        </row>
        <row r="43">
          <cell r="A43" t="str">
            <v>SO system balancing reserve</v>
          </cell>
          <cell r="B43">
            <v>0.6</v>
          </cell>
          <cell r="C43">
            <v>0</v>
          </cell>
          <cell r="D43">
            <v>1</v>
          </cell>
          <cell r="E43">
            <v>0</v>
          </cell>
          <cell r="G43" t="str">
            <v>100% sharing factor therefore no impact on income</v>
          </cell>
        </row>
        <row r="44">
          <cell r="A44" t="str">
            <v>SO Internal costs</v>
          </cell>
          <cell r="B44">
            <v>-3.2</v>
          </cell>
          <cell r="C44">
            <v>0.65</v>
          </cell>
          <cell r="D44">
            <v>0.35</v>
          </cell>
          <cell r="E44">
            <v>2.1</v>
          </cell>
          <cell r="G44" t="str">
            <v>65% share of excess internal costs recovered from shippers</v>
          </cell>
        </row>
        <row r="46">
          <cell r="A46" t="str">
            <v>Total</v>
          </cell>
          <cell r="B46">
            <v>-36.699999999999996</v>
          </cell>
          <cell r="E46">
            <v>5.7800000000000011</v>
          </cell>
        </row>
        <row r="47">
          <cell r="A47" t="str">
            <v>Impact of incentive performance priced</v>
          </cell>
          <cell r="E47">
            <v>8</v>
          </cell>
        </row>
        <row r="48">
          <cell r="A48" t="str">
            <v>Impact of incentive performance unpriced</v>
          </cell>
          <cell r="E48">
            <v>-2.2000000000000002</v>
          </cell>
        </row>
      </sheetData>
      <sheetData sheetId="6" refreshError="1">
        <row r="1">
          <cell r="I1" t="str">
            <v>Level 2 - Incentive Outcomes</v>
          </cell>
          <cell r="AC1" t="str">
            <v>Month Ended 31 May 2002</v>
          </cell>
        </row>
        <row r="3">
          <cell r="J3" t="str">
            <v>Regulatory View</v>
          </cell>
          <cell r="S3" t="str">
            <v>Price Control Accounting</v>
          </cell>
          <cell r="W3" t="str">
            <v>Financial Accounting</v>
          </cell>
          <cell r="AD3" t="str">
            <v xml:space="preserve"> </v>
          </cell>
        </row>
        <row r="4">
          <cell r="J4" t="str">
            <v>Incentive Analysis &amp; Forecast</v>
          </cell>
          <cell r="K4" t="str">
            <v>Latest Forecast</v>
          </cell>
          <cell r="L4" t="str">
            <v>Allowed Revenue</v>
          </cell>
          <cell r="M4" t="str">
            <v>(Over)/ Under Spend</v>
          </cell>
          <cell r="N4" t="str">
            <v>Transco Share</v>
          </cell>
          <cell r="O4" t="str">
            <v>Shipper Share</v>
          </cell>
          <cell r="P4" t="str">
            <v>Max Gain   (Cap)</v>
          </cell>
          <cell r="Q4" t="str">
            <v>Min Loss (Collar)</v>
          </cell>
          <cell r="S4" t="str">
            <v>Incentive Adjusted Income</v>
          </cell>
          <cell r="T4" t="str">
            <v>Opex</v>
          </cell>
          <cell r="U4" t="str">
            <v>Margin</v>
          </cell>
          <cell r="W4" t="str">
            <v>Pricing Proposal</v>
          </cell>
          <cell r="X4" t="str">
            <v>Reg Opex treated as  -ve income</v>
          </cell>
          <cell r="Y4" t="str">
            <v>Forecast to be Collected in 2002/3</v>
          </cell>
          <cell r="Z4" t="str">
            <v>Opex</v>
          </cell>
          <cell r="AA4" t="str">
            <v>Margin</v>
          </cell>
          <cell r="AC4" t="str">
            <v>K Impact (Over)/ Under-recovery</v>
          </cell>
        </row>
        <row r="5">
          <cell r="S5" t="str">
            <v xml:space="preserve"> </v>
          </cell>
          <cell r="U5" t="str">
            <v>fig a</v>
          </cell>
          <cell r="Y5" t="str">
            <v xml:space="preserve"> </v>
          </cell>
          <cell r="AA5" t="str">
            <v>fig b</v>
          </cell>
          <cell r="AC5" t="str">
            <v xml:space="preserve"> fig a-b</v>
          </cell>
        </row>
        <row r="6">
          <cell r="I6">
            <v>1</v>
          </cell>
          <cell r="J6" t="str">
            <v>SO Entry Capacity Investment</v>
          </cell>
          <cell r="K6" t="e">
            <v>#N/A</v>
          </cell>
          <cell r="L6" t="e">
            <v>#N/A</v>
          </cell>
          <cell r="M6" t="e">
            <v>#N/A</v>
          </cell>
          <cell r="N6">
            <v>1</v>
          </cell>
          <cell r="O6">
            <v>0</v>
          </cell>
          <cell r="P6">
            <v>0.1225</v>
          </cell>
          <cell r="Q6">
            <v>5.2499999999999998E-2</v>
          </cell>
          <cell r="S6" t="e">
            <v>#N/A</v>
          </cell>
          <cell r="T6" t="e">
            <v>#N/A</v>
          </cell>
          <cell r="U6" t="e">
            <v>#N/A</v>
          </cell>
          <cell r="Y6">
            <v>0</v>
          </cell>
          <cell r="Z6">
            <v>0</v>
          </cell>
          <cell r="AA6">
            <v>0</v>
          </cell>
          <cell r="AC6">
            <v>0</v>
          </cell>
        </row>
        <row r="7">
          <cell r="I7">
            <v>2</v>
          </cell>
          <cell r="J7" t="str">
            <v>SO Exit Capacity</v>
          </cell>
        </row>
        <row r="8">
          <cell r="I8" t="str">
            <v>a</v>
          </cell>
          <cell r="J8" t="str">
            <v>Incremental Exit Capacity Investment</v>
          </cell>
          <cell r="K8" t="e">
            <v>#N/A</v>
          </cell>
          <cell r="L8" t="e">
            <v>#N/A</v>
          </cell>
          <cell r="M8" t="e">
            <v>#N/A</v>
          </cell>
          <cell r="N8" t="e">
            <v>#N/A</v>
          </cell>
          <cell r="O8" t="e">
            <v>#N/A</v>
          </cell>
          <cell r="P8">
            <v>10</v>
          </cell>
          <cell r="Q8">
            <v>-2.5</v>
          </cell>
          <cell r="S8">
            <v>41.175000000000004</v>
          </cell>
          <cell r="T8">
            <v>-42.800000000000004</v>
          </cell>
          <cell r="U8">
            <v>-1.625</v>
          </cell>
          <cell r="Y8">
            <v>0</v>
          </cell>
          <cell r="Z8">
            <v>0</v>
          </cell>
          <cell r="AA8">
            <v>0</v>
          </cell>
          <cell r="AC8">
            <v>0.97500000000000009</v>
          </cell>
        </row>
        <row r="9">
          <cell r="I9" t="str">
            <v>b</v>
          </cell>
          <cell r="J9" t="str">
            <v>Interruptible Discounts</v>
          </cell>
          <cell r="K9">
            <v>40.200000000000003</v>
          </cell>
          <cell r="L9">
            <v>33.5</v>
          </cell>
          <cell r="M9">
            <v>-6.7000000000000028</v>
          </cell>
          <cell r="N9">
            <v>0.25</v>
          </cell>
          <cell r="O9">
            <v>0.75</v>
          </cell>
          <cell r="U9">
            <v>0</v>
          </cell>
          <cell r="W9">
            <v>40.200000000000003</v>
          </cell>
          <cell r="X9">
            <v>-40.200000000000003</v>
          </cell>
          <cell r="Y9">
            <v>0</v>
          </cell>
          <cell r="Z9">
            <v>0</v>
          </cell>
          <cell r="AA9">
            <v>0</v>
          </cell>
          <cell r="AD9" t="str">
            <v>Reg Opex treated as -ve income in Fin A/C's</v>
          </cell>
        </row>
        <row r="10">
          <cell r="I10" t="str">
            <v>c</v>
          </cell>
          <cell r="J10" t="str">
            <v>Interruption(incl LDZ) &gt;15days</v>
          </cell>
          <cell r="K10">
            <v>2.6</v>
          </cell>
          <cell r="L10">
            <v>2.8</v>
          </cell>
          <cell r="M10">
            <v>0.2</v>
          </cell>
          <cell r="N10">
            <v>0.25</v>
          </cell>
          <cell r="O10">
            <v>0.75</v>
          </cell>
          <cell r="U10">
            <v>0</v>
          </cell>
          <cell r="W10">
            <v>0</v>
          </cell>
          <cell r="X10">
            <v>-2.6</v>
          </cell>
          <cell r="Y10">
            <v>-2.6</v>
          </cell>
          <cell r="Z10">
            <v>0</v>
          </cell>
          <cell r="AA10">
            <v>-2.6</v>
          </cell>
          <cell r="AD10" t="str">
            <v>Reg Opex treated as -ve income in Fin A/C's</v>
          </cell>
        </row>
        <row r="11">
          <cell r="I11" t="str">
            <v>d</v>
          </cell>
          <cell r="J11" t="str">
            <v>Constrained LNG</v>
          </cell>
          <cell r="K11">
            <v>6.6</v>
          </cell>
          <cell r="L11">
            <v>5.9</v>
          </cell>
          <cell r="M11">
            <v>-0.69999999999999929</v>
          </cell>
          <cell r="N11">
            <v>1</v>
          </cell>
          <cell r="O11">
            <v>0</v>
          </cell>
          <cell r="P11" t="str">
            <v>unlimited</v>
          </cell>
          <cell r="Q11" t="str">
            <v>unlimited</v>
          </cell>
          <cell r="S11">
            <v>5.9</v>
          </cell>
          <cell r="T11">
            <v>-6.6</v>
          </cell>
          <cell r="U11">
            <v>-0.69999999999999929</v>
          </cell>
          <cell r="W11">
            <v>5.9</v>
          </cell>
          <cell r="X11">
            <v>0</v>
          </cell>
          <cell r="Y11">
            <v>5.9</v>
          </cell>
          <cell r="Z11">
            <v>-6.6</v>
          </cell>
          <cell r="AA11">
            <v>-0.69999999999999929</v>
          </cell>
          <cell r="AB11" t="str">
            <v xml:space="preserve"> </v>
          </cell>
          <cell r="AC11">
            <v>0</v>
          </cell>
          <cell r="AD11" t="str">
            <v>Reg &amp; Financial Opex treated the same</v>
          </cell>
        </row>
        <row r="12">
          <cell r="K12">
            <v>49.400000000000006</v>
          </cell>
          <cell r="L12">
            <v>42.199999999999996</v>
          </cell>
          <cell r="M12">
            <v>-7.200000000000002</v>
          </cell>
          <cell r="S12">
            <v>47.075000000000003</v>
          </cell>
          <cell r="T12">
            <v>-49.400000000000006</v>
          </cell>
          <cell r="U12">
            <v>-2.3249999999999993</v>
          </cell>
          <cell r="W12">
            <v>46.1</v>
          </cell>
          <cell r="X12">
            <v>-42.800000000000004</v>
          </cell>
          <cell r="Y12">
            <v>3.3000000000000003</v>
          </cell>
          <cell r="Z12">
            <v>-6.6</v>
          </cell>
          <cell r="AA12">
            <v>-3.2999999999999994</v>
          </cell>
          <cell r="AC12">
            <v>0.97500000000000009</v>
          </cell>
        </row>
        <row r="13">
          <cell r="I13">
            <v>3</v>
          </cell>
          <cell r="J13" t="str">
            <v>SO Capacity Buybacks</v>
          </cell>
          <cell r="K13">
            <v>50.2</v>
          </cell>
          <cell r="L13">
            <v>35</v>
          </cell>
          <cell r="M13">
            <v>-15.200000000000003</v>
          </cell>
          <cell r="N13">
            <v>0.35</v>
          </cell>
          <cell r="O13">
            <v>0.65</v>
          </cell>
          <cell r="P13">
            <v>30</v>
          </cell>
          <cell r="Q13">
            <v>-12.5</v>
          </cell>
          <cell r="S13">
            <v>44.88</v>
          </cell>
          <cell r="T13">
            <v>-50.2</v>
          </cell>
          <cell r="U13">
            <v>-5.32</v>
          </cell>
          <cell r="W13" t="str">
            <v>Through Neutrality</v>
          </cell>
          <cell r="X13">
            <v>0</v>
          </cell>
          <cell r="Y13">
            <v>0</v>
          </cell>
          <cell r="Z13">
            <v>0</v>
          </cell>
          <cell r="AA13">
            <v>0</v>
          </cell>
          <cell r="AC13">
            <v>-5.32</v>
          </cell>
          <cell r="AD13" t="str">
            <v>Neutrality assumed to continue</v>
          </cell>
        </row>
        <row r="14">
          <cell r="I14">
            <v>4</v>
          </cell>
          <cell r="J14" t="str">
            <v>SO Residual Gas Balancing</v>
          </cell>
          <cell r="K14">
            <v>-0.8</v>
          </cell>
          <cell r="L14">
            <v>0</v>
          </cell>
          <cell r="M14">
            <v>0.8</v>
          </cell>
          <cell r="P14">
            <v>3.5</v>
          </cell>
          <cell r="Q14">
            <v>-3.5</v>
          </cell>
          <cell r="S14">
            <v>0</v>
          </cell>
          <cell r="T14">
            <v>0.8</v>
          </cell>
          <cell r="U14">
            <v>0.8</v>
          </cell>
          <cell r="W14">
            <v>0</v>
          </cell>
          <cell r="X14">
            <v>0</v>
          </cell>
          <cell r="Y14">
            <v>0</v>
          </cell>
          <cell r="Z14">
            <v>0</v>
          </cell>
          <cell r="AA14">
            <v>0</v>
          </cell>
          <cell r="AC14">
            <v>0.8</v>
          </cell>
        </row>
        <row r="15">
          <cell r="I15">
            <v>5</v>
          </cell>
          <cell r="J15" t="str">
            <v>SO System Balancing - Gas Costs</v>
          </cell>
          <cell r="K15">
            <v>71.998000000000005</v>
          </cell>
          <cell r="L15">
            <v>59.5</v>
          </cell>
          <cell r="M15">
            <v>-12.498000000000005</v>
          </cell>
          <cell r="N15">
            <v>0.2</v>
          </cell>
          <cell r="O15">
            <v>0.8</v>
          </cell>
          <cell r="P15">
            <v>4</v>
          </cell>
          <cell r="Q15">
            <v>-3</v>
          </cell>
          <cell r="S15">
            <v>69.498400000000004</v>
          </cell>
          <cell r="T15">
            <v>-71.998000000000005</v>
          </cell>
          <cell r="U15">
            <v>-2.4996000000000009</v>
          </cell>
          <cell r="W15">
            <v>65.400000000000006</v>
          </cell>
          <cell r="X15">
            <v>0</v>
          </cell>
          <cell r="Y15">
            <v>65.400000000000006</v>
          </cell>
          <cell r="Z15">
            <v>-71.998000000000005</v>
          </cell>
          <cell r="AA15">
            <v>-6.597999999999999</v>
          </cell>
          <cell r="AC15">
            <v>4.098399999999998</v>
          </cell>
          <cell r="AD15" t="str">
            <v>Pricing proposals based on incentive performance</v>
          </cell>
        </row>
        <row r="16">
          <cell r="I16">
            <v>6</v>
          </cell>
          <cell r="J16" t="str">
            <v>SO System Balancing - Reserves (Op Margins)</v>
          </cell>
          <cell r="K16">
            <v>16.2</v>
          </cell>
          <cell r="L16">
            <v>16.8</v>
          </cell>
          <cell r="M16">
            <v>0.60000000000000142</v>
          </cell>
          <cell r="N16">
            <v>1</v>
          </cell>
          <cell r="O16">
            <v>0</v>
          </cell>
          <cell r="P16" t="str">
            <v>unlimited</v>
          </cell>
          <cell r="Q16" t="str">
            <v>unlimited</v>
          </cell>
          <cell r="S16">
            <v>16.8</v>
          </cell>
          <cell r="T16">
            <v>-16.2</v>
          </cell>
          <cell r="U16">
            <v>0.60000000000000142</v>
          </cell>
          <cell r="W16">
            <v>16.8</v>
          </cell>
          <cell r="X16">
            <v>0</v>
          </cell>
          <cell r="Y16">
            <v>16.8</v>
          </cell>
          <cell r="Z16">
            <v>-16.2</v>
          </cell>
          <cell r="AA16">
            <v>0.60000000000000142</v>
          </cell>
          <cell r="AC16">
            <v>0</v>
          </cell>
          <cell r="AD16" t="str">
            <v>No cost pass-through therefore no K impact</v>
          </cell>
        </row>
        <row r="17">
          <cell r="I17">
            <v>7</v>
          </cell>
          <cell r="J17" t="str">
            <v>SO Internal Costs</v>
          </cell>
        </row>
        <row r="18">
          <cell r="J18" t="str">
            <v>Direct</v>
          </cell>
          <cell r="K18">
            <v>17.045400000000008</v>
          </cell>
          <cell r="L18">
            <v>17.902783620000008</v>
          </cell>
          <cell r="M18">
            <v>0.85738362000000023</v>
          </cell>
          <cell r="N18">
            <v>0.35</v>
          </cell>
          <cell r="O18">
            <v>0.65</v>
          </cell>
          <cell r="P18" t="str">
            <v>unlimited</v>
          </cell>
          <cell r="Q18" t="str">
            <v>unlimited</v>
          </cell>
          <cell r="S18">
            <v>17.345484267000007</v>
          </cell>
          <cell r="T18">
            <v>-17.045400000000008</v>
          </cell>
          <cell r="U18">
            <v>0.30008426699999902</v>
          </cell>
          <cell r="W18">
            <v>17.345484267000007</v>
          </cell>
          <cell r="X18">
            <v>0</v>
          </cell>
          <cell r="Y18">
            <v>17.345484267000007</v>
          </cell>
          <cell r="Z18">
            <v>-17.045400000000008</v>
          </cell>
          <cell r="AA18">
            <v>0.30008426699999902</v>
          </cell>
          <cell r="AC18">
            <v>0</v>
          </cell>
        </row>
        <row r="19">
          <cell r="J19" t="str">
            <v>TM Recharges*</v>
          </cell>
          <cell r="K19">
            <v>12.4</v>
          </cell>
          <cell r="L19">
            <v>7.9822799999999994</v>
          </cell>
          <cell r="M19">
            <v>-4.417720000000001</v>
          </cell>
          <cell r="N19">
            <v>0.35</v>
          </cell>
          <cell r="O19">
            <v>0.65</v>
          </cell>
          <cell r="P19" t="str">
            <v>unlimited</v>
          </cell>
          <cell r="Q19" t="str">
            <v>unlimited</v>
          </cell>
          <cell r="S19">
            <v>10.853797999999999</v>
          </cell>
          <cell r="T19">
            <v>-12.4</v>
          </cell>
          <cell r="U19">
            <v>-1.546202000000001</v>
          </cell>
          <cell r="W19">
            <v>10.853797999999999</v>
          </cell>
          <cell r="X19">
            <v>0</v>
          </cell>
          <cell r="Y19">
            <v>10.853797999999999</v>
          </cell>
          <cell r="Z19">
            <v>-12.4</v>
          </cell>
          <cell r="AA19">
            <v>-1.546202000000001</v>
          </cell>
          <cell r="AC19">
            <v>0</v>
          </cell>
        </row>
        <row r="20">
          <cell r="J20" t="str">
            <v>Depreciation</v>
          </cell>
          <cell r="K20">
            <v>4.4000000000000004</v>
          </cell>
          <cell r="L20">
            <v>4.4112600000000004</v>
          </cell>
          <cell r="M20">
            <v>1.1260000000000048E-2</v>
          </cell>
          <cell r="N20">
            <v>0.35</v>
          </cell>
          <cell r="O20">
            <v>0.65</v>
          </cell>
          <cell r="P20" t="str">
            <v>unlimited</v>
          </cell>
          <cell r="Q20" t="str">
            <v>unlimited</v>
          </cell>
          <cell r="S20">
            <v>4.4039410000000005</v>
          </cell>
          <cell r="T20">
            <v>-4.4000000000000004</v>
          </cell>
          <cell r="U20">
            <v>3.9410000000001943E-3</v>
          </cell>
          <cell r="W20">
            <v>4.4039410000000005</v>
          </cell>
          <cell r="X20">
            <v>0</v>
          </cell>
          <cell r="Y20">
            <v>4.4039410000000005</v>
          </cell>
          <cell r="Z20">
            <v>-4.4000000000000004</v>
          </cell>
          <cell r="AA20">
            <v>3.9410000000001943E-3</v>
          </cell>
          <cell r="AC20">
            <v>0</v>
          </cell>
        </row>
        <row r="21">
          <cell r="J21" t="str">
            <v>Rate of Return</v>
          </cell>
          <cell r="K21">
            <v>1.3</v>
          </cell>
          <cell r="L21">
            <v>1.2603599999999999</v>
          </cell>
          <cell r="M21">
            <v>-3.964000000000012E-2</v>
          </cell>
          <cell r="N21">
            <v>0.35</v>
          </cell>
          <cell r="O21">
            <v>0.65</v>
          </cell>
          <cell r="P21" t="str">
            <v>unlimited</v>
          </cell>
          <cell r="Q21" t="str">
            <v>unlimited</v>
          </cell>
          <cell r="S21">
            <v>1.2861260000000001</v>
          </cell>
          <cell r="T21">
            <v>-1.3</v>
          </cell>
          <cell r="U21">
            <v>-1.3873999999999942E-2</v>
          </cell>
          <cell r="W21">
            <v>1.2861260000000001</v>
          </cell>
          <cell r="X21">
            <v>0</v>
          </cell>
          <cell r="Y21">
            <v>1.2861260000000001</v>
          </cell>
          <cell r="Z21">
            <v>-1.3</v>
          </cell>
          <cell r="AA21">
            <v>-1.3873999999999942E-2</v>
          </cell>
          <cell r="AC21">
            <v>0</v>
          </cell>
        </row>
        <row r="22">
          <cell r="K22">
            <v>35.145400000000002</v>
          </cell>
          <cell r="L22">
            <v>31.556683620000008</v>
          </cell>
          <cell r="M22">
            <v>-3.5887163799999939</v>
          </cell>
          <cell r="N22">
            <v>0.35</v>
          </cell>
          <cell r="O22">
            <v>0.65</v>
          </cell>
          <cell r="P22" t="str">
            <v>unlimited</v>
          </cell>
          <cell r="Q22" t="str">
            <v>unlimited</v>
          </cell>
          <cell r="S22">
            <v>33.889349267000014</v>
          </cell>
          <cell r="T22">
            <v>-35.145400000000002</v>
          </cell>
          <cell r="U22">
            <v>-1.2560507329999879</v>
          </cell>
          <cell r="W22">
            <v>33.889349267000014</v>
          </cell>
          <cell r="X22">
            <v>0</v>
          </cell>
          <cell r="Y22">
            <v>33.889349267000014</v>
          </cell>
          <cell r="Z22">
            <v>-35.145400000000002</v>
          </cell>
          <cell r="AA22">
            <v>-1.2560507329999879</v>
          </cell>
          <cell r="AC22">
            <v>0</v>
          </cell>
          <cell r="AD22" t="str">
            <v>Pricing proposals based on incentive performance</v>
          </cell>
        </row>
        <row r="24">
          <cell r="J24" t="str">
            <v xml:space="preserve">Volume Impact (PC70, St Fergus Compression) </v>
          </cell>
          <cell r="Y24">
            <v>-11.1</v>
          </cell>
          <cell r="AC24">
            <v>11.1</v>
          </cell>
        </row>
        <row r="25">
          <cell r="O25" t="str">
            <v xml:space="preserve">  </v>
          </cell>
        </row>
        <row r="26">
          <cell r="J26" t="str">
            <v>Transco SO Incentives</v>
          </cell>
          <cell r="K26">
            <v>222.14340000000001</v>
          </cell>
          <cell r="L26">
            <v>185.05668362</v>
          </cell>
          <cell r="M26">
            <v>-37.086716380000013</v>
          </cell>
          <cell r="N26" t="str">
            <v xml:space="preserve"> </v>
          </cell>
          <cell r="S26">
            <v>212.14274926700006</v>
          </cell>
          <cell r="T26">
            <v>-222.14340000000001</v>
          </cell>
          <cell r="U26">
            <v>-10.000650732999999</v>
          </cell>
          <cell r="W26">
            <v>162.18934926700004</v>
          </cell>
          <cell r="X26">
            <v>-42.800000000000004</v>
          </cell>
          <cell r="Y26">
            <v>108.28934926700001</v>
          </cell>
          <cell r="Z26">
            <v>-129.94340000000003</v>
          </cell>
          <cell r="AA26">
            <v>-10.554050732999999</v>
          </cell>
          <cell r="AC26">
            <v>0</v>
          </cell>
        </row>
        <row r="27">
          <cell r="J27" t="str">
            <v>Non NT&amp;T Recharges into SO*</v>
          </cell>
          <cell r="K27">
            <v>12.4</v>
          </cell>
          <cell r="L27">
            <v>7.9822799999999994</v>
          </cell>
          <cell r="M27">
            <v>-4.417720000000001</v>
          </cell>
          <cell r="S27">
            <v>10.853797999999999</v>
          </cell>
          <cell r="T27">
            <v>-12.4</v>
          </cell>
          <cell r="U27">
            <v>-1.546202000000001</v>
          </cell>
          <cell r="W27">
            <v>0</v>
          </cell>
          <cell r="X27">
            <v>0</v>
          </cell>
          <cell r="Y27">
            <v>10.853797999999999</v>
          </cell>
          <cell r="Z27">
            <v>-12.4</v>
          </cell>
          <cell r="AA27">
            <v>-1.546202000000001</v>
          </cell>
          <cell r="AC27">
            <v>0</v>
          </cell>
        </row>
        <row r="28">
          <cell r="J28" t="str">
            <v>NT&amp;T Impact</v>
          </cell>
          <cell r="K28">
            <v>209.74340000000001</v>
          </cell>
          <cell r="L28">
            <v>177.07440362</v>
          </cell>
          <cell r="M28">
            <v>-32.66899638000001</v>
          </cell>
          <cell r="S28">
            <v>201.28895126700004</v>
          </cell>
          <cell r="T28">
            <v>-209.74340000000001</v>
          </cell>
          <cell r="U28">
            <v>-8.4544487329999978</v>
          </cell>
          <cell r="W28">
            <v>162.18934926700004</v>
          </cell>
          <cell r="X28">
            <v>-42.800000000000004</v>
          </cell>
          <cell r="Y28">
            <v>97.435551267000008</v>
          </cell>
          <cell r="Z28">
            <v>-117.54340000000002</v>
          </cell>
          <cell r="AA28">
            <v>-9.0078487329999977</v>
          </cell>
          <cell r="AC28">
            <v>11.653399999999998</v>
          </cell>
        </row>
        <row r="29">
          <cell r="J29" t="str">
            <v>*NB presumes Ofgem allows increased SO recharges</v>
          </cell>
        </row>
        <row r="31">
          <cell r="J31" t="str">
            <v>LDZ System Balancing - Gas Costs</v>
          </cell>
          <cell r="K31">
            <v>52.5</v>
          </cell>
          <cell r="L31">
            <v>46</v>
          </cell>
          <cell r="M31">
            <v>-6.5</v>
          </cell>
          <cell r="N31">
            <v>1</v>
          </cell>
          <cell r="O31">
            <v>0</v>
          </cell>
          <cell r="P31" t="str">
            <v>unlimited</v>
          </cell>
          <cell r="Q31" t="str">
            <v>unlimited</v>
          </cell>
          <cell r="S31">
            <v>46</v>
          </cell>
          <cell r="T31">
            <v>-52.5</v>
          </cell>
          <cell r="U31">
            <v>-6.5</v>
          </cell>
          <cell r="W31">
            <v>46</v>
          </cell>
          <cell r="X31">
            <v>0</v>
          </cell>
          <cell r="Y31">
            <v>46</v>
          </cell>
          <cell r="Z31">
            <v>-52.5</v>
          </cell>
          <cell r="AA31">
            <v>-6.5</v>
          </cell>
          <cell r="AC31">
            <v>0</v>
          </cell>
          <cell r="AD31" t="str">
            <v>Pricing proposals based on incentive performance</v>
          </cell>
        </row>
        <row r="32">
          <cell r="J32" t="str">
            <v xml:space="preserve"> </v>
          </cell>
        </row>
      </sheetData>
      <sheetData sheetId="7" refreshError="1"/>
      <sheetData sheetId="8" refreshError="1"/>
      <sheetData sheetId="9" refreshError="1">
        <row r="1">
          <cell r="A1" t="str">
            <v>LEVEL 2 - Opex Sensitivities</v>
          </cell>
          <cell r="J1" t="str">
            <v>DRAFT VIEW AS AT 14/6/02</v>
          </cell>
        </row>
        <row r="3">
          <cell r="F3" t="str">
            <v>Expected</v>
          </cell>
          <cell r="H3" t="str">
            <v>Maximum</v>
          </cell>
          <cell r="J3" t="str">
            <v>Minimum</v>
          </cell>
          <cell r="K3" t="str">
            <v>Basis</v>
          </cell>
        </row>
        <row r="6">
          <cell r="A6" t="str">
            <v>Potential Upside</v>
          </cell>
        </row>
        <row r="8">
          <cell r="A8" t="str">
            <v>Storage Operating Margins  (s.t. SO Incentive)</v>
          </cell>
          <cell r="F8">
            <v>3.1</v>
          </cell>
          <cell r="H8">
            <v>3.9</v>
          </cell>
          <cell r="J8">
            <v>2.6</v>
          </cell>
          <cell r="K8" t="str">
            <v xml:space="preserve">Reduced requirements for Storage in 2002/3. Space only service secured at Rough and Hornsea. Overruns were overbudgeted </v>
          </cell>
        </row>
        <row r="9">
          <cell r="A9" t="str">
            <v>Storage Top Up/SIU</v>
          </cell>
          <cell r="F9">
            <v>3</v>
          </cell>
          <cell r="H9">
            <v>3.2</v>
          </cell>
          <cell r="J9">
            <v>0.1</v>
          </cell>
          <cell r="K9" t="str">
            <v>Calculation methodology changed from undiversified to diversified load curve. Also higher than expected shipper bookings</v>
          </cell>
        </row>
        <row r="10">
          <cell r="A10" t="str">
            <v>Manpower reduction- restructure &amp; vacancy levels</v>
          </cell>
          <cell r="F10">
            <v>0.32599999999999996</v>
          </cell>
          <cell r="H10">
            <v>0.42599999999999993</v>
          </cell>
          <cell r="J10">
            <v>2.9999999999999971E-2</v>
          </cell>
        </row>
        <row r="11">
          <cell r="A11" t="str">
            <v xml:space="preserve">Manpower capitalisation Ulyssess staff costs </v>
          </cell>
          <cell r="F11">
            <v>0.7</v>
          </cell>
          <cell r="H11">
            <v>0.7</v>
          </cell>
          <cell r="J11">
            <v>0.5</v>
          </cell>
          <cell r="K11" t="str">
            <v xml:space="preserve">Implementation of revised accounting policy </v>
          </cell>
        </row>
        <row r="12">
          <cell r="A12" t="str">
            <v>Process and Gas Quality</v>
          </cell>
          <cell r="F12">
            <v>0.4</v>
          </cell>
          <cell r="H12">
            <v>0.5</v>
          </cell>
          <cell r="J12">
            <v>0.1</v>
          </cell>
          <cell r="K12" t="str">
            <v>Drop in workload on compressor baselining. Also reduction in gas mixture costs on FWACV kit calibration.</v>
          </cell>
        </row>
        <row r="13">
          <cell r="F13">
            <v>7.5259999999999998</v>
          </cell>
          <cell r="H13">
            <v>8.7259999999999991</v>
          </cell>
          <cell r="J13">
            <v>3.33</v>
          </cell>
        </row>
        <row r="14">
          <cell r="F14">
            <v>4.8089456869009582E-2</v>
          </cell>
          <cell r="H14">
            <v>5.5757188498402548E-2</v>
          </cell>
          <cell r="J14">
            <v>2.1277955271565497E-2</v>
          </cell>
        </row>
        <row r="15">
          <cell r="A15" t="str">
            <v>Potential Downside</v>
          </cell>
        </row>
        <row r="17">
          <cell r="A17" t="str">
            <v>SO Shrinkage Price (s.t. SO Incentive)</v>
          </cell>
          <cell r="F17">
            <v>2.7</v>
          </cell>
          <cell r="H17">
            <v>-4.0999999999999996</v>
          </cell>
          <cell r="J17">
            <v>5.4</v>
          </cell>
          <cell r="K17" t="str">
            <v>Current view of market (max) Increase in price Oct - Mar (Exp)</v>
          </cell>
        </row>
        <row r="18">
          <cell r="A18" t="str">
            <v>SO Shrinkage Volume (s.t. SO Incentive)</v>
          </cell>
          <cell r="F18">
            <v>-4.7</v>
          </cell>
          <cell r="H18">
            <v>-8.1</v>
          </cell>
          <cell r="J18">
            <v>-4.7</v>
          </cell>
          <cell r="K18" t="str">
            <v>Based on Compressor Usage in 2001&amp; current trend UAG levels</v>
          </cell>
        </row>
        <row r="19">
          <cell r="A19" t="str">
            <v xml:space="preserve"> </v>
          </cell>
          <cell r="F19">
            <v>-2</v>
          </cell>
          <cell r="H19">
            <v>-12.2</v>
          </cell>
          <cell r="J19">
            <v>0.7</v>
          </cell>
        </row>
        <row r="20">
          <cell r="A20" t="str">
            <v>Crop compensation</v>
          </cell>
          <cell r="F20">
            <v>-0.1</v>
          </cell>
          <cell r="H20">
            <v>-0.4</v>
          </cell>
          <cell r="J20">
            <v>0.2</v>
          </cell>
          <cell r="K20" t="str">
            <v>Based on current run rate of expenditure</v>
          </cell>
        </row>
        <row r="21">
          <cell r="A21" t="str">
            <v>Quarry Compensation</v>
          </cell>
          <cell r="F21">
            <v>-0.2</v>
          </cell>
          <cell r="H21">
            <v>-1.4</v>
          </cell>
          <cell r="J21">
            <v>0</v>
          </cell>
          <cell r="K21" t="str">
            <v>Claim close to settlement (£0.2m Whitemoor Haye).</v>
          </cell>
        </row>
        <row r="22">
          <cell r="A22" t="str">
            <v>Contamination Compensation Claim</v>
          </cell>
          <cell r="F22">
            <v>0</v>
          </cell>
          <cell r="H22">
            <v>-2.5</v>
          </cell>
          <cell r="J22">
            <v>0</v>
          </cell>
          <cell r="K22" t="str">
            <v>Contamination caused plant shutdown of 3rd Party - claim now considered less likely.</v>
          </cell>
        </row>
        <row r="23">
          <cell r="A23" t="str">
            <v>Mawdesley to Warrington - Barrier Claim</v>
          </cell>
          <cell r="F23">
            <v>-0.3</v>
          </cell>
          <cell r="H23">
            <v>-0.45</v>
          </cell>
          <cell r="J23">
            <v>0</v>
          </cell>
          <cell r="K23" t="str">
            <v xml:space="preserve">Case currently going to Appeal (June). Commercial settlement expected to cover plaintiffs costs </v>
          </cell>
        </row>
        <row r="24">
          <cell r="A24" t="str">
            <v>Peterhead Power Station - Offtake</v>
          </cell>
          <cell r="F24">
            <v>0</v>
          </cell>
          <cell r="H24">
            <v>-0.1</v>
          </cell>
          <cell r="J24">
            <v>0</v>
          </cell>
          <cell r="K24" t="str">
            <v>Claim notified by telephone re service obligations unfulfilled. Considered unlikely to materialise as a claim.</v>
          </cell>
        </row>
        <row r="25">
          <cell r="A25" t="str">
            <v>ARCA Compensation</v>
          </cell>
          <cell r="F25">
            <v>-0.7</v>
          </cell>
          <cell r="H25">
            <v>-0.7</v>
          </cell>
          <cell r="J25">
            <v>-0.68799999999999994</v>
          </cell>
          <cell r="K25" t="str">
            <v xml:space="preserve">Damhead Creak 0.7m written off. ARCA commitment discharged </v>
          </cell>
        </row>
        <row r="26">
          <cell r="A26" t="str">
            <v>Feasibility Study - write-offs</v>
          </cell>
          <cell r="F26">
            <v>0</v>
          </cell>
          <cell r="H26">
            <v>-0.9</v>
          </cell>
          <cell r="J26">
            <v>0</v>
          </cell>
          <cell r="K26" t="str">
            <v>Max excludes £1.9m Ryther to Scunthorpe potential asset disposal</v>
          </cell>
        </row>
        <row r="27">
          <cell r="A27" t="str">
            <v>Kings Lynn to Wisbech uprating feasibility</v>
          </cell>
          <cell r="F27">
            <v>0</v>
          </cell>
          <cell r="H27">
            <v>-1</v>
          </cell>
          <cell r="J27">
            <v>0</v>
          </cell>
          <cell r="K27" t="str">
            <v>20% possibility of not being able to Update, requiring write-off .</v>
          </cell>
        </row>
        <row r="28">
          <cell r="A28" t="str">
            <v>Langage Exposure</v>
          </cell>
          <cell r="F28">
            <v>0</v>
          </cell>
          <cell r="H28">
            <v>-1</v>
          </cell>
          <cell r="J28">
            <v>0</v>
          </cell>
          <cell r="K28" t="str">
            <v>current exposure if project does not go ahead</v>
          </cell>
        </row>
        <row r="29">
          <cell r="A29" t="str">
            <v>Pipelines &amp; AGI Mtce</v>
          </cell>
          <cell r="F29">
            <v>-0.2</v>
          </cell>
          <cell r="H29">
            <v>-0.2</v>
          </cell>
          <cell r="J29">
            <v>-0.2</v>
          </cell>
          <cell r="K29" t="str">
            <v>Increased costs associated with local gas treatment up to new contract date with Orbital. Also  MIMs nameplate capture.</v>
          </cell>
        </row>
        <row r="30">
          <cell r="A30" t="str">
            <v>Compressor breakdowns/projects</v>
          </cell>
          <cell r="F30">
            <v>-0.3</v>
          </cell>
          <cell r="H30">
            <v>-0.7</v>
          </cell>
          <cell r="J30">
            <v>-0.3</v>
          </cell>
          <cell r="K30" t="str">
            <v>Teeside and Easington contracts underbudgeted. General increase in repairs and maintenance expenditure run rate.</v>
          </cell>
        </row>
        <row r="31">
          <cell r="A31" t="str">
            <v>Gemini</v>
          </cell>
          <cell r="F31">
            <v>-0.7</v>
          </cell>
          <cell r="H31">
            <v>-0.95599999999999996</v>
          </cell>
          <cell r="J31">
            <v>-0.7</v>
          </cell>
          <cell r="K31" t="str">
            <v>not budgeted high probability of occurring</v>
          </cell>
        </row>
        <row r="32">
          <cell r="A32" t="str">
            <v>Audit Fees</v>
          </cell>
          <cell r="F32">
            <v>-0.5</v>
          </cell>
          <cell r="H32">
            <v>-0.5</v>
          </cell>
          <cell r="J32">
            <v>-0.5</v>
          </cell>
          <cell r="K32" t="str">
            <v>New FoC &amp; incentive audit requirements</v>
          </cell>
        </row>
        <row r="33">
          <cell r="A33" t="str">
            <v>Constrained LNG</v>
          </cell>
          <cell r="F33">
            <v>-6.6</v>
          </cell>
          <cell r="H33">
            <v>-6.6</v>
          </cell>
          <cell r="J33">
            <v>-6.6</v>
          </cell>
          <cell r="K33" t="str">
            <v>Change in accounting treatment from negative income to Opex</v>
          </cell>
        </row>
        <row r="34">
          <cell r="A34" t="str">
            <v>Telemetry Telecoms</v>
          </cell>
          <cell r="F34">
            <v>-0.2</v>
          </cell>
          <cell r="H34">
            <v>-0.3</v>
          </cell>
          <cell r="J34">
            <v>0.2</v>
          </cell>
          <cell r="K34" t="str">
            <v>Delay in Ulysses</v>
          </cell>
        </row>
        <row r="35">
          <cell r="A35" t="str">
            <v>Other Revenue</v>
          </cell>
          <cell r="F35">
            <v>-0.5</v>
          </cell>
          <cell r="H35">
            <v>-0.5</v>
          </cell>
          <cell r="J35">
            <v>0</v>
          </cell>
          <cell r="K35" t="str">
            <v>General performance initiatives at risk (e.g. frugality)</v>
          </cell>
        </row>
        <row r="36">
          <cell r="A36" t="str">
            <v xml:space="preserve"> </v>
          </cell>
          <cell r="F36">
            <v>-12.299999999999999</v>
          </cell>
          <cell r="H36">
            <v>-30.405999999999995</v>
          </cell>
          <cell r="J36">
            <v>-7.887999999999999</v>
          </cell>
        </row>
        <row r="37">
          <cell r="F37">
            <v>-7.8594249201277944E-2</v>
          </cell>
          <cell r="H37">
            <v>-0.1942875399361022</v>
          </cell>
          <cell r="J37">
            <v>-5.0402555910543122E-2</v>
          </cell>
        </row>
        <row r="39">
          <cell r="A39" t="str">
            <v xml:space="preserve">Net Potential Impact </v>
          </cell>
          <cell r="F39">
            <v>-4.7739999999999991</v>
          </cell>
          <cell r="H39">
            <v>-21.679999999999996</v>
          </cell>
          <cell r="J39">
            <v>-4.5579999999999989</v>
          </cell>
        </row>
        <row r="40">
          <cell r="F40">
            <v>-3.0504792332268365E-2</v>
          </cell>
          <cell r="H40">
            <v>-0.13853035143769965</v>
          </cell>
          <cell r="J40">
            <v>-2.9124600638977628E-2</v>
          </cell>
        </row>
        <row r="42">
          <cell r="A42" t="str">
            <v>Budget Transfers</v>
          </cell>
        </row>
        <row r="44">
          <cell r="A44" t="str">
            <v>Manpower transferred out to Network Policy (WMid)</v>
          </cell>
          <cell r="F44">
            <v>0.27400000000000002</v>
          </cell>
          <cell r="H44">
            <v>0.27400000000000002</v>
          </cell>
          <cell r="J44">
            <v>0.27400000000000002</v>
          </cell>
          <cell r="K44" t="str">
            <v>out</v>
          </cell>
        </row>
        <row r="45">
          <cell r="A45" t="str">
            <v>Budget transfers out connected with the Offtake transfer</v>
          </cell>
          <cell r="F45">
            <v>0.8</v>
          </cell>
          <cell r="H45">
            <v>0.8</v>
          </cell>
          <cell r="J45">
            <v>0.8</v>
          </cell>
          <cell r="K45" t="str">
            <v>out</v>
          </cell>
        </row>
        <row r="46">
          <cell r="A46" t="str">
            <v>Advantica R&amp;D spend transferred in from LTO</v>
          </cell>
          <cell r="F46">
            <v>-0.25</v>
          </cell>
          <cell r="H46">
            <v>-0.3</v>
          </cell>
          <cell r="J46">
            <v>-0.3</v>
          </cell>
          <cell r="K46" t="str">
            <v>in</v>
          </cell>
        </row>
        <row r="48">
          <cell r="A48" t="str">
            <v>Total Impact including transfers</v>
          </cell>
          <cell r="F48">
            <v>-3.9499999999999993</v>
          </cell>
          <cell r="H48">
            <v>-20.905999999999995</v>
          </cell>
          <cell r="J48">
            <v>-3.7839999999999989</v>
          </cell>
        </row>
        <row r="49">
          <cell r="F49">
            <v>-2.5239616613418527E-2</v>
          </cell>
          <cell r="H49">
            <v>-0.13358466453674117</v>
          </cell>
          <cell r="J49">
            <v>-2.4178913738019163E-2</v>
          </cell>
        </row>
      </sheetData>
      <sheetData sheetId="10" refreshError="1">
        <row r="1">
          <cell r="A1" t="str">
            <v>Level 2 - Opex Analysis Objective (Accountablility)</v>
          </cell>
          <cell r="O1" t="str">
            <v>Month Ended 31 May 2002</v>
          </cell>
        </row>
        <row r="3">
          <cell r="E3" t="str">
            <v>Full Year</v>
          </cell>
          <cell r="I3" t="str">
            <v>Performance Year to Date</v>
          </cell>
        </row>
        <row r="4">
          <cell r="A4" t="str">
            <v>Expenditure (£000's)</v>
          </cell>
          <cell r="C4" t="str">
            <v>Accountable Manager</v>
          </cell>
          <cell r="D4" t="str">
            <v>Finance              Support</v>
          </cell>
          <cell r="E4" t="str">
            <v>Original  Budget
2003</v>
          </cell>
          <cell r="F4" t="str">
            <v>Latest Forecast 2003</v>
          </cell>
          <cell r="G4" t="str">
            <v>APRIL       Forecast     2001</v>
          </cell>
          <cell r="I4" t="str">
            <v>Actuals</v>
          </cell>
          <cell r="J4" t="str">
            <v>Original Budget</v>
          </cell>
          <cell r="K4" t="str">
            <v>Forecast</v>
          </cell>
          <cell r="L4" t="str">
            <v>Variance to Original Budget</v>
          </cell>
          <cell r="M4" t="str">
            <v>Variance to          Forecast</v>
          </cell>
          <cell r="O4" t="str">
            <v>Comments</v>
          </cell>
        </row>
        <row r="6">
          <cell r="A6" t="str">
            <v>Employee Costs</v>
          </cell>
          <cell r="B6">
            <v>0</v>
          </cell>
          <cell r="C6" t="str">
            <v>All</v>
          </cell>
          <cell r="D6" t="str">
            <v>JM/SPP</v>
          </cell>
          <cell r="E6">
            <v>30068.926350000005</v>
          </cell>
          <cell r="F6">
            <v>29687</v>
          </cell>
          <cell r="G6">
            <v>16140</v>
          </cell>
          <cell r="I6">
            <v>4658.4384999999993</v>
          </cell>
          <cell r="J6">
            <v>5070.8308399999987</v>
          </cell>
          <cell r="K6">
            <v>5070.8308399999987</v>
          </cell>
          <cell r="L6">
            <v>412.39233999999942</v>
          </cell>
          <cell r="M6">
            <v>412.39233999999942</v>
          </cell>
          <cell r="O6" t="str">
            <v>Lower than budgeted FTE's - £0.3m and  T&amp;S budget phasing £0.1m underspend.  Full year and phased forecast to be updated for June QRM to reflect latest manpower profile.</v>
          </cell>
        </row>
        <row r="7">
          <cell r="A7" t="str">
            <v>Agency</v>
          </cell>
          <cell r="B7">
            <v>0</v>
          </cell>
          <cell r="C7" t="str">
            <v>All</v>
          </cell>
          <cell r="E7">
            <v>985.60004000000004</v>
          </cell>
          <cell r="F7">
            <v>1004</v>
          </cell>
          <cell r="G7">
            <v>648</v>
          </cell>
          <cell r="I7">
            <v>164.35167999999999</v>
          </cell>
          <cell r="J7">
            <v>206.15933999999999</v>
          </cell>
          <cell r="K7">
            <v>206.15933999999999</v>
          </cell>
          <cell r="L7">
            <v>41.807659999999998</v>
          </cell>
          <cell r="M7">
            <v>41.807659999999998</v>
          </cell>
          <cell r="O7" t="str">
            <v/>
          </cell>
        </row>
        <row r="8">
          <cell r="A8" t="str">
            <v>Capitalisation of Salaries</v>
          </cell>
          <cell r="B8">
            <v>0</v>
          </cell>
          <cell r="C8" t="str">
            <v>Peter Roberts</v>
          </cell>
          <cell r="D8" t="str">
            <v>Gary Adams</v>
          </cell>
          <cell r="E8">
            <v>-2644.6919400000006</v>
          </cell>
          <cell r="F8">
            <v>-3296</v>
          </cell>
          <cell r="G8">
            <v>-1835</v>
          </cell>
          <cell r="I8">
            <v>-508.00646</v>
          </cell>
          <cell r="J8">
            <v>-455.77759999999995</v>
          </cell>
          <cell r="K8">
            <v>-455.77759999999995</v>
          </cell>
          <cell r="L8">
            <v>52.228860000000054</v>
          </cell>
          <cell r="M8">
            <v>52.228860000000054</v>
          </cell>
          <cell r="O8" t="str">
            <v>Ulysses salary capitlisation carried out in line with revised Accounting Policy.</v>
          </cell>
        </row>
        <row r="9">
          <cell r="O9" t="str">
            <v/>
          </cell>
        </row>
        <row r="10">
          <cell r="A10" t="str">
            <v>Total Employee Costs</v>
          </cell>
          <cell r="E10">
            <v>28409.834450000006</v>
          </cell>
          <cell r="F10">
            <v>27395</v>
          </cell>
          <cell r="G10">
            <v>14953</v>
          </cell>
          <cell r="I10">
            <v>4314.7837199999994</v>
          </cell>
          <cell r="J10">
            <v>4821.2125799999985</v>
          </cell>
          <cell r="K10">
            <v>4821.2125799999985</v>
          </cell>
          <cell r="L10">
            <v>506.42885999999947</v>
          </cell>
          <cell r="M10">
            <v>506.42885999999947</v>
          </cell>
          <cell r="O10" t="str">
            <v/>
          </cell>
        </row>
        <row r="11">
          <cell r="O11" t="str">
            <v/>
          </cell>
        </row>
        <row r="12">
          <cell r="A12" t="str">
            <v>Compressor Fuel</v>
          </cell>
          <cell r="B12">
            <v>0</v>
          </cell>
          <cell r="C12" t="str">
            <v>Mike Gilbert</v>
          </cell>
          <cell r="E12">
            <v>52940.857934423977</v>
          </cell>
          <cell r="F12">
            <v>53637.402999999998</v>
          </cell>
          <cell r="I12">
            <v>9152.7088199999998</v>
          </cell>
          <cell r="J12">
            <v>7963.8853061321661</v>
          </cell>
          <cell r="K12">
            <v>9152.7080000000005</v>
          </cell>
          <cell r="L12">
            <v>-1188.8235138678338</v>
          </cell>
          <cell r="M12">
            <v>-8.1999999929394107E-4</v>
          </cell>
          <cell r="O12" t="str">
            <v>Higher than budgeted volumes £1.8m , investigations suggest the reason is due to interconnector on full export to avoid capacity buybacks.  Overspend offset by favourable price variance of £0.6m.  Latest forecast reflects May variances.</v>
          </cell>
        </row>
        <row r="13">
          <cell r="A13" t="str">
            <v>CV Shrinkage</v>
          </cell>
          <cell r="B13">
            <v>0</v>
          </cell>
          <cell r="C13" t="str">
            <v>Mike Gilbert</v>
          </cell>
          <cell r="E13">
            <v>1417.7017245082234</v>
          </cell>
          <cell r="F13">
            <v>349.697</v>
          </cell>
          <cell r="I13">
            <v>-69.3065</v>
          </cell>
          <cell r="J13">
            <v>216.03840580843297</v>
          </cell>
          <cell r="K13">
            <v>-69.306460000000001</v>
          </cell>
          <cell r="L13">
            <v>285.34490580843294</v>
          </cell>
          <cell r="M13">
            <v>3.9999999998485691E-5</v>
          </cell>
          <cell r="O13" t="str">
            <v>Mitigation strategies by Area Control Centres £0.2m and savings on price £0.1m.  Latest forecast reflects May YTD variances.</v>
          </cell>
        </row>
        <row r="14">
          <cell r="A14" t="str">
            <v>UAG</v>
          </cell>
          <cell r="B14">
            <v>0</v>
          </cell>
          <cell r="C14" t="str">
            <v>Mark McGill</v>
          </cell>
          <cell r="E14">
            <v>15334.81507407869</v>
          </cell>
          <cell r="F14">
            <v>17772.216</v>
          </cell>
          <cell r="I14">
            <v>4159.3334400000003</v>
          </cell>
          <cell r="J14">
            <v>2807.605079278987</v>
          </cell>
          <cell r="K14">
            <v>4159.3329999999996</v>
          </cell>
          <cell r="L14">
            <v>-1351.7283607210134</v>
          </cell>
          <cell r="M14">
            <v>-4.400000007080962E-4</v>
          </cell>
          <cell r="O14" t="str">
            <v>Higher than budgeted volumes £1.6m offset by favourable price variance £0.2m.  Over provision of prior year meter error resulting in a £0.3m overspend in previous month offset by reassessment of April UAG £0.3m post April financial close.  Latest forecast</v>
          </cell>
        </row>
        <row r="15">
          <cell r="O15" t="str">
            <v/>
          </cell>
        </row>
        <row r="16">
          <cell r="A16" t="str">
            <v>Total Shrinkage (exe elec comp)</v>
          </cell>
          <cell r="E16">
            <v>69693.374733010889</v>
          </cell>
          <cell r="F16">
            <v>71759.315999999992</v>
          </cell>
          <cell r="G16">
            <v>0</v>
          </cell>
          <cell r="I16">
            <v>13242.73576</v>
          </cell>
          <cell r="J16">
            <v>10987.528791219585</v>
          </cell>
          <cell r="K16">
            <v>13242.734540000001</v>
          </cell>
          <cell r="L16">
            <v>-2255.2069687804142</v>
          </cell>
          <cell r="M16">
            <v>-1.2200000000035516E-3</v>
          </cell>
          <cell r="O16" t="str">
            <v/>
          </cell>
        </row>
        <row r="17">
          <cell r="O17" t="str">
            <v/>
          </cell>
        </row>
        <row r="18">
          <cell r="A18" t="str">
            <v>Shrinkage - Elec Compressor Fuel</v>
          </cell>
          <cell r="C18" t="str">
            <v>Mark McGill</v>
          </cell>
          <cell r="E18">
            <v>542.28099999999995</v>
          </cell>
          <cell r="F18">
            <v>499.61500000000001</v>
          </cell>
          <cell r="I18">
            <v>91.220669999999998</v>
          </cell>
          <cell r="J18">
            <v>44.136000000000003</v>
          </cell>
          <cell r="K18">
            <v>92.594999999999999</v>
          </cell>
          <cell r="L18">
            <v>-47.084669999999996</v>
          </cell>
          <cell r="M18">
            <v>1.3743300000000005</v>
          </cell>
          <cell r="O18" t="str">
            <v/>
          </cell>
        </row>
        <row r="19">
          <cell r="O19" t="str">
            <v/>
          </cell>
        </row>
        <row r="20">
          <cell r="A20" t="str">
            <v>Operating Margins</v>
          </cell>
          <cell r="B20">
            <v>0</v>
          </cell>
          <cell r="C20" t="str">
            <v>Mark Sutton</v>
          </cell>
          <cell r="E20">
            <v>19316.437000000002</v>
          </cell>
          <cell r="F20">
            <v>16220.644</v>
          </cell>
          <cell r="I20">
            <v>2638.5270800000003</v>
          </cell>
          <cell r="J20">
            <v>2863.2469999999998</v>
          </cell>
          <cell r="K20">
            <v>2722.2269999999999</v>
          </cell>
          <cell r="L20">
            <v>224.71991999999955</v>
          </cell>
          <cell r="M20">
            <v>83.699919999999565</v>
          </cell>
          <cell r="O20" t="str">
            <v>Budget variance due to lower than expected volumes and price for Operating Margins.  Forecast underspend due to  one off payment to shipper now due in June.</v>
          </cell>
        </row>
        <row r="21">
          <cell r="A21" t="str">
            <v>SIU</v>
          </cell>
          <cell r="B21">
            <v>0</v>
          </cell>
          <cell r="C21" t="str">
            <v>Mark Sutton</v>
          </cell>
          <cell r="E21">
            <v>2480.5050000000001</v>
          </cell>
          <cell r="F21">
            <v>2422.5819999999999</v>
          </cell>
          <cell r="I21">
            <v>409.28414000000004</v>
          </cell>
          <cell r="J21">
            <v>334.90199999999999</v>
          </cell>
          <cell r="K21">
            <v>406.60299999999995</v>
          </cell>
          <cell r="L21">
            <v>-74.382140000000049</v>
          </cell>
          <cell r="M21">
            <v>-2.6811400000000845</v>
          </cell>
          <cell r="O21" t="str">
            <v>Overspend occuring due to budget phasing.  Latest forecast reflects reduction in full year but increase in YTD position.</v>
          </cell>
        </row>
        <row r="22">
          <cell r="A22" t="str">
            <v>Top Up</v>
          </cell>
          <cell r="B22">
            <v>0</v>
          </cell>
          <cell r="C22" t="str">
            <v>Mike Gilbert</v>
          </cell>
          <cell r="E22">
            <v>3885.6010000000001</v>
          </cell>
          <cell r="F22">
            <v>905.98800000000006</v>
          </cell>
          <cell r="I22">
            <v>158.99733000000015</v>
          </cell>
          <cell r="J22">
            <v>690.83399999999995</v>
          </cell>
          <cell r="K22">
            <v>179.01800000000003</v>
          </cell>
          <cell r="L22">
            <v>531.8366699999998</v>
          </cell>
          <cell r="M22">
            <v>20.020669999999882</v>
          </cell>
          <cell r="O22" t="str">
            <v>Underspend against budget due to change in latest Top Up requiement.  Full year and YTD forecast reduced from budget by £3.5m due to reduction in budgeted volumes by 836Gwh offset by an estimated £0.5m cost on loss of sale of surplus Top Up gas yields.</v>
          </cell>
        </row>
        <row r="23">
          <cell r="A23" t="str">
            <v>CLNG</v>
          </cell>
          <cell r="B23">
            <v>0</v>
          </cell>
          <cell r="C23" t="str">
            <v>Mark Sutton</v>
          </cell>
          <cell r="E23">
            <v>0</v>
          </cell>
          <cell r="F23">
            <v>6601.1239999999998</v>
          </cell>
          <cell r="I23">
            <v>1005.771</v>
          </cell>
          <cell r="J23">
            <v>0</v>
          </cell>
          <cell r="K23">
            <v>1005.771</v>
          </cell>
          <cell r="L23">
            <v>-1005.771</v>
          </cell>
          <cell r="M23">
            <v>0</v>
          </cell>
          <cell r="O23" t="str">
            <v>Change of accounting treatment from negative turnover to opex cost of Constrained LNG which therefore was unbudgeted.  Latest forecast updated to reflect change in treatment.</v>
          </cell>
        </row>
        <row r="24">
          <cell r="A24" t="str">
            <v>Storage Stock Movement Charge</v>
          </cell>
          <cell r="B24">
            <v>0</v>
          </cell>
          <cell r="C24" t="str">
            <v>Mark Sutton</v>
          </cell>
          <cell r="E24">
            <v>0</v>
          </cell>
          <cell r="F24">
            <v>0</v>
          </cell>
          <cell r="I24">
            <v>0</v>
          </cell>
          <cell r="J24">
            <v>0</v>
          </cell>
          <cell r="K24">
            <v>0</v>
          </cell>
          <cell r="L24">
            <v>0</v>
          </cell>
          <cell r="M24">
            <v>0</v>
          </cell>
          <cell r="O24" t="str">
            <v/>
          </cell>
        </row>
        <row r="25">
          <cell r="O25" t="str">
            <v/>
          </cell>
        </row>
        <row r="26">
          <cell r="A26" t="str">
            <v>Total Storage</v>
          </cell>
          <cell r="E26">
            <v>25682.543000000001</v>
          </cell>
          <cell r="F26">
            <v>26150.338</v>
          </cell>
          <cell r="G26">
            <v>0</v>
          </cell>
          <cell r="I26">
            <v>4212.5795500000004</v>
          </cell>
          <cell r="J26">
            <v>3888.9829999999997</v>
          </cell>
          <cell r="K26">
            <v>4313.6189999999997</v>
          </cell>
          <cell r="L26">
            <v>-323.59655000000066</v>
          </cell>
          <cell r="M26">
            <v>101.03944999999936</v>
          </cell>
          <cell r="O26" t="str">
            <v/>
          </cell>
        </row>
        <row r="27">
          <cell r="O27" t="str">
            <v/>
          </cell>
        </row>
        <row r="28">
          <cell r="A28" t="str">
            <v>Telemetry Telecomms costs</v>
          </cell>
          <cell r="B28">
            <v>0</v>
          </cell>
          <cell r="C28" t="str">
            <v>Gloria Cruse</v>
          </cell>
          <cell r="E28">
            <v>1790</v>
          </cell>
          <cell r="F28">
            <v>1601</v>
          </cell>
          <cell r="I28">
            <v>413.05680000000001</v>
          </cell>
          <cell r="J28">
            <v>373.39134000000001</v>
          </cell>
          <cell r="K28">
            <v>373.39134000000001</v>
          </cell>
          <cell r="L28">
            <v>-39.665459999999996</v>
          </cell>
          <cell r="M28">
            <v>-39.665459999999996</v>
          </cell>
          <cell r="O28" t="str">
            <v/>
          </cell>
        </row>
        <row r="29">
          <cell r="A29" t="str">
            <v>Ulysses Telemetry</v>
          </cell>
          <cell r="B29">
            <v>0</v>
          </cell>
          <cell r="C29" t="str">
            <v>Peter Roberts</v>
          </cell>
          <cell r="E29">
            <v>125</v>
          </cell>
          <cell r="F29">
            <v>240</v>
          </cell>
          <cell r="I29">
            <v>0</v>
          </cell>
          <cell r="J29">
            <v>0</v>
          </cell>
          <cell r="K29">
            <v>0</v>
          </cell>
          <cell r="L29">
            <v>0</v>
          </cell>
          <cell r="M29">
            <v>0</v>
          </cell>
          <cell r="O29" t="str">
            <v/>
          </cell>
        </row>
        <row r="30">
          <cell r="A30" t="str">
            <v>Consultancy Legal &amp; Prof.</v>
          </cell>
          <cell r="B30">
            <v>0</v>
          </cell>
          <cell r="C30" t="str">
            <v>All</v>
          </cell>
          <cell r="E30">
            <v>1373.3637099999999</v>
          </cell>
          <cell r="F30">
            <v>1873</v>
          </cell>
          <cell r="I30">
            <v>251.87086000000002</v>
          </cell>
          <cell r="J30">
            <v>223.97265999999999</v>
          </cell>
          <cell r="K30">
            <v>223.97265999999999</v>
          </cell>
          <cell r="L30">
            <v>-27.898200000000031</v>
          </cell>
          <cell r="M30">
            <v>-27.898200000000031</v>
          </cell>
          <cell r="O30" t="str">
            <v/>
          </cell>
        </row>
        <row r="31">
          <cell r="A31" t="str">
            <v>Advantica</v>
          </cell>
          <cell r="B31">
            <v>0</v>
          </cell>
          <cell r="C31" t="str">
            <v>Mark McGill</v>
          </cell>
          <cell r="E31">
            <v>4730.3747999999996</v>
          </cell>
          <cell r="F31">
            <v>4730.3747999999996</v>
          </cell>
          <cell r="I31">
            <v>674.93770999999992</v>
          </cell>
          <cell r="J31">
            <v>777.32060000000001</v>
          </cell>
          <cell r="K31">
            <v>777.32060000000001</v>
          </cell>
          <cell r="L31">
            <v>102.38289000000009</v>
          </cell>
          <cell r="M31">
            <v>102.38289000000009</v>
          </cell>
          <cell r="O31" t="str">
            <v>Actual spend against evenly phased budget supplied by Advantica.</v>
          </cell>
        </row>
        <row r="32">
          <cell r="A32" t="str">
            <v xml:space="preserve">Compressors &amp; Terminals </v>
          </cell>
          <cell r="B32">
            <v>0</v>
          </cell>
          <cell r="C32" t="str">
            <v>Peter Roberts</v>
          </cell>
          <cell r="E32">
            <v>6616.0568999999996</v>
          </cell>
          <cell r="F32">
            <v>7216</v>
          </cell>
          <cell r="I32">
            <v>913.52437999999984</v>
          </cell>
          <cell r="J32">
            <v>641.33148000000006</v>
          </cell>
          <cell r="K32">
            <v>641.33148000000006</v>
          </cell>
          <cell r="L32">
            <v>-272.19289999999978</v>
          </cell>
          <cell r="M32">
            <v>-272.19289999999978</v>
          </cell>
          <cell r="O32" t="str">
            <v>C&amp;T site budgets overspent by £0.2m including £1.0m on site environmental compliance and £0.1m on site electricity.  Review of electricity charges ongoing to identify standard charges to improve forecast accuracy.</v>
          </cell>
        </row>
        <row r="33">
          <cell r="A33" t="str">
            <v>C&amp;T Breakdowns</v>
          </cell>
          <cell r="B33">
            <v>0</v>
          </cell>
          <cell r="C33" t="str">
            <v>Peter Roberts</v>
          </cell>
          <cell r="E33">
            <v>1300</v>
          </cell>
          <cell r="F33">
            <v>1300</v>
          </cell>
          <cell r="I33">
            <v>77.7</v>
          </cell>
          <cell r="J33">
            <v>41.8</v>
          </cell>
          <cell r="K33">
            <v>41.8</v>
          </cell>
          <cell r="L33">
            <v>-35.900000000000006</v>
          </cell>
          <cell r="M33">
            <v>-35.900000000000006</v>
          </cell>
          <cell r="O33" t="str">
            <v/>
          </cell>
        </row>
        <row r="34">
          <cell r="A34" t="str">
            <v>Pipelines &amp; AGI - Projects and Mtce</v>
          </cell>
          <cell r="B34">
            <v>0</v>
          </cell>
          <cell r="C34" t="str">
            <v>Peter Roberts</v>
          </cell>
          <cell r="E34">
            <v>3557.7159100000003</v>
          </cell>
          <cell r="F34">
            <v>3558</v>
          </cell>
          <cell r="I34">
            <v>495.28161999999998</v>
          </cell>
          <cell r="J34">
            <v>421.38614000000001</v>
          </cell>
          <cell r="K34">
            <v>421.38614000000001</v>
          </cell>
          <cell r="L34">
            <v>-73.895479999999964</v>
          </cell>
          <cell r="M34">
            <v>-73.895479999999964</v>
          </cell>
          <cell r="O34" t="str">
            <v/>
          </cell>
        </row>
        <row r="35">
          <cell r="A35" t="str">
            <v>Crop &amp; Quarry Compensation</v>
          </cell>
          <cell r="B35">
            <v>0</v>
          </cell>
          <cell r="C35" t="str">
            <v>Peter Roberts</v>
          </cell>
          <cell r="E35">
            <v>1900</v>
          </cell>
          <cell r="F35">
            <v>2400</v>
          </cell>
          <cell r="I35">
            <v>259.49223000000001</v>
          </cell>
          <cell r="J35">
            <v>120</v>
          </cell>
          <cell r="K35">
            <v>120</v>
          </cell>
          <cell r="L35">
            <v>-139.49223000000001</v>
          </cell>
          <cell r="M35">
            <v>-139.49223000000001</v>
          </cell>
          <cell r="O35" t="str">
            <v>Improved information capture resulting in variance against budget being a phasing issue. Budget phased heavily between Sept '02 and January '03 in line with previous years profile.  Increase in forecast due to £0.3m of quarry claim not included in the bud</v>
          </cell>
        </row>
        <row r="36">
          <cell r="A36" t="str">
            <v>Process &amp; Gas Quality</v>
          </cell>
          <cell r="B36">
            <v>0</v>
          </cell>
          <cell r="C36" t="str">
            <v>Peter Roberts</v>
          </cell>
          <cell r="E36">
            <v>1859.96</v>
          </cell>
          <cell r="F36">
            <v>1860</v>
          </cell>
          <cell r="I36">
            <v>303.18230000000005</v>
          </cell>
          <cell r="J36">
            <v>318.85000000000002</v>
          </cell>
          <cell r="K36">
            <v>318.85000000000002</v>
          </cell>
          <cell r="L36">
            <v>15.667699999999968</v>
          </cell>
          <cell r="M36">
            <v>15.667699999999968</v>
          </cell>
          <cell r="O36" t="str">
            <v/>
          </cell>
        </row>
        <row r="37">
          <cell r="A37" t="str">
            <v>Odorant</v>
          </cell>
          <cell r="B37">
            <v>0</v>
          </cell>
          <cell r="C37" t="str">
            <v>Peter Roberts</v>
          </cell>
          <cell r="D37" t="str">
            <v>Joanne Morton</v>
          </cell>
          <cell r="E37">
            <v>2000.0103000000001</v>
          </cell>
          <cell r="F37">
            <v>2000</v>
          </cell>
          <cell r="G37">
            <v>6348.4</v>
          </cell>
          <cell r="I37">
            <v>360.67840999999999</v>
          </cell>
          <cell r="J37">
            <v>333.33340000000004</v>
          </cell>
          <cell r="K37">
            <v>333.33340000000004</v>
          </cell>
          <cell r="L37">
            <v>-27.345009999999945</v>
          </cell>
          <cell r="M37">
            <v>-27.345009999999945</v>
          </cell>
          <cell r="O37" t="str">
            <v/>
          </cell>
        </row>
        <row r="38">
          <cell r="O38" t="str">
            <v/>
          </cell>
        </row>
        <row r="39">
          <cell r="O39" t="str">
            <v/>
          </cell>
        </row>
        <row r="40">
          <cell r="A40" t="str">
            <v>HOC &amp; Dorking</v>
          </cell>
          <cell r="B40">
            <v>0</v>
          </cell>
          <cell r="C40" t="str">
            <v>Mark McGill</v>
          </cell>
          <cell r="E40">
            <v>4849.0598300000001</v>
          </cell>
          <cell r="F40">
            <v>4849</v>
          </cell>
          <cell r="I40">
            <v>748.86959999999999</v>
          </cell>
          <cell r="J40">
            <v>813.62159999999994</v>
          </cell>
          <cell r="K40">
            <v>813.62159999999994</v>
          </cell>
          <cell r="L40">
            <v>64.751999999999953</v>
          </cell>
          <cell r="M40">
            <v>64.751999999999953</v>
          </cell>
          <cell r="O40" t="str">
            <v/>
          </cell>
        </row>
        <row r="41">
          <cell r="A41" t="str">
            <v>Hinckley 2 Building</v>
          </cell>
          <cell r="B41">
            <v>0</v>
          </cell>
          <cell r="C41" t="str">
            <v>Mark McGill</v>
          </cell>
          <cell r="E41">
            <v>927.09904000000006</v>
          </cell>
          <cell r="F41">
            <v>927</v>
          </cell>
          <cell r="I41">
            <v>148.25162</v>
          </cell>
          <cell r="J41">
            <v>148.81610000000001</v>
          </cell>
          <cell r="K41">
            <v>148.81610000000001</v>
          </cell>
          <cell r="L41">
            <v>0.5644800000000032</v>
          </cell>
          <cell r="M41">
            <v>0.5644800000000032</v>
          </cell>
          <cell r="O41" t="str">
            <v/>
          </cell>
        </row>
        <row r="42">
          <cell r="O42" t="str">
            <v/>
          </cell>
        </row>
        <row r="43">
          <cell r="A43" t="str">
            <v>Total Site Costs</v>
          </cell>
          <cell r="E43">
            <v>5776.1588700000002</v>
          </cell>
          <cell r="F43">
            <v>5776</v>
          </cell>
          <cell r="G43">
            <v>0</v>
          </cell>
          <cell r="I43">
            <v>897.12121999999999</v>
          </cell>
          <cell r="J43">
            <v>962.43769999999995</v>
          </cell>
          <cell r="K43">
            <v>962.43769999999995</v>
          </cell>
          <cell r="L43">
            <v>65.316479999999956</v>
          </cell>
          <cell r="M43">
            <v>65.316479999999956</v>
          </cell>
          <cell r="O43" t="str">
            <v/>
          </cell>
        </row>
        <row r="44">
          <cell r="O44" t="str">
            <v/>
          </cell>
        </row>
        <row r="45">
          <cell r="A45" t="str">
            <v>Pre A Form</v>
          </cell>
          <cell r="B45">
            <v>0</v>
          </cell>
          <cell r="C45" t="str">
            <v>Peter Roberts</v>
          </cell>
          <cell r="E45">
            <v>99</v>
          </cell>
          <cell r="F45">
            <v>99</v>
          </cell>
          <cell r="I45">
            <v>0</v>
          </cell>
          <cell r="J45">
            <v>0</v>
          </cell>
          <cell r="K45">
            <v>0</v>
          </cell>
          <cell r="L45">
            <v>0</v>
          </cell>
          <cell r="M45">
            <v>0</v>
          </cell>
          <cell r="O45" t="str">
            <v/>
          </cell>
        </row>
        <row r="46">
          <cell r="A46" t="str">
            <v>Office Costs</v>
          </cell>
          <cell r="B46">
            <v>0</v>
          </cell>
          <cell r="C46" t="str">
            <v>All</v>
          </cell>
          <cell r="E46">
            <v>395.82708999999994</v>
          </cell>
          <cell r="F46">
            <v>396</v>
          </cell>
          <cell r="I46">
            <v>66.965480000000042</v>
          </cell>
          <cell r="J46">
            <v>55.693469999999998</v>
          </cell>
          <cell r="K46">
            <v>55.693469999999998</v>
          </cell>
          <cell r="L46">
            <v>-11.272010000000044</v>
          </cell>
          <cell r="M46">
            <v>-11.272010000000044</v>
          </cell>
          <cell r="O46" t="str">
            <v/>
          </cell>
        </row>
        <row r="47">
          <cell r="A47" t="str">
            <v>Balancing Incentives Income</v>
          </cell>
          <cell r="B47">
            <v>0</v>
          </cell>
          <cell r="C47" t="str">
            <v>Mark Sutton</v>
          </cell>
          <cell r="E47">
            <v>0</v>
          </cell>
          <cell r="F47">
            <v>0</v>
          </cell>
          <cell r="I47">
            <v>2.2000000000000001E-4</v>
          </cell>
          <cell r="J47">
            <v>0</v>
          </cell>
          <cell r="K47">
            <v>0</v>
          </cell>
          <cell r="L47">
            <v>-2.2000000000000001E-4</v>
          </cell>
          <cell r="M47">
            <v>-2.2000000000000001E-4</v>
          </cell>
          <cell r="O47" t="str">
            <v/>
          </cell>
        </row>
        <row r="48">
          <cell r="A48" t="str">
            <v>Other Revenue Costs</v>
          </cell>
          <cell r="B48">
            <v>0</v>
          </cell>
          <cell r="C48" t="str">
            <v>All</v>
          </cell>
          <cell r="E48">
            <v>1427</v>
          </cell>
          <cell r="F48">
            <v>2686</v>
          </cell>
          <cell r="I48">
            <v>144.56460000000001</v>
          </cell>
          <cell r="J48">
            <v>206.34042999999997</v>
          </cell>
          <cell r="K48">
            <v>206.34042999999997</v>
          </cell>
          <cell r="L48">
            <v>61.775829999999956</v>
          </cell>
          <cell r="M48">
            <v>61.775829999999956</v>
          </cell>
          <cell r="O48" t="str">
            <v/>
          </cell>
        </row>
        <row r="49">
          <cell r="A49" t="str">
            <v>Residual other savings required</v>
          </cell>
          <cell r="B49">
            <v>0</v>
          </cell>
          <cell r="C49" t="str">
            <v>All</v>
          </cell>
          <cell r="E49">
            <v>-778.64300000000003</v>
          </cell>
          <cell r="F49">
            <v>0</v>
          </cell>
          <cell r="I49">
            <v>0</v>
          </cell>
          <cell r="J49">
            <v>-30</v>
          </cell>
          <cell r="K49">
            <v>-30</v>
          </cell>
          <cell r="L49">
            <v>-30</v>
          </cell>
          <cell r="M49">
            <v>-30</v>
          </cell>
          <cell r="O49" t="str">
            <v/>
          </cell>
        </row>
        <row r="50">
          <cell r="A50" t="str">
            <v>Contamination Compensation Claim</v>
          </cell>
          <cell r="B50">
            <v>0</v>
          </cell>
          <cell r="C50" t="str">
            <v>Peter Roberts</v>
          </cell>
          <cell r="E50">
            <v>0</v>
          </cell>
          <cell r="F50">
            <v>1000</v>
          </cell>
          <cell r="I50">
            <v>0</v>
          </cell>
          <cell r="J50">
            <v>0</v>
          </cell>
          <cell r="K50">
            <v>0</v>
          </cell>
          <cell r="L50">
            <v>0</v>
          </cell>
          <cell r="M50">
            <v>0</v>
          </cell>
          <cell r="O50" t="str">
            <v/>
          </cell>
        </row>
        <row r="51">
          <cell r="A51" t="str">
            <v>ARCA</v>
          </cell>
          <cell r="B51">
            <v>0</v>
          </cell>
          <cell r="C51" t="str">
            <v>Simon Griew</v>
          </cell>
          <cell r="E51">
            <v>0</v>
          </cell>
          <cell r="F51">
            <v>0</v>
          </cell>
          <cell r="I51">
            <v>688.22580000000005</v>
          </cell>
          <cell r="J51">
            <v>0</v>
          </cell>
          <cell r="K51">
            <v>0</v>
          </cell>
          <cell r="L51">
            <v>-688.22580000000005</v>
          </cell>
          <cell r="M51">
            <v>-688.22580000000005</v>
          </cell>
          <cell r="O51" t="str">
            <v>Increase in ARCA provision to full invoice value as per advice from Legal.  ARCA commitment discharged.</v>
          </cell>
        </row>
        <row r="52">
          <cell r="O52" t="str">
            <v/>
          </cell>
        </row>
        <row r="53">
          <cell r="A53" t="str">
            <v>NT&amp;T Total</v>
          </cell>
          <cell r="E53">
            <v>156499.85776301092</v>
          </cell>
          <cell r="F53">
            <v>162539.64379999999</v>
          </cell>
          <cell r="G53">
            <v>21301.4</v>
          </cell>
          <cell r="I53">
            <v>27407.921329999997</v>
          </cell>
          <cell r="J53">
            <v>24187.717591219582</v>
          </cell>
          <cell r="K53">
            <v>26916.018339999999</v>
          </cell>
          <cell r="L53">
            <v>-3220.2037387804153</v>
          </cell>
          <cell r="M53">
            <v>-491.90299000000101</v>
          </cell>
          <cell r="O53" t="str">
            <v/>
          </cell>
        </row>
        <row r="54">
          <cell r="O54" t="str">
            <v/>
          </cell>
        </row>
      </sheetData>
      <sheetData sheetId="11" refreshError="1">
        <row r="1">
          <cell r="A1" t="str">
            <v>Level 2 - Opex Analysis Objective (Accountablility)</v>
          </cell>
          <cell r="O1" t="str">
            <v>Month Ended 31 May 2002</v>
          </cell>
        </row>
        <row r="3">
          <cell r="E3" t="str">
            <v>Full Year</v>
          </cell>
          <cell r="I3" t="str">
            <v>Performance in Month</v>
          </cell>
        </row>
        <row r="4">
          <cell r="A4" t="str">
            <v>Expenditure (£000's)</v>
          </cell>
          <cell r="C4" t="str">
            <v>Accountable Manager</v>
          </cell>
          <cell r="D4" t="str">
            <v>Finance              Support</v>
          </cell>
          <cell r="E4" t="str">
            <v>Original  Budget     2003</v>
          </cell>
          <cell r="F4" t="str">
            <v>Latest Forecast 2003</v>
          </cell>
          <cell r="G4" t="str">
            <v>APRIL       Forecast     2001</v>
          </cell>
          <cell r="I4" t="str">
            <v>Actuals</v>
          </cell>
          <cell r="J4" t="str">
            <v>Original Budget</v>
          </cell>
          <cell r="K4" t="str">
            <v>Forecast</v>
          </cell>
          <cell r="L4" t="str">
            <v>Variance to Original Budget</v>
          </cell>
          <cell r="M4" t="str">
            <v>Variance to          Forecast</v>
          </cell>
          <cell r="O4" t="str">
            <v>Comments</v>
          </cell>
        </row>
        <row r="6">
          <cell r="A6" t="str">
            <v>Employee Costs</v>
          </cell>
          <cell r="B6">
            <v>0</v>
          </cell>
          <cell r="C6" t="str">
            <v>All</v>
          </cell>
          <cell r="D6" t="str">
            <v>JM/SPP</v>
          </cell>
          <cell r="E6">
            <v>30068.926350000005</v>
          </cell>
          <cell r="F6">
            <v>29687</v>
          </cell>
          <cell r="G6">
            <v>16140</v>
          </cell>
          <cell r="I6">
            <v>2345.73767</v>
          </cell>
          <cell r="J6">
            <v>2535.5134299999995</v>
          </cell>
          <cell r="K6">
            <v>2535.5134299999995</v>
          </cell>
          <cell r="L6">
            <v>189.77575999999954</v>
          </cell>
          <cell r="M6">
            <v>189.77575999999954</v>
          </cell>
          <cell r="O6" t="str">
            <v>Lower than budgeted FTE's - £0.2m.   Full year and phased forecast to be updated for June QRM to reflect latest manpower profile.</v>
          </cell>
        </row>
        <row r="7">
          <cell r="A7" t="str">
            <v>Agency</v>
          </cell>
          <cell r="B7">
            <v>0</v>
          </cell>
          <cell r="C7" t="str">
            <v>All</v>
          </cell>
          <cell r="E7">
            <v>985.60004000000004</v>
          </cell>
          <cell r="F7">
            <v>1004</v>
          </cell>
          <cell r="G7">
            <v>648</v>
          </cell>
          <cell r="I7">
            <v>70.05198</v>
          </cell>
          <cell r="J7">
            <v>103.07966999999999</v>
          </cell>
          <cell r="K7">
            <v>103.07966999999999</v>
          </cell>
          <cell r="L7">
            <v>33.027689999999993</v>
          </cell>
          <cell r="M7">
            <v>33.027689999999993</v>
          </cell>
          <cell r="O7" t="str">
            <v/>
          </cell>
        </row>
        <row r="8">
          <cell r="A8" t="str">
            <v>Capitalisation of Salaries</v>
          </cell>
          <cell r="B8">
            <v>0</v>
          </cell>
          <cell r="C8" t="str">
            <v>Peter Roberts</v>
          </cell>
          <cell r="D8" t="str">
            <v>Gary Adams</v>
          </cell>
          <cell r="E8">
            <v>-2644.6919400000006</v>
          </cell>
          <cell r="F8">
            <v>-3296</v>
          </cell>
          <cell r="G8">
            <v>-1835</v>
          </cell>
          <cell r="I8">
            <v>-250.37504999999999</v>
          </cell>
          <cell r="J8">
            <v>-227.88879999999997</v>
          </cell>
          <cell r="K8">
            <v>-227.88879999999997</v>
          </cell>
          <cell r="L8">
            <v>22.486250000000013</v>
          </cell>
          <cell r="M8">
            <v>22.486250000000013</v>
          </cell>
          <cell r="O8" t="str">
            <v xml:space="preserve">Ulysses salary capitlisation carried out in line with revised Accounting Policy. </v>
          </cell>
        </row>
        <row r="9">
          <cell r="O9" t="str">
            <v/>
          </cell>
        </row>
        <row r="10">
          <cell r="A10" t="str">
            <v>Total Employee Costs</v>
          </cell>
          <cell r="E10">
            <v>28409.834450000006</v>
          </cell>
          <cell r="F10">
            <v>27395</v>
          </cell>
          <cell r="G10">
            <v>14953</v>
          </cell>
          <cell r="I10">
            <v>2165.4146000000001</v>
          </cell>
          <cell r="J10">
            <v>2410.7042999999994</v>
          </cell>
          <cell r="K10">
            <v>2410.7042999999994</v>
          </cell>
          <cell r="L10">
            <v>245.28969999999956</v>
          </cell>
          <cell r="M10">
            <v>245.28969999999956</v>
          </cell>
          <cell r="O10" t="str">
            <v/>
          </cell>
        </row>
        <row r="11">
          <cell r="O11" t="str">
            <v/>
          </cell>
        </row>
        <row r="12">
          <cell r="A12" t="str">
            <v>Compressor Fuel</v>
          </cell>
          <cell r="B12">
            <v>0</v>
          </cell>
          <cell r="C12" t="str">
            <v>Mike Gilbert</v>
          </cell>
          <cell r="E12">
            <v>52940.857934423977</v>
          </cell>
          <cell r="F12">
            <v>52900.447</v>
          </cell>
          <cell r="I12">
            <v>4540.2503099999994</v>
          </cell>
          <cell r="J12">
            <v>3384.8841357387255</v>
          </cell>
          <cell r="K12">
            <v>4540.25</v>
          </cell>
          <cell r="L12">
            <v>-1155.366174261274</v>
          </cell>
          <cell r="M12">
            <v>-3.0999999944469891E-4</v>
          </cell>
          <cell r="O12" t="str">
            <v>Higher than budgeted volumes £1.4m , investigations suggest the reason is due to interconnector on full export to avoid capacity buybacks.  Overspend offset by favourable price variance of £0.3m.  Latest forecast reflects May variances.</v>
          </cell>
        </row>
        <row r="13">
          <cell r="A13" t="str">
            <v>CV Shrinkage</v>
          </cell>
          <cell r="B13">
            <v>0</v>
          </cell>
          <cell r="C13" t="str">
            <v>Mike Gilbert</v>
          </cell>
          <cell r="E13">
            <v>1417.7017245082234</v>
          </cell>
          <cell r="F13">
            <v>390.24299999999999</v>
          </cell>
          <cell r="I13">
            <v>-17.357330000000001</v>
          </cell>
          <cell r="J13">
            <v>94.529613736148335</v>
          </cell>
          <cell r="K13">
            <v>-17.35726</v>
          </cell>
          <cell r="L13">
            <v>111.88694373614834</v>
          </cell>
          <cell r="M13">
            <v>7.0000000000902673E-5</v>
          </cell>
          <cell r="O13" t="str">
            <v>Mitigation strategies by Area Control Centres £0.1m.  Latest forecast reflects May YTD variances.</v>
          </cell>
        </row>
        <row r="14">
          <cell r="A14" t="str">
            <v>UAG</v>
          </cell>
          <cell r="B14">
            <v>0</v>
          </cell>
          <cell r="C14" t="str">
            <v>Mark McGill</v>
          </cell>
          <cell r="E14">
            <v>15334.81507407869</v>
          </cell>
          <cell r="F14">
            <v>17378.561000000002</v>
          </cell>
          <cell r="I14">
            <v>2052.12743</v>
          </cell>
          <cell r="J14">
            <v>1516.5391839342526</v>
          </cell>
          <cell r="K14">
            <v>2052.127</v>
          </cell>
          <cell r="L14">
            <v>-535.5882460657474</v>
          </cell>
          <cell r="M14">
            <v>-4.3000000005122274E-4</v>
          </cell>
          <cell r="O14" t="str">
            <v>Higher than budgeted volumes £1.0m offset by favourable price variance £0.1m and £0.3m reassessment of April UAG post April financial close.  Latest forecast reflects May YTD variances.</v>
          </cell>
        </row>
        <row r="15">
          <cell r="O15" t="str">
            <v/>
          </cell>
        </row>
        <row r="16">
          <cell r="A16" t="str">
            <v>Total Shrinkage (exe elec comp)</v>
          </cell>
          <cell r="E16">
            <v>69693.374733010889</v>
          </cell>
          <cell r="F16">
            <v>70669.251000000004</v>
          </cell>
          <cell r="G16">
            <v>0</v>
          </cell>
          <cell r="I16">
            <v>6575.0204099999992</v>
          </cell>
          <cell r="J16">
            <v>4995.9529334091267</v>
          </cell>
          <cell r="K16">
            <v>6575.0197399999997</v>
          </cell>
          <cell r="L16">
            <v>-1579.067476590873</v>
          </cell>
          <cell r="M16">
            <v>-6.6999999949501898E-4</v>
          </cell>
          <cell r="O16" t="str">
            <v/>
          </cell>
        </row>
        <row r="17">
          <cell r="O17" t="str">
            <v/>
          </cell>
        </row>
        <row r="18">
          <cell r="A18" t="str">
            <v>Shrinkage - Elec Compressor Fuel</v>
          </cell>
          <cell r="C18" t="str">
            <v>Mark McGill</v>
          </cell>
          <cell r="E18">
            <v>542.28099999999995</v>
          </cell>
          <cell r="F18">
            <v>499.61520000000002</v>
          </cell>
          <cell r="I18">
            <v>24.295999999999999</v>
          </cell>
          <cell r="J18">
            <v>19.82</v>
          </cell>
          <cell r="K18">
            <v>25.669779999999999</v>
          </cell>
          <cell r="L18">
            <v>-4.4759999999999991</v>
          </cell>
          <cell r="M18">
            <v>1.37378</v>
          </cell>
          <cell r="O18" t="str">
            <v/>
          </cell>
        </row>
        <row r="19">
          <cell r="O19" t="str">
            <v/>
          </cell>
        </row>
        <row r="20">
          <cell r="A20" t="str">
            <v>Operating Margins</v>
          </cell>
          <cell r="B20">
            <v>0</v>
          </cell>
          <cell r="C20" t="str">
            <v>Mark Sutton</v>
          </cell>
          <cell r="E20">
            <v>19316.437000000002</v>
          </cell>
          <cell r="F20">
            <v>16220.644</v>
          </cell>
          <cell r="I20">
            <v>1300.60077</v>
          </cell>
          <cell r="J20">
            <v>1503.039</v>
          </cell>
          <cell r="K20">
            <v>1384.3009999999999</v>
          </cell>
          <cell r="L20">
            <v>202.43822999999998</v>
          </cell>
          <cell r="M20">
            <v>83.70022999999992</v>
          </cell>
          <cell r="O20" t="str">
            <v>Budget variance due to lower than expected volumes and price for Operating Margins.  Forecast underspend due to  one off payment to shipper now due in June.</v>
          </cell>
        </row>
        <row r="21">
          <cell r="A21" t="str">
            <v>SIU</v>
          </cell>
          <cell r="B21">
            <v>0</v>
          </cell>
          <cell r="C21" t="str">
            <v>Mark Sutton</v>
          </cell>
          <cell r="E21">
            <v>2480.5050000000001</v>
          </cell>
          <cell r="F21">
            <v>2422.5819999999999</v>
          </cell>
          <cell r="I21">
            <v>246.41701999999998</v>
          </cell>
          <cell r="J21">
            <v>167.77500000000001</v>
          </cell>
          <cell r="K21">
            <v>243.73599999999999</v>
          </cell>
          <cell r="L21">
            <v>-78.642019999999974</v>
          </cell>
          <cell r="M21">
            <v>-2.6810199999999895</v>
          </cell>
          <cell r="O21" t="str">
            <v>Overspend occuring due to budget phasing.  Latest forecast reflects reduction in full year but increase in YTD position.</v>
          </cell>
        </row>
        <row r="22">
          <cell r="A22" t="str">
            <v>Top Up</v>
          </cell>
          <cell r="B22">
            <v>0</v>
          </cell>
          <cell r="C22" t="str">
            <v>Mike Gilbert</v>
          </cell>
          <cell r="E22">
            <v>3885.6010000000001</v>
          </cell>
          <cell r="F22">
            <v>905.98800000000006</v>
          </cell>
          <cell r="I22">
            <v>4.500000000007276E-4</v>
          </cell>
          <cell r="J22">
            <v>355.41500000000002</v>
          </cell>
          <cell r="K22">
            <v>20.021000000000001</v>
          </cell>
          <cell r="L22">
            <v>355.41455000000002</v>
          </cell>
          <cell r="M22">
            <v>20.02055</v>
          </cell>
          <cell r="O22" t="str">
            <v>Underspend against budget due to change in latest Top Up requiement.  Full year and monthly forecast reflect reduction due to change in budgeted volumes by 836Gwh.</v>
          </cell>
        </row>
        <row r="23">
          <cell r="A23" t="str">
            <v>CLNG</v>
          </cell>
          <cell r="B23">
            <v>0</v>
          </cell>
          <cell r="C23" t="str">
            <v>Mark Sutton</v>
          </cell>
          <cell r="E23">
            <v>0</v>
          </cell>
          <cell r="F23">
            <v>6601.1239999999998</v>
          </cell>
          <cell r="I23">
            <v>1005.771</v>
          </cell>
          <cell r="J23">
            <v>0</v>
          </cell>
          <cell r="K23">
            <v>570.57899999999995</v>
          </cell>
          <cell r="L23">
            <v>-1005.771</v>
          </cell>
          <cell r="M23">
            <v>-435.19200000000001</v>
          </cell>
          <cell r="O23" t="str">
            <v>Change of accounting treatment from negative turnover to opex cost of Constrained LNG which therefore is unbudgeted.  Latest forecast updated to reflect change in treatment.  Latest forecast variance due to non transfer of CLNG in April, YTD transfer carr</v>
          </cell>
        </row>
        <row r="24">
          <cell r="A24" t="str">
            <v>Storage Stock Movement Charge</v>
          </cell>
          <cell r="B24">
            <v>0</v>
          </cell>
          <cell r="C24" t="str">
            <v>Mark Sutton</v>
          </cell>
          <cell r="E24">
            <v>0</v>
          </cell>
          <cell r="F24">
            <v>0</v>
          </cell>
          <cell r="I24">
            <v>0</v>
          </cell>
          <cell r="J24">
            <v>0</v>
          </cell>
          <cell r="K24">
            <v>0</v>
          </cell>
          <cell r="L24">
            <v>0</v>
          </cell>
          <cell r="M24">
            <v>0</v>
          </cell>
          <cell r="O24" t="str">
            <v/>
          </cell>
        </row>
        <row r="25">
          <cell r="O25" t="str">
            <v/>
          </cell>
        </row>
        <row r="26">
          <cell r="A26" t="str">
            <v>Total Storage</v>
          </cell>
          <cell r="E26">
            <v>25682.543000000001</v>
          </cell>
          <cell r="F26">
            <v>26150.338</v>
          </cell>
          <cell r="G26">
            <v>0</v>
          </cell>
          <cell r="I26">
            <v>2552.7892400000001</v>
          </cell>
          <cell r="J26">
            <v>2026.229</v>
          </cell>
          <cell r="K26">
            <v>2218.6369999999997</v>
          </cell>
          <cell r="L26">
            <v>-526.56023999999991</v>
          </cell>
          <cell r="M26">
            <v>-334.15224000000006</v>
          </cell>
          <cell r="O26" t="str">
            <v/>
          </cell>
        </row>
        <row r="27">
          <cell r="O27" t="str">
            <v/>
          </cell>
        </row>
        <row r="28">
          <cell r="A28" t="str">
            <v>Telemetry Telecomms costs</v>
          </cell>
          <cell r="B28">
            <v>0</v>
          </cell>
          <cell r="C28" t="str">
            <v>Gloria Cruse</v>
          </cell>
          <cell r="E28">
            <v>1790</v>
          </cell>
          <cell r="F28">
            <v>1601</v>
          </cell>
          <cell r="I28">
            <v>195.33198000000002</v>
          </cell>
          <cell r="J28">
            <v>186.69567000000001</v>
          </cell>
          <cell r="K28">
            <v>186.69567000000001</v>
          </cell>
          <cell r="L28">
            <v>-8.6363100000000088</v>
          </cell>
          <cell r="M28">
            <v>-8.6363100000000088</v>
          </cell>
          <cell r="O28" t="str">
            <v/>
          </cell>
        </row>
        <row r="29">
          <cell r="A29" t="str">
            <v>Ulysses Telemetry</v>
          </cell>
          <cell r="B29">
            <v>0</v>
          </cell>
          <cell r="C29" t="str">
            <v>Peter Roberts</v>
          </cell>
          <cell r="E29">
            <v>125</v>
          </cell>
          <cell r="F29">
            <v>240</v>
          </cell>
          <cell r="I29">
            <v>0</v>
          </cell>
          <cell r="J29">
            <v>0</v>
          </cell>
          <cell r="K29">
            <v>0</v>
          </cell>
          <cell r="L29">
            <v>0</v>
          </cell>
          <cell r="M29">
            <v>0</v>
          </cell>
          <cell r="O29" t="str">
            <v/>
          </cell>
        </row>
        <row r="30">
          <cell r="A30" t="str">
            <v>Consultancy Legal &amp; Prof.</v>
          </cell>
          <cell r="B30">
            <v>0</v>
          </cell>
          <cell r="C30" t="str">
            <v>All</v>
          </cell>
          <cell r="E30">
            <v>1373.3637099999999</v>
          </cell>
          <cell r="F30">
            <v>1873</v>
          </cell>
          <cell r="I30">
            <v>104.87807000000001</v>
          </cell>
          <cell r="J30">
            <v>112.13663000000001</v>
          </cell>
          <cell r="K30">
            <v>112.13663000000001</v>
          </cell>
          <cell r="L30">
            <v>7.2585600000000028</v>
          </cell>
          <cell r="M30">
            <v>7.2585600000000028</v>
          </cell>
          <cell r="O30" t="str">
            <v/>
          </cell>
        </row>
        <row r="31">
          <cell r="A31" t="str">
            <v>Advantica</v>
          </cell>
          <cell r="B31">
            <v>0</v>
          </cell>
          <cell r="C31" t="str">
            <v>Mark McGill</v>
          </cell>
          <cell r="E31">
            <v>4730.3747999999996</v>
          </cell>
          <cell r="F31">
            <v>4730</v>
          </cell>
          <cell r="I31">
            <v>307.37918000000002</v>
          </cell>
          <cell r="J31">
            <v>388.66030000000001</v>
          </cell>
          <cell r="K31">
            <v>388.66030000000001</v>
          </cell>
          <cell r="L31">
            <v>81.281119999999987</v>
          </cell>
          <cell r="M31">
            <v>81.281119999999987</v>
          </cell>
          <cell r="O31" t="str">
            <v/>
          </cell>
        </row>
        <row r="32">
          <cell r="A32" t="str">
            <v xml:space="preserve">Compressors &amp; Terminals </v>
          </cell>
          <cell r="B32">
            <v>0</v>
          </cell>
          <cell r="C32" t="str">
            <v>Peter Roberts</v>
          </cell>
          <cell r="E32">
            <v>6616.0568999999996</v>
          </cell>
          <cell r="F32">
            <v>7216</v>
          </cell>
          <cell r="I32">
            <v>465.34058999999996</v>
          </cell>
          <cell r="J32">
            <v>304.56028999999995</v>
          </cell>
          <cell r="K32">
            <v>304.56028999999995</v>
          </cell>
          <cell r="L32">
            <v>-160.78030000000001</v>
          </cell>
          <cell r="M32">
            <v>-160.78030000000001</v>
          </cell>
          <cell r="O32" t="str">
            <v>C&amp;T site environmental compliance budget overspent £0.1m.  Forecast to be updated for June QRM.</v>
          </cell>
        </row>
        <row r="33">
          <cell r="A33" t="str">
            <v>C&amp;T Breakdowns</v>
          </cell>
          <cell r="B33">
            <v>0</v>
          </cell>
          <cell r="C33" t="str">
            <v>Peter Roberts</v>
          </cell>
          <cell r="E33">
            <v>1300</v>
          </cell>
          <cell r="F33">
            <v>1300</v>
          </cell>
          <cell r="I33">
            <v>55.94</v>
          </cell>
          <cell r="J33">
            <v>25</v>
          </cell>
          <cell r="K33">
            <v>25</v>
          </cell>
          <cell r="L33">
            <v>-30.939999999999998</v>
          </cell>
          <cell r="M33">
            <v>-30.939999999999998</v>
          </cell>
          <cell r="O33" t="str">
            <v/>
          </cell>
        </row>
        <row r="34">
          <cell r="A34" t="str">
            <v>Pipelines &amp; AGI - Projects and Mtce</v>
          </cell>
          <cell r="B34">
            <v>0</v>
          </cell>
          <cell r="C34" t="str">
            <v>Peter Roberts</v>
          </cell>
          <cell r="E34">
            <v>3557.7159100000003</v>
          </cell>
          <cell r="F34">
            <v>3558</v>
          </cell>
          <cell r="I34">
            <v>284.52524</v>
          </cell>
          <cell r="J34">
            <v>210.69307000000001</v>
          </cell>
          <cell r="K34">
            <v>210.69307000000001</v>
          </cell>
          <cell r="L34">
            <v>-73.832169999999991</v>
          </cell>
          <cell r="M34">
            <v>-73.832169999999991</v>
          </cell>
          <cell r="O34" t="str">
            <v/>
          </cell>
        </row>
        <row r="35">
          <cell r="A35" t="str">
            <v>Crop &amp; Quarry Compensation</v>
          </cell>
          <cell r="B35">
            <v>0</v>
          </cell>
          <cell r="C35" t="str">
            <v>Peter Roberts</v>
          </cell>
          <cell r="E35">
            <v>1900</v>
          </cell>
          <cell r="F35">
            <v>2400</v>
          </cell>
          <cell r="I35">
            <v>52.607320000000001</v>
          </cell>
          <cell r="J35">
            <v>60</v>
          </cell>
          <cell r="K35">
            <v>60</v>
          </cell>
          <cell r="L35">
            <v>7.3926799999999986</v>
          </cell>
          <cell r="M35">
            <v>7.3926799999999986</v>
          </cell>
          <cell r="O35" t="str">
            <v/>
          </cell>
        </row>
        <row r="36">
          <cell r="A36" t="str">
            <v>Process &amp; Gas Quality</v>
          </cell>
          <cell r="B36">
            <v>0</v>
          </cell>
          <cell r="C36" t="str">
            <v>Peter Roberts</v>
          </cell>
          <cell r="E36">
            <v>1859.96</v>
          </cell>
          <cell r="F36">
            <v>1860</v>
          </cell>
          <cell r="I36">
            <v>114.04246999999999</v>
          </cell>
          <cell r="J36">
            <v>159.42500000000001</v>
          </cell>
          <cell r="K36">
            <v>159.42500000000001</v>
          </cell>
          <cell r="L36">
            <v>45.382530000000017</v>
          </cell>
          <cell r="M36">
            <v>45.382530000000017</v>
          </cell>
          <cell r="O36" t="str">
            <v/>
          </cell>
        </row>
        <row r="37">
          <cell r="A37" t="str">
            <v>Odorant</v>
          </cell>
          <cell r="B37">
            <v>0</v>
          </cell>
          <cell r="C37" t="str">
            <v>Peter Roberts</v>
          </cell>
          <cell r="D37" t="str">
            <v>Joanne Morton</v>
          </cell>
          <cell r="E37">
            <v>2000.0103000000001</v>
          </cell>
          <cell r="F37">
            <v>2000</v>
          </cell>
          <cell r="G37">
            <v>6348.4</v>
          </cell>
          <cell r="I37">
            <v>194.05578</v>
          </cell>
          <cell r="J37">
            <v>166.66670000000002</v>
          </cell>
          <cell r="K37">
            <v>166.66670000000002</v>
          </cell>
          <cell r="L37">
            <v>-27.389079999999979</v>
          </cell>
          <cell r="M37">
            <v>-27.389079999999979</v>
          </cell>
          <cell r="O37" t="str">
            <v/>
          </cell>
        </row>
        <row r="38">
          <cell r="O38" t="str">
            <v/>
          </cell>
        </row>
        <row r="39">
          <cell r="O39" t="str">
            <v/>
          </cell>
        </row>
        <row r="40">
          <cell r="A40" t="str">
            <v>HOC &amp; Dorking</v>
          </cell>
          <cell r="B40">
            <v>0</v>
          </cell>
          <cell r="C40" t="str">
            <v>Mark McGill</v>
          </cell>
          <cell r="E40">
            <v>4849.0598300000001</v>
          </cell>
          <cell r="F40">
            <v>4849</v>
          </cell>
          <cell r="I40">
            <v>371.43440000000004</v>
          </cell>
          <cell r="J40">
            <v>456.89330000000001</v>
          </cell>
          <cell r="K40">
            <v>456.89330000000001</v>
          </cell>
          <cell r="L40">
            <v>85.458899999999971</v>
          </cell>
          <cell r="M40">
            <v>85.458899999999971</v>
          </cell>
          <cell r="O40" t="str">
            <v/>
          </cell>
        </row>
        <row r="41">
          <cell r="A41" t="str">
            <v>Hinckley 2 Building</v>
          </cell>
          <cell r="B41">
            <v>0</v>
          </cell>
          <cell r="C41" t="str">
            <v>Mark McGill</v>
          </cell>
          <cell r="E41">
            <v>927.09904000000006</v>
          </cell>
          <cell r="F41">
            <v>927</v>
          </cell>
          <cell r="I41">
            <v>83.320859999999996</v>
          </cell>
          <cell r="J41">
            <v>74.408050000000003</v>
          </cell>
          <cell r="K41">
            <v>74.408050000000003</v>
          </cell>
          <cell r="L41">
            <v>-8.9128099999999932</v>
          </cell>
          <cell r="M41">
            <v>-8.9128099999999932</v>
          </cell>
          <cell r="O41" t="str">
            <v/>
          </cell>
        </row>
        <row r="42">
          <cell r="O42" t="str">
            <v/>
          </cell>
        </row>
        <row r="43">
          <cell r="A43" t="str">
            <v>Total Site Costs</v>
          </cell>
          <cell r="E43">
            <v>5776.1588700000002</v>
          </cell>
          <cell r="F43">
            <v>5776</v>
          </cell>
          <cell r="G43">
            <v>0</v>
          </cell>
          <cell r="I43">
            <v>454.75526000000002</v>
          </cell>
          <cell r="J43">
            <v>531.30134999999996</v>
          </cell>
          <cell r="K43">
            <v>531.30134999999996</v>
          </cell>
          <cell r="L43">
            <v>76.546089999999978</v>
          </cell>
          <cell r="M43">
            <v>76.546089999999978</v>
          </cell>
          <cell r="O43" t="str">
            <v/>
          </cell>
        </row>
        <row r="44">
          <cell r="O44" t="str">
            <v/>
          </cell>
        </row>
        <row r="45">
          <cell r="A45" t="str">
            <v>Pre A Form</v>
          </cell>
          <cell r="B45">
            <v>0</v>
          </cell>
          <cell r="C45" t="str">
            <v>Peter Roberts</v>
          </cell>
          <cell r="E45">
            <v>99</v>
          </cell>
          <cell r="F45">
            <v>99</v>
          </cell>
          <cell r="I45">
            <v>0</v>
          </cell>
          <cell r="J45">
            <v>0</v>
          </cell>
          <cell r="K45">
            <v>0</v>
          </cell>
          <cell r="L45">
            <v>0</v>
          </cell>
          <cell r="M45">
            <v>0</v>
          </cell>
          <cell r="O45" t="str">
            <v/>
          </cell>
        </row>
        <row r="46">
          <cell r="A46" t="str">
            <v>Office Costs</v>
          </cell>
          <cell r="B46">
            <v>0</v>
          </cell>
          <cell r="C46" t="str">
            <v>All</v>
          </cell>
          <cell r="E46">
            <v>395.82708999999994</v>
          </cell>
          <cell r="F46">
            <v>396.4</v>
          </cell>
          <cell r="I46">
            <v>39.249669999999966</v>
          </cell>
          <cell r="J46">
            <v>29.934200000000001</v>
          </cell>
          <cell r="K46">
            <v>29.934200000000001</v>
          </cell>
          <cell r="L46">
            <v>-9.3154699999999657</v>
          </cell>
          <cell r="M46">
            <v>-9.3154699999999657</v>
          </cell>
          <cell r="O46" t="str">
            <v/>
          </cell>
        </row>
        <row r="47">
          <cell r="A47" t="str">
            <v>Balancing Incentives Income</v>
          </cell>
          <cell r="B47">
            <v>0</v>
          </cell>
          <cell r="C47" t="str">
            <v>Mark Sutton</v>
          </cell>
          <cell r="E47">
            <v>0</v>
          </cell>
          <cell r="F47">
            <v>0</v>
          </cell>
          <cell r="I47">
            <v>-1.7999999999999998E-4</v>
          </cell>
          <cell r="J47">
            <v>0</v>
          </cell>
          <cell r="K47">
            <v>0</v>
          </cell>
          <cell r="L47">
            <v>1.7999999999999998E-4</v>
          </cell>
          <cell r="M47">
            <v>1.7999999999999998E-4</v>
          </cell>
          <cell r="O47" t="str">
            <v/>
          </cell>
        </row>
        <row r="48">
          <cell r="A48" t="str">
            <v>Other Revenue Costs</v>
          </cell>
          <cell r="B48">
            <v>0</v>
          </cell>
          <cell r="C48" t="str">
            <v>All</v>
          </cell>
          <cell r="E48">
            <v>1427</v>
          </cell>
          <cell r="F48">
            <v>2686</v>
          </cell>
          <cell r="I48">
            <v>57.303019999999997</v>
          </cell>
          <cell r="J48">
            <v>114.09764999999999</v>
          </cell>
          <cell r="K48">
            <v>114.09764999999999</v>
          </cell>
          <cell r="L48">
            <v>56.794629999999991</v>
          </cell>
          <cell r="M48">
            <v>56.794629999999991</v>
          </cell>
          <cell r="O48" t="str">
            <v/>
          </cell>
        </row>
        <row r="49">
          <cell r="A49" t="str">
            <v>Residual other savings required</v>
          </cell>
          <cell r="B49">
            <v>0</v>
          </cell>
          <cell r="C49" t="str">
            <v>All</v>
          </cell>
          <cell r="E49">
            <v>-778.64300000000003</v>
          </cell>
          <cell r="F49">
            <v>0</v>
          </cell>
          <cell r="I49">
            <v>0</v>
          </cell>
          <cell r="J49">
            <v>-15</v>
          </cell>
          <cell r="K49">
            <v>-15</v>
          </cell>
          <cell r="L49">
            <v>-15</v>
          </cell>
          <cell r="M49">
            <v>-15</v>
          </cell>
          <cell r="O49" t="str">
            <v/>
          </cell>
        </row>
        <row r="50">
          <cell r="A50" t="str">
            <v>Contamination Compensation Claim</v>
          </cell>
          <cell r="B50">
            <v>0</v>
          </cell>
          <cell r="C50" t="str">
            <v>Peter Roberts</v>
          </cell>
          <cell r="E50">
            <v>0</v>
          </cell>
          <cell r="F50">
            <v>1000</v>
          </cell>
          <cell r="I50">
            <v>0</v>
          </cell>
          <cell r="J50">
            <v>0</v>
          </cell>
          <cell r="K50">
            <v>0</v>
          </cell>
          <cell r="L50">
            <v>0</v>
          </cell>
          <cell r="M50">
            <v>0</v>
          </cell>
          <cell r="O50" t="str">
            <v/>
          </cell>
        </row>
        <row r="51">
          <cell r="A51" t="str">
            <v>ARCA</v>
          </cell>
          <cell r="B51">
            <v>0</v>
          </cell>
          <cell r="C51" t="str">
            <v>Simon Griew</v>
          </cell>
          <cell r="E51">
            <v>0</v>
          </cell>
          <cell r="F51">
            <v>0</v>
          </cell>
          <cell r="I51">
            <v>0</v>
          </cell>
          <cell r="J51">
            <v>0</v>
          </cell>
          <cell r="K51">
            <v>0</v>
          </cell>
          <cell r="L51">
            <v>0</v>
          </cell>
          <cell r="M51">
            <v>0</v>
          </cell>
          <cell r="O51" t="str">
            <v/>
          </cell>
        </row>
        <row r="52">
          <cell r="O52" t="str">
            <v/>
          </cell>
        </row>
        <row r="53">
          <cell r="A53" t="str">
            <v>NT&amp;T Total</v>
          </cell>
          <cell r="E53">
            <v>156499.85776301092</v>
          </cell>
          <cell r="F53">
            <v>161449.6042</v>
          </cell>
          <cell r="G53">
            <v>21301.4</v>
          </cell>
          <cell r="I53">
            <v>13642.92865</v>
          </cell>
          <cell r="J53">
            <v>11726.877093409124</v>
          </cell>
          <cell r="K53">
            <v>13504.201679999998</v>
          </cell>
          <cell r="L53">
            <v>-1916.0515565908729</v>
          </cell>
          <cell r="M53">
            <v>-138.72696999999999</v>
          </cell>
          <cell r="O53" t="str">
            <v/>
          </cell>
        </row>
        <row r="54">
          <cell r="O54" t="str">
            <v/>
          </cell>
        </row>
      </sheetData>
      <sheetData sheetId="12" refreshError="1">
        <row r="2">
          <cell r="A2" t="str">
            <v>NT&amp;T Financial Performance - Discrete Month Actuals 2003</v>
          </cell>
        </row>
        <row r="5">
          <cell r="G5" t="str">
            <v>Discrete Months</v>
          </cell>
          <cell r="K5" t="str">
            <v>Discrete Months</v>
          </cell>
        </row>
        <row r="6">
          <cell r="A6" t="str">
            <v>Expenditure (£000's)</v>
          </cell>
          <cell r="C6" t="str">
            <v>Accountable Manager</v>
          </cell>
          <cell r="D6" t="str">
            <v>Finance              Support</v>
          </cell>
          <cell r="E6" t="str">
            <v>APRIL       Forecast     2001</v>
          </cell>
          <cell r="G6">
            <v>37257</v>
          </cell>
          <cell r="H6">
            <v>37288</v>
          </cell>
          <cell r="I6">
            <v>37316</v>
          </cell>
          <cell r="K6">
            <v>37347</v>
          </cell>
          <cell r="L6">
            <v>37377</v>
          </cell>
          <cell r="M6">
            <v>37408</v>
          </cell>
          <cell r="N6">
            <v>37438</v>
          </cell>
          <cell r="O6">
            <v>37469</v>
          </cell>
          <cell r="P6">
            <v>37500</v>
          </cell>
          <cell r="Q6">
            <v>37530</v>
          </cell>
          <cell r="R6">
            <v>37561</v>
          </cell>
          <cell r="S6">
            <v>37591</v>
          </cell>
          <cell r="T6">
            <v>37622</v>
          </cell>
          <cell r="U6">
            <v>37653</v>
          </cell>
          <cell r="V6">
            <v>37681</v>
          </cell>
        </row>
        <row r="8">
          <cell r="A8" t="str">
            <v>Employee Costs</v>
          </cell>
          <cell r="C8" t="str">
            <v>All</v>
          </cell>
          <cell r="D8" t="str">
            <v>JM/SPP</v>
          </cell>
          <cell r="E8">
            <v>16140</v>
          </cell>
          <cell r="G8">
            <v>2239.424</v>
          </cell>
          <cell r="H8">
            <v>2475.4753400000009</v>
          </cell>
          <cell r="I8">
            <v>2524.6072399999985</v>
          </cell>
          <cell r="K8">
            <v>2313.9764000000005</v>
          </cell>
          <cell r="L8">
            <v>2345.73767</v>
          </cell>
          <cell r="M8" t="str">
            <v/>
          </cell>
          <cell r="N8" t="str">
            <v/>
          </cell>
          <cell r="O8" t="str">
            <v/>
          </cell>
          <cell r="P8" t="str">
            <v/>
          </cell>
          <cell r="Q8" t="str">
            <v/>
          </cell>
          <cell r="R8" t="str">
            <v/>
          </cell>
          <cell r="S8" t="str">
            <v/>
          </cell>
          <cell r="T8" t="str">
            <v/>
          </cell>
          <cell r="U8" t="str">
            <v/>
          </cell>
          <cell r="V8" t="str">
            <v/>
          </cell>
        </row>
        <row r="9">
          <cell r="A9" t="str">
            <v>Agency</v>
          </cell>
          <cell r="C9" t="str">
            <v>All</v>
          </cell>
          <cell r="E9">
            <v>16140</v>
          </cell>
          <cell r="G9">
            <v>95.210049999999995</v>
          </cell>
          <cell r="H9">
            <v>94.853059999999999</v>
          </cell>
          <cell r="I9">
            <v>85.947170000000028</v>
          </cell>
          <cell r="K9">
            <v>94.299700000000016</v>
          </cell>
          <cell r="L9">
            <v>70.05198</v>
          </cell>
          <cell r="M9" t="str">
            <v/>
          </cell>
          <cell r="N9" t="str">
            <v/>
          </cell>
          <cell r="O9" t="str">
            <v/>
          </cell>
          <cell r="P9" t="str">
            <v/>
          </cell>
          <cell r="Q9" t="str">
            <v/>
          </cell>
          <cell r="R9" t="str">
            <v/>
          </cell>
          <cell r="S9" t="str">
            <v/>
          </cell>
          <cell r="T9" t="str">
            <v/>
          </cell>
          <cell r="U9" t="str">
            <v/>
          </cell>
          <cell r="V9" t="str">
            <v/>
          </cell>
        </row>
        <row r="10">
          <cell r="A10" t="str">
            <v>Capitalisation of Salaries</v>
          </cell>
          <cell r="C10" t="str">
            <v>Peter Roberts</v>
          </cell>
          <cell r="D10" t="str">
            <v>Gary Adams</v>
          </cell>
          <cell r="E10">
            <v>16140</v>
          </cell>
          <cell r="G10">
            <v>-164.50086999999999</v>
          </cell>
          <cell r="H10">
            <v>-208.02025000000006</v>
          </cell>
          <cell r="I10">
            <v>-944.06751999999983</v>
          </cell>
          <cell r="K10">
            <v>-257.63141000000002</v>
          </cell>
          <cell r="L10">
            <v>-250.37504999999999</v>
          </cell>
          <cell r="M10" t="str">
            <v/>
          </cell>
          <cell r="N10" t="str">
            <v/>
          </cell>
          <cell r="O10" t="str">
            <v/>
          </cell>
          <cell r="P10" t="str">
            <v/>
          </cell>
          <cell r="Q10" t="str">
            <v/>
          </cell>
          <cell r="R10" t="str">
            <v/>
          </cell>
          <cell r="S10" t="str">
            <v/>
          </cell>
          <cell r="T10" t="str">
            <v/>
          </cell>
          <cell r="U10" t="str">
            <v/>
          </cell>
          <cell r="V10" t="str">
            <v/>
          </cell>
        </row>
        <row r="12">
          <cell r="A12" t="str">
            <v>Total Employee Costs</v>
          </cell>
          <cell r="E12">
            <v>48420</v>
          </cell>
          <cell r="G12">
            <v>2170.1331800000003</v>
          </cell>
          <cell r="H12">
            <v>2362.3081500000008</v>
          </cell>
          <cell r="I12">
            <v>1666.4868899999985</v>
          </cell>
          <cell r="K12">
            <v>2150.6446900000005</v>
          </cell>
          <cell r="L12">
            <v>2165.4146000000001</v>
          </cell>
          <cell r="M12" t="str">
            <v/>
          </cell>
          <cell r="N12" t="str">
            <v/>
          </cell>
          <cell r="O12" t="str">
            <v/>
          </cell>
          <cell r="P12" t="str">
            <v/>
          </cell>
          <cell r="Q12" t="str">
            <v/>
          </cell>
          <cell r="R12" t="str">
            <v/>
          </cell>
          <cell r="S12" t="str">
            <v/>
          </cell>
          <cell r="T12" t="str">
            <v/>
          </cell>
          <cell r="U12" t="str">
            <v/>
          </cell>
          <cell r="V12" t="str">
            <v/>
          </cell>
        </row>
        <row r="14">
          <cell r="A14" t="str">
            <v>Compressor Fuel</v>
          </cell>
          <cell r="C14" t="str">
            <v>Mike Gilbert</v>
          </cell>
          <cell r="E14">
            <v>16140</v>
          </cell>
          <cell r="G14">
            <v>6522.8452300000008</v>
          </cell>
          <cell r="H14">
            <v>5696.1203499999992</v>
          </cell>
          <cell r="I14">
            <v>5867.3271199999981</v>
          </cell>
          <cell r="K14">
            <v>4612.4585099999995</v>
          </cell>
          <cell r="L14">
            <v>4540.2503099999994</v>
          </cell>
          <cell r="M14" t="str">
            <v/>
          </cell>
          <cell r="N14" t="str">
            <v/>
          </cell>
          <cell r="O14" t="str">
            <v/>
          </cell>
          <cell r="P14" t="str">
            <v/>
          </cell>
          <cell r="Q14" t="str">
            <v/>
          </cell>
          <cell r="R14" t="str">
            <v/>
          </cell>
          <cell r="S14" t="str">
            <v/>
          </cell>
          <cell r="T14" t="str">
            <v/>
          </cell>
          <cell r="U14" t="str">
            <v/>
          </cell>
          <cell r="V14" t="str">
            <v/>
          </cell>
        </row>
        <row r="15">
          <cell r="A15" t="str">
            <v>CV Shrinkage</v>
          </cell>
          <cell r="C15" t="str">
            <v>Mike Gilbert</v>
          </cell>
          <cell r="E15">
            <v>16140</v>
          </cell>
          <cell r="G15">
            <v>14.19591</v>
          </cell>
          <cell r="H15">
            <v>15.317450000000003</v>
          </cell>
          <cell r="I15">
            <v>-82.766069999999999</v>
          </cell>
          <cell r="K15">
            <v>-51.949169999999995</v>
          </cell>
          <cell r="L15">
            <v>-17.357330000000001</v>
          </cell>
          <cell r="M15" t="str">
            <v/>
          </cell>
          <cell r="N15" t="str">
            <v/>
          </cell>
          <cell r="O15" t="str">
            <v/>
          </cell>
          <cell r="P15" t="str">
            <v/>
          </cell>
          <cell r="Q15" t="str">
            <v/>
          </cell>
          <cell r="R15" t="str">
            <v/>
          </cell>
          <cell r="S15" t="str">
            <v/>
          </cell>
          <cell r="T15" t="str">
            <v/>
          </cell>
          <cell r="U15" t="str">
            <v/>
          </cell>
          <cell r="V15" t="str">
            <v/>
          </cell>
        </row>
        <row r="16">
          <cell r="A16" t="str">
            <v>UAG</v>
          </cell>
          <cell r="C16" t="str">
            <v>Mark McGill</v>
          </cell>
          <cell r="E16">
            <v>16140</v>
          </cell>
          <cell r="G16">
            <v>2078.1476600000001</v>
          </cell>
          <cell r="H16">
            <v>1181.8548699999997</v>
          </cell>
          <cell r="I16">
            <v>-1207.0205699999997</v>
          </cell>
          <cell r="K16">
            <v>2107.2060099999999</v>
          </cell>
          <cell r="L16">
            <v>2052.12743</v>
          </cell>
          <cell r="M16" t="str">
            <v/>
          </cell>
          <cell r="N16" t="str">
            <v/>
          </cell>
          <cell r="O16" t="str">
            <v/>
          </cell>
          <cell r="P16" t="str">
            <v/>
          </cell>
          <cell r="Q16" t="str">
            <v/>
          </cell>
          <cell r="R16" t="str">
            <v/>
          </cell>
          <cell r="S16" t="str">
            <v/>
          </cell>
          <cell r="T16" t="str">
            <v/>
          </cell>
          <cell r="U16" t="str">
            <v/>
          </cell>
          <cell r="V16" t="str">
            <v/>
          </cell>
        </row>
        <row r="18">
          <cell r="A18" t="str">
            <v>Total Shrinkage (exe elec comp)</v>
          </cell>
          <cell r="G18">
            <v>8615.1888000000017</v>
          </cell>
          <cell r="H18">
            <v>6893.2926699999989</v>
          </cell>
          <cell r="I18">
            <v>4577.5404799999988</v>
          </cell>
          <cell r="K18">
            <v>6667.7153499999995</v>
          </cell>
          <cell r="L18">
            <v>6575.0204099999992</v>
          </cell>
          <cell r="M18" t="str">
            <v/>
          </cell>
          <cell r="N18" t="str">
            <v/>
          </cell>
          <cell r="O18" t="str">
            <v/>
          </cell>
          <cell r="P18" t="str">
            <v/>
          </cell>
          <cell r="Q18" t="str">
            <v/>
          </cell>
          <cell r="R18" t="str">
            <v/>
          </cell>
          <cell r="S18" t="str">
            <v/>
          </cell>
          <cell r="T18" t="str">
            <v/>
          </cell>
          <cell r="U18" t="str">
            <v/>
          </cell>
          <cell r="V18" t="str">
            <v/>
          </cell>
        </row>
        <row r="20">
          <cell r="A20" t="str">
            <v>Shrinkage - Elec Compressor Fuel</v>
          </cell>
          <cell r="C20" t="str">
            <v>Mark McGill</v>
          </cell>
          <cell r="E20">
            <v>16140</v>
          </cell>
          <cell r="G20">
            <v>48.187440000000002</v>
          </cell>
          <cell r="H20">
            <v>26.812009999999994</v>
          </cell>
          <cell r="I20">
            <v>-11.76511</v>
          </cell>
          <cell r="K20">
            <v>66.924669999999992</v>
          </cell>
          <cell r="L20">
            <v>24.295999999999999</v>
          </cell>
          <cell r="M20" t="str">
            <v/>
          </cell>
          <cell r="N20" t="str">
            <v/>
          </cell>
          <cell r="O20" t="str">
            <v/>
          </cell>
          <cell r="P20" t="str">
            <v/>
          </cell>
          <cell r="Q20" t="str">
            <v/>
          </cell>
          <cell r="R20" t="str">
            <v/>
          </cell>
          <cell r="S20" t="str">
            <v/>
          </cell>
          <cell r="T20" t="str">
            <v/>
          </cell>
          <cell r="U20" t="str">
            <v/>
          </cell>
          <cell r="V20" t="str">
            <v/>
          </cell>
        </row>
        <row r="22">
          <cell r="A22" t="str">
            <v>Operating Margins</v>
          </cell>
          <cell r="C22" t="str">
            <v>Mark Sutton</v>
          </cell>
          <cell r="E22">
            <v>16140</v>
          </cell>
          <cell r="G22">
            <v>1452.0243700000001</v>
          </cell>
          <cell r="H22">
            <v>1241.08023</v>
          </cell>
          <cell r="I22">
            <v>1389.4806799999997</v>
          </cell>
          <cell r="K22">
            <v>1337.9263100000001</v>
          </cell>
          <cell r="L22">
            <v>1300.60077</v>
          </cell>
          <cell r="M22" t="str">
            <v/>
          </cell>
          <cell r="N22" t="str">
            <v/>
          </cell>
          <cell r="O22" t="str">
            <v/>
          </cell>
          <cell r="P22" t="str">
            <v/>
          </cell>
          <cell r="Q22" t="str">
            <v/>
          </cell>
          <cell r="R22" t="str">
            <v/>
          </cell>
          <cell r="S22" t="str">
            <v/>
          </cell>
          <cell r="T22" t="str">
            <v/>
          </cell>
          <cell r="U22" t="str">
            <v/>
          </cell>
          <cell r="V22" t="str">
            <v/>
          </cell>
        </row>
        <row r="23">
          <cell r="A23" t="str">
            <v>SIU</v>
          </cell>
          <cell r="C23" t="str">
            <v>Mark Sutton</v>
          </cell>
          <cell r="E23">
            <v>16140</v>
          </cell>
          <cell r="G23">
            <v>174.97601999999998</v>
          </cell>
          <cell r="H23">
            <v>157.84931000000003</v>
          </cell>
          <cell r="I23">
            <v>174.37601999999998</v>
          </cell>
          <cell r="K23">
            <v>162.86712</v>
          </cell>
          <cell r="L23">
            <v>246.41701999999998</v>
          </cell>
          <cell r="M23" t="str">
            <v/>
          </cell>
          <cell r="N23" t="str">
            <v/>
          </cell>
          <cell r="O23" t="str">
            <v/>
          </cell>
          <cell r="P23" t="str">
            <v/>
          </cell>
          <cell r="Q23" t="str">
            <v/>
          </cell>
          <cell r="R23" t="str">
            <v/>
          </cell>
          <cell r="S23" t="str">
            <v/>
          </cell>
          <cell r="T23" t="str">
            <v/>
          </cell>
          <cell r="U23" t="str">
            <v/>
          </cell>
          <cell r="V23" t="str">
            <v/>
          </cell>
        </row>
        <row r="24">
          <cell r="A24" t="str">
            <v>Top Up</v>
          </cell>
          <cell r="C24" t="str">
            <v>Mike Gilbert</v>
          </cell>
          <cell r="E24">
            <v>16140</v>
          </cell>
          <cell r="G24">
            <v>164.29676999999998</v>
          </cell>
          <cell r="H24">
            <v>148.39708000000002</v>
          </cell>
          <cell r="I24">
            <v>-349.72946999999999</v>
          </cell>
          <cell r="K24">
            <v>158.99688</v>
          </cell>
          <cell r="L24">
            <v>4.500000000007276E-4</v>
          </cell>
          <cell r="M24" t="str">
            <v/>
          </cell>
          <cell r="N24" t="str">
            <v/>
          </cell>
          <cell r="O24" t="str">
            <v/>
          </cell>
          <cell r="P24" t="str">
            <v/>
          </cell>
          <cell r="Q24" t="str">
            <v/>
          </cell>
          <cell r="R24" t="str">
            <v/>
          </cell>
          <cell r="S24" t="str">
            <v/>
          </cell>
          <cell r="T24" t="str">
            <v/>
          </cell>
          <cell r="U24" t="str">
            <v/>
          </cell>
          <cell r="V24" t="str">
            <v/>
          </cell>
        </row>
        <row r="25">
          <cell r="A25" t="str">
            <v>CLNG</v>
          </cell>
          <cell r="C25" t="str">
            <v>Mark Sutton</v>
          </cell>
          <cell r="E25">
            <v>16140</v>
          </cell>
          <cell r="G25">
            <v>0</v>
          </cell>
          <cell r="H25">
            <v>0</v>
          </cell>
          <cell r="I25">
            <v>0</v>
          </cell>
          <cell r="K25">
            <v>0</v>
          </cell>
          <cell r="L25">
            <v>1005.771</v>
          </cell>
          <cell r="M25" t="str">
            <v/>
          </cell>
          <cell r="N25" t="str">
            <v/>
          </cell>
          <cell r="O25" t="str">
            <v/>
          </cell>
          <cell r="P25" t="str">
            <v/>
          </cell>
          <cell r="Q25" t="str">
            <v/>
          </cell>
          <cell r="R25" t="str">
            <v/>
          </cell>
          <cell r="S25" t="str">
            <v/>
          </cell>
          <cell r="T25" t="str">
            <v/>
          </cell>
          <cell r="U25" t="str">
            <v/>
          </cell>
          <cell r="V25" t="str">
            <v/>
          </cell>
        </row>
        <row r="26">
          <cell r="A26" t="str">
            <v>Storage Stock Movement Charge</v>
          </cell>
          <cell r="C26" t="str">
            <v>Mark Sutton</v>
          </cell>
          <cell r="E26">
            <v>16140</v>
          </cell>
          <cell r="G26">
            <v>0</v>
          </cell>
          <cell r="H26">
            <v>158.75164000000001</v>
          </cell>
          <cell r="I26">
            <v>-158.75164000000001</v>
          </cell>
          <cell r="K26">
            <v>0</v>
          </cell>
          <cell r="L26">
            <v>0</v>
          </cell>
          <cell r="M26" t="str">
            <v/>
          </cell>
          <cell r="N26" t="str">
            <v/>
          </cell>
          <cell r="O26" t="str">
            <v/>
          </cell>
          <cell r="P26" t="str">
            <v/>
          </cell>
          <cell r="Q26" t="str">
            <v/>
          </cell>
          <cell r="R26" t="str">
            <v/>
          </cell>
          <cell r="S26" t="str">
            <v/>
          </cell>
          <cell r="T26" t="str">
            <v/>
          </cell>
          <cell r="U26" t="str">
            <v/>
          </cell>
          <cell r="V26" t="str">
            <v/>
          </cell>
        </row>
        <row r="28">
          <cell r="A28" t="str">
            <v>Total Storage</v>
          </cell>
          <cell r="G28">
            <v>1791.2971600000001</v>
          </cell>
          <cell r="H28">
            <v>1706.07826</v>
          </cell>
          <cell r="I28">
            <v>1055.3755899999996</v>
          </cell>
          <cell r="K28">
            <v>1659.7903100000001</v>
          </cell>
          <cell r="L28">
            <v>2552.7892400000001</v>
          </cell>
          <cell r="M28" t="str">
            <v/>
          </cell>
          <cell r="N28" t="str">
            <v/>
          </cell>
          <cell r="O28" t="str">
            <v/>
          </cell>
          <cell r="P28" t="str">
            <v/>
          </cell>
          <cell r="Q28" t="str">
            <v/>
          </cell>
          <cell r="R28" t="str">
            <v/>
          </cell>
          <cell r="S28" t="str">
            <v/>
          </cell>
          <cell r="T28" t="str">
            <v/>
          </cell>
          <cell r="U28" t="str">
            <v/>
          </cell>
          <cell r="V28" t="str">
            <v/>
          </cell>
        </row>
        <row r="30">
          <cell r="A30" t="str">
            <v>Telemetry Telecomms costs</v>
          </cell>
          <cell r="C30" t="str">
            <v>Gloria Cruse</v>
          </cell>
          <cell r="E30">
            <v>16140</v>
          </cell>
          <cell r="G30">
            <v>191.49522999999999</v>
          </cell>
          <cell r="H30">
            <v>202.93290999999999</v>
          </cell>
          <cell r="I30">
            <v>253.98383000000013</v>
          </cell>
          <cell r="K30">
            <v>217.72481999999999</v>
          </cell>
          <cell r="L30">
            <v>195.33198000000002</v>
          </cell>
          <cell r="M30" t="str">
            <v/>
          </cell>
          <cell r="N30" t="str">
            <v/>
          </cell>
          <cell r="O30" t="str">
            <v/>
          </cell>
          <cell r="P30" t="str">
            <v/>
          </cell>
          <cell r="Q30" t="str">
            <v/>
          </cell>
          <cell r="R30" t="str">
            <v/>
          </cell>
          <cell r="S30" t="str">
            <v/>
          </cell>
          <cell r="T30" t="str">
            <v/>
          </cell>
          <cell r="U30" t="str">
            <v/>
          </cell>
          <cell r="V30" t="str">
            <v/>
          </cell>
        </row>
        <row r="31">
          <cell r="A31" t="str">
            <v>Ulysses Telemetry</v>
          </cell>
          <cell r="C31" t="str">
            <v>Peter Roberts</v>
          </cell>
          <cell r="E31">
            <v>16140</v>
          </cell>
          <cell r="G31">
            <v>0</v>
          </cell>
          <cell r="H31">
            <v>0</v>
          </cell>
          <cell r="I31">
            <v>0</v>
          </cell>
          <cell r="K31">
            <v>0</v>
          </cell>
          <cell r="L31">
            <v>0</v>
          </cell>
          <cell r="M31" t="str">
            <v/>
          </cell>
          <cell r="N31" t="str">
            <v/>
          </cell>
          <cell r="O31" t="str">
            <v/>
          </cell>
          <cell r="P31" t="str">
            <v/>
          </cell>
          <cell r="Q31" t="str">
            <v/>
          </cell>
          <cell r="R31" t="str">
            <v/>
          </cell>
          <cell r="S31" t="str">
            <v/>
          </cell>
          <cell r="T31" t="str">
            <v/>
          </cell>
          <cell r="U31" t="str">
            <v/>
          </cell>
          <cell r="V31" t="str">
            <v/>
          </cell>
        </row>
        <row r="32">
          <cell r="A32" t="str">
            <v>Consultancy Legal &amp; Prof.</v>
          </cell>
          <cell r="C32" t="str">
            <v>All</v>
          </cell>
          <cell r="E32">
            <v>16140</v>
          </cell>
          <cell r="G32">
            <v>91.773420000000016</v>
          </cell>
          <cell r="H32">
            <v>61.772069999999985</v>
          </cell>
          <cell r="I32">
            <v>92.043700000000001</v>
          </cell>
          <cell r="K32">
            <v>146.99278999999999</v>
          </cell>
          <cell r="L32">
            <v>104.87807000000001</v>
          </cell>
          <cell r="M32" t="str">
            <v/>
          </cell>
          <cell r="N32" t="str">
            <v/>
          </cell>
          <cell r="O32" t="str">
            <v/>
          </cell>
          <cell r="P32" t="str">
            <v/>
          </cell>
          <cell r="Q32" t="str">
            <v/>
          </cell>
          <cell r="R32" t="str">
            <v/>
          </cell>
          <cell r="S32" t="str">
            <v/>
          </cell>
          <cell r="T32" t="str">
            <v/>
          </cell>
          <cell r="U32" t="str">
            <v/>
          </cell>
          <cell r="V32" t="str">
            <v/>
          </cell>
        </row>
        <row r="33">
          <cell r="A33" t="str">
            <v>Advantica</v>
          </cell>
          <cell r="C33" t="str">
            <v>Mark McGill</v>
          </cell>
          <cell r="E33">
            <v>16140</v>
          </cell>
          <cell r="G33">
            <v>339.88900000000001</v>
          </cell>
          <cell r="H33">
            <v>395.09451000000001</v>
          </cell>
          <cell r="I33">
            <v>449.16419999999994</v>
          </cell>
          <cell r="K33">
            <v>367.55852999999996</v>
          </cell>
          <cell r="L33">
            <v>307.37918000000002</v>
          </cell>
          <cell r="M33" t="str">
            <v/>
          </cell>
          <cell r="N33" t="str">
            <v/>
          </cell>
          <cell r="O33" t="str">
            <v/>
          </cell>
          <cell r="P33" t="str">
            <v/>
          </cell>
          <cell r="Q33" t="str">
            <v/>
          </cell>
          <cell r="R33" t="str">
            <v/>
          </cell>
          <cell r="S33" t="str">
            <v/>
          </cell>
          <cell r="T33" t="str">
            <v/>
          </cell>
          <cell r="U33" t="str">
            <v/>
          </cell>
          <cell r="V33" t="str">
            <v/>
          </cell>
        </row>
        <row r="34">
          <cell r="A34" t="str">
            <v xml:space="preserve">Compressors &amp; Terminals </v>
          </cell>
          <cell r="C34" t="str">
            <v>Peter Roberts</v>
          </cell>
          <cell r="E34">
            <v>16140</v>
          </cell>
          <cell r="G34">
            <v>317.56794999999994</v>
          </cell>
          <cell r="H34">
            <v>390.01090000000016</v>
          </cell>
          <cell r="I34">
            <v>605.78795999999966</v>
          </cell>
          <cell r="K34">
            <v>448.18378999999999</v>
          </cell>
          <cell r="L34">
            <v>465.34058999999996</v>
          </cell>
          <cell r="M34" t="str">
            <v/>
          </cell>
          <cell r="N34" t="str">
            <v/>
          </cell>
          <cell r="O34" t="str">
            <v/>
          </cell>
          <cell r="P34" t="str">
            <v/>
          </cell>
          <cell r="Q34" t="str">
            <v/>
          </cell>
          <cell r="R34" t="str">
            <v/>
          </cell>
          <cell r="S34" t="str">
            <v/>
          </cell>
          <cell r="T34" t="str">
            <v/>
          </cell>
          <cell r="U34" t="str">
            <v/>
          </cell>
          <cell r="V34" t="str">
            <v/>
          </cell>
        </row>
        <row r="35">
          <cell r="A35" t="str">
            <v>C&amp;T Breakdowns</v>
          </cell>
          <cell r="C35" t="str">
            <v>Peter Roberts</v>
          </cell>
          <cell r="E35">
            <v>16140</v>
          </cell>
          <cell r="G35">
            <v>24.078740000000003</v>
          </cell>
          <cell r="H35">
            <v>-65.154320000000013</v>
          </cell>
          <cell r="I35">
            <v>126.12428</v>
          </cell>
          <cell r="K35">
            <v>21.76</v>
          </cell>
          <cell r="L35">
            <v>55.94</v>
          </cell>
          <cell r="M35" t="str">
            <v/>
          </cell>
          <cell r="N35" t="str">
            <v/>
          </cell>
          <cell r="O35" t="str">
            <v/>
          </cell>
          <cell r="P35" t="str">
            <v/>
          </cell>
          <cell r="Q35" t="str">
            <v/>
          </cell>
          <cell r="R35" t="str">
            <v/>
          </cell>
          <cell r="S35" t="str">
            <v/>
          </cell>
          <cell r="T35" t="str">
            <v/>
          </cell>
          <cell r="U35" t="str">
            <v/>
          </cell>
          <cell r="V35" t="str">
            <v/>
          </cell>
        </row>
        <row r="36">
          <cell r="A36" t="str">
            <v>Pipelines &amp; AGI - Projects and Mtce</v>
          </cell>
          <cell r="C36" t="str">
            <v>Peter Roberts</v>
          </cell>
          <cell r="E36">
            <v>16140</v>
          </cell>
          <cell r="G36">
            <v>170.99039999999999</v>
          </cell>
          <cell r="H36">
            <v>153.45887999999999</v>
          </cell>
          <cell r="I36">
            <v>145.68543000000005</v>
          </cell>
          <cell r="K36">
            <v>210.75638000000001</v>
          </cell>
          <cell r="L36">
            <v>284.52524</v>
          </cell>
          <cell r="M36" t="str">
            <v/>
          </cell>
          <cell r="N36" t="str">
            <v/>
          </cell>
          <cell r="O36" t="str">
            <v/>
          </cell>
          <cell r="P36" t="str">
            <v/>
          </cell>
          <cell r="Q36" t="str">
            <v/>
          </cell>
          <cell r="R36" t="str">
            <v/>
          </cell>
          <cell r="S36" t="str">
            <v/>
          </cell>
          <cell r="T36" t="str">
            <v/>
          </cell>
          <cell r="U36" t="str">
            <v/>
          </cell>
          <cell r="V36" t="str">
            <v/>
          </cell>
        </row>
        <row r="37">
          <cell r="A37" t="str">
            <v>Crop &amp; Quarry Compensation</v>
          </cell>
          <cell r="C37" t="str">
            <v>Peter Roberts</v>
          </cell>
          <cell r="E37">
            <v>16140</v>
          </cell>
          <cell r="G37">
            <v>33.853580000000001</v>
          </cell>
          <cell r="H37">
            <v>258.47185999999999</v>
          </cell>
          <cell r="I37">
            <v>220.68306000000001</v>
          </cell>
          <cell r="K37">
            <v>206.88490999999999</v>
          </cell>
          <cell r="L37">
            <v>52.607320000000001</v>
          </cell>
          <cell r="M37" t="str">
            <v/>
          </cell>
          <cell r="N37" t="str">
            <v/>
          </cell>
          <cell r="O37" t="str">
            <v/>
          </cell>
          <cell r="P37" t="str">
            <v/>
          </cell>
          <cell r="Q37" t="str">
            <v/>
          </cell>
          <cell r="R37" t="str">
            <v/>
          </cell>
          <cell r="S37" t="str">
            <v/>
          </cell>
          <cell r="T37" t="str">
            <v/>
          </cell>
          <cell r="U37" t="str">
            <v/>
          </cell>
          <cell r="V37" t="str">
            <v/>
          </cell>
        </row>
        <row r="38">
          <cell r="A38" t="str">
            <v>Process &amp; Gas Quality</v>
          </cell>
          <cell r="C38" t="str">
            <v>Peter Roberts</v>
          </cell>
          <cell r="E38">
            <v>16140</v>
          </cell>
          <cell r="G38">
            <v>75.275310000000005</v>
          </cell>
          <cell r="H38">
            <v>60.610479999999981</v>
          </cell>
          <cell r="I38">
            <v>77.420950000000005</v>
          </cell>
          <cell r="K38">
            <v>189.13982999999999</v>
          </cell>
          <cell r="L38">
            <v>114.04246999999999</v>
          </cell>
          <cell r="M38" t="str">
            <v/>
          </cell>
          <cell r="N38" t="str">
            <v/>
          </cell>
          <cell r="O38" t="str">
            <v/>
          </cell>
          <cell r="P38" t="str">
            <v/>
          </cell>
          <cell r="Q38" t="str">
            <v/>
          </cell>
          <cell r="R38" t="str">
            <v/>
          </cell>
          <cell r="S38" t="str">
            <v/>
          </cell>
          <cell r="T38" t="str">
            <v/>
          </cell>
          <cell r="U38" t="str">
            <v/>
          </cell>
          <cell r="V38" t="str">
            <v/>
          </cell>
        </row>
        <row r="39">
          <cell r="A39" t="str">
            <v>Odorant</v>
          </cell>
          <cell r="C39" t="str">
            <v>Peter Roberts</v>
          </cell>
          <cell r="D39" t="str">
            <v>Joanne Morton</v>
          </cell>
          <cell r="E39">
            <v>16140</v>
          </cell>
          <cell r="G39">
            <v>136.32857999999999</v>
          </cell>
          <cell r="H39">
            <v>175.18396000000001</v>
          </cell>
          <cell r="I39">
            <v>116.34640999999999</v>
          </cell>
          <cell r="K39">
            <v>166.62263000000002</v>
          </cell>
          <cell r="L39">
            <v>194.05578</v>
          </cell>
          <cell r="M39" t="str">
            <v/>
          </cell>
          <cell r="N39" t="str">
            <v/>
          </cell>
          <cell r="O39" t="str">
            <v/>
          </cell>
          <cell r="P39" t="str">
            <v/>
          </cell>
          <cell r="Q39" t="str">
            <v/>
          </cell>
          <cell r="R39" t="str">
            <v/>
          </cell>
          <cell r="S39" t="str">
            <v/>
          </cell>
          <cell r="T39" t="str">
            <v/>
          </cell>
          <cell r="U39" t="str">
            <v/>
          </cell>
          <cell r="V39" t="str">
            <v/>
          </cell>
        </row>
        <row r="42">
          <cell r="A42" t="str">
            <v>HOC &amp; Dorking</v>
          </cell>
          <cell r="C42" t="str">
            <v>Mark McGill</v>
          </cell>
          <cell r="E42">
            <v>16140</v>
          </cell>
          <cell r="G42">
            <v>293.97859999999997</v>
          </cell>
          <cell r="H42">
            <v>362.74532000000005</v>
          </cell>
          <cell r="I42">
            <v>507.65193999999985</v>
          </cell>
          <cell r="K42">
            <v>377.43520000000001</v>
          </cell>
          <cell r="L42">
            <v>371.43440000000004</v>
          </cell>
          <cell r="M42" t="str">
            <v/>
          </cell>
          <cell r="N42" t="str">
            <v/>
          </cell>
          <cell r="O42" t="str">
            <v/>
          </cell>
          <cell r="P42" t="str">
            <v/>
          </cell>
          <cell r="Q42" t="str">
            <v/>
          </cell>
          <cell r="R42" t="str">
            <v/>
          </cell>
          <cell r="S42" t="str">
            <v/>
          </cell>
          <cell r="T42" t="str">
            <v/>
          </cell>
          <cell r="U42" t="str">
            <v/>
          </cell>
          <cell r="V42" t="str">
            <v/>
          </cell>
        </row>
        <row r="43">
          <cell r="A43" t="str">
            <v>Hinckley 2 Building</v>
          </cell>
          <cell r="C43" t="str">
            <v>Mark McGill</v>
          </cell>
          <cell r="E43">
            <v>16140</v>
          </cell>
          <cell r="G43">
            <v>57.30151</v>
          </cell>
          <cell r="H43">
            <v>30.603569999999998</v>
          </cell>
          <cell r="I43">
            <v>52.086819999999989</v>
          </cell>
          <cell r="K43">
            <v>64.930760000000006</v>
          </cell>
          <cell r="L43">
            <v>83.320859999999996</v>
          </cell>
          <cell r="M43" t="str">
            <v/>
          </cell>
          <cell r="N43" t="str">
            <v/>
          </cell>
          <cell r="O43" t="str">
            <v/>
          </cell>
          <cell r="P43" t="str">
            <v/>
          </cell>
          <cell r="Q43" t="str">
            <v/>
          </cell>
          <cell r="R43" t="str">
            <v/>
          </cell>
          <cell r="S43" t="str">
            <v/>
          </cell>
          <cell r="T43" t="str">
            <v/>
          </cell>
          <cell r="U43" t="str">
            <v/>
          </cell>
          <cell r="V43" t="str">
            <v/>
          </cell>
        </row>
        <row r="45">
          <cell r="A45" t="str">
            <v>Total Site Costs</v>
          </cell>
          <cell r="G45">
            <v>351.28010999999998</v>
          </cell>
          <cell r="H45">
            <v>393.34889000000004</v>
          </cell>
          <cell r="I45">
            <v>559.73875999999984</v>
          </cell>
          <cell r="K45">
            <v>442.36596000000003</v>
          </cell>
          <cell r="L45">
            <v>454.75526000000002</v>
          </cell>
          <cell r="M45" t="str">
            <v/>
          </cell>
          <cell r="N45" t="str">
            <v/>
          </cell>
          <cell r="O45" t="str">
            <v/>
          </cell>
          <cell r="P45" t="str">
            <v/>
          </cell>
          <cell r="Q45" t="str">
            <v/>
          </cell>
          <cell r="R45" t="str">
            <v/>
          </cell>
          <cell r="S45" t="str">
            <v/>
          </cell>
          <cell r="T45" t="str">
            <v/>
          </cell>
          <cell r="U45" t="str">
            <v/>
          </cell>
          <cell r="V45" t="str">
            <v/>
          </cell>
        </row>
        <row r="47">
          <cell r="A47" t="str">
            <v>Pre A Form</v>
          </cell>
          <cell r="C47" t="str">
            <v>Peter Roberts</v>
          </cell>
          <cell r="E47">
            <v>16140</v>
          </cell>
          <cell r="G47">
            <v>0</v>
          </cell>
          <cell r="H47">
            <v>184.99465000000001</v>
          </cell>
          <cell r="I47">
            <v>-66.239340000000013</v>
          </cell>
          <cell r="K47">
            <v>0</v>
          </cell>
          <cell r="L47">
            <v>0</v>
          </cell>
          <cell r="M47" t="str">
            <v/>
          </cell>
          <cell r="N47" t="str">
            <v/>
          </cell>
          <cell r="O47" t="str">
            <v/>
          </cell>
          <cell r="P47" t="str">
            <v/>
          </cell>
          <cell r="Q47" t="str">
            <v/>
          </cell>
          <cell r="R47" t="str">
            <v/>
          </cell>
          <cell r="S47" t="str">
            <v/>
          </cell>
          <cell r="T47" t="str">
            <v/>
          </cell>
          <cell r="U47" t="str">
            <v/>
          </cell>
          <cell r="V47" t="str">
            <v/>
          </cell>
        </row>
        <row r="48">
          <cell r="A48" t="str">
            <v>Office Costs</v>
          </cell>
          <cell r="C48" t="str">
            <v>All</v>
          </cell>
          <cell r="E48">
            <v>16140</v>
          </cell>
          <cell r="G48">
            <v>35.456780000000016</v>
          </cell>
          <cell r="H48">
            <v>29.146099999999898</v>
          </cell>
          <cell r="I48">
            <v>22.961410000000157</v>
          </cell>
          <cell r="K48">
            <v>27.362929999999967</v>
          </cell>
          <cell r="L48">
            <v>39.249669999999966</v>
          </cell>
          <cell r="M48" t="str">
            <v/>
          </cell>
          <cell r="N48" t="str">
            <v/>
          </cell>
          <cell r="O48" t="str">
            <v/>
          </cell>
          <cell r="P48" t="str">
            <v/>
          </cell>
          <cell r="Q48" t="str">
            <v/>
          </cell>
          <cell r="R48" t="str">
            <v/>
          </cell>
          <cell r="S48" t="str">
            <v/>
          </cell>
          <cell r="T48" t="str">
            <v/>
          </cell>
          <cell r="U48" t="str">
            <v/>
          </cell>
          <cell r="V48" t="str">
            <v/>
          </cell>
        </row>
        <row r="49">
          <cell r="A49" t="str">
            <v>Balancing Incentives Income</v>
          </cell>
          <cell r="C49" t="str">
            <v>Mark Sutton</v>
          </cell>
          <cell r="E49">
            <v>16140</v>
          </cell>
          <cell r="G49">
            <v>0</v>
          </cell>
          <cell r="H49">
            <v>-30.763830000000006</v>
          </cell>
          <cell r="I49">
            <v>-148.84326999999999</v>
          </cell>
          <cell r="K49">
            <v>4.0000000000000002E-4</v>
          </cell>
          <cell r="L49">
            <v>-1.7999999999999998E-4</v>
          </cell>
          <cell r="M49" t="str">
            <v/>
          </cell>
          <cell r="N49" t="str">
            <v/>
          </cell>
          <cell r="O49" t="str">
            <v/>
          </cell>
          <cell r="P49" t="str">
            <v/>
          </cell>
          <cell r="Q49" t="str">
            <v/>
          </cell>
          <cell r="R49" t="str">
            <v/>
          </cell>
          <cell r="S49" t="str">
            <v/>
          </cell>
          <cell r="T49" t="str">
            <v/>
          </cell>
          <cell r="U49" t="str">
            <v/>
          </cell>
          <cell r="V49" t="str">
            <v/>
          </cell>
        </row>
        <row r="50">
          <cell r="A50" t="str">
            <v>Other Revenue Costs</v>
          </cell>
          <cell r="C50" t="str">
            <v>All</v>
          </cell>
          <cell r="E50">
            <v>16140</v>
          </cell>
          <cell r="G50">
            <v>17.213980000000003</v>
          </cell>
          <cell r="H50">
            <v>100.96516</v>
          </cell>
          <cell r="I50">
            <v>32.888249999999971</v>
          </cell>
          <cell r="K50">
            <v>86.826899999999995</v>
          </cell>
          <cell r="L50">
            <v>57.303019999999997</v>
          </cell>
          <cell r="M50" t="str">
            <v/>
          </cell>
          <cell r="N50" t="str">
            <v/>
          </cell>
          <cell r="O50" t="str">
            <v/>
          </cell>
          <cell r="P50" t="str">
            <v/>
          </cell>
          <cell r="Q50" t="str">
            <v/>
          </cell>
          <cell r="R50" t="str">
            <v/>
          </cell>
          <cell r="S50" t="str">
            <v/>
          </cell>
          <cell r="T50" t="str">
            <v/>
          </cell>
          <cell r="U50" t="str">
            <v/>
          </cell>
          <cell r="V50" t="str">
            <v/>
          </cell>
        </row>
        <row r="51">
          <cell r="A51" t="str">
            <v>Residual other savings required</v>
          </cell>
          <cell r="C51" t="str">
            <v>All</v>
          </cell>
          <cell r="E51">
            <v>16140</v>
          </cell>
          <cell r="G51">
            <v>0</v>
          </cell>
          <cell r="H51">
            <v>0</v>
          </cell>
          <cell r="I51">
            <v>0</v>
          </cell>
          <cell r="K51">
            <v>0</v>
          </cell>
          <cell r="L51">
            <v>0</v>
          </cell>
          <cell r="M51" t="str">
            <v/>
          </cell>
          <cell r="N51" t="str">
            <v/>
          </cell>
          <cell r="O51" t="str">
            <v/>
          </cell>
          <cell r="P51" t="str">
            <v/>
          </cell>
          <cell r="Q51" t="str">
            <v/>
          </cell>
          <cell r="R51" t="str">
            <v/>
          </cell>
          <cell r="S51" t="str">
            <v/>
          </cell>
          <cell r="T51" t="str">
            <v/>
          </cell>
          <cell r="U51" t="str">
            <v/>
          </cell>
          <cell r="V51" t="str">
            <v/>
          </cell>
        </row>
        <row r="52">
          <cell r="A52" t="str">
            <v>Contamination Compensation Claim</v>
          </cell>
          <cell r="C52" t="str">
            <v>Peter Roberts</v>
          </cell>
          <cell r="E52">
            <v>16140</v>
          </cell>
          <cell r="G52">
            <v>0</v>
          </cell>
          <cell r="H52">
            <v>0</v>
          </cell>
          <cell r="I52">
            <v>0</v>
          </cell>
          <cell r="K52">
            <v>0</v>
          </cell>
          <cell r="L52">
            <v>0</v>
          </cell>
          <cell r="M52" t="str">
            <v/>
          </cell>
          <cell r="N52" t="str">
            <v/>
          </cell>
          <cell r="O52" t="str">
            <v/>
          </cell>
          <cell r="P52" t="str">
            <v/>
          </cell>
          <cell r="Q52" t="str">
            <v/>
          </cell>
          <cell r="R52" t="str">
            <v/>
          </cell>
          <cell r="S52" t="str">
            <v/>
          </cell>
          <cell r="T52" t="str">
            <v/>
          </cell>
          <cell r="U52" t="str">
            <v/>
          </cell>
          <cell r="V52" t="str">
            <v/>
          </cell>
        </row>
        <row r="53">
          <cell r="A53" t="str">
            <v>ARCA</v>
          </cell>
          <cell r="C53" t="str">
            <v>Simon Griew</v>
          </cell>
          <cell r="E53">
            <v>16140</v>
          </cell>
          <cell r="G53">
            <v>0</v>
          </cell>
          <cell r="H53">
            <v>0</v>
          </cell>
          <cell r="I53">
            <v>0</v>
          </cell>
          <cell r="K53">
            <v>688.22580000000005</v>
          </cell>
          <cell r="L53">
            <v>0</v>
          </cell>
          <cell r="M53" t="str">
            <v/>
          </cell>
          <cell r="N53" t="str">
            <v/>
          </cell>
          <cell r="O53" t="str">
            <v/>
          </cell>
          <cell r="P53" t="str">
            <v/>
          </cell>
          <cell r="Q53" t="str">
            <v/>
          </cell>
          <cell r="R53" t="str">
            <v/>
          </cell>
          <cell r="S53" t="str">
            <v/>
          </cell>
          <cell r="T53" t="str">
            <v/>
          </cell>
          <cell r="U53" t="str">
            <v/>
          </cell>
          <cell r="V53" t="str">
            <v/>
          </cell>
        </row>
        <row r="55">
          <cell r="A55" t="str">
            <v>NT&amp;T Total</v>
          </cell>
          <cell r="E55" t="e">
            <v>#REF!</v>
          </cell>
          <cell r="G55">
            <v>14410.009660000003</v>
          </cell>
          <cell r="H55">
            <v>13298.56331</v>
          </cell>
          <cell r="I55">
            <v>9775.3834799999968</v>
          </cell>
          <cell r="K55">
            <v>13765.48069</v>
          </cell>
          <cell r="L55">
            <v>13642.92865</v>
          </cell>
          <cell r="M55" t="str">
            <v/>
          </cell>
          <cell r="N55" t="str">
            <v/>
          </cell>
          <cell r="O55" t="str">
            <v/>
          </cell>
          <cell r="P55" t="str">
            <v/>
          </cell>
          <cell r="Q55" t="str">
            <v/>
          </cell>
          <cell r="R55" t="str">
            <v/>
          </cell>
          <cell r="S55" t="str">
            <v/>
          </cell>
          <cell r="T55" t="str">
            <v/>
          </cell>
          <cell r="U55" t="str">
            <v/>
          </cell>
          <cell r="V55" t="str">
            <v/>
          </cell>
        </row>
      </sheetData>
      <sheetData sheetId="13" refreshError="1">
        <row r="1">
          <cell r="A1" t="str">
            <v>LEVEL 2  - OPEX BY FOC</v>
          </cell>
        </row>
        <row r="2">
          <cell r="C2" t="str">
            <v>Full Year Budget</v>
          </cell>
          <cell r="I2" t="str">
            <v>Full Year Forecast</v>
          </cell>
          <cell r="J2" t="str">
            <v>FULL YEAR FORECAST</v>
          </cell>
          <cell r="O2" t="str">
            <v>Performance YTD</v>
          </cell>
          <cell r="P2" t="str">
            <v>MONTH</v>
          </cell>
        </row>
        <row r="3">
          <cell r="A3" t="str">
            <v>Expenditure (£000's)</v>
          </cell>
          <cell r="C3" t="str">
            <v>NTS TO</v>
          </cell>
          <cell r="D3" t="str">
            <v>NTS SO</v>
          </cell>
          <cell r="E3" t="str">
            <v>LDZ SO</v>
          </cell>
          <cell r="F3" t="str">
            <v>Other</v>
          </cell>
          <cell r="G3" t="str">
            <v>Total</v>
          </cell>
          <cell r="I3" t="str">
            <v>NTS TO</v>
          </cell>
          <cell r="J3" t="str">
            <v>NTS SO</v>
          </cell>
          <cell r="K3" t="str">
            <v>LDZ SO</v>
          </cell>
          <cell r="L3" t="str">
            <v>Other</v>
          </cell>
          <cell r="M3" t="str">
            <v>Total</v>
          </cell>
          <cell r="O3" t="str">
            <v xml:space="preserve">NTS TO </v>
          </cell>
          <cell r="P3" t="str">
            <v xml:space="preserve">NTS SO </v>
          </cell>
          <cell r="Q3" t="str">
            <v xml:space="preserve">LDZ S0 </v>
          </cell>
          <cell r="R3" t="str">
            <v>Other</v>
          </cell>
          <cell r="S3" t="str">
            <v>Total</v>
          </cell>
        </row>
        <row r="5">
          <cell r="A5" t="str">
            <v>Employee Costs</v>
          </cell>
          <cell r="C5">
            <v>7856.6923240000006</v>
          </cell>
          <cell r="D5">
            <v>14387.623911500003</v>
          </cell>
          <cell r="E5">
            <v>7824.6101145000011</v>
          </cell>
          <cell r="G5">
            <v>30068.926350000005</v>
          </cell>
          <cell r="I5">
            <v>7755</v>
          </cell>
          <cell r="J5">
            <v>14201</v>
          </cell>
          <cell r="K5">
            <v>7732</v>
          </cell>
          <cell r="M5">
            <v>29687</v>
          </cell>
          <cell r="O5">
            <v>1248.0252399999997</v>
          </cell>
          <cell r="P5">
            <v>2187.6348649999995</v>
          </cell>
          <cell r="Q5">
            <v>1222.7783949999998</v>
          </cell>
          <cell r="S5">
            <v>4658.4384999999993</v>
          </cell>
        </row>
        <row r="6">
          <cell r="A6" t="str">
            <v>Agency</v>
          </cell>
          <cell r="C6">
            <v>230.06400959999999</v>
          </cell>
          <cell r="D6">
            <v>489.42401960000001</v>
          </cell>
          <cell r="E6">
            <v>266.11201080000001</v>
          </cell>
          <cell r="G6">
            <v>985.60004000000004</v>
          </cell>
          <cell r="I6">
            <v>234</v>
          </cell>
          <cell r="J6">
            <v>498</v>
          </cell>
          <cell r="K6">
            <v>271</v>
          </cell>
          <cell r="M6">
            <v>1004</v>
          </cell>
          <cell r="O6">
            <v>39.444403199999996</v>
          </cell>
          <cell r="P6">
            <v>80.532323199999993</v>
          </cell>
          <cell r="Q6">
            <v>44.374953599999998</v>
          </cell>
          <cell r="S6">
            <v>164.35167999999999</v>
          </cell>
        </row>
        <row r="7">
          <cell r="A7" t="str">
            <v>Capitalisation of Salaries</v>
          </cell>
          <cell r="C7">
            <v>-1371</v>
          </cell>
          <cell r="D7">
            <v>-853.89905060000001</v>
          </cell>
          <cell r="E7">
            <v>-420.06682379999995</v>
          </cell>
          <cell r="G7">
            <v>-2644.6919400000006</v>
          </cell>
          <cell r="I7">
            <v>-1371</v>
          </cell>
          <cell r="J7">
            <v>-1017</v>
          </cell>
          <cell r="K7">
            <v>-908</v>
          </cell>
          <cell r="M7">
            <v>-3296</v>
          </cell>
          <cell r="O7">
            <v>-252.00646000000003</v>
          </cell>
          <cell r="P7">
            <v>-153.6</v>
          </cell>
          <cell r="Q7">
            <v>-102.4</v>
          </cell>
          <cell r="S7">
            <v>-508.00646</v>
          </cell>
        </row>
        <row r="9">
          <cell r="A9" t="str">
            <v>Total Employee Costs</v>
          </cell>
          <cell r="C9">
            <v>6715.7563336000003</v>
          </cell>
          <cell r="D9">
            <v>14023.148880500001</v>
          </cell>
          <cell r="E9">
            <v>7670.6553015000009</v>
          </cell>
          <cell r="F9">
            <v>0</v>
          </cell>
          <cell r="G9">
            <v>28409.834450000006</v>
          </cell>
          <cell r="I9">
            <v>6618</v>
          </cell>
          <cell r="J9">
            <v>13682</v>
          </cell>
          <cell r="K9">
            <v>7095</v>
          </cell>
          <cell r="L9">
            <v>0</v>
          </cell>
          <cell r="M9">
            <v>27395</v>
          </cell>
          <cell r="O9">
            <v>1035.4631831999995</v>
          </cell>
          <cell r="P9">
            <v>2114.5671881999997</v>
          </cell>
          <cell r="Q9">
            <v>1164.7533485999998</v>
          </cell>
          <cell r="R9">
            <v>0</v>
          </cell>
          <cell r="S9">
            <v>4314.7837199999994</v>
          </cell>
        </row>
        <row r="11">
          <cell r="A11" t="str">
            <v>Compressor Fuel</v>
          </cell>
          <cell r="D11">
            <v>52940.857934423977</v>
          </cell>
          <cell r="G11">
            <v>52940.857934423977</v>
          </cell>
          <cell r="J11">
            <v>53637.402999999998</v>
          </cell>
          <cell r="M11">
            <v>53637.402999999998</v>
          </cell>
          <cell r="P11">
            <v>9152.7088199999998</v>
          </cell>
          <cell r="S11">
            <v>9152.7088199999998</v>
          </cell>
        </row>
        <row r="12">
          <cell r="A12" t="str">
            <v>CV Shrinkage</v>
          </cell>
          <cell r="D12">
            <v>1417.7017245082234</v>
          </cell>
          <cell r="G12">
            <v>1417.7017245082234</v>
          </cell>
          <cell r="J12">
            <v>349.697</v>
          </cell>
          <cell r="M12">
            <v>349.697</v>
          </cell>
          <cell r="P12">
            <v>-69.3065</v>
          </cell>
          <cell r="S12">
            <v>-69.3065</v>
          </cell>
        </row>
        <row r="13">
          <cell r="A13" t="str">
            <v>UAG</v>
          </cell>
          <cell r="D13">
            <v>15334.81507407869</v>
          </cell>
          <cell r="G13">
            <v>15334.81507407869</v>
          </cell>
          <cell r="J13">
            <v>17772.216</v>
          </cell>
          <cell r="M13">
            <v>17772.216</v>
          </cell>
          <cell r="P13">
            <v>4159.3334400000003</v>
          </cell>
          <cell r="S13">
            <v>4159.3334400000003</v>
          </cell>
        </row>
        <row r="15">
          <cell r="A15" t="str">
            <v>Total Shrinkage (exe elec comp)</v>
          </cell>
          <cell r="C15">
            <v>0</v>
          </cell>
          <cell r="D15">
            <v>69693.374733010889</v>
          </cell>
          <cell r="E15">
            <v>0</v>
          </cell>
          <cell r="F15">
            <v>0</v>
          </cell>
          <cell r="G15">
            <v>69693.374733010889</v>
          </cell>
          <cell r="I15">
            <v>0</v>
          </cell>
          <cell r="J15">
            <v>71759.315999999992</v>
          </cell>
          <cell r="K15">
            <v>0</v>
          </cell>
          <cell r="L15">
            <v>0</v>
          </cell>
          <cell r="M15">
            <v>71759.315999999992</v>
          </cell>
          <cell r="O15">
            <v>0</v>
          </cell>
          <cell r="P15">
            <v>13242.73576</v>
          </cell>
          <cell r="Q15">
            <v>0</v>
          </cell>
          <cell r="R15">
            <v>0</v>
          </cell>
          <cell r="S15">
            <v>13242.73576</v>
          </cell>
        </row>
        <row r="17">
          <cell r="A17" t="str">
            <v>Shrinkage - Elec Compressor Fuel</v>
          </cell>
          <cell r="D17">
            <v>542.28099999999995</v>
          </cell>
          <cell r="G17">
            <v>542.28099999999995</v>
          </cell>
          <cell r="J17">
            <v>499.61500000000001</v>
          </cell>
          <cell r="M17">
            <v>499.61500000000001</v>
          </cell>
          <cell r="P17">
            <v>91.220669999999998</v>
          </cell>
          <cell r="S17">
            <v>91.220669999999998</v>
          </cell>
        </row>
        <row r="19">
          <cell r="A19" t="str">
            <v>Operating Margins</v>
          </cell>
          <cell r="D19">
            <v>19316.437000000002</v>
          </cell>
          <cell r="G19">
            <v>19316.437000000002</v>
          </cell>
          <cell r="J19">
            <v>16220.644</v>
          </cell>
          <cell r="M19">
            <v>16220.644</v>
          </cell>
          <cell r="P19">
            <v>2638.5270800000003</v>
          </cell>
          <cell r="S19">
            <v>2638.5270800000003</v>
          </cell>
        </row>
        <row r="20">
          <cell r="A20" t="str">
            <v>SIU</v>
          </cell>
          <cell r="E20">
            <v>2480.5050000000001</v>
          </cell>
          <cell r="G20">
            <v>2480.5050000000001</v>
          </cell>
          <cell r="K20">
            <v>2422.5819999999999</v>
          </cell>
          <cell r="M20">
            <v>2422.5819999999999</v>
          </cell>
          <cell r="Q20">
            <v>409.28414000000004</v>
          </cell>
          <cell r="S20">
            <v>409.28414000000004</v>
          </cell>
        </row>
        <row r="21">
          <cell r="A21" t="str">
            <v>Top Up</v>
          </cell>
          <cell r="D21">
            <v>1049.1122700000001</v>
          </cell>
          <cell r="E21">
            <v>2836.48873</v>
          </cell>
          <cell r="G21">
            <v>3885.6010000000001</v>
          </cell>
          <cell r="J21">
            <v>244.61676000000003</v>
          </cell>
          <cell r="K21">
            <v>661.37124000000006</v>
          </cell>
          <cell r="M21">
            <v>905.98800000000006</v>
          </cell>
          <cell r="P21">
            <v>42.929279100000045</v>
          </cell>
          <cell r="Q21">
            <v>116.0680509000001</v>
          </cell>
          <cell r="S21">
            <v>158.99733000000015</v>
          </cell>
        </row>
        <row r="22">
          <cell r="A22" t="str">
            <v>CLNG</v>
          </cell>
          <cell r="G22">
            <v>0</v>
          </cell>
          <cell r="J22">
            <v>6601.1239999999998</v>
          </cell>
          <cell r="M22">
            <v>6601.1239999999998</v>
          </cell>
          <cell r="P22">
            <v>1005.771</v>
          </cell>
          <cell r="S22">
            <v>1005.771</v>
          </cell>
        </row>
        <row r="23">
          <cell r="A23" t="str">
            <v>Storage Stock Movement Charge</v>
          </cell>
          <cell r="G23">
            <v>0</v>
          </cell>
          <cell r="M23">
            <v>0</v>
          </cell>
          <cell r="S23">
            <v>0</v>
          </cell>
        </row>
        <row r="25">
          <cell r="A25" t="str">
            <v>Total Storage</v>
          </cell>
          <cell r="C25">
            <v>0</v>
          </cell>
          <cell r="D25">
            <v>20365.549270000003</v>
          </cell>
          <cell r="E25">
            <v>5316.9937300000001</v>
          </cell>
          <cell r="F25">
            <v>0</v>
          </cell>
          <cell r="G25">
            <v>25682.543000000001</v>
          </cell>
          <cell r="I25">
            <v>0</v>
          </cell>
          <cell r="J25">
            <v>23066.384760000001</v>
          </cell>
          <cell r="K25">
            <v>3083.9532399999998</v>
          </cell>
          <cell r="L25">
            <v>0</v>
          </cell>
          <cell r="M25">
            <v>26150.338</v>
          </cell>
          <cell r="O25">
            <v>0</v>
          </cell>
          <cell r="P25">
            <v>3687.2273591000003</v>
          </cell>
          <cell r="Q25">
            <v>525.3521909000001</v>
          </cell>
          <cell r="R25">
            <v>0</v>
          </cell>
          <cell r="S25">
            <v>4212.5795500000004</v>
          </cell>
        </row>
        <row r="27">
          <cell r="A27" t="str">
            <v>Telemetry Telecomms costs</v>
          </cell>
          <cell r="C27">
            <v>0</v>
          </cell>
          <cell r="D27">
            <v>930.8</v>
          </cell>
          <cell r="E27">
            <v>859.2</v>
          </cell>
          <cell r="G27">
            <v>1790</v>
          </cell>
          <cell r="J27">
            <v>832.52</v>
          </cell>
          <cell r="K27">
            <v>768.48</v>
          </cell>
          <cell r="M27">
            <v>1601</v>
          </cell>
          <cell r="P27">
            <v>214.789536</v>
          </cell>
          <cell r="Q27">
            <v>198.26726400000001</v>
          </cell>
          <cell r="S27">
            <v>413.05680000000001</v>
          </cell>
        </row>
        <row r="28">
          <cell r="A28" t="str">
            <v>Ulysses Telemetry</v>
          </cell>
          <cell r="C28">
            <v>0</v>
          </cell>
          <cell r="D28">
            <v>65</v>
          </cell>
          <cell r="E28">
            <v>60</v>
          </cell>
          <cell r="G28">
            <v>125</v>
          </cell>
          <cell r="J28">
            <v>124.80000000000001</v>
          </cell>
          <cell r="K28">
            <v>115.19999999999999</v>
          </cell>
          <cell r="M28">
            <v>240</v>
          </cell>
          <cell r="P28">
            <v>0</v>
          </cell>
          <cell r="Q28">
            <v>0</v>
          </cell>
          <cell r="S28">
            <v>0</v>
          </cell>
        </row>
        <row r="29">
          <cell r="A29" t="str">
            <v>Consultancy Legal &amp; Prof.</v>
          </cell>
          <cell r="C29">
            <v>104.3117012</v>
          </cell>
          <cell r="D29">
            <v>761</v>
          </cell>
          <cell r="E29">
            <v>508</v>
          </cell>
          <cell r="G29">
            <v>1373.3117012</v>
          </cell>
          <cell r="I29">
            <v>103</v>
          </cell>
          <cell r="J29">
            <v>1262</v>
          </cell>
          <cell r="K29">
            <v>508</v>
          </cell>
          <cell r="M29">
            <v>1873</v>
          </cell>
          <cell r="O29">
            <v>11.870860000000022</v>
          </cell>
          <cell r="P29">
            <v>144</v>
          </cell>
          <cell r="Q29">
            <v>96</v>
          </cell>
          <cell r="S29">
            <v>251.87086000000002</v>
          </cell>
        </row>
        <row r="30">
          <cell r="A30" t="str">
            <v>Advantica</v>
          </cell>
          <cell r="C30">
            <v>3513.2410070000001</v>
          </cell>
          <cell r="D30">
            <v>730</v>
          </cell>
          <cell r="E30">
            <v>487</v>
          </cell>
          <cell r="G30">
            <v>4730.2410070000005</v>
          </cell>
          <cell r="I30">
            <v>3513.3747999999996</v>
          </cell>
          <cell r="J30">
            <v>730.19999999999993</v>
          </cell>
          <cell r="K30">
            <v>486.8</v>
          </cell>
          <cell r="M30">
            <v>4730.3747999999996</v>
          </cell>
          <cell r="O30">
            <v>496.93770999999998</v>
          </cell>
          <cell r="P30">
            <v>106.8</v>
          </cell>
          <cell r="Q30">
            <v>71.2</v>
          </cell>
          <cell r="S30">
            <v>674.93770999999992</v>
          </cell>
        </row>
        <row r="31">
          <cell r="A31" t="str">
            <v xml:space="preserve">Compressors &amp; Terminals </v>
          </cell>
          <cell r="C31">
            <v>6616.0568999999996</v>
          </cell>
          <cell r="G31">
            <v>6616.0568999999996</v>
          </cell>
          <cell r="I31">
            <v>7216</v>
          </cell>
          <cell r="M31">
            <v>7216</v>
          </cell>
          <cell r="O31">
            <v>913.52437999999984</v>
          </cell>
          <cell r="S31">
            <v>913.52437999999984</v>
          </cell>
        </row>
        <row r="32">
          <cell r="A32" t="str">
            <v>C&amp;T Breakdowns</v>
          </cell>
          <cell r="C32">
            <v>1300.08</v>
          </cell>
          <cell r="G32">
            <v>1300.08</v>
          </cell>
          <cell r="I32">
            <v>1300</v>
          </cell>
          <cell r="M32">
            <v>1300</v>
          </cell>
          <cell r="O32">
            <v>77.7</v>
          </cell>
          <cell r="S32">
            <v>77.7</v>
          </cell>
        </row>
        <row r="33">
          <cell r="A33" t="str">
            <v>Pipelines &amp; AGI - Projects and Mtce</v>
          </cell>
          <cell r="C33">
            <v>3557.7159100000003</v>
          </cell>
          <cell r="G33">
            <v>3557.7159100000003</v>
          </cell>
          <cell r="I33">
            <v>3558</v>
          </cell>
          <cell r="M33">
            <v>3558</v>
          </cell>
          <cell r="O33">
            <v>495.28161999999998</v>
          </cell>
          <cell r="S33">
            <v>495.28161999999998</v>
          </cell>
        </row>
        <row r="34">
          <cell r="A34" t="str">
            <v>Crop &amp; Quarry Compensation</v>
          </cell>
          <cell r="C34">
            <v>1900</v>
          </cell>
          <cell r="G34">
            <v>1900</v>
          </cell>
          <cell r="I34">
            <v>2400</v>
          </cell>
          <cell r="M34">
            <v>2400</v>
          </cell>
          <cell r="O34">
            <v>259.49223000000001</v>
          </cell>
          <cell r="S34">
            <v>259.49223000000001</v>
          </cell>
        </row>
        <row r="35">
          <cell r="A35" t="str">
            <v>Process &amp; Gas Quality</v>
          </cell>
          <cell r="C35">
            <v>1859.96</v>
          </cell>
          <cell r="G35">
            <v>1859.96</v>
          </cell>
          <cell r="I35">
            <v>1860</v>
          </cell>
          <cell r="M35">
            <v>1860</v>
          </cell>
          <cell r="O35">
            <v>303.18230000000005</v>
          </cell>
          <cell r="S35">
            <v>303.18230000000005</v>
          </cell>
        </row>
        <row r="36">
          <cell r="A36" t="str">
            <v>Odorant</v>
          </cell>
          <cell r="C36">
            <v>2000.0003000000002</v>
          </cell>
          <cell r="G36">
            <v>2000.0003000000002</v>
          </cell>
          <cell r="I36">
            <v>2000</v>
          </cell>
          <cell r="M36">
            <v>2000</v>
          </cell>
          <cell r="O36">
            <v>360.67840999999999</v>
          </cell>
          <cell r="S36">
            <v>360.67840999999999</v>
          </cell>
        </row>
        <row r="39">
          <cell r="A39" t="str">
            <v>HOC &amp; Dorking</v>
          </cell>
          <cell r="C39">
            <v>0</v>
          </cell>
          <cell r="D39">
            <v>581.88717959999997</v>
          </cell>
          <cell r="E39">
            <v>387.92478640000002</v>
          </cell>
          <cell r="F39">
            <v>3879.50864</v>
          </cell>
          <cell r="G39">
            <v>4849.3206060000002</v>
          </cell>
          <cell r="J39">
            <v>581.88</v>
          </cell>
          <cell r="K39">
            <v>387.92</v>
          </cell>
          <cell r="L39">
            <v>3879.6849000000002</v>
          </cell>
          <cell r="M39">
            <v>4849</v>
          </cell>
          <cell r="P39">
            <v>89.864351999999997</v>
          </cell>
          <cell r="Q39">
            <v>59.909568</v>
          </cell>
          <cell r="R39">
            <v>599.17056695999997</v>
          </cell>
          <cell r="S39">
            <v>748.86959999999999</v>
          </cell>
        </row>
        <row r="40">
          <cell r="A40" t="str">
            <v>Hinckley 2 Building</v>
          </cell>
          <cell r="C40">
            <v>927.09904000000006</v>
          </cell>
          <cell r="G40">
            <v>927.09904000000006</v>
          </cell>
          <cell r="I40">
            <v>927</v>
          </cell>
          <cell r="K40" t="str">
            <v>.</v>
          </cell>
          <cell r="M40">
            <v>927</v>
          </cell>
          <cell r="O40">
            <v>148.25162</v>
          </cell>
          <cell r="S40">
            <v>148.25162</v>
          </cell>
        </row>
        <row r="42">
          <cell r="A42" t="str">
            <v>Total Site Costs</v>
          </cell>
          <cell r="C42">
            <v>927.09904000000006</v>
          </cell>
          <cell r="D42">
            <v>581.88717959999997</v>
          </cell>
          <cell r="E42">
            <v>387.92478640000002</v>
          </cell>
          <cell r="F42">
            <v>3879.50864</v>
          </cell>
          <cell r="G42">
            <v>5776.4196460000003</v>
          </cell>
          <cell r="I42">
            <v>927</v>
          </cell>
          <cell r="J42">
            <v>581.88</v>
          </cell>
          <cell r="K42">
            <v>387.92</v>
          </cell>
          <cell r="L42">
            <v>3879.6849000000002</v>
          </cell>
          <cell r="M42">
            <v>5776</v>
          </cell>
          <cell r="O42">
            <v>148.25162</v>
          </cell>
          <cell r="P42">
            <v>89.864351999999997</v>
          </cell>
          <cell r="Q42">
            <v>59.909568</v>
          </cell>
          <cell r="R42">
            <v>599.17056695999997</v>
          </cell>
          <cell r="S42">
            <v>897.12121999999999</v>
          </cell>
        </row>
        <row r="44">
          <cell r="A44" t="str">
            <v>Pre A Form</v>
          </cell>
          <cell r="C44">
            <v>99</v>
          </cell>
          <cell r="G44">
            <v>99</v>
          </cell>
          <cell r="I44">
            <v>99</v>
          </cell>
          <cell r="M44">
            <v>99</v>
          </cell>
          <cell r="S44">
            <v>0</v>
          </cell>
        </row>
        <row r="45">
          <cell r="A45" t="str">
            <v>Office Costs</v>
          </cell>
          <cell r="C45">
            <v>395.82708999999994</v>
          </cell>
          <cell r="G45">
            <v>395.82708999999994</v>
          </cell>
          <cell r="I45">
            <v>396</v>
          </cell>
          <cell r="M45">
            <v>396</v>
          </cell>
          <cell r="O45">
            <v>20.08964400000001</v>
          </cell>
          <cell r="P45">
            <v>28.125501600000018</v>
          </cell>
          <cell r="Q45">
            <v>18.750334400000014</v>
          </cell>
          <cell r="S45">
            <v>66.965480000000042</v>
          </cell>
        </row>
        <row r="46">
          <cell r="A46" t="str">
            <v>Balancing Incentives Income</v>
          </cell>
          <cell r="G46">
            <v>0</v>
          </cell>
          <cell r="M46">
            <v>0</v>
          </cell>
          <cell r="S46">
            <v>2.2000000000000001E-4</v>
          </cell>
        </row>
        <row r="47">
          <cell r="A47" t="str">
            <v>Other Revenue Costs</v>
          </cell>
          <cell r="C47">
            <v>456.64</v>
          </cell>
          <cell r="D47">
            <v>585.07000000000005</v>
          </cell>
          <cell r="E47">
            <v>385.29</v>
          </cell>
          <cell r="G47">
            <v>1427</v>
          </cell>
          <cell r="I47">
            <v>837</v>
          </cell>
          <cell r="J47">
            <v>1311</v>
          </cell>
          <cell r="K47">
            <v>538</v>
          </cell>
          <cell r="M47">
            <v>2686</v>
          </cell>
          <cell r="O47">
            <v>46.260672000000007</v>
          </cell>
          <cell r="P47">
            <v>59.271486000000003</v>
          </cell>
          <cell r="Q47">
            <v>39.032442000000003</v>
          </cell>
          <cell r="S47">
            <v>144.56460000000001</v>
          </cell>
        </row>
        <row r="48">
          <cell r="A48" t="str">
            <v>Residual other savings required</v>
          </cell>
          <cell r="C48">
            <v>153.35699999999997</v>
          </cell>
          <cell r="D48">
            <v>-932</v>
          </cell>
          <cell r="G48">
            <v>-778.64300000000003</v>
          </cell>
          <cell r="J48">
            <v>-779</v>
          </cell>
          <cell r="K48">
            <v>779</v>
          </cell>
          <cell r="M48">
            <v>0</v>
          </cell>
          <cell r="S48">
            <v>0</v>
          </cell>
        </row>
        <row r="49">
          <cell r="A49" t="str">
            <v>Contamination Compensation Claim</v>
          </cell>
          <cell r="G49">
            <v>0</v>
          </cell>
          <cell r="I49">
            <v>1000</v>
          </cell>
          <cell r="M49">
            <v>1000</v>
          </cell>
          <cell r="O49">
            <v>0</v>
          </cell>
          <cell r="S49">
            <v>0</v>
          </cell>
        </row>
        <row r="50">
          <cell r="A50" t="str">
            <v>ARCA</v>
          </cell>
          <cell r="G50">
            <v>0</v>
          </cell>
          <cell r="M50">
            <v>0</v>
          </cell>
          <cell r="O50">
            <v>688.22580000000005</v>
          </cell>
          <cell r="S50">
            <v>688.22580000000005</v>
          </cell>
        </row>
        <row r="52">
          <cell r="A52" t="str">
            <v>NT&amp;T Total</v>
          </cell>
          <cell r="C52">
            <v>29599.045281800001</v>
          </cell>
          <cell r="D52">
            <v>107346.1110631109</v>
          </cell>
          <cell r="E52">
            <v>15675.063817900003</v>
          </cell>
          <cell r="F52">
            <v>3879.50864</v>
          </cell>
          <cell r="G52">
            <v>156500.00273721089</v>
          </cell>
          <cell r="I52">
            <v>31827.374799999998</v>
          </cell>
          <cell r="J52">
            <v>113070.71576000001</v>
          </cell>
          <cell r="K52">
            <v>13762.353239999999</v>
          </cell>
          <cell r="L52">
            <v>3879.6849000000002</v>
          </cell>
          <cell r="M52">
            <v>162539.64379999999</v>
          </cell>
          <cell r="O52">
            <v>4856.9584292</v>
          </cell>
          <cell r="P52">
            <v>19778.601852899999</v>
          </cell>
          <cell r="Q52">
            <v>2173.2651478999996</v>
          </cell>
          <cell r="R52">
            <v>599.17056695999997</v>
          </cell>
          <cell r="S52">
            <v>27407.921329999997</v>
          </cell>
        </row>
        <row r="56">
          <cell r="A56" t="str">
            <v>NTS SO Opex costs by Incentive</v>
          </cell>
        </row>
        <row r="58">
          <cell r="A58" t="str">
            <v>System Balancing - Gas Cost</v>
          </cell>
          <cell r="D58">
            <v>70235.655733010892</v>
          </cell>
          <cell r="J58">
            <v>71958.930999999997</v>
          </cell>
          <cell r="P58">
            <v>13033.95643</v>
          </cell>
        </row>
        <row r="59">
          <cell r="A59" t="str">
            <v>System Balancing - System Reserve</v>
          </cell>
          <cell r="D59">
            <v>19316.437000000002</v>
          </cell>
          <cell r="J59">
            <v>16220.644</v>
          </cell>
          <cell r="P59">
            <v>2638.5270800000003</v>
          </cell>
        </row>
        <row r="60">
          <cell r="A60" t="str">
            <v>Exit Capacity - Constrained LNG</v>
          </cell>
          <cell r="D60">
            <v>0</v>
          </cell>
          <cell r="J60">
            <v>6601.1239999999998</v>
          </cell>
          <cell r="P60">
            <v>1005.771</v>
          </cell>
        </row>
        <row r="61">
          <cell r="A61" t="str">
            <v>Internal Cost Incentive - Direct costs</v>
          </cell>
          <cell r="D61">
            <v>16744.906060100009</v>
          </cell>
          <cell r="J61">
            <v>17045.400000000009</v>
          </cell>
          <cell r="P61">
            <v>2757.4180637999993</v>
          </cell>
        </row>
        <row r="62">
          <cell r="A62" t="str">
            <v>Total Above</v>
          </cell>
          <cell r="D62">
            <v>106296.99879311091</v>
          </cell>
          <cell r="J62">
            <v>111826.099</v>
          </cell>
          <cell r="P62">
            <v>19435.672573799999</v>
          </cell>
        </row>
        <row r="64">
          <cell r="A64" t="str">
            <v xml:space="preserve">  Adjustment to t/f Opex costs treated as Capex</v>
          </cell>
        </row>
        <row r="65">
          <cell r="A65" t="str">
            <v xml:space="preserve">  for Regulatory purposes (AT Link/RGTA)</v>
          </cell>
          <cell r="J65">
            <v>700</v>
          </cell>
        </row>
        <row r="66">
          <cell r="A66" t="str">
            <v>Adjusted total</v>
          </cell>
          <cell r="D66">
            <v>106296.99879311091</v>
          </cell>
          <cell r="J66">
            <v>112526.099</v>
          </cell>
          <cell r="P66">
            <v>19435.672573799999</v>
          </cell>
        </row>
        <row r="69">
          <cell r="A69" t="str">
            <v>Other NTS SO Opex costs not covered by incentives</v>
          </cell>
        </row>
        <row r="71">
          <cell r="A71" t="str">
            <v>Non Incentive Shrinkage - prior year</v>
          </cell>
          <cell r="J71">
            <v>300</v>
          </cell>
          <cell r="P71">
            <v>300</v>
          </cell>
        </row>
        <row r="72">
          <cell r="A72" t="str">
            <v>Top Up</v>
          </cell>
          <cell r="D72">
            <v>1049.1122700000001</v>
          </cell>
          <cell r="J72">
            <v>244.61676000000003</v>
          </cell>
          <cell r="P72">
            <v>42.929279100000045</v>
          </cell>
        </row>
        <row r="74">
          <cell r="A74" t="str">
            <v>Total</v>
          </cell>
          <cell r="D74">
            <v>107346.1110631109</v>
          </cell>
          <cell r="J74">
            <v>113070.71576000001</v>
          </cell>
          <cell r="P74">
            <v>19778.601852899999</v>
          </cell>
        </row>
      </sheetData>
      <sheetData sheetId="14" refreshError="1">
        <row r="1">
          <cell r="A1" t="str">
            <v>LEVEL - 2 Opex Subjective Analysis Comparators</v>
          </cell>
          <cell r="R1" t="str">
            <v>Month Ended 31 May 2002</v>
          </cell>
        </row>
        <row r="5">
          <cell r="C5" t="str">
            <v>Month of May</v>
          </cell>
          <cell r="D5">
            <v>0</v>
          </cell>
          <cell r="E5">
            <v>0</v>
          </cell>
          <cell r="F5">
            <v>0</v>
          </cell>
          <cell r="H5" t="str">
            <v>Variance To</v>
          </cell>
          <cell r="L5" t="str">
            <v>May 2002 YTD</v>
          </cell>
          <cell r="M5">
            <v>0</v>
          </cell>
          <cell r="N5">
            <v>0</v>
          </cell>
          <cell r="O5">
            <v>0</v>
          </cell>
          <cell r="Q5" t="str">
            <v>Variance To</v>
          </cell>
          <cell r="U5" t="str">
            <v>Full Year</v>
          </cell>
        </row>
        <row r="6">
          <cell r="A6" t="str">
            <v>Expenditure (£'000)</v>
          </cell>
          <cell r="C6" t="str">
            <v>Actual</v>
          </cell>
          <cell r="D6" t="str">
            <v>Budget</v>
          </cell>
          <cell r="E6" t="str">
            <v>Latest  Forecast</v>
          </cell>
          <cell r="F6" t="str">
            <v>Prior Year Actual</v>
          </cell>
          <cell r="H6" t="str">
            <v>Budget</v>
          </cell>
          <cell r="I6" t="str">
            <v>Latest  Forecast</v>
          </cell>
          <cell r="J6" t="str">
            <v>Prior Year Actual</v>
          </cell>
          <cell r="L6" t="str">
            <v>Actual</v>
          </cell>
          <cell r="M6" t="str">
            <v>Budget</v>
          </cell>
          <cell r="N6" t="str">
            <v>Latest  Forecast</v>
          </cell>
          <cell r="O6" t="str">
            <v>Prior Year Actual</v>
          </cell>
          <cell r="Q6" t="str">
            <v>Budget</v>
          </cell>
          <cell r="R6" t="str">
            <v>Latest  Forecast</v>
          </cell>
          <cell r="S6" t="str">
            <v>Prior Year Actual</v>
          </cell>
          <cell r="U6" t="str">
            <v>Budget</v>
          </cell>
          <cell r="V6" t="str">
            <v>Latest  Forecast</v>
          </cell>
          <cell r="W6" t="str">
            <v>Prior Year Actual</v>
          </cell>
        </row>
        <row r="8">
          <cell r="A8" t="str">
            <v>Salaries</v>
          </cell>
          <cell r="C8">
            <v>1382.47964</v>
          </cell>
          <cell r="D8">
            <v>1492.4806199999998</v>
          </cell>
          <cell r="E8">
            <v>1492.4806199999998</v>
          </cell>
          <cell r="F8">
            <v>1481.3224200000002</v>
          </cell>
          <cell r="H8">
            <v>110.0009799999998</v>
          </cell>
          <cell r="I8">
            <v>110.0009799999998</v>
          </cell>
          <cell r="J8">
            <v>98.842780000000175</v>
          </cell>
          <cell r="L8">
            <v>2720.0543699999994</v>
          </cell>
          <cell r="M8">
            <v>2984.7802599999991</v>
          </cell>
          <cell r="N8">
            <v>2984.7802599999991</v>
          </cell>
          <cell r="O8">
            <v>2915.0836374999999</v>
          </cell>
          <cell r="Q8">
            <v>264.72588999999971</v>
          </cell>
          <cell r="R8">
            <v>264.72588999999971</v>
          </cell>
          <cell r="S8">
            <v>195.02926750000051</v>
          </cell>
          <cell r="U8">
            <v>17729.880379999999</v>
          </cell>
          <cell r="V8">
            <v>16701</v>
          </cell>
          <cell r="W8">
            <v>16662.686710000002</v>
          </cell>
        </row>
        <row r="9">
          <cell r="A9" t="str">
            <v>Agency Staff</v>
          </cell>
          <cell r="C9">
            <v>70.05198</v>
          </cell>
          <cell r="D9">
            <v>103.07966999999999</v>
          </cell>
          <cell r="E9">
            <v>103.07966999999999</v>
          </cell>
          <cell r="F9">
            <v>41.749180000000003</v>
          </cell>
          <cell r="H9">
            <v>33.027689999999993</v>
          </cell>
          <cell r="I9">
            <v>33.027689999999993</v>
          </cell>
          <cell r="J9">
            <v>-28.302799999999998</v>
          </cell>
          <cell r="L9">
            <v>164.35167999999999</v>
          </cell>
          <cell r="M9">
            <v>206.15933999999999</v>
          </cell>
          <cell r="N9">
            <v>206.15933999999999</v>
          </cell>
          <cell r="O9">
            <v>92.297712500000003</v>
          </cell>
          <cell r="Q9">
            <v>41.807659999999998</v>
          </cell>
          <cell r="R9">
            <v>41.807659999999998</v>
          </cell>
          <cell r="S9">
            <v>-72.053967499999985</v>
          </cell>
          <cell r="U9">
            <v>985.60004000000004</v>
          </cell>
          <cell r="V9">
            <v>985.60004000000004</v>
          </cell>
          <cell r="W9">
            <v>1002.4599499999999</v>
          </cell>
        </row>
        <row r="10">
          <cell r="A10" t="str">
            <v>Wages</v>
          </cell>
          <cell r="C10">
            <v>1.3655700000000002</v>
          </cell>
          <cell r="D10">
            <v>0</v>
          </cell>
          <cell r="E10">
            <v>0</v>
          </cell>
          <cell r="F10">
            <v>2.1822599999999999</v>
          </cell>
          <cell r="H10">
            <v>-1.3655700000000002</v>
          </cell>
          <cell r="I10">
            <v>-1.3655700000000002</v>
          </cell>
          <cell r="J10">
            <v>0.81668999999999969</v>
          </cell>
          <cell r="L10">
            <v>2.5339099999999997</v>
          </cell>
          <cell r="M10">
            <v>0</v>
          </cell>
          <cell r="N10">
            <v>0</v>
          </cell>
          <cell r="O10">
            <v>5.2322100000000002</v>
          </cell>
          <cell r="Q10">
            <v>-2.5339099999999997</v>
          </cell>
          <cell r="R10">
            <v>-2.5339099999999997</v>
          </cell>
          <cell r="S10">
            <v>2.6983000000000006</v>
          </cell>
          <cell r="U10">
            <v>0</v>
          </cell>
          <cell r="V10">
            <v>0</v>
          </cell>
          <cell r="W10">
            <v>26.656550000000003</v>
          </cell>
        </row>
        <row r="11">
          <cell r="A11" t="str">
            <v>Assoc.Costs - Sals (NI &amp; Pension)</v>
          </cell>
          <cell r="C11">
            <v>274.26657999999998</v>
          </cell>
          <cell r="D11">
            <v>291.53163000000001</v>
          </cell>
          <cell r="E11">
            <v>291.53163000000001</v>
          </cell>
          <cell r="F11">
            <v>205.66074499999999</v>
          </cell>
          <cell r="H11">
            <v>17.265050000000031</v>
          </cell>
          <cell r="I11">
            <v>17.265050000000031</v>
          </cell>
          <cell r="J11">
            <v>-68.605834999999985</v>
          </cell>
          <cell r="L11">
            <v>542.36393999999996</v>
          </cell>
          <cell r="M11">
            <v>583.04822000000001</v>
          </cell>
          <cell r="N11">
            <v>583.04822000000001</v>
          </cell>
          <cell r="O11">
            <v>405.99027000000001</v>
          </cell>
          <cell r="Q11">
            <v>40.684280000000058</v>
          </cell>
          <cell r="R11">
            <v>40.684280000000058</v>
          </cell>
          <cell r="S11">
            <v>-136.37366999999995</v>
          </cell>
          <cell r="U11">
            <v>3451.2210200000004</v>
          </cell>
          <cell r="V11">
            <v>3451.2210200000004</v>
          </cell>
          <cell r="W11">
            <v>2607.1144700000009</v>
          </cell>
        </row>
        <row r="12">
          <cell r="A12" t="str">
            <v>Assoc.Costs - Wages (NI &amp; Pension)</v>
          </cell>
          <cell r="C12">
            <v>0.10815999999999999</v>
          </cell>
          <cell r="D12">
            <v>0</v>
          </cell>
          <cell r="E12">
            <v>0</v>
          </cell>
          <cell r="F12">
            <v>0</v>
          </cell>
          <cell r="H12">
            <v>-0.10815999999999999</v>
          </cell>
          <cell r="I12">
            <v>-0.10815999999999999</v>
          </cell>
          <cell r="J12">
            <v>-0.10815999999999999</v>
          </cell>
          <cell r="L12">
            <v>0.10815999999999999</v>
          </cell>
          <cell r="M12">
            <v>0</v>
          </cell>
          <cell r="N12">
            <v>0</v>
          </cell>
          <cell r="O12">
            <v>0</v>
          </cell>
          <cell r="Q12">
            <v>-0.10815999999999999</v>
          </cell>
          <cell r="R12">
            <v>-0.10815999999999999</v>
          </cell>
          <cell r="S12">
            <v>-0.10815999999999999</v>
          </cell>
          <cell r="U12">
            <v>0</v>
          </cell>
          <cell r="V12">
            <v>0</v>
          </cell>
          <cell r="W12">
            <v>0.48646999999999985</v>
          </cell>
        </row>
        <row r="13">
          <cell r="A13" t="str">
            <v>SSAP24</v>
          </cell>
          <cell r="C13">
            <v>263.04696999999999</v>
          </cell>
          <cell r="D13">
            <v>278.81157999999994</v>
          </cell>
          <cell r="E13">
            <v>278.81157999999994</v>
          </cell>
          <cell r="F13">
            <v>94.44608749999999</v>
          </cell>
          <cell r="H13">
            <v>15.764609999999948</v>
          </cell>
          <cell r="I13">
            <v>15.764609999999948</v>
          </cell>
          <cell r="J13">
            <v>-168.60088250000001</v>
          </cell>
          <cell r="L13">
            <v>516.40843000000018</v>
          </cell>
          <cell r="M13">
            <v>557.62315999999987</v>
          </cell>
          <cell r="N13">
            <v>557.62315999999987</v>
          </cell>
          <cell r="O13">
            <v>191.50366499999998</v>
          </cell>
          <cell r="Q13">
            <v>41.21472999999969</v>
          </cell>
          <cell r="R13">
            <v>41.21472999999969</v>
          </cell>
          <cell r="S13">
            <v>-324.90476500000022</v>
          </cell>
          <cell r="U13">
            <v>3297.2761000000005</v>
          </cell>
          <cell r="V13">
            <v>3297.2761000000005</v>
          </cell>
          <cell r="W13">
            <v>1779.42589</v>
          </cell>
        </row>
        <row r="14">
          <cell r="A14" t="str">
            <v>Travel, Subsistence &amp; Entertainment</v>
          </cell>
          <cell r="C14">
            <v>182.77335000000002</v>
          </cell>
          <cell r="D14">
            <v>217.81679</v>
          </cell>
          <cell r="E14">
            <v>217.81679</v>
          </cell>
          <cell r="F14">
            <v>196.46711500000006</v>
          </cell>
          <cell r="H14">
            <v>35.043439999999975</v>
          </cell>
          <cell r="I14">
            <v>35.043439999999975</v>
          </cell>
          <cell r="J14">
            <v>13.693765000000042</v>
          </cell>
          <cell r="L14">
            <v>371.67084999999997</v>
          </cell>
          <cell r="M14">
            <v>439.43358000000001</v>
          </cell>
          <cell r="N14">
            <v>439.43358000000001</v>
          </cell>
          <cell r="O14">
            <v>416.00508250000007</v>
          </cell>
          <cell r="Q14">
            <v>67.762730000000033</v>
          </cell>
          <cell r="R14">
            <v>67.762730000000033</v>
          </cell>
          <cell r="S14">
            <v>44.334232500000098</v>
          </cell>
          <cell r="U14">
            <v>2682.0548100000005</v>
          </cell>
          <cell r="V14">
            <v>2682.0548100000005</v>
          </cell>
          <cell r="W14">
            <v>2340.7296699999993</v>
          </cell>
        </row>
        <row r="15">
          <cell r="A15" t="str">
            <v>AESOP</v>
          </cell>
          <cell r="C15">
            <v>0</v>
          </cell>
          <cell r="D15">
            <v>0</v>
          </cell>
          <cell r="E15">
            <v>0</v>
          </cell>
          <cell r="F15">
            <v>159.54587249999997</v>
          </cell>
          <cell r="H15">
            <v>0</v>
          </cell>
          <cell r="I15">
            <v>0</v>
          </cell>
          <cell r="J15">
            <v>159.54587249999997</v>
          </cell>
          <cell r="L15">
            <v>0</v>
          </cell>
          <cell r="M15">
            <v>0</v>
          </cell>
          <cell r="N15">
            <v>0</v>
          </cell>
          <cell r="O15">
            <v>322.72210250000001</v>
          </cell>
          <cell r="Q15">
            <v>0</v>
          </cell>
          <cell r="R15">
            <v>0</v>
          </cell>
          <cell r="S15">
            <v>322.72210250000001</v>
          </cell>
          <cell r="U15">
            <v>0</v>
          </cell>
          <cell r="V15">
            <v>0</v>
          </cell>
          <cell r="W15">
            <v>1461.9327800000001</v>
          </cell>
        </row>
        <row r="16">
          <cell r="A16" t="str">
            <v>Sharesave Funding</v>
          </cell>
          <cell r="C16">
            <v>0</v>
          </cell>
          <cell r="D16">
            <v>0</v>
          </cell>
          <cell r="E16">
            <v>0</v>
          </cell>
          <cell r="F16">
            <v>0</v>
          </cell>
          <cell r="H16">
            <v>0</v>
          </cell>
          <cell r="I16">
            <v>0</v>
          </cell>
          <cell r="J16">
            <v>0</v>
          </cell>
          <cell r="L16">
            <v>0</v>
          </cell>
          <cell r="M16">
            <v>0</v>
          </cell>
          <cell r="N16">
            <v>0</v>
          </cell>
          <cell r="O16">
            <v>0</v>
          </cell>
          <cell r="Q16">
            <v>0</v>
          </cell>
          <cell r="R16">
            <v>0</v>
          </cell>
          <cell r="S16">
            <v>0</v>
          </cell>
          <cell r="U16">
            <v>0</v>
          </cell>
          <cell r="V16">
            <v>0</v>
          </cell>
          <cell r="W16">
            <v>0</v>
          </cell>
        </row>
        <row r="17">
          <cell r="A17" t="str">
            <v>Long-term Incentive Scheme</v>
          </cell>
          <cell r="C17">
            <v>0</v>
          </cell>
          <cell r="D17">
            <v>0</v>
          </cell>
          <cell r="E17">
            <v>0</v>
          </cell>
          <cell r="F17">
            <v>31.785400000000003</v>
          </cell>
          <cell r="H17">
            <v>0</v>
          </cell>
          <cell r="I17">
            <v>0</v>
          </cell>
          <cell r="J17">
            <v>31.785400000000003</v>
          </cell>
          <cell r="L17">
            <v>0</v>
          </cell>
          <cell r="M17">
            <v>0</v>
          </cell>
          <cell r="N17">
            <v>0</v>
          </cell>
          <cell r="O17">
            <v>61.648800000000001</v>
          </cell>
          <cell r="Q17">
            <v>0</v>
          </cell>
          <cell r="R17">
            <v>0</v>
          </cell>
          <cell r="S17">
            <v>61.648800000000001</v>
          </cell>
          <cell r="U17">
            <v>0</v>
          </cell>
          <cell r="V17">
            <v>0</v>
          </cell>
          <cell r="W17">
            <v>288.65812</v>
          </cell>
        </row>
        <row r="18">
          <cell r="C18">
            <v>0</v>
          </cell>
          <cell r="D18">
            <v>0</v>
          </cell>
          <cell r="E18">
            <v>0</v>
          </cell>
          <cell r="F18">
            <v>0</v>
          </cell>
          <cell r="H18">
            <v>0</v>
          </cell>
          <cell r="I18">
            <v>0</v>
          </cell>
          <cell r="J18">
            <v>0</v>
          </cell>
          <cell r="L18">
            <v>0</v>
          </cell>
          <cell r="M18">
            <v>0</v>
          </cell>
          <cell r="N18">
            <v>0</v>
          </cell>
          <cell r="O18">
            <v>0</v>
          </cell>
          <cell r="Q18">
            <v>0</v>
          </cell>
          <cell r="R18">
            <v>0</v>
          </cell>
          <cell r="S18">
            <v>0</v>
          </cell>
          <cell r="U18">
            <v>0</v>
          </cell>
          <cell r="V18">
            <v>0</v>
          </cell>
          <cell r="W18">
            <v>0</v>
          </cell>
        </row>
        <row r="19">
          <cell r="A19" t="str">
            <v>Total Employee Costs</v>
          </cell>
          <cell r="C19">
            <v>2174.0922499999997</v>
          </cell>
          <cell r="D19">
            <v>2383.7202899999997</v>
          </cell>
          <cell r="E19">
            <v>2383.7202899999997</v>
          </cell>
          <cell r="F19">
            <v>2213.1590800000004</v>
          </cell>
          <cell r="H19">
            <v>209.62803999999977</v>
          </cell>
          <cell r="I19">
            <v>209.62803999999977</v>
          </cell>
          <cell r="J19">
            <v>39.066830000000202</v>
          </cell>
          <cell r="L19">
            <v>4317.4913400000005</v>
          </cell>
          <cell r="M19">
            <v>4771.0445599999994</v>
          </cell>
          <cell r="N19">
            <v>4771.0445599999994</v>
          </cell>
          <cell r="O19">
            <v>4410.4834799999999</v>
          </cell>
          <cell r="Q19">
            <v>453.5532199999995</v>
          </cell>
          <cell r="R19">
            <v>453.5532199999995</v>
          </cell>
          <cell r="S19">
            <v>92.992140000000461</v>
          </cell>
          <cell r="U19">
            <v>28146.032350000001</v>
          </cell>
          <cell r="V19">
            <v>27117.151970000003</v>
          </cell>
          <cell r="W19">
            <v>26170.150610000001</v>
          </cell>
        </row>
        <row r="21">
          <cell r="A21" t="str">
            <v>Materials</v>
          </cell>
          <cell r="C21">
            <v>745.46251000000029</v>
          </cell>
          <cell r="D21">
            <v>517.42523000000006</v>
          </cell>
          <cell r="E21">
            <v>523.09523000000002</v>
          </cell>
          <cell r="F21">
            <v>708.91279999999995</v>
          </cell>
          <cell r="H21">
            <v>-228.03728000000024</v>
          </cell>
          <cell r="I21">
            <v>-222.36728000000028</v>
          </cell>
          <cell r="J21">
            <v>-36.549710000000346</v>
          </cell>
          <cell r="L21">
            <v>1464.4697900000001</v>
          </cell>
          <cell r="M21">
            <v>1107.1111600000002</v>
          </cell>
          <cell r="N21">
            <v>1156.1111599999999</v>
          </cell>
          <cell r="O21">
            <v>1239.4227899999998</v>
          </cell>
          <cell r="Q21">
            <v>-357.35862999999995</v>
          </cell>
          <cell r="R21">
            <v>-308.35863000000018</v>
          </cell>
          <cell r="S21">
            <v>-225.04700000000025</v>
          </cell>
          <cell r="U21">
            <v>7903.3263999999999</v>
          </cell>
          <cell r="V21">
            <v>7945.9924000000001</v>
          </cell>
          <cell r="W21">
            <v>9411.7096800000036</v>
          </cell>
        </row>
        <row r="22">
          <cell r="A22" t="str">
            <v>Contractors</v>
          </cell>
          <cell r="C22">
            <v>40.025889999999997</v>
          </cell>
          <cell r="D22">
            <v>155.61420000000001</v>
          </cell>
          <cell r="E22">
            <v>155.61420000000001</v>
          </cell>
          <cell r="F22">
            <v>32.855969999999999</v>
          </cell>
          <cell r="H22">
            <v>115.58831000000001</v>
          </cell>
          <cell r="I22">
            <v>115.58831000000001</v>
          </cell>
          <cell r="J22">
            <v>-7.1699199999999976</v>
          </cell>
          <cell r="L22">
            <v>92.683620000000005</v>
          </cell>
          <cell r="M22">
            <v>281.91302000000002</v>
          </cell>
          <cell r="N22">
            <v>281.91302000000002</v>
          </cell>
          <cell r="O22">
            <v>45.735059999999997</v>
          </cell>
          <cell r="Q22">
            <v>189.2294</v>
          </cell>
          <cell r="R22">
            <v>189.2294</v>
          </cell>
          <cell r="S22">
            <v>-46.948560000000008</v>
          </cell>
          <cell r="U22">
            <v>5315.7372700000005</v>
          </cell>
          <cell r="V22">
            <v>5873.0712700000004</v>
          </cell>
          <cell r="W22">
            <v>859.16578000000004</v>
          </cell>
        </row>
        <row r="23">
          <cell r="A23" t="str">
            <v>Printing, Stationery and Postage</v>
          </cell>
          <cell r="C23">
            <v>319.41210999999998</v>
          </cell>
          <cell r="D23">
            <v>389.83087</v>
          </cell>
          <cell r="E23">
            <v>389.83087</v>
          </cell>
          <cell r="F23">
            <v>383.55080999999996</v>
          </cell>
          <cell r="H23">
            <v>70.41876000000002</v>
          </cell>
          <cell r="I23">
            <v>70.41876000000002</v>
          </cell>
          <cell r="J23">
            <v>64.138699999999972</v>
          </cell>
          <cell r="L23">
            <v>615.19180000000006</v>
          </cell>
          <cell r="M23">
            <v>675.32181000000003</v>
          </cell>
          <cell r="N23">
            <v>675.32181000000003</v>
          </cell>
          <cell r="O23">
            <v>837.79911000000004</v>
          </cell>
          <cell r="Q23">
            <v>60.13000999999997</v>
          </cell>
          <cell r="R23">
            <v>60.13000999999997</v>
          </cell>
          <cell r="S23">
            <v>222.60730999999998</v>
          </cell>
          <cell r="U23">
            <v>3486.2101200000002</v>
          </cell>
          <cell r="V23">
            <v>3486.2101200000002</v>
          </cell>
          <cell r="W23">
            <v>3860.7200399999997</v>
          </cell>
        </row>
        <row r="24">
          <cell r="A24" t="str">
            <v>Facilities &amp; Building Maintenance</v>
          </cell>
          <cell r="C24">
            <v>166.18064000000001</v>
          </cell>
          <cell r="D24">
            <v>181.161</v>
          </cell>
          <cell r="E24">
            <v>181.161</v>
          </cell>
          <cell r="F24">
            <v>140.92945</v>
          </cell>
          <cell r="H24">
            <v>14.98035999999999</v>
          </cell>
          <cell r="I24">
            <v>14.98035999999999</v>
          </cell>
          <cell r="J24">
            <v>-25.251190000000008</v>
          </cell>
          <cell r="L24">
            <v>357.50563</v>
          </cell>
          <cell r="M24">
            <v>362.322</v>
          </cell>
          <cell r="N24">
            <v>362.322</v>
          </cell>
          <cell r="O24">
            <v>244.64459000000002</v>
          </cell>
          <cell r="Q24">
            <v>4.8163700000000063</v>
          </cell>
          <cell r="R24">
            <v>4.8163700000000063</v>
          </cell>
          <cell r="S24">
            <v>-112.86103999999997</v>
          </cell>
          <cell r="U24">
            <v>2315.9549999999999</v>
          </cell>
          <cell r="V24">
            <v>2315.9549999999999</v>
          </cell>
          <cell r="W24">
            <v>1838.5456499999996</v>
          </cell>
        </row>
        <row r="25">
          <cell r="A25" t="str">
            <v>Rent, Heat, Light &amp; Power</v>
          </cell>
          <cell r="C25">
            <v>192.07777999999999</v>
          </cell>
          <cell r="D25">
            <v>168.48235000000003</v>
          </cell>
          <cell r="E25">
            <v>168.48235000000003</v>
          </cell>
          <cell r="F25">
            <v>334.22688500000004</v>
          </cell>
          <cell r="H25">
            <v>-23.595429999999965</v>
          </cell>
          <cell r="I25">
            <v>-23.595429999999965</v>
          </cell>
          <cell r="J25">
            <v>142.14910500000005</v>
          </cell>
          <cell r="L25">
            <v>359.36703</v>
          </cell>
          <cell r="M25">
            <v>336.96470000000005</v>
          </cell>
          <cell r="N25">
            <v>336.96470000000005</v>
          </cell>
          <cell r="O25">
            <v>537.53779750000001</v>
          </cell>
          <cell r="Q25">
            <v>-22.402329999999949</v>
          </cell>
          <cell r="R25">
            <v>-22.402329999999949</v>
          </cell>
          <cell r="S25">
            <v>178.17076750000001</v>
          </cell>
          <cell r="U25">
            <v>2062.7818700000003</v>
          </cell>
          <cell r="V25">
            <v>2062.7818700000003</v>
          </cell>
          <cell r="W25">
            <v>2871.0733500000006</v>
          </cell>
        </row>
        <row r="26">
          <cell r="A26" t="str">
            <v>Insurance Premiums</v>
          </cell>
          <cell r="C26">
            <v>0</v>
          </cell>
          <cell r="D26">
            <v>0</v>
          </cell>
          <cell r="E26">
            <v>0</v>
          </cell>
          <cell r="F26">
            <v>0</v>
          </cell>
          <cell r="H26">
            <v>0</v>
          </cell>
          <cell r="I26">
            <v>0</v>
          </cell>
          <cell r="J26">
            <v>0</v>
          </cell>
          <cell r="L26">
            <v>0</v>
          </cell>
          <cell r="M26">
            <v>0</v>
          </cell>
          <cell r="N26">
            <v>0</v>
          </cell>
          <cell r="O26">
            <v>0</v>
          </cell>
          <cell r="Q26">
            <v>0</v>
          </cell>
          <cell r="R26">
            <v>0</v>
          </cell>
          <cell r="S26">
            <v>0</v>
          </cell>
          <cell r="U26">
            <v>0</v>
          </cell>
          <cell r="V26">
            <v>0</v>
          </cell>
          <cell r="W26">
            <v>0</v>
          </cell>
        </row>
        <row r="27">
          <cell r="A27" t="str">
            <v>Consultancy</v>
          </cell>
          <cell r="C27">
            <v>0</v>
          </cell>
          <cell r="D27">
            <v>25.292000000000002</v>
          </cell>
          <cell r="E27">
            <v>25.292000000000002</v>
          </cell>
          <cell r="F27">
            <v>108.85436</v>
          </cell>
          <cell r="H27">
            <v>25.292000000000002</v>
          </cell>
          <cell r="I27">
            <v>25.292000000000002</v>
          </cell>
          <cell r="J27">
            <v>108.85436</v>
          </cell>
          <cell r="L27">
            <v>0</v>
          </cell>
          <cell r="M27">
            <v>50.584000000000003</v>
          </cell>
          <cell r="N27">
            <v>50.584000000000003</v>
          </cell>
          <cell r="O27">
            <v>149.19648000000001</v>
          </cell>
          <cell r="Q27">
            <v>50.584000000000003</v>
          </cell>
          <cell r="R27">
            <v>50.584000000000003</v>
          </cell>
          <cell r="S27">
            <v>149.19648000000001</v>
          </cell>
          <cell r="U27">
            <v>283.12099999999998</v>
          </cell>
          <cell r="V27">
            <v>283.12099999999998</v>
          </cell>
          <cell r="W27">
            <v>663.52983999999981</v>
          </cell>
        </row>
        <row r="28">
          <cell r="A28" t="str">
            <v>Legal</v>
          </cell>
          <cell r="C28">
            <v>0</v>
          </cell>
          <cell r="D28">
            <v>0</v>
          </cell>
          <cell r="E28">
            <v>0</v>
          </cell>
          <cell r="F28">
            <v>0</v>
          </cell>
          <cell r="H28">
            <v>0</v>
          </cell>
          <cell r="I28">
            <v>0</v>
          </cell>
          <cell r="J28">
            <v>0</v>
          </cell>
          <cell r="L28">
            <v>1.365</v>
          </cell>
          <cell r="M28">
            <v>0</v>
          </cell>
          <cell r="N28">
            <v>0</v>
          </cell>
          <cell r="O28">
            <v>35.875</v>
          </cell>
          <cell r="Q28">
            <v>-1.365</v>
          </cell>
          <cell r="R28">
            <v>-1.365</v>
          </cell>
          <cell r="S28">
            <v>34.51</v>
          </cell>
          <cell r="U28">
            <v>0</v>
          </cell>
          <cell r="V28">
            <v>0</v>
          </cell>
          <cell r="W28">
            <v>53.727910000000001</v>
          </cell>
        </row>
        <row r="29">
          <cell r="A29" t="str">
            <v>Professional</v>
          </cell>
          <cell r="C29">
            <v>195.03456</v>
          </cell>
          <cell r="D29">
            <v>143.56129000000001</v>
          </cell>
          <cell r="E29">
            <v>143.56129000000001</v>
          </cell>
          <cell r="F29">
            <v>129.18825000000001</v>
          </cell>
          <cell r="H29">
            <v>-51.473269999999985</v>
          </cell>
          <cell r="I29">
            <v>-51.473269999999985</v>
          </cell>
          <cell r="J29">
            <v>-65.846309999999988</v>
          </cell>
          <cell r="L29">
            <v>422.72650999999996</v>
          </cell>
          <cell r="M29">
            <v>286.82198</v>
          </cell>
          <cell r="N29">
            <v>286.82198</v>
          </cell>
          <cell r="O29">
            <v>397.16037999999992</v>
          </cell>
          <cell r="Q29">
            <v>-135.90452999999997</v>
          </cell>
          <cell r="R29">
            <v>-135.90452999999997</v>
          </cell>
          <cell r="S29">
            <v>-25.566130000000044</v>
          </cell>
          <cell r="U29">
            <v>1863.2826499999999</v>
          </cell>
          <cell r="V29">
            <v>2362.5</v>
          </cell>
          <cell r="W29">
            <v>1875.0675900000001</v>
          </cell>
        </row>
        <row r="30">
          <cell r="A30" t="str">
            <v>Bad &amp; Doubtful Debts</v>
          </cell>
          <cell r="C30">
            <v>0.42349999999999999</v>
          </cell>
          <cell r="D30">
            <v>0</v>
          </cell>
          <cell r="E30">
            <v>0</v>
          </cell>
          <cell r="F30">
            <v>-11.57124</v>
          </cell>
          <cell r="H30">
            <v>-0.42349999999999999</v>
          </cell>
          <cell r="I30">
            <v>-0.42349999999999999</v>
          </cell>
          <cell r="J30">
            <v>-11.99474</v>
          </cell>
          <cell r="L30">
            <v>688.90440000000001</v>
          </cell>
          <cell r="M30">
            <v>0</v>
          </cell>
          <cell r="N30">
            <v>0</v>
          </cell>
          <cell r="O30">
            <v>-7.9360799999999996</v>
          </cell>
          <cell r="Q30">
            <v>-688.90440000000001</v>
          </cell>
          <cell r="R30">
            <v>-688.90440000000001</v>
          </cell>
          <cell r="S30">
            <v>-696.84047999999996</v>
          </cell>
          <cell r="U30">
            <v>0</v>
          </cell>
          <cell r="V30">
            <v>0</v>
          </cell>
          <cell r="W30">
            <v>680.98472000000004</v>
          </cell>
        </row>
        <row r="31">
          <cell r="A31" t="str">
            <v>Software</v>
          </cell>
          <cell r="C31">
            <v>30.606910000000003</v>
          </cell>
          <cell r="D31">
            <v>14.583</v>
          </cell>
          <cell r="E31">
            <v>14.583</v>
          </cell>
          <cell r="F31">
            <v>39.331029999999998</v>
          </cell>
          <cell r="H31">
            <v>-16.023910000000001</v>
          </cell>
          <cell r="I31">
            <v>-16.023910000000001</v>
          </cell>
          <cell r="J31">
            <v>8.7241199999999957</v>
          </cell>
          <cell r="L31">
            <v>90.779899999999998</v>
          </cell>
          <cell r="M31">
            <v>29.166</v>
          </cell>
          <cell r="N31">
            <v>29.166</v>
          </cell>
          <cell r="O31">
            <v>186.46114</v>
          </cell>
          <cell r="Q31">
            <v>-61.613900000000001</v>
          </cell>
          <cell r="R31">
            <v>-61.613900000000001</v>
          </cell>
          <cell r="S31">
            <v>95.681240000000003</v>
          </cell>
          <cell r="U31">
            <v>293.74700000000001</v>
          </cell>
          <cell r="V31">
            <v>293.74700000000001</v>
          </cell>
          <cell r="W31">
            <v>392.42055000000005</v>
          </cell>
        </row>
        <row r="32">
          <cell r="A32" t="str">
            <v>Recharges to 3rd Parties</v>
          </cell>
          <cell r="C32">
            <v>-1.6400699999999999</v>
          </cell>
          <cell r="D32">
            <v>0</v>
          </cell>
          <cell r="E32">
            <v>0</v>
          </cell>
          <cell r="F32">
            <v>0</v>
          </cell>
          <cell r="H32">
            <v>1.6400699999999999</v>
          </cell>
          <cell r="I32">
            <v>1.6400699999999999</v>
          </cell>
          <cell r="J32">
            <v>1.6400699999999999</v>
          </cell>
          <cell r="L32">
            <v>-1.75092</v>
          </cell>
          <cell r="M32">
            <v>0</v>
          </cell>
          <cell r="N32">
            <v>0</v>
          </cell>
          <cell r="O32">
            <v>0</v>
          </cell>
          <cell r="Q32">
            <v>1.75092</v>
          </cell>
          <cell r="R32">
            <v>1.75092</v>
          </cell>
          <cell r="S32">
            <v>1.75092</v>
          </cell>
          <cell r="U32">
            <v>0</v>
          </cell>
          <cell r="V32">
            <v>0</v>
          </cell>
          <cell r="W32">
            <v>-1688.8212100000001</v>
          </cell>
        </row>
        <row r="33">
          <cell r="A33" t="str">
            <v>General Expenses (Inc. training &amp; stock loss w/o)</v>
          </cell>
          <cell r="C33">
            <v>319.66771</v>
          </cell>
          <cell r="D33">
            <v>323.94763</v>
          </cell>
          <cell r="E33">
            <v>323.94763</v>
          </cell>
          <cell r="F33">
            <v>385.05899499999987</v>
          </cell>
          <cell r="H33">
            <v>4.2799200000000042</v>
          </cell>
          <cell r="I33">
            <v>4.2799200000000042</v>
          </cell>
          <cell r="J33">
            <v>65.391284999999868</v>
          </cell>
          <cell r="L33">
            <v>812.9753300000001</v>
          </cell>
          <cell r="M33">
            <v>607.80196999999998</v>
          </cell>
          <cell r="N33">
            <v>607.80196999999998</v>
          </cell>
          <cell r="O33">
            <v>748.25560999999993</v>
          </cell>
          <cell r="Q33">
            <v>-205.17336000000012</v>
          </cell>
          <cell r="R33">
            <v>-205.17336000000012</v>
          </cell>
          <cell r="S33">
            <v>-64.719720000000166</v>
          </cell>
          <cell r="U33">
            <v>4574.5123800000001</v>
          </cell>
          <cell r="V33">
            <v>8053.5</v>
          </cell>
          <cell r="W33">
            <v>5771.2053599999999</v>
          </cell>
        </row>
        <row r="34">
          <cell r="A34" t="str">
            <v>Advantica</v>
          </cell>
          <cell r="C34">
            <v>307.37918000000008</v>
          </cell>
          <cell r="D34">
            <v>388.66030000000001</v>
          </cell>
          <cell r="E34">
            <v>388.66030000000001</v>
          </cell>
          <cell r="F34">
            <v>553.72177999999997</v>
          </cell>
          <cell r="H34">
            <v>81.28111999999993</v>
          </cell>
          <cell r="I34">
            <v>81.28111999999993</v>
          </cell>
          <cell r="J34">
            <v>246.34259999999989</v>
          </cell>
          <cell r="L34">
            <v>674.93770999999992</v>
          </cell>
          <cell r="M34">
            <v>777.32060000000001</v>
          </cell>
          <cell r="N34">
            <v>777.32060000000001</v>
          </cell>
          <cell r="O34">
            <v>926.63817999999992</v>
          </cell>
          <cell r="Q34">
            <v>102.38289000000009</v>
          </cell>
          <cell r="R34">
            <v>102.38289000000009</v>
          </cell>
          <cell r="S34">
            <v>251.70047</v>
          </cell>
          <cell r="U34">
            <v>4730.3747999999996</v>
          </cell>
          <cell r="V34">
            <v>4730.3747999999996</v>
          </cell>
          <cell r="W34">
            <v>5591.6288800000002</v>
          </cell>
        </row>
        <row r="35">
          <cell r="A35" t="str">
            <v>Storage Costs</v>
          </cell>
          <cell r="C35">
            <v>2552.7892399999996</v>
          </cell>
          <cell r="D35">
            <v>2026.229</v>
          </cell>
          <cell r="E35">
            <v>2218.636</v>
          </cell>
          <cell r="F35">
            <v>1550.32945</v>
          </cell>
          <cell r="H35">
            <v>-526.56023999999957</v>
          </cell>
          <cell r="I35">
            <v>-334.15323999999964</v>
          </cell>
          <cell r="J35">
            <v>-1002.4597899999997</v>
          </cell>
          <cell r="L35">
            <v>4212.5795499999995</v>
          </cell>
          <cell r="M35">
            <v>3888.9830000000002</v>
          </cell>
          <cell r="N35">
            <v>4313.6180000000004</v>
          </cell>
          <cell r="O35">
            <v>3027.6755800000001</v>
          </cell>
          <cell r="Q35">
            <v>-323.5965499999993</v>
          </cell>
          <cell r="R35">
            <v>101.03845000000092</v>
          </cell>
          <cell r="S35">
            <v>-1184.9039699999994</v>
          </cell>
          <cell r="U35">
            <v>25682.543000000001</v>
          </cell>
          <cell r="V35">
            <v>26150.338123205598</v>
          </cell>
          <cell r="W35">
            <v>20695.426950000001</v>
          </cell>
        </row>
        <row r="36">
          <cell r="A36" t="str">
            <v>Shrinkage and Energy Balancing</v>
          </cell>
          <cell r="C36">
            <v>6575.0204099999992</v>
          </cell>
          <cell r="D36">
            <v>4995.9530000000004</v>
          </cell>
          <cell r="E36">
            <v>5478.5659999999998</v>
          </cell>
          <cell r="F36">
            <v>4488.1208200000037</v>
          </cell>
          <cell r="H36">
            <v>-1579.0674099999987</v>
          </cell>
          <cell r="I36">
            <v>-1096.4544099999994</v>
          </cell>
          <cell r="J36">
            <v>-2086.8995899999954</v>
          </cell>
          <cell r="L36">
            <v>13242.73576</v>
          </cell>
          <cell r="M36">
            <v>10987.529</v>
          </cell>
          <cell r="N36">
            <v>12152.669</v>
          </cell>
          <cell r="O36">
            <v>9633.5077000000001</v>
          </cell>
          <cell r="Q36">
            <v>-2255.2067599999991</v>
          </cell>
          <cell r="R36">
            <v>-1090.0667599999997</v>
          </cell>
          <cell r="S36">
            <v>-3609.2280599999995</v>
          </cell>
          <cell r="U36">
            <v>69693.373000000007</v>
          </cell>
          <cell r="V36">
            <v>70669.25</v>
          </cell>
          <cell r="W36">
            <v>63612.645370000006</v>
          </cell>
        </row>
        <row r="37">
          <cell r="A37" t="str">
            <v>Rates</v>
          </cell>
          <cell r="C37">
            <v>26.25855</v>
          </cell>
          <cell r="D37">
            <v>12.417</v>
          </cell>
          <cell r="E37">
            <v>12.417</v>
          </cell>
          <cell r="F37">
            <v>11.096</v>
          </cell>
          <cell r="H37">
            <v>-13.84155</v>
          </cell>
          <cell r="I37">
            <v>-13.84155</v>
          </cell>
          <cell r="J37">
            <v>-15.16255</v>
          </cell>
          <cell r="L37">
            <v>55.960550000000005</v>
          </cell>
          <cell r="M37">
            <v>24.834</v>
          </cell>
          <cell r="N37">
            <v>24.834</v>
          </cell>
          <cell r="O37">
            <v>5.2370900000000002</v>
          </cell>
          <cell r="Q37">
            <v>-31.126550000000005</v>
          </cell>
          <cell r="R37">
            <v>-31.126550000000005</v>
          </cell>
          <cell r="S37">
            <v>-50.723460000000003</v>
          </cell>
          <cell r="U37">
            <v>149.00399999999999</v>
          </cell>
          <cell r="V37">
            <v>149.00399999999999</v>
          </cell>
          <cell r="W37">
            <v>276.93007</v>
          </cell>
        </row>
        <row r="39">
          <cell r="A39" t="str">
            <v>Total Other Departmental Costs</v>
          </cell>
          <cell r="C39">
            <v>11468.698920000001</v>
          </cell>
          <cell r="D39">
            <v>9343.1568700000007</v>
          </cell>
          <cell r="E39">
            <v>10023.846869999999</v>
          </cell>
          <cell r="F39">
            <v>8854.6053600000032</v>
          </cell>
          <cell r="H39">
            <v>-2125.5420499999987</v>
          </cell>
          <cell r="I39">
            <v>-1444.8520499999995</v>
          </cell>
          <cell r="J39">
            <v>-2614.0935599999957</v>
          </cell>
          <cell r="L39">
            <v>23090.431659999998</v>
          </cell>
          <cell r="M39">
            <v>19416.67324</v>
          </cell>
          <cell r="N39">
            <v>21055.448240000002</v>
          </cell>
          <cell r="O39">
            <v>18007.210427499998</v>
          </cell>
          <cell r="Q39">
            <v>-3673.7584199999983</v>
          </cell>
          <cell r="R39">
            <v>-2034.9834199999989</v>
          </cell>
          <cell r="S39">
            <v>-5083.2212324999991</v>
          </cell>
          <cell r="U39">
            <v>128353.96849000001</v>
          </cell>
          <cell r="V39">
            <v>134375.84558320558</v>
          </cell>
          <cell r="W39">
            <v>116765.96053000001</v>
          </cell>
        </row>
        <row r="41">
          <cell r="A41" t="str">
            <v>Total Revenue Expenditure</v>
          </cell>
          <cell r="C41">
            <v>13642.79117</v>
          </cell>
          <cell r="D41">
            <v>11726.87716</v>
          </cell>
          <cell r="E41">
            <v>12407.567159999999</v>
          </cell>
          <cell r="F41">
            <v>11067.764440000003</v>
          </cell>
          <cell r="H41">
            <v>-1915.9140099999988</v>
          </cell>
          <cell r="I41">
            <v>-1235.2240099999997</v>
          </cell>
          <cell r="J41">
            <v>-2575.0267299999955</v>
          </cell>
          <cell r="L41">
            <v>27407.922999999999</v>
          </cell>
          <cell r="M41">
            <v>24187.717799999999</v>
          </cell>
          <cell r="N41">
            <v>25826.4928</v>
          </cell>
          <cell r="O41">
            <v>22417.693907499997</v>
          </cell>
          <cell r="Q41">
            <v>-3220.205199999999</v>
          </cell>
          <cell r="R41">
            <v>-1581.4301999999993</v>
          </cell>
          <cell r="S41">
            <v>-4990.2290924999988</v>
          </cell>
          <cell r="U41">
            <v>156500.00084000002</v>
          </cell>
          <cell r="V41">
            <v>161492.99755320558</v>
          </cell>
          <cell r="W41">
            <v>142936.11114000002</v>
          </cell>
        </row>
        <row r="43">
          <cell r="A43" t="str">
            <v>Comments</v>
          </cell>
        </row>
        <row r="45">
          <cell r="A45" t="str">
            <v xml:space="preserve">Shrinkage:-     Shrinkage volumes are £3.2m YTD (£2.3m month) above budget offset by favourable price variance of £0.9m YTD (£0.4m month) and management initiatives £0.3m (£0.3m month).  Prior year volumes have increased by £2.7m YTD (£1.8m month) and </v>
          </cell>
        </row>
        <row r="46">
          <cell r="A46" t="str">
            <v xml:space="preserve">                       offset by favourable price of £0.9m YTD (£0.3m month).  Latest Forecast reflects May YTD variances.</v>
          </cell>
        </row>
        <row r="48">
          <cell r="A48" t="str">
            <v>Storage:-        Change in accounting treatment of Constrained LNG from negative turnover to Opex resulted in £1.0m YTD variance against budget and prior year (£1.0m month) .  Latest forecast reflects change in treatment.</v>
          </cell>
        </row>
        <row r="49">
          <cell r="A49" t="str">
            <v xml:space="preserve">                       Overspend offset by favourable variance on Operating Margins £0.2m YTD (£0.2m month) and Top Up £0.5m YTD (£0.3m month).  Latest forecast relects May YTD variances due to latest estimates on volumes.</v>
          </cell>
        </row>
        <row r="51">
          <cell r="A51" t="str">
            <v>Bad Debt: -     Bad Debt provision increased in previous month on advice of legal for ARCA £0.7m YTD variance against budget and prior year  (no impact in the month).  Forecast to be revised for June QRM.</v>
          </cell>
        </row>
        <row r="53">
          <cell r="A53" t="str">
            <v>AESOP\LTIS:- Budgets held centrally in current year resulting in a prior year variance of £0.4m YTD variance (£0.2m month).</v>
          </cell>
        </row>
        <row r="55">
          <cell r="A55" t="str">
            <v>SSAP24 :-      Increase in % in 2002 resulting in a prior year variance of £0.3m (£0.2 month).</v>
          </cell>
        </row>
        <row r="57">
          <cell r="A57" t="str">
            <v>Advantica :-   Actual spend against evenly phased budget supplied by Advantica resulting in £0.1m underspend (£0.1m month).  Prior year variance £0.3m YTD (£0.3 month) due to reduction in full year budget and project profile year on year.</v>
          </cell>
        </row>
      </sheetData>
      <sheetData sheetId="15" refreshError="1">
        <row r="2">
          <cell r="A2" t="str">
            <v>NT&amp;T Opex Performance Monthly Analysis</v>
          </cell>
        </row>
        <row r="3">
          <cell r="A3" t="str">
            <v>2002/3</v>
          </cell>
        </row>
        <row r="5">
          <cell r="A5" t="str">
            <v>Expenditure (£'000)</v>
          </cell>
          <cell r="C5" t="str">
            <v>January</v>
          </cell>
          <cell r="D5" t="str">
            <v>February</v>
          </cell>
          <cell r="E5" t="str">
            <v>March</v>
          </cell>
          <cell r="G5" t="str">
            <v>April</v>
          </cell>
          <cell r="H5" t="str">
            <v>May</v>
          </cell>
          <cell r="I5" t="str">
            <v>June</v>
          </cell>
          <cell r="J5" t="str">
            <v>July</v>
          </cell>
          <cell r="K5" t="str">
            <v>August</v>
          </cell>
          <cell r="L5" t="str">
            <v>September</v>
          </cell>
          <cell r="M5" t="str">
            <v>October</v>
          </cell>
          <cell r="N5" t="str">
            <v>November</v>
          </cell>
          <cell r="O5" t="str">
            <v>December</v>
          </cell>
          <cell r="P5" t="str">
            <v>January</v>
          </cell>
          <cell r="Q5" t="str">
            <v>February</v>
          </cell>
          <cell r="R5" t="str">
            <v>March</v>
          </cell>
        </row>
        <row r="7">
          <cell r="A7" t="str">
            <v>Salaries</v>
          </cell>
          <cell r="C7">
            <v>1371.2743400000002</v>
          </cell>
          <cell r="D7">
            <v>1451.5467499999993</v>
          </cell>
          <cell r="E7">
            <v>756.36014000000159</v>
          </cell>
          <cell r="G7">
            <v>1337.57473</v>
          </cell>
          <cell r="H7">
            <v>1382.47964</v>
          </cell>
          <cell r="I7" t="str">
            <v/>
          </cell>
          <cell r="J7" t="str">
            <v/>
          </cell>
          <cell r="K7" t="str">
            <v/>
          </cell>
          <cell r="L7" t="str">
            <v/>
          </cell>
          <cell r="M7" t="str">
            <v/>
          </cell>
          <cell r="N7" t="str">
            <v/>
          </cell>
          <cell r="O7" t="str">
            <v/>
          </cell>
          <cell r="P7" t="str">
            <v/>
          </cell>
          <cell r="Q7" t="str">
            <v/>
          </cell>
          <cell r="R7" t="str">
            <v/>
          </cell>
        </row>
        <row r="8">
          <cell r="A8" t="str">
            <v>Agency Staff</v>
          </cell>
          <cell r="C8">
            <v>95.210049999999995</v>
          </cell>
          <cell r="D8">
            <v>94.853060000000028</v>
          </cell>
          <cell r="E8">
            <v>85.94717</v>
          </cell>
          <cell r="G8">
            <v>94.299700000000016</v>
          </cell>
          <cell r="H8">
            <v>70.05198</v>
          </cell>
          <cell r="I8" t="str">
            <v/>
          </cell>
          <cell r="J8" t="str">
            <v/>
          </cell>
          <cell r="K8" t="str">
            <v/>
          </cell>
          <cell r="L8" t="str">
            <v/>
          </cell>
          <cell r="M8" t="str">
            <v/>
          </cell>
          <cell r="N8" t="str">
            <v/>
          </cell>
          <cell r="O8" t="str">
            <v/>
          </cell>
          <cell r="P8" t="str">
            <v/>
          </cell>
          <cell r="Q8" t="str">
            <v/>
          </cell>
          <cell r="R8" t="str">
            <v/>
          </cell>
        </row>
        <row r="9">
          <cell r="A9" t="str">
            <v>Wages</v>
          </cell>
          <cell r="C9">
            <v>1.5630599999999999</v>
          </cell>
          <cell r="D9">
            <v>2.1258600000000003</v>
          </cell>
          <cell r="E9">
            <v>1.3681399999999999</v>
          </cell>
          <cell r="G9">
            <v>1.1683400000000002</v>
          </cell>
          <cell r="H9">
            <v>1.3655700000000002</v>
          </cell>
          <cell r="I9" t="str">
            <v/>
          </cell>
          <cell r="J9" t="str">
            <v/>
          </cell>
          <cell r="K9" t="str">
            <v/>
          </cell>
          <cell r="L9" t="str">
            <v/>
          </cell>
          <cell r="M9" t="str">
            <v/>
          </cell>
          <cell r="N9" t="str">
            <v/>
          </cell>
          <cell r="O9" t="str">
            <v/>
          </cell>
          <cell r="P9" t="str">
            <v/>
          </cell>
          <cell r="Q9" t="str">
            <v/>
          </cell>
          <cell r="R9" t="str">
            <v/>
          </cell>
        </row>
        <row r="10">
          <cell r="A10" t="str">
            <v>Assoc.Costs - Sals (NI &amp; Pension)</v>
          </cell>
          <cell r="C10">
            <v>286.41565000000003</v>
          </cell>
          <cell r="D10">
            <v>281.36681999999996</v>
          </cell>
          <cell r="E10">
            <v>279.40218000000016</v>
          </cell>
          <cell r="G10">
            <v>268.09735999999987</v>
          </cell>
          <cell r="H10">
            <v>274.26657999999998</v>
          </cell>
          <cell r="I10" t="str">
            <v/>
          </cell>
          <cell r="J10" t="str">
            <v/>
          </cell>
          <cell r="K10" t="str">
            <v/>
          </cell>
          <cell r="L10" t="str">
            <v/>
          </cell>
          <cell r="M10" t="str">
            <v/>
          </cell>
          <cell r="N10" t="str">
            <v/>
          </cell>
          <cell r="O10" t="str">
            <v/>
          </cell>
          <cell r="P10" t="str">
            <v/>
          </cell>
          <cell r="Q10" t="str">
            <v/>
          </cell>
          <cell r="R10" t="str">
            <v/>
          </cell>
        </row>
        <row r="11">
          <cell r="A11" t="str">
            <v>Assoc.Costs - Wages (NI &amp; Pension)</v>
          </cell>
          <cell r="C11" t="str">
            <v/>
          </cell>
          <cell r="D11">
            <v>9.9140000000000006E-2</v>
          </cell>
          <cell r="E11">
            <v>-4.3180000000000024E-2</v>
          </cell>
          <cell r="G11">
            <v>0</v>
          </cell>
          <cell r="H11">
            <v>0.10815999999999999</v>
          </cell>
          <cell r="I11" t="str">
            <v/>
          </cell>
          <cell r="J11" t="str">
            <v/>
          </cell>
          <cell r="K11" t="str">
            <v/>
          </cell>
          <cell r="L11" t="str">
            <v/>
          </cell>
          <cell r="M11" t="str">
            <v/>
          </cell>
          <cell r="N11" t="str">
            <v/>
          </cell>
          <cell r="O11" t="str">
            <v/>
          </cell>
          <cell r="P11" t="str">
            <v/>
          </cell>
          <cell r="Q11" t="str">
            <v/>
          </cell>
          <cell r="R11" t="str">
            <v/>
          </cell>
        </row>
        <row r="12">
          <cell r="A12" t="str">
            <v>SSAP24</v>
          </cell>
          <cell r="C12">
            <v>205.20281000000006</v>
          </cell>
          <cell r="D12">
            <v>321.10481999999996</v>
          </cell>
          <cell r="E12">
            <v>272.18564000000038</v>
          </cell>
          <cell r="G12">
            <v>253.36145999999997</v>
          </cell>
          <cell r="H12">
            <v>263.04696999999999</v>
          </cell>
          <cell r="I12" t="str">
            <v/>
          </cell>
          <cell r="J12" t="str">
            <v/>
          </cell>
          <cell r="K12" t="str">
            <v/>
          </cell>
          <cell r="L12" t="str">
            <v/>
          </cell>
          <cell r="M12" t="str">
            <v/>
          </cell>
          <cell r="N12" t="str">
            <v/>
          </cell>
          <cell r="O12" t="str">
            <v/>
          </cell>
          <cell r="P12" t="str">
            <v/>
          </cell>
          <cell r="Q12" t="str">
            <v/>
          </cell>
          <cell r="R12" t="str">
            <v/>
          </cell>
        </row>
        <row r="13">
          <cell r="A13" t="str">
            <v>Travel, Subsistence &amp; Entertainment</v>
          </cell>
          <cell r="C13">
            <v>188.63483999999997</v>
          </cell>
          <cell r="D13">
            <v>183.81282999999999</v>
          </cell>
          <cell r="E13">
            <v>195.95273000000014</v>
          </cell>
          <cell r="G13">
            <v>188.89750000000001</v>
          </cell>
          <cell r="H13">
            <v>182.77335000000002</v>
          </cell>
          <cell r="I13" t="str">
            <v/>
          </cell>
          <cell r="J13" t="str">
            <v/>
          </cell>
          <cell r="K13" t="str">
            <v/>
          </cell>
          <cell r="L13" t="str">
            <v/>
          </cell>
          <cell r="M13" t="str">
            <v/>
          </cell>
          <cell r="N13" t="str">
            <v/>
          </cell>
          <cell r="O13" t="str">
            <v/>
          </cell>
          <cell r="P13" t="str">
            <v/>
          </cell>
          <cell r="Q13" t="str">
            <v/>
          </cell>
          <cell r="R13" t="str">
            <v/>
          </cell>
        </row>
        <row r="14">
          <cell r="A14" t="str">
            <v>AESOP</v>
          </cell>
          <cell r="C14">
            <v>0</v>
          </cell>
          <cell r="D14">
            <v>0</v>
          </cell>
          <cell r="E14">
            <v>0</v>
          </cell>
          <cell r="G14">
            <v>0</v>
          </cell>
          <cell r="H14">
            <v>0</v>
          </cell>
          <cell r="I14" t="str">
            <v/>
          </cell>
          <cell r="J14" t="str">
            <v/>
          </cell>
          <cell r="K14" t="str">
            <v/>
          </cell>
          <cell r="L14" t="str">
            <v/>
          </cell>
          <cell r="M14" t="str">
            <v/>
          </cell>
          <cell r="N14" t="str">
            <v/>
          </cell>
          <cell r="O14" t="str">
            <v/>
          </cell>
          <cell r="P14" t="str">
            <v/>
          </cell>
          <cell r="Q14" t="str">
            <v/>
          </cell>
          <cell r="R14" t="str">
            <v/>
          </cell>
        </row>
        <row r="15">
          <cell r="A15" t="str">
            <v>Sharesave Funding</v>
          </cell>
          <cell r="C15">
            <v>0</v>
          </cell>
          <cell r="D15">
            <v>0</v>
          </cell>
          <cell r="E15">
            <v>0</v>
          </cell>
          <cell r="G15">
            <v>0</v>
          </cell>
          <cell r="H15">
            <v>0</v>
          </cell>
          <cell r="I15" t="str">
            <v/>
          </cell>
          <cell r="J15" t="str">
            <v/>
          </cell>
          <cell r="K15" t="str">
            <v/>
          </cell>
          <cell r="L15" t="str">
            <v/>
          </cell>
          <cell r="M15" t="str">
            <v/>
          </cell>
          <cell r="N15" t="str">
            <v/>
          </cell>
          <cell r="O15" t="str">
            <v/>
          </cell>
          <cell r="P15" t="str">
            <v/>
          </cell>
          <cell r="Q15" t="str">
            <v/>
          </cell>
          <cell r="R15" t="str">
            <v/>
          </cell>
        </row>
        <row r="16">
          <cell r="A16" t="str">
            <v>Long-term Incentive Scheme</v>
          </cell>
          <cell r="C16">
            <v>0</v>
          </cell>
          <cell r="D16">
            <v>0</v>
          </cell>
          <cell r="E16">
            <v>0</v>
          </cell>
          <cell r="G16">
            <v>0</v>
          </cell>
          <cell r="H16">
            <v>0</v>
          </cell>
          <cell r="I16" t="str">
            <v/>
          </cell>
          <cell r="J16" t="str">
            <v/>
          </cell>
          <cell r="K16" t="str">
            <v/>
          </cell>
          <cell r="L16" t="str">
            <v/>
          </cell>
          <cell r="M16" t="str">
            <v/>
          </cell>
          <cell r="N16" t="str">
            <v/>
          </cell>
          <cell r="O16" t="str">
            <v/>
          </cell>
          <cell r="P16" t="str">
            <v/>
          </cell>
          <cell r="Q16" t="str">
            <v/>
          </cell>
          <cell r="R16" t="str">
            <v/>
          </cell>
        </row>
        <row r="18">
          <cell r="A18" t="str">
            <v>Total Employee Costs</v>
          </cell>
          <cell r="C18">
            <v>2148.3007499999999</v>
          </cell>
          <cell r="D18">
            <v>2334.9092799999994</v>
          </cell>
          <cell r="E18">
            <v>1591.1728200000025</v>
          </cell>
          <cell r="G18">
            <v>2143.3990899999999</v>
          </cell>
          <cell r="H18">
            <v>2174.0922499999997</v>
          </cell>
          <cell r="I18" t="str">
            <v/>
          </cell>
          <cell r="J18" t="str">
            <v/>
          </cell>
          <cell r="K18" t="str">
            <v/>
          </cell>
          <cell r="L18" t="str">
            <v/>
          </cell>
          <cell r="M18" t="str">
            <v/>
          </cell>
          <cell r="N18" t="str">
            <v/>
          </cell>
          <cell r="O18" t="str">
            <v/>
          </cell>
          <cell r="P18" t="str">
            <v/>
          </cell>
          <cell r="Q18" t="str">
            <v/>
          </cell>
          <cell r="R18" t="str">
            <v/>
          </cell>
        </row>
        <row r="20">
          <cell r="A20" t="str">
            <v>Materials</v>
          </cell>
          <cell r="C20">
            <v>527.01943000000006</v>
          </cell>
          <cell r="D20">
            <v>551.81578999999965</v>
          </cell>
          <cell r="E20">
            <v>737.91620000000034</v>
          </cell>
          <cell r="G20">
            <v>719.00728000000004</v>
          </cell>
          <cell r="H20">
            <v>745.46251000000029</v>
          </cell>
          <cell r="I20" t="str">
            <v/>
          </cell>
          <cell r="J20" t="str">
            <v/>
          </cell>
          <cell r="K20" t="str">
            <v/>
          </cell>
          <cell r="L20" t="str">
            <v/>
          </cell>
          <cell r="M20" t="str">
            <v/>
          </cell>
          <cell r="N20" t="str">
            <v/>
          </cell>
          <cell r="O20" t="str">
            <v/>
          </cell>
          <cell r="P20" t="str">
            <v/>
          </cell>
          <cell r="Q20" t="str">
            <v/>
          </cell>
          <cell r="R20" t="str">
            <v/>
          </cell>
        </row>
        <row r="21">
          <cell r="A21" t="str">
            <v>Contractors</v>
          </cell>
          <cell r="C21">
            <v>22.316510000000001</v>
          </cell>
          <cell r="D21">
            <v>8.1973300000000009</v>
          </cell>
          <cell r="E21">
            <v>129.37344000000002</v>
          </cell>
          <cell r="G21">
            <v>52.657729999999994</v>
          </cell>
          <cell r="H21">
            <v>40.025889999999997</v>
          </cell>
          <cell r="I21" t="str">
            <v/>
          </cell>
          <cell r="J21" t="str">
            <v/>
          </cell>
          <cell r="K21" t="str">
            <v/>
          </cell>
          <cell r="L21" t="str">
            <v/>
          </cell>
          <cell r="M21" t="str">
            <v/>
          </cell>
          <cell r="N21" t="str">
            <v/>
          </cell>
          <cell r="O21" t="str">
            <v/>
          </cell>
          <cell r="P21" t="str">
            <v/>
          </cell>
          <cell r="Q21" t="str">
            <v/>
          </cell>
          <cell r="R21" t="str">
            <v/>
          </cell>
        </row>
        <row r="22">
          <cell r="A22" t="str">
            <v>Printing, Stationery and Postage</v>
          </cell>
          <cell r="C22">
            <v>280.1628</v>
          </cell>
          <cell r="D22">
            <v>286.42343999999997</v>
          </cell>
          <cell r="E22">
            <v>443.26311999999996</v>
          </cell>
          <cell r="G22">
            <v>295.77969000000002</v>
          </cell>
          <cell r="H22">
            <v>319.41210999999998</v>
          </cell>
          <cell r="I22" t="str">
            <v/>
          </cell>
          <cell r="J22" t="str">
            <v/>
          </cell>
          <cell r="K22" t="str">
            <v/>
          </cell>
          <cell r="L22" t="str">
            <v/>
          </cell>
          <cell r="M22" t="str">
            <v/>
          </cell>
          <cell r="N22" t="str">
            <v/>
          </cell>
          <cell r="O22" t="str">
            <v/>
          </cell>
          <cell r="P22" t="str">
            <v/>
          </cell>
          <cell r="Q22" t="str">
            <v/>
          </cell>
          <cell r="R22" t="str">
            <v/>
          </cell>
        </row>
        <row r="23">
          <cell r="A23" t="str">
            <v>Facilities &amp; Building Maintenance</v>
          </cell>
          <cell r="C23">
            <v>124.28277</v>
          </cell>
          <cell r="D23">
            <v>131.67164</v>
          </cell>
          <cell r="E23">
            <v>282.49854000000011</v>
          </cell>
          <cell r="G23">
            <v>191.32498999999999</v>
          </cell>
          <cell r="H23">
            <v>166.18064000000001</v>
          </cell>
          <cell r="I23" t="str">
            <v/>
          </cell>
          <cell r="J23" t="str">
            <v/>
          </cell>
          <cell r="K23" t="str">
            <v/>
          </cell>
          <cell r="L23" t="str">
            <v/>
          </cell>
          <cell r="M23" t="str">
            <v/>
          </cell>
          <cell r="N23" t="str">
            <v/>
          </cell>
          <cell r="O23" t="str">
            <v/>
          </cell>
          <cell r="P23" t="str">
            <v/>
          </cell>
          <cell r="Q23" t="str">
            <v/>
          </cell>
          <cell r="R23" t="str">
            <v/>
          </cell>
        </row>
        <row r="24">
          <cell r="A24" t="str">
            <v>Rent, Heat, Light &amp; Power</v>
          </cell>
          <cell r="C24">
            <v>157.24564000000001</v>
          </cell>
          <cell r="D24">
            <v>228.71513999999999</v>
          </cell>
          <cell r="E24">
            <v>101.01407000000006</v>
          </cell>
          <cell r="G24">
            <v>167.28925000000001</v>
          </cell>
          <cell r="H24">
            <v>192.07777999999999</v>
          </cell>
          <cell r="I24" t="str">
            <v/>
          </cell>
          <cell r="J24" t="str">
            <v/>
          </cell>
          <cell r="K24" t="str">
            <v/>
          </cell>
          <cell r="L24" t="str">
            <v/>
          </cell>
          <cell r="M24" t="str">
            <v/>
          </cell>
          <cell r="N24" t="str">
            <v/>
          </cell>
          <cell r="O24" t="str">
            <v/>
          </cell>
          <cell r="P24" t="str">
            <v/>
          </cell>
          <cell r="Q24" t="str">
            <v/>
          </cell>
          <cell r="R24" t="str">
            <v/>
          </cell>
        </row>
        <row r="25">
          <cell r="A25" t="str">
            <v>Insurance Premiums</v>
          </cell>
          <cell r="C25">
            <v>0</v>
          </cell>
          <cell r="D25">
            <v>0</v>
          </cell>
          <cell r="E25">
            <v>0</v>
          </cell>
          <cell r="G25">
            <v>0</v>
          </cell>
          <cell r="H25">
            <v>0</v>
          </cell>
          <cell r="I25" t="str">
            <v/>
          </cell>
          <cell r="J25" t="str">
            <v/>
          </cell>
          <cell r="K25" t="str">
            <v/>
          </cell>
          <cell r="L25" t="str">
            <v/>
          </cell>
          <cell r="M25" t="str">
            <v/>
          </cell>
          <cell r="N25" t="str">
            <v/>
          </cell>
          <cell r="O25" t="str">
            <v/>
          </cell>
          <cell r="P25" t="str">
            <v/>
          </cell>
          <cell r="Q25" t="str">
            <v/>
          </cell>
          <cell r="R25" t="str">
            <v/>
          </cell>
        </row>
        <row r="26">
          <cell r="A26" t="str">
            <v>Consultancy</v>
          </cell>
          <cell r="C26">
            <v>26.4115</v>
          </cell>
          <cell r="D26">
            <v>166.21094000000002</v>
          </cell>
          <cell r="E26">
            <v>-33.187100000000015</v>
          </cell>
          <cell r="G26">
            <v>0</v>
          </cell>
          <cell r="H26">
            <v>0</v>
          </cell>
          <cell r="I26" t="str">
            <v/>
          </cell>
          <cell r="J26" t="str">
            <v/>
          </cell>
          <cell r="K26" t="str">
            <v/>
          </cell>
          <cell r="L26" t="str">
            <v/>
          </cell>
          <cell r="M26" t="str">
            <v/>
          </cell>
          <cell r="N26" t="str">
            <v/>
          </cell>
          <cell r="O26" t="str">
            <v/>
          </cell>
          <cell r="P26" t="str">
            <v/>
          </cell>
          <cell r="Q26" t="str">
            <v/>
          </cell>
          <cell r="R26" t="str">
            <v/>
          </cell>
        </row>
        <row r="27">
          <cell r="A27" t="str">
            <v>Legal</v>
          </cell>
          <cell r="C27">
            <v>2.2599999999999999E-3</v>
          </cell>
          <cell r="D27">
            <v>6.0499999999999998E-3</v>
          </cell>
          <cell r="E27">
            <v>-0.98674000000000006</v>
          </cell>
          <cell r="G27">
            <v>1.365</v>
          </cell>
          <cell r="H27">
            <v>0</v>
          </cell>
          <cell r="I27" t="str">
            <v/>
          </cell>
          <cell r="J27" t="str">
            <v/>
          </cell>
          <cell r="K27" t="str">
            <v/>
          </cell>
          <cell r="L27" t="str">
            <v/>
          </cell>
          <cell r="M27" t="str">
            <v/>
          </cell>
          <cell r="N27" t="str">
            <v/>
          </cell>
          <cell r="O27" t="str">
            <v/>
          </cell>
          <cell r="P27" t="str">
            <v/>
          </cell>
          <cell r="Q27" t="str">
            <v/>
          </cell>
          <cell r="R27" t="str">
            <v/>
          </cell>
        </row>
        <row r="28">
          <cell r="A28" t="str">
            <v>Professional</v>
          </cell>
          <cell r="C28">
            <v>112.95837000000004</v>
          </cell>
          <cell r="D28">
            <v>209.33500000000001</v>
          </cell>
          <cell r="E28">
            <v>137.91978999999998</v>
          </cell>
          <cell r="G28">
            <v>227.69195000000002</v>
          </cell>
          <cell r="H28">
            <v>195.03456</v>
          </cell>
          <cell r="I28" t="str">
            <v/>
          </cell>
          <cell r="J28" t="str">
            <v/>
          </cell>
          <cell r="K28" t="str">
            <v/>
          </cell>
          <cell r="L28" t="str">
            <v/>
          </cell>
          <cell r="M28" t="str">
            <v/>
          </cell>
          <cell r="N28" t="str">
            <v/>
          </cell>
          <cell r="O28" t="str">
            <v/>
          </cell>
          <cell r="P28" t="str">
            <v/>
          </cell>
          <cell r="Q28" t="str">
            <v/>
          </cell>
          <cell r="R28" t="str">
            <v/>
          </cell>
        </row>
        <row r="29">
          <cell r="A29" t="str">
            <v>Bad &amp; Doubtful Debts</v>
          </cell>
          <cell r="C29">
            <v>0.52500000000000002</v>
          </cell>
          <cell r="D29">
            <v>0.17089999999999994</v>
          </cell>
          <cell r="E29">
            <v>-4.7449999999999881E-2</v>
          </cell>
          <cell r="G29">
            <v>688.48090000000002</v>
          </cell>
          <cell r="H29">
            <v>0.42349999999999999</v>
          </cell>
          <cell r="I29" t="str">
            <v/>
          </cell>
          <cell r="J29" t="str">
            <v/>
          </cell>
          <cell r="K29" t="str">
            <v/>
          </cell>
          <cell r="L29" t="str">
            <v/>
          </cell>
          <cell r="M29" t="str">
            <v/>
          </cell>
          <cell r="N29" t="str">
            <v/>
          </cell>
          <cell r="O29" t="str">
            <v/>
          </cell>
          <cell r="P29" t="str">
            <v/>
          </cell>
          <cell r="Q29" t="str">
            <v/>
          </cell>
          <cell r="R29" t="str">
            <v/>
          </cell>
        </row>
        <row r="30">
          <cell r="A30" t="str">
            <v>Software</v>
          </cell>
          <cell r="C30">
            <v>14.67755</v>
          </cell>
          <cell r="D30">
            <v>-9.6696200000000001</v>
          </cell>
          <cell r="E30">
            <v>3.0133799999999997</v>
          </cell>
          <cell r="G30">
            <v>60.172989999999999</v>
          </cell>
          <cell r="H30">
            <v>30.606910000000003</v>
          </cell>
          <cell r="I30" t="str">
            <v/>
          </cell>
          <cell r="J30" t="str">
            <v/>
          </cell>
          <cell r="K30" t="str">
            <v/>
          </cell>
          <cell r="L30" t="str">
            <v/>
          </cell>
          <cell r="M30" t="str">
            <v/>
          </cell>
          <cell r="N30" t="str">
            <v/>
          </cell>
          <cell r="O30" t="str">
            <v/>
          </cell>
          <cell r="P30" t="str">
            <v/>
          </cell>
          <cell r="Q30" t="str">
            <v/>
          </cell>
          <cell r="R30" t="str">
            <v/>
          </cell>
        </row>
        <row r="31">
          <cell r="A31" t="str">
            <v>Recharges to 3rd Parties</v>
          </cell>
          <cell r="C31" t="str">
            <v/>
          </cell>
          <cell r="D31">
            <v>158.75164000000001</v>
          </cell>
          <cell r="E31">
            <v>-158.75164000000001</v>
          </cell>
          <cell r="G31">
            <v>-0.11084999999999999</v>
          </cell>
          <cell r="H31">
            <v>-1.6400699999999999</v>
          </cell>
          <cell r="I31" t="str">
            <v/>
          </cell>
          <cell r="J31" t="str">
            <v/>
          </cell>
          <cell r="K31" t="str">
            <v/>
          </cell>
          <cell r="L31" t="str">
            <v/>
          </cell>
          <cell r="M31" t="str">
            <v/>
          </cell>
          <cell r="N31" t="str">
            <v/>
          </cell>
          <cell r="O31" t="str">
            <v/>
          </cell>
          <cell r="P31" t="str">
            <v/>
          </cell>
          <cell r="Q31" t="str">
            <v/>
          </cell>
          <cell r="R31" t="str">
            <v/>
          </cell>
        </row>
        <row r="32">
          <cell r="A32" t="str">
            <v>General Expenses (Inc. training &amp; stock loss w/o)</v>
          </cell>
          <cell r="C32">
            <v>213.51520999999997</v>
          </cell>
          <cell r="D32">
            <v>381.83393000000018</v>
          </cell>
          <cell r="E32">
            <v>276.58938999999964</v>
          </cell>
          <cell r="G32">
            <v>493.30761999999993</v>
          </cell>
          <cell r="H32">
            <v>319.66771</v>
          </cell>
          <cell r="I32" t="str">
            <v/>
          </cell>
          <cell r="J32" t="str">
            <v/>
          </cell>
          <cell r="K32" t="str">
            <v/>
          </cell>
          <cell r="L32" t="str">
            <v/>
          </cell>
          <cell r="M32" t="str">
            <v/>
          </cell>
          <cell r="N32" t="str">
            <v/>
          </cell>
          <cell r="O32" t="str">
            <v/>
          </cell>
          <cell r="P32" t="str">
            <v/>
          </cell>
          <cell r="Q32" t="str">
            <v/>
          </cell>
          <cell r="R32" t="str">
            <v/>
          </cell>
        </row>
        <row r="33">
          <cell r="A33" t="str">
            <v>Advantica</v>
          </cell>
          <cell r="C33">
            <v>339.88900000000001</v>
          </cell>
          <cell r="D33">
            <v>395.09451000000001</v>
          </cell>
          <cell r="E33">
            <v>449.16419999999994</v>
          </cell>
          <cell r="G33">
            <v>367.55853000000002</v>
          </cell>
          <cell r="H33">
            <v>307.37918000000008</v>
          </cell>
          <cell r="I33" t="str">
            <v/>
          </cell>
          <cell r="J33" t="str">
            <v/>
          </cell>
          <cell r="K33" t="str">
            <v/>
          </cell>
          <cell r="L33" t="str">
            <v/>
          </cell>
          <cell r="M33" t="str">
            <v/>
          </cell>
          <cell r="N33" t="str">
            <v/>
          </cell>
          <cell r="O33" t="str">
            <v/>
          </cell>
          <cell r="P33" t="str">
            <v/>
          </cell>
          <cell r="Q33" t="str">
            <v/>
          </cell>
          <cell r="R33" t="str">
            <v/>
          </cell>
        </row>
        <row r="34">
          <cell r="A34" t="str">
            <v>Storage Costs</v>
          </cell>
          <cell r="C34">
            <v>1791.2971600000001</v>
          </cell>
          <cell r="D34">
            <v>1547.3266200000003</v>
          </cell>
          <cell r="E34">
            <v>1214.1272299999996</v>
          </cell>
          <cell r="G34">
            <v>1659.7903100000001</v>
          </cell>
          <cell r="H34">
            <v>2552.7892399999996</v>
          </cell>
          <cell r="I34" t="str">
            <v/>
          </cell>
          <cell r="J34" t="str">
            <v/>
          </cell>
          <cell r="K34" t="str">
            <v/>
          </cell>
          <cell r="L34" t="str">
            <v/>
          </cell>
          <cell r="M34" t="str">
            <v/>
          </cell>
          <cell r="N34" t="str">
            <v/>
          </cell>
          <cell r="O34" t="str">
            <v/>
          </cell>
          <cell r="P34" t="str">
            <v/>
          </cell>
          <cell r="Q34" t="str">
            <v/>
          </cell>
          <cell r="R34" t="str">
            <v/>
          </cell>
        </row>
        <row r="35">
          <cell r="A35" t="str">
            <v>Shrinkage and Energy Balancing</v>
          </cell>
          <cell r="C35">
            <v>8615.217990000001</v>
          </cell>
          <cell r="D35">
            <v>6894.084859999999</v>
          </cell>
          <cell r="E35">
            <v>4576.7190999999984</v>
          </cell>
          <cell r="G35">
            <v>6667.7153499999995</v>
          </cell>
          <cell r="H35">
            <v>6575.0204099999992</v>
          </cell>
          <cell r="I35" t="str">
            <v/>
          </cell>
          <cell r="J35" t="str">
            <v/>
          </cell>
          <cell r="K35" t="str">
            <v/>
          </cell>
          <cell r="L35" t="str">
            <v/>
          </cell>
          <cell r="M35" t="str">
            <v/>
          </cell>
          <cell r="N35" t="str">
            <v/>
          </cell>
          <cell r="O35" t="str">
            <v/>
          </cell>
          <cell r="P35" t="str">
            <v/>
          </cell>
          <cell r="Q35" t="str">
            <v/>
          </cell>
          <cell r="R35" t="str">
            <v/>
          </cell>
        </row>
        <row r="36">
          <cell r="A36" t="str">
            <v>Rates</v>
          </cell>
          <cell r="C36">
            <v>36.125</v>
          </cell>
          <cell r="D36">
            <v>13.596919999999997</v>
          </cell>
          <cell r="E36">
            <v>25.700930000000014</v>
          </cell>
          <cell r="G36">
            <v>29.702000000000002</v>
          </cell>
          <cell r="H36">
            <v>26.25855</v>
          </cell>
          <cell r="I36" t="str">
            <v/>
          </cell>
          <cell r="J36" t="str">
            <v/>
          </cell>
          <cell r="K36" t="str">
            <v/>
          </cell>
          <cell r="L36" t="str">
            <v/>
          </cell>
          <cell r="M36" t="str">
            <v/>
          </cell>
          <cell r="N36" t="str">
            <v/>
          </cell>
          <cell r="O36" t="str">
            <v/>
          </cell>
          <cell r="P36" t="str">
            <v/>
          </cell>
          <cell r="Q36" t="str">
            <v/>
          </cell>
          <cell r="R36" t="str">
            <v/>
          </cell>
        </row>
        <row r="38">
          <cell r="A38" t="str">
            <v>Total Other Revenue Costs</v>
          </cell>
          <cell r="C38">
            <v>12261.646190000001</v>
          </cell>
          <cell r="D38">
            <v>10963.56509</v>
          </cell>
          <cell r="E38">
            <v>8184.3264599999975</v>
          </cell>
          <cell r="G38">
            <v>11621.732739999999</v>
          </cell>
          <cell r="H38">
            <v>11468.698920000001</v>
          </cell>
          <cell r="I38" t="str">
            <v/>
          </cell>
          <cell r="J38" t="str">
            <v/>
          </cell>
          <cell r="K38" t="str">
            <v/>
          </cell>
          <cell r="L38" t="str">
            <v/>
          </cell>
          <cell r="M38" t="str">
            <v/>
          </cell>
          <cell r="N38" t="str">
            <v/>
          </cell>
          <cell r="O38" t="str">
            <v/>
          </cell>
          <cell r="P38" t="str">
            <v/>
          </cell>
          <cell r="Q38" t="str">
            <v/>
          </cell>
          <cell r="R38" t="str">
            <v/>
          </cell>
        </row>
        <row r="40">
          <cell r="A40" t="str">
            <v>SAP Revenue Operating Costs</v>
          </cell>
          <cell r="C40">
            <v>14409.946940000002</v>
          </cell>
          <cell r="D40">
            <v>13298.47437</v>
          </cell>
          <cell r="E40">
            <v>9775.49928</v>
          </cell>
          <cell r="G40">
            <v>13765.131829999998</v>
          </cell>
          <cell r="H40">
            <v>13642.79117</v>
          </cell>
        </row>
      </sheetData>
      <sheetData sheetId="16" refreshError="1">
        <row r="1">
          <cell r="A1" t="str">
            <v xml:space="preserve">LEVEL 2 - OPEX MATS </v>
          </cell>
        </row>
        <row r="28">
          <cell r="C28">
            <v>37226</v>
          </cell>
          <cell r="D28">
            <v>37257</v>
          </cell>
          <cell r="E28">
            <v>37288</v>
          </cell>
          <cell r="F28">
            <v>37316</v>
          </cell>
          <cell r="G28">
            <v>37347</v>
          </cell>
          <cell r="H28">
            <v>37377</v>
          </cell>
          <cell r="I28">
            <v>37408</v>
          </cell>
          <cell r="J28">
            <v>37438</v>
          </cell>
          <cell r="K28">
            <v>37469</v>
          </cell>
          <cell r="L28">
            <v>37500</v>
          </cell>
          <cell r="M28">
            <v>37530</v>
          </cell>
          <cell r="N28">
            <v>37561</v>
          </cell>
          <cell r="O28">
            <v>37591</v>
          </cell>
          <cell r="P28">
            <v>37622</v>
          </cell>
          <cell r="Q28">
            <v>37653</v>
          </cell>
          <cell r="R28">
            <v>37681</v>
          </cell>
        </row>
        <row r="29">
          <cell r="B29" t="str">
            <v>Shrinkage &amp; Storage</v>
          </cell>
          <cell r="C29">
            <v>87.1</v>
          </cell>
          <cell r="D29">
            <v>87.3</v>
          </cell>
          <cell r="E29">
            <v>88.1</v>
          </cell>
          <cell r="F29">
            <v>88.5</v>
          </cell>
          <cell r="G29">
            <v>90.272999999999996</v>
          </cell>
          <cell r="H29">
            <v>93.413655379999994</v>
          </cell>
        </row>
        <row r="30">
          <cell r="B30" t="str">
            <v>Actual Non-employee costs</v>
          </cell>
          <cell r="C30">
            <v>31.8</v>
          </cell>
          <cell r="D30">
            <v>31.7</v>
          </cell>
          <cell r="E30">
            <v>32.5</v>
          </cell>
          <cell r="F30">
            <v>32.299999999999997</v>
          </cell>
          <cell r="G30">
            <v>32.988999999999997</v>
          </cell>
          <cell r="H30">
            <v>32.498252979999997</v>
          </cell>
        </row>
        <row r="31">
          <cell r="B31" t="str">
            <v>Actual employee costs</v>
          </cell>
          <cell r="C31">
            <v>26.5</v>
          </cell>
          <cell r="D31">
            <v>26.2</v>
          </cell>
          <cell r="E31">
            <v>25.9</v>
          </cell>
          <cell r="F31">
            <v>26.5</v>
          </cell>
          <cell r="G31">
            <v>26.454000000000001</v>
          </cell>
          <cell r="H31">
            <v>26.406255860000002</v>
          </cell>
        </row>
        <row r="32">
          <cell r="B32" t="str">
            <v xml:space="preserve">Budget </v>
          </cell>
          <cell r="C32">
            <v>145.4</v>
          </cell>
          <cell r="D32">
            <v>145.80000000000001</v>
          </cell>
          <cell r="E32">
            <v>147.1</v>
          </cell>
          <cell r="F32">
            <v>148.6</v>
          </cell>
          <cell r="G32">
            <v>149.6</v>
          </cell>
          <cell r="H32">
            <v>150.1</v>
          </cell>
          <cell r="I32">
            <v>152.5</v>
          </cell>
          <cell r="J32">
            <v>154.19999999999999</v>
          </cell>
          <cell r="K32">
            <v>153.6</v>
          </cell>
          <cell r="L32">
            <v>155.1</v>
          </cell>
          <cell r="M32">
            <v>155.80000000000001</v>
          </cell>
          <cell r="N32">
            <v>154.6</v>
          </cell>
          <cell r="O32">
            <v>156.5</v>
          </cell>
          <cell r="P32">
            <v>156.5</v>
          </cell>
          <cell r="Q32">
            <v>156.5</v>
          </cell>
          <cell r="R32">
            <v>156.5</v>
          </cell>
        </row>
        <row r="33">
          <cell r="B33" t="str">
            <v>Forecast (incl opex incentive impact)</v>
          </cell>
          <cell r="C33">
            <v>145.4</v>
          </cell>
          <cell r="D33">
            <v>145.80000000000001</v>
          </cell>
          <cell r="E33">
            <v>147.1</v>
          </cell>
          <cell r="F33">
            <v>148.6</v>
          </cell>
          <cell r="G33">
            <v>149.76599999999999</v>
          </cell>
          <cell r="H33">
            <v>151.43199999999999</v>
          </cell>
          <cell r="I33">
            <v>154.298</v>
          </cell>
          <cell r="J33">
            <v>156.46399999999997</v>
          </cell>
          <cell r="K33">
            <v>156.46399999999997</v>
          </cell>
          <cell r="L33">
            <v>156.33000000000001</v>
          </cell>
          <cell r="M33">
            <v>158.29599999999999</v>
          </cell>
          <cell r="N33">
            <v>159.46200000000002</v>
          </cell>
          <cell r="O33">
            <v>158.72800000000001</v>
          </cell>
          <cell r="P33">
            <v>161.09399999999999</v>
          </cell>
          <cell r="Q33">
            <v>161.56</v>
          </cell>
          <cell r="R33">
            <v>162.49199999999999</v>
          </cell>
        </row>
        <row r="66">
          <cell r="C66">
            <v>37347</v>
          </cell>
          <cell r="D66">
            <v>37377</v>
          </cell>
          <cell r="E66">
            <v>37408</v>
          </cell>
          <cell r="F66">
            <v>37438</v>
          </cell>
          <cell r="G66">
            <v>37469</v>
          </cell>
          <cell r="H66">
            <v>37500</v>
          </cell>
          <cell r="I66">
            <v>37530</v>
          </cell>
          <cell r="J66">
            <v>37561</v>
          </cell>
          <cell r="K66">
            <v>37591</v>
          </cell>
          <cell r="L66">
            <v>37622</v>
          </cell>
          <cell r="M66">
            <v>37653</v>
          </cell>
          <cell r="N66">
            <v>37681</v>
          </cell>
        </row>
        <row r="67">
          <cell r="B67" t="str">
            <v>Total Incentive</v>
          </cell>
          <cell r="C67">
            <v>9.1720000000000006</v>
          </cell>
          <cell r="D67">
            <v>19.435672573799998</v>
          </cell>
        </row>
        <row r="68">
          <cell r="B68" t="str">
            <v>Allowed</v>
          </cell>
          <cell r="C68">
            <v>8.3317982500000003</v>
          </cell>
          <cell r="D68">
            <v>16.663596500000001</v>
          </cell>
          <cell r="E68">
            <v>24.995394750000003</v>
          </cell>
          <cell r="F68">
            <v>33.327193000000001</v>
          </cell>
          <cell r="G68">
            <v>41.65899125</v>
          </cell>
          <cell r="H68">
            <v>49.990789499999998</v>
          </cell>
          <cell r="I68">
            <v>58.322587749999997</v>
          </cell>
          <cell r="J68">
            <v>66.654386000000002</v>
          </cell>
          <cell r="K68">
            <v>74.986184250000008</v>
          </cell>
          <cell r="L68">
            <v>83.317982500000014</v>
          </cell>
          <cell r="M68">
            <v>91.649780750000019</v>
          </cell>
          <cell r="N68">
            <v>99.981579000000025</v>
          </cell>
        </row>
        <row r="69">
          <cell r="B69" t="str">
            <v>Forecast</v>
          </cell>
          <cell r="C69">
            <v>9.5850109999999979</v>
          </cell>
          <cell r="D69">
            <v>19.519164</v>
          </cell>
          <cell r="E69">
            <v>26.932054300000001</v>
          </cell>
          <cell r="F69">
            <v>34.054707300000004</v>
          </cell>
          <cell r="G69">
            <v>41.080589300000007</v>
          </cell>
          <cell r="H69">
            <v>48.569449300000009</v>
          </cell>
          <cell r="I69">
            <v>57.092780300000008</v>
          </cell>
          <cell r="J69">
            <v>66.680659300000002</v>
          </cell>
          <cell r="K69">
            <v>77.646414300000004</v>
          </cell>
          <cell r="L69">
            <v>89.184000300000008</v>
          </cell>
          <cell r="M69">
            <v>100.21803030000001</v>
          </cell>
          <cell r="N69">
            <v>111.32241230000001</v>
          </cell>
        </row>
        <row r="71">
          <cell r="B71" t="str">
            <v>NT&amp;T Margin</v>
          </cell>
          <cell r="C71">
            <v>-1.2532127499999977</v>
          </cell>
          <cell r="D71">
            <v>-2.8555674999999994</v>
          </cell>
          <cell r="E71">
            <v>-1.9366595499999981</v>
          </cell>
          <cell r="F71">
            <v>-0.72751430000000283</v>
          </cell>
          <cell r="G71">
            <v>0.57840194999999284</v>
          </cell>
          <cell r="H71">
            <v>1.4213401999999888</v>
          </cell>
          <cell r="I71">
            <v>1.2298074499999885</v>
          </cell>
          <cell r="J71">
            <v>-2.6273299999999722E-2</v>
          </cell>
          <cell r="K71">
            <v>-2.6602300499999956</v>
          </cell>
          <cell r="L71">
            <v>-5.8660177999999945</v>
          </cell>
          <cell r="M71">
            <v>-8.5682495499999902</v>
          </cell>
          <cell r="N71">
            <v>-11.340833299999986</v>
          </cell>
        </row>
        <row r="73">
          <cell r="B73" t="str">
            <v>SO Exit Capacity - Constrained LNG</v>
          </cell>
          <cell r="C73">
            <v>0</v>
          </cell>
          <cell r="D73">
            <v>1.005771</v>
          </cell>
        </row>
        <row r="74">
          <cell r="B74" t="str">
            <v>SO System Balancing (Gas Costs)</v>
          </cell>
          <cell r="C74">
            <v>6.4340000000000002</v>
          </cell>
          <cell r="D74">
            <v>13.03395643</v>
          </cell>
        </row>
        <row r="75">
          <cell r="B75" t="str">
            <v>SO System Balancing (System Reserve)</v>
          </cell>
          <cell r="C75">
            <v>1.3380000000000001</v>
          </cell>
          <cell r="D75">
            <v>2.6385270800000002</v>
          </cell>
        </row>
        <row r="76">
          <cell r="B76" t="str">
            <v>SO Internal Costs - Direct</v>
          </cell>
          <cell r="C76">
            <v>1.4</v>
          </cell>
          <cell r="D76">
            <v>2.7574180637999994</v>
          </cell>
        </row>
      </sheetData>
      <sheetData sheetId="17" refreshError="1">
        <row r="1">
          <cell r="A1" t="str">
            <v xml:space="preserve">NT&amp;T Gross Capex Overview </v>
          </cell>
          <cell r="P1" t="str">
            <v>Month Ended 31 May 2002</v>
          </cell>
        </row>
        <row r="4">
          <cell r="C4" t="str">
            <v>Performance in Month</v>
          </cell>
          <cell r="J4" t="str">
            <v>Year-to-Date</v>
          </cell>
          <cell r="K4" t="str">
            <v>April  YTD</v>
          </cell>
          <cell r="P4" t="str">
            <v>Comments</v>
          </cell>
        </row>
        <row r="5">
          <cell r="C5" t="str">
            <v>Actuals</v>
          </cell>
          <cell r="D5" t="str">
            <v>Original Budget</v>
          </cell>
          <cell r="E5" t="str">
            <v>Latest Forecast</v>
          </cell>
          <cell r="F5" t="str">
            <v>Variance to Budget</v>
          </cell>
          <cell r="G5" t="str">
            <v>Variance to Forecast</v>
          </cell>
          <cell r="J5" t="str">
            <v>Actuals</v>
          </cell>
          <cell r="K5" t="str">
            <v>Original Budget</v>
          </cell>
          <cell r="L5" t="str">
            <v>Latest Forecast</v>
          </cell>
          <cell r="M5" t="str">
            <v>Variance to Budget</v>
          </cell>
          <cell r="N5" t="str">
            <v>Variance to Forecast</v>
          </cell>
          <cell r="P5" t="str">
            <v>TO FoC - Major pipeline phasing (ahead of budget but behind forecast) offset by Compressor / Terminal Serviceability Capex behind budget due to timing &amp; phasing of approvals.</v>
          </cell>
        </row>
        <row r="6">
          <cell r="C6" t="str">
            <v>£k</v>
          </cell>
          <cell r="D6" t="str">
            <v>£k</v>
          </cell>
          <cell r="E6" t="str">
            <v>£k</v>
          </cell>
          <cell r="F6" t="str">
            <v>£k</v>
          </cell>
          <cell r="G6" t="str">
            <v>£k</v>
          </cell>
          <cell r="J6" t="str">
            <v>£k</v>
          </cell>
          <cell r="K6" t="str">
            <v>£k</v>
          </cell>
          <cell r="L6" t="str">
            <v>£k</v>
          </cell>
          <cell r="M6" t="str">
            <v>£k</v>
          </cell>
          <cell r="N6" t="str">
            <v>£k</v>
          </cell>
        </row>
        <row r="7">
          <cell r="P7" t="str">
            <v>SO FoC -  Ulysses hardware delivery early in comparision with budget phasing.  Expected to be ahead in the first quarter.</v>
          </cell>
        </row>
        <row r="8">
          <cell r="B8" t="str">
            <v>TO FoC</v>
          </cell>
          <cell r="C8">
            <v>17988.400000000001</v>
          </cell>
          <cell r="D8">
            <v>10759.000000000002</v>
          </cell>
          <cell r="E8">
            <v>21764.5</v>
          </cell>
          <cell r="F8">
            <v>-7229.4</v>
          </cell>
          <cell r="G8">
            <v>3776.0999999999985</v>
          </cell>
          <cell r="I8" t="str">
            <v>TO FoC</v>
          </cell>
          <cell r="J8">
            <v>25901.4</v>
          </cell>
          <cell r="K8">
            <v>22582.999999999996</v>
          </cell>
          <cell r="L8">
            <v>30102.799999999996</v>
          </cell>
          <cell r="M8">
            <v>-3318.4000000000051</v>
          </cell>
          <cell r="N8">
            <v>4201.3999999999942</v>
          </cell>
        </row>
        <row r="10">
          <cell r="B10" t="str">
            <v>SO FoC</v>
          </cell>
          <cell r="C10">
            <v>2989.6</v>
          </cell>
          <cell r="D10">
            <v>5411.9</v>
          </cell>
          <cell r="E10">
            <v>5817.3</v>
          </cell>
          <cell r="F10">
            <v>2422.2999999999997</v>
          </cell>
          <cell r="G10">
            <v>2827.7000000000003</v>
          </cell>
          <cell r="I10" t="str">
            <v>SO FoC</v>
          </cell>
          <cell r="J10">
            <v>12283.9</v>
          </cell>
          <cell r="K10">
            <v>8326.2000000000007</v>
          </cell>
          <cell r="L10">
            <v>15111.599999999999</v>
          </cell>
          <cell r="M10">
            <v>-3957.6999999999989</v>
          </cell>
          <cell r="N10">
            <v>2827.6999999999989</v>
          </cell>
        </row>
        <row r="11">
          <cell r="P11" t="str">
            <v>Note- Actual spend includes Langage / Ipsden.  Budget excludes Langage / Ipsden (identified as sensitivities)</v>
          </cell>
        </row>
        <row r="12">
          <cell r="B12" t="str">
            <v>Total</v>
          </cell>
          <cell r="C12">
            <v>20978</v>
          </cell>
          <cell r="D12">
            <v>16170.900000000001</v>
          </cell>
          <cell r="E12">
            <v>27581.8</v>
          </cell>
          <cell r="F12">
            <v>-4807.1000000000004</v>
          </cell>
          <cell r="G12">
            <v>6603.7999999999993</v>
          </cell>
          <cell r="I12" t="str">
            <v>Total</v>
          </cell>
          <cell r="J12">
            <v>38185.300000000003</v>
          </cell>
          <cell r="K12">
            <v>30909.199999999997</v>
          </cell>
          <cell r="L12">
            <v>45214.399999999994</v>
          </cell>
          <cell r="M12">
            <v>-7276.100000000004</v>
          </cell>
          <cell r="N12">
            <v>7029.0999999999931</v>
          </cell>
        </row>
        <row r="16">
          <cell r="C16" t="str">
            <v>Y/e 31March 2003</v>
          </cell>
          <cell r="J16" t="str">
            <v>5 yrs ended 31/3/07</v>
          </cell>
        </row>
        <row r="17">
          <cell r="C17" t="str">
            <v>Latest Forecast</v>
          </cell>
          <cell r="D17" t="str">
            <v>Original Budget</v>
          </cell>
          <cell r="E17" t="str">
            <v>Ofgem Allowed</v>
          </cell>
          <cell r="F17" t="str">
            <v>Variance to Budget</v>
          </cell>
          <cell r="G17" t="str">
            <v>Variance to Allowed</v>
          </cell>
          <cell r="J17" t="str">
            <v>Latest Forecast</v>
          </cell>
          <cell r="K17" t="str">
            <v>Ofgem Allowed</v>
          </cell>
          <cell r="L17" t="str">
            <v>Variance to Allowed</v>
          </cell>
          <cell r="P17" t="str">
            <v>2003 year end position expected to be below budget as a result of deferral of pipeline spend.</v>
          </cell>
        </row>
        <row r="18">
          <cell r="C18" t="str">
            <v>£m</v>
          </cell>
          <cell r="D18" t="str">
            <v>£m</v>
          </cell>
          <cell r="E18" t="str">
            <v>£m</v>
          </cell>
          <cell r="F18" t="str">
            <v>£m</v>
          </cell>
          <cell r="G18" t="str">
            <v>£m</v>
          </cell>
          <cell r="J18" t="str">
            <v>£m</v>
          </cell>
          <cell r="K18" t="str">
            <v>£m</v>
          </cell>
          <cell r="L18" t="str">
            <v>£m</v>
          </cell>
        </row>
        <row r="19">
          <cell r="P19" t="str">
            <v>2003 expected year end position likely to be in line with Ofgem allowed as a result of active management of spend.</v>
          </cell>
        </row>
        <row r="20">
          <cell r="B20" t="str">
            <v>TO FoC</v>
          </cell>
          <cell r="C20">
            <v>139.4</v>
          </cell>
          <cell r="D20">
            <v>157</v>
          </cell>
          <cell r="E20">
            <v>169.1</v>
          </cell>
          <cell r="F20">
            <v>17.599999999999994</v>
          </cell>
          <cell r="G20">
            <v>29.699999999999989</v>
          </cell>
          <cell r="I20" t="str">
            <v>TO FoC</v>
          </cell>
          <cell r="J20">
            <v>937</v>
          </cell>
          <cell r="K20">
            <v>853</v>
          </cell>
          <cell r="L20">
            <v>-84</v>
          </cell>
        </row>
        <row r="22">
          <cell r="B22" t="str">
            <v>SO FoC</v>
          </cell>
          <cell r="C22">
            <v>47.4</v>
          </cell>
          <cell r="D22">
            <v>46</v>
          </cell>
          <cell r="E22">
            <v>14.6</v>
          </cell>
          <cell r="F22">
            <v>-1.3999999999999986</v>
          </cell>
          <cell r="G22">
            <v>-32.799999999999997</v>
          </cell>
          <cell r="I22" t="str">
            <v>SO FoC</v>
          </cell>
          <cell r="J22">
            <v>83</v>
          </cell>
          <cell r="K22">
            <v>45</v>
          </cell>
          <cell r="L22">
            <v>-38</v>
          </cell>
        </row>
        <row r="24">
          <cell r="B24" t="str">
            <v>Total</v>
          </cell>
          <cell r="C24">
            <v>186.8</v>
          </cell>
          <cell r="D24">
            <v>203</v>
          </cell>
          <cell r="E24">
            <v>183.7</v>
          </cell>
          <cell r="F24">
            <v>16.199999999999996</v>
          </cell>
          <cell r="G24">
            <v>-3.1000000000000085</v>
          </cell>
          <cell r="I24" t="str">
            <v>Total</v>
          </cell>
          <cell r="J24">
            <v>1020</v>
          </cell>
          <cell r="K24">
            <v>898</v>
          </cell>
          <cell r="L24">
            <v>-122</v>
          </cell>
          <cell r="P24" t="str">
            <v>5 yr ended 31/3/07 variance to allowed relates to new connections and project slippage from 2001.  An active challenge and review is identifying the means of recovery of the shortfall.</v>
          </cell>
        </row>
      </sheetData>
      <sheetData sheetId="18" refreshError="1">
        <row r="1">
          <cell r="A1" t="str">
            <v>LEVEL 2 - Capex Anaysis by Asset Category</v>
          </cell>
          <cell r="K1" t="str">
            <v>Month Ended 31 May 2002</v>
          </cell>
        </row>
        <row r="4">
          <cell r="C4" t="str">
            <v>Month - May 2002</v>
          </cell>
          <cell r="G4" t="str">
            <v>YTD</v>
          </cell>
        </row>
        <row r="5">
          <cell r="A5" t="str">
            <v>Expenditure (£'000)</v>
          </cell>
          <cell r="C5" t="str">
            <v>Actuals</v>
          </cell>
          <cell r="D5" t="str">
            <v>Original Budget</v>
          </cell>
          <cell r="E5" t="str">
            <v>Variance to Original Budget</v>
          </cell>
          <cell r="G5" t="str">
            <v>Actuals</v>
          </cell>
          <cell r="H5" t="str">
            <v>Original Budget</v>
          </cell>
          <cell r="I5" t="str">
            <v>Variance to Original Budget</v>
          </cell>
          <cell r="K5" t="str">
            <v>Comments</v>
          </cell>
        </row>
        <row r="7">
          <cell r="A7" t="str">
            <v>APPROVED PROJECTS</v>
          </cell>
        </row>
        <row r="9">
          <cell r="A9" t="str">
            <v>Pipeline Construction</v>
          </cell>
          <cell r="C9">
            <v>12605.9</v>
          </cell>
          <cell r="D9">
            <v>4243</v>
          </cell>
          <cell r="E9">
            <v>-8362.9</v>
          </cell>
          <cell r="G9">
            <v>18773.400000000001</v>
          </cell>
          <cell r="H9">
            <v>10532</v>
          </cell>
          <cell r="I9">
            <v>-8241.4000000000015</v>
          </cell>
          <cell r="K9" t="str">
            <v>May (and YTD) pipeline spend ahead of budget due to phasing differences - St Fergus to Aberdeen (£2.5m), Cambridge to Matching Green (£1.2m) and Willington to Steppingly (£3.4m)  and Peterstow to Gilwern (£0.6m) ahead of budget respectively.</v>
          </cell>
        </row>
        <row r="10">
          <cell r="A10" t="str">
            <v>Pipeline Uprating</v>
          </cell>
          <cell r="C10">
            <v>803.7</v>
          </cell>
          <cell r="D10">
            <v>550</v>
          </cell>
          <cell r="E10">
            <v>-253.70000000000005</v>
          </cell>
          <cell r="G10">
            <v>1188.9000000000001</v>
          </cell>
          <cell r="H10">
            <v>1080</v>
          </cell>
          <cell r="I10">
            <v>-108.90000000000009</v>
          </cell>
        </row>
        <row r="12">
          <cell r="A12" t="str">
            <v>Total Pipeline Projects</v>
          </cell>
          <cell r="C12">
            <v>13409.6</v>
          </cell>
          <cell r="D12">
            <v>4793</v>
          </cell>
          <cell r="E12">
            <v>-8616.6</v>
          </cell>
          <cell r="G12">
            <v>19962.300000000003</v>
          </cell>
          <cell r="H12">
            <v>11612</v>
          </cell>
          <cell r="I12">
            <v>-8350.3000000000011</v>
          </cell>
        </row>
        <row r="14">
          <cell r="A14" t="str">
            <v>Compressor Construction</v>
          </cell>
          <cell r="C14">
            <v>3209.4</v>
          </cell>
          <cell r="D14">
            <v>1200</v>
          </cell>
          <cell r="E14">
            <v>-2009.4</v>
          </cell>
          <cell r="G14">
            <v>3645.9</v>
          </cell>
          <cell r="H14">
            <v>2640</v>
          </cell>
          <cell r="I14">
            <v>-1005.9000000000001</v>
          </cell>
          <cell r="K14" t="str">
            <v>Largely Kings Lynn 3rd unit phasing - May spend £1.6m ahead of budget</v>
          </cell>
        </row>
        <row r="15">
          <cell r="A15" t="str">
            <v>Compressor Upgrades/Mods</v>
          </cell>
          <cell r="C15">
            <v>1068.2</v>
          </cell>
          <cell r="D15">
            <v>1170</v>
          </cell>
          <cell r="E15">
            <v>101.79999999999995</v>
          </cell>
          <cell r="G15">
            <v>802.5</v>
          </cell>
          <cell r="H15">
            <v>2300</v>
          </cell>
          <cell r="I15">
            <v>1497.5</v>
          </cell>
          <cell r="K15" t="str">
            <v>YTD position largely behind budget  due to Bacton Remote Ops and Peterborough offtake mods being behind budget</v>
          </cell>
        </row>
        <row r="16">
          <cell r="A16" t="str">
            <v>Compressor/Terminal Serviceability</v>
          </cell>
          <cell r="C16">
            <v>73.400000000000006</v>
          </cell>
          <cell r="D16">
            <v>151</v>
          </cell>
          <cell r="E16">
            <v>77.599999999999994</v>
          </cell>
          <cell r="G16">
            <v>208</v>
          </cell>
          <cell r="H16">
            <v>214</v>
          </cell>
          <cell r="I16">
            <v>6</v>
          </cell>
        </row>
        <row r="18">
          <cell r="A18" t="str">
            <v>Total Compressor/Terminal Projects</v>
          </cell>
          <cell r="C18">
            <v>4351</v>
          </cell>
          <cell r="D18">
            <v>2521</v>
          </cell>
          <cell r="E18">
            <v>-1830.0000000000002</v>
          </cell>
          <cell r="G18">
            <v>4656.3999999999996</v>
          </cell>
          <cell r="H18">
            <v>5154</v>
          </cell>
          <cell r="I18">
            <v>497.59999999999991</v>
          </cell>
        </row>
        <row r="20">
          <cell r="A20" t="str">
            <v>Regulator Construction</v>
          </cell>
          <cell r="C20">
            <v>1.8</v>
          </cell>
          <cell r="D20">
            <v>0</v>
          </cell>
          <cell r="E20">
            <v>-1.8</v>
          </cell>
          <cell r="G20">
            <v>4.7</v>
          </cell>
          <cell r="H20">
            <v>0</v>
          </cell>
          <cell r="I20">
            <v>-4.7</v>
          </cell>
        </row>
        <row r="21">
          <cell r="A21" t="str">
            <v>Offtake/AGI Construction</v>
          </cell>
          <cell r="C21">
            <v>182.7</v>
          </cell>
          <cell r="D21">
            <v>422</v>
          </cell>
          <cell r="E21">
            <v>239.3</v>
          </cell>
          <cell r="G21">
            <v>934</v>
          </cell>
          <cell r="H21">
            <v>527</v>
          </cell>
          <cell r="I21">
            <v>-407</v>
          </cell>
          <cell r="K21" t="str">
            <v>YTD position mainly a reflection of Offtakes &amp; AGI's which were unapproved at the time of budget completion now becoming approved (see unapproved offtakes / AGI's, below)</v>
          </cell>
        </row>
        <row r="22">
          <cell r="A22" t="str">
            <v>Others</v>
          </cell>
          <cell r="C22">
            <v>13.9</v>
          </cell>
          <cell r="D22">
            <v>0</v>
          </cell>
          <cell r="E22">
            <v>-13.9</v>
          </cell>
          <cell r="G22">
            <v>47.3</v>
          </cell>
          <cell r="H22">
            <v>0</v>
          </cell>
          <cell r="I22">
            <v>-47.3</v>
          </cell>
        </row>
        <row r="23">
          <cell r="A23" t="str">
            <v>EDP Equipment</v>
          </cell>
          <cell r="C23">
            <v>0</v>
          </cell>
          <cell r="D23">
            <v>0</v>
          </cell>
          <cell r="E23">
            <v>0</v>
          </cell>
          <cell r="G23">
            <v>0</v>
          </cell>
          <cell r="H23">
            <v>0</v>
          </cell>
          <cell r="I23">
            <v>0</v>
          </cell>
        </row>
        <row r="24">
          <cell r="A24" t="str">
            <v>System Operations (Mainly Ulysses)</v>
          </cell>
          <cell r="C24">
            <v>2989.6</v>
          </cell>
          <cell r="D24">
            <v>5411.9</v>
          </cell>
          <cell r="E24">
            <v>2422.2999999999997</v>
          </cell>
          <cell r="G24">
            <v>12283.9</v>
          </cell>
          <cell r="H24">
            <v>8326.2000000000007</v>
          </cell>
          <cell r="I24">
            <v>-3957.6999999999989</v>
          </cell>
          <cell r="K24" t="str">
            <v>YTD Ulysses spend in excess of budget mainly as a result of hardware deliveries - budget phased deliveries over a number of months, but actual deliveries largely up front in April.  Consequently, May position behind budget, YTD ahead of budget.</v>
          </cell>
        </row>
        <row r="26">
          <cell r="A26" t="str">
            <v>TOTAL APPROVED PROJECTS</v>
          </cell>
          <cell r="C26">
            <v>20948.599999999999</v>
          </cell>
          <cell r="D26">
            <v>13147.9</v>
          </cell>
          <cell r="E26">
            <v>-7800.7000000000007</v>
          </cell>
          <cell r="G26">
            <v>37888.600000000006</v>
          </cell>
          <cell r="H26">
            <v>25619.200000000001</v>
          </cell>
          <cell r="I26">
            <v>-12269.4</v>
          </cell>
        </row>
        <row r="29">
          <cell r="A29" t="str">
            <v>UNAPPROVED PROJECTS</v>
          </cell>
        </row>
        <row r="31">
          <cell r="A31" t="str">
            <v>Pipeline Construction</v>
          </cell>
          <cell r="C31">
            <v>19.100000000000001</v>
          </cell>
          <cell r="D31">
            <v>2292</v>
          </cell>
          <cell r="E31">
            <v>2272.9</v>
          </cell>
          <cell r="G31">
            <v>283.60000000000002</v>
          </cell>
          <cell r="H31">
            <v>2934</v>
          </cell>
          <cell r="I31">
            <v>2650.4</v>
          </cell>
          <cell r="K31" t="str">
            <v>Largely Langage related - see below.</v>
          </cell>
        </row>
        <row r="32">
          <cell r="A32" t="str">
            <v>Pipeline Uprating</v>
          </cell>
          <cell r="C32">
            <v>0</v>
          </cell>
          <cell r="D32">
            <v>257</v>
          </cell>
          <cell r="E32">
            <v>257</v>
          </cell>
          <cell r="G32">
            <v>0</v>
          </cell>
          <cell r="H32">
            <v>419</v>
          </cell>
          <cell r="I32">
            <v>419</v>
          </cell>
        </row>
        <row r="34">
          <cell r="A34" t="str">
            <v>Total Pipeline Projects</v>
          </cell>
          <cell r="C34">
            <v>19.100000000000001</v>
          </cell>
          <cell r="D34">
            <v>2549</v>
          </cell>
          <cell r="E34">
            <v>2529.9</v>
          </cell>
          <cell r="G34">
            <v>283.60000000000002</v>
          </cell>
          <cell r="H34">
            <v>3353</v>
          </cell>
          <cell r="I34">
            <v>3069.4</v>
          </cell>
        </row>
        <row r="36">
          <cell r="A36" t="str">
            <v>Compressor Construction</v>
          </cell>
          <cell r="C36">
            <v>9.9</v>
          </cell>
          <cell r="D36">
            <v>150</v>
          </cell>
          <cell r="E36">
            <v>140.1</v>
          </cell>
          <cell r="G36">
            <v>11.8</v>
          </cell>
          <cell r="H36">
            <v>300</v>
          </cell>
          <cell r="I36">
            <v>288.2</v>
          </cell>
        </row>
        <row r="37">
          <cell r="A37" t="str">
            <v>Compressor Upgrades/Mods</v>
          </cell>
          <cell r="C37">
            <v>0</v>
          </cell>
          <cell r="D37">
            <v>270</v>
          </cell>
          <cell r="E37">
            <v>270</v>
          </cell>
          <cell r="G37">
            <v>0</v>
          </cell>
          <cell r="H37">
            <v>440</v>
          </cell>
          <cell r="I37">
            <v>440</v>
          </cell>
          <cell r="K37" t="str">
            <v>YTD position mainly a reflection of Offtakes &amp; AGI's which were unapproved at the time of budget completion now becoming approved (see approved offtakes / AGI's, above)</v>
          </cell>
        </row>
        <row r="38">
          <cell r="A38" t="str">
            <v>Compressor/Terminal Serviceability</v>
          </cell>
          <cell r="C38">
            <v>0</v>
          </cell>
          <cell r="D38">
            <v>1916</v>
          </cell>
          <cell r="E38">
            <v>1916</v>
          </cell>
          <cell r="G38">
            <v>0</v>
          </cell>
          <cell r="H38">
            <v>3216</v>
          </cell>
          <cell r="I38">
            <v>3216</v>
          </cell>
          <cell r="K38" t="str">
            <v>Compressor / Terminal Servicability behind budget due to phasing &amp; timing of various project approvals.</v>
          </cell>
        </row>
        <row r="40">
          <cell r="A40" t="str">
            <v>Total Compressor/Terminal Projects</v>
          </cell>
          <cell r="C40">
            <v>9.9</v>
          </cell>
          <cell r="D40">
            <v>2336</v>
          </cell>
          <cell r="E40">
            <v>2326.1</v>
          </cell>
          <cell r="G40">
            <v>11.8</v>
          </cell>
          <cell r="H40">
            <v>3956</v>
          </cell>
          <cell r="I40">
            <v>3944.2</v>
          </cell>
        </row>
        <row r="42">
          <cell r="A42" t="str">
            <v>Regulator Construction</v>
          </cell>
          <cell r="C42">
            <v>0</v>
          </cell>
          <cell r="D42">
            <v>0</v>
          </cell>
          <cell r="E42">
            <v>0</v>
          </cell>
          <cell r="G42">
            <v>0</v>
          </cell>
          <cell r="H42">
            <v>0</v>
          </cell>
          <cell r="I42">
            <v>0</v>
          </cell>
        </row>
        <row r="43">
          <cell r="A43" t="str">
            <v>Offtake/AGI Construction</v>
          </cell>
          <cell r="C43">
            <v>0.4</v>
          </cell>
          <cell r="D43">
            <v>247</v>
          </cell>
          <cell r="E43">
            <v>246.6</v>
          </cell>
          <cell r="G43">
            <v>1.3</v>
          </cell>
          <cell r="H43">
            <v>473</v>
          </cell>
          <cell r="I43">
            <v>471.7</v>
          </cell>
        </row>
        <row r="44">
          <cell r="A44" t="str">
            <v>Others</v>
          </cell>
          <cell r="C44">
            <v>0</v>
          </cell>
          <cell r="D44">
            <v>100</v>
          </cell>
          <cell r="E44">
            <v>100</v>
          </cell>
          <cell r="G44">
            <v>0</v>
          </cell>
          <cell r="H44">
            <v>250</v>
          </cell>
          <cell r="I44">
            <v>250</v>
          </cell>
        </row>
        <row r="45">
          <cell r="A45" t="str">
            <v>EDP Equipment</v>
          </cell>
          <cell r="C45">
            <v>0</v>
          </cell>
          <cell r="D45">
            <v>0</v>
          </cell>
          <cell r="E45">
            <v>0</v>
          </cell>
          <cell r="G45">
            <v>0</v>
          </cell>
          <cell r="H45">
            <v>0</v>
          </cell>
          <cell r="I45">
            <v>0</v>
          </cell>
        </row>
        <row r="47">
          <cell r="A47" t="str">
            <v>TOTAL UNAPPROVED PROJECTS</v>
          </cell>
          <cell r="C47">
            <v>29.4</v>
          </cell>
          <cell r="D47">
            <v>5232</v>
          </cell>
          <cell r="E47">
            <v>5202.6000000000004</v>
          </cell>
          <cell r="G47">
            <v>296.70000000000005</v>
          </cell>
          <cell r="H47">
            <v>8032</v>
          </cell>
          <cell r="I47">
            <v>7735.3</v>
          </cell>
        </row>
        <row r="49">
          <cell r="A49" t="str">
            <v>TOTAL ALL PROJECTS</v>
          </cell>
          <cell r="C49">
            <v>20978</v>
          </cell>
          <cell r="D49">
            <v>18379.900000000001</v>
          </cell>
          <cell r="E49">
            <v>-2598.1000000000004</v>
          </cell>
          <cell r="G49">
            <v>38185.300000000003</v>
          </cell>
          <cell r="H49">
            <v>33651.199999999997</v>
          </cell>
          <cell r="I49">
            <v>-4534.0999999999995</v>
          </cell>
        </row>
        <row r="51">
          <cell r="A51" t="str">
            <v>Langage &amp; Ipsden  Related Projects</v>
          </cell>
          <cell r="C51">
            <v>146.9</v>
          </cell>
          <cell r="D51">
            <v>2209</v>
          </cell>
          <cell r="E51">
            <v>2062.1</v>
          </cell>
          <cell r="G51">
            <v>400</v>
          </cell>
          <cell r="H51">
            <v>2742</v>
          </cell>
          <cell r="I51">
            <v>2342</v>
          </cell>
          <cell r="K51" t="str">
            <v>Langage / Ipsden were excluded from budget as sensitivities</v>
          </cell>
        </row>
        <row r="53">
          <cell r="A53" t="str">
            <v>TOTAL EXCL LANGAGE PROJECTS</v>
          </cell>
          <cell r="C53">
            <v>20831.099999999999</v>
          </cell>
          <cell r="D53">
            <v>16170.900000000001</v>
          </cell>
          <cell r="E53">
            <v>-4660.2000000000007</v>
          </cell>
          <cell r="G53">
            <v>37785.300000000003</v>
          </cell>
          <cell r="H53">
            <v>30909.199999999997</v>
          </cell>
          <cell r="I53">
            <v>-6876.0999999999995</v>
          </cell>
        </row>
      </sheetData>
      <sheetData sheetId="19" refreshError="1">
        <row r="1">
          <cell r="A1" t="str">
            <v>Level 2 - Manpower Summary</v>
          </cell>
          <cell r="G1" t="str">
            <v xml:space="preserve">       Month Ended 31st May 2002</v>
          </cell>
        </row>
        <row r="4">
          <cell r="B4" t="str">
            <v>Actual Manpower in Month</v>
          </cell>
          <cell r="G4" t="str">
            <v>Variance Against Proposed Structure</v>
          </cell>
        </row>
        <row r="5">
          <cell r="A5" t="str">
            <v>Headcount</v>
          </cell>
          <cell r="B5" t="str">
            <v>Managers</v>
          </cell>
          <cell r="C5" t="str">
            <v xml:space="preserve">Staff </v>
          </cell>
          <cell r="D5" t="str">
            <v>Agency</v>
          </cell>
          <cell r="E5" t="str">
            <v>Total</v>
          </cell>
          <cell r="G5" t="str">
            <v>Managers</v>
          </cell>
          <cell r="H5" t="str">
            <v xml:space="preserve">Staff </v>
          </cell>
          <cell r="I5" t="str">
            <v>Agency</v>
          </cell>
          <cell r="J5" t="str">
            <v>Total</v>
          </cell>
        </row>
        <row r="6">
          <cell r="A6" t="str">
            <v>Director NT&amp;T</v>
          </cell>
          <cell r="B6">
            <v>2</v>
          </cell>
          <cell r="C6">
            <v>1</v>
          </cell>
          <cell r="D6">
            <v>0</v>
          </cell>
          <cell r="E6">
            <v>3</v>
          </cell>
          <cell r="G6">
            <v>1</v>
          </cell>
          <cell r="H6">
            <v>1</v>
          </cell>
          <cell r="I6">
            <v>0</v>
          </cell>
          <cell r="J6">
            <v>2</v>
          </cell>
        </row>
        <row r="7">
          <cell r="A7" t="str">
            <v>Asset</v>
          </cell>
          <cell r="B7">
            <v>39</v>
          </cell>
          <cell r="C7">
            <v>61</v>
          </cell>
          <cell r="D7">
            <v>6</v>
          </cell>
          <cell r="E7">
            <v>106</v>
          </cell>
          <cell r="G7">
            <v>6</v>
          </cell>
          <cell r="H7">
            <v>4</v>
          </cell>
          <cell r="I7">
            <v>2</v>
          </cell>
          <cell r="J7">
            <v>12</v>
          </cell>
        </row>
        <row r="8">
          <cell r="A8" t="str">
            <v>Asset Strategy</v>
          </cell>
          <cell r="B8">
            <v>20</v>
          </cell>
          <cell r="C8">
            <v>20</v>
          </cell>
          <cell r="D8">
            <v>3</v>
          </cell>
          <cell r="E8">
            <v>43</v>
          </cell>
          <cell r="G8">
            <v>2</v>
          </cell>
          <cell r="H8">
            <v>-3</v>
          </cell>
          <cell r="I8">
            <v>3</v>
          </cell>
          <cell r="J8">
            <v>2</v>
          </cell>
        </row>
        <row r="9">
          <cell r="A9" t="str">
            <v>Finance / Commercial</v>
          </cell>
          <cell r="B9">
            <v>13</v>
          </cell>
          <cell r="C9">
            <v>51</v>
          </cell>
          <cell r="D9">
            <v>3</v>
          </cell>
          <cell r="E9">
            <v>67</v>
          </cell>
          <cell r="G9">
            <v>1</v>
          </cell>
          <cell r="H9">
            <v>-4</v>
          </cell>
          <cell r="I9">
            <v>3</v>
          </cell>
          <cell r="J9">
            <v>0</v>
          </cell>
        </row>
        <row r="10">
          <cell r="A10" t="str">
            <v>Regulation</v>
          </cell>
          <cell r="B10">
            <v>14</v>
          </cell>
          <cell r="C10">
            <v>11</v>
          </cell>
          <cell r="D10">
            <v>1</v>
          </cell>
          <cell r="E10">
            <v>26</v>
          </cell>
          <cell r="G10">
            <v>-2</v>
          </cell>
          <cell r="H10">
            <v>-3</v>
          </cell>
          <cell r="I10">
            <v>1</v>
          </cell>
          <cell r="J10">
            <v>-4</v>
          </cell>
        </row>
        <row r="11">
          <cell r="A11" t="str">
            <v>System Operation</v>
          </cell>
          <cell r="B11">
            <v>51</v>
          </cell>
          <cell r="C11">
            <v>181</v>
          </cell>
          <cell r="D11">
            <v>3</v>
          </cell>
          <cell r="E11">
            <v>235</v>
          </cell>
          <cell r="G11">
            <v>5</v>
          </cell>
          <cell r="H11">
            <v>4</v>
          </cell>
          <cell r="I11">
            <v>3</v>
          </cell>
          <cell r="J11">
            <v>12</v>
          </cell>
        </row>
        <row r="12">
          <cell r="A12" t="str">
            <v>Trading Operation</v>
          </cell>
          <cell r="B12">
            <v>6</v>
          </cell>
          <cell r="C12">
            <v>19</v>
          </cell>
          <cell r="D12">
            <v>1</v>
          </cell>
          <cell r="E12">
            <v>26</v>
          </cell>
          <cell r="G12">
            <v>-5</v>
          </cell>
          <cell r="H12">
            <v>-1</v>
          </cell>
          <cell r="I12">
            <v>1</v>
          </cell>
          <cell r="J12">
            <v>-5</v>
          </cell>
        </row>
        <row r="13">
          <cell r="A13" t="str">
            <v>Technical Services</v>
          </cell>
          <cell r="B13">
            <v>12</v>
          </cell>
          <cell r="C13">
            <v>48</v>
          </cell>
          <cell r="D13">
            <v>4</v>
          </cell>
          <cell r="E13">
            <v>64</v>
          </cell>
          <cell r="G13">
            <v>2</v>
          </cell>
          <cell r="H13">
            <v>-3</v>
          </cell>
          <cell r="I13">
            <v>1</v>
          </cell>
          <cell r="J13">
            <v>0</v>
          </cell>
        </row>
        <row r="14">
          <cell r="A14" t="str">
            <v>Direct Staff &amp; Agency</v>
          </cell>
          <cell r="B14">
            <v>157</v>
          </cell>
          <cell r="C14">
            <v>392</v>
          </cell>
          <cell r="D14">
            <v>21</v>
          </cell>
          <cell r="E14">
            <v>570</v>
          </cell>
          <cell r="G14">
            <v>10</v>
          </cell>
          <cell r="H14">
            <v>-5</v>
          </cell>
          <cell r="I14">
            <v>14</v>
          </cell>
          <cell r="J14">
            <v>19</v>
          </cell>
        </row>
        <row r="17">
          <cell r="B17" t="str">
            <v>Actual Manpower in Month</v>
          </cell>
          <cell r="G17" t="str">
            <v>Variance Against Budget in Month</v>
          </cell>
        </row>
        <row r="18">
          <cell r="B18" t="str">
            <v>Managers</v>
          </cell>
          <cell r="C18" t="str">
            <v xml:space="preserve">Staff </v>
          </cell>
          <cell r="D18" t="str">
            <v>Agency</v>
          </cell>
          <cell r="E18" t="str">
            <v>Total</v>
          </cell>
          <cell r="G18" t="str">
            <v>Managers</v>
          </cell>
          <cell r="H18" t="str">
            <v xml:space="preserve">Staff </v>
          </cell>
          <cell r="I18" t="str">
            <v>Agency</v>
          </cell>
          <cell r="J18" t="str">
            <v>Total</v>
          </cell>
        </row>
        <row r="19">
          <cell r="A19" t="str">
            <v>Full Time Equivalents</v>
          </cell>
        </row>
        <row r="20">
          <cell r="A20" t="str">
            <v>Director NT&amp;T</v>
          </cell>
          <cell r="B20">
            <v>2</v>
          </cell>
          <cell r="C20">
            <v>1</v>
          </cell>
          <cell r="D20">
            <v>0</v>
          </cell>
          <cell r="E20">
            <v>3</v>
          </cell>
        </row>
        <row r="21">
          <cell r="A21" t="str">
            <v>Asset</v>
          </cell>
          <cell r="B21">
            <v>38.700000000000003</v>
          </cell>
          <cell r="C21">
            <v>61</v>
          </cell>
          <cell r="D21">
            <v>5.6</v>
          </cell>
          <cell r="E21">
            <v>105.3</v>
          </cell>
        </row>
        <row r="22">
          <cell r="A22" t="str">
            <v>Asset Strategy</v>
          </cell>
          <cell r="B22">
            <v>20</v>
          </cell>
          <cell r="C22">
            <v>19.3</v>
          </cell>
          <cell r="D22">
            <v>2.5</v>
          </cell>
          <cell r="E22">
            <v>41.8</v>
          </cell>
        </row>
        <row r="23">
          <cell r="A23" t="str">
            <v>Finance / Commercial</v>
          </cell>
          <cell r="B23">
            <v>13</v>
          </cell>
          <cell r="C23">
            <v>47.9</v>
          </cell>
          <cell r="D23">
            <v>3</v>
          </cell>
          <cell r="E23">
            <v>63.9</v>
          </cell>
        </row>
        <row r="24">
          <cell r="A24" t="str">
            <v>Regulation</v>
          </cell>
          <cell r="B24">
            <v>14</v>
          </cell>
          <cell r="C24">
            <v>11</v>
          </cell>
          <cell r="D24">
            <v>1</v>
          </cell>
          <cell r="E24">
            <v>26</v>
          </cell>
        </row>
        <row r="25">
          <cell r="A25" t="str">
            <v>System Operation</v>
          </cell>
          <cell r="B25">
            <v>51</v>
          </cell>
          <cell r="C25">
            <v>180.4</v>
          </cell>
          <cell r="D25">
            <v>2.81</v>
          </cell>
          <cell r="E25">
            <v>234.21</v>
          </cell>
        </row>
        <row r="26">
          <cell r="A26" t="str">
            <v>Trading Operation</v>
          </cell>
          <cell r="B26">
            <v>6</v>
          </cell>
          <cell r="C26">
            <v>18.2</v>
          </cell>
          <cell r="D26">
            <v>1</v>
          </cell>
          <cell r="E26">
            <v>25.2</v>
          </cell>
        </row>
        <row r="27">
          <cell r="A27" t="str">
            <v>Technical Services</v>
          </cell>
          <cell r="B27">
            <v>12</v>
          </cell>
          <cell r="C27">
            <v>45.65</v>
          </cell>
          <cell r="D27">
            <v>4</v>
          </cell>
          <cell r="E27">
            <v>61.65</v>
          </cell>
        </row>
        <row r="28">
          <cell r="A28" t="str">
            <v>Direct Staff &amp; Agency</v>
          </cell>
          <cell r="B28">
            <v>156.69999999999999</v>
          </cell>
          <cell r="C28">
            <v>384.45</v>
          </cell>
          <cell r="D28">
            <v>19.91</v>
          </cell>
          <cell r="E28">
            <v>561.06000000000006</v>
          </cell>
          <cell r="G28">
            <v>10.300000000000011</v>
          </cell>
          <cell r="H28">
            <v>20.550000000000011</v>
          </cell>
          <cell r="I28">
            <v>-3.41</v>
          </cell>
          <cell r="J28">
            <v>27.440000000000023</v>
          </cell>
        </row>
      </sheetData>
      <sheetData sheetId="20" refreshError="1">
        <row r="1">
          <cell r="A1" t="str">
            <v>Level 2 - Manpower</v>
          </cell>
          <cell r="N1" t="str">
            <v xml:space="preserve">       Month Ended 31st May 2002</v>
          </cell>
        </row>
        <row r="3">
          <cell r="O3" t="str">
            <v>Total</v>
          </cell>
          <cell r="Q3" t="str">
            <v>MEMO</v>
          </cell>
        </row>
        <row r="4">
          <cell r="A4" t="str">
            <v>Headcount</v>
          </cell>
          <cell r="C4" t="str">
            <v>A/G</v>
          </cell>
          <cell r="D4" t="str">
            <v>TMB</v>
          </cell>
          <cell r="E4" t="str">
            <v>TMA</v>
          </cell>
          <cell r="F4" t="str">
            <v>TS6</v>
          </cell>
          <cell r="G4" t="str">
            <v>TS5</v>
          </cell>
          <cell r="H4" t="str">
            <v>TS4</v>
          </cell>
          <cell r="I4" t="str">
            <v>TS3</v>
          </cell>
          <cell r="J4" t="str">
            <v>TS2</v>
          </cell>
          <cell r="K4" t="str">
            <v>TS1</v>
          </cell>
          <cell r="L4" t="str">
            <v>TRN</v>
          </cell>
          <cell r="M4" t="str">
            <v>LGT</v>
          </cell>
          <cell r="N4" t="str">
            <v>AGENCY</v>
          </cell>
          <cell r="O4" t="str">
            <v xml:space="preserve">Actuals in post </v>
          </cell>
          <cell r="Q4" t="str">
            <v>Secondees in/Out</v>
          </cell>
          <cell r="R4" t="str">
            <v>Leavers in the Month</v>
          </cell>
        </row>
        <row r="5">
          <cell r="A5" t="str">
            <v>Director NT&amp;T</v>
          </cell>
          <cell r="C5">
            <v>1</v>
          </cell>
          <cell r="D5">
            <v>1</v>
          </cell>
          <cell r="H5">
            <v>1</v>
          </cell>
          <cell r="O5">
            <v>3</v>
          </cell>
          <cell r="Q5">
            <v>-1</v>
          </cell>
          <cell r="R5">
            <v>0</v>
          </cell>
        </row>
        <row r="6">
          <cell r="A6" t="str">
            <v>Asset</v>
          </cell>
          <cell r="C6">
            <v>1</v>
          </cell>
          <cell r="D6">
            <v>9</v>
          </cell>
          <cell r="E6">
            <v>29</v>
          </cell>
          <cell r="F6">
            <v>52</v>
          </cell>
          <cell r="G6">
            <v>2</v>
          </cell>
          <cell r="H6">
            <v>5</v>
          </cell>
          <cell r="I6">
            <v>1</v>
          </cell>
          <cell r="J6">
            <v>0</v>
          </cell>
          <cell r="K6">
            <v>1</v>
          </cell>
          <cell r="L6">
            <v>0</v>
          </cell>
          <cell r="M6">
            <v>0</v>
          </cell>
          <cell r="N6">
            <v>6</v>
          </cell>
          <cell r="O6">
            <v>106</v>
          </cell>
          <cell r="Q6">
            <v>2</v>
          </cell>
          <cell r="R6">
            <v>1</v>
          </cell>
        </row>
        <row r="7">
          <cell r="A7" t="str">
            <v>Asset Strategy</v>
          </cell>
          <cell r="C7">
            <v>1</v>
          </cell>
          <cell r="D7">
            <v>4</v>
          </cell>
          <cell r="E7">
            <v>15</v>
          </cell>
          <cell r="F7">
            <v>8</v>
          </cell>
          <cell r="G7">
            <v>5</v>
          </cell>
          <cell r="H7">
            <v>3</v>
          </cell>
          <cell r="I7">
            <v>1</v>
          </cell>
          <cell r="J7">
            <v>2</v>
          </cell>
          <cell r="K7">
            <v>1</v>
          </cell>
          <cell r="L7">
            <v>0</v>
          </cell>
          <cell r="M7">
            <v>0</v>
          </cell>
          <cell r="N7">
            <v>3</v>
          </cell>
          <cell r="O7">
            <v>43</v>
          </cell>
          <cell r="Q7">
            <v>0</v>
          </cell>
          <cell r="R7">
            <v>0</v>
          </cell>
        </row>
        <row r="8">
          <cell r="A8" t="str">
            <v>Finance / Commercial</v>
          </cell>
          <cell r="C8">
            <v>1</v>
          </cell>
          <cell r="D8">
            <v>2</v>
          </cell>
          <cell r="E8">
            <v>10</v>
          </cell>
          <cell r="F8">
            <v>12</v>
          </cell>
          <cell r="G8">
            <v>3</v>
          </cell>
          <cell r="H8">
            <v>12</v>
          </cell>
          <cell r="I8">
            <v>11</v>
          </cell>
          <cell r="J8">
            <v>8</v>
          </cell>
          <cell r="K8">
            <v>2</v>
          </cell>
          <cell r="L8">
            <v>0</v>
          </cell>
          <cell r="M8">
            <v>3</v>
          </cell>
          <cell r="N8">
            <v>3</v>
          </cell>
          <cell r="O8">
            <v>67</v>
          </cell>
          <cell r="Q8">
            <v>5</v>
          </cell>
          <cell r="R8">
            <v>0</v>
          </cell>
        </row>
        <row r="9">
          <cell r="A9" t="str">
            <v>Regulation</v>
          </cell>
          <cell r="C9">
            <v>1</v>
          </cell>
          <cell r="D9">
            <v>4</v>
          </cell>
          <cell r="E9">
            <v>9</v>
          </cell>
          <cell r="F9">
            <v>7</v>
          </cell>
          <cell r="G9">
            <v>1</v>
          </cell>
          <cell r="H9">
            <v>2</v>
          </cell>
          <cell r="I9">
            <v>1</v>
          </cell>
          <cell r="J9">
            <v>0</v>
          </cell>
          <cell r="K9">
            <v>0</v>
          </cell>
          <cell r="L9">
            <v>0</v>
          </cell>
          <cell r="M9">
            <v>0</v>
          </cell>
          <cell r="N9">
            <v>1</v>
          </cell>
          <cell r="O9">
            <v>26</v>
          </cell>
          <cell r="Q9">
            <v>-3</v>
          </cell>
          <cell r="R9">
            <v>0</v>
          </cell>
        </row>
        <row r="10">
          <cell r="A10" t="str">
            <v>System Operation</v>
          </cell>
          <cell r="C10">
            <v>1</v>
          </cell>
          <cell r="D10">
            <v>5</v>
          </cell>
          <cell r="E10">
            <v>45</v>
          </cell>
          <cell r="F10">
            <v>66</v>
          </cell>
          <cell r="G10">
            <v>89</v>
          </cell>
          <cell r="H10">
            <v>12</v>
          </cell>
          <cell r="I10">
            <v>9</v>
          </cell>
          <cell r="J10">
            <v>1</v>
          </cell>
          <cell r="K10">
            <v>0</v>
          </cell>
          <cell r="L10">
            <v>4</v>
          </cell>
          <cell r="M10">
            <v>0</v>
          </cell>
          <cell r="N10">
            <v>3</v>
          </cell>
          <cell r="O10">
            <v>235</v>
          </cell>
          <cell r="Q10">
            <v>3</v>
          </cell>
          <cell r="R10">
            <v>1</v>
          </cell>
        </row>
        <row r="11">
          <cell r="A11" t="str">
            <v>Trading Operation</v>
          </cell>
          <cell r="C11">
            <v>1</v>
          </cell>
          <cell r="D11">
            <v>0</v>
          </cell>
          <cell r="E11">
            <v>5</v>
          </cell>
          <cell r="F11">
            <v>6</v>
          </cell>
          <cell r="G11">
            <v>5</v>
          </cell>
          <cell r="H11">
            <v>4</v>
          </cell>
          <cell r="I11">
            <v>3</v>
          </cell>
          <cell r="J11">
            <v>0</v>
          </cell>
          <cell r="K11">
            <v>0</v>
          </cell>
          <cell r="L11">
            <v>0</v>
          </cell>
          <cell r="M11">
            <v>1</v>
          </cell>
          <cell r="N11">
            <v>1</v>
          </cell>
          <cell r="O11">
            <v>26</v>
          </cell>
          <cell r="Q11">
            <v>1</v>
          </cell>
          <cell r="R11">
            <v>0</v>
          </cell>
        </row>
        <row r="12">
          <cell r="A12" t="str">
            <v>Technical Services</v>
          </cell>
          <cell r="C12">
            <v>0</v>
          </cell>
          <cell r="D12">
            <v>2</v>
          </cell>
          <cell r="E12">
            <v>10</v>
          </cell>
          <cell r="F12">
            <v>22</v>
          </cell>
          <cell r="G12">
            <v>13</v>
          </cell>
          <cell r="H12">
            <v>9</v>
          </cell>
          <cell r="I12">
            <v>3</v>
          </cell>
          <cell r="J12">
            <v>0</v>
          </cell>
          <cell r="K12">
            <v>1</v>
          </cell>
          <cell r="L12">
            <v>0</v>
          </cell>
          <cell r="M12">
            <v>0</v>
          </cell>
          <cell r="N12">
            <v>4</v>
          </cell>
          <cell r="O12">
            <v>64</v>
          </cell>
          <cell r="Q12">
            <v>-1</v>
          </cell>
          <cell r="R12">
            <v>0</v>
          </cell>
        </row>
        <row r="13">
          <cell r="A13" t="str">
            <v>Transition</v>
          </cell>
          <cell r="O13">
            <v>570</v>
          </cell>
        </row>
        <row r="14">
          <cell r="A14" t="str">
            <v>Direct Staff &amp; Agency</v>
          </cell>
          <cell r="C14">
            <v>7</v>
          </cell>
          <cell r="D14">
            <v>27</v>
          </cell>
          <cell r="E14">
            <v>123</v>
          </cell>
          <cell r="F14">
            <v>173</v>
          </cell>
          <cell r="G14">
            <v>118</v>
          </cell>
          <cell r="H14">
            <v>48</v>
          </cell>
          <cell r="I14">
            <v>29</v>
          </cell>
          <cell r="J14">
            <v>11</v>
          </cell>
          <cell r="K14">
            <v>5</v>
          </cell>
          <cell r="L14">
            <v>4</v>
          </cell>
          <cell r="M14">
            <v>4</v>
          </cell>
          <cell r="N14">
            <v>21</v>
          </cell>
          <cell r="O14">
            <v>570</v>
          </cell>
          <cell r="Q14">
            <v>6</v>
          </cell>
          <cell r="R14">
            <v>2</v>
          </cell>
        </row>
        <row r="17">
          <cell r="A17" t="str">
            <v>FTEs</v>
          </cell>
          <cell r="C17" t="str">
            <v>A/G</v>
          </cell>
          <cell r="D17" t="str">
            <v>TMB</v>
          </cell>
          <cell r="E17" t="str">
            <v>TMA</v>
          </cell>
          <cell r="F17" t="str">
            <v>TS6</v>
          </cell>
          <cell r="G17" t="str">
            <v>TS5</v>
          </cell>
          <cell r="H17" t="str">
            <v>TS4</v>
          </cell>
          <cell r="I17" t="str">
            <v>TS3</v>
          </cell>
          <cell r="J17" t="str">
            <v>TS2</v>
          </cell>
          <cell r="K17" t="str">
            <v>TS1</v>
          </cell>
          <cell r="L17" t="str">
            <v>TRN</v>
          </cell>
          <cell r="M17" t="str">
            <v>LGT</v>
          </cell>
          <cell r="N17" t="str">
            <v>AGE</v>
          </cell>
          <cell r="O17" t="str">
            <v>Actuals</v>
          </cell>
          <cell r="Q17" t="str">
            <v>Sec in</v>
          </cell>
        </row>
        <row r="18">
          <cell r="A18" t="str">
            <v>Director NT&amp;T</v>
          </cell>
          <cell r="C18">
            <v>1</v>
          </cell>
          <cell r="D18">
            <v>1</v>
          </cell>
          <cell r="E18">
            <v>0</v>
          </cell>
          <cell r="F18">
            <v>0</v>
          </cell>
          <cell r="G18">
            <v>0</v>
          </cell>
          <cell r="H18">
            <v>1</v>
          </cell>
          <cell r="I18">
            <v>0</v>
          </cell>
          <cell r="J18">
            <v>0</v>
          </cell>
          <cell r="K18">
            <v>0</v>
          </cell>
          <cell r="L18">
            <v>0</v>
          </cell>
          <cell r="M18">
            <v>0</v>
          </cell>
          <cell r="N18">
            <v>0</v>
          </cell>
          <cell r="O18">
            <v>3</v>
          </cell>
          <cell r="Q18">
            <v>0</v>
          </cell>
        </row>
        <row r="19">
          <cell r="A19" t="str">
            <v>Asset</v>
          </cell>
          <cell r="C19">
            <v>1</v>
          </cell>
          <cell r="D19">
            <v>9</v>
          </cell>
          <cell r="E19">
            <v>28.7</v>
          </cell>
          <cell r="F19">
            <v>52</v>
          </cell>
          <cell r="G19">
            <v>2</v>
          </cell>
          <cell r="H19">
            <v>5</v>
          </cell>
          <cell r="I19">
            <v>1</v>
          </cell>
          <cell r="J19">
            <v>0</v>
          </cell>
          <cell r="K19">
            <v>1</v>
          </cell>
          <cell r="L19">
            <v>0</v>
          </cell>
          <cell r="M19">
            <v>0</v>
          </cell>
          <cell r="N19">
            <v>5.6</v>
          </cell>
          <cell r="O19">
            <v>105.3</v>
          </cell>
          <cell r="Q19">
            <v>3</v>
          </cell>
        </row>
        <row r="20">
          <cell r="A20" t="str">
            <v>Asset Strategy</v>
          </cell>
          <cell r="C20">
            <v>1</v>
          </cell>
          <cell r="D20">
            <v>4</v>
          </cell>
          <cell r="E20">
            <v>15</v>
          </cell>
          <cell r="F20">
            <v>8</v>
          </cell>
          <cell r="G20">
            <v>5</v>
          </cell>
          <cell r="H20">
            <v>2.5</v>
          </cell>
          <cell r="I20">
            <v>1</v>
          </cell>
          <cell r="J20">
            <v>1.8</v>
          </cell>
          <cell r="K20">
            <v>1</v>
          </cell>
          <cell r="L20">
            <v>0</v>
          </cell>
          <cell r="M20">
            <v>0</v>
          </cell>
          <cell r="N20">
            <v>2.5</v>
          </cell>
          <cell r="O20">
            <v>41.8</v>
          </cell>
          <cell r="Q20">
            <v>1</v>
          </cell>
        </row>
        <row r="21">
          <cell r="A21" t="str">
            <v>Finance / Commercial</v>
          </cell>
          <cell r="C21">
            <v>1</v>
          </cell>
          <cell r="D21">
            <v>2</v>
          </cell>
          <cell r="E21">
            <v>10</v>
          </cell>
          <cell r="F21">
            <v>11.81</v>
          </cell>
          <cell r="G21">
            <v>3</v>
          </cell>
          <cell r="H21">
            <v>11</v>
          </cell>
          <cell r="I21">
            <v>9.6</v>
          </cell>
          <cell r="J21">
            <v>7.49</v>
          </cell>
          <cell r="K21">
            <v>2</v>
          </cell>
          <cell r="L21">
            <v>0</v>
          </cell>
          <cell r="M21">
            <v>3</v>
          </cell>
          <cell r="N21">
            <v>3</v>
          </cell>
          <cell r="O21">
            <v>63.900000000000006</v>
          </cell>
          <cell r="Q21">
            <v>5</v>
          </cell>
        </row>
        <row r="22">
          <cell r="A22" t="str">
            <v>Regulation</v>
          </cell>
          <cell r="C22">
            <v>1</v>
          </cell>
          <cell r="D22">
            <v>4</v>
          </cell>
          <cell r="E22">
            <v>9</v>
          </cell>
          <cell r="F22">
            <v>7</v>
          </cell>
          <cell r="G22">
            <v>1</v>
          </cell>
          <cell r="H22">
            <v>2</v>
          </cell>
          <cell r="I22">
            <v>1</v>
          </cell>
          <cell r="J22">
            <v>0</v>
          </cell>
          <cell r="K22">
            <v>0</v>
          </cell>
          <cell r="L22">
            <v>0</v>
          </cell>
          <cell r="M22">
            <v>0</v>
          </cell>
          <cell r="N22">
            <v>1</v>
          </cell>
          <cell r="O22">
            <v>26</v>
          </cell>
          <cell r="Q22">
            <v>0</v>
          </cell>
        </row>
        <row r="23">
          <cell r="A23" t="str">
            <v>System Operation</v>
          </cell>
          <cell r="C23">
            <v>1</v>
          </cell>
          <cell r="D23">
            <v>5</v>
          </cell>
          <cell r="E23">
            <v>45</v>
          </cell>
          <cell r="F23">
            <v>66</v>
          </cell>
          <cell r="G23">
            <v>89</v>
          </cell>
          <cell r="H23">
            <v>12</v>
          </cell>
          <cell r="I23">
            <v>8.6</v>
          </cell>
          <cell r="J23">
            <v>0.8</v>
          </cell>
          <cell r="K23">
            <v>0</v>
          </cell>
          <cell r="L23">
            <v>4</v>
          </cell>
          <cell r="M23">
            <v>0</v>
          </cell>
          <cell r="N23">
            <v>2.81</v>
          </cell>
          <cell r="O23">
            <v>234.21</v>
          </cell>
          <cell r="Q23">
            <v>5</v>
          </cell>
        </row>
        <row r="24">
          <cell r="A24" t="str">
            <v>Trading Operation</v>
          </cell>
          <cell r="C24">
            <v>1</v>
          </cell>
          <cell r="D24">
            <v>0</v>
          </cell>
          <cell r="E24">
            <v>5</v>
          </cell>
          <cell r="F24">
            <v>5.6</v>
          </cell>
          <cell r="G24">
            <v>5</v>
          </cell>
          <cell r="H24">
            <v>3.6</v>
          </cell>
          <cell r="I24">
            <v>3</v>
          </cell>
          <cell r="J24">
            <v>0</v>
          </cell>
          <cell r="K24">
            <v>0</v>
          </cell>
          <cell r="L24">
            <v>0</v>
          </cell>
          <cell r="M24">
            <v>1</v>
          </cell>
          <cell r="N24">
            <v>1</v>
          </cell>
          <cell r="O24">
            <v>25.200000000000003</v>
          </cell>
          <cell r="Q24">
            <v>2</v>
          </cell>
        </row>
        <row r="25">
          <cell r="A25" t="str">
            <v>Technical Services</v>
          </cell>
          <cell r="C25">
            <v>0</v>
          </cell>
          <cell r="D25">
            <v>2</v>
          </cell>
          <cell r="E25">
            <v>10</v>
          </cell>
          <cell r="F25">
            <v>20.78</v>
          </cell>
          <cell r="G25">
            <v>11.87</v>
          </cell>
          <cell r="H25">
            <v>9</v>
          </cell>
          <cell r="I25">
            <v>3</v>
          </cell>
          <cell r="J25">
            <v>0</v>
          </cell>
          <cell r="K25">
            <v>1</v>
          </cell>
          <cell r="L25">
            <v>0</v>
          </cell>
          <cell r="M25">
            <v>0</v>
          </cell>
          <cell r="N25">
            <v>4</v>
          </cell>
          <cell r="O25">
            <v>61.65</v>
          </cell>
          <cell r="Q25">
            <v>0</v>
          </cell>
        </row>
        <row r="26">
          <cell r="A26" t="str">
            <v>Transition</v>
          </cell>
        </row>
        <row r="27">
          <cell r="A27" t="str">
            <v>Direct Staff &amp; Agency</v>
          </cell>
          <cell r="C27">
            <v>7</v>
          </cell>
          <cell r="D27">
            <v>27</v>
          </cell>
          <cell r="E27">
            <v>122.7</v>
          </cell>
          <cell r="F27">
            <v>171.19</v>
          </cell>
          <cell r="G27">
            <v>116.87</v>
          </cell>
          <cell r="H27">
            <v>46.1</v>
          </cell>
          <cell r="I27">
            <v>27.2</v>
          </cell>
          <cell r="J27">
            <v>10.090000000000002</v>
          </cell>
          <cell r="K27">
            <v>5</v>
          </cell>
          <cell r="L27">
            <v>4</v>
          </cell>
          <cell r="M27">
            <v>4</v>
          </cell>
          <cell r="N27">
            <v>19.91</v>
          </cell>
          <cell r="O27">
            <v>561.06000000000006</v>
          </cell>
          <cell r="Q27">
            <v>16</v>
          </cell>
        </row>
      </sheetData>
      <sheetData sheetId="21" refreshError="1">
        <row r="1">
          <cell r="A1" t="str">
            <v>Level 2 - RISK &gt;15</v>
          </cell>
        </row>
        <row r="4">
          <cell r="A4" t="str">
            <v>No.</v>
          </cell>
          <cell r="B4" t="str">
            <v>Risk ID</v>
          </cell>
          <cell r="C4" t="str">
            <v>Risk Name</v>
          </cell>
          <cell r="D4" t="str">
            <v>Owner</v>
          </cell>
          <cell r="E4" t="str">
            <v>IR</v>
          </cell>
          <cell r="F4" t="str">
            <v>CR</v>
          </cell>
          <cell r="G4" t="str">
            <v>TR</v>
          </cell>
          <cell r="H4" t="str">
            <v>MCA</v>
          </cell>
          <cell r="I4" t="str">
            <v>Outstanding Actions Under Threat</v>
          </cell>
          <cell r="J4" t="str">
            <v>Target Date</v>
          </cell>
          <cell r="K4" t="str">
            <v>Action Owner</v>
          </cell>
        </row>
        <row r="5">
          <cell r="A5">
            <v>1</v>
          </cell>
          <cell r="B5" t="str">
            <v>NTS-00359</v>
          </cell>
          <cell r="C5" t="str">
            <v>Data Quality – critical data not controlled or managed.</v>
          </cell>
          <cell r="D5" t="str">
            <v>Mark McGill</v>
          </cell>
          <cell r="E5">
            <v>20</v>
          </cell>
          <cell r="F5">
            <v>16</v>
          </cell>
          <cell r="G5">
            <v>4</v>
          </cell>
          <cell r="H5" t="str">
            <v>Amber</v>
          </cell>
        </row>
        <row r="9">
          <cell r="A9">
            <v>2</v>
          </cell>
          <cell r="B9" t="str">
            <v>NTS-00363</v>
          </cell>
          <cell r="C9" t="str">
            <v>Compulsory Purchase process – pipeline project delays leading to potential buybacks.</v>
          </cell>
          <cell r="D9" t="str">
            <v>Peter Roberts</v>
          </cell>
          <cell r="E9">
            <v>16</v>
          </cell>
          <cell r="F9">
            <v>16</v>
          </cell>
          <cell r="G9">
            <v>16</v>
          </cell>
          <cell r="H9" t="str">
            <v>Green</v>
          </cell>
        </row>
        <row r="13">
          <cell r="A13">
            <v>3</v>
          </cell>
          <cell r="B13" t="str">
            <v>NTS-00331</v>
          </cell>
          <cell r="C13" t="str">
            <v>DFO's entering non GS(M)R compliant gas at NTS Entry Points and Storage facilities</v>
          </cell>
          <cell r="D13" t="str">
            <v>Simon Griew</v>
          </cell>
          <cell r="E13">
            <v>15</v>
          </cell>
          <cell r="F13">
            <v>15</v>
          </cell>
          <cell r="G13">
            <v>6</v>
          </cell>
          <cell r="H13" t="str">
            <v>Amber</v>
          </cell>
        </row>
        <row r="17">
          <cell r="A17">
            <v>4</v>
          </cell>
          <cell r="B17" t="str">
            <v>Sop-00205</v>
          </cell>
          <cell r="C17" t="str">
            <v>Commercial impact of low CV gas supplies into NTS and LDZ, particularly from landfill, coal bed methane, mines gas, and storage</v>
          </cell>
          <cell r="D17" t="str">
            <v>Mike Gilbert</v>
          </cell>
          <cell r="E17">
            <v>15</v>
          </cell>
          <cell r="F17">
            <v>15</v>
          </cell>
          <cell r="G17">
            <v>4</v>
          </cell>
          <cell r="H17" t="str">
            <v>Amber</v>
          </cell>
        </row>
        <row r="21">
          <cell r="A21">
            <v>5</v>
          </cell>
          <cell r="B21" t="str">
            <v>NTS-00365</v>
          </cell>
          <cell r="C21" t="str">
            <v xml:space="preserve">Landfill Sites  - Increased number and value of compensation claims </v>
          </cell>
          <cell r="D21" t="str">
            <v>Peter Roberts</v>
          </cell>
          <cell r="E21">
            <v>15</v>
          </cell>
          <cell r="F21">
            <v>15</v>
          </cell>
          <cell r="G21">
            <v>12</v>
          </cell>
          <cell r="H21" t="str">
            <v>Amber</v>
          </cell>
        </row>
        <row r="25">
          <cell r="A25">
            <v>6</v>
          </cell>
          <cell r="B25" t="str">
            <v>NTS-00336</v>
          </cell>
          <cell r="C25" t="str">
            <v>Fluid in Pipelines  - Unplanned outages leading to capacity constraints or GS(M)R breaches. -</v>
          </cell>
          <cell r="D25" t="str">
            <v>Peter Roberts</v>
          </cell>
          <cell r="E25">
            <v>16</v>
          </cell>
          <cell r="F25">
            <v>12</v>
          </cell>
          <cell r="G25">
            <v>12</v>
          </cell>
          <cell r="H25" t="str">
            <v>Amber</v>
          </cell>
        </row>
        <row r="29">
          <cell r="A29">
            <v>7</v>
          </cell>
          <cell r="B29" t="str">
            <v>NTS-00327</v>
          </cell>
          <cell r="C29" t="str">
            <v>High level of capacity buybacks due to increased  NTS compressor reliability requirements not being met.</v>
          </cell>
          <cell r="D29" t="str">
            <v>Peter Roberts</v>
          </cell>
          <cell r="E29">
            <v>15</v>
          </cell>
          <cell r="F29">
            <v>12</v>
          </cell>
          <cell r="G29">
            <v>9</v>
          </cell>
          <cell r="H29" t="str">
            <v>Amber</v>
          </cell>
        </row>
        <row r="33">
          <cell r="A33">
            <v>8</v>
          </cell>
          <cell r="B33" t="str">
            <v>Sop-00043</v>
          </cell>
          <cell r="C33" t="str">
            <v>Supply Profiling – system security</v>
          </cell>
          <cell r="D33" t="str">
            <v>Mike Gilbert</v>
          </cell>
          <cell r="E33">
            <v>16</v>
          </cell>
          <cell r="F33">
            <v>12</v>
          </cell>
          <cell r="G33">
            <v>8</v>
          </cell>
          <cell r="H33" t="str">
            <v>Amber</v>
          </cell>
        </row>
        <row r="37">
          <cell r="A37">
            <v>9</v>
          </cell>
          <cell r="B37" t="str">
            <v>Sop-00214</v>
          </cell>
          <cell r="C37" t="str">
            <v>Boundary Control Systems – risk of over pressurisation</v>
          </cell>
          <cell r="D37" t="str">
            <v>Mike Gilbert</v>
          </cell>
          <cell r="E37">
            <v>12</v>
          </cell>
          <cell r="F37">
            <v>12</v>
          </cell>
          <cell r="G37">
            <v>4</v>
          </cell>
          <cell r="H37" t="str">
            <v>Amber</v>
          </cell>
        </row>
        <row r="41">
          <cell r="A41">
            <v>10</v>
          </cell>
          <cell r="B41" t="str">
            <v>Sop-00215</v>
          </cell>
          <cell r="C41" t="str">
            <v>Top Up cost recovery</v>
          </cell>
          <cell r="D41" t="str">
            <v>Mike Gilbert</v>
          </cell>
          <cell r="E41">
            <v>12</v>
          </cell>
          <cell r="F41">
            <v>12</v>
          </cell>
          <cell r="G41">
            <v>3</v>
          </cell>
          <cell r="H41" t="str">
            <v>Amber</v>
          </cell>
        </row>
      </sheetData>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verage"/>
      <sheetName val="Wk"/>
      <sheetName val="tbl"/>
      <sheetName val="Summary FY 0910"/>
      <sheetName val="Variance Analysis"/>
      <sheetName val="SF actual flows from NG website"/>
      <sheetName val="St Fergus Flows &amp; Comp Target"/>
      <sheetName val="UAG Outturns"/>
      <sheetName val="Assumptions"/>
      <sheetName val="Mark to Market Detail"/>
      <sheetName val="Flex Price Increase"/>
      <sheetName val="Flex Price Decrease"/>
      <sheetName val="Ofgem"/>
      <sheetName val="MTM - Adj Price"/>
      <sheetName val="Price"/>
      <sheetName val="UAG"/>
      <sheetName val="OUG"/>
      <sheetName val="Business Plan OUG"/>
      <sheetName val="St Fergus Chart"/>
      <sheetName val="paste"/>
      <sheetName val="Update For Alan Smart"/>
      <sheetName val="IRMC Forecast Gas Vol"/>
      <sheetName val="IRMC Forecast Electricity Vol"/>
      <sheetName val="IRMC Forecast Gas spend"/>
      <sheetName val="IRMC Forecast Electricity spend"/>
      <sheetName val="Position Chart Data"/>
      <sheetName val="NTS Position Chart"/>
      <sheetName val="St Fergus Flows Licence"/>
    </sheetNames>
    <sheetDataSet>
      <sheetData sheetId="0"/>
      <sheetData sheetId="1"/>
      <sheetData sheetId="2"/>
      <sheetData sheetId="3"/>
      <sheetData sheetId="4"/>
      <sheetData sheetId="5"/>
      <sheetData sheetId="6">
        <row r="17">
          <cell r="I17" t="str">
            <v>Check</v>
          </cell>
          <cell r="J17">
            <v>0</v>
          </cell>
          <cell r="K17">
            <v>0</v>
          </cell>
          <cell r="L17" t="str">
            <v>4 2009</v>
          </cell>
          <cell r="M17" t="str">
            <v>Q2 09</v>
          </cell>
          <cell r="N17">
            <v>39918</v>
          </cell>
        </row>
        <row r="18">
          <cell r="I18" t="str">
            <v/>
          </cell>
          <cell r="J18">
            <v>0</v>
          </cell>
          <cell r="K18">
            <v>0</v>
          </cell>
          <cell r="L18" t="str">
            <v>4 2009</v>
          </cell>
          <cell r="M18" t="str">
            <v>Q2 09</v>
          </cell>
          <cell r="N18">
            <v>39919</v>
          </cell>
        </row>
        <row r="19">
          <cell r="I19" t="str">
            <v/>
          </cell>
          <cell r="J19">
            <v>0</v>
          </cell>
          <cell r="K19">
            <v>0</v>
          </cell>
          <cell r="L19" t="str">
            <v>4 2009</v>
          </cell>
          <cell r="M19" t="str">
            <v>Q2 09</v>
          </cell>
          <cell r="N19">
            <v>39920</v>
          </cell>
        </row>
        <row r="20">
          <cell r="I20" t="str">
            <v/>
          </cell>
          <cell r="J20">
            <v>0</v>
          </cell>
          <cell r="K20">
            <v>0</v>
          </cell>
          <cell r="L20" t="str">
            <v>4 2009</v>
          </cell>
          <cell r="M20" t="str">
            <v>Q2 09</v>
          </cell>
          <cell r="N20">
            <v>39921</v>
          </cell>
        </row>
        <row r="21">
          <cell r="I21" t="str">
            <v/>
          </cell>
          <cell r="J21">
            <v>0</v>
          </cell>
          <cell r="K21">
            <v>0</v>
          </cell>
          <cell r="L21" t="str">
            <v>4 2009</v>
          </cell>
          <cell r="M21" t="str">
            <v>Q2 09</v>
          </cell>
          <cell r="N21">
            <v>39922</v>
          </cell>
        </row>
        <row r="22">
          <cell r="I22">
            <v>0</v>
          </cell>
          <cell r="K22">
            <v>0</v>
          </cell>
          <cell r="L22" t="str">
            <v>4 2009</v>
          </cell>
          <cell r="M22" t="str">
            <v>Q2 09</v>
          </cell>
          <cell r="N22">
            <v>39923</v>
          </cell>
        </row>
        <row r="23">
          <cell r="I23">
            <v>0</v>
          </cell>
          <cell r="K23">
            <v>0</v>
          </cell>
          <cell r="L23" t="str">
            <v>4 2009</v>
          </cell>
          <cell r="M23" t="str">
            <v>Q2 09</v>
          </cell>
          <cell r="N23">
            <v>39924</v>
          </cell>
        </row>
        <row r="24">
          <cell r="I24">
            <v>0</v>
          </cell>
          <cell r="K24">
            <v>0</v>
          </cell>
          <cell r="L24" t="str">
            <v>4 2009</v>
          </cell>
          <cell r="M24" t="str">
            <v>Q2 09</v>
          </cell>
          <cell r="N24">
            <v>39925</v>
          </cell>
        </row>
        <row r="25">
          <cell r="I25">
            <v>0</v>
          </cell>
          <cell r="K25">
            <v>0</v>
          </cell>
          <cell r="L25" t="str">
            <v>4 2009</v>
          </cell>
          <cell r="M25" t="str">
            <v>Q2 09</v>
          </cell>
          <cell r="N25">
            <v>39926</v>
          </cell>
        </row>
        <row r="26">
          <cell r="I26">
            <v>0</v>
          </cell>
          <cell r="K26">
            <v>0</v>
          </cell>
          <cell r="L26" t="str">
            <v>4 2009</v>
          </cell>
          <cell r="M26" t="str">
            <v>Q2 09</v>
          </cell>
          <cell r="N26">
            <v>39927</v>
          </cell>
        </row>
        <row r="27">
          <cell r="I27">
            <v>0</v>
          </cell>
          <cell r="K27">
            <v>0</v>
          </cell>
          <cell r="L27" t="str">
            <v>4 2009</v>
          </cell>
          <cell r="M27" t="str">
            <v>Q2 09</v>
          </cell>
          <cell r="N27">
            <v>39928</v>
          </cell>
        </row>
        <row r="28">
          <cell r="I28">
            <v>0</v>
          </cell>
          <cell r="K28">
            <v>0</v>
          </cell>
          <cell r="L28" t="str">
            <v>4 2009</v>
          </cell>
          <cell r="M28" t="str">
            <v>Q2 09</v>
          </cell>
          <cell r="N28">
            <v>39929</v>
          </cell>
        </row>
        <row r="29">
          <cell r="I29">
            <v>0</v>
          </cell>
          <cell r="K29">
            <v>0</v>
          </cell>
          <cell r="L29" t="str">
            <v>4 2009</v>
          </cell>
          <cell r="M29" t="str">
            <v>Q2 09</v>
          </cell>
          <cell r="N29">
            <v>39930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verage"/>
      <sheetName val="Wk"/>
      <sheetName val="tbl"/>
      <sheetName val="Summary FY 0910"/>
      <sheetName val="Variance Analysis"/>
      <sheetName val="SF actual flows from NG website"/>
      <sheetName val="St Fergus Flows &amp; Comp Target"/>
      <sheetName val="UAG Outturns"/>
      <sheetName val="Assumptions"/>
      <sheetName val="Mark to Market Detail"/>
      <sheetName val="Flex Price Increase"/>
      <sheetName val="Flex Price Decrease"/>
      <sheetName val="Ofgem"/>
      <sheetName val="MTM - Adj Price"/>
      <sheetName val="Price"/>
      <sheetName val="UAG"/>
      <sheetName val="OUG"/>
      <sheetName val="Business Plan OUG"/>
      <sheetName val="St Fergus Chart"/>
      <sheetName val="paste"/>
      <sheetName val="Update For Alan Smart"/>
      <sheetName val="IRMC Forecast Gas Vol"/>
      <sheetName val="IRMC Forecast Electricity Vol"/>
      <sheetName val="IRMC Forecast Gas spend"/>
      <sheetName val="IRMC Forecast Electricity spend"/>
      <sheetName val="Position Chart Data"/>
      <sheetName val="NTS Position Chart"/>
      <sheetName val="St Fergus Flows Licence"/>
    </sheetNames>
    <sheetDataSet>
      <sheetData sheetId="0"/>
      <sheetData sheetId="1"/>
      <sheetData sheetId="2"/>
      <sheetData sheetId="3"/>
      <sheetData sheetId="4"/>
      <sheetData sheetId="5"/>
      <sheetData sheetId="6">
        <row r="17">
          <cell r="I17" t="str">
            <v>Check</v>
          </cell>
          <cell r="J17">
            <v>0</v>
          </cell>
          <cell r="K17">
            <v>0</v>
          </cell>
          <cell r="L17" t="str">
            <v>4 2009</v>
          </cell>
          <cell r="M17" t="str">
            <v>Q2 09</v>
          </cell>
          <cell r="N17">
            <v>39918</v>
          </cell>
        </row>
        <row r="18">
          <cell r="I18" t="str">
            <v/>
          </cell>
          <cell r="J18">
            <v>0</v>
          </cell>
          <cell r="K18">
            <v>0</v>
          </cell>
          <cell r="L18" t="str">
            <v>4 2009</v>
          </cell>
          <cell r="M18" t="str">
            <v>Q2 09</v>
          </cell>
          <cell r="N18">
            <v>39919</v>
          </cell>
        </row>
        <row r="19">
          <cell r="I19" t="str">
            <v/>
          </cell>
          <cell r="J19">
            <v>0</v>
          </cell>
          <cell r="K19">
            <v>0</v>
          </cell>
          <cell r="L19" t="str">
            <v>4 2009</v>
          </cell>
          <cell r="M19" t="str">
            <v>Q2 09</v>
          </cell>
          <cell r="N19">
            <v>39920</v>
          </cell>
        </row>
        <row r="20">
          <cell r="I20" t="str">
            <v/>
          </cell>
          <cell r="J20">
            <v>0</v>
          </cell>
          <cell r="K20">
            <v>0</v>
          </cell>
          <cell r="L20" t="str">
            <v>4 2009</v>
          </cell>
          <cell r="M20" t="str">
            <v>Q2 09</v>
          </cell>
          <cell r="N20">
            <v>39921</v>
          </cell>
        </row>
        <row r="21">
          <cell r="I21" t="str">
            <v/>
          </cell>
          <cell r="J21">
            <v>0</v>
          </cell>
          <cell r="K21">
            <v>0</v>
          </cell>
          <cell r="L21" t="str">
            <v>4 2009</v>
          </cell>
          <cell r="M21" t="str">
            <v>Q2 09</v>
          </cell>
          <cell r="N21">
            <v>39922</v>
          </cell>
        </row>
        <row r="22">
          <cell r="I22">
            <v>0</v>
          </cell>
          <cell r="K22">
            <v>0</v>
          </cell>
          <cell r="L22" t="str">
            <v>4 2009</v>
          </cell>
          <cell r="M22" t="str">
            <v>Q2 09</v>
          </cell>
          <cell r="N22">
            <v>39923</v>
          </cell>
        </row>
        <row r="23">
          <cell r="I23">
            <v>0</v>
          </cell>
          <cell r="K23">
            <v>0</v>
          </cell>
          <cell r="L23" t="str">
            <v>4 2009</v>
          </cell>
          <cell r="M23" t="str">
            <v>Q2 09</v>
          </cell>
          <cell r="N23">
            <v>39924</v>
          </cell>
        </row>
        <row r="24">
          <cell r="I24">
            <v>0</v>
          </cell>
          <cell r="K24">
            <v>0</v>
          </cell>
          <cell r="L24" t="str">
            <v>4 2009</v>
          </cell>
          <cell r="M24" t="str">
            <v>Q2 09</v>
          </cell>
          <cell r="N24">
            <v>39925</v>
          </cell>
        </row>
        <row r="25">
          <cell r="I25">
            <v>0</v>
          </cell>
          <cell r="K25">
            <v>0</v>
          </cell>
          <cell r="L25" t="str">
            <v>4 2009</v>
          </cell>
          <cell r="M25" t="str">
            <v>Q2 09</v>
          </cell>
          <cell r="N25">
            <v>39926</v>
          </cell>
        </row>
        <row r="26">
          <cell r="I26">
            <v>0</v>
          </cell>
          <cell r="K26">
            <v>0</v>
          </cell>
          <cell r="L26" t="str">
            <v>4 2009</v>
          </cell>
          <cell r="M26" t="str">
            <v>Q2 09</v>
          </cell>
          <cell r="N26">
            <v>39927</v>
          </cell>
        </row>
        <row r="27">
          <cell r="I27">
            <v>0</v>
          </cell>
          <cell r="K27">
            <v>0</v>
          </cell>
          <cell r="L27" t="str">
            <v>4 2009</v>
          </cell>
          <cell r="M27" t="str">
            <v>Q2 09</v>
          </cell>
          <cell r="N27">
            <v>39928</v>
          </cell>
        </row>
        <row r="28">
          <cell r="I28">
            <v>0</v>
          </cell>
          <cell r="K28">
            <v>0</v>
          </cell>
          <cell r="L28" t="str">
            <v>4 2009</v>
          </cell>
          <cell r="M28" t="str">
            <v>Q2 09</v>
          </cell>
          <cell r="N28">
            <v>39929</v>
          </cell>
        </row>
        <row r="29">
          <cell r="I29">
            <v>0</v>
          </cell>
          <cell r="K29">
            <v>0</v>
          </cell>
          <cell r="L29" t="str">
            <v>4 2009</v>
          </cell>
          <cell r="M29" t="str">
            <v>Q2 09</v>
          </cell>
          <cell r="N29">
            <v>39930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ver"/>
      <sheetName val="Changes Log"/>
      <sheetName val="Fixed Data"/>
      <sheetName val="Check&amp;Bal report"/>
      <sheetName val="Contents"/>
      <sheetName val="1.1 Summary"/>
      <sheetName val=" 1.2 Rec to Reg Accts"/>
      <sheetName val="1.3 Net Debt "/>
      <sheetName val="1.4 Tax comp"/>
      <sheetName val="1.5 Capital allowances"/>
      <sheetName val="1.6 Fixed asset disposals"/>
      <sheetName val="1.7 RAV"/>
      <sheetName val="2.1 Op Cost Matrix"/>
      <sheetName val="2.2 Maintenance"/>
      <sheetName val="2.3  Related Party"/>
      <sheetName val=" 2.4 Exc &amp; Demin "/>
      <sheetName val="2.5a YOY movements"/>
      <sheetName val="2.5b YOY movements "/>
      <sheetName val=" 2.6 Cost mapping"/>
      <sheetName val=" 2.7 Labour Costs &amp; FTEs"/>
      <sheetName val="2.8 Apprentices &amp; Training"/>
      <sheetName val="2.9 Pension data"/>
      <sheetName val="2.10 Provisions"/>
      <sheetName val=" 2.11 Accruals "/>
      <sheetName val=" 2.12 Shrinkage"/>
      <sheetName val="2.13 TMA &amp; NRSWA Costs"/>
      <sheetName val="3.1 Capex Summary"/>
      <sheetName val="3.2 LTS"/>
      <sheetName val="3.3 Mains"/>
      <sheetName val="3.4 Governors"/>
      <sheetName val="3.5 Connections"/>
      <sheetName val="3.6 Other Capex"/>
      <sheetName val="3.7 Breakdown of Cap. OHs"/>
      <sheetName val="3.8 Cap Expenditure Analysis"/>
      <sheetName val="3.9 Repex Summary"/>
      <sheetName val="3.9a Repex to RAV"/>
      <sheetName val="3.10 Repex Mains "/>
      <sheetName val="3.11 Repex Services "/>
      <sheetName val="3.11a Expenditure analysis "/>
      <sheetName val="3.12 LTS Asset Data"/>
      <sheetName val="3.13 Capacity&amp;Storage "/>
      <sheetName val="3.14 Mains&amp;Governors "/>
      <sheetName val="3.15 Additional Data"/>
      <sheetName val="3.16 Capacity &amp; Demand Data "/>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N8" t="str">
            <v>Mains</v>
          </cell>
          <cell r="O8" t="str">
            <v>Services</v>
          </cell>
          <cell r="P8" t="str">
            <v>Other</v>
          </cell>
          <cell r="Q8" t="str">
            <v>Total</v>
          </cell>
        </row>
        <row r="9">
          <cell r="M9">
            <v>1</v>
          </cell>
          <cell r="N9">
            <v>63.3</v>
          </cell>
          <cell r="O9">
            <v>28.1</v>
          </cell>
          <cell r="P9">
            <v>1.66</v>
          </cell>
          <cell r="Q9">
            <v>93.06</v>
          </cell>
        </row>
        <row r="10">
          <cell r="M10">
            <v>2</v>
          </cell>
          <cell r="N10">
            <v>73.099999999999994</v>
          </cell>
          <cell r="O10">
            <v>21.6</v>
          </cell>
          <cell r="P10">
            <v>5.0999999999999996</v>
          </cell>
          <cell r="Q10">
            <v>99.799999999999983</v>
          </cell>
        </row>
        <row r="11">
          <cell r="M11">
            <v>3</v>
          </cell>
          <cell r="N11">
            <v>68.819999999999993</v>
          </cell>
          <cell r="O11">
            <v>24.72</v>
          </cell>
          <cell r="P11">
            <v>1.36</v>
          </cell>
          <cell r="Q11">
            <v>94.899999999999991</v>
          </cell>
        </row>
        <row r="12">
          <cell r="M12">
            <v>4</v>
          </cell>
          <cell r="N12">
            <v>54.9</v>
          </cell>
          <cell r="O12">
            <v>18.48</v>
          </cell>
          <cell r="P12">
            <v>0.9</v>
          </cell>
          <cell r="Q12">
            <v>74.28</v>
          </cell>
        </row>
        <row r="13">
          <cell r="M13">
            <v>5</v>
          </cell>
          <cell r="N13">
            <v>45.28</v>
          </cell>
          <cell r="O13">
            <v>24.44</v>
          </cell>
          <cell r="P13">
            <v>6.9</v>
          </cell>
          <cell r="Q13">
            <v>76.62</v>
          </cell>
        </row>
        <row r="14">
          <cell r="M14">
            <v>6</v>
          </cell>
          <cell r="N14">
            <v>32.200000000000003</v>
          </cell>
          <cell r="O14">
            <v>15.94</v>
          </cell>
          <cell r="P14">
            <v>0.8</v>
          </cell>
          <cell r="Q14">
            <v>48.94</v>
          </cell>
        </row>
        <row r="15">
          <cell r="M15">
            <v>7</v>
          </cell>
          <cell r="N15">
            <v>83.38</v>
          </cell>
          <cell r="O15">
            <v>46.2</v>
          </cell>
          <cell r="P15">
            <v>4.9000000000000004</v>
          </cell>
          <cell r="Q15">
            <v>134.47999999999999</v>
          </cell>
        </row>
        <row r="16">
          <cell r="M16">
            <v>8</v>
          </cell>
          <cell r="N16">
            <v>36.5</v>
          </cell>
          <cell r="O16">
            <v>23.3</v>
          </cell>
          <cell r="P16">
            <v>4.3</v>
          </cell>
          <cell r="Q16">
            <v>64.099999999999994</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Usual Inputs"/>
      <sheetName val="RPI"/>
      <sheetName val="LDZs"/>
      <sheetName val="NTS TO"/>
      <sheetName val="NTS SO"/>
      <sheetName val="Metering"/>
      <sheetName val="NTS memo"/>
      <sheetName val="Transportation"/>
      <sheetName val="GT Meters"/>
      <sheetName val="Regulated Transco"/>
      <sheetName val="LNG"/>
      <sheetName val="Transco plc"/>
      <sheetName val="Holdings solus"/>
      <sheetName val="Transco Holdings plc"/>
    </sheetNames>
    <sheetDataSet>
      <sheetData sheetId="0" refreshError="1">
        <row r="5">
          <cell r="G5">
            <v>170.25</v>
          </cell>
        </row>
        <row r="52">
          <cell r="G52">
            <v>170.25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Usual Inputs"/>
      <sheetName val="RPI"/>
      <sheetName val="LDZs"/>
      <sheetName val="NTS TO"/>
      <sheetName val="NTS SO"/>
      <sheetName val="Metering"/>
      <sheetName val="NTS memo"/>
      <sheetName val="Transportation"/>
      <sheetName val="GT Meters"/>
      <sheetName val="Regulated Transco"/>
      <sheetName val="LNG"/>
      <sheetName val="Transco plc"/>
      <sheetName val="Holdings solus"/>
      <sheetName val="Transco Holdings plc"/>
    </sheetNames>
    <sheetDataSet>
      <sheetData sheetId="0" refreshError="1">
        <row r="5">
          <cell r="G5">
            <v>170.25</v>
          </cell>
        </row>
        <row r="52">
          <cell r="G52">
            <v>170.25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User Interface"/>
      <sheetName val="Formula Inputs"/>
      <sheetName val="market debt data"/>
      <sheetName val="Financial reports (Nominal)"/>
      <sheetName val="Financial reports (Nom) EDFE"/>
      <sheetName val="Financial reports (Nom) CNE"/>
      <sheetName val="Financial reports (Nom) EDFL"/>
      <sheetName val="Financial reports (Nom) SPM"/>
      <sheetName val="Financial reports (Nom) CNW"/>
      <sheetName val="Financial reports (Nom) NEDL"/>
      <sheetName val="Financial reports (Nom) ENW"/>
      <sheetName val="Financial reports (Nom) EDFS"/>
      <sheetName val="Financial reports (Nom) SSEH"/>
      <sheetName val="Financial reports (Nom) SPdist"/>
      <sheetName val="Financial reports (Nom) SSES"/>
      <sheetName val="Financial reports (Nom) SWales"/>
      <sheetName val="Financial reports (Nom) SWest"/>
      <sheetName val="Financial reports (Nom) YEDL"/>
      <sheetName val="Financial reports (Real)"/>
      <sheetName val="Financial reports (Real) EDFE"/>
      <sheetName val="Financial reports (Real) CNE"/>
      <sheetName val="Financial reports (Real) EDFL"/>
      <sheetName val="Financial reports (Real) SPM"/>
      <sheetName val="Financial reports (Real) CNW"/>
      <sheetName val="Financial reports (Real) NEDL"/>
      <sheetName val="Financial reports (Real) ENW"/>
      <sheetName val="Financial reports (Real) EDFS"/>
      <sheetName val="Financial reports (Real) SSEH"/>
      <sheetName val="Financial reports (Real) SPdist"/>
      <sheetName val="Financial reports (Real) SSES"/>
      <sheetName val="Financial reports (Real) SWales"/>
      <sheetName val="Financial reports (Real) SWest"/>
      <sheetName val="Financial reports (Real) YEDL"/>
      <sheetName val="Results_SelectedDNO"/>
      <sheetName val="Results_SelectedDNO EDFE"/>
      <sheetName val="Results_SelectedDNO CNE"/>
      <sheetName val="Results_SelectedDNO EDFL"/>
      <sheetName val="Results_SelectedDNO SPM"/>
      <sheetName val="Results_SelectedDNO CNW"/>
      <sheetName val="Results_SelectedDNO NEDL"/>
      <sheetName val="Results_SelectedDNO ENW"/>
      <sheetName val="Results_SelectedDNO EDFS"/>
      <sheetName val="Results_SelectedDNO SSEH"/>
      <sheetName val="Results_SelectedDNO SPdist"/>
      <sheetName val="Results_SelectedDNO SSES"/>
      <sheetName val="Results_SelectedDNO SWales"/>
      <sheetName val="Results_SelectedDNO SWest"/>
      <sheetName val="Results_SelectedDNO YEDL"/>
      <sheetName val="NotesToFinReps"/>
      <sheetName val="NotesToFinReps EDFE"/>
      <sheetName val="NotesToFinReps CNE"/>
      <sheetName val="NotesToFinReps EDFL"/>
      <sheetName val="NotesToFinReps SPM"/>
      <sheetName val="NotesToFinReps CNW"/>
      <sheetName val="NotesToFinReps NEDL"/>
      <sheetName val="NotesToFinReps ENW"/>
      <sheetName val="NotesToFinReps EDFS"/>
      <sheetName val="NotesToFinReps SSEH"/>
      <sheetName val="NotesToFinReps SPdist"/>
      <sheetName val="NotesToFinReps SSES"/>
      <sheetName val="NotesToFinReps SWales"/>
      <sheetName val="NotesToFinReps SWest"/>
      <sheetName val="NotesToFinReps YEDL"/>
      <sheetName val="Selected Inputs"/>
      <sheetName val="Price Control Calcs"/>
      <sheetName val="Price Control Calcs EDFE"/>
      <sheetName val="Price Control Calcs CNE"/>
      <sheetName val="Price Control Calcs EDFL"/>
      <sheetName val="Price Control Calcs SPM"/>
      <sheetName val="Price Control Calcs CNW"/>
      <sheetName val="Price Control Calcs NEDL"/>
      <sheetName val="Price Control Calcs ENW"/>
      <sheetName val="Price Control Calcs EDFS"/>
      <sheetName val="Price Control Calcs SSEH"/>
      <sheetName val="Price Control Calcs SPD"/>
      <sheetName val="Price Control Calcs SSES"/>
      <sheetName val="Price Control Calcs SWales"/>
      <sheetName val="Price Control Calcs SWest"/>
      <sheetName val="Price Control Calcs YEDL"/>
      <sheetName val="Rav roll forward"/>
      <sheetName val="Rav roll forward EDFE"/>
      <sheetName val="Rav roll forward CNE"/>
      <sheetName val="Rav roll forward EDFL"/>
      <sheetName val="Rav roll forward SPM"/>
      <sheetName val="Rav roll forward CNW"/>
      <sheetName val="Rav roll forward NEDL"/>
      <sheetName val="Rav roll forward ENW"/>
      <sheetName val="Rav roll forward EDFS"/>
      <sheetName val="Rav roll forward SSEH"/>
      <sheetName val="Rav roll forward SPdist"/>
      <sheetName val="Rav roll forward SSES"/>
      <sheetName val="Rav roll forward SWales"/>
      <sheetName val="Rav roll forward SWest"/>
      <sheetName val="Rav roll forward YEDL"/>
      <sheetName val="Capex Incentive Scheme"/>
      <sheetName val="Capex Incentive Scheme EDFE"/>
      <sheetName val="Capex Incentive Scheme CNE"/>
      <sheetName val="Capex Incentive Scheme EDFL"/>
      <sheetName val="Capex Incentive Scheme SPM"/>
      <sheetName val="Capex Incentive Scheme CNW"/>
      <sheetName val="Capex Incentive Scheme NEDL"/>
      <sheetName val="Capex Incentive Scheme ENW"/>
      <sheetName val="Capex Incentive Scheme EDFS"/>
      <sheetName val="Capex Incentive Scheme SSEH"/>
      <sheetName val="Capex Incentive Scheme SPdist"/>
      <sheetName val="Capex Incentive Scheme SSES"/>
      <sheetName val="Capex Incentive Scheme SWales"/>
      <sheetName val="Capex Incentive Scheme SWest"/>
      <sheetName val="Capex Incentive Scheme YEDL"/>
      <sheetName val="CNW"/>
      <sheetName val="CNE"/>
      <sheetName val="ENW"/>
      <sheetName val="NEDL"/>
      <sheetName val="YEDL"/>
      <sheetName val="SWest"/>
      <sheetName val="SWales"/>
      <sheetName val="EDFL"/>
      <sheetName val="EDFS"/>
      <sheetName val="EDFE"/>
      <sheetName val="SPD"/>
      <sheetName val="SPM"/>
      <sheetName val="SSEH"/>
      <sheetName val="SSES"/>
      <sheetName val="ChangeHistory"/>
      <sheetName val="Chart var 3yr bridge"/>
      <sheetName val="Chart var 3yr bridge (2)"/>
      <sheetName val="Chart var 3yr bridge (3)"/>
      <sheetName val="Chart var 3yr bridge (4)"/>
      <sheetName val="Chart var 3yr bridge (5)"/>
      <sheetName val="Chart var 3yr bridge (6)"/>
      <sheetName val="var 3yr bridge"/>
      <sheetName val="Chart var 3yr by dno"/>
      <sheetName val="Chart var 3yr by dno (2)"/>
      <sheetName val="Chart var 3yr by dno (3)"/>
      <sheetName val="Chart var 5yr by dno"/>
      <sheetName val="var 3yr bridge by DNO"/>
      <sheetName val="Chart Po for DPCR5"/>
      <sheetName val="Split cost of capital"/>
      <sheetName val="Interest rate tagged to market "/>
      <sheetName val="Finissues"/>
      <sheetName val="check totals"/>
      <sheetName val="cost per customer DPCR4 model"/>
      <sheetName val="Results_AllDNOs"/>
      <sheetName val="3.9a Repex to RAV"/>
    </sheetNames>
    <sheetDataSet>
      <sheetData sheetId="0" refreshError="1">
        <row r="45">
          <cell r="Z45">
            <v>14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ver"/>
      <sheetName val="Index"/>
      <sheetName val="2.13 Network Ops"/>
      <sheetName val="3.3 Tax"/>
      <sheetName val="Sheet1"/>
    </sheetNames>
    <sheetDataSet>
      <sheetData sheetId="0" refreshError="1"/>
      <sheetData sheetId="1" refreshError="1"/>
      <sheetData sheetId="2" refreshError="1">
        <row r="54">
          <cell r="L54" t="str">
            <v>Ok</v>
          </cell>
        </row>
        <row r="78">
          <cell r="L78" t="str">
            <v>Ok</v>
          </cell>
        </row>
      </sheetData>
      <sheetData sheetId="3" refreshError="1">
        <row r="182">
          <cell r="M182" t="str">
            <v>Ok</v>
          </cell>
          <cell r="Q182" t="str">
            <v>Ok</v>
          </cell>
          <cell r="R182" t="str">
            <v>Ok</v>
          </cell>
          <cell r="V182" t="str">
            <v>Ok</v>
          </cell>
        </row>
        <row r="206">
          <cell r="M206" t="str">
            <v>Ok</v>
          </cell>
          <cell r="Q206" t="str">
            <v>Ok</v>
          </cell>
          <cell r="R206" t="str">
            <v>Ok</v>
          </cell>
          <cell r="V206" t="str">
            <v>Ok</v>
          </cell>
        </row>
      </sheetData>
      <sheetData sheetId="4"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over"/>
      <sheetName val="Index"/>
      <sheetName val="Universal data"/>
      <sheetName val="Check and Balances"/>
      <sheetName val="1.0 Published Data"/>
      <sheetName val="2.13 Network Ops"/>
      <sheetName val="1.1 Inc_Stat"/>
      <sheetName val="1.2 Fin_Pos"/>
      <sheetName val="1.3 Cashflow "/>
      <sheetName val="1.4 Rec to Reg Acs"/>
      <sheetName val="1.5 Net Debt 1"/>
      <sheetName val="1.5.1 Net Debt NG 1"/>
      <sheetName val="3.3 Tax"/>
      <sheetName val="1.5.2a Net Debt Rec"/>
      <sheetName val="Sheet1"/>
      <sheetName val="1.6 Tax Clawback Calc"/>
      <sheetName val="1.7 Disposals"/>
      <sheetName val="1.8  Tax"/>
      <sheetName val="1.8.1 Tax Allocations"/>
      <sheetName val="1.8.2 Tax allocations CT600"/>
      <sheetName val="1.9 Fin Req"/>
      <sheetName val="1.10 Pen Sch (Delete)"/>
      <sheetName val="1.10.1 Pension Detail"/>
      <sheetName val="1.10.2 Pension DB"/>
      <sheetName val="1.10.3 Pension DC"/>
      <sheetName val="1.10.4 Pensions PPF"/>
      <sheetName val="1.10.5 Pension Admin"/>
      <sheetName val="1.10.6 Pensions Rec"/>
      <sheetName val="1.10.7 Pension true up (Delete)"/>
      <sheetName val="1.10.8 DAM Stat"/>
      <sheetName val="1.10.9 DAM Rec"/>
      <sheetName val="1.11 FM Inputs nominal"/>
      <sheetName val="1.11.1 FM Inputs 09-10"/>
      <sheetName val="Draft RIIO T1 RRP Finance"/>
    </sheetNames>
    <definedNames>
      <definedName name="index"/>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int Macros"/>
      <sheetName val="Front"/>
      <sheetName val="Index"/>
      <sheetName val="Income Comp"/>
      <sheetName val="Income collected"/>
      <sheetName val="Income FOC &amp; K"/>
      <sheetName val="Incentive Forecast"/>
      <sheetName val="Data"/>
      <sheetName val="Incentive Graphs"/>
      <sheetName val="Opex Comparators-sensitivities"/>
      <sheetName val="Opex Objective YTD"/>
      <sheetName val="Opex Objective Mth"/>
      <sheetName val="Opex Objective Discrete Mths"/>
      <sheetName val="Opex by FOC"/>
      <sheetName val="Opex subjective"/>
      <sheetName val="Opex Subj by Mth"/>
      <sheetName val="Opex Trend &amp; MAT"/>
      <sheetName val="Capex Comparators FOC"/>
      <sheetName val="Capex Comp"/>
      <sheetName val="Manpower Summary"/>
      <sheetName val="Manpower"/>
      <sheetName val="risk"/>
    </sheetNames>
    <sheetDataSet>
      <sheetData sheetId="0" refreshError="1"/>
      <sheetData sheetId="1" refreshError="1"/>
      <sheetData sheetId="2" refreshError="1"/>
      <sheetData sheetId="3" refreshError="1">
        <row r="1">
          <cell r="A1" t="str">
            <v>Level 2 - Income Analysis Comparators</v>
          </cell>
          <cell r="M1" t="str">
            <v>Month Ended 31 May 2002</v>
          </cell>
        </row>
        <row r="5">
          <cell r="A5" t="str">
            <v>By Charge Type</v>
          </cell>
          <cell r="C5" t="str">
            <v>In Month Performance</v>
          </cell>
          <cell r="H5" t="str">
            <v>Year to Date</v>
          </cell>
          <cell r="M5" t="str">
            <v>Full Year</v>
          </cell>
        </row>
        <row r="6">
          <cell r="C6" t="str">
            <v xml:space="preserve">Collected </v>
          </cell>
          <cell r="D6" t="str">
            <v>Budget</v>
          </cell>
          <cell r="E6" t="str">
            <v>Variance  to      Budget</v>
          </cell>
          <cell r="F6" t="str">
            <v>Variance  Weather     Element</v>
          </cell>
          <cell r="H6" t="str">
            <v>Income 2002/03</v>
          </cell>
          <cell r="I6" t="str">
            <v>Budget</v>
          </cell>
          <cell r="J6" t="str">
            <v>Total Variance</v>
          </cell>
          <cell r="K6" t="str">
            <v>Weather</v>
          </cell>
          <cell r="M6" t="str">
            <v>Latest Forecast Recovery</v>
          </cell>
          <cell r="N6" t="str">
            <v>Budget 2002-03</v>
          </cell>
          <cell r="O6" t="str">
            <v>Forecast Allowable Income</v>
          </cell>
          <cell r="P6" t="str">
            <v>Forecast  (Under)/ Over Recovery to          Budget</v>
          </cell>
          <cell r="Q6" t="str">
            <v>Forecast  (Under)/ Over Recovery to          Allowed</v>
          </cell>
        </row>
        <row r="7">
          <cell r="C7" t="str">
            <v>£m</v>
          </cell>
          <cell r="D7" t="str">
            <v>£m</v>
          </cell>
          <cell r="E7" t="str">
            <v>£m</v>
          </cell>
          <cell r="F7" t="str">
            <v>£m</v>
          </cell>
          <cell r="H7" t="str">
            <v>£m</v>
          </cell>
          <cell r="I7" t="str">
            <v>£m</v>
          </cell>
          <cell r="J7" t="str">
            <v>£m</v>
          </cell>
          <cell r="K7" t="str">
            <v>£m</v>
          </cell>
          <cell r="M7" t="str">
            <v>£m</v>
          </cell>
          <cell r="N7" t="str">
            <v>£m</v>
          </cell>
          <cell r="O7" t="str">
            <v>£m</v>
          </cell>
          <cell r="P7" t="str">
            <v>£m</v>
          </cell>
          <cell r="Q7" t="str">
            <v>£m</v>
          </cell>
        </row>
        <row r="8">
          <cell r="A8" t="str">
            <v>Transportation income</v>
          </cell>
        </row>
        <row r="9">
          <cell r="A9" t="str">
            <v>System Operator (SO)</v>
          </cell>
        </row>
        <row r="10">
          <cell r="A10" t="str">
            <v xml:space="preserve">                  - Cost pass through</v>
          </cell>
        </row>
        <row r="11">
          <cell r="A11" t="str">
            <v xml:space="preserve">                  - Incentive performance </v>
          </cell>
        </row>
        <row r="12">
          <cell r="A12" t="str">
            <v>Total System Operator (SO)</v>
          </cell>
          <cell r="C12">
            <v>8</v>
          </cell>
          <cell r="D12">
            <v>7.6</v>
          </cell>
          <cell r="E12">
            <v>0.40000000000000036</v>
          </cell>
          <cell r="F12">
            <v>-0.1</v>
          </cell>
          <cell r="H12">
            <v>17.100000000000001</v>
          </cell>
          <cell r="I12">
            <v>16.8</v>
          </cell>
          <cell r="J12">
            <v>0.30000000000000071</v>
          </cell>
          <cell r="K12">
            <v>-0.5</v>
          </cell>
          <cell r="M12">
            <v>110.5</v>
          </cell>
          <cell r="N12">
            <v>106.3</v>
          </cell>
          <cell r="O12">
            <v>122.2</v>
          </cell>
          <cell r="P12">
            <v>4.2000000000000028</v>
          </cell>
          <cell r="Q12">
            <v>-11.700000000000003</v>
          </cell>
        </row>
        <row r="14">
          <cell r="A14" t="str">
            <v>Transmission Operator (TO)</v>
          </cell>
          <cell r="C14">
            <v>41.2</v>
          </cell>
          <cell r="D14">
            <v>31.7</v>
          </cell>
          <cell r="E14">
            <v>9.5000000000000036</v>
          </cell>
          <cell r="H14">
            <v>80.5</v>
          </cell>
          <cell r="I14">
            <v>62.8</v>
          </cell>
          <cell r="J14">
            <v>17.700000000000003</v>
          </cell>
          <cell r="M14">
            <v>404.9</v>
          </cell>
          <cell r="N14">
            <v>380.4</v>
          </cell>
          <cell r="O14">
            <v>404.8</v>
          </cell>
          <cell r="P14">
            <v>24.5</v>
          </cell>
          <cell r="Q14">
            <v>9.9999999999965894E-2</v>
          </cell>
        </row>
        <row r="15">
          <cell r="A15" t="str">
            <v>Total Transportation income</v>
          </cell>
          <cell r="C15">
            <v>49.2</v>
          </cell>
          <cell r="D15">
            <v>39.299999999999997</v>
          </cell>
          <cell r="E15">
            <v>9.9000000000000039</v>
          </cell>
          <cell r="F15">
            <v>-0.1</v>
          </cell>
          <cell r="H15">
            <v>97.6</v>
          </cell>
          <cell r="I15">
            <v>79.599999999999994</v>
          </cell>
          <cell r="J15">
            <v>18.000000000000004</v>
          </cell>
          <cell r="K15">
            <v>-0.5</v>
          </cell>
          <cell r="M15">
            <v>515.4</v>
          </cell>
          <cell r="N15">
            <v>486.7</v>
          </cell>
          <cell r="O15">
            <v>527</v>
          </cell>
          <cell r="P15">
            <v>28.700000000000003</v>
          </cell>
          <cell r="Q15">
            <v>-11.600000000000037</v>
          </cell>
        </row>
        <row r="17">
          <cell r="A17" t="str">
            <v>Excluded income</v>
          </cell>
          <cell r="C17">
            <v>0.49805374999999996</v>
          </cell>
          <cell r="D17">
            <v>5.0434E-2</v>
          </cell>
          <cell r="E17">
            <v>0.44761974999999998</v>
          </cell>
          <cell r="F17" t="str">
            <v>n/a</v>
          </cell>
          <cell r="H17">
            <v>0.49805374999999996</v>
          </cell>
          <cell r="I17">
            <v>5.0434E-2</v>
          </cell>
          <cell r="J17">
            <v>0.44761974999999998</v>
          </cell>
          <cell r="K17" t="str">
            <v>n/a</v>
          </cell>
          <cell r="M17">
            <v>0.71499999999999997</v>
          </cell>
          <cell r="N17">
            <v>0.30299999999999999</v>
          </cell>
          <cell r="O17" t="str">
            <v>n/a</v>
          </cell>
          <cell r="P17" t="str">
            <v>n/a</v>
          </cell>
          <cell r="Q17" t="str">
            <v>n/a</v>
          </cell>
        </row>
        <row r="18">
          <cell r="A18" t="str">
            <v>De Minimis income</v>
          </cell>
          <cell r="C18">
            <v>3.9999999999999758E-3</v>
          </cell>
          <cell r="D18">
            <v>3.5310000000000008E-2</v>
          </cell>
          <cell r="E18">
            <v>-3.1310000000000032E-2</v>
          </cell>
          <cell r="F18" t="str">
            <v>n/a</v>
          </cell>
          <cell r="H18">
            <v>0.20399999999999999</v>
          </cell>
          <cell r="I18">
            <v>0.13531000000000001</v>
          </cell>
          <cell r="J18">
            <v>6.8689999999999973E-2</v>
          </cell>
          <cell r="K18" t="str">
            <v>n/a</v>
          </cell>
          <cell r="M18">
            <v>0.623</v>
          </cell>
          <cell r="N18">
            <v>0.81100000000000005</v>
          </cell>
          <cell r="O18" t="str">
            <v>n/a</v>
          </cell>
          <cell r="P18" t="str">
            <v>n/a</v>
          </cell>
          <cell r="Q18" t="str">
            <v>n/a</v>
          </cell>
        </row>
        <row r="19">
          <cell r="A19" t="str">
            <v>Total</v>
          </cell>
          <cell r="C19">
            <v>49.702053749999997</v>
          </cell>
          <cell r="D19">
            <v>39.385744000000003</v>
          </cell>
          <cell r="E19">
            <v>10.316309750000004</v>
          </cell>
          <cell r="F19">
            <v>-0.1</v>
          </cell>
          <cell r="H19">
            <v>98.302053749999985</v>
          </cell>
          <cell r="I19">
            <v>79.785743999999994</v>
          </cell>
          <cell r="J19">
            <v>18.516309750000005</v>
          </cell>
          <cell r="K19">
            <v>-0.5</v>
          </cell>
          <cell r="M19">
            <v>516.73800000000006</v>
          </cell>
          <cell r="N19">
            <v>487.81399999999996</v>
          </cell>
          <cell r="O19">
            <v>527</v>
          </cell>
          <cell r="P19">
            <v>28.700000000000003</v>
          </cell>
          <cell r="Q19">
            <v>-11.600000000000037</v>
          </cell>
        </row>
        <row r="24">
          <cell r="A24" t="str">
            <v>COMMENTS</v>
          </cell>
        </row>
      </sheetData>
      <sheetData sheetId="4" refreshError="1">
        <row r="1">
          <cell r="A1" t="str">
            <v>Level 2 - Income Collected</v>
          </cell>
        </row>
        <row r="5">
          <cell r="C5" t="str">
            <v>Performance In Month</v>
          </cell>
          <cell r="F5" t="str">
            <v>Year to Date</v>
          </cell>
        </row>
        <row r="6">
          <cell r="A6" t="str">
            <v>TRACE</v>
          </cell>
          <cell r="C6" t="str">
            <v xml:space="preserve">Budget         £m                              </v>
          </cell>
          <cell r="D6" t="str">
            <v>Prior Year    £m</v>
          </cell>
          <cell r="F6" t="str">
            <v xml:space="preserve">Budget         £m                              </v>
          </cell>
          <cell r="G6" t="str">
            <v>Prior Year    £m</v>
          </cell>
        </row>
        <row r="8">
          <cell r="A8" t="str">
            <v>Budget @ 35 Year Trend / 2001-02 Income</v>
          </cell>
          <cell r="C8">
            <v>39.299999999999997</v>
          </cell>
          <cell r="D8">
            <v>35</v>
          </cell>
          <cell r="F8">
            <v>79.599999999999994</v>
          </cell>
          <cell r="G8">
            <v>74.099999999999994</v>
          </cell>
        </row>
        <row r="10">
          <cell r="A10" t="str">
            <v>System Operator (SO) Income</v>
          </cell>
        </row>
        <row r="11">
          <cell r="A11" t="str">
            <v>Weather</v>
          </cell>
          <cell r="C11">
            <v>-0.1</v>
          </cell>
          <cell r="D11">
            <v>0.4</v>
          </cell>
          <cell r="F11">
            <v>-0.5</v>
          </cell>
          <cell r="G11">
            <v>-0.6</v>
          </cell>
        </row>
        <row r="13">
          <cell r="A13" t="str">
            <v>Commodity Volume</v>
          </cell>
        </row>
        <row r="14">
          <cell r="A14" t="str">
            <v>Reconciliation Timing</v>
          </cell>
        </row>
        <row r="15">
          <cell r="A15" t="str">
            <v>Corrected Load Growth</v>
          </cell>
          <cell r="C15">
            <v>-0.1</v>
          </cell>
          <cell r="D15">
            <v>0.4</v>
          </cell>
          <cell r="F15">
            <v>-0.5</v>
          </cell>
          <cell r="G15">
            <v>0.4</v>
          </cell>
        </row>
        <row r="17">
          <cell r="A17" t="str">
            <v>Commodity Price</v>
          </cell>
        </row>
        <row r="18">
          <cell r="A18" t="str">
            <v>General Price</v>
          </cell>
          <cell r="C18">
            <v>0.2</v>
          </cell>
          <cell r="D18">
            <v>-0.2</v>
          </cell>
          <cell r="F18">
            <v>0.5</v>
          </cell>
          <cell r="G18">
            <v>1.1000000000000001</v>
          </cell>
        </row>
        <row r="19">
          <cell r="A19" t="str">
            <v>Invoiced and uninvoiced income adjustments</v>
          </cell>
        </row>
        <row r="20">
          <cell r="A20" t="str">
            <v>RGTA Rebalancing</v>
          </cell>
          <cell r="B20" t="str">
            <v>(i)</v>
          </cell>
          <cell r="D20">
            <v>4.9000000000000004</v>
          </cell>
          <cell r="G20">
            <v>10.8</v>
          </cell>
        </row>
        <row r="21">
          <cell r="A21" t="str">
            <v>Other</v>
          </cell>
          <cell r="C21">
            <v>0.4</v>
          </cell>
          <cell r="D21">
            <v>0.3</v>
          </cell>
          <cell r="F21">
            <v>0.7</v>
          </cell>
          <cell r="G21">
            <v>0.6</v>
          </cell>
        </row>
        <row r="23">
          <cell r="A23" t="str">
            <v>Total Variation in Income</v>
          </cell>
          <cell r="C23">
            <v>0.4</v>
          </cell>
          <cell r="D23">
            <v>5.8</v>
          </cell>
          <cell r="F23">
            <v>0.19999999999999996</v>
          </cell>
          <cell r="G23">
            <v>12.3</v>
          </cell>
        </row>
        <row r="25">
          <cell r="A25" t="str">
            <v>Transmission Asset Owner (TO)  Income</v>
          </cell>
        </row>
        <row r="26">
          <cell r="A26" t="str">
            <v>Volumes</v>
          </cell>
          <cell r="C26">
            <v>0.24</v>
          </cell>
          <cell r="D26">
            <v>0.2</v>
          </cell>
          <cell r="F26">
            <v>0.4</v>
          </cell>
          <cell r="G26">
            <v>0.3</v>
          </cell>
        </row>
        <row r="27">
          <cell r="A27" t="str">
            <v>Prices</v>
          </cell>
          <cell r="B27" t="str">
            <v>(ii)</v>
          </cell>
          <cell r="D27">
            <v>2.7</v>
          </cell>
          <cell r="G27">
            <v>5</v>
          </cell>
        </row>
        <row r="28">
          <cell r="A28" t="str">
            <v>Capacity Auction</v>
          </cell>
          <cell r="B28" t="str">
            <v>(iii)</v>
          </cell>
          <cell r="C28">
            <v>10.6</v>
          </cell>
          <cell r="D28">
            <v>-51.8</v>
          </cell>
          <cell r="F28">
            <v>20.6</v>
          </cell>
          <cell r="G28">
            <v>-104.9</v>
          </cell>
        </row>
        <row r="29">
          <cell r="A29" t="str">
            <v>Deferral Auction Surplus</v>
          </cell>
          <cell r="D29">
            <v>58</v>
          </cell>
          <cell r="G29">
            <v>113</v>
          </cell>
        </row>
        <row r="30">
          <cell r="A30" t="str">
            <v>Capacity buybacks</v>
          </cell>
          <cell r="B30" t="str">
            <v>(iv) &amp; (v)</v>
          </cell>
          <cell r="C30">
            <v>-1.3</v>
          </cell>
          <cell r="D30">
            <v>-0.8</v>
          </cell>
          <cell r="F30">
            <v>-3.2</v>
          </cell>
          <cell r="G30">
            <v>-2.2000000000000002</v>
          </cell>
        </row>
        <row r="31">
          <cell r="A31" t="str">
            <v>Total Variation in Income</v>
          </cell>
          <cell r="C31">
            <v>9.5399999999999991</v>
          </cell>
          <cell r="D31">
            <v>8.3000000000000007</v>
          </cell>
          <cell r="F31">
            <v>17.8</v>
          </cell>
          <cell r="G31">
            <v>11.199999999999992</v>
          </cell>
        </row>
        <row r="33">
          <cell r="A33" t="str">
            <v>Total Variation in Income</v>
          </cell>
          <cell r="C33">
            <v>9.94</v>
          </cell>
          <cell r="D33">
            <v>14.100000000000001</v>
          </cell>
          <cell r="F33">
            <v>18</v>
          </cell>
          <cell r="G33">
            <v>23.499999999999993</v>
          </cell>
        </row>
        <row r="34">
          <cell r="A34" t="str">
            <v>Total NT&amp;T Income</v>
          </cell>
          <cell r="C34">
            <v>49.239999999999995</v>
          </cell>
          <cell r="D34">
            <v>49.1</v>
          </cell>
          <cell r="F34">
            <v>97.6</v>
          </cell>
          <cell r="G34">
            <v>97.6</v>
          </cell>
        </row>
        <row r="36">
          <cell r="A36" t="str">
            <v>COMMENTS</v>
          </cell>
        </row>
      </sheetData>
      <sheetData sheetId="5" refreshError="1">
        <row r="1">
          <cell r="A1" t="str">
            <v>LEVEL 2 - Forecast by Form of Control &amp; K SO</v>
          </cell>
        </row>
        <row r="3">
          <cell r="A3" t="str">
            <v xml:space="preserve">2002-3 allowed revenue forecast for NT&amp;T </v>
          </cell>
        </row>
        <row r="4">
          <cell r="B4" t="str">
            <v>TO</v>
          </cell>
          <cell r="C4" t="str">
            <v>TO</v>
          </cell>
          <cell r="D4" t="str">
            <v>SO</v>
          </cell>
          <cell r="E4" t="str">
            <v>Total</v>
          </cell>
        </row>
        <row r="5">
          <cell r="B5" t="str">
            <v>Entry</v>
          </cell>
          <cell r="C5" t="str">
            <v>Exit</v>
          </cell>
          <cell r="D5" t="str">
            <v>Commodity</v>
          </cell>
        </row>
        <row r="6">
          <cell r="B6" t="str">
            <v>£m</v>
          </cell>
          <cell r="C6" t="str">
            <v>£m</v>
          </cell>
          <cell r="D6" t="str">
            <v>£m</v>
          </cell>
          <cell r="E6" t="str">
            <v>£m</v>
          </cell>
        </row>
        <row r="7">
          <cell r="A7" t="str">
            <v xml:space="preserve">Original Forecast Allowed Revenues as at January 2002 </v>
          </cell>
        </row>
        <row r="8">
          <cell r="A8" t="str">
            <v>Total allowed 2002-3 before K</v>
          </cell>
          <cell r="B8">
            <v>199.2</v>
          </cell>
          <cell r="C8">
            <v>199.2</v>
          </cell>
          <cell r="D8">
            <v>107.7</v>
          </cell>
          <cell r="E8">
            <v>506.09999999999997</v>
          </cell>
        </row>
        <row r="9">
          <cell r="A9" t="str">
            <v>Forecast K adjustment as at 31/3/02 (underrecovery b/fwd)</v>
          </cell>
          <cell r="B9">
            <v>3.2</v>
          </cell>
          <cell r="C9">
            <v>3.2</v>
          </cell>
          <cell r="D9">
            <v>0</v>
          </cell>
          <cell r="E9">
            <v>6.4</v>
          </cell>
        </row>
        <row r="10">
          <cell r="A10" t="str">
            <v>Original forecast target "cost pass through" allowed revenue</v>
          </cell>
          <cell r="B10">
            <v>202.39999999999998</v>
          </cell>
          <cell r="C10">
            <v>202.39999999999998</v>
          </cell>
          <cell r="D10">
            <v>107.7</v>
          </cell>
          <cell r="E10">
            <v>512.5</v>
          </cell>
        </row>
        <row r="12">
          <cell r="A12" t="str">
            <v>Change's in Forecast Allowed Revenues since January 2002</v>
          </cell>
        </row>
        <row r="14">
          <cell r="A14" t="str">
            <v>Constrained LNG credits</v>
          </cell>
          <cell r="B14">
            <v>0</v>
          </cell>
          <cell r="C14">
            <v>0</v>
          </cell>
          <cell r="D14">
            <v>5.9</v>
          </cell>
          <cell r="E14">
            <v>5.9</v>
          </cell>
        </row>
        <row r="15">
          <cell r="A15" t="str">
            <v>Impact of forecast Incentive performance included in prices</v>
          </cell>
          <cell r="B15">
            <v>0</v>
          </cell>
          <cell r="C15">
            <v>0</v>
          </cell>
          <cell r="D15">
            <v>8</v>
          </cell>
          <cell r="E15">
            <v>8</v>
          </cell>
        </row>
        <row r="16">
          <cell r="B16">
            <v>0</v>
          </cell>
          <cell r="C16">
            <v>0</v>
          </cell>
          <cell r="D16">
            <v>13.9</v>
          </cell>
          <cell r="E16">
            <v>13.9</v>
          </cell>
        </row>
        <row r="18">
          <cell r="A18" t="str">
            <v>Per July 1 2002 price proposals</v>
          </cell>
          <cell r="B18">
            <v>202.39999999999998</v>
          </cell>
          <cell r="C18">
            <v>202.39999999999998</v>
          </cell>
          <cell r="D18">
            <v>121.60000000000001</v>
          </cell>
          <cell r="E18">
            <v>526.4</v>
          </cell>
        </row>
        <row r="20">
          <cell r="A20" t="str">
            <v>Additional Interruption credits (Pricing consultation 74)</v>
          </cell>
          <cell r="B20">
            <v>0</v>
          </cell>
          <cell r="C20">
            <v>0</v>
          </cell>
          <cell r="D20">
            <v>2.8</v>
          </cell>
          <cell r="E20">
            <v>2.8</v>
          </cell>
        </row>
        <row r="21">
          <cell r="A21" t="str">
            <v>Impact of forecast Incentive performance not included in prices</v>
          </cell>
          <cell r="B21">
            <v>0</v>
          </cell>
          <cell r="C21">
            <v>0</v>
          </cell>
          <cell r="D21">
            <v>-2.2000000000000002</v>
          </cell>
          <cell r="E21">
            <v>-2.2000000000000002</v>
          </cell>
        </row>
        <row r="22">
          <cell r="A22" t="str">
            <v>Unpriced forecast allowed revenue</v>
          </cell>
          <cell r="B22">
            <v>0</v>
          </cell>
          <cell r="C22">
            <v>0</v>
          </cell>
          <cell r="D22">
            <v>0.59999999999999964</v>
          </cell>
          <cell r="E22">
            <v>0.59999999999999964</v>
          </cell>
        </row>
        <row r="24">
          <cell r="A24" t="str">
            <v>Total Forecast Allowed revenue</v>
          </cell>
          <cell r="B24">
            <v>202.39999999999998</v>
          </cell>
          <cell r="C24">
            <v>202.39999999999998</v>
          </cell>
          <cell r="D24">
            <v>122.2</v>
          </cell>
          <cell r="E24">
            <v>527</v>
          </cell>
        </row>
        <row r="26">
          <cell r="A26" t="str">
            <v>Total Forecast recovered revenue</v>
          </cell>
          <cell r="B26">
            <v>205</v>
          </cell>
          <cell r="C26">
            <v>199.9</v>
          </cell>
          <cell r="D26">
            <v>110.5</v>
          </cell>
          <cell r="E26">
            <v>515.4</v>
          </cell>
        </row>
        <row r="28">
          <cell r="A28" t="str">
            <v>K (Under)/0ver recovery</v>
          </cell>
          <cell r="B28">
            <v>2.6000000000000227</v>
          </cell>
          <cell r="C28">
            <v>-2.4999999999999716</v>
          </cell>
          <cell r="D28">
            <v>-11.700000000000003</v>
          </cell>
          <cell r="E28">
            <v>-11.600000000000023</v>
          </cell>
        </row>
        <row r="31">
          <cell r="A31" t="str">
            <v>Incentive</v>
          </cell>
          <cell r="B31" t="str">
            <v>Forecast</v>
          </cell>
          <cell r="C31" t="str">
            <v>Shipper</v>
          </cell>
          <cell r="D31" t="str">
            <v>Transco</v>
          </cell>
          <cell r="E31" t="str">
            <v>Income</v>
          </cell>
          <cell r="G31" t="str">
            <v>Comments</v>
          </cell>
        </row>
        <row r="32">
          <cell r="B32" t="str">
            <v>(Over)/Under spend</v>
          </cell>
          <cell r="C32" t="str">
            <v>share</v>
          </cell>
          <cell r="D32" t="str">
            <v>share</v>
          </cell>
          <cell r="E32" t="str">
            <v>Impact</v>
          </cell>
        </row>
        <row r="33">
          <cell r="B33" t="str">
            <v>£m</v>
          </cell>
          <cell r="C33" t="str">
            <v>£m</v>
          </cell>
          <cell r="D33" t="str">
            <v>£m</v>
          </cell>
          <cell r="E33" t="str">
            <v>£m</v>
          </cell>
        </row>
        <row r="34">
          <cell r="A34" t="str">
            <v>SO Entry capacity investment</v>
          </cell>
          <cell r="B34">
            <v>0</v>
          </cell>
          <cell r="C34">
            <v>0</v>
          </cell>
          <cell r="D34">
            <v>1</v>
          </cell>
          <cell r="E34">
            <v>0</v>
          </cell>
          <cell r="G34" t="str">
            <v>No forecast currently available</v>
          </cell>
        </row>
        <row r="35">
          <cell r="A35" t="str">
            <v>SO Exit capacity;</v>
          </cell>
        </row>
        <row r="36">
          <cell r="A36" t="str">
            <v xml:space="preserve">  (a) Incremental exit capacity</v>
          </cell>
          <cell r="B36">
            <v>0</v>
          </cell>
          <cell r="C36">
            <v>0.75</v>
          </cell>
          <cell r="D36">
            <v>0.25</v>
          </cell>
          <cell r="E36">
            <v>0</v>
          </cell>
          <cell r="G36" t="str">
            <v>No forecast currently available</v>
          </cell>
        </row>
        <row r="37">
          <cell r="A37" t="str">
            <v xml:space="preserve">  (b) Interruptible discounts </v>
          </cell>
          <cell r="B37">
            <v>-6.7</v>
          </cell>
          <cell r="C37">
            <v>0.75</v>
          </cell>
          <cell r="D37">
            <v>0.25</v>
          </cell>
          <cell r="E37">
            <v>-1.7</v>
          </cell>
          <cell r="G37" t="str">
            <v>Full £40.2m included in prices. Therefore only incentive impacts</v>
          </cell>
        </row>
        <row r="38">
          <cell r="A38" t="str">
            <v xml:space="preserve">  (c) Additional Interruption credits &gt; 15 days</v>
          </cell>
          <cell r="B38">
            <v>0.2</v>
          </cell>
          <cell r="C38">
            <v>0.75</v>
          </cell>
          <cell r="D38">
            <v>0.25</v>
          </cell>
          <cell r="E38">
            <v>-0.1</v>
          </cell>
        </row>
        <row r="39">
          <cell r="A39" t="str">
            <v xml:space="preserve">  (d) CLNG credits</v>
          </cell>
          <cell r="B39">
            <v>-0.7</v>
          </cell>
          <cell r="C39">
            <v>0</v>
          </cell>
          <cell r="D39">
            <v>1</v>
          </cell>
          <cell r="E39">
            <v>0</v>
          </cell>
          <cell r="G39" t="str">
            <v>100% sharing factor therefore no impact on income</v>
          </cell>
        </row>
        <row r="40">
          <cell r="A40" t="str">
            <v>SO Capacity buybacks</v>
          </cell>
          <cell r="B40">
            <v>-15.2</v>
          </cell>
          <cell r="C40">
            <v>0.65</v>
          </cell>
          <cell r="D40">
            <v>0.35</v>
          </cell>
          <cell r="E40">
            <v>-5.3199999999999994</v>
          </cell>
          <cell r="G40" t="str">
            <v>Full buyback costs recovered through neutrality. Therefore only incentive impacts</v>
          </cell>
        </row>
        <row r="41">
          <cell r="A41" t="str">
            <v>SO Residual balancing</v>
          </cell>
          <cell r="B41">
            <v>0.8</v>
          </cell>
          <cell r="C41" t="str">
            <v>n/a</v>
          </cell>
          <cell r="D41" t="str">
            <v>n/a</v>
          </cell>
          <cell r="E41">
            <v>0.8</v>
          </cell>
          <cell r="G41" t="str">
            <v>Full costs recovered through neutrality. Therefore only incentive impacts</v>
          </cell>
        </row>
        <row r="42">
          <cell r="A42" t="str">
            <v>SO System balancing gas costs</v>
          </cell>
          <cell r="B42">
            <v>-12.5</v>
          </cell>
          <cell r="C42">
            <v>0.8</v>
          </cell>
          <cell r="D42">
            <v>0.2</v>
          </cell>
          <cell r="E42">
            <v>10</v>
          </cell>
          <cell r="G42" t="str">
            <v>80% share of excess shrinkage costs recovered from shippers</v>
          </cell>
        </row>
        <row r="43">
          <cell r="A43" t="str">
            <v>SO system balancing reserve</v>
          </cell>
          <cell r="B43">
            <v>0.6</v>
          </cell>
          <cell r="C43">
            <v>0</v>
          </cell>
          <cell r="D43">
            <v>1</v>
          </cell>
          <cell r="E43">
            <v>0</v>
          </cell>
          <cell r="G43" t="str">
            <v>100% sharing factor therefore no impact on income</v>
          </cell>
        </row>
        <row r="44">
          <cell r="A44" t="str">
            <v>SO Internal costs</v>
          </cell>
          <cell r="B44">
            <v>-3.2</v>
          </cell>
          <cell r="C44">
            <v>0.65</v>
          </cell>
          <cell r="D44">
            <v>0.35</v>
          </cell>
          <cell r="E44">
            <v>2.1</v>
          </cell>
          <cell r="G44" t="str">
            <v>65% share of excess internal costs recovered from shippers</v>
          </cell>
        </row>
        <row r="46">
          <cell r="A46" t="str">
            <v>Total</v>
          </cell>
          <cell r="B46">
            <v>-36.699999999999996</v>
          </cell>
          <cell r="E46">
            <v>5.7800000000000011</v>
          </cell>
        </row>
        <row r="47">
          <cell r="A47" t="str">
            <v>Impact of incentive performance priced</v>
          </cell>
          <cell r="E47">
            <v>8</v>
          </cell>
        </row>
        <row r="48">
          <cell r="A48" t="str">
            <v>Impact of incentive performance unpriced</v>
          </cell>
          <cell r="E48">
            <v>-2.2000000000000002</v>
          </cell>
        </row>
      </sheetData>
      <sheetData sheetId="6" refreshError="1">
        <row r="1">
          <cell r="I1" t="str">
            <v>Level 2 - Incentive Outcomes</v>
          </cell>
          <cell r="AC1" t="str">
            <v>Month Ended 31 May 2002</v>
          </cell>
        </row>
        <row r="3">
          <cell r="J3" t="str">
            <v>Regulatory View</v>
          </cell>
          <cell r="S3" t="str">
            <v>Price Control Accounting</v>
          </cell>
          <cell r="W3" t="str">
            <v>Financial Accounting</v>
          </cell>
          <cell r="AD3" t="str">
            <v xml:space="preserve"> </v>
          </cell>
        </row>
        <row r="4">
          <cell r="J4" t="str">
            <v>Incentive Analysis &amp; Forecast</v>
          </cell>
          <cell r="K4" t="str">
            <v>Latest Forecast</v>
          </cell>
          <cell r="L4" t="str">
            <v>Allowed Revenue</v>
          </cell>
          <cell r="M4" t="str">
            <v>(Over)/ Under Spend</v>
          </cell>
          <cell r="N4" t="str">
            <v>Transco Share</v>
          </cell>
          <cell r="O4" t="str">
            <v>Shipper Share</v>
          </cell>
          <cell r="P4" t="str">
            <v>Max Gain   (Cap)</v>
          </cell>
          <cell r="Q4" t="str">
            <v>Min Loss (Collar)</v>
          </cell>
          <cell r="S4" t="str">
            <v>Incentive Adjusted Income</v>
          </cell>
          <cell r="T4" t="str">
            <v>Opex</v>
          </cell>
          <cell r="U4" t="str">
            <v>Margin</v>
          </cell>
          <cell r="W4" t="str">
            <v>Pricing Proposal</v>
          </cell>
          <cell r="X4" t="str">
            <v>Reg Opex treated as  -ve income</v>
          </cell>
          <cell r="Y4" t="str">
            <v>Forecast to be Collected in 2002/3</v>
          </cell>
          <cell r="Z4" t="str">
            <v>Opex</v>
          </cell>
          <cell r="AA4" t="str">
            <v>Margin</v>
          </cell>
          <cell r="AC4" t="str">
            <v>K Impact (Over)/ Under-recovery</v>
          </cell>
        </row>
        <row r="5">
          <cell r="S5" t="str">
            <v xml:space="preserve"> </v>
          </cell>
          <cell r="U5" t="str">
            <v>fig a</v>
          </cell>
          <cell r="Y5" t="str">
            <v xml:space="preserve"> </v>
          </cell>
          <cell r="AA5" t="str">
            <v>fig b</v>
          </cell>
          <cell r="AC5" t="str">
            <v xml:space="preserve"> fig a-b</v>
          </cell>
        </row>
        <row r="6">
          <cell r="I6">
            <v>1</v>
          </cell>
          <cell r="J6" t="str">
            <v>SO Entry Capacity Investment</v>
          </cell>
          <cell r="K6" t="e">
            <v>#N/A</v>
          </cell>
          <cell r="L6" t="e">
            <v>#N/A</v>
          </cell>
          <cell r="M6" t="e">
            <v>#N/A</v>
          </cell>
          <cell r="N6">
            <v>1</v>
          </cell>
          <cell r="O6">
            <v>0</v>
          </cell>
          <cell r="P6">
            <v>0.1225</v>
          </cell>
          <cell r="Q6">
            <v>5.2499999999999998E-2</v>
          </cell>
          <cell r="S6" t="e">
            <v>#N/A</v>
          </cell>
          <cell r="T6" t="e">
            <v>#N/A</v>
          </cell>
          <cell r="U6" t="e">
            <v>#N/A</v>
          </cell>
          <cell r="Y6">
            <v>0</v>
          </cell>
          <cell r="Z6">
            <v>0</v>
          </cell>
          <cell r="AA6">
            <v>0</v>
          </cell>
          <cell r="AC6">
            <v>0</v>
          </cell>
        </row>
        <row r="7">
          <cell r="I7">
            <v>2</v>
          </cell>
          <cell r="J7" t="str">
            <v>SO Exit Capacity</v>
          </cell>
        </row>
        <row r="8">
          <cell r="I8" t="str">
            <v>a</v>
          </cell>
          <cell r="J8" t="str">
            <v>Incremental Exit Capacity Investment</v>
          </cell>
          <cell r="K8" t="e">
            <v>#N/A</v>
          </cell>
          <cell r="L8" t="e">
            <v>#N/A</v>
          </cell>
          <cell r="M8" t="e">
            <v>#N/A</v>
          </cell>
          <cell r="N8" t="e">
            <v>#N/A</v>
          </cell>
          <cell r="O8" t="e">
            <v>#N/A</v>
          </cell>
          <cell r="P8">
            <v>10</v>
          </cell>
          <cell r="Q8">
            <v>-2.5</v>
          </cell>
          <cell r="S8">
            <v>41.175000000000004</v>
          </cell>
          <cell r="T8">
            <v>-42.800000000000004</v>
          </cell>
          <cell r="U8">
            <v>-1.625</v>
          </cell>
          <cell r="Y8">
            <v>0</v>
          </cell>
          <cell r="Z8">
            <v>0</v>
          </cell>
          <cell r="AA8">
            <v>0</v>
          </cell>
          <cell r="AC8">
            <v>0.97500000000000009</v>
          </cell>
        </row>
        <row r="9">
          <cell r="I9" t="str">
            <v>b</v>
          </cell>
          <cell r="J9" t="str">
            <v>Interruptible Discounts</v>
          </cell>
          <cell r="K9">
            <v>40.200000000000003</v>
          </cell>
          <cell r="L9">
            <v>33.5</v>
          </cell>
          <cell r="M9">
            <v>-6.7000000000000028</v>
          </cell>
          <cell r="N9">
            <v>0.25</v>
          </cell>
          <cell r="O9">
            <v>0.75</v>
          </cell>
          <cell r="U9">
            <v>0</v>
          </cell>
          <cell r="W9">
            <v>40.200000000000003</v>
          </cell>
          <cell r="X9">
            <v>-40.200000000000003</v>
          </cell>
          <cell r="Y9">
            <v>0</v>
          </cell>
          <cell r="Z9">
            <v>0</v>
          </cell>
          <cell r="AA9">
            <v>0</v>
          </cell>
          <cell r="AD9" t="str">
            <v>Reg Opex treated as -ve income in Fin A/C's</v>
          </cell>
        </row>
        <row r="10">
          <cell r="I10" t="str">
            <v>c</v>
          </cell>
          <cell r="J10" t="str">
            <v>Interruption(incl LDZ) &gt;15days</v>
          </cell>
          <cell r="K10">
            <v>2.6</v>
          </cell>
          <cell r="L10">
            <v>2.8</v>
          </cell>
          <cell r="M10">
            <v>0.2</v>
          </cell>
          <cell r="N10">
            <v>0.25</v>
          </cell>
          <cell r="O10">
            <v>0.75</v>
          </cell>
          <cell r="U10">
            <v>0</v>
          </cell>
          <cell r="W10">
            <v>0</v>
          </cell>
          <cell r="X10">
            <v>-2.6</v>
          </cell>
          <cell r="Y10">
            <v>-2.6</v>
          </cell>
          <cell r="Z10">
            <v>0</v>
          </cell>
          <cell r="AA10">
            <v>-2.6</v>
          </cell>
          <cell r="AD10" t="str">
            <v>Reg Opex treated as -ve income in Fin A/C's</v>
          </cell>
        </row>
        <row r="11">
          <cell r="I11" t="str">
            <v>d</v>
          </cell>
          <cell r="J11" t="str">
            <v>Constrained LNG</v>
          </cell>
          <cell r="K11">
            <v>6.6</v>
          </cell>
          <cell r="L11">
            <v>5.9</v>
          </cell>
          <cell r="M11">
            <v>-0.69999999999999929</v>
          </cell>
          <cell r="N11">
            <v>1</v>
          </cell>
          <cell r="O11">
            <v>0</v>
          </cell>
          <cell r="P11" t="str">
            <v>unlimited</v>
          </cell>
          <cell r="Q11" t="str">
            <v>unlimited</v>
          </cell>
          <cell r="S11">
            <v>5.9</v>
          </cell>
          <cell r="T11">
            <v>-6.6</v>
          </cell>
          <cell r="U11">
            <v>-0.69999999999999929</v>
          </cell>
          <cell r="W11">
            <v>5.9</v>
          </cell>
          <cell r="X11">
            <v>0</v>
          </cell>
          <cell r="Y11">
            <v>5.9</v>
          </cell>
          <cell r="Z11">
            <v>-6.6</v>
          </cell>
          <cell r="AA11">
            <v>-0.69999999999999929</v>
          </cell>
          <cell r="AB11" t="str">
            <v xml:space="preserve"> </v>
          </cell>
          <cell r="AC11">
            <v>0</v>
          </cell>
          <cell r="AD11" t="str">
            <v>Reg &amp; Financial Opex treated the same</v>
          </cell>
        </row>
        <row r="12">
          <cell r="K12">
            <v>49.400000000000006</v>
          </cell>
          <cell r="L12">
            <v>42.199999999999996</v>
          </cell>
          <cell r="M12">
            <v>-7.200000000000002</v>
          </cell>
          <cell r="S12">
            <v>47.075000000000003</v>
          </cell>
          <cell r="T12">
            <v>-49.400000000000006</v>
          </cell>
          <cell r="U12">
            <v>-2.3249999999999993</v>
          </cell>
          <cell r="W12">
            <v>46.1</v>
          </cell>
          <cell r="X12">
            <v>-42.800000000000004</v>
          </cell>
          <cell r="Y12">
            <v>3.3000000000000003</v>
          </cell>
          <cell r="Z12">
            <v>-6.6</v>
          </cell>
          <cell r="AA12">
            <v>-3.2999999999999994</v>
          </cell>
          <cell r="AC12">
            <v>0.97500000000000009</v>
          </cell>
        </row>
        <row r="13">
          <cell r="I13">
            <v>3</v>
          </cell>
          <cell r="J13" t="str">
            <v>SO Capacity Buybacks</v>
          </cell>
          <cell r="K13">
            <v>50.2</v>
          </cell>
          <cell r="L13">
            <v>35</v>
          </cell>
          <cell r="M13">
            <v>-15.200000000000003</v>
          </cell>
          <cell r="N13">
            <v>0.35</v>
          </cell>
          <cell r="O13">
            <v>0.65</v>
          </cell>
          <cell r="P13">
            <v>30</v>
          </cell>
          <cell r="Q13">
            <v>-12.5</v>
          </cell>
          <cell r="S13">
            <v>44.88</v>
          </cell>
          <cell r="T13">
            <v>-50.2</v>
          </cell>
          <cell r="U13">
            <v>-5.32</v>
          </cell>
          <cell r="W13" t="str">
            <v>Through Neutrality</v>
          </cell>
          <cell r="X13">
            <v>0</v>
          </cell>
          <cell r="Y13">
            <v>0</v>
          </cell>
          <cell r="Z13">
            <v>0</v>
          </cell>
          <cell r="AA13">
            <v>0</v>
          </cell>
          <cell r="AC13">
            <v>-5.32</v>
          </cell>
          <cell r="AD13" t="str">
            <v>Neutrality assumed to continue</v>
          </cell>
        </row>
        <row r="14">
          <cell r="I14">
            <v>4</v>
          </cell>
          <cell r="J14" t="str">
            <v>SO Residual Gas Balancing</v>
          </cell>
          <cell r="K14">
            <v>-0.8</v>
          </cell>
          <cell r="L14">
            <v>0</v>
          </cell>
          <cell r="M14">
            <v>0.8</v>
          </cell>
          <cell r="P14">
            <v>3.5</v>
          </cell>
          <cell r="Q14">
            <v>-3.5</v>
          </cell>
          <cell r="S14">
            <v>0</v>
          </cell>
          <cell r="T14">
            <v>0.8</v>
          </cell>
          <cell r="U14">
            <v>0.8</v>
          </cell>
          <cell r="W14">
            <v>0</v>
          </cell>
          <cell r="X14">
            <v>0</v>
          </cell>
          <cell r="Y14">
            <v>0</v>
          </cell>
          <cell r="Z14">
            <v>0</v>
          </cell>
          <cell r="AA14">
            <v>0</v>
          </cell>
          <cell r="AC14">
            <v>0.8</v>
          </cell>
        </row>
        <row r="15">
          <cell r="I15">
            <v>5</v>
          </cell>
          <cell r="J15" t="str">
            <v>SO System Balancing - Gas Costs</v>
          </cell>
          <cell r="K15">
            <v>71.998000000000005</v>
          </cell>
          <cell r="L15">
            <v>59.5</v>
          </cell>
          <cell r="M15">
            <v>-12.498000000000005</v>
          </cell>
          <cell r="N15">
            <v>0.2</v>
          </cell>
          <cell r="O15">
            <v>0.8</v>
          </cell>
          <cell r="P15">
            <v>4</v>
          </cell>
          <cell r="Q15">
            <v>-3</v>
          </cell>
          <cell r="S15">
            <v>69.498400000000004</v>
          </cell>
          <cell r="T15">
            <v>-71.998000000000005</v>
          </cell>
          <cell r="U15">
            <v>-2.4996000000000009</v>
          </cell>
          <cell r="W15">
            <v>65.400000000000006</v>
          </cell>
          <cell r="X15">
            <v>0</v>
          </cell>
          <cell r="Y15">
            <v>65.400000000000006</v>
          </cell>
          <cell r="Z15">
            <v>-71.998000000000005</v>
          </cell>
          <cell r="AA15">
            <v>-6.597999999999999</v>
          </cell>
          <cell r="AC15">
            <v>4.098399999999998</v>
          </cell>
          <cell r="AD15" t="str">
            <v>Pricing proposals based on incentive performance</v>
          </cell>
        </row>
        <row r="16">
          <cell r="I16">
            <v>6</v>
          </cell>
          <cell r="J16" t="str">
            <v>SO System Balancing - Reserves (Op Margins)</v>
          </cell>
          <cell r="K16">
            <v>16.2</v>
          </cell>
          <cell r="L16">
            <v>16.8</v>
          </cell>
          <cell r="M16">
            <v>0.60000000000000142</v>
          </cell>
          <cell r="N16">
            <v>1</v>
          </cell>
          <cell r="O16">
            <v>0</v>
          </cell>
          <cell r="P16" t="str">
            <v>unlimited</v>
          </cell>
          <cell r="Q16" t="str">
            <v>unlimited</v>
          </cell>
          <cell r="S16">
            <v>16.8</v>
          </cell>
          <cell r="T16">
            <v>-16.2</v>
          </cell>
          <cell r="U16">
            <v>0.60000000000000142</v>
          </cell>
          <cell r="W16">
            <v>16.8</v>
          </cell>
          <cell r="X16">
            <v>0</v>
          </cell>
          <cell r="Y16">
            <v>16.8</v>
          </cell>
          <cell r="Z16">
            <v>-16.2</v>
          </cell>
          <cell r="AA16">
            <v>0.60000000000000142</v>
          </cell>
          <cell r="AC16">
            <v>0</v>
          </cell>
          <cell r="AD16" t="str">
            <v>No cost pass-through therefore no K impact</v>
          </cell>
        </row>
        <row r="17">
          <cell r="I17">
            <v>7</v>
          </cell>
          <cell r="J17" t="str">
            <v>SO Internal Costs</v>
          </cell>
        </row>
        <row r="18">
          <cell r="J18" t="str">
            <v>Direct</v>
          </cell>
          <cell r="K18">
            <v>17.045400000000008</v>
          </cell>
          <cell r="L18">
            <v>17.902783620000008</v>
          </cell>
          <cell r="M18">
            <v>0.85738362000000023</v>
          </cell>
          <cell r="N18">
            <v>0.35</v>
          </cell>
          <cell r="O18">
            <v>0.65</v>
          </cell>
          <cell r="P18" t="str">
            <v>unlimited</v>
          </cell>
          <cell r="Q18" t="str">
            <v>unlimited</v>
          </cell>
          <cell r="S18">
            <v>17.345484267000007</v>
          </cell>
          <cell r="T18">
            <v>-17.045400000000008</v>
          </cell>
          <cell r="U18">
            <v>0.30008426699999902</v>
          </cell>
          <cell r="W18">
            <v>17.345484267000007</v>
          </cell>
          <cell r="X18">
            <v>0</v>
          </cell>
          <cell r="Y18">
            <v>17.345484267000007</v>
          </cell>
          <cell r="Z18">
            <v>-17.045400000000008</v>
          </cell>
          <cell r="AA18">
            <v>0.30008426699999902</v>
          </cell>
          <cell r="AC18">
            <v>0</v>
          </cell>
        </row>
        <row r="19">
          <cell r="J19" t="str">
            <v>TM Recharges*</v>
          </cell>
          <cell r="K19">
            <v>12.4</v>
          </cell>
          <cell r="L19">
            <v>7.9822799999999994</v>
          </cell>
          <cell r="M19">
            <v>-4.417720000000001</v>
          </cell>
          <cell r="N19">
            <v>0.35</v>
          </cell>
          <cell r="O19">
            <v>0.65</v>
          </cell>
          <cell r="P19" t="str">
            <v>unlimited</v>
          </cell>
          <cell r="Q19" t="str">
            <v>unlimited</v>
          </cell>
          <cell r="S19">
            <v>10.853797999999999</v>
          </cell>
          <cell r="T19">
            <v>-12.4</v>
          </cell>
          <cell r="U19">
            <v>-1.546202000000001</v>
          </cell>
          <cell r="W19">
            <v>10.853797999999999</v>
          </cell>
          <cell r="X19">
            <v>0</v>
          </cell>
          <cell r="Y19">
            <v>10.853797999999999</v>
          </cell>
          <cell r="Z19">
            <v>-12.4</v>
          </cell>
          <cell r="AA19">
            <v>-1.546202000000001</v>
          </cell>
          <cell r="AC19">
            <v>0</v>
          </cell>
        </row>
        <row r="20">
          <cell r="J20" t="str">
            <v>Depreciation</v>
          </cell>
          <cell r="K20">
            <v>4.4000000000000004</v>
          </cell>
          <cell r="L20">
            <v>4.4112600000000004</v>
          </cell>
          <cell r="M20">
            <v>1.1260000000000048E-2</v>
          </cell>
          <cell r="N20">
            <v>0.35</v>
          </cell>
          <cell r="O20">
            <v>0.65</v>
          </cell>
          <cell r="P20" t="str">
            <v>unlimited</v>
          </cell>
          <cell r="Q20" t="str">
            <v>unlimited</v>
          </cell>
          <cell r="S20">
            <v>4.4039410000000005</v>
          </cell>
          <cell r="T20">
            <v>-4.4000000000000004</v>
          </cell>
          <cell r="U20">
            <v>3.9410000000001943E-3</v>
          </cell>
          <cell r="W20">
            <v>4.4039410000000005</v>
          </cell>
          <cell r="X20">
            <v>0</v>
          </cell>
          <cell r="Y20">
            <v>4.4039410000000005</v>
          </cell>
          <cell r="Z20">
            <v>-4.4000000000000004</v>
          </cell>
          <cell r="AA20">
            <v>3.9410000000001943E-3</v>
          </cell>
          <cell r="AC20">
            <v>0</v>
          </cell>
        </row>
        <row r="21">
          <cell r="J21" t="str">
            <v>Rate of Return</v>
          </cell>
          <cell r="K21">
            <v>1.3</v>
          </cell>
          <cell r="L21">
            <v>1.2603599999999999</v>
          </cell>
          <cell r="M21">
            <v>-3.964000000000012E-2</v>
          </cell>
          <cell r="N21">
            <v>0.35</v>
          </cell>
          <cell r="O21">
            <v>0.65</v>
          </cell>
          <cell r="P21" t="str">
            <v>unlimited</v>
          </cell>
          <cell r="Q21" t="str">
            <v>unlimited</v>
          </cell>
          <cell r="S21">
            <v>1.2861260000000001</v>
          </cell>
          <cell r="T21">
            <v>-1.3</v>
          </cell>
          <cell r="U21">
            <v>-1.3873999999999942E-2</v>
          </cell>
          <cell r="W21">
            <v>1.2861260000000001</v>
          </cell>
          <cell r="X21">
            <v>0</v>
          </cell>
          <cell r="Y21">
            <v>1.2861260000000001</v>
          </cell>
          <cell r="Z21">
            <v>-1.3</v>
          </cell>
          <cell r="AA21">
            <v>-1.3873999999999942E-2</v>
          </cell>
          <cell r="AC21">
            <v>0</v>
          </cell>
        </row>
        <row r="22">
          <cell r="K22">
            <v>35.145400000000002</v>
          </cell>
          <cell r="L22">
            <v>31.556683620000008</v>
          </cell>
          <cell r="M22">
            <v>-3.5887163799999939</v>
          </cell>
          <cell r="N22">
            <v>0.35</v>
          </cell>
          <cell r="O22">
            <v>0.65</v>
          </cell>
          <cell r="P22" t="str">
            <v>unlimited</v>
          </cell>
          <cell r="Q22" t="str">
            <v>unlimited</v>
          </cell>
          <cell r="S22">
            <v>33.889349267000014</v>
          </cell>
          <cell r="T22">
            <v>-35.145400000000002</v>
          </cell>
          <cell r="U22">
            <v>-1.2560507329999879</v>
          </cell>
          <cell r="W22">
            <v>33.889349267000014</v>
          </cell>
          <cell r="X22">
            <v>0</v>
          </cell>
          <cell r="Y22">
            <v>33.889349267000014</v>
          </cell>
          <cell r="Z22">
            <v>-35.145400000000002</v>
          </cell>
          <cell r="AA22">
            <v>-1.2560507329999879</v>
          </cell>
          <cell r="AC22">
            <v>0</v>
          </cell>
          <cell r="AD22" t="str">
            <v>Pricing proposals based on incentive performance</v>
          </cell>
        </row>
        <row r="24">
          <cell r="J24" t="str">
            <v xml:space="preserve">Volume Impact (PC70, St Fergus Compression) </v>
          </cell>
          <cell r="Y24">
            <v>-11.1</v>
          </cell>
          <cell r="AC24">
            <v>11.1</v>
          </cell>
        </row>
        <row r="25">
          <cell r="O25" t="str">
            <v xml:space="preserve">  </v>
          </cell>
        </row>
        <row r="26">
          <cell r="J26" t="str">
            <v>Transco SO Incentives</v>
          </cell>
          <cell r="K26">
            <v>222.14340000000001</v>
          </cell>
          <cell r="L26">
            <v>185.05668362</v>
          </cell>
          <cell r="M26">
            <v>-37.086716380000013</v>
          </cell>
          <cell r="N26" t="str">
            <v xml:space="preserve"> </v>
          </cell>
          <cell r="S26">
            <v>212.14274926700006</v>
          </cell>
          <cell r="T26">
            <v>-222.14340000000001</v>
          </cell>
          <cell r="U26">
            <v>-10.000650732999999</v>
          </cell>
          <cell r="W26">
            <v>162.18934926700004</v>
          </cell>
          <cell r="X26">
            <v>-42.800000000000004</v>
          </cell>
          <cell r="Y26">
            <v>108.28934926700001</v>
          </cell>
          <cell r="Z26">
            <v>-129.94340000000003</v>
          </cell>
          <cell r="AA26">
            <v>-10.554050732999999</v>
          </cell>
          <cell r="AC26">
            <v>0</v>
          </cell>
        </row>
        <row r="27">
          <cell r="J27" t="str">
            <v>Non NT&amp;T Recharges into SO*</v>
          </cell>
          <cell r="K27">
            <v>12.4</v>
          </cell>
          <cell r="L27">
            <v>7.9822799999999994</v>
          </cell>
          <cell r="M27">
            <v>-4.417720000000001</v>
          </cell>
          <cell r="S27">
            <v>10.853797999999999</v>
          </cell>
          <cell r="T27">
            <v>-12.4</v>
          </cell>
          <cell r="U27">
            <v>-1.546202000000001</v>
          </cell>
          <cell r="W27">
            <v>0</v>
          </cell>
          <cell r="X27">
            <v>0</v>
          </cell>
          <cell r="Y27">
            <v>10.853797999999999</v>
          </cell>
          <cell r="Z27">
            <v>-12.4</v>
          </cell>
          <cell r="AA27">
            <v>-1.546202000000001</v>
          </cell>
          <cell r="AC27">
            <v>0</v>
          </cell>
        </row>
        <row r="28">
          <cell r="J28" t="str">
            <v>NT&amp;T Impact</v>
          </cell>
          <cell r="K28">
            <v>209.74340000000001</v>
          </cell>
          <cell r="L28">
            <v>177.07440362</v>
          </cell>
          <cell r="M28">
            <v>-32.66899638000001</v>
          </cell>
          <cell r="S28">
            <v>201.28895126700004</v>
          </cell>
          <cell r="T28">
            <v>-209.74340000000001</v>
          </cell>
          <cell r="U28">
            <v>-8.4544487329999978</v>
          </cell>
          <cell r="W28">
            <v>162.18934926700004</v>
          </cell>
          <cell r="X28">
            <v>-42.800000000000004</v>
          </cell>
          <cell r="Y28">
            <v>97.435551267000008</v>
          </cell>
          <cell r="Z28">
            <v>-117.54340000000002</v>
          </cell>
          <cell r="AA28">
            <v>-9.0078487329999977</v>
          </cell>
          <cell r="AC28">
            <v>11.653399999999998</v>
          </cell>
        </row>
        <row r="29">
          <cell r="J29" t="str">
            <v>*NB presumes Ofgem allows increased SO recharges</v>
          </cell>
        </row>
        <row r="31">
          <cell r="J31" t="str">
            <v>LDZ System Balancing - Gas Costs</v>
          </cell>
          <cell r="K31">
            <v>52.5</v>
          </cell>
          <cell r="L31">
            <v>46</v>
          </cell>
          <cell r="M31">
            <v>-6.5</v>
          </cell>
          <cell r="N31">
            <v>1</v>
          </cell>
          <cell r="O31">
            <v>0</v>
          </cell>
          <cell r="P31" t="str">
            <v>unlimited</v>
          </cell>
          <cell r="Q31" t="str">
            <v>unlimited</v>
          </cell>
          <cell r="S31">
            <v>46</v>
          </cell>
          <cell r="T31">
            <v>-52.5</v>
          </cell>
          <cell r="U31">
            <v>-6.5</v>
          </cell>
          <cell r="W31">
            <v>46</v>
          </cell>
          <cell r="X31">
            <v>0</v>
          </cell>
          <cell r="Y31">
            <v>46</v>
          </cell>
          <cell r="Z31">
            <v>-52.5</v>
          </cell>
          <cell r="AA31">
            <v>-6.5</v>
          </cell>
          <cell r="AC31">
            <v>0</v>
          </cell>
          <cell r="AD31" t="str">
            <v>Pricing proposals based on incentive performance</v>
          </cell>
        </row>
        <row r="32">
          <cell r="J32" t="str">
            <v xml:space="preserve"> </v>
          </cell>
        </row>
      </sheetData>
      <sheetData sheetId="7" refreshError="1"/>
      <sheetData sheetId="8"/>
      <sheetData sheetId="9" refreshError="1">
        <row r="1">
          <cell r="A1" t="str">
            <v>LEVEL 2 - Opex Sensitivities</v>
          </cell>
          <cell r="J1" t="str">
            <v>DRAFT VIEW AS AT 14/6/02</v>
          </cell>
        </row>
        <row r="3">
          <cell r="F3" t="str">
            <v>Expected</v>
          </cell>
          <cell r="H3" t="str">
            <v>Maximum</v>
          </cell>
          <cell r="J3" t="str">
            <v>Minimum</v>
          </cell>
          <cell r="K3" t="str">
            <v>Basis</v>
          </cell>
        </row>
        <row r="6">
          <cell r="A6" t="str">
            <v>Potential Upside</v>
          </cell>
        </row>
        <row r="8">
          <cell r="A8" t="str">
            <v>Storage Operating Margins  (s.t. SO Incentive)</v>
          </cell>
          <cell r="F8">
            <v>3.1</v>
          </cell>
          <cell r="H8">
            <v>3.9</v>
          </cell>
          <cell r="J8">
            <v>2.6</v>
          </cell>
          <cell r="K8" t="str">
            <v xml:space="preserve">Reduced requirements for Storage in 2002/3. Space only service secured at Rough and Hornsea. Overruns were overbudgeted </v>
          </cell>
        </row>
        <row r="9">
          <cell r="A9" t="str">
            <v>Storage Top Up/SIU</v>
          </cell>
          <cell r="F9">
            <v>3</v>
          </cell>
          <cell r="H9">
            <v>3.2</v>
          </cell>
          <cell r="J9">
            <v>0.1</v>
          </cell>
          <cell r="K9" t="str">
            <v>Calculation methodology changed from undiversified to diversified load curve. Also higher than expected shipper bookings</v>
          </cell>
        </row>
        <row r="10">
          <cell r="A10" t="str">
            <v>Manpower reduction- restructure &amp; vacancy levels</v>
          </cell>
          <cell r="F10">
            <v>0.32599999999999996</v>
          </cell>
          <cell r="H10">
            <v>0.42599999999999993</v>
          </cell>
          <cell r="J10">
            <v>2.9999999999999971E-2</v>
          </cell>
        </row>
        <row r="11">
          <cell r="A11" t="str">
            <v xml:space="preserve">Manpower capitalisation Ulyssess staff costs </v>
          </cell>
          <cell r="F11">
            <v>0.7</v>
          </cell>
          <cell r="H11">
            <v>0.7</v>
          </cell>
          <cell r="J11">
            <v>0.5</v>
          </cell>
          <cell r="K11" t="str">
            <v xml:space="preserve">Implementation of revised accounting policy </v>
          </cell>
        </row>
        <row r="12">
          <cell r="A12" t="str">
            <v>Process and Gas Quality</v>
          </cell>
          <cell r="F12">
            <v>0.4</v>
          </cell>
          <cell r="H12">
            <v>0.5</v>
          </cell>
          <cell r="J12">
            <v>0.1</v>
          </cell>
          <cell r="K12" t="str">
            <v>Drop in workload on compressor baselining. Also reduction in gas mixture costs on FWACV kit calibration.</v>
          </cell>
        </row>
        <row r="13">
          <cell r="F13">
            <v>7.5259999999999998</v>
          </cell>
          <cell r="H13">
            <v>8.7259999999999991</v>
          </cell>
          <cell r="J13">
            <v>3.33</v>
          </cell>
        </row>
        <row r="14">
          <cell r="F14">
            <v>4.8089456869009582E-2</v>
          </cell>
          <cell r="H14">
            <v>5.5757188498402548E-2</v>
          </cell>
          <cell r="J14">
            <v>2.1277955271565497E-2</v>
          </cell>
        </row>
        <row r="15">
          <cell r="A15" t="str">
            <v>Potential Downside</v>
          </cell>
        </row>
        <row r="17">
          <cell r="A17" t="str">
            <v>SO Shrinkage Price (s.t. SO Incentive)</v>
          </cell>
          <cell r="F17">
            <v>2.7</v>
          </cell>
          <cell r="H17">
            <v>-4.0999999999999996</v>
          </cell>
          <cell r="J17">
            <v>5.4</v>
          </cell>
          <cell r="K17" t="str">
            <v>Current view of market (max) Increase in price Oct - Mar (Exp)</v>
          </cell>
        </row>
        <row r="18">
          <cell r="A18" t="str">
            <v>SO Shrinkage Volume (s.t. SO Incentive)</v>
          </cell>
          <cell r="F18">
            <v>-4.7</v>
          </cell>
          <cell r="H18">
            <v>-8.1</v>
          </cell>
          <cell r="J18">
            <v>-4.7</v>
          </cell>
          <cell r="K18" t="str">
            <v>Based on Compressor Usage in 2001&amp; current trend UAG levels</v>
          </cell>
        </row>
        <row r="19">
          <cell r="A19" t="str">
            <v xml:space="preserve"> </v>
          </cell>
          <cell r="F19">
            <v>-2</v>
          </cell>
          <cell r="H19">
            <v>-12.2</v>
          </cell>
          <cell r="J19">
            <v>0.7</v>
          </cell>
        </row>
        <row r="20">
          <cell r="A20" t="str">
            <v>Crop compensation</v>
          </cell>
          <cell r="F20">
            <v>-0.1</v>
          </cell>
          <cell r="H20">
            <v>-0.4</v>
          </cell>
          <cell r="J20">
            <v>0.2</v>
          </cell>
          <cell r="K20" t="str">
            <v>Based on current run rate of expenditure</v>
          </cell>
        </row>
        <row r="21">
          <cell r="A21" t="str">
            <v>Quarry Compensation</v>
          </cell>
          <cell r="F21">
            <v>-0.2</v>
          </cell>
          <cell r="H21">
            <v>-1.4</v>
          </cell>
          <cell r="J21">
            <v>0</v>
          </cell>
          <cell r="K21" t="str">
            <v>Claim close to settlement (£0.2m Whitemoor Haye).</v>
          </cell>
        </row>
        <row r="22">
          <cell r="A22" t="str">
            <v>Contamination Compensation Claim</v>
          </cell>
          <cell r="F22">
            <v>0</v>
          </cell>
          <cell r="H22">
            <v>-2.5</v>
          </cell>
          <cell r="J22">
            <v>0</v>
          </cell>
          <cell r="K22" t="str">
            <v>Contamination caused plant shutdown of 3rd Party - claim now considered less likely.</v>
          </cell>
        </row>
        <row r="23">
          <cell r="A23" t="str">
            <v>Mawdesley to Warrington - Barrier Claim</v>
          </cell>
          <cell r="F23">
            <v>-0.3</v>
          </cell>
          <cell r="H23">
            <v>-0.45</v>
          </cell>
          <cell r="J23">
            <v>0</v>
          </cell>
          <cell r="K23" t="str">
            <v xml:space="preserve">Case currently going to Appeal (June). Commercial settlement expected to cover plaintiffs costs </v>
          </cell>
        </row>
        <row r="24">
          <cell r="A24" t="str">
            <v>Peterhead Power Station - Offtake</v>
          </cell>
          <cell r="F24">
            <v>0</v>
          </cell>
          <cell r="H24">
            <v>-0.1</v>
          </cell>
          <cell r="J24">
            <v>0</v>
          </cell>
          <cell r="K24" t="str">
            <v>Claim notified by telephone re service obligations unfulfilled. Considered unlikely to materialise as a claim.</v>
          </cell>
        </row>
        <row r="25">
          <cell r="A25" t="str">
            <v>ARCA Compensation</v>
          </cell>
          <cell r="F25">
            <v>-0.7</v>
          </cell>
          <cell r="H25">
            <v>-0.7</v>
          </cell>
          <cell r="J25">
            <v>-0.68799999999999994</v>
          </cell>
          <cell r="K25" t="str">
            <v xml:space="preserve">Damhead Creak 0.7m written off. ARCA commitment discharged </v>
          </cell>
        </row>
        <row r="26">
          <cell r="A26" t="str">
            <v>Feasibility Study - write-offs</v>
          </cell>
          <cell r="F26">
            <v>0</v>
          </cell>
          <cell r="H26">
            <v>-0.9</v>
          </cell>
          <cell r="J26">
            <v>0</v>
          </cell>
          <cell r="K26" t="str">
            <v>Max excludes £1.9m Ryther to Scunthorpe potential asset disposal</v>
          </cell>
        </row>
        <row r="27">
          <cell r="A27" t="str">
            <v>Kings Lynn to Wisbech uprating feasibility</v>
          </cell>
          <cell r="F27">
            <v>0</v>
          </cell>
          <cell r="H27">
            <v>-1</v>
          </cell>
          <cell r="J27">
            <v>0</v>
          </cell>
          <cell r="K27" t="str">
            <v>20% possibility of not being able to Update, requiring write-off .</v>
          </cell>
        </row>
        <row r="28">
          <cell r="A28" t="str">
            <v>Langage Exposure</v>
          </cell>
          <cell r="F28">
            <v>0</v>
          </cell>
          <cell r="H28">
            <v>-1</v>
          </cell>
          <cell r="J28">
            <v>0</v>
          </cell>
          <cell r="K28" t="str">
            <v>current exposure if project does not go ahead</v>
          </cell>
        </row>
        <row r="29">
          <cell r="A29" t="str">
            <v>Pipelines &amp; AGI Mtce</v>
          </cell>
          <cell r="F29">
            <v>-0.2</v>
          </cell>
          <cell r="H29">
            <v>-0.2</v>
          </cell>
          <cell r="J29">
            <v>-0.2</v>
          </cell>
          <cell r="K29" t="str">
            <v>Increased costs associated with local gas treatment up to new contract date with Orbital. Also  MIMs nameplate capture.</v>
          </cell>
        </row>
        <row r="30">
          <cell r="A30" t="str">
            <v>Compressor breakdowns/projects</v>
          </cell>
          <cell r="F30">
            <v>-0.3</v>
          </cell>
          <cell r="H30">
            <v>-0.7</v>
          </cell>
          <cell r="J30">
            <v>-0.3</v>
          </cell>
          <cell r="K30" t="str">
            <v>Teeside and Easington contracts underbudgeted. General increase in repairs and maintenance expenditure run rate.</v>
          </cell>
        </row>
        <row r="31">
          <cell r="A31" t="str">
            <v>Gemini</v>
          </cell>
          <cell r="F31">
            <v>-0.7</v>
          </cell>
          <cell r="H31">
            <v>-0.95599999999999996</v>
          </cell>
          <cell r="J31">
            <v>-0.7</v>
          </cell>
          <cell r="K31" t="str">
            <v>not budgeted high probability of occurring</v>
          </cell>
        </row>
        <row r="32">
          <cell r="A32" t="str">
            <v>Audit Fees</v>
          </cell>
          <cell r="F32">
            <v>-0.5</v>
          </cell>
          <cell r="H32">
            <v>-0.5</v>
          </cell>
          <cell r="J32">
            <v>-0.5</v>
          </cell>
          <cell r="K32" t="str">
            <v>New FoC &amp; incentive audit requirements</v>
          </cell>
        </row>
        <row r="33">
          <cell r="A33" t="str">
            <v>Constrained LNG</v>
          </cell>
          <cell r="F33">
            <v>-6.6</v>
          </cell>
          <cell r="H33">
            <v>-6.6</v>
          </cell>
          <cell r="J33">
            <v>-6.6</v>
          </cell>
          <cell r="K33" t="str">
            <v>Change in accounting treatment from negative income to Opex</v>
          </cell>
        </row>
        <row r="34">
          <cell r="A34" t="str">
            <v>Telemetry Telecoms</v>
          </cell>
          <cell r="F34">
            <v>-0.2</v>
          </cell>
          <cell r="H34">
            <v>-0.3</v>
          </cell>
          <cell r="J34">
            <v>0.2</v>
          </cell>
          <cell r="K34" t="str">
            <v>Delay in Ulysses</v>
          </cell>
        </row>
        <row r="35">
          <cell r="A35" t="str">
            <v>Other Revenue</v>
          </cell>
          <cell r="F35">
            <v>-0.5</v>
          </cell>
          <cell r="H35">
            <v>-0.5</v>
          </cell>
          <cell r="J35">
            <v>0</v>
          </cell>
          <cell r="K35" t="str">
            <v>General performance initiatives at risk (e.g. frugality)</v>
          </cell>
        </row>
        <row r="36">
          <cell r="A36" t="str">
            <v xml:space="preserve"> </v>
          </cell>
          <cell r="F36">
            <v>-12.299999999999999</v>
          </cell>
          <cell r="H36">
            <v>-30.405999999999995</v>
          </cell>
          <cell r="J36">
            <v>-7.887999999999999</v>
          </cell>
        </row>
        <row r="37">
          <cell r="F37">
            <v>-7.8594249201277944E-2</v>
          </cell>
          <cell r="H37">
            <v>-0.1942875399361022</v>
          </cell>
          <cell r="J37">
            <v>-5.0402555910543122E-2</v>
          </cell>
        </row>
        <row r="39">
          <cell r="A39" t="str">
            <v xml:space="preserve">Net Potential Impact </v>
          </cell>
          <cell r="F39">
            <v>-4.7739999999999991</v>
          </cell>
          <cell r="H39">
            <v>-21.679999999999996</v>
          </cell>
          <cell r="J39">
            <v>-4.5579999999999989</v>
          </cell>
        </row>
        <row r="40">
          <cell r="F40">
            <v>-3.0504792332268365E-2</v>
          </cell>
          <cell r="H40">
            <v>-0.13853035143769965</v>
          </cell>
          <cell r="J40">
            <v>-2.9124600638977628E-2</v>
          </cell>
        </row>
        <row r="42">
          <cell r="A42" t="str">
            <v>Budget Transfers</v>
          </cell>
        </row>
        <row r="44">
          <cell r="A44" t="str">
            <v>Manpower transferred out to Network Policy (WMid)</v>
          </cell>
          <cell r="F44">
            <v>0.27400000000000002</v>
          </cell>
          <cell r="H44">
            <v>0.27400000000000002</v>
          </cell>
          <cell r="J44">
            <v>0.27400000000000002</v>
          </cell>
          <cell r="K44" t="str">
            <v>out</v>
          </cell>
        </row>
        <row r="45">
          <cell r="A45" t="str">
            <v>Budget transfers out connected with the Offtake transfer</v>
          </cell>
          <cell r="F45">
            <v>0.8</v>
          </cell>
          <cell r="H45">
            <v>0.8</v>
          </cell>
          <cell r="J45">
            <v>0.8</v>
          </cell>
          <cell r="K45" t="str">
            <v>out</v>
          </cell>
        </row>
        <row r="46">
          <cell r="A46" t="str">
            <v>Advantica R&amp;D spend transferred in from LTO</v>
          </cell>
          <cell r="F46">
            <v>-0.25</v>
          </cell>
          <cell r="H46">
            <v>-0.3</v>
          </cell>
          <cell r="J46">
            <v>-0.3</v>
          </cell>
          <cell r="K46" t="str">
            <v>in</v>
          </cell>
        </row>
        <row r="48">
          <cell r="A48" t="str">
            <v>Total Impact including transfers</v>
          </cell>
          <cell r="F48">
            <v>-3.9499999999999993</v>
          </cell>
          <cell r="H48">
            <v>-20.905999999999995</v>
          </cell>
          <cell r="J48">
            <v>-3.7839999999999989</v>
          </cell>
        </row>
        <row r="49">
          <cell r="F49">
            <v>-2.5239616613418527E-2</v>
          </cell>
          <cell r="H49">
            <v>-0.13358466453674117</v>
          </cell>
          <cell r="J49">
            <v>-2.4178913738019163E-2</v>
          </cell>
        </row>
      </sheetData>
      <sheetData sheetId="10" refreshError="1">
        <row r="1">
          <cell r="A1" t="str">
            <v>Level 2 - Opex Analysis Objective (Accountablility)</v>
          </cell>
          <cell r="O1" t="str">
            <v>Month Ended 31 May 2002</v>
          </cell>
        </row>
        <row r="3">
          <cell r="E3" t="str">
            <v>Full Year</v>
          </cell>
          <cell r="I3" t="str">
            <v>Performance Year to Date</v>
          </cell>
        </row>
        <row r="4">
          <cell r="A4" t="str">
            <v>Expenditure (£000's)</v>
          </cell>
          <cell r="C4" t="str">
            <v>Accountable Manager</v>
          </cell>
          <cell r="D4" t="str">
            <v>Finance              Support</v>
          </cell>
          <cell r="E4" t="str">
            <v>Original  Budget
2003</v>
          </cell>
          <cell r="F4" t="str">
            <v>Latest Forecast 2003</v>
          </cell>
          <cell r="G4" t="str">
            <v>APRIL       Forecast     2001</v>
          </cell>
          <cell r="I4" t="str">
            <v>Actuals</v>
          </cell>
          <cell r="J4" t="str">
            <v>Original Budget</v>
          </cell>
          <cell r="K4" t="str">
            <v>Forecast</v>
          </cell>
          <cell r="L4" t="str">
            <v>Variance to Original Budget</v>
          </cell>
          <cell r="M4" t="str">
            <v>Variance to          Forecast</v>
          </cell>
          <cell r="O4" t="str">
            <v>Comments</v>
          </cell>
        </row>
        <row r="6">
          <cell r="A6" t="str">
            <v>Employee Costs</v>
          </cell>
          <cell r="B6">
            <v>0</v>
          </cell>
          <cell r="C6" t="str">
            <v>All</v>
          </cell>
          <cell r="D6" t="str">
            <v>JM/SPP</v>
          </cell>
          <cell r="E6">
            <v>30068.926350000005</v>
          </cell>
          <cell r="F6">
            <v>29687</v>
          </cell>
          <cell r="G6">
            <v>16140</v>
          </cell>
          <cell r="I6">
            <v>4658.4384999999993</v>
          </cell>
          <cell r="J6">
            <v>5070.8308399999987</v>
          </cell>
          <cell r="K6">
            <v>5070.8308399999987</v>
          </cell>
          <cell r="L6">
            <v>412.39233999999942</v>
          </cell>
          <cell r="M6">
            <v>412.39233999999942</v>
          </cell>
          <cell r="O6" t="str">
            <v>Lower than budgeted FTE's - £0.3m and  T&amp;S budget phasing £0.1m underspend.  Full year and phased forecast to be updated for June QRM to reflect latest manpower profile.</v>
          </cell>
        </row>
        <row r="7">
          <cell r="A7" t="str">
            <v>Agency</v>
          </cell>
          <cell r="B7">
            <v>0</v>
          </cell>
          <cell r="C7" t="str">
            <v>All</v>
          </cell>
          <cell r="E7">
            <v>985.60004000000004</v>
          </cell>
          <cell r="F7">
            <v>1004</v>
          </cell>
          <cell r="G7">
            <v>648</v>
          </cell>
          <cell r="I7">
            <v>164.35167999999999</v>
          </cell>
          <cell r="J7">
            <v>206.15933999999999</v>
          </cell>
          <cell r="K7">
            <v>206.15933999999999</v>
          </cell>
          <cell r="L7">
            <v>41.807659999999998</v>
          </cell>
          <cell r="M7">
            <v>41.807659999999998</v>
          </cell>
          <cell r="O7" t="str">
            <v/>
          </cell>
        </row>
        <row r="8">
          <cell r="A8" t="str">
            <v>Capitalisation of Salaries</v>
          </cell>
          <cell r="B8">
            <v>0</v>
          </cell>
          <cell r="C8" t="str">
            <v>Peter Roberts</v>
          </cell>
          <cell r="D8" t="str">
            <v>Gary Adams</v>
          </cell>
          <cell r="E8">
            <v>-2644.6919400000006</v>
          </cell>
          <cell r="F8">
            <v>-3296</v>
          </cell>
          <cell r="G8">
            <v>-1835</v>
          </cell>
          <cell r="I8">
            <v>-508.00646</v>
          </cell>
          <cell r="J8">
            <v>-455.77759999999995</v>
          </cell>
          <cell r="K8">
            <v>-455.77759999999995</v>
          </cell>
          <cell r="L8">
            <v>52.228860000000054</v>
          </cell>
          <cell r="M8">
            <v>52.228860000000054</v>
          </cell>
          <cell r="O8" t="str">
            <v>Ulysses salary capitlisation carried out in line with revised Accounting Policy.</v>
          </cell>
        </row>
        <row r="9">
          <cell r="O9" t="str">
            <v/>
          </cell>
        </row>
        <row r="10">
          <cell r="A10" t="str">
            <v>Total Employee Costs</v>
          </cell>
          <cell r="E10">
            <v>28409.834450000006</v>
          </cell>
          <cell r="F10">
            <v>27395</v>
          </cell>
          <cell r="G10">
            <v>14953</v>
          </cell>
          <cell r="I10">
            <v>4314.7837199999994</v>
          </cell>
          <cell r="J10">
            <v>4821.2125799999985</v>
          </cell>
          <cell r="K10">
            <v>4821.2125799999985</v>
          </cell>
          <cell r="L10">
            <v>506.42885999999947</v>
          </cell>
          <cell r="M10">
            <v>506.42885999999947</v>
          </cell>
          <cell r="O10" t="str">
            <v/>
          </cell>
        </row>
        <row r="11">
          <cell r="O11" t="str">
            <v/>
          </cell>
        </row>
        <row r="12">
          <cell r="A12" t="str">
            <v>Compressor Fuel</v>
          </cell>
          <cell r="B12">
            <v>0</v>
          </cell>
          <cell r="C12" t="str">
            <v>Mike Gilbert</v>
          </cell>
          <cell r="E12">
            <v>52940.857934423977</v>
          </cell>
          <cell r="F12">
            <v>53637.402999999998</v>
          </cell>
          <cell r="I12">
            <v>9152.7088199999998</v>
          </cell>
          <cell r="J12">
            <v>7963.8853061321661</v>
          </cell>
          <cell r="K12">
            <v>9152.7080000000005</v>
          </cell>
          <cell r="L12">
            <v>-1188.8235138678338</v>
          </cell>
          <cell r="M12">
            <v>-8.1999999929394107E-4</v>
          </cell>
          <cell r="O12" t="str">
            <v>Higher than budgeted volumes £1.8m , investigations suggest the reason is due to interconnector on full export to avoid capacity buybacks.  Overspend offset by favourable price variance of £0.6m.  Latest forecast reflects May variances.</v>
          </cell>
        </row>
        <row r="13">
          <cell r="A13" t="str">
            <v>CV Shrinkage</v>
          </cell>
          <cell r="B13">
            <v>0</v>
          </cell>
          <cell r="C13" t="str">
            <v>Mike Gilbert</v>
          </cell>
          <cell r="E13">
            <v>1417.7017245082234</v>
          </cell>
          <cell r="F13">
            <v>349.697</v>
          </cell>
          <cell r="I13">
            <v>-69.3065</v>
          </cell>
          <cell r="J13">
            <v>216.03840580843297</v>
          </cell>
          <cell r="K13">
            <v>-69.306460000000001</v>
          </cell>
          <cell r="L13">
            <v>285.34490580843294</v>
          </cell>
          <cell r="M13">
            <v>3.9999999998485691E-5</v>
          </cell>
          <cell r="O13" t="str">
            <v>Mitigation strategies by Area Control Centres £0.2m and savings on price £0.1m.  Latest forecast reflects May YTD variances.</v>
          </cell>
        </row>
        <row r="14">
          <cell r="A14" t="str">
            <v>UAG</v>
          </cell>
          <cell r="B14">
            <v>0</v>
          </cell>
          <cell r="C14" t="str">
            <v>Mark McGill</v>
          </cell>
          <cell r="E14">
            <v>15334.81507407869</v>
          </cell>
          <cell r="F14">
            <v>17772.216</v>
          </cell>
          <cell r="I14">
            <v>4159.3334400000003</v>
          </cell>
          <cell r="J14">
            <v>2807.605079278987</v>
          </cell>
          <cell r="K14">
            <v>4159.3329999999996</v>
          </cell>
          <cell r="L14">
            <v>-1351.7283607210134</v>
          </cell>
          <cell r="M14">
            <v>-4.400000007080962E-4</v>
          </cell>
          <cell r="O14" t="str">
            <v>Higher than budgeted volumes £1.6m offset by favourable price variance £0.2m.  Over provision of prior year meter error resulting in a £0.3m overspend in previous month offset by reassessment of April UAG £0.3m post April financial close.  Latest forecast</v>
          </cell>
        </row>
        <row r="15">
          <cell r="O15" t="str">
            <v/>
          </cell>
        </row>
        <row r="16">
          <cell r="A16" t="str">
            <v>Total Shrinkage (exe elec comp)</v>
          </cell>
          <cell r="E16">
            <v>69693.374733010889</v>
          </cell>
          <cell r="F16">
            <v>71759.315999999992</v>
          </cell>
          <cell r="G16">
            <v>0</v>
          </cell>
          <cell r="I16">
            <v>13242.73576</v>
          </cell>
          <cell r="J16">
            <v>10987.528791219585</v>
          </cell>
          <cell r="K16">
            <v>13242.734540000001</v>
          </cell>
          <cell r="L16">
            <v>-2255.2069687804142</v>
          </cell>
          <cell r="M16">
            <v>-1.2200000000035516E-3</v>
          </cell>
          <cell r="O16" t="str">
            <v/>
          </cell>
        </row>
        <row r="17">
          <cell r="O17" t="str">
            <v/>
          </cell>
        </row>
        <row r="18">
          <cell r="A18" t="str">
            <v>Shrinkage - Elec Compressor Fuel</v>
          </cell>
          <cell r="C18" t="str">
            <v>Mark McGill</v>
          </cell>
          <cell r="E18">
            <v>542.28099999999995</v>
          </cell>
          <cell r="F18">
            <v>499.61500000000001</v>
          </cell>
          <cell r="I18">
            <v>91.220669999999998</v>
          </cell>
          <cell r="J18">
            <v>44.136000000000003</v>
          </cell>
          <cell r="K18">
            <v>92.594999999999999</v>
          </cell>
          <cell r="L18">
            <v>-47.084669999999996</v>
          </cell>
          <cell r="M18">
            <v>1.3743300000000005</v>
          </cell>
          <cell r="O18" t="str">
            <v/>
          </cell>
        </row>
        <row r="19">
          <cell r="O19" t="str">
            <v/>
          </cell>
        </row>
        <row r="20">
          <cell r="A20" t="str">
            <v>Operating Margins</v>
          </cell>
          <cell r="B20">
            <v>0</v>
          </cell>
          <cell r="C20" t="str">
            <v>Mark Sutton</v>
          </cell>
          <cell r="E20">
            <v>19316.437000000002</v>
          </cell>
          <cell r="F20">
            <v>16220.644</v>
          </cell>
          <cell r="I20">
            <v>2638.5270800000003</v>
          </cell>
          <cell r="J20">
            <v>2863.2469999999998</v>
          </cell>
          <cell r="K20">
            <v>2722.2269999999999</v>
          </cell>
          <cell r="L20">
            <v>224.71991999999955</v>
          </cell>
          <cell r="M20">
            <v>83.699919999999565</v>
          </cell>
          <cell r="O20" t="str">
            <v>Budget variance due to lower than expected volumes and price for Operating Margins.  Forecast underspend due to  one off payment to shipper now due in June.</v>
          </cell>
        </row>
        <row r="21">
          <cell r="A21" t="str">
            <v>SIU</v>
          </cell>
          <cell r="B21">
            <v>0</v>
          </cell>
          <cell r="C21" t="str">
            <v>Mark Sutton</v>
          </cell>
          <cell r="E21">
            <v>2480.5050000000001</v>
          </cell>
          <cell r="F21">
            <v>2422.5819999999999</v>
          </cell>
          <cell r="I21">
            <v>409.28414000000004</v>
          </cell>
          <cell r="J21">
            <v>334.90199999999999</v>
          </cell>
          <cell r="K21">
            <v>406.60299999999995</v>
          </cell>
          <cell r="L21">
            <v>-74.382140000000049</v>
          </cell>
          <cell r="M21">
            <v>-2.6811400000000845</v>
          </cell>
          <cell r="O21" t="str">
            <v>Overspend occuring due to budget phasing.  Latest forecast reflects reduction in full year but increase in YTD position.</v>
          </cell>
        </row>
        <row r="22">
          <cell r="A22" t="str">
            <v>Top Up</v>
          </cell>
          <cell r="B22">
            <v>0</v>
          </cell>
          <cell r="C22" t="str">
            <v>Mike Gilbert</v>
          </cell>
          <cell r="E22">
            <v>3885.6010000000001</v>
          </cell>
          <cell r="F22">
            <v>905.98800000000006</v>
          </cell>
          <cell r="I22">
            <v>158.99733000000015</v>
          </cell>
          <cell r="J22">
            <v>690.83399999999995</v>
          </cell>
          <cell r="K22">
            <v>179.01800000000003</v>
          </cell>
          <cell r="L22">
            <v>531.8366699999998</v>
          </cell>
          <cell r="M22">
            <v>20.020669999999882</v>
          </cell>
          <cell r="O22" t="str">
            <v>Underspend against budget due to change in latest Top Up requiement.  Full year and YTD forecast reduced from budget by £3.5m due to reduction in budgeted volumes by 836Gwh offset by an estimated £0.5m cost on loss of sale of surplus Top Up gas yields.</v>
          </cell>
        </row>
        <row r="23">
          <cell r="A23" t="str">
            <v>CLNG</v>
          </cell>
          <cell r="B23">
            <v>0</v>
          </cell>
          <cell r="C23" t="str">
            <v>Mark Sutton</v>
          </cell>
          <cell r="E23">
            <v>0</v>
          </cell>
          <cell r="F23">
            <v>6601.1239999999998</v>
          </cell>
          <cell r="I23">
            <v>1005.771</v>
          </cell>
          <cell r="J23">
            <v>0</v>
          </cell>
          <cell r="K23">
            <v>1005.771</v>
          </cell>
          <cell r="L23">
            <v>-1005.771</v>
          </cell>
          <cell r="M23">
            <v>0</v>
          </cell>
          <cell r="O23" t="str">
            <v>Change of accounting treatment from negative turnover to opex cost of Constrained LNG which therefore was unbudgeted.  Latest forecast updated to reflect change in treatment.</v>
          </cell>
        </row>
        <row r="24">
          <cell r="A24" t="str">
            <v>Storage Stock Movement Charge</v>
          </cell>
          <cell r="B24">
            <v>0</v>
          </cell>
          <cell r="C24" t="str">
            <v>Mark Sutton</v>
          </cell>
          <cell r="E24">
            <v>0</v>
          </cell>
          <cell r="F24">
            <v>0</v>
          </cell>
          <cell r="I24">
            <v>0</v>
          </cell>
          <cell r="J24">
            <v>0</v>
          </cell>
          <cell r="K24">
            <v>0</v>
          </cell>
          <cell r="L24">
            <v>0</v>
          </cell>
          <cell r="M24">
            <v>0</v>
          </cell>
          <cell r="O24" t="str">
            <v/>
          </cell>
        </row>
        <row r="25">
          <cell r="O25" t="str">
            <v/>
          </cell>
        </row>
        <row r="26">
          <cell r="A26" t="str">
            <v>Total Storage</v>
          </cell>
          <cell r="E26">
            <v>25682.543000000001</v>
          </cell>
          <cell r="F26">
            <v>26150.338</v>
          </cell>
          <cell r="G26">
            <v>0</v>
          </cell>
          <cell r="I26">
            <v>4212.5795500000004</v>
          </cell>
          <cell r="J26">
            <v>3888.9829999999997</v>
          </cell>
          <cell r="K26">
            <v>4313.6189999999997</v>
          </cell>
          <cell r="L26">
            <v>-323.59655000000066</v>
          </cell>
          <cell r="M26">
            <v>101.03944999999936</v>
          </cell>
          <cell r="O26" t="str">
            <v/>
          </cell>
        </row>
        <row r="27">
          <cell r="O27" t="str">
            <v/>
          </cell>
        </row>
        <row r="28">
          <cell r="A28" t="str">
            <v>Telemetry Telecomms costs</v>
          </cell>
          <cell r="B28">
            <v>0</v>
          </cell>
          <cell r="C28" t="str">
            <v>Gloria Cruse</v>
          </cell>
          <cell r="E28">
            <v>1790</v>
          </cell>
          <cell r="F28">
            <v>1601</v>
          </cell>
          <cell r="I28">
            <v>413.05680000000001</v>
          </cell>
          <cell r="J28">
            <v>373.39134000000001</v>
          </cell>
          <cell r="K28">
            <v>373.39134000000001</v>
          </cell>
          <cell r="L28">
            <v>-39.665459999999996</v>
          </cell>
          <cell r="M28">
            <v>-39.665459999999996</v>
          </cell>
          <cell r="O28" t="str">
            <v/>
          </cell>
        </row>
        <row r="29">
          <cell r="A29" t="str">
            <v>Ulysses Telemetry</v>
          </cell>
          <cell r="B29">
            <v>0</v>
          </cell>
          <cell r="C29" t="str">
            <v>Peter Roberts</v>
          </cell>
          <cell r="E29">
            <v>125</v>
          </cell>
          <cell r="F29">
            <v>240</v>
          </cell>
          <cell r="I29">
            <v>0</v>
          </cell>
          <cell r="J29">
            <v>0</v>
          </cell>
          <cell r="K29">
            <v>0</v>
          </cell>
          <cell r="L29">
            <v>0</v>
          </cell>
          <cell r="M29">
            <v>0</v>
          </cell>
          <cell r="O29" t="str">
            <v/>
          </cell>
        </row>
        <row r="30">
          <cell r="A30" t="str">
            <v>Consultancy Legal &amp; Prof.</v>
          </cell>
          <cell r="B30">
            <v>0</v>
          </cell>
          <cell r="C30" t="str">
            <v>All</v>
          </cell>
          <cell r="E30">
            <v>1373.3637099999999</v>
          </cell>
          <cell r="F30">
            <v>1873</v>
          </cell>
          <cell r="I30">
            <v>251.87086000000002</v>
          </cell>
          <cell r="J30">
            <v>223.97265999999999</v>
          </cell>
          <cell r="K30">
            <v>223.97265999999999</v>
          </cell>
          <cell r="L30">
            <v>-27.898200000000031</v>
          </cell>
          <cell r="M30">
            <v>-27.898200000000031</v>
          </cell>
          <cell r="O30" t="str">
            <v/>
          </cell>
        </row>
        <row r="31">
          <cell r="A31" t="str">
            <v>Advantica</v>
          </cell>
          <cell r="B31">
            <v>0</v>
          </cell>
          <cell r="C31" t="str">
            <v>Mark McGill</v>
          </cell>
          <cell r="E31">
            <v>4730.3747999999996</v>
          </cell>
          <cell r="F31">
            <v>4730.3747999999996</v>
          </cell>
          <cell r="I31">
            <v>674.93770999999992</v>
          </cell>
          <cell r="J31">
            <v>777.32060000000001</v>
          </cell>
          <cell r="K31">
            <v>777.32060000000001</v>
          </cell>
          <cell r="L31">
            <v>102.38289000000009</v>
          </cell>
          <cell r="M31">
            <v>102.38289000000009</v>
          </cell>
          <cell r="O31" t="str">
            <v>Actual spend against evenly phased budget supplied by Advantica.</v>
          </cell>
        </row>
        <row r="32">
          <cell r="A32" t="str">
            <v xml:space="preserve">Compressors &amp; Terminals </v>
          </cell>
          <cell r="B32">
            <v>0</v>
          </cell>
          <cell r="C32" t="str">
            <v>Peter Roberts</v>
          </cell>
          <cell r="E32">
            <v>6616.0568999999996</v>
          </cell>
          <cell r="F32">
            <v>7216</v>
          </cell>
          <cell r="I32">
            <v>913.52437999999984</v>
          </cell>
          <cell r="J32">
            <v>641.33148000000006</v>
          </cell>
          <cell r="K32">
            <v>641.33148000000006</v>
          </cell>
          <cell r="L32">
            <v>-272.19289999999978</v>
          </cell>
          <cell r="M32">
            <v>-272.19289999999978</v>
          </cell>
          <cell r="O32" t="str">
            <v>C&amp;T site budgets overspent by £0.2m including £1.0m on site environmental compliance and £0.1m on site electricity.  Review of electricity charges ongoing to identify standard charges to improve forecast accuracy.</v>
          </cell>
        </row>
        <row r="33">
          <cell r="A33" t="str">
            <v>C&amp;T Breakdowns</v>
          </cell>
          <cell r="B33">
            <v>0</v>
          </cell>
          <cell r="C33" t="str">
            <v>Peter Roberts</v>
          </cell>
          <cell r="E33">
            <v>1300</v>
          </cell>
          <cell r="F33">
            <v>1300</v>
          </cell>
          <cell r="I33">
            <v>77.7</v>
          </cell>
          <cell r="J33">
            <v>41.8</v>
          </cell>
          <cell r="K33">
            <v>41.8</v>
          </cell>
          <cell r="L33">
            <v>-35.900000000000006</v>
          </cell>
          <cell r="M33">
            <v>-35.900000000000006</v>
          </cell>
          <cell r="O33" t="str">
            <v/>
          </cell>
        </row>
        <row r="34">
          <cell r="A34" t="str">
            <v>Pipelines &amp; AGI - Projects and Mtce</v>
          </cell>
          <cell r="B34">
            <v>0</v>
          </cell>
          <cell r="C34" t="str">
            <v>Peter Roberts</v>
          </cell>
          <cell r="E34">
            <v>3557.7159100000003</v>
          </cell>
          <cell r="F34">
            <v>3558</v>
          </cell>
          <cell r="I34">
            <v>495.28161999999998</v>
          </cell>
          <cell r="J34">
            <v>421.38614000000001</v>
          </cell>
          <cell r="K34">
            <v>421.38614000000001</v>
          </cell>
          <cell r="L34">
            <v>-73.895479999999964</v>
          </cell>
          <cell r="M34">
            <v>-73.895479999999964</v>
          </cell>
          <cell r="O34" t="str">
            <v/>
          </cell>
        </row>
        <row r="35">
          <cell r="A35" t="str">
            <v>Crop &amp; Quarry Compensation</v>
          </cell>
          <cell r="B35">
            <v>0</v>
          </cell>
          <cell r="C35" t="str">
            <v>Peter Roberts</v>
          </cell>
          <cell r="E35">
            <v>1900</v>
          </cell>
          <cell r="F35">
            <v>2400</v>
          </cell>
          <cell r="I35">
            <v>259.49223000000001</v>
          </cell>
          <cell r="J35">
            <v>120</v>
          </cell>
          <cell r="K35">
            <v>120</v>
          </cell>
          <cell r="L35">
            <v>-139.49223000000001</v>
          </cell>
          <cell r="M35">
            <v>-139.49223000000001</v>
          </cell>
          <cell r="O35" t="str">
            <v>Improved information capture resulting in variance against budget being a phasing issue. Budget phased heavily between Sept '02 and January '03 in line with previous years profile.  Increase in forecast due to £0.3m of quarry claim not included in the bud</v>
          </cell>
        </row>
        <row r="36">
          <cell r="A36" t="str">
            <v>Process &amp; Gas Quality</v>
          </cell>
          <cell r="B36">
            <v>0</v>
          </cell>
          <cell r="C36" t="str">
            <v>Peter Roberts</v>
          </cell>
          <cell r="E36">
            <v>1859.96</v>
          </cell>
          <cell r="F36">
            <v>1860</v>
          </cell>
          <cell r="I36">
            <v>303.18230000000005</v>
          </cell>
          <cell r="J36">
            <v>318.85000000000002</v>
          </cell>
          <cell r="K36">
            <v>318.85000000000002</v>
          </cell>
          <cell r="L36">
            <v>15.667699999999968</v>
          </cell>
          <cell r="M36">
            <v>15.667699999999968</v>
          </cell>
          <cell r="O36" t="str">
            <v/>
          </cell>
        </row>
        <row r="37">
          <cell r="A37" t="str">
            <v>Odorant</v>
          </cell>
          <cell r="B37">
            <v>0</v>
          </cell>
          <cell r="C37" t="str">
            <v>Peter Roberts</v>
          </cell>
          <cell r="D37" t="str">
            <v>Joanne Morton</v>
          </cell>
          <cell r="E37">
            <v>2000.0103000000001</v>
          </cell>
          <cell r="F37">
            <v>2000</v>
          </cell>
          <cell r="G37">
            <v>6348.4</v>
          </cell>
          <cell r="I37">
            <v>360.67840999999999</v>
          </cell>
          <cell r="J37">
            <v>333.33340000000004</v>
          </cell>
          <cell r="K37">
            <v>333.33340000000004</v>
          </cell>
          <cell r="L37">
            <v>-27.345009999999945</v>
          </cell>
          <cell r="M37">
            <v>-27.345009999999945</v>
          </cell>
          <cell r="O37" t="str">
            <v/>
          </cell>
        </row>
        <row r="38">
          <cell r="O38" t="str">
            <v/>
          </cell>
        </row>
        <row r="39">
          <cell r="O39" t="str">
            <v/>
          </cell>
        </row>
        <row r="40">
          <cell r="A40" t="str">
            <v>HOC &amp; Dorking</v>
          </cell>
          <cell r="B40">
            <v>0</v>
          </cell>
          <cell r="C40" t="str">
            <v>Mark McGill</v>
          </cell>
          <cell r="E40">
            <v>4849.0598300000001</v>
          </cell>
          <cell r="F40">
            <v>4849</v>
          </cell>
          <cell r="I40">
            <v>748.86959999999999</v>
          </cell>
          <cell r="J40">
            <v>813.62159999999994</v>
          </cell>
          <cell r="K40">
            <v>813.62159999999994</v>
          </cell>
          <cell r="L40">
            <v>64.751999999999953</v>
          </cell>
          <cell r="M40">
            <v>64.751999999999953</v>
          </cell>
          <cell r="O40" t="str">
            <v/>
          </cell>
        </row>
        <row r="41">
          <cell r="A41" t="str">
            <v>Hinckley 2 Building</v>
          </cell>
          <cell r="B41">
            <v>0</v>
          </cell>
          <cell r="C41" t="str">
            <v>Mark McGill</v>
          </cell>
          <cell r="E41">
            <v>927.09904000000006</v>
          </cell>
          <cell r="F41">
            <v>927</v>
          </cell>
          <cell r="I41">
            <v>148.25162</v>
          </cell>
          <cell r="J41">
            <v>148.81610000000001</v>
          </cell>
          <cell r="K41">
            <v>148.81610000000001</v>
          </cell>
          <cell r="L41">
            <v>0.5644800000000032</v>
          </cell>
          <cell r="M41">
            <v>0.5644800000000032</v>
          </cell>
          <cell r="O41" t="str">
            <v/>
          </cell>
        </row>
        <row r="42">
          <cell r="O42" t="str">
            <v/>
          </cell>
        </row>
        <row r="43">
          <cell r="A43" t="str">
            <v>Total Site Costs</v>
          </cell>
          <cell r="E43">
            <v>5776.1588700000002</v>
          </cell>
          <cell r="F43">
            <v>5776</v>
          </cell>
          <cell r="G43">
            <v>0</v>
          </cell>
          <cell r="I43">
            <v>897.12121999999999</v>
          </cell>
          <cell r="J43">
            <v>962.43769999999995</v>
          </cell>
          <cell r="K43">
            <v>962.43769999999995</v>
          </cell>
          <cell r="L43">
            <v>65.316479999999956</v>
          </cell>
          <cell r="M43">
            <v>65.316479999999956</v>
          </cell>
          <cell r="O43" t="str">
            <v/>
          </cell>
        </row>
        <row r="44">
          <cell r="O44" t="str">
            <v/>
          </cell>
        </row>
        <row r="45">
          <cell r="A45" t="str">
            <v>Pre A Form</v>
          </cell>
          <cell r="B45">
            <v>0</v>
          </cell>
          <cell r="C45" t="str">
            <v>Peter Roberts</v>
          </cell>
          <cell r="E45">
            <v>99</v>
          </cell>
          <cell r="F45">
            <v>99</v>
          </cell>
          <cell r="I45">
            <v>0</v>
          </cell>
          <cell r="J45">
            <v>0</v>
          </cell>
          <cell r="K45">
            <v>0</v>
          </cell>
          <cell r="L45">
            <v>0</v>
          </cell>
          <cell r="M45">
            <v>0</v>
          </cell>
          <cell r="O45" t="str">
            <v/>
          </cell>
        </row>
        <row r="46">
          <cell r="A46" t="str">
            <v>Office Costs</v>
          </cell>
          <cell r="B46">
            <v>0</v>
          </cell>
          <cell r="C46" t="str">
            <v>All</v>
          </cell>
          <cell r="E46">
            <v>395.82708999999994</v>
          </cell>
          <cell r="F46">
            <v>396</v>
          </cell>
          <cell r="I46">
            <v>66.965480000000042</v>
          </cell>
          <cell r="J46">
            <v>55.693469999999998</v>
          </cell>
          <cell r="K46">
            <v>55.693469999999998</v>
          </cell>
          <cell r="L46">
            <v>-11.272010000000044</v>
          </cell>
          <cell r="M46">
            <v>-11.272010000000044</v>
          </cell>
          <cell r="O46" t="str">
            <v/>
          </cell>
        </row>
        <row r="47">
          <cell r="A47" t="str">
            <v>Balancing Incentives Income</v>
          </cell>
          <cell r="B47">
            <v>0</v>
          </cell>
          <cell r="C47" t="str">
            <v>Mark Sutton</v>
          </cell>
          <cell r="E47">
            <v>0</v>
          </cell>
          <cell r="F47">
            <v>0</v>
          </cell>
          <cell r="I47">
            <v>2.2000000000000001E-4</v>
          </cell>
          <cell r="J47">
            <v>0</v>
          </cell>
          <cell r="K47">
            <v>0</v>
          </cell>
          <cell r="L47">
            <v>-2.2000000000000001E-4</v>
          </cell>
          <cell r="M47">
            <v>-2.2000000000000001E-4</v>
          </cell>
          <cell r="O47" t="str">
            <v/>
          </cell>
        </row>
        <row r="48">
          <cell r="A48" t="str">
            <v>Other Revenue Costs</v>
          </cell>
          <cell r="B48">
            <v>0</v>
          </cell>
          <cell r="C48" t="str">
            <v>All</v>
          </cell>
          <cell r="E48">
            <v>1427</v>
          </cell>
          <cell r="F48">
            <v>2686</v>
          </cell>
          <cell r="I48">
            <v>144.56460000000001</v>
          </cell>
          <cell r="J48">
            <v>206.34042999999997</v>
          </cell>
          <cell r="K48">
            <v>206.34042999999997</v>
          </cell>
          <cell r="L48">
            <v>61.775829999999956</v>
          </cell>
          <cell r="M48">
            <v>61.775829999999956</v>
          </cell>
          <cell r="O48" t="str">
            <v/>
          </cell>
        </row>
        <row r="49">
          <cell r="A49" t="str">
            <v>Residual other savings required</v>
          </cell>
          <cell r="B49">
            <v>0</v>
          </cell>
          <cell r="C49" t="str">
            <v>All</v>
          </cell>
          <cell r="E49">
            <v>-778.64300000000003</v>
          </cell>
          <cell r="F49">
            <v>0</v>
          </cell>
          <cell r="I49">
            <v>0</v>
          </cell>
          <cell r="J49">
            <v>-30</v>
          </cell>
          <cell r="K49">
            <v>-30</v>
          </cell>
          <cell r="L49">
            <v>-30</v>
          </cell>
          <cell r="M49">
            <v>-30</v>
          </cell>
          <cell r="O49" t="str">
            <v/>
          </cell>
        </row>
        <row r="50">
          <cell r="A50" t="str">
            <v>Contamination Compensation Claim</v>
          </cell>
          <cell r="B50">
            <v>0</v>
          </cell>
          <cell r="C50" t="str">
            <v>Peter Roberts</v>
          </cell>
          <cell r="E50">
            <v>0</v>
          </cell>
          <cell r="F50">
            <v>1000</v>
          </cell>
          <cell r="I50">
            <v>0</v>
          </cell>
          <cell r="J50">
            <v>0</v>
          </cell>
          <cell r="K50">
            <v>0</v>
          </cell>
          <cell r="L50">
            <v>0</v>
          </cell>
          <cell r="M50">
            <v>0</v>
          </cell>
          <cell r="O50" t="str">
            <v/>
          </cell>
        </row>
        <row r="51">
          <cell r="A51" t="str">
            <v>ARCA</v>
          </cell>
          <cell r="B51">
            <v>0</v>
          </cell>
          <cell r="C51" t="str">
            <v>Simon Griew</v>
          </cell>
          <cell r="E51">
            <v>0</v>
          </cell>
          <cell r="F51">
            <v>0</v>
          </cell>
          <cell r="I51">
            <v>688.22580000000005</v>
          </cell>
          <cell r="J51">
            <v>0</v>
          </cell>
          <cell r="K51">
            <v>0</v>
          </cell>
          <cell r="L51">
            <v>-688.22580000000005</v>
          </cell>
          <cell r="M51">
            <v>-688.22580000000005</v>
          </cell>
          <cell r="O51" t="str">
            <v>Increase in ARCA provision to full invoice value as per advice from Legal.  ARCA commitment discharged.</v>
          </cell>
        </row>
        <row r="52">
          <cell r="O52" t="str">
            <v/>
          </cell>
        </row>
        <row r="53">
          <cell r="A53" t="str">
            <v>NT&amp;T Total</v>
          </cell>
          <cell r="E53">
            <v>156499.85776301092</v>
          </cell>
          <cell r="F53">
            <v>162539.64379999999</v>
          </cell>
          <cell r="G53">
            <v>21301.4</v>
          </cell>
          <cell r="I53">
            <v>27407.921329999997</v>
          </cell>
          <cell r="J53">
            <v>24187.717591219582</v>
          </cell>
          <cell r="K53">
            <v>26916.018339999999</v>
          </cell>
          <cell r="L53">
            <v>-3220.2037387804153</v>
          </cell>
          <cell r="M53">
            <v>-491.90299000000101</v>
          </cell>
          <cell r="O53" t="str">
            <v/>
          </cell>
        </row>
        <row r="54">
          <cell r="O54" t="str">
            <v/>
          </cell>
        </row>
      </sheetData>
      <sheetData sheetId="11" refreshError="1">
        <row r="1">
          <cell r="A1" t="str">
            <v>Level 2 - Opex Analysis Objective (Accountablility)</v>
          </cell>
          <cell r="O1" t="str">
            <v>Month Ended 31 May 2002</v>
          </cell>
        </row>
        <row r="3">
          <cell r="E3" t="str">
            <v>Full Year</v>
          </cell>
          <cell r="I3" t="str">
            <v>Performance in Month</v>
          </cell>
        </row>
        <row r="4">
          <cell r="A4" t="str">
            <v>Expenditure (£000's)</v>
          </cell>
          <cell r="C4" t="str">
            <v>Accountable Manager</v>
          </cell>
          <cell r="D4" t="str">
            <v>Finance              Support</v>
          </cell>
          <cell r="E4" t="str">
            <v>Original  Budget     2003</v>
          </cell>
          <cell r="F4" t="str">
            <v>Latest Forecast 2003</v>
          </cell>
          <cell r="G4" t="str">
            <v>APRIL       Forecast     2001</v>
          </cell>
          <cell r="I4" t="str">
            <v>Actuals</v>
          </cell>
          <cell r="J4" t="str">
            <v>Original Budget</v>
          </cell>
          <cell r="K4" t="str">
            <v>Forecast</v>
          </cell>
          <cell r="L4" t="str">
            <v>Variance to Original Budget</v>
          </cell>
          <cell r="M4" t="str">
            <v>Variance to          Forecast</v>
          </cell>
          <cell r="O4" t="str">
            <v>Comments</v>
          </cell>
        </row>
        <row r="6">
          <cell r="A6" t="str">
            <v>Employee Costs</v>
          </cell>
          <cell r="B6">
            <v>0</v>
          </cell>
          <cell r="C6" t="str">
            <v>All</v>
          </cell>
          <cell r="D6" t="str">
            <v>JM/SPP</v>
          </cell>
          <cell r="E6">
            <v>30068.926350000005</v>
          </cell>
          <cell r="F6">
            <v>29687</v>
          </cell>
          <cell r="G6">
            <v>16140</v>
          </cell>
          <cell r="I6">
            <v>2345.73767</v>
          </cell>
          <cell r="J6">
            <v>2535.5134299999995</v>
          </cell>
          <cell r="K6">
            <v>2535.5134299999995</v>
          </cell>
          <cell r="L6">
            <v>189.77575999999954</v>
          </cell>
          <cell r="M6">
            <v>189.77575999999954</v>
          </cell>
          <cell r="O6" t="str">
            <v>Lower than budgeted FTE's - £0.2m.   Full year and phased forecast to be updated for June QRM to reflect latest manpower profile.</v>
          </cell>
        </row>
        <row r="7">
          <cell r="A7" t="str">
            <v>Agency</v>
          </cell>
          <cell r="B7">
            <v>0</v>
          </cell>
          <cell r="C7" t="str">
            <v>All</v>
          </cell>
          <cell r="E7">
            <v>985.60004000000004</v>
          </cell>
          <cell r="F7">
            <v>1004</v>
          </cell>
          <cell r="G7">
            <v>648</v>
          </cell>
          <cell r="I7">
            <v>70.05198</v>
          </cell>
          <cell r="J7">
            <v>103.07966999999999</v>
          </cell>
          <cell r="K7">
            <v>103.07966999999999</v>
          </cell>
          <cell r="L7">
            <v>33.027689999999993</v>
          </cell>
          <cell r="M7">
            <v>33.027689999999993</v>
          </cell>
          <cell r="O7" t="str">
            <v/>
          </cell>
        </row>
        <row r="8">
          <cell r="A8" t="str">
            <v>Capitalisation of Salaries</v>
          </cell>
          <cell r="B8">
            <v>0</v>
          </cell>
          <cell r="C8" t="str">
            <v>Peter Roberts</v>
          </cell>
          <cell r="D8" t="str">
            <v>Gary Adams</v>
          </cell>
          <cell r="E8">
            <v>-2644.6919400000006</v>
          </cell>
          <cell r="F8">
            <v>-3296</v>
          </cell>
          <cell r="G8">
            <v>-1835</v>
          </cell>
          <cell r="I8">
            <v>-250.37504999999999</v>
          </cell>
          <cell r="J8">
            <v>-227.88879999999997</v>
          </cell>
          <cell r="K8">
            <v>-227.88879999999997</v>
          </cell>
          <cell r="L8">
            <v>22.486250000000013</v>
          </cell>
          <cell r="M8">
            <v>22.486250000000013</v>
          </cell>
          <cell r="O8" t="str">
            <v xml:space="preserve">Ulysses salary capitlisation carried out in line with revised Accounting Policy. </v>
          </cell>
        </row>
        <row r="9">
          <cell r="O9" t="str">
            <v/>
          </cell>
        </row>
        <row r="10">
          <cell r="A10" t="str">
            <v>Total Employee Costs</v>
          </cell>
          <cell r="E10">
            <v>28409.834450000006</v>
          </cell>
          <cell r="F10">
            <v>27395</v>
          </cell>
          <cell r="G10">
            <v>14953</v>
          </cell>
          <cell r="I10">
            <v>2165.4146000000001</v>
          </cell>
          <cell r="J10">
            <v>2410.7042999999994</v>
          </cell>
          <cell r="K10">
            <v>2410.7042999999994</v>
          </cell>
          <cell r="L10">
            <v>245.28969999999956</v>
          </cell>
          <cell r="M10">
            <v>245.28969999999956</v>
          </cell>
          <cell r="O10" t="str">
            <v/>
          </cell>
        </row>
        <row r="11">
          <cell r="O11" t="str">
            <v/>
          </cell>
        </row>
        <row r="12">
          <cell r="A12" t="str">
            <v>Compressor Fuel</v>
          </cell>
          <cell r="B12">
            <v>0</v>
          </cell>
          <cell r="C12" t="str">
            <v>Mike Gilbert</v>
          </cell>
          <cell r="E12">
            <v>52940.857934423977</v>
          </cell>
          <cell r="F12">
            <v>52900.447</v>
          </cell>
          <cell r="I12">
            <v>4540.2503099999994</v>
          </cell>
          <cell r="J12">
            <v>3384.8841357387255</v>
          </cell>
          <cell r="K12">
            <v>4540.25</v>
          </cell>
          <cell r="L12">
            <v>-1155.366174261274</v>
          </cell>
          <cell r="M12">
            <v>-3.0999999944469891E-4</v>
          </cell>
          <cell r="O12" t="str">
            <v>Higher than budgeted volumes £1.4m , investigations suggest the reason is due to interconnector on full export to avoid capacity buybacks.  Overspend offset by favourable price variance of £0.3m.  Latest forecast reflects May variances.</v>
          </cell>
        </row>
        <row r="13">
          <cell r="A13" t="str">
            <v>CV Shrinkage</v>
          </cell>
          <cell r="B13">
            <v>0</v>
          </cell>
          <cell r="C13" t="str">
            <v>Mike Gilbert</v>
          </cell>
          <cell r="E13">
            <v>1417.7017245082234</v>
          </cell>
          <cell r="F13">
            <v>390.24299999999999</v>
          </cell>
          <cell r="I13">
            <v>-17.357330000000001</v>
          </cell>
          <cell r="J13">
            <v>94.529613736148335</v>
          </cell>
          <cell r="K13">
            <v>-17.35726</v>
          </cell>
          <cell r="L13">
            <v>111.88694373614834</v>
          </cell>
          <cell r="M13">
            <v>7.0000000000902673E-5</v>
          </cell>
          <cell r="O13" t="str">
            <v>Mitigation strategies by Area Control Centres £0.1m.  Latest forecast reflects May YTD variances.</v>
          </cell>
        </row>
        <row r="14">
          <cell r="A14" t="str">
            <v>UAG</v>
          </cell>
          <cell r="B14">
            <v>0</v>
          </cell>
          <cell r="C14" t="str">
            <v>Mark McGill</v>
          </cell>
          <cell r="E14">
            <v>15334.81507407869</v>
          </cell>
          <cell r="F14">
            <v>17378.561000000002</v>
          </cell>
          <cell r="I14">
            <v>2052.12743</v>
          </cell>
          <cell r="J14">
            <v>1516.5391839342526</v>
          </cell>
          <cell r="K14">
            <v>2052.127</v>
          </cell>
          <cell r="L14">
            <v>-535.5882460657474</v>
          </cell>
          <cell r="M14">
            <v>-4.3000000005122274E-4</v>
          </cell>
          <cell r="O14" t="str">
            <v>Higher than budgeted volumes £1.0m offset by favourable price variance £0.1m and £0.3m reassessment of April UAG post April financial close.  Latest forecast reflects May YTD variances.</v>
          </cell>
        </row>
        <row r="15">
          <cell r="O15" t="str">
            <v/>
          </cell>
        </row>
        <row r="16">
          <cell r="A16" t="str">
            <v>Total Shrinkage (exe elec comp)</v>
          </cell>
          <cell r="E16">
            <v>69693.374733010889</v>
          </cell>
          <cell r="F16">
            <v>70669.251000000004</v>
          </cell>
          <cell r="G16">
            <v>0</v>
          </cell>
          <cell r="I16">
            <v>6575.0204099999992</v>
          </cell>
          <cell r="J16">
            <v>4995.9529334091267</v>
          </cell>
          <cell r="K16">
            <v>6575.0197399999997</v>
          </cell>
          <cell r="L16">
            <v>-1579.067476590873</v>
          </cell>
          <cell r="M16">
            <v>-6.6999999949501898E-4</v>
          </cell>
          <cell r="O16" t="str">
            <v/>
          </cell>
        </row>
        <row r="17">
          <cell r="O17" t="str">
            <v/>
          </cell>
        </row>
        <row r="18">
          <cell r="A18" t="str">
            <v>Shrinkage - Elec Compressor Fuel</v>
          </cell>
          <cell r="C18" t="str">
            <v>Mark McGill</v>
          </cell>
          <cell r="E18">
            <v>542.28099999999995</v>
          </cell>
          <cell r="F18">
            <v>499.61520000000002</v>
          </cell>
          <cell r="I18">
            <v>24.295999999999999</v>
          </cell>
          <cell r="J18">
            <v>19.82</v>
          </cell>
          <cell r="K18">
            <v>25.669779999999999</v>
          </cell>
          <cell r="L18">
            <v>-4.4759999999999991</v>
          </cell>
          <cell r="M18">
            <v>1.37378</v>
          </cell>
          <cell r="O18" t="str">
            <v/>
          </cell>
        </row>
        <row r="19">
          <cell r="O19" t="str">
            <v/>
          </cell>
        </row>
        <row r="20">
          <cell r="A20" t="str">
            <v>Operating Margins</v>
          </cell>
          <cell r="B20">
            <v>0</v>
          </cell>
          <cell r="C20" t="str">
            <v>Mark Sutton</v>
          </cell>
          <cell r="E20">
            <v>19316.437000000002</v>
          </cell>
          <cell r="F20">
            <v>16220.644</v>
          </cell>
          <cell r="I20">
            <v>1300.60077</v>
          </cell>
          <cell r="J20">
            <v>1503.039</v>
          </cell>
          <cell r="K20">
            <v>1384.3009999999999</v>
          </cell>
          <cell r="L20">
            <v>202.43822999999998</v>
          </cell>
          <cell r="M20">
            <v>83.70022999999992</v>
          </cell>
          <cell r="O20" t="str">
            <v>Budget variance due to lower than expected volumes and price for Operating Margins.  Forecast underspend due to  one off payment to shipper now due in June.</v>
          </cell>
        </row>
        <row r="21">
          <cell r="A21" t="str">
            <v>SIU</v>
          </cell>
          <cell r="B21">
            <v>0</v>
          </cell>
          <cell r="C21" t="str">
            <v>Mark Sutton</v>
          </cell>
          <cell r="E21">
            <v>2480.5050000000001</v>
          </cell>
          <cell r="F21">
            <v>2422.5819999999999</v>
          </cell>
          <cell r="I21">
            <v>246.41701999999998</v>
          </cell>
          <cell r="J21">
            <v>167.77500000000001</v>
          </cell>
          <cell r="K21">
            <v>243.73599999999999</v>
          </cell>
          <cell r="L21">
            <v>-78.642019999999974</v>
          </cell>
          <cell r="M21">
            <v>-2.6810199999999895</v>
          </cell>
          <cell r="O21" t="str">
            <v>Overspend occuring due to budget phasing.  Latest forecast reflects reduction in full year but increase in YTD position.</v>
          </cell>
        </row>
        <row r="22">
          <cell r="A22" t="str">
            <v>Top Up</v>
          </cell>
          <cell r="B22">
            <v>0</v>
          </cell>
          <cell r="C22" t="str">
            <v>Mike Gilbert</v>
          </cell>
          <cell r="E22">
            <v>3885.6010000000001</v>
          </cell>
          <cell r="F22">
            <v>905.98800000000006</v>
          </cell>
          <cell r="I22">
            <v>4.500000000007276E-4</v>
          </cell>
          <cell r="J22">
            <v>355.41500000000002</v>
          </cell>
          <cell r="K22">
            <v>20.021000000000001</v>
          </cell>
          <cell r="L22">
            <v>355.41455000000002</v>
          </cell>
          <cell r="M22">
            <v>20.02055</v>
          </cell>
          <cell r="O22" t="str">
            <v>Underspend against budget due to change in latest Top Up requiement.  Full year and monthly forecast reflect reduction due to change in budgeted volumes by 836Gwh.</v>
          </cell>
        </row>
        <row r="23">
          <cell r="A23" t="str">
            <v>CLNG</v>
          </cell>
          <cell r="B23">
            <v>0</v>
          </cell>
          <cell r="C23" t="str">
            <v>Mark Sutton</v>
          </cell>
          <cell r="E23">
            <v>0</v>
          </cell>
          <cell r="F23">
            <v>6601.1239999999998</v>
          </cell>
          <cell r="I23">
            <v>1005.771</v>
          </cell>
          <cell r="J23">
            <v>0</v>
          </cell>
          <cell r="K23">
            <v>570.57899999999995</v>
          </cell>
          <cell r="L23">
            <v>-1005.771</v>
          </cell>
          <cell r="M23">
            <v>-435.19200000000001</v>
          </cell>
          <cell r="O23" t="str">
            <v>Change of accounting treatment from negative turnover to opex cost of Constrained LNG which therefore is unbudgeted.  Latest forecast updated to reflect change in treatment.  Latest forecast variance due to non transfer of CLNG in April, YTD transfer carr</v>
          </cell>
        </row>
        <row r="24">
          <cell r="A24" t="str">
            <v>Storage Stock Movement Charge</v>
          </cell>
          <cell r="B24">
            <v>0</v>
          </cell>
          <cell r="C24" t="str">
            <v>Mark Sutton</v>
          </cell>
          <cell r="E24">
            <v>0</v>
          </cell>
          <cell r="F24">
            <v>0</v>
          </cell>
          <cell r="I24">
            <v>0</v>
          </cell>
          <cell r="J24">
            <v>0</v>
          </cell>
          <cell r="K24">
            <v>0</v>
          </cell>
          <cell r="L24">
            <v>0</v>
          </cell>
          <cell r="M24">
            <v>0</v>
          </cell>
          <cell r="O24" t="str">
            <v/>
          </cell>
        </row>
        <row r="25">
          <cell r="O25" t="str">
            <v/>
          </cell>
        </row>
        <row r="26">
          <cell r="A26" t="str">
            <v>Total Storage</v>
          </cell>
          <cell r="E26">
            <v>25682.543000000001</v>
          </cell>
          <cell r="F26">
            <v>26150.338</v>
          </cell>
          <cell r="G26">
            <v>0</v>
          </cell>
          <cell r="I26">
            <v>2552.7892400000001</v>
          </cell>
          <cell r="J26">
            <v>2026.229</v>
          </cell>
          <cell r="K26">
            <v>2218.6369999999997</v>
          </cell>
          <cell r="L26">
            <v>-526.56023999999991</v>
          </cell>
          <cell r="M26">
            <v>-334.15224000000006</v>
          </cell>
          <cell r="O26" t="str">
            <v/>
          </cell>
        </row>
        <row r="27">
          <cell r="O27" t="str">
            <v/>
          </cell>
        </row>
        <row r="28">
          <cell r="A28" t="str">
            <v>Telemetry Telecomms costs</v>
          </cell>
          <cell r="B28">
            <v>0</v>
          </cell>
          <cell r="C28" t="str">
            <v>Gloria Cruse</v>
          </cell>
          <cell r="E28">
            <v>1790</v>
          </cell>
          <cell r="F28">
            <v>1601</v>
          </cell>
          <cell r="I28">
            <v>195.33198000000002</v>
          </cell>
          <cell r="J28">
            <v>186.69567000000001</v>
          </cell>
          <cell r="K28">
            <v>186.69567000000001</v>
          </cell>
          <cell r="L28">
            <v>-8.6363100000000088</v>
          </cell>
          <cell r="M28">
            <v>-8.6363100000000088</v>
          </cell>
          <cell r="O28" t="str">
            <v/>
          </cell>
        </row>
        <row r="29">
          <cell r="A29" t="str">
            <v>Ulysses Telemetry</v>
          </cell>
          <cell r="B29">
            <v>0</v>
          </cell>
          <cell r="C29" t="str">
            <v>Peter Roberts</v>
          </cell>
          <cell r="E29">
            <v>125</v>
          </cell>
          <cell r="F29">
            <v>240</v>
          </cell>
          <cell r="I29">
            <v>0</v>
          </cell>
          <cell r="J29">
            <v>0</v>
          </cell>
          <cell r="K29">
            <v>0</v>
          </cell>
          <cell r="L29">
            <v>0</v>
          </cell>
          <cell r="M29">
            <v>0</v>
          </cell>
          <cell r="O29" t="str">
            <v/>
          </cell>
        </row>
        <row r="30">
          <cell r="A30" t="str">
            <v>Consultancy Legal &amp; Prof.</v>
          </cell>
          <cell r="B30">
            <v>0</v>
          </cell>
          <cell r="C30" t="str">
            <v>All</v>
          </cell>
          <cell r="E30">
            <v>1373.3637099999999</v>
          </cell>
          <cell r="F30">
            <v>1873</v>
          </cell>
          <cell r="I30">
            <v>104.87807000000001</v>
          </cell>
          <cell r="J30">
            <v>112.13663000000001</v>
          </cell>
          <cell r="K30">
            <v>112.13663000000001</v>
          </cell>
          <cell r="L30">
            <v>7.2585600000000028</v>
          </cell>
          <cell r="M30">
            <v>7.2585600000000028</v>
          </cell>
          <cell r="O30" t="str">
            <v/>
          </cell>
        </row>
        <row r="31">
          <cell r="A31" t="str">
            <v>Advantica</v>
          </cell>
          <cell r="B31">
            <v>0</v>
          </cell>
          <cell r="C31" t="str">
            <v>Mark McGill</v>
          </cell>
          <cell r="E31">
            <v>4730.3747999999996</v>
          </cell>
          <cell r="F31">
            <v>4730</v>
          </cell>
          <cell r="I31">
            <v>307.37918000000002</v>
          </cell>
          <cell r="J31">
            <v>388.66030000000001</v>
          </cell>
          <cell r="K31">
            <v>388.66030000000001</v>
          </cell>
          <cell r="L31">
            <v>81.281119999999987</v>
          </cell>
          <cell r="M31">
            <v>81.281119999999987</v>
          </cell>
          <cell r="O31" t="str">
            <v/>
          </cell>
        </row>
        <row r="32">
          <cell r="A32" t="str">
            <v xml:space="preserve">Compressors &amp; Terminals </v>
          </cell>
          <cell r="B32">
            <v>0</v>
          </cell>
          <cell r="C32" t="str">
            <v>Peter Roberts</v>
          </cell>
          <cell r="E32">
            <v>6616.0568999999996</v>
          </cell>
          <cell r="F32">
            <v>7216</v>
          </cell>
          <cell r="I32">
            <v>465.34058999999996</v>
          </cell>
          <cell r="J32">
            <v>304.56028999999995</v>
          </cell>
          <cell r="K32">
            <v>304.56028999999995</v>
          </cell>
          <cell r="L32">
            <v>-160.78030000000001</v>
          </cell>
          <cell r="M32">
            <v>-160.78030000000001</v>
          </cell>
          <cell r="O32" t="str">
            <v>C&amp;T site environmental compliance budget overspent £0.1m.  Forecast to be updated for June QRM.</v>
          </cell>
        </row>
        <row r="33">
          <cell r="A33" t="str">
            <v>C&amp;T Breakdowns</v>
          </cell>
          <cell r="B33">
            <v>0</v>
          </cell>
          <cell r="C33" t="str">
            <v>Peter Roberts</v>
          </cell>
          <cell r="E33">
            <v>1300</v>
          </cell>
          <cell r="F33">
            <v>1300</v>
          </cell>
          <cell r="I33">
            <v>55.94</v>
          </cell>
          <cell r="J33">
            <v>25</v>
          </cell>
          <cell r="K33">
            <v>25</v>
          </cell>
          <cell r="L33">
            <v>-30.939999999999998</v>
          </cell>
          <cell r="M33">
            <v>-30.939999999999998</v>
          </cell>
          <cell r="O33" t="str">
            <v/>
          </cell>
        </row>
        <row r="34">
          <cell r="A34" t="str">
            <v>Pipelines &amp; AGI - Projects and Mtce</v>
          </cell>
          <cell r="B34">
            <v>0</v>
          </cell>
          <cell r="C34" t="str">
            <v>Peter Roberts</v>
          </cell>
          <cell r="E34">
            <v>3557.7159100000003</v>
          </cell>
          <cell r="F34">
            <v>3558</v>
          </cell>
          <cell r="I34">
            <v>284.52524</v>
          </cell>
          <cell r="J34">
            <v>210.69307000000001</v>
          </cell>
          <cell r="K34">
            <v>210.69307000000001</v>
          </cell>
          <cell r="L34">
            <v>-73.832169999999991</v>
          </cell>
          <cell r="M34">
            <v>-73.832169999999991</v>
          </cell>
          <cell r="O34" t="str">
            <v/>
          </cell>
        </row>
        <row r="35">
          <cell r="A35" t="str">
            <v>Crop &amp; Quarry Compensation</v>
          </cell>
          <cell r="B35">
            <v>0</v>
          </cell>
          <cell r="C35" t="str">
            <v>Peter Roberts</v>
          </cell>
          <cell r="E35">
            <v>1900</v>
          </cell>
          <cell r="F35">
            <v>2400</v>
          </cell>
          <cell r="I35">
            <v>52.607320000000001</v>
          </cell>
          <cell r="J35">
            <v>60</v>
          </cell>
          <cell r="K35">
            <v>60</v>
          </cell>
          <cell r="L35">
            <v>7.3926799999999986</v>
          </cell>
          <cell r="M35">
            <v>7.3926799999999986</v>
          </cell>
          <cell r="O35" t="str">
            <v/>
          </cell>
        </row>
        <row r="36">
          <cell r="A36" t="str">
            <v>Process &amp; Gas Quality</v>
          </cell>
          <cell r="B36">
            <v>0</v>
          </cell>
          <cell r="C36" t="str">
            <v>Peter Roberts</v>
          </cell>
          <cell r="E36">
            <v>1859.96</v>
          </cell>
          <cell r="F36">
            <v>1860</v>
          </cell>
          <cell r="I36">
            <v>114.04246999999999</v>
          </cell>
          <cell r="J36">
            <v>159.42500000000001</v>
          </cell>
          <cell r="K36">
            <v>159.42500000000001</v>
          </cell>
          <cell r="L36">
            <v>45.382530000000017</v>
          </cell>
          <cell r="M36">
            <v>45.382530000000017</v>
          </cell>
          <cell r="O36" t="str">
            <v/>
          </cell>
        </row>
        <row r="37">
          <cell r="A37" t="str">
            <v>Odorant</v>
          </cell>
          <cell r="B37">
            <v>0</v>
          </cell>
          <cell r="C37" t="str">
            <v>Peter Roberts</v>
          </cell>
          <cell r="D37" t="str">
            <v>Joanne Morton</v>
          </cell>
          <cell r="E37">
            <v>2000.0103000000001</v>
          </cell>
          <cell r="F37">
            <v>2000</v>
          </cell>
          <cell r="G37">
            <v>6348.4</v>
          </cell>
          <cell r="I37">
            <v>194.05578</v>
          </cell>
          <cell r="J37">
            <v>166.66670000000002</v>
          </cell>
          <cell r="K37">
            <v>166.66670000000002</v>
          </cell>
          <cell r="L37">
            <v>-27.389079999999979</v>
          </cell>
          <cell r="M37">
            <v>-27.389079999999979</v>
          </cell>
          <cell r="O37" t="str">
            <v/>
          </cell>
        </row>
        <row r="38">
          <cell r="O38" t="str">
            <v/>
          </cell>
        </row>
        <row r="39">
          <cell r="O39" t="str">
            <v/>
          </cell>
        </row>
        <row r="40">
          <cell r="A40" t="str">
            <v>HOC &amp; Dorking</v>
          </cell>
          <cell r="B40">
            <v>0</v>
          </cell>
          <cell r="C40" t="str">
            <v>Mark McGill</v>
          </cell>
          <cell r="E40">
            <v>4849.0598300000001</v>
          </cell>
          <cell r="F40">
            <v>4849</v>
          </cell>
          <cell r="I40">
            <v>371.43440000000004</v>
          </cell>
          <cell r="J40">
            <v>456.89330000000001</v>
          </cell>
          <cell r="K40">
            <v>456.89330000000001</v>
          </cell>
          <cell r="L40">
            <v>85.458899999999971</v>
          </cell>
          <cell r="M40">
            <v>85.458899999999971</v>
          </cell>
          <cell r="O40" t="str">
            <v/>
          </cell>
        </row>
        <row r="41">
          <cell r="A41" t="str">
            <v>Hinckley 2 Building</v>
          </cell>
          <cell r="B41">
            <v>0</v>
          </cell>
          <cell r="C41" t="str">
            <v>Mark McGill</v>
          </cell>
          <cell r="E41">
            <v>927.09904000000006</v>
          </cell>
          <cell r="F41">
            <v>927</v>
          </cell>
          <cell r="I41">
            <v>83.320859999999996</v>
          </cell>
          <cell r="J41">
            <v>74.408050000000003</v>
          </cell>
          <cell r="K41">
            <v>74.408050000000003</v>
          </cell>
          <cell r="L41">
            <v>-8.9128099999999932</v>
          </cell>
          <cell r="M41">
            <v>-8.9128099999999932</v>
          </cell>
          <cell r="O41" t="str">
            <v/>
          </cell>
        </row>
        <row r="42">
          <cell r="O42" t="str">
            <v/>
          </cell>
        </row>
        <row r="43">
          <cell r="A43" t="str">
            <v>Total Site Costs</v>
          </cell>
          <cell r="E43">
            <v>5776.1588700000002</v>
          </cell>
          <cell r="F43">
            <v>5776</v>
          </cell>
          <cell r="G43">
            <v>0</v>
          </cell>
          <cell r="I43">
            <v>454.75526000000002</v>
          </cell>
          <cell r="J43">
            <v>531.30134999999996</v>
          </cell>
          <cell r="K43">
            <v>531.30134999999996</v>
          </cell>
          <cell r="L43">
            <v>76.546089999999978</v>
          </cell>
          <cell r="M43">
            <v>76.546089999999978</v>
          </cell>
          <cell r="O43" t="str">
            <v/>
          </cell>
        </row>
        <row r="44">
          <cell r="O44" t="str">
            <v/>
          </cell>
        </row>
        <row r="45">
          <cell r="A45" t="str">
            <v>Pre A Form</v>
          </cell>
          <cell r="B45">
            <v>0</v>
          </cell>
          <cell r="C45" t="str">
            <v>Peter Roberts</v>
          </cell>
          <cell r="E45">
            <v>99</v>
          </cell>
          <cell r="F45">
            <v>99</v>
          </cell>
          <cell r="I45">
            <v>0</v>
          </cell>
          <cell r="J45">
            <v>0</v>
          </cell>
          <cell r="K45">
            <v>0</v>
          </cell>
          <cell r="L45">
            <v>0</v>
          </cell>
          <cell r="M45">
            <v>0</v>
          </cell>
          <cell r="O45" t="str">
            <v/>
          </cell>
        </row>
        <row r="46">
          <cell r="A46" t="str">
            <v>Office Costs</v>
          </cell>
          <cell r="B46">
            <v>0</v>
          </cell>
          <cell r="C46" t="str">
            <v>All</v>
          </cell>
          <cell r="E46">
            <v>395.82708999999994</v>
          </cell>
          <cell r="F46">
            <v>396.4</v>
          </cell>
          <cell r="I46">
            <v>39.249669999999966</v>
          </cell>
          <cell r="J46">
            <v>29.934200000000001</v>
          </cell>
          <cell r="K46">
            <v>29.934200000000001</v>
          </cell>
          <cell r="L46">
            <v>-9.3154699999999657</v>
          </cell>
          <cell r="M46">
            <v>-9.3154699999999657</v>
          </cell>
          <cell r="O46" t="str">
            <v/>
          </cell>
        </row>
        <row r="47">
          <cell r="A47" t="str">
            <v>Balancing Incentives Income</v>
          </cell>
          <cell r="B47">
            <v>0</v>
          </cell>
          <cell r="C47" t="str">
            <v>Mark Sutton</v>
          </cell>
          <cell r="E47">
            <v>0</v>
          </cell>
          <cell r="F47">
            <v>0</v>
          </cell>
          <cell r="I47">
            <v>-1.7999999999999998E-4</v>
          </cell>
          <cell r="J47">
            <v>0</v>
          </cell>
          <cell r="K47">
            <v>0</v>
          </cell>
          <cell r="L47">
            <v>1.7999999999999998E-4</v>
          </cell>
          <cell r="M47">
            <v>1.7999999999999998E-4</v>
          </cell>
          <cell r="O47" t="str">
            <v/>
          </cell>
        </row>
        <row r="48">
          <cell r="A48" t="str">
            <v>Other Revenue Costs</v>
          </cell>
          <cell r="B48">
            <v>0</v>
          </cell>
          <cell r="C48" t="str">
            <v>All</v>
          </cell>
          <cell r="E48">
            <v>1427</v>
          </cell>
          <cell r="F48">
            <v>2686</v>
          </cell>
          <cell r="I48">
            <v>57.303019999999997</v>
          </cell>
          <cell r="J48">
            <v>114.09764999999999</v>
          </cell>
          <cell r="K48">
            <v>114.09764999999999</v>
          </cell>
          <cell r="L48">
            <v>56.794629999999991</v>
          </cell>
          <cell r="M48">
            <v>56.794629999999991</v>
          </cell>
          <cell r="O48" t="str">
            <v/>
          </cell>
        </row>
        <row r="49">
          <cell r="A49" t="str">
            <v>Residual other savings required</v>
          </cell>
          <cell r="B49">
            <v>0</v>
          </cell>
          <cell r="C49" t="str">
            <v>All</v>
          </cell>
          <cell r="E49">
            <v>-778.64300000000003</v>
          </cell>
          <cell r="F49">
            <v>0</v>
          </cell>
          <cell r="I49">
            <v>0</v>
          </cell>
          <cell r="J49">
            <v>-15</v>
          </cell>
          <cell r="K49">
            <v>-15</v>
          </cell>
          <cell r="L49">
            <v>-15</v>
          </cell>
          <cell r="M49">
            <v>-15</v>
          </cell>
          <cell r="O49" t="str">
            <v/>
          </cell>
        </row>
        <row r="50">
          <cell r="A50" t="str">
            <v>Contamination Compensation Claim</v>
          </cell>
          <cell r="B50">
            <v>0</v>
          </cell>
          <cell r="C50" t="str">
            <v>Peter Roberts</v>
          </cell>
          <cell r="E50">
            <v>0</v>
          </cell>
          <cell r="F50">
            <v>1000</v>
          </cell>
          <cell r="I50">
            <v>0</v>
          </cell>
          <cell r="J50">
            <v>0</v>
          </cell>
          <cell r="K50">
            <v>0</v>
          </cell>
          <cell r="L50">
            <v>0</v>
          </cell>
          <cell r="M50">
            <v>0</v>
          </cell>
          <cell r="O50" t="str">
            <v/>
          </cell>
        </row>
        <row r="51">
          <cell r="A51" t="str">
            <v>ARCA</v>
          </cell>
          <cell r="B51">
            <v>0</v>
          </cell>
          <cell r="C51" t="str">
            <v>Simon Griew</v>
          </cell>
          <cell r="E51">
            <v>0</v>
          </cell>
          <cell r="F51">
            <v>0</v>
          </cell>
          <cell r="I51">
            <v>0</v>
          </cell>
          <cell r="J51">
            <v>0</v>
          </cell>
          <cell r="K51">
            <v>0</v>
          </cell>
          <cell r="L51">
            <v>0</v>
          </cell>
          <cell r="M51">
            <v>0</v>
          </cell>
          <cell r="O51" t="str">
            <v/>
          </cell>
        </row>
        <row r="52">
          <cell r="O52" t="str">
            <v/>
          </cell>
        </row>
        <row r="53">
          <cell r="A53" t="str">
            <v>NT&amp;T Total</v>
          </cell>
          <cell r="E53">
            <v>156499.85776301092</v>
          </cell>
          <cell r="F53">
            <v>161449.6042</v>
          </cell>
          <cell r="G53">
            <v>21301.4</v>
          </cell>
          <cell r="I53">
            <v>13642.92865</v>
          </cell>
          <cell r="J53">
            <v>11726.877093409124</v>
          </cell>
          <cell r="K53">
            <v>13504.201679999998</v>
          </cell>
          <cell r="L53">
            <v>-1916.0515565908729</v>
          </cell>
          <cell r="M53">
            <v>-138.72696999999999</v>
          </cell>
          <cell r="O53" t="str">
            <v/>
          </cell>
        </row>
        <row r="54">
          <cell r="O54" t="str">
            <v/>
          </cell>
        </row>
      </sheetData>
      <sheetData sheetId="12" refreshError="1">
        <row r="2">
          <cell r="A2" t="str">
            <v>NT&amp;T Financial Performance - Discrete Month Actuals 2003</v>
          </cell>
        </row>
        <row r="5">
          <cell r="G5" t="str">
            <v>Discrete Months</v>
          </cell>
          <cell r="K5" t="str">
            <v>Discrete Months</v>
          </cell>
        </row>
        <row r="6">
          <cell r="A6" t="str">
            <v>Expenditure (£000's)</v>
          </cell>
          <cell r="C6" t="str">
            <v>Accountable Manager</v>
          </cell>
          <cell r="D6" t="str">
            <v>Finance              Support</v>
          </cell>
          <cell r="E6" t="str">
            <v>APRIL       Forecast     2001</v>
          </cell>
          <cell r="G6">
            <v>37257</v>
          </cell>
          <cell r="H6">
            <v>37288</v>
          </cell>
          <cell r="I6">
            <v>37316</v>
          </cell>
          <cell r="K6">
            <v>37347</v>
          </cell>
          <cell r="L6">
            <v>37377</v>
          </cell>
          <cell r="M6">
            <v>37408</v>
          </cell>
          <cell r="N6">
            <v>37438</v>
          </cell>
          <cell r="O6">
            <v>37469</v>
          </cell>
          <cell r="P6">
            <v>37500</v>
          </cell>
          <cell r="Q6">
            <v>37530</v>
          </cell>
          <cell r="R6">
            <v>37561</v>
          </cell>
          <cell r="S6">
            <v>37591</v>
          </cell>
          <cell r="T6">
            <v>37622</v>
          </cell>
          <cell r="U6">
            <v>37653</v>
          </cell>
          <cell r="V6">
            <v>37681</v>
          </cell>
        </row>
        <row r="8">
          <cell r="A8" t="str">
            <v>Employee Costs</v>
          </cell>
          <cell r="C8" t="str">
            <v>All</v>
          </cell>
          <cell r="D8" t="str">
            <v>JM/SPP</v>
          </cell>
          <cell r="E8">
            <v>16140</v>
          </cell>
          <cell r="G8">
            <v>2239.424</v>
          </cell>
          <cell r="H8">
            <v>2475.4753400000009</v>
          </cell>
          <cell r="I8">
            <v>2524.6072399999985</v>
          </cell>
          <cell r="K8">
            <v>2313.9764000000005</v>
          </cell>
          <cell r="L8">
            <v>2345.73767</v>
          </cell>
          <cell r="M8" t="str">
            <v/>
          </cell>
          <cell r="N8" t="str">
            <v/>
          </cell>
          <cell r="O8" t="str">
            <v/>
          </cell>
          <cell r="P8" t="str">
            <v/>
          </cell>
          <cell r="Q8" t="str">
            <v/>
          </cell>
          <cell r="R8" t="str">
            <v/>
          </cell>
          <cell r="S8" t="str">
            <v/>
          </cell>
          <cell r="T8" t="str">
            <v/>
          </cell>
          <cell r="U8" t="str">
            <v/>
          </cell>
          <cell r="V8" t="str">
            <v/>
          </cell>
        </row>
        <row r="9">
          <cell r="A9" t="str">
            <v>Agency</v>
          </cell>
          <cell r="C9" t="str">
            <v>All</v>
          </cell>
          <cell r="E9">
            <v>16140</v>
          </cell>
          <cell r="G9">
            <v>95.210049999999995</v>
          </cell>
          <cell r="H9">
            <v>94.853059999999999</v>
          </cell>
          <cell r="I9">
            <v>85.947170000000028</v>
          </cell>
          <cell r="K9">
            <v>94.299700000000016</v>
          </cell>
          <cell r="L9">
            <v>70.05198</v>
          </cell>
          <cell r="M9" t="str">
            <v/>
          </cell>
          <cell r="N9" t="str">
            <v/>
          </cell>
          <cell r="O9" t="str">
            <v/>
          </cell>
          <cell r="P9" t="str">
            <v/>
          </cell>
          <cell r="Q9" t="str">
            <v/>
          </cell>
          <cell r="R9" t="str">
            <v/>
          </cell>
          <cell r="S9" t="str">
            <v/>
          </cell>
          <cell r="T9" t="str">
            <v/>
          </cell>
          <cell r="U9" t="str">
            <v/>
          </cell>
          <cell r="V9" t="str">
            <v/>
          </cell>
        </row>
        <row r="10">
          <cell r="A10" t="str">
            <v>Capitalisation of Salaries</v>
          </cell>
          <cell r="C10" t="str">
            <v>Peter Roberts</v>
          </cell>
          <cell r="D10" t="str">
            <v>Gary Adams</v>
          </cell>
          <cell r="E10">
            <v>16140</v>
          </cell>
          <cell r="G10">
            <v>-164.50086999999999</v>
          </cell>
          <cell r="H10">
            <v>-208.02025000000006</v>
          </cell>
          <cell r="I10">
            <v>-944.06751999999983</v>
          </cell>
          <cell r="K10">
            <v>-257.63141000000002</v>
          </cell>
          <cell r="L10">
            <v>-250.37504999999999</v>
          </cell>
          <cell r="M10" t="str">
            <v/>
          </cell>
          <cell r="N10" t="str">
            <v/>
          </cell>
          <cell r="O10" t="str">
            <v/>
          </cell>
          <cell r="P10" t="str">
            <v/>
          </cell>
          <cell r="Q10" t="str">
            <v/>
          </cell>
          <cell r="R10" t="str">
            <v/>
          </cell>
          <cell r="S10" t="str">
            <v/>
          </cell>
          <cell r="T10" t="str">
            <v/>
          </cell>
          <cell r="U10" t="str">
            <v/>
          </cell>
          <cell r="V10" t="str">
            <v/>
          </cell>
        </row>
        <row r="12">
          <cell r="A12" t="str">
            <v>Total Employee Costs</v>
          </cell>
          <cell r="E12">
            <v>48420</v>
          </cell>
          <cell r="G12">
            <v>2170.1331800000003</v>
          </cell>
          <cell r="H12">
            <v>2362.3081500000008</v>
          </cell>
          <cell r="I12">
            <v>1666.4868899999985</v>
          </cell>
          <cell r="K12">
            <v>2150.6446900000005</v>
          </cell>
          <cell r="L12">
            <v>2165.4146000000001</v>
          </cell>
          <cell r="M12" t="str">
            <v/>
          </cell>
          <cell r="N12" t="str">
            <v/>
          </cell>
          <cell r="O12" t="str">
            <v/>
          </cell>
          <cell r="P12" t="str">
            <v/>
          </cell>
          <cell r="Q12" t="str">
            <v/>
          </cell>
          <cell r="R12" t="str">
            <v/>
          </cell>
          <cell r="S12" t="str">
            <v/>
          </cell>
          <cell r="T12" t="str">
            <v/>
          </cell>
          <cell r="U12" t="str">
            <v/>
          </cell>
          <cell r="V12" t="str">
            <v/>
          </cell>
        </row>
        <row r="14">
          <cell r="A14" t="str">
            <v>Compressor Fuel</v>
          </cell>
          <cell r="C14" t="str">
            <v>Mike Gilbert</v>
          </cell>
          <cell r="E14">
            <v>16140</v>
          </cell>
          <cell r="G14">
            <v>6522.8452300000008</v>
          </cell>
          <cell r="H14">
            <v>5696.1203499999992</v>
          </cell>
          <cell r="I14">
            <v>5867.3271199999981</v>
          </cell>
          <cell r="K14">
            <v>4612.4585099999995</v>
          </cell>
          <cell r="L14">
            <v>4540.2503099999994</v>
          </cell>
          <cell r="M14" t="str">
            <v/>
          </cell>
          <cell r="N14" t="str">
            <v/>
          </cell>
          <cell r="O14" t="str">
            <v/>
          </cell>
          <cell r="P14" t="str">
            <v/>
          </cell>
          <cell r="Q14" t="str">
            <v/>
          </cell>
          <cell r="R14" t="str">
            <v/>
          </cell>
          <cell r="S14" t="str">
            <v/>
          </cell>
          <cell r="T14" t="str">
            <v/>
          </cell>
          <cell r="U14" t="str">
            <v/>
          </cell>
          <cell r="V14" t="str">
            <v/>
          </cell>
        </row>
        <row r="15">
          <cell r="A15" t="str">
            <v>CV Shrinkage</v>
          </cell>
          <cell r="C15" t="str">
            <v>Mike Gilbert</v>
          </cell>
          <cell r="E15">
            <v>16140</v>
          </cell>
          <cell r="G15">
            <v>14.19591</v>
          </cell>
          <cell r="H15">
            <v>15.317450000000003</v>
          </cell>
          <cell r="I15">
            <v>-82.766069999999999</v>
          </cell>
          <cell r="K15">
            <v>-51.949169999999995</v>
          </cell>
          <cell r="L15">
            <v>-17.357330000000001</v>
          </cell>
          <cell r="M15" t="str">
            <v/>
          </cell>
          <cell r="N15" t="str">
            <v/>
          </cell>
          <cell r="O15" t="str">
            <v/>
          </cell>
          <cell r="P15" t="str">
            <v/>
          </cell>
          <cell r="Q15" t="str">
            <v/>
          </cell>
          <cell r="R15" t="str">
            <v/>
          </cell>
          <cell r="S15" t="str">
            <v/>
          </cell>
          <cell r="T15" t="str">
            <v/>
          </cell>
          <cell r="U15" t="str">
            <v/>
          </cell>
          <cell r="V15" t="str">
            <v/>
          </cell>
        </row>
        <row r="16">
          <cell r="A16" t="str">
            <v>UAG</v>
          </cell>
          <cell r="C16" t="str">
            <v>Mark McGill</v>
          </cell>
          <cell r="E16">
            <v>16140</v>
          </cell>
          <cell r="G16">
            <v>2078.1476600000001</v>
          </cell>
          <cell r="H16">
            <v>1181.8548699999997</v>
          </cell>
          <cell r="I16">
            <v>-1207.0205699999997</v>
          </cell>
          <cell r="K16">
            <v>2107.2060099999999</v>
          </cell>
          <cell r="L16">
            <v>2052.12743</v>
          </cell>
          <cell r="M16" t="str">
            <v/>
          </cell>
          <cell r="N16" t="str">
            <v/>
          </cell>
          <cell r="O16" t="str">
            <v/>
          </cell>
          <cell r="P16" t="str">
            <v/>
          </cell>
          <cell r="Q16" t="str">
            <v/>
          </cell>
          <cell r="R16" t="str">
            <v/>
          </cell>
          <cell r="S16" t="str">
            <v/>
          </cell>
          <cell r="T16" t="str">
            <v/>
          </cell>
          <cell r="U16" t="str">
            <v/>
          </cell>
          <cell r="V16" t="str">
            <v/>
          </cell>
        </row>
        <row r="18">
          <cell r="A18" t="str">
            <v>Total Shrinkage (exe elec comp)</v>
          </cell>
          <cell r="G18">
            <v>8615.1888000000017</v>
          </cell>
          <cell r="H18">
            <v>6893.2926699999989</v>
          </cell>
          <cell r="I18">
            <v>4577.5404799999988</v>
          </cell>
          <cell r="K18">
            <v>6667.7153499999995</v>
          </cell>
          <cell r="L18">
            <v>6575.0204099999992</v>
          </cell>
          <cell r="M18" t="str">
            <v/>
          </cell>
          <cell r="N18" t="str">
            <v/>
          </cell>
          <cell r="O18" t="str">
            <v/>
          </cell>
          <cell r="P18" t="str">
            <v/>
          </cell>
          <cell r="Q18" t="str">
            <v/>
          </cell>
          <cell r="R18" t="str">
            <v/>
          </cell>
          <cell r="S18" t="str">
            <v/>
          </cell>
          <cell r="T18" t="str">
            <v/>
          </cell>
          <cell r="U18" t="str">
            <v/>
          </cell>
          <cell r="V18" t="str">
            <v/>
          </cell>
        </row>
        <row r="20">
          <cell r="A20" t="str">
            <v>Shrinkage - Elec Compressor Fuel</v>
          </cell>
          <cell r="C20" t="str">
            <v>Mark McGill</v>
          </cell>
          <cell r="E20">
            <v>16140</v>
          </cell>
          <cell r="G20">
            <v>48.187440000000002</v>
          </cell>
          <cell r="H20">
            <v>26.812009999999994</v>
          </cell>
          <cell r="I20">
            <v>-11.76511</v>
          </cell>
          <cell r="K20">
            <v>66.924669999999992</v>
          </cell>
          <cell r="L20">
            <v>24.295999999999999</v>
          </cell>
          <cell r="M20" t="str">
            <v/>
          </cell>
          <cell r="N20" t="str">
            <v/>
          </cell>
          <cell r="O20" t="str">
            <v/>
          </cell>
          <cell r="P20" t="str">
            <v/>
          </cell>
          <cell r="Q20" t="str">
            <v/>
          </cell>
          <cell r="R20" t="str">
            <v/>
          </cell>
          <cell r="S20" t="str">
            <v/>
          </cell>
          <cell r="T20" t="str">
            <v/>
          </cell>
          <cell r="U20" t="str">
            <v/>
          </cell>
          <cell r="V20" t="str">
            <v/>
          </cell>
        </row>
        <row r="22">
          <cell r="A22" t="str">
            <v>Operating Margins</v>
          </cell>
          <cell r="C22" t="str">
            <v>Mark Sutton</v>
          </cell>
          <cell r="E22">
            <v>16140</v>
          </cell>
          <cell r="G22">
            <v>1452.0243700000001</v>
          </cell>
          <cell r="H22">
            <v>1241.08023</v>
          </cell>
          <cell r="I22">
            <v>1389.4806799999997</v>
          </cell>
          <cell r="K22">
            <v>1337.9263100000001</v>
          </cell>
          <cell r="L22">
            <v>1300.60077</v>
          </cell>
          <cell r="M22" t="str">
            <v/>
          </cell>
          <cell r="N22" t="str">
            <v/>
          </cell>
          <cell r="O22" t="str">
            <v/>
          </cell>
          <cell r="P22" t="str">
            <v/>
          </cell>
          <cell r="Q22" t="str">
            <v/>
          </cell>
          <cell r="R22" t="str">
            <v/>
          </cell>
          <cell r="S22" t="str">
            <v/>
          </cell>
          <cell r="T22" t="str">
            <v/>
          </cell>
          <cell r="U22" t="str">
            <v/>
          </cell>
          <cell r="V22" t="str">
            <v/>
          </cell>
        </row>
        <row r="23">
          <cell r="A23" t="str">
            <v>SIU</v>
          </cell>
          <cell r="C23" t="str">
            <v>Mark Sutton</v>
          </cell>
          <cell r="E23">
            <v>16140</v>
          </cell>
          <cell r="G23">
            <v>174.97601999999998</v>
          </cell>
          <cell r="H23">
            <v>157.84931000000003</v>
          </cell>
          <cell r="I23">
            <v>174.37601999999998</v>
          </cell>
          <cell r="K23">
            <v>162.86712</v>
          </cell>
          <cell r="L23">
            <v>246.41701999999998</v>
          </cell>
          <cell r="M23" t="str">
            <v/>
          </cell>
          <cell r="N23" t="str">
            <v/>
          </cell>
          <cell r="O23" t="str">
            <v/>
          </cell>
          <cell r="P23" t="str">
            <v/>
          </cell>
          <cell r="Q23" t="str">
            <v/>
          </cell>
          <cell r="R23" t="str">
            <v/>
          </cell>
          <cell r="S23" t="str">
            <v/>
          </cell>
          <cell r="T23" t="str">
            <v/>
          </cell>
          <cell r="U23" t="str">
            <v/>
          </cell>
          <cell r="V23" t="str">
            <v/>
          </cell>
        </row>
        <row r="24">
          <cell r="A24" t="str">
            <v>Top Up</v>
          </cell>
          <cell r="C24" t="str">
            <v>Mike Gilbert</v>
          </cell>
          <cell r="E24">
            <v>16140</v>
          </cell>
          <cell r="G24">
            <v>164.29676999999998</v>
          </cell>
          <cell r="H24">
            <v>148.39708000000002</v>
          </cell>
          <cell r="I24">
            <v>-349.72946999999999</v>
          </cell>
          <cell r="K24">
            <v>158.99688</v>
          </cell>
          <cell r="L24">
            <v>4.500000000007276E-4</v>
          </cell>
          <cell r="M24" t="str">
            <v/>
          </cell>
          <cell r="N24" t="str">
            <v/>
          </cell>
          <cell r="O24" t="str">
            <v/>
          </cell>
          <cell r="P24" t="str">
            <v/>
          </cell>
          <cell r="Q24" t="str">
            <v/>
          </cell>
          <cell r="R24" t="str">
            <v/>
          </cell>
          <cell r="S24" t="str">
            <v/>
          </cell>
          <cell r="T24" t="str">
            <v/>
          </cell>
          <cell r="U24" t="str">
            <v/>
          </cell>
          <cell r="V24" t="str">
            <v/>
          </cell>
        </row>
        <row r="25">
          <cell r="A25" t="str">
            <v>CLNG</v>
          </cell>
          <cell r="C25" t="str">
            <v>Mark Sutton</v>
          </cell>
          <cell r="E25">
            <v>16140</v>
          </cell>
          <cell r="G25">
            <v>0</v>
          </cell>
          <cell r="H25">
            <v>0</v>
          </cell>
          <cell r="I25">
            <v>0</v>
          </cell>
          <cell r="K25">
            <v>0</v>
          </cell>
          <cell r="L25">
            <v>1005.771</v>
          </cell>
          <cell r="M25" t="str">
            <v/>
          </cell>
          <cell r="N25" t="str">
            <v/>
          </cell>
          <cell r="O25" t="str">
            <v/>
          </cell>
          <cell r="P25" t="str">
            <v/>
          </cell>
          <cell r="Q25" t="str">
            <v/>
          </cell>
          <cell r="R25" t="str">
            <v/>
          </cell>
          <cell r="S25" t="str">
            <v/>
          </cell>
          <cell r="T25" t="str">
            <v/>
          </cell>
          <cell r="U25" t="str">
            <v/>
          </cell>
          <cell r="V25" t="str">
            <v/>
          </cell>
        </row>
        <row r="26">
          <cell r="A26" t="str">
            <v>Storage Stock Movement Charge</v>
          </cell>
          <cell r="C26" t="str">
            <v>Mark Sutton</v>
          </cell>
          <cell r="E26">
            <v>16140</v>
          </cell>
          <cell r="G26">
            <v>0</v>
          </cell>
          <cell r="H26">
            <v>158.75164000000001</v>
          </cell>
          <cell r="I26">
            <v>-158.75164000000001</v>
          </cell>
          <cell r="K26">
            <v>0</v>
          </cell>
          <cell r="L26">
            <v>0</v>
          </cell>
          <cell r="M26" t="str">
            <v/>
          </cell>
          <cell r="N26" t="str">
            <v/>
          </cell>
          <cell r="O26" t="str">
            <v/>
          </cell>
          <cell r="P26" t="str">
            <v/>
          </cell>
          <cell r="Q26" t="str">
            <v/>
          </cell>
          <cell r="R26" t="str">
            <v/>
          </cell>
          <cell r="S26" t="str">
            <v/>
          </cell>
          <cell r="T26" t="str">
            <v/>
          </cell>
          <cell r="U26" t="str">
            <v/>
          </cell>
          <cell r="V26" t="str">
            <v/>
          </cell>
        </row>
        <row r="28">
          <cell r="A28" t="str">
            <v>Total Storage</v>
          </cell>
          <cell r="G28">
            <v>1791.2971600000001</v>
          </cell>
          <cell r="H28">
            <v>1706.07826</v>
          </cell>
          <cell r="I28">
            <v>1055.3755899999996</v>
          </cell>
          <cell r="K28">
            <v>1659.7903100000001</v>
          </cell>
          <cell r="L28">
            <v>2552.7892400000001</v>
          </cell>
          <cell r="M28" t="str">
            <v/>
          </cell>
          <cell r="N28" t="str">
            <v/>
          </cell>
          <cell r="O28" t="str">
            <v/>
          </cell>
          <cell r="P28" t="str">
            <v/>
          </cell>
          <cell r="Q28" t="str">
            <v/>
          </cell>
          <cell r="R28" t="str">
            <v/>
          </cell>
          <cell r="S28" t="str">
            <v/>
          </cell>
          <cell r="T28" t="str">
            <v/>
          </cell>
          <cell r="U28" t="str">
            <v/>
          </cell>
          <cell r="V28" t="str">
            <v/>
          </cell>
        </row>
        <row r="30">
          <cell r="A30" t="str">
            <v>Telemetry Telecomms costs</v>
          </cell>
          <cell r="C30" t="str">
            <v>Gloria Cruse</v>
          </cell>
          <cell r="E30">
            <v>16140</v>
          </cell>
          <cell r="G30">
            <v>191.49522999999999</v>
          </cell>
          <cell r="H30">
            <v>202.93290999999999</v>
          </cell>
          <cell r="I30">
            <v>253.98383000000013</v>
          </cell>
          <cell r="K30">
            <v>217.72481999999999</v>
          </cell>
          <cell r="L30">
            <v>195.33198000000002</v>
          </cell>
          <cell r="M30" t="str">
            <v/>
          </cell>
          <cell r="N30" t="str">
            <v/>
          </cell>
          <cell r="O30" t="str">
            <v/>
          </cell>
          <cell r="P30" t="str">
            <v/>
          </cell>
          <cell r="Q30" t="str">
            <v/>
          </cell>
          <cell r="R30" t="str">
            <v/>
          </cell>
          <cell r="S30" t="str">
            <v/>
          </cell>
          <cell r="T30" t="str">
            <v/>
          </cell>
          <cell r="U30" t="str">
            <v/>
          </cell>
          <cell r="V30" t="str">
            <v/>
          </cell>
        </row>
        <row r="31">
          <cell r="A31" t="str">
            <v>Ulysses Telemetry</v>
          </cell>
          <cell r="C31" t="str">
            <v>Peter Roberts</v>
          </cell>
          <cell r="E31">
            <v>16140</v>
          </cell>
          <cell r="G31">
            <v>0</v>
          </cell>
          <cell r="H31">
            <v>0</v>
          </cell>
          <cell r="I31">
            <v>0</v>
          </cell>
          <cell r="K31">
            <v>0</v>
          </cell>
          <cell r="L31">
            <v>0</v>
          </cell>
          <cell r="M31" t="str">
            <v/>
          </cell>
          <cell r="N31" t="str">
            <v/>
          </cell>
          <cell r="O31" t="str">
            <v/>
          </cell>
          <cell r="P31" t="str">
            <v/>
          </cell>
          <cell r="Q31" t="str">
            <v/>
          </cell>
          <cell r="R31" t="str">
            <v/>
          </cell>
          <cell r="S31" t="str">
            <v/>
          </cell>
          <cell r="T31" t="str">
            <v/>
          </cell>
          <cell r="U31" t="str">
            <v/>
          </cell>
          <cell r="V31" t="str">
            <v/>
          </cell>
        </row>
        <row r="32">
          <cell r="A32" t="str">
            <v>Consultancy Legal &amp; Prof.</v>
          </cell>
          <cell r="C32" t="str">
            <v>All</v>
          </cell>
          <cell r="E32">
            <v>16140</v>
          </cell>
          <cell r="G32">
            <v>91.773420000000016</v>
          </cell>
          <cell r="H32">
            <v>61.772069999999985</v>
          </cell>
          <cell r="I32">
            <v>92.043700000000001</v>
          </cell>
          <cell r="K32">
            <v>146.99278999999999</v>
          </cell>
          <cell r="L32">
            <v>104.87807000000001</v>
          </cell>
          <cell r="M32" t="str">
            <v/>
          </cell>
          <cell r="N32" t="str">
            <v/>
          </cell>
          <cell r="O32" t="str">
            <v/>
          </cell>
          <cell r="P32" t="str">
            <v/>
          </cell>
          <cell r="Q32" t="str">
            <v/>
          </cell>
          <cell r="R32" t="str">
            <v/>
          </cell>
          <cell r="S32" t="str">
            <v/>
          </cell>
          <cell r="T32" t="str">
            <v/>
          </cell>
          <cell r="U32" t="str">
            <v/>
          </cell>
          <cell r="V32" t="str">
            <v/>
          </cell>
        </row>
        <row r="33">
          <cell r="A33" t="str">
            <v>Advantica</v>
          </cell>
          <cell r="C33" t="str">
            <v>Mark McGill</v>
          </cell>
          <cell r="E33">
            <v>16140</v>
          </cell>
          <cell r="G33">
            <v>339.88900000000001</v>
          </cell>
          <cell r="H33">
            <v>395.09451000000001</v>
          </cell>
          <cell r="I33">
            <v>449.16419999999994</v>
          </cell>
          <cell r="K33">
            <v>367.55852999999996</v>
          </cell>
          <cell r="L33">
            <v>307.37918000000002</v>
          </cell>
          <cell r="M33" t="str">
            <v/>
          </cell>
          <cell r="N33" t="str">
            <v/>
          </cell>
          <cell r="O33" t="str">
            <v/>
          </cell>
          <cell r="P33" t="str">
            <v/>
          </cell>
          <cell r="Q33" t="str">
            <v/>
          </cell>
          <cell r="R33" t="str">
            <v/>
          </cell>
          <cell r="S33" t="str">
            <v/>
          </cell>
          <cell r="T33" t="str">
            <v/>
          </cell>
          <cell r="U33" t="str">
            <v/>
          </cell>
          <cell r="V33" t="str">
            <v/>
          </cell>
        </row>
        <row r="34">
          <cell r="A34" t="str">
            <v xml:space="preserve">Compressors &amp; Terminals </v>
          </cell>
          <cell r="C34" t="str">
            <v>Peter Roberts</v>
          </cell>
          <cell r="E34">
            <v>16140</v>
          </cell>
          <cell r="G34">
            <v>317.56794999999994</v>
          </cell>
          <cell r="H34">
            <v>390.01090000000016</v>
          </cell>
          <cell r="I34">
            <v>605.78795999999966</v>
          </cell>
          <cell r="K34">
            <v>448.18378999999999</v>
          </cell>
          <cell r="L34">
            <v>465.34058999999996</v>
          </cell>
          <cell r="M34" t="str">
            <v/>
          </cell>
          <cell r="N34" t="str">
            <v/>
          </cell>
          <cell r="O34" t="str">
            <v/>
          </cell>
          <cell r="P34" t="str">
            <v/>
          </cell>
          <cell r="Q34" t="str">
            <v/>
          </cell>
          <cell r="R34" t="str">
            <v/>
          </cell>
          <cell r="S34" t="str">
            <v/>
          </cell>
          <cell r="T34" t="str">
            <v/>
          </cell>
          <cell r="U34" t="str">
            <v/>
          </cell>
          <cell r="V34" t="str">
            <v/>
          </cell>
        </row>
        <row r="35">
          <cell r="A35" t="str">
            <v>C&amp;T Breakdowns</v>
          </cell>
          <cell r="C35" t="str">
            <v>Peter Roberts</v>
          </cell>
          <cell r="E35">
            <v>16140</v>
          </cell>
          <cell r="G35">
            <v>24.078740000000003</v>
          </cell>
          <cell r="H35">
            <v>-65.154320000000013</v>
          </cell>
          <cell r="I35">
            <v>126.12428</v>
          </cell>
          <cell r="K35">
            <v>21.76</v>
          </cell>
          <cell r="L35">
            <v>55.94</v>
          </cell>
          <cell r="M35" t="str">
            <v/>
          </cell>
          <cell r="N35" t="str">
            <v/>
          </cell>
          <cell r="O35" t="str">
            <v/>
          </cell>
          <cell r="P35" t="str">
            <v/>
          </cell>
          <cell r="Q35" t="str">
            <v/>
          </cell>
          <cell r="R35" t="str">
            <v/>
          </cell>
          <cell r="S35" t="str">
            <v/>
          </cell>
          <cell r="T35" t="str">
            <v/>
          </cell>
          <cell r="U35" t="str">
            <v/>
          </cell>
          <cell r="V35" t="str">
            <v/>
          </cell>
        </row>
        <row r="36">
          <cell r="A36" t="str">
            <v>Pipelines &amp; AGI - Projects and Mtce</v>
          </cell>
          <cell r="C36" t="str">
            <v>Peter Roberts</v>
          </cell>
          <cell r="E36">
            <v>16140</v>
          </cell>
          <cell r="G36">
            <v>170.99039999999999</v>
          </cell>
          <cell r="H36">
            <v>153.45887999999999</v>
          </cell>
          <cell r="I36">
            <v>145.68543000000005</v>
          </cell>
          <cell r="K36">
            <v>210.75638000000001</v>
          </cell>
          <cell r="L36">
            <v>284.52524</v>
          </cell>
          <cell r="M36" t="str">
            <v/>
          </cell>
          <cell r="N36" t="str">
            <v/>
          </cell>
          <cell r="O36" t="str">
            <v/>
          </cell>
          <cell r="P36" t="str">
            <v/>
          </cell>
          <cell r="Q36" t="str">
            <v/>
          </cell>
          <cell r="R36" t="str">
            <v/>
          </cell>
          <cell r="S36" t="str">
            <v/>
          </cell>
          <cell r="T36" t="str">
            <v/>
          </cell>
          <cell r="U36" t="str">
            <v/>
          </cell>
          <cell r="V36" t="str">
            <v/>
          </cell>
        </row>
        <row r="37">
          <cell r="A37" t="str">
            <v>Crop &amp; Quarry Compensation</v>
          </cell>
          <cell r="C37" t="str">
            <v>Peter Roberts</v>
          </cell>
          <cell r="E37">
            <v>16140</v>
          </cell>
          <cell r="G37">
            <v>33.853580000000001</v>
          </cell>
          <cell r="H37">
            <v>258.47185999999999</v>
          </cell>
          <cell r="I37">
            <v>220.68306000000001</v>
          </cell>
          <cell r="K37">
            <v>206.88490999999999</v>
          </cell>
          <cell r="L37">
            <v>52.607320000000001</v>
          </cell>
          <cell r="M37" t="str">
            <v/>
          </cell>
          <cell r="N37" t="str">
            <v/>
          </cell>
          <cell r="O37" t="str">
            <v/>
          </cell>
          <cell r="P37" t="str">
            <v/>
          </cell>
          <cell r="Q37" t="str">
            <v/>
          </cell>
          <cell r="R37" t="str">
            <v/>
          </cell>
          <cell r="S37" t="str">
            <v/>
          </cell>
          <cell r="T37" t="str">
            <v/>
          </cell>
          <cell r="U37" t="str">
            <v/>
          </cell>
          <cell r="V37" t="str">
            <v/>
          </cell>
        </row>
        <row r="38">
          <cell r="A38" t="str">
            <v>Process &amp; Gas Quality</v>
          </cell>
          <cell r="C38" t="str">
            <v>Peter Roberts</v>
          </cell>
          <cell r="E38">
            <v>16140</v>
          </cell>
          <cell r="G38">
            <v>75.275310000000005</v>
          </cell>
          <cell r="H38">
            <v>60.610479999999981</v>
          </cell>
          <cell r="I38">
            <v>77.420950000000005</v>
          </cell>
          <cell r="K38">
            <v>189.13982999999999</v>
          </cell>
          <cell r="L38">
            <v>114.04246999999999</v>
          </cell>
          <cell r="M38" t="str">
            <v/>
          </cell>
          <cell r="N38" t="str">
            <v/>
          </cell>
          <cell r="O38" t="str">
            <v/>
          </cell>
          <cell r="P38" t="str">
            <v/>
          </cell>
          <cell r="Q38" t="str">
            <v/>
          </cell>
          <cell r="R38" t="str">
            <v/>
          </cell>
          <cell r="S38" t="str">
            <v/>
          </cell>
          <cell r="T38" t="str">
            <v/>
          </cell>
          <cell r="U38" t="str">
            <v/>
          </cell>
          <cell r="V38" t="str">
            <v/>
          </cell>
        </row>
        <row r="39">
          <cell r="A39" t="str">
            <v>Odorant</v>
          </cell>
          <cell r="C39" t="str">
            <v>Peter Roberts</v>
          </cell>
          <cell r="D39" t="str">
            <v>Joanne Morton</v>
          </cell>
          <cell r="E39">
            <v>16140</v>
          </cell>
          <cell r="G39">
            <v>136.32857999999999</v>
          </cell>
          <cell r="H39">
            <v>175.18396000000001</v>
          </cell>
          <cell r="I39">
            <v>116.34640999999999</v>
          </cell>
          <cell r="K39">
            <v>166.62263000000002</v>
          </cell>
          <cell r="L39">
            <v>194.05578</v>
          </cell>
          <cell r="M39" t="str">
            <v/>
          </cell>
          <cell r="N39" t="str">
            <v/>
          </cell>
          <cell r="O39" t="str">
            <v/>
          </cell>
          <cell r="P39" t="str">
            <v/>
          </cell>
          <cell r="Q39" t="str">
            <v/>
          </cell>
          <cell r="R39" t="str">
            <v/>
          </cell>
          <cell r="S39" t="str">
            <v/>
          </cell>
          <cell r="T39" t="str">
            <v/>
          </cell>
          <cell r="U39" t="str">
            <v/>
          </cell>
          <cell r="V39" t="str">
            <v/>
          </cell>
        </row>
        <row r="42">
          <cell r="A42" t="str">
            <v>HOC &amp; Dorking</v>
          </cell>
          <cell r="C42" t="str">
            <v>Mark McGill</v>
          </cell>
          <cell r="E42">
            <v>16140</v>
          </cell>
          <cell r="G42">
            <v>293.97859999999997</v>
          </cell>
          <cell r="H42">
            <v>362.74532000000005</v>
          </cell>
          <cell r="I42">
            <v>507.65193999999985</v>
          </cell>
          <cell r="K42">
            <v>377.43520000000001</v>
          </cell>
          <cell r="L42">
            <v>371.43440000000004</v>
          </cell>
          <cell r="M42" t="str">
            <v/>
          </cell>
          <cell r="N42" t="str">
            <v/>
          </cell>
          <cell r="O42" t="str">
            <v/>
          </cell>
          <cell r="P42" t="str">
            <v/>
          </cell>
          <cell r="Q42" t="str">
            <v/>
          </cell>
          <cell r="R42" t="str">
            <v/>
          </cell>
          <cell r="S42" t="str">
            <v/>
          </cell>
          <cell r="T42" t="str">
            <v/>
          </cell>
          <cell r="U42" t="str">
            <v/>
          </cell>
          <cell r="V42" t="str">
            <v/>
          </cell>
        </row>
        <row r="43">
          <cell r="A43" t="str">
            <v>Hinckley 2 Building</v>
          </cell>
          <cell r="C43" t="str">
            <v>Mark McGill</v>
          </cell>
          <cell r="E43">
            <v>16140</v>
          </cell>
          <cell r="G43">
            <v>57.30151</v>
          </cell>
          <cell r="H43">
            <v>30.603569999999998</v>
          </cell>
          <cell r="I43">
            <v>52.086819999999989</v>
          </cell>
          <cell r="K43">
            <v>64.930760000000006</v>
          </cell>
          <cell r="L43">
            <v>83.320859999999996</v>
          </cell>
          <cell r="M43" t="str">
            <v/>
          </cell>
          <cell r="N43" t="str">
            <v/>
          </cell>
          <cell r="O43" t="str">
            <v/>
          </cell>
          <cell r="P43" t="str">
            <v/>
          </cell>
          <cell r="Q43" t="str">
            <v/>
          </cell>
          <cell r="R43" t="str">
            <v/>
          </cell>
          <cell r="S43" t="str">
            <v/>
          </cell>
          <cell r="T43" t="str">
            <v/>
          </cell>
          <cell r="U43" t="str">
            <v/>
          </cell>
          <cell r="V43" t="str">
            <v/>
          </cell>
        </row>
        <row r="45">
          <cell r="A45" t="str">
            <v>Total Site Costs</v>
          </cell>
          <cell r="G45">
            <v>351.28010999999998</v>
          </cell>
          <cell r="H45">
            <v>393.34889000000004</v>
          </cell>
          <cell r="I45">
            <v>559.73875999999984</v>
          </cell>
          <cell r="K45">
            <v>442.36596000000003</v>
          </cell>
          <cell r="L45">
            <v>454.75526000000002</v>
          </cell>
          <cell r="M45" t="str">
            <v/>
          </cell>
          <cell r="N45" t="str">
            <v/>
          </cell>
          <cell r="O45" t="str">
            <v/>
          </cell>
          <cell r="P45" t="str">
            <v/>
          </cell>
          <cell r="Q45" t="str">
            <v/>
          </cell>
          <cell r="R45" t="str">
            <v/>
          </cell>
          <cell r="S45" t="str">
            <v/>
          </cell>
          <cell r="T45" t="str">
            <v/>
          </cell>
          <cell r="U45" t="str">
            <v/>
          </cell>
          <cell r="V45" t="str">
            <v/>
          </cell>
        </row>
        <row r="47">
          <cell r="A47" t="str">
            <v>Pre A Form</v>
          </cell>
          <cell r="C47" t="str">
            <v>Peter Roberts</v>
          </cell>
          <cell r="E47">
            <v>16140</v>
          </cell>
          <cell r="G47">
            <v>0</v>
          </cell>
          <cell r="H47">
            <v>184.99465000000001</v>
          </cell>
          <cell r="I47">
            <v>-66.239340000000013</v>
          </cell>
          <cell r="K47">
            <v>0</v>
          </cell>
          <cell r="L47">
            <v>0</v>
          </cell>
          <cell r="M47" t="str">
            <v/>
          </cell>
          <cell r="N47" t="str">
            <v/>
          </cell>
          <cell r="O47" t="str">
            <v/>
          </cell>
          <cell r="P47" t="str">
            <v/>
          </cell>
          <cell r="Q47" t="str">
            <v/>
          </cell>
          <cell r="R47" t="str">
            <v/>
          </cell>
          <cell r="S47" t="str">
            <v/>
          </cell>
          <cell r="T47" t="str">
            <v/>
          </cell>
          <cell r="U47" t="str">
            <v/>
          </cell>
          <cell r="V47" t="str">
            <v/>
          </cell>
        </row>
        <row r="48">
          <cell r="A48" t="str">
            <v>Office Costs</v>
          </cell>
          <cell r="C48" t="str">
            <v>All</v>
          </cell>
          <cell r="E48">
            <v>16140</v>
          </cell>
          <cell r="G48">
            <v>35.456780000000016</v>
          </cell>
          <cell r="H48">
            <v>29.146099999999898</v>
          </cell>
          <cell r="I48">
            <v>22.961410000000157</v>
          </cell>
          <cell r="K48">
            <v>27.362929999999967</v>
          </cell>
          <cell r="L48">
            <v>39.249669999999966</v>
          </cell>
          <cell r="M48" t="str">
            <v/>
          </cell>
          <cell r="N48" t="str">
            <v/>
          </cell>
          <cell r="O48" t="str">
            <v/>
          </cell>
          <cell r="P48" t="str">
            <v/>
          </cell>
          <cell r="Q48" t="str">
            <v/>
          </cell>
          <cell r="R48" t="str">
            <v/>
          </cell>
          <cell r="S48" t="str">
            <v/>
          </cell>
          <cell r="T48" t="str">
            <v/>
          </cell>
          <cell r="U48" t="str">
            <v/>
          </cell>
          <cell r="V48" t="str">
            <v/>
          </cell>
        </row>
        <row r="49">
          <cell r="A49" t="str">
            <v>Balancing Incentives Income</v>
          </cell>
          <cell r="C49" t="str">
            <v>Mark Sutton</v>
          </cell>
          <cell r="E49">
            <v>16140</v>
          </cell>
          <cell r="G49">
            <v>0</v>
          </cell>
          <cell r="H49">
            <v>-30.763830000000006</v>
          </cell>
          <cell r="I49">
            <v>-148.84326999999999</v>
          </cell>
          <cell r="K49">
            <v>4.0000000000000002E-4</v>
          </cell>
          <cell r="L49">
            <v>-1.7999999999999998E-4</v>
          </cell>
          <cell r="M49" t="str">
            <v/>
          </cell>
          <cell r="N49" t="str">
            <v/>
          </cell>
          <cell r="O49" t="str">
            <v/>
          </cell>
          <cell r="P49" t="str">
            <v/>
          </cell>
          <cell r="Q49" t="str">
            <v/>
          </cell>
          <cell r="R49" t="str">
            <v/>
          </cell>
          <cell r="S49" t="str">
            <v/>
          </cell>
          <cell r="T49" t="str">
            <v/>
          </cell>
          <cell r="U49" t="str">
            <v/>
          </cell>
          <cell r="V49" t="str">
            <v/>
          </cell>
        </row>
        <row r="50">
          <cell r="A50" t="str">
            <v>Other Revenue Costs</v>
          </cell>
          <cell r="C50" t="str">
            <v>All</v>
          </cell>
          <cell r="E50">
            <v>16140</v>
          </cell>
          <cell r="G50">
            <v>17.213980000000003</v>
          </cell>
          <cell r="H50">
            <v>100.96516</v>
          </cell>
          <cell r="I50">
            <v>32.888249999999971</v>
          </cell>
          <cell r="K50">
            <v>86.826899999999995</v>
          </cell>
          <cell r="L50">
            <v>57.303019999999997</v>
          </cell>
          <cell r="M50" t="str">
            <v/>
          </cell>
          <cell r="N50" t="str">
            <v/>
          </cell>
          <cell r="O50" t="str">
            <v/>
          </cell>
          <cell r="P50" t="str">
            <v/>
          </cell>
          <cell r="Q50" t="str">
            <v/>
          </cell>
          <cell r="R50" t="str">
            <v/>
          </cell>
          <cell r="S50" t="str">
            <v/>
          </cell>
          <cell r="T50" t="str">
            <v/>
          </cell>
          <cell r="U50" t="str">
            <v/>
          </cell>
          <cell r="V50" t="str">
            <v/>
          </cell>
        </row>
        <row r="51">
          <cell r="A51" t="str">
            <v>Residual other savings required</v>
          </cell>
          <cell r="C51" t="str">
            <v>All</v>
          </cell>
          <cell r="E51">
            <v>16140</v>
          </cell>
          <cell r="G51">
            <v>0</v>
          </cell>
          <cell r="H51">
            <v>0</v>
          </cell>
          <cell r="I51">
            <v>0</v>
          </cell>
          <cell r="K51">
            <v>0</v>
          </cell>
          <cell r="L51">
            <v>0</v>
          </cell>
          <cell r="M51" t="str">
            <v/>
          </cell>
          <cell r="N51" t="str">
            <v/>
          </cell>
          <cell r="O51" t="str">
            <v/>
          </cell>
          <cell r="P51" t="str">
            <v/>
          </cell>
          <cell r="Q51" t="str">
            <v/>
          </cell>
          <cell r="R51" t="str">
            <v/>
          </cell>
          <cell r="S51" t="str">
            <v/>
          </cell>
          <cell r="T51" t="str">
            <v/>
          </cell>
          <cell r="U51" t="str">
            <v/>
          </cell>
          <cell r="V51" t="str">
            <v/>
          </cell>
        </row>
        <row r="52">
          <cell r="A52" t="str">
            <v>Contamination Compensation Claim</v>
          </cell>
          <cell r="C52" t="str">
            <v>Peter Roberts</v>
          </cell>
          <cell r="E52">
            <v>16140</v>
          </cell>
          <cell r="G52">
            <v>0</v>
          </cell>
          <cell r="H52">
            <v>0</v>
          </cell>
          <cell r="I52">
            <v>0</v>
          </cell>
          <cell r="K52">
            <v>0</v>
          </cell>
          <cell r="L52">
            <v>0</v>
          </cell>
          <cell r="M52" t="str">
            <v/>
          </cell>
          <cell r="N52" t="str">
            <v/>
          </cell>
          <cell r="O52" t="str">
            <v/>
          </cell>
          <cell r="P52" t="str">
            <v/>
          </cell>
          <cell r="Q52" t="str">
            <v/>
          </cell>
          <cell r="R52" t="str">
            <v/>
          </cell>
          <cell r="S52" t="str">
            <v/>
          </cell>
          <cell r="T52" t="str">
            <v/>
          </cell>
          <cell r="U52" t="str">
            <v/>
          </cell>
          <cell r="V52" t="str">
            <v/>
          </cell>
        </row>
        <row r="53">
          <cell r="A53" t="str">
            <v>ARCA</v>
          </cell>
          <cell r="C53" t="str">
            <v>Simon Griew</v>
          </cell>
          <cell r="E53">
            <v>16140</v>
          </cell>
          <cell r="G53">
            <v>0</v>
          </cell>
          <cell r="H53">
            <v>0</v>
          </cell>
          <cell r="I53">
            <v>0</v>
          </cell>
          <cell r="K53">
            <v>688.22580000000005</v>
          </cell>
          <cell r="L53">
            <v>0</v>
          </cell>
          <cell r="M53" t="str">
            <v/>
          </cell>
          <cell r="N53" t="str">
            <v/>
          </cell>
          <cell r="O53" t="str">
            <v/>
          </cell>
          <cell r="P53" t="str">
            <v/>
          </cell>
          <cell r="Q53" t="str">
            <v/>
          </cell>
          <cell r="R53" t="str">
            <v/>
          </cell>
          <cell r="S53" t="str">
            <v/>
          </cell>
          <cell r="T53" t="str">
            <v/>
          </cell>
          <cell r="U53" t="str">
            <v/>
          </cell>
          <cell r="V53" t="str">
            <v/>
          </cell>
        </row>
        <row r="55">
          <cell r="A55" t="str">
            <v>NT&amp;T Total</v>
          </cell>
          <cell r="E55" t="e">
            <v>#REF!</v>
          </cell>
          <cell r="G55">
            <v>14410.009660000003</v>
          </cell>
          <cell r="H55">
            <v>13298.56331</v>
          </cell>
          <cell r="I55">
            <v>9775.3834799999968</v>
          </cell>
          <cell r="K55">
            <v>13765.48069</v>
          </cell>
          <cell r="L55">
            <v>13642.92865</v>
          </cell>
          <cell r="M55" t="str">
            <v/>
          </cell>
          <cell r="N55" t="str">
            <v/>
          </cell>
          <cell r="O55" t="str">
            <v/>
          </cell>
          <cell r="P55" t="str">
            <v/>
          </cell>
          <cell r="Q55" t="str">
            <v/>
          </cell>
          <cell r="R55" t="str">
            <v/>
          </cell>
          <cell r="S55" t="str">
            <v/>
          </cell>
          <cell r="T55" t="str">
            <v/>
          </cell>
          <cell r="U55" t="str">
            <v/>
          </cell>
          <cell r="V55" t="str">
            <v/>
          </cell>
        </row>
      </sheetData>
      <sheetData sheetId="13" refreshError="1">
        <row r="1">
          <cell r="A1" t="str">
            <v>LEVEL 2  - OPEX BY FOC</v>
          </cell>
        </row>
        <row r="2">
          <cell r="C2" t="str">
            <v>Full Year Budget</v>
          </cell>
          <cell r="I2" t="str">
            <v>Full Year Forecast</v>
          </cell>
          <cell r="J2" t="str">
            <v>FULL YEAR FORECAST</v>
          </cell>
          <cell r="O2" t="str">
            <v>Performance YTD</v>
          </cell>
          <cell r="P2" t="str">
            <v>MONTH</v>
          </cell>
        </row>
        <row r="3">
          <cell r="A3" t="str">
            <v>Expenditure (£000's)</v>
          </cell>
          <cell r="C3" t="str">
            <v>NTS TO</v>
          </cell>
          <cell r="D3" t="str">
            <v>NTS SO</v>
          </cell>
          <cell r="E3" t="str">
            <v>LDZ SO</v>
          </cell>
          <cell r="F3" t="str">
            <v>Other</v>
          </cell>
          <cell r="G3" t="str">
            <v>Total</v>
          </cell>
          <cell r="I3" t="str">
            <v>NTS TO</v>
          </cell>
          <cell r="J3" t="str">
            <v>NTS SO</v>
          </cell>
          <cell r="K3" t="str">
            <v>LDZ SO</v>
          </cell>
          <cell r="L3" t="str">
            <v>Other</v>
          </cell>
          <cell r="M3" t="str">
            <v>Total</v>
          </cell>
          <cell r="O3" t="str">
            <v xml:space="preserve">NTS TO </v>
          </cell>
          <cell r="P3" t="str">
            <v xml:space="preserve">NTS SO </v>
          </cell>
          <cell r="Q3" t="str">
            <v xml:space="preserve">LDZ S0 </v>
          </cell>
          <cell r="R3" t="str">
            <v>Other</v>
          </cell>
          <cell r="S3" t="str">
            <v>Total</v>
          </cell>
        </row>
        <row r="5">
          <cell r="A5" t="str">
            <v>Employee Costs</v>
          </cell>
          <cell r="C5">
            <v>7856.6923240000006</v>
          </cell>
          <cell r="D5">
            <v>14387.623911500003</v>
          </cell>
          <cell r="E5">
            <v>7824.6101145000011</v>
          </cell>
          <cell r="G5">
            <v>30068.926350000005</v>
          </cell>
          <cell r="I5">
            <v>7755</v>
          </cell>
          <cell r="J5">
            <v>14201</v>
          </cell>
          <cell r="K5">
            <v>7732</v>
          </cell>
          <cell r="M5">
            <v>29687</v>
          </cell>
          <cell r="O5">
            <v>1248.0252399999997</v>
          </cell>
          <cell r="P5">
            <v>2187.6348649999995</v>
          </cell>
          <cell r="Q5">
            <v>1222.7783949999998</v>
          </cell>
          <cell r="S5">
            <v>4658.4384999999993</v>
          </cell>
        </row>
        <row r="6">
          <cell r="A6" t="str">
            <v>Agency</v>
          </cell>
          <cell r="C6">
            <v>230.06400959999999</v>
          </cell>
          <cell r="D6">
            <v>489.42401960000001</v>
          </cell>
          <cell r="E6">
            <v>266.11201080000001</v>
          </cell>
          <cell r="G6">
            <v>985.60004000000004</v>
          </cell>
          <cell r="I6">
            <v>234</v>
          </cell>
          <cell r="J6">
            <v>498</v>
          </cell>
          <cell r="K6">
            <v>271</v>
          </cell>
          <cell r="M6">
            <v>1004</v>
          </cell>
          <cell r="O6">
            <v>39.444403199999996</v>
          </cell>
          <cell r="P6">
            <v>80.532323199999993</v>
          </cell>
          <cell r="Q6">
            <v>44.374953599999998</v>
          </cell>
          <cell r="S6">
            <v>164.35167999999999</v>
          </cell>
        </row>
        <row r="7">
          <cell r="A7" t="str">
            <v>Capitalisation of Salaries</v>
          </cell>
          <cell r="C7">
            <v>-1371</v>
          </cell>
          <cell r="D7">
            <v>-853.89905060000001</v>
          </cell>
          <cell r="E7">
            <v>-420.06682379999995</v>
          </cell>
          <cell r="G7">
            <v>-2644.6919400000006</v>
          </cell>
          <cell r="I7">
            <v>-1371</v>
          </cell>
          <cell r="J7">
            <v>-1017</v>
          </cell>
          <cell r="K7">
            <v>-908</v>
          </cell>
          <cell r="M7">
            <v>-3296</v>
          </cell>
          <cell r="O7">
            <v>-252.00646000000003</v>
          </cell>
          <cell r="P7">
            <v>-153.6</v>
          </cell>
          <cell r="Q7">
            <v>-102.4</v>
          </cell>
          <cell r="S7">
            <v>-508.00646</v>
          </cell>
        </row>
        <row r="9">
          <cell r="A9" t="str">
            <v>Total Employee Costs</v>
          </cell>
          <cell r="C9">
            <v>6715.7563336000003</v>
          </cell>
          <cell r="D9">
            <v>14023.148880500001</v>
          </cell>
          <cell r="E9">
            <v>7670.6553015000009</v>
          </cell>
          <cell r="F9">
            <v>0</v>
          </cell>
          <cell r="G9">
            <v>28409.834450000006</v>
          </cell>
          <cell r="I9">
            <v>6618</v>
          </cell>
          <cell r="J9">
            <v>13682</v>
          </cell>
          <cell r="K9">
            <v>7095</v>
          </cell>
          <cell r="L9">
            <v>0</v>
          </cell>
          <cell r="M9">
            <v>27395</v>
          </cell>
          <cell r="O9">
            <v>1035.4631831999995</v>
          </cell>
          <cell r="P9">
            <v>2114.5671881999997</v>
          </cell>
          <cell r="Q9">
            <v>1164.7533485999998</v>
          </cell>
          <cell r="R9">
            <v>0</v>
          </cell>
          <cell r="S9">
            <v>4314.7837199999994</v>
          </cell>
        </row>
        <row r="11">
          <cell r="A11" t="str">
            <v>Compressor Fuel</v>
          </cell>
          <cell r="D11">
            <v>52940.857934423977</v>
          </cell>
          <cell r="G11">
            <v>52940.857934423977</v>
          </cell>
          <cell r="J11">
            <v>53637.402999999998</v>
          </cell>
          <cell r="M11">
            <v>53637.402999999998</v>
          </cell>
          <cell r="P11">
            <v>9152.7088199999998</v>
          </cell>
          <cell r="S11">
            <v>9152.7088199999998</v>
          </cell>
        </row>
        <row r="12">
          <cell r="A12" t="str">
            <v>CV Shrinkage</v>
          </cell>
          <cell r="D12">
            <v>1417.7017245082234</v>
          </cell>
          <cell r="G12">
            <v>1417.7017245082234</v>
          </cell>
          <cell r="J12">
            <v>349.697</v>
          </cell>
          <cell r="M12">
            <v>349.697</v>
          </cell>
          <cell r="P12">
            <v>-69.3065</v>
          </cell>
          <cell r="S12">
            <v>-69.3065</v>
          </cell>
        </row>
        <row r="13">
          <cell r="A13" t="str">
            <v>UAG</v>
          </cell>
          <cell r="D13">
            <v>15334.81507407869</v>
          </cell>
          <cell r="G13">
            <v>15334.81507407869</v>
          </cell>
          <cell r="J13">
            <v>17772.216</v>
          </cell>
          <cell r="M13">
            <v>17772.216</v>
          </cell>
          <cell r="P13">
            <v>4159.3334400000003</v>
          </cell>
          <cell r="S13">
            <v>4159.3334400000003</v>
          </cell>
        </row>
        <row r="15">
          <cell r="A15" t="str">
            <v>Total Shrinkage (exe elec comp)</v>
          </cell>
          <cell r="C15">
            <v>0</v>
          </cell>
          <cell r="D15">
            <v>69693.374733010889</v>
          </cell>
          <cell r="E15">
            <v>0</v>
          </cell>
          <cell r="F15">
            <v>0</v>
          </cell>
          <cell r="G15">
            <v>69693.374733010889</v>
          </cell>
          <cell r="I15">
            <v>0</v>
          </cell>
          <cell r="J15">
            <v>71759.315999999992</v>
          </cell>
          <cell r="K15">
            <v>0</v>
          </cell>
          <cell r="L15">
            <v>0</v>
          </cell>
          <cell r="M15">
            <v>71759.315999999992</v>
          </cell>
          <cell r="O15">
            <v>0</v>
          </cell>
          <cell r="P15">
            <v>13242.73576</v>
          </cell>
          <cell r="Q15">
            <v>0</v>
          </cell>
          <cell r="R15">
            <v>0</v>
          </cell>
          <cell r="S15">
            <v>13242.73576</v>
          </cell>
        </row>
        <row r="17">
          <cell r="A17" t="str">
            <v>Shrinkage - Elec Compressor Fuel</v>
          </cell>
          <cell r="D17">
            <v>542.28099999999995</v>
          </cell>
          <cell r="G17">
            <v>542.28099999999995</v>
          </cell>
          <cell r="J17">
            <v>499.61500000000001</v>
          </cell>
          <cell r="M17">
            <v>499.61500000000001</v>
          </cell>
          <cell r="P17">
            <v>91.220669999999998</v>
          </cell>
          <cell r="S17">
            <v>91.220669999999998</v>
          </cell>
        </row>
        <row r="19">
          <cell r="A19" t="str">
            <v>Operating Margins</v>
          </cell>
          <cell r="D19">
            <v>19316.437000000002</v>
          </cell>
          <cell r="G19">
            <v>19316.437000000002</v>
          </cell>
          <cell r="J19">
            <v>16220.644</v>
          </cell>
          <cell r="M19">
            <v>16220.644</v>
          </cell>
          <cell r="P19">
            <v>2638.5270800000003</v>
          </cell>
          <cell r="S19">
            <v>2638.5270800000003</v>
          </cell>
        </row>
        <row r="20">
          <cell r="A20" t="str">
            <v>SIU</v>
          </cell>
          <cell r="E20">
            <v>2480.5050000000001</v>
          </cell>
          <cell r="G20">
            <v>2480.5050000000001</v>
          </cell>
          <cell r="K20">
            <v>2422.5819999999999</v>
          </cell>
          <cell r="M20">
            <v>2422.5819999999999</v>
          </cell>
          <cell r="Q20">
            <v>409.28414000000004</v>
          </cell>
          <cell r="S20">
            <v>409.28414000000004</v>
          </cell>
        </row>
        <row r="21">
          <cell r="A21" t="str">
            <v>Top Up</v>
          </cell>
          <cell r="D21">
            <v>1049.1122700000001</v>
          </cell>
          <cell r="E21">
            <v>2836.48873</v>
          </cell>
          <cell r="G21">
            <v>3885.6010000000001</v>
          </cell>
          <cell r="J21">
            <v>244.61676000000003</v>
          </cell>
          <cell r="K21">
            <v>661.37124000000006</v>
          </cell>
          <cell r="M21">
            <v>905.98800000000006</v>
          </cell>
          <cell r="P21">
            <v>42.929279100000045</v>
          </cell>
          <cell r="Q21">
            <v>116.0680509000001</v>
          </cell>
          <cell r="S21">
            <v>158.99733000000015</v>
          </cell>
        </row>
        <row r="22">
          <cell r="A22" t="str">
            <v>CLNG</v>
          </cell>
          <cell r="G22">
            <v>0</v>
          </cell>
          <cell r="J22">
            <v>6601.1239999999998</v>
          </cell>
          <cell r="M22">
            <v>6601.1239999999998</v>
          </cell>
          <cell r="P22">
            <v>1005.771</v>
          </cell>
          <cell r="S22">
            <v>1005.771</v>
          </cell>
        </row>
        <row r="23">
          <cell r="A23" t="str">
            <v>Storage Stock Movement Charge</v>
          </cell>
          <cell r="G23">
            <v>0</v>
          </cell>
          <cell r="M23">
            <v>0</v>
          </cell>
          <cell r="S23">
            <v>0</v>
          </cell>
        </row>
        <row r="25">
          <cell r="A25" t="str">
            <v>Total Storage</v>
          </cell>
          <cell r="C25">
            <v>0</v>
          </cell>
          <cell r="D25">
            <v>20365.549270000003</v>
          </cell>
          <cell r="E25">
            <v>5316.9937300000001</v>
          </cell>
          <cell r="F25">
            <v>0</v>
          </cell>
          <cell r="G25">
            <v>25682.543000000001</v>
          </cell>
          <cell r="I25">
            <v>0</v>
          </cell>
          <cell r="J25">
            <v>23066.384760000001</v>
          </cell>
          <cell r="K25">
            <v>3083.9532399999998</v>
          </cell>
          <cell r="L25">
            <v>0</v>
          </cell>
          <cell r="M25">
            <v>26150.338</v>
          </cell>
          <cell r="O25">
            <v>0</v>
          </cell>
          <cell r="P25">
            <v>3687.2273591000003</v>
          </cell>
          <cell r="Q25">
            <v>525.3521909000001</v>
          </cell>
          <cell r="R25">
            <v>0</v>
          </cell>
          <cell r="S25">
            <v>4212.5795500000004</v>
          </cell>
        </row>
        <row r="27">
          <cell r="A27" t="str">
            <v>Telemetry Telecomms costs</v>
          </cell>
          <cell r="C27">
            <v>0</v>
          </cell>
          <cell r="D27">
            <v>930.8</v>
          </cell>
          <cell r="E27">
            <v>859.2</v>
          </cell>
          <cell r="G27">
            <v>1790</v>
          </cell>
          <cell r="J27">
            <v>832.52</v>
          </cell>
          <cell r="K27">
            <v>768.48</v>
          </cell>
          <cell r="M27">
            <v>1601</v>
          </cell>
          <cell r="P27">
            <v>214.789536</v>
          </cell>
          <cell r="Q27">
            <v>198.26726400000001</v>
          </cell>
          <cell r="S27">
            <v>413.05680000000001</v>
          </cell>
        </row>
        <row r="28">
          <cell r="A28" t="str">
            <v>Ulysses Telemetry</v>
          </cell>
          <cell r="C28">
            <v>0</v>
          </cell>
          <cell r="D28">
            <v>65</v>
          </cell>
          <cell r="E28">
            <v>60</v>
          </cell>
          <cell r="G28">
            <v>125</v>
          </cell>
          <cell r="J28">
            <v>124.80000000000001</v>
          </cell>
          <cell r="K28">
            <v>115.19999999999999</v>
          </cell>
          <cell r="M28">
            <v>240</v>
          </cell>
          <cell r="P28">
            <v>0</v>
          </cell>
          <cell r="Q28">
            <v>0</v>
          </cell>
          <cell r="S28">
            <v>0</v>
          </cell>
        </row>
        <row r="29">
          <cell r="A29" t="str">
            <v>Consultancy Legal &amp; Prof.</v>
          </cell>
          <cell r="C29">
            <v>104.3117012</v>
          </cell>
          <cell r="D29">
            <v>761</v>
          </cell>
          <cell r="E29">
            <v>508</v>
          </cell>
          <cell r="G29">
            <v>1373.3117012</v>
          </cell>
          <cell r="I29">
            <v>103</v>
          </cell>
          <cell r="J29">
            <v>1262</v>
          </cell>
          <cell r="K29">
            <v>508</v>
          </cell>
          <cell r="M29">
            <v>1873</v>
          </cell>
          <cell r="O29">
            <v>11.870860000000022</v>
          </cell>
          <cell r="P29">
            <v>144</v>
          </cell>
          <cell r="Q29">
            <v>96</v>
          </cell>
          <cell r="S29">
            <v>251.87086000000002</v>
          </cell>
        </row>
        <row r="30">
          <cell r="A30" t="str">
            <v>Advantica</v>
          </cell>
          <cell r="C30">
            <v>3513.2410070000001</v>
          </cell>
          <cell r="D30">
            <v>730</v>
          </cell>
          <cell r="E30">
            <v>487</v>
          </cell>
          <cell r="G30">
            <v>4730.2410070000005</v>
          </cell>
          <cell r="I30">
            <v>3513.3747999999996</v>
          </cell>
          <cell r="J30">
            <v>730.19999999999993</v>
          </cell>
          <cell r="K30">
            <v>486.8</v>
          </cell>
          <cell r="M30">
            <v>4730.3747999999996</v>
          </cell>
          <cell r="O30">
            <v>496.93770999999998</v>
          </cell>
          <cell r="P30">
            <v>106.8</v>
          </cell>
          <cell r="Q30">
            <v>71.2</v>
          </cell>
          <cell r="S30">
            <v>674.93770999999992</v>
          </cell>
        </row>
        <row r="31">
          <cell r="A31" t="str">
            <v xml:space="preserve">Compressors &amp; Terminals </v>
          </cell>
          <cell r="C31">
            <v>6616.0568999999996</v>
          </cell>
          <cell r="G31">
            <v>6616.0568999999996</v>
          </cell>
          <cell r="I31">
            <v>7216</v>
          </cell>
          <cell r="M31">
            <v>7216</v>
          </cell>
          <cell r="O31">
            <v>913.52437999999984</v>
          </cell>
          <cell r="S31">
            <v>913.52437999999984</v>
          </cell>
        </row>
        <row r="32">
          <cell r="A32" t="str">
            <v>C&amp;T Breakdowns</v>
          </cell>
          <cell r="C32">
            <v>1300.08</v>
          </cell>
          <cell r="G32">
            <v>1300.08</v>
          </cell>
          <cell r="I32">
            <v>1300</v>
          </cell>
          <cell r="M32">
            <v>1300</v>
          </cell>
          <cell r="O32">
            <v>77.7</v>
          </cell>
          <cell r="S32">
            <v>77.7</v>
          </cell>
        </row>
        <row r="33">
          <cell r="A33" t="str">
            <v>Pipelines &amp; AGI - Projects and Mtce</v>
          </cell>
          <cell r="C33">
            <v>3557.7159100000003</v>
          </cell>
          <cell r="G33">
            <v>3557.7159100000003</v>
          </cell>
          <cell r="I33">
            <v>3558</v>
          </cell>
          <cell r="M33">
            <v>3558</v>
          </cell>
          <cell r="O33">
            <v>495.28161999999998</v>
          </cell>
          <cell r="S33">
            <v>495.28161999999998</v>
          </cell>
        </row>
        <row r="34">
          <cell r="A34" t="str">
            <v>Crop &amp; Quarry Compensation</v>
          </cell>
          <cell r="C34">
            <v>1900</v>
          </cell>
          <cell r="G34">
            <v>1900</v>
          </cell>
          <cell r="I34">
            <v>2400</v>
          </cell>
          <cell r="M34">
            <v>2400</v>
          </cell>
          <cell r="O34">
            <v>259.49223000000001</v>
          </cell>
          <cell r="S34">
            <v>259.49223000000001</v>
          </cell>
        </row>
        <row r="35">
          <cell r="A35" t="str">
            <v>Process &amp; Gas Quality</v>
          </cell>
          <cell r="C35">
            <v>1859.96</v>
          </cell>
          <cell r="G35">
            <v>1859.96</v>
          </cell>
          <cell r="I35">
            <v>1860</v>
          </cell>
          <cell r="M35">
            <v>1860</v>
          </cell>
          <cell r="O35">
            <v>303.18230000000005</v>
          </cell>
          <cell r="S35">
            <v>303.18230000000005</v>
          </cell>
        </row>
        <row r="36">
          <cell r="A36" t="str">
            <v>Odorant</v>
          </cell>
          <cell r="C36">
            <v>2000.0003000000002</v>
          </cell>
          <cell r="G36">
            <v>2000.0003000000002</v>
          </cell>
          <cell r="I36">
            <v>2000</v>
          </cell>
          <cell r="M36">
            <v>2000</v>
          </cell>
          <cell r="O36">
            <v>360.67840999999999</v>
          </cell>
          <cell r="S36">
            <v>360.67840999999999</v>
          </cell>
        </row>
        <row r="39">
          <cell r="A39" t="str">
            <v>HOC &amp; Dorking</v>
          </cell>
          <cell r="C39">
            <v>0</v>
          </cell>
          <cell r="D39">
            <v>581.88717959999997</v>
          </cell>
          <cell r="E39">
            <v>387.92478640000002</v>
          </cell>
          <cell r="F39">
            <v>3879.50864</v>
          </cell>
          <cell r="G39">
            <v>4849.3206060000002</v>
          </cell>
          <cell r="J39">
            <v>581.88</v>
          </cell>
          <cell r="K39">
            <v>387.92</v>
          </cell>
          <cell r="L39">
            <v>3879.6849000000002</v>
          </cell>
          <cell r="M39">
            <v>4849</v>
          </cell>
          <cell r="P39">
            <v>89.864351999999997</v>
          </cell>
          <cell r="Q39">
            <v>59.909568</v>
          </cell>
          <cell r="R39">
            <v>599.17056695999997</v>
          </cell>
          <cell r="S39">
            <v>748.86959999999999</v>
          </cell>
        </row>
        <row r="40">
          <cell r="A40" t="str">
            <v>Hinckley 2 Building</v>
          </cell>
          <cell r="C40">
            <v>927.09904000000006</v>
          </cell>
          <cell r="G40">
            <v>927.09904000000006</v>
          </cell>
          <cell r="I40">
            <v>927</v>
          </cell>
          <cell r="K40" t="str">
            <v>.</v>
          </cell>
          <cell r="M40">
            <v>927</v>
          </cell>
          <cell r="O40">
            <v>148.25162</v>
          </cell>
          <cell r="S40">
            <v>148.25162</v>
          </cell>
        </row>
        <row r="42">
          <cell r="A42" t="str">
            <v>Total Site Costs</v>
          </cell>
          <cell r="C42">
            <v>927.09904000000006</v>
          </cell>
          <cell r="D42">
            <v>581.88717959999997</v>
          </cell>
          <cell r="E42">
            <v>387.92478640000002</v>
          </cell>
          <cell r="F42">
            <v>3879.50864</v>
          </cell>
          <cell r="G42">
            <v>5776.4196460000003</v>
          </cell>
          <cell r="I42">
            <v>927</v>
          </cell>
          <cell r="J42">
            <v>581.88</v>
          </cell>
          <cell r="K42">
            <v>387.92</v>
          </cell>
          <cell r="L42">
            <v>3879.6849000000002</v>
          </cell>
          <cell r="M42">
            <v>5776</v>
          </cell>
          <cell r="O42">
            <v>148.25162</v>
          </cell>
          <cell r="P42">
            <v>89.864351999999997</v>
          </cell>
          <cell r="Q42">
            <v>59.909568</v>
          </cell>
          <cell r="R42">
            <v>599.17056695999997</v>
          </cell>
          <cell r="S42">
            <v>897.12121999999999</v>
          </cell>
        </row>
        <row r="44">
          <cell r="A44" t="str">
            <v>Pre A Form</v>
          </cell>
          <cell r="C44">
            <v>99</v>
          </cell>
          <cell r="G44">
            <v>99</v>
          </cell>
          <cell r="I44">
            <v>99</v>
          </cell>
          <cell r="M44">
            <v>99</v>
          </cell>
          <cell r="S44">
            <v>0</v>
          </cell>
        </row>
        <row r="45">
          <cell r="A45" t="str">
            <v>Office Costs</v>
          </cell>
          <cell r="C45">
            <v>395.82708999999994</v>
          </cell>
          <cell r="G45">
            <v>395.82708999999994</v>
          </cell>
          <cell r="I45">
            <v>396</v>
          </cell>
          <cell r="M45">
            <v>396</v>
          </cell>
          <cell r="O45">
            <v>20.08964400000001</v>
          </cell>
          <cell r="P45">
            <v>28.125501600000018</v>
          </cell>
          <cell r="Q45">
            <v>18.750334400000014</v>
          </cell>
          <cell r="S45">
            <v>66.965480000000042</v>
          </cell>
        </row>
        <row r="46">
          <cell r="A46" t="str">
            <v>Balancing Incentives Income</v>
          </cell>
          <cell r="G46">
            <v>0</v>
          </cell>
          <cell r="M46">
            <v>0</v>
          </cell>
          <cell r="S46">
            <v>2.2000000000000001E-4</v>
          </cell>
        </row>
        <row r="47">
          <cell r="A47" t="str">
            <v>Other Revenue Costs</v>
          </cell>
          <cell r="C47">
            <v>456.64</v>
          </cell>
          <cell r="D47">
            <v>585.07000000000005</v>
          </cell>
          <cell r="E47">
            <v>385.29</v>
          </cell>
          <cell r="G47">
            <v>1427</v>
          </cell>
          <cell r="I47">
            <v>837</v>
          </cell>
          <cell r="J47">
            <v>1311</v>
          </cell>
          <cell r="K47">
            <v>538</v>
          </cell>
          <cell r="M47">
            <v>2686</v>
          </cell>
          <cell r="O47">
            <v>46.260672000000007</v>
          </cell>
          <cell r="P47">
            <v>59.271486000000003</v>
          </cell>
          <cell r="Q47">
            <v>39.032442000000003</v>
          </cell>
          <cell r="S47">
            <v>144.56460000000001</v>
          </cell>
        </row>
        <row r="48">
          <cell r="A48" t="str">
            <v>Residual other savings required</v>
          </cell>
          <cell r="C48">
            <v>153.35699999999997</v>
          </cell>
          <cell r="D48">
            <v>-932</v>
          </cell>
          <cell r="G48">
            <v>-778.64300000000003</v>
          </cell>
          <cell r="J48">
            <v>-779</v>
          </cell>
          <cell r="K48">
            <v>779</v>
          </cell>
          <cell r="M48">
            <v>0</v>
          </cell>
          <cell r="S48">
            <v>0</v>
          </cell>
        </row>
        <row r="49">
          <cell r="A49" t="str">
            <v>Contamination Compensation Claim</v>
          </cell>
          <cell r="G49">
            <v>0</v>
          </cell>
          <cell r="I49">
            <v>1000</v>
          </cell>
          <cell r="M49">
            <v>1000</v>
          </cell>
          <cell r="O49">
            <v>0</v>
          </cell>
          <cell r="S49">
            <v>0</v>
          </cell>
        </row>
        <row r="50">
          <cell r="A50" t="str">
            <v>ARCA</v>
          </cell>
          <cell r="G50">
            <v>0</v>
          </cell>
          <cell r="M50">
            <v>0</v>
          </cell>
          <cell r="O50">
            <v>688.22580000000005</v>
          </cell>
          <cell r="S50">
            <v>688.22580000000005</v>
          </cell>
        </row>
        <row r="52">
          <cell r="A52" t="str">
            <v>NT&amp;T Total</v>
          </cell>
          <cell r="C52">
            <v>29599.045281800001</v>
          </cell>
          <cell r="D52">
            <v>107346.1110631109</v>
          </cell>
          <cell r="E52">
            <v>15675.063817900003</v>
          </cell>
          <cell r="F52">
            <v>3879.50864</v>
          </cell>
          <cell r="G52">
            <v>156500.00273721089</v>
          </cell>
          <cell r="I52">
            <v>31827.374799999998</v>
          </cell>
          <cell r="J52">
            <v>113070.71576000001</v>
          </cell>
          <cell r="K52">
            <v>13762.353239999999</v>
          </cell>
          <cell r="L52">
            <v>3879.6849000000002</v>
          </cell>
          <cell r="M52">
            <v>162539.64379999999</v>
          </cell>
          <cell r="O52">
            <v>4856.9584292</v>
          </cell>
          <cell r="P52">
            <v>19778.601852899999</v>
          </cell>
          <cell r="Q52">
            <v>2173.2651478999996</v>
          </cell>
          <cell r="R52">
            <v>599.17056695999997</v>
          </cell>
          <cell r="S52">
            <v>27407.921329999997</v>
          </cell>
        </row>
        <row r="56">
          <cell r="A56" t="str">
            <v>NTS SO Opex costs by Incentive</v>
          </cell>
        </row>
        <row r="58">
          <cell r="A58" t="str">
            <v>System Balancing - Gas Cost</v>
          </cell>
          <cell r="D58">
            <v>70235.655733010892</v>
          </cell>
          <cell r="J58">
            <v>71958.930999999997</v>
          </cell>
          <cell r="P58">
            <v>13033.95643</v>
          </cell>
        </row>
        <row r="59">
          <cell r="A59" t="str">
            <v>System Balancing - System Reserve</v>
          </cell>
          <cell r="D59">
            <v>19316.437000000002</v>
          </cell>
          <cell r="J59">
            <v>16220.644</v>
          </cell>
          <cell r="P59">
            <v>2638.5270800000003</v>
          </cell>
        </row>
        <row r="60">
          <cell r="A60" t="str">
            <v>Exit Capacity - Constrained LNG</v>
          </cell>
          <cell r="D60">
            <v>0</v>
          </cell>
          <cell r="J60">
            <v>6601.1239999999998</v>
          </cell>
          <cell r="P60">
            <v>1005.771</v>
          </cell>
        </row>
        <row r="61">
          <cell r="A61" t="str">
            <v>Internal Cost Incentive - Direct costs</v>
          </cell>
          <cell r="D61">
            <v>16744.906060100009</v>
          </cell>
          <cell r="J61">
            <v>17045.400000000009</v>
          </cell>
          <cell r="P61">
            <v>2757.4180637999993</v>
          </cell>
        </row>
        <row r="62">
          <cell r="A62" t="str">
            <v>Total Above</v>
          </cell>
          <cell r="D62">
            <v>106296.99879311091</v>
          </cell>
          <cell r="J62">
            <v>111826.099</v>
          </cell>
          <cell r="P62">
            <v>19435.672573799999</v>
          </cell>
        </row>
        <row r="64">
          <cell r="A64" t="str">
            <v xml:space="preserve">  Adjustment to t/f Opex costs treated as Capex</v>
          </cell>
        </row>
        <row r="65">
          <cell r="A65" t="str">
            <v xml:space="preserve">  for Regulatory purposes (AT Link/RGTA)</v>
          </cell>
          <cell r="J65">
            <v>700</v>
          </cell>
        </row>
        <row r="66">
          <cell r="A66" t="str">
            <v>Adjusted total</v>
          </cell>
          <cell r="D66">
            <v>106296.99879311091</v>
          </cell>
          <cell r="J66">
            <v>112526.099</v>
          </cell>
          <cell r="P66">
            <v>19435.672573799999</v>
          </cell>
        </row>
        <row r="69">
          <cell r="A69" t="str">
            <v>Other NTS SO Opex costs not covered by incentives</v>
          </cell>
        </row>
        <row r="71">
          <cell r="A71" t="str">
            <v>Non Incentive Shrinkage - prior year</v>
          </cell>
          <cell r="J71">
            <v>300</v>
          </cell>
          <cell r="P71">
            <v>300</v>
          </cell>
        </row>
        <row r="72">
          <cell r="A72" t="str">
            <v>Top Up</v>
          </cell>
          <cell r="D72">
            <v>1049.1122700000001</v>
          </cell>
          <cell r="J72">
            <v>244.61676000000003</v>
          </cell>
          <cell r="P72">
            <v>42.929279100000045</v>
          </cell>
        </row>
        <row r="74">
          <cell r="A74" t="str">
            <v>Total</v>
          </cell>
          <cell r="D74">
            <v>107346.1110631109</v>
          </cell>
          <cell r="J74">
            <v>113070.71576000001</v>
          </cell>
          <cell r="P74">
            <v>19778.601852899999</v>
          </cell>
        </row>
      </sheetData>
      <sheetData sheetId="14" refreshError="1">
        <row r="1">
          <cell r="A1" t="str">
            <v>LEVEL - 2 Opex Subjective Analysis Comparators</v>
          </cell>
          <cell r="R1" t="str">
            <v>Month Ended 31 May 2002</v>
          </cell>
        </row>
        <row r="5">
          <cell r="C5" t="str">
            <v>Month of May</v>
          </cell>
          <cell r="D5">
            <v>0</v>
          </cell>
          <cell r="E5">
            <v>0</v>
          </cell>
          <cell r="F5">
            <v>0</v>
          </cell>
          <cell r="H5" t="str">
            <v>Variance To</v>
          </cell>
          <cell r="L5" t="str">
            <v>May 2002 YTD</v>
          </cell>
          <cell r="M5">
            <v>0</v>
          </cell>
          <cell r="N5">
            <v>0</v>
          </cell>
          <cell r="O5">
            <v>0</v>
          </cell>
          <cell r="Q5" t="str">
            <v>Variance To</v>
          </cell>
          <cell r="U5" t="str">
            <v>Full Year</v>
          </cell>
        </row>
        <row r="6">
          <cell r="A6" t="str">
            <v>Expenditure (£'000)</v>
          </cell>
          <cell r="C6" t="str">
            <v>Actual</v>
          </cell>
          <cell r="D6" t="str">
            <v>Budget</v>
          </cell>
          <cell r="E6" t="str">
            <v>Latest  Forecast</v>
          </cell>
          <cell r="F6" t="str">
            <v>Prior Year Actual</v>
          </cell>
          <cell r="H6" t="str">
            <v>Budget</v>
          </cell>
          <cell r="I6" t="str">
            <v>Latest  Forecast</v>
          </cell>
          <cell r="J6" t="str">
            <v>Prior Year Actual</v>
          </cell>
          <cell r="L6" t="str">
            <v>Actual</v>
          </cell>
          <cell r="M6" t="str">
            <v>Budget</v>
          </cell>
          <cell r="N6" t="str">
            <v>Latest  Forecast</v>
          </cell>
          <cell r="O6" t="str">
            <v>Prior Year Actual</v>
          </cell>
          <cell r="Q6" t="str">
            <v>Budget</v>
          </cell>
          <cell r="R6" t="str">
            <v>Latest  Forecast</v>
          </cell>
          <cell r="S6" t="str">
            <v>Prior Year Actual</v>
          </cell>
          <cell r="U6" t="str">
            <v>Budget</v>
          </cell>
          <cell r="V6" t="str">
            <v>Latest  Forecast</v>
          </cell>
          <cell r="W6" t="str">
            <v>Prior Year Actual</v>
          </cell>
        </row>
        <row r="8">
          <cell r="A8" t="str">
            <v>Salaries</v>
          </cell>
          <cell r="C8">
            <v>1382.47964</v>
          </cell>
          <cell r="D8">
            <v>1492.4806199999998</v>
          </cell>
          <cell r="E8">
            <v>1492.4806199999998</v>
          </cell>
          <cell r="F8">
            <v>1481.3224200000002</v>
          </cell>
          <cell r="H8">
            <v>110.0009799999998</v>
          </cell>
          <cell r="I8">
            <v>110.0009799999998</v>
          </cell>
          <cell r="J8">
            <v>98.842780000000175</v>
          </cell>
          <cell r="L8">
            <v>2720.0543699999994</v>
          </cell>
          <cell r="M8">
            <v>2984.7802599999991</v>
          </cell>
          <cell r="N8">
            <v>2984.7802599999991</v>
          </cell>
          <cell r="O8">
            <v>2915.0836374999999</v>
          </cell>
          <cell r="Q8">
            <v>264.72588999999971</v>
          </cell>
          <cell r="R8">
            <v>264.72588999999971</v>
          </cell>
          <cell r="S8">
            <v>195.02926750000051</v>
          </cell>
          <cell r="U8">
            <v>17729.880379999999</v>
          </cell>
          <cell r="V8">
            <v>16701</v>
          </cell>
          <cell r="W8">
            <v>16662.686710000002</v>
          </cell>
        </row>
        <row r="9">
          <cell r="A9" t="str">
            <v>Agency Staff</v>
          </cell>
          <cell r="C9">
            <v>70.05198</v>
          </cell>
          <cell r="D9">
            <v>103.07966999999999</v>
          </cell>
          <cell r="E9">
            <v>103.07966999999999</v>
          </cell>
          <cell r="F9">
            <v>41.749180000000003</v>
          </cell>
          <cell r="H9">
            <v>33.027689999999993</v>
          </cell>
          <cell r="I9">
            <v>33.027689999999993</v>
          </cell>
          <cell r="J9">
            <v>-28.302799999999998</v>
          </cell>
          <cell r="L9">
            <v>164.35167999999999</v>
          </cell>
          <cell r="M9">
            <v>206.15933999999999</v>
          </cell>
          <cell r="N9">
            <v>206.15933999999999</v>
          </cell>
          <cell r="O9">
            <v>92.297712500000003</v>
          </cell>
          <cell r="Q9">
            <v>41.807659999999998</v>
          </cell>
          <cell r="R9">
            <v>41.807659999999998</v>
          </cell>
          <cell r="S9">
            <v>-72.053967499999985</v>
          </cell>
          <cell r="U9">
            <v>985.60004000000004</v>
          </cell>
          <cell r="V9">
            <v>985.60004000000004</v>
          </cell>
          <cell r="W9">
            <v>1002.4599499999999</v>
          </cell>
        </row>
        <row r="10">
          <cell r="A10" t="str">
            <v>Wages</v>
          </cell>
          <cell r="C10">
            <v>1.3655700000000002</v>
          </cell>
          <cell r="D10">
            <v>0</v>
          </cell>
          <cell r="E10">
            <v>0</v>
          </cell>
          <cell r="F10">
            <v>2.1822599999999999</v>
          </cell>
          <cell r="H10">
            <v>-1.3655700000000002</v>
          </cell>
          <cell r="I10">
            <v>-1.3655700000000002</v>
          </cell>
          <cell r="J10">
            <v>0.81668999999999969</v>
          </cell>
          <cell r="L10">
            <v>2.5339099999999997</v>
          </cell>
          <cell r="M10">
            <v>0</v>
          </cell>
          <cell r="N10">
            <v>0</v>
          </cell>
          <cell r="O10">
            <v>5.2322100000000002</v>
          </cell>
          <cell r="Q10">
            <v>-2.5339099999999997</v>
          </cell>
          <cell r="R10">
            <v>-2.5339099999999997</v>
          </cell>
          <cell r="S10">
            <v>2.6983000000000006</v>
          </cell>
          <cell r="U10">
            <v>0</v>
          </cell>
          <cell r="V10">
            <v>0</v>
          </cell>
          <cell r="W10">
            <v>26.656550000000003</v>
          </cell>
        </row>
        <row r="11">
          <cell r="A11" t="str">
            <v>Assoc.Costs - Sals (NI &amp; Pension)</v>
          </cell>
          <cell r="C11">
            <v>274.26657999999998</v>
          </cell>
          <cell r="D11">
            <v>291.53163000000001</v>
          </cell>
          <cell r="E11">
            <v>291.53163000000001</v>
          </cell>
          <cell r="F11">
            <v>205.66074499999999</v>
          </cell>
          <cell r="H11">
            <v>17.265050000000031</v>
          </cell>
          <cell r="I11">
            <v>17.265050000000031</v>
          </cell>
          <cell r="J11">
            <v>-68.605834999999985</v>
          </cell>
          <cell r="L11">
            <v>542.36393999999996</v>
          </cell>
          <cell r="M11">
            <v>583.04822000000001</v>
          </cell>
          <cell r="N11">
            <v>583.04822000000001</v>
          </cell>
          <cell r="O11">
            <v>405.99027000000001</v>
          </cell>
          <cell r="Q11">
            <v>40.684280000000058</v>
          </cell>
          <cell r="R11">
            <v>40.684280000000058</v>
          </cell>
          <cell r="S11">
            <v>-136.37366999999995</v>
          </cell>
          <cell r="U11">
            <v>3451.2210200000004</v>
          </cell>
          <cell r="V11">
            <v>3451.2210200000004</v>
          </cell>
          <cell r="W11">
            <v>2607.1144700000009</v>
          </cell>
        </row>
        <row r="12">
          <cell r="A12" t="str">
            <v>Assoc.Costs - Wages (NI &amp; Pension)</v>
          </cell>
          <cell r="C12">
            <v>0.10815999999999999</v>
          </cell>
          <cell r="D12">
            <v>0</v>
          </cell>
          <cell r="E12">
            <v>0</v>
          </cell>
          <cell r="F12">
            <v>0</v>
          </cell>
          <cell r="H12">
            <v>-0.10815999999999999</v>
          </cell>
          <cell r="I12">
            <v>-0.10815999999999999</v>
          </cell>
          <cell r="J12">
            <v>-0.10815999999999999</v>
          </cell>
          <cell r="L12">
            <v>0.10815999999999999</v>
          </cell>
          <cell r="M12">
            <v>0</v>
          </cell>
          <cell r="N12">
            <v>0</v>
          </cell>
          <cell r="O12">
            <v>0</v>
          </cell>
          <cell r="Q12">
            <v>-0.10815999999999999</v>
          </cell>
          <cell r="R12">
            <v>-0.10815999999999999</v>
          </cell>
          <cell r="S12">
            <v>-0.10815999999999999</v>
          </cell>
          <cell r="U12">
            <v>0</v>
          </cell>
          <cell r="V12">
            <v>0</v>
          </cell>
          <cell r="W12">
            <v>0.48646999999999985</v>
          </cell>
        </row>
        <row r="13">
          <cell r="A13" t="str">
            <v>SSAP24</v>
          </cell>
          <cell r="C13">
            <v>263.04696999999999</v>
          </cell>
          <cell r="D13">
            <v>278.81157999999994</v>
          </cell>
          <cell r="E13">
            <v>278.81157999999994</v>
          </cell>
          <cell r="F13">
            <v>94.44608749999999</v>
          </cell>
          <cell r="H13">
            <v>15.764609999999948</v>
          </cell>
          <cell r="I13">
            <v>15.764609999999948</v>
          </cell>
          <cell r="J13">
            <v>-168.60088250000001</v>
          </cell>
          <cell r="L13">
            <v>516.40843000000018</v>
          </cell>
          <cell r="M13">
            <v>557.62315999999987</v>
          </cell>
          <cell r="N13">
            <v>557.62315999999987</v>
          </cell>
          <cell r="O13">
            <v>191.50366499999998</v>
          </cell>
          <cell r="Q13">
            <v>41.21472999999969</v>
          </cell>
          <cell r="R13">
            <v>41.21472999999969</v>
          </cell>
          <cell r="S13">
            <v>-324.90476500000022</v>
          </cell>
          <cell r="U13">
            <v>3297.2761000000005</v>
          </cell>
          <cell r="V13">
            <v>3297.2761000000005</v>
          </cell>
          <cell r="W13">
            <v>1779.42589</v>
          </cell>
        </row>
        <row r="14">
          <cell r="A14" t="str">
            <v>Travel, Subsistence &amp; Entertainment</v>
          </cell>
          <cell r="C14">
            <v>182.77335000000002</v>
          </cell>
          <cell r="D14">
            <v>217.81679</v>
          </cell>
          <cell r="E14">
            <v>217.81679</v>
          </cell>
          <cell r="F14">
            <v>196.46711500000006</v>
          </cell>
          <cell r="H14">
            <v>35.043439999999975</v>
          </cell>
          <cell r="I14">
            <v>35.043439999999975</v>
          </cell>
          <cell r="J14">
            <v>13.693765000000042</v>
          </cell>
          <cell r="L14">
            <v>371.67084999999997</v>
          </cell>
          <cell r="M14">
            <v>439.43358000000001</v>
          </cell>
          <cell r="N14">
            <v>439.43358000000001</v>
          </cell>
          <cell r="O14">
            <v>416.00508250000007</v>
          </cell>
          <cell r="Q14">
            <v>67.762730000000033</v>
          </cell>
          <cell r="R14">
            <v>67.762730000000033</v>
          </cell>
          <cell r="S14">
            <v>44.334232500000098</v>
          </cell>
          <cell r="U14">
            <v>2682.0548100000005</v>
          </cell>
          <cell r="V14">
            <v>2682.0548100000005</v>
          </cell>
          <cell r="W14">
            <v>2340.7296699999993</v>
          </cell>
        </row>
        <row r="15">
          <cell r="A15" t="str">
            <v>AESOP</v>
          </cell>
          <cell r="C15">
            <v>0</v>
          </cell>
          <cell r="D15">
            <v>0</v>
          </cell>
          <cell r="E15">
            <v>0</v>
          </cell>
          <cell r="F15">
            <v>159.54587249999997</v>
          </cell>
          <cell r="H15">
            <v>0</v>
          </cell>
          <cell r="I15">
            <v>0</v>
          </cell>
          <cell r="J15">
            <v>159.54587249999997</v>
          </cell>
          <cell r="L15">
            <v>0</v>
          </cell>
          <cell r="M15">
            <v>0</v>
          </cell>
          <cell r="N15">
            <v>0</v>
          </cell>
          <cell r="O15">
            <v>322.72210250000001</v>
          </cell>
          <cell r="Q15">
            <v>0</v>
          </cell>
          <cell r="R15">
            <v>0</v>
          </cell>
          <cell r="S15">
            <v>322.72210250000001</v>
          </cell>
          <cell r="U15">
            <v>0</v>
          </cell>
          <cell r="V15">
            <v>0</v>
          </cell>
          <cell r="W15">
            <v>1461.9327800000001</v>
          </cell>
        </row>
        <row r="16">
          <cell r="A16" t="str">
            <v>Sharesave Funding</v>
          </cell>
          <cell r="C16">
            <v>0</v>
          </cell>
          <cell r="D16">
            <v>0</v>
          </cell>
          <cell r="E16">
            <v>0</v>
          </cell>
          <cell r="F16">
            <v>0</v>
          </cell>
          <cell r="H16">
            <v>0</v>
          </cell>
          <cell r="I16">
            <v>0</v>
          </cell>
          <cell r="J16">
            <v>0</v>
          </cell>
          <cell r="L16">
            <v>0</v>
          </cell>
          <cell r="M16">
            <v>0</v>
          </cell>
          <cell r="N16">
            <v>0</v>
          </cell>
          <cell r="O16">
            <v>0</v>
          </cell>
          <cell r="Q16">
            <v>0</v>
          </cell>
          <cell r="R16">
            <v>0</v>
          </cell>
          <cell r="S16">
            <v>0</v>
          </cell>
          <cell r="U16">
            <v>0</v>
          </cell>
          <cell r="V16">
            <v>0</v>
          </cell>
          <cell r="W16">
            <v>0</v>
          </cell>
        </row>
        <row r="17">
          <cell r="A17" t="str">
            <v>Long-term Incentive Scheme</v>
          </cell>
          <cell r="C17">
            <v>0</v>
          </cell>
          <cell r="D17">
            <v>0</v>
          </cell>
          <cell r="E17">
            <v>0</v>
          </cell>
          <cell r="F17">
            <v>31.785400000000003</v>
          </cell>
          <cell r="H17">
            <v>0</v>
          </cell>
          <cell r="I17">
            <v>0</v>
          </cell>
          <cell r="J17">
            <v>31.785400000000003</v>
          </cell>
          <cell r="L17">
            <v>0</v>
          </cell>
          <cell r="M17">
            <v>0</v>
          </cell>
          <cell r="N17">
            <v>0</v>
          </cell>
          <cell r="O17">
            <v>61.648800000000001</v>
          </cell>
          <cell r="Q17">
            <v>0</v>
          </cell>
          <cell r="R17">
            <v>0</v>
          </cell>
          <cell r="S17">
            <v>61.648800000000001</v>
          </cell>
          <cell r="U17">
            <v>0</v>
          </cell>
          <cell r="V17">
            <v>0</v>
          </cell>
          <cell r="W17">
            <v>288.65812</v>
          </cell>
        </row>
        <row r="18">
          <cell r="C18">
            <v>0</v>
          </cell>
          <cell r="D18">
            <v>0</v>
          </cell>
          <cell r="E18">
            <v>0</v>
          </cell>
          <cell r="F18">
            <v>0</v>
          </cell>
          <cell r="H18">
            <v>0</v>
          </cell>
          <cell r="I18">
            <v>0</v>
          </cell>
          <cell r="J18">
            <v>0</v>
          </cell>
          <cell r="L18">
            <v>0</v>
          </cell>
          <cell r="M18">
            <v>0</v>
          </cell>
          <cell r="N18">
            <v>0</v>
          </cell>
          <cell r="O18">
            <v>0</v>
          </cell>
          <cell r="Q18">
            <v>0</v>
          </cell>
          <cell r="R18">
            <v>0</v>
          </cell>
          <cell r="S18">
            <v>0</v>
          </cell>
          <cell r="U18">
            <v>0</v>
          </cell>
          <cell r="V18">
            <v>0</v>
          </cell>
          <cell r="W18">
            <v>0</v>
          </cell>
        </row>
        <row r="19">
          <cell r="A19" t="str">
            <v>Total Employee Costs</v>
          </cell>
          <cell r="C19">
            <v>2174.0922499999997</v>
          </cell>
          <cell r="D19">
            <v>2383.7202899999997</v>
          </cell>
          <cell r="E19">
            <v>2383.7202899999997</v>
          </cell>
          <cell r="F19">
            <v>2213.1590800000004</v>
          </cell>
          <cell r="H19">
            <v>209.62803999999977</v>
          </cell>
          <cell r="I19">
            <v>209.62803999999977</v>
          </cell>
          <cell r="J19">
            <v>39.066830000000202</v>
          </cell>
          <cell r="L19">
            <v>4317.4913400000005</v>
          </cell>
          <cell r="M19">
            <v>4771.0445599999994</v>
          </cell>
          <cell r="N19">
            <v>4771.0445599999994</v>
          </cell>
          <cell r="O19">
            <v>4410.4834799999999</v>
          </cell>
          <cell r="Q19">
            <v>453.5532199999995</v>
          </cell>
          <cell r="R19">
            <v>453.5532199999995</v>
          </cell>
          <cell r="S19">
            <v>92.992140000000461</v>
          </cell>
          <cell r="U19">
            <v>28146.032350000001</v>
          </cell>
          <cell r="V19">
            <v>27117.151970000003</v>
          </cell>
          <cell r="W19">
            <v>26170.150610000001</v>
          </cell>
        </row>
        <row r="21">
          <cell r="A21" t="str">
            <v>Materials</v>
          </cell>
          <cell r="C21">
            <v>745.46251000000029</v>
          </cell>
          <cell r="D21">
            <v>517.42523000000006</v>
          </cell>
          <cell r="E21">
            <v>523.09523000000002</v>
          </cell>
          <cell r="F21">
            <v>708.91279999999995</v>
          </cell>
          <cell r="H21">
            <v>-228.03728000000024</v>
          </cell>
          <cell r="I21">
            <v>-222.36728000000028</v>
          </cell>
          <cell r="J21">
            <v>-36.549710000000346</v>
          </cell>
          <cell r="L21">
            <v>1464.4697900000001</v>
          </cell>
          <cell r="M21">
            <v>1107.1111600000002</v>
          </cell>
          <cell r="N21">
            <v>1156.1111599999999</v>
          </cell>
          <cell r="O21">
            <v>1239.4227899999998</v>
          </cell>
          <cell r="Q21">
            <v>-357.35862999999995</v>
          </cell>
          <cell r="R21">
            <v>-308.35863000000018</v>
          </cell>
          <cell r="S21">
            <v>-225.04700000000025</v>
          </cell>
          <cell r="U21">
            <v>7903.3263999999999</v>
          </cell>
          <cell r="V21">
            <v>7945.9924000000001</v>
          </cell>
          <cell r="W21">
            <v>9411.7096800000036</v>
          </cell>
        </row>
        <row r="22">
          <cell r="A22" t="str">
            <v>Contractors</v>
          </cell>
          <cell r="C22">
            <v>40.025889999999997</v>
          </cell>
          <cell r="D22">
            <v>155.61420000000001</v>
          </cell>
          <cell r="E22">
            <v>155.61420000000001</v>
          </cell>
          <cell r="F22">
            <v>32.855969999999999</v>
          </cell>
          <cell r="H22">
            <v>115.58831000000001</v>
          </cell>
          <cell r="I22">
            <v>115.58831000000001</v>
          </cell>
          <cell r="J22">
            <v>-7.1699199999999976</v>
          </cell>
          <cell r="L22">
            <v>92.683620000000005</v>
          </cell>
          <cell r="M22">
            <v>281.91302000000002</v>
          </cell>
          <cell r="N22">
            <v>281.91302000000002</v>
          </cell>
          <cell r="O22">
            <v>45.735059999999997</v>
          </cell>
          <cell r="Q22">
            <v>189.2294</v>
          </cell>
          <cell r="R22">
            <v>189.2294</v>
          </cell>
          <cell r="S22">
            <v>-46.948560000000008</v>
          </cell>
          <cell r="U22">
            <v>5315.7372700000005</v>
          </cell>
          <cell r="V22">
            <v>5873.0712700000004</v>
          </cell>
          <cell r="W22">
            <v>859.16578000000004</v>
          </cell>
        </row>
        <row r="23">
          <cell r="A23" t="str">
            <v>Printing, Stationery and Postage</v>
          </cell>
          <cell r="C23">
            <v>319.41210999999998</v>
          </cell>
          <cell r="D23">
            <v>389.83087</v>
          </cell>
          <cell r="E23">
            <v>389.83087</v>
          </cell>
          <cell r="F23">
            <v>383.55080999999996</v>
          </cell>
          <cell r="H23">
            <v>70.41876000000002</v>
          </cell>
          <cell r="I23">
            <v>70.41876000000002</v>
          </cell>
          <cell r="J23">
            <v>64.138699999999972</v>
          </cell>
          <cell r="L23">
            <v>615.19180000000006</v>
          </cell>
          <cell r="M23">
            <v>675.32181000000003</v>
          </cell>
          <cell r="N23">
            <v>675.32181000000003</v>
          </cell>
          <cell r="O23">
            <v>837.79911000000004</v>
          </cell>
          <cell r="Q23">
            <v>60.13000999999997</v>
          </cell>
          <cell r="R23">
            <v>60.13000999999997</v>
          </cell>
          <cell r="S23">
            <v>222.60730999999998</v>
          </cell>
          <cell r="U23">
            <v>3486.2101200000002</v>
          </cell>
          <cell r="V23">
            <v>3486.2101200000002</v>
          </cell>
          <cell r="W23">
            <v>3860.7200399999997</v>
          </cell>
        </row>
        <row r="24">
          <cell r="A24" t="str">
            <v>Facilities &amp; Building Maintenance</v>
          </cell>
          <cell r="C24">
            <v>166.18064000000001</v>
          </cell>
          <cell r="D24">
            <v>181.161</v>
          </cell>
          <cell r="E24">
            <v>181.161</v>
          </cell>
          <cell r="F24">
            <v>140.92945</v>
          </cell>
          <cell r="H24">
            <v>14.98035999999999</v>
          </cell>
          <cell r="I24">
            <v>14.98035999999999</v>
          </cell>
          <cell r="J24">
            <v>-25.251190000000008</v>
          </cell>
          <cell r="L24">
            <v>357.50563</v>
          </cell>
          <cell r="M24">
            <v>362.322</v>
          </cell>
          <cell r="N24">
            <v>362.322</v>
          </cell>
          <cell r="O24">
            <v>244.64459000000002</v>
          </cell>
          <cell r="Q24">
            <v>4.8163700000000063</v>
          </cell>
          <cell r="R24">
            <v>4.8163700000000063</v>
          </cell>
          <cell r="S24">
            <v>-112.86103999999997</v>
          </cell>
          <cell r="U24">
            <v>2315.9549999999999</v>
          </cell>
          <cell r="V24">
            <v>2315.9549999999999</v>
          </cell>
          <cell r="W24">
            <v>1838.5456499999996</v>
          </cell>
        </row>
        <row r="25">
          <cell r="A25" t="str">
            <v>Rent, Heat, Light &amp; Power</v>
          </cell>
          <cell r="C25">
            <v>192.07777999999999</v>
          </cell>
          <cell r="D25">
            <v>168.48235000000003</v>
          </cell>
          <cell r="E25">
            <v>168.48235000000003</v>
          </cell>
          <cell r="F25">
            <v>334.22688500000004</v>
          </cell>
          <cell r="H25">
            <v>-23.595429999999965</v>
          </cell>
          <cell r="I25">
            <v>-23.595429999999965</v>
          </cell>
          <cell r="J25">
            <v>142.14910500000005</v>
          </cell>
          <cell r="L25">
            <v>359.36703</v>
          </cell>
          <cell r="M25">
            <v>336.96470000000005</v>
          </cell>
          <cell r="N25">
            <v>336.96470000000005</v>
          </cell>
          <cell r="O25">
            <v>537.53779750000001</v>
          </cell>
          <cell r="Q25">
            <v>-22.402329999999949</v>
          </cell>
          <cell r="R25">
            <v>-22.402329999999949</v>
          </cell>
          <cell r="S25">
            <v>178.17076750000001</v>
          </cell>
          <cell r="U25">
            <v>2062.7818700000003</v>
          </cell>
          <cell r="V25">
            <v>2062.7818700000003</v>
          </cell>
          <cell r="W25">
            <v>2871.0733500000006</v>
          </cell>
        </row>
        <row r="26">
          <cell r="A26" t="str">
            <v>Insurance Premiums</v>
          </cell>
          <cell r="C26">
            <v>0</v>
          </cell>
          <cell r="D26">
            <v>0</v>
          </cell>
          <cell r="E26">
            <v>0</v>
          </cell>
          <cell r="F26">
            <v>0</v>
          </cell>
          <cell r="H26">
            <v>0</v>
          </cell>
          <cell r="I26">
            <v>0</v>
          </cell>
          <cell r="J26">
            <v>0</v>
          </cell>
          <cell r="L26">
            <v>0</v>
          </cell>
          <cell r="M26">
            <v>0</v>
          </cell>
          <cell r="N26">
            <v>0</v>
          </cell>
          <cell r="O26">
            <v>0</v>
          </cell>
          <cell r="Q26">
            <v>0</v>
          </cell>
          <cell r="R26">
            <v>0</v>
          </cell>
          <cell r="S26">
            <v>0</v>
          </cell>
          <cell r="U26">
            <v>0</v>
          </cell>
          <cell r="V26">
            <v>0</v>
          </cell>
          <cell r="W26">
            <v>0</v>
          </cell>
        </row>
        <row r="27">
          <cell r="A27" t="str">
            <v>Consultancy</v>
          </cell>
          <cell r="C27">
            <v>0</v>
          </cell>
          <cell r="D27">
            <v>25.292000000000002</v>
          </cell>
          <cell r="E27">
            <v>25.292000000000002</v>
          </cell>
          <cell r="F27">
            <v>108.85436</v>
          </cell>
          <cell r="H27">
            <v>25.292000000000002</v>
          </cell>
          <cell r="I27">
            <v>25.292000000000002</v>
          </cell>
          <cell r="J27">
            <v>108.85436</v>
          </cell>
          <cell r="L27">
            <v>0</v>
          </cell>
          <cell r="M27">
            <v>50.584000000000003</v>
          </cell>
          <cell r="N27">
            <v>50.584000000000003</v>
          </cell>
          <cell r="O27">
            <v>149.19648000000001</v>
          </cell>
          <cell r="Q27">
            <v>50.584000000000003</v>
          </cell>
          <cell r="R27">
            <v>50.584000000000003</v>
          </cell>
          <cell r="S27">
            <v>149.19648000000001</v>
          </cell>
          <cell r="U27">
            <v>283.12099999999998</v>
          </cell>
          <cell r="V27">
            <v>283.12099999999998</v>
          </cell>
          <cell r="W27">
            <v>663.52983999999981</v>
          </cell>
        </row>
        <row r="28">
          <cell r="A28" t="str">
            <v>Legal</v>
          </cell>
          <cell r="C28">
            <v>0</v>
          </cell>
          <cell r="D28">
            <v>0</v>
          </cell>
          <cell r="E28">
            <v>0</v>
          </cell>
          <cell r="F28">
            <v>0</v>
          </cell>
          <cell r="H28">
            <v>0</v>
          </cell>
          <cell r="I28">
            <v>0</v>
          </cell>
          <cell r="J28">
            <v>0</v>
          </cell>
          <cell r="L28">
            <v>1.365</v>
          </cell>
          <cell r="M28">
            <v>0</v>
          </cell>
          <cell r="N28">
            <v>0</v>
          </cell>
          <cell r="O28">
            <v>35.875</v>
          </cell>
          <cell r="Q28">
            <v>-1.365</v>
          </cell>
          <cell r="R28">
            <v>-1.365</v>
          </cell>
          <cell r="S28">
            <v>34.51</v>
          </cell>
          <cell r="U28">
            <v>0</v>
          </cell>
          <cell r="V28">
            <v>0</v>
          </cell>
          <cell r="W28">
            <v>53.727910000000001</v>
          </cell>
        </row>
        <row r="29">
          <cell r="A29" t="str">
            <v>Professional</v>
          </cell>
          <cell r="C29">
            <v>195.03456</v>
          </cell>
          <cell r="D29">
            <v>143.56129000000001</v>
          </cell>
          <cell r="E29">
            <v>143.56129000000001</v>
          </cell>
          <cell r="F29">
            <v>129.18825000000001</v>
          </cell>
          <cell r="H29">
            <v>-51.473269999999985</v>
          </cell>
          <cell r="I29">
            <v>-51.473269999999985</v>
          </cell>
          <cell r="J29">
            <v>-65.846309999999988</v>
          </cell>
          <cell r="L29">
            <v>422.72650999999996</v>
          </cell>
          <cell r="M29">
            <v>286.82198</v>
          </cell>
          <cell r="N29">
            <v>286.82198</v>
          </cell>
          <cell r="O29">
            <v>397.16037999999992</v>
          </cell>
          <cell r="Q29">
            <v>-135.90452999999997</v>
          </cell>
          <cell r="R29">
            <v>-135.90452999999997</v>
          </cell>
          <cell r="S29">
            <v>-25.566130000000044</v>
          </cell>
          <cell r="U29">
            <v>1863.2826499999999</v>
          </cell>
          <cell r="V29">
            <v>2362.5</v>
          </cell>
          <cell r="W29">
            <v>1875.0675900000001</v>
          </cell>
        </row>
        <row r="30">
          <cell r="A30" t="str">
            <v>Bad &amp; Doubtful Debts</v>
          </cell>
          <cell r="C30">
            <v>0.42349999999999999</v>
          </cell>
          <cell r="D30">
            <v>0</v>
          </cell>
          <cell r="E30">
            <v>0</v>
          </cell>
          <cell r="F30">
            <v>-11.57124</v>
          </cell>
          <cell r="H30">
            <v>-0.42349999999999999</v>
          </cell>
          <cell r="I30">
            <v>-0.42349999999999999</v>
          </cell>
          <cell r="J30">
            <v>-11.99474</v>
          </cell>
          <cell r="L30">
            <v>688.90440000000001</v>
          </cell>
          <cell r="M30">
            <v>0</v>
          </cell>
          <cell r="N30">
            <v>0</v>
          </cell>
          <cell r="O30">
            <v>-7.9360799999999996</v>
          </cell>
          <cell r="Q30">
            <v>-688.90440000000001</v>
          </cell>
          <cell r="R30">
            <v>-688.90440000000001</v>
          </cell>
          <cell r="S30">
            <v>-696.84047999999996</v>
          </cell>
          <cell r="U30">
            <v>0</v>
          </cell>
          <cell r="V30">
            <v>0</v>
          </cell>
          <cell r="W30">
            <v>680.98472000000004</v>
          </cell>
        </row>
        <row r="31">
          <cell r="A31" t="str">
            <v>Software</v>
          </cell>
          <cell r="C31">
            <v>30.606910000000003</v>
          </cell>
          <cell r="D31">
            <v>14.583</v>
          </cell>
          <cell r="E31">
            <v>14.583</v>
          </cell>
          <cell r="F31">
            <v>39.331029999999998</v>
          </cell>
          <cell r="H31">
            <v>-16.023910000000001</v>
          </cell>
          <cell r="I31">
            <v>-16.023910000000001</v>
          </cell>
          <cell r="J31">
            <v>8.7241199999999957</v>
          </cell>
          <cell r="L31">
            <v>90.779899999999998</v>
          </cell>
          <cell r="M31">
            <v>29.166</v>
          </cell>
          <cell r="N31">
            <v>29.166</v>
          </cell>
          <cell r="O31">
            <v>186.46114</v>
          </cell>
          <cell r="Q31">
            <v>-61.613900000000001</v>
          </cell>
          <cell r="R31">
            <v>-61.613900000000001</v>
          </cell>
          <cell r="S31">
            <v>95.681240000000003</v>
          </cell>
          <cell r="U31">
            <v>293.74700000000001</v>
          </cell>
          <cell r="V31">
            <v>293.74700000000001</v>
          </cell>
          <cell r="W31">
            <v>392.42055000000005</v>
          </cell>
        </row>
        <row r="32">
          <cell r="A32" t="str">
            <v>Recharges to 3rd Parties</v>
          </cell>
          <cell r="C32">
            <v>-1.6400699999999999</v>
          </cell>
          <cell r="D32">
            <v>0</v>
          </cell>
          <cell r="E32">
            <v>0</v>
          </cell>
          <cell r="F32">
            <v>0</v>
          </cell>
          <cell r="H32">
            <v>1.6400699999999999</v>
          </cell>
          <cell r="I32">
            <v>1.6400699999999999</v>
          </cell>
          <cell r="J32">
            <v>1.6400699999999999</v>
          </cell>
          <cell r="L32">
            <v>-1.75092</v>
          </cell>
          <cell r="M32">
            <v>0</v>
          </cell>
          <cell r="N32">
            <v>0</v>
          </cell>
          <cell r="O32">
            <v>0</v>
          </cell>
          <cell r="Q32">
            <v>1.75092</v>
          </cell>
          <cell r="R32">
            <v>1.75092</v>
          </cell>
          <cell r="S32">
            <v>1.75092</v>
          </cell>
          <cell r="U32">
            <v>0</v>
          </cell>
          <cell r="V32">
            <v>0</v>
          </cell>
          <cell r="W32">
            <v>-1688.8212100000001</v>
          </cell>
        </row>
        <row r="33">
          <cell r="A33" t="str">
            <v>General Expenses (Inc. training &amp; stock loss w/o)</v>
          </cell>
          <cell r="C33">
            <v>319.66771</v>
          </cell>
          <cell r="D33">
            <v>323.94763</v>
          </cell>
          <cell r="E33">
            <v>323.94763</v>
          </cell>
          <cell r="F33">
            <v>385.05899499999987</v>
          </cell>
          <cell r="H33">
            <v>4.2799200000000042</v>
          </cell>
          <cell r="I33">
            <v>4.2799200000000042</v>
          </cell>
          <cell r="J33">
            <v>65.391284999999868</v>
          </cell>
          <cell r="L33">
            <v>812.9753300000001</v>
          </cell>
          <cell r="M33">
            <v>607.80196999999998</v>
          </cell>
          <cell r="N33">
            <v>607.80196999999998</v>
          </cell>
          <cell r="O33">
            <v>748.25560999999993</v>
          </cell>
          <cell r="Q33">
            <v>-205.17336000000012</v>
          </cell>
          <cell r="R33">
            <v>-205.17336000000012</v>
          </cell>
          <cell r="S33">
            <v>-64.719720000000166</v>
          </cell>
          <cell r="U33">
            <v>4574.5123800000001</v>
          </cell>
          <cell r="V33">
            <v>8053.5</v>
          </cell>
          <cell r="W33">
            <v>5771.2053599999999</v>
          </cell>
        </row>
        <row r="34">
          <cell r="A34" t="str">
            <v>Advantica</v>
          </cell>
          <cell r="C34">
            <v>307.37918000000008</v>
          </cell>
          <cell r="D34">
            <v>388.66030000000001</v>
          </cell>
          <cell r="E34">
            <v>388.66030000000001</v>
          </cell>
          <cell r="F34">
            <v>553.72177999999997</v>
          </cell>
          <cell r="H34">
            <v>81.28111999999993</v>
          </cell>
          <cell r="I34">
            <v>81.28111999999993</v>
          </cell>
          <cell r="J34">
            <v>246.34259999999989</v>
          </cell>
          <cell r="L34">
            <v>674.93770999999992</v>
          </cell>
          <cell r="M34">
            <v>777.32060000000001</v>
          </cell>
          <cell r="N34">
            <v>777.32060000000001</v>
          </cell>
          <cell r="O34">
            <v>926.63817999999992</v>
          </cell>
          <cell r="Q34">
            <v>102.38289000000009</v>
          </cell>
          <cell r="R34">
            <v>102.38289000000009</v>
          </cell>
          <cell r="S34">
            <v>251.70047</v>
          </cell>
          <cell r="U34">
            <v>4730.3747999999996</v>
          </cell>
          <cell r="V34">
            <v>4730.3747999999996</v>
          </cell>
          <cell r="W34">
            <v>5591.6288800000002</v>
          </cell>
        </row>
        <row r="35">
          <cell r="A35" t="str">
            <v>Storage Costs</v>
          </cell>
          <cell r="C35">
            <v>2552.7892399999996</v>
          </cell>
          <cell r="D35">
            <v>2026.229</v>
          </cell>
          <cell r="E35">
            <v>2218.636</v>
          </cell>
          <cell r="F35">
            <v>1550.32945</v>
          </cell>
          <cell r="H35">
            <v>-526.56023999999957</v>
          </cell>
          <cell r="I35">
            <v>-334.15323999999964</v>
          </cell>
          <cell r="J35">
            <v>-1002.4597899999997</v>
          </cell>
          <cell r="L35">
            <v>4212.5795499999995</v>
          </cell>
          <cell r="M35">
            <v>3888.9830000000002</v>
          </cell>
          <cell r="N35">
            <v>4313.6180000000004</v>
          </cell>
          <cell r="O35">
            <v>3027.6755800000001</v>
          </cell>
          <cell r="Q35">
            <v>-323.5965499999993</v>
          </cell>
          <cell r="R35">
            <v>101.03845000000092</v>
          </cell>
          <cell r="S35">
            <v>-1184.9039699999994</v>
          </cell>
          <cell r="U35">
            <v>25682.543000000001</v>
          </cell>
          <cell r="V35">
            <v>26150.338123205598</v>
          </cell>
          <cell r="W35">
            <v>20695.426950000001</v>
          </cell>
        </row>
        <row r="36">
          <cell r="A36" t="str">
            <v>Shrinkage and Energy Balancing</v>
          </cell>
          <cell r="C36">
            <v>6575.0204099999992</v>
          </cell>
          <cell r="D36">
            <v>4995.9530000000004</v>
          </cell>
          <cell r="E36">
            <v>5478.5659999999998</v>
          </cell>
          <cell r="F36">
            <v>4488.1208200000037</v>
          </cell>
          <cell r="H36">
            <v>-1579.0674099999987</v>
          </cell>
          <cell r="I36">
            <v>-1096.4544099999994</v>
          </cell>
          <cell r="J36">
            <v>-2086.8995899999954</v>
          </cell>
          <cell r="L36">
            <v>13242.73576</v>
          </cell>
          <cell r="M36">
            <v>10987.529</v>
          </cell>
          <cell r="N36">
            <v>12152.669</v>
          </cell>
          <cell r="O36">
            <v>9633.5077000000001</v>
          </cell>
          <cell r="Q36">
            <v>-2255.2067599999991</v>
          </cell>
          <cell r="R36">
            <v>-1090.0667599999997</v>
          </cell>
          <cell r="S36">
            <v>-3609.2280599999995</v>
          </cell>
          <cell r="U36">
            <v>69693.373000000007</v>
          </cell>
          <cell r="V36">
            <v>70669.25</v>
          </cell>
          <cell r="W36">
            <v>63612.645370000006</v>
          </cell>
        </row>
        <row r="37">
          <cell r="A37" t="str">
            <v>Rates</v>
          </cell>
          <cell r="C37">
            <v>26.25855</v>
          </cell>
          <cell r="D37">
            <v>12.417</v>
          </cell>
          <cell r="E37">
            <v>12.417</v>
          </cell>
          <cell r="F37">
            <v>11.096</v>
          </cell>
          <cell r="H37">
            <v>-13.84155</v>
          </cell>
          <cell r="I37">
            <v>-13.84155</v>
          </cell>
          <cell r="J37">
            <v>-15.16255</v>
          </cell>
          <cell r="L37">
            <v>55.960550000000005</v>
          </cell>
          <cell r="M37">
            <v>24.834</v>
          </cell>
          <cell r="N37">
            <v>24.834</v>
          </cell>
          <cell r="O37">
            <v>5.2370900000000002</v>
          </cell>
          <cell r="Q37">
            <v>-31.126550000000005</v>
          </cell>
          <cell r="R37">
            <v>-31.126550000000005</v>
          </cell>
          <cell r="S37">
            <v>-50.723460000000003</v>
          </cell>
          <cell r="U37">
            <v>149.00399999999999</v>
          </cell>
          <cell r="V37">
            <v>149.00399999999999</v>
          </cell>
          <cell r="W37">
            <v>276.93007</v>
          </cell>
        </row>
        <row r="39">
          <cell r="A39" t="str">
            <v>Total Other Departmental Costs</v>
          </cell>
          <cell r="C39">
            <v>11468.698920000001</v>
          </cell>
          <cell r="D39">
            <v>9343.1568700000007</v>
          </cell>
          <cell r="E39">
            <v>10023.846869999999</v>
          </cell>
          <cell r="F39">
            <v>8854.6053600000032</v>
          </cell>
          <cell r="H39">
            <v>-2125.5420499999987</v>
          </cell>
          <cell r="I39">
            <v>-1444.8520499999995</v>
          </cell>
          <cell r="J39">
            <v>-2614.0935599999957</v>
          </cell>
          <cell r="L39">
            <v>23090.431659999998</v>
          </cell>
          <cell r="M39">
            <v>19416.67324</v>
          </cell>
          <cell r="N39">
            <v>21055.448240000002</v>
          </cell>
          <cell r="O39">
            <v>18007.210427499998</v>
          </cell>
          <cell r="Q39">
            <v>-3673.7584199999983</v>
          </cell>
          <cell r="R39">
            <v>-2034.9834199999989</v>
          </cell>
          <cell r="S39">
            <v>-5083.2212324999991</v>
          </cell>
          <cell r="U39">
            <v>128353.96849000001</v>
          </cell>
          <cell r="V39">
            <v>134375.84558320558</v>
          </cell>
          <cell r="W39">
            <v>116765.96053000001</v>
          </cell>
        </row>
        <row r="41">
          <cell r="A41" t="str">
            <v>Total Revenue Expenditure</v>
          </cell>
          <cell r="C41">
            <v>13642.79117</v>
          </cell>
          <cell r="D41">
            <v>11726.87716</v>
          </cell>
          <cell r="E41">
            <v>12407.567159999999</v>
          </cell>
          <cell r="F41">
            <v>11067.764440000003</v>
          </cell>
          <cell r="H41">
            <v>-1915.9140099999988</v>
          </cell>
          <cell r="I41">
            <v>-1235.2240099999997</v>
          </cell>
          <cell r="J41">
            <v>-2575.0267299999955</v>
          </cell>
          <cell r="L41">
            <v>27407.922999999999</v>
          </cell>
          <cell r="M41">
            <v>24187.717799999999</v>
          </cell>
          <cell r="N41">
            <v>25826.4928</v>
          </cell>
          <cell r="O41">
            <v>22417.693907499997</v>
          </cell>
          <cell r="Q41">
            <v>-3220.205199999999</v>
          </cell>
          <cell r="R41">
            <v>-1581.4301999999993</v>
          </cell>
          <cell r="S41">
            <v>-4990.2290924999988</v>
          </cell>
          <cell r="U41">
            <v>156500.00084000002</v>
          </cell>
          <cell r="V41">
            <v>161492.99755320558</v>
          </cell>
          <cell r="W41">
            <v>142936.11114000002</v>
          </cell>
        </row>
        <row r="43">
          <cell r="A43" t="str">
            <v>Comments</v>
          </cell>
        </row>
        <row r="45">
          <cell r="A45" t="str">
            <v xml:space="preserve">Shrinkage:-     Shrinkage volumes are £3.2m YTD (£2.3m month) above budget offset by favourable price variance of £0.9m YTD (£0.4m month) and management initiatives £0.3m (£0.3m month).  Prior year volumes have increased by £2.7m YTD (£1.8m month) and </v>
          </cell>
        </row>
        <row r="46">
          <cell r="A46" t="str">
            <v xml:space="preserve">                       offset by favourable price of £0.9m YTD (£0.3m month).  Latest Forecast reflects May YTD variances.</v>
          </cell>
        </row>
        <row r="48">
          <cell r="A48" t="str">
            <v>Storage:-        Change in accounting treatment of Constrained LNG from negative turnover to Opex resulted in £1.0m YTD variance against budget and prior year (£1.0m month) .  Latest forecast reflects change in treatment.</v>
          </cell>
        </row>
        <row r="49">
          <cell r="A49" t="str">
            <v xml:space="preserve">                       Overspend offset by favourable variance on Operating Margins £0.2m YTD (£0.2m month) and Top Up £0.5m YTD (£0.3m month).  Latest forecast relects May YTD variances due to latest estimates on volumes.</v>
          </cell>
        </row>
        <row r="51">
          <cell r="A51" t="str">
            <v>Bad Debt: -     Bad Debt provision increased in previous month on advice of legal for ARCA £0.7m YTD variance against budget and prior year  (no impact in the month).  Forecast to be revised for June QRM.</v>
          </cell>
        </row>
        <row r="53">
          <cell r="A53" t="str">
            <v>AESOP\LTIS:- Budgets held centrally in current year resulting in a prior year variance of £0.4m YTD variance (£0.2m month).</v>
          </cell>
        </row>
        <row r="55">
          <cell r="A55" t="str">
            <v>SSAP24 :-      Increase in % in 2002 resulting in a prior year variance of £0.3m (£0.2 month).</v>
          </cell>
        </row>
        <row r="57">
          <cell r="A57" t="str">
            <v>Advantica :-   Actual spend against evenly phased budget supplied by Advantica resulting in £0.1m underspend (£0.1m month).  Prior year variance £0.3m YTD (£0.3 month) due to reduction in full year budget and project profile year on year.</v>
          </cell>
        </row>
      </sheetData>
      <sheetData sheetId="15" refreshError="1">
        <row r="2">
          <cell r="A2" t="str">
            <v>NT&amp;T Opex Performance Monthly Analysis</v>
          </cell>
        </row>
        <row r="3">
          <cell r="A3" t="str">
            <v>2002/3</v>
          </cell>
        </row>
        <row r="5">
          <cell r="A5" t="str">
            <v>Expenditure (£'000)</v>
          </cell>
          <cell r="C5" t="str">
            <v>January</v>
          </cell>
          <cell r="D5" t="str">
            <v>February</v>
          </cell>
          <cell r="E5" t="str">
            <v>March</v>
          </cell>
          <cell r="G5" t="str">
            <v>April</v>
          </cell>
          <cell r="H5" t="str">
            <v>May</v>
          </cell>
          <cell r="I5" t="str">
            <v>June</v>
          </cell>
          <cell r="J5" t="str">
            <v>July</v>
          </cell>
          <cell r="K5" t="str">
            <v>August</v>
          </cell>
          <cell r="L5" t="str">
            <v>September</v>
          </cell>
          <cell r="M5" t="str">
            <v>October</v>
          </cell>
          <cell r="N5" t="str">
            <v>November</v>
          </cell>
          <cell r="O5" t="str">
            <v>December</v>
          </cell>
          <cell r="P5" t="str">
            <v>January</v>
          </cell>
          <cell r="Q5" t="str">
            <v>February</v>
          </cell>
          <cell r="R5" t="str">
            <v>March</v>
          </cell>
        </row>
        <row r="7">
          <cell r="A7" t="str">
            <v>Salaries</v>
          </cell>
          <cell r="C7">
            <v>1371.2743400000002</v>
          </cell>
          <cell r="D7">
            <v>1451.5467499999993</v>
          </cell>
          <cell r="E7">
            <v>756.36014000000159</v>
          </cell>
          <cell r="G7">
            <v>1337.57473</v>
          </cell>
          <cell r="H7">
            <v>1382.47964</v>
          </cell>
          <cell r="I7" t="str">
            <v/>
          </cell>
          <cell r="J7" t="str">
            <v/>
          </cell>
          <cell r="K7" t="str">
            <v/>
          </cell>
          <cell r="L7" t="str">
            <v/>
          </cell>
          <cell r="M7" t="str">
            <v/>
          </cell>
          <cell r="N7" t="str">
            <v/>
          </cell>
          <cell r="O7" t="str">
            <v/>
          </cell>
          <cell r="P7" t="str">
            <v/>
          </cell>
          <cell r="Q7" t="str">
            <v/>
          </cell>
          <cell r="R7" t="str">
            <v/>
          </cell>
        </row>
        <row r="8">
          <cell r="A8" t="str">
            <v>Agency Staff</v>
          </cell>
          <cell r="C8">
            <v>95.210049999999995</v>
          </cell>
          <cell r="D8">
            <v>94.853060000000028</v>
          </cell>
          <cell r="E8">
            <v>85.94717</v>
          </cell>
          <cell r="G8">
            <v>94.299700000000016</v>
          </cell>
          <cell r="H8">
            <v>70.05198</v>
          </cell>
          <cell r="I8" t="str">
            <v/>
          </cell>
          <cell r="J8" t="str">
            <v/>
          </cell>
          <cell r="K8" t="str">
            <v/>
          </cell>
          <cell r="L8" t="str">
            <v/>
          </cell>
          <cell r="M8" t="str">
            <v/>
          </cell>
          <cell r="N8" t="str">
            <v/>
          </cell>
          <cell r="O8" t="str">
            <v/>
          </cell>
          <cell r="P8" t="str">
            <v/>
          </cell>
          <cell r="Q8" t="str">
            <v/>
          </cell>
          <cell r="R8" t="str">
            <v/>
          </cell>
        </row>
        <row r="9">
          <cell r="A9" t="str">
            <v>Wages</v>
          </cell>
          <cell r="C9">
            <v>1.5630599999999999</v>
          </cell>
          <cell r="D9">
            <v>2.1258600000000003</v>
          </cell>
          <cell r="E9">
            <v>1.3681399999999999</v>
          </cell>
          <cell r="G9">
            <v>1.1683400000000002</v>
          </cell>
          <cell r="H9">
            <v>1.3655700000000002</v>
          </cell>
          <cell r="I9" t="str">
            <v/>
          </cell>
          <cell r="J9" t="str">
            <v/>
          </cell>
          <cell r="K9" t="str">
            <v/>
          </cell>
          <cell r="L9" t="str">
            <v/>
          </cell>
          <cell r="M9" t="str">
            <v/>
          </cell>
          <cell r="N9" t="str">
            <v/>
          </cell>
          <cell r="O9" t="str">
            <v/>
          </cell>
          <cell r="P9" t="str">
            <v/>
          </cell>
          <cell r="Q9" t="str">
            <v/>
          </cell>
          <cell r="R9" t="str">
            <v/>
          </cell>
        </row>
        <row r="10">
          <cell r="A10" t="str">
            <v>Assoc.Costs - Sals (NI &amp; Pension)</v>
          </cell>
          <cell r="C10">
            <v>286.41565000000003</v>
          </cell>
          <cell r="D10">
            <v>281.36681999999996</v>
          </cell>
          <cell r="E10">
            <v>279.40218000000016</v>
          </cell>
          <cell r="G10">
            <v>268.09735999999987</v>
          </cell>
          <cell r="H10">
            <v>274.26657999999998</v>
          </cell>
          <cell r="I10" t="str">
            <v/>
          </cell>
          <cell r="J10" t="str">
            <v/>
          </cell>
          <cell r="K10" t="str">
            <v/>
          </cell>
          <cell r="L10" t="str">
            <v/>
          </cell>
          <cell r="M10" t="str">
            <v/>
          </cell>
          <cell r="N10" t="str">
            <v/>
          </cell>
          <cell r="O10" t="str">
            <v/>
          </cell>
          <cell r="P10" t="str">
            <v/>
          </cell>
          <cell r="Q10" t="str">
            <v/>
          </cell>
          <cell r="R10" t="str">
            <v/>
          </cell>
        </row>
        <row r="11">
          <cell r="A11" t="str">
            <v>Assoc.Costs - Wages (NI &amp; Pension)</v>
          </cell>
          <cell r="C11" t="str">
            <v/>
          </cell>
          <cell r="D11">
            <v>9.9140000000000006E-2</v>
          </cell>
          <cell r="E11">
            <v>-4.3180000000000024E-2</v>
          </cell>
          <cell r="G11">
            <v>0</v>
          </cell>
          <cell r="H11">
            <v>0.10815999999999999</v>
          </cell>
          <cell r="I11" t="str">
            <v/>
          </cell>
          <cell r="J11" t="str">
            <v/>
          </cell>
          <cell r="K11" t="str">
            <v/>
          </cell>
          <cell r="L11" t="str">
            <v/>
          </cell>
          <cell r="M11" t="str">
            <v/>
          </cell>
          <cell r="N11" t="str">
            <v/>
          </cell>
          <cell r="O11" t="str">
            <v/>
          </cell>
          <cell r="P11" t="str">
            <v/>
          </cell>
          <cell r="Q11" t="str">
            <v/>
          </cell>
          <cell r="R11" t="str">
            <v/>
          </cell>
        </row>
        <row r="12">
          <cell r="A12" t="str">
            <v>SSAP24</v>
          </cell>
          <cell r="C12">
            <v>205.20281000000006</v>
          </cell>
          <cell r="D12">
            <v>321.10481999999996</v>
          </cell>
          <cell r="E12">
            <v>272.18564000000038</v>
          </cell>
          <cell r="G12">
            <v>253.36145999999997</v>
          </cell>
          <cell r="H12">
            <v>263.04696999999999</v>
          </cell>
          <cell r="I12" t="str">
            <v/>
          </cell>
          <cell r="J12" t="str">
            <v/>
          </cell>
          <cell r="K12" t="str">
            <v/>
          </cell>
          <cell r="L12" t="str">
            <v/>
          </cell>
          <cell r="M12" t="str">
            <v/>
          </cell>
          <cell r="N12" t="str">
            <v/>
          </cell>
          <cell r="O12" t="str">
            <v/>
          </cell>
          <cell r="P12" t="str">
            <v/>
          </cell>
          <cell r="Q12" t="str">
            <v/>
          </cell>
          <cell r="R12" t="str">
            <v/>
          </cell>
        </row>
        <row r="13">
          <cell r="A13" t="str">
            <v>Travel, Subsistence &amp; Entertainment</v>
          </cell>
          <cell r="C13">
            <v>188.63483999999997</v>
          </cell>
          <cell r="D13">
            <v>183.81282999999999</v>
          </cell>
          <cell r="E13">
            <v>195.95273000000014</v>
          </cell>
          <cell r="G13">
            <v>188.89750000000001</v>
          </cell>
          <cell r="H13">
            <v>182.77335000000002</v>
          </cell>
          <cell r="I13" t="str">
            <v/>
          </cell>
          <cell r="J13" t="str">
            <v/>
          </cell>
          <cell r="K13" t="str">
            <v/>
          </cell>
          <cell r="L13" t="str">
            <v/>
          </cell>
          <cell r="M13" t="str">
            <v/>
          </cell>
          <cell r="N13" t="str">
            <v/>
          </cell>
          <cell r="O13" t="str">
            <v/>
          </cell>
          <cell r="P13" t="str">
            <v/>
          </cell>
          <cell r="Q13" t="str">
            <v/>
          </cell>
          <cell r="R13" t="str">
            <v/>
          </cell>
        </row>
        <row r="14">
          <cell r="A14" t="str">
            <v>AESOP</v>
          </cell>
          <cell r="C14">
            <v>0</v>
          </cell>
          <cell r="D14">
            <v>0</v>
          </cell>
          <cell r="E14">
            <v>0</v>
          </cell>
          <cell r="G14">
            <v>0</v>
          </cell>
          <cell r="H14">
            <v>0</v>
          </cell>
          <cell r="I14" t="str">
            <v/>
          </cell>
          <cell r="J14" t="str">
            <v/>
          </cell>
          <cell r="K14" t="str">
            <v/>
          </cell>
          <cell r="L14" t="str">
            <v/>
          </cell>
          <cell r="M14" t="str">
            <v/>
          </cell>
          <cell r="N14" t="str">
            <v/>
          </cell>
          <cell r="O14" t="str">
            <v/>
          </cell>
          <cell r="P14" t="str">
            <v/>
          </cell>
          <cell r="Q14" t="str">
            <v/>
          </cell>
          <cell r="R14" t="str">
            <v/>
          </cell>
        </row>
        <row r="15">
          <cell r="A15" t="str">
            <v>Sharesave Funding</v>
          </cell>
          <cell r="C15">
            <v>0</v>
          </cell>
          <cell r="D15">
            <v>0</v>
          </cell>
          <cell r="E15">
            <v>0</v>
          </cell>
          <cell r="G15">
            <v>0</v>
          </cell>
          <cell r="H15">
            <v>0</v>
          </cell>
          <cell r="I15" t="str">
            <v/>
          </cell>
          <cell r="J15" t="str">
            <v/>
          </cell>
          <cell r="K15" t="str">
            <v/>
          </cell>
          <cell r="L15" t="str">
            <v/>
          </cell>
          <cell r="M15" t="str">
            <v/>
          </cell>
          <cell r="N15" t="str">
            <v/>
          </cell>
          <cell r="O15" t="str">
            <v/>
          </cell>
          <cell r="P15" t="str">
            <v/>
          </cell>
          <cell r="Q15" t="str">
            <v/>
          </cell>
          <cell r="R15" t="str">
            <v/>
          </cell>
        </row>
        <row r="16">
          <cell r="A16" t="str">
            <v>Long-term Incentive Scheme</v>
          </cell>
          <cell r="C16">
            <v>0</v>
          </cell>
          <cell r="D16">
            <v>0</v>
          </cell>
          <cell r="E16">
            <v>0</v>
          </cell>
          <cell r="G16">
            <v>0</v>
          </cell>
          <cell r="H16">
            <v>0</v>
          </cell>
          <cell r="I16" t="str">
            <v/>
          </cell>
          <cell r="J16" t="str">
            <v/>
          </cell>
          <cell r="K16" t="str">
            <v/>
          </cell>
          <cell r="L16" t="str">
            <v/>
          </cell>
          <cell r="M16" t="str">
            <v/>
          </cell>
          <cell r="N16" t="str">
            <v/>
          </cell>
          <cell r="O16" t="str">
            <v/>
          </cell>
          <cell r="P16" t="str">
            <v/>
          </cell>
          <cell r="Q16" t="str">
            <v/>
          </cell>
          <cell r="R16" t="str">
            <v/>
          </cell>
        </row>
        <row r="18">
          <cell r="A18" t="str">
            <v>Total Employee Costs</v>
          </cell>
          <cell r="C18">
            <v>2148.3007499999999</v>
          </cell>
          <cell r="D18">
            <v>2334.9092799999994</v>
          </cell>
          <cell r="E18">
            <v>1591.1728200000025</v>
          </cell>
          <cell r="G18">
            <v>2143.3990899999999</v>
          </cell>
          <cell r="H18">
            <v>2174.0922499999997</v>
          </cell>
          <cell r="I18" t="str">
            <v/>
          </cell>
          <cell r="J18" t="str">
            <v/>
          </cell>
          <cell r="K18" t="str">
            <v/>
          </cell>
          <cell r="L18" t="str">
            <v/>
          </cell>
          <cell r="M18" t="str">
            <v/>
          </cell>
          <cell r="N18" t="str">
            <v/>
          </cell>
          <cell r="O18" t="str">
            <v/>
          </cell>
          <cell r="P18" t="str">
            <v/>
          </cell>
          <cell r="Q18" t="str">
            <v/>
          </cell>
          <cell r="R18" t="str">
            <v/>
          </cell>
        </row>
        <row r="20">
          <cell r="A20" t="str">
            <v>Materials</v>
          </cell>
          <cell r="C20">
            <v>527.01943000000006</v>
          </cell>
          <cell r="D20">
            <v>551.81578999999965</v>
          </cell>
          <cell r="E20">
            <v>737.91620000000034</v>
          </cell>
          <cell r="G20">
            <v>719.00728000000004</v>
          </cell>
          <cell r="H20">
            <v>745.46251000000029</v>
          </cell>
          <cell r="I20" t="str">
            <v/>
          </cell>
          <cell r="J20" t="str">
            <v/>
          </cell>
          <cell r="K20" t="str">
            <v/>
          </cell>
          <cell r="L20" t="str">
            <v/>
          </cell>
          <cell r="M20" t="str">
            <v/>
          </cell>
          <cell r="N20" t="str">
            <v/>
          </cell>
          <cell r="O20" t="str">
            <v/>
          </cell>
          <cell r="P20" t="str">
            <v/>
          </cell>
          <cell r="Q20" t="str">
            <v/>
          </cell>
          <cell r="R20" t="str">
            <v/>
          </cell>
        </row>
        <row r="21">
          <cell r="A21" t="str">
            <v>Contractors</v>
          </cell>
          <cell r="C21">
            <v>22.316510000000001</v>
          </cell>
          <cell r="D21">
            <v>8.1973300000000009</v>
          </cell>
          <cell r="E21">
            <v>129.37344000000002</v>
          </cell>
          <cell r="G21">
            <v>52.657729999999994</v>
          </cell>
          <cell r="H21">
            <v>40.025889999999997</v>
          </cell>
          <cell r="I21" t="str">
            <v/>
          </cell>
          <cell r="J21" t="str">
            <v/>
          </cell>
          <cell r="K21" t="str">
            <v/>
          </cell>
          <cell r="L21" t="str">
            <v/>
          </cell>
          <cell r="M21" t="str">
            <v/>
          </cell>
          <cell r="N21" t="str">
            <v/>
          </cell>
          <cell r="O21" t="str">
            <v/>
          </cell>
          <cell r="P21" t="str">
            <v/>
          </cell>
          <cell r="Q21" t="str">
            <v/>
          </cell>
          <cell r="R21" t="str">
            <v/>
          </cell>
        </row>
        <row r="22">
          <cell r="A22" t="str">
            <v>Printing, Stationery and Postage</v>
          </cell>
          <cell r="C22">
            <v>280.1628</v>
          </cell>
          <cell r="D22">
            <v>286.42343999999997</v>
          </cell>
          <cell r="E22">
            <v>443.26311999999996</v>
          </cell>
          <cell r="G22">
            <v>295.77969000000002</v>
          </cell>
          <cell r="H22">
            <v>319.41210999999998</v>
          </cell>
          <cell r="I22" t="str">
            <v/>
          </cell>
          <cell r="J22" t="str">
            <v/>
          </cell>
          <cell r="K22" t="str">
            <v/>
          </cell>
          <cell r="L22" t="str">
            <v/>
          </cell>
          <cell r="M22" t="str">
            <v/>
          </cell>
          <cell r="N22" t="str">
            <v/>
          </cell>
          <cell r="O22" t="str">
            <v/>
          </cell>
          <cell r="P22" t="str">
            <v/>
          </cell>
          <cell r="Q22" t="str">
            <v/>
          </cell>
          <cell r="R22" t="str">
            <v/>
          </cell>
        </row>
        <row r="23">
          <cell r="A23" t="str">
            <v>Facilities &amp; Building Maintenance</v>
          </cell>
          <cell r="C23">
            <v>124.28277</v>
          </cell>
          <cell r="D23">
            <v>131.67164</v>
          </cell>
          <cell r="E23">
            <v>282.49854000000011</v>
          </cell>
          <cell r="G23">
            <v>191.32498999999999</v>
          </cell>
          <cell r="H23">
            <v>166.18064000000001</v>
          </cell>
          <cell r="I23" t="str">
            <v/>
          </cell>
          <cell r="J23" t="str">
            <v/>
          </cell>
          <cell r="K23" t="str">
            <v/>
          </cell>
          <cell r="L23" t="str">
            <v/>
          </cell>
          <cell r="M23" t="str">
            <v/>
          </cell>
          <cell r="N23" t="str">
            <v/>
          </cell>
          <cell r="O23" t="str">
            <v/>
          </cell>
          <cell r="P23" t="str">
            <v/>
          </cell>
          <cell r="Q23" t="str">
            <v/>
          </cell>
          <cell r="R23" t="str">
            <v/>
          </cell>
        </row>
        <row r="24">
          <cell r="A24" t="str">
            <v>Rent, Heat, Light &amp; Power</v>
          </cell>
          <cell r="C24">
            <v>157.24564000000001</v>
          </cell>
          <cell r="D24">
            <v>228.71513999999999</v>
          </cell>
          <cell r="E24">
            <v>101.01407000000006</v>
          </cell>
          <cell r="G24">
            <v>167.28925000000001</v>
          </cell>
          <cell r="H24">
            <v>192.07777999999999</v>
          </cell>
          <cell r="I24" t="str">
            <v/>
          </cell>
          <cell r="J24" t="str">
            <v/>
          </cell>
          <cell r="K24" t="str">
            <v/>
          </cell>
          <cell r="L24" t="str">
            <v/>
          </cell>
          <cell r="M24" t="str">
            <v/>
          </cell>
          <cell r="N24" t="str">
            <v/>
          </cell>
          <cell r="O24" t="str">
            <v/>
          </cell>
          <cell r="P24" t="str">
            <v/>
          </cell>
          <cell r="Q24" t="str">
            <v/>
          </cell>
          <cell r="R24" t="str">
            <v/>
          </cell>
        </row>
        <row r="25">
          <cell r="A25" t="str">
            <v>Insurance Premiums</v>
          </cell>
          <cell r="C25">
            <v>0</v>
          </cell>
          <cell r="D25">
            <v>0</v>
          </cell>
          <cell r="E25">
            <v>0</v>
          </cell>
          <cell r="G25">
            <v>0</v>
          </cell>
          <cell r="H25">
            <v>0</v>
          </cell>
          <cell r="I25" t="str">
            <v/>
          </cell>
          <cell r="J25" t="str">
            <v/>
          </cell>
          <cell r="K25" t="str">
            <v/>
          </cell>
          <cell r="L25" t="str">
            <v/>
          </cell>
          <cell r="M25" t="str">
            <v/>
          </cell>
          <cell r="N25" t="str">
            <v/>
          </cell>
          <cell r="O25" t="str">
            <v/>
          </cell>
          <cell r="P25" t="str">
            <v/>
          </cell>
          <cell r="Q25" t="str">
            <v/>
          </cell>
          <cell r="R25" t="str">
            <v/>
          </cell>
        </row>
        <row r="26">
          <cell r="A26" t="str">
            <v>Consultancy</v>
          </cell>
          <cell r="C26">
            <v>26.4115</v>
          </cell>
          <cell r="D26">
            <v>166.21094000000002</v>
          </cell>
          <cell r="E26">
            <v>-33.187100000000015</v>
          </cell>
          <cell r="G26">
            <v>0</v>
          </cell>
          <cell r="H26">
            <v>0</v>
          </cell>
          <cell r="I26" t="str">
            <v/>
          </cell>
          <cell r="J26" t="str">
            <v/>
          </cell>
          <cell r="K26" t="str">
            <v/>
          </cell>
          <cell r="L26" t="str">
            <v/>
          </cell>
          <cell r="M26" t="str">
            <v/>
          </cell>
          <cell r="N26" t="str">
            <v/>
          </cell>
          <cell r="O26" t="str">
            <v/>
          </cell>
          <cell r="P26" t="str">
            <v/>
          </cell>
          <cell r="Q26" t="str">
            <v/>
          </cell>
          <cell r="R26" t="str">
            <v/>
          </cell>
        </row>
        <row r="27">
          <cell r="A27" t="str">
            <v>Legal</v>
          </cell>
          <cell r="C27">
            <v>2.2599999999999999E-3</v>
          </cell>
          <cell r="D27">
            <v>6.0499999999999998E-3</v>
          </cell>
          <cell r="E27">
            <v>-0.98674000000000006</v>
          </cell>
          <cell r="G27">
            <v>1.365</v>
          </cell>
          <cell r="H27">
            <v>0</v>
          </cell>
          <cell r="I27" t="str">
            <v/>
          </cell>
          <cell r="J27" t="str">
            <v/>
          </cell>
          <cell r="K27" t="str">
            <v/>
          </cell>
          <cell r="L27" t="str">
            <v/>
          </cell>
          <cell r="M27" t="str">
            <v/>
          </cell>
          <cell r="N27" t="str">
            <v/>
          </cell>
          <cell r="O27" t="str">
            <v/>
          </cell>
          <cell r="P27" t="str">
            <v/>
          </cell>
          <cell r="Q27" t="str">
            <v/>
          </cell>
          <cell r="R27" t="str">
            <v/>
          </cell>
        </row>
        <row r="28">
          <cell r="A28" t="str">
            <v>Professional</v>
          </cell>
          <cell r="C28">
            <v>112.95837000000004</v>
          </cell>
          <cell r="D28">
            <v>209.33500000000001</v>
          </cell>
          <cell r="E28">
            <v>137.91978999999998</v>
          </cell>
          <cell r="G28">
            <v>227.69195000000002</v>
          </cell>
          <cell r="H28">
            <v>195.03456</v>
          </cell>
          <cell r="I28" t="str">
            <v/>
          </cell>
          <cell r="J28" t="str">
            <v/>
          </cell>
          <cell r="K28" t="str">
            <v/>
          </cell>
          <cell r="L28" t="str">
            <v/>
          </cell>
          <cell r="M28" t="str">
            <v/>
          </cell>
          <cell r="N28" t="str">
            <v/>
          </cell>
          <cell r="O28" t="str">
            <v/>
          </cell>
          <cell r="P28" t="str">
            <v/>
          </cell>
          <cell r="Q28" t="str">
            <v/>
          </cell>
          <cell r="R28" t="str">
            <v/>
          </cell>
        </row>
        <row r="29">
          <cell r="A29" t="str">
            <v>Bad &amp; Doubtful Debts</v>
          </cell>
          <cell r="C29">
            <v>0.52500000000000002</v>
          </cell>
          <cell r="D29">
            <v>0.17089999999999994</v>
          </cell>
          <cell r="E29">
            <v>-4.7449999999999881E-2</v>
          </cell>
          <cell r="G29">
            <v>688.48090000000002</v>
          </cell>
          <cell r="H29">
            <v>0.42349999999999999</v>
          </cell>
          <cell r="I29" t="str">
            <v/>
          </cell>
          <cell r="J29" t="str">
            <v/>
          </cell>
          <cell r="K29" t="str">
            <v/>
          </cell>
          <cell r="L29" t="str">
            <v/>
          </cell>
          <cell r="M29" t="str">
            <v/>
          </cell>
          <cell r="N29" t="str">
            <v/>
          </cell>
          <cell r="O29" t="str">
            <v/>
          </cell>
          <cell r="P29" t="str">
            <v/>
          </cell>
          <cell r="Q29" t="str">
            <v/>
          </cell>
          <cell r="R29" t="str">
            <v/>
          </cell>
        </row>
        <row r="30">
          <cell r="A30" t="str">
            <v>Software</v>
          </cell>
          <cell r="C30">
            <v>14.67755</v>
          </cell>
          <cell r="D30">
            <v>-9.6696200000000001</v>
          </cell>
          <cell r="E30">
            <v>3.0133799999999997</v>
          </cell>
          <cell r="G30">
            <v>60.172989999999999</v>
          </cell>
          <cell r="H30">
            <v>30.606910000000003</v>
          </cell>
          <cell r="I30" t="str">
            <v/>
          </cell>
          <cell r="J30" t="str">
            <v/>
          </cell>
          <cell r="K30" t="str">
            <v/>
          </cell>
          <cell r="L30" t="str">
            <v/>
          </cell>
          <cell r="M30" t="str">
            <v/>
          </cell>
          <cell r="N30" t="str">
            <v/>
          </cell>
          <cell r="O30" t="str">
            <v/>
          </cell>
          <cell r="P30" t="str">
            <v/>
          </cell>
          <cell r="Q30" t="str">
            <v/>
          </cell>
          <cell r="R30" t="str">
            <v/>
          </cell>
        </row>
        <row r="31">
          <cell r="A31" t="str">
            <v>Recharges to 3rd Parties</v>
          </cell>
          <cell r="C31" t="str">
            <v/>
          </cell>
          <cell r="D31">
            <v>158.75164000000001</v>
          </cell>
          <cell r="E31">
            <v>-158.75164000000001</v>
          </cell>
          <cell r="G31">
            <v>-0.11084999999999999</v>
          </cell>
          <cell r="H31">
            <v>-1.6400699999999999</v>
          </cell>
          <cell r="I31" t="str">
            <v/>
          </cell>
          <cell r="J31" t="str">
            <v/>
          </cell>
          <cell r="K31" t="str">
            <v/>
          </cell>
          <cell r="L31" t="str">
            <v/>
          </cell>
          <cell r="M31" t="str">
            <v/>
          </cell>
          <cell r="N31" t="str">
            <v/>
          </cell>
          <cell r="O31" t="str">
            <v/>
          </cell>
          <cell r="P31" t="str">
            <v/>
          </cell>
          <cell r="Q31" t="str">
            <v/>
          </cell>
          <cell r="R31" t="str">
            <v/>
          </cell>
        </row>
        <row r="32">
          <cell r="A32" t="str">
            <v>General Expenses (Inc. training &amp; stock loss w/o)</v>
          </cell>
          <cell r="C32">
            <v>213.51520999999997</v>
          </cell>
          <cell r="D32">
            <v>381.83393000000018</v>
          </cell>
          <cell r="E32">
            <v>276.58938999999964</v>
          </cell>
          <cell r="G32">
            <v>493.30761999999993</v>
          </cell>
          <cell r="H32">
            <v>319.66771</v>
          </cell>
          <cell r="I32" t="str">
            <v/>
          </cell>
          <cell r="J32" t="str">
            <v/>
          </cell>
          <cell r="K32" t="str">
            <v/>
          </cell>
          <cell r="L32" t="str">
            <v/>
          </cell>
          <cell r="M32" t="str">
            <v/>
          </cell>
          <cell r="N32" t="str">
            <v/>
          </cell>
          <cell r="O32" t="str">
            <v/>
          </cell>
          <cell r="P32" t="str">
            <v/>
          </cell>
          <cell r="Q32" t="str">
            <v/>
          </cell>
          <cell r="R32" t="str">
            <v/>
          </cell>
        </row>
        <row r="33">
          <cell r="A33" t="str">
            <v>Advantica</v>
          </cell>
          <cell r="C33">
            <v>339.88900000000001</v>
          </cell>
          <cell r="D33">
            <v>395.09451000000001</v>
          </cell>
          <cell r="E33">
            <v>449.16419999999994</v>
          </cell>
          <cell r="G33">
            <v>367.55853000000002</v>
          </cell>
          <cell r="H33">
            <v>307.37918000000008</v>
          </cell>
          <cell r="I33" t="str">
            <v/>
          </cell>
          <cell r="J33" t="str">
            <v/>
          </cell>
          <cell r="K33" t="str">
            <v/>
          </cell>
          <cell r="L33" t="str">
            <v/>
          </cell>
          <cell r="M33" t="str">
            <v/>
          </cell>
          <cell r="N33" t="str">
            <v/>
          </cell>
          <cell r="O33" t="str">
            <v/>
          </cell>
          <cell r="P33" t="str">
            <v/>
          </cell>
          <cell r="Q33" t="str">
            <v/>
          </cell>
          <cell r="R33" t="str">
            <v/>
          </cell>
        </row>
        <row r="34">
          <cell r="A34" t="str">
            <v>Storage Costs</v>
          </cell>
          <cell r="C34">
            <v>1791.2971600000001</v>
          </cell>
          <cell r="D34">
            <v>1547.3266200000003</v>
          </cell>
          <cell r="E34">
            <v>1214.1272299999996</v>
          </cell>
          <cell r="G34">
            <v>1659.7903100000001</v>
          </cell>
          <cell r="H34">
            <v>2552.7892399999996</v>
          </cell>
          <cell r="I34" t="str">
            <v/>
          </cell>
          <cell r="J34" t="str">
            <v/>
          </cell>
          <cell r="K34" t="str">
            <v/>
          </cell>
          <cell r="L34" t="str">
            <v/>
          </cell>
          <cell r="M34" t="str">
            <v/>
          </cell>
          <cell r="N34" t="str">
            <v/>
          </cell>
          <cell r="O34" t="str">
            <v/>
          </cell>
          <cell r="P34" t="str">
            <v/>
          </cell>
          <cell r="Q34" t="str">
            <v/>
          </cell>
          <cell r="R34" t="str">
            <v/>
          </cell>
        </row>
        <row r="35">
          <cell r="A35" t="str">
            <v>Shrinkage and Energy Balancing</v>
          </cell>
          <cell r="C35">
            <v>8615.217990000001</v>
          </cell>
          <cell r="D35">
            <v>6894.084859999999</v>
          </cell>
          <cell r="E35">
            <v>4576.7190999999984</v>
          </cell>
          <cell r="G35">
            <v>6667.7153499999995</v>
          </cell>
          <cell r="H35">
            <v>6575.0204099999992</v>
          </cell>
          <cell r="I35" t="str">
            <v/>
          </cell>
          <cell r="J35" t="str">
            <v/>
          </cell>
          <cell r="K35" t="str">
            <v/>
          </cell>
          <cell r="L35" t="str">
            <v/>
          </cell>
          <cell r="M35" t="str">
            <v/>
          </cell>
          <cell r="N35" t="str">
            <v/>
          </cell>
          <cell r="O35" t="str">
            <v/>
          </cell>
          <cell r="P35" t="str">
            <v/>
          </cell>
          <cell r="Q35" t="str">
            <v/>
          </cell>
          <cell r="R35" t="str">
            <v/>
          </cell>
        </row>
        <row r="36">
          <cell r="A36" t="str">
            <v>Rates</v>
          </cell>
          <cell r="C36">
            <v>36.125</v>
          </cell>
          <cell r="D36">
            <v>13.596919999999997</v>
          </cell>
          <cell r="E36">
            <v>25.700930000000014</v>
          </cell>
          <cell r="G36">
            <v>29.702000000000002</v>
          </cell>
          <cell r="H36">
            <v>26.25855</v>
          </cell>
          <cell r="I36" t="str">
            <v/>
          </cell>
          <cell r="J36" t="str">
            <v/>
          </cell>
          <cell r="K36" t="str">
            <v/>
          </cell>
          <cell r="L36" t="str">
            <v/>
          </cell>
          <cell r="M36" t="str">
            <v/>
          </cell>
          <cell r="N36" t="str">
            <v/>
          </cell>
          <cell r="O36" t="str">
            <v/>
          </cell>
          <cell r="P36" t="str">
            <v/>
          </cell>
          <cell r="Q36" t="str">
            <v/>
          </cell>
          <cell r="R36" t="str">
            <v/>
          </cell>
        </row>
        <row r="38">
          <cell r="A38" t="str">
            <v>Total Other Revenue Costs</v>
          </cell>
          <cell r="C38">
            <v>12261.646190000001</v>
          </cell>
          <cell r="D38">
            <v>10963.56509</v>
          </cell>
          <cell r="E38">
            <v>8184.3264599999975</v>
          </cell>
          <cell r="G38">
            <v>11621.732739999999</v>
          </cell>
          <cell r="H38">
            <v>11468.698920000001</v>
          </cell>
          <cell r="I38" t="str">
            <v/>
          </cell>
          <cell r="J38" t="str">
            <v/>
          </cell>
          <cell r="K38" t="str">
            <v/>
          </cell>
          <cell r="L38" t="str">
            <v/>
          </cell>
          <cell r="M38" t="str">
            <v/>
          </cell>
          <cell r="N38" t="str">
            <v/>
          </cell>
          <cell r="O38" t="str">
            <v/>
          </cell>
          <cell r="P38" t="str">
            <v/>
          </cell>
          <cell r="Q38" t="str">
            <v/>
          </cell>
          <cell r="R38" t="str">
            <v/>
          </cell>
        </row>
        <row r="40">
          <cell r="A40" t="str">
            <v>SAP Revenue Operating Costs</v>
          </cell>
          <cell r="C40">
            <v>14409.946940000002</v>
          </cell>
          <cell r="D40">
            <v>13298.47437</v>
          </cell>
          <cell r="E40">
            <v>9775.49928</v>
          </cell>
          <cell r="G40">
            <v>13765.131829999998</v>
          </cell>
          <cell r="H40">
            <v>13642.79117</v>
          </cell>
        </row>
      </sheetData>
      <sheetData sheetId="16" refreshError="1">
        <row r="1">
          <cell r="A1" t="str">
            <v xml:space="preserve">LEVEL 2 - OPEX MATS </v>
          </cell>
        </row>
        <row r="28">
          <cell r="C28">
            <v>37226</v>
          </cell>
          <cell r="D28">
            <v>37257</v>
          </cell>
          <cell r="E28">
            <v>37288</v>
          </cell>
          <cell r="F28">
            <v>37316</v>
          </cell>
          <cell r="G28">
            <v>37347</v>
          </cell>
          <cell r="H28">
            <v>37377</v>
          </cell>
          <cell r="I28">
            <v>37408</v>
          </cell>
          <cell r="J28">
            <v>37438</v>
          </cell>
          <cell r="K28">
            <v>37469</v>
          </cell>
          <cell r="L28">
            <v>37500</v>
          </cell>
          <cell r="M28">
            <v>37530</v>
          </cell>
          <cell r="N28">
            <v>37561</v>
          </cell>
          <cell r="O28">
            <v>37591</v>
          </cell>
          <cell r="P28">
            <v>37622</v>
          </cell>
          <cell r="Q28">
            <v>37653</v>
          </cell>
          <cell r="R28">
            <v>37681</v>
          </cell>
        </row>
        <row r="29">
          <cell r="B29" t="str">
            <v>Shrinkage &amp; Storage</v>
          </cell>
          <cell r="C29">
            <v>87.1</v>
          </cell>
          <cell r="D29">
            <v>87.3</v>
          </cell>
          <cell r="E29">
            <v>88.1</v>
          </cell>
          <cell r="F29">
            <v>88.5</v>
          </cell>
          <cell r="G29">
            <v>90.272999999999996</v>
          </cell>
          <cell r="H29">
            <v>93.413655379999994</v>
          </cell>
        </row>
        <row r="30">
          <cell r="B30" t="str">
            <v>Actual Non-employee costs</v>
          </cell>
          <cell r="C30">
            <v>31.8</v>
          </cell>
          <cell r="D30">
            <v>31.7</v>
          </cell>
          <cell r="E30">
            <v>32.5</v>
          </cell>
          <cell r="F30">
            <v>32.299999999999997</v>
          </cell>
          <cell r="G30">
            <v>32.988999999999997</v>
          </cell>
          <cell r="H30">
            <v>32.498252979999997</v>
          </cell>
        </row>
        <row r="31">
          <cell r="B31" t="str">
            <v>Actual employee costs</v>
          </cell>
          <cell r="C31">
            <v>26.5</v>
          </cell>
          <cell r="D31">
            <v>26.2</v>
          </cell>
          <cell r="E31">
            <v>25.9</v>
          </cell>
          <cell r="F31">
            <v>26.5</v>
          </cell>
          <cell r="G31">
            <v>26.454000000000001</v>
          </cell>
          <cell r="H31">
            <v>26.406255860000002</v>
          </cell>
        </row>
        <row r="32">
          <cell r="B32" t="str">
            <v xml:space="preserve">Budget </v>
          </cell>
          <cell r="C32">
            <v>145.4</v>
          </cell>
          <cell r="D32">
            <v>145.80000000000001</v>
          </cell>
          <cell r="E32">
            <v>147.1</v>
          </cell>
          <cell r="F32">
            <v>148.6</v>
          </cell>
          <cell r="G32">
            <v>149.6</v>
          </cell>
          <cell r="H32">
            <v>150.1</v>
          </cell>
          <cell r="I32">
            <v>152.5</v>
          </cell>
          <cell r="J32">
            <v>154.19999999999999</v>
          </cell>
          <cell r="K32">
            <v>153.6</v>
          </cell>
          <cell r="L32">
            <v>155.1</v>
          </cell>
          <cell r="M32">
            <v>155.80000000000001</v>
          </cell>
          <cell r="N32">
            <v>154.6</v>
          </cell>
          <cell r="O32">
            <v>156.5</v>
          </cell>
          <cell r="P32">
            <v>156.5</v>
          </cell>
          <cell r="Q32">
            <v>156.5</v>
          </cell>
          <cell r="R32">
            <v>156.5</v>
          </cell>
        </row>
        <row r="33">
          <cell r="B33" t="str">
            <v>Forecast (incl opex incentive impact)</v>
          </cell>
          <cell r="C33">
            <v>145.4</v>
          </cell>
          <cell r="D33">
            <v>145.80000000000001</v>
          </cell>
          <cell r="E33">
            <v>147.1</v>
          </cell>
          <cell r="F33">
            <v>148.6</v>
          </cell>
          <cell r="G33">
            <v>149.76599999999999</v>
          </cell>
          <cell r="H33">
            <v>151.43199999999999</v>
          </cell>
          <cell r="I33">
            <v>154.298</v>
          </cell>
          <cell r="J33">
            <v>156.46399999999997</v>
          </cell>
          <cell r="K33">
            <v>156.46399999999997</v>
          </cell>
          <cell r="L33">
            <v>156.33000000000001</v>
          </cell>
          <cell r="M33">
            <v>158.29599999999999</v>
          </cell>
          <cell r="N33">
            <v>159.46200000000002</v>
          </cell>
          <cell r="O33">
            <v>158.72800000000001</v>
          </cell>
          <cell r="P33">
            <v>161.09399999999999</v>
          </cell>
          <cell r="Q33">
            <v>161.56</v>
          </cell>
          <cell r="R33">
            <v>162.49199999999999</v>
          </cell>
        </row>
        <row r="66">
          <cell r="C66">
            <v>37347</v>
          </cell>
          <cell r="D66">
            <v>37377</v>
          </cell>
          <cell r="E66">
            <v>37408</v>
          </cell>
          <cell r="F66">
            <v>37438</v>
          </cell>
          <cell r="G66">
            <v>37469</v>
          </cell>
          <cell r="H66">
            <v>37500</v>
          </cell>
          <cell r="I66">
            <v>37530</v>
          </cell>
          <cell r="J66">
            <v>37561</v>
          </cell>
          <cell r="K66">
            <v>37591</v>
          </cell>
          <cell r="L66">
            <v>37622</v>
          </cell>
          <cell r="M66">
            <v>37653</v>
          </cell>
          <cell r="N66">
            <v>37681</v>
          </cell>
        </row>
        <row r="67">
          <cell r="B67" t="str">
            <v>Total Incentive</v>
          </cell>
          <cell r="C67">
            <v>9.1720000000000006</v>
          </cell>
          <cell r="D67">
            <v>19.435672573799998</v>
          </cell>
        </row>
        <row r="68">
          <cell r="B68" t="str">
            <v>Allowed</v>
          </cell>
          <cell r="C68">
            <v>8.3317982500000003</v>
          </cell>
          <cell r="D68">
            <v>16.663596500000001</v>
          </cell>
          <cell r="E68">
            <v>24.995394750000003</v>
          </cell>
          <cell r="F68">
            <v>33.327193000000001</v>
          </cell>
          <cell r="G68">
            <v>41.65899125</v>
          </cell>
          <cell r="H68">
            <v>49.990789499999998</v>
          </cell>
          <cell r="I68">
            <v>58.322587749999997</v>
          </cell>
          <cell r="J68">
            <v>66.654386000000002</v>
          </cell>
          <cell r="K68">
            <v>74.986184250000008</v>
          </cell>
          <cell r="L68">
            <v>83.317982500000014</v>
          </cell>
          <cell r="M68">
            <v>91.649780750000019</v>
          </cell>
          <cell r="N68">
            <v>99.981579000000025</v>
          </cell>
        </row>
        <row r="69">
          <cell r="B69" t="str">
            <v>Forecast</v>
          </cell>
          <cell r="C69">
            <v>9.5850109999999979</v>
          </cell>
          <cell r="D69">
            <v>19.519164</v>
          </cell>
          <cell r="E69">
            <v>26.932054300000001</v>
          </cell>
          <cell r="F69">
            <v>34.054707300000004</v>
          </cell>
          <cell r="G69">
            <v>41.080589300000007</v>
          </cell>
          <cell r="H69">
            <v>48.569449300000009</v>
          </cell>
          <cell r="I69">
            <v>57.092780300000008</v>
          </cell>
          <cell r="J69">
            <v>66.680659300000002</v>
          </cell>
          <cell r="K69">
            <v>77.646414300000004</v>
          </cell>
          <cell r="L69">
            <v>89.184000300000008</v>
          </cell>
          <cell r="M69">
            <v>100.21803030000001</v>
          </cell>
          <cell r="N69">
            <v>111.32241230000001</v>
          </cell>
        </row>
        <row r="71">
          <cell r="B71" t="str">
            <v>NT&amp;T Margin</v>
          </cell>
          <cell r="C71">
            <v>-1.2532127499999977</v>
          </cell>
          <cell r="D71">
            <v>-2.8555674999999994</v>
          </cell>
          <cell r="E71">
            <v>-1.9366595499999981</v>
          </cell>
          <cell r="F71">
            <v>-0.72751430000000283</v>
          </cell>
          <cell r="G71">
            <v>0.57840194999999284</v>
          </cell>
          <cell r="H71">
            <v>1.4213401999999888</v>
          </cell>
          <cell r="I71">
            <v>1.2298074499999885</v>
          </cell>
          <cell r="J71">
            <v>-2.6273299999999722E-2</v>
          </cell>
          <cell r="K71">
            <v>-2.6602300499999956</v>
          </cell>
          <cell r="L71">
            <v>-5.8660177999999945</v>
          </cell>
          <cell r="M71">
            <v>-8.5682495499999902</v>
          </cell>
          <cell r="N71">
            <v>-11.340833299999986</v>
          </cell>
        </row>
        <row r="73">
          <cell r="B73" t="str">
            <v>SO Exit Capacity - Constrained LNG</v>
          </cell>
          <cell r="C73">
            <v>0</v>
          </cell>
          <cell r="D73">
            <v>1.005771</v>
          </cell>
        </row>
        <row r="74">
          <cell r="B74" t="str">
            <v>SO System Balancing (Gas Costs)</v>
          </cell>
          <cell r="C74">
            <v>6.4340000000000002</v>
          </cell>
          <cell r="D74">
            <v>13.03395643</v>
          </cell>
        </row>
        <row r="75">
          <cell r="B75" t="str">
            <v>SO System Balancing (System Reserve)</v>
          </cell>
          <cell r="C75">
            <v>1.3380000000000001</v>
          </cell>
          <cell r="D75">
            <v>2.6385270800000002</v>
          </cell>
        </row>
        <row r="76">
          <cell r="B76" t="str">
            <v>SO Internal Costs - Direct</v>
          </cell>
          <cell r="C76">
            <v>1.4</v>
          </cell>
          <cell r="D76">
            <v>2.7574180637999994</v>
          </cell>
        </row>
      </sheetData>
      <sheetData sheetId="17" refreshError="1">
        <row r="1">
          <cell r="A1" t="str">
            <v xml:space="preserve">NT&amp;T Gross Capex Overview </v>
          </cell>
          <cell r="P1" t="str">
            <v>Month Ended 31 May 2002</v>
          </cell>
        </row>
        <row r="4">
          <cell r="C4" t="str">
            <v>Performance in Month</v>
          </cell>
          <cell r="J4" t="str">
            <v>Year-to-Date</v>
          </cell>
          <cell r="K4" t="str">
            <v>April  YTD</v>
          </cell>
          <cell r="P4" t="str">
            <v>Comments</v>
          </cell>
        </row>
        <row r="5">
          <cell r="C5" t="str">
            <v>Actuals</v>
          </cell>
          <cell r="D5" t="str">
            <v>Original Budget</v>
          </cell>
          <cell r="E5" t="str">
            <v>Latest Forecast</v>
          </cell>
          <cell r="F5" t="str">
            <v>Variance to Budget</v>
          </cell>
          <cell r="G5" t="str">
            <v>Variance to Forecast</v>
          </cell>
          <cell r="J5" t="str">
            <v>Actuals</v>
          </cell>
          <cell r="K5" t="str">
            <v>Original Budget</v>
          </cell>
          <cell r="L5" t="str">
            <v>Latest Forecast</v>
          </cell>
          <cell r="M5" t="str">
            <v>Variance to Budget</v>
          </cell>
          <cell r="N5" t="str">
            <v>Variance to Forecast</v>
          </cell>
          <cell r="P5" t="str">
            <v>TO FoC - Major pipeline phasing (ahead of budget but behind forecast) offset by Compressor / Terminal Serviceability Capex behind budget due to timing &amp; phasing of approvals.</v>
          </cell>
        </row>
        <row r="6">
          <cell r="C6" t="str">
            <v>£k</v>
          </cell>
          <cell r="D6" t="str">
            <v>£k</v>
          </cell>
          <cell r="E6" t="str">
            <v>£k</v>
          </cell>
          <cell r="F6" t="str">
            <v>£k</v>
          </cell>
          <cell r="G6" t="str">
            <v>£k</v>
          </cell>
          <cell r="J6" t="str">
            <v>£k</v>
          </cell>
          <cell r="K6" t="str">
            <v>£k</v>
          </cell>
          <cell r="L6" t="str">
            <v>£k</v>
          </cell>
          <cell r="M6" t="str">
            <v>£k</v>
          </cell>
          <cell r="N6" t="str">
            <v>£k</v>
          </cell>
        </row>
        <row r="7">
          <cell r="P7" t="str">
            <v>SO FoC -  Ulysses hardware delivery early in comparision with budget phasing.  Expected to be ahead in the first quarter.</v>
          </cell>
        </row>
        <row r="8">
          <cell r="B8" t="str">
            <v>TO FoC</v>
          </cell>
          <cell r="C8">
            <v>17988.400000000001</v>
          </cell>
          <cell r="D8">
            <v>10759.000000000002</v>
          </cell>
          <cell r="E8">
            <v>21764.5</v>
          </cell>
          <cell r="F8">
            <v>-7229.4</v>
          </cell>
          <cell r="G8">
            <v>3776.0999999999985</v>
          </cell>
          <cell r="I8" t="str">
            <v>TO FoC</v>
          </cell>
          <cell r="J8">
            <v>25901.4</v>
          </cell>
          <cell r="K8">
            <v>22582.999999999996</v>
          </cell>
          <cell r="L8">
            <v>30102.799999999996</v>
          </cell>
          <cell r="M8">
            <v>-3318.4000000000051</v>
          </cell>
          <cell r="N8">
            <v>4201.3999999999942</v>
          </cell>
        </row>
        <row r="10">
          <cell r="B10" t="str">
            <v>SO FoC</v>
          </cell>
          <cell r="C10">
            <v>2989.6</v>
          </cell>
          <cell r="D10">
            <v>5411.9</v>
          </cell>
          <cell r="E10">
            <v>5817.3</v>
          </cell>
          <cell r="F10">
            <v>2422.2999999999997</v>
          </cell>
          <cell r="G10">
            <v>2827.7000000000003</v>
          </cell>
          <cell r="I10" t="str">
            <v>SO FoC</v>
          </cell>
          <cell r="J10">
            <v>12283.9</v>
          </cell>
          <cell r="K10">
            <v>8326.2000000000007</v>
          </cell>
          <cell r="L10">
            <v>15111.599999999999</v>
          </cell>
          <cell r="M10">
            <v>-3957.6999999999989</v>
          </cell>
          <cell r="N10">
            <v>2827.6999999999989</v>
          </cell>
        </row>
        <row r="11">
          <cell r="P11" t="str">
            <v>Note- Actual spend includes Langage / Ipsden.  Budget excludes Langage / Ipsden (identified as sensitivities)</v>
          </cell>
        </row>
        <row r="12">
          <cell r="B12" t="str">
            <v>Total</v>
          </cell>
          <cell r="C12">
            <v>20978</v>
          </cell>
          <cell r="D12">
            <v>16170.900000000001</v>
          </cell>
          <cell r="E12">
            <v>27581.8</v>
          </cell>
          <cell r="F12">
            <v>-4807.1000000000004</v>
          </cell>
          <cell r="G12">
            <v>6603.7999999999993</v>
          </cell>
          <cell r="I12" t="str">
            <v>Total</v>
          </cell>
          <cell r="J12">
            <v>38185.300000000003</v>
          </cell>
          <cell r="K12">
            <v>30909.199999999997</v>
          </cell>
          <cell r="L12">
            <v>45214.399999999994</v>
          </cell>
          <cell r="M12">
            <v>-7276.100000000004</v>
          </cell>
          <cell r="N12">
            <v>7029.0999999999931</v>
          </cell>
        </row>
        <row r="16">
          <cell r="C16" t="str">
            <v>Y/e 31March 2003</v>
          </cell>
          <cell r="J16" t="str">
            <v>5 yrs ended 31/3/07</v>
          </cell>
        </row>
        <row r="17">
          <cell r="C17" t="str">
            <v>Latest Forecast</v>
          </cell>
          <cell r="D17" t="str">
            <v>Original Budget</v>
          </cell>
          <cell r="E17" t="str">
            <v>Ofgem Allowed</v>
          </cell>
          <cell r="F17" t="str">
            <v>Variance to Budget</v>
          </cell>
          <cell r="G17" t="str">
            <v>Variance to Allowed</v>
          </cell>
          <cell r="J17" t="str">
            <v>Latest Forecast</v>
          </cell>
          <cell r="K17" t="str">
            <v>Ofgem Allowed</v>
          </cell>
          <cell r="L17" t="str">
            <v>Variance to Allowed</v>
          </cell>
          <cell r="P17" t="str">
            <v>2003 year end position expected to be below budget as a result of deferral of pipeline spend.</v>
          </cell>
        </row>
        <row r="18">
          <cell r="C18" t="str">
            <v>£m</v>
          </cell>
          <cell r="D18" t="str">
            <v>£m</v>
          </cell>
          <cell r="E18" t="str">
            <v>£m</v>
          </cell>
          <cell r="F18" t="str">
            <v>£m</v>
          </cell>
          <cell r="G18" t="str">
            <v>£m</v>
          </cell>
          <cell r="J18" t="str">
            <v>£m</v>
          </cell>
          <cell r="K18" t="str">
            <v>£m</v>
          </cell>
          <cell r="L18" t="str">
            <v>£m</v>
          </cell>
        </row>
        <row r="19">
          <cell r="P19" t="str">
            <v>2003 expected year end position likely to be in line with Ofgem allowed as a result of active management of spend.</v>
          </cell>
        </row>
        <row r="20">
          <cell r="B20" t="str">
            <v>TO FoC</v>
          </cell>
          <cell r="C20">
            <v>139.4</v>
          </cell>
          <cell r="D20">
            <v>157</v>
          </cell>
          <cell r="E20">
            <v>169.1</v>
          </cell>
          <cell r="F20">
            <v>17.599999999999994</v>
          </cell>
          <cell r="G20">
            <v>29.699999999999989</v>
          </cell>
          <cell r="I20" t="str">
            <v>TO FoC</v>
          </cell>
          <cell r="J20">
            <v>937</v>
          </cell>
          <cell r="K20">
            <v>853</v>
          </cell>
          <cell r="L20">
            <v>-84</v>
          </cell>
        </row>
        <row r="22">
          <cell r="B22" t="str">
            <v>SO FoC</v>
          </cell>
          <cell r="C22">
            <v>47.4</v>
          </cell>
          <cell r="D22">
            <v>46</v>
          </cell>
          <cell r="E22">
            <v>14.6</v>
          </cell>
          <cell r="F22">
            <v>-1.3999999999999986</v>
          </cell>
          <cell r="G22">
            <v>-32.799999999999997</v>
          </cell>
          <cell r="I22" t="str">
            <v>SO FoC</v>
          </cell>
          <cell r="J22">
            <v>83</v>
          </cell>
          <cell r="K22">
            <v>45</v>
          </cell>
          <cell r="L22">
            <v>-38</v>
          </cell>
        </row>
        <row r="24">
          <cell r="B24" t="str">
            <v>Total</v>
          </cell>
          <cell r="C24">
            <v>186.8</v>
          </cell>
          <cell r="D24">
            <v>203</v>
          </cell>
          <cell r="E24">
            <v>183.7</v>
          </cell>
          <cell r="F24">
            <v>16.199999999999996</v>
          </cell>
          <cell r="G24">
            <v>-3.1000000000000085</v>
          </cell>
          <cell r="I24" t="str">
            <v>Total</v>
          </cell>
          <cell r="J24">
            <v>1020</v>
          </cell>
          <cell r="K24">
            <v>898</v>
          </cell>
          <cell r="L24">
            <v>-122</v>
          </cell>
          <cell r="P24" t="str">
            <v>5 yr ended 31/3/07 variance to allowed relates to new connections and project slippage from 2001.  An active challenge and review is identifying the means of recovery of the shortfall.</v>
          </cell>
        </row>
      </sheetData>
      <sheetData sheetId="18" refreshError="1">
        <row r="1">
          <cell r="A1" t="str">
            <v>LEVEL 2 - Capex Anaysis by Asset Category</v>
          </cell>
          <cell r="K1" t="str">
            <v>Month Ended 31 May 2002</v>
          </cell>
        </row>
        <row r="4">
          <cell r="C4" t="str">
            <v>Month - May 2002</v>
          </cell>
          <cell r="G4" t="str">
            <v>YTD</v>
          </cell>
        </row>
        <row r="5">
          <cell r="A5" t="str">
            <v>Expenditure (£'000)</v>
          </cell>
          <cell r="C5" t="str">
            <v>Actuals</v>
          </cell>
          <cell r="D5" t="str">
            <v>Original Budget</v>
          </cell>
          <cell r="E5" t="str">
            <v>Variance to Original Budget</v>
          </cell>
          <cell r="G5" t="str">
            <v>Actuals</v>
          </cell>
          <cell r="H5" t="str">
            <v>Original Budget</v>
          </cell>
          <cell r="I5" t="str">
            <v>Variance to Original Budget</v>
          </cell>
          <cell r="K5" t="str">
            <v>Comments</v>
          </cell>
        </row>
        <row r="7">
          <cell r="A7" t="str">
            <v>APPROVED PROJECTS</v>
          </cell>
        </row>
        <row r="9">
          <cell r="A9" t="str">
            <v>Pipeline Construction</v>
          </cell>
          <cell r="C9">
            <v>12605.9</v>
          </cell>
          <cell r="D9">
            <v>4243</v>
          </cell>
          <cell r="E9">
            <v>-8362.9</v>
          </cell>
          <cell r="G9">
            <v>18773.400000000001</v>
          </cell>
          <cell r="H9">
            <v>10532</v>
          </cell>
          <cell r="I9">
            <v>-8241.4000000000015</v>
          </cell>
          <cell r="K9" t="str">
            <v>May (and YTD) pipeline spend ahead of budget due to phasing differences - St Fergus to Aberdeen (£2.5m), Cambridge to Matching Green (£1.2m) and Willington to Steppingly (£3.4m)  and Peterstow to Gilwern (£0.6m) ahead of budget respectively.</v>
          </cell>
        </row>
        <row r="10">
          <cell r="A10" t="str">
            <v>Pipeline Uprating</v>
          </cell>
          <cell r="C10">
            <v>803.7</v>
          </cell>
          <cell r="D10">
            <v>550</v>
          </cell>
          <cell r="E10">
            <v>-253.70000000000005</v>
          </cell>
          <cell r="G10">
            <v>1188.9000000000001</v>
          </cell>
          <cell r="H10">
            <v>1080</v>
          </cell>
          <cell r="I10">
            <v>-108.90000000000009</v>
          </cell>
        </row>
        <row r="12">
          <cell r="A12" t="str">
            <v>Total Pipeline Projects</v>
          </cell>
          <cell r="C12">
            <v>13409.6</v>
          </cell>
          <cell r="D12">
            <v>4793</v>
          </cell>
          <cell r="E12">
            <v>-8616.6</v>
          </cell>
          <cell r="G12">
            <v>19962.300000000003</v>
          </cell>
          <cell r="H12">
            <v>11612</v>
          </cell>
          <cell r="I12">
            <v>-8350.3000000000011</v>
          </cell>
        </row>
        <row r="14">
          <cell r="A14" t="str">
            <v>Compressor Construction</v>
          </cell>
          <cell r="C14">
            <v>3209.4</v>
          </cell>
          <cell r="D14">
            <v>1200</v>
          </cell>
          <cell r="E14">
            <v>-2009.4</v>
          </cell>
          <cell r="G14">
            <v>3645.9</v>
          </cell>
          <cell r="H14">
            <v>2640</v>
          </cell>
          <cell r="I14">
            <v>-1005.9000000000001</v>
          </cell>
          <cell r="K14" t="str">
            <v>Largely Kings Lynn 3rd unit phasing - May spend £1.6m ahead of budget</v>
          </cell>
        </row>
        <row r="15">
          <cell r="A15" t="str">
            <v>Compressor Upgrades/Mods</v>
          </cell>
          <cell r="C15">
            <v>1068.2</v>
          </cell>
          <cell r="D15">
            <v>1170</v>
          </cell>
          <cell r="E15">
            <v>101.79999999999995</v>
          </cell>
          <cell r="G15">
            <v>802.5</v>
          </cell>
          <cell r="H15">
            <v>2300</v>
          </cell>
          <cell r="I15">
            <v>1497.5</v>
          </cell>
          <cell r="K15" t="str">
            <v>YTD position largely behind budget  due to Bacton Remote Ops and Peterborough offtake mods being behind budget</v>
          </cell>
        </row>
        <row r="16">
          <cell r="A16" t="str">
            <v>Compressor/Terminal Serviceability</v>
          </cell>
          <cell r="C16">
            <v>73.400000000000006</v>
          </cell>
          <cell r="D16">
            <v>151</v>
          </cell>
          <cell r="E16">
            <v>77.599999999999994</v>
          </cell>
          <cell r="G16">
            <v>208</v>
          </cell>
          <cell r="H16">
            <v>214</v>
          </cell>
          <cell r="I16">
            <v>6</v>
          </cell>
        </row>
        <row r="18">
          <cell r="A18" t="str">
            <v>Total Compressor/Terminal Projects</v>
          </cell>
          <cell r="C18">
            <v>4351</v>
          </cell>
          <cell r="D18">
            <v>2521</v>
          </cell>
          <cell r="E18">
            <v>-1830.0000000000002</v>
          </cell>
          <cell r="G18">
            <v>4656.3999999999996</v>
          </cell>
          <cell r="H18">
            <v>5154</v>
          </cell>
          <cell r="I18">
            <v>497.59999999999991</v>
          </cell>
        </row>
        <row r="20">
          <cell r="A20" t="str">
            <v>Regulator Construction</v>
          </cell>
          <cell r="C20">
            <v>1.8</v>
          </cell>
          <cell r="D20">
            <v>0</v>
          </cell>
          <cell r="E20">
            <v>-1.8</v>
          </cell>
          <cell r="G20">
            <v>4.7</v>
          </cell>
          <cell r="H20">
            <v>0</v>
          </cell>
          <cell r="I20">
            <v>-4.7</v>
          </cell>
        </row>
        <row r="21">
          <cell r="A21" t="str">
            <v>Offtake/AGI Construction</v>
          </cell>
          <cell r="C21">
            <v>182.7</v>
          </cell>
          <cell r="D21">
            <v>422</v>
          </cell>
          <cell r="E21">
            <v>239.3</v>
          </cell>
          <cell r="G21">
            <v>934</v>
          </cell>
          <cell r="H21">
            <v>527</v>
          </cell>
          <cell r="I21">
            <v>-407</v>
          </cell>
          <cell r="K21" t="str">
            <v>YTD position mainly a reflection of Offtakes &amp; AGI's which were unapproved at the time of budget completion now becoming approved (see unapproved offtakes / AGI's, below)</v>
          </cell>
        </row>
        <row r="22">
          <cell r="A22" t="str">
            <v>Others</v>
          </cell>
          <cell r="C22">
            <v>13.9</v>
          </cell>
          <cell r="D22">
            <v>0</v>
          </cell>
          <cell r="E22">
            <v>-13.9</v>
          </cell>
          <cell r="G22">
            <v>47.3</v>
          </cell>
          <cell r="H22">
            <v>0</v>
          </cell>
          <cell r="I22">
            <v>-47.3</v>
          </cell>
        </row>
        <row r="23">
          <cell r="A23" t="str">
            <v>EDP Equipment</v>
          </cell>
          <cell r="C23">
            <v>0</v>
          </cell>
          <cell r="D23">
            <v>0</v>
          </cell>
          <cell r="E23">
            <v>0</v>
          </cell>
          <cell r="G23">
            <v>0</v>
          </cell>
          <cell r="H23">
            <v>0</v>
          </cell>
          <cell r="I23">
            <v>0</v>
          </cell>
        </row>
        <row r="24">
          <cell r="A24" t="str">
            <v>System Operations (Mainly Ulysses)</v>
          </cell>
          <cell r="C24">
            <v>2989.6</v>
          </cell>
          <cell r="D24">
            <v>5411.9</v>
          </cell>
          <cell r="E24">
            <v>2422.2999999999997</v>
          </cell>
          <cell r="G24">
            <v>12283.9</v>
          </cell>
          <cell r="H24">
            <v>8326.2000000000007</v>
          </cell>
          <cell r="I24">
            <v>-3957.6999999999989</v>
          </cell>
          <cell r="K24" t="str">
            <v>YTD Ulysses spend in excess of budget mainly as a result of hardware deliveries - budget phased deliveries over a number of months, but actual deliveries largely up front in April.  Consequently, May position behind budget, YTD ahead of budget.</v>
          </cell>
        </row>
        <row r="26">
          <cell r="A26" t="str">
            <v>TOTAL APPROVED PROJECTS</v>
          </cell>
          <cell r="C26">
            <v>20948.599999999999</v>
          </cell>
          <cell r="D26">
            <v>13147.9</v>
          </cell>
          <cell r="E26">
            <v>-7800.7000000000007</v>
          </cell>
          <cell r="G26">
            <v>37888.600000000006</v>
          </cell>
          <cell r="H26">
            <v>25619.200000000001</v>
          </cell>
          <cell r="I26">
            <v>-12269.4</v>
          </cell>
        </row>
        <row r="29">
          <cell r="A29" t="str">
            <v>UNAPPROVED PROJECTS</v>
          </cell>
        </row>
        <row r="31">
          <cell r="A31" t="str">
            <v>Pipeline Construction</v>
          </cell>
          <cell r="C31">
            <v>19.100000000000001</v>
          </cell>
          <cell r="D31">
            <v>2292</v>
          </cell>
          <cell r="E31">
            <v>2272.9</v>
          </cell>
          <cell r="G31">
            <v>283.60000000000002</v>
          </cell>
          <cell r="H31">
            <v>2934</v>
          </cell>
          <cell r="I31">
            <v>2650.4</v>
          </cell>
          <cell r="K31" t="str">
            <v>Largely Langage related - see below.</v>
          </cell>
        </row>
        <row r="32">
          <cell r="A32" t="str">
            <v>Pipeline Uprating</v>
          </cell>
          <cell r="C32">
            <v>0</v>
          </cell>
          <cell r="D32">
            <v>257</v>
          </cell>
          <cell r="E32">
            <v>257</v>
          </cell>
          <cell r="G32">
            <v>0</v>
          </cell>
          <cell r="H32">
            <v>419</v>
          </cell>
          <cell r="I32">
            <v>419</v>
          </cell>
        </row>
        <row r="34">
          <cell r="A34" t="str">
            <v>Total Pipeline Projects</v>
          </cell>
          <cell r="C34">
            <v>19.100000000000001</v>
          </cell>
          <cell r="D34">
            <v>2549</v>
          </cell>
          <cell r="E34">
            <v>2529.9</v>
          </cell>
          <cell r="G34">
            <v>283.60000000000002</v>
          </cell>
          <cell r="H34">
            <v>3353</v>
          </cell>
          <cell r="I34">
            <v>3069.4</v>
          </cell>
        </row>
        <row r="36">
          <cell r="A36" t="str">
            <v>Compressor Construction</v>
          </cell>
          <cell r="C36">
            <v>9.9</v>
          </cell>
          <cell r="D36">
            <v>150</v>
          </cell>
          <cell r="E36">
            <v>140.1</v>
          </cell>
          <cell r="G36">
            <v>11.8</v>
          </cell>
          <cell r="H36">
            <v>300</v>
          </cell>
          <cell r="I36">
            <v>288.2</v>
          </cell>
        </row>
        <row r="37">
          <cell r="A37" t="str">
            <v>Compressor Upgrades/Mods</v>
          </cell>
          <cell r="C37">
            <v>0</v>
          </cell>
          <cell r="D37">
            <v>270</v>
          </cell>
          <cell r="E37">
            <v>270</v>
          </cell>
          <cell r="G37">
            <v>0</v>
          </cell>
          <cell r="H37">
            <v>440</v>
          </cell>
          <cell r="I37">
            <v>440</v>
          </cell>
          <cell r="K37" t="str">
            <v>YTD position mainly a reflection of Offtakes &amp; AGI's which were unapproved at the time of budget completion now becoming approved (see approved offtakes / AGI's, above)</v>
          </cell>
        </row>
        <row r="38">
          <cell r="A38" t="str">
            <v>Compressor/Terminal Serviceability</v>
          </cell>
          <cell r="C38">
            <v>0</v>
          </cell>
          <cell r="D38">
            <v>1916</v>
          </cell>
          <cell r="E38">
            <v>1916</v>
          </cell>
          <cell r="G38">
            <v>0</v>
          </cell>
          <cell r="H38">
            <v>3216</v>
          </cell>
          <cell r="I38">
            <v>3216</v>
          </cell>
          <cell r="K38" t="str">
            <v>Compressor / Terminal Servicability behind budget due to phasing &amp; timing of various project approvals.</v>
          </cell>
        </row>
        <row r="40">
          <cell r="A40" t="str">
            <v>Total Compressor/Terminal Projects</v>
          </cell>
          <cell r="C40">
            <v>9.9</v>
          </cell>
          <cell r="D40">
            <v>2336</v>
          </cell>
          <cell r="E40">
            <v>2326.1</v>
          </cell>
          <cell r="G40">
            <v>11.8</v>
          </cell>
          <cell r="H40">
            <v>3956</v>
          </cell>
          <cell r="I40">
            <v>3944.2</v>
          </cell>
        </row>
        <row r="42">
          <cell r="A42" t="str">
            <v>Regulator Construction</v>
          </cell>
          <cell r="C42">
            <v>0</v>
          </cell>
          <cell r="D42">
            <v>0</v>
          </cell>
          <cell r="E42">
            <v>0</v>
          </cell>
          <cell r="G42">
            <v>0</v>
          </cell>
          <cell r="H42">
            <v>0</v>
          </cell>
          <cell r="I42">
            <v>0</v>
          </cell>
        </row>
        <row r="43">
          <cell r="A43" t="str">
            <v>Offtake/AGI Construction</v>
          </cell>
          <cell r="C43">
            <v>0.4</v>
          </cell>
          <cell r="D43">
            <v>247</v>
          </cell>
          <cell r="E43">
            <v>246.6</v>
          </cell>
          <cell r="G43">
            <v>1.3</v>
          </cell>
          <cell r="H43">
            <v>473</v>
          </cell>
          <cell r="I43">
            <v>471.7</v>
          </cell>
        </row>
        <row r="44">
          <cell r="A44" t="str">
            <v>Others</v>
          </cell>
          <cell r="C44">
            <v>0</v>
          </cell>
          <cell r="D44">
            <v>100</v>
          </cell>
          <cell r="E44">
            <v>100</v>
          </cell>
          <cell r="G44">
            <v>0</v>
          </cell>
          <cell r="H44">
            <v>250</v>
          </cell>
          <cell r="I44">
            <v>250</v>
          </cell>
        </row>
        <row r="45">
          <cell r="A45" t="str">
            <v>EDP Equipment</v>
          </cell>
          <cell r="C45">
            <v>0</v>
          </cell>
          <cell r="D45">
            <v>0</v>
          </cell>
          <cell r="E45">
            <v>0</v>
          </cell>
          <cell r="G45">
            <v>0</v>
          </cell>
          <cell r="H45">
            <v>0</v>
          </cell>
          <cell r="I45">
            <v>0</v>
          </cell>
        </row>
        <row r="47">
          <cell r="A47" t="str">
            <v>TOTAL UNAPPROVED PROJECTS</v>
          </cell>
          <cell r="C47">
            <v>29.4</v>
          </cell>
          <cell r="D47">
            <v>5232</v>
          </cell>
          <cell r="E47">
            <v>5202.6000000000004</v>
          </cell>
          <cell r="G47">
            <v>296.70000000000005</v>
          </cell>
          <cell r="H47">
            <v>8032</v>
          </cell>
          <cell r="I47">
            <v>7735.3</v>
          </cell>
        </row>
        <row r="49">
          <cell r="A49" t="str">
            <v>TOTAL ALL PROJECTS</v>
          </cell>
          <cell r="C49">
            <v>20978</v>
          </cell>
          <cell r="D49">
            <v>18379.900000000001</v>
          </cell>
          <cell r="E49">
            <v>-2598.1000000000004</v>
          </cell>
          <cell r="G49">
            <v>38185.300000000003</v>
          </cell>
          <cell r="H49">
            <v>33651.199999999997</v>
          </cell>
          <cell r="I49">
            <v>-4534.0999999999995</v>
          </cell>
        </row>
        <row r="51">
          <cell r="A51" t="str">
            <v>Langage &amp; Ipsden  Related Projects</v>
          </cell>
          <cell r="C51">
            <v>146.9</v>
          </cell>
          <cell r="D51">
            <v>2209</v>
          </cell>
          <cell r="E51">
            <v>2062.1</v>
          </cell>
          <cell r="G51">
            <v>400</v>
          </cell>
          <cell r="H51">
            <v>2742</v>
          </cell>
          <cell r="I51">
            <v>2342</v>
          </cell>
          <cell r="K51" t="str">
            <v>Langage / Ipsden were excluded from budget as sensitivities</v>
          </cell>
        </row>
        <row r="53">
          <cell r="A53" t="str">
            <v>TOTAL EXCL LANGAGE PROJECTS</v>
          </cell>
          <cell r="C53">
            <v>20831.099999999999</v>
          </cell>
          <cell r="D53">
            <v>16170.900000000001</v>
          </cell>
          <cell r="E53">
            <v>-4660.2000000000007</v>
          </cell>
          <cell r="G53">
            <v>37785.300000000003</v>
          </cell>
          <cell r="H53">
            <v>30909.199999999997</v>
          </cell>
          <cell r="I53">
            <v>-6876.0999999999995</v>
          </cell>
        </row>
      </sheetData>
      <sheetData sheetId="19" refreshError="1">
        <row r="1">
          <cell r="A1" t="str">
            <v>Level 2 - Manpower Summary</v>
          </cell>
          <cell r="G1" t="str">
            <v xml:space="preserve">       Month Ended 31st May 2002</v>
          </cell>
        </row>
        <row r="4">
          <cell r="B4" t="str">
            <v>Actual Manpower in Month</v>
          </cell>
          <cell r="G4" t="str">
            <v>Variance Against Proposed Structure</v>
          </cell>
        </row>
        <row r="5">
          <cell r="A5" t="str">
            <v>Headcount</v>
          </cell>
          <cell r="B5" t="str">
            <v>Managers</v>
          </cell>
          <cell r="C5" t="str">
            <v xml:space="preserve">Staff </v>
          </cell>
          <cell r="D5" t="str">
            <v>Agency</v>
          </cell>
          <cell r="E5" t="str">
            <v>Total</v>
          </cell>
          <cell r="G5" t="str">
            <v>Managers</v>
          </cell>
          <cell r="H5" t="str">
            <v xml:space="preserve">Staff </v>
          </cell>
          <cell r="I5" t="str">
            <v>Agency</v>
          </cell>
          <cell r="J5" t="str">
            <v>Total</v>
          </cell>
        </row>
        <row r="6">
          <cell r="A6" t="str">
            <v>Director NT&amp;T</v>
          </cell>
          <cell r="B6">
            <v>2</v>
          </cell>
          <cell r="C6">
            <v>1</v>
          </cell>
          <cell r="D6">
            <v>0</v>
          </cell>
          <cell r="E6">
            <v>3</v>
          </cell>
          <cell r="G6">
            <v>1</v>
          </cell>
          <cell r="H6">
            <v>1</v>
          </cell>
          <cell r="I6">
            <v>0</v>
          </cell>
          <cell r="J6">
            <v>2</v>
          </cell>
        </row>
        <row r="7">
          <cell r="A7" t="str">
            <v>Asset</v>
          </cell>
          <cell r="B7">
            <v>39</v>
          </cell>
          <cell r="C7">
            <v>61</v>
          </cell>
          <cell r="D7">
            <v>6</v>
          </cell>
          <cell r="E7">
            <v>106</v>
          </cell>
          <cell r="G7">
            <v>6</v>
          </cell>
          <cell r="H7">
            <v>4</v>
          </cell>
          <cell r="I7">
            <v>2</v>
          </cell>
          <cell r="J7">
            <v>12</v>
          </cell>
        </row>
        <row r="8">
          <cell r="A8" t="str">
            <v>Asset Strategy</v>
          </cell>
          <cell r="B8">
            <v>20</v>
          </cell>
          <cell r="C8">
            <v>20</v>
          </cell>
          <cell r="D8">
            <v>3</v>
          </cell>
          <cell r="E8">
            <v>43</v>
          </cell>
          <cell r="G8">
            <v>2</v>
          </cell>
          <cell r="H8">
            <v>-3</v>
          </cell>
          <cell r="I8">
            <v>3</v>
          </cell>
          <cell r="J8">
            <v>2</v>
          </cell>
        </row>
        <row r="9">
          <cell r="A9" t="str">
            <v>Finance / Commercial</v>
          </cell>
          <cell r="B9">
            <v>13</v>
          </cell>
          <cell r="C9">
            <v>51</v>
          </cell>
          <cell r="D9">
            <v>3</v>
          </cell>
          <cell r="E9">
            <v>67</v>
          </cell>
          <cell r="G9">
            <v>1</v>
          </cell>
          <cell r="H9">
            <v>-4</v>
          </cell>
          <cell r="I9">
            <v>3</v>
          </cell>
          <cell r="J9">
            <v>0</v>
          </cell>
        </row>
        <row r="10">
          <cell r="A10" t="str">
            <v>Regulation</v>
          </cell>
          <cell r="B10">
            <v>14</v>
          </cell>
          <cell r="C10">
            <v>11</v>
          </cell>
          <cell r="D10">
            <v>1</v>
          </cell>
          <cell r="E10">
            <v>26</v>
          </cell>
          <cell r="G10">
            <v>-2</v>
          </cell>
          <cell r="H10">
            <v>-3</v>
          </cell>
          <cell r="I10">
            <v>1</v>
          </cell>
          <cell r="J10">
            <v>-4</v>
          </cell>
        </row>
        <row r="11">
          <cell r="A11" t="str">
            <v>System Operation</v>
          </cell>
          <cell r="B11">
            <v>51</v>
          </cell>
          <cell r="C11">
            <v>181</v>
          </cell>
          <cell r="D11">
            <v>3</v>
          </cell>
          <cell r="E11">
            <v>235</v>
          </cell>
          <cell r="G11">
            <v>5</v>
          </cell>
          <cell r="H11">
            <v>4</v>
          </cell>
          <cell r="I11">
            <v>3</v>
          </cell>
          <cell r="J11">
            <v>12</v>
          </cell>
        </row>
        <row r="12">
          <cell r="A12" t="str">
            <v>Trading Operation</v>
          </cell>
          <cell r="B12">
            <v>6</v>
          </cell>
          <cell r="C12">
            <v>19</v>
          </cell>
          <cell r="D12">
            <v>1</v>
          </cell>
          <cell r="E12">
            <v>26</v>
          </cell>
          <cell r="G12">
            <v>-5</v>
          </cell>
          <cell r="H12">
            <v>-1</v>
          </cell>
          <cell r="I12">
            <v>1</v>
          </cell>
          <cell r="J12">
            <v>-5</v>
          </cell>
        </row>
        <row r="13">
          <cell r="A13" t="str">
            <v>Technical Services</v>
          </cell>
          <cell r="B13">
            <v>12</v>
          </cell>
          <cell r="C13">
            <v>48</v>
          </cell>
          <cell r="D13">
            <v>4</v>
          </cell>
          <cell r="E13">
            <v>64</v>
          </cell>
          <cell r="G13">
            <v>2</v>
          </cell>
          <cell r="H13">
            <v>-3</v>
          </cell>
          <cell r="I13">
            <v>1</v>
          </cell>
          <cell r="J13">
            <v>0</v>
          </cell>
        </row>
        <row r="14">
          <cell r="A14" t="str">
            <v>Direct Staff &amp; Agency</v>
          </cell>
          <cell r="B14">
            <v>157</v>
          </cell>
          <cell r="C14">
            <v>392</v>
          </cell>
          <cell r="D14">
            <v>21</v>
          </cell>
          <cell r="E14">
            <v>570</v>
          </cell>
          <cell r="G14">
            <v>10</v>
          </cell>
          <cell r="H14">
            <v>-5</v>
          </cell>
          <cell r="I14">
            <v>14</v>
          </cell>
          <cell r="J14">
            <v>19</v>
          </cell>
        </row>
        <row r="17">
          <cell r="B17" t="str">
            <v>Actual Manpower in Month</v>
          </cell>
          <cell r="G17" t="str">
            <v>Variance Against Budget in Month</v>
          </cell>
        </row>
        <row r="18">
          <cell r="B18" t="str">
            <v>Managers</v>
          </cell>
          <cell r="C18" t="str">
            <v xml:space="preserve">Staff </v>
          </cell>
          <cell r="D18" t="str">
            <v>Agency</v>
          </cell>
          <cell r="E18" t="str">
            <v>Total</v>
          </cell>
          <cell r="G18" t="str">
            <v>Managers</v>
          </cell>
          <cell r="H18" t="str">
            <v xml:space="preserve">Staff </v>
          </cell>
          <cell r="I18" t="str">
            <v>Agency</v>
          </cell>
          <cell r="J18" t="str">
            <v>Total</v>
          </cell>
        </row>
        <row r="19">
          <cell r="A19" t="str">
            <v>Full Time Equivalents</v>
          </cell>
        </row>
        <row r="20">
          <cell r="A20" t="str">
            <v>Director NT&amp;T</v>
          </cell>
          <cell r="B20">
            <v>2</v>
          </cell>
          <cell r="C20">
            <v>1</v>
          </cell>
          <cell r="D20">
            <v>0</v>
          </cell>
          <cell r="E20">
            <v>3</v>
          </cell>
        </row>
        <row r="21">
          <cell r="A21" t="str">
            <v>Asset</v>
          </cell>
          <cell r="B21">
            <v>38.700000000000003</v>
          </cell>
          <cell r="C21">
            <v>61</v>
          </cell>
          <cell r="D21">
            <v>5.6</v>
          </cell>
          <cell r="E21">
            <v>105.3</v>
          </cell>
        </row>
        <row r="22">
          <cell r="A22" t="str">
            <v>Asset Strategy</v>
          </cell>
          <cell r="B22">
            <v>20</v>
          </cell>
          <cell r="C22">
            <v>19.3</v>
          </cell>
          <cell r="D22">
            <v>2.5</v>
          </cell>
          <cell r="E22">
            <v>41.8</v>
          </cell>
        </row>
        <row r="23">
          <cell r="A23" t="str">
            <v>Finance / Commercial</v>
          </cell>
          <cell r="B23">
            <v>13</v>
          </cell>
          <cell r="C23">
            <v>47.9</v>
          </cell>
          <cell r="D23">
            <v>3</v>
          </cell>
          <cell r="E23">
            <v>63.9</v>
          </cell>
        </row>
        <row r="24">
          <cell r="A24" t="str">
            <v>Regulation</v>
          </cell>
          <cell r="B24">
            <v>14</v>
          </cell>
          <cell r="C24">
            <v>11</v>
          </cell>
          <cell r="D24">
            <v>1</v>
          </cell>
          <cell r="E24">
            <v>26</v>
          </cell>
        </row>
        <row r="25">
          <cell r="A25" t="str">
            <v>System Operation</v>
          </cell>
          <cell r="B25">
            <v>51</v>
          </cell>
          <cell r="C25">
            <v>180.4</v>
          </cell>
          <cell r="D25">
            <v>2.81</v>
          </cell>
          <cell r="E25">
            <v>234.21</v>
          </cell>
        </row>
        <row r="26">
          <cell r="A26" t="str">
            <v>Trading Operation</v>
          </cell>
          <cell r="B26">
            <v>6</v>
          </cell>
          <cell r="C26">
            <v>18.2</v>
          </cell>
          <cell r="D26">
            <v>1</v>
          </cell>
          <cell r="E26">
            <v>25.2</v>
          </cell>
        </row>
        <row r="27">
          <cell r="A27" t="str">
            <v>Technical Services</v>
          </cell>
          <cell r="B27">
            <v>12</v>
          </cell>
          <cell r="C27">
            <v>45.65</v>
          </cell>
          <cell r="D27">
            <v>4</v>
          </cell>
          <cell r="E27">
            <v>61.65</v>
          </cell>
        </row>
        <row r="28">
          <cell r="A28" t="str">
            <v>Direct Staff &amp; Agency</v>
          </cell>
          <cell r="B28">
            <v>156.69999999999999</v>
          </cell>
          <cell r="C28">
            <v>384.45</v>
          </cell>
          <cell r="D28">
            <v>19.91</v>
          </cell>
          <cell r="E28">
            <v>561.06000000000006</v>
          </cell>
          <cell r="G28">
            <v>10.300000000000011</v>
          </cell>
          <cell r="H28">
            <v>20.550000000000011</v>
          </cell>
          <cell r="I28">
            <v>-3.41</v>
          </cell>
          <cell r="J28">
            <v>27.440000000000023</v>
          </cell>
        </row>
      </sheetData>
      <sheetData sheetId="20" refreshError="1">
        <row r="1">
          <cell r="A1" t="str">
            <v>Level 2 - Manpower</v>
          </cell>
          <cell r="N1" t="str">
            <v xml:space="preserve">       Month Ended 31st May 2002</v>
          </cell>
        </row>
        <row r="3">
          <cell r="O3" t="str">
            <v>Total</v>
          </cell>
          <cell r="Q3" t="str">
            <v>MEMO</v>
          </cell>
        </row>
        <row r="4">
          <cell r="A4" t="str">
            <v>Headcount</v>
          </cell>
          <cell r="C4" t="str">
            <v>A/G</v>
          </cell>
          <cell r="D4" t="str">
            <v>TMB</v>
          </cell>
          <cell r="E4" t="str">
            <v>TMA</v>
          </cell>
          <cell r="F4" t="str">
            <v>TS6</v>
          </cell>
          <cell r="G4" t="str">
            <v>TS5</v>
          </cell>
          <cell r="H4" t="str">
            <v>TS4</v>
          </cell>
          <cell r="I4" t="str">
            <v>TS3</v>
          </cell>
          <cell r="J4" t="str">
            <v>TS2</v>
          </cell>
          <cell r="K4" t="str">
            <v>TS1</v>
          </cell>
          <cell r="L4" t="str">
            <v>TRN</v>
          </cell>
          <cell r="M4" t="str">
            <v>LGT</v>
          </cell>
          <cell r="N4" t="str">
            <v>AGENCY</v>
          </cell>
          <cell r="O4" t="str">
            <v xml:space="preserve">Actuals in post </v>
          </cell>
          <cell r="Q4" t="str">
            <v>Secondees in/Out</v>
          </cell>
          <cell r="R4" t="str">
            <v>Leavers in the Month</v>
          </cell>
        </row>
        <row r="5">
          <cell r="A5" t="str">
            <v>Director NT&amp;T</v>
          </cell>
          <cell r="C5">
            <v>1</v>
          </cell>
          <cell r="D5">
            <v>1</v>
          </cell>
          <cell r="H5">
            <v>1</v>
          </cell>
          <cell r="O5">
            <v>3</v>
          </cell>
          <cell r="Q5">
            <v>-1</v>
          </cell>
          <cell r="R5">
            <v>0</v>
          </cell>
        </row>
        <row r="6">
          <cell r="A6" t="str">
            <v>Asset</v>
          </cell>
          <cell r="C6">
            <v>1</v>
          </cell>
          <cell r="D6">
            <v>9</v>
          </cell>
          <cell r="E6">
            <v>29</v>
          </cell>
          <cell r="F6">
            <v>52</v>
          </cell>
          <cell r="G6">
            <v>2</v>
          </cell>
          <cell r="H6">
            <v>5</v>
          </cell>
          <cell r="I6">
            <v>1</v>
          </cell>
          <cell r="J6">
            <v>0</v>
          </cell>
          <cell r="K6">
            <v>1</v>
          </cell>
          <cell r="L6">
            <v>0</v>
          </cell>
          <cell r="M6">
            <v>0</v>
          </cell>
          <cell r="N6">
            <v>6</v>
          </cell>
          <cell r="O6">
            <v>106</v>
          </cell>
          <cell r="Q6">
            <v>2</v>
          </cell>
          <cell r="R6">
            <v>1</v>
          </cell>
        </row>
        <row r="7">
          <cell r="A7" t="str">
            <v>Asset Strategy</v>
          </cell>
          <cell r="C7">
            <v>1</v>
          </cell>
          <cell r="D7">
            <v>4</v>
          </cell>
          <cell r="E7">
            <v>15</v>
          </cell>
          <cell r="F7">
            <v>8</v>
          </cell>
          <cell r="G7">
            <v>5</v>
          </cell>
          <cell r="H7">
            <v>3</v>
          </cell>
          <cell r="I7">
            <v>1</v>
          </cell>
          <cell r="J7">
            <v>2</v>
          </cell>
          <cell r="K7">
            <v>1</v>
          </cell>
          <cell r="L7">
            <v>0</v>
          </cell>
          <cell r="M7">
            <v>0</v>
          </cell>
          <cell r="N7">
            <v>3</v>
          </cell>
          <cell r="O7">
            <v>43</v>
          </cell>
          <cell r="Q7">
            <v>0</v>
          </cell>
          <cell r="R7">
            <v>0</v>
          </cell>
        </row>
        <row r="8">
          <cell r="A8" t="str">
            <v>Finance / Commercial</v>
          </cell>
          <cell r="C8">
            <v>1</v>
          </cell>
          <cell r="D8">
            <v>2</v>
          </cell>
          <cell r="E8">
            <v>10</v>
          </cell>
          <cell r="F8">
            <v>12</v>
          </cell>
          <cell r="G8">
            <v>3</v>
          </cell>
          <cell r="H8">
            <v>12</v>
          </cell>
          <cell r="I8">
            <v>11</v>
          </cell>
          <cell r="J8">
            <v>8</v>
          </cell>
          <cell r="K8">
            <v>2</v>
          </cell>
          <cell r="L8">
            <v>0</v>
          </cell>
          <cell r="M8">
            <v>3</v>
          </cell>
          <cell r="N8">
            <v>3</v>
          </cell>
          <cell r="O8">
            <v>67</v>
          </cell>
          <cell r="Q8">
            <v>5</v>
          </cell>
          <cell r="R8">
            <v>0</v>
          </cell>
        </row>
        <row r="9">
          <cell r="A9" t="str">
            <v>Regulation</v>
          </cell>
          <cell r="C9">
            <v>1</v>
          </cell>
          <cell r="D9">
            <v>4</v>
          </cell>
          <cell r="E9">
            <v>9</v>
          </cell>
          <cell r="F9">
            <v>7</v>
          </cell>
          <cell r="G9">
            <v>1</v>
          </cell>
          <cell r="H9">
            <v>2</v>
          </cell>
          <cell r="I9">
            <v>1</v>
          </cell>
          <cell r="J9">
            <v>0</v>
          </cell>
          <cell r="K9">
            <v>0</v>
          </cell>
          <cell r="L9">
            <v>0</v>
          </cell>
          <cell r="M9">
            <v>0</v>
          </cell>
          <cell r="N9">
            <v>1</v>
          </cell>
          <cell r="O9">
            <v>26</v>
          </cell>
          <cell r="Q9">
            <v>-3</v>
          </cell>
          <cell r="R9">
            <v>0</v>
          </cell>
        </row>
        <row r="10">
          <cell r="A10" t="str">
            <v>System Operation</v>
          </cell>
          <cell r="C10">
            <v>1</v>
          </cell>
          <cell r="D10">
            <v>5</v>
          </cell>
          <cell r="E10">
            <v>45</v>
          </cell>
          <cell r="F10">
            <v>66</v>
          </cell>
          <cell r="G10">
            <v>89</v>
          </cell>
          <cell r="H10">
            <v>12</v>
          </cell>
          <cell r="I10">
            <v>9</v>
          </cell>
          <cell r="J10">
            <v>1</v>
          </cell>
          <cell r="K10">
            <v>0</v>
          </cell>
          <cell r="L10">
            <v>4</v>
          </cell>
          <cell r="M10">
            <v>0</v>
          </cell>
          <cell r="N10">
            <v>3</v>
          </cell>
          <cell r="O10">
            <v>235</v>
          </cell>
          <cell r="Q10">
            <v>3</v>
          </cell>
          <cell r="R10">
            <v>1</v>
          </cell>
        </row>
        <row r="11">
          <cell r="A11" t="str">
            <v>Trading Operation</v>
          </cell>
          <cell r="C11">
            <v>1</v>
          </cell>
          <cell r="D11">
            <v>0</v>
          </cell>
          <cell r="E11">
            <v>5</v>
          </cell>
          <cell r="F11">
            <v>6</v>
          </cell>
          <cell r="G11">
            <v>5</v>
          </cell>
          <cell r="H11">
            <v>4</v>
          </cell>
          <cell r="I11">
            <v>3</v>
          </cell>
          <cell r="J11">
            <v>0</v>
          </cell>
          <cell r="K11">
            <v>0</v>
          </cell>
          <cell r="L11">
            <v>0</v>
          </cell>
          <cell r="M11">
            <v>1</v>
          </cell>
          <cell r="N11">
            <v>1</v>
          </cell>
          <cell r="O11">
            <v>26</v>
          </cell>
          <cell r="Q11">
            <v>1</v>
          </cell>
          <cell r="R11">
            <v>0</v>
          </cell>
        </row>
        <row r="12">
          <cell r="A12" t="str">
            <v>Technical Services</v>
          </cell>
          <cell r="C12">
            <v>0</v>
          </cell>
          <cell r="D12">
            <v>2</v>
          </cell>
          <cell r="E12">
            <v>10</v>
          </cell>
          <cell r="F12">
            <v>22</v>
          </cell>
          <cell r="G12">
            <v>13</v>
          </cell>
          <cell r="H12">
            <v>9</v>
          </cell>
          <cell r="I12">
            <v>3</v>
          </cell>
          <cell r="J12">
            <v>0</v>
          </cell>
          <cell r="K12">
            <v>1</v>
          </cell>
          <cell r="L12">
            <v>0</v>
          </cell>
          <cell r="M12">
            <v>0</v>
          </cell>
          <cell r="N12">
            <v>4</v>
          </cell>
          <cell r="O12">
            <v>64</v>
          </cell>
          <cell r="Q12">
            <v>-1</v>
          </cell>
          <cell r="R12">
            <v>0</v>
          </cell>
        </row>
        <row r="13">
          <cell r="A13" t="str">
            <v>Transition</v>
          </cell>
          <cell r="O13">
            <v>570</v>
          </cell>
        </row>
        <row r="14">
          <cell r="A14" t="str">
            <v>Direct Staff &amp; Agency</v>
          </cell>
          <cell r="C14">
            <v>7</v>
          </cell>
          <cell r="D14">
            <v>27</v>
          </cell>
          <cell r="E14">
            <v>123</v>
          </cell>
          <cell r="F14">
            <v>173</v>
          </cell>
          <cell r="G14">
            <v>118</v>
          </cell>
          <cell r="H14">
            <v>48</v>
          </cell>
          <cell r="I14">
            <v>29</v>
          </cell>
          <cell r="J14">
            <v>11</v>
          </cell>
          <cell r="K14">
            <v>5</v>
          </cell>
          <cell r="L14">
            <v>4</v>
          </cell>
          <cell r="M14">
            <v>4</v>
          </cell>
          <cell r="N14">
            <v>21</v>
          </cell>
          <cell r="O14">
            <v>570</v>
          </cell>
          <cell r="Q14">
            <v>6</v>
          </cell>
          <cell r="R14">
            <v>2</v>
          </cell>
        </row>
        <row r="17">
          <cell r="A17" t="str">
            <v>FTEs</v>
          </cell>
          <cell r="C17" t="str">
            <v>A/G</v>
          </cell>
          <cell r="D17" t="str">
            <v>TMB</v>
          </cell>
          <cell r="E17" t="str">
            <v>TMA</v>
          </cell>
          <cell r="F17" t="str">
            <v>TS6</v>
          </cell>
          <cell r="G17" t="str">
            <v>TS5</v>
          </cell>
          <cell r="H17" t="str">
            <v>TS4</v>
          </cell>
          <cell r="I17" t="str">
            <v>TS3</v>
          </cell>
          <cell r="J17" t="str">
            <v>TS2</v>
          </cell>
          <cell r="K17" t="str">
            <v>TS1</v>
          </cell>
          <cell r="L17" t="str">
            <v>TRN</v>
          </cell>
          <cell r="M17" t="str">
            <v>LGT</v>
          </cell>
          <cell r="N17" t="str">
            <v>AGE</v>
          </cell>
          <cell r="O17" t="str">
            <v>Actuals</v>
          </cell>
          <cell r="Q17" t="str">
            <v>Sec in</v>
          </cell>
        </row>
        <row r="18">
          <cell r="A18" t="str">
            <v>Director NT&amp;T</v>
          </cell>
          <cell r="C18">
            <v>1</v>
          </cell>
          <cell r="D18">
            <v>1</v>
          </cell>
          <cell r="E18">
            <v>0</v>
          </cell>
          <cell r="F18">
            <v>0</v>
          </cell>
          <cell r="G18">
            <v>0</v>
          </cell>
          <cell r="H18">
            <v>1</v>
          </cell>
          <cell r="I18">
            <v>0</v>
          </cell>
          <cell r="J18">
            <v>0</v>
          </cell>
          <cell r="K18">
            <v>0</v>
          </cell>
          <cell r="L18">
            <v>0</v>
          </cell>
          <cell r="M18">
            <v>0</v>
          </cell>
          <cell r="N18">
            <v>0</v>
          </cell>
          <cell r="O18">
            <v>3</v>
          </cell>
          <cell r="Q18">
            <v>0</v>
          </cell>
        </row>
        <row r="19">
          <cell r="A19" t="str">
            <v>Asset</v>
          </cell>
          <cell r="C19">
            <v>1</v>
          </cell>
          <cell r="D19">
            <v>9</v>
          </cell>
          <cell r="E19">
            <v>28.7</v>
          </cell>
          <cell r="F19">
            <v>52</v>
          </cell>
          <cell r="G19">
            <v>2</v>
          </cell>
          <cell r="H19">
            <v>5</v>
          </cell>
          <cell r="I19">
            <v>1</v>
          </cell>
          <cell r="J19">
            <v>0</v>
          </cell>
          <cell r="K19">
            <v>1</v>
          </cell>
          <cell r="L19">
            <v>0</v>
          </cell>
          <cell r="M19">
            <v>0</v>
          </cell>
          <cell r="N19">
            <v>5.6</v>
          </cell>
          <cell r="O19">
            <v>105.3</v>
          </cell>
          <cell r="Q19">
            <v>3</v>
          </cell>
        </row>
        <row r="20">
          <cell r="A20" t="str">
            <v>Asset Strategy</v>
          </cell>
          <cell r="C20">
            <v>1</v>
          </cell>
          <cell r="D20">
            <v>4</v>
          </cell>
          <cell r="E20">
            <v>15</v>
          </cell>
          <cell r="F20">
            <v>8</v>
          </cell>
          <cell r="G20">
            <v>5</v>
          </cell>
          <cell r="H20">
            <v>2.5</v>
          </cell>
          <cell r="I20">
            <v>1</v>
          </cell>
          <cell r="J20">
            <v>1.8</v>
          </cell>
          <cell r="K20">
            <v>1</v>
          </cell>
          <cell r="L20">
            <v>0</v>
          </cell>
          <cell r="M20">
            <v>0</v>
          </cell>
          <cell r="N20">
            <v>2.5</v>
          </cell>
          <cell r="O20">
            <v>41.8</v>
          </cell>
          <cell r="Q20">
            <v>1</v>
          </cell>
        </row>
        <row r="21">
          <cell r="A21" t="str">
            <v>Finance / Commercial</v>
          </cell>
          <cell r="C21">
            <v>1</v>
          </cell>
          <cell r="D21">
            <v>2</v>
          </cell>
          <cell r="E21">
            <v>10</v>
          </cell>
          <cell r="F21">
            <v>11.81</v>
          </cell>
          <cell r="G21">
            <v>3</v>
          </cell>
          <cell r="H21">
            <v>11</v>
          </cell>
          <cell r="I21">
            <v>9.6</v>
          </cell>
          <cell r="J21">
            <v>7.49</v>
          </cell>
          <cell r="K21">
            <v>2</v>
          </cell>
          <cell r="L21">
            <v>0</v>
          </cell>
          <cell r="M21">
            <v>3</v>
          </cell>
          <cell r="N21">
            <v>3</v>
          </cell>
          <cell r="O21">
            <v>63.900000000000006</v>
          </cell>
          <cell r="Q21">
            <v>5</v>
          </cell>
        </row>
        <row r="22">
          <cell r="A22" t="str">
            <v>Regulation</v>
          </cell>
          <cell r="C22">
            <v>1</v>
          </cell>
          <cell r="D22">
            <v>4</v>
          </cell>
          <cell r="E22">
            <v>9</v>
          </cell>
          <cell r="F22">
            <v>7</v>
          </cell>
          <cell r="G22">
            <v>1</v>
          </cell>
          <cell r="H22">
            <v>2</v>
          </cell>
          <cell r="I22">
            <v>1</v>
          </cell>
          <cell r="J22">
            <v>0</v>
          </cell>
          <cell r="K22">
            <v>0</v>
          </cell>
          <cell r="L22">
            <v>0</v>
          </cell>
          <cell r="M22">
            <v>0</v>
          </cell>
          <cell r="N22">
            <v>1</v>
          </cell>
          <cell r="O22">
            <v>26</v>
          </cell>
          <cell r="Q22">
            <v>0</v>
          </cell>
        </row>
        <row r="23">
          <cell r="A23" t="str">
            <v>System Operation</v>
          </cell>
          <cell r="C23">
            <v>1</v>
          </cell>
          <cell r="D23">
            <v>5</v>
          </cell>
          <cell r="E23">
            <v>45</v>
          </cell>
          <cell r="F23">
            <v>66</v>
          </cell>
          <cell r="G23">
            <v>89</v>
          </cell>
          <cell r="H23">
            <v>12</v>
          </cell>
          <cell r="I23">
            <v>8.6</v>
          </cell>
          <cell r="J23">
            <v>0.8</v>
          </cell>
          <cell r="K23">
            <v>0</v>
          </cell>
          <cell r="L23">
            <v>4</v>
          </cell>
          <cell r="M23">
            <v>0</v>
          </cell>
          <cell r="N23">
            <v>2.81</v>
          </cell>
          <cell r="O23">
            <v>234.21</v>
          </cell>
          <cell r="Q23">
            <v>5</v>
          </cell>
        </row>
        <row r="24">
          <cell r="A24" t="str">
            <v>Trading Operation</v>
          </cell>
          <cell r="C24">
            <v>1</v>
          </cell>
          <cell r="D24">
            <v>0</v>
          </cell>
          <cell r="E24">
            <v>5</v>
          </cell>
          <cell r="F24">
            <v>5.6</v>
          </cell>
          <cell r="G24">
            <v>5</v>
          </cell>
          <cell r="H24">
            <v>3.6</v>
          </cell>
          <cell r="I24">
            <v>3</v>
          </cell>
          <cell r="J24">
            <v>0</v>
          </cell>
          <cell r="K24">
            <v>0</v>
          </cell>
          <cell r="L24">
            <v>0</v>
          </cell>
          <cell r="M24">
            <v>1</v>
          </cell>
          <cell r="N24">
            <v>1</v>
          </cell>
          <cell r="O24">
            <v>25.200000000000003</v>
          </cell>
          <cell r="Q24">
            <v>2</v>
          </cell>
        </row>
        <row r="25">
          <cell r="A25" t="str">
            <v>Technical Services</v>
          </cell>
          <cell r="C25">
            <v>0</v>
          </cell>
          <cell r="D25">
            <v>2</v>
          </cell>
          <cell r="E25">
            <v>10</v>
          </cell>
          <cell r="F25">
            <v>20.78</v>
          </cell>
          <cell r="G25">
            <v>11.87</v>
          </cell>
          <cell r="H25">
            <v>9</v>
          </cell>
          <cell r="I25">
            <v>3</v>
          </cell>
          <cell r="J25">
            <v>0</v>
          </cell>
          <cell r="K25">
            <v>1</v>
          </cell>
          <cell r="L25">
            <v>0</v>
          </cell>
          <cell r="M25">
            <v>0</v>
          </cell>
          <cell r="N25">
            <v>4</v>
          </cell>
          <cell r="O25">
            <v>61.65</v>
          </cell>
          <cell r="Q25">
            <v>0</v>
          </cell>
        </row>
        <row r="26">
          <cell r="A26" t="str">
            <v>Transition</v>
          </cell>
        </row>
        <row r="27">
          <cell r="A27" t="str">
            <v>Direct Staff &amp; Agency</v>
          </cell>
          <cell r="C27">
            <v>7</v>
          </cell>
          <cell r="D27">
            <v>27</v>
          </cell>
          <cell r="E27">
            <v>122.7</v>
          </cell>
          <cell r="F27">
            <v>171.19</v>
          </cell>
          <cell r="G27">
            <v>116.87</v>
          </cell>
          <cell r="H27">
            <v>46.1</v>
          </cell>
          <cell r="I27">
            <v>27.2</v>
          </cell>
          <cell r="J27">
            <v>10.090000000000002</v>
          </cell>
          <cell r="K27">
            <v>5</v>
          </cell>
          <cell r="L27">
            <v>4</v>
          </cell>
          <cell r="M27">
            <v>4</v>
          </cell>
          <cell r="N27">
            <v>19.91</v>
          </cell>
          <cell r="O27">
            <v>561.06000000000006</v>
          </cell>
          <cell r="Q27">
            <v>16</v>
          </cell>
        </row>
      </sheetData>
      <sheetData sheetId="21" refreshError="1">
        <row r="1">
          <cell r="A1" t="str">
            <v>Level 2 - RISK &gt;15</v>
          </cell>
        </row>
        <row r="4">
          <cell r="A4" t="str">
            <v>No.</v>
          </cell>
          <cell r="B4" t="str">
            <v>Risk ID</v>
          </cell>
          <cell r="C4" t="str">
            <v>Risk Name</v>
          </cell>
          <cell r="D4" t="str">
            <v>Owner</v>
          </cell>
          <cell r="E4" t="str">
            <v>IR</v>
          </cell>
          <cell r="F4" t="str">
            <v>CR</v>
          </cell>
          <cell r="G4" t="str">
            <v>TR</v>
          </cell>
          <cell r="H4" t="str">
            <v>MCA</v>
          </cell>
          <cell r="I4" t="str">
            <v>Outstanding Actions Under Threat</v>
          </cell>
          <cell r="J4" t="str">
            <v>Target Date</v>
          </cell>
          <cell r="K4" t="str">
            <v>Action Owner</v>
          </cell>
        </row>
        <row r="5">
          <cell r="A5">
            <v>1</v>
          </cell>
          <cell r="B5" t="str">
            <v>NTS-00359</v>
          </cell>
          <cell r="C5" t="str">
            <v>Data Quality – critical data not controlled or managed.</v>
          </cell>
          <cell r="D5" t="str">
            <v>Mark McGill</v>
          </cell>
          <cell r="E5">
            <v>20</v>
          </cell>
          <cell r="F5">
            <v>16</v>
          </cell>
          <cell r="G5">
            <v>4</v>
          </cell>
          <cell r="H5" t="str">
            <v>Amber</v>
          </cell>
        </row>
        <row r="9">
          <cell r="A9">
            <v>2</v>
          </cell>
          <cell r="B9" t="str">
            <v>NTS-00363</v>
          </cell>
          <cell r="C9" t="str">
            <v>Compulsory Purchase process – pipeline project delays leading to potential buybacks.</v>
          </cell>
          <cell r="D9" t="str">
            <v>Peter Roberts</v>
          </cell>
          <cell r="E9">
            <v>16</v>
          </cell>
          <cell r="F9">
            <v>16</v>
          </cell>
          <cell r="G9">
            <v>16</v>
          </cell>
          <cell r="H9" t="str">
            <v>Green</v>
          </cell>
        </row>
        <row r="13">
          <cell r="A13">
            <v>3</v>
          </cell>
          <cell r="B13" t="str">
            <v>NTS-00331</v>
          </cell>
          <cell r="C13" t="str">
            <v>DFO's entering non GS(M)R compliant gas at NTS Entry Points and Storage facilities</v>
          </cell>
          <cell r="D13" t="str">
            <v>Simon Griew</v>
          </cell>
          <cell r="E13">
            <v>15</v>
          </cell>
          <cell r="F13">
            <v>15</v>
          </cell>
          <cell r="G13">
            <v>6</v>
          </cell>
          <cell r="H13" t="str">
            <v>Amber</v>
          </cell>
        </row>
        <row r="17">
          <cell r="A17">
            <v>4</v>
          </cell>
          <cell r="B17" t="str">
            <v>Sop-00205</v>
          </cell>
          <cell r="C17" t="str">
            <v>Commercial impact of low CV gas supplies into NTS and LDZ, particularly from landfill, coal bed methane, mines gas, and storage</v>
          </cell>
          <cell r="D17" t="str">
            <v>Mike Gilbert</v>
          </cell>
          <cell r="E17">
            <v>15</v>
          </cell>
          <cell r="F17">
            <v>15</v>
          </cell>
          <cell r="G17">
            <v>4</v>
          </cell>
          <cell r="H17" t="str">
            <v>Amber</v>
          </cell>
        </row>
        <row r="21">
          <cell r="A21">
            <v>5</v>
          </cell>
          <cell r="B21" t="str">
            <v>NTS-00365</v>
          </cell>
          <cell r="C21" t="str">
            <v xml:space="preserve">Landfill Sites  - Increased number and value of compensation claims </v>
          </cell>
          <cell r="D21" t="str">
            <v>Peter Roberts</v>
          </cell>
          <cell r="E21">
            <v>15</v>
          </cell>
          <cell r="F21">
            <v>15</v>
          </cell>
          <cell r="G21">
            <v>12</v>
          </cell>
          <cell r="H21" t="str">
            <v>Amber</v>
          </cell>
        </row>
        <row r="25">
          <cell r="A25">
            <v>6</v>
          </cell>
          <cell r="B25" t="str">
            <v>NTS-00336</v>
          </cell>
          <cell r="C25" t="str">
            <v>Fluid in Pipelines  - Unplanned outages leading to capacity constraints or GS(M)R breaches. -</v>
          </cell>
          <cell r="D25" t="str">
            <v>Peter Roberts</v>
          </cell>
          <cell r="E25">
            <v>16</v>
          </cell>
          <cell r="F25">
            <v>12</v>
          </cell>
          <cell r="G25">
            <v>12</v>
          </cell>
          <cell r="H25" t="str">
            <v>Amber</v>
          </cell>
        </row>
        <row r="29">
          <cell r="A29">
            <v>7</v>
          </cell>
          <cell r="B29" t="str">
            <v>NTS-00327</v>
          </cell>
          <cell r="C29" t="str">
            <v>High level of capacity buybacks due to increased  NTS compressor reliability requirements not being met.</v>
          </cell>
          <cell r="D29" t="str">
            <v>Peter Roberts</v>
          </cell>
          <cell r="E29">
            <v>15</v>
          </cell>
          <cell r="F29">
            <v>12</v>
          </cell>
          <cell r="G29">
            <v>9</v>
          </cell>
          <cell r="H29" t="str">
            <v>Amber</v>
          </cell>
        </row>
        <row r="33">
          <cell r="A33">
            <v>8</v>
          </cell>
          <cell r="B33" t="str">
            <v>Sop-00043</v>
          </cell>
          <cell r="C33" t="str">
            <v>Supply Profiling – system security</v>
          </cell>
          <cell r="D33" t="str">
            <v>Mike Gilbert</v>
          </cell>
          <cell r="E33">
            <v>16</v>
          </cell>
          <cell r="F33">
            <v>12</v>
          </cell>
          <cell r="G33">
            <v>8</v>
          </cell>
          <cell r="H33" t="str">
            <v>Amber</v>
          </cell>
        </row>
        <row r="37">
          <cell r="A37">
            <v>9</v>
          </cell>
          <cell r="B37" t="str">
            <v>Sop-00214</v>
          </cell>
          <cell r="C37" t="str">
            <v>Boundary Control Systems – risk of over pressurisation</v>
          </cell>
          <cell r="D37" t="str">
            <v>Mike Gilbert</v>
          </cell>
          <cell r="E37">
            <v>12</v>
          </cell>
          <cell r="F37">
            <v>12</v>
          </cell>
          <cell r="G37">
            <v>4</v>
          </cell>
          <cell r="H37" t="str">
            <v>Amber</v>
          </cell>
        </row>
        <row r="41">
          <cell r="A41">
            <v>10</v>
          </cell>
          <cell r="B41" t="str">
            <v>Sop-00215</v>
          </cell>
          <cell r="C41" t="str">
            <v>Top Up cost recovery</v>
          </cell>
          <cell r="D41" t="str">
            <v>Mike Gilbert</v>
          </cell>
          <cell r="E41">
            <v>12</v>
          </cell>
          <cell r="F41">
            <v>12</v>
          </cell>
          <cell r="G41">
            <v>3</v>
          </cell>
          <cell r="H41" t="str">
            <v>Amber</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rint Macros"/>
      <sheetName val="Front"/>
      <sheetName val="Index"/>
      <sheetName val="Graph Data"/>
      <sheetName val="Overview"/>
      <sheetName val="Commentary"/>
      <sheetName val="P&amp;L"/>
      <sheetName val="Incentives"/>
      <sheetName val="Incentive Graphs"/>
      <sheetName val="Trading"/>
      <sheetName val="Trading 2"/>
      <sheetName val="Shrinkage"/>
      <sheetName val="Capex"/>
      <sheetName val="Manpower"/>
      <sheetName val="Circulation"/>
    </sheetNames>
    <sheetDataSet>
      <sheetData sheetId="0" refreshError="1"/>
      <sheetData sheetId="1" refreshError="1"/>
      <sheetData sheetId="2" refreshError="1"/>
      <sheetData sheetId="3" refreshError="1"/>
      <sheetData sheetId="4" refreshError="1"/>
      <sheetData sheetId="5" refreshError="1"/>
      <sheetData sheetId="6" refreshError="1">
        <row r="1">
          <cell r="A1" t="str">
            <v>Level 1 - NT&amp;T Profit &amp; Loss Statement</v>
          </cell>
          <cell r="M1" t="str">
            <v>May 2002</v>
          </cell>
        </row>
        <row r="2">
          <cell r="C2" t="str">
            <v>Year-to-Date</v>
          </cell>
          <cell r="I2" t="str">
            <v>Full Year - Latest Forecast</v>
          </cell>
          <cell r="O2" t="str">
            <v>Comment</v>
          </cell>
        </row>
        <row r="3">
          <cell r="C3" t="str">
            <v>NTS-TO</v>
          </cell>
          <cell r="D3" t="str">
            <v>NTS-SO</v>
          </cell>
          <cell r="E3" t="str">
            <v>LDZ-SO</v>
          </cell>
          <cell r="F3" t="str">
            <v>Other</v>
          </cell>
          <cell r="G3" t="str">
            <v>NT&amp;T</v>
          </cell>
          <cell r="I3" t="str">
            <v>NTS-TO</v>
          </cell>
          <cell r="J3" t="str">
            <v>NTS-SO</v>
          </cell>
          <cell r="K3" t="str">
            <v>LDZ-SO</v>
          </cell>
          <cell r="L3" t="str">
            <v>Other</v>
          </cell>
          <cell r="M3" t="str">
            <v>NT&amp;T</v>
          </cell>
        </row>
        <row r="4">
          <cell r="A4" t="str">
            <v>Income</v>
          </cell>
          <cell r="C4" t="str">
            <v xml:space="preserve"> </v>
          </cell>
          <cell r="D4" t="str">
            <v xml:space="preserve"> </v>
          </cell>
          <cell r="E4" t="str">
            <v xml:space="preserve"> </v>
          </cell>
          <cell r="G4" t="str">
            <v xml:space="preserve"> </v>
          </cell>
          <cell r="M4">
            <v>0</v>
          </cell>
          <cell r="O4" t="str">
            <v xml:space="preserve"> </v>
          </cell>
        </row>
        <row r="5">
          <cell r="B5" t="str">
            <v>SO Commodity Charge*1&amp;2</v>
          </cell>
          <cell r="C5">
            <v>0</v>
          </cell>
          <cell r="D5">
            <v>17.100000000000001</v>
          </cell>
          <cell r="F5">
            <v>0</v>
          </cell>
          <cell r="G5">
            <v>17.100000000000001</v>
          </cell>
          <cell r="I5">
            <v>0</v>
          </cell>
          <cell r="J5">
            <v>110.5</v>
          </cell>
          <cell r="K5">
            <v>0</v>
          </cell>
          <cell r="M5">
            <v>110.5</v>
          </cell>
          <cell r="O5" t="str">
            <v xml:space="preserve"> </v>
          </cell>
        </row>
        <row r="6">
          <cell r="B6" t="str">
            <v>TO Entry Capacity Charges</v>
          </cell>
          <cell r="C6" t="e">
            <v>#N/A</v>
          </cell>
          <cell r="D6">
            <v>0</v>
          </cell>
          <cell r="F6">
            <v>0</v>
          </cell>
          <cell r="G6" t="e">
            <v>#N/A</v>
          </cell>
          <cell r="I6">
            <v>202.39999999999998</v>
          </cell>
          <cell r="J6">
            <v>0</v>
          </cell>
          <cell r="K6">
            <v>0</v>
          </cell>
          <cell r="M6">
            <v>202.39999999999998</v>
          </cell>
          <cell r="O6" t="str">
            <v xml:space="preserve"> </v>
          </cell>
        </row>
        <row r="7">
          <cell r="B7" t="str">
            <v>TO Exit Capacity Charges</v>
          </cell>
          <cell r="C7" t="e">
            <v>#N/A</v>
          </cell>
          <cell r="D7">
            <v>0</v>
          </cell>
          <cell r="F7">
            <v>0</v>
          </cell>
          <cell r="G7" t="e">
            <v>#N/A</v>
          </cell>
          <cell r="I7">
            <v>202.39999999999998</v>
          </cell>
          <cell r="J7">
            <v>0</v>
          </cell>
          <cell r="K7">
            <v>0</v>
          </cell>
          <cell r="M7">
            <v>202.39999999999998</v>
          </cell>
          <cell r="O7" t="str">
            <v xml:space="preserve"> </v>
          </cell>
        </row>
        <row r="8">
          <cell r="B8" t="str">
            <v>Transportation</v>
          </cell>
          <cell r="C8">
            <v>80.5</v>
          </cell>
          <cell r="D8">
            <v>17.100000000000001</v>
          </cell>
          <cell r="E8">
            <v>0</v>
          </cell>
          <cell r="F8">
            <v>0</v>
          </cell>
          <cell r="G8">
            <v>97.6</v>
          </cell>
          <cell r="I8">
            <v>404.79999999999995</v>
          </cell>
          <cell r="J8">
            <v>110.5</v>
          </cell>
          <cell r="K8">
            <v>0</v>
          </cell>
          <cell r="L8">
            <v>0</v>
          </cell>
          <cell r="M8">
            <v>515.29999999999995</v>
          </cell>
        </row>
        <row r="9">
          <cell r="B9" t="str">
            <v>Excluded Services</v>
          </cell>
          <cell r="F9">
            <v>0.49805374999999996</v>
          </cell>
          <cell r="G9">
            <v>0.49805374999999996</v>
          </cell>
          <cell r="J9">
            <v>0.71499999999999997</v>
          </cell>
          <cell r="M9">
            <v>0.71499999999999997</v>
          </cell>
        </row>
        <row r="10">
          <cell r="B10" t="str">
            <v>De-Minimis</v>
          </cell>
          <cell r="F10">
            <v>0.20399999999999999</v>
          </cell>
          <cell r="G10">
            <v>0.20399999999999999</v>
          </cell>
          <cell r="J10">
            <v>0.623</v>
          </cell>
          <cell r="M10">
            <v>0.623</v>
          </cell>
        </row>
        <row r="11">
          <cell r="C11">
            <v>80.5</v>
          </cell>
          <cell r="D11">
            <v>17.100000000000001</v>
          </cell>
          <cell r="E11">
            <v>0</v>
          </cell>
          <cell r="F11">
            <v>0.70205374999999992</v>
          </cell>
          <cell r="G11">
            <v>98.302053749999985</v>
          </cell>
          <cell r="I11">
            <v>404.79999999999995</v>
          </cell>
          <cell r="J11">
            <v>111.83800000000001</v>
          </cell>
          <cell r="K11">
            <v>0</v>
          </cell>
          <cell r="L11">
            <v>0</v>
          </cell>
          <cell r="M11">
            <v>516.63800000000003</v>
          </cell>
        </row>
        <row r="12">
          <cell r="B12" t="str">
            <v>1*Impact of weather</v>
          </cell>
          <cell r="C12">
            <v>-0.5</v>
          </cell>
        </row>
        <row r="13">
          <cell r="B13" t="str">
            <v>2*Impact of Incentives</v>
          </cell>
          <cell r="C13" t="str">
            <v xml:space="preserve"> </v>
          </cell>
          <cell r="D13">
            <v>1E-3</v>
          </cell>
          <cell r="J13">
            <v>5.8</v>
          </cell>
          <cell r="K13" t="str">
            <v>Favourable (Shippers share)</v>
          </cell>
        </row>
        <row r="14">
          <cell r="A14" t="str">
            <v>Opex</v>
          </cell>
          <cell r="C14" t="str">
            <v xml:space="preserve"> </v>
          </cell>
          <cell r="I14" t="str">
            <v xml:space="preserve"> </v>
          </cell>
        </row>
        <row r="15">
          <cell r="B15" t="str">
            <v>Total Employee Costs</v>
          </cell>
          <cell r="C15">
            <v>1.0354631831999996</v>
          </cell>
          <cell r="D15">
            <v>2.1145671881999997</v>
          </cell>
          <cell r="E15">
            <v>1.1647533485999997</v>
          </cell>
          <cell r="F15">
            <v>0</v>
          </cell>
          <cell r="G15">
            <v>4.3147837199999994</v>
          </cell>
          <cell r="I15">
            <v>6.6180000000000003</v>
          </cell>
          <cell r="J15">
            <v>14.023148880500001</v>
          </cell>
          <cell r="K15">
            <v>7.0949999999999998</v>
          </cell>
          <cell r="L15">
            <v>0</v>
          </cell>
          <cell r="M15">
            <v>27.7361488805</v>
          </cell>
          <cell r="O15" t="str">
            <v>Latest Forecast</v>
          </cell>
        </row>
        <row r="16">
          <cell r="B16" t="str">
            <v>Shrinkage</v>
          </cell>
          <cell r="D16">
            <v>13.333956430000001</v>
          </cell>
          <cell r="G16">
            <v>13.333956430000001</v>
          </cell>
          <cell r="I16">
            <v>0</v>
          </cell>
          <cell r="J16">
            <v>72.25893099999999</v>
          </cell>
          <cell r="K16">
            <v>0</v>
          </cell>
          <cell r="L16">
            <v>0</v>
          </cell>
          <cell r="M16">
            <v>72.25893099999999</v>
          </cell>
          <cell r="O16" t="str">
            <v>Latest Forecast</v>
          </cell>
        </row>
        <row r="17">
          <cell r="B17" t="str">
            <v>Storage</v>
          </cell>
          <cell r="C17">
            <v>0</v>
          </cell>
          <cell r="D17">
            <v>3.6872273591000004</v>
          </cell>
          <cell r="E17">
            <v>0.52535219090000007</v>
          </cell>
          <cell r="F17">
            <v>0</v>
          </cell>
          <cell r="G17">
            <v>4.2125795500000009</v>
          </cell>
          <cell r="I17">
            <v>0</v>
          </cell>
          <cell r="J17">
            <v>23.066384760000002</v>
          </cell>
          <cell r="K17">
            <v>3.08395324</v>
          </cell>
          <cell r="L17">
            <v>0</v>
          </cell>
          <cell r="M17">
            <v>26.150338000000001</v>
          </cell>
          <cell r="O17" t="str">
            <v>Latest Forecast</v>
          </cell>
        </row>
        <row r="18">
          <cell r="B18" t="str">
            <v>Constrained LNG</v>
          </cell>
          <cell r="C18">
            <v>0</v>
          </cell>
          <cell r="D18">
            <v>1.005771</v>
          </cell>
          <cell r="E18">
            <v>0</v>
          </cell>
          <cell r="F18">
            <v>0</v>
          </cell>
          <cell r="G18">
            <v>1.005771</v>
          </cell>
          <cell r="I18">
            <v>0</v>
          </cell>
          <cell r="J18">
            <v>6.6011239999999995</v>
          </cell>
          <cell r="K18">
            <v>0</v>
          </cell>
          <cell r="L18">
            <v>0</v>
          </cell>
          <cell r="M18">
            <v>6.6011239999999995</v>
          </cell>
          <cell r="O18" t="str">
            <v>Latest Forecast</v>
          </cell>
        </row>
        <row r="19">
          <cell r="B19" t="str">
            <v>Other Internal Costs</v>
          </cell>
          <cell r="C19">
            <v>3.821495246</v>
          </cell>
          <cell r="D19">
            <v>-0.36292012440000021</v>
          </cell>
          <cell r="E19">
            <v>0.48315960839999983</v>
          </cell>
          <cell r="F19">
            <v>0.59917056695999993</v>
          </cell>
          <cell r="G19">
            <v>4.5409052969600001</v>
          </cell>
          <cell r="I19">
            <v>25.209374799999999</v>
          </cell>
          <cell r="J19">
            <v>-2.8788728804999808</v>
          </cell>
          <cell r="K19">
            <v>3.5833999999999979</v>
          </cell>
          <cell r="L19">
            <v>3.8796849</v>
          </cell>
          <cell r="M19">
            <v>29.793586819500018</v>
          </cell>
          <cell r="O19" t="str">
            <v>Latest Forecast</v>
          </cell>
        </row>
        <row r="20">
          <cell r="C20">
            <v>4.8569584291999996</v>
          </cell>
          <cell r="D20">
            <v>19.7786018529</v>
          </cell>
          <cell r="E20">
            <v>2.1732651478999996</v>
          </cell>
          <cell r="F20">
            <v>0.59917056695999993</v>
          </cell>
          <cell r="G20">
            <v>26.402224996960001</v>
          </cell>
          <cell r="I20">
            <v>31.827374800000001</v>
          </cell>
          <cell r="J20">
            <v>113.07071576000001</v>
          </cell>
          <cell r="K20">
            <v>13.762353239999998</v>
          </cell>
          <cell r="L20">
            <v>3.8796849</v>
          </cell>
          <cell r="M20">
            <v>162.5401287</v>
          </cell>
        </row>
        <row r="22">
          <cell r="A22" t="str">
            <v>Gross Contribution</v>
          </cell>
          <cell r="C22">
            <v>75.643041570799994</v>
          </cell>
          <cell r="D22">
            <v>-2.6786018528999982</v>
          </cell>
          <cell r="E22">
            <v>-2.1732651478999996</v>
          </cell>
          <cell r="F22">
            <v>-0.59917056695999993</v>
          </cell>
          <cell r="G22">
            <v>71.197775003039993</v>
          </cell>
          <cell r="I22">
            <v>372.97262519999992</v>
          </cell>
          <cell r="J22">
            <v>-2.570715760000013</v>
          </cell>
          <cell r="K22">
            <v>-13.762353239999998</v>
          </cell>
          <cell r="L22">
            <v>-3.8796849</v>
          </cell>
          <cell r="M22">
            <v>356.63955619999996</v>
          </cell>
        </row>
        <row r="23">
          <cell r="B23" t="str">
            <v>TM Recharges</v>
          </cell>
          <cell r="C23" t="e">
            <v>#N/A</v>
          </cell>
          <cell r="D23" t="e">
            <v>#N/A</v>
          </cell>
          <cell r="E23" t="e">
            <v>#N/A</v>
          </cell>
          <cell r="F23" t="e">
            <v>#N/A</v>
          </cell>
          <cell r="G23" t="e">
            <v>#N/A</v>
          </cell>
          <cell r="I23" t="e">
            <v>#N/A</v>
          </cell>
          <cell r="J23">
            <v>12.4</v>
          </cell>
          <cell r="K23" t="e">
            <v>#N/A</v>
          </cell>
          <cell r="L23" t="e">
            <v>#N/A</v>
          </cell>
          <cell r="M23" t="e">
            <v>#N/A</v>
          </cell>
        </row>
        <row r="24">
          <cell r="B24" t="str">
            <v>Depreciation</v>
          </cell>
        </row>
        <row r="25">
          <cell r="A25" t="str">
            <v>Net Contribution</v>
          </cell>
          <cell r="C25" t="e">
            <v>#N/A</v>
          </cell>
          <cell r="D25" t="e">
            <v>#N/A</v>
          </cell>
          <cell r="E25" t="e">
            <v>#N/A</v>
          </cell>
          <cell r="F25" t="e">
            <v>#N/A</v>
          </cell>
          <cell r="G25" t="e">
            <v>#N/A</v>
          </cell>
          <cell r="I25" t="e">
            <v>#N/A</v>
          </cell>
          <cell r="J25">
            <v>-14.970715760000013</v>
          </cell>
          <cell r="K25" t="e">
            <v>#N/A</v>
          </cell>
          <cell r="L25" t="e">
            <v>#N/A</v>
          </cell>
          <cell r="M25" t="e">
            <v>#N/A</v>
          </cell>
        </row>
        <row r="26">
          <cell r="A26" t="str">
            <v>Asset Value</v>
          </cell>
          <cell r="C26" t="e">
            <v>#N/A</v>
          </cell>
          <cell r="D26" t="e">
            <v>#N/A</v>
          </cell>
          <cell r="E26" t="e">
            <v>#N/A</v>
          </cell>
          <cell r="F26" t="e">
            <v>#N/A</v>
          </cell>
          <cell r="G26" t="e">
            <v>#N/A</v>
          </cell>
          <cell r="I26" t="e">
            <v>#N/A</v>
          </cell>
          <cell r="J26" t="e">
            <v>#N/A</v>
          </cell>
          <cell r="K26" t="e">
            <v>#N/A</v>
          </cell>
          <cell r="L26" t="e">
            <v>#N/A</v>
          </cell>
          <cell r="M26" t="e">
            <v>#N/A</v>
          </cell>
        </row>
        <row r="27">
          <cell r="A27" t="str">
            <v>Regulatory Rate of Return</v>
          </cell>
          <cell r="I27" t="e">
            <v>#N/A</v>
          </cell>
          <cell r="J27" t="e">
            <v>#N/A</v>
          </cell>
          <cell r="K27" t="e">
            <v>#N/A</v>
          </cell>
          <cell r="L27" t="e">
            <v>#N/A</v>
          </cell>
          <cell r="M27" t="e">
            <v>#N/A</v>
          </cell>
        </row>
        <row r="28">
          <cell r="A28" t="str">
            <v>Return on Net Assets</v>
          </cell>
          <cell r="I28" t="e">
            <v>#N/A</v>
          </cell>
          <cell r="J28" t="e">
            <v>#N/A</v>
          </cell>
          <cell r="K28" t="e">
            <v>#N/A</v>
          </cell>
          <cell r="L28" t="e">
            <v>#N/A</v>
          </cell>
          <cell r="M28" t="e">
            <v>#N/A</v>
          </cell>
        </row>
        <row r="29">
          <cell r="A29" t="str">
            <v>Capex</v>
          </cell>
        </row>
        <row r="30">
          <cell r="A30" t="str">
            <v>Repex</v>
          </cell>
        </row>
        <row r="31">
          <cell r="A31" t="str">
            <v>Operating Cashflow</v>
          </cell>
        </row>
        <row r="32">
          <cell r="A32" t="str">
            <v>Manpower (FTEs)</v>
          </cell>
        </row>
        <row r="33">
          <cell r="A33" t="str">
            <v>K-SO Forecast</v>
          </cell>
          <cell r="C33">
            <v>6.4</v>
          </cell>
          <cell r="D33" t="str">
            <v>B/Fwd Under-recovery</v>
          </cell>
          <cell r="I33">
            <v>-11.700000000000003</v>
          </cell>
          <cell r="J33" t="str">
            <v>C/Fwd Under-recovery</v>
          </cell>
          <cell r="M33">
            <v>-2.2201138519924103E-2</v>
          </cell>
        </row>
        <row r="34">
          <cell r="I34">
            <v>515.4</v>
          </cell>
          <cell r="J34" t="str">
            <v>Forecast</v>
          </cell>
        </row>
        <row r="35">
          <cell r="I35">
            <v>527</v>
          </cell>
          <cell r="J35" t="str">
            <v>Allowed (TBC)</v>
          </cell>
        </row>
      </sheetData>
      <sheetData sheetId="7" refreshError="1">
        <row r="1">
          <cell r="A1" t="str">
            <v>Level 2 - Incentive Outcomes</v>
          </cell>
          <cell r="S1" t="str">
            <v xml:space="preserve"> Month Ended 31st May 2002</v>
          </cell>
        </row>
        <row r="3">
          <cell r="B3" t="str">
            <v xml:space="preserve"> </v>
          </cell>
          <cell r="K3" t="str">
            <v>Price Control Accounting</v>
          </cell>
          <cell r="O3" t="str">
            <v>Financial Accounting</v>
          </cell>
          <cell r="V3" t="str">
            <v xml:space="preserve"> </v>
          </cell>
        </row>
        <row r="4">
          <cell r="B4" t="str">
            <v>Regulatory View</v>
          </cell>
          <cell r="E4" t="str">
            <v>(Over)/ Under Spend</v>
          </cell>
          <cell r="K4" t="str">
            <v>Incentive Adjusted Income</v>
          </cell>
          <cell r="L4" t="str">
            <v>Opex</v>
          </cell>
          <cell r="M4" t="str">
            <v>Margin</v>
          </cell>
          <cell r="O4" t="str">
            <v>Pricing Proposal</v>
          </cell>
          <cell r="P4" t="str">
            <v>Reg Opex treated as -ve income</v>
          </cell>
          <cell r="Q4" t="str">
            <v>Forecast to be Collected in 2002/3</v>
          </cell>
          <cell r="R4" t="str">
            <v>Opex</v>
          </cell>
          <cell r="S4" t="str">
            <v>Margin</v>
          </cell>
          <cell r="U4" t="str">
            <v>K Impact (Over)/ Under-recovery</v>
          </cell>
        </row>
        <row r="5">
          <cell r="B5" t="str">
            <v>Incentive Analysis &amp; Forecast</v>
          </cell>
          <cell r="C5" t="str">
            <v>Latest Forecast</v>
          </cell>
          <cell r="D5" t="str">
            <v>Allowed Revenue</v>
          </cell>
          <cell r="F5" t="str">
            <v xml:space="preserve">Transco </v>
          </cell>
          <cell r="G5" t="str">
            <v>Shipper</v>
          </cell>
          <cell r="H5" t="str">
            <v>Max Gain   (Cap)</v>
          </cell>
          <cell r="I5" t="str">
            <v>Min Loss (Collar)</v>
          </cell>
        </row>
        <row r="6">
          <cell r="F6" t="str">
            <v>Share</v>
          </cell>
          <cell r="G6" t="str">
            <v>Share</v>
          </cell>
        </row>
        <row r="7">
          <cell r="K7" t="str">
            <v xml:space="preserve"> </v>
          </cell>
          <cell r="M7" t="str">
            <v>fig a</v>
          </cell>
          <cell r="Q7" t="str">
            <v xml:space="preserve"> </v>
          </cell>
          <cell r="S7" t="str">
            <v>fig b</v>
          </cell>
          <cell r="U7" t="str">
            <v xml:space="preserve"> fig a-b</v>
          </cell>
        </row>
        <row r="8">
          <cell r="A8">
            <v>1</v>
          </cell>
          <cell r="B8" t="str">
            <v>SO Entry Capacity Investment</v>
          </cell>
          <cell r="C8" t="e">
            <v>#N/A</v>
          </cell>
          <cell r="D8" t="e">
            <v>#N/A</v>
          </cell>
          <cell r="E8" t="e">
            <v>#N/A</v>
          </cell>
          <cell r="F8">
            <v>1</v>
          </cell>
          <cell r="G8">
            <v>0</v>
          </cell>
          <cell r="H8">
            <v>0.1225</v>
          </cell>
          <cell r="I8">
            <v>5.2499999999999998E-2</v>
          </cell>
          <cell r="K8" t="e">
            <v>#N/A</v>
          </cell>
          <cell r="L8" t="e">
            <v>#N/A</v>
          </cell>
          <cell r="M8" t="e">
            <v>#N/A</v>
          </cell>
          <cell r="Q8">
            <v>0</v>
          </cell>
          <cell r="R8">
            <v>0</v>
          </cell>
          <cell r="S8">
            <v>0</v>
          </cell>
          <cell r="U8">
            <v>0</v>
          </cell>
        </row>
        <row r="9">
          <cell r="A9">
            <v>2</v>
          </cell>
          <cell r="B9" t="str">
            <v>SO Exit Capacity</v>
          </cell>
        </row>
        <row r="10">
          <cell r="A10" t="str">
            <v>a</v>
          </cell>
          <cell r="B10" t="str">
            <v>Incremental Exit Capacity Investment</v>
          </cell>
          <cell r="C10" t="e">
            <v>#N/A</v>
          </cell>
          <cell r="D10" t="e">
            <v>#N/A</v>
          </cell>
          <cell r="E10" t="e">
            <v>#N/A</v>
          </cell>
          <cell r="F10" t="e">
            <v>#N/A</v>
          </cell>
          <cell r="G10" t="e">
            <v>#N/A</v>
          </cell>
          <cell r="H10">
            <v>10</v>
          </cell>
          <cell r="I10">
            <v>-2.5</v>
          </cell>
          <cell r="K10">
            <v>41.175000000000004</v>
          </cell>
          <cell r="L10">
            <v>-42.800000000000004</v>
          </cell>
          <cell r="M10">
            <v>-1.625</v>
          </cell>
          <cell r="Q10">
            <v>0</v>
          </cell>
          <cell r="R10">
            <v>0</v>
          </cell>
          <cell r="S10">
            <v>0</v>
          </cell>
          <cell r="U10">
            <v>0.97500000000000009</v>
          </cell>
        </row>
        <row r="11">
          <cell r="A11" t="str">
            <v>b</v>
          </cell>
          <cell r="B11" t="str">
            <v>Interruptible Discounts</v>
          </cell>
          <cell r="C11">
            <v>40.200000000000003</v>
          </cell>
          <cell r="D11">
            <v>33.5</v>
          </cell>
          <cell r="E11">
            <v>-6.7000000000000028</v>
          </cell>
          <cell r="F11">
            <v>0.25</v>
          </cell>
          <cell r="G11">
            <v>0.75</v>
          </cell>
          <cell r="H11">
            <v>0</v>
          </cell>
          <cell r="I11">
            <v>0</v>
          </cell>
          <cell r="K11">
            <v>0</v>
          </cell>
          <cell r="L11">
            <v>0</v>
          </cell>
          <cell r="M11">
            <v>0</v>
          </cell>
          <cell r="O11">
            <v>40.200000000000003</v>
          </cell>
          <cell r="P11">
            <v>-40.200000000000003</v>
          </cell>
          <cell r="Q11">
            <v>0</v>
          </cell>
          <cell r="R11">
            <v>0</v>
          </cell>
          <cell r="S11">
            <v>0</v>
          </cell>
          <cell r="V11" t="str">
            <v>Reg Opex treated as -ve income in Fin A/C's</v>
          </cell>
        </row>
        <row r="12">
          <cell r="A12" t="str">
            <v>c</v>
          </cell>
          <cell r="B12" t="str">
            <v>Interruption(incl LDZ) &gt;15days</v>
          </cell>
          <cell r="C12">
            <v>2.6</v>
          </cell>
          <cell r="D12">
            <v>2.8</v>
          </cell>
          <cell r="E12">
            <v>0.2</v>
          </cell>
          <cell r="F12">
            <v>0.25</v>
          </cell>
          <cell r="G12">
            <v>0.75</v>
          </cell>
          <cell r="H12">
            <v>0</v>
          </cell>
          <cell r="I12">
            <v>0</v>
          </cell>
          <cell r="K12">
            <v>0</v>
          </cell>
          <cell r="L12">
            <v>0</v>
          </cell>
          <cell r="M12">
            <v>0</v>
          </cell>
          <cell r="O12">
            <v>0</v>
          </cell>
          <cell r="P12">
            <v>-2.6</v>
          </cell>
          <cell r="Q12">
            <v>-2.6</v>
          </cell>
          <cell r="R12">
            <v>0</v>
          </cell>
          <cell r="S12">
            <v>-2.6</v>
          </cell>
          <cell r="V12" t="str">
            <v>Reg Opex treated as -ve income in Fin A/C's</v>
          </cell>
        </row>
        <row r="13">
          <cell r="A13" t="str">
            <v>d</v>
          </cell>
          <cell r="B13" t="str">
            <v>Constrained LNG</v>
          </cell>
          <cell r="C13">
            <v>6.6</v>
          </cell>
          <cell r="D13">
            <v>5.9</v>
          </cell>
          <cell r="E13">
            <v>-0.69999999999999929</v>
          </cell>
          <cell r="F13">
            <v>1</v>
          </cell>
          <cell r="G13">
            <v>0</v>
          </cell>
          <cell r="H13" t="str">
            <v>unlimited</v>
          </cell>
          <cell r="I13" t="str">
            <v>unlimited</v>
          </cell>
          <cell r="K13">
            <v>5.9</v>
          </cell>
          <cell r="L13">
            <v>-6.6</v>
          </cell>
          <cell r="M13">
            <v>-0.69999999999999929</v>
          </cell>
          <cell r="O13">
            <v>5.9</v>
          </cell>
          <cell r="P13">
            <v>0</v>
          </cell>
          <cell r="Q13">
            <v>5.9</v>
          </cell>
          <cell r="R13">
            <v>-6.6</v>
          </cell>
          <cell r="S13">
            <v>-0.69999999999999929</v>
          </cell>
          <cell r="T13" t="str">
            <v xml:space="preserve"> </v>
          </cell>
          <cell r="U13">
            <v>0</v>
          </cell>
          <cell r="V13" t="str">
            <v>Reg &amp; Financial Opex treated the same</v>
          </cell>
        </row>
        <row r="14">
          <cell r="C14">
            <v>49.400000000000006</v>
          </cell>
          <cell r="D14">
            <v>42.199999999999996</v>
          </cell>
          <cell r="E14">
            <v>-7.200000000000002</v>
          </cell>
          <cell r="K14">
            <v>47.075000000000003</v>
          </cell>
          <cell r="L14">
            <v>-49.400000000000006</v>
          </cell>
          <cell r="M14">
            <v>-2.3249999999999993</v>
          </cell>
          <cell r="O14">
            <v>46.1</v>
          </cell>
          <cell r="P14">
            <v>-42.800000000000004</v>
          </cell>
          <cell r="Q14">
            <v>3.3000000000000003</v>
          </cell>
          <cell r="R14">
            <v>-6.6</v>
          </cell>
          <cell r="S14">
            <v>-3.2999999999999994</v>
          </cell>
          <cell r="U14">
            <v>0.97500000000000009</v>
          </cell>
        </row>
        <row r="15">
          <cell r="A15">
            <v>3</v>
          </cell>
          <cell r="B15" t="str">
            <v>SO Capacity Buybacks</v>
          </cell>
          <cell r="C15">
            <v>50.2</v>
          </cell>
          <cell r="D15">
            <v>35</v>
          </cell>
          <cell r="E15">
            <v>-15.200000000000003</v>
          </cell>
          <cell r="F15">
            <v>0.35</v>
          </cell>
          <cell r="G15">
            <v>0.65</v>
          </cell>
          <cell r="H15">
            <v>30</v>
          </cell>
          <cell r="I15">
            <v>-12.5</v>
          </cell>
          <cell r="K15">
            <v>44.88</v>
          </cell>
          <cell r="L15">
            <v>-50.2</v>
          </cell>
          <cell r="M15">
            <v>-5.32</v>
          </cell>
          <cell r="O15" t="str">
            <v>Through Neutrality</v>
          </cell>
          <cell r="P15">
            <v>0</v>
          </cell>
          <cell r="Q15">
            <v>0</v>
          </cell>
          <cell r="R15">
            <v>0</v>
          </cell>
          <cell r="S15">
            <v>0</v>
          </cell>
          <cell r="U15">
            <v>-5.32</v>
          </cell>
          <cell r="V15" t="str">
            <v>Neutrality assumed to continue</v>
          </cell>
        </row>
        <row r="16">
          <cell r="A16">
            <v>4</v>
          </cell>
          <cell r="B16" t="str">
            <v>SO Residual Gas Balancing</v>
          </cell>
          <cell r="C16">
            <v>-0.8</v>
          </cell>
          <cell r="D16">
            <v>0</v>
          </cell>
          <cell r="E16">
            <v>0.8</v>
          </cell>
          <cell r="F16">
            <v>0</v>
          </cell>
          <cell r="G16">
            <v>0</v>
          </cell>
          <cell r="H16">
            <v>3.5</v>
          </cell>
          <cell r="I16">
            <v>-3.5</v>
          </cell>
          <cell r="K16">
            <v>0</v>
          </cell>
          <cell r="L16">
            <v>0.8</v>
          </cell>
          <cell r="M16">
            <v>0.8</v>
          </cell>
          <cell r="O16">
            <v>0</v>
          </cell>
          <cell r="P16">
            <v>0</v>
          </cell>
          <cell r="Q16">
            <v>0</v>
          </cell>
          <cell r="R16">
            <v>0</v>
          </cell>
          <cell r="S16">
            <v>0</v>
          </cell>
          <cell r="U16">
            <v>0.8</v>
          </cell>
        </row>
        <row r="17">
          <cell r="A17">
            <v>5</v>
          </cell>
          <cell r="B17" t="str">
            <v>SO System Balancing - Gas Costs</v>
          </cell>
          <cell r="C17">
            <v>71.998000000000005</v>
          </cell>
          <cell r="D17">
            <v>59.5</v>
          </cell>
          <cell r="E17">
            <v>-12.498000000000005</v>
          </cell>
          <cell r="F17">
            <v>0.2</v>
          </cell>
          <cell r="G17">
            <v>0.8</v>
          </cell>
          <cell r="H17">
            <v>4</v>
          </cell>
          <cell r="I17">
            <v>-3</v>
          </cell>
          <cell r="K17">
            <v>69.498400000000004</v>
          </cell>
          <cell r="L17">
            <v>-71.998000000000005</v>
          </cell>
          <cell r="M17">
            <v>-2.4996000000000009</v>
          </cell>
          <cell r="O17">
            <v>65.400000000000006</v>
          </cell>
          <cell r="P17">
            <v>0</v>
          </cell>
          <cell r="Q17">
            <v>65.400000000000006</v>
          </cell>
          <cell r="R17">
            <v>-71.998000000000005</v>
          </cell>
          <cell r="S17">
            <v>-6.597999999999999</v>
          </cell>
          <cell r="U17">
            <v>4.098399999999998</v>
          </cell>
          <cell r="V17" t="str">
            <v>Pricing proposals based on incentive performance</v>
          </cell>
        </row>
        <row r="18">
          <cell r="A18">
            <v>6</v>
          </cell>
          <cell r="B18" t="str">
            <v>SO System Balancing - Reserves (Op Margins)</v>
          </cell>
          <cell r="C18">
            <v>16.2</v>
          </cell>
          <cell r="D18">
            <v>16.8</v>
          </cell>
          <cell r="E18">
            <v>0.60000000000000142</v>
          </cell>
          <cell r="F18">
            <v>1</v>
          </cell>
          <cell r="G18">
            <v>0</v>
          </cell>
          <cell r="H18" t="str">
            <v>unlimited</v>
          </cell>
          <cell r="I18" t="str">
            <v>unlimited</v>
          </cell>
          <cell r="K18">
            <v>16.8</v>
          </cell>
          <cell r="L18">
            <v>-16.2</v>
          </cell>
          <cell r="M18">
            <v>0.60000000000000142</v>
          </cell>
          <cell r="O18">
            <v>16.8</v>
          </cell>
          <cell r="P18">
            <v>0</v>
          </cell>
          <cell r="Q18">
            <v>16.8</v>
          </cell>
          <cell r="R18">
            <v>-16.2</v>
          </cell>
          <cell r="S18">
            <v>0.60000000000000142</v>
          </cell>
          <cell r="U18">
            <v>0</v>
          </cell>
          <cell r="V18" t="str">
            <v>No cost pass-through therefore no K impact</v>
          </cell>
        </row>
        <row r="19">
          <cell r="A19">
            <v>7</v>
          </cell>
          <cell r="B19" t="str">
            <v>SO Internal Costs</v>
          </cell>
        </row>
        <row r="20">
          <cell r="B20" t="str">
            <v>Direct</v>
          </cell>
          <cell r="C20">
            <v>17.045400000000008</v>
          </cell>
          <cell r="D20">
            <v>17.902783620000008</v>
          </cell>
          <cell r="E20">
            <v>0.85738362000000023</v>
          </cell>
          <cell r="F20">
            <v>0.35</v>
          </cell>
          <cell r="G20">
            <v>0.65</v>
          </cell>
          <cell r="H20" t="str">
            <v>unlimited</v>
          </cell>
          <cell r="I20" t="str">
            <v>unlimited</v>
          </cell>
          <cell r="K20">
            <v>17.345484267000007</v>
          </cell>
          <cell r="L20">
            <v>-17.045400000000008</v>
          </cell>
          <cell r="M20">
            <v>0.30008426699999902</v>
          </cell>
          <cell r="O20">
            <v>17.345484267000007</v>
          </cell>
          <cell r="P20">
            <v>0</v>
          </cell>
          <cell r="Q20">
            <v>17.345484267000007</v>
          </cell>
          <cell r="R20">
            <v>-17.045400000000008</v>
          </cell>
          <cell r="S20">
            <v>0.30008426699999902</v>
          </cell>
          <cell r="U20">
            <v>0</v>
          </cell>
        </row>
        <row r="21">
          <cell r="B21" t="str">
            <v>TM Recharges*</v>
          </cell>
          <cell r="C21">
            <v>12.4</v>
          </cell>
          <cell r="D21">
            <v>7.9822799999999994</v>
          </cell>
          <cell r="E21">
            <v>-4.417720000000001</v>
          </cell>
          <cell r="F21">
            <v>0.35</v>
          </cell>
          <cell r="G21">
            <v>0.65</v>
          </cell>
          <cell r="H21" t="str">
            <v>unlimited</v>
          </cell>
          <cell r="I21" t="str">
            <v>unlimited</v>
          </cell>
          <cell r="K21">
            <v>10.853797999999999</v>
          </cell>
          <cell r="L21">
            <v>-12.4</v>
          </cell>
          <cell r="M21">
            <v>-1.546202000000001</v>
          </cell>
          <cell r="O21">
            <v>10.853797999999999</v>
          </cell>
          <cell r="P21">
            <v>0</v>
          </cell>
          <cell r="Q21">
            <v>10.853797999999999</v>
          </cell>
          <cell r="R21">
            <v>-12.4</v>
          </cell>
          <cell r="S21">
            <v>-1.546202000000001</v>
          </cell>
          <cell r="U21">
            <v>0</v>
          </cell>
        </row>
        <row r="22">
          <cell r="B22" t="str">
            <v>Depreciation</v>
          </cell>
          <cell r="C22">
            <v>4.4000000000000004</v>
          </cell>
          <cell r="D22">
            <v>4.4112600000000004</v>
          </cell>
          <cell r="E22">
            <v>1.1260000000000048E-2</v>
          </cell>
          <cell r="F22">
            <v>0.35</v>
          </cell>
          <cell r="G22">
            <v>0.65</v>
          </cell>
          <cell r="H22" t="str">
            <v>unlimited</v>
          </cell>
          <cell r="I22" t="str">
            <v>unlimited</v>
          </cell>
          <cell r="K22">
            <v>4.4039410000000005</v>
          </cell>
          <cell r="L22">
            <v>-4.4000000000000004</v>
          </cell>
          <cell r="M22">
            <v>3.9410000000001943E-3</v>
          </cell>
          <cell r="O22">
            <v>4.4039410000000005</v>
          </cell>
          <cell r="P22">
            <v>0</v>
          </cell>
          <cell r="Q22">
            <v>4.4039410000000005</v>
          </cell>
          <cell r="R22">
            <v>-4.4000000000000004</v>
          </cell>
          <cell r="S22">
            <v>3.9410000000001943E-3</v>
          </cell>
          <cell r="U22">
            <v>0</v>
          </cell>
        </row>
        <row r="23">
          <cell r="B23" t="str">
            <v>Rate of Return</v>
          </cell>
          <cell r="C23">
            <v>1.3</v>
          </cell>
          <cell r="D23">
            <v>1.2603599999999999</v>
          </cell>
          <cell r="E23">
            <v>-3.964000000000012E-2</v>
          </cell>
          <cell r="F23">
            <v>0.35</v>
          </cell>
          <cell r="G23">
            <v>0.65</v>
          </cell>
          <cell r="H23" t="str">
            <v>unlimited</v>
          </cell>
          <cell r="I23" t="str">
            <v>unlimited</v>
          </cell>
          <cell r="K23">
            <v>1.2861260000000001</v>
          </cell>
          <cell r="L23">
            <v>-1.3</v>
          </cell>
          <cell r="M23">
            <v>-1.3873999999999942E-2</v>
          </cell>
          <cell r="O23">
            <v>1.2861260000000001</v>
          </cell>
          <cell r="P23">
            <v>0</v>
          </cell>
          <cell r="Q23">
            <v>1.2861260000000001</v>
          </cell>
          <cell r="R23">
            <v>-1.3</v>
          </cell>
          <cell r="S23">
            <v>-1.3873999999999942E-2</v>
          </cell>
          <cell r="U23">
            <v>0</v>
          </cell>
        </row>
        <row r="24">
          <cell r="C24">
            <v>35.145400000000002</v>
          </cell>
          <cell r="D24">
            <v>31.556683620000008</v>
          </cell>
          <cell r="E24">
            <v>-3.5887163799999939</v>
          </cell>
          <cell r="F24">
            <v>0.35</v>
          </cell>
          <cell r="G24">
            <v>0.65</v>
          </cell>
          <cell r="H24" t="str">
            <v>unlimited</v>
          </cell>
          <cell r="I24" t="str">
            <v>unlimited</v>
          </cell>
          <cell r="K24">
            <v>33.889349267000014</v>
          </cell>
          <cell r="L24">
            <v>-35.145400000000002</v>
          </cell>
          <cell r="M24">
            <v>-1.2560507329999879</v>
          </cell>
          <cell r="O24">
            <v>33.889349267000014</v>
          </cell>
          <cell r="P24">
            <v>0</v>
          </cell>
          <cell r="Q24">
            <v>33.889349267000014</v>
          </cell>
          <cell r="R24">
            <v>-35.145400000000002</v>
          </cell>
          <cell r="S24">
            <v>-1.2560507329999879</v>
          </cell>
          <cell r="U24">
            <v>0</v>
          </cell>
          <cell r="V24" t="str">
            <v>Pricing proposals based on incentive performance</v>
          </cell>
        </row>
        <row r="26">
          <cell r="B26" t="str">
            <v xml:space="preserve">Volume Impact (PC70, St Fergus Compression) </v>
          </cell>
          <cell r="Q26">
            <v>-11.1</v>
          </cell>
          <cell r="U26">
            <v>11.1</v>
          </cell>
        </row>
        <row r="27">
          <cell r="G27" t="str">
            <v xml:space="preserve">  </v>
          </cell>
        </row>
        <row r="28">
          <cell r="B28" t="str">
            <v>Transco SO Incentives</v>
          </cell>
          <cell r="C28">
            <v>222.14340000000001</v>
          </cell>
          <cell r="D28">
            <v>185.05668362</v>
          </cell>
          <cell r="E28">
            <v>-37.086716380000013</v>
          </cell>
          <cell r="F28" t="str">
            <v xml:space="preserve"> </v>
          </cell>
          <cell r="K28">
            <v>212.14274926700006</v>
          </cell>
          <cell r="L28">
            <v>-222.14340000000001</v>
          </cell>
          <cell r="M28">
            <v>-10.000650732999999</v>
          </cell>
          <cell r="O28">
            <v>162.18934926700004</v>
          </cell>
          <cell r="P28">
            <v>-42.800000000000004</v>
          </cell>
          <cell r="Q28">
            <v>108.28934926700001</v>
          </cell>
          <cell r="R28">
            <v>-129.94340000000003</v>
          </cell>
          <cell r="S28">
            <v>-10.554050732999999</v>
          </cell>
          <cell r="U28">
            <v>0</v>
          </cell>
        </row>
        <row r="29">
          <cell r="B29" t="str">
            <v>Non NT&amp;T Recharges into SO*</v>
          </cell>
          <cell r="C29">
            <v>12.4</v>
          </cell>
          <cell r="D29">
            <v>7.9822799999999994</v>
          </cell>
          <cell r="E29">
            <v>-4.417720000000001</v>
          </cell>
          <cell r="K29">
            <v>10.853797999999999</v>
          </cell>
          <cell r="L29">
            <v>-12.4</v>
          </cell>
          <cell r="M29">
            <v>-1.546202000000001</v>
          </cell>
          <cell r="O29">
            <v>0</v>
          </cell>
          <cell r="P29">
            <v>0</v>
          </cell>
          <cell r="Q29">
            <v>10.853797999999999</v>
          </cell>
          <cell r="R29">
            <v>-12.4</v>
          </cell>
          <cell r="S29">
            <v>-1.546202000000001</v>
          </cell>
          <cell r="U29">
            <v>0</v>
          </cell>
        </row>
        <row r="30">
          <cell r="B30" t="str">
            <v>NT&amp;T Impact</v>
          </cell>
          <cell r="C30">
            <v>209.74340000000001</v>
          </cell>
          <cell r="D30">
            <v>177.07440362</v>
          </cell>
          <cell r="E30">
            <v>-32.66899638000001</v>
          </cell>
          <cell r="K30">
            <v>201.28895126700004</v>
          </cell>
          <cell r="L30">
            <v>-209.74340000000001</v>
          </cell>
          <cell r="M30">
            <v>-8.4544487329999978</v>
          </cell>
          <cell r="O30">
            <v>162.18934926700004</v>
          </cell>
          <cell r="P30">
            <v>-42.800000000000004</v>
          </cell>
          <cell r="Q30">
            <v>97.435551267000008</v>
          </cell>
          <cell r="R30">
            <v>-117.54340000000002</v>
          </cell>
          <cell r="S30">
            <v>-9.0078487329999977</v>
          </cell>
          <cell r="U30">
            <v>11.653399999999998</v>
          </cell>
        </row>
        <row r="31">
          <cell r="B31" t="str">
            <v>*NB presumes Ofgem allows increased SO recharges</v>
          </cell>
        </row>
        <row r="33">
          <cell r="B33" t="str">
            <v>LDZ System Balancing - Gas Costs</v>
          </cell>
          <cell r="C33">
            <v>52.5</v>
          </cell>
          <cell r="D33">
            <v>46</v>
          </cell>
          <cell r="E33">
            <v>-6.5</v>
          </cell>
          <cell r="F33">
            <v>1</v>
          </cell>
          <cell r="G33">
            <v>0</v>
          </cell>
          <cell r="H33" t="str">
            <v>unlimited</v>
          </cell>
          <cell r="I33" t="str">
            <v>unlimited</v>
          </cell>
          <cell r="K33">
            <v>46</v>
          </cell>
          <cell r="L33">
            <v>-52.5</v>
          </cell>
          <cell r="M33">
            <v>-6.5</v>
          </cell>
          <cell r="O33">
            <v>46</v>
          </cell>
          <cell r="P33">
            <v>0</v>
          </cell>
          <cell r="Q33">
            <v>46</v>
          </cell>
          <cell r="R33">
            <v>-52.5</v>
          </cell>
          <cell r="S33">
            <v>-6.5</v>
          </cell>
          <cell r="U33">
            <v>0</v>
          </cell>
          <cell r="V33" t="str">
            <v>Pricing proposals based on incentive performance?</v>
          </cell>
        </row>
      </sheetData>
      <sheetData sheetId="8" refreshError="1"/>
      <sheetData sheetId="9" refreshError="1"/>
      <sheetData sheetId="10" refreshError="1">
        <row r="1">
          <cell r="A1" t="str">
            <v xml:space="preserve">Level 1 - Trading &amp; Capacity Buy-backs </v>
          </cell>
          <cell r="L1" t="str">
            <v>Month Ended 31 May 2002</v>
          </cell>
        </row>
        <row r="23">
          <cell r="A23" t="str">
            <v>The chart illustrates both the total buy-back days to date and the forecast buy-back costs</v>
          </cell>
          <cell r="K23" t="str">
            <v>The chart illustrates the Gross buyback cover from entering into Forward and Option buy-back contracts</v>
          </cell>
        </row>
        <row r="27">
          <cell r="B27" t="str">
            <v>Summer Forecast Position including forward/option cover</v>
          </cell>
        </row>
        <row r="29">
          <cell r="B29" t="str">
            <v>Forecast Exposure (excluding forwards &amp; options)</v>
          </cell>
          <cell r="G29" t="str">
            <v>Forwards</v>
          </cell>
          <cell r="H29" t="str">
            <v>Options</v>
          </cell>
          <cell r="I29" t="str">
            <v>Exposure Covered</v>
          </cell>
          <cell r="J29" t="str">
            <v>Forwards</v>
          </cell>
          <cell r="K29" t="str">
            <v>Options</v>
          </cell>
          <cell r="L29" t="str">
            <v>Fwd &amp; Option</v>
          </cell>
          <cell r="M29" t="str">
            <v>Exposure Uncovered</v>
          </cell>
        </row>
        <row r="30">
          <cell r="F30" t="str">
            <v>Fin Risk</v>
          </cell>
          <cell r="G30" t="str">
            <v>Cover/day</v>
          </cell>
          <cell r="H30" t="str">
            <v>Cover/day</v>
          </cell>
          <cell r="I30" t="str">
            <v>Fwd &amp; Opt</v>
          </cell>
          <cell r="J30" t="str">
            <v>Cost</v>
          </cell>
          <cell r="K30" t="str">
            <v>Cost</v>
          </cell>
          <cell r="L30" t="str">
            <v>Cost</v>
          </cell>
          <cell r="M30" t="str">
            <v>Fwd &amp; Opt</v>
          </cell>
        </row>
        <row r="31">
          <cell r="D31" t="str">
            <v>Buyback</v>
          </cell>
          <cell r="F31" t="str">
            <v xml:space="preserve"> @0.2004 p/kWh</v>
          </cell>
          <cell r="G31" t="str">
            <v>all Month</v>
          </cell>
          <cell r="H31" t="str">
            <v>max 5days</v>
          </cell>
          <cell r="I31" t="str">
            <v>Max Daily</v>
          </cell>
          <cell r="J31" t="str">
            <v>of Cover</v>
          </cell>
          <cell r="K31" t="str">
            <v>of Cover</v>
          </cell>
          <cell r="L31" t="str">
            <v>of Cover</v>
          </cell>
          <cell r="M31" t="str">
            <v>Max Daily</v>
          </cell>
        </row>
        <row r="32">
          <cell r="C32" t="str">
            <v>GWh</v>
          </cell>
          <cell r="D32" t="str">
            <v>Days</v>
          </cell>
          <cell r="E32" t="str">
            <v xml:space="preserve"> GWh/d</v>
          </cell>
          <cell r="F32" t="str">
            <v>£m</v>
          </cell>
          <cell r="G32" t="str">
            <v>GWh/d</v>
          </cell>
          <cell r="H32" t="str">
            <v>GWh/d</v>
          </cell>
          <cell r="I32" t="str">
            <v>% Cover</v>
          </cell>
          <cell r="J32" t="str">
            <v>£m</v>
          </cell>
          <cell r="K32" t="str">
            <v>£m</v>
          </cell>
          <cell r="L32" t="str">
            <v>£m</v>
          </cell>
          <cell r="M32" t="str">
            <v>% Uncover</v>
          </cell>
        </row>
        <row r="33">
          <cell r="B33" t="str">
            <v>May</v>
          </cell>
          <cell r="C33">
            <v>3433</v>
          </cell>
          <cell r="D33">
            <v>11</v>
          </cell>
          <cell r="E33">
            <v>311</v>
          </cell>
          <cell r="F33">
            <v>5.4870000000000001</v>
          </cell>
          <cell r="G33">
            <v>26</v>
          </cell>
          <cell r="H33">
            <v>54</v>
          </cell>
          <cell r="I33">
            <v>0.2</v>
          </cell>
          <cell r="J33">
            <v>0.32366499999999998</v>
          </cell>
          <cell r="K33">
            <v>0.194582</v>
          </cell>
          <cell r="L33">
            <v>0.51824700000000001</v>
          </cell>
          <cell r="M33">
            <v>0.8</v>
          </cell>
        </row>
        <row r="34">
          <cell r="B34" t="str">
            <v>June</v>
          </cell>
          <cell r="C34">
            <v>3993</v>
          </cell>
          <cell r="D34">
            <v>10</v>
          </cell>
          <cell r="E34">
            <v>399</v>
          </cell>
          <cell r="F34">
            <v>6.4020000000000001</v>
          </cell>
          <cell r="G34">
            <v>76.3</v>
          </cell>
          <cell r="H34">
            <v>39</v>
          </cell>
          <cell r="I34">
            <v>0.3</v>
          </cell>
          <cell r="J34">
            <v>1.011282</v>
          </cell>
          <cell r="K34">
            <v>0.30925999999999998</v>
          </cell>
          <cell r="L34">
            <v>1.3205420000000001</v>
          </cell>
          <cell r="M34">
            <v>0.7</v>
          </cell>
        </row>
        <row r="35">
          <cell r="B35" t="str">
            <v>July</v>
          </cell>
          <cell r="C35">
            <v>11918</v>
          </cell>
          <cell r="D35">
            <v>22</v>
          </cell>
          <cell r="E35">
            <v>542</v>
          </cell>
          <cell r="F35">
            <v>19.106999999999999</v>
          </cell>
          <cell r="G35">
            <v>69.099999999999994</v>
          </cell>
          <cell r="H35">
            <v>53</v>
          </cell>
          <cell r="I35">
            <v>0.19</v>
          </cell>
          <cell r="J35">
            <v>1.144139</v>
          </cell>
          <cell r="K35">
            <v>0.45178999999999997</v>
          </cell>
          <cell r="L35">
            <v>1.5959289999999999</v>
          </cell>
          <cell r="M35">
            <v>0.81</v>
          </cell>
        </row>
        <row r="36">
          <cell r="B36" t="str">
            <v>Aug</v>
          </cell>
          <cell r="C36">
            <v>9406</v>
          </cell>
          <cell r="D36">
            <v>16</v>
          </cell>
          <cell r="E36">
            <v>588</v>
          </cell>
          <cell r="F36">
            <v>15.079000000000001</v>
          </cell>
          <cell r="G36">
            <v>75.099999999999994</v>
          </cell>
          <cell r="H36">
            <v>50</v>
          </cell>
          <cell r="I36">
            <v>0.19</v>
          </cell>
          <cell r="J36">
            <v>1.0916190000000001</v>
          </cell>
          <cell r="K36">
            <v>0.37285999999999997</v>
          </cell>
          <cell r="L36">
            <v>1.4644790000000001</v>
          </cell>
          <cell r="M36">
            <v>0.81</v>
          </cell>
        </row>
        <row r="37">
          <cell r="B37" t="str">
            <v>Sept</v>
          </cell>
          <cell r="C37">
            <v>3830</v>
          </cell>
          <cell r="D37">
            <v>10</v>
          </cell>
          <cell r="E37">
            <v>383</v>
          </cell>
          <cell r="F37">
            <v>6.14</v>
          </cell>
          <cell r="G37">
            <v>19</v>
          </cell>
          <cell r="H37">
            <v>55.5</v>
          </cell>
          <cell r="I37">
            <v>0.15</v>
          </cell>
          <cell r="J37">
            <v>0.21293700000000002</v>
          </cell>
          <cell r="K37">
            <v>0.37591000000000002</v>
          </cell>
          <cell r="L37">
            <v>0.58884700000000001</v>
          </cell>
          <cell r="M37">
            <v>0.85</v>
          </cell>
        </row>
        <row r="38">
          <cell r="B38" t="str">
            <v>Summer</v>
          </cell>
          <cell r="C38">
            <v>32580</v>
          </cell>
          <cell r="D38">
            <v>69</v>
          </cell>
          <cell r="E38">
            <v>472.17391304347825</v>
          </cell>
          <cell r="F38">
            <v>52.215000000000003</v>
          </cell>
          <cell r="H38" t="str">
            <v xml:space="preserve"> </v>
          </cell>
          <cell r="I38" t="str">
            <v xml:space="preserve"> </v>
          </cell>
          <cell r="J38">
            <v>3.7836420000000004</v>
          </cell>
          <cell r="K38">
            <v>1.704402</v>
          </cell>
          <cell r="L38">
            <v>5.4880440000000004</v>
          </cell>
          <cell r="M38" t="str">
            <v xml:space="preserve"> </v>
          </cell>
        </row>
        <row r="39">
          <cell r="C39" t="str">
            <v xml:space="preserve"> </v>
          </cell>
        </row>
        <row r="40">
          <cell r="B40" t="str">
            <v>The forwards and options taken to date have reduced the range of potential total buyback costs</v>
          </cell>
        </row>
        <row r="41">
          <cell r="B41" t="str">
            <v xml:space="preserve">for the year from £13.8m to £11.2m. They have also reduced the total expected buyback cost </v>
          </cell>
        </row>
        <row r="42">
          <cell r="B42" t="str">
            <v>by £2.2m as they have been procured at costs under the expected prompt buyback cost.</v>
          </cell>
        </row>
      </sheetData>
      <sheetData sheetId="11" refreshError="1">
        <row r="1">
          <cell r="A1" t="str">
            <v>Level 1 - Shrinkage Analysis &amp; Forecast</v>
          </cell>
          <cell r="U1" t="str">
            <v>Month Ended 31 May 2002</v>
          </cell>
        </row>
        <row r="3">
          <cell r="O3" t="str">
            <v>NT&amp;T Shrinkage Budget Performance Summary Table</v>
          </cell>
        </row>
        <row r="5">
          <cell r="P5" t="str">
            <v>Month</v>
          </cell>
          <cell r="R5" t="str">
            <v>YTD</v>
          </cell>
          <cell r="T5" t="str">
            <v>YEP</v>
          </cell>
        </row>
        <row r="6">
          <cell r="P6" t="str">
            <v>GWh</v>
          </cell>
          <cell r="Q6" t="str">
            <v>£m</v>
          </cell>
          <cell r="R6" t="str">
            <v>GWh</v>
          </cell>
          <cell r="S6" t="str">
            <v>£m</v>
          </cell>
          <cell r="T6" t="str">
            <v>GWh</v>
          </cell>
          <cell r="U6" t="str">
            <v>£m</v>
          </cell>
        </row>
        <row r="7">
          <cell r="O7" t="str">
            <v>Budget</v>
          </cell>
          <cell r="P7">
            <v>545.04166599587074</v>
          </cell>
          <cell r="Q7">
            <v>5.0158923195658147</v>
          </cell>
          <cell r="R7">
            <v>1204.5165338558979</v>
          </cell>
          <cell r="S7">
            <v>11.031919715901994</v>
          </cell>
          <cell r="T7">
            <v>8276.8193716520382</v>
          </cell>
          <cell r="U7">
            <v>70.236565704165329</v>
          </cell>
        </row>
        <row r="8">
          <cell r="O8" t="str">
            <v>Actual</v>
          </cell>
          <cell r="P8">
            <v>835.4615575555556</v>
          </cell>
          <cell r="Q8">
            <v>6.599316412998637</v>
          </cell>
          <cell r="R8">
            <v>1575.3411801666668</v>
          </cell>
          <cell r="S8">
            <v>13.33395643168347</v>
          </cell>
          <cell r="T8">
            <v>8865.4488699352914</v>
          </cell>
          <cell r="U8">
            <v>72.257558338798475</v>
          </cell>
        </row>
        <row r="9">
          <cell r="O9" t="str">
            <v>Variance</v>
          </cell>
          <cell r="P9">
            <v>-290.41989155968486</v>
          </cell>
          <cell r="Q9">
            <v>-1.5834240934328223</v>
          </cell>
          <cell r="R9">
            <v>-370.82464631076891</v>
          </cell>
          <cell r="S9">
            <v>-2.3020367157814761</v>
          </cell>
          <cell r="T9">
            <v>-588.62949828325327</v>
          </cell>
          <cell r="U9">
            <v>-2.0209926346331457</v>
          </cell>
        </row>
        <row r="10">
          <cell r="O10" t="str">
            <v>Variance Analysis</v>
          </cell>
        </row>
        <row r="11">
          <cell r="O11" t="str">
            <v>Compressor Fuel</v>
          </cell>
          <cell r="P11">
            <v>-180.77542756362885</v>
          </cell>
          <cell r="Q11">
            <v>-1.4290690748151118</v>
          </cell>
          <cell r="R11">
            <v>-237.12589555118458</v>
          </cell>
          <cell r="S11">
            <v>-1.8745317808791346</v>
          </cell>
          <cell r="T11">
            <v>-353.33924505481252</v>
          </cell>
          <cell r="U11">
            <v>-2.6004187160488552</v>
          </cell>
        </row>
        <row r="12">
          <cell r="O12" t="str">
            <v>Unbilled Energy</v>
          </cell>
          <cell r="P12">
            <v>12.406796</v>
          </cell>
          <cell r="Q12">
            <v>9.8078420945231684E-2</v>
          </cell>
          <cell r="R12">
            <v>32.177473999999997</v>
          </cell>
          <cell r="S12">
            <v>0.25436993079649639</v>
          </cell>
          <cell r="T12">
            <v>130.44802500868167</v>
          </cell>
          <cell r="U12">
            <v>0.97267724685613444</v>
          </cell>
        </row>
        <row r="13">
          <cell r="O13" t="str">
            <v>NTS UAG</v>
          </cell>
          <cell r="P13">
            <v>-122.05125999605602</v>
          </cell>
          <cell r="Q13">
            <v>-0.96484175727473076</v>
          </cell>
          <cell r="R13">
            <v>-165.8762247595842</v>
          </cell>
          <cell r="S13">
            <v>-1.3112876359679295</v>
          </cell>
          <cell r="T13">
            <v>-365.73827823712224</v>
          </cell>
          <cell r="U13">
            <v>-2.8574165431068419</v>
          </cell>
        </row>
        <row r="14">
          <cell r="O14" t="str">
            <v>UAG (Meter Errors)</v>
          </cell>
          <cell r="Q14">
            <v>0.30694590564607566</v>
          </cell>
          <cell r="S14">
            <v>-0.25916294404485768</v>
          </cell>
          <cell r="U14">
            <v>-0.29051852</v>
          </cell>
        </row>
        <row r="15">
          <cell r="O15" t="str">
            <v>Contract</v>
          </cell>
          <cell r="Q15">
            <v>0.40998902004420573</v>
          </cell>
          <cell r="S15">
            <v>0.92943275417286264</v>
          </cell>
          <cell r="U15">
            <v>2.6730609010955222</v>
          </cell>
        </row>
        <row r="16">
          <cell r="O16" t="str">
            <v>Electric Compressor</v>
          </cell>
          <cell r="Q16">
            <v>-4.4759983135133803E-3</v>
          </cell>
          <cell r="S16">
            <v>-4.7084322099363182E-2</v>
          </cell>
          <cell r="U16">
            <v>4.4040138375289237E-2</v>
          </cell>
        </row>
        <row r="17">
          <cell r="O17" t="str">
            <v>Other</v>
          </cell>
          <cell r="Q17">
            <v>-5.0609664979717195E-5</v>
          </cell>
          <cell r="S17">
            <v>6.2272822404496608E-3</v>
          </cell>
          <cell r="U17">
            <v>3.7582858195605251E-2</v>
          </cell>
        </row>
        <row r="18">
          <cell r="O18" t="str">
            <v>Total</v>
          </cell>
          <cell r="P18">
            <v>-290.41989155968486</v>
          </cell>
          <cell r="Q18">
            <v>-1.5834240934328223</v>
          </cell>
          <cell r="R18">
            <v>-370.8246463107688</v>
          </cell>
          <cell r="S18">
            <v>-2.3020367157814761</v>
          </cell>
          <cell r="T18">
            <v>-588.62949828325304</v>
          </cell>
          <cell r="U18">
            <v>-2.0209926346331457</v>
          </cell>
        </row>
        <row r="19">
          <cell r="O19" t="str">
            <v>Table Notes:</v>
          </cell>
        </row>
        <row r="21">
          <cell r="O21" t="str">
            <v>1) Month and YTD volumes are as M+2 (Financial Closeout) and as such variances are subject to change upto M+15th (Shrinkage Closeout)</v>
          </cell>
        </row>
        <row r="23">
          <cell r="O23" t="str">
            <v>2) "NTS UAG" denotes UAG volumes uncorrected for meter errors, with execption of NTS Supply points upto M+15th.  "UAG (Meter Errors)" details known Offtake meter errors subject(ed) to financial reconciliation with the Shrinkage account.</v>
          </cell>
        </row>
      </sheetData>
      <sheetData sheetId="12" refreshError="1">
        <row r="1">
          <cell r="A1" t="str">
            <v>Level 1 - Capex Overview &amp; Graphs</v>
          </cell>
        </row>
        <row r="21">
          <cell r="A21" t="str">
            <v>TO - Major pipeline phasing ahead of budget but behind forecast</v>
          </cell>
          <cell r="H21" t="str">
            <v>TO - Active capex management has assisted in deferral to of spend to 2003/4+</v>
          </cell>
        </row>
        <row r="22">
          <cell r="A22" t="str">
            <v>SO - Ulysses hardware delivered in April compared to smooth budget phasing</v>
          </cell>
          <cell r="H22" t="str">
            <v>SO - Shortfall against Ofgem Allowed relates to Ulysses, partially Allowed in</v>
          </cell>
        </row>
        <row r="23">
          <cell r="H23" t="str">
            <v>previous FoC.</v>
          </cell>
        </row>
        <row r="40">
          <cell r="A40" t="str">
            <v>TO ahead of budget mainly due to major pipeline phasing (St F to A, C to MG and W to S)</v>
          </cell>
          <cell r="H40" t="str">
            <v>TO shortfall largely related to new load connections and 2001project slippage</v>
          </cell>
        </row>
        <row r="41">
          <cell r="A41" t="str">
            <v>SO ahead of budget due to hardware phasing on Ulysses</v>
          </cell>
          <cell r="H41" t="str">
            <v>SO shortfall largely Ulysses related</v>
          </cell>
        </row>
        <row r="42">
          <cell r="H42" t="str">
            <v>An active challenge &amp; review is ongoing to identify means of recovery.</v>
          </cell>
        </row>
      </sheetData>
      <sheetData sheetId="13" refreshError="1">
        <row r="1">
          <cell r="A1" t="str">
            <v>Level 1 - Manpower Overview</v>
          </cell>
          <cell r="H1" t="str">
            <v xml:space="preserve"> Month Ended 31st May 2002</v>
          </cell>
        </row>
        <row r="2">
          <cell r="A2" t="str">
            <v>Total</v>
          </cell>
          <cell r="B2" t="str">
            <v>Streamed</v>
          </cell>
          <cell r="C2" t="str">
            <v>Transfers</v>
          </cell>
          <cell r="D2" t="str">
            <v>Seconded</v>
          </cell>
          <cell r="E2" t="str">
            <v>Leavers</v>
          </cell>
          <cell r="F2" t="str">
            <v>New Starters</v>
          </cell>
          <cell r="G2" t="str">
            <v>VR</v>
          </cell>
          <cell r="H2" t="str">
            <v>Other</v>
          </cell>
          <cell r="I2" t="str">
            <v>Actuals</v>
          </cell>
          <cell r="J2" t="str">
            <v>Proposed</v>
          </cell>
        </row>
        <row r="3">
          <cell r="A3" t="str">
            <v>Headcount</v>
          </cell>
          <cell r="B3" t="str">
            <v>31/12/01</v>
          </cell>
          <cell r="C3" t="str">
            <v>In / (Out)</v>
          </cell>
          <cell r="D3" t="str">
            <v>In / (Out)</v>
          </cell>
          <cell r="E3" t="str">
            <v>incl Agency</v>
          </cell>
          <cell r="H3" t="str">
            <v xml:space="preserve"> </v>
          </cell>
          <cell r="I3">
            <v>37407</v>
          </cell>
          <cell r="J3" t="str">
            <v>31/3/03</v>
          </cell>
        </row>
        <row r="4">
          <cell r="A4" t="str">
            <v>Director NT&amp;T</v>
          </cell>
          <cell r="B4">
            <v>1</v>
          </cell>
          <cell r="I4">
            <v>3</v>
          </cell>
          <cell r="J4">
            <v>1</v>
          </cell>
        </row>
        <row r="5">
          <cell r="A5" t="str">
            <v>Asset</v>
          </cell>
          <cell r="B5">
            <v>121</v>
          </cell>
          <cell r="I5">
            <v>106</v>
          </cell>
          <cell r="J5">
            <v>94</v>
          </cell>
        </row>
        <row r="6">
          <cell r="A6" t="str">
            <v>Asset Strategy</v>
          </cell>
          <cell r="B6">
            <v>40</v>
          </cell>
          <cell r="I6">
            <v>43</v>
          </cell>
          <cell r="J6">
            <v>41</v>
          </cell>
        </row>
        <row r="7">
          <cell r="A7" t="str">
            <v>Finance / Commercial</v>
          </cell>
          <cell r="B7">
            <v>76</v>
          </cell>
          <cell r="I7">
            <v>67</v>
          </cell>
          <cell r="J7">
            <v>67</v>
          </cell>
        </row>
        <row r="8">
          <cell r="A8" t="str">
            <v>Regulation</v>
          </cell>
          <cell r="B8">
            <v>29</v>
          </cell>
          <cell r="I8">
            <v>26</v>
          </cell>
          <cell r="J8">
            <v>30</v>
          </cell>
        </row>
        <row r="9">
          <cell r="A9" t="str">
            <v>System Operation</v>
          </cell>
          <cell r="B9">
            <v>237</v>
          </cell>
          <cell r="I9">
            <v>235</v>
          </cell>
          <cell r="J9">
            <v>223</v>
          </cell>
        </row>
        <row r="10">
          <cell r="A10" t="str">
            <v>Trading Operation</v>
          </cell>
          <cell r="B10">
            <v>27</v>
          </cell>
          <cell r="I10">
            <v>26</v>
          </cell>
          <cell r="J10">
            <v>31</v>
          </cell>
        </row>
        <row r="11">
          <cell r="A11" t="str">
            <v>Technical Services</v>
          </cell>
          <cell r="B11">
            <v>61</v>
          </cell>
          <cell r="I11">
            <v>64</v>
          </cell>
          <cell r="J11">
            <v>64</v>
          </cell>
        </row>
        <row r="12">
          <cell r="A12" t="str">
            <v>Direct Staff &amp; Agency</v>
          </cell>
          <cell r="B12">
            <v>592</v>
          </cell>
          <cell r="C12">
            <v>-6</v>
          </cell>
          <cell r="D12">
            <v>-6</v>
          </cell>
          <cell r="E12">
            <v>-10</v>
          </cell>
          <cell r="F12">
            <v>4</v>
          </cell>
          <cell r="G12">
            <v>0</v>
          </cell>
          <cell r="H12">
            <v>-4</v>
          </cell>
          <cell r="I12">
            <v>570</v>
          </cell>
          <cell r="J12">
            <v>551</v>
          </cell>
        </row>
        <row r="13">
          <cell r="A13" t="str">
            <v>LG2/3</v>
          </cell>
          <cell r="B13">
            <v>7</v>
          </cell>
          <cell r="I13">
            <v>7</v>
          </cell>
          <cell r="J13">
            <v>7</v>
          </cell>
        </row>
        <row r="14">
          <cell r="A14" t="str">
            <v>Mgrs</v>
          </cell>
          <cell r="B14">
            <v>161</v>
          </cell>
          <cell r="I14">
            <v>150</v>
          </cell>
          <cell r="J14">
            <v>140</v>
          </cell>
        </row>
        <row r="15">
          <cell r="A15" t="str">
            <v>Staff</v>
          </cell>
          <cell r="B15">
            <v>400</v>
          </cell>
          <cell r="I15">
            <v>392</v>
          </cell>
          <cell r="J15">
            <v>397</v>
          </cell>
        </row>
        <row r="16">
          <cell r="A16" t="str">
            <v>Agency</v>
          </cell>
          <cell r="B16">
            <v>24</v>
          </cell>
          <cell r="I16">
            <v>21</v>
          </cell>
          <cell r="J16">
            <v>7</v>
          </cell>
        </row>
        <row r="17">
          <cell r="A17" t="str">
            <v>Total Heads</v>
          </cell>
          <cell r="B17">
            <v>592</v>
          </cell>
        </row>
        <row r="18">
          <cell r="A18" t="str">
            <v xml:space="preserve"> </v>
          </cell>
          <cell r="B18" t="str">
            <v xml:space="preserve"> </v>
          </cell>
        </row>
        <row r="19">
          <cell r="A19" t="str">
            <v>FTEs</v>
          </cell>
          <cell r="B19">
            <v>585</v>
          </cell>
          <cell r="I19">
            <v>561.06000000000006</v>
          </cell>
          <cell r="J19">
            <v>551</v>
          </cell>
        </row>
        <row r="21">
          <cell r="A21" t="str">
            <v>Total Employee Cost Analysis &amp; Graph (glidepath towards stretch target) still under development</v>
          </cell>
        </row>
      </sheetData>
      <sheetData sheetId="1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rint Macros"/>
      <sheetName val="Front"/>
      <sheetName val="Index"/>
      <sheetName val="Graph Data"/>
      <sheetName val="Overview"/>
      <sheetName val="Commentary"/>
      <sheetName val="P&amp;L"/>
      <sheetName val="Incentives"/>
      <sheetName val="Incentive Graphs"/>
      <sheetName val="Trading"/>
      <sheetName val="Trading 2"/>
      <sheetName val="Shrinkage"/>
      <sheetName val="Capex"/>
      <sheetName val="Manpower"/>
      <sheetName val="Circulation"/>
    </sheetNames>
    <sheetDataSet>
      <sheetData sheetId="0"/>
      <sheetData sheetId="1"/>
      <sheetData sheetId="2"/>
      <sheetData sheetId="3"/>
      <sheetData sheetId="4"/>
      <sheetData sheetId="5"/>
      <sheetData sheetId="6" refreshError="1">
        <row r="1">
          <cell r="A1" t="str">
            <v>Level 1 - NT&amp;T Profit &amp; Loss Statement</v>
          </cell>
          <cell r="M1" t="str">
            <v>May 2002</v>
          </cell>
        </row>
        <row r="2">
          <cell r="C2" t="str">
            <v>Year-to-Date</v>
          </cell>
          <cell r="I2" t="str">
            <v>Full Year - Latest Forecast</v>
          </cell>
          <cell r="O2" t="str">
            <v>Comment</v>
          </cell>
        </row>
        <row r="3">
          <cell r="C3" t="str">
            <v>NTS-TO</v>
          </cell>
          <cell r="D3" t="str">
            <v>NTS-SO</v>
          </cell>
          <cell r="E3" t="str">
            <v>LDZ-SO</v>
          </cell>
          <cell r="F3" t="str">
            <v>Other</v>
          </cell>
          <cell r="G3" t="str">
            <v>NT&amp;T</v>
          </cell>
          <cell r="I3" t="str">
            <v>NTS-TO</v>
          </cell>
          <cell r="J3" t="str">
            <v>NTS-SO</v>
          </cell>
          <cell r="K3" t="str">
            <v>LDZ-SO</v>
          </cell>
          <cell r="L3" t="str">
            <v>Other</v>
          </cell>
          <cell r="M3" t="str">
            <v>NT&amp;T</v>
          </cell>
        </row>
        <row r="4">
          <cell r="A4" t="str">
            <v>Income</v>
          </cell>
          <cell r="C4" t="str">
            <v xml:space="preserve"> </v>
          </cell>
          <cell r="D4" t="str">
            <v xml:space="preserve"> </v>
          </cell>
          <cell r="E4" t="str">
            <v xml:space="preserve"> </v>
          </cell>
          <cell r="G4" t="str">
            <v xml:space="preserve"> </v>
          </cell>
          <cell r="M4">
            <v>0</v>
          </cell>
          <cell r="O4" t="str">
            <v xml:space="preserve"> </v>
          </cell>
        </row>
        <row r="5">
          <cell r="B5" t="str">
            <v>SO Commodity Charge*1&amp;2</v>
          </cell>
          <cell r="C5">
            <v>0</v>
          </cell>
          <cell r="D5">
            <v>17.100000000000001</v>
          </cell>
          <cell r="F5">
            <v>0</v>
          </cell>
          <cell r="G5">
            <v>17.100000000000001</v>
          </cell>
          <cell r="I5">
            <v>0</v>
          </cell>
          <cell r="J5">
            <v>110.5</v>
          </cell>
          <cell r="K5">
            <v>0</v>
          </cell>
          <cell r="M5">
            <v>110.5</v>
          </cell>
          <cell r="O5" t="str">
            <v xml:space="preserve"> </v>
          </cell>
        </row>
        <row r="6">
          <cell r="B6" t="str">
            <v>TO Entry Capacity Charges</v>
          </cell>
          <cell r="C6" t="e">
            <v>#N/A</v>
          </cell>
          <cell r="D6">
            <v>0</v>
          </cell>
          <cell r="F6">
            <v>0</v>
          </cell>
          <cell r="G6" t="e">
            <v>#N/A</v>
          </cell>
          <cell r="I6">
            <v>202.39999999999998</v>
          </cell>
          <cell r="J6">
            <v>0</v>
          </cell>
          <cell r="K6">
            <v>0</v>
          </cell>
          <cell r="M6">
            <v>202.39999999999998</v>
          </cell>
          <cell r="O6" t="str">
            <v xml:space="preserve"> </v>
          </cell>
        </row>
        <row r="7">
          <cell r="B7" t="str">
            <v>TO Exit Capacity Charges</v>
          </cell>
          <cell r="C7" t="e">
            <v>#N/A</v>
          </cell>
          <cell r="D7">
            <v>0</v>
          </cell>
          <cell r="F7">
            <v>0</v>
          </cell>
          <cell r="G7" t="e">
            <v>#N/A</v>
          </cell>
          <cell r="I7">
            <v>202.39999999999998</v>
          </cell>
          <cell r="J7">
            <v>0</v>
          </cell>
          <cell r="K7">
            <v>0</v>
          </cell>
          <cell r="M7">
            <v>202.39999999999998</v>
          </cell>
          <cell r="O7" t="str">
            <v xml:space="preserve"> </v>
          </cell>
        </row>
        <row r="8">
          <cell r="B8" t="str">
            <v>Transportation</v>
          </cell>
          <cell r="C8">
            <v>80.5</v>
          </cell>
          <cell r="D8">
            <v>17.100000000000001</v>
          </cell>
          <cell r="E8">
            <v>0</v>
          </cell>
          <cell r="F8">
            <v>0</v>
          </cell>
          <cell r="G8">
            <v>97.6</v>
          </cell>
          <cell r="I8">
            <v>404.79999999999995</v>
          </cell>
          <cell r="J8">
            <v>110.5</v>
          </cell>
          <cell r="K8">
            <v>0</v>
          </cell>
          <cell r="L8">
            <v>0</v>
          </cell>
          <cell r="M8">
            <v>515.29999999999995</v>
          </cell>
        </row>
        <row r="9">
          <cell r="B9" t="str">
            <v>Excluded Services</v>
          </cell>
          <cell r="F9">
            <v>0.49805374999999996</v>
          </cell>
          <cell r="G9">
            <v>0.49805374999999996</v>
          </cell>
          <cell r="J9">
            <v>0.71499999999999997</v>
          </cell>
          <cell r="M9">
            <v>0.71499999999999997</v>
          </cell>
        </row>
        <row r="10">
          <cell r="B10" t="str">
            <v>De-Minimis</v>
          </cell>
          <cell r="F10">
            <v>0.20399999999999999</v>
          </cell>
          <cell r="G10">
            <v>0.20399999999999999</v>
          </cell>
          <cell r="J10">
            <v>0.623</v>
          </cell>
          <cell r="M10">
            <v>0.623</v>
          </cell>
        </row>
        <row r="11">
          <cell r="C11">
            <v>80.5</v>
          </cell>
          <cell r="D11">
            <v>17.100000000000001</v>
          </cell>
          <cell r="E11">
            <v>0</v>
          </cell>
          <cell r="F11">
            <v>0.70205374999999992</v>
          </cell>
          <cell r="G11">
            <v>98.302053749999985</v>
          </cell>
          <cell r="I11">
            <v>404.79999999999995</v>
          </cell>
          <cell r="J11">
            <v>111.83800000000001</v>
          </cell>
          <cell r="K11">
            <v>0</v>
          </cell>
          <cell r="L11">
            <v>0</v>
          </cell>
          <cell r="M11">
            <v>516.63800000000003</v>
          </cell>
        </row>
        <row r="12">
          <cell r="B12" t="str">
            <v>1*Impact of weather</v>
          </cell>
          <cell r="C12">
            <v>-0.5</v>
          </cell>
        </row>
        <row r="13">
          <cell r="B13" t="str">
            <v>2*Impact of Incentives</v>
          </cell>
          <cell r="C13" t="str">
            <v xml:space="preserve"> </v>
          </cell>
          <cell r="D13">
            <v>1E-3</v>
          </cell>
          <cell r="J13">
            <v>5.8</v>
          </cell>
          <cell r="K13" t="str">
            <v>Favourable (Shippers share)</v>
          </cell>
        </row>
        <row r="14">
          <cell r="A14" t="str">
            <v>Opex</v>
          </cell>
          <cell r="C14" t="str">
            <v xml:space="preserve"> </v>
          </cell>
          <cell r="I14" t="str">
            <v xml:space="preserve"> </v>
          </cell>
        </row>
        <row r="15">
          <cell r="B15" t="str">
            <v>Total Employee Costs</v>
          </cell>
          <cell r="C15">
            <v>1.0354631831999996</v>
          </cell>
          <cell r="D15">
            <v>2.1145671881999997</v>
          </cell>
          <cell r="E15">
            <v>1.1647533485999997</v>
          </cell>
          <cell r="F15">
            <v>0</v>
          </cell>
          <cell r="G15">
            <v>4.3147837199999994</v>
          </cell>
          <cell r="I15">
            <v>6.6180000000000003</v>
          </cell>
          <cell r="J15">
            <v>14.023148880500001</v>
          </cell>
          <cell r="K15">
            <v>7.0949999999999998</v>
          </cell>
          <cell r="L15">
            <v>0</v>
          </cell>
          <cell r="M15">
            <v>27.7361488805</v>
          </cell>
          <cell r="O15" t="str">
            <v>Latest Forecast</v>
          </cell>
        </row>
        <row r="16">
          <cell r="B16" t="str">
            <v>Shrinkage</v>
          </cell>
          <cell r="D16">
            <v>13.333956430000001</v>
          </cell>
          <cell r="G16">
            <v>13.333956430000001</v>
          </cell>
          <cell r="I16">
            <v>0</v>
          </cell>
          <cell r="J16">
            <v>72.25893099999999</v>
          </cell>
          <cell r="K16">
            <v>0</v>
          </cell>
          <cell r="L16">
            <v>0</v>
          </cell>
          <cell r="M16">
            <v>72.25893099999999</v>
          </cell>
          <cell r="O16" t="str">
            <v>Latest Forecast</v>
          </cell>
        </row>
        <row r="17">
          <cell r="B17" t="str">
            <v>Storage</v>
          </cell>
          <cell r="C17">
            <v>0</v>
          </cell>
          <cell r="D17">
            <v>3.6872273591000004</v>
          </cell>
          <cell r="E17">
            <v>0.52535219090000007</v>
          </cell>
          <cell r="F17">
            <v>0</v>
          </cell>
          <cell r="G17">
            <v>4.2125795500000009</v>
          </cell>
          <cell r="I17">
            <v>0</v>
          </cell>
          <cell r="J17">
            <v>23.066384760000002</v>
          </cell>
          <cell r="K17">
            <v>3.08395324</v>
          </cell>
          <cell r="L17">
            <v>0</v>
          </cell>
          <cell r="M17">
            <v>26.150338000000001</v>
          </cell>
          <cell r="O17" t="str">
            <v>Latest Forecast</v>
          </cell>
        </row>
        <row r="18">
          <cell r="B18" t="str">
            <v>Constrained LNG</v>
          </cell>
          <cell r="C18">
            <v>0</v>
          </cell>
          <cell r="D18">
            <v>1.005771</v>
          </cell>
          <cell r="E18">
            <v>0</v>
          </cell>
          <cell r="F18">
            <v>0</v>
          </cell>
          <cell r="G18">
            <v>1.005771</v>
          </cell>
          <cell r="I18">
            <v>0</v>
          </cell>
          <cell r="J18">
            <v>6.6011239999999995</v>
          </cell>
          <cell r="K18">
            <v>0</v>
          </cell>
          <cell r="L18">
            <v>0</v>
          </cell>
          <cell r="M18">
            <v>6.6011239999999995</v>
          </cell>
          <cell r="O18" t="str">
            <v>Latest Forecast</v>
          </cell>
        </row>
        <row r="19">
          <cell r="B19" t="str">
            <v>Other Internal Costs</v>
          </cell>
          <cell r="C19">
            <v>3.821495246</v>
          </cell>
          <cell r="D19">
            <v>-0.36292012440000021</v>
          </cell>
          <cell r="E19">
            <v>0.48315960839999983</v>
          </cell>
          <cell r="F19">
            <v>0.59917056695999993</v>
          </cell>
          <cell r="G19">
            <v>4.5409052969600001</v>
          </cell>
          <cell r="I19">
            <v>25.209374799999999</v>
          </cell>
          <cell r="J19">
            <v>-2.8788728804999808</v>
          </cell>
          <cell r="K19">
            <v>3.5833999999999979</v>
          </cell>
          <cell r="L19">
            <v>3.8796849</v>
          </cell>
          <cell r="M19">
            <v>29.793586819500018</v>
          </cell>
          <cell r="O19" t="str">
            <v>Latest Forecast</v>
          </cell>
        </row>
        <row r="20">
          <cell r="C20">
            <v>4.8569584291999996</v>
          </cell>
          <cell r="D20">
            <v>19.7786018529</v>
          </cell>
          <cell r="E20">
            <v>2.1732651478999996</v>
          </cell>
          <cell r="F20">
            <v>0.59917056695999993</v>
          </cell>
          <cell r="G20">
            <v>26.402224996960001</v>
          </cell>
          <cell r="I20">
            <v>31.827374800000001</v>
          </cell>
          <cell r="J20">
            <v>113.07071576000001</v>
          </cell>
          <cell r="K20">
            <v>13.762353239999998</v>
          </cell>
          <cell r="L20">
            <v>3.8796849</v>
          </cell>
          <cell r="M20">
            <v>162.5401287</v>
          </cell>
        </row>
        <row r="22">
          <cell r="A22" t="str">
            <v>Gross Contribution</v>
          </cell>
          <cell r="C22">
            <v>75.643041570799994</v>
          </cell>
          <cell r="D22">
            <v>-2.6786018528999982</v>
          </cell>
          <cell r="E22">
            <v>-2.1732651478999996</v>
          </cell>
          <cell r="F22">
            <v>-0.59917056695999993</v>
          </cell>
          <cell r="G22">
            <v>71.197775003039993</v>
          </cell>
          <cell r="I22">
            <v>372.97262519999992</v>
          </cell>
          <cell r="J22">
            <v>-2.570715760000013</v>
          </cell>
          <cell r="K22">
            <v>-13.762353239999998</v>
          </cell>
          <cell r="L22">
            <v>-3.8796849</v>
          </cell>
          <cell r="M22">
            <v>356.63955619999996</v>
          </cell>
        </row>
        <row r="23">
          <cell r="B23" t="str">
            <v>TM Recharges</v>
          </cell>
          <cell r="C23" t="e">
            <v>#N/A</v>
          </cell>
          <cell r="D23" t="e">
            <v>#N/A</v>
          </cell>
          <cell r="E23" t="e">
            <v>#N/A</v>
          </cell>
          <cell r="F23" t="e">
            <v>#N/A</v>
          </cell>
          <cell r="G23" t="e">
            <v>#N/A</v>
          </cell>
          <cell r="I23" t="e">
            <v>#N/A</v>
          </cell>
          <cell r="J23">
            <v>12.4</v>
          </cell>
          <cell r="K23" t="e">
            <v>#N/A</v>
          </cell>
          <cell r="L23" t="e">
            <v>#N/A</v>
          </cell>
          <cell r="M23" t="e">
            <v>#N/A</v>
          </cell>
        </row>
        <row r="24">
          <cell r="B24" t="str">
            <v>Depreciation</v>
          </cell>
        </row>
        <row r="25">
          <cell r="A25" t="str">
            <v>Net Contribution</v>
          </cell>
          <cell r="C25" t="e">
            <v>#N/A</v>
          </cell>
          <cell r="D25" t="e">
            <v>#N/A</v>
          </cell>
          <cell r="E25" t="e">
            <v>#N/A</v>
          </cell>
          <cell r="F25" t="e">
            <v>#N/A</v>
          </cell>
          <cell r="G25" t="e">
            <v>#N/A</v>
          </cell>
          <cell r="I25" t="e">
            <v>#N/A</v>
          </cell>
          <cell r="J25">
            <v>-14.970715760000013</v>
          </cell>
          <cell r="K25" t="e">
            <v>#N/A</v>
          </cell>
          <cell r="L25" t="e">
            <v>#N/A</v>
          </cell>
          <cell r="M25" t="e">
            <v>#N/A</v>
          </cell>
        </row>
        <row r="26">
          <cell r="A26" t="str">
            <v>Asset Value</v>
          </cell>
          <cell r="C26" t="e">
            <v>#N/A</v>
          </cell>
          <cell r="D26" t="e">
            <v>#N/A</v>
          </cell>
          <cell r="E26" t="e">
            <v>#N/A</v>
          </cell>
          <cell r="F26" t="e">
            <v>#N/A</v>
          </cell>
          <cell r="G26" t="e">
            <v>#N/A</v>
          </cell>
          <cell r="I26" t="e">
            <v>#N/A</v>
          </cell>
          <cell r="J26" t="e">
            <v>#N/A</v>
          </cell>
          <cell r="K26" t="e">
            <v>#N/A</v>
          </cell>
          <cell r="L26" t="e">
            <v>#N/A</v>
          </cell>
          <cell r="M26" t="e">
            <v>#N/A</v>
          </cell>
        </row>
        <row r="27">
          <cell r="A27" t="str">
            <v>Regulatory Rate of Return</v>
          </cell>
          <cell r="I27" t="e">
            <v>#N/A</v>
          </cell>
          <cell r="J27" t="e">
            <v>#N/A</v>
          </cell>
          <cell r="K27" t="e">
            <v>#N/A</v>
          </cell>
          <cell r="L27" t="e">
            <v>#N/A</v>
          </cell>
          <cell r="M27" t="e">
            <v>#N/A</v>
          </cell>
        </row>
        <row r="28">
          <cell r="A28" t="str">
            <v>Return on Net Assets</v>
          </cell>
          <cell r="I28" t="e">
            <v>#N/A</v>
          </cell>
          <cell r="J28" t="e">
            <v>#N/A</v>
          </cell>
          <cell r="K28" t="e">
            <v>#N/A</v>
          </cell>
          <cell r="L28" t="e">
            <v>#N/A</v>
          </cell>
          <cell r="M28" t="e">
            <v>#N/A</v>
          </cell>
        </row>
        <row r="29">
          <cell r="A29" t="str">
            <v>Capex</v>
          </cell>
        </row>
        <row r="30">
          <cell r="A30" t="str">
            <v>Repex</v>
          </cell>
        </row>
        <row r="31">
          <cell r="A31" t="str">
            <v>Operating Cashflow</v>
          </cell>
        </row>
        <row r="32">
          <cell r="A32" t="str">
            <v>Manpower (FTEs)</v>
          </cell>
        </row>
        <row r="33">
          <cell r="A33" t="str">
            <v>K-SO Forecast</v>
          </cell>
          <cell r="C33">
            <v>6.4</v>
          </cell>
          <cell r="D33" t="str">
            <v>B/Fwd Under-recovery</v>
          </cell>
          <cell r="I33">
            <v>-11.700000000000003</v>
          </cell>
          <cell r="J33" t="str">
            <v>C/Fwd Under-recovery</v>
          </cell>
          <cell r="M33">
            <v>-2.2201138519924103E-2</v>
          </cell>
        </row>
        <row r="34">
          <cell r="I34">
            <v>515.4</v>
          </cell>
          <cell r="J34" t="str">
            <v>Forecast</v>
          </cell>
        </row>
        <row r="35">
          <cell r="I35">
            <v>527</v>
          </cell>
          <cell r="J35" t="str">
            <v>Allowed (TBC)</v>
          </cell>
        </row>
      </sheetData>
      <sheetData sheetId="7" refreshError="1">
        <row r="1">
          <cell r="A1" t="str">
            <v>Level 2 - Incentive Outcomes</v>
          </cell>
          <cell r="S1" t="str">
            <v xml:space="preserve"> Month Ended 31st May 2002</v>
          </cell>
        </row>
        <row r="3">
          <cell r="B3" t="str">
            <v xml:space="preserve"> </v>
          </cell>
          <cell r="K3" t="str">
            <v>Price Control Accounting</v>
          </cell>
          <cell r="O3" t="str">
            <v>Financial Accounting</v>
          </cell>
          <cell r="V3" t="str">
            <v xml:space="preserve"> </v>
          </cell>
        </row>
        <row r="4">
          <cell r="B4" t="str">
            <v>Regulatory View</v>
          </cell>
          <cell r="E4" t="str">
            <v>(Over)/ Under Spend</v>
          </cell>
          <cell r="K4" t="str">
            <v>Incentive Adjusted Income</v>
          </cell>
          <cell r="L4" t="str">
            <v>Opex</v>
          </cell>
          <cell r="M4" t="str">
            <v>Margin</v>
          </cell>
          <cell r="O4" t="str">
            <v>Pricing Proposal</v>
          </cell>
          <cell r="P4" t="str">
            <v>Reg Opex treated as -ve income</v>
          </cell>
          <cell r="Q4" t="str">
            <v>Forecast to be Collected in 2002/3</v>
          </cell>
          <cell r="R4" t="str">
            <v>Opex</v>
          </cell>
          <cell r="S4" t="str">
            <v>Margin</v>
          </cell>
          <cell r="U4" t="str">
            <v>K Impact (Over)/ Under-recovery</v>
          </cell>
        </row>
        <row r="5">
          <cell r="B5" t="str">
            <v>Incentive Analysis &amp; Forecast</v>
          </cell>
          <cell r="C5" t="str">
            <v>Latest Forecast</v>
          </cell>
          <cell r="D5" t="str">
            <v>Allowed Revenue</v>
          </cell>
          <cell r="F5" t="str">
            <v xml:space="preserve">Transco </v>
          </cell>
          <cell r="G5" t="str">
            <v>Shipper</v>
          </cell>
          <cell r="H5" t="str">
            <v>Max Gain   (Cap)</v>
          </cell>
          <cell r="I5" t="str">
            <v>Min Loss (Collar)</v>
          </cell>
        </row>
        <row r="6">
          <cell r="F6" t="str">
            <v>Share</v>
          </cell>
          <cell r="G6" t="str">
            <v>Share</v>
          </cell>
        </row>
        <row r="7">
          <cell r="K7" t="str">
            <v xml:space="preserve"> </v>
          </cell>
          <cell r="M7" t="str">
            <v>fig a</v>
          </cell>
          <cell r="Q7" t="str">
            <v xml:space="preserve"> </v>
          </cell>
          <cell r="S7" t="str">
            <v>fig b</v>
          </cell>
          <cell r="U7" t="str">
            <v xml:space="preserve"> fig a-b</v>
          </cell>
        </row>
        <row r="8">
          <cell r="A8">
            <v>1</v>
          </cell>
          <cell r="B8" t="str">
            <v>SO Entry Capacity Investment</v>
          </cell>
          <cell r="C8" t="e">
            <v>#N/A</v>
          </cell>
          <cell r="D8" t="e">
            <v>#N/A</v>
          </cell>
          <cell r="E8" t="e">
            <v>#N/A</v>
          </cell>
          <cell r="F8">
            <v>1</v>
          </cell>
          <cell r="G8">
            <v>0</v>
          </cell>
          <cell r="H8">
            <v>0.1225</v>
          </cell>
          <cell r="I8">
            <v>5.2499999999999998E-2</v>
          </cell>
          <cell r="K8" t="e">
            <v>#N/A</v>
          </cell>
          <cell r="L8" t="e">
            <v>#N/A</v>
          </cell>
          <cell r="M8" t="e">
            <v>#N/A</v>
          </cell>
          <cell r="Q8">
            <v>0</v>
          </cell>
          <cell r="R8">
            <v>0</v>
          </cell>
          <cell r="S8">
            <v>0</v>
          </cell>
          <cell r="U8">
            <v>0</v>
          </cell>
        </row>
        <row r="9">
          <cell r="A9">
            <v>2</v>
          </cell>
          <cell r="B9" t="str">
            <v>SO Exit Capacity</v>
          </cell>
        </row>
        <row r="10">
          <cell r="A10" t="str">
            <v>a</v>
          </cell>
          <cell r="B10" t="str">
            <v>Incremental Exit Capacity Investment</v>
          </cell>
          <cell r="C10" t="e">
            <v>#N/A</v>
          </cell>
          <cell r="D10" t="e">
            <v>#N/A</v>
          </cell>
          <cell r="E10" t="e">
            <v>#N/A</v>
          </cell>
          <cell r="F10" t="e">
            <v>#N/A</v>
          </cell>
          <cell r="G10" t="e">
            <v>#N/A</v>
          </cell>
          <cell r="H10">
            <v>10</v>
          </cell>
          <cell r="I10">
            <v>-2.5</v>
          </cell>
          <cell r="K10">
            <v>41.175000000000004</v>
          </cell>
          <cell r="L10">
            <v>-42.800000000000004</v>
          </cell>
          <cell r="M10">
            <v>-1.625</v>
          </cell>
          <cell r="Q10">
            <v>0</v>
          </cell>
          <cell r="R10">
            <v>0</v>
          </cell>
          <cell r="S10">
            <v>0</v>
          </cell>
          <cell r="U10">
            <v>0.97500000000000009</v>
          </cell>
        </row>
        <row r="11">
          <cell r="A11" t="str">
            <v>b</v>
          </cell>
          <cell r="B11" t="str">
            <v>Interruptible Discounts</v>
          </cell>
          <cell r="C11">
            <v>40.200000000000003</v>
          </cell>
          <cell r="D11">
            <v>33.5</v>
          </cell>
          <cell r="E11">
            <v>-6.7000000000000028</v>
          </cell>
          <cell r="F11">
            <v>0.25</v>
          </cell>
          <cell r="G11">
            <v>0.75</v>
          </cell>
          <cell r="H11">
            <v>0</v>
          </cell>
          <cell r="I11">
            <v>0</v>
          </cell>
          <cell r="K11">
            <v>0</v>
          </cell>
          <cell r="L11">
            <v>0</v>
          </cell>
          <cell r="M11">
            <v>0</v>
          </cell>
          <cell r="O11">
            <v>40.200000000000003</v>
          </cell>
          <cell r="P11">
            <v>-40.200000000000003</v>
          </cell>
          <cell r="Q11">
            <v>0</v>
          </cell>
          <cell r="R11">
            <v>0</v>
          </cell>
          <cell r="S11">
            <v>0</v>
          </cell>
          <cell r="V11" t="str">
            <v>Reg Opex treated as -ve income in Fin A/C's</v>
          </cell>
        </row>
        <row r="12">
          <cell r="A12" t="str">
            <v>c</v>
          </cell>
          <cell r="B12" t="str">
            <v>Interruption(incl LDZ) &gt;15days</v>
          </cell>
          <cell r="C12">
            <v>2.6</v>
          </cell>
          <cell r="D12">
            <v>2.8</v>
          </cell>
          <cell r="E12">
            <v>0.2</v>
          </cell>
          <cell r="F12">
            <v>0.25</v>
          </cell>
          <cell r="G12">
            <v>0.75</v>
          </cell>
          <cell r="H12">
            <v>0</v>
          </cell>
          <cell r="I12">
            <v>0</v>
          </cell>
          <cell r="K12">
            <v>0</v>
          </cell>
          <cell r="L12">
            <v>0</v>
          </cell>
          <cell r="M12">
            <v>0</v>
          </cell>
          <cell r="O12">
            <v>0</v>
          </cell>
          <cell r="P12">
            <v>-2.6</v>
          </cell>
          <cell r="Q12">
            <v>-2.6</v>
          </cell>
          <cell r="R12">
            <v>0</v>
          </cell>
          <cell r="S12">
            <v>-2.6</v>
          </cell>
          <cell r="V12" t="str">
            <v>Reg Opex treated as -ve income in Fin A/C's</v>
          </cell>
        </row>
        <row r="13">
          <cell r="A13" t="str">
            <v>d</v>
          </cell>
          <cell r="B13" t="str">
            <v>Constrained LNG</v>
          </cell>
          <cell r="C13">
            <v>6.6</v>
          </cell>
          <cell r="D13">
            <v>5.9</v>
          </cell>
          <cell r="E13">
            <v>-0.69999999999999929</v>
          </cell>
          <cell r="F13">
            <v>1</v>
          </cell>
          <cell r="G13">
            <v>0</v>
          </cell>
          <cell r="H13" t="str">
            <v>unlimited</v>
          </cell>
          <cell r="I13" t="str">
            <v>unlimited</v>
          </cell>
          <cell r="K13">
            <v>5.9</v>
          </cell>
          <cell r="L13">
            <v>-6.6</v>
          </cell>
          <cell r="M13">
            <v>-0.69999999999999929</v>
          </cell>
          <cell r="O13">
            <v>5.9</v>
          </cell>
          <cell r="P13">
            <v>0</v>
          </cell>
          <cell r="Q13">
            <v>5.9</v>
          </cell>
          <cell r="R13">
            <v>-6.6</v>
          </cell>
          <cell r="S13">
            <v>-0.69999999999999929</v>
          </cell>
          <cell r="T13" t="str">
            <v xml:space="preserve"> </v>
          </cell>
          <cell r="U13">
            <v>0</v>
          </cell>
          <cell r="V13" t="str">
            <v>Reg &amp; Financial Opex treated the same</v>
          </cell>
        </row>
        <row r="14">
          <cell r="C14">
            <v>49.400000000000006</v>
          </cell>
          <cell r="D14">
            <v>42.199999999999996</v>
          </cell>
          <cell r="E14">
            <v>-7.200000000000002</v>
          </cell>
          <cell r="K14">
            <v>47.075000000000003</v>
          </cell>
          <cell r="L14">
            <v>-49.400000000000006</v>
          </cell>
          <cell r="M14">
            <v>-2.3249999999999993</v>
          </cell>
          <cell r="O14">
            <v>46.1</v>
          </cell>
          <cell r="P14">
            <v>-42.800000000000004</v>
          </cell>
          <cell r="Q14">
            <v>3.3000000000000003</v>
          </cell>
          <cell r="R14">
            <v>-6.6</v>
          </cell>
          <cell r="S14">
            <v>-3.2999999999999994</v>
          </cell>
          <cell r="U14">
            <v>0.97500000000000009</v>
          </cell>
        </row>
        <row r="15">
          <cell r="A15">
            <v>3</v>
          </cell>
          <cell r="B15" t="str">
            <v>SO Capacity Buybacks</v>
          </cell>
          <cell r="C15">
            <v>50.2</v>
          </cell>
          <cell r="D15">
            <v>35</v>
          </cell>
          <cell r="E15">
            <v>-15.200000000000003</v>
          </cell>
          <cell r="F15">
            <v>0.35</v>
          </cell>
          <cell r="G15">
            <v>0.65</v>
          </cell>
          <cell r="H15">
            <v>30</v>
          </cell>
          <cell r="I15">
            <v>-12.5</v>
          </cell>
          <cell r="K15">
            <v>44.88</v>
          </cell>
          <cell r="L15">
            <v>-50.2</v>
          </cell>
          <cell r="M15">
            <v>-5.32</v>
          </cell>
          <cell r="O15" t="str">
            <v>Through Neutrality</v>
          </cell>
          <cell r="P15">
            <v>0</v>
          </cell>
          <cell r="Q15">
            <v>0</v>
          </cell>
          <cell r="R15">
            <v>0</v>
          </cell>
          <cell r="S15">
            <v>0</v>
          </cell>
          <cell r="U15">
            <v>-5.32</v>
          </cell>
          <cell r="V15" t="str">
            <v>Neutrality assumed to continue</v>
          </cell>
        </row>
        <row r="16">
          <cell r="A16">
            <v>4</v>
          </cell>
          <cell r="B16" t="str">
            <v>SO Residual Gas Balancing</v>
          </cell>
          <cell r="C16">
            <v>-0.8</v>
          </cell>
          <cell r="D16">
            <v>0</v>
          </cell>
          <cell r="E16">
            <v>0.8</v>
          </cell>
          <cell r="F16">
            <v>0</v>
          </cell>
          <cell r="G16">
            <v>0</v>
          </cell>
          <cell r="H16">
            <v>3.5</v>
          </cell>
          <cell r="I16">
            <v>-3.5</v>
          </cell>
          <cell r="K16">
            <v>0</v>
          </cell>
          <cell r="L16">
            <v>0.8</v>
          </cell>
          <cell r="M16">
            <v>0.8</v>
          </cell>
          <cell r="O16">
            <v>0</v>
          </cell>
          <cell r="P16">
            <v>0</v>
          </cell>
          <cell r="Q16">
            <v>0</v>
          </cell>
          <cell r="R16">
            <v>0</v>
          </cell>
          <cell r="S16">
            <v>0</v>
          </cell>
          <cell r="U16">
            <v>0.8</v>
          </cell>
        </row>
        <row r="17">
          <cell r="A17">
            <v>5</v>
          </cell>
          <cell r="B17" t="str">
            <v>SO System Balancing - Gas Costs</v>
          </cell>
          <cell r="C17">
            <v>71.998000000000005</v>
          </cell>
          <cell r="D17">
            <v>59.5</v>
          </cell>
          <cell r="E17">
            <v>-12.498000000000005</v>
          </cell>
          <cell r="F17">
            <v>0.2</v>
          </cell>
          <cell r="G17">
            <v>0.8</v>
          </cell>
          <cell r="H17">
            <v>4</v>
          </cell>
          <cell r="I17">
            <v>-3</v>
          </cell>
          <cell r="K17">
            <v>69.498400000000004</v>
          </cell>
          <cell r="L17">
            <v>-71.998000000000005</v>
          </cell>
          <cell r="M17">
            <v>-2.4996000000000009</v>
          </cell>
          <cell r="O17">
            <v>65.400000000000006</v>
          </cell>
          <cell r="P17">
            <v>0</v>
          </cell>
          <cell r="Q17">
            <v>65.400000000000006</v>
          </cell>
          <cell r="R17">
            <v>-71.998000000000005</v>
          </cell>
          <cell r="S17">
            <v>-6.597999999999999</v>
          </cell>
          <cell r="U17">
            <v>4.098399999999998</v>
          </cell>
          <cell r="V17" t="str">
            <v>Pricing proposals based on incentive performance</v>
          </cell>
        </row>
        <row r="18">
          <cell r="A18">
            <v>6</v>
          </cell>
          <cell r="B18" t="str">
            <v>SO System Balancing - Reserves (Op Margins)</v>
          </cell>
          <cell r="C18">
            <v>16.2</v>
          </cell>
          <cell r="D18">
            <v>16.8</v>
          </cell>
          <cell r="E18">
            <v>0.60000000000000142</v>
          </cell>
          <cell r="F18">
            <v>1</v>
          </cell>
          <cell r="G18">
            <v>0</v>
          </cell>
          <cell r="H18" t="str">
            <v>unlimited</v>
          </cell>
          <cell r="I18" t="str">
            <v>unlimited</v>
          </cell>
          <cell r="K18">
            <v>16.8</v>
          </cell>
          <cell r="L18">
            <v>-16.2</v>
          </cell>
          <cell r="M18">
            <v>0.60000000000000142</v>
          </cell>
          <cell r="O18">
            <v>16.8</v>
          </cell>
          <cell r="P18">
            <v>0</v>
          </cell>
          <cell r="Q18">
            <v>16.8</v>
          </cell>
          <cell r="R18">
            <v>-16.2</v>
          </cell>
          <cell r="S18">
            <v>0.60000000000000142</v>
          </cell>
          <cell r="U18">
            <v>0</v>
          </cell>
          <cell r="V18" t="str">
            <v>No cost pass-through therefore no K impact</v>
          </cell>
        </row>
        <row r="19">
          <cell r="A19">
            <v>7</v>
          </cell>
          <cell r="B19" t="str">
            <v>SO Internal Costs</v>
          </cell>
        </row>
        <row r="20">
          <cell r="B20" t="str">
            <v>Direct</v>
          </cell>
          <cell r="C20">
            <v>17.045400000000008</v>
          </cell>
          <cell r="D20">
            <v>17.902783620000008</v>
          </cell>
          <cell r="E20">
            <v>0.85738362000000023</v>
          </cell>
          <cell r="F20">
            <v>0.35</v>
          </cell>
          <cell r="G20">
            <v>0.65</v>
          </cell>
          <cell r="H20" t="str">
            <v>unlimited</v>
          </cell>
          <cell r="I20" t="str">
            <v>unlimited</v>
          </cell>
          <cell r="K20">
            <v>17.345484267000007</v>
          </cell>
          <cell r="L20">
            <v>-17.045400000000008</v>
          </cell>
          <cell r="M20">
            <v>0.30008426699999902</v>
          </cell>
          <cell r="O20">
            <v>17.345484267000007</v>
          </cell>
          <cell r="P20">
            <v>0</v>
          </cell>
          <cell r="Q20">
            <v>17.345484267000007</v>
          </cell>
          <cell r="R20">
            <v>-17.045400000000008</v>
          </cell>
          <cell r="S20">
            <v>0.30008426699999902</v>
          </cell>
          <cell r="U20">
            <v>0</v>
          </cell>
        </row>
        <row r="21">
          <cell r="B21" t="str">
            <v>TM Recharges*</v>
          </cell>
          <cell r="C21">
            <v>12.4</v>
          </cell>
          <cell r="D21">
            <v>7.9822799999999994</v>
          </cell>
          <cell r="E21">
            <v>-4.417720000000001</v>
          </cell>
          <cell r="F21">
            <v>0.35</v>
          </cell>
          <cell r="G21">
            <v>0.65</v>
          </cell>
          <cell r="H21" t="str">
            <v>unlimited</v>
          </cell>
          <cell r="I21" t="str">
            <v>unlimited</v>
          </cell>
          <cell r="K21">
            <v>10.853797999999999</v>
          </cell>
          <cell r="L21">
            <v>-12.4</v>
          </cell>
          <cell r="M21">
            <v>-1.546202000000001</v>
          </cell>
          <cell r="O21">
            <v>10.853797999999999</v>
          </cell>
          <cell r="P21">
            <v>0</v>
          </cell>
          <cell r="Q21">
            <v>10.853797999999999</v>
          </cell>
          <cell r="R21">
            <v>-12.4</v>
          </cell>
          <cell r="S21">
            <v>-1.546202000000001</v>
          </cell>
          <cell r="U21">
            <v>0</v>
          </cell>
        </row>
        <row r="22">
          <cell r="B22" t="str">
            <v>Depreciation</v>
          </cell>
          <cell r="C22">
            <v>4.4000000000000004</v>
          </cell>
          <cell r="D22">
            <v>4.4112600000000004</v>
          </cell>
          <cell r="E22">
            <v>1.1260000000000048E-2</v>
          </cell>
          <cell r="F22">
            <v>0.35</v>
          </cell>
          <cell r="G22">
            <v>0.65</v>
          </cell>
          <cell r="H22" t="str">
            <v>unlimited</v>
          </cell>
          <cell r="I22" t="str">
            <v>unlimited</v>
          </cell>
          <cell r="K22">
            <v>4.4039410000000005</v>
          </cell>
          <cell r="L22">
            <v>-4.4000000000000004</v>
          </cell>
          <cell r="M22">
            <v>3.9410000000001943E-3</v>
          </cell>
          <cell r="O22">
            <v>4.4039410000000005</v>
          </cell>
          <cell r="P22">
            <v>0</v>
          </cell>
          <cell r="Q22">
            <v>4.4039410000000005</v>
          </cell>
          <cell r="R22">
            <v>-4.4000000000000004</v>
          </cell>
          <cell r="S22">
            <v>3.9410000000001943E-3</v>
          </cell>
          <cell r="U22">
            <v>0</v>
          </cell>
        </row>
        <row r="23">
          <cell r="B23" t="str">
            <v>Rate of Return</v>
          </cell>
          <cell r="C23">
            <v>1.3</v>
          </cell>
          <cell r="D23">
            <v>1.2603599999999999</v>
          </cell>
          <cell r="E23">
            <v>-3.964000000000012E-2</v>
          </cell>
          <cell r="F23">
            <v>0.35</v>
          </cell>
          <cell r="G23">
            <v>0.65</v>
          </cell>
          <cell r="H23" t="str">
            <v>unlimited</v>
          </cell>
          <cell r="I23" t="str">
            <v>unlimited</v>
          </cell>
          <cell r="K23">
            <v>1.2861260000000001</v>
          </cell>
          <cell r="L23">
            <v>-1.3</v>
          </cell>
          <cell r="M23">
            <v>-1.3873999999999942E-2</v>
          </cell>
          <cell r="O23">
            <v>1.2861260000000001</v>
          </cell>
          <cell r="P23">
            <v>0</v>
          </cell>
          <cell r="Q23">
            <v>1.2861260000000001</v>
          </cell>
          <cell r="R23">
            <v>-1.3</v>
          </cell>
          <cell r="S23">
            <v>-1.3873999999999942E-2</v>
          </cell>
          <cell r="U23">
            <v>0</v>
          </cell>
        </row>
        <row r="24">
          <cell r="C24">
            <v>35.145400000000002</v>
          </cell>
          <cell r="D24">
            <v>31.556683620000008</v>
          </cell>
          <cell r="E24">
            <v>-3.5887163799999939</v>
          </cell>
          <cell r="F24">
            <v>0.35</v>
          </cell>
          <cell r="G24">
            <v>0.65</v>
          </cell>
          <cell r="H24" t="str">
            <v>unlimited</v>
          </cell>
          <cell r="I24" t="str">
            <v>unlimited</v>
          </cell>
          <cell r="K24">
            <v>33.889349267000014</v>
          </cell>
          <cell r="L24">
            <v>-35.145400000000002</v>
          </cell>
          <cell r="M24">
            <v>-1.2560507329999879</v>
          </cell>
          <cell r="O24">
            <v>33.889349267000014</v>
          </cell>
          <cell r="P24">
            <v>0</v>
          </cell>
          <cell r="Q24">
            <v>33.889349267000014</v>
          </cell>
          <cell r="R24">
            <v>-35.145400000000002</v>
          </cell>
          <cell r="S24">
            <v>-1.2560507329999879</v>
          </cell>
          <cell r="U24">
            <v>0</v>
          </cell>
          <cell r="V24" t="str">
            <v>Pricing proposals based on incentive performance</v>
          </cell>
        </row>
        <row r="26">
          <cell r="B26" t="str">
            <v xml:space="preserve">Volume Impact (PC70, St Fergus Compression) </v>
          </cell>
          <cell r="Q26">
            <v>-11.1</v>
          </cell>
          <cell r="U26">
            <v>11.1</v>
          </cell>
        </row>
        <row r="27">
          <cell r="G27" t="str">
            <v xml:space="preserve">  </v>
          </cell>
        </row>
        <row r="28">
          <cell r="B28" t="str">
            <v>Transco SO Incentives</v>
          </cell>
          <cell r="C28">
            <v>222.14340000000001</v>
          </cell>
          <cell r="D28">
            <v>185.05668362</v>
          </cell>
          <cell r="E28">
            <v>-37.086716380000013</v>
          </cell>
          <cell r="F28" t="str">
            <v xml:space="preserve"> </v>
          </cell>
          <cell r="K28">
            <v>212.14274926700006</v>
          </cell>
          <cell r="L28">
            <v>-222.14340000000001</v>
          </cell>
          <cell r="M28">
            <v>-10.000650732999999</v>
          </cell>
          <cell r="O28">
            <v>162.18934926700004</v>
          </cell>
          <cell r="P28">
            <v>-42.800000000000004</v>
          </cell>
          <cell r="Q28">
            <v>108.28934926700001</v>
          </cell>
          <cell r="R28">
            <v>-129.94340000000003</v>
          </cell>
          <cell r="S28">
            <v>-10.554050732999999</v>
          </cell>
          <cell r="U28">
            <v>0</v>
          </cell>
        </row>
        <row r="29">
          <cell r="B29" t="str">
            <v>Non NT&amp;T Recharges into SO*</v>
          </cell>
          <cell r="C29">
            <v>12.4</v>
          </cell>
          <cell r="D29">
            <v>7.9822799999999994</v>
          </cell>
          <cell r="E29">
            <v>-4.417720000000001</v>
          </cell>
          <cell r="K29">
            <v>10.853797999999999</v>
          </cell>
          <cell r="L29">
            <v>-12.4</v>
          </cell>
          <cell r="M29">
            <v>-1.546202000000001</v>
          </cell>
          <cell r="O29">
            <v>0</v>
          </cell>
          <cell r="P29">
            <v>0</v>
          </cell>
          <cell r="Q29">
            <v>10.853797999999999</v>
          </cell>
          <cell r="R29">
            <v>-12.4</v>
          </cell>
          <cell r="S29">
            <v>-1.546202000000001</v>
          </cell>
          <cell r="U29">
            <v>0</v>
          </cell>
        </row>
        <row r="30">
          <cell r="B30" t="str">
            <v>NT&amp;T Impact</v>
          </cell>
          <cell r="C30">
            <v>209.74340000000001</v>
          </cell>
          <cell r="D30">
            <v>177.07440362</v>
          </cell>
          <cell r="E30">
            <v>-32.66899638000001</v>
          </cell>
          <cell r="K30">
            <v>201.28895126700004</v>
          </cell>
          <cell r="L30">
            <v>-209.74340000000001</v>
          </cell>
          <cell r="M30">
            <v>-8.4544487329999978</v>
          </cell>
          <cell r="O30">
            <v>162.18934926700004</v>
          </cell>
          <cell r="P30">
            <v>-42.800000000000004</v>
          </cell>
          <cell r="Q30">
            <v>97.435551267000008</v>
          </cell>
          <cell r="R30">
            <v>-117.54340000000002</v>
          </cell>
          <cell r="S30">
            <v>-9.0078487329999977</v>
          </cell>
          <cell r="U30">
            <v>11.653399999999998</v>
          </cell>
        </row>
        <row r="31">
          <cell r="B31" t="str">
            <v>*NB presumes Ofgem allows increased SO recharges</v>
          </cell>
        </row>
        <row r="33">
          <cell r="B33" t="str">
            <v>LDZ System Balancing - Gas Costs</v>
          </cell>
          <cell r="C33">
            <v>52.5</v>
          </cell>
          <cell r="D33">
            <v>46</v>
          </cell>
          <cell r="E33">
            <v>-6.5</v>
          </cell>
          <cell r="F33">
            <v>1</v>
          </cell>
          <cell r="G33">
            <v>0</v>
          </cell>
          <cell r="H33" t="str">
            <v>unlimited</v>
          </cell>
          <cell r="I33" t="str">
            <v>unlimited</v>
          </cell>
          <cell r="K33">
            <v>46</v>
          </cell>
          <cell r="L33">
            <v>-52.5</v>
          </cell>
          <cell r="M33">
            <v>-6.5</v>
          </cell>
          <cell r="O33">
            <v>46</v>
          </cell>
          <cell r="P33">
            <v>0</v>
          </cell>
          <cell r="Q33">
            <v>46</v>
          </cell>
          <cell r="R33">
            <v>-52.5</v>
          </cell>
          <cell r="S33">
            <v>-6.5</v>
          </cell>
          <cell r="U33">
            <v>0</v>
          </cell>
          <cell r="V33" t="str">
            <v>Pricing proposals based on incentive performance?</v>
          </cell>
        </row>
      </sheetData>
      <sheetData sheetId="8"/>
      <sheetData sheetId="9"/>
      <sheetData sheetId="10" refreshError="1">
        <row r="1">
          <cell r="A1" t="str">
            <v xml:space="preserve">Level 1 - Trading &amp; Capacity Buy-backs </v>
          </cell>
          <cell r="L1" t="str">
            <v>Month Ended 31 May 2002</v>
          </cell>
        </row>
        <row r="23">
          <cell r="A23" t="str">
            <v>The chart illustrates both the total buy-back days to date and the forecast buy-back costs</v>
          </cell>
          <cell r="K23" t="str">
            <v>The chart illustrates the Gross buyback cover from entering into Forward and Option buy-back contracts</v>
          </cell>
        </row>
        <row r="27">
          <cell r="B27" t="str">
            <v>Summer Forecast Position including forward/option cover</v>
          </cell>
        </row>
        <row r="29">
          <cell r="B29" t="str">
            <v>Forecast Exposure (excluding forwards &amp; options)</v>
          </cell>
          <cell r="G29" t="str">
            <v>Forwards</v>
          </cell>
          <cell r="H29" t="str">
            <v>Options</v>
          </cell>
          <cell r="I29" t="str">
            <v>Exposure Covered</v>
          </cell>
          <cell r="J29" t="str">
            <v>Forwards</v>
          </cell>
          <cell r="K29" t="str">
            <v>Options</v>
          </cell>
          <cell r="L29" t="str">
            <v>Fwd &amp; Option</v>
          </cell>
          <cell r="M29" t="str">
            <v>Exposure Uncovered</v>
          </cell>
        </row>
        <row r="30">
          <cell r="F30" t="str">
            <v>Fin Risk</v>
          </cell>
          <cell r="G30" t="str">
            <v>Cover/day</v>
          </cell>
          <cell r="H30" t="str">
            <v>Cover/day</v>
          </cell>
          <cell r="I30" t="str">
            <v>Fwd &amp; Opt</v>
          </cell>
          <cell r="J30" t="str">
            <v>Cost</v>
          </cell>
          <cell r="K30" t="str">
            <v>Cost</v>
          </cell>
          <cell r="L30" t="str">
            <v>Cost</v>
          </cell>
          <cell r="M30" t="str">
            <v>Fwd &amp; Opt</v>
          </cell>
        </row>
        <row r="31">
          <cell r="D31" t="str">
            <v>Buyback</v>
          </cell>
          <cell r="F31" t="str">
            <v xml:space="preserve"> @0.2004 p/kWh</v>
          </cell>
          <cell r="G31" t="str">
            <v>all Month</v>
          </cell>
          <cell r="H31" t="str">
            <v>max 5days</v>
          </cell>
          <cell r="I31" t="str">
            <v>Max Daily</v>
          </cell>
          <cell r="J31" t="str">
            <v>of Cover</v>
          </cell>
          <cell r="K31" t="str">
            <v>of Cover</v>
          </cell>
          <cell r="L31" t="str">
            <v>of Cover</v>
          </cell>
          <cell r="M31" t="str">
            <v>Max Daily</v>
          </cell>
        </row>
        <row r="32">
          <cell r="C32" t="str">
            <v>GWh</v>
          </cell>
          <cell r="D32" t="str">
            <v>Days</v>
          </cell>
          <cell r="E32" t="str">
            <v xml:space="preserve"> GWh/d</v>
          </cell>
          <cell r="F32" t="str">
            <v>£m</v>
          </cell>
          <cell r="G32" t="str">
            <v>GWh/d</v>
          </cell>
          <cell r="H32" t="str">
            <v>GWh/d</v>
          </cell>
          <cell r="I32" t="str">
            <v>% Cover</v>
          </cell>
          <cell r="J32" t="str">
            <v>£m</v>
          </cell>
          <cell r="K32" t="str">
            <v>£m</v>
          </cell>
          <cell r="L32" t="str">
            <v>£m</v>
          </cell>
          <cell r="M32" t="str">
            <v>% Uncover</v>
          </cell>
        </row>
        <row r="33">
          <cell r="B33" t="str">
            <v>May</v>
          </cell>
          <cell r="C33">
            <v>3433</v>
          </cell>
          <cell r="D33">
            <v>11</v>
          </cell>
          <cell r="E33">
            <v>311</v>
          </cell>
          <cell r="F33">
            <v>5.4870000000000001</v>
          </cell>
          <cell r="G33">
            <v>26</v>
          </cell>
          <cell r="H33">
            <v>54</v>
          </cell>
          <cell r="I33">
            <v>0.2</v>
          </cell>
          <cell r="J33">
            <v>0.32366499999999998</v>
          </cell>
          <cell r="K33">
            <v>0.194582</v>
          </cell>
          <cell r="L33">
            <v>0.51824700000000001</v>
          </cell>
          <cell r="M33">
            <v>0.8</v>
          </cell>
        </row>
        <row r="34">
          <cell r="B34" t="str">
            <v>June</v>
          </cell>
          <cell r="C34">
            <v>3993</v>
          </cell>
          <cell r="D34">
            <v>10</v>
          </cell>
          <cell r="E34">
            <v>399</v>
          </cell>
          <cell r="F34">
            <v>6.4020000000000001</v>
          </cell>
          <cell r="G34">
            <v>76.3</v>
          </cell>
          <cell r="H34">
            <v>39</v>
          </cell>
          <cell r="I34">
            <v>0.3</v>
          </cell>
          <cell r="J34">
            <v>1.011282</v>
          </cell>
          <cell r="K34">
            <v>0.30925999999999998</v>
          </cell>
          <cell r="L34">
            <v>1.3205420000000001</v>
          </cell>
          <cell r="M34">
            <v>0.7</v>
          </cell>
        </row>
        <row r="35">
          <cell r="B35" t="str">
            <v>July</v>
          </cell>
          <cell r="C35">
            <v>11918</v>
          </cell>
          <cell r="D35">
            <v>22</v>
          </cell>
          <cell r="E35">
            <v>542</v>
          </cell>
          <cell r="F35">
            <v>19.106999999999999</v>
          </cell>
          <cell r="G35">
            <v>69.099999999999994</v>
          </cell>
          <cell r="H35">
            <v>53</v>
          </cell>
          <cell r="I35">
            <v>0.19</v>
          </cell>
          <cell r="J35">
            <v>1.144139</v>
          </cell>
          <cell r="K35">
            <v>0.45178999999999997</v>
          </cell>
          <cell r="L35">
            <v>1.5959289999999999</v>
          </cell>
          <cell r="M35">
            <v>0.81</v>
          </cell>
        </row>
        <row r="36">
          <cell r="B36" t="str">
            <v>Aug</v>
          </cell>
          <cell r="C36">
            <v>9406</v>
          </cell>
          <cell r="D36">
            <v>16</v>
          </cell>
          <cell r="E36">
            <v>588</v>
          </cell>
          <cell r="F36">
            <v>15.079000000000001</v>
          </cell>
          <cell r="G36">
            <v>75.099999999999994</v>
          </cell>
          <cell r="H36">
            <v>50</v>
          </cell>
          <cell r="I36">
            <v>0.19</v>
          </cell>
          <cell r="J36">
            <v>1.0916190000000001</v>
          </cell>
          <cell r="K36">
            <v>0.37285999999999997</v>
          </cell>
          <cell r="L36">
            <v>1.4644790000000001</v>
          </cell>
          <cell r="M36">
            <v>0.81</v>
          </cell>
        </row>
        <row r="37">
          <cell r="B37" t="str">
            <v>Sept</v>
          </cell>
          <cell r="C37">
            <v>3830</v>
          </cell>
          <cell r="D37">
            <v>10</v>
          </cell>
          <cell r="E37">
            <v>383</v>
          </cell>
          <cell r="F37">
            <v>6.14</v>
          </cell>
          <cell r="G37">
            <v>19</v>
          </cell>
          <cell r="H37">
            <v>55.5</v>
          </cell>
          <cell r="I37">
            <v>0.15</v>
          </cell>
          <cell r="J37">
            <v>0.21293700000000002</v>
          </cell>
          <cell r="K37">
            <v>0.37591000000000002</v>
          </cell>
          <cell r="L37">
            <v>0.58884700000000001</v>
          </cell>
          <cell r="M37">
            <v>0.85</v>
          </cell>
        </row>
        <row r="38">
          <cell r="B38" t="str">
            <v>Summer</v>
          </cell>
          <cell r="C38">
            <v>32580</v>
          </cell>
          <cell r="D38">
            <v>69</v>
          </cell>
          <cell r="E38">
            <v>472.17391304347825</v>
          </cell>
          <cell r="F38">
            <v>52.215000000000003</v>
          </cell>
          <cell r="H38" t="str">
            <v xml:space="preserve"> </v>
          </cell>
          <cell r="I38" t="str">
            <v xml:space="preserve"> </v>
          </cell>
          <cell r="J38">
            <v>3.7836420000000004</v>
          </cell>
          <cell r="K38">
            <v>1.704402</v>
          </cell>
          <cell r="L38">
            <v>5.4880440000000004</v>
          </cell>
          <cell r="M38" t="str">
            <v xml:space="preserve"> </v>
          </cell>
        </row>
        <row r="39">
          <cell r="C39" t="str">
            <v xml:space="preserve"> </v>
          </cell>
        </row>
        <row r="40">
          <cell r="B40" t="str">
            <v>The forwards and options taken to date have reduced the range of potential total buyback costs</v>
          </cell>
        </row>
        <row r="41">
          <cell r="B41" t="str">
            <v xml:space="preserve">for the year from £13.8m to £11.2m. They have also reduced the total expected buyback cost </v>
          </cell>
        </row>
        <row r="42">
          <cell r="B42" t="str">
            <v>by £2.2m as they have been procured at costs under the expected prompt buyback cost.</v>
          </cell>
        </row>
      </sheetData>
      <sheetData sheetId="11" refreshError="1">
        <row r="1">
          <cell r="A1" t="str">
            <v>Level 1 - Shrinkage Analysis &amp; Forecast</v>
          </cell>
          <cell r="U1" t="str">
            <v>Month Ended 31 May 2002</v>
          </cell>
        </row>
        <row r="3">
          <cell r="O3" t="str">
            <v>NT&amp;T Shrinkage Budget Performance Summary Table</v>
          </cell>
        </row>
        <row r="5">
          <cell r="P5" t="str">
            <v>Month</v>
          </cell>
          <cell r="R5" t="str">
            <v>YTD</v>
          </cell>
          <cell r="T5" t="str">
            <v>YEP</v>
          </cell>
        </row>
        <row r="6">
          <cell r="P6" t="str">
            <v>GWh</v>
          </cell>
          <cell r="Q6" t="str">
            <v>£m</v>
          </cell>
          <cell r="R6" t="str">
            <v>GWh</v>
          </cell>
          <cell r="S6" t="str">
            <v>£m</v>
          </cell>
          <cell r="T6" t="str">
            <v>GWh</v>
          </cell>
          <cell r="U6" t="str">
            <v>£m</v>
          </cell>
        </row>
        <row r="7">
          <cell r="O7" t="str">
            <v>Budget</v>
          </cell>
          <cell r="P7">
            <v>545.04166599587074</v>
          </cell>
          <cell r="Q7">
            <v>5.0158923195658147</v>
          </cell>
          <cell r="R7">
            <v>1204.5165338558979</v>
          </cell>
          <cell r="S7">
            <v>11.031919715901994</v>
          </cell>
          <cell r="T7">
            <v>8276.8193716520382</v>
          </cell>
          <cell r="U7">
            <v>70.236565704165329</v>
          </cell>
        </row>
        <row r="8">
          <cell r="O8" t="str">
            <v>Actual</v>
          </cell>
          <cell r="P8">
            <v>835.4615575555556</v>
          </cell>
          <cell r="Q8">
            <v>6.599316412998637</v>
          </cell>
          <cell r="R8">
            <v>1575.3411801666668</v>
          </cell>
          <cell r="S8">
            <v>13.33395643168347</v>
          </cell>
          <cell r="T8">
            <v>8865.4488699352914</v>
          </cell>
          <cell r="U8">
            <v>72.257558338798475</v>
          </cell>
        </row>
        <row r="9">
          <cell r="O9" t="str">
            <v>Variance</v>
          </cell>
          <cell r="P9">
            <v>-290.41989155968486</v>
          </cell>
          <cell r="Q9">
            <v>-1.5834240934328223</v>
          </cell>
          <cell r="R9">
            <v>-370.82464631076891</v>
          </cell>
          <cell r="S9">
            <v>-2.3020367157814761</v>
          </cell>
          <cell r="T9">
            <v>-588.62949828325327</v>
          </cell>
          <cell r="U9">
            <v>-2.0209926346331457</v>
          </cell>
        </row>
        <row r="10">
          <cell r="O10" t="str">
            <v>Variance Analysis</v>
          </cell>
        </row>
        <row r="11">
          <cell r="O11" t="str">
            <v>Compressor Fuel</v>
          </cell>
          <cell r="P11">
            <v>-180.77542756362885</v>
          </cell>
          <cell r="Q11">
            <v>-1.4290690748151118</v>
          </cell>
          <cell r="R11">
            <v>-237.12589555118458</v>
          </cell>
          <cell r="S11">
            <v>-1.8745317808791346</v>
          </cell>
          <cell r="T11">
            <v>-353.33924505481252</v>
          </cell>
          <cell r="U11">
            <v>-2.6004187160488552</v>
          </cell>
        </row>
        <row r="12">
          <cell r="O12" t="str">
            <v>Unbilled Energy</v>
          </cell>
          <cell r="P12">
            <v>12.406796</v>
          </cell>
          <cell r="Q12">
            <v>9.8078420945231684E-2</v>
          </cell>
          <cell r="R12">
            <v>32.177473999999997</v>
          </cell>
          <cell r="S12">
            <v>0.25436993079649639</v>
          </cell>
          <cell r="T12">
            <v>130.44802500868167</v>
          </cell>
          <cell r="U12">
            <v>0.97267724685613444</v>
          </cell>
        </row>
        <row r="13">
          <cell r="O13" t="str">
            <v>NTS UAG</v>
          </cell>
          <cell r="P13">
            <v>-122.05125999605602</v>
          </cell>
          <cell r="Q13">
            <v>-0.96484175727473076</v>
          </cell>
          <cell r="R13">
            <v>-165.8762247595842</v>
          </cell>
          <cell r="S13">
            <v>-1.3112876359679295</v>
          </cell>
          <cell r="T13">
            <v>-365.73827823712224</v>
          </cell>
          <cell r="U13">
            <v>-2.8574165431068419</v>
          </cell>
        </row>
        <row r="14">
          <cell r="O14" t="str">
            <v>UAG (Meter Errors)</v>
          </cell>
          <cell r="Q14">
            <v>0.30694590564607566</v>
          </cell>
          <cell r="S14">
            <v>-0.25916294404485768</v>
          </cell>
          <cell r="U14">
            <v>-0.29051852</v>
          </cell>
        </row>
        <row r="15">
          <cell r="O15" t="str">
            <v>Contract</v>
          </cell>
          <cell r="Q15">
            <v>0.40998902004420573</v>
          </cell>
          <cell r="S15">
            <v>0.92943275417286264</v>
          </cell>
          <cell r="U15">
            <v>2.6730609010955222</v>
          </cell>
        </row>
        <row r="16">
          <cell r="O16" t="str">
            <v>Electric Compressor</v>
          </cell>
          <cell r="Q16">
            <v>-4.4759983135133803E-3</v>
          </cell>
          <cell r="S16">
            <v>-4.7084322099363182E-2</v>
          </cell>
          <cell r="U16">
            <v>4.4040138375289237E-2</v>
          </cell>
        </row>
        <row r="17">
          <cell r="O17" t="str">
            <v>Other</v>
          </cell>
          <cell r="Q17">
            <v>-5.0609664979717195E-5</v>
          </cell>
          <cell r="S17">
            <v>6.2272822404496608E-3</v>
          </cell>
          <cell r="U17">
            <v>3.7582858195605251E-2</v>
          </cell>
        </row>
        <row r="18">
          <cell r="O18" t="str">
            <v>Total</v>
          </cell>
          <cell r="P18">
            <v>-290.41989155968486</v>
          </cell>
          <cell r="Q18">
            <v>-1.5834240934328223</v>
          </cell>
          <cell r="R18">
            <v>-370.8246463107688</v>
          </cell>
          <cell r="S18">
            <v>-2.3020367157814761</v>
          </cell>
          <cell r="T18">
            <v>-588.62949828325304</v>
          </cell>
          <cell r="U18">
            <v>-2.0209926346331457</v>
          </cell>
        </row>
        <row r="19">
          <cell r="O19" t="str">
            <v>Table Notes:</v>
          </cell>
        </row>
        <row r="21">
          <cell r="O21" t="str">
            <v>1) Month and YTD volumes are as M+2 (Financial Closeout) and as such variances are subject to change upto M+15th (Shrinkage Closeout)</v>
          </cell>
        </row>
        <row r="23">
          <cell r="O23" t="str">
            <v>2) "NTS UAG" denotes UAG volumes uncorrected for meter errors, with execption of NTS Supply points upto M+15th.  "UAG (Meter Errors)" details known Offtake meter errors subject(ed) to financial reconciliation with the Shrinkage account.</v>
          </cell>
        </row>
      </sheetData>
      <sheetData sheetId="12" refreshError="1">
        <row r="1">
          <cell r="A1" t="str">
            <v>Level 1 - Capex Overview &amp; Graphs</v>
          </cell>
        </row>
        <row r="21">
          <cell r="A21" t="str">
            <v>TO - Major pipeline phasing ahead of budget but behind forecast</v>
          </cell>
          <cell r="H21" t="str">
            <v>TO - Active capex management has assisted in deferral to of spend to 2003/4+</v>
          </cell>
        </row>
        <row r="22">
          <cell r="A22" t="str">
            <v>SO - Ulysses hardware delivered in April compared to smooth budget phasing</v>
          </cell>
          <cell r="H22" t="str">
            <v>SO - Shortfall against Ofgem Allowed relates to Ulysses, partially Allowed in</v>
          </cell>
        </row>
        <row r="23">
          <cell r="H23" t="str">
            <v>previous FoC.</v>
          </cell>
        </row>
        <row r="40">
          <cell r="A40" t="str">
            <v>TO ahead of budget mainly due to major pipeline phasing (St F to A, C to MG and W to S)</v>
          </cell>
          <cell r="H40" t="str">
            <v>TO shortfall largely related to new load connections and 2001project slippage</v>
          </cell>
        </row>
        <row r="41">
          <cell r="A41" t="str">
            <v>SO ahead of budget due to hardware phasing on Ulysses</v>
          </cell>
          <cell r="H41" t="str">
            <v>SO shortfall largely Ulysses related</v>
          </cell>
        </row>
        <row r="42">
          <cell r="H42" t="str">
            <v>An active challenge &amp; review is ongoing to identify means of recovery.</v>
          </cell>
        </row>
      </sheetData>
      <sheetData sheetId="13" refreshError="1">
        <row r="1">
          <cell r="A1" t="str">
            <v>Level 1 - Manpower Overview</v>
          </cell>
          <cell r="H1" t="str">
            <v xml:space="preserve"> Month Ended 31st May 2002</v>
          </cell>
        </row>
        <row r="2">
          <cell r="A2" t="str">
            <v>Total</v>
          </cell>
          <cell r="B2" t="str">
            <v>Streamed</v>
          </cell>
          <cell r="C2" t="str">
            <v>Transfers</v>
          </cell>
          <cell r="D2" t="str">
            <v>Seconded</v>
          </cell>
          <cell r="E2" t="str">
            <v>Leavers</v>
          </cell>
          <cell r="F2" t="str">
            <v>New Starters</v>
          </cell>
          <cell r="G2" t="str">
            <v>VR</v>
          </cell>
          <cell r="H2" t="str">
            <v>Other</v>
          </cell>
          <cell r="I2" t="str">
            <v>Actuals</v>
          </cell>
          <cell r="J2" t="str">
            <v>Proposed</v>
          </cell>
        </row>
        <row r="3">
          <cell r="A3" t="str">
            <v>Headcount</v>
          </cell>
          <cell r="B3" t="str">
            <v>31/12/01</v>
          </cell>
          <cell r="C3" t="str">
            <v>In / (Out)</v>
          </cell>
          <cell r="D3" t="str">
            <v>In / (Out)</v>
          </cell>
          <cell r="E3" t="str">
            <v>incl Agency</v>
          </cell>
          <cell r="H3" t="str">
            <v xml:space="preserve"> </v>
          </cell>
          <cell r="I3">
            <v>37407</v>
          </cell>
          <cell r="J3" t="str">
            <v>31/3/03</v>
          </cell>
        </row>
        <row r="4">
          <cell r="A4" t="str">
            <v>Director NT&amp;T</v>
          </cell>
          <cell r="B4">
            <v>1</v>
          </cell>
          <cell r="I4">
            <v>3</v>
          </cell>
          <cell r="J4">
            <v>1</v>
          </cell>
        </row>
        <row r="5">
          <cell r="A5" t="str">
            <v>Asset</v>
          </cell>
          <cell r="B5">
            <v>121</v>
          </cell>
          <cell r="I5">
            <v>106</v>
          </cell>
          <cell r="J5">
            <v>94</v>
          </cell>
        </row>
        <row r="6">
          <cell r="A6" t="str">
            <v>Asset Strategy</v>
          </cell>
          <cell r="B6">
            <v>40</v>
          </cell>
          <cell r="I6">
            <v>43</v>
          </cell>
          <cell r="J6">
            <v>41</v>
          </cell>
        </row>
        <row r="7">
          <cell r="A7" t="str">
            <v>Finance / Commercial</v>
          </cell>
          <cell r="B7">
            <v>76</v>
          </cell>
          <cell r="I7">
            <v>67</v>
          </cell>
          <cell r="J7">
            <v>67</v>
          </cell>
        </row>
        <row r="8">
          <cell r="A8" t="str">
            <v>Regulation</v>
          </cell>
          <cell r="B8">
            <v>29</v>
          </cell>
          <cell r="I8">
            <v>26</v>
          </cell>
          <cell r="J8">
            <v>30</v>
          </cell>
        </row>
        <row r="9">
          <cell r="A9" t="str">
            <v>System Operation</v>
          </cell>
          <cell r="B9">
            <v>237</v>
          </cell>
          <cell r="I9">
            <v>235</v>
          </cell>
          <cell r="J9">
            <v>223</v>
          </cell>
        </row>
        <row r="10">
          <cell r="A10" t="str">
            <v>Trading Operation</v>
          </cell>
          <cell r="B10">
            <v>27</v>
          </cell>
          <cell r="I10">
            <v>26</v>
          </cell>
          <cell r="J10">
            <v>31</v>
          </cell>
        </row>
        <row r="11">
          <cell r="A11" t="str">
            <v>Technical Services</v>
          </cell>
          <cell r="B11">
            <v>61</v>
          </cell>
          <cell r="I11">
            <v>64</v>
          </cell>
          <cell r="J11">
            <v>64</v>
          </cell>
        </row>
        <row r="12">
          <cell r="A12" t="str">
            <v>Direct Staff &amp; Agency</v>
          </cell>
          <cell r="B12">
            <v>592</v>
          </cell>
          <cell r="C12">
            <v>-6</v>
          </cell>
          <cell r="D12">
            <v>-6</v>
          </cell>
          <cell r="E12">
            <v>-10</v>
          </cell>
          <cell r="F12">
            <v>4</v>
          </cell>
          <cell r="G12">
            <v>0</v>
          </cell>
          <cell r="H12">
            <v>-4</v>
          </cell>
          <cell r="I12">
            <v>570</v>
          </cell>
          <cell r="J12">
            <v>551</v>
          </cell>
        </row>
        <row r="13">
          <cell r="A13" t="str">
            <v>LG2/3</v>
          </cell>
          <cell r="B13">
            <v>7</v>
          </cell>
          <cell r="I13">
            <v>7</v>
          </cell>
          <cell r="J13">
            <v>7</v>
          </cell>
        </row>
        <row r="14">
          <cell r="A14" t="str">
            <v>Mgrs</v>
          </cell>
          <cell r="B14">
            <v>161</v>
          </cell>
          <cell r="I14">
            <v>150</v>
          </cell>
          <cell r="J14">
            <v>140</v>
          </cell>
        </row>
        <row r="15">
          <cell r="A15" t="str">
            <v>Staff</v>
          </cell>
          <cell r="B15">
            <v>400</v>
          </cell>
          <cell r="I15">
            <v>392</v>
          </cell>
          <cell r="J15">
            <v>397</v>
          </cell>
        </row>
        <row r="16">
          <cell r="A16" t="str">
            <v>Agency</v>
          </cell>
          <cell r="B16">
            <v>24</v>
          </cell>
          <cell r="I16">
            <v>21</v>
          </cell>
          <cell r="J16">
            <v>7</v>
          </cell>
        </row>
        <row r="17">
          <cell r="A17" t="str">
            <v>Total Heads</v>
          </cell>
          <cell r="B17">
            <v>592</v>
          </cell>
        </row>
        <row r="18">
          <cell r="A18" t="str">
            <v xml:space="preserve"> </v>
          </cell>
          <cell r="B18" t="str">
            <v xml:space="preserve"> </v>
          </cell>
        </row>
        <row r="19">
          <cell r="A19" t="str">
            <v>FTEs</v>
          </cell>
          <cell r="B19">
            <v>585</v>
          </cell>
          <cell r="I19">
            <v>561.06000000000006</v>
          </cell>
          <cell r="J19">
            <v>551</v>
          </cell>
        </row>
        <row r="21">
          <cell r="A21" t="str">
            <v>Total Employee Cost Analysis &amp; Graph (glidepath towards stretch target) still under development</v>
          </cell>
        </row>
      </sheetData>
      <sheetData sheetId="14"/>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1.8 Cash Flow"/>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3.1s Pensions Scots"/>
      <sheetName val="3.2 Net Debt"/>
      <sheetName val="3.3 Tax"/>
      <sheetName val="3.4 Fixed Asset Disposals"/>
      <sheetName val="4.1  System Info"/>
      <sheetName val="4.2  Activity indicators"/>
      <sheetName val="4.3  System performance"/>
      <sheetName val="4.4  Defects SHETL"/>
      <sheetName val="4.5  Faults"/>
      <sheetName val="4.6  Failures SHETL"/>
      <sheetName val="4.7B Condition Assessment SHETL"/>
      <sheetName val="4.8  Boundary Transfers"/>
      <sheetName val="4.9  Demand &amp; Supply at subs"/>
      <sheetName val="4.10 Reactive compensation"/>
      <sheetName val="4.11 Asset description SHETL"/>
      <sheetName val="4.12 Asset age 2007"/>
      <sheetName val="4.12 Asset age 2008"/>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ment"/>
      <sheetName val="4.27 Capex Price Vol Var"/>
    </sheetNames>
    <sheetDataSet>
      <sheetData sheetId="0" refreshError="1"/>
      <sheetData sheetId="1" refreshError="1"/>
      <sheetData sheetId="2" refreshError="1">
        <row r="8">
          <cell r="C8" t="str">
            <v>Scottish Hydro Electric Transmission Ltd</v>
          </cell>
        </row>
        <row r="9">
          <cell r="C9" t="str">
            <v>SHETL</v>
          </cell>
        </row>
        <row r="20">
          <cell r="C20" t="str">
            <v>2006/07</v>
          </cell>
        </row>
        <row r="21">
          <cell r="C21" t="str">
            <v>2007/08</v>
          </cell>
        </row>
        <row r="22">
          <cell r="C22" t="str">
            <v>2008/09</v>
          </cell>
        </row>
        <row r="26">
          <cell r="C26" t="str">
            <v>2012/13</v>
          </cell>
        </row>
        <row r="29">
          <cell r="C29">
            <v>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1a Activity Analysis"/>
      <sheetName val="1.1b Full Activity costs"/>
      <sheetName val="1.2 RAV rollforward"/>
      <sheetName val="1.3 Indirect Cost Adjustment"/>
      <sheetName val="1.4 RP Margin Adjustment"/>
      <sheetName val="1.5 DPCR4 basi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ash Pension contributions"/>
      <sheetName val="2.13 Tax Capital allowances"/>
      <sheetName val="2.14 Tax computation"/>
      <sheetName val="2.15 Capex scheme analysis"/>
      <sheetName val="3.1 Asset data"/>
      <sheetName val="3.2 Asset age profile"/>
      <sheetName val="3.3 Net Debt and Borrowings"/>
      <sheetName val="4.1 Cost Mapping"/>
      <sheetName val="4.2 Year movement"/>
      <sheetName val="4.3 Network Analysis Load"/>
      <sheetName val="4.4 Network Analysis Non-Load"/>
      <sheetName val="2.2p Detailed Cost Matrix"/>
      <sheetName val="Dis HV Circuit Data excl e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1a Activity Analysis"/>
      <sheetName val="1.1b Full Activity costs"/>
      <sheetName val="1.2 RAV rollforward"/>
      <sheetName val="1.3 Indirect Cost Adjustment"/>
      <sheetName val="1.4 RP Margin Adjustment"/>
      <sheetName val="1.5 DPCR4 basi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ash Pension contributions"/>
      <sheetName val="2.13 Tax Capital allowances"/>
      <sheetName val="2.14 Tax computation"/>
      <sheetName val="2.15 Capex scheme analysis"/>
      <sheetName val="3.1 Asset data"/>
      <sheetName val="3.2 Asset age profile"/>
      <sheetName val="3.3 Net Debt and Borrowings"/>
      <sheetName val="4.1 Cost Mapping"/>
      <sheetName val="4.2 Year movement"/>
      <sheetName val="4.3 Network Analysis Load"/>
      <sheetName val="4.4 Network Analysis Non-Load"/>
      <sheetName val="2.2p Detailed Cost Matrix"/>
      <sheetName val="Universal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ctuals"/>
      <sheetName val="Shrinkage Factor"/>
      <sheetName val="rDN LDZ Sh. Gas"/>
      <sheetName val="1 Day Ahead"/>
      <sheetName val="Data Entry"/>
      <sheetName val="Daily CV shrink"/>
      <sheetName val="Year Monthly"/>
      <sheetName val="Week Ahead"/>
      <sheetName val="LT Forecast"/>
      <sheetName val="Best Available"/>
      <sheetName val="F &amp; A 2001 Dec Actuals"/>
      <sheetName val="CV Shrinkage Dec 2001"/>
      <sheetName val="Forecast"/>
      <sheetName val="FORECASTS &amp; ACTUALS 2006_0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pageSetUpPr fitToPage="1"/>
  </sheetPr>
  <dimension ref="A1:Q90"/>
  <sheetViews>
    <sheetView tabSelected="1" workbookViewId="0">
      <selection activeCell="F17" sqref="F17"/>
    </sheetView>
  </sheetViews>
  <sheetFormatPr defaultRowHeight="12.75" outlineLevelRow="1"/>
  <cols>
    <col min="1" max="1" width="16" bestFit="1" customWidth="1"/>
    <col min="2" max="2" width="8.375" style="1710" bestFit="1" customWidth="1"/>
    <col min="3" max="3" width="14.75" bestFit="1" customWidth="1"/>
    <col min="4" max="4" width="33.375" bestFit="1" customWidth="1"/>
    <col min="5" max="5" width="77.875" bestFit="1" customWidth="1"/>
    <col min="6" max="6" width="5.25" bestFit="1" customWidth="1"/>
    <col min="8" max="9" width="11.875" bestFit="1" customWidth="1"/>
  </cols>
  <sheetData>
    <row r="1" spans="1:17" s="1812" customFormat="1" ht="26.25">
      <c r="A1" s="1709" t="s">
        <v>2618</v>
      </c>
      <c r="B1" s="1709"/>
      <c r="C1" s="1709"/>
      <c r="D1" s="1709"/>
      <c r="E1" s="1709"/>
      <c r="F1" s="1709"/>
      <c r="G1" s="1709"/>
      <c r="H1" s="1709"/>
      <c r="I1" s="1709"/>
      <c r="J1" s="2071"/>
      <c r="K1" s="2071"/>
      <c r="L1" s="2071"/>
      <c r="M1" s="2071"/>
      <c r="N1" s="2071"/>
      <c r="O1" s="2071"/>
      <c r="P1" s="2071"/>
      <c r="Q1" s="2071"/>
    </row>
    <row r="2" spans="1:17" s="1812" customFormat="1" ht="26.25">
      <c r="A2" s="1709" t="str">
        <f>'Universal data'!C8</f>
        <v>National Grid Gas Transmission</v>
      </c>
      <c r="B2" s="1709"/>
      <c r="C2" s="1709"/>
      <c r="D2" s="1709"/>
      <c r="E2" s="1709"/>
      <c r="F2" s="1709"/>
      <c r="G2" s="1709"/>
      <c r="H2" s="1709"/>
      <c r="I2" s="1709"/>
      <c r="J2" s="2072"/>
      <c r="K2" s="2072"/>
      <c r="L2" s="2072"/>
      <c r="M2" s="2072"/>
      <c r="N2" s="2072"/>
      <c r="O2" s="2072"/>
      <c r="P2" s="2072"/>
      <c r="Q2" s="2072"/>
    </row>
    <row r="3" spans="1:17" s="1819" customFormat="1" ht="21" thickBot="1">
      <c r="A3" s="1797" t="str">
        <f>'Universal data'!C21</f>
        <v>2012/13</v>
      </c>
      <c r="B3" s="1797"/>
      <c r="C3" s="1797"/>
      <c r="D3" s="1797"/>
      <c r="E3" s="1797"/>
      <c r="F3" s="1797"/>
      <c r="G3" s="1797"/>
      <c r="H3" s="1797"/>
      <c r="I3" s="1797"/>
      <c r="J3" s="2073"/>
      <c r="K3" s="2073"/>
      <c r="L3" s="2073"/>
      <c r="M3" s="2073"/>
      <c r="N3" s="2073"/>
      <c r="O3" s="2073"/>
      <c r="P3" s="2073"/>
      <c r="Q3" s="2073"/>
    </row>
    <row r="4" spans="1:17" s="1812" customFormat="1">
      <c r="A4" s="2057"/>
      <c r="B4" s="2057"/>
      <c r="C4" s="2057"/>
      <c r="D4" s="2057"/>
      <c r="E4" s="2057"/>
      <c r="F4" s="2057"/>
      <c r="G4" s="2057"/>
      <c r="H4" s="2057"/>
      <c r="I4" s="2057"/>
    </row>
    <row r="5" spans="1:17" s="1819" customFormat="1" ht="20.25">
      <c r="A5" s="2014" t="s">
        <v>1207</v>
      </c>
      <c r="B5" s="2014"/>
      <c r="C5" s="2014"/>
      <c r="D5" s="2014"/>
      <c r="E5" s="2014"/>
      <c r="F5" s="2014"/>
      <c r="G5" s="2014"/>
      <c r="H5" s="2014"/>
      <c r="I5" s="2014"/>
    </row>
    <row r="6" spans="1:17">
      <c r="A6" s="231"/>
    </row>
    <row r="7" spans="1:17" ht="26.25">
      <c r="A7" s="233"/>
      <c r="B7" s="1711"/>
      <c r="C7" s="437"/>
      <c r="D7" s="1581"/>
      <c r="E7" s="1581" t="s">
        <v>1220</v>
      </c>
      <c r="F7" s="1581"/>
      <c r="G7" s="437"/>
      <c r="H7" s="1045" t="s">
        <v>55</v>
      </c>
      <c r="I7" s="1045" t="s">
        <v>2018</v>
      </c>
    </row>
    <row r="8" spans="1:17">
      <c r="B8" s="1711"/>
      <c r="C8" s="437"/>
      <c r="D8" s="437"/>
      <c r="E8" s="437"/>
      <c r="F8" s="437"/>
      <c r="G8" s="1045" t="s">
        <v>2001</v>
      </c>
      <c r="H8" s="1045" t="s">
        <v>2002</v>
      </c>
      <c r="I8" s="1045" t="s">
        <v>2002</v>
      </c>
    </row>
    <row r="9" spans="1:17" s="154" customFormat="1">
      <c r="B9" s="1712"/>
      <c r="C9" s="1045" t="s">
        <v>1221</v>
      </c>
      <c r="D9" s="1713" t="s">
        <v>2513</v>
      </c>
      <c r="E9" s="1713" t="s">
        <v>2512</v>
      </c>
      <c r="F9" s="1714" t="s">
        <v>2514</v>
      </c>
      <c r="G9" s="1045"/>
      <c r="H9" s="1045"/>
      <c r="I9" s="1045"/>
    </row>
    <row r="10" spans="1:17">
      <c r="B10" s="1711"/>
      <c r="C10" s="437"/>
      <c r="D10" s="1582"/>
      <c r="E10" s="1582" t="s">
        <v>2003</v>
      </c>
      <c r="F10" s="1582"/>
      <c r="G10" s="437" t="s">
        <v>2004</v>
      </c>
      <c r="H10" s="437" t="s">
        <v>1276</v>
      </c>
      <c r="I10" s="437"/>
    </row>
    <row r="11" spans="1:17">
      <c r="B11" s="1711"/>
      <c r="C11" s="437"/>
      <c r="D11" s="437"/>
      <c r="E11" s="437" t="s">
        <v>42</v>
      </c>
      <c r="F11" s="437"/>
      <c r="G11" s="437"/>
      <c r="H11" s="437"/>
      <c r="I11" s="437"/>
    </row>
    <row r="12" spans="1:17">
      <c r="B12" s="1711"/>
      <c r="C12" s="437"/>
      <c r="D12" s="437"/>
      <c r="E12" s="437" t="s">
        <v>581</v>
      </c>
      <c r="F12" s="437"/>
      <c r="G12" s="437"/>
      <c r="H12" s="437"/>
      <c r="I12" s="437"/>
    </row>
    <row r="13" spans="1:17">
      <c r="B13" s="1711">
        <v>1</v>
      </c>
      <c r="C13" s="1583" t="s">
        <v>0</v>
      </c>
      <c r="D13" s="437"/>
      <c r="E13" s="437"/>
      <c r="F13" s="437"/>
      <c r="G13" s="437"/>
      <c r="H13" s="437"/>
      <c r="I13" s="437"/>
    </row>
    <row r="14" spans="1:17" outlineLevel="1">
      <c r="B14" s="1711"/>
      <c r="C14" s="437"/>
      <c r="D14" s="437" t="s">
        <v>2456</v>
      </c>
      <c r="E14" s="437" t="s">
        <v>2639</v>
      </c>
      <c r="F14" s="1715" t="str">
        <f>HYPERLINK("#'"&amp;$D14&amp;"'!A1","Go")</f>
        <v>Go</v>
      </c>
      <c r="G14" s="437" t="s">
        <v>2005</v>
      </c>
      <c r="H14" s="437" t="s">
        <v>1276</v>
      </c>
      <c r="I14" s="437" t="s">
        <v>1276</v>
      </c>
    </row>
    <row r="15" spans="1:17" outlineLevel="1">
      <c r="B15" s="1711"/>
      <c r="C15" s="437"/>
      <c r="D15" s="437" t="s">
        <v>2457</v>
      </c>
      <c r="E15" s="437" t="s">
        <v>2640</v>
      </c>
      <c r="F15" s="1715" t="str">
        <f t="shared" ref="F15:F78" si="0">HYPERLINK("#'"&amp;$D15&amp;"'!A1","Go")</f>
        <v>Go</v>
      </c>
      <c r="G15" s="437" t="s">
        <v>2005</v>
      </c>
      <c r="H15" s="437" t="s">
        <v>1276</v>
      </c>
      <c r="I15" s="437" t="s">
        <v>1276</v>
      </c>
    </row>
    <row r="16" spans="1:17" outlineLevel="1">
      <c r="B16" s="1711"/>
      <c r="C16" s="437"/>
      <c r="D16" s="437" t="s">
        <v>2458</v>
      </c>
      <c r="E16" s="437" t="s">
        <v>582</v>
      </c>
      <c r="F16" s="1715" t="str">
        <f t="shared" si="0"/>
        <v>Go</v>
      </c>
      <c r="G16" s="437" t="s">
        <v>2005</v>
      </c>
      <c r="H16" s="437" t="s">
        <v>1276</v>
      </c>
      <c r="I16" s="437" t="s">
        <v>1276</v>
      </c>
    </row>
    <row r="17" spans="2:9" outlineLevel="1">
      <c r="B17" s="1711"/>
      <c r="C17" s="437"/>
      <c r="D17" s="437" t="s">
        <v>2826</v>
      </c>
      <c r="E17" s="437" t="s">
        <v>2825</v>
      </c>
      <c r="F17" s="1715" t="str">
        <f t="shared" si="0"/>
        <v>Go</v>
      </c>
      <c r="G17" s="437" t="s">
        <v>2005</v>
      </c>
      <c r="H17" s="437" t="s">
        <v>1276</v>
      </c>
      <c r="I17" s="437" t="s">
        <v>1276</v>
      </c>
    </row>
    <row r="18" spans="2:9" outlineLevel="1">
      <c r="B18" s="1711"/>
      <c r="C18" s="437"/>
      <c r="D18" s="437" t="s">
        <v>2459</v>
      </c>
      <c r="E18" s="437" t="s">
        <v>2641</v>
      </c>
      <c r="F18" s="1715" t="str">
        <f t="shared" si="0"/>
        <v>Go</v>
      </c>
      <c r="G18" s="437" t="s">
        <v>2005</v>
      </c>
      <c r="H18" s="437" t="s">
        <v>1276</v>
      </c>
      <c r="I18" s="437" t="s">
        <v>1276</v>
      </c>
    </row>
    <row r="19" spans="2:9" outlineLevel="1">
      <c r="B19" s="1711"/>
      <c r="C19" s="437"/>
      <c r="D19" s="437" t="s">
        <v>2460</v>
      </c>
      <c r="E19" s="437" t="s">
        <v>2384</v>
      </c>
      <c r="F19" s="1715" t="str">
        <f t="shared" si="0"/>
        <v>Go</v>
      </c>
      <c r="G19" s="437" t="s">
        <v>2005</v>
      </c>
      <c r="H19" s="437" t="s">
        <v>1276</v>
      </c>
      <c r="I19" s="437" t="s">
        <v>1276</v>
      </c>
    </row>
    <row r="20" spans="2:9" outlineLevel="1">
      <c r="B20" s="1711"/>
      <c r="C20" s="437"/>
      <c r="D20" s="437" t="s">
        <v>2461</v>
      </c>
      <c r="E20" s="437" t="s">
        <v>2655</v>
      </c>
      <c r="F20" s="1715" t="str">
        <f t="shared" si="0"/>
        <v>Go</v>
      </c>
      <c r="G20" s="437" t="s">
        <v>2005</v>
      </c>
      <c r="H20" s="437" t="s">
        <v>1276</v>
      </c>
      <c r="I20" s="437" t="s">
        <v>1276</v>
      </c>
    </row>
    <row r="21" spans="2:9" outlineLevel="1">
      <c r="B21" s="1711"/>
      <c r="C21" s="437"/>
      <c r="D21" s="437" t="s">
        <v>2462</v>
      </c>
      <c r="E21" s="437" t="s">
        <v>2019</v>
      </c>
      <c r="F21" s="1715" t="str">
        <f t="shared" si="0"/>
        <v>Go</v>
      </c>
      <c r="G21" s="437" t="s">
        <v>2005</v>
      </c>
      <c r="H21" s="437" t="s">
        <v>1276</v>
      </c>
      <c r="I21" s="437" t="s">
        <v>1276</v>
      </c>
    </row>
    <row r="22" spans="2:9" outlineLevel="1">
      <c r="B22" s="1711"/>
      <c r="C22" s="437"/>
      <c r="D22" s="437" t="s">
        <v>2463</v>
      </c>
      <c r="E22" s="437" t="s">
        <v>2642</v>
      </c>
      <c r="F22" s="1715" t="str">
        <f t="shared" si="0"/>
        <v>Go</v>
      </c>
      <c r="G22" s="437" t="s">
        <v>2005</v>
      </c>
      <c r="H22" s="437" t="s">
        <v>1276</v>
      </c>
      <c r="I22" s="437" t="s">
        <v>1276</v>
      </c>
    </row>
    <row r="23" spans="2:9" outlineLevel="1">
      <c r="B23" s="1711"/>
      <c r="C23" s="437"/>
      <c r="D23" s="437" t="s">
        <v>2464</v>
      </c>
      <c r="E23" s="437" t="s">
        <v>2021</v>
      </c>
      <c r="F23" s="1715" t="str">
        <f t="shared" si="0"/>
        <v>Go</v>
      </c>
      <c r="G23" s="437" t="s">
        <v>2005</v>
      </c>
      <c r="H23" s="437" t="s">
        <v>1276</v>
      </c>
      <c r="I23" s="437" t="s">
        <v>1276</v>
      </c>
    </row>
    <row r="24" spans="2:9" outlineLevel="1">
      <c r="B24" s="1711"/>
      <c r="C24" s="437"/>
      <c r="D24" s="437" t="s">
        <v>2465</v>
      </c>
      <c r="E24" s="437" t="s">
        <v>2022</v>
      </c>
      <c r="F24" s="1715" t="str">
        <f t="shared" si="0"/>
        <v>Go</v>
      </c>
      <c r="G24" s="437" t="s">
        <v>2005</v>
      </c>
      <c r="H24" s="437" t="s">
        <v>1276</v>
      </c>
      <c r="I24" s="437" t="s">
        <v>1285</v>
      </c>
    </row>
    <row r="25" spans="2:9" outlineLevel="1">
      <c r="B25" s="1711"/>
      <c r="C25" s="437"/>
      <c r="D25" s="437" t="s">
        <v>2466</v>
      </c>
      <c r="E25" s="437" t="s">
        <v>2643</v>
      </c>
      <c r="F25" s="1715" t="str">
        <f t="shared" si="0"/>
        <v>Go</v>
      </c>
      <c r="G25" s="437" t="s">
        <v>2005</v>
      </c>
      <c r="H25" s="437" t="s">
        <v>1276</v>
      </c>
      <c r="I25" s="437" t="s">
        <v>1276</v>
      </c>
    </row>
    <row r="26" spans="2:9" outlineLevel="1">
      <c r="B26" s="1711"/>
      <c r="C26" s="437"/>
      <c r="D26" s="437" t="s">
        <v>2467</v>
      </c>
      <c r="E26" s="437" t="s">
        <v>2656</v>
      </c>
      <c r="F26" s="1715" t="str">
        <f t="shared" si="0"/>
        <v>Go</v>
      </c>
      <c r="G26" s="437" t="s">
        <v>2005</v>
      </c>
      <c r="H26" s="437" t="s">
        <v>1276</v>
      </c>
      <c r="I26" s="437" t="s">
        <v>1276</v>
      </c>
    </row>
    <row r="27" spans="2:9">
      <c r="B27" s="1711">
        <v>2</v>
      </c>
      <c r="C27" s="1584" t="s">
        <v>1</v>
      </c>
      <c r="D27" s="437"/>
      <c r="E27" s="437"/>
      <c r="F27" s="1715"/>
      <c r="G27" s="437"/>
      <c r="H27" s="437"/>
      <c r="I27" s="437"/>
    </row>
    <row r="28" spans="2:9">
      <c r="B28" s="1711"/>
      <c r="C28" s="437"/>
      <c r="D28" s="437" t="s">
        <v>2468</v>
      </c>
      <c r="E28" s="437" t="s">
        <v>2657</v>
      </c>
      <c r="F28" s="1715" t="str">
        <f t="shared" si="0"/>
        <v>Go</v>
      </c>
      <c r="G28" s="437" t="s">
        <v>2005</v>
      </c>
      <c r="H28" s="437" t="s">
        <v>1276</v>
      </c>
      <c r="I28" s="437" t="s">
        <v>1276</v>
      </c>
    </row>
    <row r="29" spans="2:9" outlineLevel="1">
      <c r="B29" s="1711"/>
      <c r="C29" s="437"/>
      <c r="D29" s="437" t="s">
        <v>2469</v>
      </c>
      <c r="E29" s="437" t="s">
        <v>2395</v>
      </c>
      <c r="F29" s="1715" t="str">
        <f t="shared" si="0"/>
        <v>Go</v>
      </c>
      <c r="G29" s="437" t="s">
        <v>2004</v>
      </c>
      <c r="H29" s="437" t="s">
        <v>1276</v>
      </c>
      <c r="I29" s="437" t="s">
        <v>1276</v>
      </c>
    </row>
    <row r="30" spans="2:9">
      <c r="B30" s="1711">
        <v>3</v>
      </c>
      <c r="C30" s="1585" t="s">
        <v>2</v>
      </c>
      <c r="D30" s="437"/>
      <c r="E30" s="437"/>
      <c r="F30" s="1715"/>
      <c r="G30" s="437"/>
      <c r="H30" s="437"/>
      <c r="I30" s="437"/>
    </row>
    <row r="31" spans="2:9" outlineLevel="1">
      <c r="B31" s="1711"/>
      <c r="C31" s="437"/>
      <c r="D31" s="437" t="s">
        <v>2470</v>
      </c>
      <c r="E31" s="437" t="s">
        <v>2658</v>
      </c>
      <c r="F31" s="1715" t="str">
        <f t="shared" si="0"/>
        <v>Go</v>
      </c>
      <c r="G31" s="437" t="s">
        <v>2004</v>
      </c>
      <c r="H31" s="437" t="s">
        <v>1276</v>
      </c>
      <c r="I31" s="437" t="s">
        <v>1276</v>
      </c>
    </row>
    <row r="32" spans="2:9" outlineLevel="1">
      <c r="B32" s="1711"/>
      <c r="C32" s="437"/>
      <c r="D32" s="437" t="s">
        <v>2471</v>
      </c>
      <c r="E32" s="437" t="s">
        <v>2659</v>
      </c>
      <c r="F32" s="1715" t="str">
        <f t="shared" si="0"/>
        <v>Go</v>
      </c>
      <c r="G32" s="437" t="s">
        <v>2004</v>
      </c>
      <c r="H32" s="437" t="s">
        <v>1276</v>
      </c>
      <c r="I32" s="437" t="s">
        <v>1276</v>
      </c>
    </row>
    <row r="33" spans="2:9" outlineLevel="1">
      <c r="B33" s="1711"/>
      <c r="C33" s="437"/>
      <c r="D33" s="437" t="s">
        <v>2472</v>
      </c>
      <c r="E33" s="437" t="s">
        <v>2396</v>
      </c>
      <c r="F33" s="1715" t="str">
        <f t="shared" si="0"/>
        <v>Go</v>
      </c>
      <c r="G33" s="437" t="s">
        <v>2399</v>
      </c>
      <c r="H33" s="437" t="s">
        <v>1276</v>
      </c>
      <c r="I33" s="437" t="s">
        <v>1276</v>
      </c>
    </row>
    <row r="34" spans="2:9" outlineLevel="1">
      <c r="B34" s="1711"/>
      <c r="C34" s="437"/>
      <c r="D34" s="437" t="s">
        <v>2473</v>
      </c>
      <c r="E34" s="437" t="s">
        <v>2635</v>
      </c>
      <c r="F34" s="1715" t="str">
        <f t="shared" si="0"/>
        <v>Go</v>
      </c>
      <c r="G34" s="437" t="s">
        <v>2006</v>
      </c>
      <c r="H34" s="437" t="s">
        <v>1276</v>
      </c>
      <c r="I34" s="437" t="s">
        <v>1276</v>
      </c>
    </row>
    <row r="35" spans="2:9" outlineLevel="1">
      <c r="B35" s="1711"/>
      <c r="C35" s="437"/>
      <c r="D35" s="437" t="s">
        <v>2474</v>
      </c>
      <c r="E35" s="437" t="s">
        <v>2636</v>
      </c>
      <c r="F35" s="1715" t="str">
        <f t="shared" si="0"/>
        <v>Go</v>
      </c>
      <c r="G35" s="437" t="s">
        <v>2006</v>
      </c>
      <c r="H35" s="437" t="s">
        <v>1276</v>
      </c>
      <c r="I35" s="437" t="s">
        <v>1276</v>
      </c>
    </row>
    <row r="36" spans="2:9" outlineLevel="1">
      <c r="B36" s="1711"/>
      <c r="C36" s="437"/>
      <c r="D36" s="437" t="s">
        <v>2475</v>
      </c>
      <c r="E36" s="437" t="s">
        <v>2637</v>
      </c>
      <c r="F36" s="1715" t="str">
        <f t="shared" si="0"/>
        <v>Go</v>
      </c>
      <c r="G36" s="437" t="s">
        <v>2006</v>
      </c>
      <c r="H36" s="437" t="s">
        <v>1276</v>
      </c>
      <c r="I36" s="437" t="s">
        <v>1276</v>
      </c>
    </row>
    <row r="37" spans="2:9" outlineLevel="1">
      <c r="B37" s="1711"/>
      <c r="C37" s="437"/>
      <c r="D37" s="437" t="s">
        <v>2476</v>
      </c>
      <c r="E37" s="437" t="s">
        <v>2402</v>
      </c>
      <c r="F37" s="1715" t="str">
        <f t="shared" si="0"/>
        <v>Go</v>
      </c>
      <c r="G37" s="437" t="s">
        <v>2006</v>
      </c>
      <c r="H37" s="437" t="s">
        <v>1276</v>
      </c>
      <c r="I37" s="437" t="s">
        <v>1276</v>
      </c>
    </row>
    <row r="38" spans="2:9" outlineLevel="1">
      <c r="B38" s="1711"/>
      <c r="C38" s="437"/>
      <c r="D38" s="437" t="s">
        <v>2477</v>
      </c>
      <c r="E38" s="437" t="s">
        <v>2660</v>
      </c>
      <c r="F38" s="1715" t="str">
        <f t="shared" si="0"/>
        <v>Go</v>
      </c>
      <c r="G38" s="437" t="s">
        <v>2004</v>
      </c>
      <c r="H38" s="437" t="s">
        <v>1276</v>
      </c>
      <c r="I38" s="437" t="s">
        <v>1276</v>
      </c>
    </row>
    <row r="39" spans="2:9" outlineLevel="1">
      <c r="B39" s="1711"/>
      <c r="C39" s="437"/>
      <c r="D39" s="437" t="s">
        <v>2478</v>
      </c>
      <c r="E39" s="437" t="s">
        <v>2661</v>
      </c>
      <c r="F39" s="1715" t="str">
        <f t="shared" si="0"/>
        <v>Go</v>
      </c>
      <c r="G39" s="437" t="s">
        <v>2004</v>
      </c>
      <c r="H39" s="437" t="s">
        <v>1276</v>
      </c>
      <c r="I39" s="437" t="s">
        <v>1276</v>
      </c>
    </row>
    <row r="40" spans="2:9" outlineLevel="1">
      <c r="B40" s="1711"/>
      <c r="C40" s="437"/>
      <c r="D40" s="437" t="s">
        <v>2479</v>
      </c>
      <c r="E40" s="437" t="s">
        <v>2403</v>
      </c>
      <c r="F40" s="1715" t="str">
        <f t="shared" si="0"/>
        <v>Go</v>
      </c>
      <c r="G40" s="437" t="s">
        <v>2004</v>
      </c>
      <c r="H40" s="437" t="s">
        <v>1276</v>
      </c>
      <c r="I40" s="437" t="s">
        <v>1276</v>
      </c>
    </row>
    <row r="41" spans="2:9" outlineLevel="1">
      <c r="B41" s="1711"/>
      <c r="C41" s="437"/>
      <c r="D41" s="437" t="s">
        <v>2480</v>
      </c>
      <c r="E41" s="437" t="s">
        <v>2644</v>
      </c>
      <c r="F41" s="1715" t="str">
        <f t="shared" si="0"/>
        <v>Go</v>
      </c>
      <c r="G41" s="437" t="s">
        <v>2004</v>
      </c>
      <c r="H41" s="437" t="s">
        <v>1276</v>
      </c>
      <c r="I41" s="437" t="s">
        <v>1276</v>
      </c>
    </row>
    <row r="42" spans="2:9" outlineLevel="1">
      <c r="B42" s="1711"/>
      <c r="C42" s="437"/>
      <c r="D42" s="437" t="s">
        <v>2481</v>
      </c>
      <c r="E42" s="437" t="s">
        <v>2662</v>
      </c>
      <c r="F42" s="1715" t="str">
        <f t="shared" si="0"/>
        <v>Go</v>
      </c>
      <c r="G42" s="437" t="s">
        <v>2058</v>
      </c>
      <c r="H42" s="437" t="s">
        <v>1276</v>
      </c>
      <c r="I42" s="437" t="s">
        <v>1276</v>
      </c>
    </row>
    <row r="43" spans="2:9" outlineLevel="1">
      <c r="B43" s="1711"/>
      <c r="C43" s="437"/>
      <c r="D43" s="437" t="s">
        <v>2482</v>
      </c>
      <c r="E43" s="437" t="s">
        <v>2663</v>
      </c>
      <c r="F43" s="1715" t="str">
        <f t="shared" si="0"/>
        <v>Go</v>
      </c>
      <c r="G43" s="437" t="s">
        <v>2058</v>
      </c>
      <c r="H43" s="437" t="s">
        <v>1276</v>
      </c>
      <c r="I43" s="437" t="s">
        <v>1276</v>
      </c>
    </row>
    <row r="44" spans="2:9" outlineLevel="1">
      <c r="B44" s="1711"/>
      <c r="C44" s="437"/>
      <c r="D44" s="437" t="s">
        <v>2483</v>
      </c>
      <c r="E44" s="437" t="s">
        <v>2664</v>
      </c>
      <c r="F44" s="1715" t="str">
        <f t="shared" si="0"/>
        <v>Go</v>
      </c>
      <c r="G44" s="437" t="s">
        <v>2058</v>
      </c>
      <c r="H44" s="437" t="s">
        <v>1276</v>
      </c>
      <c r="I44" s="437" t="s">
        <v>1276</v>
      </c>
    </row>
    <row r="45" spans="2:9" outlineLevel="1">
      <c r="B45" s="1711"/>
      <c r="C45" s="437"/>
      <c r="D45" s="437" t="s">
        <v>2777</v>
      </c>
      <c r="E45" s="437" t="s">
        <v>2778</v>
      </c>
      <c r="F45" s="1715" t="str">
        <f t="shared" si="0"/>
        <v>Go</v>
      </c>
      <c r="G45" s="437" t="s">
        <v>2057</v>
      </c>
      <c r="H45" s="437" t="s">
        <v>1276</v>
      </c>
      <c r="I45" s="437" t="s">
        <v>1276</v>
      </c>
    </row>
    <row r="46" spans="2:9" outlineLevel="1">
      <c r="B46" s="1711"/>
      <c r="C46" s="437"/>
      <c r="D46" s="437" t="s">
        <v>2484</v>
      </c>
      <c r="E46" s="437" t="s">
        <v>2665</v>
      </c>
      <c r="F46" s="1715" t="str">
        <f t="shared" si="0"/>
        <v>Go</v>
      </c>
      <c r="G46" s="437" t="s">
        <v>2004</v>
      </c>
      <c r="H46" s="437" t="s">
        <v>1276</v>
      </c>
      <c r="I46" s="437" t="s">
        <v>1276</v>
      </c>
    </row>
    <row r="47" spans="2:9">
      <c r="B47" s="1711">
        <v>4</v>
      </c>
      <c r="C47" s="1586" t="s">
        <v>3</v>
      </c>
      <c r="D47" s="437"/>
      <c r="E47" s="437"/>
      <c r="F47" s="1715"/>
      <c r="G47" s="437"/>
      <c r="H47" s="437"/>
      <c r="I47" s="437"/>
    </row>
    <row r="48" spans="2:9" outlineLevel="1">
      <c r="B48" s="1711"/>
      <c r="C48" s="437"/>
      <c r="D48" s="437" t="s">
        <v>2485</v>
      </c>
      <c r="E48" s="437" t="s">
        <v>2645</v>
      </c>
      <c r="F48" s="1715" t="str">
        <f t="shared" si="0"/>
        <v>Go</v>
      </c>
      <c r="G48" s="437" t="s">
        <v>2057</v>
      </c>
      <c r="H48" s="437" t="s">
        <v>1276</v>
      </c>
      <c r="I48" s="437" t="s">
        <v>1276</v>
      </c>
    </row>
    <row r="49" spans="2:9" outlineLevel="1">
      <c r="B49" s="1711"/>
      <c r="C49" s="437"/>
      <c r="D49" s="437" t="s">
        <v>2486</v>
      </c>
      <c r="E49" s="437" t="s">
        <v>2397</v>
      </c>
      <c r="F49" s="1715" t="str">
        <f t="shared" si="0"/>
        <v>Go</v>
      </c>
      <c r="G49" s="437" t="s">
        <v>2057</v>
      </c>
      <c r="H49" s="437" t="s">
        <v>1276</v>
      </c>
      <c r="I49" s="437" t="s">
        <v>1276</v>
      </c>
    </row>
    <row r="50" spans="2:9" outlineLevel="1">
      <c r="B50" s="1711"/>
      <c r="C50" s="437"/>
      <c r="D50" s="437" t="s">
        <v>2807</v>
      </c>
      <c r="E50" s="437" t="s">
        <v>2808</v>
      </c>
      <c r="F50" s="1715" t="str">
        <f>HYPERLINK("#'"&amp;$D50&amp;"'!A1","Go")</f>
        <v>Go</v>
      </c>
      <c r="G50" s="437" t="s">
        <v>2057</v>
      </c>
      <c r="H50" s="437" t="s">
        <v>1276</v>
      </c>
      <c r="I50" s="437" t="s">
        <v>1276</v>
      </c>
    </row>
    <row r="51" spans="2:9" outlineLevel="1">
      <c r="B51" s="1711"/>
      <c r="C51" s="437"/>
      <c r="D51" s="437" t="s">
        <v>2627</v>
      </c>
      <c r="E51" s="437" t="s">
        <v>2646</v>
      </c>
      <c r="F51" s="1715" t="str">
        <f>HYPERLINK("#'"&amp;$D51&amp;"'!A1","Go")</f>
        <v>Go</v>
      </c>
      <c r="G51" s="437" t="s">
        <v>2059</v>
      </c>
      <c r="H51" s="437" t="s">
        <v>1276</v>
      </c>
      <c r="I51" s="437" t="s">
        <v>1276</v>
      </c>
    </row>
    <row r="52" spans="2:9" outlineLevel="1">
      <c r="B52" s="1711"/>
      <c r="C52" s="437"/>
      <c r="D52" s="437" t="s">
        <v>2628</v>
      </c>
      <c r="E52" s="437" t="s">
        <v>2647</v>
      </c>
      <c r="F52" s="1715" t="str">
        <f>HYPERLINK("#'"&amp;$D52&amp;"'!A1","Go")</f>
        <v>Go</v>
      </c>
      <c r="G52" s="437" t="s">
        <v>2059</v>
      </c>
      <c r="H52" s="437" t="s">
        <v>1276</v>
      </c>
      <c r="I52" s="437" t="s">
        <v>1276</v>
      </c>
    </row>
    <row r="53" spans="2:9" outlineLevel="1">
      <c r="B53" s="1711"/>
      <c r="C53" s="437"/>
      <c r="D53" s="437" t="s">
        <v>2815</v>
      </c>
      <c r="E53" s="437" t="s">
        <v>2822</v>
      </c>
      <c r="F53" s="1715" t="str">
        <f t="shared" si="0"/>
        <v>Go</v>
      </c>
      <c r="G53" s="437" t="s">
        <v>2004</v>
      </c>
      <c r="H53" s="437" t="s">
        <v>1276</v>
      </c>
      <c r="I53" s="437" t="s">
        <v>1276</v>
      </c>
    </row>
    <row r="54" spans="2:9" outlineLevel="1">
      <c r="B54" s="1711"/>
      <c r="C54" s="437"/>
      <c r="D54" s="437" t="s">
        <v>2629</v>
      </c>
      <c r="E54" s="437" t="s">
        <v>2630</v>
      </c>
      <c r="F54" s="1715" t="str">
        <f t="shared" si="0"/>
        <v>Go</v>
      </c>
      <c r="G54" s="437" t="s">
        <v>2004</v>
      </c>
      <c r="H54" s="437" t="s">
        <v>1276</v>
      </c>
      <c r="I54" s="437" t="s">
        <v>1276</v>
      </c>
    </row>
    <row r="55" spans="2:9" outlineLevel="1">
      <c r="B55" s="1711"/>
      <c r="C55" s="437"/>
      <c r="D55" s="437" t="s">
        <v>2632</v>
      </c>
      <c r="E55" s="437" t="s">
        <v>2633</v>
      </c>
      <c r="F55" s="1715" t="str">
        <f t="shared" si="0"/>
        <v>Go</v>
      </c>
      <c r="G55" s="437"/>
      <c r="H55" s="437"/>
      <c r="I55" s="437"/>
    </row>
    <row r="56" spans="2:9" outlineLevel="1">
      <c r="B56" s="1711"/>
      <c r="C56" s="437"/>
      <c r="D56" s="437" t="s">
        <v>2631</v>
      </c>
      <c r="E56" s="437" t="s">
        <v>2648</v>
      </c>
      <c r="F56" s="1715" t="str">
        <f t="shared" si="0"/>
        <v>Go</v>
      </c>
      <c r="G56" s="437" t="s">
        <v>2057</v>
      </c>
      <c r="H56" s="437" t="s">
        <v>1276</v>
      </c>
      <c r="I56" s="437" t="s">
        <v>1276</v>
      </c>
    </row>
    <row r="57" spans="2:9">
      <c r="B57" s="1711">
        <v>5</v>
      </c>
      <c r="C57" s="1587" t="s">
        <v>4</v>
      </c>
      <c r="D57" s="437"/>
      <c r="E57" s="437"/>
      <c r="F57" s="1715"/>
      <c r="G57" s="437"/>
      <c r="H57" s="437"/>
      <c r="I57" s="437"/>
    </row>
    <row r="58" spans="2:9" outlineLevel="1">
      <c r="B58" s="1711"/>
      <c r="C58" s="437"/>
      <c r="D58" s="437" t="s">
        <v>2487</v>
      </c>
      <c r="E58" s="437" t="s">
        <v>2634</v>
      </c>
      <c r="F58" s="1715" t="str">
        <f t="shared" si="0"/>
        <v>Go</v>
      </c>
      <c r="G58" s="437" t="s">
        <v>2059</v>
      </c>
      <c r="H58" s="437" t="s">
        <v>1276</v>
      </c>
      <c r="I58" s="437" t="s">
        <v>1276</v>
      </c>
    </row>
    <row r="59" spans="2:9" outlineLevel="1">
      <c r="B59" s="1711"/>
      <c r="C59" s="437"/>
      <c r="D59" s="437" t="s">
        <v>2488</v>
      </c>
      <c r="E59" s="437" t="s">
        <v>1222</v>
      </c>
      <c r="F59" s="1715" t="str">
        <f t="shared" si="0"/>
        <v>Go</v>
      </c>
      <c r="G59" s="437" t="s">
        <v>2059</v>
      </c>
      <c r="H59" s="437" t="s">
        <v>1276</v>
      </c>
      <c r="I59" s="437" t="s">
        <v>1276</v>
      </c>
    </row>
    <row r="60" spans="2:9" outlineLevel="1">
      <c r="B60" s="1711"/>
      <c r="C60" s="437"/>
      <c r="D60" s="437" t="s">
        <v>2489</v>
      </c>
      <c r="E60" s="437" t="s">
        <v>2666</v>
      </c>
      <c r="F60" s="1715" t="str">
        <f t="shared" si="0"/>
        <v>Go</v>
      </c>
      <c r="G60" s="437" t="s">
        <v>2059</v>
      </c>
      <c r="H60" s="437" t="s">
        <v>1276</v>
      </c>
      <c r="I60" s="437" t="s">
        <v>1276</v>
      </c>
    </row>
    <row r="61" spans="2:9" outlineLevel="1">
      <c r="B61" s="1711"/>
      <c r="C61" s="437"/>
      <c r="D61" s="437" t="s">
        <v>2490</v>
      </c>
      <c r="E61" s="437" t="s">
        <v>2667</v>
      </c>
      <c r="F61" s="1715" t="str">
        <f t="shared" si="0"/>
        <v>Go</v>
      </c>
      <c r="G61" s="437" t="s">
        <v>2059</v>
      </c>
      <c r="H61" s="437" t="s">
        <v>1276</v>
      </c>
      <c r="I61" s="437" t="s">
        <v>2084</v>
      </c>
    </row>
    <row r="62" spans="2:9" outlineLevel="1">
      <c r="B62" s="1711"/>
      <c r="C62" s="437"/>
      <c r="D62" s="437" t="s">
        <v>2491</v>
      </c>
      <c r="E62" s="437" t="s">
        <v>1223</v>
      </c>
      <c r="F62" s="1715" t="str">
        <f t="shared" si="0"/>
        <v>Go</v>
      </c>
      <c r="G62" s="437" t="s">
        <v>2059</v>
      </c>
      <c r="H62" s="437" t="s">
        <v>1276</v>
      </c>
      <c r="I62" s="437" t="s">
        <v>2086</v>
      </c>
    </row>
    <row r="63" spans="2:9" outlineLevel="1">
      <c r="B63" s="1711"/>
      <c r="C63" s="437"/>
      <c r="D63" s="437" t="s">
        <v>2492</v>
      </c>
      <c r="E63" s="437" t="s">
        <v>1187</v>
      </c>
      <c r="F63" s="1715" t="str">
        <f t="shared" si="0"/>
        <v>Go</v>
      </c>
      <c r="G63" s="437" t="s">
        <v>2059</v>
      </c>
      <c r="H63" s="437" t="s">
        <v>1276</v>
      </c>
      <c r="I63" s="437" t="s">
        <v>1276</v>
      </c>
    </row>
    <row r="64" spans="2:9" outlineLevel="1">
      <c r="B64" s="1711"/>
      <c r="C64" s="437"/>
      <c r="D64" s="437" t="s">
        <v>2493</v>
      </c>
      <c r="E64" s="437" t="s">
        <v>2398</v>
      </c>
      <c r="F64" s="1715" t="str">
        <f t="shared" si="0"/>
        <v>Go</v>
      </c>
      <c r="G64" s="437" t="s">
        <v>2059</v>
      </c>
      <c r="H64" s="437" t="s">
        <v>1276</v>
      </c>
      <c r="I64" s="437" t="s">
        <v>1276</v>
      </c>
    </row>
    <row r="65" spans="2:10" outlineLevel="1">
      <c r="B65" s="1711"/>
      <c r="C65" s="437"/>
      <c r="D65" s="437" t="s">
        <v>2494</v>
      </c>
      <c r="E65" s="437" t="s">
        <v>2649</v>
      </c>
      <c r="F65" s="1715" t="str">
        <f t="shared" si="0"/>
        <v>Go</v>
      </c>
      <c r="G65" s="437" t="s">
        <v>2059</v>
      </c>
      <c r="H65" s="437" t="s">
        <v>1276</v>
      </c>
      <c r="I65" s="437" t="s">
        <v>1276</v>
      </c>
      <c r="J65" t="s">
        <v>2087</v>
      </c>
    </row>
    <row r="66" spans="2:10">
      <c r="B66" s="1711">
        <v>6</v>
      </c>
      <c r="C66" s="1588" t="s">
        <v>5</v>
      </c>
      <c r="D66" s="437"/>
      <c r="E66" s="437"/>
      <c r="F66" s="1715"/>
      <c r="G66" s="437"/>
      <c r="H66" s="437"/>
      <c r="I66" s="437"/>
    </row>
    <row r="67" spans="2:10" outlineLevel="1">
      <c r="B67" s="1711"/>
      <c r="C67" s="437"/>
      <c r="D67" s="437" t="s">
        <v>2495</v>
      </c>
      <c r="E67" s="437" t="s">
        <v>2668</v>
      </c>
      <c r="F67" s="1715" t="str">
        <f t="shared" si="0"/>
        <v>Go</v>
      </c>
      <c r="G67" s="437" t="s">
        <v>2060</v>
      </c>
      <c r="H67" s="437" t="s">
        <v>1276</v>
      </c>
      <c r="I67" s="437" t="s">
        <v>1276</v>
      </c>
    </row>
    <row r="68" spans="2:10" outlineLevel="1">
      <c r="B68" s="1711"/>
      <c r="C68" s="437"/>
      <c r="D68" s="437" t="s">
        <v>2699</v>
      </c>
      <c r="E68" s="437" t="s">
        <v>2669</v>
      </c>
      <c r="F68" s="1715" t="str">
        <f t="shared" si="0"/>
        <v>Go</v>
      </c>
      <c r="G68" s="437" t="s">
        <v>2059</v>
      </c>
      <c r="H68" s="437" t="s">
        <v>1276</v>
      </c>
      <c r="I68" s="437" t="s">
        <v>1276</v>
      </c>
    </row>
    <row r="69" spans="2:10" outlineLevel="1">
      <c r="B69" s="1711"/>
      <c r="C69" s="437"/>
      <c r="D69" s="437" t="s">
        <v>2496</v>
      </c>
      <c r="E69" s="437" t="s">
        <v>2400</v>
      </c>
      <c r="F69" s="1715" t="str">
        <f t="shared" si="0"/>
        <v>Go</v>
      </c>
      <c r="G69" s="437" t="s">
        <v>2060</v>
      </c>
      <c r="H69" s="437" t="s">
        <v>1276</v>
      </c>
      <c r="I69" s="437" t="s">
        <v>1276</v>
      </c>
    </row>
    <row r="70" spans="2:10" outlineLevel="1">
      <c r="B70" s="1711"/>
      <c r="C70" s="437"/>
      <c r="D70" s="437" t="s">
        <v>2497</v>
      </c>
      <c r="E70" s="437" t="s">
        <v>2401</v>
      </c>
      <c r="F70" s="1715" t="str">
        <f t="shared" si="0"/>
        <v>Go</v>
      </c>
      <c r="G70" s="437" t="s">
        <v>2060</v>
      </c>
      <c r="H70" s="437" t="s">
        <v>1276</v>
      </c>
      <c r="I70" s="437" t="s">
        <v>1276</v>
      </c>
    </row>
    <row r="71" spans="2:10" outlineLevel="1">
      <c r="B71" s="1711"/>
      <c r="C71" s="437"/>
      <c r="D71" s="437" t="s">
        <v>2817</v>
      </c>
      <c r="E71" s="437" t="s">
        <v>2816</v>
      </c>
      <c r="F71" s="1715" t="str">
        <f t="shared" si="0"/>
        <v>Go</v>
      </c>
      <c r="G71" s="1558" t="s">
        <v>2383</v>
      </c>
      <c r="H71" s="437" t="s">
        <v>1276</v>
      </c>
      <c r="I71" s="437" t="s">
        <v>2427</v>
      </c>
    </row>
    <row r="72" spans="2:10" outlineLevel="1">
      <c r="B72" s="1711"/>
      <c r="C72" s="437"/>
      <c r="D72" s="437" t="s">
        <v>2498</v>
      </c>
      <c r="E72" s="437" t="s">
        <v>2650</v>
      </c>
      <c r="F72" s="1715" t="str">
        <f t="shared" si="0"/>
        <v>Go</v>
      </c>
      <c r="G72" s="437" t="s">
        <v>2059</v>
      </c>
      <c r="H72" s="437" t="s">
        <v>1276</v>
      </c>
      <c r="I72" s="437" t="s">
        <v>1276</v>
      </c>
    </row>
    <row r="73" spans="2:10" outlineLevel="1">
      <c r="B73" s="1711"/>
      <c r="C73" s="437"/>
      <c r="D73" s="437" t="s">
        <v>2499</v>
      </c>
      <c r="E73" s="437" t="s">
        <v>2651</v>
      </c>
      <c r="F73" s="1715" t="str">
        <f t="shared" si="0"/>
        <v>Go</v>
      </c>
      <c r="G73" s="437" t="s">
        <v>2059</v>
      </c>
      <c r="H73" s="437" t="s">
        <v>1276</v>
      </c>
      <c r="I73" s="437" t="s">
        <v>1276</v>
      </c>
    </row>
    <row r="74" spans="2:10" outlineLevel="1">
      <c r="B74" s="1711"/>
      <c r="C74" s="437"/>
      <c r="D74" s="437" t="s">
        <v>2500</v>
      </c>
      <c r="E74" s="437" t="s">
        <v>2652</v>
      </c>
      <c r="F74" s="1715" t="str">
        <f t="shared" si="0"/>
        <v>Go</v>
      </c>
      <c r="G74" s="437" t="s">
        <v>2059</v>
      </c>
      <c r="H74" s="437" t="s">
        <v>1276</v>
      </c>
      <c r="I74" s="437" t="s">
        <v>1276</v>
      </c>
    </row>
    <row r="75" spans="2:10" outlineLevel="1">
      <c r="B75" s="1711"/>
      <c r="C75" s="437"/>
      <c r="D75" s="437" t="s">
        <v>2501</v>
      </c>
      <c r="E75" s="437" t="s">
        <v>2653</v>
      </c>
      <c r="F75" s="1715" t="str">
        <f t="shared" si="0"/>
        <v>Go</v>
      </c>
      <c r="G75" s="437" t="s">
        <v>2059</v>
      </c>
      <c r="H75" s="437" t="s">
        <v>1276</v>
      </c>
      <c r="I75" s="437" t="s">
        <v>1276</v>
      </c>
    </row>
    <row r="76" spans="2:10" outlineLevel="1">
      <c r="B76" s="1711"/>
      <c r="C76" s="437"/>
      <c r="D76" s="437" t="s">
        <v>2502</v>
      </c>
      <c r="E76" s="437" t="s">
        <v>2654</v>
      </c>
      <c r="F76" s="1715" t="str">
        <f t="shared" si="0"/>
        <v>Go</v>
      </c>
      <c r="G76" s="437" t="s">
        <v>2059</v>
      </c>
      <c r="H76" s="437" t="s">
        <v>1276</v>
      </c>
      <c r="I76" s="437" t="s">
        <v>1276</v>
      </c>
    </row>
    <row r="77" spans="2:10">
      <c r="B77" s="1711">
        <v>7</v>
      </c>
      <c r="C77" s="1589" t="s">
        <v>2638</v>
      </c>
      <c r="D77" s="437"/>
      <c r="E77" s="437"/>
      <c r="F77" s="1715"/>
      <c r="G77" s="437"/>
      <c r="H77" s="437"/>
      <c r="I77" s="437"/>
    </row>
    <row r="78" spans="2:10">
      <c r="B78" s="1711"/>
      <c r="C78" s="437"/>
      <c r="D78" s="437" t="s">
        <v>2503</v>
      </c>
      <c r="E78" s="437" t="s">
        <v>2452</v>
      </c>
      <c r="F78" s="1715" t="str">
        <f t="shared" si="0"/>
        <v>Go</v>
      </c>
      <c r="G78" s="437" t="s">
        <v>2310</v>
      </c>
      <c r="H78" s="437" t="s">
        <v>1276</v>
      </c>
      <c r="I78" s="437" t="s">
        <v>1276</v>
      </c>
    </row>
    <row r="79" spans="2:10">
      <c r="B79" s="1711"/>
      <c r="C79" s="437"/>
      <c r="D79" s="437" t="s">
        <v>2768</v>
      </c>
      <c r="E79" s="437" t="s">
        <v>2769</v>
      </c>
      <c r="F79" s="1715" t="str">
        <f t="shared" ref="F79:F90" si="1">HYPERLINK("#'"&amp;$D79&amp;"'!A1","Go")</f>
        <v>Go</v>
      </c>
      <c r="G79" s="437" t="s">
        <v>2310</v>
      </c>
      <c r="H79" s="437" t="s">
        <v>1276</v>
      </c>
      <c r="I79" s="437" t="s">
        <v>1276</v>
      </c>
    </row>
    <row r="80" spans="2:10">
      <c r="B80" s="1711"/>
      <c r="C80" s="437"/>
      <c r="D80" s="437" t="s">
        <v>2565</v>
      </c>
      <c r="E80" s="437" t="s">
        <v>2770</v>
      </c>
      <c r="F80" s="1715" t="str">
        <f t="shared" si="1"/>
        <v>Go</v>
      </c>
      <c r="G80" s="437" t="s">
        <v>2310</v>
      </c>
      <c r="H80" s="437" t="s">
        <v>1276</v>
      </c>
      <c r="I80" s="437" t="s">
        <v>1276</v>
      </c>
    </row>
    <row r="81" spans="2:9">
      <c r="B81" s="1711"/>
      <c r="C81" s="437"/>
      <c r="D81" s="437" t="s">
        <v>2566</v>
      </c>
      <c r="E81" s="437" t="s">
        <v>2771</v>
      </c>
      <c r="F81" s="1715" t="str">
        <f t="shared" si="1"/>
        <v>Go</v>
      </c>
      <c r="G81" s="437" t="s">
        <v>2310</v>
      </c>
      <c r="H81" s="437" t="s">
        <v>1276</v>
      </c>
      <c r="I81" s="437" t="s">
        <v>1285</v>
      </c>
    </row>
    <row r="82" spans="2:9">
      <c r="B82" s="1711"/>
      <c r="C82" s="437"/>
      <c r="D82" s="437" t="s">
        <v>2504</v>
      </c>
      <c r="E82" s="437" t="s">
        <v>2772</v>
      </c>
      <c r="F82" s="1715" t="str">
        <f t="shared" si="1"/>
        <v>Go</v>
      </c>
      <c r="G82" s="437" t="s">
        <v>2310</v>
      </c>
      <c r="H82" s="437" t="s">
        <v>1276</v>
      </c>
      <c r="I82" s="437" t="s">
        <v>1285</v>
      </c>
    </row>
    <row r="83" spans="2:9">
      <c r="B83" s="1711"/>
      <c r="C83" s="437"/>
      <c r="D83" s="437" t="s">
        <v>2505</v>
      </c>
      <c r="E83" s="437" t="s">
        <v>2453</v>
      </c>
      <c r="F83" s="1715" t="str">
        <f t="shared" si="1"/>
        <v>Go</v>
      </c>
      <c r="G83" s="437" t="s">
        <v>2310</v>
      </c>
      <c r="H83" s="437" t="s">
        <v>1276</v>
      </c>
      <c r="I83" s="437" t="s">
        <v>1276</v>
      </c>
    </row>
    <row r="84" spans="2:9">
      <c r="B84" s="1711"/>
      <c r="C84" s="437"/>
      <c r="D84" s="437" t="s">
        <v>2506</v>
      </c>
      <c r="E84" s="437" t="s">
        <v>2773</v>
      </c>
      <c r="F84" s="1715" t="str">
        <f t="shared" si="1"/>
        <v>Go</v>
      </c>
      <c r="G84" s="437" t="s">
        <v>2310</v>
      </c>
      <c r="H84" s="437" t="s">
        <v>1276</v>
      </c>
      <c r="I84" s="437" t="s">
        <v>1276</v>
      </c>
    </row>
    <row r="85" spans="2:9">
      <c r="B85" s="1711"/>
      <c r="C85" s="437"/>
      <c r="D85" s="437" t="s">
        <v>2507</v>
      </c>
      <c r="E85" s="437" t="s">
        <v>2454</v>
      </c>
      <c r="F85" s="1715" t="str">
        <f t="shared" si="1"/>
        <v>Go</v>
      </c>
      <c r="G85" s="437" t="s">
        <v>2310</v>
      </c>
      <c r="H85" s="437" t="s">
        <v>1276</v>
      </c>
      <c r="I85" s="437" t="s">
        <v>1276</v>
      </c>
    </row>
    <row r="86" spans="2:9">
      <c r="B86" s="1711"/>
      <c r="C86" s="437"/>
      <c r="D86" s="437" t="s">
        <v>2508</v>
      </c>
      <c r="E86" s="437" t="s">
        <v>2774</v>
      </c>
      <c r="F86" s="1715" t="str">
        <f t="shared" si="1"/>
        <v>Go</v>
      </c>
      <c r="G86" s="437" t="s">
        <v>2310</v>
      </c>
      <c r="H86" s="437" t="s">
        <v>1276</v>
      </c>
      <c r="I86" s="437" t="s">
        <v>1276</v>
      </c>
    </row>
    <row r="87" spans="2:9">
      <c r="B87" s="1711"/>
      <c r="C87" s="437"/>
      <c r="D87" s="437" t="s">
        <v>2509</v>
      </c>
      <c r="E87" s="437" t="s">
        <v>2670</v>
      </c>
      <c r="F87" s="1715" t="str">
        <f t="shared" si="1"/>
        <v>Go</v>
      </c>
      <c r="G87" s="437" t="s">
        <v>2310</v>
      </c>
      <c r="H87" s="437" t="s">
        <v>1276</v>
      </c>
      <c r="I87" s="437" t="s">
        <v>1276</v>
      </c>
    </row>
    <row r="88" spans="2:9">
      <c r="B88" s="1711"/>
      <c r="C88" s="437"/>
      <c r="D88" s="437" t="s">
        <v>2776</v>
      </c>
      <c r="E88" s="437" t="s">
        <v>2775</v>
      </c>
      <c r="F88" s="1715" t="str">
        <f t="shared" si="1"/>
        <v>Go</v>
      </c>
      <c r="G88" s="437" t="s">
        <v>2310</v>
      </c>
      <c r="H88" s="437" t="s">
        <v>1276</v>
      </c>
      <c r="I88" s="437" t="s">
        <v>1276</v>
      </c>
    </row>
    <row r="89" spans="2:9">
      <c r="B89" s="1711"/>
      <c r="C89" s="437"/>
      <c r="D89" s="437" t="s">
        <v>2510</v>
      </c>
      <c r="E89" s="437" t="s">
        <v>2671</v>
      </c>
      <c r="F89" s="1715" t="str">
        <f t="shared" si="1"/>
        <v>Go</v>
      </c>
      <c r="G89" s="437" t="s">
        <v>2310</v>
      </c>
      <c r="H89" s="437" t="s">
        <v>1276</v>
      </c>
      <c r="I89" s="437" t="s">
        <v>1276</v>
      </c>
    </row>
    <row r="90" spans="2:9">
      <c r="B90" s="1711"/>
      <c r="C90" s="437"/>
      <c r="D90" s="437" t="s">
        <v>2511</v>
      </c>
      <c r="E90" s="437" t="s">
        <v>2455</v>
      </c>
      <c r="F90" s="1715" t="str">
        <f t="shared" si="1"/>
        <v>Go</v>
      </c>
      <c r="G90" s="437" t="s">
        <v>2310</v>
      </c>
      <c r="H90" s="437" t="s">
        <v>1276</v>
      </c>
      <c r="I90" s="437" t="s">
        <v>1276</v>
      </c>
    </row>
  </sheetData>
  <dataConsolidate/>
  <pageMargins left="0.23622047244094491" right="0.23622047244094491" top="0.74803149606299213" bottom="0.74803149606299213" header="0.31496062992125984" footer="0.31496062992125984"/>
  <pageSetup paperSize="8" scale="66" fitToHeight="0" orientation="portrait" r:id="rId1"/>
</worksheet>
</file>

<file path=xl/worksheets/sheet10.xml><?xml version="1.0" encoding="utf-8"?>
<worksheet xmlns="http://schemas.openxmlformats.org/spreadsheetml/2006/main" xmlns:r="http://schemas.openxmlformats.org/officeDocument/2006/relationships">
  <sheetPr codeName="Sheet9">
    <tabColor theme="5" tint="0.59999389629810485"/>
    <pageSetUpPr fitToPage="1"/>
  </sheetPr>
  <dimension ref="A1:W31"/>
  <sheetViews>
    <sheetView workbookViewId="0"/>
  </sheetViews>
  <sheetFormatPr defaultRowHeight="14.25"/>
  <cols>
    <col min="1" max="1" width="38.5" style="1" customWidth="1"/>
    <col min="2" max="5" width="2.5" style="1" hidden="1" customWidth="1"/>
    <col min="6" max="6" width="11.875" style="1" customWidth="1"/>
    <col min="7" max="11" width="11.75" style="1" customWidth="1"/>
    <col min="12" max="12" width="11.875" style="1" customWidth="1"/>
    <col min="13" max="17" width="11.75" style="1" customWidth="1"/>
    <col min="18" max="18" width="11.875" style="1" customWidth="1"/>
    <col min="19" max="23" width="11.75" style="1" customWidth="1"/>
    <col min="24" max="16384" width="9" style="1"/>
  </cols>
  <sheetData>
    <row r="1" spans="1:23" s="1983" customFormat="1" ht="26.25">
      <c r="A1" s="1709" t="str">
        <f ca="1">VLOOKUP(LEFT(RIGHT(CELL("filename",A1),LEN(CELL("filename",A1))-FIND("]",CELL("filename",A1))),1)*1,Index!$B$8:$C$90,2,FALSE)</f>
        <v>Finance</v>
      </c>
      <c r="B1" s="1996"/>
      <c r="C1" s="1709"/>
      <c r="D1" s="1996"/>
      <c r="E1" s="1996"/>
      <c r="F1" s="1996"/>
      <c r="G1" s="1996"/>
      <c r="H1" s="1996"/>
      <c r="I1" s="1996"/>
      <c r="J1" s="2005"/>
      <c r="K1" s="2005"/>
      <c r="L1" s="1996"/>
      <c r="M1" s="1996"/>
      <c r="N1" s="1996"/>
      <c r="O1" s="1996"/>
      <c r="P1" s="2005"/>
      <c r="Q1" s="2005"/>
      <c r="R1" s="1996"/>
      <c r="S1" s="1996"/>
      <c r="T1" s="1996"/>
      <c r="U1" s="1996"/>
      <c r="V1" s="2005"/>
      <c r="W1" s="2005"/>
    </row>
    <row r="2" spans="1:23" s="1983" customFormat="1" ht="26.25">
      <c r="A2" s="1709" t="str">
        <f>'Universal data'!C8</f>
        <v>National Grid Gas Transmission</v>
      </c>
      <c r="B2" s="1709"/>
      <c r="C2" s="1709"/>
      <c r="D2" s="1709"/>
      <c r="E2" s="1709"/>
      <c r="F2" s="1709"/>
      <c r="G2" s="1709"/>
      <c r="H2" s="1709"/>
      <c r="I2" s="1709"/>
      <c r="J2" s="2005"/>
      <c r="K2" s="2005"/>
      <c r="L2" s="1709"/>
      <c r="M2" s="1709"/>
      <c r="N2" s="1709"/>
      <c r="O2" s="1709"/>
      <c r="P2" s="2005"/>
      <c r="Q2" s="2005"/>
      <c r="R2" s="1709"/>
      <c r="S2" s="1709"/>
      <c r="T2" s="1709"/>
      <c r="U2" s="1709"/>
      <c r="V2" s="2005"/>
      <c r="W2" s="2005"/>
    </row>
    <row r="3" spans="1:23" s="1984" customFormat="1" ht="21" thickBot="1">
      <c r="A3" s="1797" t="str">
        <f>'Universal data'!C21</f>
        <v>2012/13</v>
      </c>
      <c r="B3" s="1797"/>
      <c r="C3" s="1797"/>
      <c r="D3" s="1797"/>
      <c r="E3" s="1797"/>
      <c r="F3" s="1797"/>
      <c r="G3" s="1797"/>
      <c r="H3" s="1797"/>
      <c r="I3" s="1797"/>
      <c r="J3" s="2006"/>
      <c r="K3" s="2006"/>
      <c r="L3" s="1797"/>
      <c r="M3" s="1797"/>
      <c r="N3" s="1797"/>
      <c r="O3" s="1797"/>
      <c r="P3" s="2006"/>
      <c r="Q3" s="2006"/>
      <c r="R3" s="1797"/>
      <c r="S3" s="1797"/>
      <c r="T3" s="1797"/>
      <c r="U3" s="1797"/>
      <c r="V3" s="2006"/>
      <c r="W3" s="2006"/>
    </row>
    <row r="4" spans="1:23" s="2029" customFormat="1" ht="12.75">
      <c r="A4" s="2027"/>
      <c r="B4" s="2027"/>
      <c r="C4" s="2027"/>
      <c r="D4" s="2027"/>
      <c r="E4" s="2027"/>
      <c r="F4" s="2028"/>
      <c r="G4" s="1997"/>
      <c r="H4" s="1997"/>
      <c r="I4" s="1997"/>
      <c r="J4" s="1997"/>
      <c r="K4" s="1997"/>
      <c r="L4" s="2028"/>
      <c r="M4" s="1997"/>
      <c r="N4" s="1997"/>
      <c r="O4" s="1997"/>
      <c r="P4" s="1997"/>
      <c r="Q4" s="1997"/>
      <c r="R4" s="2028"/>
      <c r="S4" s="1997"/>
      <c r="T4" s="1997"/>
      <c r="U4" s="1997"/>
      <c r="V4" s="1997"/>
      <c r="W4" s="1997"/>
    </row>
    <row r="5" spans="1:23" s="2032" customFormat="1" ht="20.25">
      <c r="A5" s="2019" t="str">
        <f ca="1">VLOOKUP(RIGHT(CELL("filename",A1),LEN(CELL("filename",A1))-FIND("]",CELL("filename",A1))),Index!$D$8:$E$102,2,FALSE)</f>
        <v>1.6 Fixed asset disposals</v>
      </c>
      <c r="B5" s="2014"/>
      <c r="C5" s="2014"/>
      <c r="D5" s="2014"/>
      <c r="E5" s="2014"/>
      <c r="F5" s="2030"/>
      <c r="G5" s="2031"/>
      <c r="H5" s="2031"/>
      <c r="I5" s="2031"/>
      <c r="J5" s="2031"/>
      <c r="K5" s="2031"/>
      <c r="L5" s="2030"/>
      <c r="M5" s="2031"/>
      <c r="N5" s="2031"/>
      <c r="O5" s="2031"/>
      <c r="P5" s="2031"/>
      <c r="Q5" s="2031"/>
      <c r="R5" s="2030"/>
      <c r="S5" s="2031"/>
      <c r="T5" s="2031"/>
      <c r="U5" s="2031"/>
      <c r="V5" s="2031"/>
      <c r="W5" s="2031"/>
    </row>
    <row r="6" spans="1:23" ht="12.75" customHeight="1">
      <c r="A6" s="801"/>
      <c r="B6" s="801"/>
      <c r="C6" s="801"/>
      <c r="D6" s="801"/>
      <c r="E6" s="801"/>
      <c r="F6" s="802"/>
      <c r="G6" s="803"/>
      <c r="H6" s="803"/>
      <c r="I6" s="803"/>
      <c r="J6" s="803"/>
      <c r="K6" s="803"/>
      <c r="L6" s="802"/>
      <c r="M6" s="803"/>
      <c r="N6" s="803"/>
      <c r="O6" s="803"/>
      <c r="P6" s="803"/>
      <c r="Q6" s="803"/>
      <c r="R6" s="802"/>
      <c r="S6" s="803"/>
      <c r="T6" s="803"/>
      <c r="U6" s="803"/>
      <c r="V6" s="803"/>
      <c r="W6" s="803"/>
    </row>
    <row r="7" spans="1:23" ht="12.75" customHeight="1">
      <c r="A7" s="491" t="s">
        <v>1905</v>
      </c>
      <c r="B7" s="492"/>
      <c r="C7" s="492"/>
      <c r="D7" s="492"/>
      <c r="E7" s="492"/>
      <c r="F7" s="492"/>
      <c r="G7" s="492"/>
      <c r="H7" s="804"/>
      <c r="I7" s="804"/>
      <c r="J7" s="804"/>
      <c r="K7" s="804"/>
      <c r="L7" s="804"/>
      <c r="M7" s="804"/>
      <c r="N7" s="804"/>
      <c r="O7" s="804"/>
      <c r="P7" s="804"/>
      <c r="Q7" s="804"/>
      <c r="R7" s="804"/>
      <c r="S7" s="804"/>
      <c r="T7" s="804"/>
      <c r="U7" s="804"/>
      <c r="V7" s="804"/>
      <c r="W7" s="804"/>
    </row>
    <row r="8" spans="1:23" ht="12.75" hidden="1" customHeight="1">
      <c r="A8" s="581"/>
      <c r="B8" s="582"/>
      <c r="C8" s="582"/>
      <c r="D8" s="582"/>
      <c r="E8" s="582"/>
      <c r="F8" s="582"/>
      <c r="G8" s="582"/>
      <c r="H8" s="803"/>
      <c r="I8" s="803"/>
      <c r="J8" s="803"/>
      <c r="K8" s="803"/>
      <c r="L8" s="803"/>
      <c r="M8" s="803"/>
      <c r="N8" s="803"/>
      <c r="O8" s="803"/>
      <c r="P8" s="803"/>
      <c r="Q8" s="803"/>
      <c r="R8" s="803"/>
      <c r="S8" s="803"/>
      <c r="T8" s="803"/>
      <c r="U8" s="803"/>
      <c r="V8" s="803"/>
      <c r="W8" s="803"/>
    </row>
    <row r="9" spans="1:23" ht="12.75" hidden="1" customHeight="1">
      <c r="A9" s="581"/>
      <c r="B9" s="582"/>
      <c r="C9" s="582"/>
      <c r="D9" s="582"/>
      <c r="E9" s="582"/>
      <c r="F9" s="582"/>
      <c r="G9" s="582"/>
      <c r="H9" s="803"/>
      <c r="I9" s="803"/>
      <c r="J9" s="803"/>
      <c r="K9" s="803"/>
      <c r="L9" s="803"/>
      <c r="M9" s="803"/>
      <c r="N9" s="803"/>
      <c r="O9" s="803"/>
      <c r="P9" s="803"/>
      <c r="Q9" s="803"/>
      <c r="R9" s="803"/>
      <c r="S9" s="803"/>
      <c r="T9" s="803"/>
      <c r="U9" s="803"/>
      <c r="V9" s="803"/>
      <c r="W9" s="803"/>
    </row>
    <row r="10" spans="1:23" ht="12.75" hidden="1" customHeight="1">
      <c r="A10" s="581"/>
      <c r="B10" s="582"/>
      <c r="C10" s="582"/>
      <c r="D10" s="582"/>
      <c r="E10" s="582"/>
      <c r="F10" s="582"/>
      <c r="G10" s="582"/>
      <c r="H10" s="803"/>
      <c r="I10" s="803"/>
      <c r="J10" s="803"/>
      <c r="K10" s="803"/>
      <c r="L10" s="803"/>
      <c r="M10" s="803"/>
      <c r="N10" s="803"/>
      <c r="O10" s="803"/>
      <c r="P10" s="803"/>
      <c r="Q10" s="803"/>
      <c r="R10" s="803"/>
      <c r="S10" s="803"/>
      <c r="T10" s="803"/>
      <c r="U10" s="803"/>
      <c r="V10" s="803"/>
      <c r="W10" s="803"/>
    </row>
    <row r="11" spans="1:23" ht="15" thickBot="1">
      <c r="A11" s="581"/>
      <c r="B11" s="582"/>
      <c r="C11" s="582"/>
      <c r="D11" s="582"/>
      <c r="E11" s="582"/>
      <c r="F11" s="582"/>
      <c r="G11" s="582"/>
      <c r="H11" s="803"/>
      <c r="I11" s="803"/>
      <c r="J11" s="803"/>
      <c r="K11" s="803"/>
      <c r="L11" s="803"/>
      <c r="M11" s="803"/>
      <c r="N11" s="803"/>
      <c r="O11" s="803"/>
      <c r="P11" s="803"/>
      <c r="Q11" s="803"/>
      <c r="R11" s="803"/>
      <c r="S11" s="803"/>
      <c r="T11" s="803"/>
      <c r="U11" s="803"/>
      <c r="V11" s="803"/>
      <c r="W11" s="803"/>
    </row>
    <row r="12" spans="1:23" ht="18.75" customHeight="1" thickBot="1">
      <c r="A12" s="805"/>
      <c r="B12" s="806"/>
      <c r="C12" s="806"/>
      <c r="D12" s="806"/>
      <c r="E12" s="806"/>
      <c r="F12" s="2637">
        <f>'Universal data'!C10</f>
        <v>2013</v>
      </c>
      <c r="G12" s="2638"/>
      <c r="H12" s="2638"/>
      <c r="I12" s="2638"/>
      <c r="J12" s="2638"/>
      <c r="K12" s="2638"/>
      <c r="L12" s="2638"/>
      <c r="M12" s="2638"/>
      <c r="N12" s="2638"/>
      <c r="O12" s="2638"/>
      <c r="P12" s="2638"/>
      <c r="Q12" s="2638"/>
      <c r="R12" s="2638"/>
      <c r="S12" s="2638"/>
      <c r="T12" s="2638"/>
      <c r="U12" s="2638"/>
      <c r="V12" s="2638"/>
      <c r="W12" s="2639"/>
    </row>
    <row r="13" spans="1:23" ht="18.75" customHeight="1" thickBot="1">
      <c r="A13" s="807"/>
      <c r="B13" s="808"/>
      <c r="C13" s="808"/>
      <c r="D13" s="808"/>
      <c r="E13" s="808"/>
      <c r="F13" s="2640" t="s">
        <v>1497</v>
      </c>
      <c r="G13" s="2641"/>
      <c r="H13" s="2641"/>
      <c r="I13" s="2641"/>
      <c r="J13" s="2641"/>
      <c r="K13" s="2642"/>
      <c r="L13" s="2640" t="s">
        <v>688</v>
      </c>
      <c r="M13" s="2641"/>
      <c r="N13" s="2641"/>
      <c r="O13" s="2641"/>
      <c r="P13" s="2641"/>
      <c r="Q13" s="2642"/>
      <c r="R13" s="2640" t="s">
        <v>689</v>
      </c>
      <c r="S13" s="2641"/>
      <c r="T13" s="2641"/>
      <c r="U13" s="2641"/>
      <c r="V13" s="2641"/>
      <c r="W13" s="2642"/>
    </row>
    <row r="14" spans="1:23" ht="53.25" customHeight="1">
      <c r="A14" s="2643" t="s">
        <v>1906</v>
      </c>
      <c r="B14" s="809"/>
      <c r="C14" s="809"/>
      <c r="D14" s="809"/>
      <c r="E14" s="809"/>
      <c r="F14" s="810" t="s">
        <v>452</v>
      </c>
      <c r="G14" s="811" t="s">
        <v>451</v>
      </c>
      <c r="H14" s="811" t="s">
        <v>450</v>
      </c>
      <c r="I14" s="811" t="s">
        <v>449</v>
      </c>
      <c r="J14" s="812" t="s">
        <v>448</v>
      </c>
      <c r="K14" s="813" t="s">
        <v>447</v>
      </c>
      <c r="L14" s="810" t="s">
        <v>452</v>
      </c>
      <c r="M14" s="811" t="s">
        <v>451</v>
      </c>
      <c r="N14" s="811" t="s">
        <v>450</v>
      </c>
      <c r="O14" s="811" t="s">
        <v>449</v>
      </c>
      <c r="P14" s="812" t="s">
        <v>448</v>
      </c>
      <c r="Q14" s="813" t="s">
        <v>447</v>
      </c>
      <c r="R14" s="810" t="s">
        <v>452</v>
      </c>
      <c r="S14" s="811" t="s">
        <v>451</v>
      </c>
      <c r="T14" s="811" t="s">
        <v>450</v>
      </c>
      <c r="U14" s="811" t="s">
        <v>449</v>
      </c>
      <c r="V14" s="812" t="s">
        <v>448</v>
      </c>
      <c r="W14" s="813" t="s">
        <v>447</v>
      </c>
    </row>
    <row r="15" spans="1:23" ht="12.75" customHeight="1">
      <c r="A15" s="2644"/>
      <c r="B15" s="814"/>
      <c r="C15" s="814"/>
      <c r="D15" s="814"/>
      <c r="E15" s="814"/>
      <c r="F15" s="37" t="s">
        <v>10</v>
      </c>
      <c r="G15" s="485" t="s">
        <v>10</v>
      </c>
      <c r="H15" s="485" t="s">
        <v>10</v>
      </c>
      <c r="I15" s="485" t="s">
        <v>10</v>
      </c>
      <c r="J15" s="485" t="s">
        <v>10</v>
      </c>
      <c r="K15" s="36" t="s">
        <v>10</v>
      </c>
      <c r="L15" s="37" t="s">
        <v>10</v>
      </c>
      <c r="M15" s="485" t="s">
        <v>10</v>
      </c>
      <c r="N15" s="485" t="s">
        <v>10</v>
      </c>
      <c r="O15" s="485" t="s">
        <v>10</v>
      </c>
      <c r="P15" s="485" t="s">
        <v>10</v>
      </c>
      <c r="Q15" s="36" t="s">
        <v>10</v>
      </c>
      <c r="R15" s="37" t="s">
        <v>10</v>
      </c>
      <c r="S15" s="485" t="s">
        <v>10</v>
      </c>
      <c r="T15" s="485" t="s">
        <v>10</v>
      </c>
      <c r="U15" s="485" t="s">
        <v>10</v>
      </c>
      <c r="V15" s="485" t="s">
        <v>10</v>
      </c>
      <c r="W15" s="36" t="s">
        <v>10</v>
      </c>
    </row>
    <row r="16" spans="1:23" s="34" customFormat="1">
      <c r="A16" s="815" t="s">
        <v>445</v>
      </c>
      <c r="B16" s="816"/>
      <c r="C16" s="816"/>
      <c r="D16" s="816"/>
      <c r="E16" s="816"/>
      <c r="F16" s="817"/>
      <c r="G16" s="818"/>
      <c r="H16" s="819">
        <f>+F16-G16</f>
        <v>0</v>
      </c>
      <c r="I16" s="818"/>
      <c r="J16" s="818"/>
      <c r="K16" s="820">
        <f>+I16-H16</f>
        <v>0</v>
      </c>
      <c r="L16" s="817"/>
      <c r="M16" s="818"/>
      <c r="N16" s="819">
        <f>+L16-M16</f>
        <v>0</v>
      </c>
      <c r="O16" s="818"/>
      <c r="P16" s="818"/>
      <c r="Q16" s="820">
        <f>+O16-N16</f>
        <v>0</v>
      </c>
      <c r="R16" s="817"/>
      <c r="S16" s="818"/>
      <c r="T16" s="819">
        <f>+R16-S16</f>
        <v>0</v>
      </c>
      <c r="U16" s="818"/>
      <c r="V16" s="818"/>
      <c r="W16" s="820">
        <f>+U16-T16</f>
        <v>0</v>
      </c>
    </row>
    <row r="17" spans="1:23" s="34" customFormat="1">
      <c r="A17" s="815" t="s">
        <v>444</v>
      </c>
      <c r="B17" s="816"/>
      <c r="C17" s="816"/>
      <c r="D17" s="816"/>
      <c r="E17" s="816"/>
      <c r="F17" s="817"/>
      <c r="G17" s="818"/>
      <c r="H17" s="819">
        <f>+F17-G17</f>
        <v>0</v>
      </c>
      <c r="I17" s="818"/>
      <c r="J17" s="818"/>
      <c r="K17" s="820">
        <f>+I17-H17</f>
        <v>0</v>
      </c>
      <c r="L17" s="817"/>
      <c r="M17" s="818"/>
      <c r="N17" s="819">
        <f>+L17-M17</f>
        <v>0</v>
      </c>
      <c r="O17" s="818"/>
      <c r="P17" s="818"/>
      <c r="Q17" s="820">
        <f>+O17-N17</f>
        <v>0</v>
      </c>
      <c r="R17" s="817"/>
      <c r="S17" s="818"/>
      <c r="T17" s="819">
        <f>+R17-S17</f>
        <v>0</v>
      </c>
      <c r="U17" s="818"/>
      <c r="V17" s="818"/>
      <c r="W17" s="820">
        <f>+U17-T17</f>
        <v>0</v>
      </c>
    </row>
    <row r="18" spans="1:23" s="34" customFormat="1">
      <c r="A18" s="815" t="s">
        <v>443</v>
      </c>
      <c r="B18" s="816"/>
      <c r="C18" s="816"/>
      <c r="D18" s="816"/>
      <c r="E18" s="816"/>
      <c r="F18" s="817"/>
      <c r="G18" s="818"/>
      <c r="H18" s="819">
        <f>+F18-G18</f>
        <v>0</v>
      </c>
      <c r="I18" s="818"/>
      <c r="J18" s="818"/>
      <c r="K18" s="820">
        <f>+I18-H18</f>
        <v>0</v>
      </c>
      <c r="L18" s="817"/>
      <c r="M18" s="818"/>
      <c r="N18" s="819">
        <f>+L18-M18</f>
        <v>0</v>
      </c>
      <c r="O18" s="818"/>
      <c r="P18" s="818"/>
      <c r="Q18" s="820">
        <f>+O18-N18</f>
        <v>0</v>
      </c>
      <c r="R18" s="817"/>
      <c r="S18" s="818"/>
      <c r="T18" s="819">
        <f>+R18-S18</f>
        <v>0</v>
      </c>
      <c r="U18" s="818"/>
      <c r="V18" s="818"/>
      <c r="W18" s="820">
        <f>+U18-T18</f>
        <v>0</v>
      </c>
    </row>
    <row r="19" spans="1:23" s="34" customFormat="1">
      <c r="A19" s="815" t="s">
        <v>442</v>
      </c>
      <c r="B19" s="816"/>
      <c r="C19" s="816"/>
      <c r="D19" s="816"/>
      <c r="E19" s="816"/>
      <c r="F19" s="817"/>
      <c r="G19" s="818"/>
      <c r="H19" s="819">
        <f>+F19-G19</f>
        <v>0</v>
      </c>
      <c r="I19" s="818"/>
      <c r="J19" s="818"/>
      <c r="K19" s="820">
        <f>+I19-H19</f>
        <v>0</v>
      </c>
      <c r="L19" s="817"/>
      <c r="M19" s="818"/>
      <c r="N19" s="819">
        <f>+L19-M19</f>
        <v>0</v>
      </c>
      <c r="O19" s="818"/>
      <c r="P19" s="818"/>
      <c r="Q19" s="820">
        <f>+O19-N19</f>
        <v>0</v>
      </c>
      <c r="R19" s="817"/>
      <c r="S19" s="818"/>
      <c r="T19" s="819">
        <f>+R19-S19</f>
        <v>0</v>
      </c>
      <c r="U19" s="818"/>
      <c r="V19" s="818"/>
      <c r="W19" s="820">
        <f>+U19-T19</f>
        <v>0</v>
      </c>
    </row>
    <row r="20" spans="1:23" s="34" customFormat="1">
      <c r="A20" s="815" t="s">
        <v>441</v>
      </c>
      <c r="B20" s="816"/>
      <c r="C20" s="816"/>
      <c r="D20" s="816"/>
      <c r="E20" s="816"/>
      <c r="F20" s="817"/>
      <c r="G20" s="818"/>
      <c r="H20" s="819">
        <f>+F20-G20</f>
        <v>0</v>
      </c>
      <c r="I20" s="818"/>
      <c r="J20" s="818"/>
      <c r="K20" s="820">
        <f>+I20-H20</f>
        <v>0</v>
      </c>
      <c r="L20" s="817"/>
      <c r="M20" s="818"/>
      <c r="N20" s="819">
        <f>+L20-M20</f>
        <v>0</v>
      </c>
      <c r="O20" s="818"/>
      <c r="P20" s="818"/>
      <c r="Q20" s="820">
        <f>+O20-N20</f>
        <v>0</v>
      </c>
      <c r="R20" s="817"/>
      <c r="S20" s="818"/>
      <c r="T20" s="819">
        <f>+R20-S20</f>
        <v>0</v>
      </c>
      <c r="U20" s="818"/>
      <c r="V20" s="818"/>
      <c r="W20" s="820">
        <f>+U20-T20</f>
        <v>0</v>
      </c>
    </row>
    <row r="21" spans="1:23" s="35" customFormat="1" ht="12.75">
      <c r="A21" s="821" t="s">
        <v>440</v>
      </c>
      <c r="B21" s="822"/>
      <c r="C21" s="822"/>
      <c r="D21" s="822"/>
      <c r="E21" s="822"/>
      <c r="F21" s="823">
        <f t="shared" ref="F21:W21" si="0">SUM(F16:F20)</f>
        <v>0</v>
      </c>
      <c r="G21" s="824">
        <f t="shared" si="0"/>
        <v>0</v>
      </c>
      <c r="H21" s="824">
        <f t="shared" si="0"/>
        <v>0</v>
      </c>
      <c r="I21" s="824">
        <f t="shared" si="0"/>
        <v>0</v>
      </c>
      <c r="J21" s="824">
        <f t="shared" si="0"/>
        <v>0</v>
      </c>
      <c r="K21" s="825">
        <f t="shared" si="0"/>
        <v>0</v>
      </c>
      <c r="L21" s="823">
        <f t="shared" si="0"/>
        <v>0</v>
      </c>
      <c r="M21" s="824">
        <f t="shared" si="0"/>
        <v>0</v>
      </c>
      <c r="N21" s="824">
        <f t="shared" si="0"/>
        <v>0</v>
      </c>
      <c r="O21" s="824">
        <f t="shared" si="0"/>
        <v>0</v>
      </c>
      <c r="P21" s="824">
        <f t="shared" si="0"/>
        <v>0</v>
      </c>
      <c r="Q21" s="825">
        <f t="shared" si="0"/>
        <v>0</v>
      </c>
      <c r="R21" s="823">
        <f t="shared" si="0"/>
        <v>0</v>
      </c>
      <c r="S21" s="824">
        <f t="shared" si="0"/>
        <v>0</v>
      </c>
      <c r="T21" s="824">
        <f t="shared" si="0"/>
        <v>0</v>
      </c>
      <c r="U21" s="824">
        <f t="shared" si="0"/>
        <v>0</v>
      </c>
      <c r="V21" s="824">
        <f t="shared" si="0"/>
        <v>0</v>
      </c>
      <c r="W21" s="825">
        <f t="shared" si="0"/>
        <v>0</v>
      </c>
    </row>
    <row r="22" spans="1:23" s="35" customFormat="1" ht="12.75">
      <c r="A22" s="826"/>
      <c r="B22" s="827"/>
      <c r="C22" s="827"/>
      <c r="D22" s="827"/>
      <c r="E22" s="827"/>
      <c r="F22" s="828"/>
      <c r="G22" s="829"/>
      <c r="H22" s="829"/>
      <c r="I22" s="829"/>
      <c r="J22" s="829"/>
      <c r="K22" s="830"/>
      <c r="L22" s="828"/>
      <c r="M22" s="829"/>
      <c r="N22" s="829"/>
      <c r="O22" s="829"/>
      <c r="P22" s="829"/>
      <c r="Q22" s="830"/>
      <c r="R22" s="828"/>
      <c r="S22" s="829"/>
      <c r="T22" s="829"/>
      <c r="U22" s="829"/>
      <c r="V22" s="829"/>
      <c r="W22" s="830"/>
    </row>
    <row r="23" spans="1:23" s="34" customFormat="1" ht="14.25" customHeight="1">
      <c r="A23" s="831" t="s">
        <v>1907</v>
      </c>
      <c r="B23" s="832"/>
      <c r="C23" s="832"/>
      <c r="D23" s="832"/>
      <c r="E23" s="832"/>
      <c r="F23" s="833"/>
      <c r="G23" s="834"/>
      <c r="H23" s="834"/>
      <c r="I23" s="834"/>
      <c r="J23" s="834"/>
      <c r="K23" s="835"/>
      <c r="L23" s="833"/>
      <c r="M23" s="834"/>
      <c r="N23" s="834"/>
      <c r="O23" s="834"/>
      <c r="P23" s="834"/>
      <c r="Q23" s="835"/>
      <c r="R23" s="833"/>
      <c r="S23" s="834"/>
      <c r="T23" s="834"/>
      <c r="U23" s="834"/>
      <c r="V23" s="834"/>
      <c r="W23" s="835"/>
    </row>
    <row r="24" spans="1:23" s="34" customFormat="1" ht="14.25" customHeight="1">
      <c r="A24" s="836" t="s">
        <v>1908</v>
      </c>
      <c r="B24" s="837"/>
      <c r="C24" s="837"/>
      <c r="D24" s="837"/>
      <c r="E24" s="837"/>
      <c r="F24" s="817"/>
      <c r="G24" s="818"/>
      <c r="H24" s="819">
        <f t="shared" ref="H24:H30" si="1">+F24-G24</f>
        <v>0</v>
      </c>
      <c r="I24" s="818"/>
      <c r="J24" s="818"/>
      <c r="K24" s="820">
        <f t="shared" ref="K24:K30" si="2">+I24-H24</f>
        <v>0</v>
      </c>
      <c r="L24" s="817"/>
      <c r="M24" s="818"/>
      <c r="N24" s="819">
        <f t="shared" ref="N24:N30" si="3">+L24-M24</f>
        <v>0</v>
      </c>
      <c r="O24" s="818"/>
      <c r="P24" s="818"/>
      <c r="Q24" s="820">
        <f t="shared" ref="Q24:Q30" si="4">+O24-N24</f>
        <v>0</v>
      </c>
      <c r="R24" s="817"/>
      <c r="S24" s="818"/>
      <c r="T24" s="819">
        <f t="shared" ref="T24:T30" si="5">+R24-S24</f>
        <v>0</v>
      </c>
      <c r="U24" s="818"/>
      <c r="V24" s="818"/>
      <c r="W24" s="820">
        <f t="shared" ref="W24:W30" si="6">+U24-T24</f>
        <v>0</v>
      </c>
    </row>
    <row r="25" spans="1:23" s="34" customFormat="1">
      <c r="A25" s="836" t="s">
        <v>1909</v>
      </c>
      <c r="B25" s="837"/>
      <c r="C25" s="837"/>
      <c r="D25" s="837"/>
      <c r="E25" s="837"/>
      <c r="F25" s="817"/>
      <c r="G25" s="818"/>
      <c r="H25" s="819">
        <f t="shared" si="1"/>
        <v>0</v>
      </c>
      <c r="I25" s="818"/>
      <c r="J25" s="818"/>
      <c r="K25" s="820">
        <f t="shared" si="2"/>
        <v>0</v>
      </c>
      <c r="L25" s="817"/>
      <c r="M25" s="818"/>
      <c r="N25" s="819">
        <f t="shared" si="3"/>
        <v>0</v>
      </c>
      <c r="O25" s="818"/>
      <c r="P25" s="818"/>
      <c r="Q25" s="820">
        <f t="shared" si="4"/>
        <v>0</v>
      </c>
      <c r="R25" s="817"/>
      <c r="S25" s="818"/>
      <c r="T25" s="819">
        <f t="shared" si="5"/>
        <v>0</v>
      </c>
      <c r="U25" s="818"/>
      <c r="V25" s="818"/>
      <c r="W25" s="820">
        <f t="shared" si="6"/>
        <v>0</v>
      </c>
    </row>
    <row r="26" spans="1:23" s="34" customFormat="1">
      <c r="A26" s="836" t="s">
        <v>1910</v>
      </c>
      <c r="B26" s="837"/>
      <c r="C26" s="837"/>
      <c r="D26" s="837"/>
      <c r="E26" s="837"/>
      <c r="F26" s="817"/>
      <c r="G26" s="818"/>
      <c r="H26" s="819">
        <f t="shared" si="1"/>
        <v>0</v>
      </c>
      <c r="I26" s="818"/>
      <c r="J26" s="818"/>
      <c r="K26" s="820">
        <f t="shared" si="2"/>
        <v>0</v>
      </c>
      <c r="L26" s="817"/>
      <c r="M26" s="818"/>
      <c r="N26" s="819">
        <f t="shared" si="3"/>
        <v>0</v>
      </c>
      <c r="O26" s="818"/>
      <c r="P26" s="818"/>
      <c r="Q26" s="820">
        <f t="shared" si="4"/>
        <v>0</v>
      </c>
      <c r="R26" s="817"/>
      <c r="S26" s="818"/>
      <c r="T26" s="819">
        <f t="shared" si="5"/>
        <v>0</v>
      </c>
      <c r="U26" s="818"/>
      <c r="V26" s="818"/>
      <c r="W26" s="820">
        <f t="shared" si="6"/>
        <v>0</v>
      </c>
    </row>
    <row r="27" spans="1:23" s="34" customFormat="1">
      <c r="A27" s="836" t="s">
        <v>1911</v>
      </c>
      <c r="B27" s="837"/>
      <c r="C27" s="837"/>
      <c r="D27" s="837"/>
      <c r="E27" s="837"/>
      <c r="F27" s="817"/>
      <c r="G27" s="818"/>
      <c r="H27" s="819">
        <f t="shared" si="1"/>
        <v>0</v>
      </c>
      <c r="I27" s="818"/>
      <c r="J27" s="818"/>
      <c r="K27" s="820">
        <f t="shared" si="2"/>
        <v>0</v>
      </c>
      <c r="L27" s="817"/>
      <c r="M27" s="818"/>
      <c r="N27" s="819">
        <f t="shared" si="3"/>
        <v>0</v>
      </c>
      <c r="O27" s="818"/>
      <c r="P27" s="818"/>
      <c r="Q27" s="820">
        <f t="shared" si="4"/>
        <v>0</v>
      </c>
      <c r="R27" s="817"/>
      <c r="S27" s="818"/>
      <c r="T27" s="819">
        <f t="shared" si="5"/>
        <v>0</v>
      </c>
      <c r="U27" s="818"/>
      <c r="V27" s="818"/>
      <c r="W27" s="820">
        <f t="shared" si="6"/>
        <v>0</v>
      </c>
    </row>
    <row r="28" spans="1:23" s="34" customFormat="1">
      <c r="A28" s="836" t="s">
        <v>1912</v>
      </c>
      <c r="B28" s="837"/>
      <c r="C28" s="837"/>
      <c r="D28" s="837"/>
      <c r="E28" s="837"/>
      <c r="F28" s="817"/>
      <c r="G28" s="818"/>
      <c r="H28" s="819">
        <f t="shared" si="1"/>
        <v>0</v>
      </c>
      <c r="I28" s="818"/>
      <c r="J28" s="818"/>
      <c r="K28" s="820">
        <f t="shared" si="2"/>
        <v>0</v>
      </c>
      <c r="L28" s="817"/>
      <c r="M28" s="818"/>
      <c r="N28" s="819">
        <f t="shared" si="3"/>
        <v>0</v>
      </c>
      <c r="O28" s="818"/>
      <c r="P28" s="818"/>
      <c r="Q28" s="820">
        <f t="shared" si="4"/>
        <v>0</v>
      </c>
      <c r="R28" s="817"/>
      <c r="S28" s="818"/>
      <c r="T28" s="819">
        <f t="shared" si="5"/>
        <v>0</v>
      </c>
      <c r="U28" s="818"/>
      <c r="V28" s="818"/>
      <c r="W28" s="820">
        <f t="shared" si="6"/>
        <v>0</v>
      </c>
    </row>
    <row r="29" spans="1:23" s="34" customFormat="1">
      <c r="A29" s="836" t="s">
        <v>1913</v>
      </c>
      <c r="B29" s="837"/>
      <c r="C29" s="837"/>
      <c r="D29" s="837"/>
      <c r="E29" s="837"/>
      <c r="F29" s="817"/>
      <c r="G29" s="818"/>
      <c r="H29" s="819">
        <f t="shared" si="1"/>
        <v>0</v>
      </c>
      <c r="I29" s="818"/>
      <c r="J29" s="818"/>
      <c r="K29" s="820">
        <f t="shared" si="2"/>
        <v>0</v>
      </c>
      <c r="L29" s="817"/>
      <c r="M29" s="818"/>
      <c r="N29" s="819">
        <f t="shared" si="3"/>
        <v>0</v>
      </c>
      <c r="O29" s="818"/>
      <c r="P29" s="818"/>
      <c r="Q29" s="820">
        <f t="shared" si="4"/>
        <v>0</v>
      </c>
      <c r="R29" s="817"/>
      <c r="S29" s="818"/>
      <c r="T29" s="819">
        <f t="shared" si="5"/>
        <v>0</v>
      </c>
      <c r="U29" s="818"/>
      <c r="V29" s="818"/>
      <c r="W29" s="820">
        <f t="shared" si="6"/>
        <v>0</v>
      </c>
    </row>
    <row r="30" spans="1:23" s="34" customFormat="1">
      <c r="A30" s="836" t="s">
        <v>1914</v>
      </c>
      <c r="B30" s="837"/>
      <c r="C30" s="837"/>
      <c r="D30" s="837"/>
      <c r="E30" s="837"/>
      <c r="F30" s="817"/>
      <c r="G30" s="818"/>
      <c r="H30" s="819">
        <f t="shared" si="1"/>
        <v>0</v>
      </c>
      <c r="I30" s="818"/>
      <c r="J30" s="818"/>
      <c r="K30" s="820">
        <f t="shared" si="2"/>
        <v>0</v>
      </c>
      <c r="L30" s="817"/>
      <c r="M30" s="818"/>
      <c r="N30" s="819">
        <f t="shared" si="3"/>
        <v>0</v>
      </c>
      <c r="O30" s="818"/>
      <c r="P30" s="818"/>
      <c r="Q30" s="820">
        <f t="shared" si="4"/>
        <v>0</v>
      </c>
      <c r="R30" s="817"/>
      <c r="S30" s="818"/>
      <c r="T30" s="819">
        <f t="shared" si="5"/>
        <v>0</v>
      </c>
      <c r="U30" s="818"/>
      <c r="V30" s="818"/>
      <c r="W30" s="820">
        <f t="shared" si="6"/>
        <v>0</v>
      </c>
    </row>
    <row r="31" spans="1:23" s="35" customFormat="1" ht="13.5" thickBot="1">
      <c r="A31" s="838" t="s">
        <v>7</v>
      </c>
      <c r="B31" s="839"/>
      <c r="C31" s="839"/>
      <c r="D31" s="839"/>
      <c r="E31" s="839"/>
      <c r="F31" s="840">
        <f t="shared" ref="F31:W31" si="7">SUM(F21:F30)</f>
        <v>0</v>
      </c>
      <c r="G31" s="841">
        <f t="shared" si="7"/>
        <v>0</v>
      </c>
      <c r="H31" s="841">
        <f t="shared" si="7"/>
        <v>0</v>
      </c>
      <c r="I31" s="841">
        <f t="shared" si="7"/>
        <v>0</v>
      </c>
      <c r="J31" s="841">
        <f t="shared" si="7"/>
        <v>0</v>
      </c>
      <c r="K31" s="842">
        <f t="shared" si="7"/>
        <v>0</v>
      </c>
      <c r="L31" s="840">
        <f t="shared" si="7"/>
        <v>0</v>
      </c>
      <c r="M31" s="841">
        <f t="shared" si="7"/>
        <v>0</v>
      </c>
      <c r="N31" s="841">
        <f t="shared" si="7"/>
        <v>0</v>
      </c>
      <c r="O31" s="841">
        <f t="shared" si="7"/>
        <v>0</v>
      </c>
      <c r="P31" s="841">
        <f t="shared" si="7"/>
        <v>0</v>
      </c>
      <c r="Q31" s="842">
        <f t="shared" si="7"/>
        <v>0</v>
      </c>
      <c r="R31" s="840">
        <f t="shared" si="7"/>
        <v>0</v>
      </c>
      <c r="S31" s="841">
        <f t="shared" si="7"/>
        <v>0</v>
      </c>
      <c r="T31" s="841">
        <f t="shared" si="7"/>
        <v>0</v>
      </c>
      <c r="U31" s="841">
        <f t="shared" si="7"/>
        <v>0</v>
      </c>
      <c r="V31" s="841">
        <f t="shared" si="7"/>
        <v>0</v>
      </c>
      <c r="W31" s="842">
        <f t="shared" si="7"/>
        <v>0</v>
      </c>
    </row>
  </sheetData>
  <mergeCells count="5">
    <mergeCell ref="F12:W12"/>
    <mergeCell ref="F13:K13"/>
    <mergeCell ref="L13:Q13"/>
    <mergeCell ref="R13:W13"/>
    <mergeCell ref="A14:A15"/>
  </mergeCells>
  <pageMargins left="0.19685039370078741" right="0.19685039370078741" top="0.98425196850393704" bottom="0.39370078740157483" header="0.51181102362204722" footer="0.19685039370078741"/>
  <pageSetup paperSize="8" scale="72" orientation="landscape" r:id="rId1"/>
  <headerFooter alignWithMargins="0">
    <oddFooter>&amp;L&amp;D&amp;T&amp;R&amp;F</oddFooter>
  </headerFooter>
</worksheet>
</file>

<file path=xl/worksheets/sheet11.xml><?xml version="1.0" encoding="utf-8"?>
<worksheet xmlns="http://schemas.openxmlformats.org/spreadsheetml/2006/main" xmlns:r="http://schemas.openxmlformats.org/officeDocument/2006/relationships">
  <sheetPr codeName="Sheet10">
    <tabColor theme="5" tint="0.59999389629810485"/>
    <pageSetUpPr fitToPage="1"/>
  </sheetPr>
  <dimension ref="A1:I78"/>
  <sheetViews>
    <sheetView workbookViewId="0">
      <selection activeCell="F77" sqref="F77"/>
    </sheetView>
  </sheetViews>
  <sheetFormatPr defaultRowHeight="12.75"/>
  <cols>
    <col min="1" max="1" width="16" style="13" customWidth="1"/>
    <col min="2" max="2" width="63.125" style="13" customWidth="1"/>
    <col min="3" max="4" width="31.125" style="13" hidden="1" customWidth="1"/>
    <col min="5" max="5" width="2.125" style="13" customWidth="1"/>
    <col min="6" max="8" width="11.25" style="13" customWidth="1"/>
    <col min="9" max="9" width="2" style="13" customWidth="1"/>
    <col min="10" max="16384" width="9" style="38"/>
  </cols>
  <sheetData>
    <row r="1" spans="1:9" s="1812" customFormat="1" ht="26.25">
      <c r="A1" s="1709" t="str">
        <f ca="1">VLOOKUP(LEFT(RIGHT(CELL("filename",A1),LEN(CELL("filename",A1))-FIND("]",CELL("filename",A1))),1)*1,Index!$B$8:$C$90,2,FALSE)</f>
        <v>Finance</v>
      </c>
      <c r="B1" s="1996"/>
      <c r="C1" s="1709"/>
      <c r="D1" s="1996"/>
      <c r="E1" s="2005"/>
      <c r="F1" s="2005"/>
      <c r="G1" s="2005"/>
      <c r="H1" s="2005"/>
      <c r="I1" s="2005"/>
    </row>
    <row r="2" spans="1:9" s="1812" customFormat="1" ht="26.25">
      <c r="A2" s="1709" t="str">
        <f>'Universal data'!C8</f>
        <v>National Grid Gas Transmission</v>
      </c>
      <c r="B2" s="1709"/>
      <c r="C2" s="1709"/>
      <c r="D2" s="1709"/>
      <c r="E2" s="2005"/>
      <c r="F2" s="2005"/>
      <c r="G2" s="2005"/>
      <c r="H2" s="2005"/>
      <c r="I2" s="2005"/>
    </row>
    <row r="3" spans="1:9" s="1819" customFormat="1" ht="21" thickBot="1">
      <c r="A3" s="1797" t="str">
        <f>'Universal data'!C21</f>
        <v>2012/13</v>
      </c>
      <c r="B3" s="1797"/>
      <c r="C3" s="1797"/>
      <c r="D3" s="1797"/>
      <c r="E3" s="2006"/>
      <c r="F3" s="2006"/>
      <c r="G3" s="2006"/>
      <c r="H3" s="2006"/>
      <c r="I3" s="2006"/>
    </row>
    <row r="4" spans="1:9" s="1812" customFormat="1">
      <c r="A4" s="2024"/>
      <c r="B4" s="2024"/>
      <c r="C4" s="2024"/>
      <c r="D4" s="2024"/>
      <c r="E4" s="2024"/>
      <c r="F4" s="2024"/>
      <c r="G4" s="2024"/>
      <c r="H4" s="2021"/>
      <c r="I4" s="2021"/>
    </row>
    <row r="5" spans="1:9" s="1819" customFormat="1" ht="20.25">
      <c r="A5" s="2019" t="str">
        <f ca="1">VLOOKUP(RIGHT(CELL("filename",A1),LEN(CELL("filename",A1))-FIND("]",CELL("filename",A1))),Index!$D$8:$E$102,2,FALSE)</f>
        <v>1.7 Tax computation</v>
      </c>
      <c r="B5" s="2025"/>
      <c r="C5" s="2025"/>
      <c r="D5" s="2025"/>
      <c r="E5" s="2023"/>
      <c r="F5" s="2026"/>
      <c r="G5" s="2023"/>
      <c r="H5" s="2023"/>
      <c r="I5" s="2023"/>
    </row>
    <row r="6" spans="1:9" s="553" customFormat="1">
      <c r="A6" s="38"/>
      <c r="B6" s="38"/>
      <c r="C6" s="38"/>
      <c r="D6" s="38"/>
      <c r="E6" s="38"/>
      <c r="F6" s="41"/>
      <c r="G6" s="38"/>
      <c r="H6" s="38"/>
      <c r="I6" s="38"/>
    </row>
    <row r="7" spans="1:9" s="403" customFormat="1" ht="14.25">
      <c r="A7" s="491" t="s">
        <v>1915</v>
      </c>
      <c r="B7" s="492"/>
      <c r="C7" s="492"/>
      <c r="D7" s="492"/>
      <c r="E7" s="492"/>
      <c r="F7" s="492"/>
      <c r="G7" s="492"/>
      <c r="H7" s="492"/>
      <c r="I7" s="843"/>
    </row>
    <row r="8" spans="1:9" customFormat="1" ht="12.75" hidden="1" customHeight="1">
      <c r="A8" s="55"/>
      <c r="B8" s="55"/>
      <c r="C8" s="55"/>
      <c r="D8" s="55"/>
      <c r="E8" s="55"/>
      <c r="F8" s="56"/>
      <c r="G8" s="55"/>
      <c r="H8" s="55"/>
      <c r="I8" s="55"/>
    </row>
    <row r="9" spans="1:9" customFormat="1" ht="12.75" hidden="1" customHeight="1">
      <c r="A9" s="55"/>
      <c r="B9" s="55"/>
      <c r="C9" s="55"/>
      <c r="D9" s="55"/>
      <c r="E9" s="55"/>
      <c r="F9" s="56"/>
      <c r="G9" s="55"/>
      <c r="H9" s="55"/>
      <c r="I9" s="55"/>
    </row>
    <row r="10" spans="1:9" customFormat="1" ht="12.75" customHeight="1">
      <c r="A10" s="55"/>
      <c r="B10" s="55"/>
      <c r="C10" s="55"/>
      <c r="D10" s="55"/>
      <c r="E10" s="55"/>
      <c r="F10" s="56"/>
      <c r="G10" s="55"/>
      <c r="H10" s="55"/>
      <c r="I10" s="55"/>
    </row>
    <row r="11" spans="1:9" customFormat="1" ht="11.25" customHeight="1">
      <c r="A11" s="45"/>
      <c r="B11" s="38"/>
      <c r="C11" s="844"/>
      <c r="D11" s="844"/>
      <c r="E11" s="845"/>
      <c r="F11" s="402"/>
      <c r="G11" s="402"/>
      <c r="H11" s="402"/>
      <c r="I11" s="846"/>
    </row>
    <row r="12" spans="1:9" customFormat="1" ht="15.75" customHeight="1">
      <c r="A12" s="41"/>
      <c r="B12" s="38"/>
      <c r="C12" s="844"/>
      <c r="D12" s="844"/>
      <c r="E12" s="45"/>
      <c r="F12" s="2609">
        <f>'Universal data'!C10</f>
        <v>2013</v>
      </c>
      <c r="G12" s="2610"/>
      <c r="H12" s="2613"/>
      <c r="I12" s="847"/>
    </row>
    <row r="13" spans="1:9" customFormat="1" ht="15.75" customHeight="1">
      <c r="A13" s="44" t="s">
        <v>488</v>
      </c>
      <c r="B13" s="41"/>
      <c r="C13" s="844"/>
      <c r="D13" s="844"/>
      <c r="E13" s="45"/>
      <c r="F13" s="500" t="s">
        <v>1497</v>
      </c>
      <c r="G13" s="500" t="s">
        <v>688</v>
      </c>
      <c r="H13" s="500" t="s">
        <v>689</v>
      </c>
      <c r="I13" s="847"/>
    </row>
    <row r="14" spans="1:9" customFormat="1">
      <c r="A14" s="41" t="s">
        <v>489</v>
      </c>
      <c r="B14" s="38"/>
      <c r="C14" s="844"/>
      <c r="D14" s="848"/>
      <c r="E14" s="45"/>
      <c r="F14" s="849"/>
      <c r="G14" s="850">
        <f>F14</f>
        <v>0</v>
      </c>
      <c r="H14" s="850">
        <f>G14</f>
        <v>0</v>
      </c>
      <c r="I14" s="847"/>
    </row>
    <row r="15" spans="1:9" customFormat="1" ht="15.75" customHeight="1">
      <c r="A15" s="41"/>
      <c r="B15" s="38"/>
      <c r="C15" s="844"/>
      <c r="D15" s="848"/>
      <c r="E15" s="45"/>
      <c r="F15" s="851"/>
      <c r="G15" s="851"/>
      <c r="H15" s="851"/>
      <c r="I15" s="847"/>
    </row>
    <row r="16" spans="1:9" customFormat="1" ht="15.75" customHeight="1">
      <c r="A16" s="44" t="s">
        <v>488</v>
      </c>
      <c r="B16" s="41"/>
      <c r="C16" s="844"/>
      <c r="D16" s="848"/>
      <c r="E16" s="45"/>
      <c r="F16" s="852" t="s">
        <v>10</v>
      </c>
      <c r="G16" s="852" t="s">
        <v>10</v>
      </c>
      <c r="H16" s="852" t="s">
        <v>10</v>
      </c>
      <c r="I16" s="847"/>
    </row>
    <row r="17" spans="1:9" customFormat="1" ht="14.25">
      <c r="A17" s="49" t="s">
        <v>487</v>
      </c>
      <c r="B17" s="54"/>
      <c r="C17" s="853"/>
      <c r="D17" s="848"/>
      <c r="E17" s="45"/>
      <c r="F17" s="529">
        <f>'1.1_Income_Statement'!F45</f>
        <v>0</v>
      </c>
      <c r="G17" s="529">
        <f>'1.1_Income_Statement'!G45</f>
        <v>0</v>
      </c>
      <c r="H17" s="529">
        <f>'1.1_Income_Statement'!H45</f>
        <v>0</v>
      </c>
      <c r="I17" s="847"/>
    </row>
    <row r="18" spans="1:9" customFormat="1" ht="14.25">
      <c r="A18" s="49"/>
      <c r="B18" s="50"/>
      <c r="C18" s="854"/>
      <c r="D18" s="848"/>
      <c r="E18" s="45"/>
      <c r="F18" s="41"/>
      <c r="G18" s="41"/>
      <c r="H18" s="41"/>
      <c r="I18" s="847"/>
    </row>
    <row r="19" spans="1:9" customFormat="1">
      <c r="A19" s="53" t="s">
        <v>486</v>
      </c>
      <c r="B19" s="50"/>
      <c r="C19" s="855"/>
      <c r="D19" s="848"/>
      <c r="E19" s="45"/>
      <c r="F19" s="41"/>
      <c r="G19" s="41"/>
      <c r="H19" s="41"/>
      <c r="I19" s="847"/>
    </row>
    <row r="20" spans="1:9" customFormat="1" ht="14.25">
      <c r="A20" s="49"/>
      <c r="B20" s="856" t="s">
        <v>485</v>
      </c>
      <c r="C20" s="857"/>
      <c r="D20" s="848"/>
      <c r="E20" s="45"/>
      <c r="F20" s="858"/>
      <c r="G20" s="858"/>
      <c r="H20" s="858"/>
      <c r="I20" s="847"/>
    </row>
    <row r="21" spans="1:9" customFormat="1" ht="14.25">
      <c r="A21" s="49"/>
      <c r="B21" s="859" t="s">
        <v>484</v>
      </c>
      <c r="C21" s="857"/>
      <c r="D21" s="848"/>
      <c r="E21" s="45"/>
      <c r="F21" s="858"/>
      <c r="G21" s="858"/>
      <c r="H21" s="858"/>
      <c r="I21" s="847"/>
    </row>
    <row r="22" spans="1:9" customFormat="1">
      <c r="A22" s="53"/>
      <c r="B22" s="860" t="s">
        <v>483</v>
      </c>
      <c r="C22" s="861"/>
      <c r="D22" s="848"/>
      <c r="E22" s="45"/>
      <c r="F22" s="858"/>
      <c r="G22" s="858"/>
      <c r="H22" s="858"/>
      <c r="I22" s="847"/>
    </row>
    <row r="23" spans="1:9" customFormat="1">
      <c r="A23" s="53"/>
      <c r="B23" s="860" t="s">
        <v>482</v>
      </c>
      <c r="C23" s="861"/>
      <c r="D23" s="848"/>
      <c r="E23" s="45"/>
      <c r="F23" s="858"/>
      <c r="G23" s="858"/>
      <c r="H23" s="858"/>
      <c r="I23" s="847"/>
    </row>
    <row r="24" spans="1:9" customFormat="1">
      <c r="A24" s="53"/>
      <c r="B24" s="860" t="s">
        <v>481</v>
      </c>
      <c r="C24" s="861"/>
      <c r="D24" s="848"/>
      <c r="E24" s="45"/>
      <c r="F24" s="858"/>
      <c r="G24" s="858"/>
      <c r="H24" s="858"/>
      <c r="I24" s="847"/>
    </row>
    <row r="25" spans="1:9" customFormat="1" ht="14.25">
      <c r="A25" s="49"/>
      <c r="B25" s="862" t="s">
        <v>1225</v>
      </c>
      <c r="C25" s="863"/>
      <c r="D25" s="848"/>
      <c r="E25" s="45"/>
      <c r="F25" s="858"/>
      <c r="G25" s="858"/>
      <c r="H25" s="858"/>
      <c r="I25" s="847"/>
    </row>
    <row r="26" spans="1:9" customFormat="1" ht="14.25">
      <c r="A26" s="49"/>
      <c r="B26" s="862" t="s">
        <v>1225</v>
      </c>
      <c r="C26" s="863"/>
      <c r="D26" s="848"/>
      <c r="E26" s="45"/>
      <c r="F26" s="858"/>
      <c r="G26" s="858"/>
      <c r="H26" s="858"/>
      <c r="I26" s="847"/>
    </row>
    <row r="27" spans="1:9" customFormat="1" ht="14.25">
      <c r="A27" s="49"/>
      <c r="B27" s="862" t="s">
        <v>1225</v>
      </c>
      <c r="C27" s="863"/>
      <c r="D27" s="848"/>
      <c r="E27" s="45"/>
      <c r="F27" s="858"/>
      <c r="G27" s="858"/>
      <c r="H27" s="858"/>
      <c r="I27" s="847"/>
    </row>
    <row r="28" spans="1:9" customFormat="1" ht="14.25">
      <c r="A28" s="49"/>
      <c r="B28" s="862" t="s">
        <v>1225</v>
      </c>
      <c r="C28" s="863"/>
      <c r="D28" s="848"/>
      <c r="E28" s="45"/>
      <c r="F28" s="858"/>
      <c r="G28" s="858"/>
      <c r="H28" s="858"/>
      <c r="I28" s="847"/>
    </row>
    <row r="29" spans="1:9" customFormat="1" ht="14.25">
      <c r="A29" s="49"/>
      <c r="B29" s="862" t="s">
        <v>1225</v>
      </c>
      <c r="C29" s="863"/>
      <c r="D29" s="848"/>
      <c r="E29" s="45"/>
      <c r="F29" s="858"/>
      <c r="G29" s="858"/>
      <c r="H29" s="858"/>
      <c r="I29" s="847"/>
    </row>
    <row r="30" spans="1:9" customFormat="1" ht="14.25">
      <c r="A30" s="49"/>
      <c r="B30" s="862" t="s">
        <v>1225</v>
      </c>
      <c r="C30" s="863"/>
      <c r="D30" s="848"/>
      <c r="E30" s="45"/>
      <c r="F30" s="858"/>
      <c r="G30" s="858"/>
      <c r="H30" s="858"/>
      <c r="I30" s="847"/>
    </row>
    <row r="31" spans="1:9" customFormat="1">
      <c r="A31" s="51" t="s">
        <v>473</v>
      </c>
      <c r="B31" s="50"/>
      <c r="C31" s="844"/>
      <c r="D31" s="848"/>
      <c r="E31" s="45"/>
      <c r="F31" s="529">
        <f>SUM(F20:F30)</f>
        <v>0</v>
      </c>
      <c r="G31" s="529">
        <f t="shared" ref="G31" si="0">SUM(G20:G30)</f>
        <v>0</v>
      </c>
      <c r="H31" s="529">
        <f>SUM(H20:H30)</f>
        <v>0</v>
      </c>
      <c r="I31" s="847"/>
    </row>
    <row r="32" spans="1:9" customFormat="1">
      <c r="A32" s="49"/>
      <c r="B32" s="50"/>
      <c r="C32" s="855"/>
      <c r="D32" s="848"/>
      <c r="E32" s="45"/>
      <c r="F32" s="46"/>
      <c r="G32" s="46"/>
      <c r="H32" s="46"/>
      <c r="I32" s="847"/>
    </row>
    <row r="33" spans="1:9" customFormat="1" ht="14.25">
      <c r="A33" s="53" t="s">
        <v>1916</v>
      </c>
      <c r="B33" s="51"/>
      <c r="C33" s="854"/>
      <c r="D33" s="848"/>
      <c r="E33" s="45"/>
      <c r="F33" s="46"/>
      <c r="G33" s="46"/>
      <c r="H33" s="46"/>
      <c r="I33" s="847"/>
    </row>
    <row r="34" spans="1:9" customFormat="1" ht="14.25">
      <c r="A34" s="49"/>
      <c r="B34" s="859" t="s">
        <v>480</v>
      </c>
      <c r="C34" s="857"/>
      <c r="D34" s="848"/>
      <c r="E34" s="45"/>
      <c r="F34" s="858"/>
      <c r="G34" s="858"/>
      <c r="H34" s="858"/>
      <c r="I34" s="847"/>
    </row>
    <row r="35" spans="1:9" customFormat="1" ht="14.25">
      <c r="A35" s="49"/>
      <c r="B35" s="864" t="s">
        <v>479</v>
      </c>
      <c r="C35" s="857"/>
      <c r="D35" s="848"/>
      <c r="E35" s="45"/>
      <c r="F35" s="858"/>
      <c r="G35" s="858"/>
      <c r="H35" s="858"/>
      <c r="I35" s="847"/>
    </row>
    <row r="36" spans="1:9" customFormat="1" ht="14.25">
      <c r="A36" s="49"/>
      <c r="B36" s="864" t="s">
        <v>478</v>
      </c>
      <c r="C36" s="857"/>
      <c r="D36" s="848"/>
      <c r="E36" s="45"/>
      <c r="F36" s="858"/>
      <c r="G36" s="858"/>
      <c r="H36" s="858"/>
      <c r="I36" s="847"/>
    </row>
    <row r="37" spans="1:9" customFormat="1" ht="14.25">
      <c r="A37" s="49"/>
      <c r="B37" s="864" t="s">
        <v>477</v>
      </c>
      <c r="C37" s="857"/>
      <c r="D37" s="848"/>
      <c r="E37" s="45"/>
      <c r="F37" s="858"/>
      <c r="G37" s="858"/>
      <c r="H37" s="858"/>
      <c r="I37" s="847"/>
    </row>
    <row r="38" spans="1:9" customFormat="1" ht="14.25">
      <c r="A38" s="49"/>
      <c r="B38" s="859" t="s">
        <v>476</v>
      </c>
      <c r="C38" s="857"/>
      <c r="D38" s="848"/>
      <c r="E38" s="45"/>
      <c r="F38" s="858"/>
      <c r="G38" s="858"/>
      <c r="H38" s="858"/>
      <c r="I38" s="847"/>
    </row>
    <row r="39" spans="1:9" customFormat="1" ht="14.25">
      <c r="A39" s="52"/>
      <c r="B39" s="860" t="s">
        <v>475</v>
      </c>
      <c r="C39" s="863"/>
      <c r="D39" s="848"/>
      <c r="E39" s="45"/>
      <c r="F39" s="858"/>
      <c r="G39" s="858"/>
      <c r="H39" s="858"/>
      <c r="I39" s="847"/>
    </row>
    <row r="40" spans="1:9" customFormat="1" ht="14.25">
      <c r="A40" s="52"/>
      <c r="B40" s="860" t="s">
        <v>474</v>
      </c>
      <c r="C40" s="863"/>
      <c r="D40" s="848"/>
      <c r="E40" s="45"/>
      <c r="F40" s="858"/>
      <c r="G40" s="858"/>
      <c r="H40" s="858"/>
      <c r="I40" s="847"/>
    </row>
    <row r="41" spans="1:9" customFormat="1" ht="14.25">
      <c r="A41" s="52"/>
      <c r="B41" s="862" t="s">
        <v>1225</v>
      </c>
      <c r="C41" s="863"/>
      <c r="D41" s="848"/>
      <c r="E41" s="45"/>
      <c r="F41" s="858"/>
      <c r="G41" s="858"/>
      <c r="H41" s="858"/>
      <c r="I41" s="847"/>
    </row>
    <row r="42" spans="1:9" customFormat="1" ht="14.25">
      <c r="A42" s="52"/>
      <c r="B42" s="862" t="s">
        <v>1225</v>
      </c>
      <c r="C42" s="863"/>
      <c r="D42" s="848"/>
      <c r="E42" s="45"/>
      <c r="F42" s="858"/>
      <c r="G42" s="858"/>
      <c r="H42" s="858"/>
      <c r="I42" s="847"/>
    </row>
    <row r="43" spans="1:9" customFormat="1" ht="14.25">
      <c r="A43" s="52"/>
      <c r="B43" s="862" t="s">
        <v>1225</v>
      </c>
      <c r="C43" s="863"/>
      <c r="D43" s="848"/>
      <c r="E43" s="45"/>
      <c r="F43" s="858"/>
      <c r="G43" s="858"/>
      <c r="H43" s="858"/>
      <c r="I43" s="847"/>
    </row>
    <row r="44" spans="1:9" customFormat="1">
      <c r="A44" s="51" t="s">
        <v>473</v>
      </c>
      <c r="B44" s="50"/>
      <c r="C44" s="844"/>
      <c r="D44" s="848"/>
      <c r="E44" s="45"/>
      <c r="F44" s="529">
        <f>SUM(F34:F43)</f>
        <v>0</v>
      </c>
      <c r="G44" s="529">
        <f>SUM(G34:G43)</f>
        <v>0</v>
      </c>
      <c r="H44" s="529">
        <f>SUM(H34:H43)</f>
        <v>0</v>
      </c>
      <c r="I44" s="847"/>
    </row>
    <row r="45" spans="1:9" customFormat="1">
      <c r="A45" s="49"/>
      <c r="B45" s="50"/>
      <c r="C45" s="855"/>
      <c r="D45" s="848"/>
      <c r="E45" s="45"/>
      <c r="F45" s="46"/>
      <c r="G45" s="46"/>
      <c r="H45" s="46"/>
      <c r="I45" s="847"/>
    </row>
    <row r="46" spans="1:9" customFormat="1">
      <c r="A46" s="53" t="s">
        <v>472</v>
      </c>
      <c r="B46" s="50"/>
      <c r="C46" s="865"/>
      <c r="D46" s="848"/>
      <c r="E46" s="45"/>
      <c r="F46" s="46"/>
      <c r="G46" s="46"/>
      <c r="H46" s="46"/>
      <c r="I46" s="847"/>
    </row>
    <row r="47" spans="1:9" customFormat="1" ht="14.25">
      <c r="A47" s="49"/>
      <c r="B47" s="866" t="s">
        <v>2023</v>
      </c>
      <c r="C47" s="854"/>
      <c r="D47" s="848"/>
      <c r="E47" s="45"/>
      <c r="F47" s="858"/>
      <c r="G47" s="858"/>
      <c r="H47" s="858"/>
      <c r="I47" s="847"/>
    </row>
    <row r="48" spans="1:9" customFormat="1" ht="14.25">
      <c r="A48" s="49"/>
      <c r="B48" s="866" t="s">
        <v>471</v>
      </c>
      <c r="C48" s="854"/>
      <c r="D48" s="848"/>
      <c r="E48" s="45"/>
      <c r="F48" s="858"/>
      <c r="G48" s="858"/>
      <c r="H48" s="858"/>
      <c r="I48" s="847"/>
    </row>
    <row r="49" spans="1:9" customFormat="1" ht="14.25">
      <c r="A49" s="49"/>
      <c r="B49" s="866" t="s">
        <v>470</v>
      </c>
      <c r="C49" s="854"/>
      <c r="D49" s="848"/>
      <c r="E49" s="45"/>
      <c r="F49" s="858"/>
      <c r="G49" s="858"/>
      <c r="H49" s="858"/>
      <c r="I49" s="847"/>
    </row>
    <row r="50" spans="1:9" customFormat="1" ht="14.25">
      <c r="A50" s="49"/>
      <c r="B50" s="866" t="s">
        <v>469</v>
      </c>
      <c r="C50" s="854"/>
      <c r="D50" s="848"/>
      <c r="E50" s="45"/>
      <c r="F50" s="858"/>
      <c r="G50" s="858"/>
      <c r="H50" s="858"/>
      <c r="I50" s="847"/>
    </row>
    <row r="51" spans="1:9" customFormat="1" ht="14.25">
      <c r="A51" s="49"/>
      <c r="B51" s="866" t="s">
        <v>468</v>
      </c>
      <c r="C51" s="854"/>
      <c r="D51" s="848"/>
      <c r="E51" s="45"/>
      <c r="F51" s="858"/>
      <c r="G51" s="858"/>
      <c r="H51" s="858"/>
      <c r="I51" s="847"/>
    </row>
    <row r="52" spans="1:9" customFormat="1" ht="14.25">
      <c r="A52" s="49"/>
      <c r="B52" s="862" t="s">
        <v>467</v>
      </c>
      <c r="C52" s="863"/>
      <c r="D52" s="848"/>
      <c r="E52" s="45"/>
      <c r="F52" s="858"/>
      <c r="G52" s="858"/>
      <c r="H52" s="858"/>
      <c r="I52" s="847"/>
    </row>
    <row r="53" spans="1:9" customFormat="1" ht="14.25">
      <c r="A53" s="49"/>
      <c r="B53" s="862" t="s">
        <v>467</v>
      </c>
      <c r="C53" s="863"/>
      <c r="D53" s="848"/>
      <c r="E53" s="45"/>
      <c r="F53" s="858"/>
      <c r="G53" s="858"/>
      <c r="H53" s="858"/>
      <c r="I53" s="847"/>
    </row>
    <row r="54" spans="1:9" customFormat="1" ht="14.25">
      <c r="A54" s="49"/>
      <c r="B54" s="862" t="s">
        <v>467</v>
      </c>
      <c r="C54" s="863"/>
      <c r="D54" s="848"/>
      <c r="E54" s="45"/>
      <c r="F54" s="858"/>
      <c r="G54" s="858"/>
      <c r="H54" s="858"/>
      <c r="I54" s="847"/>
    </row>
    <row r="55" spans="1:9" customFormat="1">
      <c r="A55" s="51" t="s">
        <v>473</v>
      </c>
      <c r="B55" s="41"/>
      <c r="C55" s="844"/>
      <c r="D55" s="848"/>
      <c r="E55" s="45"/>
      <c r="F55" s="529">
        <f>SUM(F47:F54)</f>
        <v>0</v>
      </c>
      <c r="G55" s="529">
        <f t="shared" ref="G55:H55" si="1">SUM(G47:G54)</f>
        <v>0</v>
      </c>
      <c r="H55" s="529">
        <f t="shared" si="1"/>
        <v>0</v>
      </c>
      <c r="I55" s="847"/>
    </row>
    <row r="56" spans="1:9" customFormat="1">
      <c r="A56" s="45"/>
      <c r="B56" s="41"/>
      <c r="C56" s="844"/>
      <c r="D56" s="848"/>
      <c r="E56" s="45"/>
      <c r="F56" s="46"/>
      <c r="G56" s="46"/>
      <c r="H56" s="46"/>
      <c r="I56" s="847"/>
    </row>
    <row r="57" spans="1:9" customFormat="1">
      <c r="A57" s="48" t="s">
        <v>466</v>
      </c>
      <c r="B57" s="41"/>
      <c r="C57" s="844"/>
      <c r="D57" s="848"/>
      <c r="E57" s="45"/>
      <c r="F57" s="46"/>
      <c r="G57" s="46"/>
      <c r="H57" s="46"/>
      <c r="I57" s="847"/>
    </row>
    <row r="58" spans="1:9" customFormat="1" ht="14.25">
      <c r="A58" s="47"/>
      <c r="B58" s="862" t="s">
        <v>1225</v>
      </c>
      <c r="C58" s="863"/>
      <c r="D58" s="848"/>
      <c r="E58" s="45"/>
      <c r="F58" s="858"/>
      <c r="G58" s="858"/>
      <c r="H58" s="858"/>
      <c r="I58" s="847"/>
    </row>
    <row r="59" spans="1:9" customFormat="1" ht="14.25">
      <c r="A59" s="47"/>
      <c r="B59" s="862" t="s">
        <v>1225</v>
      </c>
      <c r="C59" s="863"/>
      <c r="D59" s="848"/>
      <c r="E59" s="45"/>
      <c r="F59" s="858"/>
      <c r="G59" s="858"/>
      <c r="H59" s="858"/>
      <c r="I59" s="847"/>
    </row>
    <row r="60" spans="1:9" customFormat="1" ht="14.25">
      <c r="A60" s="45"/>
      <c r="B60" s="862" t="s">
        <v>1225</v>
      </c>
      <c r="C60" s="863"/>
      <c r="D60" s="848"/>
      <c r="E60" s="45"/>
      <c r="F60" s="858"/>
      <c r="G60" s="858"/>
      <c r="H60" s="858"/>
      <c r="I60" s="847"/>
    </row>
    <row r="61" spans="1:9" customFormat="1" ht="14.25">
      <c r="A61" s="45"/>
      <c r="B61" s="862" t="s">
        <v>1225</v>
      </c>
      <c r="C61" s="863"/>
      <c r="D61" s="848"/>
      <c r="E61" s="45"/>
      <c r="F61" s="858"/>
      <c r="G61" s="858"/>
      <c r="H61" s="858"/>
      <c r="I61" s="847"/>
    </row>
    <row r="62" spans="1:9" customFormat="1">
      <c r="A62" s="51" t="s">
        <v>473</v>
      </c>
      <c r="B62" s="41"/>
      <c r="C62" s="844"/>
      <c r="D62" s="848"/>
      <c r="E62" s="45"/>
      <c r="F62" s="529">
        <f>SUM(F58:F61)</f>
        <v>0</v>
      </c>
      <c r="G62" s="529">
        <f t="shared" ref="G62:H62" si="2">SUM(G58:G61)</f>
        <v>0</v>
      </c>
      <c r="H62" s="529">
        <f t="shared" si="2"/>
        <v>0</v>
      </c>
      <c r="I62" s="847"/>
    </row>
    <row r="63" spans="1:9" customFormat="1">
      <c r="A63" s="45"/>
      <c r="B63" s="41"/>
      <c r="C63" s="844"/>
      <c r="D63" s="848"/>
      <c r="E63" s="45"/>
      <c r="F63" s="46"/>
      <c r="G63" s="46"/>
      <c r="H63" s="46"/>
      <c r="I63" s="847"/>
    </row>
    <row r="64" spans="1:9" customFormat="1">
      <c r="A64" s="45" t="s">
        <v>465</v>
      </c>
      <c r="B64" s="41"/>
      <c r="C64" s="41"/>
      <c r="D64" s="41"/>
      <c r="E64" s="45"/>
      <c r="F64" s="529">
        <f>+F31+F44+F55+F62</f>
        <v>0</v>
      </c>
      <c r="G64" s="529">
        <f>+G31+G44+G55+G62</f>
        <v>0</v>
      </c>
      <c r="H64" s="529">
        <f>+H31+H44+H55+H62</f>
        <v>0</v>
      </c>
      <c r="I64" s="847"/>
    </row>
    <row r="65" spans="1:9" customFormat="1">
      <c r="A65" s="45" t="s">
        <v>464</v>
      </c>
      <c r="B65" s="41"/>
      <c r="C65" s="41"/>
      <c r="D65" s="41"/>
      <c r="E65" s="45"/>
      <c r="F65" s="529">
        <f>+F17+F64</f>
        <v>0</v>
      </c>
      <c r="G65" s="529">
        <f>+G17+G64</f>
        <v>0</v>
      </c>
      <c r="H65" s="529">
        <f>+H17+H64</f>
        <v>0</v>
      </c>
      <c r="I65" s="847"/>
    </row>
    <row r="66" spans="1:9" customFormat="1">
      <c r="A66" s="47" t="s">
        <v>463</v>
      </c>
      <c r="B66" s="41"/>
      <c r="C66" s="41"/>
      <c r="D66" s="41"/>
      <c r="E66" s="45"/>
      <c r="F66" s="529">
        <f>+F65*F14</f>
        <v>0</v>
      </c>
      <c r="G66" s="529">
        <f>+G65*G14</f>
        <v>0</v>
      </c>
      <c r="H66" s="529">
        <f>+H65*H14</f>
        <v>0</v>
      </c>
      <c r="I66" s="847"/>
    </row>
    <row r="67" spans="1:9" customFormat="1">
      <c r="A67" s="45"/>
      <c r="B67" s="41"/>
      <c r="C67" s="41"/>
      <c r="D67" s="41"/>
      <c r="E67" s="45"/>
      <c r="F67" s="610"/>
      <c r="G67" s="610"/>
      <c r="H67" s="610"/>
      <c r="I67" s="847"/>
    </row>
    <row r="68" spans="1:9" customFormat="1">
      <c r="A68" s="867" t="s">
        <v>1917</v>
      </c>
      <c r="B68" s="41"/>
      <c r="C68" s="41"/>
      <c r="D68" s="41"/>
      <c r="E68" s="45"/>
      <c r="F68" s="528"/>
      <c r="G68" s="528"/>
      <c r="H68" s="528"/>
      <c r="I68" s="847"/>
    </row>
    <row r="69" spans="1:9" customFormat="1">
      <c r="A69" s="844" t="s">
        <v>1918</v>
      </c>
      <c r="B69" s="41"/>
      <c r="C69" s="41"/>
      <c r="D69" s="41"/>
      <c r="E69" s="45"/>
      <c r="F69" s="858"/>
      <c r="G69" s="858"/>
      <c r="H69" s="858"/>
      <c r="I69" s="847"/>
    </row>
    <row r="70" spans="1:9" customFormat="1">
      <c r="A70" s="844" t="s">
        <v>1919</v>
      </c>
      <c r="B70" s="41"/>
      <c r="C70" s="41"/>
      <c r="D70" s="41"/>
      <c r="E70" s="45"/>
      <c r="F70" s="858"/>
      <c r="G70" s="858"/>
      <c r="H70" s="858"/>
      <c r="I70" s="847"/>
    </row>
    <row r="71" spans="1:9" customFormat="1" ht="12.75" customHeight="1">
      <c r="A71" s="844" t="s">
        <v>1920</v>
      </c>
      <c r="B71" s="41"/>
      <c r="C71" s="41"/>
      <c r="D71" s="41"/>
      <c r="E71" s="45"/>
      <c r="F71" s="858"/>
      <c r="G71" s="858"/>
      <c r="H71" s="858"/>
      <c r="I71" s="847"/>
    </row>
    <row r="72" spans="1:9" s="238" customFormat="1">
      <c r="A72" s="844" t="s">
        <v>1921</v>
      </c>
      <c r="B72" s="41"/>
      <c r="C72" s="41"/>
      <c r="D72" s="41"/>
      <c r="E72" s="45"/>
      <c r="F72" s="858"/>
      <c r="G72" s="858"/>
      <c r="H72" s="858"/>
      <c r="I72" s="847"/>
    </row>
    <row r="73" spans="1:9" s="238" customFormat="1">
      <c r="A73" s="844" t="s">
        <v>1922</v>
      </c>
      <c r="B73" s="41"/>
      <c r="C73" s="41"/>
      <c r="D73" s="41"/>
      <c r="E73" s="45"/>
      <c r="F73" s="858"/>
      <c r="G73" s="858"/>
      <c r="H73" s="858"/>
      <c r="I73" s="847"/>
    </row>
    <row r="74" spans="1:9" s="238" customFormat="1">
      <c r="A74" s="844" t="s">
        <v>1923</v>
      </c>
      <c r="B74" s="41"/>
      <c r="C74" s="41"/>
      <c r="D74" s="41"/>
      <c r="E74" s="45"/>
      <c r="F74" s="529">
        <f>SUM(F69:F73)</f>
        <v>0</v>
      </c>
      <c r="G74" s="529">
        <f t="shared" ref="G74:H74" si="3">SUM(G69:G73)</f>
        <v>0</v>
      </c>
      <c r="H74" s="529">
        <f t="shared" si="3"/>
        <v>0</v>
      </c>
      <c r="I74" s="847"/>
    </row>
    <row r="75" spans="1:9" s="238" customFormat="1">
      <c r="A75" s="45"/>
      <c r="B75" s="41"/>
      <c r="C75" s="41"/>
      <c r="D75" s="41"/>
      <c r="E75" s="45"/>
      <c r="F75" s="868"/>
      <c r="G75" s="868"/>
      <c r="H75" s="868"/>
      <c r="I75" s="847"/>
    </row>
    <row r="76" spans="1:9" s="238" customFormat="1">
      <c r="A76" s="47" t="s">
        <v>1924</v>
      </c>
      <c r="B76" s="41"/>
      <c r="C76" s="41"/>
      <c r="D76" s="41"/>
      <c r="E76" s="45"/>
      <c r="F76" s="529">
        <f>'1.1_Income_Statement'!F50</f>
        <v>0</v>
      </c>
      <c r="G76" s="529">
        <f>'1.1_Income_Statement'!G50</f>
        <v>0</v>
      </c>
      <c r="H76" s="529">
        <f>'1.1_Income_Statement'!H50</f>
        <v>0</v>
      </c>
      <c r="I76" s="847"/>
    </row>
    <row r="77" spans="1:9" s="238" customFormat="1">
      <c r="A77" s="41" t="s">
        <v>462</v>
      </c>
      <c r="B77" s="41"/>
      <c r="D77" s="41"/>
      <c r="E77" s="45"/>
      <c r="F77" s="869" t="str">
        <f>IF((F66+F74)-F76&gt;0.1,"ERROR","OK")</f>
        <v>OK</v>
      </c>
      <c r="G77" s="869" t="str">
        <f>IF((G66+G74)-G76&gt;0.1,"ERROR","OK")</f>
        <v>OK</v>
      </c>
      <c r="H77" s="869" t="str">
        <f>IF((H66+H74)-H76&gt;0.1,"ERROR","OK")</f>
        <v>OK</v>
      </c>
      <c r="I77" s="847"/>
    </row>
    <row r="78" spans="1:9" s="238" customFormat="1" ht="24.75">
      <c r="A78" s="55"/>
      <c r="B78" s="55"/>
      <c r="C78" s="55"/>
      <c r="D78" s="55"/>
      <c r="E78" s="870"/>
      <c r="F78" s="871"/>
      <c r="G78" s="871"/>
      <c r="H78" s="871"/>
      <c r="I78" s="872"/>
    </row>
  </sheetData>
  <mergeCells count="1">
    <mergeCell ref="F12:H12"/>
  </mergeCells>
  <printOptions horizontalCentered="1"/>
  <pageMargins left="0.15748031496062992" right="0.15748031496062992" top="0.31496062992125984" bottom="0.39370078740157483" header="0.15748031496062992" footer="0.15748031496062992"/>
  <pageSetup paperSize="8" orientation="portrait" r:id="rId1"/>
  <headerFooter>
    <oddFooter>&amp;L&amp;D&amp;C&amp;F&amp;R&amp;A</oddFooter>
  </headerFooter>
</worksheet>
</file>

<file path=xl/worksheets/sheet12.xml><?xml version="1.0" encoding="utf-8"?>
<worksheet xmlns="http://schemas.openxmlformats.org/spreadsheetml/2006/main" xmlns:r="http://schemas.openxmlformats.org/officeDocument/2006/relationships">
  <sheetPr codeName="Sheet11">
    <tabColor theme="5" tint="0.59999389629810485"/>
  </sheetPr>
  <dimension ref="A1:G52"/>
  <sheetViews>
    <sheetView workbookViewId="0">
      <selection activeCell="A52" sqref="A52"/>
    </sheetView>
  </sheetViews>
  <sheetFormatPr defaultRowHeight="12.75"/>
  <cols>
    <col min="1" max="1" width="60.625" customWidth="1"/>
    <col min="2" max="2" width="7.875" customWidth="1"/>
    <col min="3" max="5" width="1.75" hidden="1" customWidth="1"/>
    <col min="6" max="7" width="13.625" customWidth="1"/>
  </cols>
  <sheetData>
    <row r="1" spans="1:7" s="1812" customFormat="1" ht="26.25">
      <c r="A1" s="1709" t="str">
        <f ca="1">VLOOKUP(LEFT(RIGHT(CELL("filename",A1),LEN(CELL("filename",A1))-FIND("]",CELL("filename",A1))),1)*1,Index!$B$8:$C$90,2,FALSE)</f>
        <v>Finance</v>
      </c>
      <c r="B1" s="1709"/>
      <c r="C1" s="1709"/>
      <c r="D1" s="1709"/>
      <c r="E1" s="1709"/>
      <c r="F1" s="1709"/>
      <c r="G1" s="1709"/>
    </row>
    <row r="2" spans="1:7" s="1812" customFormat="1" ht="26.25">
      <c r="A2" s="1709" t="str">
        <f>'Universal data'!C8</f>
        <v>National Grid Gas Transmission</v>
      </c>
      <c r="B2" s="1709"/>
      <c r="C2" s="1709"/>
      <c r="D2" s="1709"/>
      <c r="E2" s="1709"/>
      <c r="F2" s="1709"/>
      <c r="G2" s="1709"/>
    </row>
    <row r="3" spans="1:7" s="1819" customFormat="1" ht="21" thickBot="1">
      <c r="A3" s="1797" t="str">
        <f>'Universal data'!C21</f>
        <v>2012/13</v>
      </c>
      <c r="B3" s="1797"/>
      <c r="C3" s="1797"/>
      <c r="D3" s="1797"/>
      <c r="E3" s="1797"/>
      <c r="F3" s="1797"/>
      <c r="G3" s="1797"/>
    </row>
    <row r="4" spans="1:7" s="1812" customFormat="1">
      <c r="A4" s="2020"/>
      <c r="B4" s="2021"/>
      <c r="C4" s="2021"/>
      <c r="D4" s="2021"/>
      <c r="E4" s="2021"/>
      <c r="F4" s="2021"/>
      <c r="G4" s="2021"/>
    </row>
    <row r="5" spans="1:7" s="1819" customFormat="1" ht="20.25">
      <c r="A5" s="2014" t="str">
        <f ca="1">VLOOKUP(RIGHT(CELL("filename",A1),LEN(CELL("filename",A1))-FIND("]",CELL("filename",A1))),Index!$D$8:$E$102,2,FALSE)</f>
        <v>1.8 Tax pools</v>
      </c>
      <c r="B5" s="2022"/>
      <c r="C5" s="2022"/>
      <c r="D5" s="2022"/>
      <c r="E5" s="2023"/>
      <c r="F5" s="2023"/>
      <c r="G5" s="2023"/>
    </row>
    <row r="6" spans="1:7" s="553" customFormat="1">
      <c r="A6" s="554"/>
      <c r="B6" s="873"/>
      <c r="C6" s="873"/>
      <c r="D6" s="873"/>
      <c r="E6" s="39"/>
      <c r="F6" s="39"/>
      <c r="G6" s="39"/>
    </row>
    <row r="7" spans="1:7" s="561" customFormat="1" ht="14.25">
      <c r="A7" s="874" t="s">
        <v>1925</v>
      </c>
      <c r="B7" s="875"/>
      <c r="C7" s="875"/>
      <c r="D7" s="875"/>
      <c r="E7" s="875"/>
      <c r="F7" s="492"/>
      <c r="G7" s="492"/>
    </row>
    <row r="8" spans="1:7" s="561" customFormat="1" ht="14.25">
      <c r="A8" s="874" t="s">
        <v>1926</v>
      </c>
      <c r="B8" s="875"/>
      <c r="C8" s="875"/>
      <c r="D8" s="875"/>
      <c r="E8" s="875"/>
      <c r="F8" s="492"/>
      <c r="G8" s="492"/>
    </row>
    <row r="9" spans="1:7" ht="15" hidden="1">
      <c r="A9" s="39"/>
      <c r="B9" s="40"/>
      <c r="C9" s="40"/>
      <c r="D9" s="40"/>
      <c r="E9" s="39"/>
      <c r="F9" s="876"/>
      <c r="G9" s="876"/>
    </row>
    <row r="10" spans="1:7" ht="15" hidden="1">
      <c r="A10" s="39"/>
      <c r="B10" s="40"/>
      <c r="C10" s="40"/>
      <c r="D10" s="40"/>
      <c r="E10" s="39"/>
      <c r="F10" s="876"/>
      <c r="G10" s="876"/>
    </row>
    <row r="11" spans="1:7" ht="15">
      <c r="A11" s="39"/>
      <c r="B11" s="40"/>
      <c r="C11" s="40"/>
      <c r="D11" s="40"/>
      <c r="E11" s="39"/>
      <c r="F11" s="876"/>
      <c r="G11" s="876"/>
    </row>
    <row r="12" spans="1:7" ht="15">
      <c r="A12" s="44" t="s">
        <v>1927</v>
      </c>
      <c r="B12" s="40"/>
      <c r="C12" s="40"/>
      <c r="D12" s="40"/>
      <c r="E12" s="39"/>
      <c r="F12" s="2609">
        <f>'Universal data'!C10</f>
        <v>2013</v>
      </c>
      <c r="G12" s="2613"/>
    </row>
    <row r="13" spans="1:7" ht="15">
      <c r="A13" s="39"/>
      <c r="B13" s="40"/>
      <c r="C13" s="40"/>
      <c r="D13" s="40"/>
      <c r="E13" s="39"/>
      <c r="F13" s="608" t="s">
        <v>688</v>
      </c>
      <c r="G13" s="608" t="s">
        <v>689</v>
      </c>
    </row>
    <row r="14" spans="1:7">
      <c r="A14" s="877" t="s">
        <v>1928</v>
      </c>
      <c r="B14" s="456"/>
      <c r="C14" s="456"/>
      <c r="D14" s="389"/>
      <c r="E14" s="878"/>
      <c r="F14" s="503" t="s">
        <v>1929</v>
      </c>
      <c r="G14" s="503" t="s">
        <v>1929</v>
      </c>
    </row>
    <row r="15" spans="1:7">
      <c r="A15" s="879" t="s">
        <v>1930</v>
      </c>
      <c r="B15" s="880" t="s">
        <v>434</v>
      </c>
      <c r="C15" s="45"/>
      <c r="D15" s="41"/>
      <c r="E15" s="881"/>
      <c r="F15" s="882">
        <v>1</v>
      </c>
      <c r="G15" s="882">
        <v>1</v>
      </c>
    </row>
    <row r="16" spans="1:7">
      <c r="A16" s="883" t="s">
        <v>1931</v>
      </c>
      <c r="B16" s="880" t="s">
        <v>10</v>
      </c>
      <c r="C16" s="884"/>
      <c r="D16" s="844"/>
      <c r="E16" s="881"/>
      <c r="F16" s="885"/>
      <c r="G16" s="885"/>
    </row>
    <row r="17" spans="1:7">
      <c r="A17" s="867"/>
      <c r="B17" s="880"/>
      <c r="C17" s="456"/>
      <c r="D17" s="456"/>
      <c r="E17" s="878"/>
      <c r="F17" s="1245"/>
      <c r="G17" s="1245"/>
    </row>
    <row r="18" spans="1:7">
      <c r="A18" s="867" t="s">
        <v>460</v>
      </c>
      <c r="B18" s="880"/>
      <c r="C18" s="456"/>
      <c r="D18" s="456"/>
      <c r="E18" s="878"/>
      <c r="F18" s="1246"/>
      <c r="G18" s="1246"/>
    </row>
    <row r="19" spans="1:7">
      <c r="A19" s="879" t="s">
        <v>1932</v>
      </c>
      <c r="B19" s="880" t="s">
        <v>434</v>
      </c>
      <c r="C19" s="41"/>
      <c r="D19" s="41"/>
      <c r="E19" s="456"/>
      <c r="F19" s="886">
        <v>0.18</v>
      </c>
      <c r="G19" s="886">
        <v>0.18</v>
      </c>
    </row>
    <row r="20" spans="1:7">
      <c r="A20" s="883" t="s">
        <v>1933</v>
      </c>
      <c r="B20" s="880" t="s">
        <v>10</v>
      </c>
      <c r="C20" s="844"/>
      <c r="D20" s="844"/>
      <c r="E20" s="456"/>
      <c r="F20" s="885"/>
      <c r="G20" s="885"/>
    </row>
    <row r="21" spans="1:7">
      <c r="A21" s="883" t="s">
        <v>455</v>
      </c>
      <c r="B21" s="880" t="s">
        <v>10</v>
      </c>
      <c r="C21" s="844"/>
      <c r="D21" s="844"/>
      <c r="E21" s="456"/>
      <c r="F21" s="885"/>
      <c r="G21" s="885"/>
    </row>
    <row r="22" spans="1:7">
      <c r="A22" s="883" t="s">
        <v>1934</v>
      </c>
      <c r="B22" s="880" t="s">
        <v>10</v>
      </c>
      <c r="C22" s="844"/>
      <c r="D22" s="844"/>
      <c r="E22" s="456"/>
      <c r="F22" s="887">
        <f>SUM(F20:F21)</f>
        <v>0</v>
      </c>
      <c r="G22" s="887">
        <f>SUM(G20:G21)</f>
        <v>0</v>
      </c>
    </row>
    <row r="23" spans="1:7" ht="14.25" customHeight="1">
      <c r="A23" s="883" t="s">
        <v>454</v>
      </c>
      <c r="B23" s="880" t="s">
        <v>10</v>
      </c>
      <c r="C23" s="844"/>
      <c r="D23" s="844"/>
      <c r="E23" s="456"/>
      <c r="F23" s="885"/>
      <c r="G23" s="885"/>
    </row>
    <row r="24" spans="1:7">
      <c r="A24" s="883" t="s">
        <v>2056</v>
      </c>
      <c r="B24" s="880" t="s">
        <v>10</v>
      </c>
      <c r="C24" s="844"/>
      <c r="D24" s="844"/>
      <c r="E24" s="456"/>
      <c r="F24" s="885"/>
      <c r="G24" s="885"/>
    </row>
    <row r="25" spans="1:7">
      <c r="A25" s="883" t="s">
        <v>446</v>
      </c>
      <c r="B25" s="880" t="s">
        <v>10</v>
      </c>
      <c r="C25" s="844"/>
      <c r="D25" s="844"/>
      <c r="E25" s="456"/>
      <c r="F25" s="885"/>
      <c r="G25" s="885"/>
    </row>
    <row r="26" spans="1:7">
      <c r="A26" s="883" t="s">
        <v>1935</v>
      </c>
      <c r="B26" s="880" t="s">
        <v>10</v>
      </c>
      <c r="C26" s="844"/>
      <c r="D26" s="844"/>
      <c r="E26" s="456"/>
      <c r="F26" s="887">
        <f>SUM(F20:F25)</f>
        <v>0</v>
      </c>
      <c r="G26" s="887">
        <f t="shared" ref="G26" si="0">SUM(G20:G25)</f>
        <v>0</v>
      </c>
    </row>
    <row r="27" spans="1:7">
      <c r="A27" s="883" t="s">
        <v>1936</v>
      </c>
      <c r="B27" s="880" t="s">
        <v>10</v>
      </c>
      <c r="C27" s="844"/>
      <c r="D27" s="844"/>
      <c r="E27" s="456"/>
      <c r="F27" s="888"/>
      <c r="G27" s="888"/>
    </row>
    <row r="28" spans="1:7">
      <c r="A28" s="883" t="s">
        <v>453</v>
      </c>
      <c r="B28" s="880" t="s">
        <v>10</v>
      </c>
      <c r="C28" s="844"/>
      <c r="D28" s="844"/>
      <c r="E28" s="878"/>
      <c r="F28" s="887">
        <f>F26-F27</f>
        <v>0</v>
      </c>
      <c r="G28" s="887">
        <f t="shared" ref="G28" si="1">G26-G27</f>
        <v>0</v>
      </c>
    </row>
    <row r="29" spans="1:7">
      <c r="A29" s="878"/>
      <c r="B29" s="889"/>
      <c r="C29" s="844"/>
      <c r="D29" s="844"/>
      <c r="E29" s="878"/>
      <c r="F29" s="890"/>
      <c r="G29" s="890"/>
    </row>
    <row r="30" spans="1:7" ht="15">
      <c r="A30" s="891" t="s">
        <v>459</v>
      </c>
      <c r="B30" s="892"/>
      <c r="C30" s="40"/>
      <c r="D30" s="40"/>
      <c r="E30" s="39"/>
      <c r="F30" s="43"/>
      <c r="G30" s="43"/>
    </row>
    <row r="31" spans="1:7">
      <c r="A31" s="879" t="s">
        <v>1932</v>
      </c>
      <c r="B31" s="880" t="s">
        <v>434</v>
      </c>
      <c r="C31" s="41"/>
      <c r="D31" s="41"/>
      <c r="E31" s="41"/>
      <c r="F31" s="886">
        <v>0.08</v>
      </c>
      <c r="G31" s="886">
        <v>0.08</v>
      </c>
    </row>
    <row r="32" spans="1:7">
      <c r="A32" s="879" t="s">
        <v>456</v>
      </c>
      <c r="B32" s="880" t="s">
        <v>10</v>
      </c>
      <c r="C32" s="41"/>
      <c r="D32" s="41"/>
      <c r="E32" s="41"/>
      <c r="F32" s="885"/>
      <c r="G32" s="885"/>
    </row>
    <row r="33" spans="1:7">
      <c r="A33" s="879" t="s">
        <v>455</v>
      </c>
      <c r="B33" s="880" t="s">
        <v>10</v>
      </c>
      <c r="C33" s="41"/>
      <c r="D33" s="41"/>
      <c r="E33" s="41"/>
      <c r="F33" s="885"/>
      <c r="G33" s="885"/>
    </row>
    <row r="34" spans="1:7" ht="14.25" customHeight="1">
      <c r="A34" s="879" t="s">
        <v>454</v>
      </c>
      <c r="B34" s="880" t="s">
        <v>10</v>
      </c>
      <c r="C34" s="41"/>
      <c r="D34" s="41"/>
      <c r="E34" s="41"/>
      <c r="F34" s="885"/>
      <c r="G34" s="885"/>
    </row>
    <row r="35" spans="1:7">
      <c r="A35" s="879" t="s">
        <v>2056</v>
      </c>
      <c r="B35" s="880" t="s">
        <v>10</v>
      </c>
      <c r="C35" s="41"/>
      <c r="D35" s="41"/>
      <c r="E35" s="41"/>
      <c r="F35" s="885"/>
      <c r="G35" s="885"/>
    </row>
    <row r="36" spans="1:7">
      <c r="A36" s="879" t="s">
        <v>446</v>
      </c>
      <c r="B36" s="880" t="s">
        <v>10</v>
      </c>
      <c r="C36" s="41"/>
      <c r="D36" s="41"/>
      <c r="E36" s="41"/>
      <c r="F36" s="885"/>
      <c r="G36" s="885"/>
    </row>
    <row r="37" spans="1:7">
      <c r="A37" s="883" t="s">
        <v>1935</v>
      </c>
      <c r="B37" s="880" t="s">
        <v>10</v>
      </c>
      <c r="C37" s="844"/>
      <c r="D37" s="844"/>
      <c r="E37" s="41"/>
      <c r="F37" s="887">
        <f>SUM(F32:F36)</f>
        <v>0</v>
      </c>
      <c r="G37" s="887">
        <f t="shared" ref="G37" si="2">SUM(G32:G36)</f>
        <v>0</v>
      </c>
    </row>
    <row r="38" spans="1:7">
      <c r="A38" s="883" t="s">
        <v>1936</v>
      </c>
      <c r="B38" s="880" t="s">
        <v>10</v>
      </c>
      <c r="C38" s="41"/>
      <c r="D38" s="41"/>
      <c r="E38" s="41"/>
      <c r="F38" s="888"/>
      <c r="G38" s="888"/>
    </row>
    <row r="39" spans="1:7">
      <c r="A39" s="879" t="s">
        <v>453</v>
      </c>
      <c r="B39" s="880" t="s">
        <v>10</v>
      </c>
      <c r="C39" s="41"/>
      <c r="D39" s="41"/>
      <c r="E39" s="41"/>
      <c r="F39" s="887">
        <f>F37-F38</f>
        <v>0</v>
      </c>
      <c r="G39" s="887">
        <f t="shared" ref="G39" si="3">G37-G38</f>
        <v>0</v>
      </c>
    </row>
    <row r="40" spans="1:7">
      <c r="A40" s="41"/>
      <c r="B40" s="889"/>
      <c r="C40" s="41"/>
      <c r="D40" s="41"/>
      <c r="E40" s="41"/>
      <c r="F40" s="42"/>
      <c r="G40" s="42"/>
    </row>
    <row r="41" spans="1:7">
      <c r="A41" s="891" t="s">
        <v>457</v>
      </c>
      <c r="B41" s="889"/>
      <c r="C41" s="41"/>
      <c r="D41" s="41"/>
      <c r="E41" s="41"/>
      <c r="F41" s="42"/>
      <c r="G41" s="42"/>
    </row>
    <row r="42" spans="1:7">
      <c r="A42" s="879" t="s">
        <v>1932</v>
      </c>
      <c r="B42" s="880" t="s">
        <v>434</v>
      </c>
      <c r="C42" s="41"/>
      <c r="D42" s="41"/>
      <c r="E42" s="41"/>
      <c r="F42" s="1265"/>
      <c r="G42" s="1265"/>
    </row>
    <row r="43" spans="1:7">
      <c r="A43" s="879" t="s">
        <v>456</v>
      </c>
      <c r="B43" s="880" t="s">
        <v>10</v>
      </c>
      <c r="C43" s="41"/>
      <c r="D43" s="41"/>
      <c r="E43" s="41"/>
      <c r="F43" s="885"/>
      <c r="G43" s="885"/>
    </row>
    <row r="44" spans="1:7">
      <c r="A44" s="879" t="s">
        <v>455</v>
      </c>
      <c r="B44" s="880" t="s">
        <v>10</v>
      </c>
      <c r="C44" s="41"/>
      <c r="D44" s="41"/>
      <c r="E44" s="41"/>
      <c r="F44" s="885"/>
      <c r="G44" s="885"/>
    </row>
    <row r="45" spans="1:7" ht="14.25" customHeight="1">
      <c r="A45" s="879" t="s">
        <v>454</v>
      </c>
      <c r="B45" s="880" t="s">
        <v>10</v>
      </c>
      <c r="C45" s="41"/>
      <c r="D45" s="41"/>
      <c r="E45" s="41"/>
      <c r="F45" s="885"/>
      <c r="G45" s="885"/>
    </row>
    <row r="46" spans="1:7">
      <c r="A46" s="879" t="s">
        <v>2056</v>
      </c>
      <c r="B46" s="880" t="s">
        <v>10</v>
      </c>
      <c r="C46" s="41"/>
      <c r="D46" s="41"/>
      <c r="E46" s="41"/>
      <c r="F46" s="885"/>
      <c r="G46" s="885"/>
    </row>
    <row r="47" spans="1:7">
      <c r="A47" s="879" t="s">
        <v>446</v>
      </c>
      <c r="B47" s="880" t="s">
        <v>10</v>
      </c>
      <c r="C47" s="41"/>
      <c r="D47" s="41"/>
      <c r="E47" s="41"/>
      <c r="F47" s="885"/>
      <c r="G47" s="885"/>
    </row>
    <row r="48" spans="1:7">
      <c r="A48" s="883" t="s">
        <v>1935</v>
      </c>
      <c r="B48" s="880" t="s">
        <v>10</v>
      </c>
      <c r="C48" s="844"/>
      <c r="D48" s="844"/>
      <c r="E48" s="41"/>
      <c r="F48" s="887">
        <f>SUM(F43:F47)</f>
        <v>0</v>
      </c>
      <c r="G48" s="887">
        <f>SUM(G43:G47)</f>
        <v>0</v>
      </c>
    </row>
    <row r="49" spans="1:7">
      <c r="A49" s="883" t="s">
        <v>1936</v>
      </c>
      <c r="B49" s="880" t="s">
        <v>10</v>
      </c>
      <c r="C49" s="41"/>
      <c r="D49" s="41"/>
      <c r="E49" s="41"/>
      <c r="F49" s="888"/>
      <c r="G49" s="888"/>
    </row>
    <row r="50" spans="1:7">
      <c r="A50" s="879" t="s">
        <v>453</v>
      </c>
      <c r="B50" s="880" t="s">
        <v>10</v>
      </c>
      <c r="C50" s="41"/>
      <c r="D50" s="41"/>
      <c r="E50" s="41"/>
      <c r="F50" s="887">
        <f>F48-F49</f>
        <v>0</v>
      </c>
      <c r="G50" s="887">
        <f t="shared" ref="G50" si="4">G48-G49</f>
        <v>0</v>
      </c>
    </row>
    <row r="51" spans="1:7">
      <c r="B51" s="880"/>
    </row>
    <row r="52" spans="1:7">
      <c r="A52" s="893" t="s">
        <v>1937</v>
      </c>
      <c r="B52" s="880" t="s">
        <v>10</v>
      </c>
      <c r="C52" s="894"/>
      <c r="D52" s="894"/>
      <c r="E52" s="486"/>
      <c r="F52" s="885"/>
      <c r="G52" s="885"/>
    </row>
  </sheetData>
  <mergeCells count="1">
    <mergeCell ref="F12:G12"/>
  </mergeCells>
  <pageMargins left="0.7" right="0.7" top="0.75" bottom="0.75" header="0.3" footer="0.3"/>
  <pageSetup paperSize="8" orientation="portrait" r:id="rId1"/>
</worksheet>
</file>

<file path=xl/worksheets/sheet13.xml><?xml version="1.0" encoding="utf-8"?>
<worksheet xmlns="http://schemas.openxmlformats.org/spreadsheetml/2006/main" xmlns:r="http://schemas.openxmlformats.org/officeDocument/2006/relationships">
  <sheetPr codeName="Sheet12">
    <tabColor theme="5" tint="0.59999389629810485"/>
    <pageSetUpPr fitToPage="1"/>
  </sheetPr>
  <dimension ref="A1:H158"/>
  <sheetViews>
    <sheetView workbookViewId="0">
      <selection activeCell="A6" sqref="A6"/>
    </sheetView>
  </sheetViews>
  <sheetFormatPr defaultRowHeight="12.75"/>
  <cols>
    <col min="1" max="1" width="44.125" customWidth="1"/>
    <col min="2" max="2" width="26.5" customWidth="1"/>
    <col min="3" max="5" width="2.625" hidden="1" customWidth="1"/>
    <col min="6" max="8" width="11.875" customWidth="1"/>
  </cols>
  <sheetData>
    <row r="1" spans="1:8" s="1812" customFormat="1" ht="26.25">
      <c r="A1" s="1709" t="str">
        <f ca="1">VLOOKUP(LEFT(RIGHT(CELL("filename",A1),LEN(CELL("filename",A1))-FIND("]",CELL("filename",A1))),1)*1,Index!$B$8:$C$90,2,FALSE)</f>
        <v>Finance</v>
      </c>
      <c r="B1" s="1709"/>
      <c r="C1" s="1709"/>
      <c r="D1" s="1709"/>
      <c r="E1" s="1709"/>
      <c r="F1" s="1709"/>
      <c r="G1" s="1709"/>
      <c r="H1" s="1709"/>
    </row>
    <row r="2" spans="1:8" s="1812" customFormat="1" ht="26.25">
      <c r="A2" s="1709" t="str">
        <f>'Universal data'!C8</f>
        <v>National Grid Gas Transmission</v>
      </c>
      <c r="B2" s="1709"/>
      <c r="C2" s="1709"/>
      <c r="D2" s="1709"/>
      <c r="E2" s="1709"/>
      <c r="F2" s="1709"/>
      <c r="G2" s="1709"/>
      <c r="H2" s="1709"/>
    </row>
    <row r="3" spans="1:8" s="1819" customFormat="1" ht="21" thickBot="1">
      <c r="A3" s="1797" t="str">
        <f>'Universal data'!C21</f>
        <v>2012/13</v>
      </c>
      <c r="B3" s="1797"/>
      <c r="C3" s="1797"/>
      <c r="D3" s="1797"/>
      <c r="E3" s="1797"/>
      <c r="F3" s="1797"/>
      <c r="G3" s="1797"/>
      <c r="H3" s="1797"/>
    </row>
    <row r="4" spans="1:8" s="1812" customFormat="1">
      <c r="A4" s="2017"/>
      <c r="B4" s="2018"/>
      <c r="C4" s="2018"/>
      <c r="D4" s="2018"/>
      <c r="E4" s="2018"/>
      <c r="F4" s="2013"/>
      <c r="G4" s="2013"/>
      <c r="H4" s="2013"/>
    </row>
    <row r="5" spans="1:8" s="1819" customFormat="1" ht="20.25">
      <c r="A5" s="2019" t="s">
        <v>2828</v>
      </c>
      <c r="B5" s="2015"/>
      <c r="C5" s="2015"/>
      <c r="D5" s="2015"/>
      <c r="E5" s="2015"/>
      <c r="F5" s="2016"/>
      <c r="G5" s="2016"/>
      <c r="H5" s="2016"/>
    </row>
    <row r="6" spans="1:8" s="553" customFormat="1">
      <c r="A6" s="898"/>
      <c r="B6" s="895"/>
      <c r="C6" s="895"/>
      <c r="D6" s="895"/>
      <c r="E6" s="895"/>
      <c r="F6" s="896"/>
      <c r="G6" s="896"/>
      <c r="H6" s="896"/>
    </row>
    <row r="7" spans="1:8" s="561" customFormat="1" ht="14.25">
      <c r="A7" s="874" t="s">
        <v>1938</v>
      </c>
      <c r="B7" s="875"/>
      <c r="C7" s="875"/>
      <c r="D7" s="875"/>
      <c r="E7" s="875"/>
      <c r="F7" s="492"/>
      <c r="G7" s="492"/>
      <c r="H7" s="492"/>
    </row>
    <row r="8" spans="1:8" s="561" customFormat="1" ht="14.25">
      <c r="A8" s="874" t="s">
        <v>1939</v>
      </c>
      <c r="B8" s="875"/>
      <c r="C8" s="875"/>
      <c r="D8" s="875"/>
      <c r="E8" s="875"/>
      <c r="F8" s="492"/>
      <c r="G8" s="492"/>
      <c r="H8" s="492"/>
    </row>
    <row r="9" spans="1:8" s="561" customFormat="1" ht="14.25">
      <c r="A9" s="874" t="s">
        <v>1940</v>
      </c>
      <c r="B9" s="875"/>
      <c r="C9" s="875"/>
      <c r="D9" s="875"/>
      <c r="E9" s="875"/>
      <c r="F9" s="492"/>
      <c r="G9" s="492"/>
      <c r="H9" s="492"/>
    </row>
    <row r="10" spans="1:8" s="561" customFormat="1" ht="14.25" hidden="1">
      <c r="A10" s="899"/>
      <c r="B10" s="900"/>
      <c r="C10" s="900"/>
      <c r="D10" s="900"/>
      <c r="E10" s="900"/>
      <c r="F10" s="582"/>
      <c r="G10" s="582"/>
      <c r="H10" s="582"/>
    </row>
    <row r="11" spans="1:8" s="561" customFormat="1" ht="14.25">
      <c r="A11" s="899"/>
      <c r="B11" s="900"/>
      <c r="C11" s="900"/>
      <c r="D11" s="900"/>
      <c r="E11" s="900"/>
      <c r="F11" s="582"/>
      <c r="G11" s="582"/>
      <c r="H11" s="582"/>
    </row>
    <row r="12" spans="1:8" ht="15">
      <c r="A12" s="20"/>
      <c r="B12" s="61"/>
      <c r="C12" s="61"/>
      <c r="D12" s="61"/>
      <c r="E12" s="61"/>
      <c r="F12" s="2612">
        <f>'Universal data'!C10</f>
        <v>2013</v>
      </c>
      <c r="G12" s="2610"/>
      <c r="H12" s="2611"/>
    </row>
    <row r="13" spans="1:8" ht="15">
      <c r="A13" s="60" t="s">
        <v>500</v>
      </c>
      <c r="B13" s="59"/>
      <c r="C13" s="59"/>
      <c r="D13" s="59"/>
      <c r="E13" s="59"/>
      <c r="F13" s="502" t="s">
        <v>1497</v>
      </c>
      <c r="G13" s="500" t="s">
        <v>688</v>
      </c>
      <c r="H13" s="501" t="s">
        <v>689</v>
      </c>
    </row>
    <row r="14" spans="1:8" ht="15">
      <c r="A14" s="60"/>
      <c r="B14" s="59"/>
      <c r="C14" s="59"/>
      <c r="D14" s="59"/>
      <c r="E14" s="59"/>
      <c r="F14" s="505" t="s">
        <v>10</v>
      </c>
      <c r="G14" s="503" t="s">
        <v>10</v>
      </c>
      <c r="H14" s="504" t="s">
        <v>10</v>
      </c>
    </row>
    <row r="15" spans="1:8" ht="14.25">
      <c r="A15" s="901" t="s">
        <v>2020</v>
      </c>
      <c r="B15" s="902"/>
      <c r="C15" s="902"/>
      <c r="D15" s="902"/>
      <c r="E15" s="903"/>
      <c r="F15" s="903"/>
      <c r="G15" s="903"/>
      <c r="H15" s="903"/>
    </row>
    <row r="16" spans="1:8" ht="14.25">
      <c r="A16" s="904" t="s">
        <v>2024</v>
      </c>
      <c r="B16" s="905" t="s">
        <v>492</v>
      </c>
      <c r="C16" s="906"/>
      <c r="D16" s="906"/>
      <c r="E16" s="902"/>
      <c r="F16" s="1247">
        <f>G16+H16</f>
        <v>0</v>
      </c>
      <c r="G16" s="1248"/>
      <c r="H16" s="909"/>
    </row>
    <row r="17" spans="1:8" ht="14.25">
      <c r="A17" s="904" t="s">
        <v>2024</v>
      </c>
      <c r="B17" s="905" t="s">
        <v>459</v>
      </c>
      <c r="C17" s="906"/>
      <c r="D17" s="906"/>
      <c r="E17" s="902"/>
      <c r="F17" s="1247">
        <f>G17+H17</f>
        <v>0</v>
      </c>
      <c r="G17" s="1248"/>
      <c r="H17" s="909"/>
    </row>
    <row r="18" spans="1:8" ht="14.25">
      <c r="A18" s="904" t="s">
        <v>2024</v>
      </c>
      <c r="B18" s="905" t="s">
        <v>457</v>
      </c>
      <c r="C18" s="906"/>
      <c r="D18" s="906"/>
      <c r="E18" s="902"/>
      <c r="F18" s="1247">
        <f>G18+H18</f>
        <v>0</v>
      </c>
      <c r="G18" s="1248"/>
      <c r="H18" s="909"/>
    </row>
    <row r="19" spans="1:8" ht="14.25">
      <c r="A19" s="904" t="s">
        <v>2024</v>
      </c>
      <c r="B19" s="905" t="s">
        <v>6</v>
      </c>
      <c r="C19" s="906"/>
      <c r="D19" s="906"/>
      <c r="E19" s="902"/>
      <c r="F19" s="1247">
        <f>G19+H19</f>
        <v>0</v>
      </c>
      <c r="G19" s="1248"/>
      <c r="H19" s="909"/>
    </row>
    <row r="20" spans="1:8" ht="14.25">
      <c r="A20" s="904" t="s">
        <v>2024</v>
      </c>
      <c r="B20" s="905" t="s">
        <v>490</v>
      </c>
      <c r="C20" s="906"/>
      <c r="D20" s="906"/>
      <c r="E20" s="902"/>
      <c r="F20" s="1247">
        <f>G20+H20</f>
        <v>0</v>
      </c>
      <c r="G20" s="1248"/>
      <c r="H20" s="909"/>
    </row>
    <row r="21" spans="1:8" ht="14.25">
      <c r="A21" s="904" t="s">
        <v>2024</v>
      </c>
      <c r="B21" s="905" t="s">
        <v>7</v>
      </c>
      <c r="C21" s="906"/>
      <c r="D21" s="906"/>
      <c r="E21" s="902"/>
      <c r="F21" s="910">
        <f>SUM(F16:F20)</f>
        <v>0</v>
      </c>
      <c r="G21" s="1249">
        <f t="shared" ref="G21:H21" si="0">SUM(G16:G20)</f>
        <v>0</v>
      </c>
      <c r="H21" s="912">
        <f t="shared" si="0"/>
        <v>0</v>
      </c>
    </row>
    <row r="22" spans="1:8" ht="14.25">
      <c r="A22" s="898"/>
      <c r="B22" s="898"/>
      <c r="C22" s="898"/>
      <c r="D22" s="898"/>
      <c r="E22" s="902"/>
      <c r="F22" s="913"/>
      <c r="G22" s="913"/>
      <c r="H22" s="913"/>
    </row>
    <row r="23" spans="1:8" ht="15">
      <c r="A23" s="60"/>
      <c r="B23" s="59"/>
      <c r="C23" s="59"/>
      <c r="D23" s="59"/>
      <c r="E23" s="59"/>
      <c r="F23" s="1242"/>
      <c r="G23" s="1242"/>
      <c r="H23" s="1242"/>
    </row>
    <row r="24" spans="1:8" ht="14.25">
      <c r="A24" s="901" t="s">
        <v>1941</v>
      </c>
      <c r="B24" s="902"/>
      <c r="C24" s="902"/>
      <c r="D24" s="902"/>
      <c r="E24" s="903"/>
      <c r="F24" s="903"/>
      <c r="G24" s="903"/>
      <c r="H24" s="903"/>
    </row>
    <row r="25" spans="1:8" ht="14.25">
      <c r="A25" s="904" t="s">
        <v>1942</v>
      </c>
      <c r="B25" s="905" t="s">
        <v>492</v>
      </c>
      <c r="C25" s="906"/>
      <c r="D25" s="906"/>
      <c r="E25" s="902"/>
      <c r="F25" s="907">
        <f>G25+H25</f>
        <v>0</v>
      </c>
      <c r="G25" s="908"/>
      <c r="H25" s="1242"/>
    </row>
    <row r="26" spans="1:8" ht="14.25">
      <c r="A26" s="904" t="s">
        <v>1942</v>
      </c>
      <c r="B26" s="905" t="s">
        <v>459</v>
      </c>
      <c r="C26" s="906"/>
      <c r="D26" s="906"/>
      <c r="E26" s="902"/>
      <c r="F26" s="907">
        <f>G26+H26</f>
        <v>0</v>
      </c>
      <c r="G26" s="908"/>
      <c r="H26" s="1242"/>
    </row>
    <row r="27" spans="1:8" ht="14.25">
      <c r="A27" s="904" t="s">
        <v>1942</v>
      </c>
      <c r="B27" s="905" t="s">
        <v>457</v>
      </c>
      <c r="C27" s="906"/>
      <c r="D27" s="906"/>
      <c r="E27" s="902"/>
      <c r="F27" s="907">
        <f>G27+H27</f>
        <v>0</v>
      </c>
      <c r="G27" s="908"/>
      <c r="H27" s="1242"/>
    </row>
    <row r="28" spans="1:8" ht="14.25">
      <c r="A28" s="904" t="s">
        <v>1942</v>
      </c>
      <c r="B28" s="905" t="s">
        <v>6</v>
      </c>
      <c r="C28" s="906"/>
      <c r="D28" s="906"/>
      <c r="E28" s="902"/>
      <c r="F28" s="907">
        <f>G28+H28</f>
        <v>0</v>
      </c>
      <c r="G28" s="908"/>
      <c r="H28" s="1242"/>
    </row>
    <row r="29" spans="1:8" ht="14.25">
      <c r="A29" s="904" t="s">
        <v>1942</v>
      </c>
      <c r="B29" s="905" t="s">
        <v>490</v>
      </c>
      <c r="C29" s="906"/>
      <c r="D29" s="906"/>
      <c r="E29" s="902"/>
      <c r="F29" s="907">
        <f>G29+H29</f>
        <v>0</v>
      </c>
      <c r="G29" s="908"/>
      <c r="H29" s="1242"/>
    </row>
    <row r="30" spans="1:8" ht="14.25">
      <c r="A30" s="904" t="s">
        <v>1942</v>
      </c>
      <c r="B30" s="905" t="s">
        <v>7</v>
      </c>
      <c r="C30" s="906"/>
      <c r="D30" s="906"/>
      <c r="E30" s="902"/>
      <c r="F30" s="910">
        <f>SUM(F25:F29)</f>
        <v>0</v>
      </c>
      <c r="G30" s="911">
        <f t="shared" ref="G30" si="1">SUM(G25:G29)</f>
        <v>0</v>
      </c>
      <c r="H30" s="1242"/>
    </row>
    <row r="31" spans="1:8" ht="14.25">
      <c r="A31" s="898"/>
      <c r="B31" s="898"/>
      <c r="C31" s="898"/>
      <c r="D31" s="898"/>
      <c r="E31" s="902"/>
      <c r="F31" s="913"/>
      <c r="G31" s="913"/>
      <c r="H31" s="1242"/>
    </row>
    <row r="32" spans="1:8" ht="14.25">
      <c r="A32" s="914" t="s">
        <v>1943</v>
      </c>
      <c r="B32" s="915"/>
      <c r="C32" s="915"/>
      <c r="D32" s="915"/>
      <c r="E32" s="902"/>
      <c r="F32" s="913"/>
      <c r="G32" s="913"/>
      <c r="H32" s="1242"/>
    </row>
    <row r="33" spans="1:8" ht="14.25">
      <c r="A33" s="916" t="s">
        <v>1944</v>
      </c>
      <c r="B33" s="905" t="s">
        <v>492</v>
      </c>
      <c r="C33" s="906"/>
      <c r="D33" s="906"/>
      <c r="E33" s="902"/>
      <c r="F33" s="907">
        <f>G33+H33</f>
        <v>0</v>
      </c>
      <c r="G33" s="908"/>
      <c r="H33" s="1242"/>
    </row>
    <row r="34" spans="1:8" ht="14.25">
      <c r="A34" s="916" t="s">
        <v>1944</v>
      </c>
      <c r="B34" s="905" t="s">
        <v>459</v>
      </c>
      <c r="C34" s="906"/>
      <c r="D34" s="906"/>
      <c r="E34" s="902"/>
      <c r="F34" s="907">
        <f>G34+H34</f>
        <v>0</v>
      </c>
      <c r="G34" s="908"/>
      <c r="H34" s="1242"/>
    </row>
    <row r="35" spans="1:8" ht="14.25">
      <c r="A35" s="916" t="s">
        <v>1944</v>
      </c>
      <c r="B35" s="905" t="s">
        <v>457</v>
      </c>
      <c r="C35" s="906"/>
      <c r="D35" s="906"/>
      <c r="E35" s="902"/>
      <c r="F35" s="907">
        <f>G35+H35</f>
        <v>0</v>
      </c>
      <c r="G35" s="908"/>
      <c r="H35" s="1242"/>
    </row>
    <row r="36" spans="1:8" ht="14.25">
      <c r="A36" s="916" t="s">
        <v>1944</v>
      </c>
      <c r="B36" s="905" t="s">
        <v>6</v>
      </c>
      <c r="C36" s="906"/>
      <c r="D36" s="906"/>
      <c r="E36" s="902"/>
      <c r="F36" s="907">
        <f>G36+H36</f>
        <v>0</v>
      </c>
      <c r="G36" s="908"/>
      <c r="H36" s="1242"/>
    </row>
    <row r="37" spans="1:8" ht="14.25">
      <c r="A37" s="916" t="s">
        <v>1944</v>
      </c>
      <c r="B37" s="905" t="s">
        <v>490</v>
      </c>
      <c r="C37" s="906"/>
      <c r="D37" s="906"/>
      <c r="E37" s="902"/>
      <c r="F37" s="907">
        <f>G37+H37</f>
        <v>0</v>
      </c>
      <c r="G37" s="908"/>
      <c r="H37" s="1242"/>
    </row>
    <row r="38" spans="1:8" ht="14.25">
      <c r="A38" s="916" t="s">
        <v>1944</v>
      </c>
      <c r="B38" s="905" t="s">
        <v>7</v>
      </c>
      <c r="C38" s="906"/>
      <c r="D38" s="906"/>
      <c r="E38" s="902"/>
      <c r="F38" s="910">
        <f>SUM(F33:F37)</f>
        <v>0</v>
      </c>
      <c r="G38" s="911">
        <f t="shared" ref="G38" si="2">SUM(G33:G37)</f>
        <v>0</v>
      </c>
      <c r="H38" s="1242"/>
    </row>
    <row r="39" spans="1:8" ht="14.25">
      <c r="A39" s="898"/>
      <c r="B39" s="898"/>
      <c r="C39" s="898"/>
      <c r="D39" s="898"/>
      <c r="E39" s="902"/>
      <c r="F39" s="913"/>
      <c r="G39" s="913"/>
      <c r="H39" s="1242"/>
    </row>
    <row r="40" spans="1:8" ht="14.25">
      <c r="A40" s="898"/>
      <c r="B40" s="898"/>
      <c r="C40" s="898"/>
      <c r="D40" s="898"/>
      <c r="E40" s="902"/>
      <c r="F40" s="913"/>
      <c r="G40" s="913"/>
      <c r="H40" s="1242"/>
    </row>
    <row r="41" spans="1:8" ht="14.25">
      <c r="A41" s="917" t="s">
        <v>496</v>
      </c>
      <c r="B41" s="915"/>
      <c r="C41" s="915"/>
      <c r="D41" s="915"/>
      <c r="E41" s="902"/>
      <c r="F41" s="913"/>
      <c r="G41" s="913"/>
      <c r="H41" s="1242"/>
    </row>
    <row r="42" spans="1:8" ht="14.25">
      <c r="A42" s="918" t="s">
        <v>1945</v>
      </c>
      <c r="B42" s="915"/>
      <c r="C42" s="915"/>
      <c r="D42" s="915"/>
      <c r="E42" s="902"/>
      <c r="F42" s="913"/>
      <c r="G42" s="913"/>
      <c r="H42" s="1242"/>
    </row>
    <row r="43" spans="1:8" ht="14.25">
      <c r="A43" s="919" t="s">
        <v>1946</v>
      </c>
      <c r="B43" s="905" t="s">
        <v>492</v>
      </c>
      <c r="C43" s="906"/>
      <c r="D43" s="906"/>
      <c r="E43" s="902"/>
      <c r="F43" s="907">
        <f>G43+H43</f>
        <v>0</v>
      </c>
      <c r="G43" s="908"/>
      <c r="H43" s="1242"/>
    </row>
    <row r="44" spans="1:8" ht="14.25">
      <c r="A44" s="919" t="s">
        <v>1946</v>
      </c>
      <c r="B44" s="905" t="s">
        <v>459</v>
      </c>
      <c r="C44" s="906"/>
      <c r="D44" s="906"/>
      <c r="E44" s="902"/>
      <c r="F44" s="907">
        <f>G44+H44</f>
        <v>0</v>
      </c>
      <c r="G44" s="908"/>
      <c r="H44" s="1242"/>
    </row>
    <row r="45" spans="1:8" ht="14.25">
      <c r="A45" s="919" t="s">
        <v>1946</v>
      </c>
      <c r="B45" s="905" t="s">
        <v>457</v>
      </c>
      <c r="C45" s="906"/>
      <c r="D45" s="906"/>
      <c r="E45" s="902"/>
      <c r="F45" s="907">
        <f>G45+H45</f>
        <v>0</v>
      </c>
      <c r="G45" s="908"/>
      <c r="H45" s="1242"/>
    </row>
    <row r="46" spans="1:8" ht="14.25">
      <c r="A46" s="919" t="s">
        <v>1946</v>
      </c>
      <c r="B46" s="905" t="s">
        <v>6</v>
      </c>
      <c r="C46" s="906"/>
      <c r="D46" s="906"/>
      <c r="E46" s="902"/>
      <c r="F46" s="907">
        <f>G46+H46</f>
        <v>0</v>
      </c>
      <c r="G46" s="908"/>
      <c r="H46" s="1242"/>
    </row>
    <row r="47" spans="1:8" ht="14.25">
      <c r="A47" s="919" t="s">
        <v>1946</v>
      </c>
      <c r="B47" s="905" t="s">
        <v>490</v>
      </c>
      <c r="C47" s="906"/>
      <c r="D47" s="906"/>
      <c r="E47" s="902"/>
      <c r="F47" s="907">
        <f>G47+H47</f>
        <v>0</v>
      </c>
      <c r="G47" s="908"/>
      <c r="H47" s="1242"/>
    </row>
    <row r="48" spans="1:8" ht="14.25">
      <c r="A48" s="919" t="s">
        <v>1946</v>
      </c>
      <c r="B48" s="905" t="s">
        <v>7</v>
      </c>
      <c r="C48" s="906"/>
      <c r="D48" s="906"/>
      <c r="E48" s="902"/>
      <c r="F48" s="910">
        <f>SUM(F43:F47)</f>
        <v>0</v>
      </c>
      <c r="G48" s="911">
        <f t="shared" ref="G48" si="3">SUM(G43:G47)</f>
        <v>0</v>
      </c>
      <c r="H48" s="1242"/>
    </row>
    <row r="49" spans="1:8" ht="14.25">
      <c r="A49" s="898"/>
      <c r="B49" s="898"/>
      <c r="C49" s="898"/>
      <c r="D49" s="898"/>
      <c r="E49" s="902"/>
      <c r="F49" s="913"/>
      <c r="G49" s="913"/>
      <c r="H49" s="1242"/>
    </row>
    <row r="50" spans="1:8" ht="14.25">
      <c r="A50" s="914" t="s">
        <v>1947</v>
      </c>
      <c r="B50" s="915"/>
      <c r="C50" s="915"/>
      <c r="D50" s="915"/>
      <c r="E50" s="902"/>
      <c r="F50" s="913"/>
      <c r="G50" s="913"/>
      <c r="H50" s="1242"/>
    </row>
    <row r="51" spans="1:8" ht="14.25">
      <c r="A51" s="919" t="s">
        <v>1948</v>
      </c>
      <c r="B51" s="905" t="s">
        <v>492</v>
      </c>
      <c r="C51" s="906"/>
      <c r="D51" s="906"/>
      <c r="E51" s="902"/>
      <c r="F51" s="907">
        <f>G51+H51</f>
        <v>0</v>
      </c>
      <c r="G51" s="908"/>
      <c r="H51" s="1242"/>
    </row>
    <row r="52" spans="1:8" ht="14.25">
      <c r="A52" s="919" t="s">
        <v>1948</v>
      </c>
      <c r="B52" s="905" t="s">
        <v>459</v>
      </c>
      <c r="C52" s="906"/>
      <c r="D52" s="906"/>
      <c r="E52" s="902"/>
      <c r="F52" s="907">
        <f>G52+H52</f>
        <v>0</v>
      </c>
      <c r="G52" s="908"/>
      <c r="H52" s="1242"/>
    </row>
    <row r="53" spans="1:8" ht="14.25">
      <c r="A53" s="919" t="s">
        <v>1948</v>
      </c>
      <c r="B53" s="905" t="s">
        <v>457</v>
      </c>
      <c r="C53" s="906"/>
      <c r="D53" s="906"/>
      <c r="E53" s="902"/>
      <c r="F53" s="907">
        <f>G53+H53</f>
        <v>0</v>
      </c>
      <c r="G53" s="908"/>
      <c r="H53" s="1242"/>
    </row>
    <row r="54" spans="1:8" ht="14.25">
      <c r="A54" s="919" t="s">
        <v>1948</v>
      </c>
      <c r="B54" s="905" t="s">
        <v>6</v>
      </c>
      <c r="C54" s="906"/>
      <c r="D54" s="906"/>
      <c r="E54" s="902"/>
      <c r="F54" s="907">
        <f>G54+H54</f>
        <v>0</v>
      </c>
      <c r="G54" s="908"/>
      <c r="H54" s="1242"/>
    </row>
    <row r="55" spans="1:8" ht="14.25">
      <c r="A55" s="919" t="s">
        <v>1948</v>
      </c>
      <c r="B55" s="905" t="s">
        <v>490</v>
      </c>
      <c r="C55" s="906"/>
      <c r="D55" s="906"/>
      <c r="E55" s="902"/>
      <c r="F55" s="907">
        <f>G55+H55</f>
        <v>0</v>
      </c>
      <c r="G55" s="908"/>
      <c r="H55" s="1242"/>
    </row>
    <row r="56" spans="1:8" ht="14.25">
      <c r="A56" s="919" t="s">
        <v>1948</v>
      </c>
      <c r="B56" s="905" t="s">
        <v>7</v>
      </c>
      <c r="C56" s="906"/>
      <c r="D56" s="906"/>
      <c r="E56" s="902"/>
      <c r="F56" s="910">
        <f>SUM(F51:F55)</f>
        <v>0</v>
      </c>
      <c r="G56" s="911">
        <f t="shared" ref="G56" si="4">SUM(G51:G55)</f>
        <v>0</v>
      </c>
      <c r="H56" s="1242"/>
    </row>
    <row r="57" spans="1:8" ht="14.25">
      <c r="A57" s="898"/>
      <c r="B57" s="898"/>
      <c r="C57" s="898"/>
      <c r="D57" s="898"/>
      <c r="E57" s="902"/>
      <c r="F57" s="913"/>
      <c r="G57" s="913"/>
      <c r="H57" s="1242"/>
    </row>
    <row r="58" spans="1:8" ht="14.25">
      <c r="A58" s="902"/>
      <c r="B58" s="902"/>
      <c r="C58" s="902"/>
      <c r="D58" s="902"/>
      <c r="E58" s="902"/>
      <c r="F58" s="913"/>
      <c r="G58" s="913"/>
      <c r="H58" s="1242"/>
    </row>
    <row r="59" spans="1:8" ht="14.25">
      <c r="A59" s="58" t="s">
        <v>1949</v>
      </c>
      <c r="B59" s="902"/>
      <c r="C59" s="902"/>
      <c r="D59" s="902"/>
      <c r="E59" s="902"/>
      <c r="F59" s="913"/>
      <c r="G59" s="913"/>
      <c r="H59" s="1242"/>
    </row>
    <row r="60" spans="1:8" ht="14.25">
      <c r="A60" s="919" t="s">
        <v>1950</v>
      </c>
      <c r="B60" s="905" t="s">
        <v>492</v>
      </c>
      <c r="C60" s="906"/>
      <c r="D60" s="906"/>
      <c r="E60" s="902"/>
      <c r="F60" s="907">
        <f>G60+H60</f>
        <v>0</v>
      </c>
      <c r="G60" s="908"/>
      <c r="H60" s="1242"/>
    </row>
    <row r="61" spans="1:8" ht="14.25">
      <c r="A61" s="919" t="s">
        <v>1950</v>
      </c>
      <c r="B61" s="905" t="s">
        <v>459</v>
      </c>
      <c r="C61" s="906"/>
      <c r="D61" s="906"/>
      <c r="E61" s="902"/>
      <c r="F61" s="907">
        <f>G61+H61</f>
        <v>0</v>
      </c>
      <c r="G61" s="908"/>
      <c r="H61" s="1242"/>
    </row>
    <row r="62" spans="1:8" ht="14.25">
      <c r="A62" s="919" t="s">
        <v>1950</v>
      </c>
      <c r="B62" s="905" t="s">
        <v>457</v>
      </c>
      <c r="C62" s="906"/>
      <c r="D62" s="906"/>
      <c r="E62" s="902"/>
      <c r="F62" s="907">
        <f>G62+H62</f>
        <v>0</v>
      </c>
      <c r="G62" s="908"/>
      <c r="H62" s="1242"/>
    </row>
    <row r="63" spans="1:8" ht="14.25">
      <c r="A63" s="919" t="s">
        <v>1950</v>
      </c>
      <c r="B63" s="905" t="s">
        <v>6</v>
      </c>
      <c r="C63" s="906"/>
      <c r="D63" s="906"/>
      <c r="E63" s="902"/>
      <c r="F63" s="907">
        <f>G63+H63</f>
        <v>0</v>
      </c>
      <c r="G63" s="908"/>
      <c r="H63" s="1242"/>
    </row>
    <row r="64" spans="1:8" ht="14.25">
      <c r="A64" s="919" t="s">
        <v>1950</v>
      </c>
      <c r="B64" s="905" t="s">
        <v>490</v>
      </c>
      <c r="C64" s="906"/>
      <c r="D64" s="906"/>
      <c r="E64" s="902"/>
      <c r="F64" s="907">
        <f>G64+H64</f>
        <v>0</v>
      </c>
      <c r="G64" s="908"/>
      <c r="H64" s="1242"/>
    </row>
    <row r="65" spans="1:8" ht="14.25">
      <c r="A65" s="919" t="s">
        <v>1950</v>
      </c>
      <c r="B65" s="905" t="s">
        <v>7</v>
      </c>
      <c r="C65" s="906"/>
      <c r="D65" s="906"/>
      <c r="E65" s="902"/>
      <c r="F65" s="910">
        <f>SUM(F60:F64)</f>
        <v>0</v>
      </c>
      <c r="G65" s="911">
        <f t="shared" ref="G65" si="5">SUM(G60:G64)</f>
        <v>0</v>
      </c>
      <c r="H65" s="1242"/>
    </row>
    <row r="66" spans="1:8" ht="14.25">
      <c r="A66" s="898"/>
      <c r="B66" s="898"/>
      <c r="C66" s="898"/>
      <c r="D66" s="898"/>
      <c r="E66" s="902"/>
      <c r="F66" s="913"/>
      <c r="G66" s="913"/>
      <c r="H66" s="1242"/>
    </row>
    <row r="67" spans="1:8" ht="14.25">
      <c r="A67" s="914" t="s">
        <v>1951</v>
      </c>
      <c r="B67" s="915"/>
      <c r="C67" s="915"/>
      <c r="D67" s="915"/>
      <c r="E67" s="902"/>
      <c r="F67" s="913"/>
      <c r="G67" s="913"/>
      <c r="H67" s="1242"/>
    </row>
    <row r="68" spans="1:8" ht="14.25">
      <c r="A68" s="919" t="s">
        <v>1952</v>
      </c>
      <c r="B68" s="905" t="s">
        <v>492</v>
      </c>
      <c r="C68" s="906"/>
      <c r="D68" s="906"/>
      <c r="E68" s="902"/>
      <c r="F68" s="907">
        <f>G68+H68</f>
        <v>0</v>
      </c>
      <c r="G68" s="908"/>
      <c r="H68" s="1242"/>
    </row>
    <row r="69" spans="1:8" ht="14.25">
      <c r="A69" s="919" t="s">
        <v>1952</v>
      </c>
      <c r="B69" s="905" t="s">
        <v>459</v>
      </c>
      <c r="C69" s="906"/>
      <c r="D69" s="906"/>
      <c r="E69" s="902"/>
      <c r="F69" s="907">
        <f>G69+H69</f>
        <v>0</v>
      </c>
      <c r="G69" s="908"/>
      <c r="H69" s="1242"/>
    </row>
    <row r="70" spans="1:8" ht="14.25">
      <c r="A70" s="919" t="s">
        <v>1952</v>
      </c>
      <c r="B70" s="905" t="s">
        <v>457</v>
      </c>
      <c r="C70" s="906"/>
      <c r="D70" s="906"/>
      <c r="E70" s="902"/>
      <c r="F70" s="907">
        <f>G70+H70</f>
        <v>0</v>
      </c>
      <c r="G70" s="908"/>
      <c r="H70" s="1242"/>
    </row>
    <row r="71" spans="1:8" ht="14.25">
      <c r="A71" s="919" t="s">
        <v>1952</v>
      </c>
      <c r="B71" s="905" t="s">
        <v>6</v>
      </c>
      <c r="C71" s="906"/>
      <c r="D71" s="906"/>
      <c r="E71" s="902"/>
      <c r="F71" s="907">
        <f>G71+H71</f>
        <v>0</v>
      </c>
      <c r="G71" s="908"/>
      <c r="H71" s="1242"/>
    </row>
    <row r="72" spans="1:8" ht="14.25">
      <c r="A72" s="919" t="s">
        <v>1952</v>
      </c>
      <c r="B72" s="905" t="s">
        <v>490</v>
      </c>
      <c r="C72" s="906"/>
      <c r="D72" s="906"/>
      <c r="E72" s="902"/>
      <c r="F72" s="907">
        <f>G72+H72</f>
        <v>0</v>
      </c>
      <c r="G72" s="908"/>
      <c r="H72" s="1242"/>
    </row>
    <row r="73" spans="1:8" ht="14.25">
      <c r="A73" s="919" t="s">
        <v>1952</v>
      </c>
      <c r="B73" s="905" t="s">
        <v>7</v>
      </c>
      <c r="C73" s="906"/>
      <c r="D73" s="906"/>
      <c r="E73" s="902"/>
      <c r="F73" s="910">
        <f>SUM(F68:F72)</f>
        <v>0</v>
      </c>
      <c r="G73" s="911">
        <f>SUM(G68:G72)</f>
        <v>0</v>
      </c>
      <c r="H73" s="1242"/>
    </row>
    <row r="74" spans="1:8" ht="14.25">
      <c r="A74" s="915"/>
      <c r="B74" s="915"/>
      <c r="C74" s="915"/>
      <c r="D74" s="915"/>
      <c r="E74" s="902"/>
      <c r="F74" s="920"/>
      <c r="G74" s="920"/>
      <c r="H74" s="920"/>
    </row>
    <row r="75" spans="1:8" ht="14.25">
      <c r="A75" s="915"/>
      <c r="B75" s="915"/>
      <c r="C75" s="915"/>
      <c r="D75" s="915"/>
      <c r="E75" s="902"/>
      <c r="F75" s="920"/>
      <c r="G75" s="920"/>
      <c r="H75" s="920"/>
    </row>
    <row r="76" spans="1:8" ht="14.25">
      <c r="A76" s="921" t="s">
        <v>1953</v>
      </c>
      <c r="B76" s="915"/>
      <c r="C76" s="915"/>
      <c r="D76" s="915"/>
      <c r="E76" s="902"/>
      <c r="F76" s="913"/>
      <c r="G76" s="913"/>
      <c r="H76" s="922"/>
    </row>
    <row r="77" spans="1:8" ht="14.25">
      <c r="A77" s="905" t="s">
        <v>2821</v>
      </c>
      <c r="B77" s="905" t="s">
        <v>492</v>
      </c>
      <c r="C77" s="906"/>
      <c r="D77" s="906"/>
      <c r="E77" s="902"/>
      <c r="F77" s="907">
        <f>G77+H77</f>
        <v>0</v>
      </c>
      <c r="G77" s="908"/>
      <c r="H77" s="909"/>
    </row>
    <row r="78" spans="1:8" ht="14.25">
      <c r="A78" s="905" t="s">
        <v>2821</v>
      </c>
      <c r="B78" s="905" t="s">
        <v>459</v>
      </c>
      <c r="C78" s="906"/>
      <c r="D78" s="906"/>
      <c r="E78" s="902"/>
      <c r="F78" s="907">
        <f>G78+H78</f>
        <v>0</v>
      </c>
      <c r="G78" s="908"/>
      <c r="H78" s="909"/>
    </row>
    <row r="79" spans="1:8" ht="14.25">
      <c r="A79" s="905" t="s">
        <v>2821</v>
      </c>
      <c r="B79" s="905" t="s">
        <v>457</v>
      </c>
      <c r="C79" s="906"/>
      <c r="D79" s="906"/>
      <c r="E79" s="902"/>
      <c r="F79" s="907">
        <f>G79+H79</f>
        <v>0</v>
      </c>
      <c r="G79" s="908"/>
      <c r="H79" s="909"/>
    </row>
    <row r="80" spans="1:8" ht="14.25">
      <c r="A80" s="905" t="s">
        <v>2821</v>
      </c>
      <c r="B80" s="905" t="s">
        <v>6</v>
      </c>
      <c r="C80" s="906"/>
      <c r="D80" s="906"/>
      <c r="E80" s="902"/>
      <c r="F80" s="907">
        <f>G80+H80</f>
        <v>0</v>
      </c>
      <c r="G80" s="908"/>
      <c r="H80" s="909"/>
    </row>
    <row r="81" spans="1:8" ht="14.25">
      <c r="A81" s="905" t="s">
        <v>2821</v>
      </c>
      <c r="B81" s="905" t="s">
        <v>490</v>
      </c>
      <c r="C81" s="906"/>
      <c r="D81" s="906"/>
      <c r="E81" s="902"/>
      <c r="F81" s="907">
        <f>G81+H81</f>
        <v>0</v>
      </c>
      <c r="G81" s="908"/>
      <c r="H81" s="909"/>
    </row>
    <row r="82" spans="1:8" ht="14.25">
      <c r="A82" s="905" t="s">
        <v>2821</v>
      </c>
      <c r="B82" s="905" t="s">
        <v>7</v>
      </c>
      <c r="C82" s="906"/>
      <c r="D82" s="906"/>
      <c r="E82" s="902"/>
      <c r="F82" s="910">
        <f>SUM(F77:F81)</f>
        <v>0</v>
      </c>
      <c r="G82" s="911">
        <f t="shared" ref="G82:H82" si="6">SUM(G77:G81)</f>
        <v>0</v>
      </c>
      <c r="H82" s="912">
        <f t="shared" si="6"/>
        <v>0</v>
      </c>
    </row>
    <row r="83" spans="1:8" ht="14.25">
      <c r="A83" s="898"/>
      <c r="B83" s="898"/>
      <c r="C83" s="898"/>
      <c r="D83" s="898"/>
      <c r="E83" s="902"/>
      <c r="F83" s="913"/>
      <c r="G83" s="913"/>
      <c r="H83" s="913"/>
    </row>
    <row r="84" spans="1:8" ht="14.25">
      <c r="A84" s="898"/>
      <c r="B84" s="898"/>
      <c r="C84" s="898"/>
      <c r="D84" s="898"/>
      <c r="E84" s="902"/>
      <c r="F84" s="913"/>
      <c r="G84" s="913"/>
      <c r="H84" s="913"/>
    </row>
    <row r="85" spans="1:8" ht="14.25">
      <c r="A85" s="905" t="s">
        <v>499</v>
      </c>
      <c r="B85" s="905"/>
      <c r="C85" s="906"/>
      <c r="D85" s="906"/>
      <c r="E85" s="902"/>
      <c r="F85" s="910">
        <f>SUM(F30,F38,F48,F56,F65,F73,F82)</f>
        <v>0</v>
      </c>
      <c r="G85" s="923">
        <f>SUM(G30,G38,G48,G56,G65,G73,G82)</f>
        <v>0</v>
      </c>
      <c r="H85" s="912">
        <f>SUM(H30,H38,H48,H56,H65,H73,H82)</f>
        <v>0</v>
      </c>
    </row>
    <row r="86" spans="1:8" ht="14.25">
      <c r="A86" s="906" t="s">
        <v>1955</v>
      </c>
      <c r="B86" s="915"/>
      <c r="C86" s="915"/>
      <c r="D86" s="915"/>
      <c r="E86" s="902"/>
      <c r="F86" s="924" t="e">
        <f>#REF!</f>
        <v>#REF!</v>
      </c>
      <c r="G86" s="920"/>
      <c r="H86" s="903"/>
    </row>
    <row r="87" spans="1:8" ht="14.25">
      <c r="A87" s="902"/>
      <c r="B87" s="902"/>
      <c r="C87" s="902"/>
      <c r="D87" s="902"/>
      <c r="E87" s="902"/>
      <c r="F87" s="913"/>
      <c r="G87" s="913"/>
      <c r="H87" s="913"/>
    </row>
    <row r="88" spans="1:8" ht="14.25">
      <c r="A88" s="902"/>
      <c r="B88" s="902"/>
      <c r="C88" s="902"/>
      <c r="D88" s="902"/>
      <c r="E88" s="902"/>
      <c r="F88" s="913"/>
      <c r="G88" s="913"/>
      <c r="H88" s="913"/>
    </row>
    <row r="89" spans="1:8" ht="14.25" hidden="1">
      <c r="A89" s="902"/>
      <c r="B89" s="902"/>
      <c r="C89" s="902"/>
      <c r="D89" s="902"/>
      <c r="E89" s="902"/>
      <c r="F89" s="913"/>
      <c r="G89" s="913"/>
      <c r="H89" s="913"/>
    </row>
    <row r="90" spans="1:8" ht="14.25" hidden="1">
      <c r="A90" s="902"/>
      <c r="B90" s="902"/>
      <c r="C90" s="902"/>
      <c r="D90" s="902"/>
      <c r="E90" s="902"/>
      <c r="F90" s="913"/>
      <c r="G90" s="913"/>
      <c r="H90" s="913"/>
    </row>
    <row r="91" spans="1:8" ht="14.25" hidden="1">
      <c r="A91" s="902"/>
      <c r="B91" s="902"/>
      <c r="C91" s="902"/>
      <c r="D91" s="902"/>
      <c r="E91" s="902"/>
      <c r="F91" s="913"/>
      <c r="G91" s="913"/>
      <c r="H91" s="913"/>
    </row>
    <row r="92" spans="1:8" ht="14.25" hidden="1">
      <c r="A92" s="902"/>
      <c r="B92" s="902"/>
      <c r="C92" s="902"/>
      <c r="D92" s="902"/>
      <c r="E92" s="902"/>
      <c r="F92" s="913"/>
      <c r="G92" s="913"/>
      <c r="H92" s="913"/>
    </row>
    <row r="93" spans="1:8" ht="14.25" hidden="1">
      <c r="A93" s="902"/>
      <c r="B93" s="902"/>
      <c r="C93" s="902"/>
      <c r="D93" s="902"/>
      <c r="E93" s="902"/>
      <c r="F93" s="913"/>
      <c r="G93" s="913"/>
      <c r="H93" s="913"/>
    </row>
    <row r="94" spans="1:8" ht="14.25" hidden="1">
      <c r="A94" s="902"/>
      <c r="B94" s="902"/>
      <c r="C94" s="902"/>
      <c r="D94" s="902"/>
      <c r="E94" s="902"/>
      <c r="F94" s="913"/>
      <c r="G94" s="913"/>
      <c r="H94" s="913"/>
    </row>
    <row r="95" spans="1:8" ht="14.25" hidden="1">
      <c r="A95" s="902"/>
      <c r="B95" s="902"/>
      <c r="C95" s="902"/>
      <c r="D95" s="902"/>
      <c r="E95" s="902"/>
      <c r="F95" s="913"/>
      <c r="G95" s="913"/>
      <c r="H95" s="913"/>
    </row>
    <row r="96" spans="1:8" ht="14.25">
      <c r="A96" s="925" t="s">
        <v>498</v>
      </c>
      <c r="B96" s="902"/>
      <c r="C96" s="902"/>
      <c r="D96" s="902"/>
      <c r="E96" s="902"/>
      <c r="F96" s="913"/>
      <c r="G96" s="913"/>
      <c r="H96" s="913"/>
    </row>
    <row r="97" spans="1:8" ht="14.25">
      <c r="A97" s="898"/>
      <c r="B97" s="905" t="s">
        <v>492</v>
      </c>
      <c r="C97" s="906"/>
      <c r="D97" s="906"/>
      <c r="E97" s="902"/>
      <c r="F97" s="926">
        <f t="shared" ref="F97:H101" si="7">SUM(F25,F33,F43,F51,F60,F68,F77)</f>
        <v>0</v>
      </c>
      <c r="G97" s="927">
        <f t="shared" si="7"/>
        <v>0</v>
      </c>
      <c r="H97" s="928">
        <f t="shared" si="7"/>
        <v>0</v>
      </c>
    </row>
    <row r="98" spans="1:8" ht="14.25">
      <c r="A98" s="898"/>
      <c r="B98" s="905" t="s">
        <v>459</v>
      </c>
      <c r="C98" s="906"/>
      <c r="D98" s="906"/>
      <c r="E98" s="902"/>
      <c r="F98" s="926">
        <f t="shared" si="7"/>
        <v>0</v>
      </c>
      <c r="G98" s="927">
        <f t="shared" si="7"/>
        <v>0</v>
      </c>
      <c r="H98" s="928">
        <f t="shared" si="7"/>
        <v>0</v>
      </c>
    </row>
    <row r="99" spans="1:8" ht="14.25">
      <c r="A99" s="898"/>
      <c r="B99" s="905" t="s">
        <v>457</v>
      </c>
      <c r="C99" s="906"/>
      <c r="D99" s="906"/>
      <c r="E99" s="902"/>
      <c r="F99" s="926">
        <f t="shared" si="7"/>
        <v>0</v>
      </c>
      <c r="G99" s="927">
        <f t="shared" si="7"/>
        <v>0</v>
      </c>
      <c r="H99" s="928">
        <f t="shared" si="7"/>
        <v>0</v>
      </c>
    </row>
    <row r="100" spans="1:8" ht="14.25">
      <c r="A100" s="898"/>
      <c r="B100" s="905" t="s">
        <v>6</v>
      </c>
      <c r="C100" s="906"/>
      <c r="D100" s="906"/>
      <c r="E100" s="902"/>
      <c r="F100" s="926">
        <f t="shared" si="7"/>
        <v>0</v>
      </c>
      <c r="G100" s="927">
        <f t="shared" si="7"/>
        <v>0</v>
      </c>
      <c r="H100" s="928">
        <f t="shared" si="7"/>
        <v>0</v>
      </c>
    </row>
    <row r="101" spans="1:8" ht="14.25">
      <c r="A101" s="898"/>
      <c r="B101" s="905" t="s">
        <v>490</v>
      </c>
      <c r="C101" s="906"/>
      <c r="D101" s="906"/>
      <c r="E101" s="902"/>
      <c r="F101" s="926">
        <f t="shared" si="7"/>
        <v>0</v>
      </c>
      <c r="G101" s="927">
        <f t="shared" si="7"/>
        <v>0</v>
      </c>
      <c r="H101" s="928">
        <f t="shared" si="7"/>
        <v>0</v>
      </c>
    </row>
    <row r="102" spans="1:8" ht="14.25">
      <c r="A102" s="898"/>
      <c r="B102" s="905" t="s">
        <v>7</v>
      </c>
      <c r="C102" s="906"/>
      <c r="D102" s="906"/>
      <c r="E102" s="902"/>
      <c r="F102" s="926">
        <f>SUM(F97:F101)</f>
        <v>0</v>
      </c>
      <c r="G102" s="927">
        <f t="shared" ref="G102:H102" si="8">SUM(G97:G101)</f>
        <v>0</v>
      </c>
      <c r="H102" s="928">
        <f t="shared" si="8"/>
        <v>0</v>
      </c>
    </row>
    <row r="103" spans="1:8" ht="14.25">
      <c r="A103" s="902"/>
      <c r="B103" s="902"/>
      <c r="C103" s="902"/>
      <c r="D103" s="902"/>
      <c r="E103" s="902"/>
      <c r="F103" s="902"/>
      <c r="G103" s="902"/>
      <c r="H103" s="902"/>
    </row>
    <row r="104" spans="1:8" ht="14.25">
      <c r="A104" s="902"/>
      <c r="B104" s="902"/>
      <c r="C104" s="902"/>
      <c r="D104" s="902"/>
      <c r="E104" s="902"/>
      <c r="F104" s="902"/>
      <c r="G104" s="902"/>
      <c r="H104" s="902"/>
    </row>
    <row r="105" spans="1:8" ht="14.25">
      <c r="A105" s="925" t="s">
        <v>497</v>
      </c>
      <c r="B105" s="902"/>
      <c r="C105" s="902"/>
      <c r="D105" s="902"/>
      <c r="E105" s="902"/>
      <c r="F105" s="902"/>
      <c r="G105" s="902"/>
      <c r="H105" s="902"/>
    </row>
    <row r="106" spans="1:8" ht="14.25">
      <c r="A106" s="925"/>
      <c r="B106" s="902"/>
      <c r="C106" s="902"/>
      <c r="D106" s="902"/>
      <c r="E106" s="902"/>
      <c r="F106" s="902"/>
      <c r="G106" s="902"/>
      <c r="H106" s="902"/>
    </row>
    <row r="107" spans="1:8" ht="14.25">
      <c r="A107" s="921" t="s">
        <v>2020</v>
      </c>
      <c r="B107" s="915"/>
      <c r="C107" s="915"/>
      <c r="D107" s="915"/>
      <c r="E107" s="902"/>
      <c r="F107" s="902"/>
      <c r="G107" s="902"/>
      <c r="H107" s="902"/>
    </row>
    <row r="108" spans="1:8" ht="14.25">
      <c r="A108" s="904" t="s">
        <v>2024</v>
      </c>
      <c r="B108" s="905" t="s">
        <v>492</v>
      </c>
      <c r="C108" s="906"/>
      <c r="D108" s="906"/>
      <c r="E108" s="902"/>
      <c r="F108" s="929">
        <f>IF(ISERROR(F17/F$21),0,(F17/F$21))</f>
        <v>0</v>
      </c>
      <c r="G108" s="1250">
        <f t="shared" ref="G108:H108" si="9">IF(ISERROR(G17/G$21),0,(G17/G$21))</f>
        <v>0</v>
      </c>
      <c r="H108" s="931">
        <f t="shared" si="9"/>
        <v>0</v>
      </c>
    </row>
    <row r="109" spans="1:8" ht="14.25">
      <c r="A109" s="904" t="s">
        <v>2024</v>
      </c>
      <c r="B109" s="905" t="s">
        <v>459</v>
      </c>
      <c r="C109" s="906"/>
      <c r="D109" s="906"/>
      <c r="E109" s="902"/>
      <c r="F109" s="929">
        <f t="shared" ref="F109:H111" si="10">IF(ISERROR(F18/F$21),0,(F18/F$21))</f>
        <v>0</v>
      </c>
      <c r="G109" s="1250">
        <f t="shared" si="10"/>
        <v>0</v>
      </c>
      <c r="H109" s="931">
        <f t="shared" si="10"/>
        <v>0</v>
      </c>
    </row>
    <row r="110" spans="1:8" ht="14.25">
      <c r="A110" s="904" t="s">
        <v>2024</v>
      </c>
      <c r="B110" s="905" t="s">
        <v>457</v>
      </c>
      <c r="C110" s="906"/>
      <c r="D110" s="906"/>
      <c r="E110" s="902"/>
      <c r="F110" s="929">
        <f t="shared" si="10"/>
        <v>0</v>
      </c>
      <c r="G110" s="1250">
        <f t="shared" si="10"/>
        <v>0</v>
      </c>
      <c r="H110" s="931">
        <f t="shared" si="10"/>
        <v>0</v>
      </c>
    </row>
    <row r="111" spans="1:8" ht="14.25">
      <c r="A111" s="904" t="s">
        <v>2024</v>
      </c>
      <c r="B111" s="905" t="s">
        <v>6</v>
      </c>
      <c r="C111" s="906"/>
      <c r="D111" s="906"/>
      <c r="E111" s="902"/>
      <c r="F111" s="929">
        <f>IF(ISERROR(F20/F$21),0,(F20/F$21))</f>
        <v>0</v>
      </c>
      <c r="G111" s="1250">
        <f t="shared" si="10"/>
        <v>0</v>
      </c>
      <c r="H111" s="931">
        <f t="shared" si="10"/>
        <v>0</v>
      </c>
    </row>
    <row r="112" spans="1:8" ht="14.25">
      <c r="A112" s="904" t="s">
        <v>2024</v>
      </c>
      <c r="B112" s="905" t="s">
        <v>490</v>
      </c>
      <c r="C112" s="906"/>
      <c r="D112" s="906"/>
      <c r="E112" s="902"/>
      <c r="F112" s="929">
        <f t="shared" ref="F112:H112" si="11">IF(ISERROR(F21/F$21),0,(F21/F$21))</f>
        <v>0</v>
      </c>
      <c r="G112" s="1250">
        <f t="shared" si="11"/>
        <v>0</v>
      </c>
      <c r="H112" s="931">
        <f t="shared" si="11"/>
        <v>0</v>
      </c>
    </row>
    <row r="113" spans="1:8" ht="14.25">
      <c r="A113" s="904" t="s">
        <v>2024</v>
      </c>
      <c r="B113" s="905" t="s">
        <v>7</v>
      </c>
      <c r="C113" s="906"/>
      <c r="D113" s="906"/>
      <c r="E113" s="902"/>
      <c r="F113" s="929">
        <f>SUM(F108:F112)</f>
        <v>0</v>
      </c>
      <c r="G113" s="1250">
        <f>SUM(G108:G112)</f>
        <v>0</v>
      </c>
      <c r="H113" s="931">
        <f>SUM(H108:H112)</f>
        <v>0</v>
      </c>
    </row>
    <row r="114" spans="1:8" ht="14.25">
      <c r="A114" s="906"/>
      <c r="B114" s="906"/>
      <c r="C114" s="906"/>
      <c r="D114" s="906"/>
      <c r="E114" s="902"/>
      <c r="F114" s="1251"/>
      <c r="G114" s="1251"/>
      <c r="H114" s="1251"/>
    </row>
    <row r="115" spans="1:8" ht="14.25">
      <c r="A115" s="925"/>
      <c r="B115" s="902"/>
      <c r="C115" s="902"/>
      <c r="D115" s="902"/>
      <c r="E115" s="902"/>
      <c r="F115" s="902"/>
      <c r="G115" s="902"/>
      <c r="H115" s="902"/>
    </row>
    <row r="116" spans="1:8" ht="14.25">
      <c r="A116" s="901" t="s">
        <v>1956</v>
      </c>
      <c r="B116" s="902"/>
      <c r="C116" s="902"/>
      <c r="D116" s="902"/>
      <c r="E116" s="902"/>
      <c r="F116" s="902"/>
      <c r="G116" s="902"/>
      <c r="H116" s="902"/>
    </row>
    <row r="117" spans="1:8" ht="14.25">
      <c r="A117" s="904" t="s">
        <v>1942</v>
      </c>
      <c r="B117" s="905" t="s">
        <v>492</v>
      </c>
      <c r="C117" s="906"/>
      <c r="D117" s="906"/>
      <c r="E117" s="902"/>
      <c r="F117" s="929">
        <f>IF(F$30&gt;0,(F25+F33)/(F$30+F$38),0)</f>
        <v>0</v>
      </c>
      <c r="G117" s="930">
        <f t="shared" ref="G117" si="12">IF(G$30&gt;0,(G25+G33)/(G$30+G$38),0)</f>
        <v>0</v>
      </c>
      <c r="H117" s="1242"/>
    </row>
    <row r="118" spans="1:8" ht="14.25">
      <c r="A118" s="904" t="s">
        <v>1942</v>
      </c>
      <c r="B118" s="905" t="s">
        <v>459</v>
      </c>
      <c r="C118" s="906"/>
      <c r="D118" s="906"/>
      <c r="E118" s="902"/>
      <c r="F118" s="929">
        <f t="shared" ref="F118:G121" si="13">IF(F$30&gt;0,(F26+F34)/(F$30+F$38),0)</f>
        <v>0</v>
      </c>
      <c r="G118" s="930">
        <f t="shared" si="13"/>
        <v>0</v>
      </c>
      <c r="H118" s="1242"/>
    </row>
    <row r="119" spans="1:8" ht="14.25">
      <c r="A119" s="904" t="s">
        <v>1942</v>
      </c>
      <c r="B119" s="905" t="s">
        <v>457</v>
      </c>
      <c r="C119" s="906"/>
      <c r="D119" s="906"/>
      <c r="E119" s="902"/>
      <c r="F119" s="929">
        <f t="shared" si="13"/>
        <v>0</v>
      </c>
      <c r="G119" s="930">
        <f t="shared" si="13"/>
        <v>0</v>
      </c>
      <c r="H119" s="1242"/>
    </row>
    <row r="120" spans="1:8" ht="14.25">
      <c r="A120" s="904" t="s">
        <v>1942</v>
      </c>
      <c r="B120" s="905" t="s">
        <v>6</v>
      </c>
      <c r="C120" s="906"/>
      <c r="D120" s="906"/>
      <c r="E120" s="902"/>
      <c r="F120" s="929">
        <f t="shared" si="13"/>
        <v>0</v>
      </c>
      <c r="G120" s="930">
        <f t="shared" si="13"/>
        <v>0</v>
      </c>
      <c r="H120" s="1242"/>
    </row>
    <row r="121" spans="1:8" ht="14.25">
      <c r="A121" s="904" t="s">
        <v>1942</v>
      </c>
      <c r="B121" s="905" t="s">
        <v>490</v>
      </c>
      <c r="C121" s="906"/>
      <c r="D121" s="906"/>
      <c r="E121" s="902"/>
      <c r="F121" s="929">
        <f t="shared" si="13"/>
        <v>0</v>
      </c>
      <c r="G121" s="930">
        <f t="shared" si="13"/>
        <v>0</v>
      </c>
      <c r="H121" s="1242"/>
    </row>
    <row r="122" spans="1:8" ht="14.25">
      <c r="A122" s="904" t="s">
        <v>1942</v>
      </c>
      <c r="B122" s="905" t="s">
        <v>7</v>
      </c>
      <c r="C122" s="906"/>
      <c r="D122" s="906"/>
      <c r="E122" s="902"/>
      <c r="F122" s="929">
        <f>SUM(F117:F121)</f>
        <v>0</v>
      </c>
      <c r="G122" s="930">
        <f>SUM(G117:G121)</f>
        <v>0</v>
      </c>
      <c r="H122" s="1242"/>
    </row>
    <row r="123" spans="1:8" ht="14.25">
      <c r="A123" s="902"/>
      <c r="B123" s="902"/>
      <c r="C123" s="902"/>
      <c r="D123" s="902"/>
      <c r="E123" s="902"/>
      <c r="F123" s="902"/>
      <c r="G123" s="902"/>
      <c r="H123" s="1242"/>
    </row>
    <row r="124" spans="1:8" ht="14.25">
      <c r="A124" s="915"/>
      <c r="B124" s="915"/>
      <c r="C124" s="915"/>
      <c r="D124" s="915"/>
      <c r="E124" s="902"/>
      <c r="F124" s="902"/>
      <c r="G124" s="902"/>
      <c r="H124" s="1242"/>
    </row>
    <row r="125" spans="1:8" ht="14.25">
      <c r="A125" s="925" t="s">
        <v>496</v>
      </c>
      <c r="B125" s="915"/>
      <c r="C125" s="915"/>
      <c r="D125" s="915"/>
      <c r="E125" s="902"/>
      <c r="F125" s="902"/>
      <c r="G125" s="902"/>
      <c r="H125" s="1242"/>
    </row>
    <row r="126" spans="1:8" ht="14.25">
      <c r="A126" s="932" t="s">
        <v>1957</v>
      </c>
      <c r="B126" s="902"/>
      <c r="C126" s="902"/>
      <c r="D126" s="902"/>
      <c r="E126" s="902"/>
      <c r="F126" s="902"/>
      <c r="G126" s="902"/>
      <c r="H126" s="1242"/>
    </row>
    <row r="127" spans="1:8" ht="14.25">
      <c r="A127" s="919" t="s">
        <v>1946</v>
      </c>
      <c r="B127" s="905" t="s">
        <v>492</v>
      </c>
      <c r="C127" s="906"/>
      <c r="D127" s="906"/>
      <c r="E127" s="902"/>
      <c r="F127" s="929">
        <f>IF(F$48&gt;0,(F43+F51)/(F$48+F$56),0)</f>
        <v>0</v>
      </c>
      <c r="G127" s="930">
        <f t="shared" ref="G127" si="14">IF(G$48&gt;0,(G43+G51)/(G$48+G$56),0)</f>
        <v>0</v>
      </c>
      <c r="H127" s="1242"/>
    </row>
    <row r="128" spans="1:8" ht="14.25">
      <c r="A128" s="919" t="s">
        <v>1946</v>
      </c>
      <c r="B128" s="905" t="s">
        <v>459</v>
      </c>
      <c r="C128" s="906"/>
      <c r="D128" s="906"/>
      <c r="E128" s="902"/>
      <c r="F128" s="929">
        <f t="shared" ref="F128:G131" si="15">IF(F$48&gt;0,(F44+F52)/(F$48+F$56),0)</f>
        <v>0</v>
      </c>
      <c r="G128" s="930">
        <f t="shared" si="15"/>
        <v>0</v>
      </c>
      <c r="H128" s="1242"/>
    </row>
    <row r="129" spans="1:8" ht="14.25">
      <c r="A129" s="919" t="s">
        <v>1946</v>
      </c>
      <c r="B129" s="905" t="s">
        <v>457</v>
      </c>
      <c r="C129" s="906"/>
      <c r="D129" s="906"/>
      <c r="E129" s="902"/>
      <c r="F129" s="929">
        <f t="shared" si="15"/>
        <v>0</v>
      </c>
      <c r="G129" s="930">
        <f t="shared" si="15"/>
        <v>0</v>
      </c>
      <c r="H129" s="1242"/>
    </row>
    <row r="130" spans="1:8" ht="14.25">
      <c r="A130" s="919" t="s">
        <v>1946</v>
      </c>
      <c r="B130" s="905" t="s">
        <v>6</v>
      </c>
      <c r="C130" s="906"/>
      <c r="D130" s="906"/>
      <c r="E130" s="902"/>
      <c r="F130" s="929">
        <f t="shared" si="15"/>
        <v>0</v>
      </c>
      <c r="G130" s="930">
        <f t="shared" si="15"/>
        <v>0</v>
      </c>
      <c r="H130" s="1242"/>
    </row>
    <row r="131" spans="1:8" ht="14.25">
      <c r="A131" s="919" t="s">
        <v>1946</v>
      </c>
      <c r="B131" s="905" t="s">
        <v>490</v>
      </c>
      <c r="C131" s="906"/>
      <c r="D131" s="906"/>
      <c r="E131" s="902"/>
      <c r="F131" s="929">
        <f t="shared" si="15"/>
        <v>0</v>
      </c>
      <c r="G131" s="930">
        <f t="shared" si="15"/>
        <v>0</v>
      </c>
      <c r="H131" s="1242"/>
    </row>
    <row r="132" spans="1:8" ht="14.25">
      <c r="A132" s="919" t="s">
        <v>1946</v>
      </c>
      <c r="B132" s="905" t="s">
        <v>7</v>
      </c>
      <c r="C132" s="906"/>
      <c r="D132" s="906"/>
      <c r="E132" s="902"/>
      <c r="F132" s="929">
        <f>SUM(F127:F131)</f>
        <v>0</v>
      </c>
      <c r="G132" s="930">
        <f t="shared" ref="G132" si="16">SUM(G127:G131)</f>
        <v>0</v>
      </c>
      <c r="H132" s="1242"/>
    </row>
    <row r="133" spans="1:8" ht="14.25">
      <c r="A133" s="898"/>
      <c r="B133" s="898"/>
      <c r="C133" s="898"/>
      <c r="D133" s="898"/>
      <c r="E133" s="902"/>
      <c r="F133" s="902"/>
      <c r="G133" s="902"/>
      <c r="H133" s="1242"/>
    </row>
    <row r="134" spans="1:8" ht="14.25">
      <c r="A134" s="57" t="s">
        <v>1958</v>
      </c>
      <c r="B134" s="902"/>
      <c r="C134" s="902"/>
      <c r="D134" s="902"/>
      <c r="E134" s="902"/>
      <c r="F134" s="902"/>
      <c r="G134" s="902"/>
      <c r="H134" s="1242"/>
    </row>
    <row r="135" spans="1:8" ht="14.25">
      <c r="A135" s="919" t="s">
        <v>1950</v>
      </c>
      <c r="B135" s="905" t="s">
        <v>492</v>
      </c>
      <c r="C135" s="906"/>
      <c r="D135" s="906"/>
      <c r="E135" s="902"/>
      <c r="F135" s="929">
        <f>IF(F$65&gt;0,(F60+F68)/(F$65+F$73),0)</f>
        <v>0</v>
      </c>
      <c r="G135" s="930">
        <f t="shared" ref="G135" si="17">IF(G$65&gt;0,(G60+G68)/(G$65+G$73),0)</f>
        <v>0</v>
      </c>
      <c r="H135" s="1242"/>
    </row>
    <row r="136" spans="1:8" ht="14.25">
      <c r="A136" s="919" t="s">
        <v>1950</v>
      </c>
      <c r="B136" s="905" t="s">
        <v>459</v>
      </c>
      <c r="C136" s="906"/>
      <c r="D136" s="906"/>
      <c r="E136" s="902"/>
      <c r="F136" s="929">
        <f t="shared" ref="F136:G139" si="18">IF(F$65&gt;0,(F61+F69)/(F$65+F$73),0)</f>
        <v>0</v>
      </c>
      <c r="G136" s="930">
        <f t="shared" si="18"/>
        <v>0</v>
      </c>
      <c r="H136" s="1242"/>
    </row>
    <row r="137" spans="1:8" ht="14.25">
      <c r="A137" s="919" t="s">
        <v>1950</v>
      </c>
      <c r="B137" s="905" t="s">
        <v>457</v>
      </c>
      <c r="C137" s="906"/>
      <c r="D137" s="906"/>
      <c r="E137" s="902"/>
      <c r="F137" s="929">
        <f t="shared" si="18"/>
        <v>0</v>
      </c>
      <c r="G137" s="930">
        <f t="shared" si="18"/>
        <v>0</v>
      </c>
      <c r="H137" s="1242"/>
    </row>
    <row r="138" spans="1:8" ht="14.25">
      <c r="A138" s="919" t="s">
        <v>1950</v>
      </c>
      <c r="B138" s="905" t="s">
        <v>6</v>
      </c>
      <c r="C138" s="906"/>
      <c r="D138" s="906"/>
      <c r="E138" s="902"/>
      <c r="F138" s="929">
        <f t="shared" si="18"/>
        <v>0</v>
      </c>
      <c r="G138" s="930">
        <f t="shared" si="18"/>
        <v>0</v>
      </c>
      <c r="H138" s="1242"/>
    </row>
    <row r="139" spans="1:8" ht="14.25">
      <c r="A139" s="919" t="s">
        <v>1950</v>
      </c>
      <c r="B139" s="905" t="s">
        <v>490</v>
      </c>
      <c r="C139" s="906"/>
      <c r="D139" s="906"/>
      <c r="E139" s="902"/>
      <c r="F139" s="929">
        <f t="shared" si="18"/>
        <v>0</v>
      </c>
      <c r="G139" s="930">
        <f t="shared" si="18"/>
        <v>0</v>
      </c>
      <c r="H139" s="1242"/>
    </row>
    <row r="140" spans="1:8" ht="14.25">
      <c r="A140" s="919" t="s">
        <v>1950</v>
      </c>
      <c r="B140" s="905" t="s">
        <v>7</v>
      </c>
      <c r="C140" s="906"/>
      <c r="D140" s="906"/>
      <c r="E140" s="902"/>
      <c r="F140" s="929">
        <f>SUM(F135:F139)</f>
        <v>0</v>
      </c>
      <c r="G140" s="930">
        <f t="shared" ref="G140" si="19">SUM(G135:G139)</f>
        <v>0</v>
      </c>
      <c r="H140" s="1242"/>
    </row>
    <row r="141" spans="1:8" ht="14.25">
      <c r="A141" s="902"/>
      <c r="B141" s="902"/>
      <c r="C141" s="902"/>
      <c r="D141" s="902"/>
      <c r="E141" s="902"/>
      <c r="F141" s="902"/>
      <c r="G141" s="902"/>
      <c r="H141" s="902"/>
    </row>
    <row r="142" spans="1:8" ht="14.25">
      <c r="A142" s="915"/>
      <c r="B142" s="915"/>
      <c r="C142" s="915"/>
      <c r="D142" s="915"/>
      <c r="E142" s="902"/>
      <c r="F142" s="902"/>
      <c r="G142" s="902"/>
      <c r="H142" s="902"/>
    </row>
    <row r="143" spans="1:8" ht="14.25">
      <c r="A143" s="921" t="s">
        <v>1953</v>
      </c>
      <c r="B143" s="915"/>
      <c r="C143" s="915"/>
      <c r="D143" s="915"/>
      <c r="E143" s="902"/>
      <c r="F143" s="902"/>
      <c r="G143" s="902"/>
      <c r="H143" s="902"/>
    </row>
    <row r="144" spans="1:8" ht="14.25">
      <c r="A144" s="905" t="s">
        <v>1954</v>
      </c>
      <c r="B144" s="905" t="s">
        <v>492</v>
      </c>
      <c r="C144" s="906"/>
      <c r="D144" s="906"/>
      <c r="E144" s="902"/>
      <c r="F144" s="929">
        <f t="shared" ref="F144:H148" si="20">IF(ISERROR(F77/F$82),0,(F77/F$82))</f>
        <v>0</v>
      </c>
      <c r="G144" s="930">
        <f t="shared" si="20"/>
        <v>0</v>
      </c>
      <c r="H144" s="931">
        <f t="shared" si="20"/>
        <v>0</v>
      </c>
    </row>
    <row r="145" spans="1:8" ht="14.25">
      <c r="A145" s="905" t="s">
        <v>1954</v>
      </c>
      <c r="B145" s="905" t="s">
        <v>459</v>
      </c>
      <c r="C145" s="906"/>
      <c r="D145" s="906"/>
      <c r="E145" s="902"/>
      <c r="F145" s="929">
        <f t="shared" si="20"/>
        <v>0</v>
      </c>
      <c r="G145" s="930">
        <f t="shared" si="20"/>
        <v>0</v>
      </c>
      <c r="H145" s="931">
        <f t="shared" si="20"/>
        <v>0</v>
      </c>
    </row>
    <row r="146" spans="1:8" ht="14.25">
      <c r="A146" s="905" t="s">
        <v>1954</v>
      </c>
      <c r="B146" s="905" t="s">
        <v>457</v>
      </c>
      <c r="C146" s="906"/>
      <c r="D146" s="906"/>
      <c r="E146" s="902"/>
      <c r="F146" s="929">
        <f t="shared" si="20"/>
        <v>0</v>
      </c>
      <c r="G146" s="930">
        <f t="shared" si="20"/>
        <v>0</v>
      </c>
      <c r="H146" s="931">
        <f t="shared" si="20"/>
        <v>0</v>
      </c>
    </row>
    <row r="147" spans="1:8" ht="14.25">
      <c r="A147" s="905" t="s">
        <v>1954</v>
      </c>
      <c r="B147" s="905" t="s">
        <v>6</v>
      </c>
      <c r="C147" s="906"/>
      <c r="D147" s="906"/>
      <c r="E147" s="902"/>
      <c r="F147" s="929">
        <f t="shared" si="20"/>
        <v>0</v>
      </c>
      <c r="G147" s="930">
        <f t="shared" si="20"/>
        <v>0</v>
      </c>
      <c r="H147" s="931">
        <f t="shared" si="20"/>
        <v>0</v>
      </c>
    </row>
    <row r="148" spans="1:8" ht="14.25">
      <c r="A148" s="905" t="s">
        <v>1954</v>
      </c>
      <c r="B148" s="905" t="s">
        <v>490</v>
      </c>
      <c r="C148" s="906"/>
      <c r="D148" s="906"/>
      <c r="E148" s="902"/>
      <c r="F148" s="929">
        <f t="shared" si="20"/>
        <v>0</v>
      </c>
      <c r="G148" s="930">
        <f t="shared" si="20"/>
        <v>0</v>
      </c>
      <c r="H148" s="931">
        <f t="shared" si="20"/>
        <v>0</v>
      </c>
    </row>
    <row r="149" spans="1:8" ht="14.25">
      <c r="A149" s="905" t="s">
        <v>1954</v>
      </c>
      <c r="B149" s="905" t="s">
        <v>7</v>
      </c>
      <c r="C149" s="906"/>
      <c r="D149" s="906"/>
      <c r="E149" s="902"/>
      <c r="F149" s="929">
        <f>SUM(F144:F148)</f>
        <v>0</v>
      </c>
      <c r="G149" s="930">
        <f>SUM(G144:G148)</f>
        <v>0</v>
      </c>
      <c r="H149" s="931">
        <f>SUM(H144:H148)</f>
        <v>0</v>
      </c>
    </row>
    <row r="150" spans="1:8" ht="14.25">
      <c r="A150" s="902"/>
      <c r="B150" s="902"/>
      <c r="C150" s="902"/>
      <c r="D150" s="902"/>
      <c r="E150" s="902"/>
      <c r="F150" s="902"/>
      <c r="G150" s="902"/>
      <c r="H150" s="902"/>
    </row>
    <row r="151" spans="1:8" ht="14.25">
      <c r="A151" s="902"/>
      <c r="B151" s="902"/>
      <c r="C151" s="902"/>
      <c r="D151" s="902"/>
      <c r="E151" s="902"/>
      <c r="F151" s="902"/>
      <c r="G151" s="902"/>
      <c r="H151" s="902"/>
    </row>
    <row r="152" spans="1:8" ht="14.25">
      <c r="A152" s="925" t="s">
        <v>493</v>
      </c>
      <c r="B152" s="903"/>
      <c r="C152" s="903"/>
      <c r="D152" s="903"/>
      <c r="E152" s="903"/>
      <c r="F152" s="903"/>
      <c r="G152" s="903"/>
      <c r="H152" s="903"/>
    </row>
    <row r="153" spans="1:8" ht="14.25">
      <c r="A153" s="903"/>
      <c r="B153" s="905" t="s">
        <v>492</v>
      </c>
      <c r="C153" s="906"/>
      <c r="D153" s="906"/>
      <c r="E153" s="903"/>
      <c r="F153" s="929">
        <f t="shared" ref="F153:H158" si="21">IF(ISERROR(F97/F$102),0,(F97/F$102))</f>
        <v>0</v>
      </c>
      <c r="G153" s="930">
        <f t="shared" si="21"/>
        <v>0</v>
      </c>
      <c r="H153" s="931">
        <f t="shared" si="21"/>
        <v>0</v>
      </c>
    </row>
    <row r="154" spans="1:8" ht="14.25">
      <c r="A154" s="903"/>
      <c r="B154" s="905" t="s">
        <v>459</v>
      </c>
      <c r="C154" s="906"/>
      <c r="D154" s="906"/>
      <c r="E154" s="903"/>
      <c r="F154" s="929">
        <f t="shared" si="21"/>
        <v>0</v>
      </c>
      <c r="G154" s="930">
        <f t="shared" si="21"/>
        <v>0</v>
      </c>
      <c r="H154" s="931">
        <f t="shared" si="21"/>
        <v>0</v>
      </c>
    </row>
    <row r="155" spans="1:8" ht="14.25">
      <c r="A155" s="903"/>
      <c r="B155" s="905" t="s">
        <v>457</v>
      </c>
      <c r="C155" s="906"/>
      <c r="D155" s="906"/>
      <c r="E155" s="903"/>
      <c r="F155" s="929">
        <f t="shared" si="21"/>
        <v>0</v>
      </c>
      <c r="G155" s="930">
        <f t="shared" si="21"/>
        <v>0</v>
      </c>
      <c r="H155" s="931">
        <f t="shared" si="21"/>
        <v>0</v>
      </c>
    </row>
    <row r="156" spans="1:8" ht="14.25">
      <c r="A156" s="903"/>
      <c r="B156" s="905" t="s">
        <v>6</v>
      </c>
      <c r="C156" s="906"/>
      <c r="D156" s="906"/>
      <c r="E156" s="903"/>
      <c r="F156" s="929">
        <f t="shared" si="21"/>
        <v>0</v>
      </c>
      <c r="G156" s="930">
        <f t="shared" si="21"/>
        <v>0</v>
      </c>
      <c r="H156" s="931">
        <f t="shared" si="21"/>
        <v>0</v>
      </c>
    </row>
    <row r="157" spans="1:8" ht="14.25">
      <c r="A157" s="903"/>
      <c r="B157" s="905" t="s">
        <v>490</v>
      </c>
      <c r="C157" s="906"/>
      <c r="D157" s="906"/>
      <c r="E157" s="903"/>
      <c r="F157" s="929">
        <f t="shared" si="21"/>
        <v>0</v>
      </c>
      <c r="G157" s="930">
        <f t="shared" si="21"/>
        <v>0</v>
      </c>
      <c r="H157" s="931">
        <f t="shared" si="21"/>
        <v>0</v>
      </c>
    </row>
    <row r="158" spans="1:8" ht="14.25">
      <c r="A158" s="903"/>
      <c r="B158" s="905" t="s">
        <v>7</v>
      </c>
      <c r="C158" s="906"/>
      <c r="D158" s="906"/>
      <c r="E158" s="903"/>
      <c r="F158" s="929">
        <f t="shared" si="21"/>
        <v>0</v>
      </c>
      <c r="G158" s="930">
        <f t="shared" si="21"/>
        <v>0</v>
      </c>
      <c r="H158" s="931">
        <f t="shared" si="21"/>
        <v>0</v>
      </c>
    </row>
  </sheetData>
  <mergeCells count="1">
    <mergeCell ref="F12:H12"/>
  </mergeCells>
  <pageMargins left="0.70866141732283472" right="0.70866141732283472" top="0.74803149606299213" bottom="0.74803149606299213" header="0.31496062992125984" footer="0.31496062992125984"/>
  <pageSetup paperSize="8" scale="95" fitToHeight="2" orientation="portrait" r:id="rId1"/>
</worksheet>
</file>

<file path=xl/worksheets/sheet14.xml><?xml version="1.0" encoding="utf-8"?>
<worksheet xmlns="http://schemas.openxmlformats.org/spreadsheetml/2006/main" xmlns:r="http://schemas.openxmlformats.org/officeDocument/2006/relationships">
  <sheetPr codeName="Sheet13">
    <tabColor theme="5" tint="0.59999389629810485"/>
    <pageSetUpPr fitToPage="1"/>
  </sheetPr>
  <dimension ref="A1:E142"/>
  <sheetViews>
    <sheetView workbookViewId="0">
      <selection activeCell="D18" sqref="D18"/>
    </sheetView>
  </sheetViews>
  <sheetFormatPr defaultRowHeight="14.25"/>
  <cols>
    <col min="1" max="1" width="42.25" style="561" customWidth="1"/>
    <col min="2" max="2" width="20.5" style="561" customWidth="1"/>
    <col min="3" max="5" width="13.625" style="561" customWidth="1"/>
    <col min="6" max="16384" width="9" style="561"/>
  </cols>
  <sheetData>
    <row r="1" spans="1:5" s="1983" customFormat="1" ht="26.25">
      <c r="A1" s="1709" t="str">
        <f ca="1">VLOOKUP(LEFT(RIGHT(CELL("filename",A1),LEN(CELL("filename",A1))-FIND("]",CELL("filename",A1))),1)*1,Index!$B$8:$C$90,2,FALSE)</f>
        <v>Finance</v>
      </c>
      <c r="B1" s="1709"/>
      <c r="C1" s="1709"/>
      <c r="D1" s="1709"/>
      <c r="E1" s="1709"/>
    </row>
    <row r="2" spans="1:5" s="1983" customFormat="1" ht="26.25">
      <c r="A2" s="1709" t="str">
        <f>'Universal data'!C8</f>
        <v>National Grid Gas Transmission</v>
      </c>
      <c r="B2" s="1709"/>
      <c r="C2" s="1709"/>
      <c r="D2" s="1709"/>
      <c r="E2" s="1709"/>
    </row>
    <row r="3" spans="1:5" s="1984" customFormat="1" ht="21" thickBot="1">
      <c r="A3" s="1797" t="str">
        <f>'Universal data'!C21</f>
        <v>2012/13</v>
      </c>
      <c r="B3" s="1797"/>
      <c r="C3" s="1797"/>
      <c r="D3" s="1797"/>
      <c r="E3" s="1797"/>
    </row>
    <row r="4" spans="1:5" s="2001" customFormat="1" ht="12.75">
      <c r="A4" s="2011"/>
      <c r="B4" s="2012"/>
      <c r="C4" s="2013"/>
      <c r="D4" s="2013"/>
      <c r="E4" s="2013"/>
    </row>
    <row r="5" spans="1:5" s="1984" customFormat="1" ht="20.25">
      <c r="A5" s="2014" t="str">
        <f ca="1">VLOOKUP(RIGHT(CELL("filename",A1),LEN(CELL("filename",A1))-FIND("]",CELL("filename",A1))),Index!$D$8:$E$102,2,FALSE)</f>
        <v>1.10 Tax allocations CT600</v>
      </c>
      <c r="B5" s="2015"/>
      <c r="C5" s="2016"/>
      <c r="D5" s="2016"/>
      <c r="E5" s="2016"/>
    </row>
    <row r="6" spans="1:5" s="935" customFormat="1" ht="12.75">
      <c r="B6" s="933"/>
      <c r="C6" s="896"/>
      <c r="D6" s="896"/>
      <c r="E6" s="896"/>
    </row>
    <row r="7" spans="1:5">
      <c r="A7" s="874" t="s">
        <v>1959</v>
      </c>
      <c r="B7" s="875"/>
      <c r="C7" s="492"/>
      <c r="D7" s="492"/>
      <c r="E7" s="492"/>
    </row>
    <row r="8" spans="1:5">
      <c r="A8" s="874" t="s">
        <v>1960</v>
      </c>
      <c r="B8" s="875"/>
      <c r="C8" s="492"/>
      <c r="D8" s="492"/>
      <c r="E8" s="492"/>
    </row>
    <row r="9" spans="1:5">
      <c r="A9" s="874" t="s">
        <v>1961</v>
      </c>
      <c r="B9" s="875"/>
      <c r="C9" s="492"/>
      <c r="D9" s="492"/>
      <c r="E9" s="492"/>
    </row>
    <row r="10" spans="1:5" hidden="1">
      <c r="A10" s="899"/>
      <c r="B10" s="900"/>
      <c r="C10" s="582"/>
      <c r="D10" s="582"/>
      <c r="E10" s="582"/>
    </row>
    <row r="11" spans="1:5">
      <c r="A11" s="899"/>
      <c r="B11" s="900"/>
      <c r="C11" s="582"/>
      <c r="D11" s="582"/>
      <c r="E11" s="582"/>
    </row>
    <row r="12" spans="1:5" ht="15">
      <c r="A12" s="560"/>
      <c r="B12" s="897"/>
      <c r="C12" s="2645"/>
      <c r="D12" s="2646"/>
      <c r="E12" s="2647"/>
    </row>
    <row r="13" spans="1:5" ht="15">
      <c r="A13" s="936" t="s">
        <v>500</v>
      </c>
      <c r="B13" s="937"/>
      <c r="C13" s="938" t="s">
        <v>1497</v>
      </c>
      <c r="D13" s="939" t="s">
        <v>688</v>
      </c>
      <c r="E13" s="939" t="s">
        <v>689</v>
      </c>
    </row>
    <row r="14" spans="1:5" ht="15">
      <c r="A14" s="936"/>
      <c r="B14" s="937"/>
      <c r="C14" s="940" t="s">
        <v>10</v>
      </c>
      <c r="D14" s="941" t="s">
        <v>10</v>
      </c>
      <c r="E14" s="941" t="s">
        <v>10</v>
      </c>
    </row>
    <row r="15" spans="1:5" customFormat="1">
      <c r="A15" s="901" t="s">
        <v>2020</v>
      </c>
      <c r="B15" s="902"/>
      <c r="C15" s="903"/>
      <c r="D15" s="903"/>
      <c r="E15" s="903"/>
    </row>
    <row r="16" spans="1:5" customFormat="1" ht="12.75">
      <c r="A16" s="904" t="s">
        <v>2024</v>
      </c>
      <c r="B16" s="905" t="s">
        <v>492</v>
      </c>
      <c r="C16" s="1247">
        <f>D16+E16</f>
        <v>0</v>
      </c>
      <c r="D16" s="1248"/>
      <c r="E16" s="909"/>
    </row>
    <row r="17" spans="1:5" customFormat="1" ht="12.75">
      <c r="A17" s="904" t="s">
        <v>2024</v>
      </c>
      <c r="B17" s="905" t="s">
        <v>459</v>
      </c>
      <c r="C17" s="1247">
        <f>D17+E17</f>
        <v>0</v>
      </c>
      <c r="D17" s="1248"/>
      <c r="E17" s="909"/>
    </row>
    <row r="18" spans="1:5" customFormat="1" ht="12.75">
      <c r="A18" s="904" t="s">
        <v>2024</v>
      </c>
      <c r="B18" s="905" t="s">
        <v>457</v>
      </c>
      <c r="C18" s="1247">
        <f>D18+E18</f>
        <v>0</v>
      </c>
      <c r="D18" s="1248"/>
      <c r="E18" s="909"/>
    </row>
    <row r="19" spans="1:5" customFormat="1" ht="12.75">
      <c r="A19" s="904" t="s">
        <v>2024</v>
      </c>
      <c r="B19" s="905" t="s">
        <v>6</v>
      </c>
      <c r="C19" s="1247">
        <f>D19+E19</f>
        <v>0</v>
      </c>
      <c r="D19" s="1248"/>
      <c r="E19" s="909"/>
    </row>
    <row r="20" spans="1:5" customFormat="1" ht="12.75">
      <c r="A20" s="904" t="s">
        <v>2024</v>
      </c>
      <c r="B20" s="905" t="s">
        <v>490</v>
      </c>
      <c r="C20" s="1247">
        <f>D20+E20</f>
        <v>0</v>
      </c>
      <c r="D20" s="1248"/>
      <c r="E20" s="909"/>
    </row>
    <row r="21" spans="1:5" customFormat="1" ht="12.75">
      <c r="A21" s="904" t="s">
        <v>2024</v>
      </c>
      <c r="B21" s="905" t="s">
        <v>7</v>
      </c>
      <c r="C21" s="910">
        <f>SUM(C16:C20)</f>
        <v>0</v>
      </c>
      <c r="D21" s="1249">
        <f t="shared" ref="D21:E21" si="0">SUM(D16:D20)</f>
        <v>0</v>
      </c>
      <c r="E21" s="912">
        <f t="shared" si="0"/>
        <v>0</v>
      </c>
    </row>
    <row r="22" spans="1:5" customFormat="1">
      <c r="A22" s="898"/>
      <c r="B22" s="898"/>
      <c r="C22" s="913"/>
      <c r="D22" s="913"/>
      <c r="E22" s="913"/>
    </row>
    <row r="23" spans="1:5" customFormat="1" ht="15">
      <c r="A23" s="60"/>
      <c r="B23" s="59"/>
      <c r="C23" s="1242"/>
      <c r="D23" s="1242"/>
      <c r="E23" s="1242"/>
    </row>
    <row r="24" spans="1:5">
      <c r="A24" s="942" t="s">
        <v>1941</v>
      </c>
      <c r="B24" s="803"/>
      <c r="C24" s="943"/>
      <c r="D24" s="944"/>
      <c r="E24" s="944"/>
    </row>
    <row r="25" spans="1:5">
      <c r="A25" s="904" t="s">
        <v>1942</v>
      </c>
      <c r="B25" s="945" t="s">
        <v>492</v>
      </c>
      <c r="C25" s="907">
        <f>SUM(D25:E25)</f>
        <v>0</v>
      </c>
      <c r="D25" s="908"/>
      <c r="E25" s="1242"/>
    </row>
    <row r="26" spans="1:5">
      <c r="A26" s="904" t="s">
        <v>1942</v>
      </c>
      <c r="B26" s="945" t="s">
        <v>459</v>
      </c>
      <c r="C26" s="907">
        <f>SUM(D26:E26)</f>
        <v>0</v>
      </c>
      <c r="D26" s="908"/>
      <c r="E26" s="1242"/>
    </row>
    <row r="27" spans="1:5">
      <c r="A27" s="904" t="s">
        <v>1942</v>
      </c>
      <c r="B27" s="945" t="s">
        <v>457</v>
      </c>
      <c r="C27" s="907">
        <f>SUM(D27:E27)</f>
        <v>0</v>
      </c>
      <c r="D27" s="908"/>
      <c r="E27" s="1242"/>
    </row>
    <row r="28" spans="1:5">
      <c r="A28" s="904" t="s">
        <v>1942</v>
      </c>
      <c r="B28" s="945" t="s">
        <v>6</v>
      </c>
      <c r="C28" s="907">
        <f>SUM(D28:E28)</f>
        <v>0</v>
      </c>
      <c r="D28" s="908"/>
      <c r="E28" s="1242"/>
    </row>
    <row r="29" spans="1:5">
      <c r="A29" s="904" t="s">
        <v>1942</v>
      </c>
      <c r="B29" s="945" t="s">
        <v>490</v>
      </c>
      <c r="C29" s="907">
        <f>SUM(D29:E29)</f>
        <v>0</v>
      </c>
      <c r="D29" s="908"/>
      <c r="E29" s="1242"/>
    </row>
    <row r="30" spans="1:5">
      <c r="A30" s="904" t="s">
        <v>1942</v>
      </c>
      <c r="B30" s="945" t="s">
        <v>7</v>
      </c>
      <c r="C30" s="910">
        <f>SUM(C25:C29)</f>
        <v>0</v>
      </c>
      <c r="D30" s="911">
        <f t="shared" ref="D30" si="1">SUM(D25:D29)</f>
        <v>0</v>
      </c>
      <c r="E30" s="1242"/>
    </row>
    <row r="31" spans="1:5" customFormat="1">
      <c r="A31" s="898"/>
      <c r="B31" s="898"/>
      <c r="C31" s="913"/>
      <c r="D31" s="913"/>
      <c r="E31" s="1242"/>
    </row>
    <row r="32" spans="1:5" customFormat="1">
      <c r="A32" s="914" t="s">
        <v>1943</v>
      </c>
      <c r="B32" s="915"/>
      <c r="C32" s="913"/>
      <c r="D32" s="913"/>
      <c r="E32" s="1242"/>
    </row>
    <row r="33" spans="1:5" customFormat="1" ht="12.75">
      <c r="A33" s="916" t="s">
        <v>1944</v>
      </c>
      <c r="B33" s="905" t="s">
        <v>492</v>
      </c>
      <c r="C33" s="907">
        <f>D33+E33</f>
        <v>0</v>
      </c>
      <c r="D33" s="908"/>
      <c r="E33" s="1242"/>
    </row>
    <row r="34" spans="1:5" customFormat="1" ht="12.75">
      <c r="A34" s="916" t="s">
        <v>1944</v>
      </c>
      <c r="B34" s="905" t="s">
        <v>459</v>
      </c>
      <c r="C34" s="907">
        <f>D34+E34</f>
        <v>0</v>
      </c>
      <c r="D34" s="908"/>
      <c r="E34" s="1242"/>
    </row>
    <row r="35" spans="1:5" customFormat="1" ht="12.75">
      <c r="A35" s="916" t="s">
        <v>1944</v>
      </c>
      <c r="B35" s="905" t="s">
        <v>457</v>
      </c>
      <c r="C35" s="907">
        <f>D35+E35</f>
        <v>0</v>
      </c>
      <c r="D35" s="908"/>
      <c r="E35" s="1242"/>
    </row>
    <row r="36" spans="1:5" customFormat="1" ht="12.75">
      <c r="A36" s="916" t="s">
        <v>1944</v>
      </c>
      <c r="B36" s="905" t="s">
        <v>6</v>
      </c>
      <c r="C36" s="907">
        <f>D36+E36</f>
        <v>0</v>
      </c>
      <c r="D36" s="908"/>
      <c r="E36" s="1242"/>
    </row>
    <row r="37" spans="1:5" customFormat="1" ht="12.75">
      <c r="A37" s="916" t="s">
        <v>1944</v>
      </c>
      <c r="B37" s="905" t="s">
        <v>490</v>
      </c>
      <c r="C37" s="907">
        <f>D37+E37</f>
        <v>0</v>
      </c>
      <c r="D37" s="908"/>
      <c r="E37" s="1242"/>
    </row>
    <row r="38" spans="1:5" customFormat="1" ht="12.75">
      <c r="A38" s="916" t="s">
        <v>1944</v>
      </c>
      <c r="B38" s="905" t="s">
        <v>7</v>
      </c>
      <c r="C38" s="910">
        <f>SUM(C33:C37)</f>
        <v>0</v>
      </c>
      <c r="D38" s="911">
        <f t="shared" ref="D38" si="2">SUM(D33:D37)</f>
        <v>0</v>
      </c>
      <c r="E38" s="1242"/>
    </row>
    <row r="39" spans="1:5">
      <c r="A39" s="803"/>
      <c r="B39" s="803"/>
      <c r="C39" s="944"/>
      <c r="D39" s="943"/>
      <c r="E39" s="1242"/>
    </row>
    <row r="40" spans="1:5">
      <c r="A40" s="946"/>
      <c r="B40" s="946"/>
      <c r="C40" s="944"/>
      <c r="D40" s="943"/>
      <c r="E40" s="1242"/>
    </row>
    <row r="41" spans="1:5">
      <c r="A41" s="947" t="s">
        <v>496</v>
      </c>
      <c r="B41" s="946"/>
      <c r="C41" s="944"/>
      <c r="D41" s="943"/>
      <c r="E41" s="1242"/>
    </row>
    <row r="42" spans="1:5">
      <c r="A42" s="918" t="s">
        <v>1945</v>
      </c>
      <c r="B42" s="803"/>
      <c r="C42" s="944"/>
      <c r="D42" s="943"/>
      <c r="E42" s="1242"/>
    </row>
    <row r="43" spans="1:5">
      <c r="A43" s="919" t="s">
        <v>1946</v>
      </c>
      <c r="B43" s="945" t="s">
        <v>492</v>
      </c>
      <c r="C43" s="907">
        <f t="shared" ref="C43:C48" si="3">SUM(D43:E43)</f>
        <v>0</v>
      </c>
      <c r="D43" s="908"/>
      <c r="E43" s="1242"/>
    </row>
    <row r="44" spans="1:5">
      <c r="A44" s="919" t="s">
        <v>1946</v>
      </c>
      <c r="B44" s="945" t="s">
        <v>459</v>
      </c>
      <c r="C44" s="907">
        <f t="shared" si="3"/>
        <v>0</v>
      </c>
      <c r="D44" s="908"/>
      <c r="E44" s="1242"/>
    </row>
    <row r="45" spans="1:5">
      <c r="A45" s="919" t="s">
        <v>1946</v>
      </c>
      <c r="B45" s="945" t="s">
        <v>457</v>
      </c>
      <c r="C45" s="907">
        <f t="shared" si="3"/>
        <v>0</v>
      </c>
      <c r="D45" s="908"/>
      <c r="E45" s="1242"/>
    </row>
    <row r="46" spans="1:5">
      <c r="A46" s="919" t="s">
        <v>1946</v>
      </c>
      <c r="B46" s="945" t="s">
        <v>6</v>
      </c>
      <c r="C46" s="907">
        <f t="shared" si="3"/>
        <v>0</v>
      </c>
      <c r="D46" s="908"/>
      <c r="E46" s="1242"/>
    </row>
    <row r="47" spans="1:5">
      <c r="A47" s="919" t="s">
        <v>1946</v>
      </c>
      <c r="B47" s="945" t="s">
        <v>490</v>
      </c>
      <c r="C47" s="907">
        <f t="shared" si="3"/>
        <v>0</v>
      </c>
      <c r="D47" s="908"/>
      <c r="E47" s="1242"/>
    </row>
    <row r="48" spans="1:5">
      <c r="A48" s="919" t="s">
        <v>1946</v>
      </c>
      <c r="B48" s="945" t="s">
        <v>7</v>
      </c>
      <c r="C48" s="910">
        <f t="shared" si="3"/>
        <v>0</v>
      </c>
      <c r="D48" s="911">
        <f>SUM(D43:D47)</f>
        <v>0</v>
      </c>
      <c r="E48" s="1242"/>
    </row>
    <row r="49" spans="1:5">
      <c r="A49" s="948"/>
      <c r="B49" s="948"/>
      <c r="C49" s="943"/>
      <c r="D49" s="943"/>
      <c r="E49" s="1242"/>
    </row>
    <row r="50" spans="1:5" customFormat="1">
      <c r="A50" s="914" t="s">
        <v>1947</v>
      </c>
      <c r="B50" s="915"/>
      <c r="C50" s="915"/>
      <c r="D50" s="915"/>
      <c r="E50" s="1242"/>
    </row>
    <row r="51" spans="1:5">
      <c r="A51" s="919" t="s">
        <v>1948</v>
      </c>
      <c r="B51" s="945" t="s">
        <v>492</v>
      </c>
      <c r="C51" s="907">
        <f>SUM(D51:E51)</f>
        <v>0</v>
      </c>
      <c r="D51" s="908"/>
      <c r="E51" s="1242"/>
    </row>
    <row r="52" spans="1:5">
      <c r="A52" s="919" t="s">
        <v>1948</v>
      </c>
      <c r="B52" s="945" t="s">
        <v>459</v>
      </c>
      <c r="C52" s="907">
        <f>SUM(D52:E52)</f>
        <v>0</v>
      </c>
      <c r="D52" s="908"/>
      <c r="E52" s="1242"/>
    </row>
    <row r="53" spans="1:5">
      <c r="A53" s="919" t="s">
        <v>1948</v>
      </c>
      <c r="B53" s="945" t="s">
        <v>457</v>
      </c>
      <c r="C53" s="907">
        <f>SUM(D53:E53)</f>
        <v>0</v>
      </c>
      <c r="D53" s="908"/>
      <c r="E53" s="1242"/>
    </row>
    <row r="54" spans="1:5">
      <c r="A54" s="919" t="s">
        <v>1948</v>
      </c>
      <c r="B54" s="945" t="s">
        <v>6</v>
      </c>
      <c r="C54" s="907">
        <f>SUM(D54:E54)</f>
        <v>0</v>
      </c>
      <c r="D54" s="908"/>
      <c r="E54" s="1242"/>
    </row>
    <row r="55" spans="1:5">
      <c r="A55" s="919" t="s">
        <v>1948</v>
      </c>
      <c r="B55" s="945" t="s">
        <v>490</v>
      </c>
      <c r="C55" s="907">
        <f>SUM(D55:E55)</f>
        <v>0</v>
      </c>
      <c r="D55" s="908"/>
      <c r="E55" s="1242"/>
    </row>
    <row r="56" spans="1:5">
      <c r="A56" s="919" t="s">
        <v>1948</v>
      </c>
      <c r="B56" s="945" t="s">
        <v>7</v>
      </c>
      <c r="C56" s="910">
        <f>SUM(C51:C55)</f>
        <v>0</v>
      </c>
      <c r="D56" s="911">
        <f t="shared" ref="D56" si="4">SUM(D51:D55)</f>
        <v>0</v>
      </c>
      <c r="E56" s="1242"/>
    </row>
    <row r="57" spans="1:5" customFormat="1">
      <c r="A57" s="898"/>
      <c r="B57" s="898"/>
      <c r="C57" s="913"/>
      <c r="D57" s="913"/>
      <c r="E57" s="1242"/>
    </row>
    <row r="58" spans="1:5" customFormat="1">
      <c r="A58" s="902"/>
      <c r="B58" s="902"/>
      <c r="C58" s="913"/>
      <c r="D58" s="913"/>
      <c r="E58" s="1242"/>
    </row>
    <row r="59" spans="1:5" customFormat="1">
      <c r="A59" s="58" t="s">
        <v>1949</v>
      </c>
      <c r="B59" s="902"/>
      <c r="C59" s="913"/>
      <c r="D59" s="913"/>
      <c r="E59" s="1242"/>
    </row>
    <row r="60" spans="1:5" customFormat="1" ht="12.75">
      <c r="A60" s="919" t="s">
        <v>1950</v>
      </c>
      <c r="B60" s="905" t="s">
        <v>492</v>
      </c>
      <c r="C60" s="907">
        <f>D60+E60</f>
        <v>0</v>
      </c>
      <c r="D60" s="908"/>
      <c r="E60" s="1242"/>
    </row>
    <row r="61" spans="1:5" customFormat="1" ht="12.75">
      <c r="A61" s="919" t="s">
        <v>1950</v>
      </c>
      <c r="B61" s="905" t="s">
        <v>459</v>
      </c>
      <c r="C61" s="907">
        <f>D61+E61</f>
        <v>0</v>
      </c>
      <c r="D61" s="908"/>
      <c r="E61" s="1242"/>
    </row>
    <row r="62" spans="1:5" customFormat="1" ht="12.75">
      <c r="A62" s="919" t="s">
        <v>1950</v>
      </c>
      <c r="B62" s="905" t="s">
        <v>457</v>
      </c>
      <c r="C62" s="907">
        <f>D62+E62</f>
        <v>0</v>
      </c>
      <c r="D62" s="908"/>
      <c r="E62" s="1242"/>
    </row>
    <row r="63" spans="1:5" customFormat="1" ht="12.75">
      <c r="A63" s="919" t="s">
        <v>1950</v>
      </c>
      <c r="B63" s="905" t="s">
        <v>6</v>
      </c>
      <c r="C63" s="907">
        <f>D63+E63</f>
        <v>0</v>
      </c>
      <c r="D63" s="908"/>
      <c r="E63" s="1242"/>
    </row>
    <row r="64" spans="1:5" customFormat="1" ht="12.75">
      <c r="A64" s="919" t="s">
        <v>1950</v>
      </c>
      <c r="B64" s="905" t="s">
        <v>490</v>
      </c>
      <c r="C64" s="907">
        <f>D64+E64</f>
        <v>0</v>
      </c>
      <c r="D64" s="908"/>
      <c r="E64" s="1242"/>
    </row>
    <row r="65" spans="1:5" customFormat="1" ht="12.75">
      <c r="A65" s="919" t="s">
        <v>1950</v>
      </c>
      <c r="B65" s="905" t="s">
        <v>7</v>
      </c>
      <c r="C65" s="910">
        <f>SUM(C60:C64)</f>
        <v>0</v>
      </c>
      <c r="D65" s="911">
        <f t="shared" ref="D65" si="5">SUM(D60:D64)</f>
        <v>0</v>
      </c>
      <c r="E65" s="1242"/>
    </row>
    <row r="66" spans="1:5" customFormat="1">
      <c r="A66" s="898"/>
      <c r="B66" s="898"/>
      <c r="C66" s="913"/>
      <c r="D66" s="913"/>
      <c r="E66" s="1242"/>
    </row>
    <row r="67" spans="1:5" customFormat="1">
      <c r="A67" s="914" t="s">
        <v>1951</v>
      </c>
      <c r="B67" s="915"/>
      <c r="C67" s="913"/>
      <c r="D67" s="913"/>
      <c r="E67" s="1242"/>
    </row>
    <row r="68" spans="1:5" customFormat="1" ht="12.75">
      <c r="A68" s="919" t="s">
        <v>1952</v>
      </c>
      <c r="B68" s="905" t="s">
        <v>492</v>
      </c>
      <c r="C68" s="907">
        <f>D68+E68</f>
        <v>0</v>
      </c>
      <c r="D68" s="908"/>
      <c r="E68" s="1242"/>
    </row>
    <row r="69" spans="1:5" customFormat="1" ht="12.75">
      <c r="A69" s="919" t="s">
        <v>1952</v>
      </c>
      <c r="B69" s="905" t="s">
        <v>459</v>
      </c>
      <c r="C69" s="907">
        <f>D69+E69</f>
        <v>0</v>
      </c>
      <c r="D69" s="908"/>
      <c r="E69" s="1242"/>
    </row>
    <row r="70" spans="1:5" customFormat="1" ht="12.75">
      <c r="A70" s="919" t="s">
        <v>1952</v>
      </c>
      <c r="B70" s="905" t="s">
        <v>457</v>
      </c>
      <c r="C70" s="907">
        <f>D70+E70</f>
        <v>0</v>
      </c>
      <c r="D70" s="908"/>
      <c r="E70" s="1242"/>
    </row>
    <row r="71" spans="1:5" customFormat="1" ht="12.75">
      <c r="A71" s="919" t="s">
        <v>1952</v>
      </c>
      <c r="B71" s="905" t="s">
        <v>6</v>
      </c>
      <c r="C71" s="907">
        <f>D71+E71</f>
        <v>0</v>
      </c>
      <c r="D71" s="908"/>
      <c r="E71" s="1242"/>
    </row>
    <row r="72" spans="1:5" customFormat="1" ht="12.75">
      <c r="A72" s="919" t="s">
        <v>1952</v>
      </c>
      <c r="B72" s="905" t="s">
        <v>490</v>
      </c>
      <c r="C72" s="907">
        <f>D72+E72</f>
        <v>0</v>
      </c>
      <c r="D72" s="908"/>
      <c r="E72" s="1242"/>
    </row>
    <row r="73" spans="1:5" customFormat="1" ht="12.75">
      <c r="A73" s="919" t="s">
        <v>1952</v>
      </c>
      <c r="B73" s="905" t="s">
        <v>7</v>
      </c>
      <c r="C73" s="910">
        <f>SUM(C68:C72)</f>
        <v>0</v>
      </c>
      <c r="D73" s="911">
        <f>SUM(D68:D72)</f>
        <v>0</v>
      </c>
      <c r="E73" s="1242"/>
    </row>
    <row r="74" spans="1:5">
      <c r="A74" s="949"/>
      <c r="B74" s="946"/>
      <c r="C74" s="950"/>
      <c r="D74" s="950"/>
      <c r="E74" s="950"/>
    </row>
    <row r="75" spans="1:5" s="62" customFormat="1">
      <c r="A75" s="951"/>
      <c r="B75" s="946"/>
      <c r="C75" s="952"/>
      <c r="D75" s="952"/>
      <c r="E75" s="952"/>
    </row>
    <row r="76" spans="1:5">
      <c r="A76" s="921" t="s">
        <v>1962</v>
      </c>
      <c r="B76" s="946"/>
      <c r="C76" s="944"/>
      <c r="D76" s="943"/>
      <c r="E76" s="944"/>
    </row>
    <row r="77" spans="1:5">
      <c r="A77" s="953" t="s">
        <v>494</v>
      </c>
      <c r="B77" s="953" t="s">
        <v>492</v>
      </c>
      <c r="C77" s="907">
        <f>SUM(D77:E77)</f>
        <v>0</v>
      </c>
      <c r="D77" s="908"/>
      <c r="E77" s="909"/>
    </row>
    <row r="78" spans="1:5">
      <c r="A78" s="953" t="s">
        <v>494</v>
      </c>
      <c r="B78" s="953" t="s">
        <v>491</v>
      </c>
      <c r="C78" s="907">
        <f>SUM(D78:E78)</f>
        <v>0</v>
      </c>
      <c r="D78" s="908"/>
      <c r="E78" s="909"/>
    </row>
    <row r="79" spans="1:5">
      <c r="A79" s="953" t="s">
        <v>494</v>
      </c>
      <c r="B79" s="953" t="s">
        <v>457</v>
      </c>
      <c r="C79" s="907">
        <f>SUM(D79:E79)</f>
        <v>0</v>
      </c>
      <c r="D79" s="908"/>
      <c r="E79" s="909"/>
    </row>
    <row r="80" spans="1:5">
      <c r="A80" s="953" t="s">
        <v>494</v>
      </c>
      <c r="B80" s="953" t="s">
        <v>6</v>
      </c>
      <c r="C80" s="907">
        <f>SUM(D80:E80)</f>
        <v>0</v>
      </c>
      <c r="D80" s="908"/>
      <c r="E80" s="909"/>
    </row>
    <row r="81" spans="1:5">
      <c r="A81" s="953" t="s">
        <v>494</v>
      </c>
      <c r="B81" s="953" t="s">
        <v>490</v>
      </c>
      <c r="C81" s="907">
        <f>SUM(D81:E81)</f>
        <v>0</v>
      </c>
      <c r="D81" s="908"/>
      <c r="E81" s="909"/>
    </row>
    <row r="82" spans="1:5">
      <c r="A82" s="953" t="s">
        <v>494</v>
      </c>
      <c r="B82" s="953" t="s">
        <v>7</v>
      </c>
      <c r="C82" s="910">
        <f>SUM(C77:C81)</f>
        <v>0</v>
      </c>
      <c r="D82" s="911">
        <f t="shared" ref="D82:E82" si="6">SUM(D77:D81)</f>
        <v>0</v>
      </c>
      <c r="E82" s="912">
        <f t="shared" si="6"/>
        <v>0</v>
      </c>
    </row>
    <row r="83" spans="1:5">
      <c r="A83" s="803"/>
      <c r="B83" s="803"/>
      <c r="C83" s="943"/>
      <c r="D83" s="943"/>
      <c r="E83" s="943"/>
    </row>
    <row r="84" spans="1:5">
      <c r="A84" s="1252" t="s">
        <v>499</v>
      </c>
      <c r="B84" s="803"/>
      <c r="C84" s="910">
        <f>SUM(C30,C38,C48,C56,C65,C73,C82)</f>
        <v>0</v>
      </c>
      <c r="D84" s="911">
        <f t="shared" ref="D84:E84" si="7">SUM(D30,D38,D48,D56,D65,D73,D82)</f>
        <v>0</v>
      </c>
      <c r="E84" s="912">
        <f t="shared" si="7"/>
        <v>0</v>
      </c>
    </row>
    <row r="85" spans="1:5">
      <c r="A85" s="949"/>
      <c r="B85" s="803"/>
      <c r="C85" s="954"/>
      <c r="D85" s="954"/>
      <c r="E85" s="954"/>
    </row>
    <row r="86" spans="1:5">
      <c r="A86" s="949"/>
      <c r="B86" s="803"/>
      <c r="C86" s="954"/>
      <c r="D86" s="954"/>
      <c r="E86" s="954"/>
    </row>
    <row r="87" spans="1:5">
      <c r="A87" s="955" t="s">
        <v>498</v>
      </c>
      <c r="B87" s="803"/>
      <c r="C87" s="943"/>
      <c r="D87" s="943"/>
      <c r="E87" s="943"/>
    </row>
    <row r="88" spans="1:5">
      <c r="A88" s="948"/>
      <c r="B88" s="956" t="s">
        <v>492</v>
      </c>
      <c r="C88" s="926">
        <f>C25+C33+C43+C51+C60+C68+C77</f>
        <v>0</v>
      </c>
      <c r="D88" s="927">
        <f t="shared" ref="D88:E88" si="8">D25+D33+D43+D51+D60+D68+D77</f>
        <v>0</v>
      </c>
      <c r="E88" s="928">
        <f t="shared" si="8"/>
        <v>0</v>
      </c>
    </row>
    <row r="89" spans="1:5">
      <c r="A89" s="948"/>
      <c r="B89" s="956" t="s">
        <v>1963</v>
      </c>
      <c r="C89" s="926">
        <f t="shared" ref="C89:E92" si="9">C26+C34+C44+C52+C61+C69+C78</f>
        <v>0</v>
      </c>
      <c r="D89" s="927">
        <f t="shared" si="9"/>
        <v>0</v>
      </c>
      <c r="E89" s="928">
        <f t="shared" si="9"/>
        <v>0</v>
      </c>
    </row>
    <row r="90" spans="1:5">
      <c r="A90" s="948"/>
      <c r="B90" s="956" t="s">
        <v>457</v>
      </c>
      <c r="C90" s="926">
        <f t="shared" si="9"/>
        <v>0</v>
      </c>
      <c r="D90" s="927">
        <f t="shared" si="9"/>
        <v>0</v>
      </c>
      <c r="E90" s="928">
        <f t="shared" si="9"/>
        <v>0</v>
      </c>
    </row>
    <row r="91" spans="1:5">
      <c r="A91" s="948"/>
      <c r="B91" s="956" t="s">
        <v>6</v>
      </c>
      <c r="C91" s="926">
        <f t="shared" si="9"/>
        <v>0</v>
      </c>
      <c r="D91" s="927">
        <f t="shared" si="9"/>
        <v>0</v>
      </c>
      <c r="E91" s="928">
        <f t="shared" si="9"/>
        <v>0</v>
      </c>
    </row>
    <row r="92" spans="1:5">
      <c r="A92" s="948"/>
      <c r="B92" s="956" t="s">
        <v>490</v>
      </c>
      <c r="C92" s="926">
        <f t="shared" si="9"/>
        <v>0</v>
      </c>
      <c r="D92" s="927">
        <f t="shared" si="9"/>
        <v>0</v>
      </c>
      <c r="E92" s="928">
        <f t="shared" si="9"/>
        <v>0</v>
      </c>
    </row>
    <row r="93" spans="1:5">
      <c r="A93" s="948"/>
      <c r="B93" s="956" t="s">
        <v>7</v>
      </c>
      <c r="C93" s="926">
        <f>SUM(C88:C92)</f>
        <v>0</v>
      </c>
      <c r="D93" s="927">
        <f t="shared" ref="D93:E93" si="10">SUM(D88:D92)</f>
        <v>0</v>
      </c>
      <c r="E93" s="928">
        <f t="shared" si="10"/>
        <v>0</v>
      </c>
    </row>
    <row r="94" spans="1:5">
      <c r="A94" s="803"/>
      <c r="B94" s="803"/>
      <c r="C94" s="943"/>
      <c r="D94" s="943"/>
      <c r="E94" s="943"/>
    </row>
    <row r="95" spans="1:5">
      <c r="A95" s="803"/>
      <c r="B95" s="803"/>
      <c r="C95" s="803"/>
      <c r="D95" s="803"/>
      <c r="E95" s="803"/>
    </row>
    <row r="96" spans="1:5">
      <c r="A96" s="955" t="s">
        <v>497</v>
      </c>
      <c r="B96" s="803"/>
      <c r="C96" s="803"/>
      <c r="D96" s="803"/>
      <c r="E96" s="803"/>
    </row>
    <row r="97" spans="1:5">
      <c r="A97" s="955"/>
      <c r="B97" s="803"/>
      <c r="C97" s="803"/>
      <c r="D97" s="803"/>
      <c r="E97" s="803"/>
    </row>
    <row r="98" spans="1:5" customFormat="1">
      <c r="A98" s="921" t="s">
        <v>2020</v>
      </c>
      <c r="B98" s="915"/>
      <c r="C98" s="915"/>
      <c r="D98" s="915"/>
      <c r="E98" s="902"/>
    </row>
    <row r="99" spans="1:5" customFormat="1" ht="12.75">
      <c r="A99" s="904" t="s">
        <v>2024</v>
      </c>
      <c r="B99" s="905" t="s">
        <v>492</v>
      </c>
      <c r="C99" s="929">
        <f>IF(ISERROR(#REF!/#REF!),0,(#REF!/#REF!))</f>
        <v>0</v>
      </c>
      <c r="D99" s="1250">
        <f>IF(ISERROR(#REF!/#REF!),0,(#REF!/#REF!))</f>
        <v>0</v>
      </c>
      <c r="E99" s="931">
        <f>IF(ISERROR(#REF!/#REF!),0,(#REF!/#REF!))</f>
        <v>0</v>
      </c>
    </row>
    <row r="100" spans="1:5" customFormat="1" ht="12.75">
      <c r="A100" s="904" t="s">
        <v>2024</v>
      </c>
      <c r="B100" s="905" t="s">
        <v>459</v>
      </c>
      <c r="C100" s="929">
        <f>IF(ISERROR(#REF!/#REF!),0,(#REF!/#REF!))</f>
        <v>0</v>
      </c>
      <c r="D100" s="1250">
        <f>IF(ISERROR(#REF!/#REF!),0,(#REF!/#REF!))</f>
        <v>0</v>
      </c>
      <c r="E100" s="931">
        <f>IF(ISERROR(#REF!/#REF!),0,(#REF!/#REF!))</f>
        <v>0</v>
      </c>
    </row>
    <row r="101" spans="1:5" customFormat="1" ht="12.75">
      <c r="A101" s="904" t="s">
        <v>2024</v>
      </c>
      <c r="B101" s="905" t="s">
        <v>457</v>
      </c>
      <c r="C101" s="929">
        <f>IF(ISERROR(#REF!/#REF!),0,(#REF!/#REF!))</f>
        <v>0</v>
      </c>
      <c r="D101" s="1250">
        <f>IF(ISERROR(#REF!/#REF!),0,(#REF!/#REF!))</f>
        <v>0</v>
      </c>
      <c r="E101" s="931">
        <f>IF(ISERROR(#REF!/#REF!),0,(#REF!/#REF!))</f>
        <v>0</v>
      </c>
    </row>
    <row r="102" spans="1:5" customFormat="1" ht="12.75">
      <c r="A102" s="904" t="s">
        <v>2024</v>
      </c>
      <c r="B102" s="905" t="s">
        <v>6</v>
      </c>
      <c r="C102" s="929">
        <f>IF(ISERROR(#REF!/#REF!),0,(#REF!/#REF!))</f>
        <v>0</v>
      </c>
      <c r="D102" s="1250">
        <f>IF(ISERROR(#REF!/#REF!),0,(#REF!/#REF!))</f>
        <v>0</v>
      </c>
      <c r="E102" s="931">
        <f>IF(ISERROR(#REF!/#REF!),0,(#REF!/#REF!))</f>
        <v>0</v>
      </c>
    </row>
    <row r="103" spans="1:5" customFormat="1" ht="12.75">
      <c r="A103" s="904" t="s">
        <v>2024</v>
      </c>
      <c r="B103" s="905" t="s">
        <v>490</v>
      </c>
      <c r="C103" s="929">
        <f>IF(ISERROR(#REF!/#REF!),0,(#REF!/#REF!))</f>
        <v>0</v>
      </c>
      <c r="D103" s="1250">
        <f>IF(ISERROR(#REF!/#REF!),0,(#REF!/#REF!))</f>
        <v>0</v>
      </c>
      <c r="E103" s="931">
        <f>IF(ISERROR(#REF!/#REF!),0,(#REF!/#REF!))</f>
        <v>0</v>
      </c>
    </row>
    <row r="104" spans="1:5" customFormat="1" ht="12.75">
      <c r="A104" s="904" t="s">
        <v>2024</v>
      </c>
      <c r="B104" s="905" t="s">
        <v>7</v>
      </c>
      <c r="C104" s="929">
        <f>SUM(C99:C103)</f>
        <v>0</v>
      </c>
      <c r="D104" s="1250">
        <f>SUM(D99:D103)</f>
        <v>0</v>
      </c>
      <c r="E104" s="931">
        <f>SUM(E99:E103)</f>
        <v>0</v>
      </c>
    </row>
    <row r="105" spans="1:5" customFormat="1">
      <c r="A105" s="1253"/>
      <c r="B105" s="906"/>
      <c r="C105" s="906"/>
      <c r="D105" s="906"/>
      <c r="E105" s="902"/>
    </row>
    <row r="106" spans="1:5" customFormat="1">
      <c r="A106" s="906"/>
      <c r="B106" s="906"/>
      <c r="C106" s="906"/>
      <c r="D106" s="906"/>
      <c r="E106" s="902"/>
    </row>
    <row r="107" spans="1:5">
      <c r="A107" s="957" t="s">
        <v>1956</v>
      </c>
      <c r="B107" s="803"/>
      <c r="C107" s="803"/>
      <c r="D107" s="803"/>
      <c r="E107" s="803"/>
    </row>
    <row r="108" spans="1:5">
      <c r="A108" s="904" t="s">
        <v>1942</v>
      </c>
      <c r="B108" s="953" t="s">
        <v>492</v>
      </c>
      <c r="C108" s="929">
        <f>IF(C$30&gt;0,(C25+C33)/(C$30+C$38),0)</f>
        <v>0</v>
      </c>
      <c r="D108" s="930">
        <f t="shared" ref="D108" si="11">IF(D$30&gt;0,(D25+D33)/(D$30+D$38),0)</f>
        <v>0</v>
      </c>
      <c r="E108" s="1242"/>
    </row>
    <row r="109" spans="1:5">
      <c r="A109" s="904" t="s">
        <v>1942</v>
      </c>
      <c r="B109" s="953" t="s">
        <v>491</v>
      </c>
      <c r="C109" s="929">
        <f t="shared" ref="C109:D112" si="12">IF(C$30&gt;0,(C26+C34)/(C$30+C$38),0)</f>
        <v>0</v>
      </c>
      <c r="D109" s="930">
        <f t="shared" si="12"/>
        <v>0</v>
      </c>
      <c r="E109" s="1242"/>
    </row>
    <row r="110" spans="1:5">
      <c r="A110" s="904" t="s">
        <v>1942</v>
      </c>
      <c r="B110" s="953" t="s">
        <v>457</v>
      </c>
      <c r="C110" s="929">
        <f t="shared" si="12"/>
        <v>0</v>
      </c>
      <c r="D110" s="930">
        <f t="shared" si="12"/>
        <v>0</v>
      </c>
      <c r="E110" s="1242"/>
    </row>
    <row r="111" spans="1:5">
      <c r="A111" s="904" t="s">
        <v>1942</v>
      </c>
      <c r="B111" s="953" t="s">
        <v>6</v>
      </c>
      <c r="C111" s="929">
        <f t="shared" si="12"/>
        <v>0</v>
      </c>
      <c r="D111" s="930">
        <f t="shared" si="12"/>
        <v>0</v>
      </c>
      <c r="E111" s="1242"/>
    </row>
    <row r="112" spans="1:5">
      <c r="A112" s="904" t="s">
        <v>1942</v>
      </c>
      <c r="B112" s="953" t="s">
        <v>490</v>
      </c>
      <c r="C112" s="929">
        <f t="shared" si="12"/>
        <v>0</v>
      </c>
      <c r="D112" s="930">
        <f t="shared" si="12"/>
        <v>0</v>
      </c>
      <c r="E112" s="1242"/>
    </row>
    <row r="113" spans="1:5">
      <c r="A113" s="904" t="s">
        <v>1942</v>
      </c>
      <c r="B113" s="953" t="s">
        <v>7</v>
      </c>
      <c r="C113" s="929">
        <f>SUM(C108:C112)</f>
        <v>0</v>
      </c>
      <c r="D113" s="930">
        <f>SUM(D108:D112)</f>
        <v>0</v>
      </c>
      <c r="E113" s="1242"/>
    </row>
    <row r="114" spans="1:5">
      <c r="A114" s="948"/>
      <c r="B114" s="948"/>
      <c r="C114" s="803"/>
      <c r="D114" s="803"/>
      <c r="E114" s="1242"/>
    </row>
    <row r="115" spans="1:5">
      <c r="A115" s="948"/>
      <c r="B115" s="948"/>
      <c r="C115" s="803"/>
      <c r="D115" s="803"/>
      <c r="E115" s="1242"/>
    </row>
    <row r="116" spans="1:5">
      <c r="A116" s="955" t="s">
        <v>496</v>
      </c>
      <c r="B116" s="946"/>
      <c r="C116" s="803"/>
      <c r="D116" s="803"/>
      <c r="E116" s="1242"/>
    </row>
    <row r="117" spans="1:5">
      <c r="A117" s="958" t="s">
        <v>495</v>
      </c>
      <c r="B117" s="803"/>
      <c r="C117" s="803"/>
      <c r="D117" s="803"/>
      <c r="E117" s="1242"/>
    </row>
    <row r="118" spans="1:5">
      <c r="A118" s="919" t="s">
        <v>1946</v>
      </c>
      <c r="B118" s="953" t="s">
        <v>492</v>
      </c>
      <c r="C118" s="929">
        <f>IF(C$48&gt;0,(C43+C51)/(C$48+C$56),0)</f>
        <v>0</v>
      </c>
      <c r="D118" s="930">
        <f t="shared" ref="D118" si="13">IF(D$48&gt;0,(D43+D51)/(D$48+D$56),0)</f>
        <v>0</v>
      </c>
      <c r="E118" s="1242"/>
    </row>
    <row r="119" spans="1:5">
      <c r="A119" s="919" t="s">
        <v>1946</v>
      </c>
      <c r="B119" s="953" t="s">
        <v>491</v>
      </c>
      <c r="C119" s="929">
        <f t="shared" ref="C119:D122" si="14">IF(C$48&gt;0,(C44+C52)/(C$48+C$56),0)</f>
        <v>0</v>
      </c>
      <c r="D119" s="930">
        <f t="shared" si="14"/>
        <v>0</v>
      </c>
      <c r="E119" s="1242"/>
    </row>
    <row r="120" spans="1:5">
      <c r="A120" s="919" t="s">
        <v>1946</v>
      </c>
      <c r="B120" s="953" t="s">
        <v>457</v>
      </c>
      <c r="C120" s="929">
        <f t="shared" si="14"/>
        <v>0</v>
      </c>
      <c r="D120" s="930">
        <f t="shared" si="14"/>
        <v>0</v>
      </c>
      <c r="E120" s="1242"/>
    </row>
    <row r="121" spans="1:5">
      <c r="A121" s="919" t="s">
        <v>1946</v>
      </c>
      <c r="B121" s="953" t="s">
        <v>6</v>
      </c>
      <c r="C121" s="929">
        <f t="shared" si="14"/>
        <v>0</v>
      </c>
      <c r="D121" s="930">
        <f t="shared" si="14"/>
        <v>0</v>
      </c>
      <c r="E121" s="1242"/>
    </row>
    <row r="122" spans="1:5">
      <c r="A122" s="919" t="s">
        <v>1946</v>
      </c>
      <c r="B122" s="953" t="s">
        <v>490</v>
      </c>
      <c r="C122" s="929">
        <f t="shared" si="14"/>
        <v>0</v>
      </c>
      <c r="D122" s="930">
        <f t="shared" si="14"/>
        <v>0</v>
      </c>
      <c r="E122" s="1242"/>
    </row>
    <row r="123" spans="1:5">
      <c r="A123" s="919" t="s">
        <v>1946</v>
      </c>
      <c r="B123" s="953" t="s">
        <v>7</v>
      </c>
      <c r="C123" s="929">
        <f>SUM(C118:C122)</f>
        <v>0</v>
      </c>
      <c r="D123" s="930">
        <f t="shared" ref="D123" si="15">SUM(D118:D122)</f>
        <v>0</v>
      </c>
      <c r="E123" s="1242"/>
    </row>
    <row r="124" spans="1:5">
      <c r="A124" s="803"/>
      <c r="B124" s="803"/>
      <c r="C124" s="803"/>
      <c r="D124" s="803"/>
      <c r="E124" s="1242"/>
    </row>
    <row r="125" spans="1:5" customFormat="1">
      <c r="A125" s="57" t="s">
        <v>1958</v>
      </c>
      <c r="B125" s="902"/>
      <c r="C125" s="902"/>
      <c r="D125" s="902"/>
      <c r="E125" s="1242"/>
    </row>
    <row r="126" spans="1:5" customFormat="1" ht="12.75">
      <c r="A126" s="919" t="s">
        <v>1950</v>
      </c>
      <c r="B126" s="905" t="s">
        <v>492</v>
      </c>
      <c r="C126" s="929">
        <f>IF(C$65&gt;0,(C60+C68)/(C$65+C$73),0)</f>
        <v>0</v>
      </c>
      <c r="D126" s="930">
        <f t="shared" ref="D126" si="16">IF(D$65&gt;0,(D60+D68)/(D$65+D$73),0)</f>
        <v>0</v>
      </c>
      <c r="E126" s="1242"/>
    </row>
    <row r="127" spans="1:5" customFormat="1" ht="12.75">
      <c r="A127" s="919" t="s">
        <v>1950</v>
      </c>
      <c r="B127" s="905" t="s">
        <v>459</v>
      </c>
      <c r="C127" s="929">
        <f t="shared" ref="C127:D130" si="17">IF(C$65&gt;0,(C61+C69)/(C$65+C$73),0)</f>
        <v>0</v>
      </c>
      <c r="D127" s="930">
        <f t="shared" si="17"/>
        <v>0</v>
      </c>
      <c r="E127" s="1242"/>
    </row>
    <row r="128" spans="1:5" customFormat="1" ht="12.75">
      <c r="A128" s="919" t="s">
        <v>1950</v>
      </c>
      <c r="B128" s="905" t="s">
        <v>457</v>
      </c>
      <c r="C128" s="929">
        <f t="shared" si="17"/>
        <v>0</v>
      </c>
      <c r="D128" s="930">
        <f t="shared" si="17"/>
        <v>0</v>
      </c>
      <c r="E128" s="1242"/>
    </row>
    <row r="129" spans="1:5" customFormat="1" ht="12.75">
      <c r="A129" s="919" t="s">
        <v>1950</v>
      </c>
      <c r="B129" s="905" t="s">
        <v>6</v>
      </c>
      <c r="C129" s="929">
        <f t="shared" si="17"/>
        <v>0</v>
      </c>
      <c r="D129" s="930">
        <f t="shared" si="17"/>
        <v>0</v>
      </c>
      <c r="E129" s="1242"/>
    </row>
    <row r="130" spans="1:5" customFormat="1" ht="12.75">
      <c r="A130" s="919" t="s">
        <v>1950</v>
      </c>
      <c r="B130" s="905" t="s">
        <v>490</v>
      </c>
      <c r="C130" s="929">
        <f t="shared" si="17"/>
        <v>0</v>
      </c>
      <c r="D130" s="930">
        <f t="shared" si="17"/>
        <v>0</v>
      </c>
      <c r="E130" s="1242"/>
    </row>
    <row r="131" spans="1:5" customFormat="1" ht="12.75">
      <c r="A131" s="919" t="s">
        <v>1950</v>
      </c>
      <c r="B131" s="905" t="s">
        <v>7</v>
      </c>
      <c r="C131" s="929">
        <f>SUM(C126:C130)</f>
        <v>0</v>
      </c>
      <c r="D131" s="930">
        <f t="shared" ref="D131" si="18">SUM(D126:D130)</f>
        <v>0</v>
      </c>
      <c r="E131" s="1242"/>
    </row>
    <row r="132" spans="1:5" customFormat="1">
      <c r="A132" s="902"/>
      <c r="B132" s="902"/>
      <c r="C132" s="902"/>
      <c r="D132" s="902"/>
      <c r="E132" s="902"/>
    </row>
    <row r="133" spans="1:5" customFormat="1">
      <c r="A133" s="915"/>
      <c r="B133" s="915"/>
      <c r="C133" s="902"/>
      <c r="D133" s="902"/>
      <c r="E133" s="902"/>
    </row>
    <row r="134" spans="1:5" customFormat="1">
      <c r="A134" s="921" t="s">
        <v>1953</v>
      </c>
      <c r="B134" s="915"/>
      <c r="C134" s="902"/>
      <c r="D134" s="902"/>
      <c r="E134" s="902"/>
    </row>
    <row r="135" spans="1:5" customFormat="1" ht="12.75">
      <c r="A135" s="905" t="s">
        <v>1954</v>
      </c>
      <c r="B135" s="905" t="s">
        <v>492</v>
      </c>
      <c r="C135" s="929">
        <f t="shared" ref="C135:E139" si="19">IF(ISERROR(C77/C$82),0,(C77/C$82))</f>
        <v>0</v>
      </c>
      <c r="D135" s="930">
        <f t="shared" si="19"/>
        <v>0</v>
      </c>
      <c r="E135" s="931">
        <f t="shared" si="19"/>
        <v>0</v>
      </c>
    </row>
    <row r="136" spans="1:5" customFormat="1" ht="12.75">
      <c r="A136" s="905" t="s">
        <v>1954</v>
      </c>
      <c r="B136" s="905" t="s">
        <v>459</v>
      </c>
      <c r="C136" s="929">
        <f t="shared" si="19"/>
        <v>0</v>
      </c>
      <c r="D136" s="930">
        <f t="shared" si="19"/>
        <v>0</v>
      </c>
      <c r="E136" s="931">
        <f t="shared" si="19"/>
        <v>0</v>
      </c>
    </row>
    <row r="137" spans="1:5" customFormat="1" ht="12.75">
      <c r="A137" s="905" t="s">
        <v>1954</v>
      </c>
      <c r="B137" s="905" t="s">
        <v>457</v>
      </c>
      <c r="C137" s="929">
        <f t="shared" si="19"/>
        <v>0</v>
      </c>
      <c r="D137" s="930">
        <f t="shared" si="19"/>
        <v>0</v>
      </c>
      <c r="E137" s="931">
        <f t="shared" si="19"/>
        <v>0</v>
      </c>
    </row>
    <row r="138" spans="1:5" customFormat="1" ht="12.75">
      <c r="A138" s="905" t="s">
        <v>1954</v>
      </c>
      <c r="B138" s="905" t="s">
        <v>6</v>
      </c>
      <c r="C138" s="929">
        <f t="shared" si="19"/>
        <v>0</v>
      </c>
      <c r="D138" s="930">
        <f t="shared" si="19"/>
        <v>0</v>
      </c>
      <c r="E138" s="931">
        <f t="shared" si="19"/>
        <v>0</v>
      </c>
    </row>
    <row r="139" spans="1:5" customFormat="1" ht="12.75">
      <c r="A139" s="905" t="s">
        <v>1954</v>
      </c>
      <c r="B139" s="905" t="s">
        <v>490</v>
      </c>
      <c r="C139" s="929">
        <f t="shared" si="19"/>
        <v>0</v>
      </c>
      <c r="D139" s="930">
        <f t="shared" si="19"/>
        <v>0</v>
      </c>
      <c r="E139" s="931">
        <f t="shared" si="19"/>
        <v>0</v>
      </c>
    </row>
    <row r="140" spans="1:5" customFormat="1" ht="12.75">
      <c r="A140" s="905" t="s">
        <v>1954</v>
      </c>
      <c r="B140" s="905" t="s">
        <v>7</v>
      </c>
      <c r="C140" s="929">
        <f>SUM(C135:C139)</f>
        <v>0</v>
      </c>
      <c r="D140" s="930">
        <f>SUM(D135:D139)</f>
        <v>0</v>
      </c>
      <c r="E140" s="931">
        <f>SUM(E135:E139)</f>
        <v>0</v>
      </c>
    </row>
    <row r="141" spans="1:5" customFormat="1" ht="12.75"/>
    <row r="142" spans="1:5">
      <c r="B142" s="959"/>
    </row>
  </sheetData>
  <mergeCells count="1">
    <mergeCell ref="C12:E12"/>
  </mergeCells>
  <pageMargins left="0.23622047244094491" right="0.19685039370078741" top="0.31496062992125984" bottom="0.43307086614173229" header="0.15748031496062992" footer="0.15748031496062992"/>
  <pageSetup paperSize="8" fitToHeight="6" orientation="portrait" r:id="rId1"/>
  <headerFooter>
    <oddFooter>&amp;L&amp;D&amp;T&amp;C&amp;F&amp;R&amp;A</oddFooter>
  </headerFooter>
  <legacyDrawing r:id="rId2"/>
</worksheet>
</file>

<file path=xl/worksheets/sheet15.xml><?xml version="1.0" encoding="utf-8"?>
<worksheet xmlns="http://schemas.openxmlformats.org/spreadsheetml/2006/main" xmlns:r="http://schemas.openxmlformats.org/officeDocument/2006/relationships">
  <sheetPr codeName="Sheet14">
    <tabColor theme="5" tint="0.59999389629810485"/>
    <pageSetUpPr fitToPage="1"/>
  </sheetPr>
  <dimension ref="A1:G85"/>
  <sheetViews>
    <sheetView workbookViewId="0"/>
  </sheetViews>
  <sheetFormatPr defaultRowHeight="12.75"/>
  <cols>
    <col min="1" max="1" width="73.5" style="399" customWidth="1"/>
    <col min="2" max="5" width="3" style="399" hidden="1" customWidth="1"/>
    <col min="6" max="6" width="13" style="399" customWidth="1"/>
    <col min="7" max="7" width="13" customWidth="1"/>
  </cols>
  <sheetData>
    <row r="1" spans="1:7" s="1812" customFormat="1" ht="26.25">
      <c r="A1" s="1709" t="str">
        <f ca="1">VLOOKUP(LEFT(RIGHT(CELL("filename",A1),LEN(CELL("filename",A1))-FIND("]",CELL("filename",A1))),1)*1,Index!$B$8:$C$90,2,FALSE)</f>
        <v>Finance</v>
      </c>
      <c r="B1" s="1996"/>
      <c r="C1" s="1709"/>
      <c r="D1" s="1996"/>
      <c r="E1" s="1996"/>
      <c r="F1" s="2005"/>
      <c r="G1" s="1996"/>
    </row>
    <row r="2" spans="1:7" s="1812" customFormat="1" ht="26.25">
      <c r="A2" s="1709" t="str">
        <f>'Universal data'!C8</f>
        <v>National Grid Gas Transmission</v>
      </c>
      <c r="B2" s="1709"/>
      <c r="C2" s="1709"/>
      <c r="D2" s="1709"/>
      <c r="E2" s="1709"/>
      <c r="F2" s="2005"/>
      <c r="G2" s="1709"/>
    </row>
    <row r="3" spans="1:7" s="1819" customFormat="1" ht="21" thickBot="1">
      <c r="A3" s="1797" t="str">
        <f>'Universal data'!C21</f>
        <v>2012/13</v>
      </c>
      <c r="B3" s="1797"/>
      <c r="C3" s="1797"/>
      <c r="D3" s="1797"/>
      <c r="E3" s="1797"/>
      <c r="F3" s="2006"/>
      <c r="G3" s="1797"/>
    </row>
    <row r="4" spans="1:7" s="1812" customFormat="1">
      <c r="A4" s="2007"/>
      <c r="B4" s="2007"/>
      <c r="C4" s="2007"/>
      <c r="D4" s="2007"/>
      <c r="E4" s="2008"/>
      <c r="F4" s="2008"/>
    </row>
    <row r="5" spans="1:7" s="1819" customFormat="1" ht="20.25">
      <c r="A5" s="2009" t="str">
        <f ca="1">VLOOKUP(RIGHT(CELL("filename",A1),LEN(CELL("filename",A1))-FIND("]",CELL("filename",A1))),Index!$D$8:$E$102,2,FALSE)</f>
        <v>1.11 Tax clawback</v>
      </c>
      <c r="B5" s="2009"/>
      <c r="C5" s="2009"/>
      <c r="D5" s="2009"/>
      <c r="E5" s="2010"/>
      <c r="F5" s="2010"/>
      <c r="G5" s="2004"/>
    </row>
    <row r="6" spans="1:7" s="624" customFormat="1">
      <c r="A6" s="960"/>
      <c r="B6" s="960"/>
      <c r="C6" s="960"/>
      <c r="D6" s="960"/>
      <c r="E6" s="961"/>
      <c r="F6" s="961"/>
      <c r="G6" s="453"/>
    </row>
    <row r="7" spans="1:7" s="561" customFormat="1" ht="14.25">
      <c r="A7" s="874" t="s">
        <v>1964</v>
      </c>
      <c r="B7" s="875"/>
      <c r="C7" s="875"/>
      <c r="D7" s="492"/>
      <c r="E7" s="492"/>
      <c r="F7" s="492"/>
      <c r="G7" s="843"/>
    </row>
    <row r="8" spans="1:7" s="561" customFormat="1" ht="14.25">
      <c r="A8" s="874" t="s">
        <v>1965</v>
      </c>
      <c r="B8" s="875"/>
      <c r="C8" s="875"/>
      <c r="D8" s="492"/>
      <c r="E8" s="492"/>
      <c r="F8" s="492"/>
      <c r="G8" s="843"/>
    </row>
    <row r="9" spans="1:7" s="624" customFormat="1" hidden="1">
      <c r="A9" s="960"/>
      <c r="B9" s="960"/>
      <c r="C9" s="960"/>
      <c r="D9" s="960"/>
      <c r="E9" s="961"/>
      <c r="F9" s="961"/>
      <c r="G9" s="453"/>
    </row>
    <row r="10" spans="1:7" s="624" customFormat="1" hidden="1">
      <c r="A10" s="960"/>
      <c r="B10" s="960"/>
      <c r="C10" s="960"/>
      <c r="D10" s="960"/>
      <c r="E10" s="961"/>
      <c r="F10" s="961"/>
      <c r="G10" s="453"/>
    </row>
    <row r="11" spans="1:7" s="624" customFormat="1">
      <c r="A11" s="960"/>
      <c r="B11" s="960"/>
      <c r="C11" s="960"/>
      <c r="D11" s="960"/>
      <c r="E11" s="961"/>
      <c r="F11" s="961"/>
      <c r="G11" s="453"/>
    </row>
    <row r="12" spans="1:7">
      <c r="A12" s="514" t="s">
        <v>94</v>
      </c>
      <c r="B12" s="400"/>
      <c r="C12" s="400"/>
      <c r="D12" s="400"/>
      <c r="E12" s="400"/>
      <c r="F12" s="2648">
        <f>'Universal data'!C10</f>
        <v>2013</v>
      </c>
      <c r="G12" s="2649"/>
    </row>
    <row r="13" spans="1:7" ht="15">
      <c r="A13" s="400"/>
      <c r="B13" s="400"/>
      <c r="C13" s="400"/>
      <c r="D13" s="400"/>
      <c r="E13" s="400"/>
      <c r="F13" s="1254" t="s">
        <v>688</v>
      </c>
      <c r="G13" s="1254" t="s">
        <v>689</v>
      </c>
    </row>
    <row r="14" spans="1:7" ht="15">
      <c r="A14" s="400"/>
      <c r="B14" s="400"/>
      <c r="C14" s="400"/>
      <c r="D14" s="400"/>
      <c r="E14" s="400"/>
      <c r="F14" s="962" t="s">
        <v>10</v>
      </c>
      <c r="G14" s="962" t="s">
        <v>10</v>
      </c>
    </row>
    <row r="15" spans="1:7">
      <c r="A15" s="963" t="s">
        <v>1219</v>
      </c>
      <c r="B15" s="964"/>
      <c r="C15" s="964"/>
      <c r="D15" s="964"/>
      <c r="E15" s="400"/>
      <c r="F15" s="965">
        <f>'1.5_Net_Debt'!M14</f>
        <v>0</v>
      </c>
      <c r="G15" s="965">
        <f>'1.5_Net_Debt'!M15</f>
        <v>0</v>
      </c>
    </row>
    <row r="16" spans="1:7">
      <c r="A16" s="966" t="s">
        <v>1218</v>
      </c>
      <c r="B16" s="967"/>
      <c r="C16" s="967"/>
      <c r="D16" s="967"/>
      <c r="E16" s="400"/>
      <c r="F16" s="968"/>
      <c r="G16" s="968"/>
    </row>
    <row r="17" spans="1:7">
      <c r="A17" s="969" t="s">
        <v>1217</v>
      </c>
      <c r="B17" s="400"/>
      <c r="C17" s="400"/>
      <c r="D17" s="400"/>
      <c r="E17" s="400"/>
      <c r="F17" s="970"/>
      <c r="G17" s="970"/>
    </row>
    <row r="18" spans="1:7">
      <c r="A18" s="971" t="s">
        <v>1216</v>
      </c>
      <c r="B18" s="972"/>
      <c r="C18" s="972"/>
      <c r="D18" s="972"/>
      <c r="E18" s="400"/>
      <c r="F18" s="970"/>
      <c r="G18" s="970"/>
    </row>
    <row r="19" spans="1:7">
      <c r="A19" s="973" t="s">
        <v>1215</v>
      </c>
      <c r="B19" s="974"/>
      <c r="C19" s="974"/>
      <c r="D19" s="974"/>
      <c r="E19" s="400"/>
      <c r="F19" s="970"/>
      <c r="G19" s="970"/>
    </row>
    <row r="20" spans="1:7">
      <c r="A20" s="971" t="s">
        <v>1214</v>
      </c>
      <c r="B20" s="972"/>
      <c r="C20" s="972"/>
      <c r="D20" s="972"/>
      <c r="E20" s="400"/>
      <c r="F20" s="970"/>
      <c r="G20" s="970"/>
    </row>
    <row r="21" spans="1:7">
      <c r="A21" s="971" t="s">
        <v>2025</v>
      </c>
      <c r="B21" s="972"/>
      <c r="C21" s="972"/>
      <c r="D21" s="972"/>
      <c r="E21" s="400"/>
      <c r="F21" s="970"/>
      <c r="G21" s="970"/>
    </row>
    <row r="22" spans="1:7">
      <c r="A22" s="975" t="s">
        <v>1212</v>
      </c>
      <c r="B22" s="972"/>
      <c r="C22" s="972"/>
      <c r="D22" s="972"/>
      <c r="E22" s="400"/>
      <c r="F22" s="970"/>
      <c r="G22" s="970"/>
    </row>
    <row r="23" spans="1:7">
      <c r="A23" s="975" t="s">
        <v>1212</v>
      </c>
      <c r="B23" s="972"/>
      <c r="C23" s="972"/>
      <c r="D23" s="972"/>
      <c r="E23" s="400"/>
      <c r="F23" s="970"/>
      <c r="G23" s="970"/>
    </row>
    <row r="24" spans="1:7">
      <c r="A24" s="975" t="s">
        <v>1212</v>
      </c>
      <c r="B24" s="972"/>
      <c r="C24" s="972"/>
      <c r="D24" s="972"/>
      <c r="E24" s="400"/>
      <c r="F24" s="970"/>
      <c r="G24" s="970"/>
    </row>
    <row r="25" spans="1:7">
      <c r="A25" s="975" t="s">
        <v>1212</v>
      </c>
      <c r="B25" s="972"/>
      <c r="C25" s="972"/>
      <c r="D25" s="972"/>
      <c r="E25" s="400"/>
      <c r="F25" s="970"/>
      <c r="G25" s="970"/>
    </row>
    <row r="26" spans="1:7">
      <c r="A26" s="966" t="s">
        <v>1213</v>
      </c>
      <c r="B26" s="967"/>
      <c r="C26" s="967"/>
      <c r="D26" s="967"/>
      <c r="E26" s="400"/>
      <c r="F26" s="965">
        <f>F15-SUM(F17:F25)</f>
        <v>0</v>
      </c>
      <c r="G26" s="965">
        <f>G15-SUM(G17:G25)</f>
        <v>0</v>
      </c>
    </row>
    <row r="27" spans="1:7">
      <c r="A27" s="976"/>
      <c r="B27" s="400"/>
      <c r="C27" s="400"/>
      <c r="D27" s="400"/>
      <c r="E27" s="400"/>
      <c r="F27" s="977"/>
      <c r="G27" s="977"/>
    </row>
    <row r="28" spans="1:7">
      <c r="A28" s="400"/>
      <c r="B28" s="400"/>
      <c r="C28" s="400"/>
      <c r="D28" s="400"/>
      <c r="E28" s="400"/>
      <c r="F28" s="1263"/>
      <c r="G28" s="1263"/>
    </row>
    <row r="29" spans="1:7" s="30" customFormat="1">
      <c r="A29" s="1258" t="s">
        <v>2026</v>
      </c>
      <c r="B29" s="680"/>
      <c r="C29" s="641"/>
      <c r="D29" s="844"/>
      <c r="E29" s="844"/>
      <c r="F29" s="680"/>
      <c r="G29" s="680"/>
    </row>
    <row r="30" spans="1:7" s="30" customFormat="1">
      <c r="A30" s="1255" t="s">
        <v>2027</v>
      </c>
      <c r="B30" s="31"/>
      <c r="C30" s="1256"/>
      <c r="D30" s="651" t="s">
        <v>10</v>
      </c>
      <c r="F30" s="970"/>
      <c r="G30" s="970"/>
    </row>
    <row r="31" spans="1:7" s="30" customFormat="1">
      <c r="A31" s="1255" t="s">
        <v>2028</v>
      </c>
      <c r="B31" s="31"/>
      <c r="C31" s="1256"/>
      <c r="D31" s="1256"/>
      <c r="F31" s="970"/>
      <c r="G31" s="970"/>
    </row>
    <row r="32" spans="1:7" s="30" customFormat="1">
      <c r="A32" s="1255" t="s">
        <v>2029</v>
      </c>
      <c r="B32" s="31"/>
      <c r="C32" s="1256"/>
      <c r="D32" s="1256"/>
      <c r="F32" s="970"/>
      <c r="G32" s="970"/>
    </row>
    <row r="33" spans="1:7" s="30" customFormat="1">
      <c r="A33" s="1255" t="s">
        <v>2030</v>
      </c>
      <c r="B33" s="31"/>
      <c r="C33" s="1256"/>
      <c r="D33" s="1256"/>
      <c r="F33" s="970"/>
      <c r="G33" s="970"/>
    </row>
    <row r="34" spans="1:7" s="30" customFormat="1">
      <c r="A34" s="1255" t="s">
        <v>2031</v>
      </c>
      <c r="B34" s="31"/>
      <c r="C34" s="1256"/>
      <c r="D34" s="1256"/>
      <c r="F34" s="970"/>
      <c r="G34" s="970"/>
    </row>
    <row r="35" spans="1:7" s="30" customFormat="1">
      <c r="A35" s="1255" t="s">
        <v>2032</v>
      </c>
      <c r="B35" s="31"/>
      <c r="C35" s="1256"/>
      <c r="D35" s="1256"/>
      <c r="F35" s="970"/>
      <c r="G35" s="970"/>
    </row>
    <row r="36" spans="1:7" s="30" customFormat="1">
      <c r="A36" s="1255" t="s">
        <v>2033</v>
      </c>
      <c r="B36" s="31"/>
      <c r="C36" s="1256"/>
      <c r="D36" s="1256"/>
      <c r="F36" s="970"/>
      <c r="G36" s="970"/>
    </row>
    <row r="37" spans="1:7" s="30" customFormat="1">
      <c r="A37" s="1255" t="s">
        <v>2034</v>
      </c>
      <c r="B37" s="31"/>
      <c r="C37" s="1256"/>
      <c r="D37" s="1256"/>
      <c r="F37" s="970"/>
      <c r="G37" s="970"/>
    </row>
    <row r="38" spans="1:7" s="30" customFormat="1">
      <c r="A38" s="1257" t="s">
        <v>2035</v>
      </c>
      <c r="B38" s="31"/>
      <c r="C38" s="1256"/>
      <c r="D38" s="1256"/>
      <c r="F38" s="965">
        <f t="shared" ref="F38:G38" si="0">SUM(F30:F37)</f>
        <v>0</v>
      </c>
      <c r="G38" s="965">
        <f t="shared" si="0"/>
        <v>0</v>
      </c>
    </row>
    <row r="39" spans="1:7" s="33" customFormat="1">
      <c r="A39" s="1258"/>
      <c r="B39" s="680"/>
      <c r="C39" s="844"/>
      <c r="D39" s="844"/>
      <c r="E39" s="641"/>
      <c r="F39" s="1259"/>
      <c r="G39" s="1259"/>
    </row>
    <row r="40" spans="1:7" s="30" customFormat="1">
      <c r="A40" s="1255" t="s">
        <v>2036</v>
      </c>
      <c r="B40" s="31"/>
      <c r="C40" s="1256"/>
      <c r="D40" s="1256"/>
      <c r="F40" s="970"/>
      <c r="G40" s="970"/>
    </row>
    <row r="41" spans="1:7" s="30" customFormat="1">
      <c r="A41" s="1255" t="s">
        <v>2037</v>
      </c>
      <c r="B41" s="31"/>
      <c r="C41" s="1256"/>
      <c r="D41" s="1256"/>
      <c r="F41" s="970"/>
      <c r="G41" s="970"/>
    </row>
    <row r="42" spans="1:7" s="30" customFormat="1">
      <c r="A42" s="1255" t="s">
        <v>2038</v>
      </c>
      <c r="B42" s="31"/>
      <c r="C42" s="1256"/>
      <c r="D42" s="1256"/>
      <c r="F42" s="970"/>
      <c r="G42" s="970"/>
    </row>
    <row r="43" spans="1:7" s="30" customFormat="1">
      <c r="A43" s="1255" t="s">
        <v>2039</v>
      </c>
      <c r="B43" s="31"/>
      <c r="C43" s="1256"/>
      <c r="D43" s="1256"/>
      <c r="F43" s="970"/>
      <c r="G43" s="970"/>
    </row>
    <row r="44" spans="1:7" s="30" customFormat="1">
      <c r="A44" s="1255" t="s">
        <v>2040</v>
      </c>
      <c r="B44" s="31"/>
      <c r="C44" s="1256"/>
      <c r="D44" s="1256"/>
      <c r="F44" s="970"/>
      <c r="G44" s="970"/>
    </row>
    <row r="45" spans="1:7" s="30" customFormat="1">
      <c r="A45" s="1255" t="s">
        <v>2041</v>
      </c>
      <c r="B45" s="31"/>
      <c r="C45" s="1260"/>
      <c r="D45" s="1260"/>
      <c r="F45" s="970"/>
      <c r="G45" s="970"/>
    </row>
    <row r="46" spans="1:7" s="30" customFormat="1">
      <c r="A46" s="1255" t="s">
        <v>2042</v>
      </c>
      <c r="B46" s="31"/>
      <c r="C46" s="1256"/>
      <c r="D46" s="1256"/>
      <c r="F46" s="970"/>
      <c r="G46" s="970"/>
    </row>
    <row r="47" spans="1:7" s="30" customFormat="1">
      <c r="A47" s="1255" t="s">
        <v>2043</v>
      </c>
      <c r="B47" s="31"/>
      <c r="C47" s="1261"/>
      <c r="D47" s="1261"/>
      <c r="F47" s="970"/>
      <c r="G47" s="970"/>
    </row>
    <row r="48" spans="1:7">
      <c r="A48" s="975" t="s">
        <v>2044</v>
      </c>
      <c r="B48" s="972"/>
      <c r="C48" s="972"/>
      <c r="D48" s="972"/>
      <c r="E48" s="400"/>
      <c r="F48" s="970"/>
      <c r="G48" s="970"/>
    </row>
    <row r="49" spans="1:7">
      <c r="A49" s="975" t="s">
        <v>2044</v>
      </c>
      <c r="B49" s="972"/>
      <c r="C49" s="972"/>
      <c r="D49" s="972"/>
      <c r="E49" s="400"/>
      <c r="F49" s="970"/>
      <c r="G49" s="970"/>
    </row>
    <row r="50" spans="1:7">
      <c r="A50" s="975" t="s">
        <v>2044</v>
      </c>
      <c r="B50" s="972"/>
      <c r="C50" s="972"/>
      <c r="D50" s="972"/>
      <c r="E50" s="400"/>
      <c r="F50" s="970"/>
      <c r="G50" s="970"/>
    </row>
    <row r="51" spans="1:7">
      <c r="A51" s="975" t="s">
        <v>2044</v>
      </c>
      <c r="B51" s="972"/>
      <c r="C51" s="972"/>
      <c r="D51" s="972"/>
      <c r="E51" s="400"/>
      <c r="F51" s="970"/>
      <c r="G51" s="970"/>
    </row>
    <row r="52" spans="1:7" s="30" customFormat="1">
      <c r="A52" s="1257" t="s">
        <v>2045</v>
      </c>
      <c r="B52" s="31"/>
      <c r="C52" s="1262"/>
      <c r="D52" s="1262"/>
      <c r="F52" s="965">
        <f>SUM(F38:F51)</f>
        <v>0</v>
      </c>
      <c r="G52" s="965">
        <f>SUM(G38:G51)</f>
        <v>0</v>
      </c>
    </row>
    <row r="53" spans="1:7" s="181" customFormat="1">
      <c r="A53" s="978"/>
      <c r="B53" s="400"/>
      <c r="C53" s="400"/>
      <c r="D53" s="400"/>
      <c r="E53" s="400"/>
      <c r="F53" s="2607"/>
      <c r="G53" s="2607"/>
    </row>
    <row r="54" spans="1:7" s="181" customFormat="1">
      <c r="A54" s="967"/>
      <c r="B54" s="400"/>
      <c r="C54" s="400"/>
      <c r="D54" s="400"/>
      <c r="E54" s="400"/>
      <c r="F54" s="1263"/>
      <c r="G54" s="1263"/>
    </row>
    <row r="55" spans="1:7" s="30" customFormat="1">
      <c r="A55" s="1258" t="s">
        <v>2046</v>
      </c>
      <c r="B55" s="31"/>
      <c r="C55" s="33"/>
      <c r="D55" s="1256"/>
      <c r="F55" s="1264"/>
      <c r="G55" s="1264"/>
    </row>
    <row r="56" spans="1:7" s="30" customFormat="1">
      <c r="A56" s="1255" t="s">
        <v>2047</v>
      </c>
      <c r="B56" s="31"/>
      <c r="C56" s="1256"/>
      <c r="D56" s="1256"/>
      <c r="E56" s="1256"/>
      <c r="F56" s="970"/>
      <c r="G56" s="970"/>
    </row>
    <row r="57" spans="1:7" s="30" customFormat="1">
      <c r="A57" s="883" t="s">
        <v>2048</v>
      </c>
      <c r="B57" s="31"/>
      <c r="C57" s="1256"/>
      <c r="D57" s="1256"/>
      <c r="E57" s="1256"/>
      <c r="F57" s="970"/>
      <c r="G57" s="970"/>
    </row>
    <row r="58" spans="1:7" s="30" customFormat="1">
      <c r="A58" s="883" t="s">
        <v>2049</v>
      </c>
      <c r="B58" s="31"/>
      <c r="C58" s="1256"/>
      <c r="D58" s="1256"/>
      <c r="E58" s="1256"/>
      <c r="F58" s="970"/>
      <c r="G58" s="970"/>
    </row>
    <row r="59" spans="1:7" s="30" customFormat="1">
      <c r="A59" s="1255" t="s">
        <v>2050</v>
      </c>
      <c r="B59" s="31"/>
      <c r="C59" s="1256"/>
      <c r="D59" s="1256"/>
      <c r="E59" s="1256"/>
      <c r="F59" s="970"/>
      <c r="G59" s="970"/>
    </row>
    <row r="60" spans="1:7" s="30" customFormat="1">
      <c r="A60" s="1257" t="s">
        <v>2051</v>
      </c>
      <c r="B60" s="31"/>
      <c r="C60" s="1256"/>
      <c r="D60" s="1256"/>
      <c r="E60" s="1256"/>
      <c r="F60" s="965">
        <f>SUM(F56:F59)</f>
        <v>0</v>
      </c>
      <c r="G60" s="965">
        <f t="shared" ref="G60" si="1">SUM(G56:G59)</f>
        <v>0</v>
      </c>
    </row>
    <row r="61" spans="1:7" s="33" customFormat="1">
      <c r="A61" s="1258"/>
      <c r="B61" s="680"/>
      <c r="C61" s="844"/>
      <c r="D61" s="844"/>
      <c r="E61" s="641"/>
      <c r="F61" s="1259"/>
      <c r="G61" s="1259"/>
    </row>
    <row r="62" spans="1:7" s="30" customFormat="1">
      <c r="A62" s="1255" t="s">
        <v>2052</v>
      </c>
      <c r="B62" s="31"/>
      <c r="C62" s="1256"/>
      <c r="D62" s="1256"/>
      <c r="E62" s="1256"/>
      <c r="F62" s="970"/>
      <c r="G62" s="970"/>
    </row>
    <row r="63" spans="1:7" s="30" customFormat="1">
      <c r="A63" s="1255" t="s">
        <v>2053</v>
      </c>
      <c r="B63" s="31"/>
      <c r="C63" s="1256"/>
      <c r="D63" s="1256"/>
      <c r="E63" s="1256"/>
      <c r="F63" s="970"/>
      <c r="G63" s="970"/>
    </row>
    <row r="64" spans="1:7">
      <c r="A64" s="975" t="s">
        <v>2044</v>
      </c>
      <c r="B64" s="972"/>
      <c r="C64" s="972"/>
      <c r="D64" s="972"/>
      <c r="E64" s="400"/>
      <c r="F64" s="970"/>
      <c r="G64" s="970"/>
    </row>
    <row r="65" spans="1:7">
      <c r="A65" s="975" t="s">
        <v>2044</v>
      </c>
      <c r="B65" s="972"/>
      <c r="C65" s="972"/>
      <c r="D65" s="972"/>
      <c r="E65" s="400"/>
      <c r="F65" s="970"/>
      <c r="G65" s="970"/>
    </row>
    <row r="66" spans="1:7">
      <c r="A66" s="975" t="s">
        <v>2044</v>
      </c>
      <c r="B66" s="972"/>
      <c r="C66" s="972"/>
      <c r="D66" s="972"/>
      <c r="E66" s="400"/>
      <c r="F66" s="970"/>
      <c r="G66" s="970"/>
    </row>
    <row r="67" spans="1:7">
      <c r="A67" s="975" t="s">
        <v>2044</v>
      </c>
      <c r="B67" s="972"/>
      <c r="C67" s="972"/>
      <c r="D67" s="972"/>
      <c r="E67" s="400"/>
      <c r="F67" s="970"/>
      <c r="G67" s="970"/>
    </row>
    <row r="68" spans="1:7" s="30" customFormat="1">
      <c r="A68" s="1257" t="s">
        <v>2054</v>
      </c>
      <c r="B68" s="31"/>
      <c r="C68" s="1256"/>
      <c r="D68" s="1256"/>
      <c r="E68" s="1256"/>
      <c r="F68" s="965">
        <f>SUM(F60:F67)</f>
        <v>0</v>
      </c>
      <c r="G68" s="965">
        <f>SUM(G60:G67)</f>
        <v>0</v>
      </c>
    </row>
    <row r="69" spans="1:7" s="181" customFormat="1">
      <c r="A69" s="978"/>
      <c r="B69" s="400"/>
      <c r="C69" s="400"/>
      <c r="D69" s="400"/>
      <c r="E69" s="400"/>
      <c r="F69" s="2607"/>
      <c r="G69" s="2607"/>
    </row>
    <row r="70" spans="1:7" s="181" customFormat="1">
      <c r="A70" s="978"/>
      <c r="B70" s="400"/>
      <c r="C70" s="400"/>
      <c r="D70" s="400"/>
      <c r="E70" s="400"/>
      <c r="F70" s="2608"/>
      <c r="G70" s="2608"/>
    </row>
    <row r="71" spans="1:7" s="181" customFormat="1">
      <c r="A71" s="400"/>
      <c r="B71" s="400"/>
      <c r="C71" s="400"/>
      <c r="D71" s="400"/>
      <c r="E71" s="400"/>
      <c r="F71" s="1263"/>
      <c r="G71" s="1263"/>
    </row>
    <row r="72" spans="1:7">
      <c r="A72" s="966" t="s">
        <v>2055</v>
      </c>
      <c r="B72" s="978"/>
      <c r="C72" s="978"/>
      <c r="D72" s="978"/>
      <c r="E72" s="400"/>
      <c r="F72" s="965">
        <f>F38-F60</f>
        <v>0</v>
      </c>
      <c r="G72" s="965">
        <f>G38-G60</f>
        <v>0</v>
      </c>
    </row>
    <row r="73" spans="1:7">
      <c r="A73" s="979" t="s">
        <v>1966</v>
      </c>
      <c r="B73" s="980"/>
      <c r="C73" s="980"/>
      <c r="D73" s="980"/>
      <c r="E73" s="400"/>
      <c r="F73" s="968"/>
      <c r="G73" s="968"/>
    </row>
    <row r="74" spans="1:7">
      <c r="A74" s="973" t="s">
        <v>1967</v>
      </c>
      <c r="B74" s="980"/>
      <c r="C74" s="980"/>
      <c r="D74" s="980"/>
      <c r="E74" s="400"/>
      <c r="F74" s="970"/>
      <c r="G74" s="970"/>
    </row>
    <row r="75" spans="1:7">
      <c r="A75" s="971" t="s">
        <v>1968</v>
      </c>
      <c r="B75" s="972"/>
      <c r="C75" s="972"/>
      <c r="D75" s="972"/>
      <c r="E75" s="400"/>
      <c r="F75" s="970"/>
      <c r="G75" s="970"/>
    </row>
    <row r="76" spans="1:7">
      <c r="A76" s="971" t="s">
        <v>1214</v>
      </c>
      <c r="B76" s="972"/>
      <c r="C76" s="972"/>
      <c r="D76" s="972"/>
      <c r="E76" s="400"/>
      <c r="F76" s="970"/>
      <c r="G76" s="970"/>
    </row>
    <row r="77" spans="1:7">
      <c r="A77" s="971" t="s">
        <v>1969</v>
      </c>
      <c r="B77" s="974"/>
      <c r="C77" s="974"/>
      <c r="D77" s="974"/>
      <c r="E77" s="400"/>
      <c r="F77" s="970"/>
      <c r="G77" s="970"/>
    </row>
    <row r="78" spans="1:7">
      <c r="A78" s="971" t="s">
        <v>1970</v>
      </c>
      <c r="B78" s="972"/>
      <c r="C78" s="972"/>
      <c r="D78" s="972"/>
      <c r="E78" s="400"/>
      <c r="F78" s="970"/>
      <c r="G78" s="970"/>
    </row>
    <row r="79" spans="1:7">
      <c r="A79" s="971" t="s">
        <v>1971</v>
      </c>
      <c r="B79" s="974"/>
      <c r="C79" s="974"/>
      <c r="D79" s="974"/>
      <c r="E79" s="400"/>
      <c r="F79" s="970"/>
      <c r="G79" s="970"/>
    </row>
    <row r="80" spans="1:7">
      <c r="A80" s="971" t="s">
        <v>1972</v>
      </c>
      <c r="B80" s="972"/>
      <c r="C80" s="972"/>
      <c r="D80" s="972"/>
      <c r="E80" s="400"/>
      <c r="F80" s="970"/>
      <c r="G80" s="970"/>
    </row>
    <row r="81" spans="1:7">
      <c r="A81" s="975" t="s">
        <v>1212</v>
      </c>
      <c r="B81" s="972"/>
      <c r="C81" s="972"/>
      <c r="D81" s="972"/>
      <c r="E81" s="400"/>
      <c r="F81" s="970"/>
      <c r="G81" s="970"/>
    </row>
    <row r="82" spans="1:7">
      <c r="A82" s="975" t="s">
        <v>1212</v>
      </c>
      <c r="B82" s="972"/>
      <c r="C82" s="972"/>
      <c r="D82" s="972"/>
      <c r="E82" s="400"/>
      <c r="F82" s="970"/>
      <c r="G82" s="970"/>
    </row>
    <row r="83" spans="1:7">
      <c r="A83" s="975" t="s">
        <v>1212</v>
      </c>
      <c r="B83" s="972"/>
      <c r="C83" s="972"/>
      <c r="D83" s="972"/>
      <c r="E83" s="400"/>
      <c r="F83" s="970"/>
      <c r="G83" s="970"/>
    </row>
    <row r="84" spans="1:7">
      <c r="A84" s="975" t="s">
        <v>1212</v>
      </c>
      <c r="B84" s="972"/>
      <c r="C84" s="972"/>
      <c r="D84" s="972"/>
      <c r="E84" s="400"/>
      <c r="F84" s="970"/>
      <c r="G84" s="970"/>
    </row>
    <row r="85" spans="1:7">
      <c r="A85" s="966" t="s">
        <v>1211</v>
      </c>
      <c r="B85" s="967"/>
      <c r="C85" s="967"/>
      <c r="D85" s="967"/>
      <c r="E85" s="400"/>
      <c r="F85" s="965">
        <f>+F72-SUM(F74:F84)</f>
        <v>0</v>
      </c>
      <c r="G85" s="965">
        <f t="shared" ref="G85" si="2">+G72-SUM(G75:G84)</f>
        <v>0</v>
      </c>
    </row>
  </sheetData>
  <mergeCells count="1">
    <mergeCell ref="F12:G12"/>
  </mergeCells>
  <dataValidations count="3">
    <dataValidation type="decimal" operator="greaterThanOrEqual" allowBlank="1" showInputMessage="1" showErrorMessage="1" sqref="F40:G45">
      <formula1>0</formula1>
    </dataValidation>
    <dataValidation type="decimal" operator="lessThanOrEqual" allowBlank="1" showInputMessage="1" showErrorMessage="1" sqref="F46:G46">
      <formula1>0</formula1>
    </dataValidation>
    <dataValidation type="list" allowBlank="1" showInputMessage="1" showErrorMessage="1" sqref="B6:D11">
      <formula1>#REF!</formula1>
    </dataValidation>
  </dataValidations>
  <pageMargins left="0.70866141732283472" right="0.70866141732283472" top="0.74803149606299213" bottom="0.74803149606299213" header="0.31496062992125984" footer="0.31496062992125984"/>
  <pageSetup paperSize="8" scale="94" orientation="portrait" r:id="rId1"/>
  <legacyDrawing r:id="rId2"/>
</worksheet>
</file>

<file path=xl/worksheets/sheet16.xml><?xml version="1.0" encoding="utf-8"?>
<worksheet xmlns="http://schemas.openxmlformats.org/spreadsheetml/2006/main" xmlns:r="http://schemas.openxmlformats.org/officeDocument/2006/relationships">
  <sheetPr codeName="Sheet15">
    <tabColor theme="5" tint="0.59999389629810485"/>
    <pageSetUpPr fitToPage="1"/>
  </sheetPr>
  <dimension ref="A1:AA47"/>
  <sheetViews>
    <sheetView workbookViewId="0">
      <selection activeCell="Z12" sqref="Z12:AA12"/>
    </sheetView>
  </sheetViews>
  <sheetFormatPr defaultRowHeight="14.25"/>
  <cols>
    <col min="1" max="1" width="59.25" style="561" customWidth="1"/>
    <col min="2" max="23" width="1.375" style="561" hidden="1" customWidth="1"/>
    <col min="24" max="27" width="14.75" style="561" customWidth="1"/>
    <col min="28" max="16384" width="9" style="561"/>
  </cols>
  <sheetData>
    <row r="1" spans="1:27" s="1983" customFormat="1" ht="26.25">
      <c r="A1" s="1709" t="str">
        <f ca="1">VLOOKUP(LEFT(RIGHT(CELL("filename",A1),LEN(CELL("filename",A1))-FIND("]",CELL("filename",A1))),1)*1,Index!$B$8:$C$90,2,FALSE)</f>
        <v>Finance</v>
      </c>
      <c r="B1" s="1996"/>
      <c r="C1" s="1709"/>
      <c r="D1" s="1996"/>
      <c r="E1" s="1996"/>
      <c r="F1" s="1996"/>
      <c r="G1" s="1996"/>
      <c r="H1" s="1996"/>
      <c r="I1" s="1996"/>
      <c r="J1" s="1996"/>
      <c r="K1" s="1996"/>
      <c r="L1" s="1996"/>
      <c r="M1" s="1996"/>
      <c r="N1" s="1996"/>
      <c r="O1" s="1996"/>
      <c r="P1" s="1996"/>
      <c r="Q1" s="1996"/>
      <c r="R1" s="1996"/>
      <c r="S1" s="1996"/>
      <c r="T1" s="1996"/>
      <c r="U1" s="1996"/>
      <c r="V1" s="1996"/>
      <c r="W1" s="1996"/>
      <c r="X1" s="1996"/>
      <c r="Y1" s="1996"/>
      <c r="Z1" s="1996"/>
      <c r="AA1" s="1996"/>
    </row>
    <row r="2" spans="1:27" s="1983" customFormat="1" ht="26.25">
      <c r="A2" s="1709" t="str">
        <f>'Universal data'!C8</f>
        <v>National Grid Gas Transmission</v>
      </c>
      <c r="B2" s="1709"/>
      <c r="C2" s="1709"/>
      <c r="D2" s="1709"/>
      <c r="E2" s="1709"/>
      <c r="F2" s="1709"/>
      <c r="G2" s="1709"/>
      <c r="H2" s="1709"/>
      <c r="I2" s="1709"/>
      <c r="J2" s="1709"/>
      <c r="K2" s="1709"/>
      <c r="L2" s="1709"/>
      <c r="M2" s="1709"/>
      <c r="N2" s="1709"/>
      <c r="O2" s="1709"/>
      <c r="P2" s="1709"/>
      <c r="Q2" s="1709"/>
      <c r="R2" s="1709"/>
      <c r="S2" s="1709"/>
      <c r="T2" s="1709"/>
      <c r="U2" s="1709"/>
      <c r="V2" s="1709"/>
      <c r="W2" s="1709"/>
      <c r="X2" s="1709"/>
      <c r="Y2" s="1709"/>
      <c r="Z2" s="1709"/>
      <c r="AA2" s="1709"/>
    </row>
    <row r="3" spans="1:27" s="1984" customFormat="1" ht="21" thickBot="1">
      <c r="A3" s="1797" t="str">
        <f>'Universal data'!C21</f>
        <v>2012/13</v>
      </c>
      <c r="B3" s="1797"/>
      <c r="C3" s="1797"/>
      <c r="D3" s="1797"/>
      <c r="E3" s="1797"/>
      <c r="F3" s="1797"/>
      <c r="G3" s="1797"/>
      <c r="H3" s="1797"/>
      <c r="I3" s="1797"/>
      <c r="J3" s="1797"/>
      <c r="K3" s="1797"/>
      <c r="L3" s="1797"/>
      <c r="M3" s="1797"/>
      <c r="N3" s="1797"/>
      <c r="O3" s="1797"/>
      <c r="P3" s="1797"/>
      <c r="Q3" s="1797"/>
      <c r="R3" s="1797"/>
      <c r="S3" s="1797"/>
      <c r="T3" s="1797"/>
      <c r="U3" s="1797"/>
      <c r="V3" s="1797"/>
      <c r="W3" s="1797"/>
      <c r="X3" s="1797"/>
      <c r="Y3" s="1797"/>
      <c r="Z3" s="1797"/>
      <c r="AA3" s="1797"/>
    </row>
    <row r="4" spans="1:27" s="2001" customFormat="1" ht="12.75">
      <c r="A4" s="1997"/>
      <c r="B4" s="1997"/>
      <c r="C4" s="1997"/>
      <c r="D4" s="1997"/>
      <c r="E4" s="1997"/>
      <c r="F4" s="1997"/>
      <c r="G4" s="1997"/>
      <c r="H4" s="1997"/>
      <c r="I4" s="1997"/>
      <c r="J4" s="1997"/>
      <c r="K4" s="1997"/>
      <c r="L4" s="1997"/>
      <c r="M4" s="1997"/>
      <c r="N4" s="1997"/>
      <c r="O4" s="1997"/>
      <c r="P4" s="1997"/>
      <c r="Q4" s="1997"/>
      <c r="R4" s="1998"/>
      <c r="S4" s="1998"/>
      <c r="T4" s="1998"/>
      <c r="U4" s="1998"/>
      <c r="V4" s="1998"/>
      <c r="W4" s="1998"/>
      <c r="X4" s="1999"/>
      <c r="Y4" s="1999"/>
      <c r="Z4" s="2000"/>
      <c r="AA4" s="2000"/>
    </row>
    <row r="5" spans="1:27" s="1984" customFormat="1" ht="20.25">
      <c r="A5" s="1991" t="str">
        <f ca="1">VLOOKUP(RIGHT(CELL("filename",A1),LEN(CELL("filename",A1))-FIND("]",CELL("filename",A1))),Index!$D$8:$E$102,2,FALSE)</f>
        <v>1.12 Financing requirements</v>
      </c>
      <c r="B5" s="1991"/>
      <c r="C5" s="1991"/>
      <c r="D5" s="1991"/>
      <c r="E5" s="1991"/>
      <c r="F5" s="1991"/>
      <c r="G5" s="1991"/>
      <c r="H5" s="1991"/>
      <c r="I5" s="1991"/>
      <c r="J5" s="1991"/>
      <c r="K5" s="1991"/>
      <c r="L5" s="1991"/>
      <c r="M5" s="1991"/>
      <c r="N5" s="1991"/>
      <c r="O5" s="1991"/>
      <c r="P5" s="1991"/>
      <c r="Q5" s="1991"/>
      <c r="R5" s="2002"/>
      <c r="S5" s="2002"/>
      <c r="T5" s="2002"/>
      <c r="U5" s="2002"/>
      <c r="V5" s="2002"/>
      <c r="W5" s="2002"/>
      <c r="X5" s="2003"/>
      <c r="Y5" s="2003"/>
      <c r="Z5" s="2004"/>
      <c r="AA5" s="2004"/>
    </row>
    <row r="6" spans="1:27">
      <c r="A6" s="801"/>
      <c r="B6" s="801"/>
      <c r="C6" s="801"/>
      <c r="D6" s="801"/>
      <c r="E6" s="801"/>
      <c r="F6" s="801"/>
      <c r="G6" s="801"/>
      <c r="H6" s="801"/>
      <c r="I6" s="801"/>
      <c r="J6" s="801"/>
      <c r="K6" s="801"/>
      <c r="L6" s="801"/>
      <c r="M6" s="801"/>
      <c r="N6" s="801"/>
      <c r="O6" s="801"/>
      <c r="P6" s="801"/>
      <c r="Q6" s="801"/>
      <c r="R6" s="981"/>
      <c r="S6" s="981"/>
      <c r="T6" s="981"/>
      <c r="U6" s="981"/>
      <c r="V6" s="981"/>
      <c r="W6" s="981"/>
      <c r="X6" s="982"/>
      <c r="Y6" s="982"/>
      <c r="Z6" s="983"/>
      <c r="AA6" s="983"/>
    </row>
    <row r="7" spans="1:27">
      <c r="A7" s="984" t="s">
        <v>1973</v>
      </c>
      <c r="B7" s="874"/>
      <c r="C7" s="874"/>
      <c r="D7" s="874"/>
      <c r="E7" s="874"/>
      <c r="F7" s="874"/>
      <c r="G7" s="874"/>
      <c r="H7" s="874"/>
      <c r="I7" s="874"/>
      <c r="J7" s="874"/>
      <c r="K7" s="874"/>
      <c r="L7" s="874"/>
      <c r="M7" s="874"/>
      <c r="N7" s="874"/>
      <c r="O7" s="874"/>
      <c r="P7" s="874"/>
      <c r="Q7" s="874"/>
      <c r="R7" s="875"/>
      <c r="S7" s="875"/>
      <c r="T7" s="875"/>
      <c r="U7" s="875"/>
      <c r="V7" s="875"/>
      <c r="W7" s="875"/>
      <c r="X7" s="492"/>
      <c r="Y7" s="492"/>
      <c r="Z7" s="492"/>
      <c r="AA7" s="843"/>
    </row>
    <row r="8" spans="1:27" hidden="1">
      <c r="A8" s="801"/>
      <c r="B8" s="801"/>
      <c r="C8" s="801"/>
      <c r="D8" s="801"/>
      <c r="E8" s="801"/>
      <c r="F8" s="801"/>
      <c r="G8" s="801"/>
      <c r="H8" s="801"/>
      <c r="I8" s="801"/>
      <c r="J8" s="801"/>
      <c r="K8" s="801"/>
      <c r="L8" s="801"/>
      <c r="M8" s="801"/>
      <c r="N8" s="801"/>
      <c r="O8" s="801"/>
      <c r="P8" s="801"/>
      <c r="Q8" s="801"/>
      <c r="R8" s="981"/>
      <c r="S8" s="981"/>
      <c r="T8" s="981"/>
      <c r="U8" s="981"/>
      <c r="V8" s="981"/>
      <c r="W8" s="981"/>
      <c r="X8" s="982"/>
      <c r="Y8" s="982"/>
      <c r="Z8" s="983"/>
      <c r="AA8" s="983"/>
    </row>
    <row r="9" spans="1:27" hidden="1">
      <c r="A9" s="801"/>
      <c r="B9" s="801"/>
      <c r="C9" s="801"/>
      <c r="D9" s="801"/>
      <c r="E9" s="801"/>
      <c r="F9" s="801"/>
      <c r="G9" s="801"/>
      <c r="H9" s="801"/>
      <c r="I9" s="801"/>
      <c r="J9" s="801"/>
      <c r="K9" s="801"/>
      <c r="L9" s="801"/>
      <c r="M9" s="801"/>
      <c r="N9" s="801"/>
      <c r="O9" s="801"/>
      <c r="P9" s="801"/>
      <c r="Q9" s="801"/>
      <c r="R9" s="981"/>
      <c r="S9" s="981"/>
      <c r="T9" s="981"/>
      <c r="U9" s="981"/>
      <c r="V9" s="981"/>
      <c r="W9" s="981"/>
      <c r="X9" s="982"/>
      <c r="Y9" s="982"/>
      <c r="Z9" s="983"/>
      <c r="AA9" s="983"/>
    </row>
    <row r="10" spans="1:27" hidden="1">
      <c r="A10" s="801"/>
      <c r="B10" s="801"/>
      <c r="C10" s="801"/>
      <c r="D10" s="801"/>
      <c r="E10" s="801"/>
      <c r="F10" s="801"/>
      <c r="G10" s="801"/>
      <c r="H10" s="801"/>
      <c r="I10" s="801"/>
      <c r="J10" s="801"/>
      <c r="K10" s="801"/>
      <c r="L10" s="801"/>
      <c r="M10" s="801"/>
      <c r="N10" s="801"/>
      <c r="O10" s="801"/>
      <c r="P10" s="801"/>
      <c r="Q10" s="801"/>
      <c r="R10" s="981"/>
      <c r="S10" s="981"/>
      <c r="T10" s="981"/>
      <c r="U10" s="981"/>
      <c r="V10" s="981"/>
      <c r="W10" s="981"/>
      <c r="X10" s="982"/>
      <c r="Y10" s="982"/>
      <c r="Z10" s="983"/>
      <c r="AA10" s="983"/>
    </row>
    <row r="11" spans="1:27">
      <c r="A11" s="801"/>
      <c r="B11" s="801"/>
      <c r="C11" s="801"/>
      <c r="D11" s="801"/>
      <c r="E11" s="801"/>
      <c r="F11" s="801"/>
      <c r="G11" s="801"/>
      <c r="H11" s="801"/>
      <c r="I11" s="801"/>
      <c r="J11" s="801"/>
      <c r="K11" s="801"/>
      <c r="L11" s="801"/>
      <c r="M11" s="801"/>
      <c r="N11" s="801"/>
      <c r="O11" s="801"/>
      <c r="P11" s="801"/>
      <c r="Q11" s="801"/>
      <c r="R11" s="981"/>
      <c r="S11" s="981"/>
      <c r="T11" s="981"/>
      <c r="U11" s="981"/>
      <c r="V11" s="981"/>
      <c r="W11" s="981"/>
      <c r="X11" s="982"/>
      <c r="Y11" s="982"/>
      <c r="Z11" s="983"/>
      <c r="AA11" s="983"/>
    </row>
    <row r="12" spans="1:27">
      <c r="A12" s="948"/>
      <c r="B12" s="948"/>
      <c r="C12" s="948"/>
      <c r="D12" s="948"/>
      <c r="E12" s="948"/>
      <c r="F12" s="948"/>
      <c r="G12" s="948"/>
      <c r="H12" s="948"/>
      <c r="I12" s="948"/>
      <c r="J12" s="948"/>
      <c r="K12" s="948"/>
      <c r="L12" s="948"/>
      <c r="M12" s="948"/>
      <c r="N12" s="948"/>
      <c r="O12" s="948"/>
      <c r="P12" s="948"/>
      <c r="Q12" s="948"/>
      <c r="R12" s="981"/>
      <c r="S12" s="981"/>
      <c r="T12" s="981"/>
      <c r="U12" s="981"/>
      <c r="V12" s="981"/>
      <c r="W12" s="981"/>
      <c r="X12" s="2650">
        <f>'Universal data'!C10+1</f>
        <v>2014</v>
      </c>
      <c r="Y12" s="2650"/>
      <c r="Z12" s="2650">
        <f>X12+1</f>
        <v>2015</v>
      </c>
      <c r="AA12" s="2650"/>
    </row>
    <row r="13" spans="1:27">
      <c r="A13" s="948"/>
      <c r="B13" s="948"/>
      <c r="C13" s="948"/>
      <c r="D13" s="948"/>
      <c r="E13" s="948"/>
      <c r="F13" s="948"/>
      <c r="G13" s="948"/>
      <c r="H13" s="948"/>
      <c r="I13" s="948"/>
      <c r="J13" s="948"/>
      <c r="K13" s="948"/>
      <c r="L13" s="948"/>
      <c r="M13" s="948"/>
      <c r="N13" s="948"/>
      <c r="O13" s="948"/>
      <c r="P13" s="948"/>
      <c r="Q13" s="948"/>
      <c r="R13" s="981"/>
      <c r="S13" s="981"/>
      <c r="T13" s="981"/>
      <c r="U13" s="981"/>
      <c r="V13" s="981"/>
      <c r="W13" s="981"/>
      <c r="X13" s="985" t="s">
        <v>688</v>
      </c>
      <c r="Y13" s="985" t="s">
        <v>689</v>
      </c>
      <c r="Z13" s="985" t="s">
        <v>688</v>
      </c>
      <c r="AA13" s="985" t="s">
        <v>689</v>
      </c>
    </row>
    <row r="14" spans="1:27">
      <c r="A14" s="948"/>
      <c r="B14" s="948"/>
      <c r="C14" s="948"/>
      <c r="D14" s="948"/>
      <c r="E14" s="948"/>
      <c r="F14" s="948"/>
      <c r="G14" s="948"/>
      <c r="H14" s="948"/>
      <c r="I14" s="948"/>
      <c r="J14" s="948"/>
      <c r="K14" s="948"/>
      <c r="L14" s="948"/>
      <c r="M14" s="948"/>
      <c r="N14" s="948"/>
      <c r="O14" s="948"/>
      <c r="P14" s="948"/>
      <c r="Q14" s="948"/>
      <c r="R14" s="981"/>
      <c r="S14" s="981"/>
      <c r="T14" s="981"/>
      <c r="U14" s="981"/>
      <c r="V14" s="981"/>
      <c r="W14" s="981"/>
      <c r="X14" s="986" t="s">
        <v>10</v>
      </c>
      <c r="Y14" s="986" t="s">
        <v>10</v>
      </c>
      <c r="Z14" s="986" t="s">
        <v>10</v>
      </c>
      <c r="AA14" s="986" t="s">
        <v>10</v>
      </c>
    </row>
    <row r="15" spans="1:27">
      <c r="A15" s="987" t="s">
        <v>524</v>
      </c>
      <c r="B15" s="987"/>
      <c r="C15" s="987"/>
      <c r="D15" s="987"/>
      <c r="E15" s="987"/>
      <c r="F15" s="987"/>
      <c r="G15" s="987"/>
      <c r="H15" s="987"/>
      <c r="I15" s="987"/>
      <c r="J15" s="987"/>
      <c r="K15" s="987"/>
      <c r="L15" s="987"/>
      <c r="M15" s="987"/>
      <c r="N15" s="987"/>
      <c r="O15" s="987"/>
      <c r="P15" s="987"/>
      <c r="Q15" s="987"/>
      <c r="R15" s="988"/>
      <c r="S15" s="988"/>
      <c r="T15" s="988"/>
      <c r="U15" s="988"/>
      <c r="V15" s="988"/>
      <c r="W15" s="988"/>
      <c r="X15" s="988"/>
      <c r="Y15" s="988"/>
      <c r="Z15" s="988"/>
      <c r="AA15" s="988"/>
    </row>
    <row r="16" spans="1:27">
      <c r="A16" s="989" t="s">
        <v>523</v>
      </c>
      <c r="B16" s="990"/>
      <c r="C16" s="990"/>
      <c r="D16" s="990"/>
      <c r="E16" s="990"/>
      <c r="F16" s="990"/>
      <c r="G16" s="990"/>
      <c r="H16" s="990"/>
      <c r="I16" s="990"/>
      <c r="J16" s="990"/>
      <c r="K16" s="990"/>
      <c r="L16" s="990"/>
      <c r="M16" s="990"/>
      <c r="N16" s="990"/>
      <c r="O16" s="990"/>
      <c r="P16" s="990"/>
      <c r="Q16" s="990"/>
      <c r="R16" s="988"/>
      <c r="S16" s="988"/>
      <c r="T16" s="988"/>
      <c r="U16" s="988"/>
      <c r="V16" s="988"/>
      <c r="W16" s="988"/>
      <c r="X16" s="2118"/>
      <c r="Y16" s="2118"/>
      <c r="Z16" s="2118"/>
      <c r="AA16" s="2118"/>
    </row>
    <row r="17" spans="1:27">
      <c r="A17" s="989" t="s">
        <v>522</v>
      </c>
      <c r="B17" s="990"/>
      <c r="C17" s="990"/>
      <c r="D17" s="990"/>
      <c r="E17" s="990"/>
      <c r="F17" s="990"/>
      <c r="G17" s="990"/>
      <c r="H17" s="990"/>
      <c r="I17" s="990"/>
      <c r="J17" s="990"/>
      <c r="K17" s="990"/>
      <c r="L17" s="990"/>
      <c r="M17" s="990"/>
      <c r="N17" s="990"/>
      <c r="O17" s="990"/>
      <c r="P17" s="990"/>
      <c r="Q17" s="990"/>
      <c r="R17" s="988"/>
      <c r="S17" s="988"/>
      <c r="T17" s="988"/>
      <c r="U17" s="988"/>
      <c r="V17" s="988"/>
      <c r="W17" s="988"/>
      <c r="X17" s="2118"/>
      <c r="Y17" s="2118"/>
      <c r="Z17" s="2118"/>
      <c r="AA17" s="2118"/>
    </row>
    <row r="18" spans="1:27">
      <c r="A18" s="989" t="s">
        <v>521</v>
      </c>
      <c r="B18" s="990"/>
      <c r="C18" s="990"/>
      <c r="D18" s="990"/>
      <c r="E18" s="990"/>
      <c r="F18" s="990"/>
      <c r="G18" s="990"/>
      <c r="H18" s="990"/>
      <c r="I18" s="990"/>
      <c r="J18" s="990"/>
      <c r="K18" s="990"/>
      <c r="L18" s="990"/>
      <c r="M18" s="990"/>
      <c r="N18" s="990"/>
      <c r="O18" s="990"/>
      <c r="P18" s="990"/>
      <c r="Q18" s="990"/>
      <c r="R18" s="988"/>
      <c r="S18" s="988"/>
      <c r="T18" s="988"/>
      <c r="U18" s="988"/>
      <c r="V18" s="988"/>
      <c r="W18" s="988"/>
      <c r="X18" s="2118"/>
      <c r="Y18" s="2118"/>
      <c r="Z18" s="2118"/>
      <c r="AA18" s="2118"/>
    </row>
    <row r="19" spans="1:27">
      <c r="A19" s="992" t="s">
        <v>520</v>
      </c>
      <c r="B19" s="993"/>
      <c r="C19" s="993"/>
      <c r="D19" s="993"/>
      <c r="E19" s="993"/>
      <c r="F19" s="993"/>
      <c r="G19" s="993"/>
      <c r="H19" s="993"/>
      <c r="I19" s="993"/>
      <c r="J19" s="993"/>
      <c r="K19" s="993"/>
      <c r="L19" s="993"/>
      <c r="M19" s="993"/>
      <c r="N19" s="993"/>
      <c r="O19" s="993"/>
      <c r="P19" s="993"/>
      <c r="Q19" s="993"/>
      <c r="R19" s="988"/>
      <c r="S19" s="988"/>
      <c r="T19" s="988"/>
      <c r="U19" s="988"/>
      <c r="V19" s="988"/>
      <c r="W19" s="988"/>
      <c r="X19" s="529">
        <f>SUM(X16:X18)</f>
        <v>0</v>
      </c>
      <c r="Y19" s="529">
        <f>SUM(Y16:Y18)</f>
        <v>0</v>
      </c>
      <c r="Z19" s="529">
        <f>SUM(Z16:Z18)</f>
        <v>0</v>
      </c>
      <c r="AA19" s="529">
        <f>SUM(AA16:AA18)</f>
        <v>0</v>
      </c>
    </row>
    <row r="20" spans="1:27">
      <c r="A20" s="989" t="s">
        <v>519</v>
      </c>
      <c r="B20" s="990"/>
      <c r="C20" s="990"/>
      <c r="D20" s="990"/>
      <c r="E20" s="990"/>
      <c r="F20" s="990"/>
      <c r="G20" s="990"/>
      <c r="H20" s="990"/>
      <c r="I20" s="990"/>
      <c r="J20" s="990"/>
      <c r="K20" s="990"/>
      <c r="L20" s="990"/>
      <c r="M20" s="990"/>
      <c r="N20" s="990"/>
      <c r="O20" s="990"/>
      <c r="P20" s="990"/>
      <c r="Q20" s="990"/>
      <c r="R20" s="988"/>
      <c r="S20" s="988"/>
      <c r="T20" s="988"/>
      <c r="U20" s="988"/>
      <c r="V20" s="988"/>
      <c r="W20" s="988"/>
      <c r="X20" s="991"/>
      <c r="Y20" s="991"/>
      <c r="Z20" s="991"/>
      <c r="AA20" s="991"/>
    </row>
    <row r="21" spans="1:27">
      <c r="A21" s="992" t="s">
        <v>518</v>
      </c>
      <c r="B21" s="993"/>
      <c r="C21" s="993"/>
      <c r="D21" s="993"/>
      <c r="E21" s="993"/>
      <c r="F21" s="993"/>
      <c r="G21" s="993"/>
      <c r="H21" s="993"/>
      <c r="I21" s="993"/>
      <c r="J21" s="993"/>
      <c r="K21" s="993"/>
      <c r="L21" s="993"/>
      <c r="M21" s="993"/>
      <c r="N21" s="993"/>
      <c r="O21" s="993"/>
      <c r="P21" s="993"/>
      <c r="Q21" s="993"/>
      <c r="R21" s="988"/>
      <c r="S21" s="988"/>
      <c r="T21" s="988"/>
      <c r="U21" s="988"/>
      <c r="V21" s="988"/>
      <c r="W21" s="988"/>
      <c r="X21" s="529">
        <f>SUM(X19:X20)</f>
        <v>0</v>
      </c>
      <c r="Y21" s="529">
        <f>SUM(Y19:Y20)</f>
        <v>0</v>
      </c>
      <c r="Z21" s="529">
        <f>SUM(Z19:Z20)</f>
        <v>0</v>
      </c>
      <c r="AA21" s="529">
        <f>SUM(AA19:AA20)</f>
        <v>0</v>
      </c>
    </row>
    <row r="22" spans="1:27">
      <c r="A22" s="989" t="s">
        <v>517</v>
      </c>
      <c r="B22" s="990"/>
      <c r="C22" s="990"/>
      <c r="D22" s="990"/>
      <c r="E22" s="990"/>
      <c r="F22" s="990"/>
      <c r="G22" s="990"/>
      <c r="H22" s="990"/>
      <c r="I22" s="990"/>
      <c r="J22" s="990"/>
      <c r="K22" s="990"/>
      <c r="L22" s="990"/>
      <c r="M22" s="990"/>
      <c r="N22" s="990"/>
      <c r="O22" s="990"/>
      <c r="P22" s="990"/>
      <c r="Q22" s="990"/>
      <c r="R22" s="988"/>
      <c r="S22" s="988"/>
      <c r="T22" s="988"/>
      <c r="U22" s="988"/>
      <c r="V22" s="988"/>
      <c r="W22" s="988"/>
      <c r="X22" s="991"/>
      <c r="Y22" s="991"/>
      <c r="Z22" s="991"/>
      <c r="AA22" s="991"/>
    </row>
    <row r="23" spans="1:27">
      <c r="A23" s="987" t="s">
        <v>516</v>
      </c>
      <c r="B23" s="987"/>
      <c r="C23" s="987"/>
      <c r="D23" s="987"/>
      <c r="E23" s="987"/>
      <c r="F23" s="987"/>
      <c r="G23" s="987"/>
      <c r="H23" s="987"/>
      <c r="I23" s="987"/>
      <c r="J23" s="987"/>
      <c r="K23" s="987"/>
      <c r="L23" s="987"/>
      <c r="M23" s="987"/>
      <c r="N23" s="987"/>
      <c r="O23" s="987"/>
      <c r="P23" s="987"/>
      <c r="Q23" s="987"/>
      <c r="R23" s="987"/>
      <c r="S23" s="987"/>
      <c r="T23" s="987"/>
      <c r="U23" s="987"/>
      <c r="V23" s="987"/>
      <c r="W23" s="987"/>
      <c r="X23" s="529">
        <f>SUM(X21:X22)</f>
        <v>0</v>
      </c>
      <c r="Y23" s="529">
        <f>SUM(Y21:Y22)</f>
        <v>0</v>
      </c>
      <c r="Z23" s="529">
        <f>SUM(Z21:Z22)</f>
        <v>0</v>
      </c>
      <c r="AA23" s="529">
        <f>SUM(AA21:AA22)</f>
        <v>0</v>
      </c>
    </row>
    <row r="24" spans="1:27">
      <c r="A24" s="989" t="s">
        <v>515</v>
      </c>
      <c r="B24" s="990"/>
      <c r="C24" s="990"/>
      <c r="D24" s="990"/>
      <c r="E24" s="990"/>
      <c r="F24" s="990"/>
      <c r="G24" s="990"/>
      <c r="H24" s="990"/>
      <c r="I24" s="990"/>
      <c r="J24" s="990"/>
      <c r="K24" s="990"/>
      <c r="L24" s="990"/>
      <c r="M24" s="990"/>
      <c r="N24" s="990"/>
      <c r="O24" s="990"/>
      <c r="P24" s="990"/>
      <c r="Q24" s="990"/>
      <c r="R24" s="988"/>
      <c r="S24" s="988"/>
      <c r="T24" s="988"/>
      <c r="U24" s="988"/>
      <c r="V24" s="988"/>
      <c r="W24" s="988"/>
      <c r="X24" s="991"/>
      <c r="Y24" s="991"/>
      <c r="Z24" s="991"/>
      <c r="AA24" s="991"/>
    </row>
    <row r="25" spans="1:27">
      <c r="A25" s="989" t="s">
        <v>514</v>
      </c>
      <c r="B25" s="990"/>
      <c r="C25" s="990"/>
      <c r="D25" s="990"/>
      <c r="E25" s="990"/>
      <c r="F25" s="990"/>
      <c r="G25" s="990"/>
      <c r="H25" s="990"/>
      <c r="I25" s="990"/>
      <c r="J25" s="990"/>
      <c r="K25" s="990"/>
      <c r="L25" s="990"/>
      <c r="M25" s="990"/>
      <c r="N25" s="990"/>
      <c r="O25" s="990"/>
      <c r="P25" s="990"/>
      <c r="Q25" s="990"/>
      <c r="R25" s="988"/>
      <c r="S25" s="988"/>
      <c r="T25" s="988"/>
      <c r="U25" s="988"/>
      <c r="V25" s="988"/>
      <c r="W25" s="988"/>
      <c r="X25" s="529">
        <f>X36</f>
        <v>0</v>
      </c>
      <c r="Y25" s="529">
        <f>Y36</f>
        <v>0</v>
      </c>
      <c r="Z25" s="529">
        <f>Z36</f>
        <v>0</v>
      </c>
      <c r="AA25" s="529">
        <f>AA36</f>
        <v>0</v>
      </c>
    </row>
    <row r="26" spans="1:27">
      <c r="A26" s="987" t="s">
        <v>513</v>
      </c>
      <c r="B26" s="987"/>
      <c r="C26" s="987"/>
      <c r="D26" s="987"/>
      <c r="E26" s="987"/>
      <c r="F26" s="987"/>
      <c r="G26" s="987"/>
      <c r="H26" s="987"/>
      <c r="I26" s="987"/>
      <c r="J26" s="987"/>
      <c r="K26" s="987"/>
      <c r="L26" s="987"/>
      <c r="M26" s="987"/>
      <c r="N26" s="987"/>
      <c r="O26" s="987"/>
      <c r="P26" s="987"/>
      <c r="Q26" s="987"/>
      <c r="R26" s="987"/>
      <c r="S26" s="987"/>
      <c r="T26" s="987"/>
      <c r="U26" s="987"/>
      <c r="V26" s="987"/>
      <c r="W26" s="987"/>
      <c r="X26" s="529">
        <f>SUM(X23:X25)</f>
        <v>0</v>
      </c>
      <c r="Y26" s="529">
        <f>SUM(Y23:Y25)</f>
        <v>0</v>
      </c>
      <c r="Z26" s="529">
        <f>SUM(Z23:Z25)</f>
        <v>0</v>
      </c>
      <c r="AA26" s="529">
        <f>SUM(AA23:AA25)</f>
        <v>0</v>
      </c>
    </row>
    <row r="27" spans="1:27">
      <c r="A27" s="988"/>
      <c r="B27" s="988"/>
      <c r="C27" s="988"/>
      <c r="D27" s="988"/>
      <c r="E27" s="988"/>
      <c r="F27" s="988"/>
      <c r="G27" s="988"/>
      <c r="H27" s="988"/>
      <c r="I27" s="988"/>
      <c r="J27" s="988"/>
      <c r="K27" s="988"/>
      <c r="L27" s="988"/>
      <c r="M27" s="988"/>
      <c r="N27" s="988"/>
      <c r="O27" s="988"/>
      <c r="P27" s="988"/>
      <c r="Q27" s="988"/>
      <c r="R27" s="988"/>
      <c r="S27" s="988"/>
      <c r="T27" s="988"/>
      <c r="U27" s="988"/>
      <c r="V27" s="988"/>
      <c r="W27" s="988"/>
      <c r="X27" s="582"/>
      <c r="Y27" s="582"/>
      <c r="Z27" s="582"/>
      <c r="AA27" s="582"/>
    </row>
    <row r="28" spans="1:27">
      <c r="A28" s="988"/>
      <c r="B28" s="988"/>
      <c r="C28" s="988"/>
      <c r="D28" s="988"/>
      <c r="E28" s="988"/>
      <c r="F28" s="988"/>
      <c r="G28" s="988"/>
      <c r="H28" s="988"/>
      <c r="I28" s="988"/>
      <c r="J28" s="988"/>
      <c r="K28" s="988"/>
      <c r="L28" s="988"/>
      <c r="M28" s="988"/>
      <c r="N28" s="988"/>
      <c r="O28" s="988"/>
      <c r="P28" s="988"/>
      <c r="Q28" s="988"/>
      <c r="R28" s="988"/>
      <c r="S28" s="988"/>
      <c r="T28" s="988"/>
      <c r="U28" s="988"/>
      <c r="V28" s="988"/>
      <c r="W28" s="988"/>
      <c r="X28" s="582"/>
      <c r="Y28" s="582"/>
      <c r="Z28" s="582"/>
      <c r="AA28" s="582"/>
    </row>
    <row r="29" spans="1:27">
      <c r="A29" s="994" t="s">
        <v>512</v>
      </c>
      <c r="B29" s="994"/>
      <c r="C29" s="994"/>
      <c r="D29" s="994"/>
      <c r="E29" s="994"/>
      <c r="F29" s="994"/>
      <c r="G29" s="994"/>
      <c r="H29" s="994"/>
      <c r="I29" s="994"/>
      <c r="J29" s="994"/>
      <c r="K29" s="994"/>
      <c r="L29" s="994"/>
      <c r="M29" s="994"/>
      <c r="N29" s="994"/>
      <c r="O29" s="994"/>
      <c r="P29" s="994"/>
      <c r="Q29" s="994"/>
      <c r="R29" s="988"/>
      <c r="S29" s="988"/>
      <c r="T29" s="988"/>
      <c r="U29" s="988"/>
      <c r="V29" s="988"/>
      <c r="W29" s="988"/>
      <c r="X29" s="995"/>
      <c r="Y29" s="995"/>
      <c r="Z29" s="995"/>
      <c r="AA29" s="995"/>
    </row>
    <row r="30" spans="1:27">
      <c r="A30" s="989" t="s">
        <v>145</v>
      </c>
      <c r="B30" s="990"/>
      <c r="C30" s="990"/>
      <c r="D30" s="990"/>
      <c r="E30" s="990"/>
      <c r="F30" s="990"/>
      <c r="G30" s="990"/>
      <c r="H30" s="990"/>
      <c r="I30" s="990"/>
      <c r="J30" s="990"/>
      <c r="K30" s="990"/>
      <c r="L30" s="990"/>
      <c r="M30" s="990"/>
      <c r="N30" s="990"/>
      <c r="O30" s="990"/>
      <c r="P30" s="990"/>
      <c r="Q30" s="990"/>
      <c r="R30" s="988"/>
      <c r="S30" s="988"/>
      <c r="T30" s="988"/>
      <c r="U30" s="988"/>
      <c r="V30" s="988"/>
      <c r="W30" s="988"/>
      <c r="X30" s="991"/>
      <c r="Y30" s="991"/>
      <c r="Z30" s="991"/>
      <c r="AA30" s="991"/>
    </row>
    <row r="31" spans="1:27">
      <c r="A31" s="989" t="s">
        <v>511</v>
      </c>
      <c r="B31" s="990"/>
      <c r="C31" s="990"/>
      <c r="D31" s="990"/>
      <c r="E31" s="990"/>
      <c r="F31" s="990"/>
      <c r="G31" s="990"/>
      <c r="H31" s="990"/>
      <c r="I31" s="990"/>
      <c r="J31" s="990"/>
      <c r="K31" s="990"/>
      <c r="L31" s="990"/>
      <c r="M31" s="990"/>
      <c r="N31" s="990"/>
      <c r="O31" s="990"/>
      <c r="P31" s="990"/>
      <c r="Q31" s="990"/>
      <c r="R31" s="988"/>
      <c r="S31" s="988"/>
      <c r="T31" s="988"/>
      <c r="U31" s="988"/>
      <c r="V31" s="988"/>
      <c r="W31" s="988"/>
      <c r="X31" s="991"/>
      <c r="Y31" s="991"/>
      <c r="Z31" s="991"/>
      <c r="AA31" s="991"/>
    </row>
    <row r="32" spans="1:27">
      <c r="A32" s="989" t="s">
        <v>510</v>
      </c>
      <c r="B32" s="990"/>
      <c r="C32" s="990"/>
      <c r="D32" s="990"/>
      <c r="E32" s="990"/>
      <c r="F32" s="990"/>
      <c r="G32" s="990"/>
      <c r="H32" s="990"/>
      <c r="I32" s="990"/>
      <c r="J32" s="990"/>
      <c r="K32" s="990"/>
      <c r="L32" s="990"/>
      <c r="M32" s="990"/>
      <c r="N32" s="990"/>
      <c r="O32" s="990"/>
      <c r="P32" s="990"/>
      <c r="Q32" s="990"/>
      <c r="R32" s="988"/>
      <c r="S32" s="988"/>
      <c r="T32" s="988"/>
      <c r="U32" s="988"/>
      <c r="V32" s="988"/>
      <c r="W32" s="988"/>
      <c r="X32" s="991"/>
      <c r="Y32" s="991"/>
      <c r="Z32" s="991"/>
      <c r="AA32" s="991"/>
    </row>
    <row r="33" spans="1:27">
      <c r="A33" s="989" t="s">
        <v>509</v>
      </c>
      <c r="B33" s="990"/>
      <c r="C33" s="990"/>
      <c r="D33" s="990"/>
      <c r="E33" s="990"/>
      <c r="F33" s="990"/>
      <c r="G33" s="990"/>
      <c r="H33" s="990"/>
      <c r="I33" s="990"/>
      <c r="J33" s="990"/>
      <c r="K33" s="990"/>
      <c r="L33" s="990"/>
      <c r="M33" s="990"/>
      <c r="N33" s="990"/>
      <c r="O33" s="990"/>
      <c r="P33" s="990"/>
      <c r="Q33" s="990"/>
      <c r="R33" s="988"/>
      <c r="S33" s="988"/>
      <c r="T33" s="988"/>
      <c r="U33" s="988"/>
      <c r="V33" s="988"/>
      <c r="W33" s="988"/>
      <c r="X33" s="991"/>
      <c r="Y33" s="991"/>
      <c r="Z33" s="991"/>
      <c r="AA33" s="991"/>
    </row>
    <row r="34" spans="1:27">
      <c r="A34" s="511" t="s">
        <v>508</v>
      </c>
      <c r="B34" s="515"/>
      <c r="C34" s="515"/>
      <c r="D34" s="515"/>
      <c r="E34" s="515"/>
      <c r="F34" s="515"/>
      <c r="G34" s="515"/>
      <c r="H34" s="515"/>
      <c r="I34" s="515"/>
      <c r="J34" s="515"/>
      <c r="K34" s="515"/>
      <c r="L34" s="515"/>
      <c r="M34" s="515"/>
      <c r="N34" s="515"/>
      <c r="O34" s="515"/>
      <c r="P34" s="515"/>
      <c r="Q34" s="515"/>
      <c r="R34" s="988"/>
      <c r="S34" s="988"/>
      <c r="T34" s="988"/>
      <c r="U34" s="988"/>
      <c r="V34" s="988"/>
      <c r="W34" s="988"/>
      <c r="X34" s="991"/>
      <c r="Y34" s="991"/>
      <c r="Z34" s="991"/>
      <c r="AA34" s="991"/>
    </row>
    <row r="35" spans="1:27">
      <c r="A35" s="511" t="s">
        <v>508</v>
      </c>
      <c r="B35" s="515"/>
      <c r="C35" s="515"/>
      <c r="D35" s="515"/>
      <c r="E35" s="515"/>
      <c r="F35" s="515"/>
      <c r="G35" s="515"/>
      <c r="H35" s="515"/>
      <c r="I35" s="515"/>
      <c r="J35" s="515"/>
      <c r="K35" s="515"/>
      <c r="L35" s="515"/>
      <c r="M35" s="515"/>
      <c r="N35" s="515"/>
      <c r="O35" s="515"/>
      <c r="P35" s="515"/>
      <c r="Q35" s="515"/>
      <c r="R35" s="988"/>
      <c r="S35" s="988"/>
      <c r="T35" s="988"/>
      <c r="U35" s="988"/>
      <c r="V35" s="988"/>
      <c r="W35" s="988"/>
      <c r="X35" s="991"/>
      <c r="Y35" s="991"/>
      <c r="Z35" s="991"/>
      <c r="AA35" s="991"/>
    </row>
    <row r="36" spans="1:27">
      <c r="A36" s="987"/>
      <c r="B36" s="987"/>
      <c r="C36" s="987"/>
      <c r="D36" s="987"/>
      <c r="E36" s="987"/>
      <c r="F36" s="987"/>
      <c r="G36" s="987"/>
      <c r="H36" s="987"/>
      <c r="I36" s="987"/>
      <c r="J36" s="987"/>
      <c r="K36" s="987"/>
      <c r="L36" s="987"/>
      <c r="M36" s="987"/>
      <c r="N36" s="987"/>
      <c r="O36" s="987"/>
      <c r="P36" s="987"/>
      <c r="Q36" s="987"/>
      <c r="R36" s="987"/>
      <c r="S36" s="987"/>
      <c r="T36" s="987"/>
      <c r="U36" s="987"/>
      <c r="V36" s="987"/>
      <c r="W36" s="987"/>
      <c r="X36" s="529">
        <f>SUM(X30:X35)</f>
        <v>0</v>
      </c>
      <c r="Y36" s="529">
        <f>SUM(Y30:Y35)</f>
        <v>0</v>
      </c>
      <c r="Z36" s="529">
        <f>SUM(Z30:Z35)</f>
        <v>0</v>
      </c>
      <c r="AA36" s="529">
        <f>SUM(AA30:AA35)</f>
        <v>0</v>
      </c>
    </row>
    <row r="37" spans="1:27">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582"/>
      <c r="Y37" s="582"/>
      <c r="Z37" s="582"/>
      <c r="AA37" s="582"/>
    </row>
    <row r="38" spans="1:27">
      <c r="A38" s="988"/>
      <c r="B38" s="988"/>
      <c r="C38" s="988"/>
      <c r="D38" s="988"/>
      <c r="E38" s="988"/>
      <c r="F38" s="988"/>
      <c r="G38" s="988"/>
      <c r="H38" s="988"/>
      <c r="I38" s="988"/>
      <c r="J38" s="988"/>
      <c r="K38" s="988"/>
      <c r="L38" s="988"/>
      <c r="M38" s="988"/>
      <c r="N38" s="988"/>
      <c r="O38" s="988"/>
      <c r="P38" s="988"/>
      <c r="Q38" s="988"/>
      <c r="R38" s="988"/>
      <c r="S38" s="988"/>
      <c r="T38" s="988"/>
      <c r="U38" s="988"/>
      <c r="V38" s="988"/>
      <c r="W38" s="988"/>
      <c r="X38" s="582"/>
      <c r="Y38" s="582"/>
      <c r="Z38" s="582"/>
      <c r="AA38" s="582"/>
    </row>
    <row r="39" spans="1:27">
      <c r="A39" s="996" t="s">
        <v>507</v>
      </c>
      <c r="B39" s="900"/>
      <c r="C39" s="900"/>
      <c r="D39" s="900"/>
      <c r="E39" s="900"/>
      <c r="F39" s="900"/>
      <c r="G39" s="900"/>
      <c r="H39" s="900"/>
      <c r="I39" s="900"/>
      <c r="J39" s="900"/>
      <c r="K39" s="900"/>
      <c r="L39" s="900"/>
      <c r="M39" s="900"/>
      <c r="N39" s="900"/>
      <c r="O39" s="900"/>
      <c r="P39" s="900"/>
      <c r="Q39" s="900"/>
      <c r="R39" s="988"/>
      <c r="S39" s="988"/>
      <c r="T39" s="988"/>
      <c r="U39" s="988"/>
      <c r="V39" s="988"/>
      <c r="W39" s="988"/>
      <c r="X39" s="991"/>
      <c r="Y39" s="991"/>
      <c r="Z39" s="991"/>
      <c r="AA39" s="991"/>
    </row>
    <row r="40" spans="1:27">
      <c r="A40" s="988"/>
      <c r="B40" s="988"/>
      <c r="C40" s="988"/>
      <c r="D40" s="988"/>
      <c r="E40" s="988"/>
      <c r="F40" s="988"/>
      <c r="G40" s="988"/>
      <c r="H40" s="988"/>
      <c r="I40" s="988"/>
      <c r="J40" s="988"/>
      <c r="K40" s="988"/>
      <c r="L40" s="988"/>
      <c r="M40" s="988"/>
      <c r="N40" s="988"/>
      <c r="O40" s="988"/>
      <c r="P40" s="988"/>
      <c r="Q40" s="988"/>
      <c r="R40" s="988"/>
      <c r="S40" s="988"/>
      <c r="T40" s="988"/>
      <c r="U40" s="988"/>
      <c r="V40" s="988"/>
      <c r="W40" s="988"/>
      <c r="X40" s="582"/>
      <c r="Y40" s="582"/>
      <c r="Z40" s="582"/>
      <c r="AA40" s="582"/>
    </row>
    <row r="41" spans="1:27">
      <c r="A41" s="988"/>
      <c r="B41" s="988"/>
      <c r="C41" s="988"/>
      <c r="D41" s="988"/>
      <c r="E41" s="988"/>
      <c r="F41" s="988"/>
      <c r="G41" s="988"/>
      <c r="H41" s="988"/>
      <c r="I41" s="988"/>
      <c r="J41" s="988"/>
      <c r="K41" s="988"/>
      <c r="L41" s="988"/>
      <c r="M41" s="988"/>
      <c r="N41" s="988"/>
      <c r="O41" s="988"/>
      <c r="P41" s="988"/>
      <c r="Q41" s="988"/>
      <c r="R41" s="988"/>
      <c r="S41" s="988"/>
      <c r="T41" s="988"/>
      <c r="U41" s="988"/>
      <c r="V41" s="988"/>
      <c r="W41" s="988"/>
      <c r="X41" s="582"/>
      <c r="Y41" s="582"/>
      <c r="Z41" s="582"/>
      <c r="AA41" s="582"/>
    </row>
    <row r="42" spans="1:27">
      <c r="A42" s="987" t="s">
        <v>506</v>
      </c>
      <c r="B42" s="987"/>
      <c r="C42" s="987"/>
      <c r="D42" s="987"/>
      <c r="E42" s="987"/>
      <c r="F42" s="987"/>
      <c r="G42" s="987"/>
      <c r="H42" s="987"/>
      <c r="I42" s="987"/>
      <c r="J42" s="987"/>
      <c r="K42" s="987"/>
      <c r="L42" s="987"/>
      <c r="M42" s="987"/>
      <c r="N42" s="987"/>
      <c r="O42" s="987"/>
      <c r="P42" s="987"/>
      <c r="Q42" s="987"/>
      <c r="R42" s="988"/>
      <c r="S42" s="988"/>
      <c r="T42" s="988"/>
      <c r="U42" s="988"/>
      <c r="V42" s="988"/>
      <c r="W42" s="988"/>
      <c r="X42" s="582"/>
      <c r="Y42" s="582"/>
      <c r="Z42" s="582"/>
      <c r="AA42" s="582"/>
    </row>
    <row r="43" spans="1:27">
      <c r="A43" s="997" t="s">
        <v>438</v>
      </c>
      <c r="B43" s="990"/>
      <c r="C43" s="990"/>
      <c r="D43" s="990"/>
      <c r="E43" s="990"/>
      <c r="F43" s="990"/>
      <c r="G43" s="990"/>
      <c r="H43" s="990"/>
      <c r="I43" s="990"/>
      <c r="J43" s="990"/>
      <c r="K43" s="990"/>
      <c r="L43" s="990"/>
      <c r="M43" s="990"/>
      <c r="N43" s="990"/>
      <c r="O43" s="990"/>
      <c r="P43" s="990"/>
      <c r="Q43" s="990"/>
      <c r="R43" s="988"/>
      <c r="S43" s="988"/>
      <c r="T43" s="988"/>
      <c r="U43" s="988"/>
      <c r="V43" s="988"/>
      <c r="W43" s="988"/>
      <c r="X43" s="991"/>
      <c r="Y43" s="991"/>
      <c r="Z43" s="991"/>
      <c r="AA43" s="991"/>
    </row>
    <row r="44" spans="1:27">
      <c r="A44" s="997" t="s">
        <v>437</v>
      </c>
      <c r="B44" s="990"/>
      <c r="C44" s="990"/>
      <c r="D44" s="990"/>
      <c r="E44" s="990"/>
      <c r="F44" s="990"/>
      <c r="G44" s="990"/>
      <c r="H44" s="990"/>
      <c r="I44" s="990"/>
      <c r="J44" s="990"/>
      <c r="K44" s="990"/>
      <c r="L44" s="990"/>
      <c r="M44" s="990"/>
      <c r="N44" s="990"/>
      <c r="O44" s="990"/>
      <c r="P44" s="990"/>
      <c r="Q44" s="990"/>
      <c r="R44" s="988"/>
      <c r="S44" s="988"/>
      <c r="T44" s="988"/>
      <c r="U44" s="988"/>
      <c r="V44" s="988"/>
      <c r="W44" s="988"/>
      <c r="X44" s="991"/>
      <c r="Y44" s="991"/>
      <c r="Z44" s="991"/>
      <c r="AA44" s="991"/>
    </row>
    <row r="45" spans="1:27">
      <c r="A45" s="997" t="s">
        <v>505</v>
      </c>
      <c r="B45" s="990"/>
      <c r="C45" s="990"/>
      <c r="D45" s="990"/>
      <c r="E45" s="990"/>
      <c r="F45" s="990"/>
      <c r="G45" s="990"/>
      <c r="H45" s="990"/>
      <c r="I45" s="990"/>
      <c r="J45" s="990"/>
      <c r="K45" s="990"/>
      <c r="L45" s="990"/>
      <c r="M45" s="990"/>
      <c r="N45" s="990"/>
      <c r="O45" s="990"/>
      <c r="P45" s="990"/>
      <c r="Q45" s="990"/>
      <c r="R45" s="988"/>
      <c r="S45" s="988"/>
      <c r="T45" s="988"/>
      <c r="U45" s="988"/>
      <c r="V45" s="988"/>
      <c r="W45" s="988"/>
      <c r="X45" s="991"/>
      <c r="Y45" s="991"/>
      <c r="Z45" s="991"/>
      <c r="AA45" s="991"/>
    </row>
    <row r="46" spans="1:27">
      <c r="A46" s="997" t="s">
        <v>504</v>
      </c>
      <c r="B46" s="990"/>
      <c r="C46" s="990"/>
      <c r="D46" s="990"/>
      <c r="E46" s="990"/>
      <c r="F46" s="990"/>
      <c r="G46" s="990"/>
      <c r="H46" s="990"/>
      <c r="I46" s="990"/>
      <c r="J46" s="990"/>
      <c r="K46" s="990"/>
      <c r="L46" s="990"/>
      <c r="M46" s="990"/>
      <c r="N46" s="990"/>
      <c r="O46" s="990"/>
      <c r="P46" s="990"/>
      <c r="Q46" s="990"/>
      <c r="R46" s="988"/>
      <c r="S46" s="988"/>
      <c r="T46" s="988"/>
      <c r="U46" s="988"/>
      <c r="V46" s="988"/>
      <c r="W46" s="988"/>
      <c r="X46" s="991"/>
      <c r="Y46" s="991"/>
      <c r="Z46" s="991"/>
      <c r="AA46" s="991"/>
    </row>
    <row r="47" spans="1:27">
      <c r="A47" s="997" t="s">
        <v>7</v>
      </c>
      <c r="B47" s="990"/>
      <c r="C47" s="990"/>
      <c r="D47" s="990"/>
      <c r="E47" s="990"/>
      <c r="F47" s="990"/>
      <c r="G47" s="990"/>
      <c r="H47" s="990"/>
      <c r="I47" s="990"/>
      <c r="J47" s="990"/>
      <c r="K47" s="990"/>
      <c r="L47" s="990"/>
      <c r="M47" s="990"/>
      <c r="N47" s="990"/>
      <c r="O47" s="990"/>
      <c r="P47" s="990"/>
      <c r="Q47" s="990"/>
      <c r="R47" s="988"/>
      <c r="S47" s="988"/>
      <c r="T47" s="988"/>
      <c r="U47" s="988"/>
      <c r="V47" s="988"/>
      <c r="W47" s="988"/>
      <c r="X47" s="529">
        <f>SUM(X43:X46)</f>
        <v>0</v>
      </c>
      <c r="Y47" s="529">
        <f>SUM(Y43:Y46)</f>
        <v>0</v>
      </c>
      <c r="Z47" s="529">
        <f>SUM(Z43:Z46)</f>
        <v>0</v>
      </c>
      <c r="AA47" s="529">
        <f>SUM(AA43:AA46)</f>
        <v>0</v>
      </c>
    </row>
  </sheetData>
  <mergeCells count="2">
    <mergeCell ref="X12:Y12"/>
    <mergeCell ref="Z12:AA12"/>
  </mergeCells>
  <dataValidations count="2">
    <dataValidation type="list" allowBlank="1" showInputMessage="1" showErrorMessage="1" sqref="DE1 NA1 WW1 AGS1 AQO1 BAK1 BKG1 BUC1 CDY1 CNU1 CXQ1 DHM1 DRI1 EBE1 ELA1 EUW1 FES1 FOO1 FYK1 GIG1 GSC1 HBY1 HLU1 HVQ1 IFM1 IPI1 IZE1 JJA1 JSW1 KCS1 KMO1 KWK1 LGG1 LQC1 LZY1 MJU1 MTQ1 NDM1 NNI1 NXE1 OHA1 OQW1 PAS1 PKO1 PUK1 QEG1 QOC1 QXY1 RHU1 RRQ1 SBM1 SLI1 SVE1 TFA1 TOW1 TYS1 UIO1 USK1 VCG1 VMC1 VVY1 WFU1 WPQ1">
      <formula1>DE927:DE932</formula1>
    </dataValidation>
    <dataValidation type="list" allowBlank="1" showInputMessage="1" showErrorMessage="1" sqref="R7:X7">
      <formula1>#REF!</formula1>
    </dataValidation>
  </dataValidations>
  <pageMargins left="0.19685039370078741" right="0.23622047244094491" top="0.43307086614173229" bottom="0.55118110236220474" header="0.23622047244094491" footer="0.23622047244094491"/>
  <pageSetup paperSize="8" orientation="portrait" r:id="rId1"/>
  <headerFooter>
    <oddFooter>&amp;L&amp;D&amp;T&amp;C&amp;F&amp;R&amp;A</oddFooter>
  </headerFooter>
  <legacyDrawing r:id="rId2"/>
</worksheet>
</file>

<file path=xl/worksheets/sheet17.xml><?xml version="1.0" encoding="utf-8"?>
<worksheet xmlns="http://schemas.openxmlformats.org/spreadsheetml/2006/main" xmlns:r="http://schemas.openxmlformats.org/officeDocument/2006/relationships">
  <sheetPr codeName="Sheet16">
    <tabColor theme="5" tint="0.59999389629810485"/>
    <pageSetUpPr fitToPage="1"/>
  </sheetPr>
  <dimension ref="A1:F126"/>
  <sheetViews>
    <sheetView workbookViewId="0">
      <selection activeCell="E29" sqref="E29"/>
    </sheetView>
  </sheetViews>
  <sheetFormatPr defaultRowHeight="14.25"/>
  <cols>
    <col min="1" max="1" width="83.375" style="63" customWidth="1"/>
    <col min="2" max="2" width="7.75" style="63" customWidth="1"/>
    <col min="3" max="3" width="2.375" style="63" hidden="1" customWidth="1"/>
    <col min="4" max="4" width="10" style="63" customWidth="1"/>
    <col min="5" max="6" width="11.125" style="63" customWidth="1"/>
    <col min="7" max="16384" width="9" style="63"/>
  </cols>
  <sheetData>
    <row r="1" spans="1:6" s="1983" customFormat="1" ht="26.25">
      <c r="A1" s="1709" t="str">
        <f ca="1">VLOOKUP(LEFT(RIGHT(CELL("filename",A1),LEN(CELL("filename",A1))-FIND("]",CELL("filename",A1))),1)*1,Index!$B$8:$C$90,2,FALSE)</f>
        <v>Finance</v>
      </c>
      <c r="B1" s="1709"/>
      <c r="C1" s="1709"/>
      <c r="D1" s="1709"/>
      <c r="E1" s="1709"/>
      <c r="F1" s="1709"/>
    </row>
    <row r="2" spans="1:6" s="1983" customFormat="1" ht="26.25">
      <c r="A2" s="1709" t="str">
        <f>'Universal data'!C8</f>
        <v>National Grid Gas Transmission</v>
      </c>
      <c r="B2" s="1709"/>
      <c r="C2" s="1709"/>
      <c r="D2" s="1709"/>
      <c r="E2" s="1709"/>
      <c r="F2" s="1709"/>
    </row>
    <row r="3" spans="1:6" s="1984" customFormat="1" ht="21" thickBot="1">
      <c r="A3" s="1797" t="str">
        <f>'Universal data'!C21</f>
        <v>2012/13</v>
      </c>
      <c r="B3" s="1797"/>
      <c r="C3" s="1797"/>
      <c r="D3" s="1797"/>
      <c r="E3" s="1797"/>
      <c r="F3" s="1797"/>
    </row>
    <row r="4" spans="1:6" s="1990" customFormat="1" ht="12.75">
      <c r="A4" s="1985"/>
      <c r="B4" s="1986"/>
      <c r="C4" s="1987"/>
      <c r="D4" s="1988"/>
      <c r="E4" s="1989"/>
      <c r="F4" s="1989"/>
    </row>
    <row r="5" spans="1:6" s="1995" customFormat="1" ht="20.25">
      <c r="A5" s="1991" t="str">
        <f ca="1">VLOOKUP(RIGHT(CELL("filename",A1),LEN(CELL("filename",A1))-FIND("]",CELL("filename",A1))),Index!$D$8:$E$102,2,FALSE)</f>
        <v>1.13 Pension defined benefit (DB) deficit</v>
      </c>
      <c r="B5" s="1992"/>
      <c r="C5" s="1993"/>
      <c r="D5" s="1994"/>
      <c r="E5" s="1994"/>
      <c r="F5" s="1994"/>
    </row>
    <row r="6" spans="1:6" ht="15">
      <c r="A6" s="560"/>
      <c r="B6" s="84"/>
      <c r="C6" s="83"/>
      <c r="D6" s="82"/>
      <c r="E6" s="82"/>
      <c r="F6" s="82"/>
    </row>
    <row r="7" spans="1:6">
      <c r="A7" s="984" t="s">
        <v>2333</v>
      </c>
      <c r="B7" s="875"/>
      <c r="C7" s="875"/>
      <c r="D7" s="492"/>
      <c r="E7" s="492"/>
      <c r="F7" s="492"/>
    </row>
    <row r="8" spans="1:6">
      <c r="A8" s="984" t="s">
        <v>2334</v>
      </c>
      <c r="B8" s="875"/>
      <c r="C8" s="875"/>
      <c r="D8" s="492"/>
      <c r="E8" s="492"/>
      <c r="F8" s="492"/>
    </row>
    <row r="9" spans="1:6">
      <c r="A9" s="984" t="s">
        <v>2335</v>
      </c>
      <c r="B9" s="875"/>
      <c r="C9" s="875"/>
      <c r="D9" s="492"/>
      <c r="E9" s="492"/>
      <c r="F9" s="492"/>
    </row>
    <row r="10" spans="1:6" ht="15">
      <c r="A10" s="560"/>
      <c r="B10" s="84"/>
      <c r="C10" s="83"/>
      <c r="D10" s="82"/>
      <c r="E10" s="82"/>
      <c r="F10" s="82"/>
    </row>
    <row r="11" spans="1:6" ht="18">
      <c r="A11" s="1403" t="s">
        <v>2336</v>
      </c>
      <c r="B11" s="84"/>
      <c r="C11" s="83"/>
      <c r="D11" s="82"/>
      <c r="E11" s="82"/>
      <c r="F11" s="82"/>
    </row>
    <row r="12" spans="1:6" ht="15">
      <c r="A12" s="560"/>
      <c r="B12" s="84"/>
      <c r="C12" s="83"/>
      <c r="D12" s="82"/>
      <c r="E12" s="82"/>
      <c r="F12" s="82"/>
    </row>
    <row r="13" spans="1:6" s="81" customFormat="1">
      <c r="A13" s="998" t="s">
        <v>2337</v>
      </c>
      <c r="B13" s="1011"/>
      <c r="C13" s="1012"/>
      <c r="D13" s="1013"/>
      <c r="E13" s="1014"/>
      <c r="F13" s="1014"/>
    </row>
    <row r="14" spans="1:6" s="81" customFormat="1">
      <c r="A14" s="998"/>
      <c r="B14" s="1011"/>
      <c r="C14" s="1012"/>
      <c r="D14" s="1013"/>
      <c r="E14" s="2651">
        <f>'Universal data'!C10</f>
        <v>2013</v>
      </c>
      <c r="F14" s="2652"/>
    </row>
    <row r="15" spans="1:6">
      <c r="A15" s="1015" t="s">
        <v>576</v>
      </c>
      <c r="B15" s="64"/>
      <c r="C15" s="64"/>
      <c r="D15" s="64"/>
      <c r="E15" s="1002" t="s">
        <v>461</v>
      </c>
      <c r="F15" s="1002" t="s">
        <v>458</v>
      </c>
    </row>
    <row r="16" spans="1:6">
      <c r="A16" s="1404" t="s">
        <v>575</v>
      </c>
      <c r="B16" s="999"/>
      <c r="C16" s="1000"/>
      <c r="D16" s="1017" t="s">
        <v>10</v>
      </c>
      <c r="E16" s="1018"/>
      <c r="F16" s="1018"/>
    </row>
    <row r="17" spans="1:6">
      <c r="A17" s="1016" t="s">
        <v>574</v>
      </c>
      <c r="B17" s="999"/>
      <c r="C17" s="1000"/>
      <c r="D17" s="1017" t="s">
        <v>10</v>
      </c>
      <c r="E17" s="1018"/>
      <c r="F17" s="1018"/>
    </row>
    <row r="18" spans="1:6">
      <c r="A18" s="1019"/>
      <c r="B18" s="999"/>
      <c r="C18" s="1000"/>
      <c r="D18" s="1020"/>
      <c r="E18" s="1021"/>
      <c r="F18" s="1021"/>
    </row>
    <row r="19" spans="1:6">
      <c r="A19" s="1015" t="s">
        <v>573</v>
      </c>
      <c r="B19" s="999"/>
      <c r="C19" s="1000"/>
      <c r="D19" s="1020"/>
      <c r="E19" s="1021"/>
      <c r="F19" s="1021"/>
    </row>
    <row r="20" spans="1:6">
      <c r="A20" s="1022" t="s">
        <v>572</v>
      </c>
      <c r="B20" s="999"/>
      <c r="C20" s="74"/>
      <c r="D20" s="1017" t="s">
        <v>434</v>
      </c>
      <c r="E20" s="1023"/>
      <c r="F20" s="1023"/>
    </row>
    <row r="21" spans="1:6">
      <c r="A21" s="1022" t="s">
        <v>571</v>
      </c>
      <c r="B21" s="999"/>
      <c r="C21" s="74"/>
      <c r="D21" s="1017" t="s">
        <v>10</v>
      </c>
      <c r="E21" s="1018"/>
      <c r="F21" s="1018"/>
    </row>
    <row r="22" spans="1:6">
      <c r="A22" s="1022" t="s">
        <v>570</v>
      </c>
      <c r="B22" s="999"/>
      <c r="C22" s="74"/>
      <c r="D22" s="1017"/>
      <c r="E22" s="1024">
        <f t="shared" ref="E22:F22" si="0">IFERROR(E21/E16,0)</f>
        <v>0</v>
      </c>
      <c r="F22" s="1024">
        <f t="shared" si="0"/>
        <v>0</v>
      </c>
    </row>
    <row r="23" spans="1:6">
      <c r="A23" s="64"/>
      <c r="B23" s="64"/>
      <c r="C23" s="64"/>
      <c r="D23" s="64"/>
      <c r="E23" s="64"/>
      <c r="F23" s="64"/>
    </row>
    <row r="24" spans="1:6">
      <c r="A24" s="1015" t="s">
        <v>569</v>
      </c>
      <c r="B24" s="64"/>
      <c r="C24" s="64"/>
      <c r="D24" s="64"/>
      <c r="E24" s="64"/>
      <c r="F24" s="64"/>
    </row>
    <row r="25" spans="1:6">
      <c r="A25" s="1405" t="s">
        <v>568</v>
      </c>
      <c r="B25" s="999"/>
      <c r="C25" s="74"/>
      <c r="D25" s="1017" t="s">
        <v>434</v>
      </c>
      <c r="E25" s="1023"/>
      <c r="F25" s="1023"/>
    </row>
    <row r="26" spans="1:6">
      <c r="A26" s="1022" t="s">
        <v>567</v>
      </c>
      <c r="B26" s="74"/>
      <c r="C26" s="74"/>
      <c r="D26" s="1017" t="s">
        <v>434</v>
      </c>
      <c r="E26" s="1023"/>
      <c r="F26" s="1023"/>
    </row>
    <row r="27" spans="1:6">
      <c r="A27" s="1022" t="s">
        <v>566</v>
      </c>
      <c r="B27" s="74"/>
      <c r="C27" s="74"/>
      <c r="D27" s="1017" t="s">
        <v>434</v>
      </c>
      <c r="E27" s="1023"/>
      <c r="F27" s="1023"/>
    </row>
    <row r="28" spans="1:6">
      <c r="A28" s="1022" t="s">
        <v>565</v>
      </c>
      <c r="B28" s="74"/>
      <c r="C28" s="74"/>
      <c r="D28" s="1017" t="s">
        <v>434</v>
      </c>
      <c r="E28" s="1023"/>
      <c r="F28" s="1023"/>
    </row>
    <row r="29" spans="1:6">
      <c r="A29" s="1406" t="s">
        <v>577</v>
      </c>
      <c r="B29" s="74"/>
      <c r="C29" s="74"/>
      <c r="D29" s="1001"/>
      <c r="E29" s="1025" t="str">
        <f>IF(ABS(E25-SUM(E26:E28))&gt;0.1%,"ERROR","OK")</f>
        <v>OK</v>
      </c>
      <c r="F29" s="1025" t="str">
        <f t="shared" ref="F29" si="1">IF(ABS(F25-SUM(F26:F28))&gt;0.1%,"ERROR","OK")</f>
        <v>OK</v>
      </c>
    </row>
    <row r="30" spans="1:6">
      <c r="A30" s="1022" t="s">
        <v>564</v>
      </c>
      <c r="B30" s="74"/>
      <c r="C30" s="1019"/>
      <c r="D30" s="1026" t="s">
        <v>10</v>
      </c>
      <c r="E30" s="1018"/>
      <c r="F30" s="1018"/>
    </row>
    <row r="31" spans="1:6">
      <c r="A31" s="1022" t="s">
        <v>563</v>
      </c>
      <c r="B31" s="74"/>
      <c r="C31" s="1019"/>
      <c r="D31" s="1026"/>
      <c r="E31" s="1024">
        <f>IFERROR(E30/E16,0)</f>
        <v>0</v>
      </c>
      <c r="F31" s="1024">
        <f t="shared" ref="F31" si="2">IFERROR(F30/F16,0)</f>
        <v>0</v>
      </c>
    </row>
    <row r="32" spans="1:6">
      <c r="A32" s="64"/>
      <c r="B32" s="64"/>
      <c r="D32" s="64"/>
      <c r="E32" s="64"/>
      <c r="F32" s="1014"/>
    </row>
    <row r="33" spans="1:6">
      <c r="A33" s="64"/>
      <c r="B33" s="64"/>
      <c r="D33" s="64"/>
      <c r="E33" s="64"/>
      <c r="F33" s="1014"/>
    </row>
    <row r="34" spans="1:6">
      <c r="A34" s="998" t="s">
        <v>2338</v>
      </c>
      <c r="B34" s="64"/>
      <c r="D34" s="64"/>
      <c r="E34" s="64"/>
      <c r="F34" s="1014"/>
    </row>
    <row r="35" spans="1:6">
      <c r="A35" s="64"/>
      <c r="B35" s="64"/>
      <c r="D35" s="64"/>
      <c r="E35" s="64"/>
      <c r="F35" s="1014"/>
    </row>
    <row r="36" spans="1:6">
      <c r="A36" s="71" t="s">
        <v>530</v>
      </c>
      <c r="B36" s="1019"/>
      <c r="C36" s="72"/>
      <c r="D36" s="1026"/>
      <c r="E36" s="1031"/>
      <c r="F36" s="1014"/>
    </row>
    <row r="37" spans="1:6">
      <c r="A37" s="1032" t="s">
        <v>528</v>
      </c>
      <c r="B37" s="1019"/>
      <c r="C37" s="75"/>
      <c r="D37" s="1026" t="s">
        <v>10</v>
      </c>
      <c r="E37" s="1006"/>
      <c r="F37" s="1014"/>
    </row>
    <row r="38" spans="1:6">
      <c r="A38" s="69" t="s">
        <v>527</v>
      </c>
      <c r="B38" s="1019"/>
      <c r="C38" s="75"/>
      <c r="D38" s="1026"/>
      <c r="E38" s="1031"/>
      <c r="F38" s="1014"/>
    </row>
    <row r="39" spans="1:6">
      <c r="A39" s="1006" t="s">
        <v>526</v>
      </c>
      <c r="B39" s="1019"/>
      <c r="C39" s="75"/>
      <c r="D39" s="1026" t="s">
        <v>10</v>
      </c>
      <c r="E39" s="1006"/>
      <c r="F39" s="1014"/>
    </row>
    <row r="40" spans="1:6">
      <c r="A40" s="1006" t="s">
        <v>526</v>
      </c>
      <c r="B40" s="1019"/>
      <c r="C40" s="76"/>
      <c r="D40" s="1026" t="s">
        <v>10</v>
      </c>
      <c r="E40" s="1006"/>
      <c r="F40" s="1014"/>
    </row>
    <row r="41" spans="1:6">
      <c r="A41" s="1006" t="s">
        <v>526</v>
      </c>
      <c r="B41" s="1019"/>
      <c r="C41" s="76"/>
      <c r="D41" s="1026" t="s">
        <v>10</v>
      </c>
      <c r="E41" s="1006"/>
      <c r="F41" s="1014"/>
    </row>
    <row r="42" spans="1:6">
      <c r="A42" s="1006" t="s">
        <v>526</v>
      </c>
      <c r="B42" s="1019"/>
      <c r="C42" s="76"/>
      <c r="D42" s="1026" t="s">
        <v>10</v>
      </c>
      <c r="E42" s="1407"/>
      <c r="F42" s="1014"/>
    </row>
    <row r="43" spans="1:6">
      <c r="A43" s="1006" t="s">
        <v>526</v>
      </c>
      <c r="B43" s="1019"/>
      <c r="C43" s="76"/>
      <c r="D43" s="1026" t="s">
        <v>10</v>
      </c>
      <c r="E43" s="1407"/>
      <c r="F43" s="1014"/>
    </row>
    <row r="44" spans="1:6">
      <c r="A44" s="1006" t="s">
        <v>526</v>
      </c>
      <c r="B44" s="1019"/>
      <c r="C44" s="76"/>
      <c r="D44" s="1026" t="s">
        <v>10</v>
      </c>
      <c r="E44" s="1407"/>
      <c r="F44" s="1014"/>
    </row>
    <row r="45" spans="1:6">
      <c r="A45" s="1028" t="s">
        <v>107</v>
      </c>
      <c r="B45" s="1019"/>
      <c r="C45" s="75"/>
      <c r="D45" s="1026" t="s">
        <v>10</v>
      </c>
      <c r="E45" s="1407"/>
      <c r="F45" s="1014"/>
    </row>
    <row r="46" spans="1:6">
      <c r="A46" s="1022" t="s">
        <v>529</v>
      </c>
      <c r="B46" s="1019"/>
      <c r="C46" s="73"/>
      <c r="D46" s="1026" t="s">
        <v>10</v>
      </c>
      <c r="E46" s="1009">
        <f>SUM(E37:E45)</f>
        <v>0</v>
      </c>
      <c r="F46" s="1014"/>
    </row>
    <row r="47" spans="1:6">
      <c r="A47" s="74"/>
      <c r="B47" s="1019"/>
      <c r="C47" s="73"/>
      <c r="D47" s="1019"/>
      <c r="E47" s="1019"/>
      <c r="F47" s="1014"/>
    </row>
    <row r="48" spans="1:6">
      <c r="A48" s="74"/>
      <c r="B48" s="1019"/>
      <c r="C48" s="73"/>
      <c r="D48" s="1019"/>
      <c r="E48" s="1019"/>
      <c r="F48" s="1014"/>
    </row>
    <row r="49" spans="1:6" s="64" customFormat="1">
      <c r="A49" s="998" t="s">
        <v>2339</v>
      </c>
      <c r="B49" s="70"/>
      <c r="C49" s="70"/>
      <c r="D49" s="70"/>
      <c r="E49" s="70"/>
      <c r="F49" s="1014"/>
    </row>
    <row r="50" spans="1:6" s="64" customFormat="1">
      <c r="A50" s="71"/>
      <c r="B50" s="70"/>
      <c r="C50" s="70"/>
      <c r="D50" s="70"/>
      <c r="E50" s="70"/>
      <c r="F50" s="1014"/>
    </row>
    <row r="51" spans="1:6" s="65" customFormat="1">
      <c r="A51" s="1032" t="s">
        <v>528</v>
      </c>
      <c r="B51" s="85"/>
      <c r="C51" s="67"/>
      <c r="D51" s="1026" t="s">
        <v>10</v>
      </c>
      <c r="E51" s="1006"/>
      <c r="F51" s="1014"/>
    </row>
    <row r="52" spans="1:6" s="65" customFormat="1">
      <c r="A52" s="69" t="s">
        <v>527</v>
      </c>
      <c r="B52" s="85"/>
      <c r="C52" s="67"/>
      <c r="D52" s="1026"/>
      <c r="E52" s="1033"/>
      <c r="F52" s="1014"/>
    </row>
    <row r="53" spans="1:6">
      <c r="A53" s="1006" t="s">
        <v>526</v>
      </c>
      <c r="B53" s="1019"/>
      <c r="C53" s="75"/>
      <c r="D53" s="1026" t="s">
        <v>10</v>
      </c>
      <c r="E53" s="1006"/>
      <c r="F53" s="1014"/>
    </row>
    <row r="54" spans="1:6">
      <c r="A54" s="1006" t="s">
        <v>526</v>
      </c>
      <c r="B54" s="1019"/>
      <c r="C54" s="76"/>
      <c r="D54" s="1026" t="s">
        <v>10</v>
      </c>
      <c r="E54" s="1006"/>
      <c r="F54" s="1014"/>
    </row>
    <row r="55" spans="1:6">
      <c r="A55" s="1006" t="s">
        <v>526</v>
      </c>
      <c r="B55" s="1019"/>
      <c r="C55" s="76"/>
      <c r="D55" s="1026" t="s">
        <v>10</v>
      </c>
      <c r="E55" s="1006"/>
      <c r="F55" s="1014"/>
    </row>
    <row r="56" spans="1:6">
      <c r="A56" s="1006" t="s">
        <v>526</v>
      </c>
      <c r="B56" s="1019"/>
      <c r="C56" s="76"/>
      <c r="D56" s="1026" t="s">
        <v>10</v>
      </c>
      <c r="E56" s="1407"/>
      <c r="F56" s="1014"/>
    </row>
    <row r="57" spans="1:6" s="65" customFormat="1">
      <c r="A57" s="1006" t="s">
        <v>526</v>
      </c>
      <c r="B57" s="85"/>
      <c r="C57" s="68"/>
      <c r="D57" s="1026" t="s">
        <v>10</v>
      </c>
      <c r="E57" s="1006"/>
      <c r="F57" s="1014"/>
    </row>
    <row r="58" spans="1:6" s="65" customFormat="1">
      <c r="A58" s="1006" t="s">
        <v>526</v>
      </c>
      <c r="B58" s="85"/>
      <c r="C58" s="68"/>
      <c r="D58" s="1026" t="s">
        <v>10</v>
      </c>
      <c r="E58" s="1006"/>
      <c r="F58" s="1014"/>
    </row>
    <row r="59" spans="1:6" s="65" customFormat="1">
      <c r="A59" s="1028" t="s">
        <v>107</v>
      </c>
      <c r="B59" s="85"/>
      <c r="C59" s="67"/>
      <c r="D59" s="1026" t="s">
        <v>10</v>
      </c>
      <c r="E59" s="1006"/>
      <c r="F59" s="1014"/>
    </row>
    <row r="60" spans="1:6" s="65" customFormat="1" ht="12.75">
      <c r="A60" s="1022" t="s">
        <v>525</v>
      </c>
      <c r="B60" s="85"/>
      <c r="C60" s="66"/>
      <c r="D60" s="1026" t="s">
        <v>10</v>
      </c>
      <c r="E60" s="1009">
        <f>SUM(E51:E59)</f>
        <v>0</v>
      </c>
      <c r="F60" s="1014"/>
    </row>
    <row r="61" spans="1:6" s="81" customFormat="1">
      <c r="A61" s="1015"/>
      <c r="B61" s="1011"/>
      <c r="C61" s="1012"/>
      <c r="D61" s="1013"/>
      <c r="E61" s="1014"/>
      <c r="F61" s="1014"/>
    </row>
    <row r="62" spans="1:6" s="81" customFormat="1">
      <c r="A62" s="1015"/>
      <c r="B62" s="1011"/>
      <c r="C62" s="1012"/>
      <c r="D62" s="1013"/>
      <c r="E62" s="1014"/>
      <c r="F62" s="1014"/>
    </row>
    <row r="63" spans="1:6" ht="18">
      <c r="A63" s="1403" t="s">
        <v>2340</v>
      </c>
      <c r="B63" s="84"/>
      <c r="C63" s="83"/>
      <c r="D63" s="82"/>
      <c r="E63" s="82"/>
      <c r="F63" s="82"/>
    </row>
    <row r="64" spans="1:6" s="81" customFormat="1">
      <c r="A64" s="1015"/>
      <c r="B64" s="1011"/>
      <c r="C64" s="1012"/>
      <c r="D64" s="1013"/>
      <c r="E64" s="1014"/>
      <c r="F64" s="1014"/>
    </row>
    <row r="65" spans="1:6">
      <c r="A65" s="998" t="s">
        <v>2341</v>
      </c>
      <c r="B65" s="999"/>
      <c r="C65" s="1000"/>
      <c r="D65" s="1001"/>
      <c r="E65" s="64"/>
      <c r="F65" s="64"/>
    </row>
    <row r="66" spans="1:6">
      <c r="A66" s="998"/>
      <c r="B66" s="999"/>
      <c r="C66" s="1000"/>
      <c r="D66" s="1001"/>
      <c r="E66" s="1002" t="s">
        <v>1277</v>
      </c>
      <c r="F66" s="1014"/>
    </row>
    <row r="67" spans="1:6">
      <c r="A67" s="1003" t="s">
        <v>580</v>
      </c>
      <c r="B67" s="85"/>
      <c r="C67" s="1004"/>
      <c r="D67" s="1005" t="s">
        <v>560</v>
      </c>
      <c r="E67" s="1006"/>
      <c r="F67" s="1014"/>
    </row>
    <row r="68" spans="1:6">
      <c r="A68" s="1007" t="s">
        <v>578</v>
      </c>
      <c r="B68" s="1004"/>
      <c r="C68" s="1004"/>
      <c r="D68" s="1005" t="s">
        <v>560</v>
      </c>
      <c r="E68" s="1006"/>
      <c r="F68" s="1014"/>
    </row>
    <row r="69" spans="1:6">
      <c r="A69" s="1007" t="s">
        <v>579</v>
      </c>
      <c r="B69" s="1004"/>
      <c r="C69" s="1004"/>
      <c r="D69" s="1005" t="s">
        <v>560</v>
      </c>
      <c r="E69" s="1006"/>
      <c r="F69" s="1014"/>
    </row>
    <row r="70" spans="1:6">
      <c r="A70" s="1007" t="s">
        <v>562</v>
      </c>
      <c r="B70" s="1004"/>
      <c r="C70" s="1004"/>
      <c r="D70" s="1005" t="s">
        <v>560</v>
      </c>
      <c r="E70" s="1006"/>
      <c r="F70" s="1014"/>
    </row>
    <row r="71" spans="1:6">
      <c r="A71" s="1008" t="s">
        <v>561</v>
      </c>
      <c r="B71" s="1004"/>
      <c r="C71" s="1004"/>
      <c r="D71" s="1005" t="s">
        <v>560</v>
      </c>
      <c r="E71" s="1009">
        <f>SUM(E67:E70)</f>
        <v>0</v>
      </c>
      <c r="F71" s="1014"/>
    </row>
    <row r="72" spans="1:6" s="81" customFormat="1">
      <c r="A72" s="1010"/>
      <c r="B72" s="1011"/>
      <c r="C72" s="1012"/>
      <c r="D72" s="1013"/>
      <c r="E72" s="1014"/>
      <c r="F72" s="1014"/>
    </row>
    <row r="73" spans="1:6" s="81" customFormat="1">
      <c r="A73" s="1007" t="s">
        <v>1974</v>
      </c>
      <c r="B73" s="1011"/>
      <c r="C73" s="1012"/>
      <c r="D73" s="1005" t="s">
        <v>560</v>
      </c>
      <c r="E73" s="1006"/>
      <c r="F73" s="1014"/>
    </row>
    <row r="74" spans="1:6" s="81" customFormat="1">
      <c r="A74" s="1007" t="s">
        <v>1975</v>
      </c>
      <c r="B74" s="1011"/>
      <c r="C74" s="1012"/>
      <c r="D74" s="1005" t="s">
        <v>560</v>
      </c>
      <c r="E74" s="1006"/>
      <c r="F74" s="1014"/>
    </row>
    <row r="75" spans="1:6" s="81" customFormat="1">
      <c r="A75" s="1007" t="s">
        <v>1976</v>
      </c>
      <c r="B75" s="1011"/>
      <c r="C75" s="1012"/>
      <c r="D75" s="1005" t="s">
        <v>560</v>
      </c>
      <c r="E75" s="1006"/>
      <c r="F75" s="1014"/>
    </row>
    <row r="76" spans="1:6" s="81" customFormat="1">
      <c r="A76" s="1010"/>
      <c r="B76" s="1011"/>
      <c r="C76" s="1012"/>
      <c r="D76" s="1013"/>
      <c r="E76" s="1014"/>
      <c r="F76" s="1014"/>
    </row>
    <row r="77" spans="1:6" s="81" customFormat="1">
      <c r="A77" s="1010"/>
      <c r="B77" s="1011"/>
      <c r="C77" s="1012"/>
      <c r="D77" s="1013"/>
      <c r="E77" s="1014"/>
      <c r="F77" s="1014"/>
    </row>
    <row r="78" spans="1:6" s="81" customFormat="1">
      <c r="A78" s="1027" t="s">
        <v>2342</v>
      </c>
      <c r="B78" s="1011"/>
      <c r="C78" s="1012"/>
      <c r="D78" s="1013"/>
      <c r="E78" s="1014"/>
      <c r="F78" s="1014"/>
    </row>
    <row r="79" spans="1:6" s="81" customFormat="1">
      <c r="A79" s="1015"/>
      <c r="B79" s="1011"/>
      <c r="C79" s="1012"/>
      <c r="D79" s="1013"/>
      <c r="E79" s="1014"/>
      <c r="F79" s="1014"/>
    </row>
    <row r="80" spans="1:6" s="81" customFormat="1">
      <c r="A80" s="1015" t="s">
        <v>1977</v>
      </c>
      <c r="B80" s="1011"/>
      <c r="C80" s="1012"/>
      <c r="D80" s="1013"/>
      <c r="E80" s="1014"/>
      <c r="F80" s="1014"/>
    </row>
    <row r="81" spans="1:6">
      <c r="A81" s="1028" t="s">
        <v>559</v>
      </c>
      <c r="B81" s="85"/>
      <c r="C81" s="1004"/>
      <c r="D81" s="1005" t="s">
        <v>10</v>
      </c>
      <c r="E81" s="1006"/>
      <c r="F81" s="1014"/>
    </row>
    <row r="82" spans="1:6">
      <c r="A82" s="1028" t="s">
        <v>558</v>
      </c>
      <c r="B82" s="85"/>
      <c r="C82" s="1004"/>
      <c r="D82" s="1005" t="s">
        <v>10</v>
      </c>
      <c r="E82" s="1006"/>
      <c r="F82" s="1014"/>
    </row>
    <row r="83" spans="1:6">
      <c r="A83" s="1028" t="s">
        <v>557</v>
      </c>
      <c r="B83" s="85"/>
      <c r="C83" s="1004"/>
      <c r="D83" s="1005" t="s">
        <v>10</v>
      </c>
      <c r="E83" s="1006"/>
      <c r="F83" s="1014"/>
    </row>
    <row r="84" spans="1:6">
      <c r="A84" s="64"/>
      <c r="B84" s="64"/>
      <c r="C84" s="64"/>
      <c r="D84" s="64"/>
      <c r="E84" s="64"/>
      <c r="F84" s="1014"/>
    </row>
    <row r="85" spans="1:6" s="81" customFormat="1">
      <c r="A85" s="1015" t="s">
        <v>556</v>
      </c>
      <c r="B85" s="1011"/>
      <c r="C85" s="1012"/>
      <c r="D85" s="1013"/>
      <c r="E85" s="1014"/>
      <c r="F85" s="1014"/>
    </row>
    <row r="86" spans="1:6" s="81" customFormat="1">
      <c r="A86" s="1016" t="s">
        <v>555</v>
      </c>
      <c r="B86" s="1016" t="s">
        <v>1978</v>
      </c>
      <c r="C86" s="1012"/>
      <c r="D86" s="1013" t="s">
        <v>434</v>
      </c>
      <c r="E86" s="849"/>
      <c r="F86" s="1014"/>
    </row>
    <row r="87" spans="1:6" s="81" customFormat="1">
      <c r="A87" s="1016" t="s">
        <v>554</v>
      </c>
      <c r="B87" s="1016" t="s">
        <v>1979</v>
      </c>
      <c r="C87" s="1012"/>
      <c r="D87" s="1013" t="s">
        <v>434</v>
      </c>
      <c r="E87" s="849"/>
      <c r="F87" s="1014"/>
    </row>
    <row r="88" spans="1:6" s="81" customFormat="1">
      <c r="A88" s="1016" t="s">
        <v>553</v>
      </c>
      <c r="B88" s="1016" t="s">
        <v>1980</v>
      </c>
      <c r="C88" s="1012"/>
      <c r="D88" s="1013" t="s">
        <v>434</v>
      </c>
      <c r="E88" s="849"/>
      <c r="F88" s="1014"/>
    </row>
    <row r="89" spans="1:6" s="81" customFormat="1">
      <c r="A89" s="1010"/>
      <c r="B89" s="1011"/>
      <c r="C89" s="1012"/>
      <c r="D89" s="1013"/>
      <c r="E89" s="1014"/>
      <c r="F89" s="1014"/>
    </row>
    <row r="90" spans="1:6">
      <c r="A90" s="79" t="s">
        <v>552</v>
      </c>
      <c r="B90" s="1004"/>
      <c r="C90" s="1004"/>
      <c r="D90" s="1005"/>
      <c r="E90" s="1029"/>
      <c r="F90" s="1014"/>
    </row>
    <row r="91" spans="1:6">
      <c r="A91" s="1028" t="s">
        <v>551</v>
      </c>
      <c r="B91" s="1006"/>
      <c r="C91" s="1004"/>
      <c r="D91" s="1005" t="s">
        <v>10</v>
      </c>
      <c r="E91" s="1006"/>
      <c r="F91" s="1014"/>
    </row>
    <row r="92" spans="1:6">
      <c r="A92" s="1028" t="s">
        <v>550</v>
      </c>
      <c r="B92" s="1006"/>
      <c r="C92" s="1004"/>
      <c r="D92" s="1005" t="s">
        <v>10</v>
      </c>
      <c r="E92" s="1006"/>
      <c r="F92" s="1014"/>
    </row>
    <row r="93" spans="1:6">
      <c r="A93" s="1028" t="s">
        <v>549</v>
      </c>
      <c r="B93" s="1006"/>
      <c r="C93" s="1004"/>
      <c r="D93" s="1005" t="s">
        <v>10</v>
      </c>
      <c r="E93" s="1006"/>
      <c r="F93" s="1014"/>
    </row>
    <row r="94" spans="1:6">
      <c r="A94" s="1028" t="s">
        <v>548</v>
      </c>
      <c r="B94" s="1006"/>
      <c r="C94" s="1004"/>
      <c r="D94" s="1005" t="s">
        <v>10</v>
      </c>
      <c r="E94" s="1006"/>
      <c r="F94" s="1014"/>
    </row>
    <row r="95" spans="1:6">
      <c r="A95" s="1028" t="s">
        <v>547</v>
      </c>
      <c r="B95" s="1006"/>
      <c r="C95" s="1004"/>
      <c r="D95" s="1005" t="s">
        <v>10</v>
      </c>
      <c r="E95" s="1006"/>
      <c r="F95" s="1014"/>
    </row>
    <row r="96" spans="1:6">
      <c r="A96" s="1028" t="s">
        <v>546</v>
      </c>
      <c r="B96" s="1006"/>
      <c r="C96" s="1004"/>
      <c r="D96" s="1005" t="s">
        <v>10</v>
      </c>
      <c r="E96" s="1006"/>
      <c r="F96" s="1014"/>
    </row>
    <row r="97" spans="1:6">
      <c r="A97" s="1028" t="s">
        <v>545</v>
      </c>
      <c r="B97" s="1006"/>
      <c r="C97" s="1004"/>
      <c r="D97" s="1005" t="s">
        <v>10</v>
      </c>
      <c r="E97" s="1006"/>
      <c r="F97" s="1014"/>
    </row>
    <row r="98" spans="1:6">
      <c r="A98" s="1028" t="s">
        <v>544</v>
      </c>
      <c r="B98" s="1006"/>
      <c r="C98" s="1004"/>
      <c r="D98" s="1005" t="s">
        <v>10</v>
      </c>
      <c r="E98" s="1006"/>
      <c r="F98" s="1014"/>
    </row>
    <row r="99" spans="1:6">
      <c r="A99" s="1028" t="s">
        <v>543</v>
      </c>
      <c r="B99" s="1006"/>
      <c r="C99" s="1004"/>
      <c r="D99" s="1005" t="s">
        <v>10</v>
      </c>
      <c r="E99" s="1006"/>
      <c r="F99" s="1014"/>
    </row>
    <row r="100" spans="1:6">
      <c r="A100" s="1028" t="s">
        <v>542</v>
      </c>
      <c r="B100" s="1006"/>
      <c r="C100" s="1004"/>
      <c r="D100" s="1005" t="s">
        <v>10</v>
      </c>
      <c r="E100" s="1006"/>
      <c r="F100" s="1014"/>
    </row>
    <row r="101" spans="1:6">
      <c r="A101" s="1028" t="s">
        <v>541</v>
      </c>
      <c r="B101" s="1006"/>
      <c r="C101" s="1004"/>
      <c r="D101" s="1005" t="s">
        <v>10</v>
      </c>
      <c r="E101" s="1006"/>
      <c r="F101" s="1014"/>
    </row>
    <row r="102" spans="1:6">
      <c r="A102" s="1028" t="s">
        <v>540</v>
      </c>
      <c r="B102" s="1006"/>
      <c r="C102" s="1004"/>
      <c r="D102" s="1005" t="s">
        <v>10</v>
      </c>
      <c r="E102" s="1006"/>
      <c r="F102" s="1014"/>
    </row>
    <row r="103" spans="1:6">
      <c r="A103" s="1408" t="s">
        <v>501</v>
      </c>
      <c r="B103" s="1006"/>
      <c r="C103" s="1004"/>
      <c r="D103" s="1005" t="s">
        <v>10</v>
      </c>
      <c r="E103" s="1006"/>
      <c r="F103" s="1014"/>
    </row>
    <row r="104" spans="1:6">
      <c r="A104" s="1028" t="s">
        <v>539</v>
      </c>
      <c r="B104" s="1006"/>
      <c r="C104" s="1004"/>
      <c r="D104" s="1005" t="s">
        <v>10</v>
      </c>
      <c r="E104" s="1006"/>
      <c r="F104" s="1014"/>
    </row>
    <row r="105" spans="1:6">
      <c r="A105" s="1028" t="s">
        <v>538</v>
      </c>
      <c r="B105" s="1006"/>
      <c r="C105" s="1004"/>
      <c r="D105" s="1005" t="s">
        <v>10</v>
      </c>
      <c r="E105" s="1006"/>
      <c r="F105" s="1014"/>
    </row>
    <row r="106" spans="1:6">
      <c r="A106" s="1028" t="s">
        <v>537</v>
      </c>
      <c r="B106" s="1006"/>
      <c r="C106" s="1004"/>
      <c r="D106" s="1005" t="s">
        <v>10</v>
      </c>
      <c r="E106" s="1006"/>
      <c r="F106" s="1014"/>
    </row>
    <row r="107" spans="1:6">
      <c r="A107" s="1006" t="s">
        <v>536</v>
      </c>
      <c r="B107" s="1006"/>
      <c r="C107" s="80"/>
      <c r="D107" s="1005" t="s">
        <v>10</v>
      </c>
      <c r="E107" s="1006"/>
      <c r="F107" s="1014"/>
    </row>
    <row r="108" spans="1:6">
      <c r="A108" s="1006" t="s">
        <v>536</v>
      </c>
      <c r="B108" s="1006"/>
      <c r="C108" s="80"/>
      <c r="D108" s="1005" t="s">
        <v>10</v>
      </c>
      <c r="E108" s="1006"/>
      <c r="F108" s="1014"/>
    </row>
    <row r="109" spans="1:6">
      <c r="A109" s="1006" t="s">
        <v>536</v>
      </c>
      <c r="B109" s="1006"/>
      <c r="C109" s="80"/>
      <c r="D109" s="1005" t="s">
        <v>10</v>
      </c>
      <c r="E109" s="1006"/>
      <c r="F109" s="1014"/>
    </row>
    <row r="110" spans="1:6">
      <c r="A110" s="1006" t="s">
        <v>536</v>
      </c>
      <c r="B110" s="1006"/>
      <c r="C110" s="80"/>
      <c r="D110" s="1005" t="s">
        <v>10</v>
      </c>
      <c r="E110" s="1006"/>
      <c r="F110" s="1014"/>
    </row>
    <row r="111" spans="1:6">
      <c r="A111" s="1006" t="s">
        <v>536</v>
      </c>
      <c r="B111" s="1006"/>
      <c r="C111" s="80"/>
      <c r="D111" s="1005" t="s">
        <v>10</v>
      </c>
      <c r="E111" s="1006"/>
      <c r="F111" s="1014"/>
    </row>
    <row r="112" spans="1:6">
      <c r="A112" s="1006" t="s">
        <v>536</v>
      </c>
      <c r="B112" s="1006"/>
      <c r="C112" s="80"/>
      <c r="D112" s="1005" t="s">
        <v>10</v>
      </c>
      <c r="E112" s="1006"/>
      <c r="F112" s="1014"/>
    </row>
    <row r="113" spans="1:6">
      <c r="A113" s="1006" t="s">
        <v>536</v>
      </c>
      <c r="B113" s="1006"/>
      <c r="C113" s="65"/>
      <c r="D113" s="1005" t="s">
        <v>10</v>
      </c>
      <c r="E113" s="1006"/>
      <c r="F113" s="1014"/>
    </row>
    <row r="114" spans="1:6">
      <c r="A114" s="1006" t="s">
        <v>536</v>
      </c>
      <c r="B114" s="1006"/>
      <c r="C114" s="65"/>
      <c r="D114" s="1026" t="s">
        <v>10</v>
      </c>
      <c r="E114" s="1006"/>
      <c r="F114" s="1014"/>
    </row>
    <row r="115" spans="1:6">
      <c r="A115" s="1030" t="s">
        <v>1981</v>
      </c>
      <c r="B115" s="64"/>
      <c r="D115" s="1005" t="s">
        <v>10</v>
      </c>
      <c r="E115" s="1009">
        <f>SUM(E91:E114)</f>
        <v>0</v>
      </c>
      <c r="F115" s="1014"/>
    </row>
    <row r="116" spans="1:6">
      <c r="A116" s="64"/>
      <c r="B116" s="64"/>
      <c r="C116" s="64"/>
      <c r="D116" s="64"/>
      <c r="E116" s="64"/>
      <c r="F116" s="64"/>
    </row>
    <row r="117" spans="1:6">
      <c r="A117" s="64"/>
      <c r="B117" s="64"/>
      <c r="C117" s="64"/>
      <c r="D117" s="64"/>
      <c r="E117" s="64"/>
      <c r="F117" s="64"/>
    </row>
    <row r="118" spans="1:6">
      <c r="A118" s="1030" t="s">
        <v>1982</v>
      </c>
      <c r="B118" s="85"/>
      <c r="C118" s="65"/>
      <c r="D118" s="1005" t="s">
        <v>10</v>
      </c>
      <c r="E118" s="1006" t="s">
        <v>788</v>
      </c>
      <c r="F118" s="1014"/>
    </row>
    <row r="119" spans="1:6">
      <c r="A119" s="78"/>
      <c r="B119" s="85"/>
      <c r="C119" s="77"/>
      <c r="D119" s="1005"/>
      <c r="E119" s="64"/>
      <c r="F119" s="1014"/>
    </row>
    <row r="120" spans="1:6">
      <c r="A120" s="78"/>
      <c r="B120" s="85"/>
      <c r="C120" s="77"/>
      <c r="D120" s="1005"/>
      <c r="E120" s="64"/>
      <c r="F120" s="1014"/>
    </row>
    <row r="121" spans="1:6">
      <c r="A121" s="1409" t="s">
        <v>535</v>
      </c>
      <c r="B121" s="85"/>
      <c r="C121" s="77"/>
      <c r="D121" s="1005" t="s">
        <v>10</v>
      </c>
      <c r="E121" s="1009">
        <f>IFERROR(E115/E118,0)</f>
        <v>0</v>
      </c>
      <c r="F121" s="1014"/>
    </row>
    <row r="122" spans="1:6">
      <c r="A122" s="1022" t="s">
        <v>534</v>
      </c>
      <c r="B122" s="85"/>
      <c r="C122" s="77"/>
      <c r="D122" s="1005" t="s">
        <v>434</v>
      </c>
      <c r="E122" s="1024">
        <f>IFERROR(E115/E118,0)</f>
        <v>0</v>
      </c>
      <c r="F122" s="1014"/>
    </row>
    <row r="123" spans="1:6">
      <c r="A123" s="1022" t="s">
        <v>533</v>
      </c>
      <c r="B123" s="1019"/>
      <c r="C123" s="72"/>
      <c r="D123" s="1026" t="s">
        <v>10</v>
      </c>
      <c r="E123" s="1006"/>
      <c r="F123" s="1014"/>
    </row>
    <row r="124" spans="1:6">
      <c r="A124" s="1022" t="s">
        <v>532</v>
      </c>
      <c r="B124" s="1019"/>
      <c r="C124" s="72"/>
      <c r="D124" s="1026" t="s">
        <v>10</v>
      </c>
      <c r="E124" s="1009">
        <f>E123+E60</f>
        <v>0</v>
      </c>
      <c r="F124" s="1014"/>
    </row>
    <row r="125" spans="1:6">
      <c r="A125" s="1022" t="s">
        <v>531</v>
      </c>
      <c r="B125" s="1019"/>
      <c r="C125" s="72"/>
      <c r="D125" s="1026" t="s">
        <v>10</v>
      </c>
      <c r="E125" s="1006"/>
      <c r="F125" s="1014"/>
    </row>
    <row r="126" spans="1:6">
      <c r="A126" s="78"/>
      <c r="B126" s="85"/>
      <c r="C126" s="77"/>
      <c r="D126" s="1005"/>
      <c r="E126" s="64"/>
      <c r="F126" s="1014"/>
    </row>
  </sheetData>
  <mergeCells count="1">
    <mergeCell ref="E14:F14"/>
  </mergeCells>
  <dataValidations disablePrompts="1" count="1">
    <dataValidation type="list" allowBlank="1" showInputMessage="1" showErrorMessage="1" sqref="B7:C9">
      <formula1>#REF!</formula1>
    </dataValidation>
  </dataValidations>
  <pageMargins left="0.70866141732283472" right="0.70866141732283472" top="0.74803149606299213" bottom="0.74803149606299213" header="0.31496062992125984" footer="0.31496062992125984"/>
  <pageSetup paperSize="8" scale="92" fitToHeight="0" orientation="portrait" r:id="rId1"/>
</worksheet>
</file>

<file path=xl/worksheets/sheet18.xml><?xml version="1.0" encoding="utf-8"?>
<worksheet xmlns="http://schemas.openxmlformats.org/spreadsheetml/2006/main" xmlns:r="http://schemas.openxmlformats.org/officeDocument/2006/relationships">
  <sheetPr codeName="Sheet17">
    <tabColor theme="6" tint="0.59999389629810485"/>
    <pageSetUpPr fitToPage="1"/>
  </sheetPr>
  <dimension ref="A1:H33"/>
  <sheetViews>
    <sheetView workbookViewId="0">
      <selection activeCell="H21" sqref="H21"/>
    </sheetView>
  </sheetViews>
  <sheetFormatPr defaultRowHeight="14.25"/>
  <cols>
    <col min="1" max="1" width="16" style="444" customWidth="1"/>
    <col min="2" max="2" width="36.625" style="446" customWidth="1"/>
    <col min="3" max="3" width="14.375" style="444" customWidth="1"/>
    <col min="4" max="4" width="9" style="444"/>
    <col min="5" max="5" width="5.875" style="444" customWidth="1"/>
    <col min="6" max="6" width="4.5" style="444" customWidth="1"/>
    <col min="7" max="7" width="9" style="444"/>
    <col min="8" max="8" width="9.75" style="444" customWidth="1"/>
    <col min="9" max="16384" width="9" style="444"/>
  </cols>
  <sheetData>
    <row r="1" spans="1:8" s="1968" customFormat="1" ht="26.25">
      <c r="A1" s="1708" t="str">
        <f ca="1">VLOOKUP(LEFT(RIGHT(CELL("filename",A1),LEN(CELL("filename",A1))-FIND("]",CELL("filename",A1))),1)*1,Index!$B$8:$C$90,2,FALSE)</f>
        <v>Totex</v>
      </c>
      <c r="B1" s="1978"/>
      <c r="C1" s="1708"/>
      <c r="D1" s="1708"/>
      <c r="E1" s="1708"/>
      <c r="F1" s="1708"/>
      <c r="G1" s="1708"/>
      <c r="H1" s="1708"/>
    </row>
    <row r="2" spans="1:8" s="1971" customFormat="1" ht="26.25">
      <c r="A2" s="1708" t="str">
        <f>'Universal data'!C8</f>
        <v>National Grid Gas Transmission</v>
      </c>
      <c r="B2" s="1979"/>
      <c r="C2" s="1980"/>
      <c r="D2" s="1980"/>
      <c r="E2" s="1980"/>
      <c r="F2" s="1980"/>
      <c r="G2" s="1980"/>
      <c r="H2" s="1980"/>
    </row>
    <row r="3" spans="1:8" s="1974" customFormat="1" ht="21" thickBot="1">
      <c r="A3" s="1808" t="str">
        <f>'Universal data'!C21</f>
        <v>2012/13</v>
      </c>
      <c r="B3" s="1981"/>
      <c r="C3" s="1981"/>
      <c r="D3" s="1981"/>
      <c r="E3" s="1981"/>
      <c r="F3" s="1981"/>
      <c r="G3" s="1981"/>
      <c r="H3" s="1981"/>
    </row>
    <row r="4" spans="1:8" s="1975" customFormat="1" ht="12.75">
      <c r="A4" s="1982"/>
    </row>
    <row r="5" spans="1:8" s="1977" customFormat="1" ht="20.25">
      <c r="A5" s="1976" t="str">
        <f ca="1">VLOOKUP(RIGHT(CELL("filename",A1),LEN(CELL("filename",A1))-FIND("]",CELL("filename",A1))),Index!$D$8:$E$102,2,FALSE)</f>
        <v>2.1 Provisional Price Control Financial Model (PCFM) inputs</v>
      </c>
      <c r="D5" s="1973"/>
      <c r="E5" s="1973"/>
      <c r="F5" s="1973"/>
      <c r="G5" s="1973"/>
      <c r="H5" s="447" t="s">
        <v>97</v>
      </c>
    </row>
    <row r="6" spans="1:8" ht="15">
      <c r="A6" s="445"/>
      <c r="H6" s="447">
        <v>2014</v>
      </c>
    </row>
    <row r="7" spans="1:8">
      <c r="A7" s="446"/>
    </row>
    <row r="8" spans="1:8">
      <c r="A8" s="390" t="s">
        <v>461</v>
      </c>
      <c r="B8" s="446" t="s">
        <v>1466</v>
      </c>
      <c r="D8" s="446" t="s">
        <v>2065</v>
      </c>
      <c r="H8" s="449">
        <f>'2.2_Totex_forecast'!H10</f>
        <v>0</v>
      </c>
    </row>
    <row r="9" spans="1:8">
      <c r="A9" s="450"/>
      <c r="B9" s="446" t="s">
        <v>2066</v>
      </c>
      <c r="D9" s="446" t="s">
        <v>2067</v>
      </c>
      <c r="H9" s="449">
        <f>'2.2_Totex_forecast'!H11</f>
        <v>0</v>
      </c>
    </row>
    <row r="10" spans="1:8">
      <c r="A10" s="450"/>
      <c r="B10" s="446" t="s">
        <v>1468</v>
      </c>
      <c r="D10" s="446" t="s">
        <v>2068</v>
      </c>
      <c r="H10" s="449">
        <f>'2.2_Totex_forecast'!H12</f>
        <v>0</v>
      </c>
    </row>
    <row r="11" spans="1:8">
      <c r="B11" s="446" t="s">
        <v>494</v>
      </c>
      <c r="D11" s="446" t="s">
        <v>2069</v>
      </c>
      <c r="H11" s="449">
        <f>'2.2_Totex_forecast'!H13</f>
        <v>0</v>
      </c>
    </row>
    <row r="12" spans="1:8">
      <c r="A12" s="390"/>
      <c r="B12" s="442" t="s">
        <v>2070</v>
      </c>
      <c r="D12" s="446"/>
      <c r="H12" s="452">
        <f>SUM(H8:H11)</f>
        <v>0</v>
      </c>
    </row>
    <row r="13" spans="1:8">
      <c r="A13" s="390"/>
      <c r="B13" s="442"/>
      <c r="D13" s="446"/>
    </row>
    <row r="14" spans="1:8">
      <c r="A14" s="390"/>
      <c r="B14" s="442" t="s">
        <v>1469</v>
      </c>
      <c r="D14" s="446" t="s">
        <v>2071</v>
      </c>
      <c r="H14" s="452">
        <f>'2.2_Totex_forecast'!H20</f>
        <v>0</v>
      </c>
    </row>
    <row r="15" spans="1:8">
      <c r="A15" s="390"/>
      <c r="B15" s="442"/>
      <c r="D15" s="446"/>
    </row>
    <row r="16" spans="1:8">
      <c r="A16" s="390"/>
      <c r="B16" s="442"/>
      <c r="D16" s="446"/>
    </row>
    <row r="17" spans="1:8">
      <c r="B17" s="442" t="s">
        <v>1474</v>
      </c>
      <c r="D17" s="446"/>
    </row>
    <row r="18" spans="1:8">
      <c r="A18" s="444" t="s">
        <v>461</v>
      </c>
      <c r="B18" s="446" t="s">
        <v>1466</v>
      </c>
      <c r="D18" s="446" t="s">
        <v>2072</v>
      </c>
      <c r="H18" s="449">
        <f>'2.2_Totex_forecast'!H22</f>
        <v>0</v>
      </c>
    </row>
    <row r="19" spans="1:8">
      <c r="B19" s="446" t="s">
        <v>2066</v>
      </c>
      <c r="D19" s="446" t="s">
        <v>2073</v>
      </c>
      <c r="H19" s="449">
        <f>'2.2_Totex_forecast'!H23</f>
        <v>0</v>
      </c>
    </row>
    <row r="20" spans="1:8">
      <c r="B20" s="446" t="s">
        <v>1468</v>
      </c>
      <c r="D20" s="446" t="s">
        <v>2074</v>
      </c>
      <c r="H20" s="449">
        <f>'2.2_Totex_forecast'!H24</f>
        <v>0</v>
      </c>
    </row>
    <row r="21" spans="1:8">
      <c r="A21" s="390"/>
      <c r="B21" s="442" t="s">
        <v>1475</v>
      </c>
      <c r="D21" s="446"/>
      <c r="H21" s="452">
        <f>SUM(H18:H20)</f>
        <v>0</v>
      </c>
    </row>
    <row r="22" spans="1:8">
      <c r="A22" s="390"/>
      <c r="B22" s="442"/>
      <c r="D22" s="446"/>
    </row>
    <row r="23" spans="1:8" s="456" customFormat="1">
      <c r="A23" s="453"/>
      <c r="B23" s="442" t="s">
        <v>1469</v>
      </c>
      <c r="C23" s="390"/>
      <c r="D23" s="446" t="s">
        <v>2075</v>
      </c>
      <c r="E23" s="444"/>
      <c r="F23" s="444"/>
      <c r="G23" s="444"/>
      <c r="H23" s="452">
        <f>'2.2_Totex_forecast'!H27</f>
        <v>0</v>
      </c>
    </row>
    <row r="24" spans="1:8">
      <c r="B24" s="444"/>
      <c r="C24" s="450"/>
      <c r="D24" s="446"/>
    </row>
    <row r="25" spans="1:8" s="458" customFormat="1">
      <c r="A25" s="458" t="s">
        <v>461</v>
      </c>
      <c r="B25" s="442" t="s">
        <v>1477</v>
      </c>
      <c r="D25" s="442"/>
      <c r="H25" s="452">
        <f>H12+H14+H21+H23</f>
        <v>0</v>
      </c>
    </row>
    <row r="26" spans="1:8">
      <c r="D26" s="446"/>
    </row>
    <row r="27" spans="1:8">
      <c r="D27" s="446"/>
    </row>
    <row r="28" spans="1:8">
      <c r="A28" s="444" t="s">
        <v>2076</v>
      </c>
      <c r="B28" s="442" t="s">
        <v>494</v>
      </c>
      <c r="D28" s="446" t="s">
        <v>2077</v>
      </c>
      <c r="H28" s="452">
        <f>'2.2_Totex_forecast'!H30</f>
        <v>0</v>
      </c>
    </row>
    <row r="29" spans="1:8">
      <c r="D29" s="446"/>
    </row>
    <row r="30" spans="1:8">
      <c r="B30" s="442" t="s">
        <v>1469</v>
      </c>
      <c r="D30" s="446" t="s">
        <v>2078</v>
      </c>
      <c r="H30" s="452">
        <f>'2.2_Totex_forecast'!H33</f>
        <v>0</v>
      </c>
    </row>
    <row r="33" spans="1:8">
      <c r="A33" s="458" t="s">
        <v>458</v>
      </c>
      <c r="B33" s="442" t="s">
        <v>1477</v>
      </c>
      <c r="H33" s="452">
        <f>H28+H30</f>
        <v>0</v>
      </c>
    </row>
  </sheetData>
  <pageMargins left="0.15748031496062992" right="0.31496062992125984" top="0.81" bottom="0.98425196850393704" header="0.37" footer="0.51181102362204722"/>
  <pageSetup paperSize="8" orientation="portrait" r:id="rId1"/>
  <headerFooter alignWithMargins="0">
    <oddHeader>&amp;R&amp;A</oddHeader>
    <oddFooter>&amp;C&amp;D&amp;R&amp;F</oddFooter>
  </headerFooter>
</worksheet>
</file>

<file path=xl/worksheets/sheet19.xml><?xml version="1.0" encoding="utf-8"?>
<worksheet xmlns="http://schemas.openxmlformats.org/spreadsheetml/2006/main" xmlns:r="http://schemas.openxmlformats.org/officeDocument/2006/relationships">
  <sheetPr codeName="Sheet18">
    <tabColor theme="6" tint="0.59999389629810485"/>
    <pageSetUpPr fitToPage="1"/>
  </sheetPr>
  <dimension ref="A1:AX94"/>
  <sheetViews>
    <sheetView topLeftCell="A4" workbookViewId="0">
      <selection activeCell="H11" sqref="H11"/>
    </sheetView>
  </sheetViews>
  <sheetFormatPr defaultRowHeight="14.25"/>
  <cols>
    <col min="1" max="1" width="16" style="444" customWidth="1"/>
    <col min="2" max="2" width="36.25" style="446" bestFit="1" customWidth="1"/>
    <col min="3" max="3" width="18" style="444" customWidth="1"/>
    <col min="4" max="4" width="9" style="444" customWidth="1"/>
    <col min="5" max="5" width="2.75" style="444" customWidth="1"/>
    <col min="6" max="6" width="2.25" style="444" customWidth="1"/>
    <col min="7" max="7" width="3.25" style="444" customWidth="1"/>
    <col min="8" max="8" width="9" style="444"/>
    <col min="9" max="15" width="10" style="444" bestFit="1" customWidth="1"/>
    <col min="16" max="16" width="12" style="444" bestFit="1" customWidth="1"/>
    <col min="17" max="17" width="9" style="444"/>
    <col min="18" max="18" width="4" style="444" customWidth="1"/>
    <col min="19" max="19" width="36.25" style="444" bestFit="1" customWidth="1"/>
    <col min="20" max="20" width="17.875" style="444" customWidth="1"/>
    <col min="21" max="21" width="9" style="444" customWidth="1"/>
    <col min="22" max="22" width="3.5" style="444" customWidth="1"/>
    <col min="23" max="23" width="3.25" style="444" customWidth="1"/>
    <col min="24" max="24" width="3.875" style="444" customWidth="1"/>
    <col min="25" max="31" width="10" style="444" bestFit="1" customWidth="1"/>
    <col min="32" max="33" width="12" style="444" bestFit="1" customWidth="1"/>
    <col min="34" max="34" width="9.125" style="444" customWidth="1"/>
    <col min="35" max="35" width="3.625" style="444" customWidth="1"/>
    <col min="36" max="36" width="36.25" style="444" bestFit="1" customWidth="1"/>
    <col min="37" max="37" width="17.875" style="444" customWidth="1"/>
    <col min="38" max="38" width="9" style="444" customWidth="1"/>
    <col min="39" max="39" width="3" style="444" customWidth="1"/>
    <col min="40" max="40" width="3.5" style="444" customWidth="1"/>
    <col min="41" max="41" width="4" style="444" customWidth="1"/>
    <col min="42" max="47" width="10" style="444" bestFit="1" customWidth="1"/>
    <col min="48" max="48" width="12" style="444" bestFit="1" customWidth="1"/>
    <col min="49" max="49" width="10" style="444" bestFit="1" customWidth="1"/>
    <col min="50" max="50" width="12" style="444" bestFit="1" customWidth="1"/>
    <col min="51" max="16384" width="9" style="444"/>
  </cols>
  <sheetData>
    <row r="1" spans="1:50" s="1968" customFormat="1" ht="26.25">
      <c r="A1" s="1707" t="str">
        <f ca="1">VLOOKUP(LEFT(RIGHT(CELL("filename",A1),LEN(CELL("filename",A1))-FIND("]",CELL("filename",A1))),1)*1,Index!$B$8:$C$90,2,FALSE)</f>
        <v>Totex</v>
      </c>
      <c r="B1" s="196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7"/>
      <c r="AS1" s="1707"/>
      <c r="AT1" s="1707"/>
      <c r="AU1" s="1707"/>
      <c r="AV1" s="1707"/>
      <c r="AW1" s="1707"/>
      <c r="AX1" s="1707"/>
    </row>
    <row r="2" spans="1:50" s="1971" customFormat="1" ht="26.25">
      <c r="A2" s="1707" t="str">
        <f>'Universal data'!C8</f>
        <v>National Grid Gas Transmission</v>
      </c>
      <c r="B2" s="1969"/>
      <c r="C2" s="1970"/>
      <c r="D2" s="1970"/>
      <c r="E2" s="1970"/>
      <c r="F2" s="1970"/>
      <c r="G2" s="1970"/>
      <c r="H2" s="1970"/>
      <c r="I2" s="1970"/>
      <c r="J2" s="1970"/>
      <c r="K2" s="1970"/>
      <c r="L2" s="1970"/>
      <c r="M2" s="1970"/>
      <c r="N2" s="1970"/>
      <c r="O2" s="1970"/>
      <c r="P2" s="1970"/>
      <c r="Q2" s="1970"/>
      <c r="R2" s="1970"/>
      <c r="S2" s="1970"/>
      <c r="T2" s="1970"/>
      <c r="U2" s="1970"/>
      <c r="V2" s="1970"/>
      <c r="W2" s="1970"/>
      <c r="X2" s="1970"/>
      <c r="Y2" s="1970"/>
      <c r="Z2" s="1970"/>
      <c r="AA2" s="1970"/>
      <c r="AB2" s="1970"/>
      <c r="AC2" s="1970"/>
      <c r="AD2" s="1970"/>
      <c r="AE2" s="1970"/>
      <c r="AF2" s="1970"/>
      <c r="AG2" s="1970"/>
      <c r="AH2" s="1970"/>
      <c r="AI2" s="1970"/>
      <c r="AJ2" s="1970"/>
      <c r="AK2" s="1970"/>
      <c r="AL2" s="1970"/>
      <c r="AM2" s="1970"/>
      <c r="AN2" s="1970"/>
      <c r="AO2" s="1970"/>
      <c r="AP2" s="1970"/>
      <c r="AQ2" s="1970"/>
      <c r="AR2" s="1970"/>
      <c r="AS2" s="1970"/>
      <c r="AT2" s="1970"/>
      <c r="AU2" s="1970"/>
      <c r="AV2" s="1970"/>
      <c r="AW2" s="1970"/>
      <c r="AX2" s="1970"/>
    </row>
    <row r="3" spans="1:50" s="1974" customFormat="1" ht="21" thickBot="1">
      <c r="A3" s="1807" t="str">
        <f>'Universal data'!C21</f>
        <v>2012/13</v>
      </c>
      <c r="B3" s="1972"/>
      <c r="C3" s="1972"/>
      <c r="D3" s="1972"/>
      <c r="E3" s="1972"/>
      <c r="F3" s="1972"/>
      <c r="G3" s="1972"/>
      <c r="H3" s="1972"/>
      <c r="I3" s="1972"/>
      <c r="J3" s="1972"/>
      <c r="K3" s="1972"/>
      <c r="L3" s="1972"/>
      <c r="M3" s="1972"/>
      <c r="N3" s="1972"/>
      <c r="O3" s="1972"/>
      <c r="P3" s="1972"/>
      <c r="Q3" s="1972"/>
      <c r="R3" s="1972"/>
      <c r="S3" s="1972"/>
      <c r="T3" s="1972"/>
      <c r="U3" s="1972"/>
      <c r="V3" s="1972"/>
      <c r="W3" s="1972"/>
      <c r="X3" s="1972"/>
      <c r="Y3" s="1972"/>
      <c r="Z3" s="1972"/>
      <c r="AA3" s="1972"/>
      <c r="AB3" s="1972"/>
      <c r="AC3" s="1972"/>
      <c r="AD3" s="1972"/>
      <c r="AE3" s="1972"/>
      <c r="AF3" s="1972"/>
      <c r="AG3" s="1972"/>
      <c r="AH3" s="1972"/>
      <c r="AI3" s="1972"/>
      <c r="AJ3" s="1972"/>
      <c r="AK3" s="1972"/>
      <c r="AL3" s="1972"/>
      <c r="AM3" s="1972"/>
      <c r="AN3" s="1972"/>
      <c r="AO3" s="1972"/>
      <c r="AP3" s="1972"/>
      <c r="AQ3" s="1972"/>
      <c r="AR3" s="1972"/>
      <c r="AS3" s="1972"/>
      <c r="AT3" s="1972"/>
      <c r="AU3" s="1972"/>
      <c r="AV3" s="1972"/>
      <c r="AW3" s="1972"/>
      <c r="AX3" s="1972"/>
    </row>
    <row r="4" spans="1:50" s="1975" customFormat="1" ht="12.75"/>
    <row r="5" spans="1:50" s="1977" customFormat="1" ht="20.25">
      <c r="A5" s="1976" t="str">
        <f ca="1">VLOOKUP(RIGHT(CELL("filename",A1),LEN(CELL("filename",A1))-FIND("]",CELL("filename",A1))),Index!$D$8:$E$102,2,FALSE)</f>
        <v>2.2 Totex forecast</v>
      </c>
    </row>
    <row r="6" spans="1:50" s="1975" customFormat="1" ht="12.75">
      <c r="A6" s="1982"/>
    </row>
    <row r="7" spans="1:50" s="443" customFormat="1" ht="18">
      <c r="A7" s="441" t="s">
        <v>2568</v>
      </c>
      <c r="B7" s="442"/>
      <c r="D7" s="444"/>
      <c r="E7" s="444"/>
      <c r="F7" s="444"/>
      <c r="G7" s="444"/>
      <c r="H7" s="2653" t="s">
        <v>97</v>
      </c>
      <c r="I7" s="2654"/>
      <c r="J7" s="2654"/>
      <c r="K7" s="2654"/>
      <c r="L7" s="2654"/>
      <c r="M7" s="2654"/>
      <c r="N7" s="2654"/>
      <c r="O7" s="2654"/>
      <c r="P7" s="2655"/>
      <c r="R7" s="441" t="s">
        <v>2567</v>
      </c>
      <c r="S7" s="442"/>
      <c r="U7" s="444"/>
      <c r="V7" s="444"/>
      <c r="W7" s="444"/>
      <c r="X7" s="444"/>
      <c r="Y7" s="2653" t="s">
        <v>97</v>
      </c>
      <c r="Z7" s="2654"/>
      <c r="AA7" s="2654"/>
      <c r="AB7" s="2654"/>
      <c r="AC7" s="2654"/>
      <c r="AD7" s="2654"/>
      <c r="AE7" s="2654"/>
      <c r="AF7" s="2654"/>
      <c r="AG7" s="2655"/>
    </row>
    <row r="8" spans="1:50">
      <c r="H8" s="447">
        <v>2014</v>
      </c>
      <c r="I8" s="447" t="str">
        <f t="shared" ref="I8:O8" si="0">LEFT(H8,4)+1&amp;""</f>
        <v>2015</v>
      </c>
      <c r="J8" s="447" t="str">
        <f t="shared" si="0"/>
        <v>2016</v>
      </c>
      <c r="K8" s="447" t="str">
        <f t="shared" si="0"/>
        <v>2017</v>
      </c>
      <c r="L8" s="447" t="str">
        <f t="shared" si="0"/>
        <v>2018</v>
      </c>
      <c r="M8" s="447" t="str">
        <f t="shared" si="0"/>
        <v>2019</v>
      </c>
      <c r="N8" s="447" t="str">
        <f t="shared" si="0"/>
        <v>2020</v>
      </c>
      <c r="O8" s="447" t="str">
        <f t="shared" si="0"/>
        <v>2021</v>
      </c>
      <c r="P8" s="447" t="s">
        <v>1463</v>
      </c>
      <c r="S8" s="446"/>
      <c r="Y8" s="447">
        <v>2014</v>
      </c>
      <c r="Z8" s="447" t="str">
        <f t="shared" ref="Z8" si="1">LEFT(Y8,4)+1&amp;""</f>
        <v>2015</v>
      </c>
      <c r="AA8" s="447" t="str">
        <f t="shared" ref="AA8" si="2">LEFT(Z8,4)+1&amp;""</f>
        <v>2016</v>
      </c>
      <c r="AB8" s="447" t="str">
        <f t="shared" ref="AB8" si="3">LEFT(AA8,4)+1&amp;""</f>
        <v>2017</v>
      </c>
      <c r="AC8" s="447" t="str">
        <f t="shared" ref="AC8" si="4">LEFT(AB8,4)+1&amp;""</f>
        <v>2018</v>
      </c>
      <c r="AD8" s="447" t="str">
        <f t="shared" ref="AD8" si="5">LEFT(AC8,4)+1&amp;""</f>
        <v>2019</v>
      </c>
      <c r="AE8" s="447" t="str">
        <f t="shared" ref="AE8" si="6">LEFT(AD8,4)+1&amp;""</f>
        <v>2020</v>
      </c>
      <c r="AF8" s="447" t="str">
        <f t="shared" ref="AF8" si="7">LEFT(AE8,4)+1&amp;""</f>
        <v>2021</v>
      </c>
      <c r="AG8" s="447" t="s">
        <v>1463</v>
      </c>
    </row>
    <row r="9" spans="1:50" ht="15">
      <c r="A9" s="445"/>
      <c r="H9" s="448" t="s">
        <v>1464</v>
      </c>
      <c r="I9" s="448" t="s">
        <v>1465</v>
      </c>
      <c r="J9" s="448" t="s">
        <v>1465</v>
      </c>
      <c r="K9" s="448" t="s">
        <v>1465</v>
      </c>
      <c r="L9" s="448" t="s">
        <v>1465</v>
      </c>
      <c r="M9" s="448" t="s">
        <v>1465</v>
      </c>
      <c r="N9" s="448" t="s">
        <v>1465</v>
      </c>
      <c r="O9" s="448" t="s">
        <v>1465</v>
      </c>
      <c r="P9" s="448" t="s">
        <v>1465</v>
      </c>
      <c r="R9" s="445"/>
      <c r="S9" s="446"/>
      <c r="Y9" s="448" t="s">
        <v>1464</v>
      </c>
      <c r="Z9" s="448" t="s">
        <v>1465</v>
      </c>
      <c r="AA9" s="448" t="s">
        <v>1465</v>
      </c>
      <c r="AB9" s="448" t="s">
        <v>1465</v>
      </c>
      <c r="AC9" s="448" t="s">
        <v>1465</v>
      </c>
      <c r="AD9" s="448" t="s">
        <v>1465</v>
      </c>
      <c r="AE9" s="448" t="s">
        <v>1465</v>
      </c>
      <c r="AF9" s="448" t="s">
        <v>1465</v>
      </c>
      <c r="AG9" s="448" t="s">
        <v>1465</v>
      </c>
    </row>
    <row r="10" spans="1:50">
      <c r="A10" s="446" t="s">
        <v>461</v>
      </c>
      <c r="B10" s="446" t="s">
        <v>1466</v>
      </c>
      <c r="C10" s="446" t="s">
        <v>2065</v>
      </c>
      <c r="H10" s="2181">
        <f>'4.1_Capex_summary'!J14+'4.1_Capex_summary'!J45</f>
        <v>0</v>
      </c>
      <c r="I10" s="2181">
        <f>'4.1_Capex_summary'!K14+'4.1_Capex_summary'!K45</f>
        <v>0</v>
      </c>
      <c r="J10" s="2181">
        <f>'4.1_Capex_summary'!L14+'4.1_Capex_summary'!L45</f>
        <v>0</v>
      </c>
      <c r="K10" s="2181">
        <f>'4.1_Capex_summary'!M14+'4.1_Capex_summary'!M45</f>
        <v>0</v>
      </c>
      <c r="L10" s="2181">
        <f>'4.1_Capex_summary'!N14+'4.1_Capex_summary'!N45</f>
        <v>0</v>
      </c>
      <c r="M10" s="2181">
        <f>'4.1_Capex_summary'!O14+'4.1_Capex_summary'!O45</f>
        <v>0</v>
      </c>
      <c r="N10" s="2181">
        <f>'4.1_Capex_summary'!P14+'4.1_Capex_summary'!P45</f>
        <v>0</v>
      </c>
      <c r="O10" s="2181">
        <f>'4.1_Capex_summary'!Q14+'4.1_Capex_summary'!Q45</f>
        <v>0</v>
      </c>
      <c r="P10" s="2181">
        <f>SUM(H10:O10)</f>
        <v>0</v>
      </c>
      <c r="R10" s="446" t="s">
        <v>461</v>
      </c>
      <c r="S10" s="446" t="s">
        <v>1466</v>
      </c>
      <c r="T10" s="444" t="s">
        <v>2065</v>
      </c>
      <c r="Y10" s="449"/>
      <c r="Z10" s="449"/>
      <c r="AA10" s="449"/>
      <c r="AB10" s="449"/>
      <c r="AC10" s="449"/>
      <c r="AD10" s="449"/>
      <c r="AE10" s="449"/>
      <c r="AF10" s="449"/>
      <c r="AG10" s="449">
        <f>SUM(Y10:AF10)</f>
        <v>0</v>
      </c>
    </row>
    <row r="11" spans="1:50">
      <c r="A11" s="390"/>
      <c r="B11" s="446" t="s">
        <v>2066</v>
      </c>
      <c r="C11" s="446" t="s">
        <v>2067</v>
      </c>
      <c r="H11" s="2181">
        <f>'4.1_Capex_summary'!J27+'4.1_Capex_summary'!J46</f>
        <v>0</v>
      </c>
      <c r="I11" s="2181">
        <f>'4.1_Capex_summary'!K34</f>
        <v>0</v>
      </c>
      <c r="J11" s="2181">
        <f>'4.1_Capex_summary'!L34</f>
        <v>0</v>
      </c>
      <c r="K11" s="2181">
        <f>'4.1_Capex_summary'!M34</f>
        <v>0</v>
      </c>
      <c r="L11" s="2181">
        <f>'4.1_Capex_summary'!N34</f>
        <v>0</v>
      </c>
      <c r="M11" s="2181">
        <f>'4.1_Capex_summary'!O34</f>
        <v>0</v>
      </c>
      <c r="N11" s="2181">
        <f>'4.1_Capex_summary'!P34</f>
        <v>0</v>
      </c>
      <c r="O11" s="2181">
        <f>'4.1_Capex_summary'!Q34</f>
        <v>0</v>
      </c>
      <c r="P11" s="2181">
        <f>SUM(H11:O11)</f>
        <v>0</v>
      </c>
      <c r="R11" s="390"/>
      <c r="S11" s="446" t="s">
        <v>2066</v>
      </c>
      <c r="T11" s="444" t="s">
        <v>2067</v>
      </c>
      <c r="Y11" s="451"/>
      <c r="Z11" s="451"/>
      <c r="AA11" s="451"/>
      <c r="AB11" s="451"/>
      <c r="AC11" s="451"/>
      <c r="AD11" s="451"/>
      <c r="AE11" s="451"/>
      <c r="AF11" s="451"/>
      <c r="AG11" s="449">
        <f>SUM(Y11:AF11)</f>
        <v>0</v>
      </c>
    </row>
    <row r="12" spans="1:50">
      <c r="A12" s="450"/>
      <c r="B12" s="446" t="s">
        <v>1468</v>
      </c>
      <c r="C12" s="446" t="s">
        <v>2068</v>
      </c>
      <c r="H12" s="2181">
        <f>'4.1_Capex_summary'!J32+'4.1_Capex_summary'!J33+'4.1_Capex_summary'!J47+'4.1_Capex_summary'!J57</f>
        <v>0</v>
      </c>
      <c r="I12" s="2181">
        <f>'4.1_Capex_summary'!K32+'4.1_Capex_summary'!K33+'4.1_Capex_summary'!K47+'4.1_Capex_summary'!K57</f>
        <v>0</v>
      </c>
      <c r="J12" s="2181">
        <f>'4.1_Capex_summary'!L32+'4.1_Capex_summary'!L33+'4.1_Capex_summary'!L47+'4.1_Capex_summary'!L57</f>
        <v>0</v>
      </c>
      <c r="K12" s="2181">
        <f>'4.1_Capex_summary'!M32+'4.1_Capex_summary'!M33+'4.1_Capex_summary'!M47+'4.1_Capex_summary'!M57</f>
        <v>0</v>
      </c>
      <c r="L12" s="2181">
        <f>'4.1_Capex_summary'!N32+'4.1_Capex_summary'!N33+'4.1_Capex_summary'!N47+'4.1_Capex_summary'!N57</f>
        <v>0</v>
      </c>
      <c r="M12" s="2181">
        <f>'4.1_Capex_summary'!O32+'4.1_Capex_summary'!O33+'4.1_Capex_summary'!O47+'4.1_Capex_summary'!O57</f>
        <v>0</v>
      </c>
      <c r="N12" s="2181">
        <f>'4.1_Capex_summary'!P32+'4.1_Capex_summary'!P33+'4.1_Capex_summary'!P47+'4.1_Capex_summary'!P57</f>
        <v>0</v>
      </c>
      <c r="O12" s="2181">
        <f>'4.1_Capex_summary'!Q32+'4.1_Capex_summary'!Q33+'4.1_Capex_summary'!Q47+'4.1_Capex_summary'!Q57</f>
        <v>0</v>
      </c>
      <c r="P12" s="2181">
        <f>SUM(H12:O12)</f>
        <v>0</v>
      </c>
      <c r="R12" s="450"/>
      <c r="S12" s="446" t="s">
        <v>1468</v>
      </c>
      <c r="T12" s="444" t="s">
        <v>2068</v>
      </c>
      <c r="Y12" s="451"/>
      <c r="Z12" s="451"/>
      <c r="AA12" s="451"/>
      <c r="AB12" s="451"/>
      <c r="AC12" s="451"/>
      <c r="AD12" s="451"/>
      <c r="AE12" s="451"/>
      <c r="AF12" s="451"/>
      <c r="AG12" s="449"/>
    </row>
    <row r="13" spans="1:50">
      <c r="A13" s="458"/>
      <c r="B13" s="446" t="s">
        <v>494</v>
      </c>
      <c r="C13" s="446" t="s">
        <v>2069</v>
      </c>
      <c r="H13" s="2181">
        <f>'4.1_Capex_summary'!J44</f>
        <v>0</v>
      </c>
      <c r="I13" s="2181">
        <f>'4.1_Capex_summary'!K44</f>
        <v>0</v>
      </c>
      <c r="J13" s="2181">
        <f>'4.1_Capex_summary'!L44</f>
        <v>0</v>
      </c>
      <c r="K13" s="2181">
        <f>'4.1_Capex_summary'!M44</f>
        <v>0</v>
      </c>
      <c r="L13" s="2181">
        <f>'4.1_Capex_summary'!N44</f>
        <v>0</v>
      </c>
      <c r="M13" s="2181">
        <f>'4.1_Capex_summary'!O44</f>
        <v>0</v>
      </c>
      <c r="N13" s="2181">
        <f>'4.1_Capex_summary'!P44</f>
        <v>0</v>
      </c>
      <c r="O13" s="2181">
        <f>'4.1_Capex_summary'!Q44</f>
        <v>0</v>
      </c>
      <c r="P13" s="2181">
        <f>SUM(H13:O13)</f>
        <v>0</v>
      </c>
      <c r="R13" s="458"/>
      <c r="S13" s="446" t="s">
        <v>494</v>
      </c>
      <c r="T13" s="444" t="s">
        <v>2069</v>
      </c>
      <c r="Y13" s="449"/>
      <c r="Z13" s="457"/>
      <c r="AA13" s="457"/>
      <c r="AB13" s="457"/>
      <c r="AC13" s="457"/>
      <c r="AD13" s="457"/>
      <c r="AE13" s="457"/>
      <c r="AF13" s="457"/>
      <c r="AG13" s="449">
        <f>SUM(Y13:AF13)</f>
        <v>0</v>
      </c>
    </row>
    <row r="14" spans="1:50">
      <c r="A14" s="450"/>
      <c r="B14" s="442" t="s">
        <v>712</v>
      </c>
      <c r="C14" s="446"/>
      <c r="H14" s="2182">
        <f>SUM(H10:H13)</f>
        <v>0</v>
      </c>
      <c r="I14" s="2182">
        <f t="shared" ref="I14:P14" si="8">SUM(I10:I13)</f>
        <v>0</v>
      </c>
      <c r="J14" s="2182">
        <f t="shared" si="8"/>
        <v>0</v>
      </c>
      <c r="K14" s="2182">
        <f t="shared" si="8"/>
        <v>0</v>
      </c>
      <c r="L14" s="2182">
        <f t="shared" si="8"/>
        <v>0</v>
      </c>
      <c r="M14" s="2182">
        <f t="shared" si="8"/>
        <v>0</v>
      </c>
      <c r="N14" s="2182">
        <f t="shared" si="8"/>
        <v>0</v>
      </c>
      <c r="O14" s="2182">
        <f t="shared" si="8"/>
        <v>0</v>
      </c>
      <c r="P14" s="2182">
        <f t="shared" si="8"/>
        <v>0</v>
      </c>
      <c r="R14" s="450"/>
      <c r="S14" s="442" t="s">
        <v>712</v>
      </c>
      <c r="Y14" s="452">
        <f>SUM(Y10:Y13)</f>
        <v>0</v>
      </c>
      <c r="Z14" s="452">
        <f t="shared" ref="Z14:AG14" si="9">SUM(Z10:Z13)</f>
        <v>0</v>
      </c>
      <c r="AA14" s="452">
        <f t="shared" si="9"/>
        <v>0</v>
      </c>
      <c r="AB14" s="452">
        <f t="shared" si="9"/>
        <v>0</v>
      </c>
      <c r="AC14" s="452">
        <f t="shared" si="9"/>
        <v>0</v>
      </c>
      <c r="AD14" s="452">
        <f t="shared" si="9"/>
        <v>0</v>
      </c>
      <c r="AE14" s="452">
        <f t="shared" si="9"/>
        <v>0</v>
      </c>
      <c r="AF14" s="452">
        <f t="shared" si="9"/>
        <v>0</v>
      </c>
      <c r="AG14" s="452">
        <f t="shared" si="9"/>
        <v>0</v>
      </c>
    </row>
    <row r="15" spans="1:50" s="456" customFormat="1">
      <c r="A15" s="390"/>
      <c r="B15" s="442" t="s">
        <v>1469</v>
      </c>
      <c r="C15" s="390" t="s">
        <v>1210</v>
      </c>
      <c r="D15" s="444"/>
      <c r="E15" s="444"/>
      <c r="F15" s="444"/>
      <c r="G15" s="444"/>
      <c r="H15" s="2183">
        <f>+'3.1_Opex_Summary'!H39</f>
        <v>0</v>
      </c>
      <c r="I15" s="2184"/>
      <c r="J15" s="2184"/>
      <c r="K15" s="2184"/>
      <c r="L15" s="2184"/>
      <c r="M15" s="2184"/>
      <c r="N15" s="2184"/>
      <c r="O15" s="2184"/>
      <c r="P15" s="2181">
        <f>SUM(H15:O15)</f>
        <v>0</v>
      </c>
      <c r="R15" s="390"/>
      <c r="S15" s="442" t="s">
        <v>1469</v>
      </c>
      <c r="T15" s="390" t="s">
        <v>1210</v>
      </c>
      <c r="U15" s="444"/>
      <c r="V15" s="444"/>
      <c r="W15" s="444"/>
      <c r="X15" s="444"/>
      <c r="Y15" s="454"/>
      <c r="Z15" s="455"/>
      <c r="AA15" s="455"/>
      <c r="AB15" s="455"/>
      <c r="AC15" s="455"/>
      <c r="AD15" s="455"/>
      <c r="AE15" s="455"/>
      <c r="AF15" s="455"/>
      <c r="AG15" s="449">
        <f>SUM(Y15:AF15)</f>
        <v>0</v>
      </c>
    </row>
    <row r="16" spans="1:50">
      <c r="A16" s="453"/>
      <c r="B16" s="450"/>
      <c r="C16" s="450" t="s">
        <v>1470</v>
      </c>
      <c r="H16" s="2181">
        <f>+'3.1_Opex_Summary'!H40</f>
        <v>0</v>
      </c>
      <c r="I16" s="2185"/>
      <c r="J16" s="2185"/>
      <c r="K16" s="2185"/>
      <c r="L16" s="2185"/>
      <c r="M16" s="2185"/>
      <c r="N16" s="2185"/>
      <c r="O16" s="2185"/>
      <c r="P16" s="2181">
        <f>SUM(H16:O16)</f>
        <v>0</v>
      </c>
      <c r="R16" s="453"/>
      <c r="S16" s="450"/>
      <c r="T16" s="450" t="s">
        <v>1470</v>
      </c>
      <c r="Y16" s="449"/>
      <c r="Z16" s="457"/>
      <c r="AA16" s="457"/>
      <c r="AB16" s="457"/>
      <c r="AC16" s="457"/>
      <c r="AD16" s="457"/>
      <c r="AE16" s="457"/>
      <c r="AF16" s="457"/>
      <c r="AG16" s="449">
        <f>SUM(Y16:AF16)</f>
        <v>0</v>
      </c>
    </row>
    <row r="17" spans="1:33">
      <c r="B17" s="450"/>
      <c r="C17" s="450" t="s">
        <v>1471</v>
      </c>
      <c r="H17" s="2181">
        <f>+'3.1_Opex_Summary'!H45-H15-H16</f>
        <v>0</v>
      </c>
      <c r="I17" s="2185"/>
      <c r="J17" s="2185"/>
      <c r="K17" s="2185"/>
      <c r="L17" s="2185"/>
      <c r="M17" s="2185"/>
      <c r="N17" s="2185"/>
      <c r="O17" s="2185"/>
      <c r="P17" s="2181">
        <f>SUM(H17:O17)</f>
        <v>0</v>
      </c>
      <c r="S17" s="450"/>
      <c r="T17" s="450" t="s">
        <v>1471</v>
      </c>
      <c r="Y17" s="449"/>
      <c r="Z17" s="457"/>
      <c r="AA17" s="457"/>
      <c r="AB17" s="457"/>
      <c r="AC17" s="457"/>
      <c r="AD17" s="457"/>
      <c r="AE17" s="457"/>
      <c r="AF17" s="457"/>
      <c r="AG17" s="449">
        <f>SUM(Y17:AF17)</f>
        <v>0</v>
      </c>
    </row>
    <row r="18" spans="1:33">
      <c r="C18" s="446" t="s">
        <v>1472</v>
      </c>
      <c r="H18" s="2181">
        <f>+'3.1_Opex_Summary'!H38</f>
        <v>0</v>
      </c>
      <c r="I18" s="2185"/>
      <c r="J18" s="2185"/>
      <c r="K18" s="2185"/>
      <c r="L18" s="2185"/>
      <c r="M18" s="2185"/>
      <c r="N18" s="2185"/>
      <c r="O18" s="2185"/>
      <c r="P18" s="2181">
        <f>SUM(H18:O18)</f>
        <v>0</v>
      </c>
      <c r="S18" s="446"/>
      <c r="T18" s="446" t="s">
        <v>1472</v>
      </c>
      <c r="Y18" s="449"/>
      <c r="Z18" s="457"/>
      <c r="AA18" s="457"/>
      <c r="AB18" s="457"/>
      <c r="AC18" s="457"/>
      <c r="AD18" s="457"/>
      <c r="AE18" s="457"/>
      <c r="AF18" s="457"/>
      <c r="AG18" s="449">
        <f>SUM(Y18:AF18)</f>
        <v>0</v>
      </c>
    </row>
    <row r="19" spans="1:33">
      <c r="C19" s="446" t="s">
        <v>692</v>
      </c>
      <c r="H19" s="2181">
        <f>+'3.1_Opex_Summary'!H25+'3.1_Opex_Summary'!H50</f>
        <v>0</v>
      </c>
      <c r="I19" s="2185"/>
      <c r="J19" s="2185"/>
      <c r="K19" s="2185"/>
      <c r="L19" s="2185"/>
      <c r="M19" s="2185"/>
      <c r="N19" s="2185"/>
      <c r="O19" s="2185"/>
      <c r="P19" s="2181">
        <f>SUM(H19:O19)</f>
        <v>0</v>
      </c>
      <c r="S19" s="446"/>
      <c r="T19" s="446" t="s">
        <v>692</v>
      </c>
      <c r="Y19" s="449"/>
      <c r="Z19" s="457"/>
      <c r="AA19" s="457"/>
      <c r="AB19" s="457"/>
      <c r="AC19" s="457"/>
      <c r="AD19" s="457"/>
      <c r="AE19" s="457"/>
      <c r="AF19" s="457"/>
      <c r="AG19" s="449">
        <f>SUM(Y19:AF19)</f>
        <v>0</v>
      </c>
    </row>
    <row r="20" spans="1:33" s="458" customFormat="1">
      <c r="A20" s="444"/>
      <c r="B20" s="442" t="s">
        <v>1473</v>
      </c>
      <c r="C20" s="446" t="s">
        <v>2071</v>
      </c>
      <c r="H20" s="2182">
        <f>SUM(H15:H19)</f>
        <v>0</v>
      </c>
      <c r="I20" s="2182">
        <f t="shared" ref="I20:P20" si="10">SUM(I15:I19)</f>
        <v>0</v>
      </c>
      <c r="J20" s="2182">
        <f t="shared" si="10"/>
        <v>0</v>
      </c>
      <c r="K20" s="2182">
        <f t="shared" si="10"/>
        <v>0</v>
      </c>
      <c r="L20" s="2182">
        <f t="shared" si="10"/>
        <v>0</v>
      </c>
      <c r="M20" s="2182">
        <f t="shared" si="10"/>
        <v>0</v>
      </c>
      <c r="N20" s="2182">
        <f t="shared" si="10"/>
        <v>0</v>
      </c>
      <c r="O20" s="2182">
        <f t="shared" si="10"/>
        <v>0</v>
      </c>
      <c r="P20" s="2182">
        <f t="shared" si="10"/>
        <v>0</v>
      </c>
      <c r="R20" s="444"/>
      <c r="S20" s="442" t="s">
        <v>1473</v>
      </c>
      <c r="T20" s="444" t="s">
        <v>2071</v>
      </c>
      <c r="Y20" s="452">
        <f t="shared" ref="Y20:AG20" si="11">SUM(Y16:Y19)</f>
        <v>0</v>
      </c>
      <c r="Z20" s="452">
        <f t="shared" si="11"/>
        <v>0</v>
      </c>
      <c r="AA20" s="452">
        <f t="shared" si="11"/>
        <v>0</v>
      </c>
      <c r="AB20" s="452">
        <f t="shared" si="11"/>
        <v>0</v>
      </c>
      <c r="AC20" s="452">
        <f t="shared" si="11"/>
        <v>0</v>
      </c>
      <c r="AD20" s="452">
        <f t="shared" si="11"/>
        <v>0</v>
      </c>
      <c r="AE20" s="452">
        <f t="shared" si="11"/>
        <v>0</v>
      </c>
      <c r="AF20" s="452">
        <f t="shared" si="11"/>
        <v>0</v>
      </c>
      <c r="AG20" s="452">
        <f t="shared" si="11"/>
        <v>0</v>
      </c>
    </row>
    <row r="21" spans="1:33">
      <c r="B21" s="442" t="s">
        <v>1474</v>
      </c>
      <c r="C21" s="446"/>
      <c r="H21" s="2186"/>
      <c r="I21" s="2186"/>
      <c r="J21" s="2186"/>
      <c r="K21" s="2186"/>
      <c r="L21" s="2186"/>
      <c r="M21" s="2186"/>
      <c r="N21" s="2186"/>
      <c r="O21" s="2186"/>
      <c r="P21" s="2186"/>
      <c r="S21" s="442" t="s">
        <v>1474</v>
      </c>
      <c r="Y21" s="459"/>
      <c r="Z21" s="459"/>
      <c r="AA21" s="459"/>
      <c r="AB21" s="459"/>
      <c r="AC21" s="459"/>
      <c r="AD21" s="459"/>
      <c r="AE21" s="459"/>
      <c r="AF21" s="459"/>
      <c r="AG21" s="459"/>
    </row>
    <row r="22" spans="1:33">
      <c r="A22" s="444" t="s">
        <v>461</v>
      </c>
      <c r="B22" s="446" t="s">
        <v>1466</v>
      </c>
      <c r="C22" s="446" t="s">
        <v>2072</v>
      </c>
      <c r="H22" s="2181">
        <f>'4.1_Capex_summary'!J25</f>
        <v>0</v>
      </c>
      <c r="I22" s="2181">
        <f>'4.1_Capex_summary'!K25</f>
        <v>0</v>
      </c>
      <c r="J22" s="2181">
        <f>'4.1_Capex_summary'!L25</f>
        <v>0</v>
      </c>
      <c r="K22" s="2181">
        <f>'4.1_Capex_summary'!M25</f>
        <v>0</v>
      </c>
      <c r="L22" s="2181">
        <f>'4.1_Capex_summary'!N25</f>
        <v>0</v>
      </c>
      <c r="M22" s="2181">
        <f>'4.1_Capex_summary'!O25</f>
        <v>0</v>
      </c>
      <c r="N22" s="2181">
        <f>'4.1_Capex_summary'!P25</f>
        <v>0</v>
      </c>
      <c r="O22" s="2181">
        <f>'4.1_Capex_summary'!Q25</f>
        <v>0</v>
      </c>
      <c r="P22" s="2181">
        <f>SUM(H22:O22)</f>
        <v>0</v>
      </c>
      <c r="R22" s="444" t="s">
        <v>461</v>
      </c>
      <c r="S22" s="446" t="s">
        <v>1466</v>
      </c>
      <c r="T22" s="444" t="s">
        <v>2072</v>
      </c>
      <c r="Y22" s="449"/>
      <c r="Z22" s="457"/>
      <c r="AA22" s="457"/>
      <c r="AB22" s="457"/>
      <c r="AC22" s="457"/>
      <c r="AD22" s="457"/>
      <c r="AE22" s="457"/>
      <c r="AF22" s="457"/>
      <c r="AG22" s="449">
        <f>SUM(Y22:AF22)</f>
        <v>0</v>
      </c>
    </row>
    <row r="23" spans="1:33">
      <c r="B23" s="446" t="s">
        <v>2066</v>
      </c>
      <c r="C23" s="446" t="s">
        <v>2073</v>
      </c>
      <c r="H23" s="2181">
        <f>'4.1_Capex_summary'!J35</f>
        <v>0</v>
      </c>
      <c r="I23" s="2181">
        <f>'4.1_Capex_summary'!K35</f>
        <v>0</v>
      </c>
      <c r="J23" s="2181">
        <f>'4.1_Capex_summary'!L35</f>
        <v>0</v>
      </c>
      <c r="K23" s="2181">
        <f>'4.1_Capex_summary'!M35</f>
        <v>0</v>
      </c>
      <c r="L23" s="2181">
        <f>'4.1_Capex_summary'!N35</f>
        <v>0</v>
      </c>
      <c r="M23" s="2181">
        <f>'4.1_Capex_summary'!O35</f>
        <v>0</v>
      </c>
      <c r="N23" s="2181">
        <f>'4.1_Capex_summary'!P35</f>
        <v>0</v>
      </c>
      <c r="O23" s="2181">
        <f>'4.1_Capex_summary'!Q35</f>
        <v>0</v>
      </c>
      <c r="P23" s="2181">
        <f>SUM(H23:O23)</f>
        <v>0</v>
      </c>
      <c r="S23" s="446" t="s">
        <v>2066</v>
      </c>
      <c r="T23" s="444" t="s">
        <v>2073</v>
      </c>
      <c r="Y23" s="449"/>
      <c r="Z23" s="457"/>
      <c r="AA23" s="457"/>
      <c r="AB23" s="457"/>
      <c r="AC23" s="457"/>
      <c r="AD23" s="457"/>
      <c r="AE23" s="457"/>
      <c r="AF23" s="457"/>
      <c r="AG23" s="449">
        <f>SUM(Y23:AF23)</f>
        <v>0</v>
      </c>
    </row>
    <row r="24" spans="1:33">
      <c r="B24" s="446" t="s">
        <v>1468</v>
      </c>
      <c r="C24" s="446" t="s">
        <v>2074</v>
      </c>
      <c r="H24" s="2181">
        <f>'4.1_Capex_summary'!J40+'4.1_Capex_summary'!J41</f>
        <v>0</v>
      </c>
      <c r="I24" s="2181">
        <f>'4.1_Capex_summary'!K40+'4.1_Capex_summary'!K41</f>
        <v>0</v>
      </c>
      <c r="J24" s="2181">
        <f>'4.1_Capex_summary'!L40+'4.1_Capex_summary'!L41</f>
        <v>0</v>
      </c>
      <c r="K24" s="2181">
        <f>'4.1_Capex_summary'!M40+'4.1_Capex_summary'!M41</f>
        <v>0</v>
      </c>
      <c r="L24" s="2181">
        <f>'4.1_Capex_summary'!N40+'4.1_Capex_summary'!N41</f>
        <v>0</v>
      </c>
      <c r="M24" s="2181">
        <f>'4.1_Capex_summary'!O40+'4.1_Capex_summary'!O41</f>
        <v>0</v>
      </c>
      <c r="N24" s="2181">
        <f>'4.1_Capex_summary'!P40+'4.1_Capex_summary'!P41</f>
        <v>0</v>
      </c>
      <c r="O24" s="2181">
        <f>'4.1_Capex_summary'!Q40+'4.1_Capex_summary'!Q41</f>
        <v>0</v>
      </c>
      <c r="P24" s="2181">
        <f>SUM(H24:O24)</f>
        <v>0</v>
      </c>
      <c r="S24" s="446" t="s">
        <v>1468</v>
      </c>
      <c r="T24" s="444" t="s">
        <v>2074</v>
      </c>
      <c r="Y24" s="449"/>
      <c r="Z24" s="457"/>
      <c r="AA24" s="457"/>
      <c r="AB24" s="457"/>
      <c r="AC24" s="457"/>
      <c r="AD24" s="457"/>
      <c r="AE24" s="457"/>
      <c r="AF24" s="457"/>
      <c r="AG24" s="449">
        <f>SUM(Y24:AF24)</f>
        <v>0</v>
      </c>
    </row>
    <row r="25" spans="1:33">
      <c r="B25" s="442" t="s">
        <v>1475</v>
      </c>
      <c r="H25" s="2182">
        <f>SUM(H22:H24)</f>
        <v>0</v>
      </c>
      <c r="I25" s="2182">
        <f t="shared" ref="I25:P25" si="12">SUM(I22:I24)</f>
        <v>0</v>
      </c>
      <c r="J25" s="2182">
        <f t="shared" si="12"/>
        <v>0</v>
      </c>
      <c r="K25" s="2182">
        <f t="shared" si="12"/>
        <v>0</v>
      </c>
      <c r="L25" s="2182">
        <f t="shared" si="12"/>
        <v>0</v>
      </c>
      <c r="M25" s="2182">
        <f t="shared" si="12"/>
        <v>0</v>
      </c>
      <c r="N25" s="2182">
        <f t="shared" si="12"/>
        <v>0</v>
      </c>
      <c r="O25" s="2182">
        <f t="shared" si="12"/>
        <v>0</v>
      </c>
      <c r="P25" s="2182">
        <f t="shared" si="12"/>
        <v>0</v>
      </c>
      <c r="S25" s="442" t="s">
        <v>1475</v>
      </c>
      <c r="Y25" s="452">
        <f t="shared" ref="Y25:AG25" si="13">SUM(Y22:Y24)</f>
        <v>0</v>
      </c>
      <c r="Z25" s="452">
        <f t="shared" si="13"/>
        <v>0</v>
      </c>
      <c r="AA25" s="452">
        <f t="shared" si="13"/>
        <v>0</v>
      </c>
      <c r="AB25" s="452">
        <f t="shared" si="13"/>
        <v>0</v>
      </c>
      <c r="AC25" s="452">
        <f t="shared" si="13"/>
        <v>0</v>
      </c>
      <c r="AD25" s="452">
        <f t="shared" si="13"/>
        <v>0</v>
      </c>
      <c r="AE25" s="452">
        <f t="shared" si="13"/>
        <v>0</v>
      </c>
      <c r="AF25" s="452">
        <f t="shared" si="13"/>
        <v>0</v>
      </c>
      <c r="AG25" s="452">
        <f t="shared" si="13"/>
        <v>0</v>
      </c>
    </row>
    <row r="26" spans="1:33" s="456" customFormat="1">
      <c r="A26" s="390"/>
      <c r="B26" s="442" t="s">
        <v>1469</v>
      </c>
      <c r="C26" s="450" t="s">
        <v>1471</v>
      </c>
      <c r="D26" s="444"/>
      <c r="E26" s="444"/>
      <c r="F26" s="444"/>
      <c r="G26" s="444"/>
      <c r="H26" s="2181">
        <f>+'3.1_Opex_Summary'!H49</f>
        <v>0</v>
      </c>
      <c r="I26" s="2118"/>
      <c r="J26" s="2118"/>
      <c r="K26" s="2118"/>
      <c r="L26" s="2118"/>
      <c r="M26" s="2118"/>
      <c r="N26" s="2118"/>
      <c r="O26" s="2118"/>
      <c r="P26" s="2181">
        <f>SUM(H26:O26)</f>
        <v>0</v>
      </c>
      <c r="R26" s="390"/>
      <c r="S26" s="442" t="s">
        <v>1469</v>
      </c>
      <c r="T26" s="450" t="s">
        <v>1471</v>
      </c>
      <c r="U26" s="444"/>
      <c r="V26" s="444"/>
      <c r="W26" s="444"/>
      <c r="X26" s="444"/>
      <c r="Y26" s="454"/>
      <c r="Z26" s="455"/>
      <c r="AA26" s="455"/>
      <c r="AB26" s="455"/>
      <c r="AC26" s="455"/>
      <c r="AD26" s="455"/>
      <c r="AE26" s="455"/>
      <c r="AF26" s="455"/>
      <c r="AG26" s="449">
        <f>SUM(Y26:AF26)</f>
        <v>0</v>
      </c>
    </row>
    <row r="27" spans="1:33" s="458" customFormat="1">
      <c r="A27" s="444"/>
      <c r="B27" s="442" t="s">
        <v>1476</v>
      </c>
      <c r="C27" s="446" t="s">
        <v>2075</v>
      </c>
      <c r="H27" s="2181">
        <f>SUM(H26:H26)</f>
        <v>0</v>
      </c>
      <c r="I27" s="2181">
        <f t="shared" ref="I27:P27" si="14">SUM(I26:I26)</f>
        <v>0</v>
      </c>
      <c r="J27" s="2181">
        <f t="shared" si="14"/>
        <v>0</v>
      </c>
      <c r="K27" s="2181">
        <f t="shared" si="14"/>
        <v>0</v>
      </c>
      <c r="L27" s="2181">
        <f t="shared" si="14"/>
        <v>0</v>
      </c>
      <c r="M27" s="2181">
        <f t="shared" si="14"/>
        <v>0</v>
      </c>
      <c r="N27" s="2181">
        <f t="shared" si="14"/>
        <v>0</v>
      </c>
      <c r="O27" s="2181">
        <f t="shared" si="14"/>
        <v>0</v>
      </c>
      <c r="P27" s="2181">
        <f t="shared" si="14"/>
        <v>0</v>
      </c>
      <c r="R27" s="444"/>
      <c r="S27" s="442" t="s">
        <v>1476</v>
      </c>
      <c r="T27" s="444" t="s">
        <v>2075</v>
      </c>
      <c r="Y27" s="452">
        <f>SUM(Y26:Y26)</f>
        <v>0</v>
      </c>
      <c r="Z27" s="452">
        <f t="shared" ref="Z27:AG27" si="15">SUM(Z26:Z26)</f>
        <v>0</v>
      </c>
      <c r="AA27" s="452">
        <f t="shared" si="15"/>
        <v>0</v>
      </c>
      <c r="AB27" s="452">
        <f t="shared" si="15"/>
        <v>0</v>
      </c>
      <c r="AC27" s="452">
        <f t="shared" si="15"/>
        <v>0</v>
      </c>
      <c r="AD27" s="452">
        <f t="shared" si="15"/>
        <v>0</v>
      </c>
      <c r="AE27" s="452">
        <f t="shared" si="15"/>
        <v>0</v>
      </c>
      <c r="AF27" s="452">
        <f t="shared" si="15"/>
        <v>0</v>
      </c>
      <c r="AG27" s="452">
        <f t="shared" si="15"/>
        <v>0</v>
      </c>
    </row>
    <row r="28" spans="1:33" s="458" customFormat="1">
      <c r="A28" s="458" t="s">
        <v>461</v>
      </c>
      <c r="B28" s="442" t="s">
        <v>1477</v>
      </c>
      <c r="C28" s="442"/>
      <c r="H28" s="2182">
        <f t="shared" ref="H28:P28" si="16">+H14+H20+H25+H27</f>
        <v>0</v>
      </c>
      <c r="I28" s="2182">
        <f t="shared" si="16"/>
        <v>0</v>
      </c>
      <c r="J28" s="2182">
        <f t="shared" si="16"/>
        <v>0</v>
      </c>
      <c r="K28" s="2182">
        <f t="shared" si="16"/>
        <v>0</v>
      </c>
      <c r="L28" s="2182">
        <f t="shared" si="16"/>
        <v>0</v>
      </c>
      <c r="M28" s="2182">
        <f t="shared" si="16"/>
        <v>0</v>
      </c>
      <c r="N28" s="2182">
        <f t="shared" si="16"/>
        <v>0</v>
      </c>
      <c r="O28" s="2182">
        <f t="shared" si="16"/>
        <v>0</v>
      </c>
      <c r="P28" s="2182">
        <f t="shared" si="16"/>
        <v>0</v>
      </c>
      <c r="R28" s="458" t="s">
        <v>461</v>
      </c>
      <c r="S28" s="442" t="s">
        <v>1477</v>
      </c>
      <c r="Y28" s="452">
        <f t="shared" ref="Y28:AG28" si="17">+Y14+Y20+Y25+Y27</f>
        <v>0</v>
      </c>
      <c r="Z28" s="452">
        <f t="shared" si="17"/>
        <v>0</v>
      </c>
      <c r="AA28" s="452">
        <f t="shared" si="17"/>
        <v>0</v>
      </c>
      <c r="AB28" s="452">
        <f t="shared" si="17"/>
        <v>0</v>
      </c>
      <c r="AC28" s="452">
        <f t="shared" si="17"/>
        <v>0</v>
      </c>
      <c r="AD28" s="452">
        <f t="shared" si="17"/>
        <v>0</v>
      </c>
      <c r="AE28" s="452">
        <f t="shared" si="17"/>
        <v>0</v>
      </c>
      <c r="AF28" s="452">
        <f t="shared" si="17"/>
        <v>0</v>
      </c>
      <c r="AG28" s="452">
        <f t="shared" si="17"/>
        <v>0</v>
      </c>
    </row>
    <row r="29" spans="1:33">
      <c r="C29" s="446"/>
      <c r="H29" s="2187"/>
      <c r="I29" s="2187"/>
      <c r="J29" s="2187"/>
      <c r="K29" s="2187"/>
      <c r="L29" s="2187"/>
      <c r="M29" s="2187"/>
      <c r="N29" s="2187"/>
      <c r="O29" s="2187"/>
      <c r="P29" s="2187"/>
      <c r="S29" s="446"/>
    </row>
    <row r="30" spans="1:33">
      <c r="A30" s="458" t="s">
        <v>2076</v>
      </c>
      <c r="B30" s="442" t="s">
        <v>494</v>
      </c>
      <c r="C30" s="446" t="s">
        <v>2077</v>
      </c>
      <c r="H30" s="2181">
        <f>+'4.1_Capex_summary'!J53</f>
        <v>0</v>
      </c>
      <c r="I30" s="2181">
        <f>+'4.1_Capex_summary'!K53</f>
        <v>0</v>
      </c>
      <c r="J30" s="2181">
        <f>+'4.1_Capex_summary'!L53</f>
        <v>0</v>
      </c>
      <c r="K30" s="2181">
        <f>+'4.1_Capex_summary'!M53</f>
        <v>0</v>
      </c>
      <c r="L30" s="2181">
        <f>+'4.1_Capex_summary'!N53</f>
        <v>0</v>
      </c>
      <c r="M30" s="2181">
        <f>+'4.1_Capex_summary'!O53</f>
        <v>0</v>
      </c>
      <c r="N30" s="2181">
        <f>+'4.1_Capex_summary'!P53</f>
        <v>0</v>
      </c>
      <c r="O30" s="2181">
        <f>+'4.1_Capex_summary'!Q53</f>
        <v>0</v>
      </c>
      <c r="P30" s="2181">
        <f>SUM(H30:O30)</f>
        <v>0</v>
      </c>
      <c r="R30" s="458" t="s">
        <v>2076</v>
      </c>
      <c r="S30" s="442" t="s">
        <v>494</v>
      </c>
      <c r="T30" s="444" t="s">
        <v>2077</v>
      </c>
      <c r="Y30" s="451"/>
      <c r="Z30" s="457"/>
      <c r="AA30" s="457"/>
      <c r="AB30" s="457"/>
      <c r="AC30" s="457"/>
      <c r="AD30" s="457"/>
      <c r="AE30" s="457"/>
      <c r="AF30" s="457"/>
      <c r="AG30" s="449">
        <f>SUM(Y30:AF30)</f>
        <v>0</v>
      </c>
    </row>
    <row r="31" spans="1:33">
      <c r="A31" s="458"/>
      <c r="B31" s="446" t="s">
        <v>693</v>
      </c>
      <c r="C31" s="446"/>
      <c r="H31" s="2181">
        <f>+'3.1_Opex_Summary'!H83</f>
        <v>0</v>
      </c>
      <c r="I31" s="2185"/>
      <c r="J31" s="2185"/>
      <c r="K31" s="2185"/>
      <c r="L31" s="2185"/>
      <c r="M31" s="2185"/>
      <c r="N31" s="2185"/>
      <c r="O31" s="2185"/>
      <c r="P31" s="2181">
        <f t="shared" ref="P31:P32" si="18">SUM(H31:O31)</f>
        <v>0</v>
      </c>
      <c r="R31" s="458"/>
      <c r="S31" s="446" t="s">
        <v>693</v>
      </c>
      <c r="Y31" s="2181">
        <f>+'3.1_Opex_Summary'!Y83</f>
        <v>0</v>
      </c>
      <c r="Z31" s="2185"/>
      <c r="AA31" s="2185"/>
      <c r="AB31" s="2185"/>
      <c r="AC31" s="2185"/>
      <c r="AD31" s="2185"/>
      <c r="AE31" s="2185"/>
      <c r="AF31" s="2185"/>
      <c r="AG31" s="2181">
        <f t="shared" ref="AG31:AG32" si="19">SUM(Y31:AF31)</f>
        <v>0</v>
      </c>
    </row>
    <row r="32" spans="1:33">
      <c r="A32" s="458"/>
      <c r="B32" s="446" t="s">
        <v>692</v>
      </c>
      <c r="C32" s="446"/>
      <c r="H32" s="2181">
        <f>+'3.1_Opex_Summary'!H75+'3.1_Opex_Summary'!H87</f>
        <v>0</v>
      </c>
      <c r="I32" s="2185"/>
      <c r="J32" s="2185"/>
      <c r="K32" s="2185"/>
      <c r="L32" s="2185"/>
      <c r="M32" s="2185"/>
      <c r="N32" s="2185"/>
      <c r="O32" s="2185"/>
      <c r="P32" s="2181">
        <f t="shared" si="18"/>
        <v>0</v>
      </c>
      <c r="R32" s="458"/>
      <c r="S32" s="446" t="s">
        <v>692</v>
      </c>
      <c r="Y32" s="2181">
        <f>+'3.1_Opex_Summary'!Y75</f>
        <v>0</v>
      </c>
      <c r="Z32" s="2185"/>
      <c r="AA32" s="2185"/>
      <c r="AB32" s="2185"/>
      <c r="AC32" s="2185"/>
      <c r="AD32" s="2185"/>
      <c r="AE32" s="2185"/>
      <c r="AF32" s="2185"/>
      <c r="AG32" s="2181">
        <f t="shared" si="19"/>
        <v>0</v>
      </c>
    </row>
    <row r="33" spans="1:50">
      <c r="B33" s="442" t="s">
        <v>1469</v>
      </c>
      <c r="C33" s="446" t="s">
        <v>2078</v>
      </c>
      <c r="H33" s="2181">
        <f t="shared" ref="H33:P33" si="20">SUM(H31:H32)</f>
        <v>0</v>
      </c>
      <c r="I33" s="2181">
        <f t="shared" si="20"/>
        <v>0</v>
      </c>
      <c r="J33" s="2181">
        <f t="shared" si="20"/>
        <v>0</v>
      </c>
      <c r="K33" s="2181">
        <f t="shared" si="20"/>
        <v>0</v>
      </c>
      <c r="L33" s="2181">
        <f t="shared" si="20"/>
        <v>0</v>
      </c>
      <c r="M33" s="2181">
        <f t="shared" si="20"/>
        <v>0</v>
      </c>
      <c r="N33" s="2181">
        <f t="shared" si="20"/>
        <v>0</v>
      </c>
      <c r="O33" s="2181">
        <f t="shared" si="20"/>
        <v>0</v>
      </c>
      <c r="P33" s="2181">
        <f t="shared" si="20"/>
        <v>0</v>
      </c>
      <c r="S33" s="442" t="s">
        <v>1469</v>
      </c>
      <c r="T33" s="444" t="s">
        <v>2078</v>
      </c>
      <c r="Y33" s="2181">
        <f t="shared" ref="Y33:AG33" si="21">SUM(Y31:Y32)</f>
        <v>0</v>
      </c>
      <c r="Z33" s="2181">
        <f t="shared" si="21"/>
        <v>0</v>
      </c>
      <c r="AA33" s="2181">
        <f t="shared" si="21"/>
        <v>0</v>
      </c>
      <c r="AB33" s="2181">
        <f t="shared" si="21"/>
        <v>0</v>
      </c>
      <c r="AC33" s="2181">
        <f t="shared" si="21"/>
        <v>0</v>
      </c>
      <c r="AD33" s="2181">
        <f t="shared" si="21"/>
        <v>0</v>
      </c>
      <c r="AE33" s="2181">
        <f t="shared" si="21"/>
        <v>0</v>
      </c>
      <c r="AF33" s="2181">
        <f t="shared" si="21"/>
        <v>0</v>
      </c>
      <c r="AG33" s="2181">
        <f t="shared" si="21"/>
        <v>0</v>
      </c>
    </row>
    <row r="34" spans="1:50">
      <c r="A34" s="458" t="s">
        <v>458</v>
      </c>
      <c r="B34" s="442" t="s">
        <v>1477</v>
      </c>
      <c r="H34" s="2182">
        <f>H30+H33</f>
        <v>0</v>
      </c>
      <c r="I34" s="2182">
        <f t="shared" ref="I34:P34" si="22">I30+I33</f>
        <v>0</v>
      </c>
      <c r="J34" s="2182">
        <f t="shared" si="22"/>
        <v>0</v>
      </c>
      <c r="K34" s="2182">
        <f t="shared" si="22"/>
        <v>0</v>
      </c>
      <c r="L34" s="2182">
        <f t="shared" si="22"/>
        <v>0</v>
      </c>
      <c r="M34" s="2182">
        <f t="shared" si="22"/>
        <v>0</v>
      </c>
      <c r="N34" s="2182">
        <f t="shared" si="22"/>
        <v>0</v>
      </c>
      <c r="O34" s="2182">
        <f t="shared" si="22"/>
        <v>0</v>
      </c>
      <c r="P34" s="2182">
        <f t="shared" si="22"/>
        <v>0</v>
      </c>
      <c r="R34" s="458" t="s">
        <v>458</v>
      </c>
      <c r="S34" s="442" t="s">
        <v>1477</v>
      </c>
      <c r="Y34" s="452">
        <f>Y30+Y33</f>
        <v>0</v>
      </c>
      <c r="Z34" s="452">
        <f>Z30+Z33</f>
        <v>0</v>
      </c>
      <c r="AA34" s="452">
        <f t="shared" ref="AA34" si="23">AA30+AA33</f>
        <v>0</v>
      </c>
      <c r="AB34" s="452">
        <f t="shared" ref="AB34" si="24">AB30+AB33</f>
        <v>0</v>
      </c>
      <c r="AC34" s="452">
        <f t="shared" ref="AC34" si="25">AC30+AC33</f>
        <v>0</v>
      </c>
      <c r="AD34" s="452">
        <f t="shared" ref="AD34" si="26">AD30+AD33</f>
        <v>0</v>
      </c>
      <c r="AE34" s="452">
        <f t="shared" ref="AE34" si="27">AE30+AE33</f>
        <v>0</v>
      </c>
      <c r="AF34" s="452">
        <f t="shared" ref="AF34" si="28">AF30+AF33</f>
        <v>0</v>
      </c>
      <c r="AG34" s="452">
        <f t="shared" ref="AG34" si="29">AG30+AG33</f>
        <v>0</v>
      </c>
    </row>
    <row r="37" spans="1:50" ht="18">
      <c r="A37" s="441" t="s">
        <v>2569</v>
      </c>
      <c r="B37" s="442"/>
      <c r="C37" s="443"/>
      <c r="H37" s="2653" t="s">
        <v>97</v>
      </c>
      <c r="I37" s="2654"/>
      <c r="J37" s="2654"/>
      <c r="K37" s="2654"/>
      <c r="L37" s="2654"/>
      <c r="M37" s="2654"/>
      <c r="N37" s="2654"/>
      <c r="O37" s="2654"/>
      <c r="P37" s="2655"/>
      <c r="R37" s="441" t="s">
        <v>2572</v>
      </c>
      <c r="S37" s="442"/>
      <c r="T37" s="443"/>
      <c r="Y37" s="2653" t="s">
        <v>97</v>
      </c>
      <c r="Z37" s="2654"/>
      <c r="AA37" s="2654"/>
      <c r="AB37" s="2654"/>
      <c r="AC37" s="2654"/>
      <c r="AD37" s="2654"/>
      <c r="AE37" s="2654"/>
      <c r="AF37" s="2654"/>
      <c r="AG37" s="2655"/>
      <c r="AI37" s="441" t="s">
        <v>2574</v>
      </c>
      <c r="AJ37" s="442"/>
      <c r="AK37" s="443"/>
      <c r="AP37" s="2653" t="s">
        <v>97</v>
      </c>
      <c r="AQ37" s="2654"/>
      <c r="AR37" s="2654"/>
      <c r="AS37" s="2654"/>
      <c r="AT37" s="2654"/>
      <c r="AU37" s="2654"/>
      <c r="AV37" s="2654"/>
      <c r="AW37" s="2654"/>
      <c r="AX37" s="2655"/>
    </row>
    <row r="38" spans="1:50">
      <c r="H38" s="447">
        <v>2014</v>
      </c>
      <c r="I38" s="447" t="str">
        <f t="shared" ref="I38" si="30">LEFT(H38,4)+1&amp;""</f>
        <v>2015</v>
      </c>
      <c r="J38" s="447" t="str">
        <f t="shared" ref="J38" si="31">LEFT(I38,4)+1&amp;""</f>
        <v>2016</v>
      </c>
      <c r="K38" s="447" t="str">
        <f t="shared" ref="K38" si="32">LEFT(J38,4)+1&amp;""</f>
        <v>2017</v>
      </c>
      <c r="L38" s="447" t="str">
        <f t="shared" ref="L38" si="33">LEFT(K38,4)+1&amp;""</f>
        <v>2018</v>
      </c>
      <c r="M38" s="447" t="str">
        <f t="shared" ref="M38" si="34">LEFT(L38,4)+1&amp;""</f>
        <v>2019</v>
      </c>
      <c r="N38" s="447" t="str">
        <f t="shared" ref="N38" si="35">LEFT(M38,4)+1&amp;""</f>
        <v>2020</v>
      </c>
      <c r="O38" s="447" t="str">
        <f t="shared" ref="O38" si="36">LEFT(N38,4)+1&amp;""</f>
        <v>2021</v>
      </c>
      <c r="P38" s="447" t="s">
        <v>1463</v>
      </c>
      <c r="S38" s="446"/>
      <c r="Y38" s="447">
        <v>2014</v>
      </c>
      <c r="Z38" s="447" t="str">
        <f t="shared" ref="Z38" si="37">LEFT(Y38,4)+1&amp;""</f>
        <v>2015</v>
      </c>
      <c r="AA38" s="447" t="str">
        <f t="shared" ref="AA38" si="38">LEFT(Z38,4)+1&amp;""</f>
        <v>2016</v>
      </c>
      <c r="AB38" s="447" t="str">
        <f t="shared" ref="AB38" si="39">LEFT(AA38,4)+1&amp;""</f>
        <v>2017</v>
      </c>
      <c r="AC38" s="447" t="str">
        <f t="shared" ref="AC38" si="40">LEFT(AB38,4)+1&amp;""</f>
        <v>2018</v>
      </c>
      <c r="AD38" s="447" t="str">
        <f t="shared" ref="AD38" si="41">LEFT(AC38,4)+1&amp;""</f>
        <v>2019</v>
      </c>
      <c r="AE38" s="447" t="str">
        <f t="shared" ref="AE38" si="42">LEFT(AD38,4)+1&amp;""</f>
        <v>2020</v>
      </c>
      <c r="AF38" s="447" t="str">
        <f t="shared" ref="AF38" si="43">LEFT(AE38,4)+1&amp;""</f>
        <v>2021</v>
      </c>
      <c r="AG38" s="447" t="s">
        <v>1463</v>
      </c>
      <c r="AJ38" s="446"/>
      <c r="AP38" s="447">
        <v>2014</v>
      </c>
      <c r="AQ38" s="447" t="str">
        <f t="shared" ref="AQ38" si="44">LEFT(AP38,4)+1&amp;""</f>
        <v>2015</v>
      </c>
      <c r="AR38" s="447" t="str">
        <f t="shared" ref="AR38" si="45">LEFT(AQ38,4)+1&amp;""</f>
        <v>2016</v>
      </c>
      <c r="AS38" s="447" t="str">
        <f t="shared" ref="AS38" si="46">LEFT(AR38,4)+1&amp;""</f>
        <v>2017</v>
      </c>
      <c r="AT38" s="447" t="str">
        <f t="shared" ref="AT38" si="47">LEFT(AS38,4)+1&amp;""</f>
        <v>2018</v>
      </c>
      <c r="AU38" s="447" t="str">
        <f t="shared" ref="AU38" si="48">LEFT(AT38,4)+1&amp;""</f>
        <v>2019</v>
      </c>
      <c r="AV38" s="447" t="str">
        <f t="shared" ref="AV38" si="49">LEFT(AU38,4)+1&amp;""</f>
        <v>2020</v>
      </c>
      <c r="AW38" s="447" t="str">
        <f t="shared" ref="AW38" si="50">LEFT(AV38,4)+1&amp;""</f>
        <v>2021</v>
      </c>
      <c r="AX38" s="447" t="s">
        <v>1463</v>
      </c>
    </row>
    <row r="39" spans="1:50" ht="15">
      <c r="A39" s="445"/>
      <c r="H39" s="448" t="s">
        <v>1464</v>
      </c>
      <c r="I39" s="448" t="s">
        <v>1465</v>
      </c>
      <c r="J39" s="448" t="s">
        <v>1465</v>
      </c>
      <c r="K39" s="448" t="s">
        <v>1465</v>
      </c>
      <c r="L39" s="448" t="s">
        <v>1465</v>
      </c>
      <c r="M39" s="448" t="s">
        <v>1465</v>
      </c>
      <c r="N39" s="448" t="s">
        <v>1465</v>
      </c>
      <c r="O39" s="448" t="s">
        <v>1465</v>
      </c>
      <c r="P39" s="448" t="s">
        <v>1465</v>
      </c>
      <c r="R39" s="445"/>
      <c r="S39" s="446"/>
      <c r="Y39" s="448" t="s">
        <v>1464</v>
      </c>
      <c r="Z39" s="448" t="s">
        <v>1465</v>
      </c>
      <c r="AA39" s="448" t="s">
        <v>1465</v>
      </c>
      <c r="AB39" s="448" t="s">
        <v>1465</v>
      </c>
      <c r="AC39" s="448" t="s">
        <v>1465</v>
      </c>
      <c r="AD39" s="448" t="s">
        <v>1465</v>
      </c>
      <c r="AE39" s="448" t="s">
        <v>1465</v>
      </c>
      <c r="AF39" s="448" t="s">
        <v>1465</v>
      </c>
      <c r="AG39" s="448" t="s">
        <v>1465</v>
      </c>
      <c r="AI39" s="445"/>
      <c r="AJ39" s="446"/>
      <c r="AP39" s="448" t="s">
        <v>1464</v>
      </c>
      <c r="AQ39" s="448" t="s">
        <v>1465</v>
      </c>
      <c r="AR39" s="448" t="s">
        <v>1465</v>
      </c>
      <c r="AS39" s="448" t="s">
        <v>1465</v>
      </c>
      <c r="AT39" s="448" t="s">
        <v>1465</v>
      </c>
      <c r="AU39" s="448" t="s">
        <v>1465</v>
      </c>
      <c r="AV39" s="448" t="s">
        <v>1465</v>
      </c>
      <c r="AW39" s="448" t="s">
        <v>1465</v>
      </c>
      <c r="AX39" s="448" t="s">
        <v>1465</v>
      </c>
    </row>
    <row r="40" spans="1:50">
      <c r="A40" s="446" t="s">
        <v>461</v>
      </c>
      <c r="B40" s="446" t="s">
        <v>1466</v>
      </c>
      <c r="C40" s="446" t="s">
        <v>2065</v>
      </c>
      <c r="H40" s="449"/>
      <c r="I40" s="449"/>
      <c r="J40" s="449"/>
      <c r="K40" s="449"/>
      <c r="L40" s="449"/>
      <c r="M40" s="449"/>
      <c r="N40" s="449"/>
      <c r="O40" s="449"/>
      <c r="P40" s="449">
        <f>SUM(H40:O40)</f>
        <v>0</v>
      </c>
      <c r="R40" s="446" t="s">
        <v>461</v>
      </c>
      <c r="S40" s="446" t="s">
        <v>1466</v>
      </c>
      <c r="T40" s="444" t="s">
        <v>2065</v>
      </c>
      <c r="Y40" s="449"/>
      <c r="Z40" s="449"/>
      <c r="AA40" s="449"/>
      <c r="AB40" s="449"/>
      <c r="AC40" s="449"/>
      <c r="AD40" s="449"/>
      <c r="AE40" s="449"/>
      <c r="AF40" s="449"/>
      <c r="AG40" s="449">
        <f>SUM(Y40:AF40)</f>
        <v>0</v>
      </c>
      <c r="AI40" s="446" t="s">
        <v>461</v>
      </c>
      <c r="AJ40" s="446" t="s">
        <v>1466</v>
      </c>
      <c r="AK40" s="444" t="s">
        <v>2065</v>
      </c>
      <c r="AP40" s="449"/>
      <c r="AQ40" s="449"/>
      <c r="AR40" s="449"/>
      <c r="AS40" s="449"/>
      <c r="AT40" s="449"/>
      <c r="AU40" s="449"/>
      <c r="AV40" s="449"/>
      <c r="AW40" s="449"/>
      <c r="AX40" s="449">
        <f>SUM(AP40:AW40)</f>
        <v>0</v>
      </c>
    </row>
    <row r="41" spans="1:50">
      <c r="A41" s="390"/>
      <c r="B41" s="446" t="s">
        <v>2066</v>
      </c>
      <c r="C41" s="446" t="s">
        <v>2067</v>
      </c>
      <c r="H41" s="451"/>
      <c r="I41" s="451"/>
      <c r="J41" s="451"/>
      <c r="K41" s="451"/>
      <c r="L41" s="451"/>
      <c r="M41" s="451"/>
      <c r="N41" s="451"/>
      <c r="O41" s="451"/>
      <c r="P41" s="449">
        <f>SUM(H41:O41)</f>
        <v>0</v>
      </c>
      <c r="R41" s="390"/>
      <c r="S41" s="446" t="s">
        <v>2066</v>
      </c>
      <c r="T41" s="444" t="s">
        <v>2067</v>
      </c>
      <c r="Y41" s="451"/>
      <c r="Z41" s="451"/>
      <c r="AA41" s="451"/>
      <c r="AB41" s="451"/>
      <c r="AC41" s="451"/>
      <c r="AD41" s="451"/>
      <c r="AE41" s="451"/>
      <c r="AF41" s="451"/>
      <c r="AG41" s="449">
        <f>SUM(Y41:AF41)</f>
        <v>0</v>
      </c>
      <c r="AI41" s="390"/>
      <c r="AJ41" s="446" t="s">
        <v>1467</v>
      </c>
      <c r="AK41" s="444" t="s">
        <v>2067</v>
      </c>
      <c r="AP41" s="451"/>
      <c r="AQ41" s="451"/>
      <c r="AR41" s="451"/>
      <c r="AS41" s="451"/>
      <c r="AT41" s="451"/>
      <c r="AU41" s="451"/>
      <c r="AV41" s="451"/>
      <c r="AW41" s="451"/>
      <c r="AX41" s="449">
        <f>SUM(AP41:AW41)</f>
        <v>0</v>
      </c>
    </row>
    <row r="42" spans="1:50">
      <c r="A42" s="450"/>
      <c r="B42" s="446" t="s">
        <v>1468</v>
      </c>
      <c r="C42" s="446" t="s">
        <v>2068</v>
      </c>
      <c r="H42" s="451"/>
      <c r="I42" s="451"/>
      <c r="J42" s="451"/>
      <c r="K42" s="451"/>
      <c r="L42" s="451"/>
      <c r="M42" s="451"/>
      <c r="N42" s="451"/>
      <c r="O42" s="451"/>
      <c r="P42" s="449"/>
      <c r="R42" s="450"/>
      <c r="S42" s="446" t="s">
        <v>1468</v>
      </c>
      <c r="T42" s="444" t="s">
        <v>2068</v>
      </c>
      <c r="Y42" s="451"/>
      <c r="Z42" s="451"/>
      <c r="AA42" s="451"/>
      <c r="AB42" s="451"/>
      <c r="AC42" s="451"/>
      <c r="AD42" s="451"/>
      <c r="AE42" s="451"/>
      <c r="AF42" s="451"/>
      <c r="AG42" s="449"/>
      <c r="AI42" s="450"/>
      <c r="AJ42" s="446" t="s">
        <v>1468</v>
      </c>
      <c r="AK42" s="444" t="s">
        <v>2068</v>
      </c>
      <c r="AP42" s="451"/>
      <c r="AQ42" s="451"/>
      <c r="AR42" s="451"/>
      <c r="AS42" s="451"/>
      <c r="AT42" s="451"/>
      <c r="AU42" s="451"/>
      <c r="AV42" s="451"/>
      <c r="AW42" s="451"/>
      <c r="AX42" s="449"/>
    </row>
    <row r="43" spans="1:50">
      <c r="A43" s="458"/>
      <c r="B43" s="446" t="s">
        <v>494</v>
      </c>
      <c r="C43" s="446" t="s">
        <v>2069</v>
      </c>
      <c r="H43" s="449"/>
      <c r="I43" s="457"/>
      <c r="J43" s="457"/>
      <c r="K43" s="457"/>
      <c r="L43" s="457"/>
      <c r="M43" s="457"/>
      <c r="N43" s="457"/>
      <c r="O43" s="457"/>
      <c r="P43" s="449">
        <f>SUM(H43:O43)</f>
        <v>0</v>
      </c>
      <c r="R43" s="458"/>
      <c r="S43" s="446" t="s">
        <v>494</v>
      </c>
      <c r="T43" s="444" t="s">
        <v>2069</v>
      </c>
      <c r="Y43" s="449"/>
      <c r="Z43" s="457"/>
      <c r="AA43" s="457"/>
      <c r="AB43" s="457"/>
      <c r="AC43" s="457"/>
      <c r="AD43" s="457"/>
      <c r="AE43" s="457"/>
      <c r="AF43" s="457"/>
      <c r="AG43" s="449">
        <f>SUM(Y43:AF43)</f>
        <v>0</v>
      </c>
      <c r="AI43" s="458"/>
      <c r="AJ43" s="446" t="s">
        <v>494</v>
      </c>
      <c r="AK43" s="444" t="s">
        <v>2069</v>
      </c>
      <c r="AP43" s="449"/>
      <c r="AQ43" s="457"/>
      <c r="AR43" s="457"/>
      <c r="AS43" s="457"/>
      <c r="AT43" s="457"/>
      <c r="AU43" s="457"/>
      <c r="AV43" s="457"/>
      <c r="AW43" s="457"/>
      <c r="AX43" s="449">
        <f>SUM(AP43:AW43)</f>
        <v>0</v>
      </c>
    </row>
    <row r="44" spans="1:50">
      <c r="A44" s="450"/>
      <c r="B44" s="442" t="s">
        <v>712</v>
      </c>
      <c r="H44" s="452">
        <f>SUM(H40:H43)</f>
        <v>0</v>
      </c>
      <c r="I44" s="452">
        <f t="shared" ref="I44:P44" si="51">SUM(I40:I43)</f>
        <v>0</v>
      </c>
      <c r="J44" s="452">
        <f t="shared" si="51"/>
        <v>0</v>
      </c>
      <c r="K44" s="452">
        <f t="shared" si="51"/>
        <v>0</v>
      </c>
      <c r="L44" s="452">
        <f t="shared" si="51"/>
        <v>0</v>
      </c>
      <c r="M44" s="452">
        <f t="shared" si="51"/>
        <v>0</v>
      </c>
      <c r="N44" s="452">
        <f t="shared" si="51"/>
        <v>0</v>
      </c>
      <c r="O44" s="452">
        <f t="shared" si="51"/>
        <v>0</v>
      </c>
      <c r="P44" s="452">
        <f t="shared" si="51"/>
        <v>0</v>
      </c>
      <c r="R44" s="450"/>
      <c r="S44" s="442" t="s">
        <v>712</v>
      </c>
      <c r="Y44" s="452">
        <f>SUM(Y40:Y43)</f>
        <v>0</v>
      </c>
      <c r="Z44" s="452">
        <f t="shared" ref="Z44:AG44" si="52">SUM(Z40:Z43)</f>
        <v>0</v>
      </c>
      <c r="AA44" s="452">
        <f t="shared" si="52"/>
        <v>0</v>
      </c>
      <c r="AB44" s="452">
        <f t="shared" si="52"/>
        <v>0</v>
      </c>
      <c r="AC44" s="452">
        <f t="shared" si="52"/>
        <v>0</v>
      </c>
      <c r="AD44" s="452">
        <f t="shared" si="52"/>
        <v>0</v>
      </c>
      <c r="AE44" s="452">
        <f t="shared" si="52"/>
        <v>0</v>
      </c>
      <c r="AF44" s="452">
        <f t="shared" si="52"/>
        <v>0</v>
      </c>
      <c r="AG44" s="452">
        <f t="shared" si="52"/>
        <v>0</v>
      </c>
      <c r="AI44" s="450"/>
      <c r="AJ44" s="442" t="s">
        <v>712</v>
      </c>
      <c r="AP44" s="452">
        <f>SUM(AP40:AP43)</f>
        <v>0</v>
      </c>
      <c r="AQ44" s="452">
        <f t="shared" ref="AQ44:AX44" si="53">SUM(AQ40:AQ43)</f>
        <v>0</v>
      </c>
      <c r="AR44" s="452">
        <f t="shared" si="53"/>
        <v>0</v>
      </c>
      <c r="AS44" s="452">
        <f t="shared" si="53"/>
        <v>0</v>
      </c>
      <c r="AT44" s="452">
        <f t="shared" si="53"/>
        <v>0</v>
      </c>
      <c r="AU44" s="452">
        <f t="shared" si="53"/>
        <v>0</v>
      </c>
      <c r="AV44" s="452">
        <f t="shared" si="53"/>
        <v>0</v>
      </c>
      <c r="AW44" s="452">
        <f t="shared" si="53"/>
        <v>0</v>
      </c>
      <c r="AX44" s="452">
        <f t="shared" si="53"/>
        <v>0</v>
      </c>
    </row>
    <row r="45" spans="1:50">
      <c r="A45" s="390"/>
      <c r="B45" s="442" t="s">
        <v>1469</v>
      </c>
      <c r="C45" s="390" t="s">
        <v>1210</v>
      </c>
      <c r="H45" s="454"/>
      <c r="I45" s="455"/>
      <c r="J45" s="455"/>
      <c r="K45" s="455"/>
      <c r="L45" s="455"/>
      <c r="M45" s="455"/>
      <c r="N45" s="455"/>
      <c r="O45" s="455"/>
      <c r="P45" s="449">
        <f>SUM(H45:O45)</f>
        <v>0</v>
      </c>
      <c r="R45" s="390"/>
      <c r="S45" s="442" t="s">
        <v>1469</v>
      </c>
      <c r="T45" s="390" t="s">
        <v>1210</v>
      </c>
      <c r="Y45" s="454"/>
      <c r="Z45" s="455"/>
      <c r="AA45" s="455"/>
      <c r="AB45" s="455"/>
      <c r="AC45" s="455"/>
      <c r="AD45" s="455"/>
      <c r="AE45" s="455"/>
      <c r="AF45" s="455"/>
      <c r="AG45" s="449">
        <f>SUM(Y45:AF45)</f>
        <v>0</v>
      </c>
      <c r="AI45" s="390"/>
      <c r="AJ45" s="442" t="s">
        <v>1469</v>
      </c>
      <c r="AK45" s="390" t="s">
        <v>1210</v>
      </c>
      <c r="AP45" s="454"/>
      <c r="AQ45" s="455"/>
      <c r="AR45" s="455"/>
      <c r="AS45" s="455"/>
      <c r="AT45" s="455"/>
      <c r="AU45" s="455"/>
      <c r="AV45" s="455"/>
      <c r="AW45" s="455"/>
      <c r="AX45" s="449">
        <f>SUM(AP45:AW45)</f>
        <v>0</v>
      </c>
    </row>
    <row r="46" spans="1:50">
      <c r="A46" s="453"/>
      <c r="B46" s="450"/>
      <c r="C46" s="450" t="s">
        <v>1470</v>
      </c>
      <c r="H46" s="449"/>
      <c r="I46" s="457"/>
      <c r="J46" s="457"/>
      <c r="K46" s="457"/>
      <c r="L46" s="457"/>
      <c r="M46" s="457"/>
      <c r="N46" s="457"/>
      <c r="O46" s="457"/>
      <c r="P46" s="449">
        <f>SUM(H46:O46)</f>
        <v>0</v>
      </c>
      <c r="R46" s="453"/>
      <c r="S46" s="450"/>
      <c r="T46" s="450" t="s">
        <v>1470</v>
      </c>
      <c r="Y46" s="449"/>
      <c r="Z46" s="457"/>
      <c r="AA46" s="457"/>
      <c r="AB46" s="457"/>
      <c r="AC46" s="457"/>
      <c r="AD46" s="457"/>
      <c r="AE46" s="457"/>
      <c r="AF46" s="457"/>
      <c r="AG46" s="449">
        <f>SUM(Y46:AF46)</f>
        <v>0</v>
      </c>
      <c r="AI46" s="453"/>
      <c r="AJ46" s="450"/>
      <c r="AK46" s="450" t="s">
        <v>1470</v>
      </c>
      <c r="AP46" s="449"/>
      <c r="AQ46" s="457"/>
      <c r="AR46" s="457"/>
      <c r="AS46" s="457"/>
      <c r="AT46" s="457"/>
      <c r="AU46" s="457"/>
      <c r="AV46" s="457"/>
      <c r="AW46" s="457"/>
      <c r="AX46" s="449">
        <f>SUM(AP46:AW46)</f>
        <v>0</v>
      </c>
    </row>
    <row r="47" spans="1:50">
      <c r="B47" s="450"/>
      <c r="C47" s="450" t="s">
        <v>1471</v>
      </c>
      <c r="H47" s="449"/>
      <c r="I47" s="457"/>
      <c r="J47" s="457"/>
      <c r="K47" s="457"/>
      <c r="L47" s="457"/>
      <c r="M47" s="457"/>
      <c r="N47" s="457"/>
      <c r="O47" s="457"/>
      <c r="P47" s="449">
        <f>SUM(H47:O47)</f>
        <v>0</v>
      </c>
      <c r="S47" s="450"/>
      <c r="T47" s="450" t="s">
        <v>1471</v>
      </c>
      <c r="Y47" s="449"/>
      <c r="Z47" s="457"/>
      <c r="AA47" s="457"/>
      <c r="AB47" s="457"/>
      <c r="AC47" s="457"/>
      <c r="AD47" s="457"/>
      <c r="AE47" s="457"/>
      <c r="AF47" s="457"/>
      <c r="AG47" s="449">
        <f>SUM(Y47:AF47)</f>
        <v>0</v>
      </c>
      <c r="AJ47" s="450"/>
      <c r="AK47" s="450" t="s">
        <v>1471</v>
      </c>
      <c r="AP47" s="449"/>
      <c r="AQ47" s="457"/>
      <c r="AR47" s="457"/>
      <c r="AS47" s="457"/>
      <c r="AT47" s="457"/>
      <c r="AU47" s="457"/>
      <c r="AV47" s="457"/>
      <c r="AW47" s="457"/>
      <c r="AX47" s="449">
        <f>SUM(AP47:AW47)</f>
        <v>0</v>
      </c>
    </row>
    <row r="48" spans="1:50">
      <c r="C48" s="446" t="s">
        <v>1472</v>
      </c>
      <c r="H48" s="449"/>
      <c r="I48" s="457"/>
      <c r="J48" s="457"/>
      <c r="K48" s="457"/>
      <c r="L48" s="457"/>
      <c r="M48" s="457"/>
      <c r="N48" s="457"/>
      <c r="O48" s="457"/>
      <c r="P48" s="449">
        <f>SUM(H48:O48)</f>
        <v>0</v>
      </c>
      <c r="S48" s="446"/>
      <c r="T48" s="446" t="s">
        <v>1472</v>
      </c>
      <c r="Y48" s="449"/>
      <c r="Z48" s="457"/>
      <c r="AA48" s="457"/>
      <c r="AB48" s="457"/>
      <c r="AC48" s="457"/>
      <c r="AD48" s="457"/>
      <c r="AE48" s="457"/>
      <c r="AF48" s="457"/>
      <c r="AG48" s="449">
        <f>SUM(Y48:AF48)</f>
        <v>0</v>
      </c>
      <c r="AJ48" s="446"/>
      <c r="AK48" s="446" t="s">
        <v>1472</v>
      </c>
      <c r="AP48" s="449"/>
      <c r="AQ48" s="457"/>
      <c r="AR48" s="457"/>
      <c r="AS48" s="457"/>
      <c r="AT48" s="457"/>
      <c r="AU48" s="457"/>
      <c r="AV48" s="457"/>
      <c r="AW48" s="457"/>
      <c r="AX48" s="449">
        <f>SUM(AP48:AW48)</f>
        <v>0</v>
      </c>
    </row>
    <row r="49" spans="1:50">
      <c r="C49" s="446" t="s">
        <v>692</v>
      </c>
      <c r="H49" s="449"/>
      <c r="I49" s="457"/>
      <c r="J49" s="457"/>
      <c r="K49" s="457"/>
      <c r="L49" s="457"/>
      <c r="M49" s="457"/>
      <c r="N49" s="457"/>
      <c r="O49" s="457"/>
      <c r="P49" s="449">
        <f>SUM(H49:O49)</f>
        <v>0</v>
      </c>
      <c r="S49" s="446"/>
      <c r="T49" s="446" t="s">
        <v>692</v>
      </c>
      <c r="Y49" s="449"/>
      <c r="Z49" s="457"/>
      <c r="AA49" s="457"/>
      <c r="AB49" s="457"/>
      <c r="AC49" s="457"/>
      <c r="AD49" s="457"/>
      <c r="AE49" s="457"/>
      <c r="AF49" s="457"/>
      <c r="AG49" s="449">
        <f>SUM(Y49:AF49)</f>
        <v>0</v>
      </c>
      <c r="AJ49" s="446"/>
      <c r="AK49" s="446" t="s">
        <v>692</v>
      </c>
      <c r="AP49" s="449"/>
      <c r="AQ49" s="457"/>
      <c r="AR49" s="457"/>
      <c r="AS49" s="457"/>
      <c r="AT49" s="457"/>
      <c r="AU49" s="457"/>
      <c r="AV49" s="457"/>
      <c r="AW49" s="457"/>
      <c r="AX49" s="449">
        <f>SUM(AP49:AW49)</f>
        <v>0</v>
      </c>
    </row>
    <row r="50" spans="1:50">
      <c r="B50" s="442" t="s">
        <v>1473</v>
      </c>
      <c r="C50" s="446" t="s">
        <v>2071</v>
      </c>
      <c r="D50" s="458"/>
      <c r="E50" s="458"/>
      <c r="F50" s="458"/>
      <c r="G50" s="458"/>
      <c r="H50" s="452">
        <f t="shared" ref="H50:P50" si="54">SUM(H46:H49)</f>
        <v>0</v>
      </c>
      <c r="I50" s="452">
        <f t="shared" si="54"/>
        <v>0</v>
      </c>
      <c r="J50" s="452">
        <f t="shared" si="54"/>
        <v>0</v>
      </c>
      <c r="K50" s="452">
        <f t="shared" si="54"/>
        <v>0</v>
      </c>
      <c r="L50" s="452">
        <f t="shared" si="54"/>
        <v>0</v>
      </c>
      <c r="M50" s="452">
        <f t="shared" si="54"/>
        <v>0</v>
      </c>
      <c r="N50" s="452">
        <f t="shared" si="54"/>
        <v>0</v>
      </c>
      <c r="O50" s="452">
        <f t="shared" si="54"/>
        <v>0</v>
      </c>
      <c r="P50" s="452">
        <f t="shared" si="54"/>
        <v>0</v>
      </c>
      <c r="S50" s="442" t="s">
        <v>1473</v>
      </c>
      <c r="T50" s="444" t="s">
        <v>2071</v>
      </c>
      <c r="U50" s="458"/>
      <c r="V50" s="458"/>
      <c r="W50" s="458"/>
      <c r="X50" s="458"/>
      <c r="Y50" s="452">
        <f t="shared" ref="Y50:AG50" si="55">SUM(Y46:Y49)</f>
        <v>0</v>
      </c>
      <c r="Z50" s="452">
        <f t="shared" si="55"/>
        <v>0</v>
      </c>
      <c r="AA50" s="452">
        <f t="shared" si="55"/>
        <v>0</v>
      </c>
      <c r="AB50" s="452">
        <f t="shared" si="55"/>
        <v>0</v>
      </c>
      <c r="AC50" s="452">
        <f t="shared" si="55"/>
        <v>0</v>
      </c>
      <c r="AD50" s="452">
        <f t="shared" si="55"/>
        <v>0</v>
      </c>
      <c r="AE50" s="452">
        <f t="shared" si="55"/>
        <v>0</v>
      </c>
      <c r="AF50" s="452">
        <f t="shared" si="55"/>
        <v>0</v>
      </c>
      <c r="AG50" s="452">
        <f t="shared" si="55"/>
        <v>0</v>
      </c>
      <c r="AJ50" s="442" t="s">
        <v>1473</v>
      </c>
      <c r="AK50" s="444" t="s">
        <v>2071</v>
      </c>
      <c r="AL50" s="458"/>
      <c r="AM50" s="458"/>
      <c r="AN50" s="458"/>
      <c r="AO50" s="458"/>
      <c r="AP50" s="452">
        <f t="shared" ref="AP50:AX50" si="56">SUM(AP46:AP49)</f>
        <v>0</v>
      </c>
      <c r="AQ50" s="452">
        <f t="shared" si="56"/>
        <v>0</v>
      </c>
      <c r="AR50" s="452">
        <f t="shared" si="56"/>
        <v>0</v>
      </c>
      <c r="AS50" s="452">
        <f t="shared" si="56"/>
        <v>0</v>
      </c>
      <c r="AT50" s="452">
        <f t="shared" si="56"/>
        <v>0</v>
      </c>
      <c r="AU50" s="452">
        <f t="shared" si="56"/>
        <v>0</v>
      </c>
      <c r="AV50" s="452">
        <f t="shared" si="56"/>
        <v>0</v>
      </c>
      <c r="AW50" s="452">
        <f t="shared" si="56"/>
        <v>0</v>
      </c>
      <c r="AX50" s="452">
        <f t="shared" si="56"/>
        <v>0</v>
      </c>
    </row>
    <row r="51" spans="1:50">
      <c r="B51" s="442" t="s">
        <v>1474</v>
      </c>
      <c r="C51" s="446"/>
      <c r="H51" s="459"/>
      <c r="I51" s="459"/>
      <c r="J51" s="459"/>
      <c r="K51" s="459"/>
      <c r="L51" s="459"/>
      <c r="M51" s="459"/>
      <c r="N51" s="459"/>
      <c r="O51" s="459"/>
      <c r="P51" s="459"/>
      <c r="S51" s="442" t="s">
        <v>1474</v>
      </c>
      <c r="Y51" s="459"/>
      <c r="Z51" s="459"/>
      <c r="AA51" s="459"/>
      <c r="AB51" s="459"/>
      <c r="AC51" s="459"/>
      <c r="AD51" s="459"/>
      <c r="AE51" s="459"/>
      <c r="AF51" s="459"/>
      <c r="AG51" s="459"/>
      <c r="AJ51" s="442" t="s">
        <v>1474</v>
      </c>
      <c r="AP51" s="459"/>
      <c r="AQ51" s="459"/>
      <c r="AR51" s="459"/>
      <c r="AS51" s="459"/>
      <c r="AT51" s="459"/>
      <c r="AU51" s="459"/>
      <c r="AV51" s="459"/>
      <c r="AW51" s="459"/>
      <c r="AX51" s="459"/>
    </row>
    <row r="52" spans="1:50">
      <c r="A52" s="444" t="s">
        <v>461</v>
      </c>
      <c r="B52" s="446" t="s">
        <v>1466</v>
      </c>
      <c r="C52" s="446" t="s">
        <v>2072</v>
      </c>
      <c r="H52" s="449"/>
      <c r="I52" s="457"/>
      <c r="J52" s="457"/>
      <c r="K52" s="457"/>
      <c r="L52" s="457"/>
      <c r="M52" s="457"/>
      <c r="N52" s="457"/>
      <c r="O52" s="457"/>
      <c r="P52" s="449">
        <f>SUM(H52:O52)</f>
        <v>0</v>
      </c>
      <c r="R52" s="444" t="s">
        <v>461</v>
      </c>
      <c r="S52" s="446" t="s">
        <v>1466</v>
      </c>
      <c r="T52" s="444" t="s">
        <v>2072</v>
      </c>
      <c r="Y52" s="449"/>
      <c r="Z52" s="457"/>
      <c r="AA52" s="457"/>
      <c r="AB52" s="457"/>
      <c r="AC52" s="457"/>
      <c r="AD52" s="457"/>
      <c r="AE52" s="457"/>
      <c r="AF52" s="457"/>
      <c r="AG52" s="449">
        <f>SUM(Y52:AF52)</f>
        <v>0</v>
      </c>
      <c r="AI52" s="444" t="s">
        <v>461</v>
      </c>
      <c r="AJ52" s="446" t="s">
        <v>1466</v>
      </c>
      <c r="AK52" s="444" t="s">
        <v>2072</v>
      </c>
      <c r="AP52" s="449"/>
      <c r="AQ52" s="457"/>
      <c r="AR52" s="457"/>
      <c r="AS52" s="457"/>
      <c r="AT52" s="457"/>
      <c r="AU52" s="457"/>
      <c r="AV52" s="457"/>
      <c r="AW52" s="457"/>
      <c r="AX52" s="449">
        <f>SUM(AP52:AW52)</f>
        <v>0</v>
      </c>
    </row>
    <row r="53" spans="1:50">
      <c r="B53" s="446" t="s">
        <v>2066</v>
      </c>
      <c r="C53" s="446" t="s">
        <v>2073</v>
      </c>
      <c r="H53" s="449"/>
      <c r="I53" s="457"/>
      <c r="J53" s="457"/>
      <c r="K53" s="457"/>
      <c r="L53" s="457"/>
      <c r="M53" s="457"/>
      <c r="N53" s="457"/>
      <c r="O53" s="457"/>
      <c r="P53" s="449">
        <f>SUM(H53:O53)</f>
        <v>0</v>
      </c>
      <c r="S53" s="446" t="s">
        <v>2066</v>
      </c>
      <c r="T53" s="444" t="s">
        <v>2073</v>
      </c>
      <c r="Y53" s="449"/>
      <c r="Z53" s="457"/>
      <c r="AA53" s="457"/>
      <c r="AB53" s="457"/>
      <c r="AC53" s="457"/>
      <c r="AD53" s="457"/>
      <c r="AE53" s="457"/>
      <c r="AF53" s="457"/>
      <c r="AG53" s="449">
        <f>SUM(Y53:AF53)</f>
        <v>0</v>
      </c>
      <c r="AJ53" s="446" t="s">
        <v>1467</v>
      </c>
      <c r="AK53" s="444" t="s">
        <v>2073</v>
      </c>
      <c r="AP53" s="449"/>
      <c r="AQ53" s="457"/>
      <c r="AR53" s="457"/>
      <c r="AS53" s="457"/>
      <c r="AT53" s="457"/>
      <c r="AU53" s="457"/>
      <c r="AV53" s="457"/>
      <c r="AW53" s="457"/>
      <c r="AX53" s="449">
        <f>SUM(AP53:AW53)</f>
        <v>0</v>
      </c>
    </row>
    <row r="54" spans="1:50">
      <c r="B54" s="446" t="s">
        <v>1468</v>
      </c>
      <c r="C54" s="446" t="s">
        <v>2074</v>
      </c>
      <c r="H54" s="449"/>
      <c r="I54" s="457"/>
      <c r="J54" s="457"/>
      <c r="K54" s="457"/>
      <c r="L54" s="457"/>
      <c r="M54" s="457"/>
      <c r="N54" s="457"/>
      <c r="O54" s="457"/>
      <c r="P54" s="449">
        <f>SUM(H54:O54)</f>
        <v>0</v>
      </c>
      <c r="S54" s="446" t="s">
        <v>1468</v>
      </c>
      <c r="T54" s="444" t="s">
        <v>2074</v>
      </c>
      <c r="Y54" s="449"/>
      <c r="Z54" s="457"/>
      <c r="AA54" s="457"/>
      <c r="AB54" s="457"/>
      <c r="AC54" s="457"/>
      <c r="AD54" s="457"/>
      <c r="AE54" s="457"/>
      <c r="AF54" s="457"/>
      <c r="AG54" s="449">
        <f>SUM(Y54:AF54)</f>
        <v>0</v>
      </c>
      <c r="AJ54" s="446" t="s">
        <v>1468</v>
      </c>
      <c r="AK54" s="444" t="s">
        <v>2074</v>
      </c>
      <c r="AP54" s="449"/>
      <c r="AQ54" s="457"/>
      <c r="AR54" s="457"/>
      <c r="AS54" s="457"/>
      <c r="AT54" s="457"/>
      <c r="AU54" s="457"/>
      <c r="AV54" s="457"/>
      <c r="AW54" s="457"/>
      <c r="AX54" s="449">
        <f>SUM(AP54:AW54)</f>
        <v>0</v>
      </c>
    </row>
    <row r="55" spans="1:50">
      <c r="B55" s="442" t="s">
        <v>1475</v>
      </c>
      <c r="C55" s="446"/>
      <c r="H55" s="452">
        <f t="shared" ref="H55:P55" si="57">SUM(H52:H54)</f>
        <v>0</v>
      </c>
      <c r="I55" s="452">
        <f t="shared" si="57"/>
        <v>0</v>
      </c>
      <c r="J55" s="452">
        <f t="shared" si="57"/>
        <v>0</v>
      </c>
      <c r="K55" s="452">
        <f t="shared" si="57"/>
        <v>0</v>
      </c>
      <c r="L55" s="452">
        <f t="shared" si="57"/>
        <v>0</v>
      </c>
      <c r="M55" s="452">
        <f t="shared" si="57"/>
        <v>0</v>
      </c>
      <c r="N55" s="452">
        <f t="shared" si="57"/>
        <v>0</v>
      </c>
      <c r="O55" s="452">
        <f t="shared" si="57"/>
        <v>0</v>
      </c>
      <c r="P55" s="452">
        <f t="shared" si="57"/>
        <v>0</v>
      </c>
      <c r="S55" s="442" t="s">
        <v>1475</v>
      </c>
      <c r="Y55" s="452">
        <f t="shared" ref="Y55:AG55" si="58">SUM(Y52:Y54)</f>
        <v>0</v>
      </c>
      <c r="Z55" s="452">
        <f t="shared" si="58"/>
        <v>0</v>
      </c>
      <c r="AA55" s="452">
        <f t="shared" si="58"/>
        <v>0</v>
      </c>
      <c r="AB55" s="452">
        <f t="shared" si="58"/>
        <v>0</v>
      </c>
      <c r="AC55" s="452">
        <f t="shared" si="58"/>
        <v>0</v>
      </c>
      <c r="AD55" s="452">
        <f t="shared" si="58"/>
        <v>0</v>
      </c>
      <c r="AE55" s="452">
        <f t="shared" si="58"/>
        <v>0</v>
      </c>
      <c r="AF55" s="452">
        <f t="shared" si="58"/>
        <v>0</v>
      </c>
      <c r="AG55" s="452">
        <f t="shared" si="58"/>
        <v>0</v>
      </c>
      <c r="AJ55" s="442" t="s">
        <v>1475</v>
      </c>
      <c r="AP55" s="452">
        <f t="shared" ref="AP55:AX55" si="59">SUM(AP52:AP54)</f>
        <v>0</v>
      </c>
      <c r="AQ55" s="452">
        <f t="shared" si="59"/>
        <v>0</v>
      </c>
      <c r="AR55" s="452">
        <f t="shared" si="59"/>
        <v>0</v>
      </c>
      <c r="AS55" s="452">
        <f t="shared" si="59"/>
        <v>0</v>
      </c>
      <c r="AT55" s="452">
        <f t="shared" si="59"/>
        <v>0</v>
      </c>
      <c r="AU55" s="452">
        <f t="shared" si="59"/>
        <v>0</v>
      </c>
      <c r="AV55" s="452">
        <f t="shared" si="59"/>
        <v>0</v>
      </c>
      <c r="AW55" s="452">
        <f t="shared" si="59"/>
        <v>0</v>
      </c>
      <c r="AX55" s="452">
        <f t="shared" si="59"/>
        <v>0</v>
      </c>
    </row>
    <row r="56" spans="1:50">
      <c r="A56" s="390"/>
      <c r="B56" s="442" t="s">
        <v>1469</v>
      </c>
      <c r="C56" s="450" t="s">
        <v>1471</v>
      </c>
      <c r="H56" s="454"/>
      <c r="I56" s="455"/>
      <c r="J56" s="455"/>
      <c r="K56" s="455"/>
      <c r="L56" s="455"/>
      <c r="M56" s="455"/>
      <c r="N56" s="455"/>
      <c r="O56" s="455"/>
      <c r="P56" s="449">
        <f>SUM(H56:O56)</f>
        <v>0</v>
      </c>
      <c r="R56" s="390"/>
      <c r="S56" s="442" t="s">
        <v>1469</v>
      </c>
      <c r="T56" s="450" t="s">
        <v>1471</v>
      </c>
      <c r="Y56" s="454"/>
      <c r="Z56" s="455"/>
      <c r="AA56" s="455"/>
      <c r="AB56" s="455"/>
      <c r="AC56" s="455"/>
      <c r="AD56" s="455"/>
      <c r="AE56" s="455"/>
      <c r="AF56" s="455"/>
      <c r="AG56" s="449">
        <f>SUM(Y56:AF56)</f>
        <v>0</v>
      </c>
      <c r="AI56" s="390"/>
      <c r="AJ56" s="442" t="s">
        <v>1469</v>
      </c>
      <c r="AK56" s="450" t="s">
        <v>1471</v>
      </c>
      <c r="AP56" s="454"/>
      <c r="AQ56" s="455"/>
      <c r="AR56" s="455"/>
      <c r="AS56" s="455"/>
      <c r="AT56" s="455"/>
      <c r="AU56" s="455"/>
      <c r="AV56" s="455"/>
      <c r="AW56" s="455"/>
      <c r="AX56" s="449">
        <f>SUM(AP56:AW56)</f>
        <v>0</v>
      </c>
    </row>
    <row r="57" spans="1:50">
      <c r="B57" s="442" t="s">
        <v>1476</v>
      </c>
      <c r="C57" s="446" t="s">
        <v>2075</v>
      </c>
      <c r="D57" s="458"/>
      <c r="E57" s="458"/>
      <c r="F57" s="458"/>
      <c r="G57" s="458"/>
      <c r="H57" s="452">
        <f>SUM(H56:H56)</f>
        <v>0</v>
      </c>
      <c r="I57" s="452">
        <f t="shared" ref="I57:P57" si="60">SUM(I56:I56)</f>
        <v>0</v>
      </c>
      <c r="J57" s="452">
        <f t="shared" si="60"/>
        <v>0</v>
      </c>
      <c r="K57" s="452">
        <f t="shared" si="60"/>
        <v>0</v>
      </c>
      <c r="L57" s="452">
        <f t="shared" si="60"/>
        <v>0</v>
      </c>
      <c r="M57" s="452">
        <f t="shared" si="60"/>
        <v>0</v>
      </c>
      <c r="N57" s="452">
        <f t="shared" si="60"/>
        <v>0</v>
      </c>
      <c r="O57" s="452">
        <f t="shared" si="60"/>
        <v>0</v>
      </c>
      <c r="P57" s="452">
        <f t="shared" si="60"/>
        <v>0</v>
      </c>
      <c r="S57" s="442" t="s">
        <v>1476</v>
      </c>
      <c r="T57" s="444" t="s">
        <v>2075</v>
      </c>
      <c r="U57" s="458"/>
      <c r="V57" s="458"/>
      <c r="W57" s="458"/>
      <c r="X57" s="458"/>
      <c r="Y57" s="452">
        <f>SUM(Y56:Y56)</f>
        <v>0</v>
      </c>
      <c r="Z57" s="452">
        <f t="shared" ref="Z57:AG57" si="61">SUM(Z56:Z56)</f>
        <v>0</v>
      </c>
      <c r="AA57" s="452">
        <f t="shared" si="61"/>
        <v>0</v>
      </c>
      <c r="AB57" s="452">
        <f t="shared" si="61"/>
        <v>0</v>
      </c>
      <c r="AC57" s="452">
        <f t="shared" si="61"/>
        <v>0</v>
      </c>
      <c r="AD57" s="452">
        <f t="shared" si="61"/>
        <v>0</v>
      </c>
      <c r="AE57" s="452">
        <f t="shared" si="61"/>
        <v>0</v>
      </c>
      <c r="AF57" s="452">
        <f t="shared" si="61"/>
        <v>0</v>
      </c>
      <c r="AG57" s="452">
        <f t="shared" si="61"/>
        <v>0</v>
      </c>
      <c r="AJ57" s="442" t="s">
        <v>1476</v>
      </c>
      <c r="AK57" s="444" t="s">
        <v>2075</v>
      </c>
      <c r="AL57" s="458"/>
      <c r="AM57" s="458"/>
      <c r="AN57" s="458"/>
      <c r="AO57" s="458"/>
      <c r="AP57" s="452">
        <f>SUM(AP56:AP56)</f>
        <v>0</v>
      </c>
      <c r="AQ57" s="452">
        <f t="shared" ref="AQ57:AX57" si="62">SUM(AQ56:AQ56)</f>
        <v>0</v>
      </c>
      <c r="AR57" s="452">
        <f t="shared" si="62"/>
        <v>0</v>
      </c>
      <c r="AS57" s="452">
        <f t="shared" si="62"/>
        <v>0</v>
      </c>
      <c r="AT57" s="452">
        <f t="shared" si="62"/>
        <v>0</v>
      </c>
      <c r="AU57" s="452">
        <f t="shared" si="62"/>
        <v>0</v>
      </c>
      <c r="AV57" s="452">
        <f t="shared" si="62"/>
        <v>0</v>
      </c>
      <c r="AW57" s="452">
        <f t="shared" si="62"/>
        <v>0</v>
      </c>
      <c r="AX57" s="452">
        <f t="shared" si="62"/>
        <v>0</v>
      </c>
    </row>
    <row r="58" spans="1:50">
      <c r="A58" s="458" t="s">
        <v>461</v>
      </c>
      <c r="B58" s="442" t="s">
        <v>1477</v>
      </c>
      <c r="C58" s="442"/>
      <c r="D58" s="458"/>
      <c r="E58" s="458"/>
      <c r="F58" s="458"/>
      <c r="G58" s="458"/>
      <c r="H58" s="452">
        <f t="shared" ref="H58:P58" si="63">+H44+H50+H55+H57</f>
        <v>0</v>
      </c>
      <c r="I58" s="452">
        <f t="shared" si="63"/>
        <v>0</v>
      </c>
      <c r="J58" s="452">
        <f t="shared" si="63"/>
        <v>0</v>
      </c>
      <c r="K58" s="452">
        <f t="shared" si="63"/>
        <v>0</v>
      </c>
      <c r="L58" s="452">
        <f t="shared" si="63"/>
        <v>0</v>
      </c>
      <c r="M58" s="452">
        <f t="shared" si="63"/>
        <v>0</v>
      </c>
      <c r="N58" s="452">
        <f t="shared" si="63"/>
        <v>0</v>
      </c>
      <c r="O58" s="452">
        <f t="shared" si="63"/>
        <v>0</v>
      </c>
      <c r="P58" s="452">
        <f t="shared" si="63"/>
        <v>0</v>
      </c>
      <c r="R58" s="458" t="s">
        <v>461</v>
      </c>
      <c r="S58" s="442" t="s">
        <v>1477</v>
      </c>
      <c r="T58" s="458"/>
      <c r="U58" s="458"/>
      <c r="V58" s="458"/>
      <c r="W58" s="458"/>
      <c r="X58" s="458"/>
      <c r="Y58" s="452">
        <f t="shared" ref="Y58:AG58" si="64">+Y44+Y50+Y55+Y57</f>
        <v>0</v>
      </c>
      <c r="Z58" s="452">
        <f t="shared" si="64"/>
        <v>0</v>
      </c>
      <c r="AA58" s="452">
        <f t="shared" si="64"/>
        <v>0</v>
      </c>
      <c r="AB58" s="452">
        <f t="shared" si="64"/>
        <v>0</v>
      </c>
      <c r="AC58" s="452">
        <f t="shared" si="64"/>
        <v>0</v>
      </c>
      <c r="AD58" s="452">
        <f t="shared" si="64"/>
        <v>0</v>
      </c>
      <c r="AE58" s="452">
        <f t="shared" si="64"/>
        <v>0</v>
      </c>
      <c r="AF58" s="452">
        <f t="shared" si="64"/>
        <v>0</v>
      </c>
      <c r="AG58" s="452">
        <f t="shared" si="64"/>
        <v>0</v>
      </c>
      <c r="AI58" s="458" t="s">
        <v>461</v>
      </c>
      <c r="AJ58" s="442" t="s">
        <v>1477</v>
      </c>
      <c r="AK58" s="458"/>
      <c r="AL58" s="458"/>
      <c r="AM58" s="458"/>
      <c r="AN58" s="458"/>
      <c r="AO58" s="458"/>
      <c r="AP58" s="452">
        <f t="shared" ref="AP58:AX58" si="65">+AP44+AP50+AP55+AP57</f>
        <v>0</v>
      </c>
      <c r="AQ58" s="452">
        <f t="shared" si="65"/>
        <v>0</v>
      </c>
      <c r="AR58" s="452">
        <f t="shared" si="65"/>
        <v>0</v>
      </c>
      <c r="AS58" s="452">
        <f t="shared" si="65"/>
        <v>0</v>
      </c>
      <c r="AT58" s="452">
        <f t="shared" si="65"/>
        <v>0</v>
      </c>
      <c r="AU58" s="452">
        <f t="shared" si="65"/>
        <v>0</v>
      </c>
      <c r="AV58" s="452">
        <f t="shared" si="65"/>
        <v>0</v>
      </c>
      <c r="AW58" s="452">
        <f t="shared" si="65"/>
        <v>0</v>
      </c>
      <c r="AX58" s="452">
        <f t="shared" si="65"/>
        <v>0</v>
      </c>
    </row>
    <row r="59" spans="1:50">
      <c r="C59" s="446"/>
      <c r="S59" s="446"/>
      <c r="AJ59" s="446"/>
    </row>
    <row r="60" spans="1:50">
      <c r="A60" s="458" t="s">
        <v>2076</v>
      </c>
      <c r="B60" s="442" t="s">
        <v>494</v>
      </c>
      <c r="C60" s="446" t="s">
        <v>2077</v>
      </c>
      <c r="H60" s="451"/>
      <c r="I60" s="457"/>
      <c r="J60" s="457"/>
      <c r="K60" s="457"/>
      <c r="L60" s="457"/>
      <c r="M60" s="457"/>
      <c r="N60" s="457"/>
      <c r="O60" s="457"/>
      <c r="P60" s="449">
        <f>SUM(H60:O60)</f>
        <v>0</v>
      </c>
      <c r="R60" s="458" t="s">
        <v>2076</v>
      </c>
      <c r="S60" s="442" t="s">
        <v>494</v>
      </c>
      <c r="T60" s="444" t="s">
        <v>2077</v>
      </c>
      <c r="Y60" s="451"/>
      <c r="Z60" s="457"/>
      <c r="AA60" s="457"/>
      <c r="AB60" s="457"/>
      <c r="AC60" s="457"/>
      <c r="AD60" s="457"/>
      <c r="AE60" s="457"/>
      <c r="AF60" s="457"/>
      <c r="AG60" s="449">
        <f>SUM(Y60:AF60)</f>
        <v>0</v>
      </c>
      <c r="AI60" s="458" t="s">
        <v>2076</v>
      </c>
      <c r="AJ60" s="442" t="s">
        <v>494</v>
      </c>
      <c r="AK60" s="444" t="s">
        <v>2077</v>
      </c>
      <c r="AP60" s="451"/>
      <c r="AQ60" s="457"/>
      <c r="AR60" s="457"/>
      <c r="AS60" s="457"/>
      <c r="AT60" s="457"/>
      <c r="AU60" s="457"/>
      <c r="AV60" s="457"/>
      <c r="AW60" s="457"/>
      <c r="AX60" s="449">
        <f>SUM(AP60:AW60)</f>
        <v>0</v>
      </c>
    </row>
    <row r="61" spans="1:50">
      <c r="A61" s="458"/>
      <c r="B61" s="446" t="s">
        <v>693</v>
      </c>
      <c r="C61" s="446"/>
      <c r="H61" s="2181">
        <f>+'3.1_Opex_Summary'!H116</f>
        <v>0</v>
      </c>
      <c r="I61" s="2185"/>
      <c r="J61" s="2185"/>
      <c r="K61" s="2185"/>
      <c r="L61" s="2185"/>
      <c r="M61" s="2185"/>
      <c r="N61" s="2185"/>
      <c r="O61" s="2185"/>
      <c r="P61" s="2181">
        <f t="shared" ref="P61:P62" si="66">SUM(H61:O61)</f>
        <v>0</v>
      </c>
      <c r="R61" s="458"/>
      <c r="S61" s="446" t="s">
        <v>693</v>
      </c>
      <c r="Y61" s="2181">
        <f>+'3.1_Opex_Summary'!Y116</f>
        <v>0</v>
      </c>
      <c r="Z61" s="2185"/>
      <c r="AA61" s="2185"/>
      <c r="AB61" s="2185"/>
      <c r="AC61" s="2185"/>
      <c r="AD61" s="2185"/>
      <c r="AE61" s="2185"/>
      <c r="AF61" s="2185"/>
      <c r="AG61" s="2181">
        <f t="shared" ref="AG61:AG62" si="67">SUM(Y61:AF61)</f>
        <v>0</v>
      </c>
      <c r="AI61" s="458"/>
      <c r="AJ61" s="446" t="s">
        <v>693</v>
      </c>
      <c r="AP61" s="2181">
        <f>+'3.1_Opex_Summary'!AP116</f>
        <v>0</v>
      </c>
      <c r="AQ61" s="2185"/>
      <c r="AR61" s="2185"/>
      <c r="AS61" s="2185"/>
      <c r="AT61" s="2185"/>
      <c r="AU61" s="2185"/>
      <c r="AV61" s="2185"/>
      <c r="AW61" s="2185"/>
      <c r="AX61" s="2181">
        <f t="shared" ref="AX61:AX62" si="68">SUM(AP61:AW61)</f>
        <v>0</v>
      </c>
    </row>
    <row r="62" spans="1:50">
      <c r="A62" s="458"/>
      <c r="B62" s="446" t="s">
        <v>692</v>
      </c>
      <c r="C62" s="446"/>
      <c r="H62" s="2181">
        <f>+'3.1_Opex_Summary'!H108</f>
        <v>0</v>
      </c>
      <c r="I62" s="2185"/>
      <c r="J62" s="2185"/>
      <c r="K62" s="2185"/>
      <c r="L62" s="2185"/>
      <c r="M62" s="2185"/>
      <c r="N62" s="2185"/>
      <c r="O62" s="2185"/>
      <c r="P62" s="2181">
        <f t="shared" si="66"/>
        <v>0</v>
      </c>
      <c r="R62" s="458"/>
      <c r="S62" s="446" t="s">
        <v>692</v>
      </c>
      <c r="Y62" s="2181">
        <f>+'3.1_Opex_Summary'!Y108</f>
        <v>0</v>
      </c>
      <c r="Z62" s="2185"/>
      <c r="AA62" s="2185"/>
      <c r="AB62" s="2185"/>
      <c r="AC62" s="2185"/>
      <c r="AD62" s="2185"/>
      <c r="AE62" s="2185"/>
      <c r="AF62" s="2185"/>
      <c r="AG62" s="2181">
        <f t="shared" si="67"/>
        <v>0</v>
      </c>
      <c r="AI62" s="458"/>
      <c r="AJ62" s="446" t="s">
        <v>692</v>
      </c>
      <c r="AP62" s="2181">
        <f>+'3.1_Opex_Summary'!AP108</f>
        <v>0</v>
      </c>
      <c r="AQ62" s="2185"/>
      <c r="AR62" s="2185"/>
      <c r="AS62" s="2185"/>
      <c r="AT62" s="2185"/>
      <c r="AU62" s="2185"/>
      <c r="AV62" s="2185"/>
      <c r="AW62" s="2185"/>
      <c r="AX62" s="2181">
        <f t="shared" si="68"/>
        <v>0</v>
      </c>
    </row>
    <row r="63" spans="1:50">
      <c r="B63" s="442" t="s">
        <v>1469</v>
      </c>
      <c r="C63" s="446" t="s">
        <v>2078</v>
      </c>
      <c r="H63" s="452">
        <f>SUM(H61:H62)</f>
        <v>0</v>
      </c>
      <c r="I63" s="452">
        <f t="shared" ref="I63:P63" si="69">SUM(I61:I62)</f>
        <v>0</v>
      </c>
      <c r="J63" s="452">
        <f t="shared" si="69"/>
        <v>0</v>
      </c>
      <c r="K63" s="452">
        <f t="shared" si="69"/>
        <v>0</v>
      </c>
      <c r="L63" s="452">
        <f t="shared" si="69"/>
        <v>0</v>
      </c>
      <c r="M63" s="452">
        <f t="shared" si="69"/>
        <v>0</v>
      </c>
      <c r="N63" s="452">
        <f t="shared" si="69"/>
        <v>0</v>
      </c>
      <c r="O63" s="452">
        <f t="shared" si="69"/>
        <v>0</v>
      </c>
      <c r="P63" s="452">
        <f t="shared" si="69"/>
        <v>0</v>
      </c>
      <c r="S63" s="442" t="s">
        <v>1469</v>
      </c>
      <c r="T63" s="444" t="s">
        <v>2078</v>
      </c>
      <c r="Y63" s="2181">
        <f t="shared" ref="Y63:AG63" si="70">SUM(Y61:Y62)</f>
        <v>0</v>
      </c>
      <c r="Z63" s="2181">
        <f t="shared" si="70"/>
        <v>0</v>
      </c>
      <c r="AA63" s="2181">
        <f t="shared" si="70"/>
        <v>0</v>
      </c>
      <c r="AB63" s="2181">
        <f t="shared" si="70"/>
        <v>0</v>
      </c>
      <c r="AC63" s="2181">
        <f t="shared" si="70"/>
        <v>0</v>
      </c>
      <c r="AD63" s="2181">
        <f t="shared" si="70"/>
        <v>0</v>
      </c>
      <c r="AE63" s="2181">
        <f t="shared" si="70"/>
        <v>0</v>
      </c>
      <c r="AF63" s="2181">
        <f t="shared" si="70"/>
        <v>0</v>
      </c>
      <c r="AG63" s="2181">
        <f t="shared" si="70"/>
        <v>0</v>
      </c>
      <c r="AJ63" s="442" t="s">
        <v>1469</v>
      </c>
      <c r="AK63" s="444" t="s">
        <v>2078</v>
      </c>
      <c r="AP63" s="452">
        <f>SUM(AP61:AP62)</f>
        <v>0</v>
      </c>
      <c r="AQ63" s="452">
        <f t="shared" ref="AQ63" si="71">SUM(AQ61:AQ62)</f>
        <v>0</v>
      </c>
      <c r="AR63" s="452">
        <f t="shared" ref="AR63" si="72">SUM(AR61:AR62)</f>
        <v>0</v>
      </c>
      <c r="AS63" s="452">
        <f t="shared" ref="AS63" si="73">SUM(AS61:AS62)</f>
        <v>0</v>
      </c>
      <c r="AT63" s="452">
        <f t="shared" ref="AT63" si="74">SUM(AT61:AT62)</f>
        <v>0</v>
      </c>
      <c r="AU63" s="452">
        <f t="shared" ref="AU63" si="75">SUM(AU61:AU62)</f>
        <v>0</v>
      </c>
      <c r="AV63" s="452">
        <f t="shared" ref="AV63" si="76">SUM(AV61:AV62)</f>
        <v>0</v>
      </c>
      <c r="AW63" s="452">
        <f t="shared" ref="AW63" si="77">SUM(AW61:AW62)</f>
        <v>0</v>
      </c>
      <c r="AX63" s="452">
        <f t="shared" ref="AX63" si="78">SUM(AX61:AX62)</f>
        <v>0</v>
      </c>
    </row>
    <row r="64" spans="1:50">
      <c r="A64" s="458" t="s">
        <v>458</v>
      </c>
      <c r="B64" s="442" t="s">
        <v>1477</v>
      </c>
      <c r="C64" s="446"/>
      <c r="H64" s="452">
        <f>H60+H63</f>
        <v>0</v>
      </c>
      <c r="I64" s="452">
        <f>I60+I63</f>
        <v>0</v>
      </c>
      <c r="J64" s="452">
        <f t="shared" ref="J64" si="79">J60+J63</f>
        <v>0</v>
      </c>
      <c r="K64" s="452">
        <f t="shared" ref="K64" si="80">K60+K63</f>
        <v>0</v>
      </c>
      <c r="L64" s="452">
        <f t="shared" ref="L64" si="81">L60+L63</f>
        <v>0</v>
      </c>
      <c r="M64" s="452">
        <f t="shared" ref="M64" si="82">M60+M63</f>
        <v>0</v>
      </c>
      <c r="N64" s="452">
        <f t="shared" ref="N64" si="83">N60+N63</f>
        <v>0</v>
      </c>
      <c r="O64" s="452">
        <f t="shared" ref="O64" si="84">O60+O63</f>
        <v>0</v>
      </c>
      <c r="P64" s="452">
        <f t="shared" ref="P64" si="85">P60+P63</f>
        <v>0</v>
      </c>
      <c r="R64" s="458" t="s">
        <v>458</v>
      </c>
      <c r="S64" s="442" t="s">
        <v>1477</v>
      </c>
      <c r="Y64" s="452">
        <f>Y60+Y63</f>
        <v>0</v>
      </c>
      <c r="Z64" s="452">
        <f>Z60+Z63</f>
        <v>0</v>
      </c>
      <c r="AA64" s="452">
        <f t="shared" ref="AA64" si="86">AA60+AA63</f>
        <v>0</v>
      </c>
      <c r="AB64" s="452">
        <f t="shared" ref="AB64" si="87">AB60+AB63</f>
        <v>0</v>
      </c>
      <c r="AC64" s="452">
        <f t="shared" ref="AC64" si="88">AC60+AC63</f>
        <v>0</v>
      </c>
      <c r="AD64" s="452">
        <f t="shared" ref="AD64" si="89">AD60+AD63</f>
        <v>0</v>
      </c>
      <c r="AE64" s="452">
        <f t="shared" ref="AE64" si="90">AE60+AE63</f>
        <v>0</v>
      </c>
      <c r="AF64" s="452">
        <f t="shared" ref="AF64" si="91">AF60+AF63</f>
        <v>0</v>
      </c>
      <c r="AG64" s="452">
        <f t="shared" ref="AG64" si="92">AG60+AG63</f>
        <v>0</v>
      </c>
      <c r="AI64" s="458" t="s">
        <v>458</v>
      </c>
      <c r="AJ64" s="442" t="s">
        <v>1477</v>
      </c>
      <c r="AP64" s="452">
        <f>AP60+AP63</f>
        <v>0</v>
      </c>
      <c r="AQ64" s="452">
        <f>AQ60+AQ63</f>
        <v>0</v>
      </c>
      <c r="AR64" s="452">
        <f t="shared" ref="AR64" si="93">AR60+AR63</f>
        <v>0</v>
      </c>
      <c r="AS64" s="452">
        <f t="shared" ref="AS64" si="94">AS60+AS63</f>
        <v>0</v>
      </c>
      <c r="AT64" s="452">
        <f t="shared" ref="AT64" si="95">AT60+AT63</f>
        <v>0</v>
      </c>
      <c r="AU64" s="452">
        <f t="shared" ref="AU64" si="96">AU60+AU63</f>
        <v>0</v>
      </c>
      <c r="AV64" s="452">
        <f t="shared" ref="AV64" si="97">AV60+AV63</f>
        <v>0</v>
      </c>
      <c r="AW64" s="452">
        <f t="shared" ref="AW64" si="98">AW60+AW63</f>
        <v>0</v>
      </c>
      <c r="AX64" s="452">
        <f t="shared" ref="AX64" si="99">AX60+AX63</f>
        <v>0</v>
      </c>
    </row>
    <row r="65" spans="1:50">
      <c r="C65" s="446"/>
    </row>
    <row r="66" spans="1:50">
      <c r="C66" s="446"/>
    </row>
    <row r="67" spans="1:50" ht="18">
      <c r="A67" s="441" t="s">
        <v>2570</v>
      </c>
      <c r="B67" s="442"/>
      <c r="C67" s="442"/>
      <c r="H67" s="2653" t="s">
        <v>97</v>
      </c>
      <c r="I67" s="2654"/>
      <c r="J67" s="2654"/>
      <c r="K67" s="2654"/>
      <c r="L67" s="2654"/>
      <c r="M67" s="2654"/>
      <c r="N67" s="2654"/>
      <c r="O67" s="2654"/>
      <c r="P67" s="2655"/>
      <c r="R67" s="441" t="s">
        <v>2571</v>
      </c>
      <c r="S67" s="442"/>
      <c r="T67" s="443"/>
      <c r="Y67" s="2653" t="s">
        <v>97</v>
      </c>
      <c r="Z67" s="2654"/>
      <c r="AA67" s="2654"/>
      <c r="AB67" s="2654"/>
      <c r="AC67" s="2654"/>
      <c r="AD67" s="2654"/>
      <c r="AE67" s="2654"/>
      <c r="AF67" s="2654"/>
      <c r="AG67" s="2655"/>
      <c r="AI67" s="441" t="s">
        <v>2573</v>
      </c>
      <c r="AJ67" s="442"/>
      <c r="AK67" s="443"/>
      <c r="AP67" s="2653" t="s">
        <v>97</v>
      </c>
      <c r="AQ67" s="2654"/>
      <c r="AR67" s="2654"/>
      <c r="AS67" s="2654"/>
      <c r="AT67" s="2654"/>
      <c r="AU67" s="2654"/>
      <c r="AV67" s="2654"/>
      <c r="AW67" s="2654"/>
      <c r="AX67" s="2655"/>
    </row>
    <row r="68" spans="1:50">
      <c r="C68" s="446"/>
      <c r="H68" s="447">
        <v>2014</v>
      </c>
      <c r="I68" s="447" t="str">
        <f t="shared" ref="I68" si="100">LEFT(H68,4)+1&amp;""</f>
        <v>2015</v>
      </c>
      <c r="J68" s="447" t="str">
        <f t="shared" ref="J68" si="101">LEFT(I68,4)+1&amp;""</f>
        <v>2016</v>
      </c>
      <c r="K68" s="447" t="str">
        <f t="shared" ref="K68" si="102">LEFT(J68,4)+1&amp;""</f>
        <v>2017</v>
      </c>
      <c r="L68" s="447" t="str">
        <f t="shared" ref="L68" si="103">LEFT(K68,4)+1&amp;""</f>
        <v>2018</v>
      </c>
      <c r="M68" s="447" t="str">
        <f t="shared" ref="M68" si="104">LEFT(L68,4)+1&amp;""</f>
        <v>2019</v>
      </c>
      <c r="N68" s="447" t="str">
        <f t="shared" ref="N68" si="105">LEFT(M68,4)+1&amp;""</f>
        <v>2020</v>
      </c>
      <c r="O68" s="447" t="str">
        <f t="shared" ref="O68" si="106">LEFT(N68,4)+1&amp;""</f>
        <v>2021</v>
      </c>
      <c r="P68" s="447" t="s">
        <v>1463</v>
      </c>
      <c r="S68" s="446"/>
      <c r="Y68" s="447">
        <v>2014</v>
      </c>
      <c r="Z68" s="447" t="str">
        <f t="shared" ref="Z68" si="107">LEFT(Y68,4)+1&amp;""</f>
        <v>2015</v>
      </c>
      <c r="AA68" s="447" t="str">
        <f t="shared" ref="AA68" si="108">LEFT(Z68,4)+1&amp;""</f>
        <v>2016</v>
      </c>
      <c r="AB68" s="447" t="str">
        <f t="shared" ref="AB68" si="109">LEFT(AA68,4)+1&amp;""</f>
        <v>2017</v>
      </c>
      <c r="AC68" s="447" t="str">
        <f t="shared" ref="AC68" si="110">LEFT(AB68,4)+1&amp;""</f>
        <v>2018</v>
      </c>
      <c r="AD68" s="447" t="str">
        <f t="shared" ref="AD68" si="111">LEFT(AC68,4)+1&amp;""</f>
        <v>2019</v>
      </c>
      <c r="AE68" s="447" t="str">
        <f t="shared" ref="AE68" si="112">LEFT(AD68,4)+1&amp;""</f>
        <v>2020</v>
      </c>
      <c r="AF68" s="447" t="str">
        <f t="shared" ref="AF68" si="113">LEFT(AE68,4)+1&amp;""</f>
        <v>2021</v>
      </c>
      <c r="AG68" s="447" t="s">
        <v>1463</v>
      </c>
      <c r="AJ68" s="446"/>
      <c r="AP68" s="447">
        <v>2014</v>
      </c>
      <c r="AQ68" s="447" t="str">
        <f t="shared" ref="AQ68" si="114">LEFT(AP68,4)+1&amp;""</f>
        <v>2015</v>
      </c>
      <c r="AR68" s="447" t="str">
        <f t="shared" ref="AR68" si="115">LEFT(AQ68,4)+1&amp;""</f>
        <v>2016</v>
      </c>
      <c r="AS68" s="447" t="str">
        <f t="shared" ref="AS68" si="116">LEFT(AR68,4)+1&amp;""</f>
        <v>2017</v>
      </c>
      <c r="AT68" s="447" t="str">
        <f t="shared" ref="AT68" si="117">LEFT(AS68,4)+1&amp;""</f>
        <v>2018</v>
      </c>
      <c r="AU68" s="447" t="str">
        <f t="shared" ref="AU68" si="118">LEFT(AT68,4)+1&amp;""</f>
        <v>2019</v>
      </c>
      <c r="AV68" s="447" t="str">
        <f t="shared" ref="AV68" si="119">LEFT(AU68,4)+1&amp;""</f>
        <v>2020</v>
      </c>
      <c r="AW68" s="447" t="str">
        <f t="shared" ref="AW68" si="120">LEFT(AV68,4)+1&amp;""</f>
        <v>2021</v>
      </c>
      <c r="AX68" s="447" t="s">
        <v>1463</v>
      </c>
    </row>
    <row r="69" spans="1:50" ht="15">
      <c r="A69" s="445"/>
      <c r="C69" s="446"/>
      <c r="H69" s="448" t="s">
        <v>1464</v>
      </c>
      <c r="I69" s="448" t="s">
        <v>1465</v>
      </c>
      <c r="J69" s="448" t="s">
        <v>1465</v>
      </c>
      <c r="K69" s="448" t="s">
        <v>1465</v>
      </c>
      <c r="L69" s="448" t="s">
        <v>1465</v>
      </c>
      <c r="M69" s="448" t="s">
        <v>1465</v>
      </c>
      <c r="N69" s="448" t="s">
        <v>1465</v>
      </c>
      <c r="O69" s="448" t="s">
        <v>1465</v>
      </c>
      <c r="P69" s="448" t="s">
        <v>1465</v>
      </c>
      <c r="R69" s="445"/>
      <c r="S69" s="446"/>
      <c r="Y69" s="448" t="s">
        <v>1464</v>
      </c>
      <c r="Z69" s="448" t="s">
        <v>1465</v>
      </c>
      <c r="AA69" s="448" t="s">
        <v>1465</v>
      </c>
      <c r="AB69" s="448" t="s">
        <v>1465</v>
      </c>
      <c r="AC69" s="448" t="s">
        <v>1465</v>
      </c>
      <c r="AD69" s="448" t="s">
        <v>1465</v>
      </c>
      <c r="AE69" s="448" t="s">
        <v>1465</v>
      </c>
      <c r="AF69" s="448" t="s">
        <v>1465</v>
      </c>
      <c r="AG69" s="448" t="s">
        <v>1465</v>
      </c>
      <c r="AI69" s="445"/>
      <c r="AJ69" s="446"/>
      <c r="AP69" s="448" t="s">
        <v>1464</v>
      </c>
      <c r="AQ69" s="448" t="s">
        <v>1465</v>
      </c>
      <c r="AR69" s="448" t="s">
        <v>1465</v>
      </c>
      <c r="AS69" s="448" t="s">
        <v>1465</v>
      </c>
      <c r="AT69" s="448" t="s">
        <v>1465</v>
      </c>
      <c r="AU69" s="448" t="s">
        <v>1465</v>
      </c>
      <c r="AV69" s="448" t="s">
        <v>1465</v>
      </c>
      <c r="AW69" s="448" t="s">
        <v>1465</v>
      </c>
      <c r="AX69" s="448" t="s">
        <v>1465</v>
      </c>
    </row>
    <row r="70" spans="1:50">
      <c r="A70" s="446" t="s">
        <v>461</v>
      </c>
      <c r="B70" s="446" t="s">
        <v>1466</v>
      </c>
      <c r="C70" s="446" t="s">
        <v>2065</v>
      </c>
      <c r="H70" s="449"/>
      <c r="I70" s="449"/>
      <c r="J70" s="449"/>
      <c r="K70" s="449"/>
      <c r="L70" s="449"/>
      <c r="M70" s="449"/>
      <c r="N70" s="449"/>
      <c r="O70" s="449"/>
      <c r="P70" s="449">
        <f>SUM(H70:O70)</f>
        <v>0</v>
      </c>
      <c r="R70" s="446" t="s">
        <v>461</v>
      </c>
      <c r="S70" s="446" t="s">
        <v>1466</v>
      </c>
      <c r="T70" s="444" t="s">
        <v>2065</v>
      </c>
      <c r="Y70" s="449"/>
      <c r="Z70" s="449"/>
      <c r="AA70" s="449"/>
      <c r="AB70" s="449"/>
      <c r="AC70" s="449"/>
      <c r="AD70" s="449"/>
      <c r="AE70" s="449"/>
      <c r="AF70" s="449"/>
      <c r="AG70" s="449">
        <f>SUM(Y70:AF70)</f>
        <v>0</v>
      </c>
      <c r="AI70" s="446" t="s">
        <v>461</v>
      </c>
      <c r="AJ70" s="446" t="s">
        <v>1466</v>
      </c>
      <c r="AK70" s="444" t="s">
        <v>2065</v>
      </c>
      <c r="AP70" s="449"/>
      <c r="AQ70" s="449"/>
      <c r="AR70" s="449"/>
      <c r="AS70" s="449"/>
      <c r="AT70" s="449"/>
      <c r="AU70" s="449"/>
      <c r="AV70" s="449"/>
      <c r="AW70" s="449"/>
      <c r="AX70" s="449">
        <f>SUM(AP70:AW70)</f>
        <v>0</v>
      </c>
    </row>
    <row r="71" spans="1:50">
      <c r="A71" s="390"/>
      <c r="B71" s="446" t="s">
        <v>2066</v>
      </c>
      <c r="C71" s="446" t="s">
        <v>2067</v>
      </c>
      <c r="H71" s="451"/>
      <c r="I71" s="451"/>
      <c r="J71" s="451"/>
      <c r="K71" s="451"/>
      <c r="L71" s="451"/>
      <c r="M71" s="451"/>
      <c r="N71" s="451"/>
      <c r="O71" s="451"/>
      <c r="P71" s="449">
        <f>SUM(H71:O71)</f>
        <v>0</v>
      </c>
      <c r="R71" s="390"/>
      <c r="S71" s="446" t="s">
        <v>2066</v>
      </c>
      <c r="T71" s="444" t="s">
        <v>2067</v>
      </c>
      <c r="Y71" s="451"/>
      <c r="Z71" s="451"/>
      <c r="AA71" s="451"/>
      <c r="AB71" s="451"/>
      <c r="AC71" s="451"/>
      <c r="AD71" s="451"/>
      <c r="AE71" s="451"/>
      <c r="AF71" s="451"/>
      <c r="AG71" s="449">
        <f>SUM(Y71:AF71)</f>
        <v>0</v>
      </c>
      <c r="AI71" s="390"/>
      <c r="AJ71" s="446" t="s">
        <v>1467</v>
      </c>
      <c r="AK71" s="444" t="s">
        <v>2067</v>
      </c>
      <c r="AP71" s="451"/>
      <c r="AQ71" s="451"/>
      <c r="AR71" s="451"/>
      <c r="AS71" s="451"/>
      <c r="AT71" s="451"/>
      <c r="AU71" s="451"/>
      <c r="AV71" s="451"/>
      <c r="AW71" s="451"/>
      <c r="AX71" s="449">
        <f>SUM(AP71:AW71)</f>
        <v>0</v>
      </c>
    </row>
    <row r="72" spans="1:50">
      <c r="A72" s="450"/>
      <c r="B72" s="446" t="s">
        <v>1468</v>
      </c>
      <c r="C72" s="446" t="s">
        <v>2068</v>
      </c>
      <c r="H72" s="451"/>
      <c r="I72" s="451"/>
      <c r="J72" s="451"/>
      <c r="K72" s="451"/>
      <c r="L72" s="451"/>
      <c r="M72" s="451"/>
      <c r="N72" s="451"/>
      <c r="O72" s="451"/>
      <c r="P72" s="449"/>
      <c r="R72" s="450"/>
      <c r="S72" s="446" t="s">
        <v>1468</v>
      </c>
      <c r="T72" s="444" t="s">
        <v>2068</v>
      </c>
      <c r="Y72" s="451"/>
      <c r="Z72" s="451"/>
      <c r="AA72" s="451"/>
      <c r="AB72" s="451"/>
      <c r="AC72" s="451"/>
      <c r="AD72" s="451"/>
      <c r="AE72" s="451"/>
      <c r="AF72" s="451"/>
      <c r="AG72" s="449"/>
      <c r="AI72" s="450"/>
      <c r="AJ72" s="446" t="s">
        <v>1468</v>
      </c>
      <c r="AK72" s="444" t="s">
        <v>2068</v>
      </c>
      <c r="AP72" s="451"/>
      <c r="AQ72" s="451"/>
      <c r="AR72" s="451"/>
      <c r="AS72" s="451"/>
      <c r="AT72" s="451"/>
      <c r="AU72" s="451"/>
      <c r="AV72" s="451"/>
      <c r="AW72" s="451"/>
      <c r="AX72" s="449"/>
    </row>
    <row r="73" spans="1:50">
      <c r="A73" s="458"/>
      <c r="B73" s="446" t="s">
        <v>494</v>
      </c>
      <c r="C73" s="446" t="s">
        <v>2069</v>
      </c>
      <c r="H73" s="449"/>
      <c r="I73" s="457"/>
      <c r="J73" s="457"/>
      <c r="K73" s="457"/>
      <c r="L73" s="457"/>
      <c r="M73" s="457"/>
      <c r="N73" s="457"/>
      <c r="O73" s="457"/>
      <c r="P73" s="449">
        <f>SUM(H73:O73)</f>
        <v>0</v>
      </c>
      <c r="R73" s="458"/>
      <c r="S73" s="446" t="s">
        <v>494</v>
      </c>
      <c r="T73" s="444" t="s">
        <v>2069</v>
      </c>
      <c r="Y73" s="449"/>
      <c r="Z73" s="457"/>
      <c r="AA73" s="457"/>
      <c r="AB73" s="457"/>
      <c r="AC73" s="457"/>
      <c r="AD73" s="457"/>
      <c r="AE73" s="457"/>
      <c r="AF73" s="457"/>
      <c r="AG73" s="449">
        <f>SUM(Y73:AF73)</f>
        <v>0</v>
      </c>
      <c r="AI73" s="458"/>
      <c r="AJ73" s="446" t="s">
        <v>494</v>
      </c>
      <c r="AK73" s="444" t="s">
        <v>2069</v>
      </c>
      <c r="AP73" s="449"/>
      <c r="AQ73" s="457"/>
      <c r="AR73" s="457"/>
      <c r="AS73" s="457"/>
      <c r="AT73" s="457"/>
      <c r="AU73" s="457"/>
      <c r="AV73" s="457"/>
      <c r="AW73" s="457"/>
      <c r="AX73" s="449">
        <f>SUM(AP73:AW73)</f>
        <v>0</v>
      </c>
    </row>
    <row r="74" spans="1:50">
      <c r="A74" s="450"/>
      <c r="B74" s="442" t="s">
        <v>712</v>
      </c>
      <c r="C74" s="446"/>
      <c r="H74" s="452">
        <f>SUM(H70:H73)</f>
        <v>0</v>
      </c>
      <c r="I74" s="452">
        <f t="shared" ref="I74:P74" si="121">SUM(I70:I73)</f>
        <v>0</v>
      </c>
      <c r="J74" s="452">
        <f t="shared" si="121"/>
        <v>0</v>
      </c>
      <c r="K74" s="452">
        <f t="shared" si="121"/>
        <v>0</v>
      </c>
      <c r="L74" s="452">
        <f t="shared" si="121"/>
        <v>0</v>
      </c>
      <c r="M74" s="452">
        <f t="shared" si="121"/>
        <v>0</v>
      </c>
      <c r="N74" s="452">
        <f t="shared" si="121"/>
        <v>0</v>
      </c>
      <c r="O74" s="452">
        <f t="shared" si="121"/>
        <v>0</v>
      </c>
      <c r="P74" s="452">
        <f t="shared" si="121"/>
        <v>0</v>
      </c>
      <c r="R74" s="450"/>
      <c r="S74" s="442" t="s">
        <v>712</v>
      </c>
      <c r="Y74" s="452">
        <f>SUM(Y70:Y73)</f>
        <v>0</v>
      </c>
      <c r="Z74" s="452">
        <f t="shared" ref="Z74:AG74" si="122">SUM(Z70:Z73)</f>
        <v>0</v>
      </c>
      <c r="AA74" s="452">
        <f t="shared" si="122"/>
        <v>0</v>
      </c>
      <c r="AB74" s="452">
        <f t="shared" si="122"/>
        <v>0</v>
      </c>
      <c r="AC74" s="452">
        <f t="shared" si="122"/>
        <v>0</v>
      </c>
      <c r="AD74" s="452">
        <f t="shared" si="122"/>
        <v>0</v>
      </c>
      <c r="AE74" s="452">
        <f t="shared" si="122"/>
        <v>0</v>
      </c>
      <c r="AF74" s="452">
        <f t="shared" si="122"/>
        <v>0</v>
      </c>
      <c r="AG74" s="452">
        <f t="shared" si="122"/>
        <v>0</v>
      </c>
      <c r="AI74" s="450"/>
      <c r="AJ74" s="442" t="s">
        <v>712</v>
      </c>
      <c r="AP74" s="452">
        <f>SUM(AP70:AP73)</f>
        <v>0</v>
      </c>
      <c r="AQ74" s="452">
        <f t="shared" ref="AQ74:AX74" si="123">SUM(AQ70:AQ73)</f>
        <v>0</v>
      </c>
      <c r="AR74" s="452">
        <f t="shared" si="123"/>
        <v>0</v>
      </c>
      <c r="AS74" s="452">
        <f t="shared" si="123"/>
        <v>0</v>
      </c>
      <c r="AT74" s="452">
        <f t="shared" si="123"/>
        <v>0</v>
      </c>
      <c r="AU74" s="452">
        <f t="shared" si="123"/>
        <v>0</v>
      </c>
      <c r="AV74" s="452">
        <f t="shared" si="123"/>
        <v>0</v>
      </c>
      <c r="AW74" s="452">
        <f t="shared" si="123"/>
        <v>0</v>
      </c>
      <c r="AX74" s="452">
        <f t="shared" si="123"/>
        <v>0</v>
      </c>
    </row>
    <row r="75" spans="1:50">
      <c r="A75" s="390"/>
      <c r="B75" s="442" t="s">
        <v>1469</v>
      </c>
      <c r="C75" s="390" t="s">
        <v>1210</v>
      </c>
      <c r="H75" s="454"/>
      <c r="I75" s="455"/>
      <c r="J75" s="455"/>
      <c r="K75" s="455"/>
      <c r="L75" s="455"/>
      <c r="M75" s="455"/>
      <c r="N75" s="455"/>
      <c r="O75" s="455"/>
      <c r="P75" s="449">
        <f>SUM(H75:O75)</f>
        <v>0</v>
      </c>
      <c r="R75" s="390"/>
      <c r="S75" s="442" t="s">
        <v>1469</v>
      </c>
      <c r="T75" s="390" t="s">
        <v>1210</v>
      </c>
      <c r="Y75" s="454"/>
      <c r="Z75" s="455"/>
      <c r="AA75" s="455"/>
      <c r="AB75" s="455"/>
      <c r="AC75" s="455"/>
      <c r="AD75" s="455"/>
      <c r="AE75" s="455"/>
      <c r="AF75" s="455"/>
      <c r="AG75" s="449">
        <f>SUM(Y75:AF75)</f>
        <v>0</v>
      </c>
      <c r="AI75" s="390"/>
      <c r="AJ75" s="442" t="s">
        <v>1469</v>
      </c>
      <c r="AK75" s="390" t="s">
        <v>1210</v>
      </c>
      <c r="AP75" s="454"/>
      <c r="AQ75" s="455"/>
      <c r="AR75" s="455"/>
      <c r="AS75" s="455"/>
      <c r="AT75" s="455"/>
      <c r="AU75" s="455"/>
      <c r="AV75" s="455"/>
      <c r="AW75" s="455"/>
      <c r="AX75" s="449">
        <f>SUM(AP75:AW75)</f>
        <v>0</v>
      </c>
    </row>
    <row r="76" spans="1:50">
      <c r="A76" s="453"/>
      <c r="B76" s="450"/>
      <c r="C76" s="450" t="s">
        <v>1470</v>
      </c>
      <c r="H76" s="449"/>
      <c r="I76" s="457"/>
      <c r="J76" s="457"/>
      <c r="K76" s="457"/>
      <c r="L76" s="457"/>
      <c r="M76" s="457"/>
      <c r="N76" s="457"/>
      <c r="O76" s="457"/>
      <c r="P76" s="449">
        <f>SUM(H76:O76)</f>
        <v>0</v>
      </c>
      <c r="R76" s="453"/>
      <c r="S76" s="450"/>
      <c r="T76" s="450" t="s">
        <v>1470</v>
      </c>
      <c r="Y76" s="449"/>
      <c r="Z76" s="457"/>
      <c r="AA76" s="457"/>
      <c r="AB76" s="457"/>
      <c r="AC76" s="457"/>
      <c r="AD76" s="457"/>
      <c r="AE76" s="457"/>
      <c r="AF76" s="457"/>
      <c r="AG76" s="449">
        <f>SUM(Y76:AF76)</f>
        <v>0</v>
      </c>
      <c r="AI76" s="453"/>
      <c r="AJ76" s="450"/>
      <c r="AK76" s="450" t="s">
        <v>1470</v>
      </c>
      <c r="AP76" s="449"/>
      <c r="AQ76" s="457"/>
      <c r="AR76" s="457"/>
      <c r="AS76" s="457"/>
      <c r="AT76" s="457"/>
      <c r="AU76" s="457"/>
      <c r="AV76" s="457"/>
      <c r="AW76" s="457"/>
      <c r="AX76" s="449">
        <f>SUM(AP76:AW76)</f>
        <v>0</v>
      </c>
    </row>
    <row r="77" spans="1:50">
      <c r="B77" s="450"/>
      <c r="C77" s="450" t="s">
        <v>1471</v>
      </c>
      <c r="H77" s="449"/>
      <c r="I77" s="457"/>
      <c r="J77" s="457"/>
      <c r="K77" s="457"/>
      <c r="L77" s="457"/>
      <c r="M77" s="457"/>
      <c r="N77" s="457"/>
      <c r="O77" s="457"/>
      <c r="P77" s="449">
        <f>SUM(H77:O77)</f>
        <v>0</v>
      </c>
      <c r="S77" s="450"/>
      <c r="T77" s="450" t="s">
        <v>1471</v>
      </c>
      <c r="Y77" s="449"/>
      <c r="Z77" s="457"/>
      <c r="AA77" s="457"/>
      <c r="AB77" s="457"/>
      <c r="AC77" s="457"/>
      <c r="AD77" s="457"/>
      <c r="AE77" s="457"/>
      <c r="AF77" s="457"/>
      <c r="AG77" s="449">
        <f>SUM(Y77:AF77)</f>
        <v>0</v>
      </c>
      <c r="AJ77" s="450"/>
      <c r="AK77" s="450" t="s">
        <v>1471</v>
      </c>
      <c r="AP77" s="449"/>
      <c r="AQ77" s="457"/>
      <c r="AR77" s="457"/>
      <c r="AS77" s="457"/>
      <c r="AT77" s="457"/>
      <c r="AU77" s="457"/>
      <c r="AV77" s="457"/>
      <c r="AW77" s="457"/>
      <c r="AX77" s="449">
        <f>SUM(AP77:AW77)</f>
        <v>0</v>
      </c>
    </row>
    <row r="78" spans="1:50">
      <c r="C78" s="446" t="s">
        <v>1472</v>
      </c>
      <c r="H78" s="449"/>
      <c r="I78" s="457"/>
      <c r="J78" s="457"/>
      <c r="K78" s="457"/>
      <c r="L78" s="457"/>
      <c r="M78" s="457"/>
      <c r="N78" s="457"/>
      <c r="O78" s="457"/>
      <c r="P78" s="449">
        <f>SUM(H78:O78)</f>
        <v>0</v>
      </c>
      <c r="S78" s="446"/>
      <c r="T78" s="446" t="s">
        <v>1472</v>
      </c>
      <c r="Y78" s="449"/>
      <c r="Z78" s="457"/>
      <c r="AA78" s="457"/>
      <c r="AB78" s="457"/>
      <c r="AC78" s="457"/>
      <c r="AD78" s="457"/>
      <c r="AE78" s="457"/>
      <c r="AF78" s="457"/>
      <c r="AG78" s="449">
        <f>SUM(Y78:AF78)</f>
        <v>0</v>
      </c>
      <c r="AJ78" s="446"/>
      <c r="AK78" s="446" t="s">
        <v>1472</v>
      </c>
      <c r="AP78" s="449"/>
      <c r="AQ78" s="457"/>
      <c r="AR78" s="457"/>
      <c r="AS78" s="457"/>
      <c r="AT78" s="457"/>
      <c r="AU78" s="457"/>
      <c r="AV78" s="457"/>
      <c r="AW78" s="457"/>
      <c r="AX78" s="449">
        <f>SUM(AP78:AW78)</f>
        <v>0</v>
      </c>
    </row>
    <row r="79" spans="1:50">
      <c r="C79" s="446" t="s">
        <v>692</v>
      </c>
      <c r="H79" s="449"/>
      <c r="I79" s="457"/>
      <c r="J79" s="457"/>
      <c r="K79" s="457"/>
      <c r="L79" s="457"/>
      <c r="M79" s="457"/>
      <c r="N79" s="457"/>
      <c r="O79" s="457"/>
      <c r="P79" s="449">
        <f>SUM(H79:O79)</f>
        <v>0</v>
      </c>
      <c r="S79" s="446"/>
      <c r="T79" s="446" t="s">
        <v>692</v>
      </c>
      <c r="Y79" s="449"/>
      <c r="Z79" s="457"/>
      <c r="AA79" s="457"/>
      <c r="AB79" s="457"/>
      <c r="AC79" s="457"/>
      <c r="AD79" s="457"/>
      <c r="AE79" s="457"/>
      <c r="AF79" s="457"/>
      <c r="AG79" s="449">
        <f>SUM(Y79:AF79)</f>
        <v>0</v>
      </c>
      <c r="AJ79" s="446"/>
      <c r="AK79" s="446" t="s">
        <v>692</v>
      </c>
      <c r="AP79" s="449"/>
      <c r="AQ79" s="457"/>
      <c r="AR79" s="457"/>
      <c r="AS79" s="457"/>
      <c r="AT79" s="457"/>
      <c r="AU79" s="457"/>
      <c r="AV79" s="457"/>
      <c r="AW79" s="457"/>
      <c r="AX79" s="449">
        <f>SUM(AP79:AW79)</f>
        <v>0</v>
      </c>
    </row>
    <row r="80" spans="1:50">
      <c r="B80" s="442" t="s">
        <v>1473</v>
      </c>
      <c r="C80" s="446" t="s">
        <v>2071</v>
      </c>
      <c r="D80" s="458"/>
      <c r="E80" s="458"/>
      <c r="F80" s="458"/>
      <c r="G80" s="458"/>
      <c r="H80" s="452">
        <f t="shared" ref="H80:P80" si="124">SUM(H76:H79)</f>
        <v>0</v>
      </c>
      <c r="I80" s="452">
        <f t="shared" si="124"/>
        <v>0</v>
      </c>
      <c r="J80" s="452">
        <f t="shared" si="124"/>
        <v>0</v>
      </c>
      <c r="K80" s="452">
        <f t="shared" si="124"/>
        <v>0</v>
      </c>
      <c r="L80" s="452">
        <f t="shared" si="124"/>
        <v>0</v>
      </c>
      <c r="M80" s="452">
        <f t="shared" si="124"/>
        <v>0</v>
      </c>
      <c r="N80" s="452">
        <f t="shared" si="124"/>
        <v>0</v>
      </c>
      <c r="O80" s="452">
        <f t="shared" si="124"/>
        <v>0</v>
      </c>
      <c r="P80" s="452">
        <f t="shared" si="124"/>
        <v>0</v>
      </c>
      <c r="S80" s="442" t="s">
        <v>1473</v>
      </c>
      <c r="T80" s="444" t="s">
        <v>2071</v>
      </c>
      <c r="U80" s="458"/>
      <c r="V80" s="458"/>
      <c r="W80" s="458"/>
      <c r="X80" s="458"/>
      <c r="Y80" s="452">
        <f t="shared" ref="Y80:AG80" si="125">SUM(Y76:Y79)</f>
        <v>0</v>
      </c>
      <c r="Z80" s="452">
        <f t="shared" si="125"/>
        <v>0</v>
      </c>
      <c r="AA80" s="452">
        <f t="shared" si="125"/>
        <v>0</v>
      </c>
      <c r="AB80" s="452">
        <f t="shared" si="125"/>
        <v>0</v>
      </c>
      <c r="AC80" s="452">
        <f t="shared" si="125"/>
        <v>0</v>
      </c>
      <c r="AD80" s="452">
        <f t="shared" si="125"/>
        <v>0</v>
      </c>
      <c r="AE80" s="452">
        <f t="shared" si="125"/>
        <v>0</v>
      </c>
      <c r="AF80" s="452">
        <f t="shared" si="125"/>
        <v>0</v>
      </c>
      <c r="AG80" s="452">
        <f t="shared" si="125"/>
        <v>0</v>
      </c>
      <c r="AJ80" s="442" t="s">
        <v>1473</v>
      </c>
      <c r="AK80" s="444" t="s">
        <v>2071</v>
      </c>
      <c r="AL80" s="458"/>
      <c r="AM80" s="458"/>
      <c r="AN80" s="458"/>
      <c r="AO80" s="458"/>
      <c r="AP80" s="452">
        <f t="shared" ref="AP80:AX80" si="126">SUM(AP76:AP79)</f>
        <v>0</v>
      </c>
      <c r="AQ80" s="452">
        <f t="shared" si="126"/>
        <v>0</v>
      </c>
      <c r="AR80" s="452">
        <f t="shared" si="126"/>
        <v>0</v>
      </c>
      <c r="AS80" s="452">
        <f t="shared" si="126"/>
        <v>0</v>
      </c>
      <c r="AT80" s="452">
        <f t="shared" si="126"/>
        <v>0</v>
      </c>
      <c r="AU80" s="452">
        <f t="shared" si="126"/>
        <v>0</v>
      </c>
      <c r="AV80" s="452">
        <f t="shared" si="126"/>
        <v>0</v>
      </c>
      <c r="AW80" s="452">
        <f t="shared" si="126"/>
        <v>0</v>
      </c>
      <c r="AX80" s="452">
        <f t="shared" si="126"/>
        <v>0</v>
      </c>
    </row>
    <row r="81" spans="1:50">
      <c r="B81" s="442" t="s">
        <v>1474</v>
      </c>
      <c r="C81" s="446"/>
      <c r="H81" s="459"/>
      <c r="I81" s="459"/>
      <c r="J81" s="459"/>
      <c r="K81" s="459"/>
      <c r="L81" s="459"/>
      <c r="M81" s="459"/>
      <c r="N81" s="459"/>
      <c r="O81" s="459"/>
      <c r="P81" s="459"/>
      <c r="S81" s="442" t="s">
        <v>1474</v>
      </c>
      <c r="Y81" s="459"/>
      <c r="Z81" s="459"/>
      <c r="AA81" s="459"/>
      <c r="AB81" s="459"/>
      <c r="AC81" s="459"/>
      <c r="AD81" s="459"/>
      <c r="AE81" s="459"/>
      <c r="AF81" s="459"/>
      <c r="AG81" s="459"/>
      <c r="AJ81" s="442" t="s">
        <v>1474</v>
      </c>
      <c r="AP81" s="459"/>
      <c r="AQ81" s="459"/>
      <c r="AR81" s="459"/>
      <c r="AS81" s="459"/>
      <c r="AT81" s="459"/>
      <c r="AU81" s="459"/>
      <c r="AV81" s="459"/>
      <c r="AW81" s="459"/>
      <c r="AX81" s="459"/>
    </row>
    <row r="82" spans="1:50">
      <c r="A82" s="444" t="s">
        <v>461</v>
      </c>
      <c r="B82" s="446" t="s">
        <v>1466</v>
      </c>
      <c r="C82" s="446" t="s">
        <v>2072</v>
      </c>
      <c r="H82" s="449"/>
      <c r="I82" s="457"/>
      <c r="J82" s="457"/>
      <c r="K82" s="457"/>
      <c r="L82" s="457"/>
      <c r="M82" s="457"/>
      <c r="N82" s="457"/>
      <c r="O82" s="457"/>
      <c r="P82" s="449">
        <f>SUM(H82:O82)</f>
        <v>0</v>
      </c>
      <c r="R82" s="444" t="s">
        <v>461</v>
      </c>
      <c r="S82" s="446" t="s">
        <v>1466</v>
      </c>
      <c r="T82" s="444" t="s">
        <v>2072</v>
      </c>
      <c r="Y82" s="449"/>
      <c r="Z82" s="457"/>
      <c r="AA82" s="457"/>
      <c r="AB82" s="457"/>
      <c r="AC82" s="457"/>
      <c r="AD82" s="457"/>
      <c r="AE82" s="457"/>
      <c r="AF82" s="457"/>
      <c r="AG82" s="449">
        <f>SUM(Y82:AF82)</f>
        <v>0</v>
      </c>
      <c r="AI82" s="444" t="s">
        <v>461</v>
      </c>
      <c r="AJ82" s="446" t="s">
        <v>1466</v>
      </c>
      <c r="AK82" s="444" t="s">
        <v>2072</v>
      </c>
      <c r="AP82" s="449"/>
      <c r="AQ82" s="457"/>
      <c r="AR82" s="457"/>
      <c r="AS82" s="457"/>
      <c r="AT82" s="457"/>
      <c r="AU82" s="457"/>
      <c r="AV82" s="457"/>
      <c r="AW82" s="457"/>
      <c r="AX82" s="449">
        <f>SUM(AP82:AW82)</f>
        <v>0</v>
      </c>
    </row>
    <row r="83" spans="1:50">
      <c r="B83" s="446" t="s">
        <v>2066</v>
      </c>
      <c r="C83" s="446" t="s">
        <v>2073</v>
      </c>
      <c r="H83" s="449"/>
      <c r="I83" s="457"/>
      <c r="J83" s="457"/>
      <c r="K83" s="457"/>
      <c r="L83" s="457"/>
      <c r="M83" s="457"/>
      <c r="N83" s="457"/>
      <c r="O83" s="457"/>
      <c r="P83" s="449">
        <f>SUM(H83:O83)</f>
        <v>0</v>
      </c>
      <c r="S83" s="446" t="s">
        <v>2066</v>
      </c>
      <c r="T83" s="444" t="s">
        <v>2073</v>
      </c>
      <c r="Y83" s="449"/>
      <c r="Z83" s="457"/>
      <c r="AA83" s="457"/>
      <c r="AB83" s="457"/>
      <c r="AC83" s="457"/>
      <c r="AD83" s="457"/>
      <c r="AE83" s="457"/>
      <c r="AF83" s="457"/>
      <c r="AG83" s="449">
        <f>SUM(Y83:AF83)</f>
        <v>0</v>
      </c>
      <c r="AJ83" s="446" t="s">
        <v>1467</v>
      </c>
      <c r="AK83" s="444" t="s">
        <v>2073</v>
      </c>
      <c r="AP83" s="449"/>
      <c r="AQ83" s="457"/>
      <c r="AR83" s="457"/>
      <c r="AS83" s="457"/>
      <c r="AT83" s="457"/>
      <c r="AU83" s="457"/>
      <c r="AV83" s="457"/>
      <c r="AW83" s="457"/>
      <c r="AX83" s="449">
        <f>SUM(AP83:AW83)</f>
        <v>0</v>
      </c>
    </row>
    <row r="84" spans="1:50">
      <c r="B84" s="446" t="s">
        <v>1468</v>
      </c>
      <c r="C84" s="446" t="s">
        <v>2074</v>
      </c>
      <c r="H84" s="449"/>
      <c r="I84" s="457"/>
      <c r="J84" s="457"/>
      <c r="K84" s="457"/>
      <c r="L84" s="457"/>
      <c r="M84" s="457"/>
      <c r="N84" s="457"/>
      <c r="O84" s="457"/>
      <c r="P84" s="449">
        <f>SUM(H84:O84)</f>
        <v>0</v>
      </c>
      <c r="S84" s="446" t="s">
        <v>1468</v>
      </c>
      <c r="T84" s="444" t="s">
        <v>2074</v>
      </c>
      <c r="Y84" s="449"/>
      <c r="Z84" s="457"/>
      <c r="AA84" s="457"/>
      <c r="AB84" s="457"/>
      <c r="AC84" s="457"/>
      <c r="AD84" s="457"/>
      <c r="AE84" s="457"/>
      <c r="AF84" s="457"/>
      <c r="AG84" s="449">
        <f>SUM(Y84:AF84)</f>
        <v>0</v>
      </c>
      <c r="AJ84" s="446" t="s">
        <v>1468</v>
      </c>
      <c r="AK84" s="444" t="s">
        <v>2074</v>
      </c>
      <c r="AP84" s="449"/>
      <c r="AQ84" s="457"/>
      <c r="AR84" s="457"/>
      <c r="AS84" s="457"/>
      <c r="AT84" s="457"/>
      <c r="AU84" s="457"/>
      <c r="AV84" s="457"/>
      <c r="AW84" s="457"/>
      <c r="AX84" s="449">
        <f>SUM(AP84:AW84)</f>
        <v>0</v>
      </c>
    </row>
    <row r="85" spans="1:50">
      <c r="B85" s="442" t="s">
        <v>1475</v>
      </c>
      <c r="H85" s="452">
        <f t="shared" ref="H85:P85" si="127">SUM(H82:H84)</f>
        <v>0</v>
      </c>
      <c r="I85" s="452">
        <f t="shared" si="127"/>
        <v>0</v>
      </c>
      <c r="J85" s="452">
        <f t="shared" si="127"/>
        <v>0</v>
      </c>
      <c r="K85" s="452">
        <f t="shared" si="127"/>
        <v>0</v>
      </c>
      <c r="L85" s="452">
        <f t="shared" si="127"/>
        <v>0</v>
      </c>
      <c r="M85" s="452">
        <f t="shared" si="127"/>
        <v>0</v>
      </c>
      <c r="N85" s="452">
        <f t="shared" si="127"/>
        <v>0</v>
      </c>
      <c r="O85" s="452">
        <f t="shared" si="127"/>
        <v>0</v>
      </c>
      <c r="P85" s="452">
        <f t="shared" si="127"/>
        <v>0</v>
      </c>
      <c r="S85" s="442" t="s">
        <v>1475</v>
      </c>
      <c r="Y85" s="452">
        <f t="shared" ref="Y85:AG85" si="128">SUM(Y82:Y84)</f>
        <v>0</v>
      </c>
      <c r="Z85" s="452">
        <f t="shared" si="128"/>
        <v>0</v>
      </c>
      <c r="AA85" s="452">
        <f t="shared" si="128"/>
        <v>0</v>
      </c>
      <c r="AB85" s="452">
        <f t="shared" si="128"/>
        <v>0</v>
      </c>
      <c r="AC85" s="452">
        <f t="shared" si="128"/>
        <v>0</v>
      </c>
      <c r="AD85" s="452">
        <f t="shared" si="128"/>
        <v>0</v>
      </c>
      <c r="AE85" s="452">
        <f t="shared" si="128"/>
        <v>0</v>
      </c>
      <c r="AF85" s="452">
        <f t="shared" si="128"/>
        <v>0</v>
      </c>
      <c r="AG85" s="452">
        <f t="shared" si="128"/>
        <v>0</v>
      </c>
      <c r="AJ85" s="442" t="s">
        <v>1475</v>
      </c>
      <c r="AP85" s="452">
        <f t="shared" ref="AP85:AX85" si="129">SUM(AP82:AP84)</f>
        <v>0</v>
      </c>
      <c r="AQ85" s="452">
        <f t="shared" si="129"/>
        <v>0</v>
      </c>
      <c r="AR85" s="452">
        <f t="shared" si="129"/>
        <v>0</v>
      </c>
      <c r="AS85" s="452">
        <f t="shared" si="129"/>
        <v>0</v>
      </c>
      <c r="AT85" s="452">
        <f t="shared" si="129"/>
        <v>0</v>
      </c>
      <c r="AU85" s="452">
        <f t="shared" si="129"/>
        <v>0</v>
      </c>
      <c r="AV85" s="452">
        <f t="shared" si="129"/>
        <v>0</v>
      </c>
      <c r="AW85" s="452">
        <f t="shared" si="129"/>
        <v>0</v>
      </c>
      <c r="AX85" s="452">
        <f t="shared" si="129"/>
        <v>0</v>
      </c>
    </row>
    <row r="86" spans="1:50">
      <c r="A86" s="390"/>
      <c r="B86" s="442" t="s">
        <v>1469</v>
      </c>
      <c r="C86" s="450" t="s">
        <v>1471</v>
      </c>
      <c r="H86" s="454"/>
      <c r="I86" s="455"/>
      <c r="J86" s="455"/>
      <c r="K86" s="455"/>
      <c r="L86" s="455"/>
      <c r="M86" s="455"/>
      <c r="N86" s="455"/>
      <c r="O86" s="455"/>
      <c r="P86" s="449">
        <f>SUM(H86:O86)</f>
        <v>0</v>
      </c>
      <c r="R86" s="390"/>
      <c r="S86" s="442" t="s">
        <v>1469</v>
      </c>
      <c r="T86" s="450" t="s">
        <v>1471</v>
      </c>
      <c r="Y86" s="454"/>
      <c r="Z86" s="455"/>
      <c r="AA86" s="455"/>
      <c r="AB86" s="455"/>
      <c r="AC86" s="455"/>
      <c r="AD86" s="455"/>
      <c r="AE86" s="455"/>
      <c r="AF86" s="455"/>
      <c r="AG86" s="449">
        <f>SUM(Y86:AF86)</f>
        <v>0</v>
      </c>
      <c r="AI86" s="390"/>
      <c r="AJ86" s="442" t="s">
        <v>1469</v>
      </c>
      <c r="AK86" s="450" t="s">
        <v>1471</v>
      </c>
      <c r="AP86" s="454"/>
      <c r="AQ86" s="455"/>
      <c r="AR86" s="455"/>
      <c r="AS86" s="455"/>
      <c r="AT86" s="455"/>
      <c r="AU86" s="455"/>
      <c r="AV86" s="455"/>
      <c r="AW86" s="455"/>
      <c r="AX86" s="449">
        <f>SUM(AP86:AW86)</f>
        <v>0</v>
      </c>
    </row>
    <row r="87" spans="1:50">
      <c r="B87" s="442" t="s">
        <v>1476</v>
      </c>
      <c r="C87" s="446" t="s">
        <v>2075</v>
      </c>
      <c r="D87" s="458"/>
      <c r="E87" s="458"/>
      <c r="F87" s="458"/>
      <c r="G87" s="458"/>
      <c r="H87" s="452">
        <f>SUM(H86:H86)</f>
        <v>0</v>
      </c>
      <c r="I87" s="452">
        <f t="shared" ref="I87:P87" si="130">SUM(I86:I86)</f>
        <v>0</v>
      </c>
      <c r="J87" s="452">
        <f t="shared" si="130"/>
        <v>0</v>
      </c>
      <c r="K87" s="452">
        <f t="shared" si="130"/>
        <v>0</v>
      </c>
      <c r="L87" s="452">
        <f t="shared" si="130"/>
        <v>0</v>
      </c>
      <c r="M87" s="452">
        <f t="shared" si="130"/>
        <v>0</v>
      </c>
      <c r="N87" s="452">
        <f t="shared" si="130"/>
        <v>0</v>
      </c>
      <c r="O87" s="452">
        <f t="shared" si="130"/>
        <v>0</v>
      </c>
      <c r="P87" s="452">
        <f t="shared" si="130"/>
        <v>0</v>
      </c>
      <c r="S87" s="442" t="s">
        <v>1476</v>
      </c>
      <c r="T87" s="444" t="s">
        <v>2075</v>
      </c>
      <c r="U87" s="458"/>
      <c r="V87" s="458"/>
      <c r="W87" s="458"/>
      <c r="X87" s="458"/>
      <c r="Y87" s="452">
        <f>SUM(Y86:Y86)</f>
        <v>0</v>
      </c>
      <c r="Z87" s="452">
        <f t="shared" ref="Z87:AG87" si="131">SUM(Z86:Z86)</f>
        <v>0</v>
      </c>
      <c r="AA87" s="452">
        <f t="shared" si="131"/>
        <v>0</v>
      </c>
      <c r="AB87" s="452">
        <f t="shared" si="131"/>
        <v>0</v>
      </c>
      <c r="AC87" s="452">
        <f t="shared" si="131"/>
        <v>0</v>
      </c>
      <c r="AD87" s="452">
        <f t="shared" si="131"/>
        <v>0</v>
      </c>
      <c r="AE87" s="452">
        <f t="shared" si="131"/>
        <v>0</v>
      </c>
      <c r="AF87" s="452">
        <f t="shared" si="131"/>
        <v>0</v>
      </c>
      <c r="AG87" s="452">
        <f t="shared" si="131"/>
        <v>0</v>
      </c>
      <c r="AJ87" s="442" t="s">
        <v>1476</v>
      </c>
      <c r="AK87" s="444" t="s">
        <v>2075</v>
      </c>
      <c r="AL87" s="458"/>
      <c r="AM87" s="458"/>
      <c r="AN87" s="458"/>
      <c r="AO87" s="458"/>
      <c r="AP87" s="452">
        <f>SUM(AP86:AP86)</f>
        <v>0</v>
      </c>
      <c r="AQ87" s="452">
        <f t="shared" ref="AQ87:AX87" si="132">SUM(AQ86:AQ86)</f>
        <v>0</v>
      </c>
      <c r="AR87" s="452">
        <f t="shared" si="132"/>
        <v>0</v>
      </c>
      <c r="AS87" s="452">
        <f t="shared" si="132"/>
        <v>0</v>
      </c>
      <c r="AT87" s="452">
        <f t="shared" si="132"/>
        <v>0</v>
      </c>
      <c r="AU87" s="452">
        <f t="shared" si="132"/>
        <v>0</v>
      </c>
      <c r="AV87" s="452">
        <f t="shared" si="132"/>
        <v>0</v>
      </c>
      <c r="AW87" s="452">
        <f t="shared" si="132"/>
        <v>0</v>
      </c>
      <c r="AX87" s="452">
        <f t="shared" si="132"/>
        <v>0</v>
      </c>
    </row>
    <row r="88" spans="1:50">
      <c r="A88" s="458" t="s">
        <v>461</v>
      </c>
      <c r="B88" s="442" t="s">
        <v>1477</v>
      </c>
      <c r="C88" s="442"/>
      <c r="D88" s="458"/>
      <c r="E88" s="458"/>
      <c r="F88" s="458"/>
      <c r="G88" s="458"/>
      <c r="H88" s="452">
        <f t="shared" ref="H88:P88" si="133">+H74+H80+H85+H87</f>
        <v>0</v>
      </c>
      <c r="I88" s="452">
        <f t="shared" si="133"/>
        <v>0</v>
      </c>
      <c r="J88" s="452">
        <f t="shared" si="133"/>
        <v>0</v>
      </c>
      <c r="K88" s="452">
        <f t="shared" si="133"/>
        <v>0</v>
      </c>
      <c r="L88" s="452">
        <f t="shared" si="133"/>
        <v>0</v>
      </c>
      <c r="M88" s="452">
        <f t="shared" si="133"/>
        <v>0</v>
      </c>
      <c r="N88" s="452">
        <f t="shared" si="133"/>
        <v>0</v>
      </c>
      <c r="O88" s="452">
        <f t="shared" si="133"/>
        <v>0</v>
      </c>
      <c r="P88" s="452">
        <f t="shared" si="133"/>
        <v>0</v>
      </c>
      <c r="R88" s="458" t="s">
        <v>461</v>
      </c>
      <c r="S88" s="442" t="s">
        <v>1477</v>
      </c>
      <c r="T88" s="458"/>
      <c r="U88" s="458"/>
      <c r="V88" s="458"/>
      <c r="W88" s="458"/>
      <c r="X88" s="458"/>
      <c r="Y88" s="452">
        <f t="shared" ref="Y88:AG88" si="134">+Y74+Y80+Y85+Y87</f>
        <v>0</v>
      </c>
      <c r="Z88" s="452">
        <f t="shared" si="134"/>
        <v>0</v>
      </c>
      <c r="AA88" s="452">
        <f t="shared" si="134"/>
        <v>0</v>
      </c>
      <c r="AB88" s="452">
        <f t="shared" si="134"/>
        <v>0</v>
      </c>
      <c r="AC88" s="452">
        <f t="shared" si="134"/>
        <v>0</v>
      </c>
      <c r="AD88" s="452">
        <f t="shared" si="134"/>
        <v>0</v>
      </c>
      <c r="AE88" s="452">
        <f t="shared" si="134"/>
        <v>0</v>
      </c>
      <c r="AF88" s="452">
        <f t="shared" si="134"/>
        <v>0</v>
      </c>
      <c r="AG88" s="452">
        <f t="shared" si="134"/>
        <v>0</v>
      </c>
      <c r="AI88" s="458" t="s">
        <v>461</v>
      </c>
      <c r="AJ88" s="442" t="s">
        <v>1477</v>
      </c>
      <c r="AK88" s="458"/>
      <c r="AL88" s="458"/>
      <c r="AM88" s="458"/>
      <c r="AN88" s="458"/>
      <c r="AO88" s="458"/>
      <c r="AP88" s="452">
        <f t="shared" ref="AP88:AX88" si="135">+AP74+AP80+AP85+AP87</f>
        <v>0</v>
      </c>
      <c r="AQ88" s="452">
        <f t="shared" si="135"/>
        <v>0</v>
      </c>
      <c r="AR88" s="452">
        <f t="shared" si="135"/>
        <v>0</v>
      </c>
      <c r="AS88" s="452">
        <f t="shared" si="135"/>
        <v>0</v>
      </c>
      <c r="AT88" s="452">
        <f t="shared" si="135"/>
        <v>0</v>
      </c>
      <c r="AU88" s="452">
        <f t="shared" si="135"/>
        <v>0</v>
      </c>
      <c r="AV88" s="452">
        <f t="shared" si="135"/>
        <v>0</v>
      </c>
      <c r="AW88" s="452">
        <f t="shared" si="135"/>
        <v>0</v>
      </c>
      <c r="AX88" s="452">
        <f t="shared" si="135"/>
        <v>0</v>
      </c>
    </row>
    <row r="89" spans="1:50">
      <c r="C89" s="446"/>
      <c r="S89" s="446"/>
      <c r="AJ89" s="446"/>
    </row>
    <row r="90" spans="1:50">
      <c r="A90" s="458" t="s">
        <v>2076</v>
      </c>
      <c r="B90" s="442" t="s">
        <v>494</v>
      </c>
      <c r="C90" s="446" t="s">
        <v>2077</v>
      </c>
      <c r="H90" s="451"/>
      <c r="I90" s="457"/>
      <c r="J90" s="457"/>
      <c r="K90" s="457"/>
      <c r="L90" s="457"/>
      <c r="M90" s="457"/>
      <c r="N90" s="457"/>
      <c r="O90" s="457"/>
      <c r="P90" s="449">
        <f>SUM(H90:O90)</f>
        <v>0</v>
      </c>
      <c r="R90" s="458" t="s">
        <v>2076</v>
      </c>
      <c r="S90" s="442" t="s">
        <v>494</v>
      </c>
      <c r="T90" s="444" t="s">
        <v>2077</v>
      </c>
      <c r="Y90" s="451"/>
      <c r="Z90" s="457"/>
      <c r="AA90" s="457"/>
      <c r="AB90" s="457"/>
      <c r="AC90" s="457"/>
      <c r="AD90" s="457"/>
      <c r="AE90" s="457"/>
      <c r="AF90" s="457"/>
      <c r="AG90" s="449">
        <f>SUM(Y90:AF90)</f>
        <v>0</v>
      </c>
      <c r="AI90" s="458" t="s">
        <v>2076</v>
      </c>
      <c r="AJ90" s="442" t="s">
        <v>494</v>
      </c>
      <c r="AK90" s="444" t="s">
        <v>2077</v>
      </c>
      <c r="AP90" s="451"/>
      <c r="AQ90" s="457"/>
      <c r="AR90" s="457"/>
      <c r="AS90" s="457"/>
      <c r="AT90" s="457"/>
      <c r="AU90" s="457"/>
      <c r="AV90" s="457"/>
      <c r="AW90" s="457"/>
      <c r="AX90" s="449">
        <f>SUM(AP90:AW90)</f>
        <v>0</v>
      </c>
    </row>
    <row r="91" spans="1:50">
      <c r="A91" s="458"/>
      <c r="B91" s="446" t="s">
        <v>693</v>
      </c>
      <c r="C91" s="446"/>
      <c r="H91" s="2181">
        <f>+'3.1_Opex_Summary'!H150</f>
        <v>0</v>
      </c>
      <c r="I91" s="2185"/>
      <c r="J91" s="2185"/>
      <c r="K91" s="2185"/>
      <c r="L91" s="2185"/>
      <c r="M91" s="2185"/>
      <c r="N91" s="2185"/>
      <c r="O91" s="2185"/>
      <c r="P91" s="2181">
        <f t="shared" ref="P91:P92" si="136">SUM(H91:O91)</f>
        <v>0</v>
      </c>
      <c r="R91" s="458"/>
      <c r="S91" s="446" t="s">
        <v>693</v>
      </c>
      <c r="Y91" s="2181">
        <f>+'3.1_Opex_Summary'!Y150</f>
        <v>0</v>
      </c>
      <c r="Z91" s="2185"/>
      <c r="AA91" s="2185"/>
      <c r="AB91" s="2185"/>
      <c r="AC91" s="2185"/>
      <c r="AD91" s="2185"/>
      <c r="AE91" s="2185"/>
      <c r="AF91" s="2185"/>
      <c r="AG91" s="2181">
        <f t="shared" ref="AG91:AG92" si="137">SUM(Y91:AF91)</f>
        <v>0</v>
      </c>
      <c r="AI91" s="458"/>
      <c r="AJ91" s="446" t="s">
        <v>693</v>
      </c>
      <c r="AP91" s="2181">
        <f>+'3.1_Opex_Summary'!AP150</f>
        <v>0</v>
      </c>
      <c r="AQ91" s="2185"/>
      <c r="AR91" s="2185"/>
      <c r="AS91" s="2185"/>
      <c r="AT91" s="2185"/>
      <c r="AU91" s="2185"/>
      <c r="AV91" s="2185"/>
      <c r="AW91" s="2185"/>
      <c r="AX91" s="2181">
        <f t="shared" ref="AX91:AX92" si="138">SUM(AP91:AW91)</f>
        <v>0</v>
      </c>
    </row>
    <row r="92" spans="1:50">
      <c r="A92" s="458"/>
      <c r="B92" s="446" t="s">
        <v>692</v>
      </c>
      <c r="C92" s="446"/>
      <c r="H92" s="2181">
        <f>+'3.1_Opex_Summary'!H142</f>
        <v>0</v>
      </c>
      <c r="I92" s="2185"/>
      <c r="J92" s="2185"/>
      <c r="K92" s="2185"/>
      <c r="L92" s="2185"/>
      <c r="M92" s="2185"/>
      <c r="N92" s="2185"/>
      <c r="O92" s="2185"/>
      <c r="P92" s="2181">
        <f t="shared" si="136"/>
        <v>0</v>
      </c>
      <c r="R92" s="458"/>
      <c r="S92" s="446" t="s">
        <v>692</v>
      </c>
      <c r="Y92" s="2181">
        <f>+'3.1_Opex_Summary'!Y142</f>
        <v>0</v>
      </c>
      <c r="Z92" s="2185"/>
      <c r="AA92" s="2185"/>
      <c r="AB92" s="2185"/>
      <c r="AC92" s="2185"/>
      <c r="AD92" s="2185"/>
      <c r="AE92" s="2185"/>
      <c r="AF92" s="2185"/>
      <c r="AG92" s="2181">
        <f t="shared" si="137"/>
        <v>0</v>
      </c>
      <c r="AI92" s="458"/>
      <c r="AJ92" s="446" t="s">
        <v>692</v>
      </c>
      <c r="AP92" s="2181">
        <f>+'3.1_Opex_Summary'!AP142</f>
        <v>0</v>
      </c>
      <c r="AQ92" s="2185"/>
      <c r="AR92" s="2185"/>
      <c r="AS92" s="2185"/>
      <c r="AT92" s="2185"/>
      <c r="AU92" s="2185"/>
      <c r="AV92" s="2185"/>
      <c r="AW92" s="2185"/>
      <c r="AX92" s="2181">
        <f t="shared" si="138"/>
        <v>0</v>
      </c>
    </row>
    <row r="93" spans="1:50">
      <c r="B93" s="442" t="s">
        <v>1469</v>
      </c>
      <c r="C93" s="446" t="s">
        <v>2078</v>
      </c>
      <c r="H93" s="2181">
        <f t="shared" ref="H93:P93" si="139">SUM(H91:H92)</f>
        <v>0</v>
      </c>
      <c r="I93" s="2181">
        <f t="shared" si="139"/>
        <v>0</v>
      </c>
      <c r="J93" s="2181">
        <f t="shared" si="139"/>
        <v>0</v>
      </c>
      <c r="K93" s="2181">
        <f t="shared" si="139"/>
        <v>0</v>
      </c>
      <c r="L93" s="2181">
        <f t="shared" si="139"/>
        <v>0</v>
      </c>
      <c r="M93" s="2181">
        <f t="shared" si="139"/>
        <v>0</v>
      </c>
      <c r="N93" s="2181">
        <f t="shared" si="139"/>
        <v>0</v>
      </c>
      <c r="O93" s="2181">
        <f t="shared" si="139"/>
        <v>0</v>
      </c>
      <c r="P93" s="2181">
        <f t="shared" si="139"/>
        <v>0</v>
      </c>
      <c r="S93" s="442" t="s">
        <v>1469</v>
      </c>
      <c r="T93" s="444" t="s">
        <v>2078</v>
      </c>
      <c r="Y93" s="2181">
        <f t="shared" ref="Y93:AG93" si="140">SUM(Y91:Y92)</f>
        <v>0</v>
      </c>
      <c r="Z93" s="2181">
        <f t="shared" si="140"/>
        <v>0</v>
      </c>
      <c r="AA93" s="2181">
        <f t="shared" si="140"/>
        <v>0</v>
      </c>
      <c r="AB93" s="2181">
        <f t="shared" si="140"/>
        <v>0</v>
      </c>
      <c r="AC93" s="2181">
        <f t="shared" si="140"/>
        <v>0</v>
      </c>
      <c r="AD93" s="2181">
        <f t="shared" si="140"/>
        <v>0</v>
      </c>
      <c r="AE93" s="2181">
        <f t="shared" si="140"/>
        <v>0</v>
      </c>
      <c r="AF93" s="2181">
        <f t="shared" si="140"/>
        <v>0</v>
      </c>
      <c r="AG93" s="2181">
        <f t="shared" si="140"/>
        <v>0</v>
      </c>
      <c r="AJ93" s="442" t="s">
        <v>1469</v>
      </c>
      <c r="AK93" s="444" t="s">
        <v>2078</v>
      </c>
      <c r="AP93" s="452">
        <f>SUM(AP91:AP92)</f>
        <v>0</v>
      </c>
      <c r="AQ93" s="452">
        <f t="shared" ref="AQ93" si="141">SUM(AQ91:AQ92)</f>
        <v>0</v>
      </c>
      <c r="AR93" s="452">
        <f t="shared" ref="AR93" si="142">SUM(AR91:AR92)</f>
        <v>0</v>
      </c>
      <c r="AS93" s="452">
        <f t="shared" ref="AS93" si="143">SUM(AS91:AS92)</f>
        <v>0</v>
      </c>
      <c r="AT93" s="452">
        <f t="shared" ref="AT93" si="144">SUM(AT91:AT92)</f>
        <v>0</v>
      </c>
      <c r="AU93" s="452">
        <f t="shared" ref="AU93" si="145">SUM(AU91:AU92)</f>
        <v>0</v>
      </c>
      <c r="AV93" s="452">
        <f t="shared" ref="AV93" si="146">SUM(AV91:AV92)</f>
        <v>0</v>
      </c>
      <c r="AW93" s="452">
        <f t="shared" ref="AW93" si="147">SUM(AW91:AW92)</f>
        <v>0</v>
      </c>
      <c r="AX93" s="452">
        <f t="shared" ref="AX93" si="148">SUM(AX91:AX92)</f>
        <v>0</v>
      </c>
    </row>
    <row r="94" spans="1:50">
      <c r="A94" s="458" t="s">
        <v>458</v>
      </c>
      <c r="B94" s="442" t="s">
        <v>1477</v>
      </c>
      <c r="H94" s="452">
        <f>H90+H93</f>
        <v>0</v>
      </c>
      <c r="I94" s="452">
        <f>I90+I93</f>
        <v>0</v>
      </c>
      <c r="J94" s="452">
        <f t="shared" ref="J94" si="149">J90+J93</f>
        <v>0</v>
      </c>
      <c r="K94" s="452">
        <f t="shared" ref="K94" si="150">K90+K93</f>
        <v>0</v>
      </c>
      <c r="L94" s="452">
        <f t="shared" ref="L94" si="151">L90+L93</f>
        <v>0</v>
      </c>
      <c r="M94" s="452">
        <f t="shared" ref="M94" si="152">M90+M93</f>
        <v>0</v>
      </c>
      <c r="N94" s="452">
        <f t="shared" ref="N94" si="153">N90+N93</f>
        <v>0</v>
      </c>
      <c r="O94" s="452">
        <f t="shared" ref="O94" si="154">O90+O93</f>
        <v>0</v>
      </c>
      <c r="P94" s="452">
        <f t="shared" ref="P94" si="155">P90+P93</f>
        <v>0</v>
      </c>
      <c r="R94" s="458" t="s">
        <v>458</v>
      </c>
      <c r="S94" s="442" t="s">
        <v>1477</v>
      </c>
      <c r="Y94" s="452">
        <f>Y90+Y93</f>
        <v>0</v>
      </c>
      <c r="Z94" s="452">
        <f>Z90+Z93</f>
        <v>0</v>
      </c>
      <c r="AA94" s="452">
        <f t="shared" ref="AA94" si="156">AA90+AA93</f>
        <v>0</v>
      </c>
      <c r="AB94" s="452">
        <f t="shared" ref="AB94" si="157">AB90+AB93</f>
        <v>0</v>
      </c>
      <c r="AC94" s="452">
        <f t="shared" ref="AC94" si="158">AC90+AC93</f>
        <v>0</v>
      </c>
      <c r="AD94" s="452">
        <f t="shared" ref="AD94" si="159">AD90+AD93</f>
        <v>0</v>
      </c>
      <c r="AE94" s="452">
        <f t="shared" ref="AE94" si="160">AE90+AE93</f>
        <v>0</v>
      </c>
      <c r="AF94" s="452">
        <f t="shared" ref="AF94" si="161">AF90+AF93</f>
        <v>0</v>
      </c>
      <c r="AG94" s="452">
        <f t="shared" ref="AG94" si="162">AG90+AG93</f>
        <v>0</v>
      </c>
      <c r="AI94" s="458" t="s">
        <v>458</v>
      </c>
      <c r="AJ94" s="442" t="s">
        <v>1477</v>
      </c>
      <c r="AP94" s="452">
        <f>AP90+AP93</f>
        <v>0</v>
      </c>
      <c r="AQ94" s="452">
        <f>AQ90+AQ93</f>
        <v>0</v>
      </c>
      <c r="AR94" s="452">
        <f t="shared" ref="AR94" si="163">AR90+AR93</f>
        <v>0</v>
      </c>
      <c r="AS94" s="452">
        <f t="shared" ref="AS94" si="164">AS90+AS93</f>
        <v>0</v>
      </c>
      <c r="AT94" s="452">
        <f t="shared" ref="AT94" si="165">AT90+AT93</f>
        <v>0</v>
      </c>
      <c r="AU94" s="452">
        <f t="shared" ref="AU94" si="166">AU90+AU93</f>
        <v>0</v>
      </c>
      <c r="AV94" s="452">
        <f t="shared" ref="AV94" si="167">AV90+AV93</f>
        <v>0</v>
      </c>
      <c r="AW94" s="452">
        <f t="shared" ref="AW94" si="168">AW90+AW93</f>
        <v>0</v>
      </c>
      <c r="AX94" s="452">
        <f t="shared" ref="AX94" si="169">AX90+AX93</f>
        <v>0</v>
      </c>
    </row>
  </sheetData>
  <mergeCells count="8">
    <mergeCell ref="H67:P67"/>
    <mergeCell ref="Y67:AG67"/>
    <mergeCell ref="AP67:AX67"/>
    <mergeCell ref="H7:P7"/>
    <mergeCell ref="Y7:AG7"/>
    <mergeCell ref="H37:P37"/>
    <mergeCell ref="Y37:AG37"/>
    <mergeCell ref="AP37:AX37"/>
  </mergeCells>
  <pageMargins left="0.25" right="0.25" top="0.75" bottom="0.75" header="0.3" footer="0.3"/>
  <pageSetup paperSize="8" scale="32" orientation="landscape" r:id="rId1"/>
  <headerFooter alignWithMargins="0">
    <oddHeader>&amp;R&amp;A</oddHeader>
    <oddFooter>&amp;R&amp;F</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E40"/>
  <sheetViews>
    <sheetView workbookViewId="0">
      <selection activeCell="D14" sqref="D14"/>
    </sheetView>
  </sheetViews>
  <sheetFormatPr defaultRowHeight="12.75"/>
  <cols>
    <col min="1" max="1" width="16" bestFit="1" customWidth="1"/>
    <col min="2" max="2" width="13.375" customWidth="1"/>
    <col min="3" max="3" width="41.875" customWidth="1"/>
    <col min="4" max="4" width="15.75" customWidth="1"/>
    <col min="5" max="5" width="16.375" customWidth="1"/>
  </cols>
  <sheetData>
    <row r="1" spans="1:5" s="2042" customFormat="1" ht="26.25">
      <c r="A1" s="1709" t="s">
        <v>2618</v>
      </c>
      <c r="B1" s="1709"/>
      <c r="C1" s="1709"/>
      <c r="D1" s="1709"/>
      <c r="E1" s="1709"/>
    </row>
    <row r="2" spans="1:5" s="2042" customFormat="1" ht="26.25">
      <c r="A2" s="1709" t="str">
        <f>'Universal data'!C8</f>
        <v>National Grid Gas Transmission</v>
      </c>
      <c r="B2" s="1709"/>
      <c r="C2" s="1709"/>
      <c r="D2" s="1709"/>
      <c r="E2" s="1709"/>
    </row>
    <row r="3" spans="1:5" s="2043" customFormat="1" ht="21" thickBot="1">
      <c r="A3" s="1797" t="str">
        <f>'Universal data'!C21</f>
        <v>2012/13</v>
      </c>
      <c r="B3" s="1797"/>
      <c r="C3" s="1797"/>
      <c r="D3" s="1797"/>
      <c r="E3" s="1797"/>
    </row>
    <row r="4" spans="1:5" s="1812" customFormat="1">
      <c r="A4" s="2057"/>
      <c r="B4" s="2057"/>
      <c r="C4" s="2057"/>
      <c r="D4" s="2057"/>
      <c r="E4" s="2057"/>
    </row>
    <row r="5" spans="1:5" s="1819" customFormat="1" ht="20.25">
      <c r="A5" s="2014" t="s">
        <v>2382</v>
      </c>
      <c r="B5" s="2014"/>
      <c r="C5" s="2014"/>
      <c r="D5" s="2014"/>
      <c r="E5" s="2014"/>
    </row>
    <row r="7" spans="1:5" s="154" customFormat="1" ht="51" customHeight="1">
      <c r="B7" s="405" t="s">
        <v>1289</v>
      </c>
      <c r="C7" s="405" t="s">
        <v>1286</v>
      </c>
      <c r="D7" s="405" t="s">
        <v>1287</v>
      </c>
      <c r="E7" s="405" t="s">
        <v>1288</v>
      </c>
    </row>
    <row r="8" spans="1:5">
      <c r="B8" s="194"/>
      <c r="C8" s="194"/>
      <c r="D8" s="194"/>
      <c r="E8" s="194"/>
    </row>
    <row r="9" spans="1:5">
      <c r="B9" s="194"/>
      <c r="C9" s="194"/>
      <c r="D9" s="194"/>
      <c r="E9" s="194"/>
    </row>
    <row r="10" spans="1:5">
      <c r="B10" s="194"/>
      <c r="C10" s="194"/>
      <c r="D10" s="194"/>
      <c r="E10" s="194"/>
    </row>
    <row r="11" spans="1:5">
      <c r="B11" s="194"/>
      <c r="C11" s="194"/>
      <c r="D11" s="194"/>
      <c r="E11" s="194"/>
    </row>
    <row r="12" spans="1:5">
      <c r="B12" s="194"/>
      <c r="C12" s="194"/>
      <c r="D12" s="194"/>
      <c r="E12" s="194"/>
    </row>
    <row r="13" spans="1:5">
      <c r="B13" s="194"/>
      <c r="C13" s="194"/>
      <c r="D13" s="194"/>
      <c r="E13" s="194"/>
    </row>
    <row r="14" spans="1:5">
      <c r="B14" s="194"/>
      <c r="C14" s="194"/>
      <c r="D14" s="194"/>
      <c r="E14" s="194"/>
    </row>
    <row r="15" spans="1:5">
      <c r="B15" s="194"/>
      <c r="C15" s="194"/>
      <c r="D15" s="194"/>
      <c r="E15" s="194"/>
    </row>
    <row r="16" spans="1:5">
      <c r="B16" s="194"/>
      <c r="C16" s="194"/>
      <c r="D16" s="194"/>
      <c r="E16" s="194"/>
    </row>
    <row r="17" spans="2:5">
      <c r="B17" s="194"/>
      <c r="C17" s="194"/>
      <c r="D17" s="194"/>
      <c r="E17" s="194"/>
    </row>
    <row r="18" spans="2:5">
      <c r="B18" s="194"/>
      <c r="C18" s="194"/>
      <c r="D18" s="194"/>
      <c r="E18" s="194"/>
    </row>
    <row r="19" spans="2:5">
      <c r="B19" s="194"/>
      <c r="C19" s="194"/>
      <c r="D19" s="194"/>
      <c r="E19" s="194"/>
    </row>
    <row r="20" spans="2:5">
      <c r="B20" s="194"/>
      <c r="C20" s="194"/>
      <c r="D20" s="194"/>
      <c r="E20" s="194"/>
    </row>
    <row r="21" spans="2:5">
      <c r="B21" s="194"/>
      <c r="C21" s="194"/>
      <c r="D21" s="194"/>
      <c r="E21" s="194"/>
    </row>
    <row r="22" spans="2:5">
      <c r="B22" s="194"/>
      <c r="C22" s="194"/>
      <c r="D22" s="194"/>
      <c r="E22" s="194"/>
    </row>
    <row r="23" spans="2:5">
      <c r="B23" s="194"/>
      <c r="C23" s="194"/>
      <c r="D23" s="194"/>
      <c r="E23" s="194"/>
    </row>
    <row r="24" spans="2:5">
      <c r="B24" s="194"/>
      <c r="C24" s="194"/>
      <c r="D24" s="194"/>
      <c r="E24" s="194"/>
    </row>
    <row r="25" spans="2:5">
      <c r="B25" s="194"/>
      <c r="C25" s="194"/>
      <c r="D25" s="194"/>
      <c r="E25" s="194"/>
    </row>
    <row r="26" spans="2:5">
      <c r="B26" s="194"/>
      <c r="C26" s="194"/>
      <c r="D26" s="194"/>
      <c r="E26" s="194"/>
    </row>
    <row r="27" spans="2:5">
      <c r="B27" s="194"/>
      <c r="C27" s="194"/>
      <c r="D27" s="194"/>
      <c r="E27" s="194"/>
    </row>
    <row r="28" spans="2:5">
      <c r="B28" s="194"/>
      <c r="C28" s="194"/>
      <c r="D28" s="194"/>
      <c r="E28" s="194"/>
    </row>
    <row r="29" spans="2:5">
      <c r="B29" s="194"/>
      <c r="C29" s="194"/>
      <c r="D29" s="194"/>
      <c r="E29" s="194"/>
    </row>
    <row r="30" spans="2:5">
      <c r="B30" s="194"/>
      <c r="C30" s="194"/>
      <c r="D30" s="194"/>
      <c r="E30" s="194"/>
    </row>
    <row r="31" spans="2:5">
      <c r="B31" s="194"/>
      <c r="C31" s="194"/>
      <c r="D31" s="194"/>
      <c r="E31" s="194"/>
    </row>
    <row r="32" spans="2:5">
      <c r="B32" s="194"/>
      <c r="C32" s="194"/>
      <c r="D32" s="194"/>
      <c r="E32" s="194"/>
    </row>
    <row r="33" spans="2:5">
      <c r="B33" s="194"/>
      <c r="C33" s="194"/>
      <c r="D33" s="194"/>
      <c r="E33" s="194"/>
    </row>
    <row r="34" spans="2:5">
      <c r="B34" s="194"/>
      <c r="C34" s="194"/>
      <c r="D34" s="194"/>
      <c r="E34" s="194"/>
    </row>
    <row r="35" spans="2:5">
      <c r="B35" s="194"/>
      <c r="C35" s="194"/>
      <c r="D35" s="194"/>
      <c r="E35" s="194"/>
    </row>
    <row r="36" spans="2:5">
      <c r="B36" s="194"/>
      <c r="C36" s="194"/>
      <c r="D36" s="194"/>
      <c r="E36" s="194"/>
    </row>
    <row r="37" spans="2:5">
      <c r="B37" s="194"/>
      <c r="C37" s="194"/>
      <c r="D37" s="194"/>
      <c r="E37" s="194"/>
    </row>
    <row r="38" spans="2:5">
      <c r="B38" s="194"/>
      <c r="C38" s="194"/>
      <c r="D38" s="194"/>
      <c r="E38" s="194"/>
    </row>
    <row r="39" spans="2:5">
      <c r="B39" s="194"/>
      <c r="C39" s="194"/>
      <c r="D39" s="194"/>
      <c r="E39" s="194"/>
    </row>
    <row r="40" spans="2:5">
      <c r="B40" s="194"/>
      <c r="C40" s="194"/>
      <c r="D40" s="194"/>
      <c r="E40" s="194"/>
    </row>
  </sheetData>
  <pageMargins left="0.70866141732283472" right="0.70866141732283472" top="0.74803149606299213" bottom="0.74803149606299213" header="0.31496062992125984" footer="0.31496062992125984"/>
  <pageSetup paperSize="8" orientation="portrait" r:id="rId1"/>
</worksheet>
</file>

<file path=xl/worksheets/sheet20.xml><?xml version="1.0" encoding="utf-8"?>
<worksheet xmlns="http://schemas.openxmlformats.org/spreadsheetml/2006/main" xmlns:r="http://schemas.openxmlformats.org/officeDocument/2006/relationships">
  <sheetPr codeName="Sheet19">
    <tabColor theme="7" tint="0.59999389629810485"/>
    <pageSetUpPr fitToPage="1"/>
  </sheetPr>
  <dimension ref="A1:AD222"/>
  <sheetViews>
    <sheetView topLeftCell="A46" zoomScale="60" zoomScaleNormal="60" workbookViewId="0">
      <selection activeCell="H50" sqref="H50"/>
    </sheetView>
  </sheetViews>
  <sheetFormatPr defaultRowHeight="12.75"/>
  <cols>
    <col min="1" max="1" width="5.125" style="93" customWidth="1"/>
    <col min="2" max="2" width="14" style="93" bestFit="1" customWidth="1"/>
    <col min="3" max="3" width="52.625" style="98" bestFit="1" customWidth="1"/>
    <col min="4" max="4" width="47.625" style="93" bestFit="1" customWidth="1"/>
    <col min="5" max="5" width="38.375" style="93" bestFit="1" customWidth="1"/>
    <col min="6" max="7" width="6.5" style="93" customWidth="1"/>
    <col min="8" max="8" width="11.25" style="93" customWidth="1"/>
    <col min="9" max="9" width="9.375" style="93" customWidth="1"/>
    <col min="10" max="10" width="16.5" style="93" customWidth="1"/>
    <col min="11" max="16384" width="9" style="93"/>
  </cols>
  <sheetData>
    <row r="1" spans="1:30" s="1965" customFormat="1" ht="26.25">
      <c r="A1" s="1590" t="str">
        <f ca="1">VLOOKUP(LEFT(RIGHT(CELL("filename",A1),LEN(CELL("filename",A1))-FIND("]",CELL("filename",A1))),1)*1,Index!$B$8:$C$90,2,FALSE)</f>
        <v>Opex</v>
      </c>
      <c r="B1" s="1887"/>
      <c r="C1" s="1590"/>
      <c r="D1" s="1960"/>
      <c r="E1" s="1960"/>
      <c r="F1" s="1960"/>
      <c r="G1" s="1960"/>
      <c r="H1" s="1887"/>
    </row>
    <row r="2" spans="1:30" s="1965" customFormat="1" ht="26.25">
      <c r="A2" s="1590" t="str">
        <f>'Universal data'!C8</f>
        <v>National Grid Gas Transmission</v>
      </c>
      <c r="B2" s="1887"/>
      <c r="C2" s="1887"/>
      <c r="D2" s="1887"/>
      <c r="E2" s="1887"/>
      <c r="F2" s="1887"/>
      <c r="G2" s="1887"/>
      <c r="H2" s="1887"/>
    </row>
    <row r="3" spans="1:30" s="1966" customFormat="1" ht="21" thickBot="1">
      <c r="A3" s="1804" t="str">
        <f>'Universal data'!C21</f>
        <v>2012/13</v>
      </c>
      <c r="B3" s="1889"/>
      <c r="C3" s="1889"/>
      <c r="D3" s="1911"/>
      <c r="E3" s="1911"/>
      <c r="F3" s="1911"/>
      <c r="G3" s="1911"/>
      <c r="H3" s="1889"/>
    </row>
    <row r="4" spans="1:30" s="1884" customFormat="1"/>
    <row r="5" spans="1:30" s="1885" customFormat="1" ht="20.25">
      <c r="A5" s="1961" t="str">
        <f ca="1">VLOOKUP(RIGHT(CELL("filename",A1),LEN(CELL("filename",A1))-FIND("]",CELL("filename",A1))),Index!$D$8:$E$102,2,FALSE)</f>
        <v>3.1 Opex summary - cash controllable costs</v>
      </c>
      <c r="B5" s="1962"/>
      <c r="C5" s="1962"/>
      <c r="D5" s="1963"/>
      <c r="E5" s="1964"/>
      <c r="F5" s="1964"/>
      <c r="G5" s="1964"/>
    </row>
    <row r="6" spans="1:30" s="94" customFormat="1"/>
    <row r="7" spans="1:30" s="94" customFormat="1" ht="15.75">
      <c r="A7" s="2217" t="s">
        <v>2700</v>
      </c>
    </row>
    <row r="8" spans="1:30" s="94" customFormat="1">
      <c r="H8" s="460"/>
    </row>
    <row r="9" spans="1:30" ht="14.25">
      <c r="A9" s="94"/>
      <c r="B9" s="461" t="s">
        <v>583</v>
      </c>
      <c r="C9" s="461" t="s">
        <v>584</v>
      </c>
      <c r="D9" s="461" t="s">
        <v>585</v>
      </c>
      <c r="E9" s="461" t="s">
        <v>586</v>
      </c>
      <c r="F9" s="462"/>
      <c r="G9" s="462" t="s">
        <v>167</v>
      </c>
      <c r="H9" s="463">
        <v>2013</v>
      </c>
      <c r="O9" s="96"/>
      <c r="P9" s="96"/>
      <c r="Q9" s="96"/>
      <c r="R9" s="96"/>
      <c r="S9" s="96"/>
      <c r="T9" s="96"/>
      <c r="U9" s="96"/>
      <c r="V9" s="96"/>
      <c r="W9" s="96"/>
      <c r="X9" s="96"/>
      <c r="Y9" s="96"/>
      <c r="Z9" s="96"/>
      <c r="AA9" s="96"/>
      <c r="AB9" s="96"/>
    </row>
    <row r="10" spans="1:30">
      <c r="A10" s="94"/>
      <c r="B10" s="2199" t="s">
        <v>588</v>
      </c>
      <c r="C10" s="464" t="s">
        <v>589</v>
      </c>
      <c r="D10" s="465"/>
      <c r="E10" s="466"/>
      <c r="F10" s="466"/>
      <c r="G10" s="466"/>
      <c r="H10" s="1624">
        <f>SUM(H25,H75)</f>
        <v>0</v>
      </c>
    </row>
    <row r="11" spans="1:30">
      <c r="A11" s="94"/>
      <c r="B11" s="2200"/>
      <c r="C11" s="469" t="s">
        <v>590</v>
      </c>
      <c r="E11" s="466"/>
      <c r="F11" s="466"/>
      <c r="G11" s="466"/>
      <c r="H11" s="1624">
        <f t="shared" ref="H11" si="0">H38</f>
        <v>0</v>
      </c>
    </row>
    <row r="12" spans="1:30">
      <c r="A12" s="94"/>
      <c r="B12" s="2200"/>
      <c r="C12" s="470" t="s">
        <v>591</v>
      </c>
      <c r="D12" s="465"/>
      <c r="E12" s="466"/>
      <c r="F12" s="466"/>
      <c r="G12" s="466"/>
      <c r="H12" s="1624">
        <f>SUM(H45,H83)</f>
        <v>0</v>
      </c>
      <c r="O12" s="96"/>
      <c r="P12" s="96"/>
      <c r="Q12" s="96"/>
      <c r="R12" s="96"/>
      <c r="S12" s="96"/>
      <c r="T12" s="96"/>
      <c r="U12" s="96"/>
      <c r="V12" s="96"/>
      <c r="W12" s="96"/>
      <c r="X12" s="96"/>
      <c r="Y12" s="96"/>
      <c r="Z12" s="96"/>
      <c r="AA12" s="96"/>
      <c r="AB12" s="96"/>
    </row>
    <row r="13" spans="1:30">
      <c r="A13" s="94"/>
      <c r="B13" s="2200"/>
      <c r="C13" s="470" t="s">
        <v>2377</v>
      </c>
      <c r="D13" s="465"/>
      <c r="E13" s="466"/>
      <c r="F13" s="466"/>
      <c r="G13" s="466"/>
      <c r="H13" s="1624">
        <f>+H49+H86</f>
        <v>0</v>
      </c>
      <c r="O13" s="96"/>
      <c r="P13" s="96"/>
      <c r="Q13" s="96"/>
      <c r="R13" s="96"/>
      <c r="S13" s="96"/>
      <c r="T13" s="96"/>
      <c r="U13" s="96"/>
      <c r="V13" s="96"/>
      <c r="W13" s="96"/>
      <c r="X13" s="96"/>
      <c r="Y13" s="96"/>
      <c r="Z13" s="96"/>
      <c r="AA13" s="96"/>
      <c r="AB13" s="96"/>
    </row>
    <row r="14" spans="1:30">
      <c r="A14" s="94"/>
      <c r="B14" s="2200"/>
      <c r="C14" s="471" t="s">
        <v>2017</v>
      </c>
      <c r="D14" s="465"/>
      <c r="E14" s="466"/>
      <c r="F14" s="466"/>
      <c r="G14" s="466"/>
      <c r="H14" s="1624">
        <f>+H65+H101</f>
        <v>0</v>
      </c>
      <c r="O14" s="96"/>
      <c r="P14" s="96"/>
      <c r="Q14" s="96"/>
      <c r="R14" s="96"/>
      <c r="S14" s="96"/>
      <c r="T14" s="96"/>
      <c r="U14" s="96"/>
      <c r="V14" s="96"/>
      <c r="W14" s="96"/>
      <c r="X14" s="96"/>
      <c r="Y14" s="96"/>
      <c r="Z14" s="96"/>
      <c r="AA14" s="96"/>
      <c r="AB14" s="96"/>
    </row>
    <row r="15" spans="1:30">
      <c r="A15" s="94"/>
      <c r="B15" s="2201"/>
      <c r="C15" s="471" t="s">
        <v>619</v>
      </c>
      <c r="D15" s="471"/>
      <c r="E15" s="472"/>
      <c r="F15" s="472"/>
      <c r="G15" s="472"/>
      <c r="H15" s="1624">
        <f>SUM(H10:H14)</f>
        <v>0</v>
      </c>
      <c r="I15" s="97"/>
      <c r="J15" s="97"/>
      <c r="O15" s="96"/>
      <c r="P15" s="96"/>
      <c r="Q15" s="96"/>
      <c r="R15" s="96"/>
      <c r="S15" s="96"/>
      <c r="T15" s="96"/>
      <c r="U15" s="96"/>
      <c r="V15" s="96"/>
      <c r="W15" s="96"/>
      <c r="X15" s="96"/>
      <c r="Y15" s="96"/>
      <c r="Z15" s="96"/>
      <c r="AA15" s="96"/>
      <c r="AB15" s="96"/>
      <c r="AC15" s="96"/>
      <c r="AD15" s="96"/>
    </row>
    <row r="16" spans="1:30">
      <c r="A16" s="94"/>
      <c r="H16" s="99"/>
    </row>
    <row r="17" spans="1:8">
      <c r="A17" s="94"/>
      <c r="B17" s="94"/>
      <c r="C17" s="94"/>
      <c r="D17" s="94"/>
      <c r="E17" s="94"/>
      <c r="F17" s="94"/>
      <c r="G17" s="94"/>
      <c r="H17" s="475">
        <v>2013</v>
      </c>
    </row>
    <row r="18" spans="1:8">
      <c r="A18" s="94"/>
      <c r="B18" s="2199" t="s">
        <v>461</v>
      </c>
      <c r="C18" s="1241" t="s">
        <v>592</v>
      </c>
      <c r="D18" s="2209" t="s">
        <v>589</v>
      </c>
      <c r="E18" s="465" t="s">
        <v>2619</v>
      </c>
      <c r="F18" s="466"/>
      <c r="G18" s="466"/>
      <c r="H18" s="1624">
        <f>+H107-H168</f>
        <v>0</v>
      </c>
    </row>
    <row r="19" spans="1:8">
      <c r="A19" s="94"/>
      <c r="B19" s="2200"/>
      <c r="C19" s="2202"/>
      <c r="D19" s="2202"/>
      <c r="E19" s="465" t="s">
        <v>1298</v>
      </c>
      <c r="F19" s="466"/>
      <c r="G19" s="466"/>
      <c r="H19" s="1624">
        <f t="shared" ref="H19:H23" si="1">+H108-H169</f>
        <v>0</v>
      </c>
    </row>
    <row r="20" spans="1:8">
      <c r="A20" s="94"/>
      <c r="B20" s="2200"/>
      <c r="C20" s="2202"/>
      <c r="D20" s="2202"/>
      <c r="E20" s="465" t="s">
        <v>1297</v>
      </c>
      <c r="F20" s="466"/>
      <c r="G20" s="466"/>
      <c r="H20" s="1624">
        <f t="shared" si="1"/>
        <v>0</v>
      </c>
    </row>
    <row r="21" spans="1:8">
      <c r="A21" s="94"/>
      <c r="B21" s="2200"/>
      <c r="C21" s="2202"/>
      <c r="D21" s="2202"/>
      <c r="E21" s="465" t="s">
        <v>1296</v>
      </c>
      <c r="F21" s="466"/>
      <c r="G21" s="466"/>
      <c r="H21" s="1624">
        <f t="shared" si="1"/>
        <v>0</v>
      </c>
    </row>
    <row r="22" spans="1:8">
      <c r="A22" s="94"/>
      <c r="B22" s="2200"/>
      <c r="C22" s="2202"/>
      <c r="D22" s="2202"/>
      <c r="E22" s="476" t="s">
        <v>593</v>
      </c>
      <c r="F22" s="477"/>
      <c r="G22" s="477"/>
      <c r="H22" s="1624">
        <f t="shared" si="1"/>
        <v>0</v>
      </c>
    </row>
    <row r="23" spans="1:8">
      <c r="A23" s="94"/>
      <c r="B23" s="2200"/>
      <c r="C23" s="2202"/>
      <c r="D23" s="2202"/>
      <c r="E23" s="465" t="s">
        <v>594</v>
      </c>
      <c r="F23" s="466"/>
      <c r="G23" s="466"/>
      <c r="H23" s="1624">
        <f t="shared" si="1"/>
        <v>0</v>
      </c>
    </row>
    <row r="24" spans="1:8">
      <c r="A24" s="94"/>
      <c r="B24" s="2200"/>
      <c r="C24" s="2202"/>
      <c r="D24" s="2202"/>
      <c r="E24" s="465" t="s">
        <v>1295</v>
      </c>
      <c r="F24" s="466"/>
      <c r="G24" s="466"/>
      <c r="H24" s="1624">
        <f>+H113-H174</f>
        <v>0</v>
      </c>
    </row>
    <row r="25" spans="1:8">
      <c r="A25" s="94"/>
      <c r="B25" s="2200"/>
      <c r="C25" s="2203"/>
      <c r="D25" s="2210"/>
      <c r="E25" s="478" t="s">
        <v>2620</v>
      </c>
      <c r="F25" s="479"/>
      <c r="G25" s="479"/>
      <c r="H25" s="1624">
        <f t="shared" ref="H25" si="2">SUM(H18:H24)</f>
        <v>0</v>
      </c>
    </row>
    <row r="26" spans="1:8">
      <c r="A26" s="94"/>
      <c r="B26" s="2200"/>
      <c r="C26" s="2204"/>
      <c r="D26" s="2211" t="s">
        <v>595</v>
      </c>
      <c r="E26" s="93" t="s">
        <v>596</v>
      </c>
      <c r="F26" s="1035"/>
      <c r="G26" s="466"/>
      <c r="H26" s="1624">
        <f>+H115-H176</f>
        <v>0</v>
      </c>
    </row>
    <row r="27" spans="1:8">
      <c r="A27" s="94"/>
      <c r="B27" s="2200"/>
      <c r="C27" s="2204"/>
      <c r="D27" s="2204"/>
      <c r="E27" s="465" t="s">
        <v>597</v>
      </c>
      <c r="F27" s="466"/>
      <c r="G27" s="466"/>
      <c r="H27" s="1624">
        <f t="shared" ref="H27:H36" si="3">+H116-H177</f>
        <v>0</v>
      </c>
    </row>
    <row r="28" spans="1:8">
      <c r="A28" s="94"/>
      <c r="B28" s="2200"/>
      <c r="C28" s="2202"/>
      <c r="D28" s="2202"/>
      <c r="E28" s="465" t="s">
        <v>598</v>
      </c>
      <c r="F28" s="466"/>
      <c r="G28" s="466"/>
      <c r="H28" s="1624">
        <f t="shared" si="3"/>
        <v>0</v>
      </c>
    </row>
    <row r="29" spans="1:8">
      <c r="A29" s="94"/>
      <c r="B29" s="2200"/>
      <c r="C29" s="2202"/>
      <c r="D29" s="2202"/>
      <c r="E29" s="465" t="s">
        <v>599</v>
      </c>
      <c r="F29" s="466"/>
      <c r="G29" s="466"/>
      <c r="H29" s="1624">
        <f t="shared" si="3"/>
        <v>0</v>
      </c>
    </row>
    <row r="30" spans="1:8">
      <c r="A30" s="94"/>
      <c r="B30" s="2200"/>
      <c r="C30" s="2202"/>
      <c r="D30" s="2202"/>
      <c r="E30" s="468" t="s">
        <v>600</v>
      </c>
      <c r="F30" s="477"/>
      <c r="G30" s="477"/>
      <c r="H30" s="1624">
        <f t="shared" si="3"/>
        <v>0</v>
      </c>
    </row>
    <row r="31" spans="1:8">
      <c r="A31" s="94"/>
      <c r="B31" s="2200"/>
      <c r="C31" s="2202"/>
      <c r="D31" s="2202"/>
      <c r="E31" s="468" t="s">
        <v>601</v>
      </c>
      <c r="F31" s="477"/>
      <c r="G31" s="477"/>
      <c r="H31" s="1624">
        <f t="shared" si="3"/>
        <v>0</v>
      </c>
    </row>
    <row r="32" spans="1:8">
      <c r="A32" s="94"/>
      <c r="B32" s="2200"/>
      <c r="C32" s="2202"/>
      <c r="D32" s="2202"/>
      <c r="E32" s="468" t="s">
        <v>602</v>
      </c>
      <c r="F32" s="477"/>
      <c r="G32" s="477"/>
      <c r="H32" s="1624">
        <f t="shared" si="3"/>
        <v>0</v>
      </c>
    </row>
    <row r="33" spans="1:8">
      <c r="A33" s="94"/>
      <c r="B33" s="2200"/>
      <c r="C33" s="2202"/>
      <c r="D33" s="2202"/>
      <c r="E33" s="468" t="s">
        <v>603</v>
      </c>
      <c r="F33" s="477"/>
      <c r="G33" s="477"/>
      <c r="H33" s="1624">
        <f t="shared" si="3"/>
        <v>0</v>
      </c>
    </row>
    <row r="34" spans="1:8">
      <c r="A34" s="94"/>
      <c r="B34" s="2200"/>
      <c r="C34" s="2202"/>
      <c r="D34" s="2202"/>
      <c r="E34" s="468" t="s">
        <v>604</v>
      </c>
      <c r="F34" s="477"/>
      <c r="G34" s="477"/>
      <c r="H34" s="1624">
        <f t="shared" si="3"/>
        <v>0</v>
      </c>
    </row>
    <row r="35" spans="1:8">
      <c r="A35" s="94"/>
      <c r="B35" s="2200"/>
      <c r="C35" s="2202"/>
      <c r="D35" s="2202"/>
      <c r="E35" s="465" t="s">
        <v>605</v>
      </c>
      <c r="F35" s="466"/>
      <c r="G35" s="466"/>
      <c r="H35" s="1624">
        <f t="shared" si="3"/>
        <v>0</v>
      </c>
    </row>
    <row r="36" spans="1:8">
      <c r="A36" s="94"/>
      <c r="B36" s="2200"/>
      <c r="C36" s="2202"/>
      <c r="D36" s="2202"/>
      <c r="E36" s="465" t="s">
        <v>606</v>
      </c>
      <c r="F36" s="466"/>
      <c r="G36" s="466"/>
      <c r="H36" s="1624">
        <f t="shared" si="3"/>
        <v>0</v>
      </c>
    </row>
    <row r="37" spans="1:8">
      <c r="A37" s="94"/>
      <c r="B37" s="2200"/>
      <c r="C37" s="2202"/>
      <c r="D37" s="2202"/>
      <c r="E37" s="465" t="s">
        <v>607</v>
      </c>
      <c r="F37" s="466"/>
      <c r="G37" s="466"/>
      <c r="H37" s="1624">
        <f>+H126-H187</f>
        <v>0</v>
      </c>
    </row>
    <row r="38" spans="1:8">
      <c r="A38" s="94"/>
      <c r="B38" s="2200"/>
      <c r="C38" s="2202"/>
      <c r="D38" s="2206"/>
      <c r="E38" s="478" t="s">
        <v>608</v>
      </c>
      <c r="F38" s="479"/>
      <c r="G38" s="479"/>
      <c r="H38" s="1624">
        <f t="shared" ref="H38" si="4">SUM(H26:H37)</f>
        <v>0</v>
      </c>
    </row>
    <row r="39" spans="1:8">
      <c r="A39" s="94"/>
      <c r="B39" s="2200"/>
      <c r="C39" s="2205"/>
      <c r="D39" s="2212" t="s">
        <v>591</v>
      </c>
      <c r="E39" s="465" t="s">
        <v>609</v>
      </c>
      <c r="F39" s="466"/>
      <c r="G39" s="466"/>
      <c r="H39" s="1624">
        <f>+H128-H189</f>
        <v>0</v>
      </c>
    </row>
    <row r="40" spans="1:8">
      <c r="A40" s="94"/>
      <c r="B40" s="2200"/>
      <c r="C40" s="2205"/>
      <c r="D40" s="2205"/>
      <c r="E40" s="465" t="s">
        <v>610</v>
      </c>
      <c r="F40" s="466"/>
      <c r="G40" s="466"/>
      <c r="H40" s="1624">
        <f t="shared" ref="H40:H43" si="5">+H129-H190</f>
        <v>0</v>
      </c>
    </row>
    <row r="41" spans="1:8">
      <c r="A41" s="94"/>
      <c r="B41" s="2200"/>
      <c r="C41" s="2205"/>
      <c r="D41" s="2205"/>
      <c r="E41" s="465" t="s">
        <v>611</v>
      </c>
      <c r="F41" s="466"/>
      <c r="G41" s="466"/>
      <c r="H41" s="1624">
        <f t="shared" si="5"/>
        <v>0</v>
      </c>
    </row>
    <row r="42" spans="1:8">
      <c r="A42" s="94"/>
      <c r="B42" s="2200"/>
      <c r="C42" s="2205"/>
      <c r="D42" s="2205"/>
      <c r="E42" s="465" t="s">
        <v>612</v>
      </c>
      <c r="F42" s="466"/>
      <c r="G42" s="466"/>
      <c r="H42" s="1624">
        <f t="shared" si="5"/>
        <v>0</v>
      </c>
    </row>
    <row r="43" spans="1:8">
      <c r="A43" s="94"/>
      <c r="B43" s="2200"/>
      <c r="C43" s="2205"/>
      <c r="D43" s="2205"/>
      <c r="E43" s="481" t="s">
        <v>615</v>
      </c>
      <c r="F43" s="466"/>
      <c r="G43" s="466"/>
      <c r="H43" s="1624">
        <f t="shared" si="5"/>
        <v>0</v>
      </c>
    </row>
    <row r="44" spans="1:8">
      <c r="A44" s="94"/>
      <c r="B44" s="2200"/>
      <c r="C44" s="2205"/>
      <c r="D44" s="2205"/>
      <c r="E44" s="481" t="s">
        <v>616</v>
      </c>
      <c r="F44" s="466"/>
      <c r="G44" s="466"/>
      <c r="H44" s="1624">
        <f>+H133-H194</f>
        <v>0</v>
      </c>
    </row>
    <row r="45" spans="1:8">
      <c r="A45" s="94"/>
      <c r="B45" s="2200"/>
      <c r="C45" s="2205"/>
      <c r="D45" s="2213"/>
      <c r="E45" s="478" t="s">
        <v>617</v>
      </c>
      <c r="F45" s="479"/>
      <c r="G45" s="479"/>
      <c r="H45" s="1624">
        <f>SUM(H39:H42)</f>
        <v>0</v>
      </c>
    </row>
    <row r="46" spans="1:8">
      <c r="A46" s="94"/>
      <c r="B46" s="2200"/>
      <c r="C46" s="2205"/>
      <c r="D46" s="470" t="s">
        <v>2378</v>
      </c>
      <c r="E46" s="478"/>
      <c r="F46" s="479"/>
      <c r="G46" s="479"/>
      <c r="H46" s="1624">
        <f>H45+H38+H25</f>
        <v>0</v>
      </c>
    </row>
    <row r="47" spans="1:8">
      <c r="A47" s="94"/>
      <c r="B47" s="2200"/>
      <c r="C47" s="2205"/>
      <c r="D47" s="2214" t="s">
        <v>1988</v>
      </c>
      <c r="E47" s="481" t="s">
        <v>614</v>
      </c>
      <c r="F47" s="479"/>
      <c r="G47" s="479"/>
      <c r="H47" s="1624">
        <f t="shared" ref="H47" si="6">+H136-H197</f>
        <v>0</v>
      </c>
    </row>
    <row r="48" spans="1:8">
      <c r="A48" s="94"/>
      <c r="B48" s="2200"/>
      <c r="C48" s="2205"/>
      <c r="D48" s="2205"/>
      <c r="E48" s="1037" t="s">
        <v>618</v>
      </c>
      <c r="F48" s="479"/>
      <c r="G48" s="479"/>
      <c r="H48" s="1624">
        <f>+H137-H198</f>
        <v>0</v>
      </c>
    </row>
    <row r="49" spans="1:9">
      <c r="A49" s="94"/>
      <c r="B49" s="2200"/>
      <c r="C49" s="2205"/>
      <c r="D49" s="2213"/>
      <c r="E49" s="1559" t="s">
        <v>2795</v>
      </c>
      <c r="F49" s="479"/>
      <c r="G49" s="479"/>
      <c r="H49" s="1624">
        <f>SUM(H47:H48)</f>
        <v>0</v>
      </c>
    </row>
    <row r="50" spans="1:9">
      <c r="A50" s="94"/>
      <c r="B50" s="2200"/>
      <c r="C50" s="2205"/>
      <c r="D50" s="470" t="s">
        <v>2575</v>
      </c>
      <c r="E50" s="1559"/>
      <c r="F50" s="479"/>
      <c r="G50" s="479"/>
      <c r="H50" s="1624">
        <f>+H139-H200</f>
        <v>0</v>
      </c>
    </row>
    <row r="51" spans="1:9">
      <c r="A51" s="94"/>
      <c r="B51" s="2200"/>
      <c r="C51" s="2206"/>
      <c r="D51" s="471" t="s">
        <v>592</v>
      </c>
      <c r="F51" s="472"/>
      <c r="G51" s="472"/>
      <c r="H51" s="1624">
        <f>SUM(H25,H38,H45,H49,H50)</f>
        <v>0</v>
      </c>
    </row>
    <row r="52" spans="1:9">
      <c r="A52" s="94"/>
      <c r="B52" s="2200"/>
      <c r="C52" s="1241" t="s">
        <v>2016</v>
      </c>
      <c r="D52" s="473" t="s">
        <v>1478</v>
      </c>
      <c r="E52" s="471"/>
      <c r="F52" s="472"/>
      <c r="G52" s="472"/>
      <c r="H52" s="2118"/>
    </row>
    <row r="53" spans="1:9">
      <c r="A53" s="94"/>
      <c r="B53" s="2200"/>
      <c r="C53" s="2207"/>
      <c r="D53" s="473" t="s">
        <v>1479</v>
      </c>
      <c r="E53" s="471"/>
      <c r="F53" s="472"/>
      <c r="G53" s="472"/>
      <c r="H53" s="2118"/>
    </row>
    <row r="54" spans="1:9">
      <c r="A54" s="94"/>
      <c r="B54" s="2200"/>
      <c r="C54" s="2208"/>
      <c r="D54" s="468" t="s">
        <v>1480</v>
      </c>
      <c r="E54" s="471"/>
      <c r="F54" s="472"/>
      <c r="G54" s="472"/>
      <c r="H54" s="2118"/>
    </row>
    <row r="55" spans="1:9">
      <c r="A55" s="94"/>
      <c r="B55" s="2200"/>
      <c r="C55" s="2208"/>
      <c r="D55" s="473" t="s">
        <v>1481</v>
      </c>
      <c r="E55" s="471"/>
      <c r="F55" s="472"/>
      <c r="G55" s="472"/>
      <c r="H55" s="2118"/>
    </row>
    <row r="56" spans="1:9">
      <c r="A56" s="94"/>
      <c r="B56" s="2200"/>
      <c r="C56" s="2208"/>
      <c r="D56" s="468" t="s">
        <v>1482</v>
      </c>
      <c r="E56" s="472"/>
      <c r="F56" s="472"/>
      <c r="G56" s="472"/>
      <c r="H56" s="2118"/>
      <c r="I56" s="101"/>
    </row>
    <row r="57" spans="1:9">
      <c r="A57" s="94"/>
      <c r="B57" s="2200"/>
      <c r="C57" s="2208"/>
      <c r="D57" s="1726" t="s">
        <v>2575</v>
      </c>
      <c r="E57" s="472"/>
      <c r="F57" s="472"/>
      <c r="G57" s="472"/>
      <c r="H57" s="2590">
        <f>-H50</f>
        <v>0</v>
      </c>
      <c r="I57" s="101"/>
    </row>
    <row r="58" spans="1:9">
      <c r="A58" s="94"/>
      <c r="B58" s="2200"/>
      <c r="C58" s="2208"/>
      <c r="D58" s="468" t="s">
        <v>1483</v>
      </c>
      <c r="E58" s="472"/>
      <c r="F58" s="472"/>
      <c r="G58" s="472"/>
      <c r="H58" s="2118"/>
      <c r="I58" s="101"/>
    </row>
    <row r="59" spans="1:9">
      <c r="A59" s="94"/>
      <c r="B59" s="2200"/>
      <c r="C59" s="2208"/>
      <c r="D59" s="468" t="s">
        <v>1484</v>
      </c>
      <c r="E59" s="472"/>
      <c r="F59" s="472"/>
      <c r="G59" s="472"/>
      <c r="H59" s="2118"/>
      <c r="I59" s="101"/>
    </row>
    <row r="60" spans="1:9">
      <c r="A60" s="94"/>
      <c r="B60" s="2200"/>
      <c r="C60" s="2208"/>
      <c r="D60" s="468" t="s">
        <v>1485</v>
      </c>
      <c r="E60" s="472"/>
      <c r="F60" s="472"/>
      <c r="G60" s="472"/>
      <c r="H60" s="2118"/>
      <c r="I60" s="101"/>
    </row>
    <row r="61" spans="1:9">
      <c r="A61" s="94"/>
      <c r="B61" s="2200"/>
      <c r="C61" s="2202"/>
      <c r="D61" s="468" t="s">
        <v>16</v>
      </c>
      <c r="E61" s="472"/>
      <c r="F61" s="472"/>
      <c r="G61" s="472"/>
      <c r="H61" s="2118"/>
      <c r="I61" s="101"/>
    </row>
    <row r="62" spans="1:9">
      <c r="A62" s="94"/>
      <c r="B62" s="2200"/>
      <c r="C62" s="2202"/>
      <c r="D62" s="468" t="s">
        <v>1486</v>
      </c>
      <c r="E62" s="472"/>
      <c r="F62" s="472"/>
      <c r="G62" s="472"/>
      <c r="H62" s="2118"/>
      <c r="I62" s="101"/>
    </row>
    <row r="63" spans="1:9">
      <c r="A63" s="94"/>
      <c r="B63" s="2200"/>
      <c r="C63" s="2202"/>
      <c r="D63" s="468" t="s">
        <v>2679</v>
      </c>
      <c r="E63" s="472"/>
      <c r="F63" s="472"/>
      <c r="G63" s="472"/>
      <c r="H63" s="1624">
        <f>+'3.16_Quarry_loss'!G35</f>
        <v>0</v>
      </c>
      <c r="I63" s="97" t="s">
        <v>2678</v>
      </c>
    </row>
    <row r="64" spans="1:9">
      <c r="A64" s="94"/>
      <c r="B64" s="2200"/>
      <c r="C64" s="2202"/>
      <c r="D64" s="100" t="s">
        <v>613</v>
      </c>
      <c r="E64" s="472"/>
      <c r="F64" s="472"/>
      <c r="G64" s="472"/>
      <c r="H64" s="2118"/>
      <c r="I64" s="101"/>
    </row>
    <row r="65" spans="1:9">
      <c r="A65" s="94"/>
      <c r="B65" s="2200"/>
      <c r="C65" s="2206"/>
      <c r="D65" s="471" t="s">
        <v>2017</v>
      </c>
      <c r="E65" s="472"/>
      <c r="F65" s="472"/>
      <c r="G65" s="472"/>
      <c r="H65" s="1624">
        <f>SUM(H52:H64)</f>
        <v>0</v>
      </c>
      <c r="I65" s="101"/>
    </row>
    <row r="66" spans="1:9">
      <c r="A66" s="94"/>
      <c r="B66" s="2200"/>
      <c r="C66" s="471" t="s">
        <v>619</v>
      </c>
      <c r="E66" s="472"/>
      <c r="F66" s="472"/>
      <c r="G66" s="472"/>
      <c r="H66" s="1624">
        <f>H51+H65</f>
        <v>0</v>
      </c>
      <c r="I66" s="101"/>
    </row>
    <row r="67" spans="1:9">
      <c r="A67" s="94"/>
      <c r="B67" s="2201"/>
      <c r="C67" s="473"/>
      <c r="D67" s="468"/>
      <c r="E67" s="474"/>
      <c r="F67" s="474"/>
      <c r="G67" s="474"/>
      <c r="H67" s="475">
        <v>2013</v>
      </c>
    </row>
    <row r="68" spans="1:9">
      <c r="A68" s="94"/>
      <c r="B68" s="2199" t="s">
        <v>458</v>
      </c>
      <c r="C68" s="1241" t="s">
        <v>592</v>
      </c>
      <c r="D68" s="2209" t="s">
        <v>589</v>
      </c>
      <c r="E68" s="465" t="s">
        <v>2619</v>
      </c>
      <c r="F68" s="466"/>
      <c r="G68" s="466"/>
      <c r="H68" s="1624">
        <f>+H142-H202</f>
        <v>0</v>
      </c>
    </row>
    <row r="69" spans="1:9">
      <c r="A69" s="94"/>
      <c r="B69" s="2200"/>
      <c r="C69" s="2202"/>
      <c r="D69" s="2202"/>
      <c r="E69" s="465" t="s">
        <v>1298</v>
      </c>
      <c r="F69" s="466"/>
      <c r="G69" s="466"/>
      <c r="H69" s="1624">
        <f t="shared" ref="H69:H81" si="7">+H143-H203</f>
        <v>0</v>
      </c>
    </row>
    <row r="70" spans="1:9">
      <c r="A70" s="94"/>
      <c r="B70" s="2200"/>
      <c r="C70" s="2202"/>
      <c r="D70" s="2202"/>
      <c r="E70" s="465" t="s">
        <v>1297</v>
      </c>
      <c r="F70" s="466"/>
      <c r="G70" s="466"/>
      <c r="H70" s="1624">
        <f t="shared" si="7"/>
        <v>0</v>
      </c>
    </row>
    <row r="71" spans="1:9">
      <c r="A71" s="94"/>
      <c r="B71" s="2200"/>
      <c r="C71" s="2202"/>
      <c r="D71" s="2202"/>
      <c r="E71" s="465" t="s">
        <v>1296</v>
      </c>
      <c r="F71" s="466"/>
      <c r="G71" s="466"/>
      <c r="H71" s="1624">
        <f t="shared" si="7"/>
        <v>0</v>
      </c>
    </row>
    <row r="72" spans="1:9">
      <c r="A72" s="94"/>
      <c r="B72" s="2200"/>
      <c r="C72" s="2202"/>
      <c r="D72" s="2202"/>
      <c r="E72" s="476" t="s">
        <v>593</v>
      </c>
      <c r="F72" s="477"/>
      <c r="G72" s="477"/>
      <c r="H72" s="1624">
        <f t="shared" si="7"/>
        <v>0</v>
      </c>
    </row>
    <row r="73" spans="1:9">
      <c r="A73" s="94"/>
      <c r="B73" s="2200"/>
      <c r="C73" s="2202"/>
      <c r="D73" s="2202"/>
      <c r="E73" s="465" t="s">
        <v>594</v>
      </c>
      <c r="F73" s="466"/>
      <c r="G73" s="466"/>
      <c r="H73" s="1624">
        <f t="shared" si="7"/>
        <v>0</v>
      </c>
    </row>
    <row r="74" spans="1:9">
      <c r="A74" s="94"/>
      <c r="B74" s="2200"/>
      <c r="C74" s="2202"/>
      <c r="D74" s="2202"/>
      <c r="E74" s="465" t="s">
        <v>1295</v>
      </c>
      <c r="F74" s="466"/>
      <c r="G74" s="466"/>
      <c r="H74" s="1624">
        <f t="shared" si="7"/>
        <v>0</v>
      </c>
    </row>
    <row r="75" spans="1:9">
      <c r="A75" s="94"/>
      <c r="B75" s="2200"/>
      <c r="C75" s="2204"/>
      <c r="D75" s="2215"/>
      <c r="E75" s="478" t="s">
        <v>2620</v>
      </c>
      <c r="F75" s="479"/>
      <c r="G75" s="479"/>
      <c r="H75" s="1624">
        <f>SUM(H68:H74)</f>
        <v>0</v>
      </c>
    </row>
    <row r="76" spans="1:9">
      <c r="A76" s="94"/>
      <c r="B76" s="2200"/>
      <c r="C76" s="2204"/>
      <c r="D76" s="2211" t="s">
        <v>620</v>
      </c>
      <c r="E76" s="102" t="s">
        <v>621</v>
      </c>
      <c r="F76" s="1036"/>
      <c r="G76" s="479"/>
      <c r="H76" s="1624">
        <f t="shared" si="7"/>
        <v>0</v>
      </c>
    </row>
    <row r="77" spans="1:9">
      <c r="A77" s="94"/>
      <c r="B77" s="2200"/>
      <c r="C77" s="2204"/>
      <c r="D77" s="2204"/>
      <c r="E77" s="465" t="s">
        <v>622</v>
      </c>
      <c r="F77" s="479"/>
      <c r="G77" s="479"/>
      <c r="H77" s="1624">
        <f t="shared" si="7"/>
        <v>0</v>
      </c>
    </row>
    <row r="78" spans="1:9">
      <c r="A78" s="94"/>
      <c r="B78" s="2200"/>
      <c r="C78" s="2204"/>
      <c r="D78" s="2204"/>
      <c r="E78" s="465" t="s">
        <v>623</v>
      </c>
      <c r="F78" s="479"/>
      <c r="G78" s="479"/>
      <c r="H78" s="1624">
        <f t="shared" si="7"/>
        <v>0</v>
      </c>
    </row>
    <row r="79" spans="1:9">
      <c r="A79" s="94"/>
      <c r="B79" s="2200"/>
      <c r="C79" s="2204"/>
      <c r="D79" s="2204"/>
      <c r="E79" s="465" t="s">
        <v>624</v>
      </c>
      <c r="F79" s="479"/>
      <c r="G79" s="479"/>
      <c r="H79" s="1624">
        <f t="shared" si="7"/>
        <v>0</v>
      </c>
    </row>
    <row r="80" spans="1:9">
      <c r="A80" s="94"/>
      <c r="B80" s="2200"/>
      <c r="C80" s="2204"/>
      <c r="D80" s="2204"/>
      <c r="E80" s="465" t="s">
        <v>606</v>
      </c>
      <c r="F80" s="479"/>
      <c r="G80" s="479"/>
      <c r="H80" s="1624">
        <f t="shared" si="7"/>
        <v>0</v>
      </c>
    </row>
    <row r="81" spans="1:9">
      <c r="A81" s="94"/>
      <c r="B81" s="2200"/>
      <c r="C81" s="2204"/>
      <c r="D81" s="2204"/>
      <c r="E81" s="465" t="s">
        <v>625</v>
      </c>
      <c r="F81" s="479"/>
      <c r="G81" s="479"/>
      <c r="H81" s="1624">
        <f t="shared" si="7"/>
        <v>0</v>
      </c>
    </row>
    <row r="82" spans="1:9">
      <c r="A82" s="94"/>
      <c r="B82" s="2200"/>
      <c r="C82" s="2204"/>
      <c r="D82" s="2204"/>
      <c r="E82" s="481" t="s">
        <v>616</v>
      </c>
      <c r="F82" s="479"/>
      <c r="G82" s="479"/>
      <c r="H82" s="1624">
        <f>+H156-H216</f>
        <v>0</v>
      </c>
    </row>
    <row r="83" spans="1:9">
      <c r="A83" s="94"/>
      <c r="B83" s="2200"/>
      <c r="C83" s="2204"/>
      <c r="D83" s="2215"/>
      <c r="E83" s="471" t="s">
        <v>626</v>
      </c>
      <c r="F83" s="477"/>
      <c r="G83" s="477"/>
      <c r="H83" s="1624">
        <f>SUM(H76:H82)</f>
        <v>0</v>
      </c>
    </row>
    <row r="84" spans="1:9">
      <c r="A84" s="94"/>
      <c r="B84" s="2200"/>
      <c r="C84" s="2204"/>
      <c r="D84" s="470" t="s">
        <v>2378</v>
      </c>
      <c r="E84" s="471"/>
      <c r="F84" s="477"/>
      <c r="G84" s="477"/>
      <c r="H84" s="1624">
        <f>H83+H75</f>
        <v>0</v>
      </c>
    </row>
    <row r="85" spans="1:9">
      <c r="A85" s="94"/>
      <c r="B85" s="2200"/>
      <c r="C85" s="2204"/>
      <c r="D85" s="2214" t="s">
        <v>1988</v>
      </c>
      <c r="E85" s="465" t="s">
        <v>2380</v>
      </c>
      <c r="F85" s="477"/>
      <c r="G85" s="477"/>
      <c r="H85" s="1624">
        <f>+H159-H219</f>
        <v>0</v>
      </c>
    </row>
    <row r="86" spans="1:9">
      <c r="A86" s="94"/>
      <c r="B86" s="2200"/>
      <c r="C86" s="2204"/>
      <c r="D86" s="2216"/>
      <c r="E86" s="1559" t="s">
        <v>2379</v>
      </c>
      <c r="F86" s="477"/>
      <c r="G86" s="477"/>
      <c r="H86" s="1624">
        <f>H85</f>
        <v>0</v>
      </c>
    </row>
    <row r="87" spans="1:9">
      <c r="A87" s="94"/>
      <c r="B87" s="2200"/>
      <c r="C87" s="2205"/>
      <c r="D87" s="470" t="s">
        <v>2575</v>
      </c>
      <c r="E87" s="1559"/>
      <c r="F87" s="479"/>
      <c r="G87" s="479"/>
      <c r="H87" s="1624">
        <f>+H161-H221</f>
        <v>0</v>
      </c>
    </row>
    <row r="88" spans="1:9">
      <c r="B88" s="2200"/>
      <c r="C88" s="2206"/>
      <c r="D88" s="471" t="s">
        <v>592</v>
      </c>
      <c r="F88" s="472"/>
      <c r="G88" s="472"/>
      <c r="H88" s="1624">
        <f>SUM(H75,H83,H86,H87)</f>
        <v>0</v>
      </c>
    </row>
    <row r="89" spans="1:9">
      <c r="A89" s="94"/>
      <c r="B89" s="2200"/>
      <c r="C89" s="1241" t="s">
        <v>2016</v>
      </c>
      <c r="D89" s="473" t="s">
        <v>1478</v>
      </c>
      <c r="E89" s="468"/>
      <c r="F89" s="472"/>
      <c r="G89" s="472"/>
      <c r="H89" s="2118"/>
      <c r="I89" s="101"/>
    </row>
    <row r="90" spans="1:9">
      <c r="A90" s="94"/>
      <c r="B90" s="2200"/>
      <c r="C90" s="2202"/>
      <c r="D90" s="473" t="s">
        <v>1479</v>
      </c>
      <c r="E90" s="468"/>
      <c r="F90" s="472"/>
      <c r="G90" s="472"/>
      <c r="H90" s="1624">
        <f>+'3.9_Exc_&amp;_Demin'!G61</f>
        <v>0</v>
      </c>
      <c r="I90" s="1730" t="s">
        <v>2595</v>
      </c>
    </row>
    <row r="91" spans="1:9">
      <c r="A91" s="94"/>
      <c r="B91" s="2200"/>
      <c r="C91" s="2202"/>
      <c r="D91" s="468" t="s">
        <v>1480</v>
      </c>
      <c r="E91" s="468"/>
      <c r="F91" s="472"/>
      <c r="G91" s="472"/>
      <c r="H91" s="2118"/>
      <c r="I91" s="101"/>
    </row>
    <row r="92" spans="1:9">
      <c r="A92" s="94"/>
      <c r="B92" s="2200"/>
      <c r="C92" s="2202"/>
      <c r="D92" s="473" t="s">
        <v>1481</v>
      </c>
      <c r="E92" s="468"/>
      <c r="F92" s="472"/>
      <c r="G92" s="472"/>
      <c r="H92" s="2118"/>
      <c r="I92" s="101"/>
    </row>
    <row r="93" spans="1:9">
      <c r="A93" s="94"/>
      <c r="B93" s="2200"/>
      <c r="C93" s="2202"/>
      <c r="D93" s="468" t="s">
        <v>1482</v>
      </c>
      <c r="E93" s="468"/>
      <c r="F93" s="472"/>
      <c r="G93" s="472"/>
      <c r="H93" s="2118"/>
      <c r="I93" s="101"/>
    </row>
    <row r="94" spans="1:9">
      <c r="A94" s="94"/>
      <c r="B94" s="2200"/>
      <c r="C94" s="2202"/>
      <c r="D94" s="1726" t="s">
        <v>2575</v>
      </c>
      <c r="E94" s="468"/>
      <c r="F94" s="472"/>
      <c r="G94" s="472"/>
      <c r="H94" s="2590">
        <f>-H87</f>
        <v>0</v>
      </c>
      <c r="I94" s="101"/>
    </row>
    <row r="95" spans="1:9">
      <c r="A95" s="94"/>
      <c r="B95" s="2200"/>
      <c r="C95" s="2202"/>
      <c r="D95" s="468" t="s">
        <v>1483</v>
      </c>
      <c r="E95" s="468"/>
      <c r="F95" s="472"/>
      <c r="G95" s="472"/>
      <c r="H95" s="2118"/>
      <c r="I95" s="101"/>
    </row>
    <row r="96" spans="1:9">
      <c r="A96" s="94"/>
      <c r="B96" s="2200"/>
      <c r="C96" s="2202"/>
      <c r="D96" s="468" t="s">
        <v>1484</v>
      </c>
      <c r="E96" s="468"/>
      <c r="F96" s="472"/>
      <c r="G96" s="472"/>
      <c r="H96" s="2118"/>
      <c r="I96" s="101"/>
    </row>
    <row r="97" spans="1:28">
      <c r="A97" s="94"/>
      <c r="B97" s="2200"/>
      <c r="C97" s="2202"/>
      <c r="D97" s="468" t="s">
        <v>1485</v>
      </c>
      <c r="E97" s="468"/>
      <c r="F97" s="472"/>
      <c r="G97" s="472"/>
      <c r="H97" s="2118"/>
      <c r="I97" s="101"/>
    </row>
    <row r="98" spans="1:28">
      <c r="A98" s="94"/>
      <c r="B98" s="2200"/>
      <c r="C98" s="2202"/>
      <c r="D98" s="468" t="s">
        <v>16</v>
      </c>
      <c r="E98" s="468"/>
      <c r="F98" s="472"/>
      <c r="G98" s="472"/>
      <c r="H98" s="2118"/>
      <c r="I98" s="101"/>
    </row>
    <row r="99" spans="1:28">
      <c r="A99" s="94"/>
      <c r="B99" s="2200"/>
      <c r="C99" s="2202"/>
      <c r="D99" s="468" t="s">
        <v>1486</v>
      </c>
      <c r="E99" s="468"/>
      <c r="F99" s="472"/>
      <c r="G99" s="472"/>
      <c r="H99" s="2118"/>
      <c r="I99" s="101"/>
    </row>
    <row r="100" spans="1:28">
      <c r="A100" s="94"/>
      <c r="B100" s="2200"/>
      <c r="C100" s="2202"/>
      <c r="D100" s="100" t="s">
        <v>613</v>
      </c>
      <c r="E100" s="468"/>
      <c r="F100" s="472"/>
      <c r="G100" s="472"/>
      <c r="H100" s="2118"/>
      <c r="I100" s="101"/>
    </row>
    <row r="101" spans="1:28">
      <c r="A101" s="94"/>
      <c r="B101" s="2200"/>
      <c r="C101" s="2202"/>
      <c r="D101" s="471" t="s">
        <v>2017</v>
      </c>
      <c r="E101" s="471"/>
      <c r="F101" s="472"/>
      <c r="G101" s="472"/>
      <c r="H101" s="467">
        <f>SUM(H89:H100)</f>
        <v>0</v>
      </c>
      <c r="I101" s="101"/>
    </row>
    <row r="102" spans="1:28">
      <c r="A102" s="94"/>
      <c r="B102" s="2201"/>
      <c r="C102" s="2206"/>
      <c r="D102" s="471" t="s">
        <v>619</v>
      </c>
      <c r="E102" s="471"/>
      <c r="F102" s="472"/>
      <c r="G102" s="472"/>
      <c r="H102" s="480">
        <f>+H88+H101</f>
        <v>0</v>
      </c>
      <c r="I102" s="101"/>
    </row>
    <row r="104" spans="1:28" ht="15.75">
      <c r="A104" s="2217" t="s">
        <v>2578</v>
      </c>
    </row>
    <row r="105" spans="1:28">
      <c r="C105" s="93"/>
    </row>
    <row r="106" spans="1:28">
      <c r="C106" s="93"/>
      <c r="H106" s="475">
        <v>2013</v>
      </c>
    </row>
    <row r="107" spans="1:28">
      <c r="B107" s="2199" t="s">
        <v>461</v>
      </c>
      <c r="C107" s="1241" t="s">
        <v>627</v>
      </c>
      <c r="D107" s="2209" t="s">
        <v>589</v>
      </c>
      <c r="E107" s="465" t="s">
        <v>2619</v>
      </c>
      <c r="F107" s="466"/>
      <c r="G107" s="466"/>
      <c r="H107" s="2118"/>
      <c r="I107" s="97"/>
      <c r="J107" s="97"/>
      <c r="O107" s="96"/>
      <c r="P107" s="96"/>
      <c r="Q107" s="96"/>
      <c r="R107" s="96"/>
      <c r="S107" s="96"/>
      <c r="T107" s="96"/>
      <c r="U107" s="96"/>
      <c r="V107" s="96"/>
      <c r="W107" s="96"/>
      <c r="X107" s="96"/>
      <c r="Y107" s="96"/>
      <c r="Z107" s="96"/>
      <c r="AA107" s="96"/>
      <c r="AB107" s="96"/>
    </row>
    <row r="108" spans="1:28">
      <c r="B108" s="2200"/>
      <c r="C108" s="2202"/>
      <c r="D108" s="2202"/>
      <c r="E108" s="465" t="s">
        <v>1298</v>
      </c>
      <c r="F108" s="466"/>
      <c r="G108" s="466"/>
      <c r="H108" s="2118"/>
      <c r="I108" s="97"/>
      <c r="J108" s="97"/>
    </row>
    <row r="109" spans="1:28">
      <c r="B109" s="2200"/>
      <c r="C109" s="2202"/>
      <c r="D109" s="2202"/>
      <c r="E109" s="465" t="s">
        <v>1297</v>
      </c>
      <c r="F109" s="466"/>
      <c r="G109" s="466"/>
      <c r="H109" s="2118"/>
      <c r="I109" s="97"/>
      <c r="J109" s="97"/>
    </row>
    <row r="110" spans="1:28">
      <c r="B110" s="2200"/>
      <c r="C110" s="2202"/>
      <c r="D110" s="2202"/>
      <c r="E110" s="465" t="s">
        <v>1296</v>
      </c>
      <c r="F110" s="466"/>
      <c r="G110" s="466"/>
      <c r="H110" s="2118"/>
      <c r="I110" s="97"/>
      <c r="J110" s="97"/>
    </row>
    <row r="111" spans="1:28">
      <c r="B111" s="2200"/>
      <c r="C111" s="2202"/>
      <c r="D111" s="2202"/>
      <c r="E111" s="476" t="s">
        <v>593</v>
      </c>
      <c r="F111" s="477"/>
      <c r="G111" s="477"/>
      <c r="H111" s="2118"/>
      <c r="I111" s="97"/>
      <c r="J111" s="97"/>
    </row>
    <row r="112" spans="1:28">
      <c r="B112" s="2200"/>
      <c r="C112" s="2202"/>
      <c r="D112" s="2202"/>
      <c r="E112" s="465" t="s">
        <v>594</v>
      </c>
      <c r="F112" s="466"/>
      <c r="G112" s="466"/>
      <c r="H112" s="2118"/>
      <c r="I112" s="97"/>
      <c r="J112" s="97"/>
    </row>
    <row r="113" spans="2:10">
      <c r="B113" s="2200"/>
      <c r="C113" s="2202"/>
      <c r="D113" s="2202"/>
      <c r="E113" s="465" t="s">
        <v>1295</v>
      </c>
      <c r="F113" s="466"/>
      <c r="G113" s="466"/>
      <c r="H113" s="2118"/>
      <c r="I113" s="97"/>
      <c r="J113" s="97"/>
    </row>
    <row r="114" spans="2:10">
      <c r="B114" s="2200"/>
      <c r="C114" s="2203"/>
      <c r="D114" s="2210"/>
      <c r="E114" s="478" t="s">
        <v>2620</v>
      </c>
      <c r="F114" s="479"/>
      <c r="G114" s="479"/>
      <c r="H114" s="1624">
        <f t="shared" ref="H114" si="8">SUM(H107:H113)</f>
        <v>0</v>
      </c>
    </row>
    <row r="115" spans="2:10">
      <c r="B115" s="2200"/>
      <c r="C115" s="2204"/>
      <c r="D115" s="2211" t="s">
        <v>590</v>
      </c>
      <c r="E115" s="93" t="s">
        <v>596</v>
      </c>
      <c r="F115" s="1035"/>
      <c r="G115" s="466"/>
      <c r="H115" s="1624">
        <f>+'3.3_Asset_management_opex'!N67</f>
        <v>0</v>
      </c>
      <c r="I115" s="97" t="s">
        <v>2577</v>
      </c>
    </row>
    <row r="116" spans="2:10">
      <c r="B116" s="2200"/>
      <c r="C116" s="2204"/>
      <c r="D116" s="2204"/>
      <c r="E116" s="465" t="s">
        <v>597</v>
      </c>
      <c r="F116" s="466"/>
      <c r="G116" s="466"/>
      <c r="H116" s="1624">
        <f>+'3.3_Asset_management_opex'!N68</f>
        <v>0</v>
      </c>
    </row>
    <row r="117" spans="2:10">
      <c r="B117" s="2200"/>
      <c r="C117" s="2202"/>
      <c r="D117" s="2202"/>
      <c r="E117" s="465" t="s">
        <v>598</v>
      </c>
      <c r="F117" s="466"/>
      <c r="G117" s="466"/>
      <c r="H117" s="1624">
        <f>+'3.3_Asset_management_opex'!N69</f>
        <v>0</v>
      </c>
    </row>
    <row r="118" spans="2:10">
      <c r="B118" s="2200"/>
      <c r="C118" s="2202"/>
      <c r="D118" s="2202"/>
      <c r="E118" s="465" t="s">
        <v>599</v>
      </c>
      <c r="F118" s="466"/>
      <c r="G118" s="466"/>
      <c r="H118" s="1624">
        <f>+'3.3_Asset_management_opex'!N70</f>
        <v>0</v>
      </c>
    </row>
    <row r="119" spans="2:10">
      <c r="B119" s="2200"/>
      <c r="C119" s="2202"/>
      <c r="D119" s="2202"/>
      <c r="E119" s="468" t="s">
        <v>600</v>
      </c>
      <c r="F119" s="477"/>
      <c r="G119" s="477"/>
      <c r="H119" s="1624">
        <f>+'3.3_Asset_management_opex'!N71</f>
        <v>0</v>
      </c>
    </row>
    <row r="120" spans="2:10">
      <c r="B120" s="2200"/>
      <c r="C120" s="2202"/>
      <c r="D120" s="2202"/>
      <c r="E120" s="468" t="s">
        <v>601</v>
      </c>
      <c r="F120" s="477"/>
      <c r="G120" s="477"/>
      <c r="H120" s="1624">
        <f>+'3.3_Asset_management_opex'!N72</f>
        <v>0</v>
      </c>
    </row>
    <row r="121" spans="2:10">
      <c r="B121" s="2200"/>
      <c r="C121" s="2202"/>
      <c r="D121" s="2202"/>
      <c r="E121" s="468" t="s">
        <v>602</v>
      </c>
      <c r="F121" s="477"/>
      <c r="G121" s="477"/>
      <c r="H121" s="1624">
        <f>+'3.3_Asset_management_opex'!N73</f>
        <v>0</v>
      </c>
    </row>
    <row r="122" spans="2:10">
      <c r="B122" s="2200"/>
      <c r="C122" s="2202"/>
      <c r="D122" s="2202"/>
      <c r="E122" s="468" t="s">
        <v>603</v>
      </c>
      <c r="F122" s="477"/>
      <c r="G122" s="477"/>
      <c r="H122" s="1624">
        <f>+'3.3_Asset_management_opex'!N74</f>
        <v>0</v>
      </c>
    </row>
    <row r="123" spans="2:10">
      <c r="B123" s="2200"/>
      <c r="C123" s="2202"/>
      <c r="D123" s="2202"/>
      <c r="E123" s="468" t="s">
        <v>604</v>
      </c>
      <c r="F123" s="477"/>
      <c r="G123" s="477"/>
      <c r="H123" s="1624">
        <f>+'3.3_Asset_management_opex'!N75</f>
        <v>0</v>
      </c>
    </row>
    <row r="124" spans="2:10">
      <c r="B124" s="2200"/>
      <c r="C124" s="2202"/>
      <c r="D124" s="2202"/>
      <c r="E124" s="465" t="s">
        <v>605</v>
      </c>
      <c r="F124" s="466"/>
      <c r="G124" s="466"/>
      <c r="H124" s="1624">
        <f>+'3.3_Asset_management_opex'!N76</f>
        <v>0</v>
      </c>
    </row>
    <row r="125" spans="2:10">
      <c r="B125" s="2200"/>
      <c r="C125" s="2202"/>
      <c r="D125" s="2202"/>
      <c r="E125" s="465" t="s">
        <v>606</v>
      </c>
      <c r="F125" s="466"/>
      <c r="G125" s="466"/>
      <c r="H125" s="1624">
        <f>+'3.3_Asset_management_opex'!N77</f>
        <v>0</v>
      </c>
    </row>
    <row r="126" spans="2:10">
      <c r="B126" s="2200"/>
      <c r="C126" s="2202"/>
      <c r="D126" s="2202"/>
      <c r="E126" s="465" t="s">
        <v>607</v>
      </c>
      <c r="F126" s="466"/>
      <c r="G126" s="466"/>
      <c r="H126" s="1624">
        <f>+'3.3_Asset_management_opex'!N78</f>
        <v>0</v>
      </c>
    </row>
    <row r="127" spans="2:10">
      <c r="B127" s="2200"/>
      <c r="C127" s="2202"/>
      <c r="D127" s="2206"/>
      <c r="E127" s="478" t="s">
        <v>608</v>
      </c>
      <c r="F127" s="479"/>
      <c r="G127" s="479"/>
      <c r="H127" s="1624">
        <f t="shared" ref="H127" si="9">SUM(H115:H126)</f>
        <v>0</v>
      </c>
    </row>
    <row r="128" spans="2:10">
      <c r="B128" s="2200"/>
      <c r="C128" s="2205"/>
      <c r="D128" s="2212" t="s">
        <v>591</v>
      </c>
      <c r="E128" s="465" t="s">
        <v>609</v>
      </c>
      <c r="F128" s="466"/>
      <c r="G128" s="466"/>
      <c r="H128" s="1624">
        <f>+'3.3_Asset_management_opex'!J57</f>
        <v>0</v>
      </c>
      <c r="I128" s="97" t="s">
        <v>2577</v>
      </c>
      <c r="J128" s="97"/>
    </row>
    <row r="129" spans="2:10">
      <c r="B129" s="2200"/>
      <c r="C129" s="2205"/>
      <c r="D129" s="2205"/>
      <c r="E129" s="465" t="s">
        <v>610</v>
      </c>
      <c r="F129" s="466"/>
      <c r="G129" s="466"/>
      <c r="H129" s="1624">
        <f>+'3.3_Asset_management_opex'!F57</f>
        <v>0</v>
      </c>
      <c r="I129" s="97" t="s">
        <v>2577</v>
      </c>
      <c r="J129" s="97"/>
    </row>
    <row r="130" spans="2:10">
      <c r="B130" s="2200"/>
      <c r="C130" s="2205"/>
      <c r="D130" s="2205"/>
      <c r="E130" s="465" t="s">
        <v>611</v>
      </c>
      <c r="F130" s="466"/>
      <c r="G130" s="466"/>
      <c r="H130" s="2591"/>
      <c r="I130" s="97"/>
      <c r="J130" s="97"/>
    </row>
    <row r="131" spans="2:10">
      <c r="B131" s="2200"/>
      <c r="C131" s="2205"/>
      <c r="D131" s="2205"/>
      <c r="E131" s="465" t="s">
        <v>612</v>
      </c>
      <c r="F131" s="466"/>
      <c r="G131" s="466"/>
      <c r="H131" s="1624">
        <f>+'3.3_Asset_management_opex'!N60</f>
        <v>0</v>
      </c>
      <c r="I131" s="97" t="s">
        <v>2577</v>
      </c>
      <c r="J131" s="97"/>
    </row>
    <row r="132" spans="2:10">
      <c r="B132" s="2200"/>
      <c r="C132" s="2205"/>
      <c r="D132" s="2205"/>
      <c r="E132" s="481" t="s">
        <v>615</v>
      </c>
      <c r="F132" s="466"/>
      <c r="G132" s="466"/>
      <c r="H132" s="1624">
        <f>+'3.3_Asset_management_opex'!N61</f>
        <v>0</v>
      </c>
      <c r="I132" s="97" t="s">
        <v>2577</v>
      </c>
      <c r="J132" s="97"/>
    </row>
    <row r="133" spans="2:10">
      <c r="B133" s="2200"/>
      <c r="C133" s="2205"/>
      <c r="D133" s="2205"/>
      <c r="E133" s="481" t="s">
        <v>2790</v>
      </c>
      <c r="F133" s="466"/>
      <c r="G133" s="466"/>
      <c r="H133" s="1624">
        <f>+'3.3_Asset_management_opex'!N62+'3.3_Asset_management_opex'!N63</f>
        <v>0</v>
      </c>
      <c r="I133" s="97" t="s">
        <v>2577</v>
      </c>
      <c r="J133" s="97"/>
    </row>
    <row r="134" spans="2:10">
      <c r="B134" s="2200"/>
      <c r="C134" s="2205"/>
      <c r="D134" s="2213"/>
      <c r="E134" s="478" t="s">
        <v>617</v>
      </c>
      <c r="F134" s="479"/>
      <c r="G134" s="479"/>
      <c r="H134" s="1624">
        <f>SUM(H128:H133)</f>
        <v>0</v>
      </c>
      <c r="I134" s="97" t="s">
        <v>2577</v>
      </c>
    </row>
    <row r="135" spans="2:10">
      <c r="B135" s="2200"/>
      <c r="C135" s="2205"/>
      <c r="D135" s="470" t="s">
        <v>2378</v>
      </c>
      <c r="E135" s="478"/>
      <c r="F135" s="479"/>
      <c r="G135" s="479"/>
      <c r="H135" s="1624">
        <f>H134+H127+H114</f>
        <v>0</v>
      </c>
    </row>
    <row r="136" spans="2:10">
      <c r="B136" s="2200"/>
      <c r="C136" s="2205"/>
      <c r="D136" s="2214" t="s">
        <v>1988</v>
      </c>
      <c r="E136" s="481" t="s">
        <v>614</v>
      </c>
      <c r="F136" s="479"/>
      <c r="G136" s="479"/>
      <c r="H136" s="1624">
        <f>+'3.16_Quarry_loss'!G27</f>
        <v>0</v>
      </c>
      <c r="I136" s="97" t="s">
        <v>2678</v>
      </c>
    </row>
    <row r="137" spans="2:10">
      <c r="B137" s="2200"/>
      <c r="C137" s="2205"/>
      <c r="D137" s="2205"/>
      <c r="E137" s="1037" t="s">
        <v>618</v>
      </c>
      <c r="F137" s="479"/>
      <c r="G137" s="479"/>
      <c r="H137" s="2118"/>
    </row>
    <row r="138" spans="2:10">
      <c r="B138" s="2200"/>
      <c r="C138" s="2205"/>
      <c r="D138" s="2213"/>
      <c r="E138" s="1559" t="s">
        <v>2379</v>
      </c>
      <c r="F138" s="479"/>
      <c r="G138" s="479"/>
      <c r="H138" s="1624">
        <f>SUM(H136:H137)</f>
        <v>0</v>
      </c>
    </row>
    <row r="139" spans="2:10">
      <c r="B139" s="2200"/>
      <c r="C139" s="2205"/>
      <c r="D139" s="470" t="s">
        <v>2575</v>
      </c>
      <c r="E139" s="1559"/>
      <c r="F139" s="479"/>
      <c r="G139" s="479"/>
      <c r="H139" s="2118"/>
    </row>
    <row r="140" spans="2:10">
      <c r="B140" s="2200"/>
      <c r="C140" s="2202"/>
      <c r="D140" s="471" t="s">
        <v>627</v>
      </c>
      <c r="F140" s="472"/>
      <c r="G140" s="472"/>
      <c r="H140" s="1624">
        <f>H138+H135</f>
        <v>0</v>
      </c>
    </row>
    <row r="141" spans="2:10">
      <c r="B141" s="2201"/>
      <c r="C141" s="2206"/>
      <c r="D141" s="468"/>
      <c r="E141" s="474"/>
      <c r="F141" s="474"/>
      <c r="G141" s="474"/>
      <c r="H141" s="475">
        <v>2013</v>
      </c>
    </row>
    <row r="142" spans="2:10">
      <c r="B142" s="2199" t="s">
        <v>458</v>
      </c>
      <c r="C142" s="1241" t="s">
        <v>627</v>
      </c>
      <c r="D142" s="2209" t="s">
        <v>589</v>
      </c>
      <c r="E142" s="465" t="s">
        <v>2619</v>
      </c>
      <c r="F142" s="466"/>
      <c r="G142" s="466"/>
      <c r="H142" s="2118"/>
    </row>
    <row r="143" spans="2:10">
      <c r="B143" s="2200"/>
      <c r="C143" s="2202"/>
      <c r="D143" s="2202"/>
      <c r="E143" s="465" t="s">
        <v>1298</v>
      </c>
      <c r="F143" s="466"/>
      <c r="G143" s="466"/>
      <c r="H143" s="2118"/>
    </row>
    <row r="144" spans="2:10">
      <c r="B144" s="2200"/>
      <c r="C144" s="2202"/>
      <c r="D144" s="2202"/>
      <c r="E144" s="465" t="s">
        <v>1297</v>
      </c>
      <c r="F144" s="466"/>
      <c r="G144" s="466"/>
      <c r="H144" s="2118"/>
    </row>
    <row r="145" spans="2:8">
      <c r="B145" s="2200"/>
      <c r="C145" s="2202"/>
      <c r="D145" s="2202"/>
      <c r="E145" s="465" t="s">
        <v>1296</v>
      </c>
      <c r="F145" s="466"/>
      <c r="G145" s="466"/>
      <c r="H145" s="2118"/>
    </row>
    <row r="146" spans="2:8">
      <c r="B146" s="2200"/>
      <c r="C146" s="2202"/>
      <c r="D146" s="2202"/>
      <c r="E146" s="476" t="s">
        <v>593</v>
      </c>
      <c r="F146" s="477"/>
      <c r="G146" s="477"/>
      <c r="H146" s="2118"/>
    </row>
    <row r="147" spans="2:8">
      <c r="B147" s="2200"/>
      <c r="C147" s="2202"/>
      <c r="D147" s="2202"/>
      <c r="E147" s="465" t="s">
        <v>594</v>
      </c>
      <c r="F147" s="466"/>
      <c r="G147" s="466"/>
      <c r="H147" s="2118"/>
    </row>
    <row r="148" spans="2:8">
      <c r="B148" s="2200"/>
      <c r="C148" s="2202"/>
      <c r="D148" s="2202"/>
      <c r="E148" s="465" t="s">
        <v>1295</v>
      </c>
      <c r="F148" s="466"/>
      <c r="G148" s="466"/>
      <c r="H148" s="2118"/>
    </row>
    <row r="149" spans="2:8">
      <c r="B149" s="2200"/>
      <c r="C149" s="2203"/>
      <c r="D149" s="2210"/>
      <c r="E149" s="478" t="s">
        <v>2620</v>
      </c>
      <c r="F149" s="479"/>
      <c r="G149" s="479"/>
      <c r="H149" s="1624">
        <f t="shared" ref="H149" si="10">SUM(H142:H148)</f>
        <v>0</v>
      </c>
    </row>
    <row r="150" spans="2:8">
      <c r="B150" s="2200"/>
      <c r="C150" s="2204"/>
      <c r="D150" s="2211" t="s">
        <v>620</v>
      </c>
      <c r="E150" s="102" t="s">
        <v>621</v>
      </c>
      <c r="F150" s="1036"/>
      <c r="G150" s="479"/>
      <c r="H150" s="2118"/>
    </row>
    <row r="151" spans="2:8">
      <c r="B151" s="2200"/>
      <c r="C151" s="2203"/>
      <c r="D151" s="2203"/>
      <c r="E151" s="465" t="s">
        <v>622</v>
      </c>
      <c r="F151" s="479"/>
      <c r="G151" s="479"/>
      <c r="H151" s="2118"/>
    </row>
    <row r="152" spans="2:8">
      <c r="B152" s="2200"/>
      <c r="C152" s="2203"/>
      <c r="D152" s="2203"/>
      <c r="E152" s="465" t="s">
        <v>623</v>
      </c>
      <c r="F152" s="479"/>
      <c r="G152" s="479"/>
      <c r="H152" s="2118"/>
    </row>
    <row r="153" spans="2:8">
      <c r="B153" s="2200"/>
      <c r="C153" s="2203"/>
      <c r="D153" s="2203"/>
      <c r="E153" s="465" t="s">
        <v>624</v>
      </c>
      <c r="F153" s="479"/>
      <c r="G153" s="479"/>
      <c r="H153" s="2118"/>
    </row>
    <row r="154" spans="2:8">
      <c r="B154" s="2200"/>
      <c r="C154" s="2203"/>
      <c r="D154" s="2203"/>
      <c r="E154" s="465" t="s">
        <v>606</v>
      </c>
      <c r="F154" s="479"/>
      <c r="G154" s="479"/>
      <c r="H154" s="2118"/>
    </row>
    <row r="155" spans="2:8">
      <c r="B155" s="2200"/>
      <c r="C155" s="2203"/>
      <c r="D155" s="2203"/>
      <c r="E155" s="465" t="s">
        <v>625</v>
      </c>
      <c r="F155" s="479"/>
      <c r="G155" s="479"/>
      <c r="H155" s="2118"/>
    </row>
    <row r="156" spans="2:8">
      <c r="B156" s="2200"/>
      <c r="C156" s="2203"/>
      <c r="D156" s="2203"/>
      <c r="E156" s="465" t="s">
        <v>616</v>
      </c>
      <c r="F156" s="479"/>
      <c r="G156" s="479"/>
      <c r="H156" s="2118"/>
    </row>
    <row r="157" spans="2:8">
      <c r="B157" s="2200"/>
      <c r="C157" s="2204"/>
      <c r="D157" s="2215"/>
      <c r="E157" s="471" t="s">
        <v>626</v>
      </c>
      <c r="F157" s="477"/>
      <c r="G157" s="477"/>
      <c r="H157" s="1624">
        <f t="shared" ref="H157" si="11">SUM(H150:H156)</f>
        <v>0</v>
      </c>
    </row>
    <row r="158" spans="2:8">
      <c r="B158" s="2200"/>
      <c r="C158" s="2204"/>
      <c r="D158" s="469" t="s">
        <v>2378</v>
      </c>
      <c r="E158" s="471"/>
      <c r="F158" s="477"/>
      <c r="G158" s="477"/>
      <c r="H158" s="1624">
        <f>H157+H149</f>
        <v>0</v>
      </c>
    </row>
    <row r="159" spans="2:8">
      <c r="B159" s="2200"/>
      <c r="C159" s="2204"/>
      <c r="D159" s="2214" t="s">
        <v>1988</v>
      </c>
      <c r="E159" s="465" t="s">
        <v>2380</v>
      </c>
      <c r="F159" s="477"/>
      <c r="G159" s="477"/>
      <c r="H159" s="2118"/>
    </row>
    <row r="160" spans="2:8">
      <c r="B160" s="2200"/>
      <c r="C160" s="2204"/>
      <c r="D160" s="2216"/>
      <c r="E160" s="1559" t="s">
        <v>2379</v>
      </c>
      <c r="F160" s="477"/>
      <c r="G160" s="477"/>
      <c r="H160" s="1624">
        <f>H159</f>
        <v>0</v>
      </c>
    </row>
    <row r="161" spans="1:8">
      <c r="B161" s="2200"/>
      <c r="C161" s="2204"/>
      <c r="D161" s="470" t="s">
        <v>2575</v>
      </c>
      <c r="E161" s="1559"/>
      <c r="F161" s="477"/>
      <c r="G161" s="477"/>
      <c r="H161" s="2118"/>
    </row>
    <row r="162" spans="1:8">
      <c r="B162" s="2201"/>
      <c r="C162" s="2206"/>
      <c r="D162" s="471" t="s">
        <v>627</v>
      </c>
      <c r="E162" s="468"/>
      <c r="F162" s="472"/>
      <c r="G162" s="472"/>
      <c r="H162" s="1624">
        <f>H160+H158</f>
        <v>0</v>
      </c>
    </row>
    <row r="164" spans="1:8" ht="15.75">
      <c r="A164" s="2217" t="s">
        <v>2579</v>
      </c>
    </row>
    <row r="166" spans="1:8">
      <c r="C166" s="93"/>
      <c r="H166" s="460"/>
    </row>
    <row r="167" spans="1:8">
      <c r="B167" s="468"/>
      <c r="C167" s="473"/>
      <c r="D167" s="468"/>
      <c r="E167" s="474"/>
      <c r="F167" s="474"/>
      <c r="G167" s="474"/>
      <c r="H167" s="475">
        <v>2013</v>
      </c>
    </row>
    <row r="168" spans="1:8">
      <c r="B168" s="2199" t="s">
        <v>461</v>
      </c>
      <c r="C168" s="2209" t="s">
        <v>628</v>
      </c>
      <c r="D168" s="2209" t="s">
        <v>589</v>
      </c>
      <c r="E168" s="465" t="s">
        <v>2619</v>
      </c>
      <c r="F168" s="466"/>
      <c r="G168" s="466"/>
      <c r="H168" s="2118"/>
    </row>
    <row r="169" spans="1:8">
      <c r="B169" s="2200"/>
      <c r="C169" s="2202"/>
      <c r="D169" s="2202"/>
      <c r="E169" s="465" t="s">
        <v>1298</v>
      </c>
      <c r="F169" s="466"/>
      <c r="G169" s="466"/>
      <c r="H169" s="2118"/>
    </row>
    <row r="170" spans="1:8">
      <c r="B170" s="2200"/>
      <c r="C170" s="2202"/>
      <c r="D170" s="2202"/>
      <c r="E170" s="465" t="s">
        <v>1297</v>
      </c>
      <c r="F170" s="466"/>
      <c r="G170" s="466"/>
      <c r="H170" s="2118"/>
    </row>
    <row r="171" spans="1:8">
      <c r="B171" s="2200"/>
      <c r="C171" s="2202"/>
      <c r="D171" s="2202"/>
      <c r="E171" s="465" t="s">
        <v>1296</v>
      </c>
      <c r="F171" s="466"/>
      <c r="G171" s="466"/>
      <c r="H171" s="2118"/>
    </row>
    <row r="172" spans="1:8">
      <c r="B172" s="2200"/>
      <c r="C172" s="2202"/>
      <c r="D172" s="2202"/>
      <c r="E172" s="476" t="s">
        <v>593</v>
      </c>
      <c r="F172" s="477"/>
      <c r="G172" s="477"/>
      <c r="H172" s="2118"/>
    </row>
    <row r="173" spans="1:8">
      <c r="B173" s="2200"/>
      <c r="C173" s="2202"/>
      <c r="D173" s="2202"/>
      <c r="E173" s="465" t="s">
        <v>594</v>
      </c>
      <c r="F173" s="466"/>
      <c r="G173" s="466"/>
      <c r="H173" s="2118"/>
    </row>
    <row r="174" spans="1:8">
      <c r="B174" s="2200"/>
      <c r="C174" s="2202"/>
      <c r="D174" s="2202"/>
      <c r="E174" s="465" t="s">
        <v>1295</v>
      </c>
      <c r="F174" s="466"/>
      <c r="G174" s="466"/>
      <c r="H174" s="2118"/>
    </row>
    <row r="175" spans="1:8">
      <c r="B175" s="2200"/>
      <c r="C175" s="2203"/>
      <c r="D175" s="2210"/>
      <c r="E175" s="478" t="s">
        <v>2620</v>
      </c>
      <c r="F175" s="479"/>
      <c r="G175" s="479"/>
      <c r="H175" s="1624">
        <f>SUM(H168:H174)</f>
        <v>0</v>
      </c>
    </row>
    <row r="176" spans="1:8">
      <c r="B176" s="2200"/>
      <c r="C176" s="2204"/>
      <c r="D176" s="2211" t="s">
        <v>590</v>
      </c>
      <c r="E176" s="93" t="s">
        <v>596</v>
      </c>
      <c r="F176" s="1035"/>
      <c r="G176" s="466"/>
      <c r="H176" s="2118"/>
    </row>
    <row r="177" spans="2:8">
      <c r="B177" s="2200"/>
      <c r="C177" s="2204"/>
      <c r="D177" s="2204"/>
      <c r="E177" s="465" t="s">
        <v>597</v>
      </c>
      <c r="F177" s="466"/>
      <c r="G177" s="466"/>
      <c r="H177" s="2118"/>
    </row>
    <row r="178" spans="2:8">
      <c r="B178" s="2200"/>
      <c r="C178" s="2202"/>
      <c r="D178" s="2202"/>
      <c r="E178" s="465" t="s">
        <v>598</v>
      </c>
      <c r="F178" s="466"/>
      <c r="G178" s="466"/>
      <c r="H178" s="2118"/>
    </row>
    <row r="179" spans="2:8">
      <c r="B179" s="2200"/>
      <c r="C179" s="2202"/>
      <c r="D179" s="2202"/>
      <c r="E179" s="465" t="s">
        <v>599</v>
      </c>
      <c r="F179" s="466"/>
      <c r="G179" s="466"/>
      <c r="H179" s="2118"/>
    </row>
    <row r="180" spans="2:8">
      <c r="B180" s="2200"/>
      <c r="C180" s="2202"/>
      <c r="D180" s="2202"/>
      <c r="E180" s="468" t="s">
        <v>600</v>
      </c>
      <c r="F180" s="477"/>
      <c r="G180" s="477"/>
      <c r="H180" s="2118"/>
    </row>
    <row r="181" spans="2:8">
      <c r="B181" s="2200"/>
      <c r="C181" s="2202"/>
      <c r="D181" s="2202"/>
      <c r="E181" s="468" t="s">
        <v>601</v>
      </c>
      <c r="F181" s="477"/>
      <c r="G181" s="477"/>
      <c r="H181" s="2118"/>
    </row>
    <row r="182" spans="2:8">
      <c r="B182" s="2200"/>
      <c r="C182" s="2202"/>
      <c r="D182" s="2202"/>
      <c r="E182" s="468" t="s">
        <v>602</v>
      </c>
      <c r="F182" s="477"/>
      <c r="G182" s="477"/>
      <c r="H182" s="2118"/>
    </row>
    <row r="183" spans="2:8">
      <c r="B183" s="2200"/>
      <c r="C183" s="2202"/>
      <c r="D183" s="2202"/>
      <c r="E183" s="468" t="s">
        <v>603</v>
      </c>
      <c r="F183" s="477"/>
      <c r="G183" s="477"/>
      <c r="H183" s="2118"/>
    </row>
    <row r="184" spans="2:8">
      <c r="B184" s="2200"/>
      <c r="C184" s="2202"/>
      <c r="D184" s="2202"/>
      <c r="E184" s="468" t="s">
        <v>604</v>
      </c>
      <c r="F184" s="477"/>
      <c r="G184" s="477"/>
      <c r="H184" s="2118"/>
    </row>
    <row r="185" spans="2:8">
      <c r="B185" s="2200"/>
      <c r="C185" s="2202"/>
      <c r="D185" s="2202"/>
      <c r="E185" s="465" t="s">
        <v>605</v>
      </c>
      <c r="F185" s="466"/>
      <c r="G185" s="466"/>
      <c r="H185" s="2118"/>
    </row>
    <row r="186" spans="2:8">
      <c r="B186" s="2200"/>
      <c r="C186" s="2202"/>
      <c r="D186" s="2202"/>
      <c r="E186" s="465" t="s">
        <v>606</v>
      </c>
      <c r="F186" s="466"/>
      <c r="G186" s="466"/>
      <c r="H186" s="2118"/>
    </row>
    <row r="187" spans="2:8">
      <c r="B187" s="2200"/>
      <c r="C187" s="2202"/>
      <c r="D187" s="2202"/>
      <c r="E187" s="465" t="s">
        <v>607</v>
      </c>
      <c r="F187" s="466"/>
      <c r="G187" s="466"/>
      <c r="H187" s="2118"/>
    </row>
    <row r="188" spans="2:8">
      <c r="B188" s="2200"/>
      <c r="C188" s="2202"/>
      <c r="D188" s="2206"/>
      <c r="E188" s="478" t="s">
        <v>608</v>
      </c>
      <c r="F188" s="479"/>
      <c r="G188" s="479"/>
      <c r="H188" s="1624">
        <f>SUM(H176:H187)</f>
        <v>0</v>
      </c>
    </row>
    <row r="189" spans="2:8">
      <c r="B189" s="2200"/>
      <c r="C189" s="2205"/>
      <c r="D189" s="2212" t="s">
        <v>591</v>
      </c>
      <c r="E189" s="465" t="s">
        <v>609</v>
      </c>
      <c r="F189" s="466"/>
      <c r="G189" s="466"/>
      <c r="H189" s="2118"/>
    </row>
    <row r="190" spans="2:8">
      <c r="B190" s="2200"/>
      <c r="C190" s="2205"/>
      <c r="D190" s="2205"/>
      <c r="E190" s="465" t="s">
        <v>610</v>
      </c>
      <c r="F190" s="466"/>
      <c r="G190" s="466"/>
      <c r="H190" s="2118"/>
    </row>
    <row r="191" spans="2:8">
      <c r="B191" s="2200"/>
      <c r="C191" s="2205"/>
      <c r="D191" s="2205"/>
      <c r="E191" s="465" t="s">
        <v>611</v>
      </c>
      <c r="F191" s="466"/>
      <c r="G191" s="466"/>
      <c r="H191" s="2118"/>
    </row>
    <row r="192" spans="2:8">
      <c r="B192" s="2200"/>
      <c r="C192" s="2205"/>
      <c r="D192" s="2205"/>
      <c r="E192" s="465" t="s">
        <v>612</v>
      </c>
      <c r="F192" s="466"/>
      <c r="G192" s="466"/>
      <c r="H192" s="2118"/>
    </row>
    <row r="193" spans="2:8">
      <c r="B193" s="2200"/>
      <c r="C193" s="2205"/>
      <c r="D193" s="2205"/>
      <c r="E193" s="481" t="s">
        <v>615</v>
      </c>
      <c r="F193" s="466"/>
      <c r="G193" s="466"/>
      <c r="H193" s="2118"/>
    </row>
    <row r="194" spans="2:8">
      <c r="B194" s="2200"/>
      <c r="C194" s="2205"/>
      <c r="D194" s="2205"/>
      <c r="E194" s="481" t="s">
        <v>616</v>
      </c>
      <c r="F194" s="466"/>
      <c r="G194" s="466"/>
      <c r="H194" s="2118"/>
    </row>
    <row r="195" spans="2:8">
      <c r="B195" s="2200"/>
      <c r="C195" s="2205"/>
      <c r="D195" s="2213"/>
      <c r="E195" s="478" t="s">
        <v>617</v>
      </c>
      <c r="F195" s="479"/>
      <c r="G195" s="479"/>
      <c r="H195" s="1624">
        <f>SUM(H189:H194)</f>
        <v>0</v>
      </c>
    </row>
    <row r="196" spans="2:8">
      <c r="B196" s="2200"/>
      <c r="C196" s="2205"/>
      <c r="D196" s="470" t="s">
        <v>2378</v>
      </c>
      <c r="E196" s="478"/>
      <c r="F196" s="479"/>
      <c r="G196" s="479"/>
      <c r="H196" s="1624">
        <f>H195+H188+H175</f>
        <v>0</v>
      </c>
    </row>
    <row r="197" spans="2:8">
      <c r="B197" s="2200"/>
      <c r="C197" s="2205"/>
      <c r="D197" s="2214" t="s">
        <v>1988</v>
      </c>
      <c r="E197" s="481" t="s">
        <v>614</v>
      </c>
      <c r="F197" s="479"/>
      <c r="G197" s="479"/>
      <c r="H197" s="2118"/>
    </row>
    <row r="198" spans="2:8">
      <c r="B198" s="2200"/>
      <c r="C198" s="2205"/>
      <c r="D198" s="2205"/>
      <c r="E198" s="1037" t="s">
        <v>2380</v>
      </c>
      <c r="F198" s="479"/>
      <c r="G198" s="479"/>
      <c r="H198" s="2118"/>
    </row>
    <row r="199" spans="2:8">
      <c r="B199" s="2200"/>
      <c r="C199" s="2205"/>
      <c r="D199" s="2215"/>
      <c r="E199" s="1559" t="s">
        <v>2379</v>
      </c>
      <c r="F199" s="479"/>
      <c r="G199" s="479"/>
      <c r="H199" s="1624">
        <f>H197+H198</f>
        <v>0</v>
      </c>
    </row>
    <row r="200" spans="2:8">
      <c r="B200" s="2200"/>
      <c r="C200" s="2205"/>
      <c r="D200" s="470" t="s">
        <v>2575</v>
      </c>
      <c r="E200" s="1559"/>
      <c r="F200" s="479"/>
      <c r="G200" s="479"/>
      <c r="H200" s="2118"/>
    </row>
    <row r="201" spans="2:8">
      <c r="B201" s="2201"/>
      <c r="C201" s="2206"/>
      <c r="D201" s="469" t="s">
        <v>2576</v>
      </c>
      <c r="E201" s="471"/>
      <c r="F201" s="472"/>
      <c r="G201" s="472"/>
      <c r="H201" s="1624">
        <f>H199+H196+H200</f>
        <v>0</v>
      </c>
    </row>
    <row r="202" spans="2:8">
      <c r="B202" s="2199" t="s">
        <v>458</v>
      </c>
      <c r="C202" s="2209" t="s">
        <v>628</v>
      </c>
      <c r="D202" s="2209" t="s">
        <v>589</v>
      </c>
      <c r="E202" s="465" t="s">
        <v>2619</v>
      </c>
      <c r="F202" s="466"/>
      <c r="G202" s="466"/>
      <c r="H202" s="2118"/>
    </row>
    <row r="203" spans="2:8">
      <c r="B203" s="2200"/>
      <c r="C203" s="2202"/>
      <c r="D203" s="2202"/>
      <c r="E203" s="465" t="s">
        <v>1298</v>
      </c>
      <c r="F203" s="466"/>
      <c r="G203" s="466"/>
      <c r="H203" s="2118"/>
    </row>
    <row r="204" spans="2:8">
      <c r="B204" s="2200"/>
      <c r="C204" s="2202"/>
      <c r="D204" s="2202"/>
      <c r="E204" s="465" t="s">
        <v>1297</v>
      </c>
      <c r="F204" s="466"/>
      <c r="G204" s="466"/>
      <c r="H204" s="2118"/>
    </row>
    <row r="205" spans="2:8">
      <c r="B205" s="2200"/>
      <c r="C205" s="2202"/>
      <c r="D205" s="2202"/>
      <c r="E205" s="465" t="s">
        <v>1296</v>
      </c>
      <c r="F205" s="466"/>
      <c r="G205" s="466"/>
      <c r="H205" s="2118"/>
    </row>
    <row r="206" spans="2:8">
      <c r="B206" s="2200"/>
      <c r="C206" s="2202"/>
      <c r="D206" s="2202"/>
      <c r="E206" s="476" t="s">
        <v>593</v>
      </c>
      <c r="F206" s="477"/>
      <c r="G206" s="477"/>
      <c r="H206" s="2118"/>
    </row>
    <row r="207" spans="2:8">
      <c r="B207" s="2200"/>
      <c r="C207" s="2202"/>
      <c r="D207" s="2202"/>
      <c r="E207" s="465" t="s">
        <v>594</v>
      </c>
      <c r="F207" s="466"/>
      <c r="G207" s="466"/>
      <c r="H207" s="2118"/>
    </row>
    <row r="208" spans="2:8">
      <c r="B208" s="2200"/>
      <c r="C208" s="2202"/>
      <c r="D208" s="2202"/>
      <c r="E208" s="465" t="s">
        <v>1295</v>
      </c>
      <c r="F208" s="466"/>
      <c r="G208" s="466"/>
      <c r="H208" s="2118"/>
    </row>
    <row r="209" spans="2:8">
      <c r="B209" s="2200"/>
      <c r="C209" s="2203"/>
      <c r="D209" s="2210"/>
      <c r="E209" s="478" t="s">
        <v>2620</v>
      </c>
      <c r="F209" s="479"/>
      <c r="G209" s="479"/>
      <c r="H209" s="1624">
        <f>SUM(H202:H208)</f>
        <v>0</v>
      </c>
    </row>
    <row r="210" spans="2:8">
      <c r="B210" s="2200"/>
      <c r="C210" s="2204"/>
      <c r="D210" s="2211" t="s">
        <v>620</v>
      </c>
      <c r="E210" s="102" t="s">
        <v>621</v>
      </c>
      <c r="F210" s="1036"/>
      <c r="G210" s="479"/>
      <c r="H210" s="2118"/>
    </row>
    <row r="211" spans="2:8">
      <c r="B211" s="2200"/>
      <c r="C211" s="2203"/>
      <c r="D211" s="2203"/>
      <c r="E211" s="465" t="s">
        <v>622</v>
      </c>
      <c r="F211" s="479"/>
      <c r="G211" s="479"/>
      <c r="H211" s="2118"/>
    </row>
    <row r="212" spans="2:8">
      <c r="B212" s="2200"/>
      <c r="C212" s="2203"/>
      <c r="D212" s="2203"/>
      <c r="E212" s="465" t="s">
        <v>623</v>
      </c>
      <c r="F212" s="479"/>
      <c r="G212" s="479"/>
      <c r="H212" s="2118"/>
    </row>
    <row r="213" spans="2:8">
      <c r="B213" s="2200"/>
      <c r="C213" s="2203"/>
      <c r="D213" s="2203"/>
      <c r="E213" s="465" t="s">
        <v>624</v>
      </c>
      <c r="F213" s="479"/>
      <c r="G213" s="479"/>
      <c r="H213" s="2118"/>
    </row>
    <row r="214" spans="2:8">
      <c r="B214" s="2200"/>
      <c r="C214" s="2203"/>
      <c r="D214" s="2203"/>
      <c r="E214" s="465" t="s">
        <v>606</v>
      </c>
      <c r="F214" s="479"/>
      <c r="G214" s="479"/>
      <c r="H214" s="2118"/>
    </row>
    <row r="215" spans="2:8">
      <c r="B215" s="2200"/>
      <c r="C215" s="2203"/>
      <c r="D215" s="2203"/>
      <c r="E215" s="465" t="s">
        <v>625</v>
      </c>
      <c r="F215" s="479"/>
      <c r="G215" s="479"/>
      <c r="H215" s="2118"/>
    </row>
    <row r="216" spans="2:8">
      <c r="B216" s="2200"/>
      <c r="C216" s="2203"/>
      <c r="D216" s="2203"/>
      <c r="E216" s="465" t="s">
        <v>616</v>
      </c>
      <c r="F216" s="479"/>
      <c r="G216" s="479"/>
      <c r="H216" s="2118"/>
    </row>
    <row r="217" spans="2:8">
      <c r="B217" s="2200"/>
      <c r="C217" s="2204"/>
      <c r="D217" s="2215"/>
      <c r="E217" s="471" t="s">
        <v>626</v>
      </c>
      <c r="F217" s="477"/>
      <c r="G217" s="477"/>
      <c r="H217" s="1624">
        <f>SUM(H210:H216)</f>
        <v>0</v>
      </c>
    </row>
    <row r="218" spans="2:8">
      <c r="B218" s="2200"/>
      <c r="C218" s="2204"/>
      <c r="D218" s="470" t="s">
        <v>2378</v>
      </c>
      <c r="E218" s="471"/>
      <c r="F218" s="477"/>
      <c r="G218" s="477"/>
      <c r="H218" s="1624">
        <f>H209+H217</f>
        <v>0</v>
      </c>
    </row>
    <row r="219" spans="2:8">
      <c r="B219" s="2200"/>
      <c r="C219" s="2204"/>
      <c r="D219" s="2214" t="s">
        <v>1988</v>
      </c>
      <c r="E219" s="465" t="s">
        <v>2380</v>
      </c>
      <c r="F219" s="477"/>
      <c r="G219" s="477"/>
      <c r="H219" s="2118"/>
    </row>
    <row r="220" spans="2:8">
      <c r="B220" s="2200"/>
      <c r="C220" s="2204"/>
      <c r="D220" s="2216"/>
      <c r="E220" s="1559" t="s">
        <v>2379</v>
      </c>
      <c r="F220" s="477"/>
      <c r="G220" s="477"/>
      <c r="H220" s="1624">
        <f>H219</f>
        <v>0</v>
      </c>
    </row>
    <row r="221" spans="2:8">
      <c r="B221" s="2200"/>
      <c r="C221" s="2204"/>
      <c r="D221" s="470" t="s">
        <v>2575</v>
      </c>
      <c r="E221" s="1559"/>
      <c r="F221" s="477"/>
      <c r="G221" s="477"/>
      <c r="H221" s="2118"/>
    </row>
    <row r="222" spans="2:8">
      <c r="B222" s="2201"/>
      <c r="C222" s="2206"/>
      <c r="D222" s="469" t="s">
        <v>2576</v>
      </c>
      <c r="E222" s="471"/>
      <c r="F222" s="472"/>
      <c r="G222" s="472"/>
      <c r="H222" s="1624">
        <f>+H218+H220+H221</f>
        <v>0</v>
      </c>
    </row>
  </sheetData>
  <pageMargins left="0.25" right="0.25" top="0.75" bottom="0.75" header="0.3" footer="0.3"/>
  <pageSetup paperSize="8" scale="66" fitToHeight="0" orientation="portrait" r:id="rId1"/>
  <ignoredErrors>
    <ignoredError sqref="H25:H35 H37:H38" formula="1"/>
  </ignoredErrors>
</worksheet>
</file>

<file path=xl/worksheets/sheet21.xml><?xml version="1.0" encoding="utf-8"?>
<worksheet xmlns="http://schemas.openxmlformats.org/spreadsheetml/2006/main" xmlns:r="http://schemas.openxmlformats.org/officeDocument/2006/relationships">
  <sheetPr codeName="Sheet20">
    <tabColor theme="7" tint="0.59999389629810485"/>
    <pageSetUpPr fitToPage="1"/>
  </sheetPr>
  <dimension ref="A1:L165"/>
  <sheetViews>
    <sheetView workbookViewId="0">
      <selection activeCell="D14" sqref="D14"/>
    </sheetView>
  </sheetViews>
  <sheetFormatPr defaultRowHeight="12.75"/>
  <cols>
    <col min="1" max="1" width="5.125" style="103" customWidth="1"/>
    <col min="2" max="2" width="9" style="103"/>
    <col min="3" max="3" width="49.25" style="103" bestFit="1" customWidth="1"/>
    <col min="4" max="4" width="23.125" style="103" bestFit="1" customWidth="1"/>
    <col min="5" max="5" width="26.125" style="103" customWidth="1"/>
    <col min="6" max="7" width="9" style="103" customWidth="1"/>
    <col min="8" max="10" width="14.375" style="103" customWidth="1"/>
    <col min="11" max="16384" width="9" style="103"/>
  </cols>
  <sheetData>
    <row r="1" spans="1:11" s="1882" customFormat="1" ht="26.25">
      <c r="A1" s="1706" t="str">
        <f ca="1">VLOOKUP(LEFT(RIGHT(CELL("filename",A1),LEN(CELL("filename",A1))-FIND("]",CELL("filename",A1))),1)*1,Index!$B$8:$C$90,2,FALSE)</f>
        <v>Opex</v>
      </c>
      <c r="B1" s="1887"/>
      <c r="C1" s="1706"/>
      <c r="D1" s="1960"/>
      <c r="E1" s="1960"/>
      <c r="F1" s="1960"/>
      <c r="G1" s="1960"/>
      <c r="H1" s="1887"/>
      <c r="I1" s="1887"/>
      <c r="J1" s="1887"/>
    </row>
    <row r="2" spans="1:11" s="1882" customFormat="1" ht="26.25">
      <c r="A2" s="1706" t="str">
        <f>'Universal data'!C8</f>
        <v>National Grid Gas Transmission</v>
      </c>
      <c r="B2" s="1887"/>
      <c r="C2" s="1887"/>
      <c r="D2" s="1887"/>
      <c r="E2" s="1887"/>
      <c r="F2" s="1887"/>
      <c r="G2" s="1887"/>
      <c r="H2" s="1887"/>
      <c r="I2" s="1887"/>
      <c r="J2" s="1887"/>
    </row>
    <row r="3" spans="1:11" s="1883" customFormat="1" ht="21" thickBot="1">
      <c r="A3" s="1804" t="str">
        <f>'Universal data'!C21</f>
        <v>2012/13</v>
      </c>
      <c r="B3" s="1889"/>
      <c r="C3" s="1889"/>
      <c r="D3" s="1911"/>
      <c r="E3" s="1911"/>
      <c r="F3" s="1911"/>
      <c r="G3" s="1911"/>
      <c r="H3" s="1889"/>
      <c r="I3" s="1889"/>
      <c r="J3" s="1889"/>
    </row>
    <row r="4" spans="1:11" s="1882" customFormat="1">
      <c r="A4" s="1884"/>
      <c r="B4" s="1884"/>
      <c r="C4" s="1884"/>
      <c r="D4" s="1884"/>
      <c r="E4" s="1884"/>
      <c r="F4" s="1884"/>
      <c r="G4" s="1884"/>
      <c r="H4" s="1884"/>
      <c r="I4" s="1884"/>
      <c r="J4" s="1884"/>
    </row>
    <row r="5" spans="1:11" s="1883" customFormat="1" ht="20.25">
      <c r="A5" s="1961" t="str">
        <f ca="1">VLOOKUP(RIGHT(CELL("filename",A1),LEN(CELL("filename",A1))-FIND("]",CELL("filename",A1))),Index!$D$8:$E$102,2,FALSE)</f>
        <v>3.2 Year on year movement in controllable costs</v>
      </c>
      <c r="B5" s="1962"/>
      <c r="C5" s="1962"/>
      <c r="D5" s="1963"/>
      <c r="E5" s="1964"/>
      <c r="F5" s="1964"/>
      <c r="G5" s="1964"/>
      <c r="H5" s="1885"/>
      <c r="I5" s="1885"/>
      <c r="J5" s="1885"/>
      <c r="K5" s="1885"/>
    </row>
    <row r="6" spans="1:11">
      <c r="B6" s="94"/>
      <c r="C6" s="94"/>
      <c r="D6" s="94"/>
      <c r="E6" s="94"/>
      <c r="F6" s="94"/>
      <c r="G6" s="94"/>
      <c r="H6" s="94"/>
      <c r="I6" s="94"/>
      <c r="J6" s="94"/>
      <c r="K6" s="94"/>
    </row>
    <row r="7" spans="1:11" ht="15">
      <c r="B7" s="2236" t="s">
        <v>2701</v>
      </c>
      <c r="C7" s="1746"/>
      <c r="D7" s="1746"/>
      <c r="E7" s="1747"/>
      <c r="F7" s="1747"/>
      <c r="G7" s="1747"/>
      <c r="H7" s="482"/>
      <c r="I7" s="484"/>
      <c r="J7" s="483"/>
      <c r="K7" s="94"/>
    </row>
    <row r="8" spans="1:11" s="2229" customFormat="1" ht="38.25">
      <c r="A8" s="2223"/>
      <c r="B8" s="2224"/>
      <c r="C8" s="2224"/>
      <c r="D8" s="2224"/>
      <c r="E8" s="2225"/>
      <c r="F8" s="2225"/>
      <c r="G8" s="2225"/>
      <c r="H8" s="2226" t="s">
        <v>693</v>
      </c>
      <c r="I8" s="2227" t="s">
        <v>595</v>
      </c>
      <c r="J8" s="2228" t="s">
        <v>692</v>
      </c>
    </row>
    <row r="9" spans="1:11">
      <c r="A9" s="94"/>
      <c r="B9" s="2199" t="s">
        <v>7</v>
      </c>
      <c r="C9" s="464" t="str">
        <f>"Prior Year Controllable Costs (in "&amp;'Universal data'!$C$20&amp;" prices)"</f>
        <v>Prior Year Controllable Costs (in 2011/12 prices)</v>
      </c>
      <c r="D9" s="1749"/>
      <c r="E9" s="1750"/>
      <c r="F9" s="1750"/>
      <c r="G9" s="1750"/>
      <c r="H9" s="2118"/>
      <c r="I9" s="2118"/>
      <c r="J9" s="2118"/>
    </row>
    <row r="10" spans="1:11">
      <c r="B10" s="2219"/>
      <c r="C10" s="1227" t="s">
        <v>2604</v>
      </c>
      <c r="D10" s="1749"/>
      <c r="E10" s="1750"/>
      <c r="F10" s="1750"/>
      <c r="G10" s="1750"/>
      <c r="H10" s="1751"/>
      <c r="I10" s="1751"/>
      <c r="J10" s="1751"/>
    </row>
    <row r="11" spans="1:11">
      <c r="A11" s="94"/>
      <c r="B11" s="2219"/>
      <c r="D11" s="1749"/>
      <c r="E11" s="1750"/>
      <c r="F11" s="1750"/>
      <c r="G11" s="1750"/>
      <c r="H11" s="1752"/>
      <c r="I11" s="1752"/>
      <c r="J11" s="1752"/>
    </row>
    <row r="12" spans="1:11">
      <c r="A12" s="94"/>
      <c r="B12" s="2219"/>
      <c r="C12" s="2218" t="s">
        <v>2605</v>
      </c>
      <c r="D12" s="2218" t="s">
        <v>2606</v>
      </c>
      <c r="E12" s="2118"/>
      <c r="F12" s="477"/>
      <c r="G12" s="477"/>
      <c r="H12" s="2118"/>
      <c r="I12" s="2118"/>
      <c r="J12" s="2118"/>
    </row>
    <row r="13" spans="1:11">
      <c r="B13" s="2219"/>
      <c r="C13" s="2219"/>
      <c r="D13" s="2219"/>
      <c r="E13" s="2118"/>
      <c r="F13" s="477"/>
      <c r="G13" s="477"/>
      <c r="H13" s="2118"/>
      <c r="I13" s="2118"/>
      <c r="J13" s="2118"/>
    </row>
    <row r="14" spans="1:11">
      <c r="B14" s="2219"/>
      <c r="C14" s="2219"/>
      <c r="D14" s="2219"/>
      <c r="E14" s="2118"/>
      <c r="F14" s="477"/>
      <c r="G14" s="477"/>
      <c r="H14" s="2118"/>
      <c r="I14" s="2118"/>
      <c r="J14" s="2118"/>
    </row>
    <row r="15" spans="1:11">
      <c r="A15" s="94"/>
      <c r="B15" s="2219"/>
      <c r="C15" s="2219"/>
      <c r="D15" s="2219"/>
      <c r="E15" s="2118"/>
      <c r="F15" s="477"/>
      <c r="G15" s="477"/>
      <c r="H15" s="2118"/>
      <c r="I15" s="2118"/>
      <c r="J15" s="2118"/>
    </row>
    <row r="16" spans="1:11" ht="18.75" customHeight="1">
      <c r="A16" s="94"/>
      <c r="B16" s="2219"/>
      <c r="C16" s="2219"/>
      <c r="D16" s="2219"/>
      <c r="E16" s="2118"/>
      <c r="F16" s="477"/>
      <c r="G16" s="477"/>
      <c r="H16" s="2118"/>
      <c r="I16" s="2118"/>
      <c r="J16" s="2118"/>
    </row>
    <row r="17" spans="1:10">
      <c r="A17" s="94"/>
      <c r="B17" s="2219"/>
      <c r="C17" s="2219"/>
      <c r="D17" s="2219"/>
      <c r="E17" s="2118"/>
      <c r="F17" s="477"/>
      <c r="G17" s="477"/>
      <c r="H17" s="2118"/>
      <c r="I17" s="2118"/>
      <c r="J17" s="2118"/>
    </row>
    <row r="18" spans="1:10">
      <c r="A18" s="94"/>
      <c r="B18" s="2219"/>
      <c r="C18" s="2219"/>
      <c r="D18" s="2219"/>
      <c r="E18" s="2118"/>
      <c r="F18" s="477"/>
      <c r="G18" s="477"/>
      <c r="H18" s="2118"/>
      <c r="I18" s="2118"/>
      <c r="J18" s="2118"/>
    </row>
    <row r="19" spans="1:10">
      <c r="A19" s="94"/>
      <c r="B19" s="2219"/>
      <c r="C19" s="2219"/>
      <c r="D19" s="2219"/>
      <c r="E19" s="2118"/>
      <c r="F19" s="477"/>
      <c r="G19" s="477"/>
      <c r="H19" s="2118"/>
      <c r="I19" s="2118"/>
      <c r="J19" s="2118"/>
    </row>
    <row r="20" spans="1:10">
      <c r="A20" s="94"/>
      <c r="B20" s="2219"/>
      <c r="C20" s="2219"/>
      <c r="D20" s="2219"/>
      <c r="E20" s="2118"/>
      <c r="F20" s="477"/>
      <c r="G20" s="477"/>
      <c r="H20" s="2118"/>
      <c r="I20" s="2118"/>
      <c r="J20" s="2118"/>
    </row>
    <row r="21" spans="1:10">
      <c r="A21" s="94"/>
      <c r="B21" s="2219"/>
      <c r="C21" s="2219"/>
      <c r="D21" s="2219"/>
      <c r="E21" s="2118"/>
      <c r="F21" s="477"/>
      <c r="G21" s="477"/>
      <c r="H21" s="2118"/>
      <c r="I21" s="2118"/>
      <c r="J21" s="2118"/>
    </row>
    <row r="22" spans="1:10">
      <c r="A22" s="94"/>
      <c r="B22" s="2219"/>
      <c r="C22" s="2219"/>
      <c r="D22" s="2219"/>
      <c r="E22" s="2118"/>
      <c r="F22" s="477"/>
      <c r="G22" s="477"/>
      <c r="H22" s="2118"/>
      <c r="I22" s="2118"/>
      <c r="J22" s="2118"/>
    </row>
    <row r="23" spans="1:10">
      <c r="A23" s="94"/>
      <c r="B23" s="2219"/>
      <c r="C23" s="2219"/>
      <c r="D23" s="2220"/>
      <c r="E23" s="2118"/>
      <c r="F23" s="477"/>
      <c r="G23" s="477"/>
      <c r="H23" s="2118"/>
      <c r="I23" s="2118"/>
      <c r="J23" s="2118"/>
    </row>
    <row r="24" spans="1:10">
      <c r="A24" s="94"/>
      <c r="B24" s="2219"/>
      <c r="C24" s="2219"/>
      <c r="D24" s="2218" t="s">
        <v>2607</v>
      </c>
      <c r="E24" s="2118"/>
      <c r="F24" s="477"/>
      <c r="G24" s="477"/>
      <c r="H24" s="2118"/>
      <c r="I24" s="2118"/>
      <c r="J24" s="2118"/>
    </row>
    <row r="25" spans="1:10">
      <c r="A25" s="94"/>
      <c r="B25" s="2219"/>
      <c r="C25" s="2219"/>
      <c r="D25" s="2219"/>
      <c r="E25" s="2118"/>
      <c r="F25" s="477"/>
      <c r="G25" s="477"/>
      <c r="H25" s="2118"/>
      <c r="I25" s="2118"/>
      <c r="J25" s="2118"/>
    </row>
    <row r="26" spans="1:10">
      <c r="A26" s="94"/>
      <c r="B26" s="2219"/>
      <c r="C26" s="2219"/>
      <c r="D26" s="2219"/>
      <c r="E26" s="2118"/>
      <c r="F26" s="1748"/>
      <c r="G26" s="1748"/>
      <c r="H26" s="2118"/>
      <c r="I26" s="2118"/>
      <c r="J26" s="2118"/>
    </row>
    <row r="27" spans="1:10">
      <c r="A27" s="94"/>
      <c r="B27" s="2219"/>
      <c r="C27" s="2219"/>
      <c r="D27" s="2221"/>
      <c r="E27" s="2118"/>
      <c r="F27" s="477"/>
      <c r="G27" s="477"/>
      <c r="H27" s="2118"/>
      <c r="I27" s="2118"/>
      <c r="J27" s="2118"/>
    </row>
    <row r="28" spans="1:10">
      <c r="A28" s="94"/>
      <c r="B28" s="2219"/>
      <c r="C28" s="2219"/>
      <c r="D28" s="2221"/>
      <c r="E28" s="2118"/>
      <c r="F28" s="477"/>
      <c r="G28" s="477"/>
      <c r="H28" s="2118"/>
      <c r="I28" s="2118"/>
      <c r="J28" s="2118"/>
    </row>
    <row r="29" spans="1:10">
      <c r="A29" s="94"/>
      <c r="B29" s="2219"/>
      <c r="C29" s="2219"/>
      <c r="D29" s="2219"/>
      <c r="E29" s="2118"/>
      <c r="F29" s="477"/>
      <c r="G29" s="477"/>
      <c r="H29" s="2118"/>
      <c r="I29" s="2118"/>
      <c r="J29" s="2118"/>
    </row>
    <row r="30" spans="1:10">
      <c r="A30" s="94"/>
      <c r="B30" s="2219"/>
      <c r="C30" s="2219"/>
      <c r="D30" s="2219"/>
      <c r="E30" s="2118"/>
      <c r="F30" s="477"/>
      <c r="G30" s="477"/>
      <c r="H30" s="2118"/>
      <c r="I30" s="2118"/>
      <c r="J30" s="2118"/>
    </row>
    <row r="31" spans="1:10">
      <c r="A31" s="94"/>
      <c r="B31" s="2219"/>
      <c r="C31" s="2219"/>
      <c r="D31" s="2219"/>
      <c r="E31" s="2118"/>
      <c r="F31" s="477"/>
      <c r="G31" s="477"/>
      <c r="H31" s="2118"/>
      <c r="I31" s="2118"/>
      <c r="J31" s="2118"/>
    </row>
    <row r="32" spans="1:10">
      <c r="A32" s="94"/>
      <c r="B32" s="2219"/>
      <c r="C32" s="2219"/>
      <c r="D32" s="2219"/>
      <c r="E32" s="2118"/>
      <c r="F32" s="477"/>
      <c r="G32" s="477"/>
      <c r="H32" s="2118"/>
      <c r="I32" s="2118"/>
      <c r="J32" s="2118"/>
    </row>
    <row r="33" spans="1:10">
      <c r="A33" s="94"/>
      <c r="B33" s="2219"/>
      <c r="C33" s="2219"/>
      <c r="D33" s="2220"/>
      <c r="E33" s="2118"/>
      <c r="F33" s="477"/>
      <c r="G33" s="477"/>
      <c r="H33" s="2118"/>
      <c r="I33" s="2118"/>
      <c r="J33" s="2118"/>
    </row>
    <row r="34" spans="1:10">
      <c r="A34" s="94"/>
      <c r="B34" s="2219"/>
      <c r="C34" s="2219"/>
      <c r="D34" s="2218" t="s">
        <v>2608</v>
      </c>
      <c r="E34" s="2118"/>
      <c r="F34" s="477"/>
      <c r="G34" s="477"/>
      <c r="H34" s="2118"/>
      <c r="I34" s="2118"/>
      <c r="J34" s="2118"/>
    </row>
    <row r="35" spans="1:10">
      <c r="A35" s="94"/>
      <c r="B35" s="2219"/>
      <c r="C35" s="2219"/>
      <c r="D35" s="2219"/>
      <c r="E35" s="2118"/>
      <c r="F35" s="477"/>
      <c r="G35" s="477"/>
      <c r="H35" s="2118"/>
      <c r="I35" s="2118"/>
      <c r="J35" s="2118"/>
    </row>
    <row r="36" spans="1:10">
      <c r="A36" s="94"/>
      <c r="B36" s="2219"/>
      <c r="C36" s="2219"/>
      <c r="D36" s="2219"/>
      <c r="E36" s="2118"/>
      <c r="F36" s="477"/>
      <c r="G36" s="477"/>
      <c r="H36" s="2118"/>
      <c r="I36" s="2118"/>
      <c r="J36" s="2118"/>
    </row>
    <row r="37" spans="1:10">
      <c r="A37" s="94"/>
      <c r="B37" s="2219"/>
      <c r="C37" s="2219"/>
      <c r="D37" s="2219"/>
      <c r="E37" s="2118"/>
      <c r="F37" s="477"/>
      <c r="G37" s="477"/>
      <c r="H37" s="2118"/>
      <c r="I37" s="2118"/>
      <c r="J37" s="2118"/>
    </row>
    <row r="38" spans="1:10">
      <c r="A38" s="94"/>
      <c r="B38" s="2219"/>
      <c r="C38" s="2219"/>
      <c r="D38" s="2219"/>
      <c r="E38" s="2118"/>
      <c r="F38" s="477"/>
      <c r="G38" s="477"/>
      <c r="H38" s="2118"/>
      <c r="I38" s="2118"/>
      <c r="J38" s="2118"/>
    </row>
    <row r="39" spans="1:10">
      <c r="A39" s="94"/>
      <c r="B39" s="2219"/>
      <c r="C39" s="2219"/>
      <c r="D39" s="2219"/>
      <c r="E39" s="2118"/>
      <c r="F39" s="477"/>
      <c r="G39" s="477"/>
      <c r="H39" s="2118"/>
      <c r="I39" s="2118"/>
      <c r="J39" s="2118"/>
    </row>
    <row r="40" spans="1:10">
      <c r="A40" s="94"/>
      <c r="B40" s="2219"/>
      <c r="C40" s="2219"/>
      <c r="D40" s="2219"/>
      <c r="E40" s="2118"/>
      <c r="F40" s="477"/>
      <c r="G40" s="477"/>
      <c r="H40" s="2118"/>
      <c r="I40" s="2118"/>
      <c r="J40" s="2118"/>
    </row>
    <row r="41" spans="1:10">
      <c r="A41" s="94"/>
      <c r="B41" s="2219"/>
      <c r="C41" s="2219"/>
      <c r="D41" s="2219"/>
      <c r="E41" s="2118"/>
      <c r="F41" s="477"/>
      <c r="G41" s="477"/>
      <c r="H41" s="2118"/>
      <c r="I41" s="2118"/>
      <c r="J41" s="2118"/>
    </row>
    <row r="42" spans="1:10">
      <c r="A42" s="94"/>
      <c r="B42" s="2219"/>
      <c r="C42" s="2219"/>
      <c r="D42" s="2219"/>
      <c r="E42" s="2118"/>
      <c r="F42" s="477"/>
      <c r="G42" s="477"/>
      <c r="H42" s="2118"/>
      <c r="I42" s="2118"/>
      <c r="J42" s="2118"/>
    </row>
    <row r="43" spans="1:10" ht="13.5" customHeight="1">
      <c r="A43" s="94"/>
      <c r="B43" s="2219"/>
      <c r="C43" s="2219"/>
      <c r="D43" s="2219"/>
      <c r="E43" s="2118"/>
      <c r="F43" s="477"/>
      <c r="G43" s="477"/>
      <c r="H43" s="2118"/>
      <c r="I43" s="2118"/>
      <c r="J43" s="2118"/>
    </row>
    <row r="44" spans="1:10">
      <c r="A44" s="94"/>
      <c r="B44" s="2219"/>
      <c r="C44" s="2219"/>
      <c r="D44" s="2219"/>
      <c r="E44" s="2118"/>
      <c r="F44" s="1748"/>
      <c r="G44" s="1748"/>
      <c r="H44" s="2118"/>
      <c r="I44" s="2118"/>
      <c r="J44" s="2118"/>
    </row>
    <row r="45" spans="1:10">
      <c r="A45" s="94"/>
      <c r="B45" s="2219"/>
      <c r="C45" s="2219"/>
      <c r="D45" s="2222"/>
      <c r="E45" s="2118"/>
      <c r="F45" s="477"/>
      <c r="G45" s="477"/>
      <c r="H45" s="2118"/>
      <c r="I45" s="2118"/>
      <c r="J45" s="2118"/>
    </row>
    <row r="46" spans="1:10">
      <c r="A46" s="94"/>
      <c r="B46" s="2219"/>
      <c r="C46" s="2219"/>
      <c r="D46" s="2218" t="s">
        <v>2609</v>
      </c>
      <c r="E46" s="2118"/>
      <c r="F46" s="477"/>
      <c r="G46" s="477"/>
      <c r="H46" s="2118"/>
      <c r="I46" s="2118"/>
      <c r="J46" s="2118"/>
    </row>
    <row r="47" spans="1:10">
      <c r="A47" s="94"/>
      <c r="B47" s="2219"/>
      <c r="C47" s="2219"/>
      <c r="D47" s="2219"/>
      <c r="E47" s="2118"/>
      <c r="F47" s="477"/>
      <c r="G47" s="477"/>
      <c r="H47" s="2118"/>
      <c r="I47" s="2118"/>
      <c r="J47" s="2118"/>
    </row>
    <row r="48" spans="1:10">
      <c r="A48" s="94"/>
      <c r="B48" s="2219"/>
      <c r="C48" s="2219"/>
      <c r="D48" s="2219"/>
      <c r="E48" s="2118"/>
      <c r="F48" s="477"/>
      <c r="G48" s="477"/>
      <c r="H48" s="2118"/>
      <c r="I48" s="2118"/>
      <c r="J48" s="2118"/>
    </row>
    <row r="49" spans="1:11">
      <c r="A49" s="94"/>
      <c r="B49" s="2219"/>
      <c r="C49" s="2219"/>
      <c r="D49" s="2219"/>
      <c r="E49" s="2118"/>
      <c r="F49" s="477"/>
      <c r="G49" s="477"/>
      <c r="H49" s="2118"/>
      <c r="I49" s="2118"/>
      <c r="J49" s="2118"/>
    </row>
    <row r="50" spans="1:11">
      <c r="A50" s="94"/>
      <c r="B50" s="2219"/>
      <c r="C50" s="2219"/>
      <c r="D50" s="2219"/>
      <c r="E50" s="2118"/>
      <c r="F50" s="477"/>
      <c r="G50" s="477"/>
      <c r="H50" s="2118"/>
      <c r="I50" s="2118"/>
      <c r="J50" s="2118"/>
    </row>
    <row r="51" spans="1:11">
      <c r="A51" s="94"/>
      <c r="B51" s="2219"/>
      <c r="C51" s="2219"/>
      <c r="D51" s="2219"/>
      <c r="E51" s="2118"/>
      <c r="F51" s="477"/>
      <c r="G51" s="477"/>
      <c r="H51" s="2118"/>
      <c r="I51" s="2118"/>
      <c r="J51" s="2118"/>
    </row>
    <row r="52" spans="1:11">
      <c r="A52" s="94"/>
      <c r="B52" s="2219"/>
      <c r="C52" s="2219"/>
      <c r="D52" s="2219"/>
      <c r="E52" s="2118"/>
      <c r="F52" s="477"/>
      <c r="G52" s="477"/>
      <c r="H52" s="2118"/>
      <c r="I52" s="2118"/>
      <c r="J52" s="2118"/>
    </row>
    <row r="53" spans="1:11">
      <c r="A53" s="94"/>
      <c r="B53" s="2219"/>
      <c r="C53" s="2219"/>
      <c r="D53" s="2219"/>
      <c r="E53" s="2118"/>
      <c r="F53" s="477"/>
      <c r="G53" s="477"/>
      <c r="H53" s="2118"/>
      <c r="I53" s="2118"/>
      <c r="J53" s="2118"/>
    </row>
    <row r="54" spans="1:11">
      <c r="A54" s="94"/>
      <c r="B54" s="2219"/>
      <c r="C54" s="2219"/>
      <c r="D54" s="2219"/>
      <c r="E54" s="2118"/>
      <c r="F54" s="477"/>
      <c r="G54" s="477"/>
      <c r="H54" s="2118"/>
      <c r="I54" s="2118"/>
      <c r="J54" s="2118"/>
    </row>
    <row r="55" spans="1:11">
      <c r="A55" s="94"/>
      <c r="B55" s="2219"/>
      <c r="C55" s="2219"/>
      <c r="D55" s="2220"/>
      <c r="E55" s="2118"/>
      <c r="F55" s="477"/>
      <c r="G55" s="477"/>
      <c r="H55" s="2118"/>
      <c r="I55" s="2118"/>
      <c r="J55" s="2118"/>
    </row>
    <row r="56" spans="1:11">
      <c r="A56" s="94"/>
      <c r="B56" s="2219"/>
      <c r="C56" s="2220"/>
      <c r="D56" s="1227" t="s">
        <v>7</v>
      </c>
      <c r="E56" s="2118"/>
      <c r="F56" s="477"/>
      <c r="G56" s="477"/>
      <c r="H56" s="1753">
        <f>SUM(H12:H55)</f>
        <v>0</v>
      </c>
      <c r="I56" s="1753">
        <f t="shared" ref="I56:J56" si="0">SUM(I12:I55)</f>
        <v>0</v>
      </c>
      <c r="J56" s="1753">
        <f t="shared" si="0"/>
        <v>0</v>
      </c>
    </row>
    <row r="57" spans="1:11">
      <c r="A57" s="94"/>
      <c r="B57" s="2219"/>
      <c r="C57" s="1227" t="s">
        <v>2610</v>
      </c>
      <c r="D57" s="477"/>
      <c r="E57" s="477"/>
      <c r="F57" s="477"/>
      <c r="G57" s="477"/>
      <c r="H57" s="1753">
        <f>H58-H56-H10-H9</f>
        <v>0</v>
      </c>
      <c r="I57" s="1753">
        <f t="shared" ref="I57:J57" si="1">I58-I56-I10-I9</f>
        <v>0</v>
      </c>
      <c r="J57" s="1753">
        <f t="shared" si="1"/>
        <v>0</v>
      </c>
    </row>
    <row r="58" spans="1:11">
      <c r="A58" s="94"/>
      <c r="B58" s="2220"/>
      <c r="C58" s="464" t="str">
        <f>"Current Year Controllable Costs (in "&amp;'Universal data'!$C$21&amp;" prices)"</f>
        <v>Current Year Controllable Costs (in 2012/13 prices)</v>
      </c>
      <c r="D58" s="477"/>
      <c r="E58" s="477"/>
      <c r="F58" s="477"/>
      <c r="G58" s="477"/>
      <c r="H58" s="1753">
        <f>+'3.1_Opex_Summary'!H45</f>
        <v>0</v>
      </c>
      <c r="I58" s="1753">
        <f>+'3.1_Opex_Summary'!H38</f>
        <v>0</v>
      </c>
      <c r="J58" s="1753">
        <f>+'3.1_Opex_Summary'!H25</f>
        <v>0</v>
      </c>
      <c r="K58" s="1755" t="s">
        <v>2612</v>
      </c>
    </row>
    <row r="59" spans="1:11" ht="15" customHeight="1">
      <c r="A59" s="94"/>
    </row>
    <row r="60" spans="1:11" ht="15">
      <c r="A60" s="94"/>
      <c r="B60" s="2236" t="s">
        <v>1209</v>
      </c>
      <c r="C60" s="1746"/>
      <c r="D60" s="1746"/>
      <c r="E60" s="1747"/>
      <c r="F60" s="1747"/>
      <c r="G60" s="1747"/>
      <c r="H60" s="482"/>
      <c r="I60" s="484"/>
      <c r="J60" s="483"/>
    </row>
    <row r="61" spans="1:11" s="2235" customFormat="1" ht="38.25">
      <c r="A61" s="2230"/>
      <c r="B61" s="2231"/>
      <c r="C61" s="2231"/>
      <c r="D61" s="2231"/>
      <c r="E61" s="2232"/>
      <c r="F61" s="2232"/>
      <c r="G61" s="2232"/>
      <c r="H61" s="2233" t="s">
        <v>693</v>
      </c>
      <c r="I61" s="2234" t="s">
        <v>595</v>
      </c>
      <c r="J61" s="2228" t="s">
        <v>692</v>
      </c>
    </row>
    <row r="62" spans="1:11">
      <c r="A62" s="94"/>
      <c r="B62" s="2199" t="s">
        <v>7</v>
      </c>
      <c r="C62" s="464" t="str">
        <f>"Prior Year Controllable Costs (in "&amp;'Universal data'!$C$20&amp;" prices)"</f>
        <v>Prior Year Controllable Costs (in 2011/12 prices)</v>
      </c>
      <c r="D62" s="1749"/>
      <c r="E62" s="1750"/>
      <c r="F62" s="1750"/>
      <c r="G62" s="1750"/>
      <c r="H62" s="2118"/>
      <c r="I62" s="1756"/>
      <c r="J62" s="2118"/>
    </row>
    <row r="63" spans="1:11">
      <c r="A63" s="94"/>
      <c r="B63" s="2219"/>
      <c r="C63" s="1227" t="s">
        <v>2604</v>
      </c>
      <c r="D63" s="1749"/>
      <c r="E63" s="1750"/>
      <c r="F63" s="1750"/>
      <c r="G63" s="1750"/>
      <c r="H63" s="1754"/>
      <c r="I63" s="1756"/>
      <c r="J63" s="1754"/>
    </row>
    <row r="64" spans="1:11">
      <c r="A64" s="94"/>
      <c r="B64" s="2219"/>
      <c r="C64" s="464"/>
      <c r="D64" s="1749"/>
      <c r="E64" s="1750"/>
      <c r="F64" s="1750"/>
      <c r="G64" s="1750"/>
      <c r="H64" s="1750"/>
      <c r="I64" s="1750"/>
      <c r="J64" s="1750"/>
    </row>
    <row r="65" spans="1:12">
      <c r="A65" s="94"/>
      <c r="B65" s="2219"/>
      <c r="C65" s="2218" t="s">
        <v>2605</v>
      </c>
      <c r="D65" s="2218" t="s">
        <v>2606</v>
      </c>
      <c r="E65" s="2118"/>
      <c r="F65" s="477"/>
      <c r="G65" s="477"/>
      <c r="H65" s="2118"/>
      <c r="I65" s="1756"/>
      <c r="J65" s="2118"/>
      <c r="K65" s="1755"/>
      <c r="L65" s="1755"/>
    </row>
    <row r="66" spans="1:12">
      <c r="A66" s="94"/>
      <c r="B66" s="2219"/>
      <c r="C66" s="2219"/>
      <c r="D66" s="2219"/>
      <c r="E66" s="2118"/>
      <c r="F66" s="477"/>
      <c r="G66" s="477"/>
      <c r="H66" s="2118"/>
      <c r="I66" s="1756"/>
      <c r="J66" s="2118"/>
    </row>
    <row r="67" spans="1:12">
      <c r="A67" s="94"/>
      <c r="B67" s="2219"/>
      <c r="C67" s="2219"/>
      <c r="D67" s="2219"/>
      <c r="E67" s="2118"/>
      <c r="F67" s="477"/>
      <c r="G67" s="477"/>
      <c r="H67" s="2118"/>
      <c r="I67" s="1756"/>
      <c r="J67" s="2118"/>
    </row>
    <row r="68" spans="1:12">
      <c r="A68" s="94"/>
      <c r="B68" s="2219"/>
      <c r="C68" s="2219"/>
      <c r="D68" s="2219"/>
      <c r="E68" s="2118"/>
      <c r="F68" s="477"/>
      <c r="G68" s="477"/>
      <c r="H68" s="2118"/>
      <c r="I68" s="1756"/>
      <c r="J68" s="2118"/>
    </row>
    <row r="69" spans="1:12">
      <c r="A69" s="94"/>
      <c r="B69" s="2219"/>
      <c r="C69" s="2219"/>
      <c r="D69" s="2219"/>
      <c r="E69" s="2118"/>
      <c r="F69" s="477"/>
      <c r="G69" s="477"/>
      <c r="H69" s="2118"/>
      <c r="I69" s="1756"/>
      <c r="J69" s="2118"/>
    </row>
    <row r="70" spans="1:12">
      <c r="A70" s="94"/>
      <c r="B70" s="2219"/>
      <c r="C70" s="2219"/>
      <c r="D70" s="2219"/>
      <c r="E70" s="2118"/>
      <c r="F70" s="477"/>
      <c r="G70" s="477"/>
      <c r="H70" s="2118"/>
      <c r="I70" s="1756"/>
      <c r="J70" s="2118"/>
    </row>
    <row r="71" spans="1:12">
      <c r="A71" s="94"/>
      <c r="B71" s="2219"/>
      <c r="C71" s="2219"/>
      <c r="D71" s="2219"/>
      <c r="E71" s="2118"/>
      <c r="F71" s="477"/>
      <c r="G71" s="477"/>
      <c r="H71" s="2118"/>
      <c r="I71" s="1756"/>
      <c r="J71" s="2118"/>
    </row>
    <row r="72" spans="1:12">
      <c r="A72" s="94"/>
      <c r="B72" s="2219"/>
      <c r="C72" s="2219"/>
      <c r="D72" s="2219"/>
      <c r="E72" s="2118"/>
      <c r="F72" s="477"/>
      <c r="G72" s="477"/>
      <c r="H72" s="2118"/>
      <c r="I72" s="1756"/>
      <c r="J72" s="2118"/>
    </row>
    <row r="73" spans="1:12">
      <c r="A73" s="94"/>
      <c r="B73" s="2219"/>
      <c r="C73" s="2219"/>
      <c r="D73" s="2219"/>
      <c r="E73" s="2118"/>
      <c r="F73" s="477"/>
      <c r="G73" s="477"/>
      <c r="H73" s="2118"/>
      <c r="I73" s="1756"/>
      <c r="J73" s="2118"/>
    </row>
    <row r="74" spans="1:12">
      <c r="A74" s="94"/>
      <c r="B74" s="2219"/>
      <c r="C74" s="2219"/>
      <c r="D74" s="2219"/>
      <c r="E74" s="2118"/>
      <c r="F74" s="477"/>
      <c r="G74" s="477"/>
      <c r="H74" s="2118"/>
      <c r="I74" s="1756"/>
      <c r="J74" s="2118"/>
    </row>
    <row r="75" spans="1:12">
      <c r="A75" s="94"/>
      <c r="B75" s="2219"/>
      <c r="C75" s="2219"/>
      <c r="D75" s="2219"/>
      <c r="E75" s="2118"/>
      <c r="F75" s="477"/>
      <c r="G75" s="477"/>
      <c r="H75" s="2118"/>
      <c r="I75" s="1756"/>
      <c r="J75" s="2118"/>
    </row>
    <row r="76" spans="1:12">
      <c r="A76" s="94"/>
      <c r="B76" s="2219"/>
      <c r="C76" s="2219"/>
      <c r="D76" s="2220"/>
      <c r="E76" s="2118"/>
      <c r="F76" s="477"/>
      <c r="G76" s="477"/>
      <c r="H76" s="2118"/>
      <c r="I76" s="1756"/>
      <c r="J76" s="2118"/>
    </row>
    <row r="77" spans="1:12">
      <c r="A77" s="94"/>
      <c r="B77" s="2219"/>
      <c r="C77" s="2219"/>
      <c r="D77" s="2218" t="s">
        <v>2607</v>
      </c>
      <c r="E77" s="2118"/>
      <c r="F77" s="477"/>
      <c r="G77" s="477"/>
      <c r="H77" s="2118"/>
      <c r="I77" s="1756"/>
      <c r="J77" s="2118"/>
    </row>
    <row r="78" spans="1:12">
      <c r="A78" s="94"/>
      <c r="B78" s="2219"/>
      <c r="C78" s="2219"/>
      <c r="D78" s="2219"/>
      <c r="E78" s="2118"/>
      <c r="F78" s="477"/>
      <c r="G78" s="477"/>
      <c r="H78" s="2118"/>
      <c r="I78" s="1756"/>
      <c r="J78" s="2118"/>
    </row>
    <row r="79" spans="1:12">
      <c r="A79" s="94"/>
      <c r="B79" s="2219"/>
      <c r="C79" s="2219"/>
      <c r="D79" s="2219"/>
      <c r="E79" s="2118"/>
      <c r="F79" s="477"/>
      <c r="G79" s="477"/>
      <c r="H79" s="2118"/>
      <c r="I79" s="1756"/>
      <c r="J79" s="2118"/>
    </row>
    <row r="80" spans="1:12">
      <c r="A80" s="94"/>
      <c r="B80" s="2219"/>
      <c r="C80" s="2219"/>
      <c r="D80" s="2221"/>
      <c r="E80" s="2118"/>
      <c r="F80" s="477"/>
      <c r="G80" s="477"/>
      <c r="H80" s="2118"/>
      <c r="I80" s="1756"/>
      <c r="J80" s="2118"/>
    </row>
    <row r="81" spans="1:10">
      <c r="A81" s="94"/>
      <c r="B81" s="2219"/>
      <c r="C81" s="2219"/>
      <c r="D81" s="2221"/>
      <c r="E81" s="2118"/>
      <c r="F81" s="1748"/>
      <c r="G81" s="1748"/>
      <c r="H81" s="2118"/>
      <c r="I81" s="1756"/>
      <c r="J81" s="2118"/>
    </row>
    <row r="82" spans="1:10">
      <c r="A82" s="94"/>
      <c r="B82" s="2219"/>
      <c r="C82" s="2219"/>
      <c r="D82" s="2219"/>
      <c r="E82" s="2118"/>
      <c r="F82" s="477"/>
      <c r="G82" s="477"/>
      <c r="H82" s="2118"/>
      <c r="I82" s="1756"/>
      <c r="J82" s="2118"/>
    </row>
    <row r="83" spans="1:10">
      <c r="A83" s="94"/>
      <c r="B83" s="2219"/>
      <c r="C83" s="2219"/>
      <c r="D83" s="2219"/>
      <c r="E83" s="2118"/>
      <c r="F83" s="477"/>
      <c r="G83" s="477"/>
      <c r="H83" s="2118"/>
      <c r="I83" s="1756"/>
      <c r="J83" s="2118"/>
    </row>
    <row r="84" spans="1:10">
      <c r="A84" s="94"/>
      <c r="B84" s="2219"/>
      <c r="C84" s="2219"/>
      <c r="D84" s="2219"/>
      <c r="E84" s="2118"/>
      <c r="F84" s="477"/>
      <c r="G84" s="477"/>
      <c r="H84" s="2118"/>
      <c r="I84" s="1756"/>
      <c r="J84" s="2118"/>
    </row>
    <row r="85" spans="1:10">
      <c r="A85" s="94"/>
      <c r="B85" s="2219"/>
      <c r="C85" s="2219"/>
      <c r="D85" s="2219"/>
      <c r="E85" s="2118"/>
      <c r="F85" s="477"/>
      <c r="G85" s="477"/>
      <c r="H85" s="2118"/>
      <c r="I85" s="1756"/>
      <c r="J85" s="2118"/>
    </row>
    <row r="86" spans="1:10">
      <c r="A86" s="94"/>
      <c r="B86" s="2219"/>
      <c r="C86" s="2219"/>
      <c r="D86" s="2220"/>
      <c r="E86" s="2118"/>
      <c r="F86" s="477"/>
      <c r="G86" s="477"/>
      <c r="H86" s="2118"/>
      <c r="I86" s="1756"/>
      <c r="J86" s="2118"/>
    </row>
    <row r="87" spans="1:10">
      <c r="A87" s="94"/>
      <c r="B87" s="2219"/>
      <c r="C87" s="2219"/>
      <c r="D87" s="2218" t="s">
        <v>2608</v>
      </c>
      <c r="E87" s="2118"/>
      <c r="F87" s="477"/>
      <c r="G87" s="477"/>
      <c r="H87" s="2118"/>
      <c r="I87" s="1756"/>
      <c r="J87" s="2118"/>
    </row>
    <row r="88" spans="1:10">
      <c r="A88" s="94"/>
      <c r="B88" s="2219"/>
      <c r="C88" s="2219"/>
      <c r="D88" s="2219"/>
      <c r="E88" s="2118"/>
      <c r="F88" s="477"/>
      <c r="G88" s="477"/>
      <c r="H88" s="2118"/>
      <c r="I88" s="1756"/>
      <c r="J88" s="2118"/>
    </row>
    <row r="89" spans="1:10">
      <c r="A89" s="94"/>
      <c r="B89" s="2219"/>
      <c r="C89" s="2219"/>
      <c r="D89" s="2219"/>
      <c r="E89" s="2118"/>
      <c r="F89" s="477"/>
      <c r="G89" s="477"/>
      <c r="H89" s="2118"/>
      <c r="I89" s="1756"/>
      <c r="J89" s="2118"/>
    </row>
    <row r="90" spans="1:10">
      <c r="A90" s="94"/>
      <c r="B90" s="2219"/>
      <c r="C90" s="2219"/>
      <c r="D90" s="2219"/>
      <c r="E90" s="2118"/>
      <c r="F90" s="477"/>
      <c r="G90" s="477"/>
      <c r="H90" s="2118"/>
      <c r="I90" s="1756"/>
      <c r="J90" s="2118"/>
    </row>
    <row r="91" spans="1:10">
      <c r="A91" s="94"/>
      <c r="B91" s="2219"/>
      <c r="C91" s="2219"/>
      <c r="D91" s="2219"/>
      <c r="E91" s="2118"/>
      <c r="F91" s="477"/>
      <c r="G91" s="477"/>
      <c r="H91" s="2118"/>
      <c r="I91" s="1756"/>
      <c r="J91" s="2118"/>
    </row>
    <row r="92" spans="1:10">
      <c r="A92" s="94"/>
      <c r="B92" s="2219"/>
      <c r="C92" s="2219"/>
      <c r="D92" s="2219"/>
      <c r="E92" s="2118"/>
      <c r="F92" s="477"/>
      <c r="G92" s="477"/>
      <c r="H92" s="2118"/>
      <c r="I92" s="1756"/>
      <c r="J92" s="2118"/>
    </row>
    <row r="93" spans="1:10">
      <c r="A93" s="94"/>
      <c r="B93" s="2219"/>
      <c r="C93" s="2219"/>
      <c r="D93" s="2219"/>
      <c r="E93" s="2118"/>
      <c r="F93" s="477"/>
      <c r="G93" s="477"/>
      <c r="H93" s="2118"/>
      <c r="I93" s="1756"/>
      <c r="J93" s="2118"/>
    </row>
    <row r="94" spans="1:10">
      <c r="A94" s="94"/>
      <c r="B94" s="2219"/>
      <c r="C94" s="2219"/>
      <c r="D94" s="2219"/>
      <c r="E94" s="2118"/>
      <c r="F94" s="477"/>
      <c r="G94" s="477"/>
      <c r="H94" s="2118"/>
      <c r="I94" s="1756"/>
      <c r="J94" s="2118"/>
    </row>
    <row r="95" spans="1:10">
      <c r="A95" s="94"/>
      <c r="B95" s="2219"/>
      <c r="C95" s="2219"/>
      <c r="D95" s="2219"/>
      <c r="E95" s="2118"/>
      <c r="F95" s="477"/>
      <c r="G95" s="477"/>
      <c r="H95" s="2118"/>
      <c r="I95" s="1756"/>
      <c r="J95" s="2118"/>
    </row>
    <row r="96" spans="1:10">
      <c r="A96" s="94"/>
      <c r="B96" s="2219"/>
      <c r="C96" s="2219"/>
      <c r="D96" s="2219"/>
      <c r="E96" s="2118"/>
      <c r="F96" s="477"/>
      <c r="G96" s="477"/>
      <c r="H96" s="2118"/>
      <c r="I96" s="1756"/>
      <c r="J96" s="2118"/>
    </row>
    <row r="97" spans="1:11">
      <c r="A97" s="94"/>
      <c r="B97" s="2219"/>
      <c r="C97" s="2219"/>
      <c r="D97" s="2219"/>
      <c r="E97" s="2118"/>
      <c r="F97" s="477"/>
      <c r="G97" s="477"/>
      <c r="H97" s="2118"/>
      <c r="I97" s="1756"/>
      <c r="J97" s="2118"/>
    </row>
    <row r="98" spans="1:11">
      <c r="A98" s="94"/>
      <c r="B98" s="2219"/>
      <c r="C98" s="2219"/>
      <c r="D98" s="2222"/>
      <c r="E98" s="2118"/>
      <c r="F98" s="477"/>
      <c r="G98" s="477"/>
      <c r="H98" s="2118"/>
      <c r="I98" s="1756"/>
      <c r="J98" s="2118"/>
    </row>
    <row r="99" spans="1:11">
      <c r="A99" s="94"/>
      <c r="B99" s="2219"/>
      <c r="C99" s="2219"/>
      <c r="D99" s="2218" t="s">
        <v>2609</v>
      </c>
      <c r="E99" s="2118"/>
      <c r="F99" s="1748"/>
      <c r="G99" s="1748"/>
      <c r="H99" s="2118"/>
      <c r="I99" s="1756"/>
      <c r="J99" s="2118"/>
    </row>
    <row r="100" spans="1:11">
      <c r="A100" s="94"/>
      <c r="B100" s="2219"/>
      <c r="C100" s="2219"/>
      <c r="D100" s="2219"/>
      <c r="E100" s="2118"/>
      <c r="F100" s="477"/>
      <c r="G100" s="477"/>
      <c r="H100" s="2118"/>
      <c r="I100" s="1756"/>
      <c r="J100" s="2118"/>
    </row>
    <row r="101" spans="1:11">
      <c r="A101" s="94"/>
      <c r="B101" s="2219"/>
      <c r="C101" s="2219"/>
      <c r="D101" s="2219"/>
      <c r="E101" s="2118"/>
      <c r="F101" s="477"/>
      <c r="G101" s="477"/>
      <c r="H101" s="2118"/>
      <c r="I101" s="1756"/>
      <c r="J101" s="2118"/>
    </row>
    <row r="102" spans="1:11">
      <c r="A102" s="94"/>
      <c r="B102" s="2219"/>
      <c r="C102" s="2219"/>
      <c r="D102" s="2219"/>
      <c r="E102" s="2118"/>
      <c r="F102" s="477"/>
      <c r="G102" s="477"/>
      <c r="H102" s="2118"/>
      <c r="I102" s="1756"/>
      <c r="J102" s="2118"/>
    </row>
    <row r="103" spans="1:11">
      <c r="A103" s="94"/>
      <c r="B103" s="2219"/>
      <c r="C103" s="2219"/>
      <c r="D103" s="2219"/>
      <c r="E103" s="2118"/>
      <c r="F103" s="477"/>
      <c r="G103" s="477"/>
      <c r="H103" s="2118"/>
      <c r="I103" s="1756"/>
      <c r="J103" s="2118"/>
    </row>
    <row r="104" spans="1:11">
      <c r="A104" s="94"/>
      <c r="B104" s="2219"/>
      <c r="C104" s="2219"/>
      <c r="D104" s="2219"/>
      <c r="E104" s="2118"/>
      <c r="F104" s="477"/>
      <c r="G104" s="477"/>
      <c r="H104" s="2118"/>
      <c r="I104" s="1756"/>
      <c r="J104" s="2118"/>
    </row>
    <row r="105" spans="1:11">
      <c r="A105" s="94"/>
      <c r="B105" s="2219"/>
      <c r="C105" s="2219"/>
      <c r="D105" s="2219"/>
      <c r="E105" s="2118"/>
      <c r="F105" s="477"/>
      <c r="G105" s="477"/>
      <c r="H105" s="2118"/>
      <c r="I105" s="1756"/>
      <c r="J105" s="2118"/>
    </row>
    <row r="106" spans="1:11">
      <c r="A106" s="94"/>
      <c r="B106" s="2219"/>
      <c r="C106" s="2219"/>
      <c r="D106" s="2219"/>
      <c r="E106" s="2118"/>
      <c r="F106" s="477"/>
      <c r="G106" s="477"/>
      <c r="H106" s="2118"/>
      <c r="I106" s="1756"/>
      <c r="J106" s="2118"/>
    </row>
    <row r="107" spans="1:11">
      <c r="A107" s="94"/>
      <c r="B107" s="2219"/>
      <c r="C107" s="2219"/>
      <c r="D107" s="2219"/>
      <c r="E107" s="2118"/>
      <c r="F107" s="477"/>
      <c r="G107" s="477"/>
      <c r="H107" s="2118"/>
      <c r="I107" s="1756"/>
      <c r="J107" s="2118"/>
    </row>
    <row r="108" spans="1:11">
      <c r="A108" s="94"/>
      <c r="B108" s="2219"/>
      <c r="C108" s="2219"/>
      <c r="D108" s="2220"/>
      <c r="E108" s="2118"/>
      <c r="F108" s="477"/>
      <c r="G108" s="477"/>
      <c r="H108" s="2118"/>
      <c r="I108" s="1756"/>
      <c r="J108" s="2118"/>
    </row>
    <row r="109" spans="1:11">
      <c r="A109" s="94"/>
      <c r="B109" s="2219"/>
      <c r="C109" s="2220"/>
      <c r="D109" s="1227" t="s">
        <v>7</v>
      </c>
      <c r="E109" s="2118"/>
      <c r="F109" s="477"/>
      <c r="G109" s="477"/>
      <c r="H109" s="1753">
        <f>SUM(H64:H108)</f>
        <v>0</v>
      </c>
      <c r="I109" s="1756"/>
      <c r="J109" s="1753">
        <f>SUM(J64:J108)</f>
        <v>0</v>
      </c>
    </row>
    <row r="110" spans="1:11">
      <c r="A110" s="94"/>
      <c r="B110" s="2219"/>
      <c r="C110" s="1227" t="s">
        <v>2610</v>
      </c>
      <c r="D110" s="2118"/>
      <c r="E110" s="477"/>
      <c r="F110" s="477"/>
      <c r="G110" s="477"/>
      <c r="H110" s="1753">
        <f>H111-H109-H63-H62</f>
        <v>0</v>
      </c>
      <c r="I110" s="1753">
        <f t="shared" ref="I110" si="2">I111-I109-I63-I62</f>
        <v>0</v>
      </c>
      <c r="J110" s="1753">
        <f t="shared" ref="J110" si="3">J111-J109-J63-J62</f>
        <v>0</v>
      </c>
    </row>
    <row r="111" spans="1:11">
      <c r="A111" s="94"/>
      <c r="B111" s="2220"/>
      <c r="C111" s="464" t="str">
        <f>"Current Year Controllable Costs (in "&amp;'Universal data'!$C$21&amp;" prices)"</f>
        <v>Current Year Controllable Costs (in 2012/13 prices)</v>
      </c>
      <c r="D111" s="2118"/>
      <c r="E111" s="477"/>
      <c r="F111" s="477"/>
      <c r="G111" s="477"/>
      <c r="H111" s="1753">
        <f>+'3.1_Opex_Summary'!H83</f>
        <v>0</v>
      </c>
      <c r="I111" s="1756"/>
      <c r="J111" s="1753">
        <f>+'3.1_Opex_Summary'!H75</f>
        <v>0</v>
      </c>
      <c r="K111" s="1755" t="s">
        <v>2612</v>
      </c>
    </row>
    <row r="112" spans="1:11">
      <c r="A112" s="94"/>
    </row>
    <row r="113" spans="1:10" ht="15">
      <c r="A113" s="94"/>
      <c r="B113" s="2236" t="s">
        <v>694</v>
      </c>
      <c r="C113" s="1746"/>
      <c r="D113" s="1746"/>
      <c r="E113" s="1747"/>
      <c r="F113" s="1747"/>
      <c r="G113" s="1747"/>
      <c r="H113" s="1747"/>
      <c r="I113" s="1747"/>
      <c r="J113" s="2237" t="s">
        <v>2702</v>
      </c>
    </row>
    <row r="114" spans="1:10">
      <c r="A114" s="94"/>
      <c r="B114" s="2199" t="s">
        <v>7</v>
      </c>
      <c r="C114" s="464" t="str">
        <f>"Prior Year Controllable Costs (in "&amp;'Universal data'!$C$20&amp;" prices)"</f>
        <v>Prior Year Controllable Costs (in 2011/12 prices)</v>
      </c>
      <c r="D114" s="1749"/>
      <c r="E114" s="1750"/>
      <c r="F114" s="1750"/>
      <c r="G114" s="1750"/>
      <c r="H114" s="1756"/>
      <c r="I114" s="1756"/>
      <c r="J114" s="2118"/>
    </row>
    <row r="115" spans="1:10">
      <c r="A115" s="94"/>
      <c r="B115" s="2219"/>
      <c r="C115" s="1227" t="s">
        <v>2604</v>
      </c>
      <c r="D115" s="1749"/>
      <c r="E115" s="1750"/>
      <c r="F115" s="1750"/>
      <c r="G115" s="1750"/>
      <c r="H115" s="1756"/>
      <c r="I115" s="1756"/>
      <c r="J115" s="1754"/>
    </row>
    <row r="116" spans="1:10">
      <c r="A116" s="94"/>
      <c r="B116" s="2219"/>
      <c r="C116" s="464"/>
      <c r="D116" s="1749"/>
      <c r="E116" s="1750"/>
      <c r="F116" s="1750"/>
      <c r="G116" s="1750"/>
      <c r="H116" s="1756"/>
      <c r="I116" s="1756"/>
      <c r="J116" s="1750"/>
    </row>
    <row r="117" spans="1:10">
      <c r="A117" s="94"/>
      <c r="B117" s="2219"/>
      <c r="C117" s="2218" t="s">
        <v>2605</v>
      </c>
      <c r="D117" s="2218" t="s">
        <v>2606</v>
      </c>
      <c r="E117" s="2118"/>
      <c r="F117" s="477"/>
      <c r="G117" s="477"/>
      <c r="H117" s="1756"/>
      <c r="I117" s="1756"/>
      <c r="J117" s="2118"/>
    </row>
    <row r="118" spans="1:10">
      <c r="B118" s="2219"/>
      <c r="C118" s="2219"/>
      <c r="D118" s="2219"/>
      <c r="E118" s="2118"/>
      <c r="F118" s="477"/>
      <c r="G118" s="477"/>
      <c r="H118" s="1756"/>
      <c r="I118" s="1756"/>
      <c r="J118" s="2118"/>
    </row>
    <row r="119" spans="1:10">
      <c r="B119" s="2219"/>
      <c r="C119" s="2219"/>
      <c r="D119" s="2219"/>
      <c r="E119" s="2118"/>
      <c r="F119" s="477"/>
      <c r="G119" s="477"/>
      <c r="H119" s="1756"/>
      <c r="I119" s="1756"/>
      <c r="J119" s="2118"/>
    </row>
    <row r="120" spans="1:10">
      <c r="B120" s="2219"/>
      <c r="C120" s="2219"/>
      <c r="D120" s="2219"/>
      <c r="E120" s="2118"/>
      <c r="F120" s="477"/>
      <c r="G120" s="477"/>
      <c r="H120" s="1756"/>
      <c r="I120" s="1756"/>
      <c r="J120" s="2118"/>
    </row>
    <row r="121" spans="1:10">
      <c r="B121" s="2219"/>
      <c r="C121" s="2219"/>
      <c r="D121" s="2219"/>
      <c r="E121" s="2118"/>
      <c r="F121" s="477"/>
      <c r="G121" s="477"/>
      <c r="H121" s="1756"/>
      <c r="I121" s="1756"/>
      <c r="J121" s="2118"/>
    </row>
    <row r="122" spans="1:10">
      <c r="B122" s="2219"/>
      <c r="C122" s="2219"/>
      <c r="D122" s="2219"/>
      <c r="E122" s="2118"/>
      <c r="F122" s="477"/>
      <c r="G122" s="477"/>
      <c r="H122" s="1756"/>
      <c r="I122" s="1756"/>
      <c r="J122" s="2118"/>
    </row>
    <row r="123" spans="1:10">
      <c r="B123" s="2219"/>
      <c r="C123" s="2219"/>
      <c r="D123" s="2219"/>
      <c r="E123" s="2118"/>
      <c r="F123" s="477"/>
      <c r="G123" s="477"/>
      <c r="H123" s="1756"/>
      <c r="I123" s="1756"/>
      <c r="J123" s="2118"/>
    </row>
    <row r="124" spans="1:10">
      <c r="B124" s="2219"/>
      <c r="C124" s="2219"/>
      <c r="D124" s="2219"/>
      <c r="E124" s="2118"/>
      <c r="F124" s="477"/>
      <c r="G124" s="477"/>
      <c r="H124" s="1756"/>
      <c r="I124" s="1756"/>
      <c r="J124" s="2118"/>
    </row>
    <row r="125" spans="1:10">
      <c r="B125" s="2219"/>
      <c r="C125" s="2219"/>
      <c r="D125" s="2219"/>
      <c r="E125" s="2118"/>
      <c r="F125" s="477"/>
      <c r="G125" s="477"/>
      <c r="H125" s="1756"/>
      <c r="I125" s="1756"/>
      <c r="J125" s="2118"/>
    </row>
    <row r="126" spans="1:10">
      <c r="B126" s="2219"/>
      <c r="C126" s="2219"/>
      <c r="D126" s="2219"/>
      <c r="E126" s="2118"/>
      <c r="F126" s="477"/>
      <c r="G126" s="477"/>
      <c r="H126" s="1756"/>
      <c r="I126" s="1756"/>
      <c r="J126" s="2118"/>
    </row>
    <row r="127" spans="1:10">
      <c r="B127" s="2219"/>
      <c r="C127" s="2219"/>
      <c r="D127" s="2219"/>
      <c r="E127" s="2118"/>
      <c r="F127" s="477"/>
      <c r="G127" s="477"/>
      <c r="H127" s="1756"/>
      <c r="I127" s="1756"/>
      <c r="J127" s="2118"/>
    </row>
    <row r="128" spans="1:10">
      <c r="B128" s="2219"/>
      <c r="C128" s="2219"/>
      <c r="D128" s="2220"/>
      <c r="E128" s="2118"/>
      <c r="F128" s="477"/>
      <c r="G128" s="477"/>
      <c r="H128" s="1756"/>
      <c r="I128" s="1756"/>
      <c r="J128" s="2118"/>
    </row>
    <row r="129" spans="2:10">
      <c r="B129" s="2219"/>
      <c r="C129" s="2219"/>
      <c r="D129" s="2218" t="s">
        <v>2607</v>
      </c>
      <c r="E129" s="2118"/>
      <c r="F129" s="477"/>
      <c r="G129" s="477"/>
      <c r="H129" s="1756"/>
      <c r="I129" s="1756"/>
      <c r="J129" s="2118"/>
    </row>
    <row r="130" spans="2:10">
      <c r="B130" s="2219"/>
      <c r="C130" s="2219"/>
      <c r="D130" s="2219"/>
      <c r="E130" s="2118"/>
      <c r="F130" s="477"/>
      <c r="G130" s="477"/>
      <c r="H130" s="1756"/>
      <c r="I130" s="1756"/>
      <c r="J130" s="2118"/>
    </row>
    <row r="131" spans="2:10">
      <c r="B131" s="2219"/>
      <c r="C131" s="2219"/>
      <c r="D131" s="2219"/>
      <c r="E131" s="2118"/>
      <c r="F131" s="477"/>
      <c r="G131" s="477"/>
      <c r="H131" s="1756"/>
      <c r="I131" s="1756"/>
      <c r="J131" s="2118"/>
    </row>
    <row r="132" spans="2:10">
      <c r="B132" s="2219"/>
      <c r="C132" s="2219"/>
      <c r="D132" s="2221"/>
      <c r="E132" s="2118"/>
      <c r="F132" s="477"/>
      <c r="G132" s="477"/>
      <c r="H132" s="1756"/>
      <c r="I132" s="1756"/>
      <c r="J132" s="2118"/>
    </row>
    <row r="133" spans="2:10">
      <c r="B133" s="2219"/>
      <c r="C133" s="2219"/>
      <c r="D133" s="2221"/>
      <c r="E133" s="2118"/>
      <c r="F133" s="1748"/>
      <c r="G133" s="1748"/>
      <c r="H133" s="1756"/>
      <c r="I133" s="1756"/>
      <c r="J133" s="2118"/>
    </row>
    <row r="134" spans="2:10">
      <c r="B134" s="2219"/>
      <c r="C134" s="2219"/>
      <c r="D134" s="2219"/>
      <c r="E134" s="2118"/>
      <c r="F134" s="477"/>
      <c r="G134" s="477"/>
      <c r="H134" s="1756"/>
      <c r="I134" s="1756"/>
      <c r="J134" s="2118"/>
    </row>
    <row r="135" spans="2:10">
      <c r="B135" s="2219"/>
      <c r="C135" s="2219"/>
      <c r="D135" s="2219"/>
      <c r="E135" s="2118"/>
      <c r="F135" s="477"/>
      <c r="G135" s="477"/>
      <c r="H135" s="1756"/>
      <c r="I135" s="1756"/>
      <c r="J135" s="2118"/>
    </row>
    <row r="136" spans="2:10">
      <c r="B136" s="2219"/>
      <c r="C136" s="2219"/>
      <c r="D136" s="2219"/>
      <c r="E136" s="2118"/>
      <c r="F136" s="477"/>
      <c r="G136" s="477"/>
      <c r="H136" s="1756"/>
      <c r="I136" s="1756"/>
      <c r="J136" s="2118"/>
    </row>
    <row r="137" spans="2:10">
      <c r="B137" s="2219"/>
      <c r="C137" s="2219"/>
      <c r="D137" s="2219"/>
      <c r="E137" s="2118"/>
      <c r="F137" s="477"/>
      <c r="G137" s="477"/>
      <c r="H137" s="1756"/>
      <c r="I137" s="1756"/>
      <c r="J137" s="2118"/>
    </row>
    <row r="138" spans="2:10">
      <c r="B138" s="2219"/>
      <c r="C138" s="2219"/>
      <c r="D138" s="2220"/>
      <c r="E138" s="2118"/>
      <c r="F138" s="477"/>
      <c r="G138" s="477"/>
      <c r="H138" s="1756"/>
      <c r="I138" s="1756"/>
      <c r="J138" s="2118"/>
    </row>
    <row r="139" spans="2:10">
      <c r="B139" s="2219"/>
      <c r="C139" s="2219"/>
      <c r="D139" s="2218" t="s">
        <v>2608</v>
      </c>
      <c r="E139" s="2118"/>
      <c r="F139" s="477"/>
      <c r="G139" s="477"/>
      <c r="H139" s="1756"/>
      <c r="I139" s="1756"/>
      <c r="J139" s="2118"/>
    </row>
    <row r="140" spans="2:10">
      <c r="B140" s="2219"/>
      <c r="C140" s="2219"/>
      <c r="D140" s="2219"/>
      <c r="E140" s="2118"/>
      <c r="F140" s="477"/>
      <c r="G140" s="477"/>
      <c r="H140" s="1756"/>
      <c r="I140" s="1756"/>
      <c r="J140" s="2118"/>
    </row>
    <row r="141" spans="2:10">
      <c r="B141" s="2219"/>
      <c r="C141" s="2219"/>
      <c r="D141" s="2219"/>
      <c r="E141" s="2118"/>
      <c r="F141" s="477"/>
      <c r="G141" s="477"/>
      <c r="H141" s="1756"/>
      <c r="I141" s="1756"/>
      <c r="J141" s="2118"/>
    </row>
    <row r="142" spans="2:10">
      <c r="B142" s="2219"/>
      <c r="C142" s="2219"/>
      <c r="D142" s="2219"/>
      <c r="E142" s="2118"/>
      <c r="F142" s="477"/>
      <c r="G142" s="477"/>
      <c r="H142" s="1756"/>
      <c r="I142" s="1756"/>
      <c r="J142" s="2118"/>
    </row>
    <row r="143" spans="2:10">
      <c r="B143" s="2219"/>
      <c r="C143" s="2219"/>
      <c r="D143" s="2219"/>
      <c r="E143" s="2118"/>
      <c r="F143" s="477"/>
      <c r="G143" s="477"/>
      <c r="H143" s="1756"/>
      <c r="I143" s="1756"/>
      <c r="J143" s="2118"/>
    </row>
    <row r="144" spans="2:10">
      <c r="B144" s="2219"/>
      <c r="C144" s="2219"/>
      <c r="D144" s="2219"/>
      <c r="E144" s="2118"/>
      <c r="F144" s="477"/>
      <c r="G144" s="477"/>
      <c r="H144" s="1756"/>
      <c r="I144" s="1756"/>
      <c r="J144" s="2118"/>
    </row>
    <row r="145" spans="2:10">
      <c r="B145" s="2219"/>
      <c r="C145" s="2219"/>
      <c r="D145" s="2219"/>
      <c r="E145" s="2118"/>
      <c r="F145" s="477"/>
      <c r="G145" s="477"/>
      <c r="H145" s="1756"/>
      <c r="I145" s="1756"/>
      <c r="J145" s="2118"/>
    </row>
    <row r="146" spans="2:10">
      <c r="B146" s="2219"/>
      <c r="C146" s="2219"/>
      <c r="D146" s="2219"/>
      <c r="E146" s="2118"/>
      <c r="F146" s="477"/>
      <c r="G146" s="477"/>
      <c r="H146" s="1756"/>
      <c r="I146" s="1756"/>
      <c r="J146" s="2118"/>
    </row>
    <row r="147" spans="2:10">
      <c r="B147" s="2219"/>
      <c r="C147" s="2219"/>
      <c r="D147" s="2219"/>
      <c r="E147" s="2118"/>
      <c r="F147" s="477"/>
      <c r="G147" s="477"/>
      <c r="H147" s="1756"/>
      <c r="I147" s="1756"/>
      <c r="J147" s="2118"/>
    </row>
    <row r="148" spans="2:10">
      <c r="B148" s="2219"/>
      <c r="C148" s="2219"/>
      <c r="D148" s="2219"/>
      <c r="E148" s="2118"/>
      <c r="F148" s="477"/>
      <c r="G148" s="477"/>
      <c r="H148" s="1756"/>
      <c r="I148" s="1756"/>
      <c r="J148" s="2118"/>
    </row>
    <row r="149" spans="2:10">
      <c r="B149" s="2219"/>
      <c r="C149" s="2219"/>
      <c r="D149" s="2219"/>
      <c r="E149" s="2118"/>
      <c r="F149" s="477"/>
      <c r="G149" s="477"/>
      <c r="H149" s="1756"/>
      <c r="I149" s="1756"/>
      <c r="J149" s="2118"/>
    </row>
    <row r="150" spans="2:10">
      <c r="B150" s="2219"/>
      <c r="C150" s="2219"/>
      <c r="D150" s="2222"/>
      <c r="E150" s="2118"/>
      <c r="F150" s="477"/>
      <c r="G150" s="477"/>
      <c r="H150" s="1756"/>
      <c r="I150" s="1756"/>
      <c r="J150" s="2118"/>
    </row>
    <row r="151" spans="2:10">
      <c r="B151" s="2219"/>
      <c r="C151" s="2219"/>
      <c r="D151" s="2218" t="s">
        <v>2609</v>
      </c>
      <c r="E151" s="2118"/>
      <c r="F151" s="477"/>
      <c r="G151" s="477"/>
      <c r="H151" s="1756"/>
      <c r="I151" s="1756"/>
      <c r="J151" s="2118"/>
    </row>
    <row r="152" spans="2:10">
      <c r="B152" s="2219"/>
      <c r="C152" s="2219"/>
      <c r="D152" s="2219"/>
      <c r="E152" s="2118"/>
      <c r="F152" s="477"/>
      <c r="G152" s="477"/>
      <c r="H152" s="1756"/>
      <c r="I152" s="1756"/>
      <c r="J152" s="2118"/>
    </row>
    <row r="153" spans="2:10">
      <c r="B153" s="2219"/>
      <c r="C153" s="2219"/>
      <c r="D153" s="2219"/>
      <c r="E153" s="2118"/>
      <c r="F153" s="477"/>
      <c r="G153" s="477"/>
      <c r="H153" s="1756"/>
      <c r="I153" s="1756"/>
      <c r="J153" s="2118"/>
    </row>
    <row r="154" spans="2:10">
      <c r="B154" s="2219"/>
      <c r="C154" s="2219"/>
      <c r="D154" s="2219"/>
      <c r="E154" s="2118"/>
      <c r="F154" s="477"/>
      <c r="G154" s="477"/>
      <c r="H154" s="1756"/>
      <c r="I154" s="1756"/>
      <c r="J154" s="2118"/>
    </row>
    <row r="155" spans="2:10">
      <c r="B155" s="2219"/>
      <c r="C155" s="2219"/>
      <c r="D155" s="2219"/>
      <c r="E155" s="2118"/>
      <c r="F155" s="477"/>
      <c r="G155" s="477"/>
      <c r="H155" s="1756"/>
      <c r="I155" s="1756"/>
      <c r="J155" s="2118"/>
    </row>
    <row r="156" spans="2:10">
      <c r="B156" s="2219"/>
      <c r="C156" s="2219"/>
      <c r="D156" s="2219"/>
      <c r="E156" s="2118"/>
      <c r="F156" s="477"/>
      <c r="G156" s="477"/>
      <c r="H156" s="1756"/>
      <c r="I156" s="1756"/>
      <c r="J156" s="2118"/>
    </row>
    <row r="157" spans="2:10">
      <c r="B157" s="2219"/>
      <c r="C157" s="2219"/>
      <c r="D157" s="2219"/>
      <c r="E157" s="2118"/>
      <c r="F157" s="477"/>
      <c r="G157" s="477"/>
      <c r="H157" s="1756"/>
      <c r="I157" s="1756"/>
      <c r="J157" s="2118"/>
    </row>
    <row r="158" spans="2:10">
      <c r="B158" s="2219"/>
      <c r="C158" s="2219"/>
      <c r="D158" s="2219"/>
      <c r="E158" s="2118"/>
      <c r="F158" s="477"/>
      <c r="G158" s="477"/>
      <c r="H158" s="1756"/>
      <c r="I158" s="1756"/>
      <c r="J158" s="2118"/>
    </row>
    <row r="159" spans="2:10">
      <c r="B159" s="2219"/>
      <c r="C159" s="2219"/>
      <c r="D159" s="2219"/>
      <c r="E159" s="2118"/>
      <c r="F159" s="477"/>
      <c r="G159" s="477"/>
      <c r="H159" s="1756"/>
      <c r="I159" s="1756"/>
      <c r="J159" s="2118"/>
    </row>
    <row r="160" spans="2:10">
      <c r="B160" s="2219"/>
      <c r="C160" s="2219"/>
      <c r="D160" s="2220"/>
      <c r="E160" s="2118"/>
      <c r="F160" s="477"/>
      <c r="G160" s="477"/>
      <c r="H160" s="1756"/>
      <c r="I160" s="1756"/>
      <c r="J160" s="2118"/>
    </row>
    <row r="161" spans="2:11">
      <c r="B161" s="2219"/>
      <c r="C161" s="2220"/>
      <c r="D161" s="1227" t="s">
        <v>7</v>
      </c>
      <c r="E161" s="2118"/>
      <c r="F161" s="477"/>
      <c r="G161" s="477"/>
      <c r="H161" s="1756"/>
      <c r="I161" s="1756"/>
      <c r="J161" s="1753">
        <f>SUM(J116:J160)</f>
        <v>0</v>
      </c>
    </row>
    <row r="162" spans="2:11">
      <c r="B162" s="2219"/>
      <c r="C162" s="1227" t="s">
        <v>2610</v>
      </c>
      <c r="D162" s="2118"/>
      <c r="E162" s="477"/>
      <c r="F162" s="477"/>
      <c r="G162" s="477"/>
      <c r="H162" s="1756"/>
      <c r="I162" s="1756"/>
      <c r="J162" s="1753">
        <f t="shared" ref="J162" si="4">J163-J161-J115-J114</f>
        <v>0</v>
      </c>
    </row>
    <row r="163" spans="2:11">
      <c r="B163" s="2220"/>
      <c r="C163" s="464" t="str">
        <f>"Current Year Controllable Costs (in "&amp;'Universal data'!$C$21&amp;" prices)"</f>
        <v>Current Year Controllable Costs (in 2012/13 prices)</v>
      </c>
      <c r="D163" s="2118"/>
      <c r="E163" s="477"/>
      <c r="F163" s="477"/>
      <c r="G163" s="477"/>
      <c r="H163" s="1756"/>
      <c r="I163" s="1756"/>
      <c r="J163" s="1753">
        <f>'3.4_Business_Support_Group'!G17</f>
        <v>0</v>
      </c>
      <c r="K163" s="1755" t="s">
        <v>2611</v>
      </c>
    </row>
    <row r="165" spans="2:11">
      <c r="B165" s="1755" t="s">
        <v>2703</v>
      </c>
    </row>
  </sheetData>
  <pageMargins left="0.25" right="0.25" top="0.75" bottom="0.75" header="0.3" footer="0.3"/>
  <pageSetup paperSize="8" scale="68" fitToHeight="3" orientation="portrait" r:id="rId1"/>
  <headerFooter alignWithMargins="0"/>
</worksheet>
</file>

<file path=xl/worksheets/sheet22.xml><?xml version="1.0" encoding="utf-8"?>
<worksheet xmlns="http://schemas.openxmlformats.org/spreadsheetml/2006/main" xmlns:r="http://schemas.openxmlformats.org/officeDocument/2006/relationships">
  <sheetPr codeName="Sheet21">
    <tabColor theme="7" tint="0.59999389629810485"/>
    <pageSetUpPr fitToPage="1"/>
  </sheetPr>
  <dimension ref="A1:N81"/>
  <sheetViews>
    <sheetView topLeftCell="D58" workbookViewId="0">
      <selection activeCell="P79" sqref="P79"/>
    </sheetView>
  </sheetViews>
  <sheetFormatPr defaultRowHeight="12.75"/>
  <cols>
    <col min="1" max="1" width="5.125" customWidth="1"/>
    <col min="2" max="2" width="41" customWidth="1"/>
    <col min="3" max="3" width="31.25" customWidth="1"/>
  </cols>
  <sheetData>
    <row r="1" spans="1:14" s="1812" customFormat="1" ht="26.25">
      <c r="A1" s="1705" t="str">
        <f ca="1">VLOOKUP(LEFT(RIGHT(CELL("filename",A1),LEN(CELL("filename",A1))-FIND("]",CELL("filename",A1))),1)*1,Index!$B$8:$C$90,2,FALSE)</f>
        <v>Opex</v>
      </c>
      <c r="B1" s="1705"/>
      <c r="C1" s="1705"/>
      <c r="D1" s="1955"/>
      <c r="E1" s="1955"/>
      <c r="F1" s="1955"/>
      <c r="G1" s="1955"/>
      <c r="H1" s="1955"/>
      <c r="I1" s="1955"/>
      <c r="J1" s="1955"/>
      <c r="K1" s="1955"/>
      <c r="L1" s="1955"/>
      <c r="M1" s="1955"/>
      <c r="N1" s="1955"/>
    </row>
    <row r="2" spans="1:14" s="1812" customFormat="1" ht="26.25">
      <c r="A2" s="1705" t="str">
        <f>'Universal data'!C8</f>
        <v>National Grid Gas Transmission</v>
      </c>
      <c r="B2" s="1705"/>
      <c r="C2" s="1955"/>
      <c r="D2" s="1955"/>
      <c r="E2" s="1955"/>
      <c r="F2" s="1955"/>
      <c r="G2" s="1955"/>
      <c r="H2" s="1955"/>
      <c r="I2" s="1955"/>
      <c r="J2" s="1955"/>
      <c r="K2" s="1955"/>
      <c r="L2" s="1955"/>
      <c r="M2" s="1955"/>
      <c r="N2" s="1955"/>
    </row>
    <row r="3" spans="1:14" s="1819" customFormat="1" ht="20.25">
      <c r="A3" s="1806" t="str">
        <f>'Universal data'!C21</f>
        <v>2012/13</v>
      </c>
      <c r="B3" s="1806"/>
      <c r="C3" s="1956"/>
      <c r="D3" s="1956"/>
      <c r="E3" s="1956"/>
      <c r="F3" s="1956"/>
      <c r="G3" s="1956"/>
      <c r="H3" s="1956"/>
      <c r="I3" s="1956"/>
      <c r="J3" s="1956"/>
      <c r="K3" s="1956"/>
      <c r="L3" s="1956"/>
      <c r="M3" s="1956"/>
      <c r="N3" s="1956"/>
    </row>
    <row r="4" spans="1:14" s="1812" customFormat="1">
      <c r="A4" s="1957"/>
      <c r="B4" s="1957"/>
      <c r="C4" s="1957"/>
      <c r="D4" s="1957"/>
      <c r="E4" s="1957"/>
      <c r="F4" s="1957"/>
      <c r="G4" s="1957"/>
      <c r="H4" s="1957"/>
      <c r="I4" s="1957"/>
      <c r="J4" s="1957"/>
      <c r="K4" s="1957"/>
      <c r="L4" s="1957"/>
      <c r="M4" s="1957"/>
      <c r="N4" s="1957"/>
    </row>
    <row r="5" spans="1:14" s="1819" customFormat="1" ht="20.25">
      <c r="A5" s="1958" t="str">
        <f ca="1">VLOOKUP(RIGHT(CELL("filename",A1),LEN(CELL("filename",A1))-FIND("]",CELL("filename",A1))),Index!$D$8:$E$102,2,FALSE)</f>
        <v>3.3 Asset management opex</v>
      </c>
      <c r="B5" s="1959"/>
      <c r="C5" s="1959"/>
      <c r="D5" s="1864"/>
      <c r="E5" s="1864"/>
      <c r="F5" s="1864"/>
      <c r="G5" s="1864"/>
      <c r="H5" s="1864"/>
      <c r="I5" s="1864"/>
      <c r="J5" s="1959"/>
      <c r="K5" s="1959"/>
      <c r="L5" s="1959"/>
      <c r="M5" s="1959"/>
      <c r="N5" s="1959"/>
    </row>
    <row r="6" spans="1:14" s="553" customFormat="1">
      <c r="A6" s="2191"/>
      <c r="B6" s="2192"/>
      <c r="C6" s="2193"/>
      <c r="D6" s="396"/>
      <c r="E6" s="397"/>
      <c r="F6" s="397"/>
      <c r="G6" s="397"/>
      <c r="H6" s="396"/>
      <c r="I6" s="396"/>
      <c r="J6" s="396"/>
      <c r="K6" s="396"/>
      <c r="L6" s="396"/>
      <c r="M6" s="396"/>
      <c r="N6" s="396"/>
    </row>
    <row r="7" spans="1:14" ht="19.5">
      <c r="A7" s="184"/>
      <c r="B7" s="188"/>
      <c r="C7" s="188"/>
      <c r="D7" s="396"/>
      <c r="E7" s="397"/>
      <c r="F7" s="397"/>
      <c r="G7" s="397"/>
      <c r="H7" s="396"/>
      <c r="I7" s="396"/>
      <c r="J7" s="396"/>
      <c r="K7" s="396"/>
      <c r="L7" s="396"/>
      <c r="M7" s="396"/>
      <c r="N7" s="396"/>
    </row>
    <row r="8" spans="1:14">
      <c r="A8" s="398"/>
      <c r="B8" s="398"/>
      <c r="C8" s="398"/>
      <c r="D8" s="398"/>
      <c r="E8" s="398"/>
      <c r="F8" s="398"/>
      <c r="G8" s="398"/>
      <c r="H8" s="398"/>
      <c r="I8" s="398"/>
      <c r="J8" s="398"/>
      <c r="K8" s="398"/>
      <c r="L8" s="398"/>
      <c r="M8" s="398"/>
      <c r="N8" s="398"/>
    </row>
    <row r="9" spans="1:14">
      <c r="A9" s="398"/>
      <c r="B9" s="1592"/>
      <c r="C9" s="1592"/>
      <c r="D9" s="2658" t="s">
        <v>2088</v>
      </c>
      <c r="E9" s="2658"/>
      <c r="F9" s="2658"/>
      <c r="G9" s="1274"/>
      <c r="H9" s="2658" t="s">
        <v>2089</v>
      </c>
      <c r="I9" s="2658"/>
      <c r="J9" s="2658"/>
      <c r="K9" s="1274"/>
      <c r="L9" s="2658" t="s">
        <v>7</v>
      </c>
      <c r="M9" s="2658"/>
      <c r="N9" s="2658"/>
    </row>
    <row r="10" spans="1:14" ht="38.25">
      <c r="A10" s="398"/>
      <c r="B10" s="1593" t="s">
        <v>2090</v>
      </c>
      <c r="C10" s="1593"/>
      <c r="D10" s="1560" t="s">
        <v>2091</v>
      </c>
      <c r="E10" s="1560" t="s">
        <v>2092</v>
      </c>
      <c r="F10" s="1560" t="s">
        <v>656</v>
      </c>
      <c r="G10" s="1274"/>
      <c r="H10" s="1560" t="s">
        <v>2091</v>
      </c>
      <c r="I10" s="1560" t="s">
        <v>2092</v>
      </c>
      <c r="J10" s="1560" t="s">
        <v>656</v>
      </c>
      <c r="K10" s="1274"/>
      <c r="L10" s="1560" t="s">
        <v>2091</v>
      </c>
      <c r="M10" s="1560" t="s">
        <v>2092</v>
      </c>
      <c r="N10" s="1560" t="s">
        <v>656</v>
      </c>
    </row>
    <row r="11" spans="1:14">
      <c r="A11" s="398"/>
      <c r="B11" s="1592"/>
      <c r="C11" s="1592"/>
      <c r="D11" s="1560" t="s">
        <v>10</v>
      </c>
      <c r="E11" s="1560" t="s">
        <v>10</v>
      </c>
      <c r="F11" s="1560" t="s">
        <v>10</v>
      </c>
      <c r="G11" s="1274"/>
      <c r="H11" s="1560" t="s">
        <v>10</v>
      </c>
      <c r="I11" s="1560" t="s">
        <v>10</v>
      </c>
      <c r="J11" s="1560" t="s">
        <v>10</v>
      </c>
      <c r="K11" s="1274"/>
      <c r="L11" s="1560" t="s">
        <v>10</v>
      </c>
      <c r="M11" s="1560" t="s">
        <v>10</v>
      </c>
      <c r="N11" s="1560" t="s">
        <v>10</v>
      </c>
    </row>
    <row r="12" spans="1:14">
      <c r="A12" s="398"/>
      <c r="B12" s="2238" t="s">
        <v>864</v>
      </c>
      <c r="C12" s="1596" t="s">
        <v>2094</v>
      </c>
      <c r="D12" s="1595"/>
      <c r="E12" s="1595"/>
      <c r="F12" s="1276">
        <f t="shared" ref="F12:F17" si="0">SUM(D12:E12)</f>
        <v>0</v>
      </c>
      <c r="G12" s="1275"/>
      <c r="H12" s="1595"/>
      <c r="I12" s="1595"/>
      <c r="J12" s="1276">
        <f t="shared" ref="J12:J17" si="1">SUM(H12:I12)</f>
        <v>0</v>
      </c>
      <c r="K12" s="1275"/>
      <c r="L12" s="1276">
        <f t="shared" ref="L12:M17" si="2">+D12+H12</f>
        <v>0</v>
      </c>
      <c r="M12" s="1276">
        <f t="shared" si="2"/>
        <v>0</v>
      </c>
      <c r="N12" s="1276">
        <f t="shared" ref="N12:N17" si="3">SUM(L12:M12)</f>
        <v>0</v>
      </c>
    </row>
    <row r="13" spans="1:14" ht="38.25">
      <c r="A13" s="398"/>
      <c r="B13" s="2239" t="s">
        <v>2093</v>
      </c>
      <c r="C13" s="1596" t="s">
        <v>2095</v>
      </c>
      <c r="D13" s="1595"/>
      <c r="E13" s="1595"/>
      <c r="F13" s="1276">
        <f t="shared" si="0"/>
        <v>0</v>
      </c>
      <c r="G13" s="1275"/>
      <c r="H13" s="1595"/>
      <c r="I13" s="1595"/>
      <c r="J13" s="1276">
        <f t="shared" si="1"/>
        <v>0</v>
      </c>
      <c r="K13" s="1275"/>
      <c r="L13" s="1276">
        <f t="shared" si="2"/>
        <v>0</v>
      </c>
      <c r="M13" s="1276">
        <f t="shared" si="2"/>
        <v>0</v>
      </c>
      <c r="N13" s="1276">
        <f t="shared" si="3"/>
        <v>0</v>
      </c>
    </row>
    <row r="14" spans="1:14">
      <c r="A14" s="398"/>
      <c r="B14" s="2093"/>
      <c r="C14" s="1596" t="s">
        <v>2096</v>
      </c>
      <c r="D14" s="1595"/>
      <c r="E14" s="1595"/>
      <c r="F14" s="1276">
        <f t="shared" si="0"/>
        <v>0</v>
      </c>
      <c r="G14" s="1275"/>
      <c r="H14" s="1595"/>
      <c r="I14" s="1595"/>
      <c r="J14" s="1276">
        <f t="shared" si="1"/>
        <v>0</v>
      </c>
      <c r="K14" s="1275"/>
      <c r="L14" s="1276">
        <f t="shared" si="2"/>
        <v>0</v>
      </c>
      <c r="M14" s="1276">
        <f t="shared" si="2"/>
        <v>0</v>
      </c>
      <c r="N14" s="1276">
        <f t="shared" si="3"/>
        <v>0</v>
      </c>
    </row>
    <row r="15" spans="1:14">
      <c r="A15" s="398"/>
      <c r="B15" s="2240"/>
      <c r="C15" s="1596" t="s">
        <v>2097</v>
      </c>
      <c r="D15" s="1595"/>
      <c r="E15" s="1595"/>
      <c r="F15" s="1276">
        <f t="shared" si="0"/>
        <v>0</v>
      </c>
      <c r="G15" s="1275"/>
      <c r="H15" s="1595"/>
      <c r="I15" s="1595"/>
      <c r="J15" s="1276">
        <f t="shared" si="1"/>
        <v>0</v>
      </c>
      <c r="K15" s="1275"/>
      <c r="L15" s="1276">
        <f t="shared" si="2"/>
        <v>0</v>
      </c>
      <c r="M15" s="1276">
        <f t="shared" si="2"/>
        <v>0</v>
      </c>
      <c r="N15" s="1276">
        <f t="shared" si="3"/>
        <v>0</v>
      </c>
    </row>
    <row r="16" spans="1:14">
      <c r="A16" s="398"/>
      <c r="B16" s="2240"/>
      <c r="C16" s="1596" t="s">
        <v>2098</v>
      </c>
      <c r="D16" s="1595"/>
      <c r="E16" s="1595"/>
      <c r="F16" s="1276">
        <f t="shared" si="0"/>
        <v>0</v>
      </c>
      <c r="G16" s="1275"/>
      <c r="H16" s="1595"/>
      <c r="I16" s="1595"/>
      <c r="J16" s="1276">
        <f t="shared" si="1"/>
        <v>0</v>
      </c>
      <c r="K16" s="1275"/>
      <c r="L16" s="1276">
        <f t="shared" si="2"/>
        <v>0</v>
      </c>
      <c r="M16" s="1276">
        <f t="shared" si="2"/>
        <v>0</v>
      </c>
      <c r="N16" s="1276">
        <f t="shared" si="3"/>
        <v>0</v>
      </c>
    </row>
    <row r="17" spans="1:14">
      <c r="A17" s="398"/>
      <c r="B17" s="2241"/>
      <c r="C17" s="1597" t="s">
        <v>105</v>
      </c>
      <c r="D17" s="1598"/>
      <c r="E17" s="1595"/>
      <c r="F17" s="1276">
        <f t="shared" si="0"/>
        <v>0</v>
      </c>
      <c r="G17" s="1275"/>
      <c r="H17" s="1598"/>
      <c r="I17" s="1595"/>
      <c r="J17" s="1276">
        <f t="shared" si="1"/>
        <v>0</v>
      </c>
      <c r="K17" s="1275"/>
      <c r="L17" s="1276">
        <f t="shared" si="2"/>
        <v>0</v>
      </c>
      <c r="M17" s="1276">
        <f t="shared" si="2"/>
        <v>0</v>
      </c>
      <c r="N17" s="1276">
        <f t="shared" si="3"/>
        <v>0</v>
      </c>
    </row>
    <row r="18" spans="1:14">
      <c r="A18" s="398"/>
      <c r="B18" s="2656" t="s">
        <v>7</v>
      </c>
      <c r="C18" s="2657"/>
      <c r="D18" s="1276">
        <f>SUM(D12:D17)</f>
        <v>0</v>
      </c>
      <c r="E18" s="1276">
        <f>SUM(E12:E17)</f>
        <v>0</v>
      </c>
      <c r="F18" s="1276">
        <f>SUM(F12:F17)</f>
        <v>0</v>
      </c>
      <c r="G18" s="1275"/>
      <c r="H18" s="1276">
        <f>SUM(H12:H17)</f>
        <v>0</v>
      </c>
      <c r="I18" s="1276">
        <f>SUM(I12:I17)</f>
        <v>0</v>
      </c>
      <c r="J18" s="1276">
        <f>SUM(J12:J17)</f>
        <v>0</v>
      </c>
      <c r="K18" s="1275"/>
      <c r="L18" s="1276">
        <f>SUM(L12:L17)</f>
        <v>0</v>
      </c>
      <c r="M18" s="1276">
        <f>SUM(M12:M17)</f>
        <v>0</v>
      </c>
      <c r="N18" s="1276">
        <f>SUM(N12:N17)</f>
        <v>0</v>
      </c>
    </row>
    <row r="19" spans="1:14">
      <c r="A19" s="398"/>
      <c r="B19" s="2238" t="s">
        <v>863</v>
      </c>
      <c r="C19" s="1596" t="s">
        <v>2094</v>
      </c>
      <c r="D19" s="1595"/>
      <c r="E19" s="1595"/>
      <c r="F19" s="1276">
        <f t="shared" ref="F19:F24" si="4">SUM(D19:E19)</f>
        <v>0</v>
      </c>
      <c r="G19" s="1275"/>
      <c r="H19" s="1595"/>
      <c r="I19" s="1595"/>
      <c r="J19" s="1276">
        <f t="shared" ref="J19:J24" si="5">SUM(H19:I19)</f>
        <v>0</v>
      </c>
      <c r="K19" s="1275"/>
      <c r="L19" s="1276">
        <f t="shared" ref="L19:M24" si="6">+D19+H19</f>
        <v>0</v>
      </c>
      <c r="M19" s="1276">
        <f t="shared" si="6"/>
        <v>0</v>
      </c>
      <c r="N19" s="1276">
        <f t="shared" ref="N19:N24" si="7">SUM(L19:M19)</f>
        <v>0</v>
      </c>
    </row>
    <row r="20" spans="1:14" ht="38.25">
      <c r="A20" s="398"/>
      <c r="B20" s="2239" t="s">
        <v>2093</v>
      </c>
      <c r="C20" s="1596" t="s">
        <v>2095</v>
      </c>
      <c r="D20" s="1595"/>
      <c r="E20" s="1595"/>
      <c r="F20" s="1276">
        <f t="shared" si="4"/>
        <v>0</v>
      </c>
      <c r="G20" s="1275"/>
      <c r="H20" s="1595"/>
      <c r="I20" s="1595"/>
      <c r="J20" s="1276">
        <f t="shared" si="5"/>
        <v>0</v>
      </c>
      <c r="K20" s="1275"/>
      <c r="L20" s="1276">
        <f t="shared" si="6"/>
        <v>0</v>
      </c>
      <c r="M20" s="1276">
        <f t="shared" si="6"/>
        <v>0</v>
      </c>
      <c r="N20" s="1276">
        <f t="shared" si="7"/>
        <v>0</v>
      </c>
    </row>
    <row r="21" spans="1:14">
      <c r="A21" s="398"/>
      <c r="B21" s="2093"/>
      <c r="C21" s="1596" t="s">
        <v>2096</v>
      </c>
      <c r="D21" s="1595"/>
      <c r="E21" s="1595"/>
      <c r="F21" s="1276">
        <f t="shared" si="4"/>
        <v>0</v>
      </c>
      <c r="G21" s="1275"/>
      <c r="H21" s="1595"/>
      <c r="I21" s="1595"/>
      <c r="J21" s="1276">
        <f t="shared" si="5"/>
        <v>0</v>
      </c>
      <c r="K21" s="1275"/>
      <c r="L21" s="1276">
        <f t="shared" si="6"/>
        <v>0</v>
      </c>
      <c r="M21" s="1276">
        <f t="shared" si="6"/>
        <v>0</v>
      </c>
      <c r="N21" s="1276">
        <f t="shared" si="7"/>
        <v>0</v>
      </c>
    </row>
    <row r="22" spans="1:14">
      <c r="A22" s="398"/>
      <c r="B22" s="2240"/>
      <c r="C22" s="1596" t="s">
        <v>2097</v>
      </c>
      <c r="D22" s="1595"/>
      <c r="E22" s="1595"/>
      <c r="F22" s="1276">
        <f t="shared" si="4"/>
        <v>0</v>
      </c>
      <c r="G22" s="1275"/>
      <c r="H22" s="1595"/>
      <c r="I22" s="1595"/>
      <c r="J22" s="1276">
        <f t="shared" si="5"/>
        <v>0</v>
      </c>
      <c r="K22" s="1275"/>
      <c r="L22" s="1276">
        <f t="shared" si="6"/>
        <v>0</v>
      </c>
      <c r="M22" s="1276">
        <f t="shared" si="6"/>
        <v>0</v>
      </c>
      <c r="N22" s="1276">
        <f t="shared" si="7"/>
        <v>0</v>
      </c>
    </row>
    <row r="23" spans="1:14">
      <c r="A23" s="398"/>
      <c r="B23" s="2240"/>
      <c r="C23" s="1596" t="s">
        <v>2098</v>
      </c>
      <c r="D23" s="1595"/>
      <c r="E23" s="1595"/>
      <c r="F23" s="1276">
        <f t="shared" si="4"/>
        <v>0</v>
      </c>
      <c r="G23" s="1275"/>
      <c r="H23" s="1595"/>
      <c r="I23" s="1595"/>
      <c r="J23" s="1276">
        <f t="shared" si="5"/>
        <v>0</v>
      </c>
      <c r="K23" s="1275"/>
      <c r="L23" s="1276">
        <f t="shared" si="6"/>
        <v>0</v>
      </c>
      <c r="M23" s="1276">
        <f t="shared" si="6"/>
        <v>0</v>
      </c>
      <c r="N23" s="1276">
        <f t="shared" si="7"/>
        <v>0</v>
      </c>
    </row>
    <row r="24" spans="1:14">
      <c r="A24" s="398"/>
      <c r="B24" s="2241"/>
      <c r="C24" s="1597" t="s">
        <v>105</v>
      </c>
      <c r="D24" s="1598"/>
      <c r="E24" s="1595"/>
      <c r="F24" s="1276">
        <f t="shared" si="4"/>
        <v>0</v>
      </c>
      <c r="G24" s="1275"/>
      <c r="H24" s="1598"/>
      <c r="I24" s="1595"/>
      <c r="J24" s="1276">
        <f t="shared" si="5"/>
        <v>0</v>
      </c>
      <c r="K24" s="1275"/>
      <c r="L24" s="1276">
        <f t="shared" si="6"/>
        <v>0</v>
      </c>
      <c r="M24" s="1276">
        <f t="shared" si="6"/>
        <v>0</v>
      </c>
      <c r="N24" s="1276">
        <f t="shared" si="7"/>
        <v>0</v>
      </c>
    </row>
    <row r="25" spans="1:14">
      <c r="A25" s="398"/>
      <c r="B25" s="2656" t="s">
        <v>7</v>
      </c>
      <c r="C25" s="2657"/>
      <c r="D25" s="1276">
        <f>SUM(D19:D24)</f>
        <v>0</v>
      </c>
      <c r="E25" s="1276">
        <f>SUM(E19:E24)</f>
        <v>0</v>
      </c>
      <c r="F25" s="1276">
        <f>SUM(F19:F24)</f>
        <v>0</v>
      </c>
      <c r="G25" s="1275"/>
      <c r="H25" s="1276">
        <f>SUM(H19:H24)</f>
        <v>0</v>
      </c>
      <c r="I25" s="1276">
        <f>SUM(I19:I24)</f>
        <v>0</v>
      </c>
      <c r="J25" s="1276">
        <f>SUM(J19:J24)</f>
        <v>0</v>
      </c>
      <c r="K25" s="1275"/>
      <c r="L25" s="1276">
        <f>SUM(L19:L24)</f>
        <v>0</v>
      </c>
      <c r="M25" s="1276">
        <f>SUM(M19:M24)</f>
        <v>0</v>
      </c>
      <c r="N25" s="1276">
        <f>SUM(N19:N24)</f>
        <v>0</v>
      </c>
    </row>
    <row r="26" spans="1:14">
      <c r="A26" s="398"/>
      <c r="B26" s="2238" t="s">
        <v>2099</v>
      </c>
      <c r="C26" s="1596" t="s">
        <v>2094</v>
      </c>
      <c r="D26" s="1595"/>
      <c r="E26" s="1595"/>
      <c r="F26" s="1276">
        <f t="shared" ref="F26:F31" si="8">SUM(D26:E26)</f>
        <v>0</v>
      </c>
      <c r="G26" s="1275"/>
      <c r="H26" s="1595"/>
      <c r="I26" s="1595"/>
      <c r="J26" s="1276">
        <f t="shared" ref="J26:J31" si="9">SUM(H26:I26)</f>
        <v>0</v>
      </c>
      <c r="K26" s="1275"/>
      <c r="L26" s="1276">
        <f t="shared" ref="L26:M31" si="10">+D26+H26</f>
        <v>0</v>
      </c>
      <c r="M26" s="1276">
        <f t="shared" si="10"/>
        <v>0</v>
      </c>
      <c r="N26" s="1276">
        <f t="shared" ref="N26:N31" si="11">SUM(L26:M26)</f>
        <v>0</v>
      </c>
    </row>
    <row r="27" spans="1:14" ht="38.25">
      <c r="A27" s="398"/>
      <c r="B27" s="2239" t="s">
        <v>2093</v>
      </c>
      <c r="C27" s="1596" t="s">
        <v>2095</v>
      </c>
      <c r="D27" s="1595"/>
      <c r="E27" s="1595"/>
      <c r="F27" s="1276">
        <f t="shared" si="8"/>
        <v>0</v>
      </c>
      <c r="G27" s="1275"/>
      <c r="H27" s="1595"/>
      <c r="I27" s="1595"/>
      <c r="J27" s="1276">
        <f t="shared" si="9"/>
        <v>0</v>
      </c>
      <c r="K27" s="1275"/>
      <c r="L27" s="1276">
        <f t="shared" si="10"/>
        <v>0</v>
      </c>
      <c r="M27" s="1276">
        <f t="shared" si="10"/>
        <v>0</v>
      </c>
      <c r="N27" s="1276">
        <f t="shared" si="11"/>
        <v>0</v>
      </c>
    </row>
    <row r="28" spans="1:14">
      <c r="A28" s="398"/>
      <c r="B28" s="2240"/>
      <c r="C28" s="1596" t="s">
        <v>2096</v>
      </c>
      <c r="D28" s="1595"/>
      <c r="E28" s="1595"/>
      <c r="F28" s="1276">
        <f t="shared" si="8"/>
        <v>0</v>
      </c>
      <c r="G28" s="1275"/>
      <c r="H28" s="1595"/>
      <c r="I28" s="1595"/>
      <c r="J28" s="1276">
        <f t="shared" si="9"/>
        <v>0</v>
      </c>
      <c r="K28" s="1275"/>
      <c r="L28" s="1276">
        <f t="shared" si="10"/>
        <v>0</v>
      </c>
      <c r="M28" s="1276">
        <f t="shared" si="10"/>
        <v>0</v>
      </c>
      <c r="N28" s="1276">
        <f t="shared" si="11"/>
        <v>0</v>
      </c>
    </row>
    <row r="29" spans="1:14">
      <c r="A29" s="398"/>
      <c r="B29" s="2240"/>
      <c r="C29" s="1596" t="s">
        <v>2097</v>
      </c>
      <c r="D29" s="1595"/>
      <c r="E29" s="1595"/>
      <c r="F29" s="1276">
        <f t="shared" si="8"/>
        <v>0</v>
      </c>
      <c r="G29" s="1275"/>
      <c r="H29" s="1595"/>
      <c r="I29" s="1595"/>
      <c r="J29" s="1276">
        <f t="shared" si="9"/>
        <v>0</v>
      </c>
      <c r="K29" s="1275"/>
      <c r="L29" s="1276">
        <f t="shared" si="10"/>
        <v>0</v>
      </c>
      <c r="M29" s="1276">
        <f t="shared" si="10"/>
        <v>0</v>
      </c>
      <c r="N29" s="1276">
        <f t="shared" si="11"/>
        <v>0</v>
      </c>
    </row>
    <row r="30" spans="1:14">
      <c r="A30" s="398"/>
      <c r="B30" s="2240"/>
      <c r="C30" s="1596" t="s">
        <v>2098</v>
      </c>
      <c r="D30" s="1595"/>
      <c r="E30" s="1595"/>
      <c r="F30" s="1276">
        <f t="shared" si="8"/>
        <v>0</v>
      </c>
      <c r="G30" s="1275"/>
      <c r="H30" s="1595"/>
      <c r="I30" s="1595"/>
      <c r="J30" s="1276">
        <f t="shared" si="9"/>
        <v>0</v>
      </c>
      <c r="K30" s="1275"/>
      <c r="L30" s="1276">
        <f t="shared" si="10"/>
        <v>0</v>
      </c>
      <c r="M30" s="1276">
        <f t="shared" si="10"/>
        <v>0</v>
      </c>
      <c r="N30" s="1276">
        <f t="shared" si="11"/>
        <v>0</v>
      </c>
    </row>
    <row r="31" spans="1:14">
      <c r="A31" s="398"/>
      <c r="B31" s="2241"/>
      <c r="C31" s="1597" t="s">
        <v>105</v>
      </c>
      <c r="D31" s="1598"/>
      <c r="E31" s="1595"/>
      <c r="F31" s="1276">
        <f t="shared" si="8"/>
        <v>0</v>
      </c>
      <c r="G31" s="1275"/>
      <c r="H31" s="1598"/>
      <c r="I31" s="1595"/>
      <c r="J31" s="1276">
        <f t="shared" si="9"/>
        <v>0</v>
      </c>
      <c r="K31" s="1275"/>
      <c r="L31" s="1276">
        <f t="shared" si="10"/>
        <v>0</v>
      </c>
      <c r="M31" s="1276">
        <f t="shared" si="10"/>
        <v>0</v>
      </c>
      <c r="N31" s="1276">
        <f t="shared" si="11"/>
        <v>0</v>
      </c>
    </row>
    <row r="32" spans="1:14">
      <c r="A32" s="398"/>
      <c r="B32" s="2656" t="s">
        <v>7</v>
      </c>
      <c r="C32" s="2657"/>
      <c r="D32" s="1276">
        <f>SUM(D26:D31)</f>
        <v>0</v>
      </c>
      <c r="E32" s="1276">
        <f>SUM(E26:E31)</f>
        <v>0</v>
      </c>
      <c r="F32" s="1276">
        <f>SUM(F26:F31)</f>
        <v>0</v>
      </c>
      <c r="G32" s="1275"/>
      <c r="H32" s="1276">
        <f>SUM(H26:H31)</f>
        <v>0</v>
      </c>
      <c r="I32" s="1276">
        <f>SUM(I26:I31)</f>
        <v>0</v>
      </c>
      <c r="J32" s="1276">
        <f>SUM(J26:J31)</f>
        <v>0</v>
      </c>
      <c r="K32" s="1275"/>
      <c r="L32" s="1276">
        <f>SUM(L26:L31)</f>
        <v>0</v>
      </c>
      <c r="M32" s="1276">
        <f>SUM(M26:M31)</f>
        <v>0</v>
      </c>
      <c r="N32" s="1276">
        <f>SUM(N26:N31)</f>
        <v>0</v>
      </c>
    </row>
    <row r="33" spans="1:14">
      <c r="A33" s="398"/>
      <c r="B33" s="2238" t="s">
        <v>850</v>
      </c>
      <c r="C33" s="1596" t="s">
        <v>2094</v>
      </c>
      <c r="D33" s="1595"/>
      <c r="E33" s="1595"/>
      <c r="F33" s="1276">
        <f t="shared" ref="F33:F38" si="12">SUM(D33:E33)</f>
        <v>0</v>
      </c>
      <c r="G33" s="1275"/>
      <c r="H33" s="1595"/>
      <c r="I33" s="1595"/>
      <c r="J33" s="1276">
        <f t="shared" ref="J33:J38" si="13">SUM(H33:I33)</f>
        <v>0</v>
      </c>
      <c r="K33" s="1275"/>
      <c r="L33" s="1276">
        <f t="shared" ref="L33:M38" si="14">+D33+H33</f>
        <v>0</v>
      </c>
      <c r="M33" s="1276">
        <f t="shared" si="14"/>
        <v>0</v>
      </c>
      <c r="N33" s="1276">
        <f t="shared" ref="N33:N38" si="15">SUM(L33:M33)</f>
        <v>0</v>
      </c>
    </row>
    <row r="34" spans="1:14" ht="38.25">
      <c r="A34" s="398"/>
      <c r="B34" s="2239" t="s">
        <v>2093</v>
      </c>
      <c r="C34" s="1596" t="s">
        <v>2095</v>
      </c>
      <c r="D34" s="1595"/>
      <c r="E34" s="1595"/>
      <c r="F34" s="1276">
        <f t="shared" si="12"/>
        <v>0</v>
      </c>
      <c r="G34" s="1275"/>
      <c r="H34" s="1595"/>
      <c r="I34" s="1595"/>
      <c r="J34" s="1276">
        <f t="shared" si="13"/>
        <v>0</v>
      </c>
      <c r="K34" s="1275"/>
      <c r="L34" s="1276">
        <f t="shared" si="14"/>
        <v>0</v>
      </c>
      <c r="M34" s="1276">
        <f t="shared" si="14"/>
        <v>0</v>
      </c>
      <c r="N34" s="1276">
        <f t="shared" si="15"/>
        <v>0</v>
      </c>
    </row>
    <row r="35" spans="1:14">
      <c r="A35" s="398"/>
      <c r="B35" s="2240"/>
      <c r="C35" s="1596" t="s">
        <v>2096</v>
      </c>
      <c r="D35" s="1595"/>
      <c r="E35" s="1595"/>
      <c r="F35" s="1276">
        <f t="shared" si="12"/>
        <v>0</v>
      </c>
      <c r="G35" s="1275"/>
      <c r="H35" s="1595"/>
      <c r="I35" s="1595"/>
      <c r="J35" s="1276">
        <f t="shared" si="13"/>
        <v>0</v>
      </c>
      <c r="K35" s="1275"/>
      <c r="L35" s="1276">
        <f t="shared" si="14"/>
        <v>0</v>
      </c>
      <c r="M35" s="1276">
        <f t="shared" si="14"/>
        <v>0</v>
      </c>
      <c r="N35" s="1276">
        <f t="shared" si="15"/>
        <v>0</v>
      </c>
    </row>
    <row r="36" spans="1:14">
      <c r="A36" s="398"/>
      <c r="B36" s="2240"/>
      <c r="C36" s="1596" t="s">
        <v>2097</v>
      </c>
      <c r="D36" s="1595"/>
      <c r="E36" s="1595"/>
      <c r="F36" s="1276">
        <f t="shared" si="12"/>
        <v>0</v>
      </c>
      <c r="G36" s="1275"/>
      <c r="H36" s="1595"/>
      <c r="I36" s="1595"/>
      <c r="J36" s="1276">
        <f t="shared" si="13"/>
        <v>0</v>
      </c>
      <c r="K36" s="1275"/>
      <c r="L36" s="1276">
        <f t="shared" si="14"/>
        <v>0</v>
      </c>
      <c r="M36" s="1276">
        <f t="shared" si="14"/>
        <v>0</v>
      </c>
      <c r="N36" s="1276">
        <f t="shared" si="15"/>
        <v>0</v>
      </c>
    </row>
    <row r="37" spans="1:14">
      <c r="A37" s="398"/>
      <c r="B37" s="2240"/>
      <c r="C37" s="1596" t="s">
        <v>2098</v>
      </c>
      <c r="D37" s="1595"/>
      <c r="E37" s="1595"/>
      <c r="F37" s="1276">
        <f t="shared" si="12"/>
        <v>0</v>
      </c>
      <c r="G37" s="1275"/>
      <c r="H37" s="1595"/>
      <c r="I37" s="1595"/>
      <c r="J37" s="1276">
        <f t="shared" si="13"/>
        <v>0</v>
      </c>
      <c r="K37" s="1275"/>
      <c r="L37" s="1276">
        <f t="shared" si="14"/>
        <v>0</v>
      </c>
      <c r="M37" s="1276">
        <f t="shared" si="14"/>
        <v>0</v>
      </c>
      <c r="N37" s="1276">
        <f t="shared" si="15"/>
        <v>0</v>
      </c>
    </row>
    <row r="38" spans="1:14">
      <c r="A38" s="398"/>
      <c r="B38" s="2241"/>
      <c r="C38" s="1597" t="s">
        <v>105</v>
      </c>
      <c r="D38" s="1598"/>
      <c r="E38" s="1595"/>
      <c r="F38" s="1276">
        <f t="shared" si="12"/>
        <v>0</v>
      </c>
      <c r="G38" s="1275"/>
      <c r="H38" s="1598"/>
      <c r="I38" s="1595"/>
      <c r="J38" s="1276">
        <f t="shared" si="13"/>
        <v>0</v>
      </c>
      <c r="K38" s="1275"/>
      <c r="L38" s="1276">
        <f t="shared" si="14"/>
        <v>0</v>
      </c>
      <c r="M38" s="1276">
        <f t="shared" si="14"/>
        <v>0</v>
      </c>
      <c r="N38" s="1276">
        <f t="shared" si="15"/>
        <v>0</v>
      </c>
    </row>
    <row r="39" spans="1:14">
      <c r="A39" s="398"/>
      <c r="B39" s="2656" t="s">
        <v>7</v>
      </c>
      <c r="C39" s="2657"/>
      <c r="D39" s="1276">
        <f>SUM(D33:D38)</f>
        <v>0</v>
      </c>
      <c r="E39" s="1276">
        <f>SUM(E33:E38)</f>
        <v>0</v>
      </c>
      <c r="F39" s="1276">
        <f>SUM(F33:F38)</f>
        <v>0</v>
      </c>
      <c r="G39" s="1275"/>
      <c r="H39" s="1276">
        <f>SUM(H33:H38)</f>
        <v>0</v>
      </c>
      <c r="I39" s="1276">
        <f>SUM(I33:I38)</f>
        <v>0</v>
      </c>
      <c r="J39" s="1276">
        <f>SUM(J33:J38)</f>
        <v>0</v>
      </c>
      <c r="K39" s="1275"/>
      <c r="L39" s="1276">
        <f>SUM(L33:L38)</f>
        <v>0</v>
      </c>
      <c r="M39" s="1276">
        <f>SUM(M33:M38)</f>
        <v>0</v>
      </c>
      <c r="N39" s="1276">
        <f>SUM(N33:N38)</f>
        <v>0</v>
      </c>
    </row>
    <row r="40" spans="1:14">
      <c r="A40" s="398"/>
      <c r="B40" s="2242" t="s">
        <v>845</v>
      </c>
      <c r="C40" s="1596" t="s">
        <v>2094</v>
      </c>
      <c r="D40" s="1595"/>
      <c r="E40" s="1595"/>
      <c r="F40" s="1276">
        <f t="shared" ref="F40:F45" si="16">SUM(D40:E40)</f>
        <v>0</v>
      </c>
      <c r="G40" s="1275"/>
      <c r="H40" s="1595"/>
      <c r="I40" s="1595"/>
      <c r="J40" s="1276">
        <f t="shared" ref="J40:J45" si="17">SUM(H40:I40)</f>
        <v>0</v>
      </c>
      <c r="K40" s="1275"/>
      <c r="L40" s="1276">
        <f t="shared" ref="L40:M45" si="18">+D40+H40</f>
        <v>0</v>
      </c>
      <c r="M40" s="1276">
        <f t="shared" si="18"/>
        <v>0</v>
      </c>
      <c r="N40" s="1276">
        <f t="shared" ref="N40:N45" si="19">SUM(L40:M40)</f>
        <v>0</v>
      </c>
    </row>
    <row r="41" spans="1:14" ht="38.25">
      <c r="A41" s="398"/>
      <c r="B41" s="1594" t="s">
        <v>2093</v>
      </c>
      <c r="C41" s="1596" t="s">
        <v>2095</v>
      </c>
      <c r="D41" s="1595"/>
      <c r="E41" s="1595"/>
      <c r="F41" s="1276">
        <f t="shared" si="16"/>
        <v>0</v>
      </c>
      <c r="G41" s="1275"/>
      <c r="H41" s="1595"/>
      <c r="I41" s="1595"/>
      <c r="J41" s="1276">
        <f t="shared" si="17"/>
        <v>0</v>
      </c>
      <c r="K41" s="1275"/>
      <c r="L41" s="1276">
        <f t="shared" si="18"/>
        <v>0</v>
      </c>
      <c r="M41" s="1276">
        <f t="shared" si="18"/>
        <v>0</v>
      </c>
      <c r="N41" s="1276">
        <f t="shared" si="19"/>
        <v>0</v>
      </c>
    </row>
    <row r="42" spans="1:14">
      <c r="A42" s="398"/>
      <c r="B42" s="2240"/>
      <c r="C42" s="1596" t="s">
        <v>2096</v>
      </c>
      <c r="D42" s="1595"/>
      <c r="E42" s="1595"/>
      <c r="F42" s="1276">
        <f t="shared" si="16"/>
        <v>0</v>
      </c>
      <c r="G42" s="1275"/>
      <c r="H42" s="1595"/>
      <c r="I42" s="1595"/>
      <c r="J42" s="1276">
        <f t="shared" si="17"/>
        <v>0</v>
      </c>
      <c r="K42" s="1275"/>
      <c r="L42" s="1276">
        <f t="shared" si="18"/>
        <v>0</v>
      </c>
      <c r="M42" s="1276">
        <f t="shared" si="18"/>
        <v>0</v>
      </c>
      <c r="N42" s="1276">
        <f t="shared" si="19"/>
        <v>0</v>
      </c>
    </row>
    <row r="43" spans="1:14">
      <c r="A43" s="398"/>
      <c r="B43" s="2240"/>
      <c r="C43" s="1596" t="s">
        <v>2097</v>
      </c>
      <c r="D43" s="1595"/>
      <c r="E43" s="1595"/>
      <c r="F43" s="1276">
        <f t="shared" si="16"/>
        <v>0</v>
      </c>
      <c r="G43" s="1275"/>
      <c r="H43" s="1595"/>
      <c r="I43" s="1595"/>
      <c r="J43" s="1276">
        <f t="shared" si="17"/>
        <v>0</v>
      </c>
      <c r="K43" s="1275"/>
      <c r="L43" s="1276">
        <f t="shared" si="18"/>
        <v>0</v>
      </c>
      <c r="M43" s="1276">
        <f t="shared" si="18"/>
        <v>0</v>
      </c>
      <c r="N43" s="1276">
        <f t="shared" si="19"/>
        <v>0</v>
      </c>
    </row>
    <row r="44" spans="1:14">
      <c r="A44" s="398"/>
      <c r="B44" s="2240"/>
      <c r="C44" s="1596" t="s">
        <v>2098</v>
      </c>
      <c r="D44" s="1595"/>
      <c r="E44" s="1595"/>
      <c r="F44" s="1276">
        <f t="shared" si="16"/>
        <v>0</v>
      </c>
      <c r="G44" s="1275"/>
      <c r="H44" s="1595"/>
      <c r="I44" s="1595"/>
      <c r="J44" s="1276">
        <f t="shared" si="17"/>
        <v>0</v>
      </c>
      <c r="K44" s="1275"/>
      <c r="L44" s="1276">
        <f t="shared" si="18"/>
        <v>0</v>
      </c>
      <c r="M44" s="1276">
        <f t="shared" si="18"/>
        <v>0</v>
      </c>
      <c r="N44" s="1276">
        <f t="shared" si="19"/>
        <v>0</v>
      </c>
    </row>
    <row r="45" spans="1:14">
      <c r="A45" s="398"/>
      <c r="B45" s="2241"/>
      <c r="C45" s="1597" t="s">
        <v>105</v>
      </c>
      <c r="D45" s="1598"/>
      <c r="E45" s="1595"/>
      <c r="F45" s="1276">
        <f t="shared" si="16"/>
        <v>0</v>
      </c>
      <c r="G45" s="1275"/>
      <c r="H45" s="1598"/>
      <c r="I45" s="1595"/>
      <c r="J45" s="1276">
        <f t="shared" si="17"/>
        <v>0</v>
      </c>
      <c r="K45" s="1275"/>
      <c r="L45" s="1276">
        <f t="shared" si="18"/>
        <v>0</v>
      </c>
      <c r="M45" s="1276">
        <f t="shared" si="18"/>
        <v>0</v>
      </c>
      <c r="N45" s="1276">
        <f t="shared" si="19"/>
        <v>0</v>
      </c>
    </row>
    <row r="46" spans="1:14">
      <c r="A46" s="398"/>
      <c r="B46" s="2656" t="s">
        <v>7</v>
      </c>
      <c r="C46" s="2657"/>
      <c r="D46" s="1276">
        <f>SUM(D40:D45)</f>
        <v>0</v>
      </c>
      <c r="E46" s="1276">
        <f>SUM(E40:E45)</f>
        <v>0</v>
      </c>
      <c r="F46" s="1276">
        <f>SUM(F40:F45)</f>
        <v>0</v>
      </c>
      <c r="G46" s="1275"/>
      <c r="H46" s="1276">
        <f>SUM(H40:H45)</f>
        <v>0</v>
      </c>
      <c r="I46" s="1276">
        <f>SUM(I40:I45)</f>
        <v>0</v>
      </c>
      <c r="J46" s="1276">
        <f>SUM(J40:J45)</f>
        <v>0</v>
      </c>
      <c r="K46" s="1275"/>
      <c r="L46" s="1276">
        <f>SUM(L40:L45)</f>
        <v>0</v>
      </c>
      <c r="M46" s="1276">
        <f>SUM(M40:M45)</f>
        <v>0</v>
      </c>
      <c r="N46" s="1276">
        <f>SUM(N40:N45)</f>
        <v>0</v>
      </c>
    </row>
    <row r="47" spans="1:14">
      <c r="A47" s="398"/>
      <c r="B47" s="2242" t="s">
        <v>105</v>
      </c>
      <c r="C47" s="1595"/>
      <c r="D47" s="1269"/>
      <c r="E47" s="1595"/>
      <c r="F47" s="1276"/>
      <c r="G47" s="1275"/>
      <c r="H47" s="1595"/>
      <c r="I47" s="1595"/>
      <c r="J47" s="1276"/>
      <c r="K47" s="1275"/>
      <c r="L47" s="1276"/>
      <c r="M47" s="1276"/>
      <c r="N47" s="1276"/>
    </row>
    <row r="48" spans="1:14">
      <c r="A48" s="398"/>
      <c r="B48" s="2243"/>
      <c r="C48" s="1595"/>
      <c r="D48" s="1269"/>
      <c r="E48" s="1595"/>
      <c r="F48" s="1276">
        <f t="shared" ref="F48:F54" si="20">SUM(D48:E48)</f>
        <v>0</v>
      </c>
      <c r="G48" s="1275"/>
      <c r="H48" s="1595"/>
      <c r="I48" s="1595"/>
      <c r="J48" s="1276">
        <f t="shared" ref="J48:J54" si="21">SUM(H48:I48)</f>
        <v>0</v>
      </c>
      <c r="K48" s="1275"/>
      <c r="L48" s="1276">
        <f t="shared" ref="L48:M54" si="22">+D48+H48</f>
        <v>0</v>
      </c>
      <c r="M48" s="1276">
        <f t="shared" si="22"/>
        <v>0</v>
      </c>
      <c r="N48" s="1276">
        <f t="shared" ref="N48:N54" si="23">SUM(L48:M48)</f>
        <v>0</v>
      </c>
    </row>
    <row r="49" spans="1:14">
      <c r="A49" s="398"/>
      <c r="B49" s="2244"/>
      <c r="C49" s="1595"/>
      <c r="D49" s="1269"/>
      <c r="E49" s="1595"/>
      <c r="F49" s="1276">
        <f t="shared" si="20"/>
        <v>0</v>
      </c>
      <c r="G49" s="1275"/>
      <c r="H49" s="1595"/>
      <c r="I49" s="1595"/>
      <c r="J49" s="1276">
        <f t="shared" si="21"/>
        <v>0</v>
      </c>
      <c r="K49" s="1275"/>
      <c r="L49" s="1276">
        <f t="shared" si="22"/>
        <v>0</v>
      </c>
      <c r="M49" s="1276">
        <f t="shared" si="22"/>
        <v>0</v>
      </c>
      <c r="N49" s="1276">
        <f t="shared" si="23"/>
        <v>0</v>
      </c>
    </row>
    <row r="50" spans="1:14">
      <c r="A50" s="398"/>
      <c r="B50" s="2245"/>
      <c r="C50" s="1595"/>
      <c r="D50" s="1269"/>
      <c r="E50" s="1595"/>
      <c r="F50" s="1276">
        <f t="shared" si="20"/>
        <v>0</v>
      </c>
      <c r="G50" s="1275"/>
      <c r="H50" s="1595"/>
      <c r="I50" s="1595"/>
      <c r="J50" s="1276">
        <f t="shared" si="21"/>
        <v>0</v>
      </c>
      <c r="K50" s="1275"/>
      <c r="L50" s="1276">
        <f t="shared" si="22"/>
        <v>0</v>
      </c>
      <c r="M50" s="1276">
        <f t="shared" si="22"/>
        <v>0</v>
      </c>
      <c r="N50" s="1276">
        <f t="shared" si="23"/>
        <v>0</v>
      </c>
    </row>
    <row r="51" spans="1:14">
      <c r="A51" s="398"/>
      <c r="B51" s="2246"/>
      <c r="C51" s="1595"/>
      <c r="D51" s="1269"/>
      <c r="E51" s="1595"/>
      <c r="F51" s="1276">
        <f t="shared" si="20"/>
        <v>0</v>
      </c>
      <c r="G51" s="1275"/>
      <c r="H51" s="1595"/>
      <c r="I51" s="1595"/>
      <c r="J51" s="1276">
        <f t="shared" si="21"/>
        <v>0</v>
      </c>
      <c r="K51" s="1275"/>
      <c r="L51" s="1276">
        <f t="shared" si="22"/>
        <v>0</v>
      </c>
      <c r="M51" s="1276">
        <f t="shared" si="22"/>
        <v>0</v>
      </c>
      <c r="N51" s="1276">
        <f t="shared" si="23"/>
        <v>0</v>
      </c>
    </row>
    <row r="52" spans="1:14">
      <c r="A52" s="398"/>
      <c r="B52" s="2246"/>
      <c r="C52" s="1595"/>
      <c r="D52" s="1269"/>
      <c r="E52" s="1595"/>
      <c r="F52" s="1276">
        <f t="shared" si="20"/>
        <v>0</v>
      </c>
      <c r="G52" s="1275"/>
      <c r="H52" s="1595"/>
      <c r="I52" s="1595"/>
      <c r="J52" s="1276">
        <f t="shared" si="21"/>
        <v>0</v>
      </c>
      <c r="K52" s="1275"/>
      <c r="L52" s="1276">
        <f t="shared" si="22"/>
        <v>0</v>
      </c>
      <c r="M52" s="1276">
        <f t="shared" si="22"/>
        <v>0</v>
      </c>
      <c r="N52" s="1276">
        <f t="shared" si="23"/>
        <v>0</v>
      </c>
    </row>
    <row r="53" spans="1:14">
      <c r="A53" s="398"/>
      <c r="B53" s="2246"/>
      <c r="C53" s="1595"/>
      <c r="D53" s="1269"/>
      <c r="E53" s="1595"/>
      <c r="F53" s="1276">
        <f t="shared" si="20"/>
        <v>0</v>
      </c>
      <c r="G53" s="1275"/>
      <c r="H53" s="1595"/>
      <c r="I53" s="1595"/>
      <c r="J53" s="1276">
        <f t="shared" si="21"/>
        <v>0</v>
      </c>
      <c r="K53" s="1275"/>
      <c r="L53" s="1276">
        <f t="shared" si="22"/>
        <v>0</v>
      </c>
      <c r="M53" s="1276">
        <f t="shared" si="22"/>
        <v>0</v>
      </c>
      <c r="N53" s="1276">
        <f t="shared" si="23"/>
        <v>0</v>
      </c>
    </row>
    <row r="54" spans="1:14">
      <c r="A54" s="398"/>
      <c r="B54" s="2247"/>
      <c r="C54" s="1595"/>
      <c r="D54" s="1269"/>
      <c r="E54" s="1595"/>
      <c r="F54" s="1276">
        <f t="shared" si="20"/>
        <v>0</v>
      </c>
      <c r="G54" s="1275"/>
      <c r="H54" s="1595"/>
      <c r="I54" s="1595"/>
      <c r="J54" s="1276">
        <f t="shared" si="21"/>
        <v>0</v>
      </c>
      <c r="K54" s="1275"/>
      <c r="L54" s="1276">
        <f t="shared" si="22"/>
        <v>0</v>
      </c>
      <c r="M54" s="1276">
        <f t="shared" si="22"/>
        <v>0</v>
      </c>
      <c r="N54" s="1276">
        <f t="shared" si="23"/>
        <v>0</v>
      </c>
    </row>
    <row r="55" spans="1:14">
      <c r="A55" s="398"/>
      <c r="B55" s="2656" t="s">
        <v>7</v>
      </c>
      <c r="C55" s="2657"/>
      <c r="D55" s="1276">
        <f>SUM(D48:D54)</f>
        <v>0</v>
      </c>
      <c r="E55" s="1276">
        <f>SUM(E48:E54)</f>
        <v>0</v>
      </c>
      <c r="F55" s="1276">
        <f>SUM(F48:F54)</f>
        <v>0</v>
      </c>
      <c r="G55" s="1275"/>
      <c r="H55" s="1276">
        <f>SUM(H48:H54)</f>
        <v>0</v>
      </c>
      <c r="I55" s="1276">
        <f>SUM(I48:I54)</f>
        <v>0</v>
      </c>
      <c r="J55" s="1276">
        <f>SUM(J48:J54)</f>
        <v>0</v>
      </c>
      <c r="K55" s="1275"/>
      <c r="L55" s="1276">
        <f>SUM(L48:L54)</f>
        <v>0</v>
      </c>
      <c r="M55" s="1276">
        <f>SUM(M48:M54)</f>
        <v>0</v>
      </c>
      <c r="N55" s="1276">
        <f>SUM(N48:N54)</f>
        <v>0</v>
      </c>
    </row>
    <row r="56" spans="1:14" ht="15">
      <c r="A56" s="1277"/>
      <c r="B56" s="1599"/>
      <c r="C56" s="1599"/>
      <c r="D56" s="1599"/>
      <c r="E56" s="1599"/>
      <c r="F56" s="1599"/>
      <c r="G56" s="1278"/>
      <c r="H56" s="1599"/>
      <c r="I56" s="1599"/>
      <c r="J56" s="1599"/>
      <c r="K56" s="1278"/>
      <c r="L56" s="1599"/>
      <c r="M56" s="1599"/>
      <c r="N56" s="1599"/>
    </row>
    <row r="57" spans="1:14">
      <c r="A57" s="398"/>
      <c r="B57" s="1279" t="s">
        <v>2100</v>
      </c>
      <c r="C57" s="1279"/>
      <c r="D57" s="1276">
        <f>SUM(D18,D46,D55)</f>
        <v>0</v>
      </c>
      <c r="E57" s="1276">
        <f>SUM(E18,E46,E55)</f>
        <v>0</v>
      </c>
      <c r="F57" s="1276">
        <f>SUM(F18,F46,F55)</f>
        <v>0</v>
      </c>
      <c r="G57" s="1275"/>
      <c r="H57" s="1276">
        <f>SUM(H18,H46,H55)</f>
        <v>0</v>
      </c>
      <c r="I57" s="1276">
        <f>SUM(I18,I46,I55)</f>
        <v>0</v>
      </c>
      <c r="J57" s="1276">
        <f>SUM(J18,J46,J55)</f>
        <v>0</v>
      </c>
      <c r="K57" s="1275"/>
      <c r="L57" s="1276">
        <f>SUM(L18,L46,L55)</f>
        <v>0</v>
      </c>
      <c r="M57" s="1276">
        <f>SUM(M18,M46,M55)</f>
        <v>0</v>
      </c>
      <c r="N57" s="1276">
        <f>SUM(N18,N46,N55)</f>
        <v>0</v>
      </c>
    </row>
    <row r="58" spans="1:14">
      <c r="A58" s="398"/>
      <c r="B58" s="1280"/>
      <c r="C58" s="1280"/>
      <c r="D58" s="1281"/>
      <c r="E58" s="1281"/>
      <c r="F58" s="1281"/>
      <c r="G58" s="1281"/>
      <c r="H58" s="1281"/>
      <c r="I58" s="1281"/>
      <c r="J58" s="1281"/>
      <c r="K58" s="1281"/>
      <c r="L58" s="1282"/>
      <c r="M58" s="1282"/>
      <c r="N58" s="1282"/>
    </row>
    <row r="59" spans="1:14" ht="15">
      <c r="A59" s="398"/>
      <c r="B59" s="1600" t="s">
        <v>2101</v>
      </c>
      <c r="C59" s="1600"/>
      <c r="D59" s="2248"/>
      <c r="E59" s="2248"/>
      <c r="F59" s="2249"/>
      <c r="G59" s="2249"/>
      <c r="H59" s="2249"/>
      <c r="I59" s="2249"/>
      <c r="J59" s="2249"/>
      <c r="K59" s="2249"/>
      <c r="L59" s="1282"/>
      <c r="M59" s="1282"/>
      <c r="N59" s="2592"/>
    </row>
    <row r="60" spans="1:14">
      <c r="A60" s="398"/>
      <c r="B60" s="1601" t="s">
        <v>612</v>
      </c>
      <c r="C60" s="1601"/>
      <c r="D60" s="1283"/>
      <c r="E60" s="1283"/>
      <c r="F60" s="1283"/>
      <c r="G60" s="1283"/>
      <c r="H60" s="1283"/>
      <c r="I60" s="1283"/>
      <c r="J60" s="1283"/>
      <c r="K60" s="1283"/>
      <c r="L60" s="1285"/>
      <c r="M60" s="1285"/>
      <c r="N60" s="1598"/>
    </row>
    <row r="61" spans="1:14">
      <c r="A61" s="398"/>
      <c r="B61" s="1601" t="s">
        <v>615</v>
      </c>
      <c r="C61" s="1601"/>
      <c r="D61" s="1283"/>
      <c r="E61" s="1283"/>
      <c r="F61" s="1283"/>
      <c r="G61" s="1283"/>
      <c r="H61" s="1283"/>
      <c r="I61" s="1283"/>
      <c r="J61" s="1283"/>
      <c r="K61" s="1283"/>
      <c r="L61" s="1285"/>
      <c r="M61" s="1285"/>
      <c r="N61" s="1598"/>
    </row>
    <row r="62" spans="1:14">
      <c r="A62" s="398"/>
      <c r="B62" s="1601" t="s">
        <v>616</v>
      </c>
      <c r="C62" s="1601"/>
      <c r="D62" s="1283"/>
      <c r="E62" s="1283"/>
      <c r="F62" s="1283"/>
      <c r="G62" s="1283"/>
      <c r="H62" s="1283"/>
      <c r="I62" s="1283"/>
      <c r="J62" s="1283"/>
      <c r="K62" s="1283"/>
      <c r="L62" s="1285"/>
      <c r="M62" s="1285"/>
      <c r="N62" s="1598"/>
    </row>
    <row r="63" spans="1:14">
      <c r="A63" s="398"/>
      <c r="B63" s="1601" t="s">
        <v>105</v>
      </c>
      <c r="C63" s="1601"/>
      <c r="D63" s="1283"/>
      <c r="E63" s="1283"/>
      <c r="F63" s="1283"/>
      <c r="G63" s="1283"/>
      <c r="H63" s="1283"/>
      <c r="I63" s="1283"/>
      <c r="J63" s="1283"/>
      <c r="K63" s="1283"/>
      <c r="L63" s="1285"/>
      <c r="M63" s="1285"/>
      <c r="N63" s="1598"/>
    </row>
    <row r="64" spans="1:14">
      <c r="A64" s="398"/>
      <c r="B64" s="1600" t="s">
        <v>2102</v>
      </c>
      <c r="C64" s="1600"/>
      <c r="D64" s="1283"/>
      <c r="E64" s="1283"/>
      <c r="F64" s="1284"/>
      <c r="G64" s="1284"/>
      <c r="H64" s="1284"/>
      <c r="I64" s="1284"/>
      <c r="J64" s="1284"/>
      <c r="K64" s="1284"/>
      <c r="L64" s="1281"/>
      <c r="M64" s="1281"/>
      <c r="N64" s="1276">
        <f>SUM(N57:N63)</f>
        <v>0</v>
      </c>
    </row>
    <row r="65" spans="1:14">
      <c r="A65" s="398"/>
      <c r="B65" s="1592"/>
      <c r="C65" s="1592"/>
      <c r="D65" s="1283"/>
      <c r="E65" s="1283"/>
      <c r="F65" s="2250"/>
      <c r="G65" s="2250"/>
      <c r="H65" s="2250"/>
      <c r="I65" s="2250"/>
      <c r="J65" s="2250"/>
      <c r="K65" s="2250"/>
      <c r="L65" s="1273"/>
      <c r="M65" s="1273"/>
      <c r="N65" s="1592"/>
    </row>
    <row r="66" spans="1:14" ht="15">
      <c r="A66" s="398"/>
      <c r="B66" s="1600" t="s">
        <v>2103</v>
      </c>
      <c r="C66" s="1600"/>
      <c r="D66" s="1283"/>
      <c r="E66" s="1283"/>
      <c r="F66" s="1284"/>
      <c r="G66" s="1284"/>
      <c r="H66" s="1284"/>
      <c r="I66" s="1284"/>
      <c r="J66" s="1284"/>
      <c r="K66" s="1284"/>
      <c r="L66" s="1281"/>
      <c r="M66" s="1281"/>
      <c r="N66" s="2592"/>
    </row>
    <row r="67" spans="1:14">
      <c r="A67" s="398"/>
      <c r="B67" s="468" t="s">
        <v>596</v>
      </c>
      <c r="C67" s="1601"/>
      <c r="D67" s="1283"/>
      <c r="E67" s="1283"/>
      <c r="F67" s="1283"/>
      <c r="G67" s="1283"/>
      <c r="H67" s="1283"/>
      <c r="I67" s="1283"/>
      <c r="J67" s="1283"/>
      <c r="K67" s="1283"/>
      <c r="L67" s="1285"/>
      <c r="M67" s="1285"/>
      <c r="N67" s="1598"/>
    </row>
    <row r="68" spans="1:14">
      <c r="A68" s="398"/>
      <c r="B68" s="465" t="s">
        <v>597</v>
      </c>
      <c r="C68" s="1601"/>
      <c r="D68" s="1283"/>
      <c r="E68" s="1283"/>
      <c r="F68" s="1283"/>
      <c r="G68" s="1283"/>
      <c r="H68" s="1283"/>
      <c r="I68" s="1283"/>
      <c r="J68" s="1283"/>
      <c r="K68" s="1283"/>
      <c r="L68" s="1285"/>
      <c r="M68" s="1285"/>
      <c r="N68" s="1598"/>
    </row>
    <row r="69" spans="1:14">
      <c r="A69" s="398"/>
      <c r="B69" s="465" t="s">
        <v>598</v>
      </c>
      <c r="C69" s="1601"/>
      <c r="D69" s="1283"/>
      <c r="E69" s="1283"/>
      <c r="F69" s="1283"/>
      <c r="G69" s="1283"/>
      <c r="H69" s="1283"/>
      <c r="I69" s="1283"/>
      <c r="J69" s="1283"/>
      <c r="K69" s="1283"/>
      <c r="L69" s="1285"/>
      <c r="M69" s="1285"/>
      <c r="N69" s="1598"/>
    </row>
    <row r="70" spans="1:14">
      <c r="A70" s="398"/>
      <c r="B70" s="465" t="s">
        <v>599</v>
      </c>
      <c r="C70" s="1601"/>
      <c r="D70" s="1283"/>
      <c r="E70" s="1283"/>
      <c r="F70" s="1283"/>
      <c r="G70" s="1283"/>
      <c r="H70" s="1283"/>
      <c r="I70" s="1283"/>
      <c r="J70" s="1283"/>
      <c r="K70" s="1283"/>
      <c r="L70" s="1285"/>
      <c r="M70" s="1285"/>
      <c r="N70" s="1598"/>
    </row>
    <row r="71" spans="1:14">
      <c r="A71" s="398"/>
      <c r="B71" s="468" t="s">
        <v>600</v>
      </c>
      <c r="C71" s="1601"/>
      <c r="D71" s="1283"/>
      <c r="E71" s="1283"/>
      <c r="F71" s="1283"/>
      <c r="G71" s="1283"/>
      <c r="H71" s="1283"/>
      <c r="I71" s="1283"/>
      <c r="J71" s="1283"/>
      <c r="K71" s="1283"/>
      <c r="L71" s="1285"/>
      <c r="M71" s="1285"/>
      <c r="N71" s="1598"/>
    </row>
    <row r="72" spans="1:14">
      <c r="A72" s="398"/>
      <c r="B72" s="468" t="s">
        <v>601</v>
      </c>
      <c r="C72" s="1601"/>
      <c r="D72" s="1283"/>
      <c r="E72" s="1283"/>
      <c r="F72" s="1283"/>
      <c r="G72" s="1283"/>
      <c r="H72" s="1283"/>
      <c r="I72" s="1283"/>
      <c r="J72" s="1283"/>
      <c r="K72" s="1283"/>
      <c r="L72" s="1285"/>
      <c r="M72" s="1285"/>
      <c r="N72" s="1598"/>
    </row>
    <row r="73" spans="1:14">
      <c r="A73" s="398"/>
      <c r="B73" s="468" t="s">
        <v>602</v>
      </c>
      <c r="C73" s="1601"/>
      <c r="D73" s="1283"/>
      <c r="E73" s="1283"/>
      <c r="F73" s="1283"/>
      <c r="G73" s="1283"/>
      <c r="H73" s="1283"/>
      <c r="I73" s="1283"/>
      <c r="J73" s="1283"/>
      <c r="K73" s="1283"/>
      <c r="L73" s="1285"/>
      <c r="M73" s="1285"/>
      <c r="N73" s="1598"/>
    </row>
    <row r="74" spans="1:14">
      <c r="A74" s="398"/>
      <c r="B74" s="468" t="s">
        <v>603</v>
      </c>
      <c r="C74" s="1601"/>
      <c r="D74" s="1283"/>
      <c r="E74" s="1283"/>
      <c r="F74" s="1283"/>
      <c r="G74" s="1283"/>
      <c r="H74" s="1283"/>
      <c r="I74" s="1283"/>
      <c r="J74" s="1283"/>
      <c r="K74" s="1283"/>
      <c r="L74" s="1285"/>
      <c r="M74" s="1285"/>
      <c r="N74" s="1598"/>
    </row>
    <row r="75" spans="1:14">
      <c r="A75" s="398"/>
      <c r="B75" s="468" t="s">
        <v>604</v>
      </c>
      <c r="C75" s="1601"/>
      <c r="D75" s="1283"/>
      <c r="E75" s="1283"/>
      <c r="F75" s="1283"/>
      <c r="G75" s="1283"/>
      <c r="H75" s="1283"/>
      <c r="I75" s="1283"/>
      <c r="J75" s="1283"/>
      <c r="K75" s="1283"/>
      <c r="L75" s="1285"/>
      <c r="M75" s="1285"/>
      <c r="N75" s="1598"/>
    </row>
    <row r="76" spans="1:14">
      <c r="A76" s="398"/>
      <c r="B76" s="465" t="s">
        <v>605</v>
      </c>
      <c r="C76" s="1601"/>
      <c r="D76" s="1283"/>
      <c r="E76" s="1283"/>
      <c r="F76" s="1283"/>
      <c r="G76" s="1283"/>
      <c r="H76" s="1283"/>
      <c r="I76" s="1283"/>
      <c r="J76" s="1283"/>
      <c r="K76" s="1283"/>
      <c r="L76" s="1285"/>
      <c r="M76" s="1285"/>
      <c r="N76" s="1598"/>
    </row>
    <row r="77" spans="1:14">
      <c r="A77" s="398"/>
      <c r="B77" s="465" t="s">
        <v>606</v>
      </c>
      <c r="C77" s="1601"/>
      <c r="D77" s="1283"/>
      <c r="E77" s="1283"/>
      <c r="F77" s="1283"/>
      <c r="G77" s="1283"/>
      <c r="H77" s="1283"/>
      <c r="I77" s="1283"/>
      <c r="J77" s="1283"/>
      <c r="K77" s="1283"/>
      <c r="L77" s="1285"/>
      <c r="M77" s="1285"/>
      <c r="N77" s="1598"/>
    </row>
    <row r="78" spans="1:14">
      <c r="A78" s="398"/>
      <c r="B78" s="465" t="s">
        <v>607</v>
      </c>
      <c r="C78" s="1601"/>
      <c r="D78" s="1283"/>
      <c r="E78" s="1283"/>
      <c r="F78" s="1283"/>
      <c r="G78" s="1283"/>
      <c r="H78" s="1283"/>
      <c r="I78" s="1283"/>
      <c r="J78" s="1283"/>
      <c r="K78" s="1283"/>
      <c r="L78" s="1285"/>
      <c r="M78" s="1285"/>
      <c r="N78" s="1598"/>
    </row>
    <row r="79" spans="1:14">
      <c r="A79" s="398"/>
      <c r="B79" s="1600" t="s">
        <v>2104</v>
      </c>
      <c r="C79" s="1600"/>
      <c r="D79" s="1283"/>
      <c r="E79" s="1283"/>
      <c r="F79" s="1284"/>
      <c r="G79" s="1284"/>
      <c r="H79" s="1284"/>
      <c r="I79" s="1284"/>
      <c r="J79" s="1284"/>
      <c r="K79" s="1284"/>
      <c r="L79" s="1281"/>
      <c r="M79" s="1281"/>
      <c r="N79" s="1276">
        <f>SUM(N67:N78)</f>
        <v>0</v>
      </c>
    </row>
    <row r="80" spans="1:14">
      <c r="A80" s="398"/>
      <c r="B80" s="1592"/>
      <c r="C80" s="1592"/>
      <c r="D80" s="2250"/>
      <c r="E80" s="2250"/>
      <c r="F80" s="2250"/>
      <c r="G80" s="2250"/>
      <c r="H80" s="2250"/>
      <c r="I80" s="2250"/>
      <c r="J80" s="2250"/>
      <c r="K80" s="2250"/>
      <c r="L80" s="1273"/>
      <c r="M80" s="1273"/>
      <c r="N80" s="1592"/>
    </row>
    <row r="81" spans="1:14">
      <c r="A81" s="398"/>
      <c r="B81" s="1600" t="s">
        <v>2105</v>
      </c>
      <c r="C81" s="1600"/>
      <c r="D81" s="2251"/>
      <c r="E81" s="2251"/>
      <c r="F81" s="2252"/>
      <c r="G81" s="2252"/>
      <c r="H81" s="2252"/>
      <c r="I81" s="2252"/>
      <c r="J81" s="2252"/>
      <c r="K81" s="2252"/>
      <c r="L81" s="2253"/>
      <c r="M81" s="2253"/>
      <c r="N81" s="1276">
        <f>SUM(N79,N64)</f>
        <v>0</v>
      </c>
    </row>
  </sheetData>
  <mergeCells count="9">
    <mergeCell ref="B46:C46"/>
    <mergeCell ref="B55:C55"/>
    <mergeCell ref="D9:F9"/>
    <mergeCell ref="H9:J9"/>
    <mergeCell ref="L9:N9"/>
    <mergeCell ref="B18:C18"/>
    <mergeCell ref="B25:C25"/>
    <mergeCell ref="B32:C32"/>
    <mergeCell ref="B39:C39"/>
  </mergeCells>
  <pageMargins left="0.25" right="0.25" top="0.75" bottom="0.75" header="0.3" footer="0.3"/>
  <pageSetup paperSize="9" scale="49" orientation="portrait" r:id="rId1"/>
</worksheet>
</file>

<file path=xl/worksheets/sheet23.xml><?xml version="1.0" encoding="utf-8"?>
<worksheet xmlns="http://schemas.openxmlformats.org/spreadsheetml/2006/main" xmlns:r="http://schemas.openxmlformats.org/officeDocument/2006/relationships">
  <sheetPr codeName="Sheet22">
    <tabColor theme="7" tint="0.59999389629810485"/>
    <pageSetUpPr fitToPage="1"/>
  </sheetPr>
  <dimension ref="A1:P92"/>
  <sheetViews>
    <sheetView workbookViewId="0">
      <selection activeCell="D14" sqref="D14"/>
    </sheetView>
  </sheetViews>
  <sheetFormatPr defaultRowHeight="12.75" customHeight="1"/>
  <cols>
    <col min="1" max="1" width="5.125" style="406" customWidth="1"/>
    <col min="2" max="2" width="7.5" style="407" bestFit="1" customWidth="1"/>
    <col min="3" max="3" width="27.875" style="408" customWidth="1"/>
    <col min="4" max="4" width="36.75" style="407" bestFit="1" customWidth="1"/>
    <col min="5" max="5" width="17.25" style="407" customWidth="1"/>
    <col min="6" max="6" width="7.125" style="407" customWidth="1"/>
    <col min="7" max="15" width="11" style="407" customWidth="1"/>
    <col min="16" max="16" width="12.25" style="406" customWidth="1"/>
    <col min="17" max="25" width="12.25" customWidth="1"/>
    <col min="26" max="26" width="10.375" customWidth="1"/>
    <col min="27" max="27" width="10.75" bestFit="1" customWidth="1"/>
    <col min="28" max="28" width="12.625" customWidth="1"/>
    <col min="29" max="29" width="14" customWidth="1"/>
    <col min="30" max="30" width="11" bestFit="1" customWidth="1"/>
    <col min="31" max="31" width="13.125" customWidth="1"/>
    <col min="32" max="32" width="10.5" bestFit="1" customWidth="1"/>
    <col min="274" max="274" width="8.625" customWidth="1"/>
    <col min="275" max="275" width="43.75" customWidth="1"/>
    <col min="276" max="276" width="17.375" bestFit="1" customWidth="1"/>
    <col min="277" max="279" width="15.75" customWidth="1"/>
    <col min="280" max="280" width="14.5" bestFit="1" customWidth="1"/>
    <col min="281" max="281" width="11.75" customWidth="1"/>
    <col min="282" max="282" width="10.375" customWidth="1"/>
    <col min="283" max="283" width="10.75" bestFit="1" customWidth="1"/>
    <col min="284" max="284" width="12.625" customWidth="1"/>
    <col min="285" max="285" width="14" customWidth="1"/>
    <col min="286" max="286" width="11" bestFit="1" customWidth="1"/>
    <col min="287" max="287" width="13.125" customWidth="1"/>
    <col min="288" max="288" width="10.5" bestFit="1" customWidth="1"/>
    <col min="530" max="530" width="8.625" customWidth="1"/>
    <col min="531" max="531" width="43.75" customWidth="1"/>
    <col min="532" max="532" width="17.375" bestFit="1" customWidth="1"/>
    <col min="533" max="535" width="15.75" customWidth="1"/>
    <col min="536" max="536" width="14.5" bestFit="1" customWidth="1"/>
    <col min="537" max="537" width="11.75" customWidth="1"/>
    <col min="538" max="538" width="10.375" customWidth="1"/>
    <col min="539" max="539" width="10.75" bestFit="1" customWidth="1"/>
    <col min="540" max="540" width="12.625" customWidth="1"/>
    <col min="541" max="541" width="14" customWidth="1"/>
    <col min="542" max="542" width="11" bestFit="1" customWidth="1"/>
    <col min="543" max="543" width="13.125" customWidth="1"/>
    <col min="544" max="544" width="10.5" bestFit="1" customWidth="1"/>
    <col min="786" max="786" width="8.625" customWidth="1"/>
    <col min="787" max="787" width="43.75" customWidth="1"/>
    <col min="788" max="788" width="17.375" bestFit="1" customWidth="1"/>
    <col min="789" max="791" width="15.75" customWidth="1"/>
    <col min="792" max="792" width="14.5" bestFit="1" customWidth="1"/>
    <col min="793" max="793" width="11.75" customWidth="1"/>
    <col min="794" max="794" width="10.375" customWidth="1"/>
    <col min="795" max="795" width="10.75" bestFit="1" customWidth="1"/>
    <col min="796" max="796" width="12.625" customWidth="1"/>
    <col min="797" max="797" width="14" customWidth="1"/>
    <col min="798" max="798" width="11" bestFit="1" customWidth="1"/>
    <col min="799" max="799" width="13.125" customWidth="1"/>
    <col min="800" max="800" width="10.5" bestFit="1" customWidth="1"/>
    <col min="1042" max="1042" width="8.625" customWidth="1"/>
    <col min="1043" max="1043" width="43.75" customWidth="1"/>
    <col min="1044" max="1044" width="17.375" bestFit="1" customWidth="1"/>
    <col min="1045" max="1047" width="15.75" customWidth="1"/>
    <col min="1048" max="1048" width="14.5" bestFit="1" customWidth="1"/>
    <col min="1049" max="1049" width="11.75" customWidth="1"/>
    <col min="1050" max="1050" width="10.375" customWidth="1"/>
    <col min="1051" max="1051" width="10.75" bestFit="1" customWidth="1"/>
    <col min="1052" max="1052" width="12.625" customWidth="1"/>
    <col min="1053" max="1053" width="14" customWidth="1"/>
    <col min="1054" max="1054" width="11" bestFit="1" customWidth="1"/>
    <col min="1055" max="1055" width="13.125" customWidth="1"/>
    <col min="1056" max="1056" width="10.5" bestFit="1" customWidth="1"/>
    <col min="1298" max="1298" width="8.625" customWidth="1"/>
    <col min="1299" max="1299" width="43.75" customWidth="1"/>
    <col min="1300" max="1300" width="17.375" bestFit="1" customWidth="1"/>
    <col min="1301" max="1303" width="15.75" customWidth="1"/>
    <col min="1304" max="1304" width="14.5" bestFit="1" customWidth="1"/>
    <col min="1305" max="1305" width="11.75" customWidth="1"/>
    <col min="1306" max="1306" width="10.375" customWidth="1"/>
    <col min="1307" max="1307" width="10.75" bestFit="1" customWidth="1"/>
    <col min="1308" max="1308" width="12.625" customWidth="1"/>
    <col min="1309" max="1309" width="14" customWidth="1"/>
    <col min="1310" max="1310" width="11" bestFit="1" customWidth="1"/>
    <col min="1311" max="1311" width="13.125" customWidth="1"/>
    <col min="1312" max="1312" width="10.5" bestFit="1" customWidth="1"/>
    <col min="1554" max="1554" width="8.625" customWidth="1"/>
    <col min="1555" max="1555" width="43.75" customWidth="1"/>
    <col min="1556" max="1556" width="17.375" bestFit="1" customWidth="1"/>
    <col min="1557" max="1559" width="15.75" customWidth="1"/>
    <col min="1560" max="1560" width="14.5" bestFit="1" customWidth="1"/>
    <col min="1561" max="1561" width="11.75" customWidth="1"/>
    <col min="1562" max="1562" width="10.375" customWidth="1"/>
    <col min="1563" max="1563" width="10.75" bestFit="1" customWidth="1"/>
    <col min="1564" max="1564" width="12.625" customWidth="1"/>
    <col min="1565" max="1565" width="14" customWidth="1"/>
    <col min="1566" max="1566" width="11" bestFit="1" customWidth="1"/>
    <col min="1567" max="1567" width="13.125" customWidth="1"/>
    <col min="1568" max="1568" width="10.5" bestFit="1" customWidth="1"/>
    <col min="1810" max="1810" width="8.625" customWidth="1"/>
    <col min="1811" max="1811" width="43.75" customWidth="1"/>
    <col min="1812" max="1812" width="17.375" bestFit="1" customWidth="1"/>
    <col min="1813" max="1815" width="15.75" customWidth="1"/>
    <col min="1816" max="1816" width="14.5" bestFit="1" customWidth="1"/>
    <col min="1817" max="1817" width="11.75" customWidth="1"/>
    <col min="1818" max="1818" width="10.375" customWidth="1"/>
    <col min="1819" max="1819" width="10.75" bestFit="1" customWidth="1"/>
    <col min="1820" max="1820" width="12.625" customWidth="1"/>
    <col min="1821" max="1821" width="14" customWidth="1"/>
    <col min="1822" max="1822" width="11" bestFit="1" customWidth="1"/>
    <col min="1823" max="1823" width="13.125" customWidth="1"/>
    <col min="1824" max="1824" width="10.5" bestFit="1" customWidth="1"/>
    <col min="2066" max="2066" width="8.625" customWidth="1"/>
    <col min="2067" max="2067" width="43.75" customWidth="1"/>
    <col min="2068" max="2068" width="17.375" bestFit="1" customWidth="1"/>
    <col min="2069" max="2071" width="15.75" customWidth="1"/>
    <col min="2072" max="2072" width="14.5" bestFit="1" customWidth="1"/>
    <col min="2073" max="2073" width="11.75" customWidth="1"/>
    <col min="2074" max="2074" width="10.375" customWidth="1"/>
    <col min="2075" max="2075" width="10.75" bestFit="1" customWidth="1"/>
    <col min="2076" max="2076" width="12.625" customWidth="1"/>
    <col min="2077" max="2077" width="14" customWidth="1"/>
    <col min="2078" max="2078" width="11" bestFit="1" customWidth="1"/>
    <col min="2079" max="2079" width="13.125" customWidth="1"/>
    <col min="2080" max="2080" width="10.5" bestFit="1" customWidth="1"/>
    <col min="2322" max="2322" width="8.625" customWidth="1"/>
    <col min="2323" max="2323" width="43.75" customWidth="1"/>
    <col min="2324" max="2324" width="17.375" bestFit="1" customWidth="1"/>
    <col min="2325" max="2327" width="15.75" customWidth="1"/>
    <col min="2328" max="2328" width="14.5" bestFit="1" customWidth="1"/>
    <col min="2329" max="2329" width="11.75" customWidth="1"/>
    <col min="2330" max="2330" width="10.375" customWidth="1"/>
    <col min="2331" max="2331" width="10.75" bestFit="1" customWidth="1"/>
    <col min="2332" max="2332" width="12.625" customWidth="1"/>
    <col min="2333" max="2333" width="14" customWidth="1"/>
    <col min="2334" max="2334" width="11" bestFit="1" customWidth="1"/>
    <col min="2335" max="2335" width="13.125" customWidth="1"/>
    <col min="2336" max="2336" width="10.5" bestFit="1" customWidth="1"/>
    <col min="2578" max="2578" width="8.625" customWidth="1"/>
    <col min="2579" max="2579" width="43.75" customWidth="1"/>
    <col min="2580" max="2580" width="17.375" bestFit="1" customWidth="1"/>
    <col min="2581" max="2583" width="15.75" customWidth="1"/>
    <col min="2584" max="2584" width="14.5" bestFit="1" customWidth="1"/>
    <col min="2585" max="2585" width="11.75" customWidth="1"/>
    <col min="2586" max="2586" width="10.375" customWidth="1"/>
    <col min="2587" max="2587" width="10.75" bestFit="1" customWidth="1"/>
    <col min="2588" max="2588" width="12.625" customWidth="1"/>
    <col min="2589" max="2589" width="14" customWidth="1"/>
    <col min="2590" max="2590" width="11" bestFit="1" customWidth="1"/>
    <col min="2591" max="2591" width="13.125" customWidth="1"/>
    <col min="2592" max="2592" width="10.5" bestFit="1" customWidth="1"/>
    <col min="2834" max="2834" width="8.625" customWidth="1"/>
    <col min="2835" max="2835" width="43.75" customWidth="1"/>
    <col min="2836" max="2836" width="17.375" bestFit="1" customWidth="1"/>
    <col min="2837" max="2839" width="15.75" customWidth="1"/>
    <col min="2840" max="2840" width="14.5" bestFit="1" customWidth="1"/>
    <col min="2841" max="2841" width="11.75" customWidth="1"/>
    <col min="2842" max="2842" width="10.375" customWidth="1"/>
    <col min="2843" max="2843" width="10.75" bestFit="1" customWidth="1"/>
    <col min="2844" max="2844" width="12.625" customWidth="1"/>
    <col min="2845" max="2845" width="14" customWidth="1"/>
    <col min="2846" max="2846" width="11" bestFit="1" customWidth="1"/>
    <col min="2847" max="2847" width="13.125" customWidth="1"/>
    <col min="2848" max="2848" width="10.5" bestFit="1" customWidth="1"/>
    <col min="3090" max="3090" width="8.625" customWidth="1"/>
    <col min="3091" max="3091" width="43.75" customWidth="1"/>
    <col min="3092" max="3092" width="17.375" bestFit="1" customWidth="1"/>
    <col min="3093" max="3095" width="15.75" customWidth="1"/>
    <col min="3096" max="3096" width="14.5" bestFit="1" customWidth="1"/>
    <col min="3097" max="3097" width="11.75" customWidth="1"/>
    <col min="3098" max="3098" width="10.375" customWidth="1"/>
    <col min="3099" max="3099" width="10.75" bestFit="1" customWidth="1"/>
    <col min="3100" max="3100" width="12.625" customWidth="1"/>
    <col min="3101" max="3101" width="14" customWidth="1"/>
    <col min="3102" max="3102" width="11" bestFit="1" customWidth="1"/>
    <col min="3103" max="3103" width="13.125" customWidth="1"/>
    <col min="3104" max="3104" width="10.5" bestFit="1" customWidth="1"/>
    <col min="3346" max="3346" width="8.625" customWidth="1"/>
    <col min="3347" max="3347" width="43.75" customWidth="1"/>
    <col min="3348" max="3348" width="17.375" bestFit="1" customWidth="1"/>
    <col min="3349" max="3351" width="15.75" customWidth="1"/>
    <col min="3352" max="3352" width="14.5" bestFit="1" customWidth="1"/>
    <col min="3353" max="3353" width="11.75" customWidth="1"/>
    <col min="3354" max="3354" width="10.375" customWidth="1"/>
    <col min="3355" max="3355" width="10.75" bestFit="1" customWidth="1"/>
    <col min="3356" max="3356" width="12.625" customWidth="1"/>
    <col min="3357" max="3357" width="14" customWidth="1"/>
    <col min="3358" max="3358" width="11" bestFit="1" customWidth="1"/>
    <col min="3359" max="3359" width="13.125" customWidth="1"/>
    <col min="3360" max="3360" width="10.5" bestFit="1" customWidth="1"/>
    <col min="3602" max="3602" width="8.625" customWidth="1"/>
    <col min="3603" max="3603" width="43.75" customWidth="1"/>
    <col min="3604" max="3604" width="17.375" bestFit="1" customWidth="1"/>
    <col min="3605" max="3607" width="15.75" customWidth="1"/>
    <col min="3608" max="3608" width="14.5" bestFit="1" customWidth="1"/>
    <col min="3609" max="3609" width="11.75" customWidth="1"/>
    <col min="3610" max="3610" width="10.375" customWidth="1"/>
    <col min="3611" max="3611" width="10.75" bestFit="1" customWidth="1"/>
    <col min="3612" max="3612" width="12.625" customWidth="1"/>
    <col min="3613" max="3613" width="14" customWidth="1"/>
    <col min="3614" max="3614" width="11" bestFit="1" customWidth="1"/>
    <col min="3615" max="3615" width="13.125" customWidth="1"/>
    <col min="3616" max="3616" width="10.5" bestFit="1" customWidth="1"/>
    <col min="3858" max="3858" width="8.625" customWidth="1"/>
    <col min="3859" max="3859" width="43.75" customWidth="1"/>
    <col min="3860" max="3860" width="17.375" bestFit="1" customWidth="1"/>
    <col min="3861" max="3863" width="15.75" customWidth="1"/>
    <col min="3864" max="3864" width="14.5" bestFit="1" customWidth="1"/>
    <col min="3865" max="3865" width="11.75" customWidth="1"/>
    <col min="3866" max="3866" width="10.375" customWidth="1"/>
    <col min="3867" max="3867" width="10.75" bestFit="1" customWidth="1"/>
    <col min="3868" max="3868" width="12.625" customWidth="1"/>
    <col min="3869" max="3869" width="14" customWidth="1"/>
    <col min="3870" max="3870" width="11" bestFit="1" customWidth="1"/>
    <col min="3871" max="3871" width="13.125" customWidth="1"/>
    <col min="3872" max="3872" width="10.5" bestFit="1" customWidth="1"/>
    <col min="4114" max="4114" width="8.625" customWidth="1"/>
    <col min="4115" max="4115" width="43.75" customWidth="1"/>
    <col min="4116" max="4116" width="17.375" bestFit="1" customWidth="1"/>
    <col min="4117" max="4119" width="15.75" customWidth="1"/>
    <col min="4120" max="4120" width="14.5" bestFit="1" customWidth="1"/>
    <col min="4121" max="4121" width="11.75" customWidth="1"/>
    <col min="4122" max="4122" width="10.375" customWidth="1"/>
    <col min="4123" max="4123" width="10.75" bestFit="1" customWidth="1"/>
    <col min="4124" max="4124" width="12.625" customWidth="1"/>
    <col min="4125" max="4125" width="14" customWidth="1"/>
    <col min="4126" max="4126" width="11" bestFit="1" customWidth="1"/>
    <col min="4127" max="4127" width="13.125" customWidth="1"/>
    <col min="4128" max="4128" width="10.5" bestFit="1" customWidth="1"/>
    <col min="4370" max="4370" width="8.625" customWidth="1"/>
    <col min="4371" max="4371" width="43.75" customWidth="1"/>
    <col min="4372" max="4372" width="17.375" bestFit="1" customWidth="1"/>
    <col min="4373" max="4375" width="15.75" customWidth="1"/>
    <col min="4376" max="4376" width="14.5" bestFit="1" customWidth="1"/>
    <col min="4377" max="4377" width="11.75" customWidth="1"/>
    <col min="4378" max="4378" width="10.375" customWidth="1"/>
    <col min="4379" max="4379" width="10.75" bestFit="1" customWidth="1"/>
    <col min="4380" max="4380" width="12.625" customWidth="1"/>
    <col min="4381" max="4381" width="14" customWidth="1"/>
    <col min="4382" max="4382" width="11" bestFit="1" customWidth="1"/>
    <col min="4383" max="4383" width="13.125" customWidth="1"/>
    <col min="4384" max="4384" width="10.5" bestFit="1" customWidth="1"/>
    <col min="4626" max="4626" width="8.625" customWidth="1"/>
    <col min="4627" max="4627" width="43.75" customWidth="1"/>
    <col min="4628" max="4628" width="17.375" bestFit="1" customWidth="1"/>
    <col min="4629" max="4631" width="15.75" customWidth="1"/>
    <col min="4632" max="4632" width="14.5" bestFit="1" customWidth="1"/>
    <col min="4633" max="4633" width="11.75" customWidth="1"/>
    <col min="4634" max="4634" width="10.375" customWidth="1"/>
    <col min="4635" max="4635" width="10.75" bestFit="1" customWidth="1"/>
    <col min="4636" max="4636" width="12.625" customWidth="1"/>
    <col min="4637" max="4637" width="14" customWidth="1"/>
    <col min="4638" max="4638" width="11" bestFit="1" customWidth="1"/>
    <col min="4639" max="4639" width="13.125" customWidth="1"/>
    <col min="4640" max="4640" width="10.5" bestFit="1" customWidth="1"/>
    <col min="4882" max="4882" width="8.625" customWidth="1"/>
    <col min="4883" max="4883" width="43.75" customWidth="1"/>
    <col min="4884" max="4884" width="17.375" bestFit="1" customWidth="1"/>
    <col min="4885" max="4887" width="15.75" customWidth="1"/>
    <col min="4888" max="4888" width="14.5" bestFit="1" customWidth="1"/>
    <col min="4889" max="4889" width="11.75" customWidth="1"/>
    <col min="4890" max="4890" width="10.375" customWidth="1"/>
    <col min="4891" max="4891" width="10.75" bestFit="1" customWidth="1"/>
    <col min="4892" max="4892" width="12.625" customWidth="1"/>
    <col min="4893" max="4893" width="14" customWidth="1"/>
    <col min="4894" max="4894" width="11" bestFit="1" customWidth="1"/>
    <col min="4895" max="4895" width="13.125" customWidth="1"/>
    <col min="4896" max="4896" width="10.5" bestFit="1" customWidth="1"/>
    <col min="5138" max="5138" width="8.625" customWidth="1"/>
    <col min="5139" max="5139" width="43.75" customWidth="1"/>
    <col min="5140" max="5140" width="17.375" bestFit="1" customWidth="1"/>
    <col min="5141" max="5143" width="15.75" customWidth="1"/>
    <col min="5144" max="5144" width="14.5" bestFit="1" customWidth="1"/>
    <col min="5145" max="5145" width="11.75" customWidth="1"/>
    <col min="5146" max="5146" width="10.375" customWidth="1"/>
    <col min="5147" max="5147" width="10.75" bestFit="1" customWidth="1"/>
    <col min="5148" max="5148" width="12.625" customWidth="1"/>
    <col min="5149" max="5149" width="14" customWidth="1"/>
    <col min="5150" max="5150" width="11" bestFit="1" customWidth="1"/>
    <col min="5151" max="5151" width="13.125" customWidth="1"/>
    <col min="5152" max="5152" width="10.5" bestFit="1" customWidth="1"/>
    <col min="5394" max="5394" width="8.625" customWidth="1"/>
    <col min="5395" max="5395" width="43.75" customWidth="1"/>
    <col min="5396" max="5396" width="17.375" bestFit="1" customWidth="1"/>
    <col min="5397" max="5399" width="15.75" customWidth="1"/>
    <col min="5400" max="5400" width="14.5" bestFit="1" customWidth="1"/>
    <col min="5401" max="5401" width="11.75" customWidth="1"/>
    <col min="5402" max="5402" width="10.375" customWidth="1"/>
    <col min="5403" max="5403" width="10.75" bestFit="1" customWidth="1"/>
    <col min="5404" max="5404" width="12.625" customWidth="1"/>
    <col min="5405" max="5405" width="14" customWidth="1"/>
    <col min="5406" max="5406" width="11" bestFit="1" customWidth="1"/>
    <col min="5407" max="5407" width="13.125" customWidth="1"/>
    <col min="5408" max="5408" width="10.5" bestFit="1" customWidth="1"/>
    <col min="5650" max="5650" width="8.625" customWidth="1"/>
    <col min="5651" max="5651" width="43.75" customWidth="1"/>
    <col min="5652" max="5652" width="17.375" bestFit="1" customWidth="1"/>
    <col min="5653" max="5655" width="15.75" customWidth="1"/>
    <col min="5656" max="5656" width="14.5" bestFit="1" customWidth="1"/>
    <col min="5657" max="5657" width="11.75" customWidth="1"/>
    <col min="5658" max="5658" width="10.375" customWidth="1"/>
    <col min="5659" max="5659" width="10.75" bestFit="1" customWidth="1"/>
    <col min="5660" max="5660" width="12.625" customWidth="1"/>
    <col min="5661" max="5661" width="14" customWidth="1"/>
    <col min="5662" max="5662" width="11" bestFit="1" customWidth="1"/>
    <col min="5663" max="5663" width="13.125" customWidth="1"/>
    <col min="5664" max="5664" width="10.5" bestFit="1" customWidth="1"/>
    <col min="5906" max="5906" width="8.625" customWidth="1"/>
    <col min="5907" max="5907" width="43.75" customWidth="1"/>
    <col min="5908" max="5908" width="17.375" bestFit="1" customWidth="1"/>
    <col min="5909" max="5911" width="15.75" customWidth="1"/>
    <col min="5912" max="5912" width="14.5" bestFit="1" customWidth="1"/>
    <col min="5913" max="5913" width="11.75" customWidth="1"/>
    <col min="5914" max="5914" width="10.375" customWidth="1"/>
    <col min="5915" max="5915" width="10.75" bestFit="1" customWidth="1"/>
    <col min="5916" max="5916" width="12.625" customWidth="1"/>
    <col min="5917" max="5917" width="14" customWidth="1"/>
    <col min="5918" max="5918" width="11" bestFit="1" customWidth="1"/>
    <col min="5919" max="5919" width="13.125" customWidth="1"/>
    <col min="5920" max="5920" width="10.5" bestFit="1" customWidth="1"/>
    <col min="6162" max="6162" width="8.625" customWidth="1"/>
    <col min="6163" max="6163" width="43.75" customWidth="1"/>
    <col min="6164" max="6164" width="17.375" bestFit="1" customWidth="1"/>
    <col min="6165" max="6167" width="15.75" customWidth="1"/>
    <col min="6168" max="6168" width="14.5" bestFit="1" customWidth="1"/>
    <col min="6169" max="6169" width="11.75" customWidth="1"/>
    <col min="6170" max="6170" width="10.375" customWidth="1"/>
    <col min="6171" max="6171" width="10.75" bestFit="1" customWidth="1"/>
    <col min="6172" max="6172" width="12.625" customWidth="1"/>
    <col min="6173" max="6173" width="14" customWidth="1"/>
    <col min="6174" max="6174" width="11" bestFit="1" customWidth="1"/>
    <col min="6175" max="6175" width="13.125" customWidth="1"/>
    <col min="6176" max="6176" width="10.5" bestFit="1" customWidth="1"/>
    <col min="6418" max="6418" width="8.625" customWidth="1"/>
    <col min="6419" max="6419" width="43.75" customWidth="1"/>
    <col min="6420" max="6420" width="17.375" bestFit="1" customWidth="1"/>
    <col min="6421" max="6423" width="15.75" customWidth="1"/>
    <col min="6424" max="6424" width="14.5" bestFit="1" customWidth="1"/>
    <col min="6425" max="6425" width="11.75" customWidth="1"/>
    <col min="6426" max="6426" width="10.375" customWidth="1"/>
    <col min="6427" max="6427" width="10.75" bestFit="1" customWidth="1"/>
    <col min="6428" max="6428" width="12.625" customWidth="1"/>
    <col min="6429" max="6429" width="14" customWidth="1"/>
    <col min="6430" max="6430" width="11" bestFit="1" customWidth="1"/>
    <col min="6431" max="6431" width="13.125" customWidth="1"/>
    <col min="6432" max="6432" width="10.5" bestFit="1" customWidth="1"/>
    <col min="6674" max="6674" width="8.625" customWidth="1"/>
    <col min="6675" max="6675" width="43.75" customWidth="1"/>
    <col min="6676" max="6676" width="17.375" bestFit="1" customWidth="1"/>
    <col min="6677" max="6679" width="15.75" customWidth="1"/>
    <col min="6680" max="6680" width="14.5" bestFit="1" customWidth="1"/>
    <col min="6681" max="6681" width="11.75" customWidth="1"/>
    <col min="6682" max="6682" width="10.375" customWidth="1"/>
    <col min="6683" max="6683" width="10.75" bestFit="1" customWidth="1"/>
    <col min="6684" max="6684" width="12.625" customWidth="1"/>
    <col min="6685" max="6685" width="14" customWidth="1"/>
    <col min="6686" max="6686" width="11" bestFit="1" customWidth="1"/>
    <col min="6687" max="6687" width="13.125" customWidth="1"/>
    <col min="6688" max="6688" width="10.5" bestFit="1" customWidth="1"/>
    <col min="6930" max="6930" width="8.625" customWidth="1"/>
    <col min="6931" max="6931" width="43.75" customWidth="1"/>
    <col min="6932" max="6932" width="17.375" bestFit="1" customWidth="1"/>
    <col min="6933" max="6935" width="15.75" customWidth="1"/>
    <col min="6936" max="6936" width="14.5" bestFit="1" customWidth="1"/>
    <col min="6937" max="6937" width="11.75" customWidth="1"/>
    <col min="6938" max="6938" width="10.375" customWidth="1"/>
    <col min="6939" max="6939" width="10.75" bestFit="1" customWidth="1"/>
    <col min="6940" max="6940" width="12.625" customWidth="1"/>
    <col min="6941" max="6941" width="14" customWidth="1"/>
    <col min="6942" max="6942" width="11" bestFit="1" customWidth="1"/>
    <col min="6943" max="6943" width="13.125" customWidth="1"/>
    <col min="6944" max="6944" width="10.5" bestFit="1" customWidth="1"/>
    <col min="7186" max="7186" width="8.625" customWidth="1"/>
    <col min="7187" max="7187" width="43.75" customWidth="1"/>
    <col min="7188" max="7188" width="17.375" bestFit="1" customWidth="1"/>
    <col min="7189" max="7191" width="15.75" customWidth="1"/>
    <col min="7192" max="7192" width="14.5" bestFit="1" customWidth="1"/>
    <col min="7193" max="7193" width="11.75" customWidth="1"/>
    <col min="7194" max="7194" width="10.375" customWidth="1"/>
    <col min="7195" max="7195" width="10.75" bestFit="1" customWidth="1"/>
    <col min="7196" max="7196" width="12.625" customWidth="1"/>
    <col min="7197" max="7197" width="14" customWidth="1"/>
    <col min="7198" max="7198" width="11" bestFit="1" customWidth="1"/>
    <col min="7199" max="7199" width="13.125" customWidth="1"/>
    <col min="7200" max="7200" width="10.5" bestFit="1" customWidth="1"/>
    <col min="7442" max="7442" width="8.625" customWidth="1"/>
    <col min="7443" max="7443" width="43.75" customWidth="1"/>
    <col min="7444" max="7444" width="17.375" bestFit="1" customWidth="1"/>
    <col min="7445" max="7447" width="15.75" customWidth="1"/>
    <col min="7448" max="7448" width="14.5" bestFit="1" customWidth="1"/>
    <col min="7449" max="7449" width="11.75" customWidth="1"/>
    <col min="7450" max="7450" width="10.375" customWidth="1"/>
    <col min="7451" max="7451" width="10.75" bestFit="1" customWidth="1"/>
    <col min="7452" max="7452" width="12.625" customWidth="1"/>
    <col min="7453" max="7453" width="14" customWidth="1"/>
    <col min="7454" max="7454" width="11" bestFit="1" customWidth="1"/>
    <col min="7455" max="7455" width="13.125" customWidth="1"/>
    <col min="7456" max="7456" width="10.5" bestFit="1" customWidth="1"/>
    <col min="7698" max="7698" width="8.625" customWidth="1"/>
    <col min="7699" max="7699" width="43.75" customWidth="1"/>
    <col min="7700" max="7700" width="17.375" bestFit="1" customWidth="1"/>
    <col min="7701" max="7703" width="15.75" customWidth="1"/>
    <col min="7704" max="7704" width="14.5" bestFit="1" customWidth="1"/>
    <col min="7705" max="7705" width="11.75" customWidth="1"/>
    <col min="7706" max="7706" width="10.375" customWidth="1"/>
    <col min="7707" max="7707" width="10.75" bestFit="1" customWidth="1"/>
    <col min="7708" max="7708" width="12.625" customWidth="1"/>
    <col min="7709" max="7709" width="14" customWidth="1"/>
    <col min="7710" max="7710" width="11" bestFit="1" customWidth="1"/>
    <col min="7711" max="7711" width="13.125" customWidth="1"/>
    <col min="7712" max="7712" width="10.5" bestFit="1" customWidth="1"/>
    <col min="7954" max="7954" width="8.625" customWidth="1"/>
    <col min="7955" max="7955" width="43.75" customWidth="1"/>
    <col min="7956" max="7956" width="17.375" bestFit="1" customWidth="1"/>
    <col min="7957" max="7959" width="15.75" customWidth="1"/>
    <col min="7960" max="7960" width="14.5" bestFit="1" customWidth="1"/>
    <col min="7961" max="7961" width="11.75" customWidth="1"/>
    <col min="7962" max="7962" width="10.375" customWidth="1"/>
    <col min="7963" max="7963" width="10.75" bestFit="1" customWidth="1"/>
    <col min="7964" max="7964" width="12.625" customWidth="1"/>
    <col min="7965" max="7965" width="14" customWidth="1"/>
    <col min="7966" max="7966" width="11" bestFit="1" customWidth="1"/>
    <col min="7967" max="7967" width="13.125" customWidth="1"/>
    <col min="7968" max="7968" width="10.5" bestFit="1" customWidth="1"/>
    <col min="8210" max="8210" width="8.625" customWidth="1"/>
    <col min="8211" max="8211" width="43.75" customWidth="1"/>
    <col min="8212" max="8212" width="17.375" bestFit="1" customWidth="1"/>
    <col min="8213" max="8215" width="15.75" customWidth="1"/>
    <col min="8216" max="8216" width="14.5" bestFit="1" customWidth="1"/>
    <col min="8217" max="8217" width="11.75" customWidth="1"/>
    <col min="8218" max="8218" width="10.375" customWidth="1"/>
    <col min="8219" max="8219" width="10.75" bestFit="1" customWidth="1"/>
    <col min="8220" max="8220" width="12.625" customWidth="1"/>
    <col min="8221" max="8221" width="14" customWidth="1"/>
    <col min="8222" max="8222" width="11" bestFit="1" customWidth="1"/>
    <col min="8223" max="8223" width="13.125" customWidth="1"/>
    <col min="8224" max="8224" width="10.5" bestFit="1" customWidth="1"/>
    <col min="8466" max="8466" width="8.625" customWidth="1"/>
    <col min="8467" max="8467" width="43.75" customWidth="1"/>
    <col min="8468" max="8468" width="17.375" bestFit="1" customWidth="1"/>
    <col min="8469" max="8471" width="15.75" customWidth="1"/>
    <col min="8472" max="8472" width="14.5" bestFit="1" customWidth="1"/>
    <col min="8473" max="8473" width="11.75" customWidth="1"/>
    <col min="8474" max="8474" width="10.375" customWidth="1"/>
    <col min="8475" max="8475" width="10.75" bestFit="1" customWidth="1"/>
    <col min="8476" max="8476" width="12.625" customWidth="1"/>
    <col min="8477" max="8477" width="14" customWidth="1"/>
    <col min="8478" max="8478" width="11" bestFit="1" customWidth="1"/>
    <col min="8479" max="8479" width="13.125" customWidth="1"/>
    <col min="8480" max="8480" width="10.5" bestFit="1" customWidth="1"/>
    <col min="8722" max="8722" width="8.625" customWidth="1"/>
    <col min="8723" max="8723" width="43.75" customWidth="1"/>
    <col min="8724" max="8724" width="17.375" bestFit="1" customWidth="1"/>
    <col min="8725" max="8727" width="15.75" customWidth="1"/>
    <col min="8728" max="8728" width="14.5" bestFit="1" customWidth="1"/>
    <col min="8729" max="8729" width="11.75" customWidth="1"/>
    <col min="8730" max="8730" width="10.375" customWidth="1"/>
    <col min="8731" max="8731" width="10.75" bestFit="1" customWidth="1"/>
    <col min="8732" max="8732" width="12.625" customWidth="1"/>
    <col min="8733" max="8733" width="14" customWidth="1"/>
    <col min="8734" max="8734" width="11" bestFit="1" customWidth="1"/>
    <col min="8735" max="8735" width="13.125" customWidth="1"/>
    <col min="8736" max="8736" width="10.5" bestFit="1" customWidth="1"/>
    <col min="8978" max="8978" width="8.625" customWidth="1"/>
    <col min="8979" max="8979" width="43.75" customWidth="1"/>
    <col min="8980" max="8980" width="17.375" bestFit="1" customWidth="1"/>
    <col min="8981" max="8983" width="15.75" customWidth="1"/>
    <col min="8984" max="8984" width="14.5" bestFit="1" customWidth="1"/>
    <col min="8985" max="8985" width="11.75" customWidth="1"/>
    <col min="8986" max="8986" width="10.375" customWidth="1"/>
    <col min="8987" max="8987" width="10.75" bestFit="1" customWidth="1"/>
    <col min="8988" max="8988" width="12.625" customWidth="1"/>
    <col min="8989" max="8989" width="14" customWidth="1"/>
    <col min="8990" max="8990" width="11" bestFit="1" customWidth="1"/>
    <col min="8991" max="8991" width="13.125" customWidth="1"/>
    <col min="8992" max="8992" width="10.5" bestFit="1" customWidth="1"/>
    <col min="9234" max="9234" width="8.625" customWidth="1"/>
    <col min="9235" max="9235" width="43.75" customWidth="1"/>
    <col min="9236" max="9236" width="17.375" bestFit="1" customWidth="1"/>
    <col min="9237" max="9239" width="15.75" customWidth="1"/>
    <col min="9240" max="9240" width="14.5" bestFit="1" customWidth="1"/>
    <col min="9241" max="9241" width="11.75" customWidth="1"/>
    <col min="9242" max="9242" width="10.375" customWidth="1"/>
    <col min="9243" max="9243" width="10.75" bestFit="1" customWidth="1"/>
    <col min="9244" max="9244" width="12.625" customWidth="1"/>
    <col min="9245" max="9245" width="14" customWidth="1"/>
    <col min="9246" max="9246" width="11" bestFit="1" customWidth="1"/>
    <col min="9247" max="9247" width="13.125" customWidth="1"/>
    <col min="9248" max="9248" width="10.5" bestFit="1" customWidth="1"/>
    <col min="9490" max="9490" width="8.625" customWidth="1"/>
    <col min="9491" max="9491" width="43.75" customWidth="1"/>
    <col min="9492" max="9492" width="17.375" bestFit="1" customWidth="1"/>
    <col min="9493" max="9495" width="15.75" customWidth="1"/>
    <col min="9496" max="9496" width="14.5" bestFit="1" customWidth="1"/>
    <col min="9497" max="9497" width="11.75" customWidth="1"/>
    <col min="9498" max="9498" width="10.375" customWidth="1"/>
    <col min="9499" max="9499" width="10.75" bestFit="1" customWidth="1"/>
    <col min="9500" max="9500" width="12.625" customWidth="1"/>
    <col min="9501" max="9501" width="14" customWidth="1"/>
    <col min="9502" max="9502" width="11" bestFit="1" customWidth="1"/>
    <col min="9503" max="9503" width="13.125" customWidth="1"/>
    <col min="9504" max="9504" width="10.5" bestFit="1" customWidth="1"/>
    <col min="9746" max="9746" width="8.625" customWidth="1"/>
    <col min="9747" max="9747" width="43.75" customWidth="1"/>
    <col min="9748" max="9748" width="17.375" bestFit="1" customWidth="1"/>
    <col min="9749" max="9751" width="15.75" customWidth="1"/>
    <col min="9752" max="9752" width="14.5" bestFit="1" customWidth="1"/>
    <col min="9753" max="9753" width="11.75" customWidth="1"/>
    <col min="9754" max="9754" width="10.375" customWidth="1"/>
    <col min="9755" max="9755" width="10.75" bestFit="1" customWidth="1"/>
    <col min="9756" max="9756" width="12.625" customWidth="1"/>
    <col min="9757" max="9757" width="14" customWidth="1"/>
    <col min="9758" max="9758" width="11" bestFit="1" customWidth="1"/>
    <col min="9759" max="9759" width="13.125" customWidth="1"/>
    <col min="9760" max="9760" width="10.5" bestFit="1" customWidth="1"/>
    <col min="10002" max="10002" width="8.625" customWidth="1"/>
    <col min="10003" max="10003" width="43.75" customWidth="1"/>
    <col min="10004" max="10004" width="17.375" bestFit="1" customWidth="1"/>
    <col min="10005" max="10007" width="15.75" customWidth="1"/>
    <col min="10008" max="10008" width="14.5" bestFit="1" customWidth="1"/>
    <col min="10009" max="10009" width="11.75" customWidth="1"/>
    <col min="10010" max="10010" width="10.375" customWidth="1"/>
    <col min="10011" max="10011" width="10.75" bestFit="1" customWidth="1"/>
    <col min="10012" max="10012" width="12.625" customWidth="1"/>
    <col min="10013" max="10013" width="14" customWidth="1"/>
    <col min="10014" max="10014" width="11" bestFit="1" customWidth="1"/>
    <col min="10015" max="10015" width="13.125" customWidth="1"/>
    <col min="10016" max="10016" width="10.5" bestFit="1" customWidth="1"/>
    <col min="10258" max="10258" width="8.625" customWidth="1"/>
    <col min="10259" max="10259" width="43.75" customWidth="1"/>
    <col min="10260" max="10260" width="17.375" bestFit="1" customWidth="1"/>
    <col min="10261" max="10263" width="15.75" customWidth="1"/>
    <col min="10264" max="10264" width="14.5" bestFit="1" customWidth="1"/>
    <col min="10265" max="10265" width="11.75" customWidth="1"/>
    <col min="10266" max="10266" width="10.375" customWidth="1"/>
    <col min="10267" max="10267" width="10.75" bestFit="1" customWidth="1"/>
    <col min="10268" max="10268" width="12.625" customWidth="1"/>
    <col min="10269" max="10269" width="14" customWidth="1"/>
    <col min="10270" max="10270" width="11" bestFit="1" customWidth="1"/>
    <col min="10271" max="10271" width="13.125" customWidth="1"/>
    <col min="10272" max="10272" width="10.5" bestFit="1" customWidth="1"/>
    <col min="10514" max="10514" width="8.625" customWidth="1"/>
    <col min="10515" max="10515" width="43.75" customWidth="1"/>
    <col min="10516" max="10516" width="17.375" bestFit="1" customWidth="1"/>
    <col min="10517" max="10519" width="15.75" customWidth="1"/>
    <col min="10520" max="10520" width="14.5" bestFit="1" customWidth="1"/>
    <col min="10521" max="10521" width="11.75" customWidth="1"/>
    <col min="10522" max="10522" width="10.375" customWidth="1"/>
    <col min="10523" max="10523" width="10.75" bestFit="1" customWidth="1"/>
    <col min="10524" max="10524" width="12.625" customWidth="1"/>
    <col min="10525" max="10525" width="14" customWidth="1"/>
    <col min="10526" max="10526" width="11" bestFit="1" customWidth="1"/>
    <col min="10527" max="10527" width="13.125" customWidth="1"/>
    <col min="10528" max="10528" width="10.5" bestFit="1" customWidth="1"/>
    <col min="10770" max="10770" width="8.625" customWidth="1"/>
    <col min="10771" max="10771" width="43.75" customWidth="1"/>
    <col min="10772" max="10772" width="17.375" bestFit="1" customWidth="1"/>
    <col min="10773" max="10775" width="15.75" customWidth="1"/>
    <col min="10776" max="10776" width="14.5" bestFit="1" customWidth="1"/>
    <col min="10777" max="10777" width="11.75" customWidth="1"/>
    <col min="10778" max="10778" width="10.375" customWidth="1"/>
    <col min="10779" max="10779" width="10.75" bestFit="1" customWidth="1"/>
    <col min="10780" max="10780" width="12.625" customWidth="1"/>
    <col min="10781" max="10781" width="14" customWidth="1"/>
    <col min="10782" max="10782" width="11" bestFit="1" customWidth="1"/>
    <col min="10783" max="10783" width="13.125" customWidth="1"/>
    <col min="10784" max="10784" width="10.5" bestFit="1" customWidth="1"/>
    <col min="11026" max="11026" width="8.625" customWidth="1"/>
    <col min="11027" max="11027" width="43.75" customWidth="1"/>
    <col min="11028" max="11028" width="17.375" bestFit="1" customWidth="1"/>
    <col min="11029" max="11031" width="15.75" customWidth="1"/>
    <col min="11032" max="11032" width="14.5" bestFit="1" customWidth="1"/>
    <col min="11033" max="11033" width="11.75" customWidth="1"/>
    <col min="11034" max="11034" width="10.375" customWidth="1"/>
    <col min="11035" max="11035" width="10.75" bestFit="1" customWidth="1"/>
    <col min="11036" max="11036" width="12.625" customWidth="1"/>
    <col min="11037" max="11037" width="14" customWidth="1"/>
    <col min="11038" max="11038" width="11" bestFit="1" customWidth="1"/>
    <col min="11039" max="11039" width="13.125" customWidth="1"/>
    <col min="11040" max="11040" width="10.5" bestFit="1" customWidth="1"/>
    <col min="11282" max="11282" width="8.625" customWidth="1"/>
    <col min="11283" max="11283" width="43.75" customWidth="1"/>
    <col min="11284" max="11284" width="17.375" bestFit="1" customWidth="1"/>
    <col min="11285" max="11287" width="15.75" customWidth="1"/>
    <col min="11288" max="11288" width="14.5" bestFit="1" customWidth="1"/>
    <col min="11289" max="11289" width="11.75" customWidth="1"/>
    <col min="11290" max="11290" width="10.375" customWidth="1"/>
    <col min="11291" max="11291" width="10.75" bestFit="1" customWidth="1"/>
    <col min="11292" max="11292" width="12.625" customWidth="1"/>
    <col min="11293" max="11293" width="14" customWidth="1"/>
    <col min="11294" max="11294" width="11" bestFit="1" customWidth="1"/>
    <col min="11295" max="11295" width="13.125" customWidth="1"/>
    <col min="11296" max="11296" width="10.5" bestFit="1" customWidth="1"/>
    <col min="11538" max="11538" width="8.625" customWidth="1"/>
    <col min="11539" max="11539" width="43.75" customWidth="1"/>
    <col min="11540" max="11540" width="17.375" bestFit="1" customWidth="1"/>
    <col min="11541" max="11543" width="15.75" customWidth="1"/>
    <col min="11544" max="11544" width="14.5" bestFit="1" customWidth="1"/>
    <col min="11545" max="11545" width="11.75" customWidth="1"/>
    <col min="11546" max="11546" width="10.375" customWidth="1"/>
    <col min="11547" max="11547" width="10.75" bestFit="1" customWidth="1"/>
    <col min="11548" max="11548" width="12.625" customWidth="1"/>
    <col min="11549" max="11549" width="14" customWidth="1"/>
    <col min="11550" max="11550" width="11" bestFit="1" customWidth="1"/>
    <col min="11551" max="11551" width="13.125" customWidth="1"/>
    <col min="11552" max="11552" width="10.5" bestFit="1" customWidth="1"/>
    <col min="11794" max="11794" width="8.625" customWidth="1"/>
    <col min="11795" max="11795" width="43.75" customWidth="1"/>
    <col min="11796" max="11796" width="17.375" bestFit="1" customWidth="1"/>
    <col min="11797" max="11799" width="15.75" customWidth="1"/>
    <col min="11800" max="11800" width="14.5" bestFit="1" customWidth="1"/>
    <col min="11801" max="11801" width="11.75" customWidth="1"/>
    <col min="11802" max="11802" width="10.375" customWidth="1"/>
    <col min="11803" max="11803" width="10.75" bestFit="1" customWidth="1"/>
    <col min="11804" max="11804" width="12.625" customWidth="1"/>
    <col min="11805" max="11805" width="14" customWidth="1"/>
    <col min="11806" max="11806" width="11" bestFit="1" customWidth="1"/>
    <col min="11807" max="11807" width="13.125" customWidth="1"/>
    <col min="11808" max="11808" width="10.5" bestFit="1" customWidth="1"/>
    <col min="12050" max="12050" width="8.625" customWidth="1"/>
    <col min="12051" max="12051" width="43.75" customWidth="1"/>
    <col min="12052" max="12052" width="17.375" bestFit="1" customWidth="1"/>
    <col min="12053" max="12055" width="15.75" customWidth="1"/>
    <col min="12056" max="12056" width="14.5" bestFit="1" customWidth="1"/>
    <col min="12057" max="12057" width="11.75" customWidth="1"/>
    <col min="12058" max="12058" width="10.375" customWidth="1"/>
    <col min="12059" max="12059" width="10.75" bestFit="1" customWidth="1"/>
    <col min="12060" max="12060" width="12.625" customWidth="1"/>
    <col min="12061" max="12061" width="14" customWidth="1"/>
    <col min="12062" max="12062" width="11" bestFit="1" customWidth="1"/>
    <col min="12063" max="12063" width="13.125" customWidth="1"/>
    <col min="12064" max="12064" width="10.5" bestFit="1" customWidth="1"/>
    <col min="12306" max="12306" width="8.625" customWidth="1"/>
    <col min="12307" max="12307" width="43.75" customWidth="1"/>
    <col min="12308" max="12308" width="17.375" bestFit="1" customWidth="1"/>
    <col min="12309" max="12311" width="15.75" customWidth="1"/>
    <col min="12312" max="12312" width="14.5" bestFit="1" customWidth="1"/>
    <col min="12313" max="12313" width="11.75" customWidth="1"/>
    <col min="12314" max="12314" width="10.375" customWidth="1"/>
    <col min="12315" max="12315" width="10.75" bestFit="1" customWidth="1"/>
    <col min="12316" max="12316" width="12.625" customWidth="1"/>
    <col min="12317" max="12317" width="14" customWidth="1"/>
    <col min="12318" max="12318" width="11" bestFit="1" customWidth="1"/>
    <col min="12319" max="12319" width="13.125" customWidth="1"/>
    <col min="12320" max="12320" width="10.5" bestFit="1" customWidth="1"/>
    <col min="12562" max="12562" width="8.625" customWidth="1"/>
    <col min="12563" max="12563" width="43.75" customWidth="1"/>
    <col min="12564" max="12564" width="17.375" bestFit="1" customWidth="1"/>
    <col min="12565" max="12567" width="15.75" customWidth="1"/>
    <col min="12568" max="12568" width="14.5" bestFit="1" customWidth="1"/>
    <col min="12569" max="12569" width="11.75" customWidth="1"/>
    <col min="12570" max="12570" width="10.375" customWidth="1"/>
    <col min="12571" max="12571" width="10.75" bestFit="1" customWidth="1"/>
    <col min="12572" max="12572" width="12.625" customWidth="1"/>
    <col min="12573" max="12573" width="14" customWidth="1"/>
    <col min="12574" max="12574" width="11" bestFit="1" customWidth="1"/>
    <col min="12575" max="12575" width="13.125" customWidth="1"/>
    <col min="12576" max="12576" width="10.5" bestFit="1" customWidth="1"/>
    <col min="12818" max="12818" width="8.625" customWidth="1"/>
    <col min="12819" max="12819" width="43.75" customWidth="1"/>
    <col min="12820" max="12820" width="17.375" bestFit="1" customWidth="1"/>
    <col min="12821" max="12823" width="15.75" customWidth="1"/>
    <col min="12824" max="12824" width="14.5" bestFit="1" customWidth="1"/>
    <col min="12825" max="12825" width="11.75" customWidth="1"/>
    <col min="12826" max="12826" width="10.375" customWidth="1"/>
    <col min="12827" max="12827" width="10.75" bestFit="1" customWidth="1"/>
    <col min="12828" max="12828" width="12.625" customWidth="1"/>
    <col min="12829" max="12829" width="14" customWidth="1"/>
    <col min="12830" max="12830" width="11" bestFit="1" customWidth="1"/>
    <col min="12831" max="12831" width="13.125" customWidth="1"/>
    <col min="12832" max="12832" width="10.5" bestFit="1" customWidth="1"/>
    <col min="13074" max="13074" width="8.625" customWidth="1"/>
    <col min="13075" max="13075" width="43.75" customWidth="1"/>
    <col min="13076" max="13076" width="17.375" bestFit="1" customWidth="1"/>
    <col min="13077" max="13079" width="15.75" customWidth="1"/>
    <col min="13080" max="13080" width="14.5" bestFit="1" customWidth="1"/>
    <col min="13081" max="13081" width="11.75" customWidth="1"/>
    <col min="13082" max="13082" width="10.375" customWidth="1"/>
    <col min="13083" max="13083" width="10.75" bestFit="1" customWidth="1"/>
    <col min="13084" max="13084" width="12.625" customWidth="1"/>
    <col min="13085" max="13085" width="14" customWidth="1"/>
    <col min="13086" max="13086" width="11" bestFit="1" customWidth="1"/>
    <col min="13087" max="13087" width="13.125" customWidth="1"/>
    <col min="13088" max="13088" width="10.5" bestFit="1" customWidth="1"/>
    <col min="13330" max="13330" width="8.625" customWidth="1"/>
    <col min="13331" max="13331" width="43.75" customWidth="1"/>
    <col min="13332" max="13332" width="17.375" bestFit="1" customWidth="1"/>
    <col min="13333" max="13335" width="15.75" customWidth="1"/>
    <col min="13336" max="13336" width="14.5" bestFit="1" customWidth="1"/>
    <col min="13337" max="13337" width="11.75" customWidth="1"/>
    <col min="13338" max="13338" width="10.375" customWidth="1"/>
    <col min="13339" max="13339" width="10.75" bestFit="1" customWidth="1"/>
    <col min="13340" max="13340" width="12.625" customWidth="1"/>
    <col min="13341" max="13341" width="14" customWidth="1"/>
    <col min="13342" max="13342" width="11" bestFit="1" customWidth="1"/>
    <col min="13343" max="13343" width="13.125" customWidth="1"/>
    <col min="13344" max="13344" width="10.5" bestFit="1" customWidth="1"/>
    <col min="13586" max="13586" width="8.625" customWidth="1"/>
    <col min="13587" max="13587" width="43.75" customWidth="1"/>
    <col min="13588" max="13588" width="17.375" bestFit="1" customWidth="1"/>
    <col min="13589" max="13591" width="15.75" customWidth="1"/>
    <col min="13592" max="13592" width="14.5" bestFit="1" customWidth="1"/>
    <col min="13593" max="13593" width="11.75" customWidth="1"/>
    <col min="13594" max="13594" width="10.375" customWidth="1"/>
    <col min="13595" max="13595" width="10.75" bestFit="1" customWidth="1"/>
    <col min="13596" max="13596" width="12.625" customWidth="1"/>
    <col min="13597" max="13597" width="14" customWidth="1"/>
    <col min="13598" max="13598" width="11" bestFit="1" customWidth="1"/>
    <col min="13599" max="13599" width="13.125" customWidth="1"/>
    <col min="13600" max="13600" width="10.5" bestFit="1" customWidth="1"/>
    <col min="13842" max="13842" width="8.625" customWidth="1"/>
    <col min="13843" max="13843" width="43.75" customWidth="1"/>
    <col min="13844" max="13844" width="17.375" bestFit="1" customWidth="1"/>
    <col min="13845" max="13847" width="15.75" customWidth="1"/>
    <col min="13848" max="13848" width="14.5" bestFit="1" customWidth="1"/>
    <col min="13849" max="13849" width="11.75" customWidth="1"/>
    <col min="13850" max="13850" width="10.375" customWidth="1"/>
    <col min="13851" max="13851" width="10.75" bestFit="1" customWidth="1"/>
    <col min="13852" max="13852" width="12.625" customWidth="1"/>
    <col min="13853" max="13853" width="14" customWidth="1"/>
    <col min="13854" max="13854" width="11" bestFit="1" customWidth="1"/>
    <col min="13855" max="13855" width="13.125" customWidth="1"/>
    <col min="13856" max="13856" width="10.5" bestFit="1" customWidth="1"/>
    <col min="14098" max="14098" width="8.625" customWidth="1"/>
    <col min="14099" max="14099" width="43.75" customWidth="1"/>
    <col min="14100" max="14100" width="17.375" bestFit="1" customWidth="1"/>
    <col min="14101" max="14103" width="15.75" customWidth="1"/>
    <col min="14104" max="14104" width="14.5" bestFit="1" customWidth="1"/>
    <col min="14105" max="14105" width="11.75" customWidth="1"/>
    <col min="14106" max="14106" width="10.375" customWidth="1"/>
    <col min="14107" max="14107" width="10.75" bestFit="1" customWidth="1"/>
    <col min="14108" max="14108" width="12.625" customWidth="1"/>
    <col min="14109" max="14109" width="14" customWidth="1"/>
    <col min="14110" max="14110" width="11" bestFit="1" customWidth="1"/>
    <col min="14111" max="14111" width="13.125" customWidth="1"/>
    <col min="14112" max="14112" width="10.5" bestFit="1" customWidth="1"/>
    <col min="14354" max="14354" width="8.625" customWidth="1"/>
    <col min="14355" max="14355" width="43.75" customWidth="1"/>
    <col min="14356" max="14356" width="17.375" bestFit="1" customWidth="1"/>
    <col min="14357" max="14359" width="15.75" customWidth="1"/>
    <col min="14360" max="14360" width="14.5" bestFit="1" customWidth="1"/>
    <col min="14361" max="14361" width="11.75" customWidth="1"/>
    <col min="14362" max="14362" width="10.375" customWidth="1"/>
    <col min="14363" max="14363" width="10.75" bestFit="1" customWidth="1"/>
    <col min="14364" max="14364" width="12.625" customWidth="1"/>
    <col min="14365" max="14365" width="14" customWidth="1"/>
    <col min="14366" max="14366" width="11" bestFit="1" customWidth="1"/>
    <col min="14367" max="14367" width="13.125" customWidth="1"/>
    <col min="14368" max="14368" width="10.5" bestFit="1" customWidth="1"/>
    <col min="14610" max="14610" width="8.625" customWidth="1"/>
    <col min="14611" max="14611" width="43.75" customWidth="1"/>
    <col min="14612" max="14612" width="17.375" bestFit="1" customWidth="1"/>
    <col min="14613" max="14615" width="15.75" customWidth="1"/>
    <col min="14616" max="14616" width="14.5" bestFit="1" customWidth="1"/>
    <col min="14617" max="14617" width="11.75" customWidth="1"/>
    <col min="14618" max="14618" width="10.375" customWidth="1"/>
    <col min="14619" max="14619" width="10.75" bestFit="1" customWidth="1"/>
    <col min="14620" max="14620" width="12.625" customWidth="1"/>
    <col min="14621" max="14621" width="14" customWidth="1"/>
    <col min="14622" max="14622" width="11" bestFit="1" customWidth="1"/>
    <col min="14623" max="14623" width="13.125" customWidth="1"/>
    <col min="14624" max="14624" width="10.5" bestFit="1" customWidth="1"/>
    <col min="14866" max="14866" width="8.625" customWidth="1"/>
    <col min="14867" max="14867" width="43.75" customWidth="1"/>
    <col min="14868" max="14868" width="17.375" bestFit="1" customWidth="1"/>
    <col min="14869" max="14871" width="15.75" customWidth="1"/>
    <col min="14872" max="14872" width="14.5" bestFit="1" customWidth="1"/>
    <col min="14873" max="14873" width="11.75" customWidth="1"/>
    <col min="14874" max="14874" width="10.375" customWidth="1"/>
    <col min="14875" max="14875" width="10.75" bestFit="1" customWidth="1"/>
    <col min="14876" max="14876" width="12.625" customWidth="1"/>
    <col min="14877" max="14877" width="14" customWidth="1"/>
    <col min="14878" max="14878" width="11" bestFit="1" customWidth="1"/>
    <col min="14879" max="14879" width="13.125" customWidth="1"/>
    <col min="14880" max="14880" width="10.5" bestFit="1" customWidth="1"/>
    <col min="15122" max="15122" width="8.625" customWidth="1"/>
    <col min="15123" max="15123" width="43.75" customWidth="1"/>
    <col min="15124" max="15124" width="17.375" bestFit="1" customWidth="1"/>
    <col min="15125" max="15127" width="15.75" customWidth="1"/>
    <col min="15128" max="15128" width="14.5" bestFit="1" customWidth="1"/>
    <col min="15129" max="15129" width="11.75" customWidth="1"/>
    <col min="15130" max="15130" width="10.375" customWidth="1"/>
    <col min="15131" max="15131" width="10.75" bestFit="1" customWidth="1"/>
    <col min="15132" max="15132" width="12.625" customWidth="1"/>
    <col min="15133" max="15133" width="14" customWidth="1"/>
    <col min="15134" max="15134" width="11" bestFit="1" customWidth="1"/>
    <col min="15135" max="15135" width="13.125" customWidth="1"/>
    <col min="15136" max="15136" width="10.5" bestFit="1" customWidth="1"/>
    <col min="15378" max="15378" width="8.625" customWidth="1"/>
    <col min="15379" max="15379" width="43.75" customWidth="1"/>
    <col min="15380" max="15380" width="17.375" bestFit="1" customWidth="1"/>
    <col min="15381" max="15383" width="15.75" customWidth="1"/>
    <col min="15384" max="15384" width="14.5" bestFit="1" customWidth="1"/>
    <col min="15385" max="15385" width="11.75" customWidth="1"/>
    <col min="15386" max="15386" width="10.375" customWidth="1"/>
    <col min="15387" max="15387" width="10.75" bestFit="1" customWidth="1"/>
    <col min="15388" max="15388" width="12.625" customWidth="1"/>
    <col min="15389" max="15389" width="14" customWidth="1"/>
    <col min="15390" max="15390" width="11" bestFit="1" customWidth="1"/>
    <col min="15391" max="15391" width="13.125" customWidth="1"/>
    <col min="15392" max="15392" width="10.5" bestFit="1" customWidth="1"/>
    <col min="15634" max="15634" width="8.625" customWidth="1"/>
    <col min="15635" max="15635" width="43.75" customWidth="1"/>
    <col min="15636" max="15636" width="17.375" bestFit="1" customWidth="1"/>
    <col min="15637" max="15639" width="15.75" customWidth="1"/>
    <col min="15640" max="15640" width="14.5" bestFit="1" customWidth="1"/>
    <col min="15641" max="15641" width="11.75" customWidth="1"/>
    <col min="15642" max="15642" width="10.375" customWidth="1"/>
    <col min="15643" max="15643" width="10.75" bestFit="1" customWidth="1"/>
    <col min="15644" max="15644" width="12.625" customWidth="1"/>
    <col min="15645" max="15645" width="14" customWidth="1"/>
    <col min="15646" max="15646" width="11" bestFit="1" customWidth="1"/>
    <col min="15647" max="15647" width="13.125" customWidth="1"/>
    <col min="15648" max="15648" width="10.5" bestFit="1" customWidth="1"/>
    <col min="15890" max="15890" width="8.625" customWidth="1"/>
    <col min="15891" max="15891" width="43.75" customWidth="1"/>
    <col min="15892" max="15892" width="17.375" bestFit="1" customWidth="1"/>
    <col min="15893" max="15895" width="15.75" customWidth="1"/>
    <col min="15896" max="15896" width="14.5" bestFit="1" customWidth="1"/>
    <col min="15897" max="15897" width="11.75" customWidth="1"/>
    <col min="15898" max="15898" width="10.375" customWidth="1"/>
    <col min="15899" max="15899" width="10.75" bestFit="1" customWidth="1"/>
    <col min="15900" max="15900" width="12.625" customWidth="1"/>
    <col min="15901" max="15901" width="14" customWidth="1"/>
    <col min="15902" max="15902" width="11" bestFit="1" customWidth="1"/>
    <col min="15903" max="15903" width="13.125" customWidth="1"/>
    <col min="15904" max="15904" width="10.5" bestFit="1" customWidth="1"/>
  </cols>
  <sheetData>
    <row r="1" spans="1:16" s="1812" customFormat="1" ht="26.25">
      <c r="A1" s="1943" t="str">
        <f ca="1">VLOOKUP(LEFT(RIGHT(CELL("filename",A1),LEN(CELL("filename",A1))-FIND("]",CELL("filename",A1))),1)*1,Index!$B$8:$C$90,2,FALSE)</f>
        <v>Opex</v>
      </c>
      <c r="B1" s="1810"/>
      <c r="C1" s="1943"/>
      <c r="D1" s="1811"/>
      <c r="E1" s="1811"/>
      <c r="F1" s="1811"/>
      <c r="G1" s="1811"/>
      <c r="H1" s="1811"/>
      <c r="I1" s="1935"/>
      <c r="J1" s="1811"/>
      <c r="K1" s="1811"/>
      <c r="L1" s="1811"/>
      <c r="M1" s="1811"/>
      <c r="N1" s="1811"/>
      <c r="O1" s="1811"/>
      <c r="P1" s="1944"/>
    </row>
    <row r="2" spans="1:16" s="1812" customFormat="1" ht="26.25">
      <c r="A2" s="1943" t="str">
        <f>'Universal data'!C8</f>
        <v>National Grid Gas Transmission</v>
      </c>
      <c r="B2" s="1706"/>
      <c r="C2" s="1945"/>
      <c r="D2" s="1811"/>
      <c r="E2" s="1811"/>
      <c r="F2" s="1811"/>
      <c r="G2" s="1811"/>
      <c r="H2" s="1811"/>
      <c r="I2" s="1811"/>
      <c r="J2" s="1811"/>
      <c r="K2" s="1811"/>
      <c r="L2" s="1811"/>
      <c r="M2" s="1811"/>
      <c r="N2" s="1811"/>
      <c r="O2" s="1811"/>
      <c r="P2" s="1944"/>
    </row>
    <row r="3" spans="1:16" s="1819" customFormat="1" ht="21" thickBot="1">
      <c r="A3" s="1946" t="str">
        <f>'Universal data'!C21</f>
        <v>2012/13</v>
      </c>
      <c r="B3" s="1946"/>
      <c r="C3" s="1946"/>
      <c r="D3" s="1947"/>
      <c r="E3" s="1948"/>
      <c r="F3" s="1947"/>
      <c r="G3" s="1947"/>
      <c r="H3" s="1947"/>
      <c r="I3" s="1947"/>
      <c r="J3" s="1947"/>
      <c r="K3" s="1947"/>
      <c r="L3" s="1949"/>
      <c r="M3" s="1949"/>
      <c r="N3" s="1949"/>
      <c r="O3" s="1949"/>
      <c r="P3" s="1950"/>
    </row>
    <row r="4" spans="1:16" s="1812" customFormat="1">
      <c r="A4" s="1951"/>
      <c r="B4" s="1951"/>
      <c r="C4" s="1952"/>
      <c r="D4" s="1823"/>
      <c r="E4" s="1823"/>
      <c r="F4" s="1823"/>
      <c r="G4" s="1823"/>
      <c r="H4" s="1823"/>
      <c r="I4" s="1823"/>
      <c r="J4" s="1823"/>
      <c r="K4" s="1823"/>
      <c r="L4" s="1826"/>
      <c r="M4" s="1826"/>
      <c r="N4" s="1826"/>
      <c r="O4" s="1826"/>
      <c r="P4" s="1820"/>
    </row>
    <row r="5" spans="1:16" s="1819" customFormat="1" ht="20.25">
      <c r="A5" s="1953" t="str">
        <f ca="1">VLOOKUP(RIGHT(CELL("filename",A1),LEN(CELL("filename",A1))-FIND("]",CELL("filename",A1))),Index!$D$8:$E$102,2,FALSE)</f>
        <v>3.4 Business support - group costs</v>
      </c>
      <c r="B5" s="1953"/>
      <c r="C5" s="1954"/>
      <c r="D5" s="1828"/>
      <c r="E5" s="1828"/>
      <c r="F5" s="1828"/>
      <c r="G5" s="1828"/>
      <c r="H5" s="1828"/>
      <c r="I5" s="1828"/>
      <c r="J5" s="1828"/>
      <c r="K5" s="1828"/>
      <c r="L5" s="1832"/>
      <c r="M5" s="1832"/>
      <c r="N5" s="1832"/>
      <c r="O5" s="1832"/>
      <c r="P5" s="1950"/>
    </row>
    <row r="6" spans="1:16" s="553" customFormat="1">
      <c r="A6" s="1799"/>
      <c r="B6" s="1799"/>
      <c r="C6" s="1800"/>
      <c r="D6" s="1801"/>
      <c r="E6" s="1801"/>
      <c r="F6" s="1801"/>
      <c r="G6" s="1801"/>
      <c r="H6" s="1801"/>
      <c r="I6" s="1801"/>
      <c r="J6" s="1801"/>
      <c r="K6" s="1801"/>
      <c r="L6" s="1802"/>
      <c r="M6" s="1802"/>
      <c r="N6" s="1802"/>
      <c r="O6" s="1802"/>
      <c r="P6" s="1803"/>
    </row>
    <row r="7" spans="1:16" ht="12.75" customHeight="1">
      <c r="A7" s="410"/>
      <c r="B7" s="2076"/>
      <c r="C7" s="2077"/>
      <c r="D7" s="1615"/>
      <c r="E7" s="1616"/>
      <c r="F7" s="1616"/>
      <c r="G7" s="1616"/>
      <c r="H7" s="1617" t="s">
        <v>2434</v>
      </c>
      <c r="I7" s="1618"/>
      <c r="J7" s="1617"/>
      <c r="K7" s="1618"/>
      <c r="L7" s="1617" t="s">
        <v>2435</v>
      </c>
      <c r="M7" s="1618"/>
      <c r="N7" s="1619" t="s">
        <v>1304</v>
      </c>
      <c r="O7" s="1619"/>
      <c r="P7" s="410"/>
    </row>
    <row r="8" spans="1:16" ht="28.5">
      <c r="A8" s="410"/>
      <c r="B8" s="461"/>
      <c r="C8" s="461" t="s">
        <v>584</v>
      </c>
      <c r="D8" s="461" t="s">
        <v>585</v>
      </c>
      <c r="E8" s="461" t="s">
        <v>586</v>
      </c>
      <c r="F8" s="1616" t="s">
        <v>167</v>
      </c>
      <c r="G8" s="1620" t="s">
        <v>2436</v>
      </c>
      <c r="H8" s="1268" t="s">
        <v>96</v>
      </c>
      <c r="I8" s="1268" t="s">
        <v>95</v>
      </c>
      <c r="J8" s="1268" t="s">
        <v>688</v>
      </c>
      <c r="K8" s="1268" t="s">
        <v>689</v>
      </c>
      <c r="L8" s="1268" t="s">
        <v>1303</v>
      </c>
      <c r="M8" s="1268" t="s">
        <v>1302</v>
      </c>
      <c r="N8" s="1268" t="s">
        <v>2437</v>
      </c>
      <c r="O8" s="1268" t="s">
        <v>1301</v>
      </c>
      <c r="P8" s="410"/>
    </row>
    <row r="9" spans="1:16" ht="12.75" customHeight="1">
      <c r="B9" s="1621" t="s">
        <v>629</v>
      </c>
      <c r="C9" s="1622" t="s">
        <v>589</v>
      </c>
      <c r="D9" s="1623" t="s">
        <v>1294</v>
      </c>
      <c r="E9" s="481"/>
      <c r="F9" s="1616" t="s">
        <v>10</v>
      </c>
      <c r="G9" s="1624">
        <f t="array" ref="G9:G18">SUM(G19:G28,G29:G38,G39:G48,G49:G58,G59:G68,G69:G78,G79:G88)</f>
        <v>0</v>
      </c>
      <c r="H9" s="1634"/>
      <c r="I9" s="1634"/>
      <c r="J9" s="1634"/>
      <c r="K9" s="1634"/>
      <c r="L9" s="1634"/>
      <c r="M9" s="1634"/>
      <c r="N9" s="1634"/>
      <c r="O9" s="1634"/>
      <c r="P9" s="409"/>
    </row>
    <row r="10" spans="1:16" ht="12.75" customHeight="1">
      <c r="B10" s="2078"/>
      <c r="C10" s="2079"/>
      <c r="D10" s="1623" t="s">
        <v>1293</v>
      </c>
      <c r="E10" s="481"/>
      <c r="F10" s="1616" t="s">
        <v>10</v>
      </c>
      <c r="G10" s="1624">
        <v>0</v>
      </c>
      <c r="H10" s="1634"/>
      <c r="I10" s="1634"/>
      <c r="J10" s="1634"/>
      <c r="K10" s="1634"/>
      <c r="L10" s="1634"/>
      <c r="M10" s="1634"/>
      <c r="N10" s="1634"/>
      <c r="O10" s="1634"/>
      <c r="P10" s="409"/>
    </row>
    <row r="11" spans="1:16" ht="12.75" customHeight="1">
      <c r="B11" s="2080"/>
      <c r="C11" s="2079"/>
      <c r="D11" s="1623" t="s">
        <v>685</v>
      </c>
      <c r="E11" s="481"/>
      <c r="F11" s="1616" t="s">
        <v>10</v>
      </c>
      <c r="G11" s="1624">
        <v>0</v>
      </c>
      <c r="H11" s="1634"/>
      <c r="I11" s="1634"/>
      <c r="J11" s="1634"/>
      <c r="K11" s="1634"/>
      <c r="L11" s="1634"/>
      <c r="M11" s="1634"/>
      <c r="N11" s="1634"/>
      <c r="O11" s="1634"/>
      <c r="P11" s="409"/>
    </row>
    <row r="12" spans="1:16" ht="12.75" customHeight="1">
      <c r="B12" s="2080"/>
      <c r="C12" s="2081"/>
      <c r="D12" s="1623" t="s">
        <v>722</v>
      </c>
      <c r="E12" s="1626"/>
      <c r="F12" s="1616" t="s">
        <v>10</v>
      </c>
      <c r="G12" s="1624">
        <v>0</v>
      </c>
      <c r="H12" s="1634"/>
      <c r="I12" s="1634"/>
      <c r="J12" s="1634"/>
      <c r="K12" s="1634"/>
      <c r="L12" s="1634"/>
      <c r="M12" s="1634"/>
      <c r="N12" s="1634"/>
      <c r="O12" s="1634"/>
      <c r="P12" s="409"/>
    </row>
    <row r="13" spans="1:16" ht="12.75" customHeight="1">
      <c r="A13" s="406" t="s">
        <v>1300</v>
      </c>
      <c r="B13" s="2080"/>
      <c r="C13" s="2081"/>
      <c r="D13" s="1623" t="s">
        <v>9</v>
      </c>
      <c r="E13" s="1626"/>
      <c r="F13" s="1616" t="s">
        <v>10</v>
      </c>
      <c r="G13" s="1624">
        <v>0</v>
      </c>
      <c r="H13" s="1634"/>
      <c r="I13" s="1634"/>
      <c r="J13" s="1634"/>
      <c r="K13" s="1634"/>
      <c r="L13" s="1634"/>
      <c r="M13" s="1634"/>
      <c r="N13" s="1634"/>
      <c r="O13" s="1634"/>
      <c r="P13" s="409"/>
    </row>
    <row r="14" spans="1:16" ht="12.75" customHeight="1">
      <c r="B14" s="2080"/>
      <c r="C14" s="2081"/>
      <c r="D14" s="1623" t="s">
        <v>593</v>
      </c>
      <c r="E14" s="1626"/>
      <c r="F14" s="1616" t="s">
        <v>10</v>
      </c>
      <c r="G14" s="1624">
        <v>0</v>
      </c>
      <c r="H14" s="1634"/>
      <c r="I14" s="1634"/>
      <c r="J14" s="1634"/>
      <c r="K14" s="1634"/>
      <c r="L14" s="1634"/>
      <c r="M14" s="1634"/>
      <c r="N14" s="1634"/>
      <c r="O14" s="1634"/>
      <c r="P14" s="409"/>
    </row>
    <row r="15" spans="1:16" ht="12.75" customHeight="1">
      <c r="B15" s="2080"/>
      <c r="C15" s="2081"/>
      <c r="D15" s="1623" t="s">
        <v>1292</v>
      </c>
      <c r="E15" s="1626"/>
      <c r="F15" s="1616" t="s">
        <v>10</v>
      </c>
      <c r="G15" s="1624">
        <v>0</v>
      </c>
      <c r="H15" s="1634"/>
      <c r="I15" s="1634"/>
      <c r="J15" s="1634"/>
      <c r="K15" s="1634"/>
      <c r="L15" s="1634"/>
      <c r="M15" s="1634"/>
      <c r="N15" s="1634"/>
      <c r="O15" s="1634"/>
      <c r="P15" s="409"/>
    </row>
    <row r="16" spans="1:16" ht="12.75" customHeight="1">
      <c r="B16" s="2080"/>
      <c r="C16" s="2079"/>
      <c r="D16" s="1623" t="s">
        <v>2438</v>
      </c>
      <c r="E16" s="481"/>
      <c r="F16" s="1616" t="s">
        <v>10</v>
      </c>
      <c r="G16" s="1624">
        <v>0</v>
      </c>
      <c r="H16" s="1634"/>
      <c r="I16" s="1634"/>
      <c r="J16" s="1634"/>
      <c r="K16" s="1634"/>
      <c r="L16" s="1634"/>
      <c r="M16" s="1634"/>
      <c r="N16" s="1634"/>
      <c r="O16" s="1634"/>
      <c r="P16" s="409"/>
    </row>
    <row r="17" spans="1:16" ht="12.75" customHeight="1">
      <c r="A17" s="94"/>
      <c r="B17" s="2082"/>
      <c r="C17" s="2083"/>
      <c r="D17" s="1627" t="s">
        <v>1291</v>
      </c>
      <c r="E17" s="1628"/>
      <c r="F17" s="1616" t="s">
        <v>10</v>
      </c>
      <c r="G17" s="1624">
        <v>0</v>
      </c>
      <c r="H17" s="1624">
        <f t="shared" ref="H17:O18" si="0">SUM(H67,H47,H27,H37,H57,H77,H87)</f>
        <v>0</v>
      </c>
      <c r="I17" s="1624">
        <f t="shared" si="0"/>
        <v>0</v>
      </c>
      <c r="J17" s="1624">
        <f t="shared" ref="J17:K17" si="1">SUM(J67,J47,J27,J37,J57,J77,J87)</f>
        <v>0</v>
      </c>
      <c r="K17" s="1624">
        <f t="shared" si="1"/>
        <v>0</v>
      </c>
      <c r="L17" s="1624">
        <f t="shared" si="0"/>
        <v>0</v>
      </c>
      <c r="M17" s="1624">
        <f t="shared" si="0"/>
        <v>0</v>
      </c>
      <c r="N17" s="1624">
        <f t="shared" si="0"/>
        <v>0</v>
      </c>
      <c r="O17" s="1624">
        <f t="shared" si="0"/>
        <v>0</v>
      </c>
      <c r="P17" s="135"/>
    </row>
    <row r="18" spans="1:16" ht="12.75" customHeight="1">
      <c r="A18" s="94"/>
      <c r="B18" s="2082"/>
      <c r="C18" s="2083"/>
      <c r="D18" s="1627" t="s">
        <v>1290</v>
      </c>
      <c r="E18" s="1628"/>
      <c r="F18" s="1616" t="s">
        <v>10</v>
      </c>
      <c r="G18" s="1624">
        <v>0</v>
      </c>
      <c r="H18" s="1624">
        <f t="shared" si="0"/>
        <v>0</v>
      </c>
      <c r="I18" s="1624">
        <f t="shared" si="0"/>
        <v>0</v>
      </c>
      <c r="J18" s="1624">
        <f t="shared" ref="J18:K18" si="2">SUM(J68,J48,J28,J38,J58,J78,J88)</f>
        <v>0</v>
      </c>
      <c r="K18" s="1624">
        <f t="shared" si="2"/>
        <v>0</v>
      </c>
      <c r="L18" s="1624">
        <f t="shared" si="0"/>
        <v>0</v>
      </c>
      <c r="M18" s="1624">
        <f t="shared" si="0"/>
        <v>0</v>
      </c>
      <c r="N18" s="1624">
        <f t="shared" si="0"/>
        <v>0</v>
      </c>
      <c r="O18" s="1624">
        <f t="shared" si="0"/>
        <v>0</v>
      </c>
      <c r="P18" s="135"/>
    </row>
    <row r="19" spans="1:16" ht="12.75" customHeight="1">
      <c r="B19" s="2080"/>
      <c r="C19" s="1622" t="s">
        <v>1299</v>
      </c>
      <c r="D19" s="1623" t="s">
        <v>1294</v>
      </c>
      <c r="E19" s="1623"/>
      <c r="F19" s="1616" t="s">
        <v>10</v>
      </c>
      <c r="G19" s="1269"/>
      <c r="H19" s="1634"/>
      <c r="I19" s="1634"/>
      <c r="J19" s="1634"/>
      <c r="K19" s="1634"/>
      <c r="L19" s="1634"/>
      <c r="M19" s="1634"/>
      <c r="N19" s="1634"/>
      <c r="O19" s="1634"/>
    </row>
    <row r="20" spans="1:16" ht="12.75" customHeight="1">
      <c r="B20" s="2080"/>
      <c r="C20" s="2079"/>
      <c r="D20" s="1623" t="s">
        <v>1293</v>
      </c>
      <c r="E20" s="1623"/>
      <c r="F20" s="1616" t="s">
        <v>10</v>
      </c>
      <c r="G20" s="1269"/>
      <c r="H20" s="1634"/>
      <c r="I20" s="1634"/>
      <c r="J20" s="1634"/>
      <c r="K20" s="1634"/>
      <c r="L20" s="1634"/>
      <c r="M20" s="1634"/>
      <c r="N20" s="1634"/>
      <c r="O20" s="1634"/>
    </row>
    <row r="21" spans="1:16" ht="12.75" customHeight="1">
      <c r="B21" s="2080"/>
      <c r="C21" s="2079"/>
      <c r="D21" s="1623" t="s">
        <v>685</v>
      </c>
      <c r="E21" s="1623"/>
      <c r="F21" s="1616" t="s">
        <v>10</v>
      </c>
      <c r="G21" s="1269"/>
      <c r="H21" s="1634"/>
      <c r="I21" s="1634"/>
      <c r="J21" s="1634"/>
      <c r="K21" s="1634"/>
      <c r="L21" s="1634"/>
      <c r="M21" s="1634"/>
      <c r="N21" s="1634"/>
      <c r="O21" s="1634"/>
    </row>
    <row r="22" spans="1:16" ht="12.75" customHeight="1">
      <c r="B22" s="2080"/>
      <c r="C22" s="2079"/>
      <c r="D22" s="1623" t="s">
        <v>722</v>
      </c>
      <c r="E22" s="1623"/>
      <c r="F22" s="1616" t="s">
        <v>10</v>
      </c>
      <c r="G22" s="1269"/>
      <c r="H22" s="1634"/>
      <c r="I22" s="1634"/>
      <c r="J22" s="1634"/>
      <c r="K22" s="1634"/>
      <c r="L22" s="1634"/>
      <c r="M22" s="1634"/>
      <c r="N22" s="1634"/>
      <c r="O22" s="1634"/>
    </row>
    <row r="23" spans="1:16" ht="12.75" customHeight="1">
      <c r="B23" s="2080"/>
      <c r="C23" s="2079"/>
      <c r="D23" s="1623" t="s">
        <v>9</v>
      </c>
      <c r="E23" s="1623"/>
      <c r="F23" s="1616" t="s">
        <v>10</v>
      </c>
      <c r="G23" s="1269"/>
      <c r="H23" s="1634"/>
      <c r="I23" s="1634"/>
      <c r="J23" s="1634"/>
      <c r="K23" s="1634"/>
      <c r="L23" s="1634"/>
      <c r="M23" s="1634"/>
      <c r="N23" s="1634"/>
      <c r="O23" s="1634"/>
    </row>
    <row r="24" spans="1:16" ht="12.75" customHeight="1">
      <c r="B24" s="2080"/>
      <c r="C24" s="2081"/>
      <c r="D24" s="1623" t="s">
        <v>593</v>
      </c>
      <c r="E24" s="1629"/>
      <c r="F24" s="1616" t="s">
        <v>10</v>
      </c>
      <c r="G24" s="1625"/>
      <c r="H24" s="1634"/>
      <c r="I24" s="1634"/>
      <c r="J24" s="1634"/>
      <c r="K24" s="1634"/>
      <c r="L24" s="1634"/>
      <c r="M24" s="1634"/>
      <c r="N24" s="1634"/>
      <c r="O24" s="1634"/>
    </row>
    <row r="25" spans="1:16" ht="12.75" customHeight="1">
      <c r="B25" s="2080"/>
      <c r="C25" s="2081"/>
      <c r="D25" s="1623" t="s">
        <v>1292</v>
      </c>
      <c r="E25" s="1629"/>
      <c r="F25" s="1616" t="s">
        <v>10</v>
      </c>
      <c r="G25" s="1269"/>
      <c r="H25" s="1634"/>
      <c r="I25" s="1634"/>
      <c r="J25" s="1634"/>
      <c r="K25" s="1634"/>
      <c r="L25" s="1634"/>
      <c r="M25" s="1634"/>
      <c r="N25" s="1634"/>
      <c r="O25" s="1634"/>
    </row>
    <row r="26" spans="1:16" ht="12.75" customHeight="1">
      <c r="B26" s="2080"/>
      <c r="C26" s="2079"/>
      <c r="D26" s="1623" t="s">
        <v>2438</v>
      </c>
      <c r="E26" s="1623"/>
      <c r="F26" s="1616" t="s">
        <v>10</v>
      </c>
      <c r="G26" s="1269"/>
      <c r="H26" s="1634"/>
      <c r="I26" s="1634"/>
      <c r="J26" s="1634"/>
      <c r="K26" s="1634"/>
      <c r="L26" s="1634"/>
      <c r="M26" s="1634"/>
      <c r="N26" s="1634"/>
      <c r="O26" s="1634"/>
    </row>
    <row r="27" spans="1:16" ht="12.75" customHeight="1">
      <c r="B27" s="2080"/>
      <c r="C27" s="2083"/>
      <c r="D27" s="1627" t="s">
        <v>1291</v>
      </c>
      <c r="E27" s="1627"/>
      <c r="F27" s="1616" t="s">
        <v>10</v>
      </c>
      <c r="G27" s="1630">
        <f>SUM(H27:O27)</f>
        <v>0</v>
      </c>
      <c r="H27" s="1269"/>
      <c r="I27" s="1269"/>
      <c r="J27" s="1624">
        <f>'3.1_Opex_Summary'!H$18</f>
        <v>0</v>
      </c>
      <c r="K27" s="1624">
        <f>'3.1_Opex_Summary'!H$68</f>
        <v>0</v>
      </c>
      <c r="L27" s="1269"/>
      <c r="M27" s="1269"/>
      <c r="N27" s="1269"/>
      <c r="O27" s="1269"/>
    </row>
    <row r="28" spans="1:16" ht="12.75" customHeight="1">
      <c r="B28" s="2080"/>
      <c r="C28" s="2083"/>
      <c r="D28" s="1627" t="s">
        <v>1290</v>
      </c>
      <c r="E28" s="1628"/>
      <c r="F28" s="1616" t="s">
        <v>10</v>
      </c>
      <c r="G28" s="1630">
        <f>SUM(H28:O28)</f>
        <v>0</v>
      </c>
      <c r="H28" s="1269"/>
      <c r="I28" s="1269"/>
      <c r="J28" s="1624">
        <f>'3.1_Opex_Summary'!H$107</f>
        <v>0</v>
      </c>
      <c r="K28" s="1624">
        <f>'3.1_Opex_Summary'!H$142</f>
        <v>0</v>
      </c>
      <c r="L28" s="1269"/>
      <c r="M28" s="1269"/>
      <c r="N28" s="1269"/>
      <c r="O28" s="1269"/>
      <c r="P28" s="135"/>
    </row>
    <row r="29" spans="1:16" ht="12.75" customHeight="1">
      <c r="B29" s="2080"/>
      <c r="C29" s="1622" t="s">
        <v>1298</v>
      </c>
      <c r="D29" s="1623" t="s">
        <v>1294</v>
      </c>
      <c r="E29" s="1623"/>
      <c r="F29" s="1616" t="s">
        <v>10</v>
      </c>
      <c r="G29" s="1269"/>
      <c r="H29" s="1634"/>
      <c r="I29" s="1634"/>
      <c r="J29" s="1634"/>
      <c r="K29" s="1634"/>
      <c r="L29" s="1634"/>
      <c r="M29" s="1634"/>
      <c r="N29" s="1634"/>
      <c r="O29" s="1634"/>
    </row>
    <row r="30" spans="1:16" ht="12.75" customHeight="1">
      <c r="B30" s="2080"/>
      <c r="C30" s="2079"/>
      <c r="D30" s="1623" t="s">
        <v>1293</v>
      </c>
      <c r="E30" s="1623"/>
      <c r="F30" s="1616" t="s">
        <v>10</v>
      </c>
      <c r="G30" s="1269"/>
      <c r="H30" s="1634"/>
      <c r="I30" s="1634"/>
      <c r="J30" s="1634"/>
      <c r="K30" s="1634"/>
      <c r="L30" s="1634"/>
      <c r="M30" s="1634"/>
      <c r="N30" s="1634"/>
      <c r="O30" s="1634"/>
    </row>
    <row r="31" spans="1:16" ht="12.75" customHeight="1">
      <c r="B31" s="2080"/>
      <c r="C31" s="2079"/>
      <c r="D31" s="1623" t="s">
        <v>685</v>
      </c>
      <c r="E31" s="1623"/>
      <c r="F31" s="1616" t="s">
        <v>10</v>
      </c>
      <c r="G31" s="1269"/>
      <c r="H31" s="1634"/>
      <c r="I31" s="1634"/>
      <c r="J31" s="1634"/>
      <c r="K31" s="1634"/>
      <c r="L31" s="1634"/>
      <c r="M31" s="1634"/>
      <c r="N31" s="1634"/>
      <c r="O31" s="1634"/>
    </row>
    <row r="32" spans="1:16" ht="12.75" customHeight="1">
      <c r="B32" s="2080"/>
      <c r="C32" s="2079"/>
      <c r="D32" s="1623" t="s">
        <v>722</v>
      </c>
      <c r="E32" s="1623"/>
      <c r="F32" s="1616" t="s">
        <v>10</v>
      </c>
      <c r="G32" s="1269"/>
      <c r="H32" s="1634"/>
      <c r="I32" s="1634"/>
      <c r="J32" s="1634"/>
      <c r="K32" s="1634"/>
      <c r="L32" s="1634"/>
      <c r="M32" s="1634"/>
      <c r="N32" s="1634"/>
      <c r="O32" s="1634"/>
    </row>
    <row r="33" spans="2:16" ht="12.75" customHeight="1">
      <c r="B33" s="2080"/>
      <c r="C33" s="2079"/>
      <c r="D33" s="1623" t="s">
        <v>9</v>
      </c>
      <c r="E33" s="1623"/>
      <c r="F33" s="1616" t="s">
        <v>10</v>
      </c>
      <c r="G33" s="1269"/>
      <c r="H33" s="1634"/>
      <c r="I33" s="1634"/>
      <c r="J33" s="1634"/>
      <c r="K33" s="1634"/>
      <c r="L33" s="1634"/>
      <c r="M33" s="1634"/>
      <c r="N33" s="1634"/>
      <c r="O33" s="1634"/>
    </row>
    <row r="34" spans="2:16" ht="12.75" customHeight="1">
      <c r="B34" s="2080"/>
      <c r="C34" s="2081"/>
      <c r="D34" s="1623" t="s">
        <v>593</v>
      </c>
      <c r="E34" s="1629"/>
      <c r="F34" s="1616" t="s">
        <v>10</v>
      </c>
      <c r="G34" s="1269"/>
      <c r="H34" s="1634"/>
      <c r="I34" s="1634"/>
      <c r="J34" s="1634"/>
      <c r="K34" s="1634"/>
      <c r="L34" s="1634"/>
      <c r="M34" s="1634"/>
      <c r="N34" s="1634"/>
      <c r="O34" s="1634"/>
    </row>
    <row r="35" spans="2:16" ht="12.75" customHeight="1">
      <c r="B35" s="2080"/>
      <c r="C35" s="2081"/>
      <c r="D35" s="1623" t="s">
        <v>1292</v>
      </c>
      <c r="E35" s="1629"/>
      <c r="F35" s="1616" t="s">
        <v>10</v>
      </c>
      <c r="G35" s="1625"/>
      <c r="H35" s="1634"/>
      <c r="I35" s="1634"/>
      <c r="J35" s="1634"/>
      <c r="K35" s="1634"/>
      <c r="L35" s="1634"/>
      <c r="M35" s="1634"/>
      <c r="N35" s="1634"/>
      <c r="O35" s="1634"/>
    </row>
    <row r="36" spans="2:16" ht="12.75" customHeight="1">
      <c r="B36" s="2080"/>
      <c r="C36" s="2079"/>
      <c r="D36" s="1623" t="s">
        <v>2438</v>
      </c>
      <c r="E36" s="1623"/>
      <c r="F36" s="1616" t="s">
        <v>10</v>
      </c>
      <c r="G36" s="1269"/>
      <c r="H36" s="1634"/>
      <c r="I36" s="1634"/>
      <c r="J36" s="1634"/>
      <c r="K36" s="1634"/>
      <c r="L36" s="1634"/>
      <c r="M36" s="1634"/>
      <c r="N36" s="1634"/>
      <c r="O36" s="1634"/>
    </row>
    <row r="37" spans="2:16" ht="12.75" customHeight="1">
      <c r="B37" s="2080"/>
      <c r="C37" s="2083"/>
      <c r="D37" s="1627" t="s">
        <v>1291</v>
      </c>
      <c r="E37" s="1627"/>
      <c r="F37" s="1616" t="s">
        <v>10</v>
      </c>
      <c r="G37" s="1630">
        <f>SUM(H37:O37)</f>
        <v>0</v>
      </c>
      <c r="H37" s="1269"/>
      <c r="I37" s="1269"/>
      <c r="J37" s="1624">
        <f>'3.1_Opex_Summary'!W19</f>
        <v>0</v>
      </c>
      <c r="K37" s="1624">
        <f>'3.1_Opex_Summary'!W69</f>
        <v>0</v>
      </c>
      <c r="L37" s="1269"/>
      <c r="M37" s="1269"/>
      <c r="N37" s="1269"/>
      <c r="O37" s="1269"/>
    </row>
    <row r="38" spans="2:16" ht="12.75" customHeight="1">
      <c r="B38" s="2080"/>
      <c r="C38" s="2083"/>
      <c r="D38" s="1627" t="s">
        <v>1290</v>
      </c>
      <c r="E38" s="1628"/>
      <c r="F38" s="1616" t="s">
        <v>10</v>
      </c>
      <c r="G38" s="1630">
        <f>SUM(H38:O38)</f>
        <v>0</v>
      </c>
      <c r="H38" s="1269"/>
      <c r="I38" s="1269"/>
      <c r="J38" s="1624">
        <f>'3.1_Opex_Summary'!Y108</f>
        <v>0</v>
      </c>
      <c r="K38" s="1624">
        <f>'3.1_Opex_Summary'!Y143</f>
        <v>0</v>
      </c>
      <c r="L38" s="1269"/>
      <c r="M38" s="1269"/>
      <c r="N38" s="1269"/>
      <c r="O38" s="1269"/>
      <c r="P38" s="135"/>
    </row>
    <row r="39" spans="2:16" ht="12.75" customHeight="1">
      <c r="B39" s="2080"/>
      <c r="C39" s="1622" t="s">
        <v>1297</v>
      </c>
      <c r="D39" s="1623" t="s">
        <v>1294</v>
      </c>
      <c r="E39" s="1623"/>
      <c r="F39" s="1616" t="s">
        <v>10</v>
      </c>
      <c r="G39" s="1269"/>
      <c r="H39" s="1634"/>
      <c r="I39" s="1634"/>
      <c r="J39" s="1634"/>
      <c r="K39" s="1634"/>
      <c r="L39" s="1634"/>
      <c r="M39" s="1634"/>
      <c r="N39" s="1634"/>
      <c r="O39" s="1634"/>
    </row>
    <row r="40" spans="2:16" ht="12.75" customHeight="1">
      <c r="B40" s="2080"/>
      <c r="C40" s="2079"/>
      <c r="D40" s="1623" t="s">
        <v>1293</v>
      </c>
      <c r="E40" s="1623"/>
      <c r="F40" s="1616" t="s">
        <v>10</v>
      </c>
      <c r="G40" s="1269"/>
      <c r="H40" s="1634"/>
      <c r="I40" s="1634"/>
      <c r="J40" s="1634"/>
      <c r="K40" s="1634"/>
      <c r="L40" s="1634"/>
      <c r="M40" s="1634"/>
      <c r="N40" s="1634"/>
      <c r="O40" s="1634"/>
    </row>
    <row r="41" spans="2:16" ht="12.75" customHeight="1">
      <c r="B41" s="2080"/>
      <c r="C41" s="2079"/>
      <c r="D41" s="1623" t="s">
        <v>685</v>
      </c>
      <c r="E41" s="1623"/>
      <c r="F41" s="1616" t="s">
        <v>10</v>
      </c>
      <c r="G41" s="1269"/>
      <c r="H41" s="1634"/>
      <c r="I41" s="1634"/>
      <c r="J41" s="1634"/>
      <c r="K41" s="1634"/>
      <c r="L41" s="1634"/>
      <c r="M41" s="1634"/>
      <c r="N41" s="1634"/>
      <c r="O41" s="1634"/>
    </row>
    <row r="42" spans="2:16" ht="12.75" customHeight="1">
      <c r="B42" s="2080"/>
      <c r="C42" s="2081"/>
      <c r="D42" s="1623" t="s">
        <v>722</v>
      </c>
      <c r="E42" s="1629"/>
      <c r="F42" s="1616" t="s">
        <v>10</v>
      </c>
      <c r="G42" s="1269"/>
      <c r="H42" s="1634"/>
      <c r="I42" s="1634"/>
      <c r="J42" s="1634"/>
      <c r="K42" s="1634"/>
      <c r="L42" s="1634"/>
      <c r="M42" s="1634"/>
      <c r="N42" s="1634"/>
      <c r="O42" s="1634"/>
    </row>
    <row r="43" spans="2:16" ht="12.75" customHeight="1">
      <c r="B43" s="2080"/>
      <c r="C43" s="2081"/>
      <c r="D43" s="1623" t="s">
        <v>9</v>
      </c>
      <c r="E43" s="1629"/>
      <c r="F43" s="1616" t="s">
        <v>10</v>
      </c>
      <c r="G43" s="1269"/>
      <c r="H43" s="1634"/>
      <c r="I43" s="1634"/>
      <c r="J43" s="1634"/>
      <c r="K43" s="1634"/>
      <c r="L43" s="1634"/>
      <c r="M43" s="1634"/>
      <c r="N43" s="1634"/>
      <c r="O43" s="1634"/>
    </row>
    <row r="44" spans="2:16" ht="12.75" customHeight="1">
      <c r="B44" s="2080"/>
      <c r="C44" s="2081"/>
      <c r="D44" s="1623" t="s">
        <v>593</v>
      </c>
      <c r="E44" s="1629"/>
      <c r="F44" s="1616" t="s">
        <v>10</v>
      </c>
      <c r="G44" s="1625"/>
      <c r="H44" s="1634"/>
      <c r="I44" s="1634"/>
      <c r="J44" s="1634"/>
      <c r="K44" s="1634"/>
      <c r="L44" s="1634"/>
      <c r="M44" s="1634"/>
      <c r="N44" s="1634"/>
      <c r="O44" s="1634"/>
    </row>
    <row r="45" spans="2:16" ht="12.75" customHeight="1">
      <c r="B45" s="2080"/>
      <c r="C45" s="2081"/>
      <c r="D45" s="1623" t="s">
        <v>1292</v>
      </c>
      <c r="E45" s="1629"/>
      <c r="F45" s="1616" t="s">
        <v>10</v>
      </c>
      <c r="G45" s="1625"/>
      <c r="H45" s="1634"/>
      <c r="I45" s="1634"/>
      <c r="J45" s="1634"/>
      <c r="K45" s="1634"/>
      <c r="L45" s="1634"/>
      <c r="M45" s="1634"/>
      <c r="N45" s="1634"/>
      <c r="O45" s="1634"/>
    </row>
    <row r="46" spans="2:16" ht="12.75" customHeight="1">
      <c r="B46" s="2080"/>
      <c r="C46" s="2079"/>
      <c r="D46" s="1623" t="s">
        <v>2438</v>
      </c>
      <c r="E46" s="1623"/>
      <c r="F46" s="1616" t="s">
        <v>10</v>
      </c>
      <c r="G46" s="1269"/>
      <c r="H46" s="1634"/>
      <c r="I46" s="1634"/>
      <c r="J46" s="1634"/>
      <c r="K46" s="1634"/>
      <c r="L46" s="1634"/>
      <c r="M46" s="1634"/>
      <c r="N46" s="1634"/>
      <c r="O46" s="1634"/>
    </row>
    <row r="47" spans="2:16" ht="12.75" customHeight="1">
      <c r="B47" s="2080"/>
      <c r="C47" s="2083"/>
      <c r="D47" s="1627" t="s">
        <v>1291</v>
      </c>
      <c r="E47" s="1627"/>
      <c r="F47" s="1616" t="s">
        <v>10</v>
      </c>
      <c r="G47" s="1630">
        <f>SUM(H47:O47)</f>
        <v>0</v>
      </c>
      <c r="H47" s="1269"/>
      <c r="I47" s="1269"/>
      <c r="J47" s="1624">
        <f>'3.1_Opex_Summary'!W20</f>
        <v>0</v>
      </c>
      <c r="K47" s="1624">
        <f>'3.1_Opex_Summary'!W70</f>
        <v>0</v>
      </c>
      <c r="L47" s="1269"/>
      <c r="M47" s="1269"/>
      <c r="N47" s="1269"/>
      <c r="O47" s="1269"/>
    </row>
    <row r="48" spans="2:16" ht="12.75" customHeight="1">
      <c r="B48" s="2080"/>
      <c r="C48" s="2083"/>
      <c r="D48" s="1627" t="s">
        <v>1290</v>
      </c>
      <c r="E48" s="1628"/>
      <c r="F48" s="1616" t="s">
        <v>10</v>
      </c>
      <c r="G48" s="1630">
        <f>SUM(H48:O48)</f>
        <v>0</v>
      </c>
      <c r="H48" s="1269"/>
      <c r="I48" s="1269"/>
      <c r="J48" s="1624">
        <f>'3.1_Opex_Summary'!Y109</f>
        <v>0</v>
      </c>
      <c r="K48" s="1624">
        <f>'3.1_Opex_Summary'!Y144</f>
        <v>0</v>
      </c>
      <c r="L48" s="1269"/>
      <c r="M48" s="1269"/>
      <c r="N48" s="1269"/>
      <c r="O48" s="1269"/>
      <c r="P48" s="135"/>
    </row>
    <row r="49" spans="2:16" ht="12.75" customHeight="1">
      <c r="B49" s="2080"/>
      <c r="C49" s="1622" t="s">
        <v>1296</v>
      </c>
      <c r="D49" s="1623" t="s">
        <v>1294</v>
      </c>
      <c r="E49" s="1623"/>
      <c r="F49" s="1616" t="s">
        <v>10</v>
      </c>
      <c r="G49" s="1269"/>
      <c r="H49" s="1634"/>
      <c r="I49" s="1634"/>
      <c r="J49" s="1634"/>
      <c r="K49" s="1634"/>
      <c r="L49" s="1634"/>
      <c r="M49" s="1634"/>
      <c r="N49" s="1634"/>
      <c r="O49" s="1634"/>
    </row>
    <row r="50" spans="2:16" ht="12.75" customHeight="1">
      <c r="B50" s="2080"/>
      <c r="C50" s="2079"/>
      <c r="D50" s="1623" t="s">
        <v>1293</v>
      </c>
      <c r="E50" s="1623"/>
      <c r="F50" s="1616" t="s">
        <v>10</v>
      </c>
      <c r="G50" s="1269"/>
      <c r="H50" s="1634"/>
      <c r="I50" s="1634"/>
      <c r="J50" s="1634"/>
      <c r="K50" s="1634"/>
      <c r="L50" s="1634"/>
      <c r="M50" s="1634"/>
      <c r="N50" s="1634"/>
      <c r="O50" s="1634"/>
    </row>
    <row r="51" spans="2:16" ht="12.75" customHeight="1">
      <c r="B51" s="2080"/>
      <c r="C51" s="2079"/>
      <c r="D51" s="1623" t="s">
        <v>685</v>
      </c>
      <c r="E51" s="1623"/>
      <c r="F51" s="1616" t="s">
        <v>10</v>
      </c>
      <c r="G51" s="1269"/>
      <c r="H51" s="1634"/>
      <c r="I51" s="1634"/>
      <c r="J51" s="1634"/>
      <c r="K51" s="1634"/>
      <c r="L51" s="1634"/>
      <c r="M51" s="1634"/>
      <c r="N51" s="1634"/>
      <c r="O51" s="1634"/>
    </row>
    <row r="52" spans="2:16" ht="12.75" customHeight="1">
      <c r="B52" s="2080"/>
      <c r="C52" s="2081"/>
      <c r="D52" s="1623" t="s">
        <v>722</v>
      </c>
      <c r="E52" s="1629"/>
      <c r="F52" s="1616" t="s">
        <v>10</v>
      </c>
      <c r="G52" s="1269"/>
      <c r="H52" s="1634"/>
      <c r="I52" s="1634"/>
      <c r="J52" s="1634"/>
      <c r="K52" s="1634"/>
      <c r="L52" s="1634"/>
      <c r="M52" s="1634"/>
      <c r="N52" s="1634"/>
      <c r="O52" s="1634"/>
    </row>
    <row r="53" spans="2:16" ht="12.75" customHeight="1">
      <c r="B53" s="2080"/>
      <c r="C53" s="2081"/>
      <c r="D53" s="1623" t="s">
        <v>9</v>
      </c>
      <c r="E53" s="1629"/>
      <c r="F53" s="1616" t="s">
        <v>10</v>
      </c>
      <c r="G53" s="1269"/>
      <c r="H53" s="1634"/>
      <c r="I53" s="1634"/>
      <c r="J53" s="1634"/>
      <c r="K53" s="1634"/>
      <c r="L53" s="1634"/>
      <c r="M53" s="1634"/>
      <c r="N53" s="1634"/>
      <c r="O53" s="1634"/>
    </row>
    <row r="54" spans="2:16" ht="12.75" customHeight="1">
      <c r="B54" s="2080"/>
      <c r="C54" s="2081"/>
      <c r="D54" s="1623" t="s">
        <v>593</v>
      </c>
      <c r="E54" s="1629"/>
      <c r="F54" s="1616" t="s">
        <v>10</v>
      </c>
      <c r="G54" s="1269"/>
      <c r="H54" s="1634"/>
      <c r="I54" s="1634"/>
      <c r="J54" s="1634"/>
      <c r="K54" s="1634"/>
      <c r="L54" s="1634"/>
      <c r="M54" s="1634"/>
      <c r="N54" s="1634"/>
      <c r="O54" s="1634"/>
    </row>
    <row r="55" spans="2:16" ht="12.75" customHeight="1">
      <c r="B55" s="2080"/>
      <c r="C55" s="2081"/>
      <c r="D55" s="1623" t="s">
        <v>1292</v>
      </c>
      <c r="E55" s="1629"/>
      <c r="F55" s="1616" t="s">
        <v>10</v>
      </c>
      <c r="G55" s="1625"/>
      <c r="H55" s="1634"/>
      <c r="I55" s="1634"/>
      <c r="J55" s="1634"/>
      <c r="K55" s="1634"/>
      <c r="L55" s="1634"/>
      <c r="M55" s="1634"/>
      <c r="N55" s="1634"/>
      <c r="O55" s="1634"/>
    </row>
    <row r="56" spans="2:16" ht="12.75" customHeight="1">
      <c r="B56" s="2080"/>
      <c r="C56" s="2079"/>
      <c r="D56" s="1623" t="s">
        <v>2438</v>
      </c>
      <c r="E56" s="1623"/>
      <c r="F56" s="1616" t="s">
        <v>10</v>
      </c>
      <c r="G56" s="1269"/>
      <c r="H56" s="1634"/>
      <c r="I56" s="1634"/>
      <c r="J56" s="1634"/>
      <c r="K56" s="1634"/>
      <c r="L56" s="1634"/>
      <c r="M56" s="1634"/>
      <c r="N56" s="1634"/>
      <c r="O56" s="1634"/>
    </row>
    <row r="57" spans="2:16" ht="12.75" customHeight="1">
      <c r="B57" s="2080"/>
      <c r="C57" s="2083"/>
      <c r="D57" s="1627" t="s">
        <v>1291</v>
      </c>
      <c r="E57" s="1627"/>
      <c r="F57" s="1616" t="s">
        <v>10</v>
      </c>
      <c r="G57" s="1630">
        <f>SUM(H57:O57)</f>
        <v>0</v>
      </c>
      <c r="H57" s="1269"/>
      <c r="I57" s="1269"/>
      <c r="J57" s="1624">
        <f>'3.1_Opex_Summary'!W21</f>
        <v>0</v>
      </c>
      <c r="K57" s="1624">
        <f>'3.1_Opex_Summary'!W71</f>
        <v>0</v>
      </c>
      <c r="L57" s="1269"/>
      <c r="M57" s="1269"/>
      <c r="N57" s="1269"/>
      <c r="O57" s="1269"/>
    </row>
    <row r="58" spans="2:16" ht="12.75" customHeight="1">
      <c r="B58" s="2080"/>
      <c r="C58" s="2083"/>
      <c r="D58" s="1627" t="s">
        <v>1290</v>
      </c>
      <c r="E58" s="1628"/>
      <c r="F58" s="1616" t="s">
        <v>10</v>
      </c>
      <c r="G58" s="1630">
        <f>SUM(H58:O58)</f>
        <v>0</v>
      </c>
      <c r="H58" s="1269"/>
      <c r="I58" s="1269"/>
      <c r="J58" s="1624">
        <f>'3.1_Opex_Summary'!Y110</f>
        <v>0</v>
      </c>
      <c r="K58" s="1624">
        <f>'3.1_Opex_Summary'!Y145</f>
        <v>0</v>
      </c>
      <c r="L58" s="1269"/>
      <c r="M58" s="1269"/>
      <c r="N58" s="1269"/>
      <c r="O58" s="1269"/>
      <c r="P58" s="135"/>
    </row>
    <row r="59" spans="2:16" ht="12.75" customHeight="1">
      <c r="B59" s="2082"/>
      <c r="C59" s="1622" t="s">
        <v>593</v>
      </c>
      <c r="D59" s="1623" t="s">
        <v>1294</v>
      </c>
      <c r="E59" s="1623"/>
      <c r="F59" s="1616" t="s">
        <v>10</v>
      </c>
      <c r="G59" s="1269"/>
      <c r="H59" s="1634"/>
      <c r="I59" s="1634"/>
      <c r="J59" s="1634"/>
      <c r="K59" s="1634"/>
      <c r="L59" s="1634"/>
      <c r="M59" s="1634"/>
      <c r="N59" s="1634"/>
      <c r="O59" s="1634"/>
      <c r="P59" s="409"/>
    </row>
    <row r="60" spans="2:16" ht="12.75" customHeight="1">
      <c r="B60" s="2082"/>
      <c r="C60" s="2079"/>
      <c r="D60" s="1623" t="s">
        <v>1293</v>
      </c>
      <c r="E60" s="1623"/>
      <c r="F60" s="1616" t="s">
        <v>10</v>
      </c>
      <c r="G60" s="1269"/>
      <c r="H60" s="1634"/>
      <c r="I60" s="1634"/>
      <c r="J60" s="1634"/>
      <c r="K60" s="1634"/>
      <c r="L60" s="1634"/>
      <c r="M60" s="1634"/>
      <c r="N60" s="1634"/>
      <c r="O60" s="1634"/>
      <c r="P60" s="409"/>
    </row>
    <row r="61" spans="2:16" ht="12.75" customHeight="1">
      <c r="B61" s="2082"/>
      <c r="C61" s="2079"/>
      <c r="D61" s="1623" t="s">
        <v>685</v>
      </c>
      <c r="E61" s="1623"/>
      <c r="F61" s="1616" t="s">
        <v>10</v>
      </c>
      <c r="G61" s="1269"/>
      <c r="H61" s="1634"/>
      <c r="I61" s="1634"/>
      <c r="J61" s="1634"/>
      <c r="K61" s="1634"/>
      <c r="L61" s="1634"/>
      <c r="M61" s="1634"/>
      <c r="N61" s="1634"/>
      <c r="O61" s="1634"/>
      <c r="P61" s="409"/>
    </row>
    <row r="62" spans="2:16" ht="12.75" customHeight="1">
      <c r="B62" s="2082"/>
      <c r="C62" s="2081"/>
      <c r="D62" s="1623" t="s">
        <v>722</v>
      </c>
      <c r="E62" s="1629"/>
      <c r="F62" s="1616" t="s">
        <v>10</v>
      </c>
      <c r="G62" s="1269"/>
      <c r="H62" s="1634"/>
      <c r="I62" s="1634"/>
      <c r="J62" s="1634"/>
      <c r="K62" s="1634"/>
      <c r="L62" s="1634"/>
      <c r="M62" s="1634"/>
      <c r="N62" s="1634"/>
      <c r="O62" s="1634"/>
      <c r="P62" s="409"/>
    </row>
    <row r="63" spans="2:16" ht="12.75" customHeight="1">
      <c r="B63" s="2082"/>
      <c r="C63" s="2081"/>
      <c r="D63" s="1623" t="s">
        <v>9</v>
      </c>
      <c r="E63" s="1629"/>
      <c r="F63" s="1616" t="s">
        <v>10</v>
      </c>
      <c r="G63" s="1269"/>
      <c r="H63" s="1634"/>
      <c r="I63" s="1634"/>
      <c r="J63" s="1634"/>
      <c r="K63" s="1634"/>
      <c r="L63" s="1634"/>
      <c r="M63" s="1634"/>
      <c r="N63" s="1634"/>
      <c r="O63" s="1634"/>
      <c r="P63" s="409"/>
    </row>
    <row r="64" spans="2:16" ht="12.75" customHeight="1">
      <c r="B64" s="2082"/>
      <c r="C64" s="2081"/>
      <c r="D64" s="1623" t="s">
        <v>593</v>
      </c>
      <c r="E64" s="1629"/>
      <c r="F64" s="1616" t="s">
        <v>10</v>
      </c>
      <c r="G64" s="1625"/>
      <c r="H64" s="1634"/>
      <c r="I64" s="1634"/>
      <c r="J64" s="1634"/>
      <c r="K64" s="1634"/>
      <c r="L64" s="1634"/>
      <c r="M64" s="1634"/>
      <c r="N64" s="1634"/>
      <c r="O64" s="1634"/>
      <c r="P64" s="409"/>
    </row>
    <row r="65" spans="1:16" ht="12.75" customHeight="1">
      <c r="B65" s="2082"/>
      <c r="C65" s="2081"/>
      <c r="D65" s="1623" t="s">
        <v>1292</v>
      </c>
      <c r="E65" s="1629"/>
      <c r="F65" s="1616" t="s">
        <v>10</v>
      </c>
      <c r="G65" s="1625"/>
      <c r="H65" s="1634"/>
      <c r="I65" s="1634"/>
      <c r="J65" s="1634"/>
      <c r="K65" s="1634"/>
      <c r="L65" s="1634"/>
      <c r="M65" s="1634"/>
      <c r="N65" s="1634"/>
      <c r="O65" s="1634"/>
      <c r="P65" s="409"/>
    </row>
    <row r="66" spans="1:16" ht="12.75" customHeight="1">
      <c r="B66" s="2082"/>
      <c r="C66" s="2079"/>
      <c r="D66" s="1623" t="s">
        <v>2438</v>
      </c>
      <c r="E66" s="1623"/>
      <c r="F66" s="1616" t="s">
        <v>10</v>
      </c>
      <c r="G66" s="1269"/>
      <c r="H66" s="1634"/>
      <c r="I66" s="1634"/>
      <c r="J66" s="1634"/>
      <c r="K66" s="1634"/>
      <c r="L66" s="1634"/>
      <c r="M66" s="1634"/>
      <c r="N66" s="1634"/>
      <c r="O66" s="1634"/>
      <c r="P66" s="409"/>
    </row>
    <row r="67" spans="1:16" ht="12.75" customHeight="1">
      <c r="A67" s="94"/>
      <c r="B67" s="2080"/>
      <c r="C67" s="2083"/>
      <c r="D67" s="1627" t="s">
        <v>1291</v>
      </c>
      <c r="E67" s="1627"/>
      <c r="F67" s="1616" t="s">
        <v>10</v>
      </c>
      <c r="G67" s="1630">
        <f>SUM(H67:O67)</f>
        <v>0</v>
      </c>
      <c r="H67" s="1269"/>
      <c r="I67" s="1269"/>
      <c r="J67" s="1624">
        <f>'3.1_Opex_Summary'!W22</f>
        <v>0</v>
      </c>
      <c r="K67" s="1624">
        <f>'3.1_Opex_Summary'!W72</f>
        <v>0</v>
      </c>
      <c r="L67" s="1269"/>
      <c r="M67" s="1269"/>
      <c r="N67" s="1269"/>
      <c r="O67" s="1269"/>
      <c r="P67" s="135"/>
    </row>
    <row r="68" spans="1:16" ht="12.75" customHeight="1">
      <c r="A68" s="94"/>
      <c r="B68" s="2080"/>
      <c r="C68" s="2083"/>
      <c r="D68" s="1627" t="s">
        <v>1290</v>
      </c>
      <c r="E68" s="1628"/>
      <c r="F68" s="1616" t="s">
        <v>10</v>
      </c>
      <c r="G68" s="1630">
        <f>SUM(H68:O68)</f>
        <v>0</v>
      </c>
      <c r="H68" s="1269"/>
      <c r="I68" s="1269"/>
      <c r="J68" s="1624">
        <f>'3.1_Opex_Summary'!Y111</f>
        <v>0</v>
      </c>
      <c r="K68" s="1624">
        <f>'3.1_Opex_Summary'!Y146</f>
        <v>0</v>
      </c>
      <c r="L68" s="1269"/>
      <c r="M68" s="1269"/>
      <c r="N68" s="1269"/>
      <c r="O68" s="1269"/>
      <c r="P68" s="135"/>
    </row>
    <row r="69" spans="1:16" ht="12.75" customHeight="1">
      <c r="B69" s="2080"/>
      <c r="C69" s="1622" t="s">
        <v>594</v>
      </c>
      <c r="D69" s="1623" t="s">
        <v>1294</v>
      </c>
      <c r="E69" s="1623"/>
      <c r="F69" s="1616" t="s">
        <v>10</v>
      </c>
      <c r="G69" s="1269"/>
      <c r="H69" s="1634"/>
      <c r="I69" s="1634"/>
      <c r="J69" s="1634"/>
      <c r="K69" s="1634"/>
      <c r="L69" s="1634"/>
      <c r="M69" s="1634"/>
      <c r="N69" s="1634"/>
      <c r="O69" s="1634"/>
    </row>
    <row r="70" spans="1:16" ht="12.75" customHeight="1">
      <c r="B70" s="2080"/>
      <c r="C70" s="2079"/>
      <c r="D70" s="1623" t="s">
        <v>1293</v>
      </c>
      <c r="E70" s="1623"/>
      <c r="F70" s="1616" t="s">
        <v>10</v>
      </c>
      <c r="G70" s="1269"/>
      <c r="H70" s="1634"/>
      <c r="I70" s="1634"/>
      <c r="J70" s="1634"/>
      <c r="K70" s="1634"/>
      <c r="L70" s="1634"/>
      <c r="M70" s="1634"/>
      <c r="N70" s="1634"/>
      <c r="O70" s="1634"/>
    </row>
    <row r="71" spans="1:16" ht="12.75" customHeight="1">
      <c r="B71" s="2080"/>
      <c r="C71" s="2079"/>
      <c r="D71" s="1623" t="s">
        <v>685</v>
      </c>
      <c r="E71" s="1623"/>
      <c r="F71" s="1616" t="s">
        <v>10</v>
      </c>
      <c r="G71" s="1269"/>
      <c r="H71" s="1634"/>
      <c r="I71" s="1634"/>
      <c r="J71" s="1634"/>
      <c r="K71" s="1634"/>
      <c r="L71" s="1634"/>
      <c r="M71" s="1634"/>
      <c r="N71" s="1634"/>
      <c r="O71" s="1634"/>
    </row>
    <row r="72" spans="1:16" ht="12.75" customHeight="1">
      <c r="B72" s="2080"/>
      <c r="C72" s="2081"/>
      <c r="D72" s="1623" t="s">
        <v>722</v>
      </c>
      <c r="E72" s="1629"/>
      <c r="F72" s="1616" t="s">
        <v>10</v>
      </c>
      <c r="G72" s="1269"/>
      <c r="H72" s="1634"/>
      <c r="I72" s="1634"/>
      <c r="J72" s="1634"/>
      <c r="K72" s="1634"/>
      <c r="L72" s="1634"/>
      <c r="M72" s="1634"/>
      <c r="N72" s="1634"/>
      <c r="O72" s="1634"/>
    </row>
    <row r="73" spans="1:16" ht="12.75" customHeight="1">
      <c r="B73" s="2080"/>
      <c r="C73" s="2081"/>
      <c r="D73" s="1623" t="s">
        <v>9</v>
      </c>
      <c r="E73" s="1629"/>
      <c r="F73" s="1616" t="s">
        <v>10</v>
      </c>
      <c r="G73" s="1269"/>
      <c r="H73" s="1634"/>
      <c r="I73" s="1634"/>
      <c r="J73" s="1634"/>
      <c r="K73" s="1634"/>
      <c r="L73" s="1634"/>
      <c r="M73" s="1634"/>
      <c r="N73" s="1634"/>
      <c r="O73" s="1634"/>
    </row>
    <row r="74" spans="1:16" ht="12.75" customHeight="1">
      <c r="B74" s="2080"/>
      <c r="C74" s="2081"/>
      <c r="D74" s="1623" t="s">
        <v>593</v>
      </c>
      <c r="E74" s="1629"/>
      <c r="F74" s="1616" t="s">
        <v>10</v>
      </c>
      <c r="G74" s="1625"/>
      <c r="H74" s="1634"/>
      <c r="I74" s="1634"/>
      <c r="J74" s="1634"/>
      <c r="K74" s="1634"/>
      <c r="L74" s="1634"/>
      <c r="M74" s="1634"/>
      <c r="N74" s="1634"/>
      <c r="O74" s="1634"/>
    </row>
    <row r="75" spans="1:16" ht="12.75" customHeight="1">
      <c r="B75" s="2080"/>
      <c r="C75" s="2081"/>
      <c r="D75" s="1623" t="s">
        <v>1292</v>
      </c>
      <c r="E75" s="1629"/>
      <c r="F75" s="1616" t="s">
        <v>10</v>
      </c>
      <c r="G75" s="1625"/>
      <c r="H75" s="1634"/>
      <c r="I75" s="1634"/>
      <c r="J75" s="1634"/>
      <c r="K75" s="1634"/>
      <c r="L75" s="1634"/>
      <c r="M75" s="1634"/>
      <c r="N75" s="1634"/>
      <c r="O75" s="1634"/>
    </row>
    <row r="76" spans="1:16" ht="12.75" customHeight="1">
      <c r="B76" s="2080"/>
      <c r="C76" s="2079"/>
      <c r="D76" s="1623" t="s">
        <v>2438</v>
      </c>
      <c r="E76" s="1623"/>
      <c r="F76" s="1616" t="s">
        <v>10</v>
      </c>
      <c r="G76" s="1269"/>
      <c r="H76" s="1634"/>
      <c r="I76" s="1634"/>
      <c r="J76" s="1634"/>
      <c r="K76" s="1634"/>
      <c r="L76" s="1634"/>
      <c r="M76" s="1634"/>
      <c r="N76" s="1634"/>
      <c r="O76" s="1634"/>
    </row>
    <row r="77" spans="1:16" ht="12.75" customHeight="1">
      <c r="B77" s="2080"/>
      <c r="C77" s="2083"/>
      <c r="D77" s="1627" t="s">
        <v>1291</v>
      </c>
      <c r="E77" s="1627"/>
      <c r="F77" s="1616" t="s">
        <v>10</v>
      </c>
      <c r="G77" s="1630">
        <f>SUM(H77:O77)</f>
        <v>0</v>
      </c>
      <c r="H77" s="1269"/>
      <c r="I77" s="1269"/>
      <c r="J77" s="1624">
        <f>'3.1_Opex_Summary'!W23</f>
        <v>0</v>
      </c>
      <c r="K77" s="1624">
        <f>'3.1_Opex_Summary'!W73</f>
        <v>0</v>
      </c>
      <c r="L77" s="1269"/>
      <c r="M77" s="1269"/>
      <c r="N77" s="1269"/>
      <c r="O77" s="1269"/>
    </row>
    <row r="78" spans="1:16" ht="12.75" customHeight="1">
      <c r="B78" s="2080"/>
      <c r="C78" s="2083"/>
      <c r="D78" s="1627" t="s">
        <v>1290</v>
      </c>
      <c r="E78" s="1628"/>
      <c r="F78" s="1616" t="s">
        <v>10</v>
      </c>
      <c r="G78" s="1630">
        <f>SUM(H78:O78)</f>
        <v>0</v>
      </c>
      <c r="H78" s="1269"/>
      <c r="I78" s="1269"/>
      <c r="J78" s="1624">
        <f>'3.1_Opex_Summary'!Y112</f>
        <v>0</v>
      </c>
      <c r="K78" s="1624">
        <f>'3.1_Opex_Summary'!Y147</f>
        <v>0</v>
      </c>
      <c r="L78" s="1269"/>
      <c r="M78" s="1269"/>
      <c r="N78" s="1269"/>
      <c r="O78" s="1269"/>
      <c r="P78" s="135"/>
    </row>
    <row r="79" spans="1:16" ht="12.75" customHeight="1">
      <c r="B79" s="2080"/>
      <c r="C79" s="1622" t="s">
        <v>1295</v>
      </c>
      <c r="D79" s="1623" t="s">
        <v>1294</v>
      </c>
      <c r="E79" s="1623"/>
      <c r="F79" s="1616" t="s">
        <v>10</v>
      </c>
      <c r="G79" s="1269"/>
      <c r="H79" s="1634"/>
      <c r="I79" s="1634"/>
      <c r="J79" s="1634"/>
      <c r="K79" s="1634"/>
      <c r="L79" s="1634"/>
      <c r="M79" s="1634"/>
      <c r="N79" s="1634"/>
      <c r="O79" s="1634"/>
    </row>
    <row r="80" spans="1:16" ht="12.75" customHeight="1">
      <c r="B80" s="2080"/>
      <c r="C80" s="2079"/>
      <c r="D80" s="1623" t="s">
        <v>1293</v>
      </c>
      <c r="E80" s="1623"/>
      <c r="F80" s="1616" t="s">
        <v>10</v>
      </c>
      <c r="G80" s="1269"/>
      <c r="H80" s="1634"/>
      <c r="I80" s="1634"/>
      <c r="J80" s="1634"/>
      <c r="K80" s="1634"/>
      <c r="L80" s="1634"/>
      <c r="M80" s="1634"/>
      <c r="N80" s="1634"/>
      <c r="O80" s="1634"/>
    </row>
    <row r="81" spans="1:16" ht="12.75" customHeight="1">
      <c r="B81" s="2080"/>
      <c r="C81" s="2079"/>
      <c r="D81" s="1623" t="s">
        <v>685</v>
      </c>
      <c r="E81" s="1623"/>
      <c r="F81" s="1616" t="s">
        <v>10</v>
      </c>
      <c r="G81" s="1269"/>
      <c r="H81" s="1634"/>
      <c r="I81" s="1634"/>
      <c r="J81" s="1634"/>
      <c r="K81" s="1634"/>
      <c r="L81" s="1634"/>
      <c r="M81" s="1634"/>
      <c r="N81" s="1634"/>
      <c r="O81" s="1634"/>
    </row>
    <row r="82" spans="1:16" ht="12.75" customHeight="1">
      <c r="B82" s="2080"/>
      <c r="C82" s="2081"/>
      <c r="D82" s="1623" t="s">
        <v>722</v>
      </c>
      <c r="E82" s="1629"/>
      <c r="F82" s="1616" t="s">
        <v>10</v>
      </c>
      <c r="G82" s="1269"/>
      <c r="H82" s="1634"/>
      <c r="I82" s="1634"/>
      <c r="J82" s="1634"/>
      <c r="K82" s="1634"/>
      <c r="L82" s="1634"/>
      <c r="M82" s="1634"/>
      <c r="N82" s="1634"/>
      <c r="O82" s="1634"/>
    </row>
    <row r="83" spans="1:16" ht="12.75" customHeight="1">
      <c r="B83" s="2080"/>
      <c r="C83" s="2081"/>
      <c r="D83" s="1623" t="s">
        <v>9</v>
      </c>
      <c r="E83" s="1629"/>
      <c r="F83" s="1616" t="s">
        <v>10</v>
      </c>
      <c r="G83" s="1269"/>
      <c r="H83" s="1634"/>
      <c r="I83" s="1634"/>
      <c r="J83" s="1634"/>
      <c r="K83" s="1634"/>
      <c r="L83" s="1634"/>
      <c r="M83" s="1634"/>
      <c r="N83" s="1634"/>
      <c r="O83" s="1634"/>
    </row>
    <row r="84" spans="1:16" ht="12.75" customHeight="1">
      <c r="B84" s="2080"/>
      <c r="C84" s="2081"/>
      <c r="D84" s="1623" t="s">
        <v>593</v>
      </c>
      <c r="E84" s="1629"/>
      <c r="F84" s="1616" t="s">
        <v>10</v>
      </c>
      <c r="G84" s="1625"/>
      <c r="H84" s="1634"/>
      <c r="I84" s="1634"/>
      <c r="J84" s="1634"/>
      <c r="K84" s="1634"/>
      <c r="L84" s="1634"/>
      <c r="M84" s="1634"/>
      <c r="N84" s="1634"/>
      <c r="O84" s="1634"/>
    </row>
    <row r="85" spans="1:16" ht="12.75" customHeight="1">
      <c r="B85" s="2080"/>
      <c r="C85" s="2081"/>
      <c r="D85" s="1623" t="s">
        <v>1292</v>
      </c>
      <c r="E85" s="1629"/>
      <c r="F85" s="1616" t="s">
        <v>10</v>
      </c>
      <c r="G85" s="1625"/>
      <c r="H85" s="1634"/>
      <c r="I85" s="1634"/>
      <c r="J85" s="1634"/>
      <c r="K85" s="1634"/>
      <c r="L85" s="1634"/>
      <c r="M85" s="1634"/>
      <c r="N85" s="1634"/>
      <c r="O85" s="1634"/>
    </row>
    <row r="86" spans="1:16" ht="12.75" customHeight="1">
      <c r="B86" s="2080"/>
      <c r="C86" s="2081"/>
      <c r="D86" s="1623" t="s">
        <v>2438</v>
      </c>
      <c r="E86" s="1623"/>
      <c r="F86" s="1616" t="s">
        <v>10</v>
      </c>
      <c r="G86" s="1269"/>
      <c r="H86" s="1634"/>
      <c r="I86" s="1634"/>
      <c r="J86" s="1634"/>
      <c r="K86" s="1634"/>
      <c r="L86" s="1634"/>
      <c r="M86" s="1634"/>
      <c r="N86" s="1634"/>
      <c r="O86" s="1634"/>
    </row>
    <row r="87" spans="1:16" ht="12.75" customHeight="1">
      <c r="B87" s="2080"/>
      <c r="C87" s="2081"/>
      <c r="D87" s="1627" t="s">
        <v>1291</v>
      </c>
      <c r="E87" s="1627"/>
      <c r="F87" s="1616" t="s">
        <v>10</v>
      </c>
      <c r="G87" s="1630">
        <f>SUM(H87:O87)</f>
        <v>0</v>
      </c>
      <c r="H87" s="1269"/>
      <c r="I87" s="1269"/>
      <c r="J87" s="1624">
        <f>'3.1_Opex_Summary'!W24</f>
        <v>0</v>
      </c>
      <c r="K87" s="1624">
        <f>'3.1_Opex_Summary'!W74</f>
        <v>0</v>
      </c>
      <c r="L87" s="1269"/>
      <c r="M87" s="1269"/>
      <c r="N87" s="1269"/>
      <c r="O87" s="1269"/>
      <c r="P87" s="135"/>
    </row>
    <row r="88" spans="1:16" ht="12.75" customHeight="1">
      <c r="B88" s="2084"/>
      <c r="C88" s="2085"/>
      <c r="D88" s="1627" t="s">
        <v>1290</v>
      </c>
      <c r="E88" s="1628"/>
      <c r="F88" s="1616" t="s">
        <v>10</v>
      </c>
      <c r="G88" s="1630">
        <f>SUM(H88:O88)</f>
        <v>0</v>
      </c>
      <c r="H88" s="1269"/>
      <c r="I88" s="1269"/>
      <c r="J88" s="1624">
        <f>'3.1_Opex_Summary'!Y113</f>
        <v>0</v>
      </c>
      <c r="K88" s="1624">
        <f>'3.1_Opex_Summary'!Y148</f>
        <v>0</v>
      </c>
      <c r="L88" s="1269"/>
      <c r="M88" s="1269"/>
      <c r="N88" s="1269"/>
      <c r="O88" s="1269"/>
      <c r="P88" s="136"/>
    </row>
    <row r="90" spans="1:16" s="1632" customFormat="1" ht="27" customHeight="1">
      <c r="A90" s="1631"/>
      <c r="B90" s="2659" t="s">
        <v>2439</v>
      </c>
      <c r="C90" s="2659"/>
      <c r="D90" s="2659"/>
      <c r="E90" s="2659"/>
      <c r="F90" s="2659"/>
      <c r="G90" s="2659"/>
      <c r="H90" s="2659"/>
      <c r="I90" s="2659"/>
      <c r="J90" s="2659"/>
      <c r="K90" s="2659"/>
      <c r="L90" s="2659"/>
      <c r="M90" s="2659"/>
      <c r="N90" s="2659"/>
      <c r="O90" s="2659"/>
      <c r="P90" s="1631"/>
    </row>
    <row r="91" spans="1:16" s="1632" customFormat="1" ht="12.75" customHeight="1">
      <c r="A91" s="1631"/>
      <c r="B91" s="2659" t="s">
        <v>2440</v>
      </c>
      <c r="C91" s="2659"/>
      <c r="D91" s="2659"/>
      <c r="E91" s="2659"/>
      <c r="F91" s="2659"/>
      <c r="G91" s="2659"/>
      <c r="H91" s="2659"/>
      <c r="I91" s="2659"/>
      <c r="J91" s="2659"/>
      <c r="K91" s="2659"/>
      <c r="L91" s="2659"/>
      <c r="M91" s="2659"/>
      <c r="N91" s="2659"/>
      <c r="O91" s="2659"/>
      <c r="P91" s="1631"/>
    </row>
    <row r="92" spans="1:16" s="1632" customFormat="1" ht="24.75" customHeight="1">
      <c r="A92" s="1631"/>
      <c r="B92" s="2659" t="s">
        <v>2441</v>
      </c>
      <c r="C92" s="2659"/>
      <c r="D92" s="2659"/>
      <c r="E92" s="2659"/>
      <c r="F92" s="2659"/>
      <c r="G92" s="2659"/>
      <c r="H92" s="2659"/>
      <c r="I92" s="2659"/>
      <c r="J92" s="2659"/>
      <c r="K92" s="2659"/>
      <c r="L92" s="2659"/>
      <c r="M92" s="2659"/>
      <c r="N92" s="2659"/>
      <c r="O92" s="2659"/>
      <c r="P92" s="1631"/>
    </row>
  </sheetData>
  <mergeCells count="3">
    <mergeCell ref="B92:O92"/>
    <mergeCell ref="B90:O90"/>
    <mergeCell ref="B91:O91"/>
  </mergeCells>
  <pageMargins left="0.23622047244094491" right="0.23622047244094491" top="0.74803149606299213" bottom="0.74803149606299213" header="0.31496062992125984" footer="0.31496062992125984"/>
  <pageSetup paperSize="8" scale="62" orientation="portrait" r:id="rId1"/>
  <headerFooter>
    <oddHeader>&amp;C&amp;Z&amp;F</oddHeader>
  </headerFooter>
</worksheet>
</file>

<file path=xl/worksheets/sheet24.xml><?xml version="1.0" encoding="utf-8"?>
<worksheet xmlns="http://schemas.openxmlformats.org/spreadsheetml/2006/main" xmlns:r="http://schemas.openxmlformats.org/officeDocument/2006/relationships">
  <sheetPr codeName="Sheet23">
    <tabColor theme="7" tint="0.59999389629810485"/>
    <pageSetUpPr fitToPage="1"/>
  </sheetPr>
  <dimension ref="A1:U120"/>
  <sheetViews>
    <sheetView workbookViewId="0">
      <selection activeCell="D14" sqref="D14"/>
    </sheetView>
  </sheetViews>
  <sheetFormatPr defaultRowHeight="12.75"/>
  <cols>
    <col min="1" max="1" width="5.125" customWidth="1"/>
    <col min="2" max="2" width="10.125" bestFit="1" customWidth="1"/>
    <col min="3" max="3" width="30.125" bestFit="1" customWidth="1"/>
    <col min="4" max="4" width="36.625" bestFit="1" customWidth="1"/>
    <col min="5" max="5" width="43.625" bestFit="1" customWidth="1"/>
    <col min="6" max="6" width="6.125" style="147" bestFit="1" customWidth="1"/>
    <col min="7" max="7" width="2.625" style="238" customWidth="1"/>
    <col min="8" max="17" width="11.125" customWidth="1"/>
    <col min="18" max="20" width="0.625" hidden="1" customWidth="1"/>
    <col min="21" max="21" width="11.125" customWidth="1"/>
  </cols>
  <sheetData>
    <row r="1" spans="1:21" s="1812" customFormat="1" ht="26.25">
      <c r="A1" s="1809" t="str">
        <f ca="1">VLOOKUP(LEFT(RIGHT(CELL("filename",A1),LEN(CELL("filename",A1))-FIND("]",CELL("filename",A1))),1)*1,Index!$B$8:$C$90,2,FALSE)</f>
        <v>Opex</v>
      </c>
      <c r="B1" s="1810"/>
      <c r="C1" s="1809"/>
      <c r="D1" s="1811"/>
      <c r="E1" s="1811"/>
      <c r="F1" s="1811"/>
      <c r="G1" s="1811"/>
      <c r="H1" s="1811"/>
      <c r="I1" s="1811"/>
      <c r="J1" s="1811"/>
      <c r="K1" s="1811"/>
      <c r="L1" s="1811"/>
      <c r="M1" s="1811"/>
      <c r="N1" s="1811"/>
      <c r="O1" s="1811"/>
      <c r="P1" s="1811"/>
      <c r="Q1" s="1811"/>
      <c r="R1" s="1811"/>
      <c r="S1" s="1811"/>
      <c r="T1" s="1811"/>
      <c r="U1" s="1811"/>
    </row>
    <row r="2" spans="1:21" s="1812" customFormat="1" ht="26.25">
      <c r="A2" s="1809" t="str">
        <f>'Universal data'!C8</f>
        <v>National Grid Gas Transmission</v>
      </c>
      <c r="B2" s="1706"/>
      <c r="C2" s="1813"/>
      <c r="D2" s="1811"/>
      <c r="E2" s="1811"/>
      <c r="F2" s="1811"/>
      <c r="G2" s="1811"/>
      <c r="H2" s="1811"/>
      <c r="I2" s="1811"/>
      <c r="J2" s="1811"/>
      <c r="K2" s="1811"/>
      <c r="L2" s="1811"/>
      <c r="M2" s="1811"/>
      <c r="N2" s="1811"/>
      <c r="O2" s="1811"/>
      <c r="P2" s="1811"/>
      <c r="Q2" s="1811"/>
      <c r="R2" s="1811"/>
      <c r="S2" s="1811"/>
      <c r="T2" s="1811"/>
      <c r="U2" s="1811"/>
    </row>
    <row r="3" spans="1:21" s="1819" customFormat="1" ht="21" thickBot="1">
      <c r="A3" s="1814" t="str">
        <f>'Universal data'!C21</f>
        <v>2012/13</v>
      </c>
      <c r="B3" s="1804"/>
      <c r="C3" s="1815"/>
      <c r="D3" s="1816"/>
      <c r="E3" s="1817"/>
      <c r="F3" s="1818"/>
      <c r="G3" s="1816"/>
      <c r="H3" s="1816"/>
      <c r="I3" s="1816"/>
      <c r="J3" s="1816"/>
      <c r="K3" s="1816"/>
      <c r="L3" s="1816"/>
      <c r="M3" s="1816"/>
      <c r="N3" s="1816"/>
      <c r="O3" s="1816"/>
      <c r="P3" s="1816"/>
      <c r="Q3" s="1816"/>
      <c r="R3" s="1816"/>
      <c r="S3" s="1816"/>
      <c r="T3" s="1816"/>
      <c r="U3" s="1816"/>
    </row>
    <row r="4" spans="1:21" s="1812" customFormat="1">
      <c r="A4" s="1820"/>
      <c r="B4" s="1821"/>
      <c r="C4" s="1822"/>
      <c r="D4" s="1823"/>
      <c r="E4" s="1823"/>
      <c r="F4" s="1824"/>
      <c r="G4" s="1825"/>
      <c r="H4" s="1826"/>
      <c r="I4" s="1826"/>
      <c r="J4" s="1826"/>
      <c r="K4" s="1826"/>
      <c r="L4" s="1826"/>
      <c r="M4" s="1826"/>
      <c r="N4" s="1826"/>
      <c r="O4" s="1826"/>
      <c r="P4" s="1826"/>
      <c r="Q4" s="1826"/>
      <c r="R4" s="1826"/>
      <c r="S4" s="1826"/>
      <c r="T4" s="1826"/>
      <c r="U4" s="1826"/>
    </row>
    <row r="5" spans="1:21" s="1819" customFormat="1" ht="20.25">
      <c r="A5" s="1827" t="str">
        <f ca="1">VLOOKUP(RIGHT(CELL("filename",A1),LEN(CELL("filename",A1))-FIND("]",CELL("filename",A1))),Index!$D$8:$E$102,2,FALSE)</f>
        <v>3.5 Business support - allocation</v>
      </c>
      <c r="B5" s="1827"/>
      <c r="C5" s="1827"/>
      <c r="D5" s="1828"/>
      <c r="E5" s="1829"/>
      <c r="F5" s="1830"/>
      <c r="G5" s="1831"/>
      <c r="H5" s="1832"/>
      <c r="I5" s="1832"/>
      <c r="J5" s="1832"/>
      <c r="K5" s="1832"/>
      <c r="L5" s="1832"/>
      <c r="M5" s="1832"/>
      <c r="N5" s="1832"/>
      <c r="O5" s="1832"/>
      <c r="P5" s="1832"/>
      <c r="Q5" s="1832"/>
      <c r="R5" s="1832"/>
      <c r="S5" s="1832"/>
      <c r="T5" s="1832"/>
      <c r="U5" s="1832"/>
    </row>
    <row r="6" spans="1:21" ht="19.5">
      <c r="A6" s="414"/>
      <c r="B6" s="414"/>
      <c r="C6" s="413"/>
      <c r="D6" s="412"/>
      <c r="E6" s="412"/>
      <c r="F6" s="416"/>
      <c r="G6" s="415"/>
      <c r="H6" s="411"/>
      <c r="I6" s="411"/>
      <c r="J6" s="411"/>
      <c r="K6" s="411"/>
      <c r="L6" s="411"/>
      <c r="M6" s="411"/>
      <c r="N6" s="411"/>
      <c r="O6" s="411"/>
      <c r="P6" s="411"/>
      <c r="Q6" s="411"/>
      <c r="R6" s="411"/>
      <c r="S6" s="411"/>
      <c r="T6" s="411"/>
      <c r="U6" s="411"/>
    </row>
    <row r="7" spans="1:21" ht="12.75" customHeight="1">
      <c r="A7" s="410"/>
      <c r="B7" s="2076"/>
      <c r="C7" s="2077"/>
      <c r="D7" s="1615"/>
      <c r="E7" s="1616"/>
      <c r="F7" s="1633"/>
      <c r="G7" s="1634"/>
      <c r="H7" s="1635" t="s">
        <v>687</v>
      </c>
      <c r="I7" s="1635"/>
      <c r="J7" s="1636"/>
      <c r="K7" s="1636"/>
      <c r="L7" s="1637"/>
      <c r="M7" s="1635" t="s">
        <v>657</v>
      </c>
      <c r="N7" s="1635"/>
      <c r="O7" s="1636"/>
      <c r="P7" s="1636"/>
      <c r="Q7" s="1637"/>
      <c r="R7" s="1619"/>
      <c r="S7" s="1619"/>
      <c r="T7" s="1619"/>
      <c r="U7" s="1619" t="s">
        <v>1303</v>
      </c>
    </row>
    <row r="8" spans="1:21" ht="25.5">
      <c r="A8" s="410"/>
      <c r="B8" s="461" t="s">
        <v>583</v>
      </c>
      <c r="C8" s="1638" t="s">
        <v>584</v>
      </c>
      <c r="D8" s="461" t="s">
        <v>585</v>
      </c>
      <c r="E8" s="1639" t="s">
        <v>586</v>
      </c>
      <c r="F8" s="1267" t="s">
        <v>167</v>
      </c>
      <c r="G8" s="1640"/>
      <c r="H8" s="1641" t="s">
        <v>1339</v>
      </c>
      <c r="I8" s="1641" t="s">
        <v>96</v>
      </c>
      <c r="J8" s="1641" t="s">
        <v>95</v>
      </c>
      <c r="K8" s="1641" t="s">
        <v>688</v>
      </c>
      <c r="L8" s="1641" t="s">
        <v>689</v>
      </c>
      <c r="M8" s="1641" t="s">
        <v>1338</v>
      </c>
      <c r="N8" s="1642" t="s">
        <v>1337</v>
      </c>
      <c r="O8" s="1642" t="s">
        <v>1336</v>
      </c>
      <c r="P8" s="1642" t="s">
        <v>1335</v>
      </c>
      <c r="Q8" s="1642" t="s">
        <v>1334</v>
      </c>
      <c r="R8" s="1268"/>
      <c r="S8" s="1268"/>
      <c r="T8" s="1268"/>
      <c r="U8" s="1641" t="s">
        <v>2442</v>
      </c>
    </row>
    <row r="9" spans="1:21" ht="14.25">
      <c r="A9" s="410"/>
      <c r="B9" s="1621" t="s">
        <v>629</v>
      </c>
      <c r="C9" s="2086" t="str">
        <f>'3.4_Business_Support_Group'!C9</f>
        <v>Business support</v>
      </c>
      <c r="D9" s="461" t="s">
        <v>1333</v>
      </c>
      <c r="E9" s="1639"/>
      <c r="F9" s="1633"/>
      <c r="G9" s="1640"/>
      <c r="H9" s="1624">
        <f t="shared" ref="H9:L11" si="0">H23+H37+H51+H65+H79+H93+H107</f>
        <v>0</v>
      </c>
      <c r="I9" s="1624">
        <f t="shared" si="0"/>
        <v>0</v>
      </c>
      <c r="J9" s="1624">
        <f t="shared" si="0"/>
        <v>0</v>
      </c>
      <c r="K9" s="1624">
        <f t="shared" si="0"/>
        <v>0</v>
      </c>
      <c r="L9" s="1624">
        <f t="shared" si="0"/>
        <v>0</v>
      </c>
      <c r="M9" s="1625"/>
      <c r="N9" s="1625"/>
      <c r="O9" s="1625"/>
      <c r="P9" s="1625"/>
      <c r="Q9" s="1625"/>
      <c r="R9" s="1268"/>
      <c r="S9" s="1268"/>
      <c r="T9" s="1268"/>
      <c r="U9" s="1625"/>
    </row>
    <row r="10" spans="1:21" ht="14.25">
      <c r="A10" s="410"/>
      <c r="B10" s="2078"/>
      <c r="C10" s="2087"/>
      <c r="D10" s="481"/>
      <c r="E10" s="481" t="s">
        <v>1316</v>
      </c>
      <c r="F10" s="1633"/>
      <c r="G10" s="1640"/>
      <c r="H10" s="1624">
        <f t="shared" si="0"/>
        <v>0</v>
      </c>
      <c r="I10" s="1624">
        <f t="shared" si="0"/>
        <v>0</v>
      </c>
      <c r="J10" s="1624">
        <f t="shared" si="0"/>
        <v>0</v>
      </c>
      <c r="K10" s="1624">
        <f t="shared" si="0"/>
        <v>0</v>
      </c>
      <c r="L10" s="1624">
        <f t="shared" si="0"/>
        <v>0</v>
      </c>
      <c r="M10" s="1625"/>
      <c r="N10" s="1625"/>
      <c r="O10" s="1625"/>
      <c r="P10" s="1625"/>
      <c r="Q10" s="1625"/>
      <c r="R10" s="1268"/>
      <c r="S10" s="1268"/>
      <c r="T10" s="1268"/>
      <c r="U10" s="1625"/>
    </row>
    <row r="11" spans="1:21" ht="14.25">
      <c r="A11" s="410"/>
      <c r="B11" s="2078"/>
      <c r="C11" s="2087"/>
      <c r="D11" s="481"/>
      <c r="E11" s="481" t="s">
        <v>1315</v>
      </c>
      <c r="F11" s="1633"/>
      <c r="G11" s="1640"/>
      <c r="H11" s="1624">
        <f t="shared" si="0"/>
        <v>0</v>
      </c>
      <c r="I11" s="1624">
        <f t="shared" si="0"/>
        <v>0</v>
      </c>
      <c r="J11" s="1624">
        <f t="shared" si="0"/>
        <v>0</v>
      </c>
      <c r="K11" s="1624">
        <f t="shared" si="0"/>
        <v>0</v>
      </c>
      <c r="L11" s="1624">
        <f t="shared" si="0"/>
        <v>0</v>
      </c>
      <c r="M11" s="1625"/>
      <c r="N11" s="1625"/>
      <c r="O11" s="1625"/>
      <c r="P11" s="1625"/>
      <c r="Q11" s="1625"/>
      <c r="R11" s="1268"/>
      <c r="S11" s="1268"/>
      <c r="T11" s="1268"/>
      <c r="U11" s="1625"/>
    </row>
    <row r="12" spans="1:21" ht="12.75" customHeight="1">
      <c r="A12" s="406"/>
      <c r="B12" s="2078"/>
      <c r="C12" s="2087"/>
      <c r="D12" s="1643" t="s">
        <v>1332</v>
      </c>
      <c r="E12" s="1623"/>
      <c r="F12" s="1633" t="s">
        <v>10</v>
      </c>
      <c r="G12" s="1634"/>
      <c r="H12" s="1625"/>
      <c r="I12" s="1625"/>
      <c r="J12" s="1625"/>
      <c r="K12" s="1625"/>
      <c r="L12" s="1625"/>
      <c r="M12" s="1624">
        <f t="shared" ref="M12:Q21" si="1">M26+M40+M54+M68+M82+M96+M110</f>
        <v>0</v>
      </c>
      <c r="N12" s="1624">
        <f t="shared" si="1"/>
        <v>0</v>
      </c>
      <c r="O12" s="1624">
        <f t="shared" si="1"/>
        <v>0</v>
      </c>
      <c r="P12" s="1624">
        <f t="shared" si="1"/>
        <v>0</v>
      </c>
      <c r="Q12" s="1624">
        <f t="shared" si="1"/>
        <v>0</v>
      </c>
      <c r="R12" s="1644"/>
      <c r="S12" s="1644"/>
      <c r="T12" s="1644"/>
      <c r="U12" s="1624">
        <f t="shared" ref="U12:U21" si="2">U26+U40+U54+U68+U82+U96+U110</f>
        <v>0</v>
      </c>
    </row>
    <row r="13" spans="1:21" ht="12.75" customHeight="1">
      <c r="A13" s="406"/>
      <c r="B13" s="2078"/>
      <c r="C13" s="2087"/>
      <c r="D13" s="481"/>
      <c r="E13" s="481" t="s">
        <v>1313</v>
      </c>
      <c r="F13" s="1633" t="s">
        <v>10</v>
      </c>
      <c r="G13" s="1634"/>
      <c r="H13" s="1624">
        <f t="shared" ref="H13:L18" si="3">H27+H41+H55+H69+H83+H97+H111</f>
        <v>0</v>
      </c>
      <c r="I13" s="1624">
        <f t="shared" si="3"/>
        <v>0</v>
      </c>
      <c r="J13" s="1624">
        <f t="shared" si="3"/>
        <v>0</v>
      </c>
      <c r="K13" s="1624">
        <f t="shared" si="3"/>
        <v>0</v>
      </c>
      <c r="L13" s="1624">
        <f t="shared" si="3"/>
        <v>0</v>
      </c>
      <c r="M13" s="1624">
        <f t="shared" si="1"/>
        <v>0</v>
      </c>
      <c r="N13" s="1624">
        <f t="shared" si="1"/>
        <v>0</v>
      </c>
      <c r="O13" s="1624">
        <f t="shared" si="1"/>
        <v>0</v>
      </c>
      <c r="P13" s="1624">
        <f t="shared" si="1"/>
        <v>0</v>
      </c>
      <c r="Q13" s="1624">
        <f t="shared" si="1"/>
        <v>0</v>
      </c>
      <c r="R13" s="1644"/>
      <c r="S13" s="1644"/>
      <c r="T13" s="1644"/>
      <c r="U13" s="1624">
        <f t="shared" si="2"/>
        <v>0</v>
      </c>
    </row>
    <row r="14" spans="1:21" ht="12.75" customHeight="1">
      <c r="A14" s="406"/>
      <c r="B14" s="2078"/>
      <c r="C14" s="2087"/>
      <c r="D14" s="481"/>
      <c r="E14" s="481" t="s">
        <v>1312</v>
      </c>
      <c r="F14" s="1633" t="s">
        <v>10</v>
      </c>
      <c r="G14" s="1634"/>
      <c r="H14" s="1624">
        <f t="shared" si="3"/>
        <v>0</v>
      </c>
      <c r="I14" s="1624">
        <f t="shared" si="3"/>
        <v>0</v>
      </c>
      <c r="J14" s="1624">
        <f t="shared" si="3"/>
        <v>0</v>
      </c>
      <c r="K14" s="1624">
        <f t="shared" si="3"/>
        <v>0</v>
      </c>
      <c r="L14" s="1624">
        <f t="shared" si="3"/>
        <v>0</v>
      </c>
      <c r="M14" s="1624">
        <f t="shared" si="1"/>
        <v>0</v>
      </c>
      <c r="N14" s="1624">
        <f t="shared" si="1"/>
        <v>0</v>
      </c>
      <c r="O14" s="1624">
        <f t="shared" si="1"/>
        <v>0</v>
      </c>
      <c r="P14" s="1624">
        <f t="shared" si="1"/>
        <v>0</v>
      </c>
      <c r="Q14" s="1624">
        <f t="shared" si="1"/>
        <v>0</v>
      </c>
      <c r="R14" s="1645"/>
      <c r="S14" s="1645"/>
      <c r="T14" s="1645"/>
      <c r="U14" s="1624">
        <f t="shared" si="2"/>
        <v>0</v>
      </c>
    </row>
    <row r="15" spans="1:21" ht="12.75" customHeight="1">
      <c r="A15" s="406"/>
      <c r="B15" s="2078"/>
      <c r="C15" s="2087"/>
      <c r="D15" s="481"/>
      <c r="E15" s="481" t="s">
        <v>1311</v>
      </c>
      <c r="F15" s="1633" t="s">
        <v>10</v>
      </c>
      <c r="G15" s="1634"/>
      <c r="H15" s="1624">
        <f t="shared" si="3"/>
        <v>0</v>
      </c>
      <c r="I15" s="1624">
        <f t="shared" si="3"/>
        <v>0</v>
      </c>
      <c r="J15" s="1624">
        <f t="shared" si="3"/>
        <v>0</v>
      </c>
      <c r="K15" s="1624">
        <f t="shared" si="3"/>
        <v>0</v>
      </c>
      <c r="L15" s="1624">
        <f t="shared" si="3"/>
        <v>0</v>
      </c>
      <c r="M15" s="1624">
        <f t="shared" si="1"/>
        <v>0</v>
      </c>
      <c r="N15" s="1624">
        <f t="shared" si="1"/>
        <v>0</v>
      </c>
      <c r="O15" s="1624">
        <f t="shared" si="1"/>
        <v>0</v>
      </c>
      <c r="P15" s="1624">
        <f t="shared" si="1"/>
        <v>0</v>
      </c>
      <c r="Q15" s="1624">
        <f t="shared" si="1"/>
        <v>0</v>
      </c>
      <c r="R15" s="1634"/>
      <c r="S15" s="1634"/>
      <c r="T15" s="1634"/>
      <c r="U15" s="1624">
        <f t="shared" si="2"/>
        <v>0</v>
      </c>
    </row>
    <row r="16" spans="1:21" ht="12.75" customHeight="1">
      <c r="A16" s="406"/>
      <c r="B16" s="2078"/>
      <c r="C16" s="2087"/>
      <c r="D16" s="481"/>
      <c r="E16" s="481" t="s">
        <v>1310</v>
      </c>
      <c r="F16" s="1633" t="s">
        <v>10</v>
      </c>
      <c r="G16" s="1634"/>
      <c r="H16" s="1624">
        <f t="shared" si="3"/>
        <v>0</v>
      </c>
      <c r="I16" s="1624">
        <f t="shared" si="3"/>
        <v>0</v>
      </c>
      <c r="J16" s="1624">
        <f t="shared" si="3"/>
        <v>0</v>
      </c>
      <c r="K16" s="1624">
        <f t="shared" si="3"/>
        <v>0</v>
      </c>
      <c r="L16" s="1624">
        <f t="shared" si="3"/>
        <v>0</v>
      </c>
      <c r="M16" s="1624">
        <f t="shared" si="1"/>
        <v>0</v>
      </c>
      <c r="N16" s="1624">
        <f t="shared" si="1"/>
        <v>0</v>
      </c>
      <c r="O16" s="1624">
        <f t="shared" si="1"/>
        <v>0</v>
      </c>
      <c r="P16" s="1624">
        <f t="shared" si="1"/>
        <v>0</v>
      </c>
      <c r="Q16" s="1624">
        <f t="shared" si="1"/>
        <v>0</v>
      </c>
      <c r="R16" s="1644"/>
      <c r="S16" s="1644"/>
      <c r="T16" s="1644"/>
      <c r="U16" s="1624">
        <f t="shared" si="2"/>
        <v>0</v>
      </c>
    </row>
    <row r="17" spans="1:21" ht="12.75" customHeight="1">
      <c r="A17" s="406"/>
      <c r="B17" s="2078"/>
      <c r="C17" s="2087"/>
      <c r="D17" s="481"/>
      <c r="E17" s="481" t="s">
        <v>1309</v>
      </c>
      <c r="F17" s="1633" t="s">
        <v>10</v>
      </c>
      <c r="G17" s="1634"/>
      <c r="H17" s="1624">
        <f t="shared" si="3"/>
        <v>0</v>
      </c>
      <c r="I17" s="1624">
        <f t="shared" si="3"/>
        <v>0</v>
      </c>
      <c r="J17" s="1624">
        <f t="shared" si="3"/>
        <v>0</v>
      </c>
      <c r="K17" s="1624">
        <f t="shared" si="3"/>
        <v>0</v>
      </c>
      <c r="L17" s="1624">
        <f t="shared" si="3"/>
        <v>0</v>
      </c>
      <c r="M17" s="1624">
        <f t="shared" si="1"/>
        <v>0</v>
      </c>
      <c r="N17" s="1624">
        <f t="shared" si="1"/>
        <v>0</v>
      </c>
      <c r="O17" s="1624">
        <f t="shared" si="1"/>
        <v>0</v>
      </c>
      <c r="P17" s="1624">
        <f t="shared" si="1"/>
        <v>0</v>
      </c>
      <c r="Q17" s="1624">
        <f t="shared" si="1"/>
        <v>0</v>
      </c>
      <c r="R17" s="1644"/>
      <c r="S17" s="1644"/>
      <c r="T17" s="1644"/>
      <c r="U17" s="1624">
        <f t="shared" si="2"/>
        <v>0</v>
      </c>
    </row>
    <row r="18" spans="1:21" ht="12.75" customHeight="1">
      <c r="A18" s="406"/>
      <c r="B18" s="2078"/>
      <c r="C18" s="2087"/>
      <c r="D18" s="481"/>
      <c r="E18" s="481" t="s">
        <v>1308</v>
      </c>
      <c r="F18" s="1633" t="s">
        <v>10</v>
      </c>
      <c r="G18" s="1634"/>
      <c r="H18" s="1624">
        <f t="shared" si="3"/>
        <v>0</v>
      </c>
      <c r="I18" s="1624">
        <f t="shared" si="3"/>
        <v>0</v>
      </c>
      <c r="J18" s="1624">
        <f t="shared" si="3"/>
        <v>0</v>
      </c>
      <c r="K18" s="1624">
        <f t="shared" si="3"/>
        <v>0</v>
      </c>
      <c r="L18" s="1624">
        <f t="shared" si="3"/>
        <v>0</v>
      </c>
      <c r="M18" s="1624">
        <f t="shared" si="1"/>
        <v>0</v>
      </c>
      <c r="N18" s="1624">
        <f t="shared" si="1"/>
        <v>0</v>
      </c>
      <c r="O18" s="1624">
        <f t="shared" si="1"/>
        <v>0</v>
      </c>
      <c r="P18" s="1624">
        <f t="shared" si="1"/>
        <v>0</v>
      </c>
      <c r="Q18" s="1624">
        <f t="shared" si="1"/>
        <v>0</v>
      </c>
      <c r="R18" s="1644"/>
      <c r="S18" s="1644"/>
      <c r="T18" s="1644"/>
      <c r="U18" s="1624">
        <f t="shared" si="2"/>
        <v>0</v>
      </c>
    </row>
    <row r="19" spans="1:21" ht="12.75" customHeight="1">
      <c r="A19" s="406"/>
      <c r="B19" s="2078"/>
      <c r="C19" s="2087"/>
      <c r="D19" s="481"/>
      <c r="E19" s="481" t="s">
        <v>1307</v>
      </c>
      <c r="F19" s="1633" t="s">
        <v>10</v>
      </c>
      <c r="G19" s="1634"/>
      <c r="H19" s="1625"/>
      <c r="I19" s="1625"/>
      <c r="J19" s="1625"/>
      <c r="K19" s="1625"/>
      <c r="L19" s="1625"/>
      <c r="M19" s="1624">
        <f t="shared" si="1"/>
        <v>0</v>
      </c>
      <c r="N19" s="1624">
        <f t="shared" si="1"/>
        <v>0</v>
      </c>
      <c r="O19" s="1624">
        <f t="shared" si="1"/>
        <v>0</v>
      </c>
      <c r="P19" s="1624">
        <f t="shared" si="1"/>
        <v>0</v>
      </c>
      <c r="Q19" s="1624">
        <f t="shared" si="1"/>
        <v>0</v>
      </c>
      <c r="R19" s="1644"/>
      <c r="S19" s="1644"/>
      <c r="T19" s="1644"/>
      <c r="U19" s="1624">
        <f t="shared" si="2"/>
        <v>0</v>
      </c>
    </row>
    <row r="20" spans="1:21" ht="12.75" customHeight="1">
      <c r="A20" s="406"/>
      <c r="B20" s="2078"/>
      <c r="C20" s="2087"/>
      <c r="D20" s="481"/>
      <c r="E20" s="1269" t="s">
        <v>1306</v>
      </c>
      <c r="F20" s="1633" t="s">
        <v>10</v>
      </c>
      <c r="G20" s="1634"/>
      <c r="H20" s="1624">
        <f t="shared" ref="H20:L21" si="4">H34+H48+H62+H76+H90+H104+H118</f>
        <v>0</v>
      </c>
      <c r="I20" s="1624">
        <f t="shared" si="4"/>
        <v>0</v>
      </c>
      <c r="J20" s="1624">
        <f t="shared" si="4"/>
        <v>0</v>
      </c>
      <c r="K20" s="1624">
        <f t="shared" si="4"/>
        <v>0</v>
      </c>
      <c r="L20" s="1624">
        <f t="shared" si="4"/>
        <v>0</v>
      </c>
      <c r="M20" s="1624">
        <f t="shared" si="1"/>
        <v>0</v>
      </c>
      <c r="N20" s="1624">
        <f t="shared" si="1"/>
        <v>0</v>
      </c>
      <c r="O20" s="1624">
        <f t="shared" si="1"/>
        <v>0</v>
      </c>
      <c r="P20" s="1624">
        <f t="shared" si="1"/>
        <v>0</v>
      </c>
      <c r="Q20" s="1624">
        <f t="shared" si="1"/>
        <v>0</v>
      </c>
      <c r="R20" s="1644"/>
      <c r="S20" s="1644"/>
      <c r="T20" s="1644"/>
      <c r="U20" s="1624">
        <f t="shared" si="2"/>
        <v>0</v>
      </c>
    </row>
    <row r="21" spans="1:21" ht="12.75" customHeight="1">
      <c r="A21" s="406"/>
      <c r="B21" s="2078"/>
      <c r="C21" s="2087"/>
      <c r="D21" s="481"/>
      <c r="E21" s="1269" t="s">
        <v>1306</v>
      </c>
      <c r="F21" s="1633" t="s">
        <v>10</v>
      </c>
      <c r="G21" s="1634"/>
      <c r="H21" s="1624">
        <f t="shared" si="4"/>
        <v>0</v>
      </c>
      <c r="I21" s="1624">
        <f t="shared" si="4"/>
        <v>0</v>
      </c>
      <c r="J21" s="1624">
        <f t="shared" si="4"/>
        <v>0</v>
      </c>
      <c r="K21" s="1624">
        <f t="shared" si="4"/>
        <v>0</v>
      </c>
      <c r="L21" s="1624">
        <f t="shared" si="4"/>
        <v>0</v>
      </c>
      <c r="M21" s="1624">
        <f t="shared" si="1"/>
        <v>0</v>
      </c>
      <c r="N21" s="1624">
        <f t="shared" si="1"/>
        <v>0</v>
      </c>
      <c r="O21" s="1624">
        <f t="shared" si="1"/>
        <v>0</v>
      </c>
      <c r="P21" s="1624">
        <f t="shared" si="1"/>
        <v>0</v>
      </c>
      <c r="Q21" s="1624">
        <f t="shared" si="1"/>
        <v>0</v>
      </c>
      <c r="R21" s="1644"/>
      <c r="S21" s="1644"/>
      <c r="T21" s="1644"/>
      <c r="U21" s="1624">
        <f t="shared" si="2"/>
        <v>0</v>
      </c>
    </row>
    <row r="22" spans="1:21" ht="12.75" customHeight="1">
      <c r="A22" s="94"/>
      <c r="B22" s="2078"/>
      <c r="C22" s="2087"/>
      <c r="D22" s="1628" t="s">
        <v>1331</v>
      </c>
      <c r="E22" s="1623"/>
      <c r="F22" s="1633" t="s">
        <v>10</v>
      </c>
      <c r="G22" s="1634"/>
      <c r="H22" s="1646">
        <f t="shared" ref="H22:Q22" si="5">SUM(H79,H57,H90,H36,H46,H68,H102)</f>
        <v>0</v>
      </c>
      <c r="I22" s="1646">
        <f t="shared" si="5"/>
        <v>0</v>
      </c>
      <c r="J22" s="1646">
        <f t="shared" si="5"/>
        <v>0</v>
      </c>
      <c r="K22" s="1646">
        <f t="shared" si="5"/>
        <v>0</v>
      </c>
      <c r="L22" s="1646">
        <f t="shared" si="5"/>
        <v>0</v>
      </c>
      <c r="M22" s="1646">
        <f t="shared" si="5"/>
        <v>0</v>
      </c>
      <c r="N22" s="1646">
        <f t="shared" si="5"/>
        <v>0</v>
      </c>
      <c r="O22" s="1646">
        <f t="shared" si="5"/>
        <v>0</v>
      </c>
      <c r="P22" s="1646">
        <f t="shared" si="5"/>
        <v>0</v>
      </c>
      <c r="Q22" s="1646">
        <f t="shared" si="5"/>
        <v>0</v>
      </c>
      <c r="R22" s="1624">
        <f>SUM(R74,R51,R87,R32,R43,R65,R99)</f>
        <v>0</v>
      </c>
      <c r="S22" s="1624">
        <f>SUM(S74,S51,S87,S32,S43,S65,S99)</f>
        <v>0</v>
      </c>
      <c r="T22" s="1624">
        <f>SUM(T74,T51,T87,T32,T43,T65,T99)</f>
        <v>0</v>
      </c>
      <c r="U22" s="1646">
        <f>SUM(U79,U57,U90,U36,U46,U68,U102)</f>
        <v>0</v>
      </c>
    </row>
    <row r="23" spans="1:21" ht="12.75" customHeight="1">
      <c r="A23" s="94"/>
      <c r="B23" s="2078"/>
      <c r="C23" s="2086" t="str">
        <f>'3.4_Business_Support_Group'!C19</f>
        <v>IT &amp; Telecoms</v>
      </c>
      <c r="D23" s="461" t="s">
        <v>1330</v>
      </c>
      <c r="E23" s="1639"/>
      <c r="F23" s="1633"/>
      <c r="G23" s="1634"/>
      <c r="H23" s="1624">
        <f>SUM(I23:L23)</f>
        <v>0</v>
      </c>
      <c r="I23" s="1624">
        <f t="array" ref="I23:L23">'3.4_Business_Support_Group'!H27:K27</f>
        <v>0</v>
      </c>
      <c r="J23" s="1624">
        <v>0</v>
      </c>
      <c r="K23" s="1624">
        <v>0</v>
      </c>
      <c r="L23" s="1624">
        <v>0</v>
      </c>
      <c r="M23" s="1625"/>
      <c r="N23" s="1625"/>
      <c r="O23" s="1625"/>
      <c r="P23" s="1625"/>
      <c r="Q23" s="1625"/>
      <c r="R23" s="1616"/>
      <c r="S23" s="1616"/>
      <c r="T23" s="1616"/>
      <c r="U23" s="1624"/>
    </row>
    <row r="24" spans="1:21" ht="12.75" customHeight="1">
      <c r="A24" s="94"/>
      <c r="B24" s="2078"/>
      <c r="C24" s="2087"/>
      <c r="D24" s="481"/>
      <c r="E24" s="481" t="s">
        <v>1316</v>
      </c>
      <c r="F24" s="1633"/>
      <c r="G24" s="1634"/>
      <c r="H24" s="1624">
        <f t="shared" ref="H24:H25" si="6">SUM(I24:L24)</f>
        <v>0</v>
      </c>
      <c r="I24" s="1269"/>
      <c r="J24" s="1269"/>
      <c r="K24" s="1269"/>
      <c r="L24" s="1269"/>
      <c r="M24" s="1625"/>
      <c r="N24" s="1625"/>
      <c r="O24" s="1625"/>
      <c r="P24" s="1625"/>
      <c r="Q24" s="1625"/>
      <c r="R24" s="1616"/>
      <c r="S24" s="1616"/>
      <c r="T24" s="1616"/>
      <c r="U24" s="1269"/>
    </row>
    <row r="25" spans="1:21" ht="12.75" customHeight="1">
      <c r="A25" s="94"/>
      <c r="B25" s="2078"/>
      <c r="C25" s="2087"/>
      <c r="D25" s="481"/>
      <c r="E25" s="481" t="s">
        <v>1315</v>
      </c>
      <c r="F25" s="1633"/>
      <c r="G25" s="1634"/>
      <c r="H25" s="1624">
        <f t="shared" si="6"/>
        <v>0</v>
      </c>
      <c r="I25" s="1269"/>
      <c r="J25" s="1269"/>
      <c r="K25" s="1269"/>
      <c r="L25" s="1269"/>
      <c r="M25" s="1625"/>
      <c r="N25" s="1625"/>
      <c r="O25" s="1625"/>
      <c r="P25" s="1625"/>
      <c r="Q25" s="1625"/>
      <c r="R25" s="1616"/>
      <c r="S25" s="1616"/>
      <c r="T25" s="1616"/>
      <c r="U25" s="1269"/>
    </row>
    <row r="26" spans="1:21" ht="12.75" customHeight="1">
      <c r="A26" s="406"/>
      <c r="B26" s="2080"/>
      <c r="C26" s="2087"/>
      <c r="D26" s="1643" t="s">
        <v>1329</v>
      </c>
      <c r="E26" s="1623"/>
      <c r="F26" s="1633" t="s">
        <v>10</v>
      </c>
      <c r="G26" s="1634"/>
      <c r="H26" s="1625"/>
      <c r="I26" s="1625"/>
      <c r="J26" s="1625"/>
      <c r="K26" s="1625"/>
      <c r="L26" s="1625"/>
      <c r="M26" s="1624">
        <f>'3.4_Business_Support_Group'!M27</f>
        <v>0</v>
      </c>
      <c r="N26" s="1269"/>
      <c r="O26" s="1269"/>
      <c r="P26" s="1269"/>
      <c r="Q26" s="1269"/>
      <c r="R26" s="1269"/>
      <c r="S26" s="1269"/>
      <c r="T26" s="1269"/>
      <c r="U26" s="1625"/>
    </row>
    <row r="27" spans="1:21" ht="12.75" customHeight="1">
      <c r="A27" s="406"/>
      <c r="B27" s="2080"/>
      <c r="C27" s="2087"/>
      <c r="D27" s="481"/>
      <c r="E27" s="481" t="s">
        <v>1313</v>
      </c>
      <c r="F27" s="1633" t="s">
        <v>10</v>
      </c>
      <c r="G27" s="1634"/>
      <c r="H27" s="1624">
        <f t="shared" ref="H27:H36" si="7">SUM(I27:L27)</f>
        <v>0</v>
      </c>
      <c r="I27" s="1269"/>
      <c r="J27" s="1269"/>
      <c r="K27" s="1269"/>
      <c r="L27" s="1269"/>
      <c r="M27" s="1624">
        <f t="shared" ref="M27:M36" si="8">SUM(N27:Q27)</f>
        <v>0</v>
      </c>
      <c r="N27" s="1269"/>
      <c r="O27" s="1269"/>
      <c r="P27" s="1269"/>
      <c r="Q27" s="1269"/>
      <c r="R27" s="1269"/>
      <c r="S27" s="1269"/>
      <c r="T27" s="1269"/>
      <c r="U27" s="1269"/>
    </row>
    <row r="28" spans="1:21" ht="12.75" customHeight="1">
      <c r="A28" s="406"/>
      <c r="B28" s="2080"/>
      <c r="C28" s="2087"/>
      <c r="D28" s="481"/>
      <c r="E28" s="481" t="s">
        <v>1312</v>
      </c>
      <c r="F28" s="1633" t="s">
        <v>10</v>
      </c>
      <c r="G28" s="1634"/>
      <c r="H28" s="1624">
        <f t="shared" si="7"/>
        <v>0</v>
      </c>
      <c r="I28" s="1269"/>
      <c r="J28" s="1269"/>
      <c r="K28" s="1269"/>
      <c r="L28" s="1269"/>
      <c r="M28" s="1624">
        <f t="shared" si="8"/>
        <v>0</v>
      </c>
      <c r="N28" s="1269"/>
      <c r="O28" s="1269"/>
      <c r="P28" s="1269"/>
      <c r="Q28" s="1269"/>
      <c r="R28" s="1269"/>
      <c r="S28" s="1269"/>
      <c r="T28" s="1269"/>
      <c r="U28" s="1269"/>
    </row>
    <row r="29" spans="1:21" ht="12.75" customHeight="1">
      <c r="A29" s="406"/>
      <c r="B29" s="2080"/>
      <c r="C29" s="2087"/>
      <c r="D29" s="481"/>
      <c r="E29" s="481" t="s">
        <v>1311</v>
      </c>
      <c r="F29" s="1633" t="s">
        <v>10</v>
      </c>
      <c r="G29" s="1634"/>
      <c r="H29" s="1624">
        <f t="shared" si="7"/>
        <v>0</v>
      </c>
      <c r="I29" s="1269"/>
      <c r="J29" s="1269"/>
      <c r="K29" s="1269"/>
      <c r="L29" s="1269"/>
      <c r="M29" s="1624">
        <f t="shared" si="8"/>
        <v>0</v>
      </c>
      <c r="N29" s="1269"/>
      <c r="O29" s="1269"/>
      <c r="P29" s="1269"/>
      <c r="Q29" s="1269"/>
      <c r="R29" s="1269"/>
      <c r="S29" s="1269"/>
      <c r="T29" s="1269"/>
      <c r="U29" s="1269"/>
    </row>
    <row r="30" spans="1:21" ht="12.75" customHeight="1">
      <c r="A30" s="406"/>
      <c r="B30" s="2080"/>
      <c r="C30" s="2087"/>
      <c r="D30" s="481"/>
      <c r="E30" s="481" t="s">
        <v>1310</v>
      </c>
      <c r="F30" s="1633" t="s">
        <v>10</v>
      </c>
      <c r="G30" s="1634"/>
      <c r="H30" s="1624">
        <f t="shared" si="7"/>
        <v>0</v>
      </c>
      <c r="I30" s="1269"/>
      <c r="J30" s="1269"/>
      <c r="K30" s="1269"/>
      <c r="L30" s="1269"/>
      <c r="M30" s="1624">
        <f t="shared" si="8"/>
        <v>0</v>
      </c>
      <c r="N30" s="1269"/>
      <c r="O30" s="1269"/>
      <c r="P30" s="1269"/>
      <c r="Q30" s="1269"/>
      <c r="R30" s="1269"/>
      <c r="S30" s="1269"/>
      <c r="T30" s="1269"/>
      <c r="U30" s="1269"/>
    </row>
    <row r="31" spans="1:21" ht="12.75" customHeight="1">
      <c r="A31" s="406"/>
      <c r="B31" s="2080"/>
      <c r="C31" s="2087"/>
      <c r="D31" s="481"/>
      <c r="E31" s="481" t="s">
        <v>1309</v>
      </c>
      <c r="F31" s="1633" t="s">
        <v>10</v>
      </c>
      <c r="G31" s="1634"/>
      <c r="H31" s="1624">
        <f t="shared" si="7"/>
        <v>0</v>
      </c>
      <c r="I31" s="1269"/>
      <c r="J31" s="1269"/>
      <c r="K31" s="1269"/>
      <c r="L31" s="1269"/>
      <c r="M31" s="1624">
        <f t="shared" si="8"/>
        <v>0</v>
      </c>
      <c r="N31" s="1269"/>
      <c r="O31" s="1269"/>
      <c r="P31" s="1269"/>
      <c r="Q31" s="1269"/>
      <c r="R31" s="1269"/>
      <c r="S31" s="1269"/>
      <c r="T31" s="1269"/>
      <c r="U31" s="1269"/>
    </row>
    <row r="32" spans="1:21" ht="12.75" customHeight="1">
      <c r="A32" s="406"/>
      <c r="B32" s="2080"/>
      <c r="C32" s="2088"/>
      <c r="D32" s="481"/>
      <c r="E32" s="481" t="s">
        <v>1308</v>
      </c>
      <c r="F32" s="1633" t="s">
        <v>10</v>
      </c>
      <c r="G32" s="1634"/>
      <c r="H32" s="1624">
        <f t="shared" si="7"/>
        <v>0</v>
      </c>
      <c r="I32" s="1269"/>
      <c r="J32" s="1269"/>
      <c r="K32" s="1269"/>
      <c r="L32" s="1269"/>
      <c r="M32" s="1624">
        <f t="shared" si="8"/>
        <v>0</v>
      </c>
      <c r="N32" s="1269"/>
      <c r="O32" s="1269"/>
      <c r="P32" s="1269"/>
      <c r="Q32" s="1269"/>
      <c r="R32" s="1269"/>
      <c r="S32" s="1269"/>
      <c r="T32" s="1269"/>
      <c r="U32" s="1269"/>
    </row>
    <row r="33" spans="1:21" ht="12.75" customHeight="1">
      <c r="A33" s="406"/>
      <c r="B33" s="2080"/>
      <c r="C33" s="2087"/>
      <c r="D33" s="481"/>
      <c r="E33" s="481" t="s">
        <v>1307</v>
      </c>
      <c r="F33" s="1633" t="s">
        <v>10</v>
      </c>
      <c r="G33" s="1634"/>
      <c r="H33" s="1625"/>
      <c r="I33" s="1625"/>
      <c r="J33" s="1625"/>
      <c r="K33" s="1625"/>
      <c r="L33" s="1625"/>
      <c r="M33" s="1624">
        <f t="shared" si="8"/>
        <v>0</v>
      </c>
      <c r="N33" s="1269"/>
      <c r="O33" s="1269"/>
      <c r="P33" s="1269"/>
      <c r="Q33" s="1269"/>
      <c r="R33" s="1269"/>
      <c r="S33" s="1269"/>
      <c r="T33" s="1269"/>
      <c r="U33" s="1269"/>
    </row>
    <row r="34" spans="1:21" ht="12.75" customHeight="1">
      <c r="A34" s="406"/>
      <c r="B34" s="2080"/>
      <c r="C34" s="2088"/>
      <c r="D34" s="481"/>
      <c r="E34" s="1269" t="s">
        <v>1306</v>
      </c>
      <c r="F34" s="1633" t="s">
        <v>10</v>
      </c>
      <c r="G34" s="1634"/>
      <c r="H34" s="1624">
        <f t="shared" si="7"/>
        <v>0</v>
      </c>
      <c r="I34" s="1269"/>
      <c r="J34" s="1269"/>
      <c r="K34" s="1269"/>
      <c r="L34" s="1269"/>
      <c r="M34" s="1624">
        <f t="shared" si="8"/>
        <v>0</v>
      </c>
      <c r="N34" s="1269"/>
      <c r="O34" s="1269"/>
      <c r="P34" s="1269"/>
      <c r="Q34" s="1269"/>
      <c r="R34" s="1269"/>
      <c r="S34" s="1269"/>
      <c r="T34" s="1269"/>
      <c r="U34" s="1269"/>
    </row>
    <row r="35" spans="1:21" ht="12.75" customHeight="1">
      <c r="A35" s="406"/>
      <c r="B35" s="2080"/>
      <c r="C35" s="2088"/>
      <c r="D35" s="481"/>
      <c r="E35" s="1269" t="s">
        <v>1306</v>
      </c>
      <c r="F35" s="1633" t="s">
        <v>10</v>
      </c>
      <c r="G35" s="1634"/>
      <c r="H35" s="1624">
        <f t="shared" si="7"/>
        <v>0</v>
      </c>
      <c r="I35" s="1269"/>
      <c r="J35" s="1269"/>
      <c r="K35" s="1269"/>
      <c r="L35" s="1269"/>
      <c r="M35" s="1624">
        <f t="shared" si="8"/>
        <v>0</v>
      </c>
      <c r="N35" s="1269"/>
      <c r="O35" s="1269"/>
      <c r="P35" s="1269"/>
      <c r="Q35" s="1269"/>
      <c r="R35" s="1269"/>
      <c r="S35" s="1269"/>
      <c r="T35" s="1269"/>
      <c r="U35" s="1269"/>
    </row>
    <row r="36" spans="1:21" ht="12.75" customHeight="1">
      <c r="A36" s="406"/>
      <c r="B36" s="2080"/>
      <c r="C36" s="2089"/>
      <c r="D36" s="1643" t="s">
        <v>1305</v>
      </c>
      <c r="E36" s="1627"/>
      <c r="F36" s="1633" t="s">
        <v>10</v>
      </c>
      <c r="G36" s="1634"/>
      <c r="H36" s="1624">
        <f t="shared" si="7"/>
        <v>0</v>
      </c>
      <c r="I36" s="1624">
        <f>SUM(I26:I34)</f>
        <v>0</v>
      </c>
      <c r="J36" s="1624">
        <f t="shared" ref="J36:L36" si="9">SUM(J26:J34)</f>
        <v>0</v>
      </c>
      <c r="K36" s="1624">
        <f t="shared" si="9"/>
        <v>0</v>
      </c>
      <c r="L36" s="1624">
        <f t="shared" si="9"/>
        <v>0</v>
      </c>
      <c r="M36" s="1624">
        <f t="shared" si="8"/>
        <v>0</v>
      </c>
      <c r="N36" s="1624">
        <f>SUM(N26:N34)</f>
        <v>0</v>
      </c>
      <c r="O36" s="1624">
        <f t="shared" ref="O36:U36" si="10">SUM(O26:O34)</f>
        <v>0</v>
      </c>
      <c r="P36" s="1624">
        <f t="shared" si="10"/>
        <v>0</v>
      </c>
      <c r="Q36" s="1624">
        <f t="shared" si="10"/>
        <v>0</v>
      </c>
      <c r="R36" s="1624">
        <f t="shared" si="10"/>
        <v>0</v>
      </c>
      <c r="S36" s="1624">
        <f t="shared" si="10"/>
        <v>0</v>
      </c>
      <c r="T36" s="1624">
        <f t="shared" si="10"/>
        <v>0</v>
      </c>
      <c r="U36" s="1624">
        <f t="shared" si="10"/>
        <v>0</v>
      </c>
    </row>
    <row r="37" spans="1:21" ht="12.75" customHeight="1">
      <c r="A37" s="406"/>
      <c r="B37" s="2090"/>
      <c r="C37" s="2086" t="str">
        <f>'3.4_Business_Support_Group'!C29</f>
        <v>Property management</v>
      </c>
      <c r="D37" s="461" t="s">
        <v>1328</v>
      </c>
      <c r="E37" s="1639"/>
      <c r="F37" s="1633"/>
      <c r="G37" s="1634"/>
      <c r="H37" s="1624">
        <f>SUM(I37:L37)</f>
        <v>0</v>
      </c>
      <c r="I37" s="1624">
        <f t="array" ref="I37:L37">'3.4_Business_Support_Group'!H37:K37</f>
        <v>0</v>
      </c>
      <c r="J37" s="1624">
        <v>0</v>
      </c>
      <c r="K37" s="1624">
        <v>0</v>
      </c>
      <c r="L37" s="1624">
        <v>0</v>
      </c>
      <c r="M37" s="1625"/>
      <c r="N37" s="1625"/>
      <c r="O37" s="1625"/>
      <c r="P37" s="1625"/>
      <c r="Q37" s="1625"/>
      <c r="R37" s="406"/>
      <c r="S37" s="406"/>
      <c r="T37" s="406"/>
      <c r="U37" s="1624">
        <f t="array" ref="U37">'3.4_Business_Support_Group'!T37:W37</f>
        <v>0</v>
      </c>
    </row>
    <row r="38" spans="1:21" ht="12.75" customHeight="1">
      <c r="A38" s="406"/>
      <c r="B38" s="2090"/>
      <c r="C38" s="2087"/>
      <c r="D38" s="481"/>
      <c r="E38" s="481" t="s">
        <v>1316</v>
      </c>
      <c r="F38" s="1633"/>
      <c r="G38" s="1634"/>
      <c r="H38" s="1624">
        <f t="shared" ref="H38:H39" si="11">SUM(I38:L38)</f>
        <v>0</v>
      </c>
      <c r="I38" s="1269"/>
      <c r="J38" s="1269"/>
      <c r="K38" s="1269"/>
      <c r="L38" s="1269"/>
      <c r="M38" s="1625"/>
      <c r="N38" s="1625"/>
      <c r="O38" s="1625"/>
      <c r="P38" s="1625"/>
      <c r="Q38" s="1625"/>
      <c r="R38" s="406"/>
      <c r="S38" s="406"/>
      <c r="T38" s="406"/>
      <c r="U38" s="1269"/>
    </row>
    <row r="39" spans="1:21" ht="12.75" customHeight="1">
      <c r="A39" s="406"/>
      <c r="B39" s="2090"/>
      <c r="C39" s="2087"/>
      <c r="D39" s="481"/>
      <c r="E39" s="481" t="s">
        <v>1315</v>
      </c>
      <c r="F39" s="1633"/>
      <c r="G39" s="1634"/>
      <c r="H39" s="1624">
        <f t="shared" si="11"/>
        <v>0</v>
      </c>
      <c r="I39" s="1269"/>
      <c r="J39" s="1269"/>
      <c r="K39" s="1269"/>
      <c r="L39" s="1269"/>
      <c r="M39" s="1625"/>
      <c r="N39" s="1625"/>
      <c r="O39" s="1625"/>
      <c r="P39" s="1625"/>
      <c r="Q39" s="1625"/>
      <c r="R39" s="406"/>
      <c r="S39" s="406"/>
      <c r="T39" s="406"/>
      <c r="U39" s="1269"/>
    </row>
    <row r="40" spans="1:21" ht="12.75" customHeight="1">
      <c r="A40" s="406"/>
      <c r="B40" s="2090"/>
      <c r="C40" s="2087"/>
      <c r="D40" s="1643" t="s">
        <v>1327</v>
      </c>
      <c r="E40" s="1623"/>
      <c r="F40" s="1633" t="s">
        <v>10</v>
      </c>
      <c r="G40" s="1634"/>
      <c r="H40" s="1625"/>
      <c r="I40" s="1625"/>
      <c r="J40" s="1625"/>
      <c r="K40" s="1625"/>
      <c r="L40" s="1625"/>
      <c r="M40" s="1624">
        <f>'3.4_Business_Support_Group'!M37</f>
        <v>0</v>
      </c>
      <c r="N40" s="1269"/>
      <c r="O40" s="1269"/>
      <c r="P40" s="1269"/>
      <c r="Q40" s="1269"/>
      <c r="R40" s="1269"/>
      <c r="S40" s="1269"/>
      <c r="T40" s="1269"/>
      <c r="U40" s="1625"/>
    </row>
    <row r="41" spans="1:21" ht="12.75" customHeight="1">
      <c r="A41" s="406"/>
      <c r="B41" s="2090"/>
      <c r="C41" s="2087"/>
      <c r="D41" s="481"/>
      <c r="E41" s="481" t="s">
        <v>1313</v>
      </c>
      <c r="F41" s="1633" t="s">
        <v>10</v>
      </c>
      <c r="G41" s="1634"/>
      <c r="H41" s="1624">
        <f t="shared" ref="H41:H46" si="12">SUM(I41:L41)</f>
        <v>0</v>
      </c>
      <c r="I41" s="1269"/>
      <c r="J41" s="1269"/>
      <c r="K41" s="1269"/>
      <c r="L41" s="1269"/>
      <c r="M41" s="1624">
        <f t="shared" ref="M41:M50" si="13">SUM(N41:Q41)</f>
        <v>0</v>
      </c>
      <c r="N41" s="1269"/>
      <c r="O41" s="1269"/>
      <c r="P41" s="1269"/>
      <c r="Q41" s="1269"/>
      <c r="R41" s="1269"/>
      <c r="S41" s="1269"/>
      <c r="T41" s="1269"/>
      <c r="U41" s="1269"/>
    </row>
    <row r="42" spans="1:21" ht="12.75" customHeight="1">
      <c r="A42" s="406"/>
      <c r="B42" s="2090"/>
      <c r="C42" s="2087"/>
      <c r="D42" s="481"/>
      <c r="E42" s="481" t="s">
        <v>1312</v>
      </c>
      <c r="F42" s="1633" t="s">
        <v>10</v>
      </c>
      <c r="G42" s="1634"/>
      <c r="H42" s="1624">
        <f t="shared" si="12"/>
        <v>0</v>
      </c>
      <c r="I42" s="1269"/>
      <c r="J42" s="1269"/>
      <c r="K42" s="1269"/>
      <c r="L42" s="1269"/>
      <c r="M42" s="1624">
        <f t="shared" si="13"/>
        <v>0</v>
      </c>
      <c r="N42" s="1269"/>
      <c r="O42" s="1269"/>
      <c r="P42" s="1269"/>
      <c r="Q42" s="1269"/>
      <c r="R42" s="1269"/>
      <c r="S42" s="1269"/>
      <c r="T42" s="1269"/>
      <c r="U42" s="1269"/>
    </row>
    <row r="43" spans="1:21" ht="12.75" customHeight="1">
      <c r="A43" s="406"/>
      <c r="B43" s="2090"/>
      <c r="C43" s="2087"/>
      <c r="D43" s="481"/>
      <c r="E43" s="481" t="s">
        <v>1311</v>
      </c>
      <c r="F43" s="1633" t="s">
        <v>10</v>
      </c>
      <c r="G43" s="1634"/>
      <c r="H43" s="1624">
        <f t="shared" si="12"/>
        <v>0</v>
      </c>
      <c r="I43" s="1269"/>
      <c r="J43" s="1269"/>
      <c r="K43" s="1269"/>
      <c r="L43" s="1269"/>
      <c r="M43" s="1624">
        <f t="shared" si="13"/>
        <v>0</v>
      </c>
      <c r="N43" s="1269"/>
      <c r="O43" s="1269"/>
      <c r="P43" s="1269"/>
      <c r="Q43" s="1269"/>
      <c r="R43" s="1269"/>
      <c r="S43" s="1269"/>
      <c r="T43" s="1269"/>
      <c r="U43" s="1269"/>
    </row>
    <row r="44" spans="1:21" ht="12.75" customHeight="1">
      <c r="A44" s="406"/>
      <c r="B44" s="2090"/>
      <c r="C44" s="2087"/>
      <c r="D44" s="481"/>
      <c r="E44" s="481" t="s">
        <v>1310</v>
      </c>
      <c r="F44" s="1633" t="s">
        <v>10</v>
      </c>
      <c r="G44" s="1634"/>
      <c r="H44" s="1624">
        <f t="shared" si="12"/>
        <v>0</v>
      </c>
      <c r="I44" s="1269"/>
      <c r="J44" s="1269"/>
      <c r="K44" s="1269"/>
      <c r="L44" s="1269"/>
      <c r="M44" s="1624">
        <f t="shared" si="13"/>
        <v>0</v>
      </c>
      <c r="N44" s="1269"/>
      <c r="O44" s="1269"/>
      <c r="P44" s="1269"/>
      <c r="Q44" s="1269"/>
      <c r="R44" s="1269"/>
      <c r="S44" s="1269"/>
      <c r="T44" s="1269"/>
      <c r="U44" s="1269"/>
    </row>
    <row r="45" spans="1:21" ht="12.75" customHeight="1">
      <c r="A45" s="406"/>
      <c r="B45" s="2090"/>
      <c r="C45" s="2087"/>
      <c r="D45" s="481"/>
      <c r="E45" s="481" t="s">
        <v>1309</v>
      </c>
      <c r="F45" s="1633" t="s">
        <v>10</v>
      </c>
      <c r="G45" s="1634"/>
      <c r="H45" s="1624">
        <f t="shared" si="12"/>
        <v>0</v>
      </c>
      <c r="I45" s="1269"/>
      <c r="J45" s="1269"/>
      <c r="K45" s="1269"/>
      <c r="L45" s="1269"/>
      <c r="M45" s="1624">
        <f t="shared" si="13"/>
        <v>0</v>
      </c>
      <c r="N45" s="1269"/>
      <c r="O45" s="1269"/>
      <c r="P45" s="1269"/>
      <c r="Q45" s="1269"/>
      <c r="R45" s="1269"/>
      <c r="S45" s="1269"/>
      <c r="T45" s="1269"/>
      <c r="U45" s="1269"/>
    </row>
    <row r="46" spans="1:21" ht="12.75" customHeight="1">
      <c r="A46" s="406"/>
      <c r="B46" s="2090"/>
      <c r="C46" s="2088"/>
      <c r="D46" s="481"/>
      <c r="E46" s="481" t="s">
        <v>1308</v>
      </c>
      <c r="F46" s="1633" t="s">
        <v>10</v>
      </c>
      <c r="G46" s="1634"/>
      <c r="H46" s="1624">
        <f t="shared" si="12"/>
        <v>0</v>
      </c>
      <c r="I46" s="1269"/>
      <c r="J46" s="1269"/>
      <c r="K46" s="1269"/>
      <c r="L46" s="1269"/>
      <c r="M46" s="1624">
        <f t="shared" si="13"/>
        <v>0</v>
      </c>
      <c r="N46" s="1269"/>
      <c r="O46" s="1269"/>
      <c r="P46" s="1269"/>
      <c r="Q46" s="1269"/>
      <c r="R46" s="1269"/>
      <c r="S46" s="1269"/>
      <c r="T46" s="1269"/>
      <c r="U46" s="1269"/>
    </row>
    <row r="47" spans="1:21" ht="12.75" customHeight="1">
      <c r="A47" s="406"/>
      <c r="B47" s="2090"/>
      <c r="C47" s="2087"/>
      <c r="D47" s="481"/>
      <c r="E47" s="481" t="s">
        <v>1307</v>
      </c>
      <c r="F47" s="1633" t="s">
        <v>10</v>
      </c>
      <c r="G47" s="1634"/>
      <c r="H47" s="1625"/>
      <c r="I47" s="1625"/>
      <c r="J47" s="1625"/>
      <c r="K47" s="1625"/>
      <c r="L47" s="1625"/>
      <c r="M47" s="1624">
        <f t="shared" si="13"/>
        <v>0</v>
      </c>
      <c r="N47" s="1269"/>
      <c r="O47" s="1269"/>
      <c r="P47" s="1269"/>
      <c r="Q47" s="1269"/>
      <c r="R47" s="1269"/>
      <c r="S47" s="1269"/>
      <c r="T47" s="1269"/>
      <c r="U47" s="1269"/>
    </row>
    <row r="48" spans="1:21" ht="12.75" customHeight="1">
      <c r="A48" s="406"/>
      <c r="B48" s="2090"/>
      <c r="C48" s="2088"/>
      <c r="D48" s="481"/>
      <c r="E48" s="1269" t="s">
        <v>1306</v>
      </c>
      <c r="F48" s="1633" t="s">
        <v>10</v>
      </c>
      <c r="G48" s="1634"/>
      <c r="H48" s="1624">
        <f t="shared" ref="H48:H50" si="14">SUM(I48:L48)</f>
        <v>0</v>
      </c>
      <c r="I48" s="1269"/>
      <c r="J48" s="1269"/>
      <c r="K48" s="1269"/>
      <c r="L48" s="1269"/>
      <c r="M48" s="1624">
        <f t="shared" si="13"/>
        <v>0</v>
      </c>
      <c r="N48" s="1269"/>
      <c r="O48" s="1269"/>
      <c r="P48" s="1269"/>
      <c r="Q48" s="1269"/>
      <c r="R48" s="1269"/>
      <c r="S48" s="1269"/>
      <c r="T48" s="1269"/>
      <c r="U48" s="1269"/>
    </row>
    <row r="49" spans="1:21" ht="12.75" customHeight="1">
      <c r="A49" s="406"/>
      <c r="B49" s="2090"/>
      <c r="C49" s="2088"/>
      <c r="D49" s="481"/>
      <c r="E49" s="1269" t="s">
        <v>1306</v>
      </c>
      <c r="F49" s="1633"/>
      <c r="G49" s="1634"/>
      <c r="H49" s="1624"/>
      <c r="I49" s="1269"/>
      <c r="J49" s="1269"/>
      <c r="K49" s="1269"/>
      <c r="L49" s="1269"/>
      <c r="M49" s="1624"/>
      <c r="N49" s="1269"/>
      <c r="O49" s="1269"/>
      <c r="P49" s="1269"/>
      <c r="Q49" s="1269"/>
      <c r="R49" s="1269"/>
      <c r="S49" s="1269"/>
      <c r="T49" s="1269"/>
      <c r="U49" s="1269"/>
    </row>
    <row r="50" spans="1:21" ht="12.75" customHeight="1">
      <c r="A50" s="406"/>
      <c r="B50" s="2090"/>
      <c r="C50" s="2089"/>
      <c r="D50" s="1643" t="s">
        <v>1305</v>
      </c>
      <c r="E50" s="1627"/>
      <c r="F50" s="1633" t="s">
        <v>10</v>
      </c>
      <c r="G50" s="1634"/>
      <c r="H50" s="1624">
        <f t="shared" si="14"/>
        <v>0</v>
      </c>
      <c r="I50" s="1624">
        <f>SUM(I40:I48)</f>
        <v>0</v>
      </c>
      <c r="J50" s="1624">
        <f t="shared" ref="J50:L50" si="15">SUM(J40:J48)</f>
        <v>0</v>
      </c>
      <c r="K50" s="1624">
        <f t="shared" si="15"/>
        <v>0</v>
      </c>
      <c r="L50" s="1624">
        <f t="shared" si="15"/>
        <v>0</v>
      </c>
      <c r="M50" s="1624">
        <f t="shared" si="13"/>
        <v>0</v>
      </c>
      <c r="N50" s="1624">
        <f>SUM(N40:N48)</f>
        <v>0</v>
      </c>
      <c r="O50" s="1624">
        <f t="shared" ref="O50:U50" si="16">SUM(O40:O48)</f>
        <v>0</v>
      </c>
      <c r="P50" s="1624">
        <f t="shared" si="16"/>
        <v>0</v>
      </c>
      <c r="Q50" s="1624">
        <f t="shared" si="16"/>
        <v>0</v>
      </c>
      <c r="R50" s="1624">
        <f t="shared" si="16"/>
        <v>0</v>
      </c>
      <c r="S50" s="1624">
        <f t="shared" si="16"/>
        <v>0</v>
      </c>
      <c r="T50" s="1624">
        <f t="shared" si="16"/>
        <v>0</v>
      </c>
      <c r="U50" s="1624">
        <f t="shared" si="16"/>
        <v>0</v>
      </c>
    </row>
    <row r="51" spans="1:21" ht="12.75" customHeight="1">
      <c r="A51" s="406"/>
      <c r="B51" s="2090"/>
      <c r="C51" s="2086" t="str">
        <f>'3.4_Business_Support_Group'!C39</f>
        <v>HR &amp; non-operational training</v>
      </c>
      <c r="D51" s="461" t="s">
        <v>1326</v>
      </c>
      <c r="E51" s="1639"/>
      <c r="F51" s="1633"/>
      <c r="G51" s="1634"/>
      <c r="H51" s="1624">
        <f>SUM(I51:L51)</f>
        <v>0</v>
      </c>
      <c r="I51" s="1624">
        <f t="array" ref="I51:L51">'3.4_Business_Support_Group'!H47:K47</f>
        <v>0</v>
      </c>
      <c r="J51" s="1624">
        <v>0</v>
      </c>
      <c r="K51" s="1624">
        <v>0</v>
      </c>
      <c r="L51" s="1624">
        <v>0</v>
      </c>
      <c r="M51" s="1625"/>
      <c r="N51" s="1625"/>
      <c r="O51" s="1625"/>
      <c r="P51" s="1625"/>
      <c r="Q51" s="1625"/>
      <c r="R51" s="406"/>
      <c r="S51" s="406"/>
      <c r="T51" s="406"/>
      <c r="U51" s="1624">
        <f t="array" ref="U51">'3.4_Business_Support_Group'!T47:W47</f>
        <v>0</v>
      </c>
    </row>
    <row r="52" spans="1:21" ht="12.75" customHeight="1">
      <c r="A52" s="406"/>
      <c r="B52" s="2090"/>
      <c r="C52" s="2087"/>
      <c r="D52" s="481"/>
      <c r="E52" s="481" t="s">
        <v>1316</v>
      </c>
      <c r="F52" s="1633"/>
      <c r="G52" s="1634"/>
      <c r="H52" s="1624">
        <f t="shared" ref="H52:H53" si="17">SUM(I52:L52)</f>
        <v>0</v>
      </c>
      <c r="I52" s="1269"/>
      <c r="J52" s="1269"/>
      <c r="K52" s="1269"/>
      <c r="L52" s="1269"/>
      <c r="M52" s="1625"/>
      <c r="N52" s="1625"/>
      <c r="O52" s="1625"/>
      <c r="P52" s="1625"/>
      <c r="Q52" s="1625"/>
      <c r="R52" s="406"/>
      <c r="S52" s="406"/>
      <c r="T52" s="406"/>
      <c r="U52" s="1269"/>
    </row>
    <row r="53" spans="1:21" ht="12.75" customHeight="1">
      <c r="A53" s="406"/>
      <c r="B53" s="2090"/>
      <c r="C53" s="2087"/>
      <c r="D53" s="481"/>
      <c r="E53" s="481" t="s">
        <v>1315</v>
      </c>
      <c r="F53" s="1633"/>
      <c r="G53" s="1634"/>
      <c r="H53" s="1624">
        <f t="shared" si="17"/>
        <v>0</v>
      </c>
      <c r="I53" s="1269"/>
      <c r="J53" s="1269"/>
      <c r="K53" s="1269"/>
      <c r="L53" s="1269"/>
      <c r="M53" s="1625"/>
      <c r="N53" s="1625"/>
      <c r="O53" s="1625"/>
      <c r="P53" s="1625"/>
      <c r="Q53" s="1625"/>
      <c r="R53" s="406"/>
      <c r="S53" s="406"/>
      <c r="T53" s="406"/>
      <c r="U53" s="1269"/>
    </row>
    <row r="54" spans="1:21" ht="12.75" customHeight="1">
      <c r="A54" s="406"/>
      <c r="B54" s="2090"/>
      <c r="C54" s="2087"/>
      <c r="D54" s="1643" t="s">
        <v>1325</v>
      </c>
      <c r="E54" s="1623"/>
      <c r="F54" s="1633" t="s">
        <v>10</v>
      </c>
      <c r="G54" s="1634"/>
      <c r="H54" s="1625"/>
      <c r="I54" s="1625"/>
      <c r="J54" s="1625"/>
      <c r="K54" s="1625"/>
      <c r="L54" s="1625"/>
      <c r="M54" s="1624">
        <f>'3.4_Business_Support_Group'!M47</f>
        <v>0</v>
      </c>
      <c r="N54" s="1269"/>
      <c r="O54" s="1269"/>
      <c r="P54" s="1269"/>
      <c r="Q54" s="1269"/>
      <c r="R54" s="406"/>
      <c r="S54" s="406"/>
      <c r="T54" s="406"/>
      <c r="U54" s="1625"/>
    </row>
    <row r="55" spans="1:21" ht="12.75" customHeight="1">
      <c r="A55" s="406"/>
      <c r="B55" s="2090"/>
      <c r="C55" s="2087"/>
      <c r="D55" s="481"/>
      <c r="E55" s="481" t="s">
        <v>1313</v>
      </c>
      <c r="F55" s="1633" t="s">
        <v>10</v>
      </c>
      <c r="G55" s="1634"/>
      <c r="H55" s="1624">
        <f t="shared" ref="H55:H60" si="18">SUM(I55:L55)</f>
        <v>0</v>
      </c>
      <c r="I55" s="1269"/>
      <c r="J55" s="1269"/>
      <c r="K55" s="1269"/>
      <c r="L55" s="1269"/>
      <c r="M55" s="1624">
        <f t="shared" ref="M55:M64" si="19">SUM(N55:Q55)</f>
        <v>0</v>
      </c>
      <c r="N55" s="1269"/>
      <c r="O55" s="1269"/>
      <c r="P55" s="1269"/>
      <c r="Q55" s="1269"/>
      <c r="R55" s="1269"/>
      <c r="S55" s="1269"/>
      <c r="T55" s="1269"/>
      <c r="U55" s="1269"/>
    </row>
    <row r="56" spans="1:21" ht="12.75" customHeight="1">
      <c r="A56" s="406"/>
      <c r="B56" s="2090"/>
      <c r="C56" s="2087"/>
      <c r="D56" s="481"/>
      <c r="E56" s="481" t="s">
        <v>1312</v>
      </c>
      <c r="F56" s="1633" t="s">
        <v>10</v>
      </c>
      <c r="G56" s="1634"/>
      <c r="H56" s="1624">
        <f t="shared" si="18"/>
        <v>0</v>
      </c>
      <c r="I56" s="1269"/>
      <c r="J56" s="1269"/>
      <c r="K56" s="1269"/>
      <c r="L56" s="1269"/>
      <c r="M56" s="1624">
        <f t="shared" si="19"/>
        <v>0</v>
      </c>
      <c r="N56" s="1269"/>
      <c r="O56" s="1269"/>
      <c r="P56" s="1269"/>
      <c r="Q56" s="1269"/>
      <c r="R56" s="1269"/>
      <c r="S56" s="1269"/>
      <c r="T56" s="1269"/>
      <c r="U56" s="1269"/>
    </row>
    <row r="57" spans="1:21" ht="12.75" customHeight="1">
      <c r="A57" s="406"/>
      <c r="B57" s="2090"/>
      <c r="C57" s="2087"/>
      <c r="D57" s="481"/>
      <c r="E57" s="481" t="s">
        <v>1311</v>
      </c>
      <c r="F57" s="1633" t="s">
        <v>10</v>
      </c>
      <c r="G57" s="1634"/>
      <c r="H57" s="1624">
        <f t="shared" si="18"/>
        <v>0</v>
      </c>
      <c r="I57" s="1269"/>
      <c r="J57" s="1269"/>
      <c r="K57" s="1269"/>
      <c r="L57" s="1269"/>
      <c r="M57" s="1624">
        <f t="shared" si="19"/>
        <v>0</v>
      </c>
      <c r="N57" s="1269"/>
      <c r="O57" s="1269"/>
      <c r="P57" s="1269"/>
      <c r="Q57" s="1269"/>
      <c r="R57" s="1269"/>
      <c r="S57" s="1269"/>
      <c r="T57" s="1269"/>
      <c r="U57" s="1269"/>
    </row>
    <row r="58" spans="1:21" ht="12.75" customHeight="1">
      <c r="A58" s="406"/>
      <c r="B58" s="2090"/>
      <c r="C58" s="2087"/>
      <c r="D58" s="481"/>
      <c r="E58" s="481" t="s">
        <v>1310</v>
      </c>
      <c r="F58" s="1633" t="s">
        <v>10</v>
      </c>
      <c r="G58" s="1634"/>
      <c r="H58" s="1624">
        <f t="shared" si="18"/>
        <v>0</v>
      </c>
      <c r="I58" s="1269"/>
      <c r="J58" s="1269"/>
      <c r="K58" s="1269"/>
      <c r="L58" s="1269"/>
      <c r="M58" s="1624">
        <f t="shared" si="19"/>
        <v>0</v>
      </c>
      <c r="N58" s="1269"/>
      <c r="O58" s="1269"/>
      <c r="P58" s="1269"/>
      <c r="Q58" s="1269"/>
      <c r="R58" s="1269"/>
      <c r="S58" s="1269"/>
      <c r="T58" s="1269"/>
      <c r="U58" s="1269"/>
    </row>
    <row r="59" spans="1:21" ht="12.75" customHeight="1">
      <c r="A59" s="406"/>
      <c r="B59" s="2090"/>
      <c r="C59" s="2087"/>
      <c r="D59" s="481"/>
      <c r="E59" s="481" t="s">
        <v>1309</v>
      </c>
      <c r="F59" s="1633" t="s">
        <v>10</v>
      </c>
      <c r="G59" s="1634"/>
      <c r="H59" s="1624">
        <f t="shared" si="18"/>
        <v>0</v>
      </c>
      <c r="I59" s="1269"/>
      <c r="J59" s="1269"/>
      <c r="K59" s="1269"/>
      <c r="L59" s="1269"/>
      <c r="M59" s="1624">
        <f t="shared" si="19"/>
        <v>0</v>
      </c>
      <c r="N59" s="1269"/>
      <c r="O59" s="1269"/>
      <c r="P59" s="1269"/>
      <c r="Q59" s="1269"/>
      <c r="R59" s="1269"/>
      <c r="S59" s="1269"/>
      <c r="T59" s="1269"/>
      <c r="U59" s="1269"/>
    </row>
    <row r="60" spans="1:21" ht="12.75" customHeight="1">
      <c r="A60" s="406"/>
      <c r="B60" s="2090"/>
      <c r="C60" s="2088"/>
      <c r="D60" s="481"/>
      <c r="E60" s="481" t="s">
        <v>1308</v>
      </c>
      <c r="F60" s="1633" t="s">
        <v>10</v>
      </c>
      <c r="G60" s="1634"/>
      <c r="H60" s="1624">
        <f t="shared" si="18"/>
        <v>0</v>
      </c>
      <c r="I60" s="1269"/>
      <c r="J60" s="1269"/>
      <c r="K60" s="1269"/>
      <c r="L60" s="1269"/>
      <c r="M60" s="1624">
        <f t="shared" si="19"/>
        <v>0</v>
      </c>
      <c r="N60" s="1269"/>
      <c r="O60" s="1269"/>
      <c r="P60" s="1269"/>
      <c r="Q60" s="1269"/>
      <c r="R60" s="1269"/>
      <c r="S60" s="1269"/>
      <c r="T60" s="1269"/>
      <c r="U60" s="1269"/>
    </row>
    <row r="61" spans="1:21" ht="12.75" customHeight="1">
      <c r="A61" s="406"/>
      <c r="B61" s="2090"/>
      <c r="C61" s="2087"/>
      <c r="D61" s="481"/>
      <c r="E61" s="481" t="s">
        <v>1307</v>
      </c>
      <c r="F61" s="1633" t="s">
        <v>10</v>
      </c>
      <c r="G61" s="1634"/>
      <c r="H61" s="1625"/>
      <c r="I61" s="1625"/>
      <c r="J61" s="1625"/>
      <c r="K61" s="1625"/>
      <c r="L61" s="1625"/>
      <c r="M61" s="1624">
        <f t="shared" si="19"/>
        <v>0</v>
      </c>
      <c r="N61" s="1269"/>
      <c r="O61" s="1269"/>
      <c r="P61" s="1269"/>
      <c r="Q61" s="1269"/>
      <c r="R61" s="1269"/>
      <c r="S61" s="1269"/>
      <c r="T61" s="1269"/>
      <c r="U61" s="1269"/>
    </row>
    <row r="62" spans="1:21" ht="12.75" customHeight="1">
      <c r="A62" s="406"/>
      <c r="B62" s="2090"/>
      <c r="C62" s="2088"/>
      <c r="D62" s="481"/>
      <c r="E62" s="1269" t="s">
        <v>1306</v>
      </c>
      <c r="F62" s="1633" t="s">
        <v>10</v>
      </c>
      <c r="G62" s="1634"/>
      <c r="H62" s="1624">
        <f t="shared" ref="H62:H64" si="20">SUM(I62:L62)</f>
        <v>0</v>
      </c>
      <c r="I62" s="1269"/>
      <c r="J62" s="1269"/>
      <c r="K62" s="1269"/>
      <c r="L62" s="1269"/>
      <c r="M62" s="1624">
        <f t="shared" si="19"/>
        <v>0</v>
      </c>
      <c r="N62" s="1269"/>
      <c r="O62" s="1269"/>
      <c r="P62" s="1269"/>
      <c r="Q62" s="1269"/>
      <c r="R62" s="1269"/>
      <c r="S62" s="1269"/>
      <c r="T62" s="1269"/>
      <c r="U62" s="1269"/>
    </row>
    <row r="63" spans="1:21" ht="12.75" customHeight="1">
      <c r="A63" s="406"/>
      <c r="B63" s="2090"/>
      <c r="C63" s="2088"/>
      <c r="D63" s="481"/>
      <c r="E63" s="1269" t="s">
        <v>1306</v>
      </c>
      <c r="F63" s="1633"/>
      <c r="G63" s="1634"/>
      <c r="H63" s="1624"/>
      <c r="I63" s="1269"/>
      <c r="J63" s="1269"/>
      <c r="K63" s="1269"/>
      <c r="L63" s="1269"/>
      <c r="M63" s="1624"/>
      <c r="N63" s="1269"/>
      <c r="O63" s="1269"/>
      <c r="P63" s="1269"/>
      <c r="Q63" s="1269"/>
      <c r="R63" s="1269"/>
      <c r="S63" s="1269"/>
      <c r="T63" s="1269"/>
      <c r="U63" s="1269"/>
    </row>
    <row r="64" spans="1:21" ht="12.75" customHeight="1">
      <c r="A64" s="406"/>
      <c r="B64" s="2090"/>
      <c r="C64" s="2089"/>
      <c r="D64" s="1643" t="s">
        <v>1320</v>
      </c>
      <c r="E64" s="1627"/>
      <c r="F64" s="1633" t="s">
        <v>10</v>
      </c>
      <c r="G64" s="1634"/>
      <c r="H64" s="1624">
        <f t="shared" si="20"/>
        <v>0</v>
      </c>
      <c r="I64" s="1624">
        <f>SUM(I54:I62)</f>
        <v>0</v>
      </c>
      <c r="J64" s="1624">
        <f t="shared" ref="J64:L64" si="21">SUM(J54:J62)</f>
        <v>0</v>
      </c>
      <c r="K64" s="1624">
        <f t="shared" si="21"/>
        <v>0</v>
      </c>
      <c r="L64" s="1624">
        <f t="shared" si="21"/>
        <v>0</v>
      </c>
      <c r="M64" s="1624">
        <f t="shared" si="19"/>
        <v>0</v>
      </c>
      <c r="N64" s="1624">
        <f>SUM(N54:N62)</f>
        <v>0</v>
      </c>
      <c r="O64" s="1624">
        <f t="shared" ref="O64:U64" si="22">SUM(O54:O62)</f>
        <v>0</v>
      </c>
      <c r="P64" s="1624">
        <f t="shared" si="22"/>
        <v>0</v>
      </c>
      <c r="Q64" s="1624">
        <f t="shared" si="22"/>
        <v>0</v>
      </c>
      <c r="R64" s="1624">
        <f t="shared" si="22"/>
        <v>0</v>
      </c>
      <c r="S64" s="1624">
        <f t="shared" si="22"/>
        <v>0</v>
      </c>
      <c r="T64" s="1624">
        <f t="shared" si="22"/>
        <v>0</v>
      </c>
      <c r="U64" s="1624">
        <f t="shared" si="22"/>
        <v>0</v>
      </c>
    </row>
    <row r="65" spans="1:21" ht="12.75" customHeight="1">
      <c r="A65" s="406"/>
      <c r="B65" s="2090"/>
      <c r="C65" s="2086" t="str">
        <f>'3.4_Business_Support_Group'!C49</f>
        <v>Finance, audit &amp; regulation</v>
      </c>
      <c r="D65" s="461" t="s">
        <v>1324</v>
      </c>
      <c r="E65" s="1639"/>
      <c r="F65" s="1633"/>
      <c r="G65" s="1634"/>
      <c r="H65" s="1624">
        <f>SUM(I65:L65)</f>
        <v>0</v>
      </c>
      <c r="I65" s="1624">
        <f t="array" ref="I65:L65">'3.4_Business_Support_Group'!H57:K57</f>
        <v>0</v>
      </c>
      <c r="J65" s="1624">
        <v>0</v>
      </c>
      <c r="K65" s="1624">
        <v>0</v>
      </c>
      <c r="L65" s="1624">
        <v>0</v>
      </c>
      <c r="M65" s="1625"/>
      <c r="N65" s="1625"/>
      <c r="O65" s="1625"/>
      <c r="P65" s="1625"/>
      <c r="Q65" s="1625"/>
      <c r="R65" s="406"/>
      <c r="S65" s="406"/>
      <c r="T65" s="406"/>
      <c r="U65" s="1624">
        <f t="array" ref="U65">'3.4_Business_Support_Group'!T57:W57</f>
        <v>0</v>
      </c>
    </row>
    <row r="66" spans="1:21" ht="12.75" customHeight="1">
      <c r="A66" s="406"/>
      <c r="B66" s="2090"/>
      <c r="C66" s="2087"/>
      <c r="D66" s="481"/>
      <c r="E66" s="481" t="s">
        <v>1316</v>
      </c>
      <c r="F66" s="1633"/>
      <c r="G66" s="1634"/>
      <c r="H66" s="1624">
        <f t="shared" ref="H66:H67" si="23">SUM(I66:L66)</f>
        <v>0</v>
      </c>
      <c r="I66" s="1269"/>
      <c r="J66" s="1269"/>
      <c r="K66" s="1269"/>
      <c r="L66" s="1269"/>
      <c r="M66" s="1625"/>
      <c r="N66" s="1625"/>
      <c r="O66" s="1625"/>
      <c r="P66" s="1625"/>
      <c r="Q66" s="1625"/>
      <c r="R66" s="406"/>
      <c r="S66" s="406"/>
      <c r="T66" s="406"/>
      <c r="U66" s="1269"/>
    </row>
    <row r="67" spans="1:21" ht="12.75" customHeight="1">
      <c r="A67" s="406"/>
      <c r="B67" s="2090"/>
      <c r="C67" s="2087"/>
      <c r="D67" s="481"/>
      <c r="E67" s="481" t="s">
        <v>1315</v>
      </c>
      <c r="F67" s="1633"/>
      <c r="G67" s="1634"/>
      <c r="H67" s="1624">
        <f t="shared" si="23"/>
        <v>0</v>
      </c>
      <c r="I67" s="1269"/>
      <c r="J67" s="1269"/>
      <c r="K67" s="1269"/>
      <c r="L67" s="1269"/>
      <c r="M67" s="1625"/>
      <c r="N67" s="1625"/>
      <c r="O67" s="1625"/>
      <c r="P67" s="1625"/>
      <c r="Q67" s="1625"/>
      <c r="R67" s="406"/>
      <c r="S67" s="406"/>
      <c r="T67" s="406"/>
      <c r="U67" s="1269"/>
    </row>
    <row r="68" spans="1:21" ht="12.75" customHeight="1">
      <c r="A68" s="406"/>
      <c r="B68" s="2090"/>
      <c r="C68" s="2087"/>
      <c r="D68" s="1643" t="s">
        <v>1323</v>
      </c>
      <c r="E68" s="1623"/>
      <c r="F68" s="1633" t="s">
        <v>10</v>
      </c>
      <c r="G68" s="1634"/>
      <c r="H68" s="1625"/>
      <c r="I68" s="1625"/>
      <c r="J68" s="1625"/>
      <c r="K68" s="1625"/>
      <c r="L68" s="1625"/>
      <c r="M68" s="1624">
        <f>'3.4_Business_Support_Group'!M57</f>
        <v>0</v>
      </c>
      <c r="N68" s="1269"/>
      <c r="O68" s="1269"/>
      <c r="P68" s="1269"/>
      <c r="Q68" s="1269"/>
      <c r="R68" s="1269"/>
      <c r="S68" s="1269"/>
      <c r="T68" s="1269"/>
      <c r="U68" s="1625"/>
    </row>
    <row r="69" spans="1:21" ht="12.75" customHeight="1">
      <c r="A69" s="406"/>
      <c r="B69" s="2090"/>
      <c r="C69" s="2087"/>
      <c r="D69" s="481"/>
      <c r="E69" s="481" t="s">
        <v>1313</v>
      </c>
      <c r="F69" s="1633" t="s">
        <v>10</v>
      </c>
      <c r="G69" s="1634"/>
      <c r="H69" s="1624">
        <f t="shared" ref="H69:H74" si="24">SUM(I69:L69)</f>
        <v>0</v>
      </c>
      <c r="I69" s="1269"/>
      <c r="J69" s="1269"/>
      <c r="K69" s="1269"/>
      <c r="L69" s="1269"/>
      <c r="M69" s="1624">
        <f t="shared" ref="M69:M78" si="25">SUM(N69:Q69)</f>
        <v>0</v>
      </c>
      <c r="N69" s="1269"/>
      <c r="O69" s="1269"/>
      <c r="P69" s="1269"/>
      <c r="Q69" s="1269"/>
      <c r="R69" s="1269"/>
      <c r="S69" s="1269"/>
      <c r="T69" s="1269"/>
      <c r="U69" s="1269"/>
    </row>
    <row r="70" spans="1:21" ht="12.75" customHeight="1">
      <c r="A70" s="406"/>
      <c r="B70" s="2090"/>
      <c r="C70" s="2087"/>
      <c r="D70" s="481"/>
      <c r="E70" s="481" t="s">
        <v>1312</v>
      </c>
      <c r="F70" s="1633" t="s">
        <v>10</v>
      </c>
      <c r="G70" s="1634"/>
      <c r="H70" s="1624">
        <f t="shared" si="24"/>
        <v>0</v>
      </c>
      <c r="I70" s="1269"/>
      <c r="J70" s="1269"/>
      <c r="K70" s="1269"/>
      <c r="L70" s="1269"/>
      <c r="M70" s="1624">
        <f t="shared" si="25"/>
        <v>0</v>
      </c>
      <c r="N70" s="1269"/>
      <c r="O70" s="1269"/>
      <c r="P70" s="1269"/>
      <c r="Q70" s="1269"/>
      <c r="R70" s="1269"/>
      <c r="S70" s="1269"/>
      <c r="T70" s="1269"/>
      <c r="U70" s="1269"/>
    </row>
    <row r="71" spans="1:21" ht="12.75" customHeight="1">
      <c r="A71" s="406"/>
      <c r="B71" s="2090"/>
      <c r="C71" s="2087"/>
      <c r="D71" s="481"/>
      <c r="E71" s="481" t="s">
        <v>1311</v>
      </c>
      <c r="F71" s="1633" t="s">
        <v>10</v>
      </c>
      <c r="G71" s="1634"/>
      <c r="H71" s="1624">
        <f t="shared" si="24"/>
        <v>0</v>
      </c>
      <c r="I71" s="1269"/>
      <c r="J71" s="1269"/>
      <c r="K71" s="1269"/>
      <c r="L71" s="1269"/>
      <c r="M71" s="1624">
        <f t="shared" si="25"/>
        <v>0</v>
      </c>
      <c r="N71" s="1269"/>
      <c r="O71" s="1269"/>
      <c r="P71" s="1269"/>
      <c r="Q71" s="1269"/>
      <c r="R71" s="1269"/>
      <c r="S71" s="1269"/>
      <c r="T71" s="1269"/>
      <c r="U71" s="1269"/>
    </row>
    <row r="72" spans="1:21" ht="12.75" customHeight="1">
      <c r="A72" s="406"/>
      <c r="B72" s="2090"/>
      <c r="C72" s="2087"/>
      <c r="D72" s="481"/>
      <c r="E72" s="481" t="s">
        <v>1310</v>
      </c>
      <c r="F72" s="1633" t="s">
        <v>10</v>
      </c>
      <c r="G72" s="1634"/>
      <c r="H72" s="1624">
        <f t="shared" si="24"/>
        <v>0</v>
      </c>
      <c r="I72" s="1269"/>
      <c r="J72" s="1269"/>
      <c r="K72" s="1269"/>
      <c r="L72" s="1269"/>
      <c r="M72" s="1624">
        <f t="shared" si="25"/>
        <v>0</v>
      </c>
      <c r="N72" s="1269"/>
      <c r="O72" s="1269"/>
      <c r="P72" s="1269"/>
      <c r="Q72" s="1269"/>
      <c r="R72" s="1269"/>
      <c r="S72" s="1269"/>
      <c r="T72" s="1269"/>
      <c r="U72" s="1269"/>
    </row>
    <row r="73" spans="1:21" ht="12.75" customHeight="1">
      <c r="A73" s="406"/>
      <c r="B73" s="2090"/>
      <c r="C73" s="2087"/>
      <c r="D73" s="481"/>
      <c r="E73" s="481" t="s">
        <v>1309</v>
      </c>
      <c r="F73" s="1633" t="s">
        <v>10</v>
      </c>
      <c r="G73" s="1634"/>
      <c r="H73" s="1624">
        <f t="shared" si="24"/>
        <v>0</v>
      </c>
      <c r="I73" s="1269"/>
      <c r="J73" s="1269"/>
      <c r="K73" s="1269"/>
      <c r="L73" s="1269"/>
      <c r="M73" s="1624">
        <f t="shared" si="25"/>
        <v>0</v>
      </c>
      <c r="N73" s="1269"/>
      <c r="O73" s="1269"/>
      <c r="P73" s="1269"/>
      <c r="Q73" s="1269"/>
      <c r="R73" s="1269"/>
      <c r="S73" s="1269"/>
      <c r="T73" s="1269"/>
      <c r="U73" s="1269"/>
    </row>
    <row r="74" spans="1:21" ht="12.75" customHeight="1">
      <c r="A74" s="406"/>
      <c r="B74" s="2090"/>
      <c r="C74" s="2088"/>
      <c r="D74" s="481"/>
      <c r="E74" s="481" t="s">
        <v>1308</v>
      </c>
      <c r="F74" s="1633" t="s">
        <v>10</v>
      </c>
      <c r="G74" s="1634"/>
      <c r="H74" s="1624">
        <f t="shared" si="24"/>
        <v>0</v>
      </c>
      <c r="I74" s="1269"/>
      <c r="J74" s="1269"/>
      <c r="K74" s="1269"/>
      <c r="L74" s="1269"/>
      <c r="M74" s="1624">
        <f t="shared" si="25"/>
        <v>0</v>
      </c>
      <c r="N74" s="1269"/>
      <c r="O74" s="1269"/>
      <c r="P74" s="1269"/>
      <c r="Q74" s="1269"/>
      <c r="R74" s="1269"/>
      <c r="S74" s="1269"/>
      <c r="T74" s="1269"/>
      <c r="U74" s="1269"/>
    </row>
    <row r="75" spans="1:21" ht="12.75" customHeight="1">
      <c r="A75" s="406"/>
      <c r="B75" s="2090"/>
      <c r="C75" s="2087"/>
      <c r="D75" s="481"/>
      <c r="E75" s="481" t="s">
        <v>1307</v>
      </c>
      <c r="F75" s="1633" t="s">
        <v>10</v>
      </c>
      <c r="G75" s="1634"/>
      <c r="H75" s="1625"/>
      <c r="I75" s="1625"/>
      <c r="J75" s="1625"/>
      <c r="K75" s="1625"/>
      <c r="L75" s="1625"/>
      <c r="M75" s="1624">
        <f t="shared" si="25"/>
        <v>0</v>
      </c>
      <c r="N75" s="1269"/>
      <c r="O75" s="1269"/>
      <c r="P75" s="1269"/>
      <c r="Q75" s="1269"/>
      <c r="R75" s="1269"/>
      <c r="S75" s="1269"/>
      <c r="T75" s="1269"/>
      <c r="U75" s="1269"/>
    </row>
    <row r="76" spans="1:21" ht="12.75" customHeight="1">
      <c r="A76" s="406"/>
      <c r="B76" s="2090"/>
      <c r="C76" s="2088"/>
      <c r="D76" s="481"/>
      <c r="E76" s="1269" t="s">
        <v>1306</v>
      </c>
      <c r="F76" s="1633" t="s">
        <v>10</v>
      </c>
      <c r="G76" s="1634"/>
      <c r="H76" s="1624">
        <f t="shared" ref="H76:H78" si="26">SUM(I76:L76)</f>
        <v>0</v>
      </c>
      <c r="I76" s="1269"/>
      <c r="J76" s="1269"/>
      <c r="K76" s="1269"/>
      <c r="L76" s="1269"/>
      <c r="M76" s="1624">
        <f t="shared" si="25"/>
        <v>0</v>
      </c>
      <c r="N76" s="1269"/>
      <c r="O76" s="1269"/>
      <c r="P76" s="1269"/>
      <c r="Q76" s="1269"/>
      <c r="R76" s="1269"/>
      <c r="S76" s="1269"/>
      <c r="T76" s="1269"/>
      <c r="U76" s="1269"/>
    </row>
    <row r="77" spans="1:21" ht="12.75" customHeight="1">
      <c r="A77" s="406"/>
      <c r="B77" s="2090"/>
      <c r="C77" s="2088"/>
      <c r="D77" s="481"/>
      <c r="E77" s="1269" t="s">
        <v>1306</v>
      </c>
      <c r="F77" s="1633"/>
      <c r="G77" s="1634"/>
      <c r="H77" s="1624"/>
      <c r="I77" s="1269"/>
      <c r="J77" s="1269"/>
      <c r="K77" s="1269"/>
      <c r="L77" s="1269"/>
      <c r="M77" s="1624"/>
      <c r="N77" s="1269"/>
      <c r="O77" s="1269"/>
      <c r="P77" s="1269"/>
      <c r="Q77" s="1269"/>
      <c r="R77" s="1269"/>
      <c r="S77" s="1269"/>
      <c r="T77" s="1269"/>
      <c r="U77" s="1269"/>
    </row>
    <row r="78" spans="1:21" ht="12.75" customHeight="1">
      <c r="A78" s="94"/>
      <c r="B78" s="2082"/>
      <c r="C78" s="2089"/>
      <c r="D78" s="1643" t="s">
        <v>1305</v>
      </c>
      <c r="E78" s="1627"/>
      <c r="F78" s="1633" t="s">
        <v>10</v>
      </c>
      <c r="G78" s="1634"/>
      <c r="H78" s="1624">
        <f t="shared" si="26"/>
        <v>0</v>
      </c>
      <c r="I78" s="1624">
        <f>SUM(I68:I76)</f>
        <v>0</v>
      </c>
      <c r="J78" s="1624">
        <f t="shared" ref="J78:L78" si="27">SUM(J68:J76)</f>
        <v>0</v>
      </c>
      <c r="K78" s="1624">
        <f t="shared" si="27"/>
        <v>0</v>
      </c>
      <c r="L78" s="1624">
        <f t="shared" si="27"/>
        <v>0</v>
      </c>
      <c r="M78" s="1624">
        <f t="shared" si="25"/>
        <v>0</v>
      </c>
      <c r="N78" s="1624">
        <f>SUM(N68:N76)</f>
        <v>0</v>
      </c>
      <c r="O78" s="1624">
        <f t="shared" ref="O78:U78" si="28">SUM(O68:O76)</f>
        <v>0</v>
      </c>
      <c r="P78" s="1624">
        <f t="shared" si="28"/>
        <v>0</v>
      </c>
      <c r="Q78" s="1624">
        <f t="shared" si="28"/>
        <v>0</v>
      </c>
      <c r="R78" s="1624">
        <f t="shared" si="28"/>
        <v>0</v>
      </c>
      <c r="S78" s="1624">
        <f t="shared" si="28"/>
        <v>0</v>
      </c>
      <c r="T78" s="1624">
        <f t="shared" si="28"/>
        <v>0</v>
      </c>
      <c r="U78" s="1624">
        <f t="shared" si="28"/>
        <v>0</v>
      </c>
    </row>
    <row r="79" spans="1:21" ht="12.75" customHeight="1">
      <c r="A79" s="94"/>
      <c r="B79" s="2082"/>
      <c r="C79" s="2086" t="str">
        <f>'3.4_Business_Support_Group'!C59</f>
        <v>Insurance</v>
      </c>
      <c r="D79" s="461" t="s">
        <v>1322</v>
      </c>
      <c r="E79" s="1639"/>
      <c r="F79" s="1633"/>
      <c r="G79" s="1634"/>
      <c r="H79" s="1624">
        <f>SUM(I79:L79)</f>
        <v>0</v>
      </c>
      <c r="I79" s="1624">
        <f t="array" ref="I79:L79">'3.4_Business_Support_Group'!H67:K67</f>
        <v>0</v>
      </c>
      <c r="J79" s="1624">
        <v>0</v>
      </c>
      <c r="K79" s="1624">
        <v>0</v>
      </c>
      <c r="L79" s="1624">
        <v>0</v>
      </c>
      <c r="M79" s="1625"/>
      <c r="N79" s="1625"/>
      <c r="O79" s="1625"/>
      <c r="P79" s="1625"/>
      <c r="Q79" s="1625"/>
      <c r="R79" s="94"/>
      <c r="S79" s="94"/>
      <c r="T79" s="94"/>
      <c r="U79" s="1624">
        <f t="array" ref="U79">'3.4_Business_Support_Group'!T67:W67</f>
        <v>0</v>
      </c>
    </row>
    <row r="80" spans="1:21" ht="12.75" customHeight="1">
      <c r="A80" s="137"/>
      <c r="B80" s="2091"/>
      <c r="C80" s="2087"/>
      <c r="D80" s="481"/>
      <c r="E80" s="481" t="s">
        <v>1316</v>
      </c>
      <c r="F80" s="1633"/>
      <c r="G80" s="1634"/>
      <c r="H80" s="1624">
        <f t="shared" ref="H80:H81" si="29">SUM(I80:L80)</f>
        <v>0</v>
      </c>
      <c r="I80" s="1269"/>
      <c r="J80" s="1269"/>
      <c r="K80" s="1269"/>
      <c r="L80" s="1269"/>
      <c r="M80" s="1625"/>
      <c r="N80" s="1625"/>
      <c r="O80" s="1625"/>
      <c r="P80" s="1625"/>
      <c r="Q80" s="1625"/>
      <c r="R80" s="137"/>
      <c r="S80" s="137"/>
      <c r="T80" s="137"/>
      <c r="U80" s="1269"/>
    </row>
    <row r="81" spans="1:21" ht="12.75" customHeight="1">
      <c r="A81" s="406"/>
      <c r="B81" s="2090"/>
      <c r="C81" s="2087"/>
      <c r="D81" s="481"/>
      <c r="E81" s="481" t="s">
        <v>1315</v>
      </c>
      <c r="F81" s="1633"/>
      <c r="G81" s="1634"/>
      <c r="H81" s="1624">
        <f t="shared" si="29"/>
        <v>0</v>
      </c>
      <c r="I81" s="1269"/>
      <c r="J81" s="1269"/>
      <c r="K81" s="1269"/>
      <c r="L81" s="1269"/>
      <c r="M81" s="1625"/>
      <c r="N81" s="1625"/>
      <c r="O81" s="1625"/>
      <c r="P81" s="1625"/>
      <c r="Q81" s="1625"/>
      <c r="R81" s="406"/>
      <c r="S81" s="406"/>
      <c r="T81" s="406"/>
      <c r="U81" s="1269"/>
    </row>
    <row r="82" spans="1:21" ht="12.75" customHeight="1">
      <c r="A82" s="406"/>
      <c r="B82" s="2090"/>
      <c r="C82" s="2087"/>
      <c r="D82" s="1643" t="s">
        <v>1321</v>
      </c>
      <c r="E82" s="1623"/>
      <c r="F82" s="1633" t="s">
        <v>10</v>
      </c>
      <c r="G82" s="1634"/>
      <c r="H82" s="1625"/>
      <c r="I82" s="1625"/>
      <c r="J82" s="1625"/>
      <c r="K82" s="1625"/>
      <c r="L82" s="1625"/>
      <c r="M82" s="1624">
        <f>'3.4_Business_Support_Group'!M67</f>
        <v>0</v>
      </c>
      <c r="N82" s="1269"/>
      <c r="O82" s="1269"/>
      <c r="P82" s="1269"/>
      <c r="Q82" s="1269"/>
      <c r="R82" s="1269"/>
      <c r="S82" s="1269"/>
      <c r="T82" s="1269"/>
      <c r="U82" s="1625"/>
    </row>
    <row r="83" spans="1:21" ht="12.75" customHeight="1">
      <c r="A83" s="406"/>
      <c r="B83" s="2090"/>
      <c r="C83" s="2087"/>
      <c r="D83" s="481"/>
      <c r="E83" s="481" t="s">
        <v>1313</v>
      </c>
      <c r="F83" s="1633" t="s">
        <v>10</v>
      </c>
      <c r="G83" s="1634"/>
      <c r="H83" s="1624">
        <f t="shared" ref="H83:H88" si="30">SUM(I83:L83)</f>
        <v>0</v>
      </c>
      <c r="I83" s="1269"/>
      <c r="J83" s="1269"/>
      <c r="K83" s="1269"/>
      <c r="L83" s="1269"/>
      <c r="M83" s="1624">
        <f t="shared" ref="M83:M92" si="31">SUM(N83:Q83)</f>
        <v>0</v>
      </c>
      <c r="N83" s="1269"/>
      <c r="O83" s="1269"/>
      <c r="P83" s="1269"/>
      <c r="Q83" s="1269"/>
      <c r="R83" s="1269"/>
      <c r="S83" s="1269"/>
      <c r="T83" s="1269"/>
      <c r="U83" s="1269"/>
    </row>
    <row r="84" spans="1:21" ht="12.75" customHeight="1">
      <c r="A84" s="406"/>
      <c r="B84" s="2090"/>
      <c r="C84" s="2087"/>
      <c r="D84" s="481"/>
      <c r="E84" s="481" t="s">
        <v>1312</v>
      </c>
      <c r="F84" s="1633" t="s">
        <v>10</v>
      </c>
      <c r="G84" s="1634"/>
      <c r="H84" s="1624">
        <f t="shared" si="30"/>
        <v>0</v>
      </c>
      <c r="I84" s="1269"/>
      <c r="J84" s="1269"/>
      <c r="K84" s="1269"/>
      <c r="L84" s="1269"/>
      <c r="M84" s="1624">
        <f t="shared" si="31"/>
        <v>0</v>
      </c>
      <c r="N84" s="1269"/>
      <c r="O84" s="1269"/>
      <c r="P84" s="1269"/>
      <c r="Q84" s="1269"/>
      <c r="R84" s="1269"/>
      <c r="S84" s="1269"/>
      <c r="T84" s="1269"/>
      <c r="U84" s="1269"/>
    </row>
    <row r="85" spans="1:21" ht="12.75" customHeight="1">
      <c r="A85" s="406"/>
      <c r="B85" s="2090"/>
      <c r="C85" s="2087"/>
      <c r="D85" s="481"/>
      <c r="E85" s="481" t="s">
        <v>1311</v>
      </c>
      <c r="F85" s="1633" t="s">
        <v>10</v>
      </c>
      <c r="G85" s="1634"/>
      <c r="H85" s="1624">
        <f t="shared" si="30"/>
        <v>0</v>
      </c>
      <c r="I85" s="1269"/>
      <c r="J85" s="1269"/>
      <c r="K85" s="1269"/>
      <c r="L85" s="1269"/>
      <c r="M85" s="1624">
        <f t="shared" si="31"/>
        <v>0</v>
      </c>
      <c r="N85" s="1269"/>
      <c r="O85" s="1269"/>
      <c r="P85" s="1269"/>
      <c r="Q85" s="1269"/>
      <c r="R85" s="1269"/>
      <c r="S85" s="1269"/>
      <c r="T85" s="1269"/>
      <c r="U85" s="1269"/>
    </row>
    <row r="86" spans="1:21" ht="12.75" customHeight="1">
      <c r="A86" s="406"/>
      <c r="B86" s="2090"/>
      <c r="C86" s="2087"/>
      <c r="D86" s="481"/>
      <c r="E86" s="481" t="s">
        <v>1310</v>
      </c>
      <c r="F86" s="1633" t="s">
        <v>10</v>
      </c>
      <c r="G86" s="1634"/>
      <c r="H86" s="1624">
        <f t="shared" si="30"/>
        <v>0</v>
      </c>
      <c r="I86" s="1269"/>
      <c r="J86" s="1269"/>
      <c r="K86" s="1269"/>
      <c r="L86" s="1269"/>
      <c r="M86" s="1624">
        <f t="shared" si="31"/>
        <v>0</v>
      </c>
      <c r="N86" s="1269"/>
      <c r="O86" s="1269"/>
      <c r="P86" s="1269"/>
      <c r="Q86" s="1269"/>
      <c r="R86" s="1269"/>
      <c r="S86" s="1269"/>
      <c r="T86" s="1269"/>
      <c r="U86" s="1269"/>
    </row>
    <row r="87" spans="1:21" ht="12.75" customHeight="1">
      <c r="A87" s="406"/>
      <c r="B87" s="2090"/>
      <c r="C87" s="2087"/>
      <c r="D87" s="481"/>
      <c r="E87" s="481" t="s">
        <v>1309</v>
      </c>
      <c r="F87" s="1633" t="s">
        <v>10</v>
      </c>
      <c r="G87" s="1634"/>
      <c r="H87" s="1624">
        <f t="shared" si="30"/>
        <v>0</v>
      </c>
      <c r="I87" s="1269"/>
      <c r="J87" s="1269"/>
      <c r="K87" s="1269"/>
      <c r="L87" s="1269"/>
      <c r="M87" s="1624">
        <f t="shared" si="31"/>
        <v>0</v>
      </c>
      <c r="N87" s="1269"/>
      <c r="O87" s="1269"/>
      <c r="P87" s="1269"/>
      <c r="Q87" s="1269"/>
      <c r="R87" s="1269"/>
      <c r="S87" s="1269"/>
      <c r="T87" s="1269"/>
      <c r="U87" s="1269"/>
    </row>
    <row r="88" spans="1:21" ht="12.75" customHeight="1">
      <c r="A88" s="406"/>
      <c r="B88" s="2090"/>
      <c r="C88" s="2088"/>
      <c r="D88" s="481"/>
      <c r="E88" s="481" t="s">
        <v>1308</v>
      </c>
      <c r="F88" s="1633" t="s">
        <v>10</v>
      </c>
      <c r="G88" s="1634"/>
      <c r="H88" s="1624">
        <f t="shared" si="30"/>
        <v>0</v>
      </c>
      <c r="I88" s="1269"/>
      <c r="J88" s="1269"/>
      <c r="K88" s="1269"/>
      <c r="L88" s="1269"/>
      <c r="M88" s="1624">
        <f t="shared" si="31"/>
        <v>0</v>
      </c>
      <c r="N88" s="1269"/>
      <c r="O88" s="1269"/>
      <c r="P88" s="1269"/>
      <c r="Q88" s="1269"/>
      <c r="R88" s="1269"/>
      <c r="S88" s="1269"/>
      <c r="T88" s="1269"/>
      <c r="U88" s="1269"/>
    </row>
    <row r="89" spans="1:21" ht="12.75" customHeight="1">
      <c r="A89" s="406"/>
      <c r="B89" s="2090"/>
      <c r="C89" s="2087"/>
      <c r="D89" s="481"/>
      <c r="E89" s="481" t="s">
        <v>1307</v>
      </c>
      <c r="F89" s="1633" t="s">
        <v>10</v>
      </c>
      <c r="G89" s="1634"/>
      <c r="H89" s="1625"/>
      <c r="I89" s="1625"/>
      <c r="J89" s="1625"/>
      <c r="K89" s="1625"/>
      <c r="L89" s="1625"/>
      <c r="M89" s="1624">
        <f t="shared" si="31"/>
        <v>0</v>
      </c>
      <c r="N89" s="1269"/>
      <c r="O89" s="1269"/>
      <c r="P89" s="1269"/>
      <c r="Q89" s="1269"/>
      <c r="R89" s="1269"/>
      <c r="S89" s="1269"/>
      <c r="T89" s="1269"/>
      <c r="U89" s="1269"/>
    </row>
    <row r="90" spans="1:21" ht="12.75" customHeight="1">
      <c r="A90" s="406"/>
      <c r="B90" s="2090"/>
      <c r="C90" s="2088"/>
      <c r="D90" s="481"/>
      <c r="E90" s="1269" t="s">
        <v>1306</v>
      </c>
      <c r="F90" s="1633" t="s">
        <v>10</v>
      </c>
      <c r="G90" s="1634"/>
      <c r="H90" s="1624">
        <f t="shared" ref="H90:H92" si="32">SUM(I90:L90)</f>
        <v>0</v>
      </c>
      <c r="I90" s="1269"/>
      <c r="J90" s="1269"/>
      <c r="K90" s="1269"/>
      <c r="L90" s="1269"/>
      <c r="M90" s="1624">
        <f t="shared" si="31"/>
        <v>0</v>
      </c>
      <c r="N90" s="1269"/>
      <c r="O90" s="1269"/>
      <c r="P90" s="1269"/>
      <c r="Q90" s="1269"/>
      <c r="R90" s="1269"/>
      <c r="S90" s="1269"/>
      <c r="T90" s="1269"/>
      <c r="U90" s="1269"/>
    </row>
    <row r="91" spans="1:21" ht="12.75" customHeight="1">
      <c r="A91" s="406"/>
      <c r="B91" s="2090"/>
      <c r="C91" s="2088"/>
      <c r="D91" s="481"/>
      <c r="E91" s="1269" t="s">
        <v>1306</v>
      </c>
      <c r="F91" s="1633"/>
      <c r="G91" s="1634"/>
      <c r="H91" s="1624"/>
      <c r="I91" s="1269"/>
      <c r="J91" s="1269"/>
      <c r="K91" s="1269"/>
      <c r="L91" s="1269"/>
      <c r="M91" s="1624"/>
      <c r="N91" s="1269"/>
      <c r="O91" s="1269"/>
      <c r="P91" s="1269"/>
      <c r="Q91" s="1269"/>
      <c r="R91" s="1269"/>
      <c r="S91" s="1269"/>
      <c r="T91" s="1269"/>
      <c r="U91" s="1269"/>
    </row>
    <row r="92" spans="1:21" ht="12.75" customHeight="1">
      <c r="A92" s="406"/>
      <c r="B92" s="2090"/>
      <c r="C92" s="2089"/>
      <c r="D92" s="1643" t="s">
        <v>1320</v>
      </c>
      <c r="E92" s="1627"/>
      <c r="F92" s="1633" t="s">
        <v>10</v>
      </c>
      <c r="G92" s="1634"/>
      <c r="H92" s="1624">
        <f t="shared" si="32"/>
        <v>0</v>
      </c>
      <c r="I92" s="1624">
        <f>SUM(I82:I90)</f>
        <v>0</v>
      </c>
      <c r="J92" s="1624">
        <f t="shared" ref="J92:L92" si="33">SUM(J82:J90)</f>
        <v>0</v>
      </c>
      <c r="K92" s="1624">
        <f t="shared" si="33"/>
        <v>0</v>
      </c>
      <c r="L92" s="1624">
        <f t="shared" si="33"/>
        <v>0</v>
      </c>
      <c r="M92" s="1624">
        <f t="shared" si="31"/>
        <v>0</v>
      </c>
      <c r="N92" s="1624">
        <f>SUM(N82:N90)</f>
        <v>0</v>
      </c>
      <c r="O92" s="1624">
        <f t="shared" ref="O92:U92" si="34">SUM(O82:O90)</f>
        <v>0</v>
      </c>
      <c r="P92" s="1624">
        <f t="shared" si="34"/>
        <v>0</v>
      </c>
      <c r="Q92" s="1624">
        <f t="shared" si="34"/>
        <v>0</v>
      </c>
      <c r="R92" s="1624">
        <f t="shared" si="34"/>
        <v>0</v>
      </c>
      <c r="S92" s="1624">
        <f t="shared" si="34"/>
        <v>0</v>
      </c>
      <c r="T92" s="1624">
        <f t="shared" si="34"/>
        <v>0</v>
      </c>
      <c r="U92" s="1624">
        <f t="shared" si="34"/>
        <v>0</v>
      </c>
    </row>
    <row r="93" spans="1:21" ht="12.75" customHeight="1">
      <c r="A93" s="406"/>
      <c r="B93" s="2090"/>
      <c r="C93" s="2086" t="str">
        <f>'3.4_Business_Support_Group'!C69</f>
        <v>Procurement</v>
      </c>
      <c r="D93" s="461" t="s">
        <v>1319</v>
      </c>
      <c r="E93" s="1639"/>
      <c r="F93" s="1633"/>
      <c r="G93" s="1634"/>
      <c r="H93" s="1624">
        <f>SUM(I93:L93)</f>
        <v>0</v>
      </c>
      <c r="I93" s="1624">
        <f t="array" ref="I93:L93">'3.4_Business_Support_Group'!H77:K77</f>
        <v>0</v>
      </c>
      <c r="J93" s="1624">
        <v>0</v>
      </c>
      <c r="K93" s="1624">
        <v>0</v>
      </c>
      <c r="L93" s="1624">
        <v>0</v>
      </c>
      <c r="M93" s="1625"/>
      <c r="N93" s="1625"/>
      <c r="O93" s="1625"/>
      <c r="P93" s="1625"/>
      <c r="Q93" s="1625"/>
      <c r="R93" s="406"/>
      <c r="S93" s="406"/>
      <c r="T93" s="406"/>
      <c r="U93" s="1624">
        <f t="array" ref="U93">'3.4_Business_Support_Group'!T77:W77</f>
        <v>0</v>
      </c>
    </row>
    <row r="94" spans="1:21" ht="12.75" customHeight="1">
      <c r="A94" s="406"/>
      <c r="B94" s="2090"/>
      <c r="C94" s="2087"/>
      <c r="D94" s="481"/>
      <c r="E94" s="481" t="s">
        <v>1316</v>
      </c>
      <c r="F94" s="1633"/>
      <c r="G94" s="1634"/>
      <c r="H94" s="1624">
        <f t="shared" ref="H94:H95" si="35">SUM(I94:L94)</f>
        <v>0</v>
      </c>
      <c r="I94" s="1269"/>
      <c r="J94" s="1269"/>
      <c r="K94" s="1269"/>
      <c r="L94" s="1269"/>
      <c r="M94" s="1625"/>
      <c r="N94" s="1625"/>
      <c r="O94" s="1625"/>
      <c r="P94" s="1625"/>
      <c r="Q94" s="1625"/>
      <c r="R94" s="406"/>
      <c r="S94" s="406"/>
      <c r="T94" s="406"/>
      <c r="U94" s="1269"/>
    </row>
    <row r="95" spans="1:21" ht="12.75" customHeight="1">
      <c r="A95" s="406"/>
      <c r="B95" s="2090"/>
      <c r="C95" s="2087"/>
      <c r="D95" s="481"/>
      <c r="E95" s="481" t="s">
        <v>1315</v>
      </c>
      <c r="F95" s="1633"/>
      <c r="G95" s="1634"/>
      <c r="H95" s="1624">
        <f t="shared" si="35"/>
        <v>0</v>
      </c>
      <c r="I95" s="1269"/>
      <c r="J95" s="1269"/>
      <c r="K95" s="1269"/>
      <c r="L95" s="1269"/>
      <c r="M95" s="1625"/>
      <c r="N95" s="1625"/>
      <c r="O95" s="1625"/>
      <c r="P95" s="1625"/>
      <c r="Q95" s="1625"/>
      <c r="R95" s="406"/>
      <c r="S95" s="406"/>
      <c r="T95" s="406"/>
      <c r="U95" s="1269"/>
    </row>
    <row r="96" spans="1:21" ht="12.75" customHeight="1">
      <c r="A96" s="406"/>
      <c r="B96" s="2090"/>
      <c r="C96" s="2087"/>
      <c r="D96" s="1643" t="s">
        <v>1318</v>
      </c>
      <c r="E96" s="1623"/>
      <c r="F96" s="1633" t="s">
        <v>10</v>
      </c>
      <c r="G96" s="1634"/>
      <c r="H96" s="1625"/>
      <c r="I96" s="1625"/>
      <c r="J96" s="1625"/>
      <c r="K96" s="1625"/>
      <c r="L96" s="1625"/>
      <c r="M96" s="1624">
        <f>'3.4_Business_Support_Group'!M77</f>
        <v>0</v>
      </c>
      <c r="N96" s="1269"/>
      <c r="O96" s="1269"/>
      <c r="P96" s="1269"/>
      <c r="Q96" s="1269"/>
      <c r="R96" s="1269"/>
      <c r="S96" s="1269"/>
      <c r="T96" s="1269"/>
      <c r="U96" s="1625"/>
    </row>
    <row r="97" spans="1:21" ht="12.75" customHeight="1">
      <c r="A97" s="406"/>
      <c r="B97" s="2090"/>
      <c r="C97" s="2087"/>
      <c r="D97" s="481"/>
      <c r="E97" s="481" t="s">
        <v>1313</v>
      </c>
      <c r="F97" s="1633" t="s">
        <v>10</v>
      </c>
      <c r="G97" s="1634"/>
      <c r="H97" s="1624">
        <f t="shared" ref="H97:H102" si="36">SUM(I97:L97)</f>
        <v>0</v>
      </c>
      <c r="I97" s="1269"/>
      <c r="J97" s="1269"/>
      <c r="K97" s="1269"/>
      <c r="L97" s="1269"/>
      <c r="M97" s="1624">
        <f t="shared" ref="M97:M106" si="37">SUM(N97:Q97)</f>
        <v>0</v>
      </c>
      <c r="N97" s="1269"/>
      <c r="O97" s="1269"/>
      <c r="P97" s="1269"/>
      <c r="Q97" s="1269"/>
      <c r="R97" s="1269"/>
      <c r="S97" s="1269"/>
      <c r="T97" s="1269"/>
      <c r="U97" s="1269"/>
    </row>
    <row r="98" spans="1:21" ht="12.75" customHeight="1">
      <c r="A98" s="406"/>
      <c r="B98" s="2090"/>
      <c r="C98" s="2087"/>
      <c r="D98" s="481"/>
      <c r="E98" s="481" t="s">
        <v>1312</v>
      </c>
      <c r="F98" s="1633" t="s">
        <v>10</v>
      </c>
      <c r="G98" s="1634"/>
      <c r="H98" s="1624">
        <f t="shared" si="36"/>
        <v>0</v>
      </c>
      <c r="I98" s="1269"/>
      <c r="J98" s="1269"/>
      <c r="K98" s="1269"/>
      <c r="L98" s="1269"/>
      <c r="M98" s="1624">
        <f t="shared" si="37"/>
        <v>0</v>
      </c>
      <c r="N98" s="1269"/>
      <c r="O98" s="1269"/>
      <c r="P98" s="1269"/>
      <c r="Q98" s="1269"/>
      <c r="R98" s="1269"/>
      <c r="S98" s="1269"/>
      <c r="T98" s="1269"/>
      <c r="U98" s="1269"/>
    </row>
    <row r="99" spans="1:21" ht="12.75" customHeight="1">
      <c r="A99" s="406"/>
      <c r="B99" s="2090"/>
      <c r="C99" s="2087"/>
      <c r="D99" s="481"/>
      <c r="E99" s="481" t="s">
        <v>1311</v>
      </c>
      <c r="F99" s="1633" t="s">
        <v>10</v>
      </c>
      <c r="G99" s="1634"/>
      <c r="H99" s="1624">
        <f t="shared" si="36"/>
        <v>0</v>
      </c>
      <c r="I99" s="1269"/>
      <c r="J99" s="1269"/>
      <c r="K99" s="1269"/>
      <c r="L99" s="1269"/>
      <c r="M99" s="1624">
        <f t="shared" si="37"/>
        <v>0</v>
      </c>
      <c r="N99" s="1269"/>
      <c r="O99" s="1269"/>
      <c r="P99" s="1269"/>
      <c r="Q99" s="1269"/>
      <c r="R99" s="1269"/>
      <c r="S99" s="1269"/>
      <c r="T99" s="1269"/>
      <c r="U99" s="1269"/>
    </row>
    <row r="100" spans="1:21" ht="12.75" customHeight="1">
      <c r="A100" s="406"/>
      <c r="B100" s="2090"/>
      <c r="C100" s="2087"/>
      <c r="D100" s="481"/>
      <c r="E100" s="481" t="s">
        <v>1310</v>
      </c>
      <c r="F100" s="1633" t="s">
        <v>10</v>
      </c>
      <c r="G100" s="1634"/>
      <c r="H100" s="1624">
        <f t="shared" si="36"/>
        <v>0</v>
      </c>
      <c r="I100" s="1269"/>
      <c r="J100" s="1269"/>
      <c r="K100" s="1269"/>
      <c r="L100" s="1269"/>
      <c r="M100" s="1624">
        <f t="shared" si="37"/>
        <v>0</v>
      </c>
      <c r="N100" s="1269"/>
      <c r="O100" s="1269"/>
      <c r="P100" s="1269"/>
      <c r="Q100" s="1269"/>
      <c r="R100" s="1269"/>
      <c r="S100" s="1269"/>
      <c r="T100" s="1269"/>
      <c r="U100" s="1269"/>
    </row>
    <row r="101" spans="1:21" ht="12.75" customHeight="1">
      <c r="A101" s="406"/>
      <c r="B101" s="2090"/>
      <c r="C101" s="2087"/>
      <c r="D101" s="481"/>
      <c r="E101" s="481" t="s">
        <v>1309</v>
      </c>
      <c r="F101" s="1633" t="s">
        <v>10</v>
      </c>
      <c r="G101" s="1634"/>
      <c r="H101" s="1624">
        <f t="shared" si="36"/>
        <v>0</v>
      </c>
      <c r="I101" s="1269"/>
      <c r="J101" s="1269"/>
      <c r="K101" s="1269"/>
      <c r="L101" s="1269"/>
      <c r="M101" s="1624">
        <f t="shared" si="37"/>
        <v>0</v>
      </c>
      <c r="N101" s="1269"/>
      <c r="O101" s="1269"/>
      <c r="P101" s="1269"/>
      <c r="Q101" s="1269"/>
      <c r="R101" s="1269"/>
      <c r="S101" s="1269"/>
      <c r="T101" s="1269"/>
      <c r="U101" s="1269"/>
    </row>
    <row r="102" spans="1:21" ht="12.75" customHeight="1">
      <c r="A102" s="406"/>
      <c r="B102" s="2090"/>
      <c r="C102" s="2088"/>
      <c r="D102" s="481"/>
      <c r="E102" s="481" t="s">
        <v>1308</v>
      </c>
      <c r="F102" s="1633" t="s">
        <v>10</v>
      </c>
      <c r="G102" s="1634"/>
      <c r="H102" s="1624">
        <f t="shared" si="36"/>
        <v>0</v>
      </c>
      <c r="I102" s="1269"/>
      <c r="J102" s="1269"/>
      <c r="K102" s="1269"/>
      <c r="L102" s="1269"/>
      <c r="M102" s="1624">
        <f t="shared" si="37"/>
        <v>0</v>
      </c>
      <c r="N102" s="1269"/>
      <c r="O102" s="1269"/>
      <c r="P102" s="1269"/>
      <c r="Q102" s="1269"/>
      <c r="R102" s="1269"/>
      <c r="S102" s="1269"/>
      <c r="T102" s="1269"/>
      <c r="U102" s="1269"/>
    </row>
    <row r="103" spans="1:21" ht="12.75" customHeight="1">
      <c r="A103" s="406"/>
      <c r="B103" s="2092"/>
      <c r="C103" s="2087"/>
      <c r="D103" s="481"/>
      <c r="E103" s="481" t="s">
        <v>1307</v>
      </c>
      <c r="F103" s="1633" t="s">
        <v>10</v>
      </c>
      <c r="G103" s="1634"/>
      <c r="H103" s="1625"/>
      <c r="I103" s="1625"/>
      <c r="J103" s="1625"/>
      <c r="K103" s="1625"/>
      <c r="L103" s="1625"/>
      <c r="M103" s="1624">
        <f t="shared" si="37"/>
        <v>0</v>
      </c>
      <c r="N103" s="1269"/>
      <c r="O103" s="1269"/>
      <c r="P103" s="1269"/>
      <c r="Q103" s="1269"/>
      <c r="R103" s="1269"/>
      <c r="S103" s="1269"/>
      <c r="T103" s="1269"/>
      <c r="U103" s="1269"/>
    </row>
    <row r="104" spans="1:21">
      <c r="B104" s="2093"/>
      <c r="C104" s="2088"/>
      <c r="D104" s="481"/>
      <c r="E104" s="1269" t="s">
        <v>1306</v>
      </c>
      <c r="F104" s="1633" t="s">
        <v>10</v>
      </c>
      <c r="G104" s="1634"/>
      <c r="H104" s="1624">
        <f t="shared" ref="H104:H106" si="38">SUM(I104:L104)</f>
        <v>0</v>
      </c>
      <c r="I104" s="1269"/>
      <c r="J104" s="1269"/>
      <c r="K104" s="1269"/>
      <c r="L104" s="1269"/>
      <c r="M104" s="1624">
        <f t="shared" si="37"/>
        <v>0</v>
      </c>
      <c r="N104" s="1269"/>
      <c r="O104" s="1269"/>
      <c r="P104" s="1269"/>
      <c r="Q104" s="1269"/>
      <c r="R104" s="1269"/>
      <c r="S104" s="1269"/>
      <c r="T104" s="1269"/>
      <c r="U104" s="1269"/>
    </row>
    <row r="105" spans="1:21">
      <c r="B105" s="2093"/>
      <c r="C105" s="2088"/>
      <c r="D105" s="481"/>
      <c r="E105" s="1269" t="s">
        <v>1306</v>
      </c>
      <c r="F105" s="1633"/>
      <c r="G105" s="1634"/>
      <c r="H105" s="1624"/>
      <c r="I105" s="1269"/>
      <c r="J105" s="1269"/>
      <c r="K105" s="1269"/>
      <c r="L105" s="1269"/>
      <c r="M105" s="1624"/>
      <c r="N105" s="1269"/>
      <c r="O105" s="1269"/>
      <c r="P105" s="1269"/>
      <c r="Q105" s="1269"/>
      <c r="R105" s="1269"/>
      <c r="S105" s="1269"/>
      <c r="T105" s="1269"/>
      <c r="U105" s="1269"/>
    </row>
    <row r="106" spans="1:21">
      <c r="B106" s="2093"/>
      <c r="C106" s="2089"/>
      <c r="D106" s="1643" t="s">
        <v>1305</v>
      </c>
      <c r="E106" s="1627"/>
      <c r="F106" s="1633" t="s">
        <v>10</v>
      </c>
      <c r="G106" s="1634"/>
      <c r="H106" s="1624">
        <f t="shared" si="38"/>
        <v>0</v>
      </c>
      <c r="I106" s="1624">
        <f>SUM(I96:I104)</f>
        <v>0</v>
      </c>
      <c r="J106" s="1624">
        <f t="shared" ref="J106:L106" si="39">SUM(J96:J104)</f>
        <v>0</v>
      </c>
      <c r="K106" s="1624">
        <f t="shared" si="39"/>
        <v>0</v>
      </c>
      <c r="L106" s="1624">
        <f t="shared" si="39"/>
        <v>0</v>
      </c>
      <c r="M106" s="1624">
        <f t="shared" si="37"/>
        <v>0</v>
      </c>
      <c r="N106" s="1624">
        <f>SUM(N96:N104)</f>
        <v>0</v>
      </c>
      <c r="O106" s="1624">
        <f t="shared" ref="O106:U106" si="40">SUM(O96:O104)</f>
        <v>0</v>
      </c>
      <c r="P106" s="1624">
        <f t="shared" si="40"/>
        <v>0</v>
      </c>
      <c r="Q106" s="1624">
        <f t="shared" si="40"/>
        <v>0</v>
      </c>
      <c r="R106" s="1624">
        <f t="shared" si="40"/>
        <v>0</v>
      </c>
      <c r="S106" s="1624">
        <f t="shared" si="40"/>
        <v>0</v>
      </c>
      <c r="T106" s="1624">
        <f t="shared" si="40"/>
        <v>0</v>
      </c>
      <c r="U106" s="1624">
        <f t="shared" si="40"/>
        <v>0</v>
      </c>
    </row>
    <row r="107" spans="1:21">
      <c r="B107" s="2093"/>
      <c r="C107" s="2086" t="str">
        <f>'3.4_Business_Support_Group'!C79</f>
        <v>CEO &amp; group management</v>
      </c>
      <c r="D107" s="461" t="s">
        <v>1317</v>
      </c>
      <c r="E107" s="1639"/>
      <c r="F107" s="1633"/>
      <c r="G107" s="1634"/>
      <c r="H107" s="1624">
        <f>SUM(I107:L107)</f>
        <v>0</v>
      </c>
      <c r="I107" s="1624">
        <f t="array" ref="I107:L107">'3.4_Business_Support_Group'!H87:K87</f>
        <v>0</v>
      </c>
      <c r="J107" s="1624">
        <v>0</v>
      </c>
      <c r="K107" s="1624">
        <v>0</v>
      </c>
      <c r="L107" s="1624">
        <v>0</v>
      </c>
      <c r="M107" s="1625"/>
      <c r="N107" s="1625"/>
      <c r="O107" s="1625"/>
      <c r="P107" s="1625"/>
      <c r="Q107" s="1625"/>
      <c r="U107" s="1624">
        <f t="array" ref="U107">'3.4_Business_Support_Group'!T87:W87</f>
        <v>0</v>
      </c>
    </row>
    <row r="108" spans="1:21">
      <c r="B108" s="2093"/>
      <c r="C108" s="2087"/>
      <c r="D108" s="481"/>
      <c r="E108" s="481" t="s">
        <v>1316</v>
      </c>
      <c r="F108" s="1633"/>
      <c r="G108" s="1634"/>
      <c r="H108" s="1624">
        <f t="shared" ref="H108:H109" si="41">SUM(I108:L108)</f>
        <v>0</v>
      </c>
      <c r="I108" s="1269"/>
      <c r="J108" s="1269"/>
      <c r="K108" s="1269"/>
      <c r="L108" s="1269"/>
      <c r="M108" s="1625"/>
      <c r="N108" s="1625"/>
      <c r="O108" s="1625"/>
      <c r="P108" s="1625"/>
      <c r="Q108" s="1625"/>
      <c r="U108" s="1269"/>
    </row>
    <row r="109" spans="1:21">
      <c r="B109" s="2093"/>
      <c r="C109" s="2087"/>
      <c r="D109" s="481"/>
      <c r="E109" s="481" t="s">
        <v>1315</v>
      </c>
      <c r="F109" s="1633"/>
      <c r="G109" s="1634"/>
      <c r="H109" s="1624">
        <f t="shared" si="41"/>
        <v>0</v>
      </c>
      <c r="I109" s="1269"/>
      <c r="J109" s="1269"/>
      <c r="K109" s="1269"/>
      <c r="L109" s="1269"/>
      <c r="M109" s="1625"/>
      <c r="N109" s="1625"/>
      <c r="O109" s="1625"/>
      <c r="P109" s="1625"/>
      <c r="Q109" s="1625"/>
      <c r="U109" s="1269"/>
    </row>
    <row r="110" spans="1:21">
      <c r="B110" s="2093"/>
      <c r="C110" s="2087"/>
      <c r="D110" s="1643" t="s">
        <v>1314</v>
      </c>
      <c r="E110" s="1623"/>
      <c r="F110" s="1633" t="s">
        <v>10</v>
      </c>
      <c r="G110" s="1634"/>
      <c r="H110" s="1625"/>
      <c r="I110" s="1625"/>
      <c r="J110" s="1625"/>
      <c r="K110" s="1625"/>
      <c r="L110" s="1625"/>
      <c r="M110" s="1624">
        <f>'3.4_Business_Support_Group'!M87</f>
        <v>0</v>
      </c>
      <c r="N110" s="1269"/>
      <c r="O110" s="1269"/>
      <c r="P110" s="1269"/>
      <c r="Q110" s="1269"/>
      <c r="R110" s="1269"/>
      <c r="S110" s="1269"/>
      <c r="T110" s="1269"/>
      <c r="U110" s="1625"/>
    </row>
    <row r="111" spans="1:21">
      <c r="B111" s="2093"/>
      <c r="C111" s="2087"/>
      <c r="D111" s="481"/>
      <c r="E111" s="481" t="s">
        <v>1313</v>
      </c>
      <c r="F111" s="1633" t="s">
        <v>10</v>
      </c>
      <c r="G111" s="1634"/>
      <c r="H111" s="1624">
        <f t="shared" ref="H111:H116" si="42">SUM(I111:L111)</f>
        <v>0</v>
      </c>
      <c r="I111" s="1269"/>
      <c r="J111" s="1269"/>
      <c r="K111" s="1269"/>
      <c r="L111" s="1269"/>
      <c r="M111" s="1624">
        <f t="shared" ref="M111:M120" si="43">SUM(N111:Q111)</f>
        <v>0</v>
      </c>
      <c r="N111" s="1269"/>
      <c r="O111" s="1269"/>
      <c r="P111" s="1269"/>
      <c r="Q111" s="1269"/>
      <c r="R111" s="1269"/>
      <c r="S111" s="1269"/>
      <c r="T111" s="1269"/>
      <c r="U111" s="1269"/>
    </row>
    <row r="112" spans="1:21">
      <c r="B112" s="2093"/>
      <c r="C112" s="2087"/>
      <c r="D112" s="481"/>
      <c r="E112" s="481" t="s">
        <v>1312</v>
      </c>
      <c r="F112" s="1633" t="s">
        <v>10</v>
      </c>
      <c r="G112" s="1634"/>
      <c r="H112" s="1624">
        <f t="shared" si="42"/>
        <v>0</v>
      </c>
      <c r="I112" s="1269"/>
      <c r="J112" s="1269"/>
      <c r="K112" s="1269"/>
      <c r="L112" s="1269"/>
      <c r="M112" s="1624">
        <f t="shared" si="43"/>
        <v>0</v>
      </c>
      <c r="N112" s="1269"/>
      <c r="O112" s="1269"/>
      <c r="P112" s="1269"/>
      <c r="Q112" s="1269"/>
      <c r="R112" s="1269"/>
      <c r="S112" s="1269"/>
      <c r="T112" s="1269"/>
      <c r="U112" s="1269"/>
    </row>
    <row r="113" spans="2:21">
      <c r="B113" s="2093"/>
      <c r="C113" s="2087"/>
      <c r="D113" s="481"/>
      <c r="E113" s="481" t="s">
        <v>1311</v>
      </c>
      <c r="F113" s="1633" t="s">
        <v>10</v>
      </c>
      <c r="G113" s="1634"/>
      <c r="H113" s="1624">
        <f t="shared" si="42"/>
        <v>0</v>
      </c>
      <c r="I113" s="1269"/>
      <c r="J113" s="1269"/>
      <c r="K113" s="1269"/>
      <c r="L113" s="1269"/>
      <c r="M113" s="1624">
        <f t="shared" si="43"/>
        <v>0</v>
      </c>
      <c r="N113" s="1269"/>
      <c r="O113" s="1269"/>
      <c r="P113" s="1269"/>
      <c r="Q113" s="1269"/>
      <c r="R113" s="1269"/>
      <c r="S113" s="1269"/>
      <c r="T113" s="1269"/>
      <c r="U113" s="1269"/>
    </row>
    <row r="114" spans="2:21">
      <c r="B114" s="2093"/>
      <c r="C114" s="2087"/>
      <c r="D114" s="481"/>
      <c r="E114" s="481" t="s">
        <v>1310</v>
      </c>
      <c r="F114" s="1633" t="s">
        <v>10</v>
      </c>
      <c r="G114" s="1634"/>
      <c r="H114" s="1624">
        <f t="shared" si="42"/>
        <v>0</v>
      </c>
      <c r="I114" s="1269"/>
      <c r="J114" s="1269"/>
      <c r="K114" s="1269"/>
      <c r="L114" s="1269"/>
      <c r="M114" s="1624">
        <f t="shared" si="43"/>
        <v>0</v>
      </c>
      <c r="N114" s="1269"/>
      <c r="O114" s="1269"/>
      <c r="P114" s="1269"/>
      <c r="Q114" s="1269"/>
      <c r="R114" s="1269"/>
      <c r="S114" s="1269"/>
      <c r="T114" s="1269"/>
      <c r="U114" s="1269"/>
    </row>
    <row r="115" spans="2:21">
      <c r="B115" s="2093"/>
      <c r="C115" s="2087"/>
      <c r="D115" s="481"/>
      <c r="E115" s="481" t="s">
        <v>1309</v>
      </c>
      <c r="F115" s="1633" t="s">
        <v>10</v>
      </c>
      <c r="G115" s="1634"/>
      <c r="H115" s="1624">
        <f t="shared" si="42"/>
        <v>0</v>
      </c>
      <c r="I115" s="1269"/>
      <c r="J115" s="1269"/>
      <c r="K115" s="1269"/>
      <c r="L115" s="1269"/>
      <c r="M115" s="1624">
        <f t="shared" si="43"/>
        <v>0</v>
      </c>
      <c r="N115" s="1269"/>
      <c r="O115" s="1269"/>
      <c r="P115" s="1269"/>
      <c r="Q115" s="1269"/>
      <c r="R115" s="1269"/>
      <c r="S115" s="1269"/>
      <c r="T115" s="1269"/>
      <c r="U115" s="1269"/>
    </row>
    <row r="116" spans="2:21">
      <c r="B116" s="2093"/>
      <c r="C116" s="2088"/>
      <c r="D116" s="481"/>
      <c r="E116" s="481" t="s">
        <v>1308</v>
      </c>
      <c r="F116" s="1633" t="s">
        <v>10</v>
      </c>
      <c r="G116" s="1634"/>
      <c r="H116" s="1624">
        <f t="shared" si="42"/>
        <v>0</v>
      </c>
      <c r="I116" s="1269"/>
      <c r="J116" s="1269"/>
      <c r="K116" s="1269"/>
      <c r="L116" s="1269"/>
      <c r="M116" s="1624">
        <f t="shared" si="43"/>
        <v>0</v>
      </c>
      <c r="N116" s="1269"/>
      <c r="O116" s="1269"/>
      <c r="P116" s="1269"/>
      <c r="Q116" s="1269"/>
      <c r="R116" s="1269"/>
      <c r="S116" s="1269"/>
      <c r="T116" s="1269"/>
      <c r="U116" s="1269"/>
    </row>
    <row r="117" spans="2:21">
      <c r="B117" s="2093"/>
      <c r="C117" s="2087"/>
      <c r="D117" s="481"/>
      <c r="E117" s="481" t="s">
        <v>1307</v>
      </c>
      <c r="F117" s="1633" t="s">
        <v>10</v>
      </c>
      <c r="G117" s="1634"/>
      <c r="H117" s="1625"/>
      <c r="I117" s="1625"/>
      <c r="J117" s="1625"/>
      <c r="K117" s="1625"/>
      <c r="L117" s="1625"/>
      <c r="M117" s="1624">
        <f t="shared" si="43"/>
        <v>0</v>
      </c>
      <c r="N117" s="1269"/>
      <c r="O117" s="1269"/>
      <c r="P117" s="1269"/>
      <c r="Q117" s="1269"/>
      <c r="R117" s="1269"/>
      <c r="S117" s="1269"/>
      <c r="T117" s="1269"/>
      <c r="U117" s="1269"/>
    </row>
    <row r="118" spans="2:21">
      <c r="B118" s="2093"/>
      <c r="C118" s="2088"/>
      <c r="D118" s="481"/>
      <c r="E118" s="1269" t="s">
        <v>1306</v>
      </c>
      <c r="F118" s="1633" t="s">
        <v>10</v>
      </c>
      <c r="G118" s="1634"/>
      <c r="H118" s="1624">
        <f t="shared" ref="H118:H120" si="44">SUM(I118:L118)</f>
        <v>0</v>
      </c>
      <c r="I118" s="1269"/>
      <c r="J118" s="1269"/>
      <c r="K118" s="1269"/>
      <c r="L118" s="1269"/>
      <c r="M118" s="1624">
        <f t="shared" si="43"/>
        <v>0</v>
      </c>
      <c r="N118" s="1269"/>
      <c r="O118" s="1269"/>
      <c r="P118" s="1269"/>
      <c r="Q118" s="1269"/>
      <c r="R118" s="1269"/>
      <c r="S118" s="1269"/>
      <c r="T118" s="1269"/>
      <c r="U118" s="1269"/>
    </row>
    <row r="119" spans="2:21">
      <c r="B119" s="2093"/>
      <c r="C119" s="2088"/>
      <c r="D119" s="481"/>
      <c r="E119" s="1269" t="s">
        <v>1306</v>
      </c>
      <c r="F119" s="1633"/>
      <c r="G119" s="1634"/>
      <c r="H119" s="1624"/>
      <c r="I119" s="1269"/>
      <c r="J119" s="1269"/>
      <c r="K119" s="1269"/>
      <c r="L119" s="1269"/>
      <c r="M119" s="1624"/>
      <c r="N119" s="1269"/>
      <c r="O119" s="1269"/>
      <c r="P119" s="1269"/>
      <c r="Q119" s="1269"/>
      <c r="R119" s="1269"/>
      <c r="S119" s="1269"/>
      <c r="T119" s="1269"/>
      <c r="U119" s="1269"/>
    </row>
    <row r="120" spans="2:21">
      <c r="B120" s="2094"/>
      <c r="C120" s="2095"/>
      <c r="D120" s="1643" t="s">
        <v>1305</v>
      </c>
      <c r="E120" s="1627"/>
      <c r="F120" s="1633" t="s">
        <v>10</v>
      </c>
      <c r="G120" s="1634"/>
      <c r="H120" s="1624">
        <f t="shared" si="44"/>
        <v>0</v>
      </c>
      <c r="I120" s="1624">
        <f>SUM(I110:I118)</f>
        <v>0</v>
      </c>
      <c r="J120" s="1624">
        <f t="shared" ref="J120:L120" si="45">SUM(J110:J118)</f>
        <v>0</v>
      </c>
      <c r="K120" s="1624">
        <f t="shared" si="45"/>
        <v>0</v>
      </c>
      <c r="L120" s="1624">
        <f t="shared" si="45"/>
        <v>0</v>
      </c>
      <c r="M120" s="1624">
        <f t="shared" si="43"/>
        <v>0</v>
      </c>
      <c r="N120" s="1624">
        <f>SUM(N110:N118)</f>
        <v>0</v>
      </c>
      <c r="O120" s="1624">
        <f t="shared" ref="O120:U120" si="46">SUM(O110:O118)</f>
        <v>0</v>
      </c>
      <c r="P120" s="1624">
        <f t="shared" si="46"/>
        <v>0</v>
      </c>
      <c r="Q120" s="1624">
        <f t="shared" si="46"/>
        <v>0</v>
      </c>
      <c r="R120" s="1624">
        <f t="shared" si="46"/>
        <v>0</v>
      </c>
      <c r="S120" s="1624">
        <f t="shared" si="46"/>
        <v>0</v>
      </c>
      <c r="T120" s="1624">
        <f t="shared" si="46"/>
        <v>0</v>
      </c>
      <c r="U120" s="1624">
        <f t="shared" si="46"/>
        <v>0</v>
      </c>
    </row>
  </sheetData>
  <dataValidations count="1">
    <dataValidation type="decimal" errorStyle="information" operator="lessThanOrEqual" allowBlank="1" showInputMessage="1" showErrorMessage="1" error="Only negative numbers to be entered in this cell" prompt="Enter as negative number." sqref="N113:U113 N111:U111 I115:L116 I113:L113 I111:L111 I108:L108 U117 N115:U116 U108 U89 N85:U85 N83:U83 I87:L88 I85:L85 I83:L83 I80:L80 N87:U88 U80 U61 N57:U57 N55:U55 I59:L60 I57:L57 I55:L55 I52:L52 N59:U60 U52 I24:L24 U31:U33 I27:L27 I31:L32 I29:L29 N27:U27 U24 N31:T32 N29:U29 U38 N45:U46 I38:L38 I41:L41 I43:L43 I45:L46 N41:U41 N43:U43 U47 U66 N73:U74 I66:L66 I69:L69 I71:L71 I73:L74 N69:U69 N71:U71 U75 U94 N101:U102 I94:L94 I97:L97 I99:L99 I101:L102 N97:U97 N99:U99 U103">
      <formula1>0</formula1>
    </dataValidation>
  </dataValidations>
  <pageMargins left="0.25" right="0.25" top="0.75" bottom="0.75" header="0.3" footer="0.3"/>
  <pageSetup paperSize="8" scale="52" orientation="portrait" r:id="rId1"/>
</worksheet>
</file>

<file path=xl/worksheets/sheet25.xml><?xml version="1.0" encoding="utf-8"?>
<worksheet xmlns="http://schemas.openxmlformats.org/spreadsheetml/2006/main" xmlns:r="http://schemas.openxmlformats.org/officeDocument/2006/relationships">
  <sheetPr codeName="Sheet24">
    <tabColor theme="7" tint="0.59999389629810485"/>
    <pageSetUpPr fitToPage="1"/>
  </sheetPr>
  <dimension ref="A1:AC201"/>
  <sheetViews>
    <sheetView workbookViewId="0">
      <selection activeCell="D14" sqref="D14"/>
    </sheetView>
  </sheetViews>
  <sheetFormatPr defaultColWidth="8" defaultRowHeight="12.75"/>
  <cols>
    <col min="1" max="1" width="5.125" style="88" customWidth="1"/>
    <col min="2" max="2" width="29.125" style="88" customWidth="1"/>
    <col min="3" max="3" width="34.5" style="88" bestFit="1" customWidth="1"/>
    <col min="4" max="4" width="41.375" style="88" bestFit="1" customWidth="1"/>
    <col min="5" max="5" width="38.875" style="88" bestFit="1" customWidth="1"/>
    <col min="6" max="6" width="6" style="88" bestFit="1" customWidth="1"/>
    <col min="7" max="11" width="14.875" style="88" customWidth="1"/>
    <col min="12" max="15" width="14.875" customWidth="1"/>
    <col min="16" max="16" width="14.75" customWidth="1"/>
    <col min="17" max="32" width="12.625" customWidth="1"/>
    <col min="270" max="270" width="8.625" customWidth="1"/>
    <col min="271" max="271" width="60" customWidth="1"/>
    <col min="272" max="272" width="12.25" customWidth="1"/>
    <col min="273" max="288" width="12.625" customWidth="1"/>
    <col min="526" max="526" width="8.625" customWidth="1"/>
    <col min="527" max="527" width="60" customWidth="1"/>
    <col min="528" max="528" width="12.25" customWidth="1"/>
    <col min="529" max="544" width="12.625" customWidth="1"/>
    <col min="782" max="782" width="8.625" customWidth="1"/>
    <col min="783" max="783" width="60" customWidth="1"/>
    <col min="784" max="784" width="12.25" customWidth="1"/>
    <col min="785" max="800" width="12.625" customWidth="1"/>
    <col min="1038" max="1038" width="8.625" customWidth="1"/>
    <col min="1039" max="1039" width="60" customWidth="1"/>
    <col min="1040" max="1040" width="12.25" customWidth="1"/>
    <col min="1041" max="1056" width="12.625" customWidth="1"/>
    <col min="1294" max="1294" width="8.625" customWidth="1"/>
    <col min="1295" max="1295" width="60" customWidth="1"/>
    <col min="1296" max="1296" width="12.25" customWidth="1"/>
    <col min="1297" max="1312" width="12.625" customWidth="1"/>
    <col min="1550" max="1550" width="8.625" customWidth="1"/>
    <col min="1551" max="1551" width="60" customWidth="1"/>
    <col min="1552" max="1552" width="12.25" customWidth="1"/>
    <col min="1553" max="1568" width="12.625" customWidth="1"/>
    <col min="1806" max="1806" width="8.625" customWidth="1"/>
    <col min="1807" max="1807" width="60" customWidth="1"/>
    <col min="1808" max="1808" width="12.25" customWidth="1"/>
    <col min="1809" max="1824" width="12.625" customWidth="1"/>
    <col min="2062" max="2062" width="8.625" customWidth="1"/>
    <col min="2063" max="2063" width="60" customWidth="1"/>
    <col min="2064" max="2064" width="12.25" customWidth="1"/>
    <col min="2065" max="2080" width="12.625" customWidth="1"/>
    <col min="2318" max="2318" width="8.625" customWidth="1"/>
    <col min="2319" max="2319" width="60" customWidth="1"/>
    <col min="2320" max="2320" width="12.25" customWidth="1"/>
    <col min="2321" max="2336" width="12.625" customWidth="1"/>
    <col min="2574" max="2574" width="8.625" customWidth="1"/>
    <col min="2575" max="2575" width="60" customWidth="1"/>
    <col min="2576" max="2576" width="12.25" customWidth="1"/>
    <col min="2577" max="2592" width="12.625" customWidth="1"/>
    <col min="2830" max="2830" width="8.625" customWidth="1"/>
    <col min="2831" max="2831" width="60" customWidth="1"/>
    <col min="2832" max="2832" width="12.25" customWidth="1"/>
    <col min="2833" max="2848" width="12.625" customWidth="1"/>
    <col min="3086" max="3086" width="8.625" customWidth="1"/>
    <col min="3087" max="3087" width="60" customWidth="1"/>
    <col min="3088" max="3088" width="12.25" customWidth="1"/>
    <col min="3089" max="3104" width="12.625" customWidth="1"/>
    <col min="3342" max="3342" width="8.625" customWidth="1"/>
    <col min="3343" max="3343" width="60" customWidth="1"/>
    <col min="3344" max="3344" width="12.25" customWidth="1"/>
    <col min="3345" max="3360" width="12.625" customWidth="1"/>
    <col min="3598" max="3598" width="8.625" customWidth="1"/>
    <col min="3599" max="3599" width="60" customWidth="1"/>
    <col min="3600" max="3600" width="12.25" customWidth="1"/>
    <col min="3601" max="3616" width="12.625" customWidth="1"/>
    <col min="3854" max="3854" width="8.625" customWidth="1"/>
    <col min="3855" max="3855" width="60" customWidth="1"/>
    <col min="3856" max="3856" width="12.25" customWidth="1"/>
    <col min="3857" max="3872" width="12.625" customWidth="1"/>
    <col min="4110" max="4110" width="8.625" customWidth="1"/>
    <col min="4111" max="4111" width="60" customWidth="1"/>
    <col min="4112" max="4112" width="12.25" customWidth="1"/>
    <col min="4113" max="4128" width="12.625" customWidth="1"/>
    <col min="4366" max="4366" width="8.625" customWidth="1"/>
    <col min="4367" max="4367" width="60" customWidth="1"/>
    <col min="4368" max="4368" width="12.25" customWidth="1"/>
    <col min="4369" max="4384" width="12.625" customWidth="1"/>
    <col min="4622" max="4622" width="8.625" customWidth="1"/>
    <col min="4623" max="4623" width="60" customWidth="1"/>
    <col min="4624" max="4624" width="12.25" customWidth="1"/>
    <col min="4625" max="4640" width="12.625" customWidth="1"/>
    <col min="4878" max="4878" width="8.625" customWidth="1"/>
    <col min="4879" max="4879" width="60" customWidth="1"/>
    <col min="4880" max="4880" width="12.25" customWidth="1"/>
    <col min="4881" max="4896" width="12.625" customWidth="1"/>
    <col min="5134" max="5134" width="8.625" customWidth="1"/>
    <col min="5135" max="5135" width="60" customWidth="1"/>
    <col min="5136" max="5136" width="12.25" customWidth="1"/>
    <col min="5137" max="5152" width="12.625" customWidth="1"/>
    <col min="5390" max="5390" width="8.625" customWidth="1"/>
    <col min="5391" max="5391" width="60" customWidth="1"/>
    <col min="5392" max="5392" width="12.25" customWidth="1"/>
    <col min="5393" max="5408" width="12.625" customWidth="1"/>
    <col min="5646" max="5646" width="8.625" customWidth="1"/>
    <col min="5647" max="5647" width="60" customWidth="1"/>
    <col min="5648" max="5648" width="12.25" customWidth="1"/>
    <col min="5649" max="5664" width="12.625" customWidth="1"/>
    <col min="5902" max="5902" width="8.625" customWidth="1"/>
    <col min="5903" max="5903" width="60" customWidth="1"/>
    <col min="5904" max="5904" width="12.25" customWidth="1"/>
    <col min="5905" max="5920" width="12.625" customWidth="1"/>
    <col min="6158" max="6158" width="8.625" customWidth="1"/>
    <col min="6159" max="6159" width="60" customWidth="1"/>
    <col min="6160" max="6160" width="12.25" customWidth="1"/>
    <col min="6161" max="6176" width="12.625" customWidth="1"/>
    <col min="6414" max="6414" width="8.625" customWidth="1"/>
    <col min="6415" max="6415" width="60" customWidth="1"/>
    <col min="6416" max="6416" width="12.25" customWidth="1"/>
    <col min="6417" max="6432" width="12.625" customWidth="1"/>
    <col min="6670" max="6670" width="8.625" customWidth="1"/>
    <col min="6671" max="6671" width="60" customWidth="1"/>
    <col min="6672" max="6672" width="12.25" customWidth="1"/>
    <col min="6673" max="6688" width="12.625" customWidth="1"/>
    <col min="6926" max="6926" width="8.625" customWidth="1"/>
    <col min="6927" max="6927" width="60" customWidth="1"/>
    <col min="6928" max="6928" width="12.25" customWidth="1"/>
    <col min="6929" max="6944" width="12.625" customWidth="1"/>
    <col min="7182" max="7182" width="8.625" customWidth="1"/>
    <col min="7183" max="7183" width="60" customWidth="1"/>
    <col min="7184" max="7184" width="12.25" customWidth="1"/>
    <col min="7185" max="7200" width="12.625" customWidth="1"/>
    <col min="7438" max="7438" width="8.625" customWidth="1"/>
    <col min="7439" max="7439" width="60" customWidth="1"/>
    <col min="7440" max="7440" width="12.25" customWidth="1"/>
    <col min="7441" max="7456" width="12.625" customWidth="1"/>
    <col min="7694" max="7694" width="8.625" customWidth="1"/>
    <col min="7695" max="7695" width="60" customWidth="1"/>
    <col min="7696" max="7696" width="12.25" customWidth="1"/>
    <col min="7697" max="7712" width="12.625" customWidth="1"/>
    <col min="7950" max="7950" width="8.625" customWidth="1"/>
    <col min="7951" max="7951" width="60" customWidth="1"/>
    <col min="7952" max="7952" width="12.25" customWidth="1"/>
    <col min="7953" max="7968" width="12.625" customWidth="1"/>
    <col min="8206" max="8206" width="8.625" customWidth="1"/>
    <col min="8207" max="8207" width="60" customWidth="1"/>
    <col min="8208" max="8208" width="12.25" customWidth="1"/>
    <col min="8209" max="8224" width="12.625" customWidth="1"/>
    <col min="8462" max="8462" width="8.625" customWidth="1"/>
    <col min="8463" max="8463" width="60" customWidth="1"/>
    <col min="8464" max="8464" width="12.25" customWidth="1"/>
    <col min="8465" max="8480" width="12.625" customWidth="1"/>
    <col min="8718" max="8718" width="8.625" customWidth="1"/>
    <col min="8719" max="8719" width="60" customWidth="1"/>
    <col min="8720" max="8720" width="12.25" customWidth="1"/>
    <col min="8721" max="8736" width="12.625" customWidth="1"/>
    <col min="8974" max="8974" width="8.625" customWidth="1"/>
    <col min="8975" max="8975" width="60" customWidth="1"/>
    <col min="8976" max="8976" width="12.25" customWidth="1"/>
    <col min="8977" max="8992" width="12.625" customWidth="1"/>
    <col min="9230" max="9230" width="8.625" customWidth="1"/>
    <col min="9231" max="9231" width="60" customWidth="1"/>
    <col min="9232" max="9232" width="12.25" customWidth="1"/>
    <col min="9233" max="9248" width="12.625" customWidth="1"/>
    <col min="9486" max="9486" width="8.625" customWidth="1"/>
    <col min="9487" max="9487" width="60" customWidth="1"/>
    <col min="9488" max="9488" width="12.25" customWidth="1"/>
    <col min="9489" max="9504" width="12.625" customWidth="1"/>
    <col min="9742" max="9742" width="8.625" customWidth="1"/>
    <col min="9743" max="9743" width="60" customWidth="1"/>
    <col min="9744" max="9744" width="12.25" customWidth="1"/>
    <col min="9745" max="9760" width="12.625" customWidth="1"/>
    <col min="9998" max="9998" width="8.625" customWidth="1"/>
    <col min="9999" max="9999" width="60" customWidth="1"/>
    <col min="10000" max="10000" width="12.25" customWidth="1"/>
    <col min="10001" max="10016" width="12.625" customWidth="1"/>
    <col min="10254" max="10254" width="8.625" customWidth="1"/>
    <col min="10255" max="10255" width="60" customWidth="1"/>
    <col min="10256" max="10256" width="12.25" customWidth="1"/>
    <col min="10257" max="10272" width="12.625" customWidth="1"/>
    <col min="10510" max="10510" width="8.625" customWidth="1"/>
    <col min="10511" max="10511" width="60" customWidth="1"/>
    <col min="10512" max="10512" width="12.25" customWidth="1"/>
    <col min="10513" max="10528" width="12.625" customWidth="1"/>
    <col min="10766" max="10766" width="8.625" customWidth="1"/>
    <col min="10767" max="10767" width="60" customWidth="1"/>
    <col min="10768" max="10768" width="12.25" customWidth="1"/>
    <col min="10769" max="10784" width="12.625" customWidth="1"/>
    <col min="11022" max="11022" width="8.625" customWidth="1"/>
    <col min="11023" max="11023" width="60" customWidth="1"/>
    <col min="11024" max="11024" width="12.25" customWidth="1"/>
    <col min="11025" max="11040" width="12.625" customWidth="1"/>
    <col min="11278" max="11278" width="8.625" customWidth="1"/>
    <col min="11279" max="11279" width="60" customWidth="1"/>
    <col min="11280" max="11280" width="12.25" customWidth="1"/>
    <col min="11281" max="11296" width="12.625" customWidth="1"/>
    <col min="11534" max="11534" width="8.625" customWidth="1"/>
    <col min="11535" max="11535" width="60" customWidth="1"/>
    <col min="11536" max="11536" width="12.25" customWidth="1"/>
    <col min="11537" max="11552" width="12.625" customWidth="1"/>
    <col min="11790" max="11790" width="8.625" customWidth="1"/>
    <col min="11791" max="11791" width="60" customWidth="1"/>
    <col min="11792" max="11792" width="12.25" customWidth="1"/>
    <col min="11793" max="11808" width="12.625" customWidth="1"/>
    <col min="12046" max="12046" width="8.625" customWidth="1"/>
    <col min="12047" max="12047" width="60" customWidth="1"/>
    <col min="12048" max="12048" width="12.25" customWidth="1"/>
    <col min="12049" max="12064" width="12.625" customWidth="1"/>
    <col min="12302" max="12302" width="8.625" customWidth="1"/>
    <col min="12303" max="12303" width="60" customWidth="1"/>
    <col min="12304" max="12304" width="12.25" customWidth="1"/>
    <col min="12305" max="12320" width="12.625" customWidth="1"/>
    <col min="12558" max="12558" width="8.625" customWidth="1"/>
    <col min="12559" max="12559" width="60" customWidth="1"/>
    <col min="12560" max="12560" width="12.25" customWidth="1"/>
    <col min="12561" max="12576" width="12.625" customWidth="1"/>
    <col min="12814" max="12814" width="8.625" customWidth="1"/>
    <col min="12815" max="12815" width="60" customWidth="1"/>
    <col min="12816" max="12816" width="12.25" customWidth="1"/>
    <col min="12817" max="12832" width="12.625" customWidth="1"/>
    <col min="13070" max="13070" width="8.625" customWidth="1"/>
    <col min="13071" max="13071" width="60" customWidth="1"/>
    <col min="13072" max="13072" width="12.25" customWidth="1"/>
    <col min="13073" max="13088" width="12.625" customWidth="1"/>
    <col min="13326" max="13326" width="8.625" customWidth="1"/>
    <col min="13327" max="13327" width="60" customWidth="1"/>
    <col min="13328" max="13328" width="12.25" customWidth="1"/>
    <col min="13329" max="13344" width="12.625" customWidth="1"/>
    <col min="13582" max="13582" width="8.625" customWidth="1"/>
    <col min="13583" max="13583" width="60" customWidth="1"/>
    <col min="13584" max="13584" width="12.25" customWidth="1"/>
    <col min="13585" max="13600" width="12.625" customWidth="1"/>
    <col min="13838" max="13838" width="8.625" customWidth="1"/>
    <col min="13839" max="13839" width="60" customWidth="1"/>
    <col min="13840" max="13840" width="12.25" customWidth="1"/>
    <col min="13841" max="13856" width="12.625" customWidth="1"/>
    <col min="14094" max="14094" width="8.625" customWidth="1"/>
    <col min="14095" max="14095" width="60" customWidth="1"/>
    <col min="14096" max="14096" width="12.25" customWidth="1"/>
    <col min="14097" max="14112" width="12.625" customWidth="1"/>
    <col min="14350" max="14350" width="8.625" customWidth="1"/>
    <col min="14351" max="14351" width="60" customWidth="1"/>
    <col min="14352" max="14352" width="12.25" customWidth="1"/>
    <col min="14353" max="14368" width="12.625" customWidth="1"/>
    <col min="14606" max="14606" width="8.625" customWidth="1"/>
    <col min="14607" max="14607" width="60" customWidth="1"/>
    <col min="14608" max="14608" width="12.25" customWidth="1"/>
    <col min="14609" max="14624" width="12.625" customWidth="1"/>
    <col min="14862" max="14862" width="8.625" customWidth="1"/>
    <col min="14863" max="14863" width="60" customWidth="1"/>
    <col min="14864" max="14864" width="12.25" customWidth="1"/>
    <col min="14865" max="14880" width="12.625" customWidth="1"/>
    <col min="15118" max="15118" width="8.625" customWidth="1"/>
    <col min="15119" max="15119" width="60" customWidth="1"/>
    <col min="15120" max="15120" width="12.25" customWidth="1"/>
    <col min="15121" max="15136" width="12.625" customWidth="1"/>
    <col min="15374" max="15374" width="8.625" customWidth="1"/>
    <col min="15375" max="15375" width="60" customWidth="1"/>
    <col min="15376" max="15376" width="12.25" customWidth="1"/>
    <col min="15377" max="15392" width="12.625" customWidth="1"/>
    <col min="15630" max="15630" width="8.625" customWidth="1"/>
    <col min="15631" max="15631" width="60" customWidth="1"/>
    <col min="15632" max="15632" width="12.25" customWidth="1"/>
    <col min="15633" max="15648" width="12.625" customWidth="1"/>
    <col min="15886" max="15886" width="8.625" customWidth="1"/>
    <col min="15887" max="15887" width="60" customWidth="1"/>
    <col min="15888" max="15888" width="12.25" customWidth="1"/>
    <col min="15889" max="15904" width="12.625" customWidth="1"/>
  </cols>
  <sheetData>
    <row r="1" spans="1:29" s="1812" customFormat="1" ht="26.25">
      <c r="A1" s="1809" t="str">
        <f ca="1">VLOOKUP(LEFT(RIGHT(CELL("filename",A1),LEN(CELL("filename",A1))-FIND("]",CELL("filename",A1))),1)*1,Index!$B$8:$C$90,2,FALSE)</f>
        <v>Opex</v>
      </c>
      <c r="B1" s="1935"/>
      <c r="C1" s="1809"/>
      <c r="D1" s="1811"/>
      <c r="E1" s="1936"/>
      <c r="F1" s="1936"/>
      <c r="G1" s="1936"/>
      <c r="H1" s="1936"/>
      <c r="I1" s="1936"/>
      <c r="J1" s="1936"/>
      <c r="K1" s="1811"/>
      <c r="L1" s="1811"/>
      <c r="M1" s="1811"/>
      <c r="N1" s="1811"/>
      <c r="O1" s="1811"/>
      <c r="P1" s="1811"/>
      <c r="Q1" s="1937"/>
      <c r="R1" s="1937"/>
      <c r="S1" s="1937"/>
      <c r="T1" s="1937"/>
      <c r="U1" s="1937"/>
      <c r="V1" s="1937"/>
      <c r="W1" s="1937"/>
      <c r="X1" s="1937"/>
      <c r="Y1" s="1937"/>
      <c r="Z1" s="1937"/>
      <c r="AA1" s="1937"/>
      <c r="AB1" s="1937"/>
      <c r="AC1" s="1937"/>
    </row>
    <row r="2" spans="1:29" s="1812" customFormat="1" ht="26.25">
      <c r="A2" s="1809" t="str">
        <f>'Universal data'!C8</f>
        <v>National Grid Gas Transmission</v>
      </c>
      <c r="B2" s="1938"/>
      <c r="C2" s="1811"/>
      <c r="D2" s="1811"/>
      <c r="E2" s="1939"/>
      <c r="F2" s="1939"/>
      <c r="G2" s="1939"/>
      <c r="H2" s="1939"/>
      <c r="I2" s="1939"/>
      <c r="J2" s="1939"/>
      <c r="K2" s="1811"/>
      <c r="L2" s="1811"/>
      <c r="M2" s="1811"/>
      <c r="N2" s="1811"/>
      <c r="O2" s="1811"/>
      <c r="P2" s="1811"/>
      <c r="Q2" s="1937"/>
      <c r="R2" s="1937"/>
      <c r="S2" s="1937"/>
      <c r="T2" s="1937"/>
      <c r="U2" s="1937"/>
      <c r="V2" s="1937"/>
      <c r="W2" s="1937"/>
      <c r="X2" s="1937"/>
      <c r="Y2" s="1937"/>
      <c r="Z2" s="1937"/>
      <c r="AA2" s="1937"/>
      <c r="AB2" s="1937"/>
      <c r="AC2" s="1937"/>
    </row>
    <row r="3" spans="1:29" s="1819" customFormat="1" ht="21" thickBot="1">
      <c r="A3" s="1814" t="str">
        <f>'Universal data'!C21</f>
        <v>2012/13</v>
      </c>
      <c r="B3" s="1940"/>
      <c r="C3" s="1816"/>
      <c r="D3" s="1816"/>
      <c r="E3" s="1817"/>
      <c r="F3" s="1817"/>
      <c r="G3" s="1817"/>
      <c r="H3" s="1817"/>
      <c r="I3" s="1817"/>
      <c r="J3" s="1817"/>
      <c r="K3" s="1816"/>
      <c r="L3" s="1816"/>
      <c r="M3" s="1816"/>
      <c r="N3" s="1816"/>
      <c r="O3" s="1816"/>
      <c r="P3" s="1816"/>
      <c r="Q3" s="1941"/>
      <c r="R3" s="1941"/>
      <c r="S3" s="1941"/>
      <c r="T3" s="1941"/>
      <c r="U3" s="1941"/>
      <c r="V3" s="1941"/>
      <c r="W3" s="1941"/>
      <c r="X3" s="1941"/>
      <c r="Y3" s="1941"/>
      <c r="Z3" s="1941"/>
      <c r="AA3" s="1941"/>
      <c r="AB3" s="1941"/>
      <c r="AC3" s="1941"/>
    </row>
    <row r="4" spans="1:29" s="1812" customFormat="1">
      <c r="A4" s="1835"/>
      <c r="B4" s="1942"/>
      <c r="C4" s="1942"/>
      <c r="D4" s="1942"/>
      <c r="E4" s="1942"/>
      <c r="F4" s="1942"/>
      <c r="G4" s="1942"/>
      <c r="H4" s="1942"/>
      <c r="I4" s="1942"/>
      <c r="J4" s="1942"/>
      <c r="K4" s="1942"/>
      <c r="Q4" s="1942"/>
      <c r="R4" s="1942"/>
      <c r="S4" s="1942"/>
      <c r="T4" s="1942"/>
      <c r="U4" s="1942"/>
      <c r="V4" s="1942"/>
      <c r="W4" s="1942"/>
      <c r="X4" s="1942"/>
      <c r="Y4" s="1942"/>
      <c r="Z4" s="1942"/>
      <c r="AA4" s="1942"/>
      <c r="AB4" s="1942"/>
      <c r="AC4" s="1942"/>
    </row>
    <row r="5" spans="1:29" s="1819" customFormat="1" ht="20.25">
      <c r="A5" s="1885" t="str">
        <f ca="1">VLOOKUP(RIGHT(CELL("filename",A1),LEN(CELL("filename",A1))-FIND("]",CELL("filename",A1))),Index!$D$8:$E$102,2,FALSE)</f>
        <v>3.6 Business support - supplementary detail</v>
      </c>
      <c r="B5" s="1885"/>
      <c r="C5" s="1885"/>
      <c r="D5" s="1941"/>
      <c r="E5" s="1941"/>
      <c r="F5" s="1941"/>
      <c r="G5" s="1941"/>
      <c r="H5" s="1941"/>
      <c r="I5" s="1941"/>
      <c r="J5" s="1941"/>
      <c r="K5" s="1941"/>
      <c r="P5" s="1941"/>
      <c r="Q5" s="1941"/>
      <c r="R5" s="1941"/>
      <c r="S5" s="1941"/>
      <c r="T5" s="1941"/>
      <c r="U5" s="1941"/>
      <c r="V5" s="1941"/>
      <c r="W5" s="1941"/>
      <c r="X5" s="1941"/>
      <c r="Y5" s="1941"/>
      <c r="Z5" s="1941"/>
      <c r="AA5" s="1941"/>
      <c r="AB5" s="1941"/>
      <c r="AC5" s="1941"/>
    </row>
    <row r="6" spans="1:29" ht="19.5">
      <c r="A6" s="117"/>
      <c r="B6" s="117"/>
      <c r="C6" s="117"/>
      <c r="D6" s="425"/>
      <c r="E6" s="425"/>
      <c r="F6" s="425"/>
      <c r="G6" s="425"/>
      <c r="H6" s="425"/>
      <c r="I6" s="425"/>
      <c r="J6" s="425"/>
      <c r="K6" s="425"/>
      <c r="P6" s="425"/>
      <c r="Q6" s="425"/>
      <c r="R6" s="425"/>
      <c r="S6" s="425"/>
      <c r="T6" s="425"/>
      <c r="U6" s="425"/>
      <c r="V6" s="425"/>
      <c r="W6" s="425"/>
      <c r="X6" s="425"/>
      <c r="Y6" s="425"/>
      <c r="Z6" s="425"/>
      <c r="AA6" s="425"/>
      <c r="AB6" s="425"/>
      <c r="AC6" s="425"/>
    </row>
    <row r="7" spans="1:29" ht="19.5">
      <c r="A7" s="2145" t="s">
        <v>1299</v>
      </c>
      <c r="B7" s="117"/>
      <c r="C7" s="132"/>
      <c r="D7" s="425"/>
      <c r="E7" s="425"/>
      <c r="F7" s="425"/>
      <c r="G7" s="425"/>
      <c r="H7" s="425"/>
      <c r="I7" s="425"/>
      <c r="J7" s="425"/>
      <c r="K7" s="425"/>
      <c r="L7" s="425"/>
      <c r="M7" s="425"/>
      <c r="N7" s="425"/>
      <c r="O7" s="425"/>
      <c r="P7" s="425"/>
    </row>
    <row r="8" spans="1:29" ht="18">
      <c r="A8" s="2146"/>
      <c r="G8" s="1616"/>
      <c r="H8" s="1617" t="str">
        <f>'3.4_Business_Support_Group'!H7</f>
        <v>Transmission**</v>
      </c>
      <c r="I8" s="1618"/>
      <c r="J8" s="1617"/>
      <c r="K8" s="1618"/>
      <c r="L8" s="1635" t="str">
        <f>'3.4_Business_Support_Group'!L7</f>
        <v>Distribution**</v>
      </c>
      <c r="M8" s="1635"/>
      <c r="N8" s="1619" t="s">
        <v>1343</v>
      </c>
      <c r="O8" s="1619"/>
      <c r="P8" s="425"/>
    </row>
    <row r="9" spans="1:29" ht="25.5">
      <c r="A9" s="2147"/>
      <c r="B9" s="1647" t="s">
        <v>583</v>
      </c>
      <c r="C9" s="1647" t="s">
        <v>584</v>
      </c>
      <c r="D9" s="1647" t="s">
        <v>585</v>
      </c>
      <c r="E9" s="1647" t="s">
        <v>586</v>
      </c>
      <c r="F9" s="1648" t="s">
        <v>167</v>
      </c>
      <c r="G9" s="1649" t="str">
        <f>'3.4_Business_Support_Group'!G8</f>
        <v>Group Total*</v>
      </c>
      <c r="H9" s="1641" t="s">
        <v>96</v>
      </c>
      <c r="I9" s="1641" t="s">
        <v>95</v>
      </c>
      <c r="J9" s="1641" t="s">
        <v>688</v>
      </c>
      <c r="K9" s="1641" t="s">
        <v>689</v>
      </c>
      <c r="L9" s="1641" t="s">
        <v>657</v>
      </c>
      <c r="M9" s="1641" t="s">
        <v>1342</v>
      </c>
      <c r="N9" s="1641" t="str">
        <f>'3.4_Business_Support_Group'!N8</f>
        <v>Other Group**</v>
      </c>
      <c r="O9" s="1641" t="s">
        <v>667</v>
      </c>
      <c r="P9" s="425"/>
    </row>
    <row r="10" spans="1:29" ht="18">
      <c r="A10" s="2147"/>
      <c r="B10" s="1621" t="s">
        <v>662</v>
      </c>
      <c r="C10" s="1650" t="s">
        <v>1420</v>
      </c>
      <c r="D10" s="1651"/>
      <c r="E10" s="1652"/>
      <c r="F10" s="1653" t="s">
        <v>10</v>
      </c>
      <c r="G10" s="1624">
        <f>SUM(H10:O10)</f>
        <v>0</v>
      </c>
      <c r="H10" s="1654"/>
      <c r="I10" s="1654"/>
      <c r="J10" s="1654"/>
      <c r="K10" s="1654"/>
      <c r="L10" s="1654"/>
      <c r="M10" s="1654"/>
      <c r="N10" s="1654"/>
      <c r="O10" s="1654"/>
      <c r="P10" s="425"/>
    </row>
    <row r="11" spans="1:29" ht="18">
      <c r="A11" s="2147"/>
      <c r="B11" s="2096"/>
      <c r="C11" s="1650" t="s">
        <v>1419</v>
      </c>
      <c r="D11" s="1651"/>
      <c r="E11" s="1655"/>
      <c r="F11" s="1653" t="s">
        <v>10</v>
      </c>
      <c r="G11" s="1624">
        <f t="shared" ref="G11:G21" si="0">SUM(H11:O11)</f>
        <v>0</v>
      </c>
      <c r="H11" s="1654"/>
      <c r="I11" s="1654"/>
      <c r="J11" s="1654"/>
      <c r="K11" s="1654"/>
      <c r="L11" s="1654"/>
      <c r="M11" s="1654"/>
      <c r="N11" s="1654"/>
      <c r="O11" s="1654"/>
      <c r="P11" s="425"/>
    </row>
    <row r="12" spans="1:29" ht="18">
      <c r="A12" s="2147"/>
      <c r="B12" s="2096"/>
      <c r="C12" s="1650" t="s">
        <v>1418</v>
      </c>
      <c r="D12" s="1651"/>
      <c r="E12" s="1655"/>
      <c r="F12" s="1653" t="s">
        <v>10</v>
      </c>
      <c r="G12" s="1624">
        <f t="shared" si="0"/>
        <v>0</v>
      </c>
      <c r="H12" s="1654"/>
      <c r="I12" s="1654"/>
      <c r="J12" s="1654"/>
      <c r="K12" s="1654"/>
      <c r="L12" s="1654"/>
      <c r="M12" s="1654"/>
      <c r="N12" s="1654"/>
      <c r="O12" s="1654"/>
      <c r="P12" s="425"/>
    </row>
    <row r="13" spans="1:29" ht="18">
      <c r="A13" s="2147"/>
      <c r="B13" s="2096"/>
      <c r="C13" s="1650" t="s">
        <v>1417</v>
      </c>
      <c r="D13" s="1651"/>
      <c r="E13" s="1655"/>
      <c r="F13" s="1653" t="s">
        <v>10</v>
      </c>
      <c r="G13" s="1624">
        <f t="shared" si="0"/>
        <v>0</v>
      </c>
      <c r="H13" s="1654"/>
      <c r="I13" s="1654"/>
      <c r="J13" s="1654"/>
      <c r="K13" s="1654"/>
      <c r="L13" s="1654"/>
      <c r="M13" s="1654"/>
      <c r="N13" s="1654"/>
      <c r="O13" s="1654"/>
      <c r="P13" s="425"/>
    </row>
    <row r="14" spans="1:29" ht="18">
      <c r="A14" s="2147"/>
      <c r="B14" s="2096"/>
      <c r="C14" s="1650" t="s">
        <v>663</v>
      </c>
      <c r="D14" s="1651"/>
      <c r="E14" s="1655"/>
      <c r="F14" s="1653" t="s">
        <v>10</v>
      </c>
      <c r="G14" s="1624">
        <f t="shared" si="0"/>
        <v>0</v>
      </c>
      <c r="H14" s="1654"/>
      <c r="I14" s="1654"/>
      <c r="J14" s="1654"/>
      <c r="K14" s="1654"/>
      <c r="L14" s="1654"/>
      <c r="M14" s="1654"/>
      <c r="N14" s="1654"/>
      <c r="O14" s="1654"/>
      <c r="P14" s="425"/>
    </row>
    <row r="15" spans="1:29" ht="18">
      <c r="A15" s="2147"/>
      <c r="B15" s="2096"/>
      <c r="C15" s="1650" t="s">
        <v>664</v>
      </c>
      <c r="D15" s="1651"/>
      <c r="E15" s="1655"/>
      <c r="F15" s="1653" t="s">
        <v>10</v>
      </c>
      <c r="G15" s="1624">
        <f t="shared" si="0"/>
        <v>0</v>
      </c>
      <c r="H15" s="1654"/>
      <c r="I15" s="1654"/>
      <c r="J15" s="1654"/>
      <c r="K15" s="1654"/>
      <c r="L15" s="1654"/>
      <c r="M15" s="1654"/>
      <c r="N15" s="1654"/>
      <c r="O15" s="1654"/>
      <c r="P15" s="425"/>
    </row>
    <row r="16" spans="1:29" ht="18">
      <c r="A16" s="2147"/>
      <c r="B16" s="2096"/>
      <c r="C16" s="1650" t="s">
        <v>1416</v>
      </c>
      <c r="D16" s="1656"/>
      <c r="E16" s="1656"/>
      <c r="F16" s="1653" t="s">
        <v>10</v>
      </c>
      <c r="G16" s="1624">
        <f t="shared" si="0"/>
        <v>0</v>
      </c>
      <c r="H16" s="1654"/>
      <c r="I16" s="1654"/>
      <c r="J16" s="1654"/>
      <c r="K16" s="1654"/>
      <c r="L16" s="1654"/>
      <c r="M16" s="1654"/>
      <c r="N16" s="1654"/>
      <c r="O16" s="1654"/>
      <c r="P16" s="425"/>
    </row>
    <row r="17" spans="1:16" ht="18">
      <c r="A17" s="2147"/>
      <c r="B17" s="2096"/>
      <c r="C17" s="1650" t="s">
        <v>1415</v>
      </c>
      <c r="D17" s="1651"/>
      <c r="E17" s="1655"/>
      <c r="F17" s="1653" t="s">
        <v>10</v>
      </c>
      <c r="G17" s="1624">
        <f t="shared" si="0"/>
        <v>0</v>
      </c>
      <c r="H17" s="1654"/>
      <c r="I17" s="1654"/>
      <c r="J17" s="1654"/>
      <c r="K17" s="1654"/>
      <c r="L17" s="1654"/>
      <c r="M17" s="1654"/>
      <c r="N17" s="1654"/>
      <c r="O17" s="1654"/>
      <c r="P17" s="425"/>
    </row>
    <row r="18" spans="1:16" ht="18">
      <c r="A18" s="2147"/>
      <c r="B18" s="2096"/>
      <c r="C18" s="2097" t="s">
        <v>1414</v>
      </c>
      <c r="D18" s="2098"/>
      <c r="E18" s="1655"/>
      <c r="F18" s="1653" t="s">
        <v>10</v>
      </c>
      <c r="G18" s="1624">
        <f t="shared" si="0"/>
        <v>0</v>
      </c>
      <c r="H18" s="1654"/>
      <c r="I18" s="1654"/>
      <c r="J18" s="1654"/>
      <c r="K18" s="1654"/>
      <c r="L18" s="1654"/>
      <c r="M18" s="1654"/>
      <c r="N18" s="1654"/>
      <c r="O18" s="1654"/>
      <c r="P18" s="425"/>
    </row>
    <row r="19" spans="1:16" ht="18">
      <c r="A19" s="2147"/>
      <c r="B19" s="2096"/>
      <c r="C19" s="2097" t="s">
        <v>2438</v>
      </c>
      <c r="D19" s="2098"/>
      <c r="E19" s="1655"/>
      <c r="F19" s="1653"/>
      <c r="G19" s="1624">
        <f t="shared" si="0"/>
        <v>0</v>
      </c>
      <c r="H19" s="1654"/>
      <c r="I19" s="1654"/>
      <c r="J19" s="1654"/>
      <c r="K19" s="1654"/>
      <c r="L19" s="1654"/>
      <c r="M19" s="1654"/>
      <c r="N19" s="1654"/>
      <c r="O19" s="1654"/>
      <c r="P19" s="425"/>
    </row>
    <row r="20" spans="1:16" ht="18">
      <c r="A20" s="2147"/>
      <c r="B20" s="2096"/>
      <c r="C20" s="1655"/>
      <c r="D20" s="1627" t="s">
        <v>1291</v>
      </c>
      <c r="E20" s="1655"/>
      <c r="F20" s="1653" t="s">
        <v>10</v>
      </c>
      <c r="G20" s="1624">
        <f t="shared" si="0"/>
        <v>0</v>
      </c>
      <c r="H20" s="1654"/>
      <c r="I20" s="1654"/>
      <c r="J20" s="1654"/>
      <c r="K20" s="1654"/>
      <c r="L20" s="1654"/>
      <c r="M20" s="1654"/>
      <c r="N20" s="1654"/>
      <c r="O20" s="1654"/>
      <c r="P20" s="425"/>
    </row>
    <row r="21" spans="1:16" ht="18">
      <c r="A21" s="2147"/>
      <c r="B21" s="1658" t="s">
        <v>1413</v>
      </c>
      <c r="C21" s="1657" t="s">
        <v>1412</v>
      </c>
      <c r="D21" s="1657"/>
      <c r="E21" s="1657"/>
      <c r="F21" s="1653" t="s">
        <v>666</v>
      </c>
      <c r="G21" s="1624">
        <f t="shared" si="0"/>
        <v>0</v>
      </c>
      <c r="H21" s="1654"/>
      <c r="I21" s="1654"/>
      <c r="J21" s="1654"/>
      <c r="K21" s="1654"/>
      <c r="L21" s="1654"/>
      <c r="M21" s="1654"/>
      <c r="N21" s="1654"/>
      <c r="O21" s="1654"/>
      <c r="P21" s="425"/>
    </row>
    <row r="22" spans="1:16" ht="18">
      <c r="A22" s="2147"/>
      <c r="B22" s="427"/>
      <c r="C22" s="427"/>
      <c r="D22" s="427"/>
      <c r="E22" s="427"/>
      <c r="F22" s="425"/>
      <c r="G22" s="425"/>
      <c r="H22" s="425"/>
      <c r="I22" s="425"/>
      <c r="J22" s="425"/>
      <c r="K22" s="425"/>
      <c r="L22" s="425"/>
      <c r="M22" s="425"/>
      <c r="N22" s="425"/>
      <c r="O22" s="425"/>
      <c r="P22" s="425"/>
    </row>
    <row r="23" spans="1:16" ht="18">
      <c r="A23" s="2147"/>
      <c r="B23" s="427"/>
      <c r="C23" s="425"/>
      <c r="D23" s="425"/>
      <c r="E23" s="425"/>
      <c r="F23" s="425"/>
      <c r="G23" s="425"/>
      <c r="H23" s="425"/>
      <c r="I23" s="425"/>
      <c r="J23" s="425"/>
      <c r="K23" s="425"/>
      <c r="L23" s="425"/>
      <c r="M23" s="425"/>
      <c r="N23" s="425"/>
      <c r="O23" s="425"/>
      <c r="P23" s="425"/>
    </row>
    <row r="24" spans="1:16" ht="18">
      <c r="A24" s="2145" t="s">
        <v>1298</v>
      </c>
      <c r="K24" s="425"/>
    </row>
    <row r="25" spans="1:16" ht="18">
      <c r="A25" s="2147"/>
      <c r="B25" s="425"/>
      <c r="C25" s="425"/>
      <c r="D25" s="425"/>
      <c r="E25" s="425"/>
      <c r="F25" s="426"/>
      <c r="G25" s="426"/>
      <c r="H25" s="426"/>
      <c r="I25" s="425"/>
      <c r="K25" s="425"/>
    </row>
    <row r="26" spans="1:16" ht="25.5">
      <c r="A26" s="2148"/>
      <c r="B26" s="1659" t="s">
        <v>583</v>
      </c>
      <c r="C26" s="1659" t="s">
        <v>584</v>
      </c>
      <c r="D26" s="1659" t="s">
        <v>585</v>
      </c>
      <c r="E26" s="1659" t="s">
        <v>586</v>
      </c>
      <c r="F26" s="1660" t="s">
        <v>167</v>
      </c>
      <c r="G26" s="1661" t="s">
        <v>7</v>
      </c>
      <c r="H26" s="1660" t="s">
        <v>1411</v>
      </c>
      <c r="I26" s="1660" t="s">
        <v>1410</v>
      </c>
      <c r="J26" s="1661" t="s">
        <v>665</v>
      </c>
    </row>
    <row r="27" spans="1:16" ht="18">
      <c r="A27" s="2146"/>
      <c r="B27" s="1662" t="s">
        <v>1409</v>
      </c>
      <c r="C27" s="1663" t="s">
        <v>1408</v>
      </c>
      <c r="D27" s="1616"/>
      <c r="E27" s="1616"/>
      <c r="F27" s="1633" t="s">
        <v>764</v>
      </c>
      <c r="G27" s="1624">
        <f t="shared" ref="G27:G29" si="1">SUM(H27:O27)</f>
        <v>0</v>
      </c>
      <c r="H27" s="1665"/>
      <c r="I27" s="1665"/>
      <c r="J27" s="1665"/>
    </row>
    <row r="28" spans="1:16" ht="18">
      <c r="A28" s="2146"/>
      <c r="B28" s="2099"/>
      <c r="C28" s="1666" t="s">
        <v>2443</v>
      </c>
      <c r="D28" s="1616" t="s">
        <v>1407</v>
      </c>
      <c r="E28" s="1616"/>
      <c r="F28" s="1633" t="s">
        <v>1405</v>
      </c>
      <c r="G28" s="1624">
        <f t="shared" si="1"/>
        <v>0</v>
      </c>
      <c r="H28" s="1665"/>
      <c r="I28" s="1665"/>
      <c r="J28" s="1665"/>
    </row>
    <row r="29" spans="1:16" ht="18">
      <c r="A29" s="2146"/>
      <c r="B29" s="2100"/>
      <c r="C29" s="2101"/>
      <c r="D29" s="1616" t="s">
        <v>1406</v>
      </c>
      <c r="E29" s="1616"/>
      <c r="F29" s="1633" t="s">
        <v>1405</v>
      </c>
      <c r="G29" s="1624">
        <f t="shared" si="1"/>
        <v>0</v>
      </c>
      <c r="H29" s="1665"/>
      <c r="I29" s="1665"/>
      <c r="J29" s="1665"/>
    </row>
    <row r="30" spans="1:16" ht="18">
      <c r="A30" s="2146"/>
    </row>
    <row r="31" spans="1:16" ht="18">
      <c r="A31" s="2146"/>
    </row>
    <row r="32" spans="1:16" ht="18">
      <c r="A32" s="2145" t="s">
        <v>593</v>
      </c>
    </row>
    <row r="33" spans="1:15" ht="18">
      <c r="A33" s="2146"/>
    </row>
    <row r="34" spans="1:15" ht="19.5">
      <c r="A34" s="2146"/>
      <c r="B34" s="117" t="s">
        <v>1404</v>
      </c>
      <c r="C34" s="422"/>
      <c r="D34" s="422"/>
      <c r="E34" s="422"/>
      <c r="F34" s="422"/>
      <c r="G34" s="422"/>
      <c r="H34" s="422"/>
      <c r="I34" s="422"/>
      <c r="J34" s="422"/>
      <c r="K34" s="425"/>
      <c r="L34" s="425"/>
      <c r="M34" s="425"/>
    </row>
    <row r="35" spans="1:15" ht="18">
      <c r="A35" s="2146"/>
      <c r="D35" s="417"/>
      <c r="F35" s="417"/>
      <c r="G35" s="1616"/>
      <c r="H35" s="1617" t="s">
        <v>687</v>
      </c>
      <c r="I35" s="1618"/>
      <c r="J35" s="1617"/>
      <c r="K35" s="1618"/>
      <c r="L35" s="1635" t="s">
        <v>678</v>
      </c>
      <c r="M35" s="1635"/>
      <c r="N35" s="1619" t="s">
        <v>1343</v>
      </c>
      <c r="O35" s="1619"/>
    </row>
    <row r="36" spans="1:15" ht="25.5">
      <c r="A36" s="2146"/>
      <c r="B36" s="1667" t="s">
        <v>583</v>
      </c>
      <c r="C36" s="1667" t="s">
        <v>584</v>
      </c>
      <c r="D36" s="1667" t="s">
        <v>585</v>
      </c>
      <c r="E36" s="1667" t="s">
        <v>586</v>
      </c>
      <c r="F36" s="1668" t="s">
        <v>167</v>
      </c>
      <c r="G36" s="1649" t="str">
        <f>G9</f>
        <v>Group Total*</v>
      </c>
      <c r="H36" s="1641" t="s">
        <v>96</v>
      </c>
      <c r="I36" s="1641" t="s">
        <v>95</v>
      </c>
      <c r="J36" s="1641" t="s">
        <v>688</v>
      </c>
      <c r="K36" s="1641" t="s">
        <v>689</v>
      </c>
      <c r="L36" s="1641" t="s">
        <v>657</v>
      </c>
      <c r="M36" s="1641" t="s">
        <v>1342</v>
      </c>
      <c r="N36" s="1641" t="str">
        <f>N9</f>
        <v>Other Group**</v>
      </c>
      <c r="O36" s="1641" t="s">
        <v>667</v>
      </c>
    </row>
    <row r="37" spans="1:15" ht="18">
      <c r="A37" s="2146"/>
      <c r="B37" s="1669" t="s">
        <v>669</v>
      </c>
      <c r="C37" s="1670" t="s">
        <v>670</v>
      </c>
      <c r="D37" s="1671"/>
      <c r="E37" s="1672"/>
      <c r="F37" s="1633" t="s">
        <v>10</v>
      </c>
      <c r="G37" s="1624">
        <f t="shared" ref="G37:G39" si="2">SUM(H37:O37)</f>
        <v>0</v>
      </c>
      <c r="H37" s="1674"/>
      <c r="I37" s="1674"/>
      <c r="J37" s="1674"/>
      <c r="K37" s="1674"/>
      <c r="L37" s="1674"/>
      <c r="M37" s="1674"/>
      <c r="N37" s="1674"/>
      <c r="O37" s="1674"/>
    </row>
    <row r="38" spans="1:15" ht="18">
      <c r="A38" s="2149"/>
      <c r="B38" s="2102"/>
      <c r="C38" s="1675" t="s">
        <v>1403</v>
      </c>
      <c r="D38" s="1676"/>
      <c r="E38" s="1671"/>
      <c r="F38" s="1633" t="s">
        <v>10</v>
      </c>
      <c r="G38" s="1624">
        <f t="shared" si="2"/>
        <v>0</v>
      </c>
      <c r="H38" s="1674"/>
      <c r="I38" s="1674"/>
      <c r="J38" s="1674"/>
      <c r="K38" s="1674"/>
      <c r="L38" s="1674"/>
      <c r="M38" s="1674"/>
      <c r="N38" s="1674"/>
      <c r="O38" s="1674"/>
    </row>
    <row r="39" spans="1:15" ht="18">
      <c r="A39" s="2149"/>
      <c r="B39" s="2102"/>
      <c r="C39" s="1677" t="s">
        <v>1291</v>
      </c>
      <c r="D39" s="1678"/>
      <c r="E39" s="1671"/>
      <c r="F39" s="1633" t="s">
        <v>10</v>
      </c>
      <c r="G39" s="1624">
        <f t="shared" si="2"/>
        <v>0</v>
      </c>
      <c r="H39" s="1664">
        <f>SUM(H37:H38)</f>
        <v>0</v>
      </c>
      <c r="I39" s="1664">
        <f>SUM(I37:I38)</f>
        <v>0</v>
      </c>
      <c r="J39" s="1664">
        <f>SUM(J37:J38)</f>
        <v>0</v>
      </c>
      <c r="K39" s="1664">
        <f>SUM(K37:K38)</f>
        <v>0</v>
      </c>
      <c r="L39" s="1664">
        <f>SUM(L37:L38)</f>
        <v>0</v>
      </c>
      <c r="M39" s="1664">
        <f t="shared" ref="M39:O39" si="3">SUM(M37:M38)</f>
        <v>0</v>
      </c>
      <c r="N39" s="1664">
        <f t="shared" si="3"/>
        <v>0</v>
      </c>
      <c r="O39" s="1664">
        <f t="shared" si="3"/>
        <v>0</v>
      </c>
    </row>
    <row r="40" spans="1:15" ht="18">
      <c r="A40" s="2149"/>
      <c r="B40" s="1669"/>
      <c r="C40" s="1669" t="s">
        <v>670</v>
      </c>
      <c r="D40" s="1679" t="s">
        <v>1402</v>
      </c>
      <c r="E40" s="1680" t="s">
        <v>1401</v>
      </c>
      <c r="F40" s="1633" t="s">
        <v>10</v>
      </c>
      <c r="G40" s="1674"/>
      <c r="H40"/>
      <c r="I40"/>
      <c r="J40"/>
      <c r="K40"/>
    </row>
    <row r="41" spans="1:15" ht="18">
      <c r="A41" s="2149"/>
      <c r="B41" s="2078"/>
      <c r="C41" s="2078"/>
      <c r="D41" s="2099"/>
      <c r="E41" s="1680" t="s">
        <v>1400</v>
      </c>
      <c r="F41" s="1633" t="s">
        <v>10</v>
      </c>
      <c r="G41" s="1674"/>
      <c r="H41"/>
      <c r="I41"/>
      <c r="J41"/>
      <c r="K41"/>
    </row>
    <row r="42" spans="1:15" ht="18">
      <c r="A42" s="2149"/>
      <c r="B42" s="2078"/>
      <c r="C42" s="2078"/>
      <c r="D42" s="2099"/>
      <c r="E42" s="1680" t="s">
        <v>1399</v>
      </c>
      <c r="F42" s="1633" t="s">
        <v>10</v>
      </c>
      <c r="G42" s="1674"/>
      <c r="H42"/>
      <c r="I42"/>
      <c r="J42"/>
      <c r="K42"/>
    </row>
    <row r="43" spans="1:15" ht="18">
      <c r="A43" s="2149"/>
      <c r="B43" s="2102"/>
      <c r="C43" s="2078"/>
      <c r="D43" s="2099"/>
      <c r="E43" s="1680" t="s">
        <v>1398</v>
      </c>
      <c r="F43" s="1633" t="s">
        <v>10</v>
      </c>
      <c r="G43" s="1674"/>
      <c r="H43"/>
      <c r="I43"/>
      <c r="J43"/>
      <c r="K43"/>
    </row>
    <row r="44" spans="1:15" ht="18">
      <c r="A44" s="2149"/>
      <c r="B44" s="2102"/>
      <c r="C44" s="2078"/>
      <c r="D44" s="2099"/>
      <c r="E44" s="1680" t="s">
        <v>1397</v>
      </c>
      <c r="F44" s="1633" t="s">
        <v>10</v>
      </c>
      <c r="G44" s="1674"/>
      <c r="H44"/>
      <c r="I44"/>
      <c r="J44"/>
      <c r="K44"/>
    </row>
    <row r="45" spans="1:15" ht="18">
      <c r="A45" s="2149"/>
      <c r="B45" s="2102"/>
      <c r="C45" s="2078"/>
      <c r="D45" s="2099"/>
      <c r="E45" s="1680" t="s">
        <v>1396</v>
      </c>
      <c r="F45" s="1633" t="s">
        <v>10</v>
      </c>
      <c r="G45" s="1674"/>
      <c r="H45"/>
      <c r="I45"/>
      <c r="J45"/>
      <c r="K45"/>
    </row>
    <row r="46" spans="1:15" ht="18">
      <c r="A46" s="2149"/>
      <c r="B46" s="2102"/>
      <c r="C46" s="2102"/>
      <c r="D46" s="2099"/>
      <c r="E46" s="1680" t="s">
        <v>1395</v>
      </c>
      <c r="F46" s="1633" t="s">
        <v>10</v>
      </c>
      <c r="G46" s="1674"/>
      <c r="H46"/>
      <c r="I46"/>
      <c r="J46"/>
      <c r="K46"/>
    </row>
    <row r="47" spans="1:15" ht="18">
      <c r="A47" s="2149"/>
      <c r="B47" s="2102"/>
      <c r="C47" s="2102"/>
      <c r="D47" s="2099"/>
      <c r="E47" s="1680" t="s">
        <v>1394</v>
      </c>
      <c r="F47" s="1633" t="s">
        <v>10</v>
      </c>
      <c r="G47" s="1674"/>
      <c r="H47"/>
      <c r="I47"/>
      <c r="J47"/>
      <c r="K47"/>
    </row>
    <row r="48" spans="1:15" ht="18">
      <c r="A48" s="2149"/>
      <c r="B48" s="2102"/>
      <c r="C48" s="2102"/>
      <c r="D48" s="2099"/>
      <c r="E48" s="1680" t="s">
        <v>1393</v>
      </c>
      <c r="F48" s="1633" t="s">
        <v>10</v>
      </c>
      <c r="G48" s="1674"/>
      <c r="H48"/>
      <c r="I48"/>
      <c r="J48"/>
      <c r="K48"/>
    </row>
    <row r="49" spans="1:11" ht="18">
      <c r="A49" s="2149"/>
      <c r="B49" s="2102"/>
      <c r="C49" s="2102"/>
      <c r="D49" s="2099"/>
      <c r="E49" s="1680" t="s">
        <v>1392</v>
      </c>
      <c r="F49" s="1633" t="s">
        <v>10</v>
      </c>
      <c r="G49" s="1674"/>
      <c r="H49"/>
      <c r="I49"/>
      <c r="J49"/>
      <c r="K49"/>
    </row>
    <row r="50" spans="1:11" ht="18">
      <c r="A50" s="2149"/>
      <c r="B50" s="2102"/>
      <c r="C50" s="2102"/>
      <c r="D50" s="2099"/>
      <c r="E50" s="1680" t="s">
        <v>668</v>
      </c>
      <c r="F50" s="1633" t="s">
        <v>10</v>
      </c>
      <c r="G50" s="1674"/>
      <c r="H50"/>
      <c r="I50"/>
      <c r="J50"/>
      <c r="K50"/>
    </row>
    <row r="51" spans="1:11" ht="18">
      <c r="A51" s="2149"/>
      <c r="B51" s="2102"/>
      <c r="C51" s="2102"/>
      <c r="D51" s="2099"/>
      <c r="E51" s="1680" t="s">
        <v>2438</v>
      </c>
      <c r="F51" s="1633" t="s">
        <v>10</v>
      </c>
      <c r="G51" s="1674"/>
      <c r="H51"/>
      <c r="I51"/>
      <c r="J51"/>
      <c r="K51"/>
    </row>
    <row r="52" spans="1:11" ht="18">
      <c r="A52" s="2149"/>
      <c r="B52" s="2102"/>
      <c r="C52" s="2102"/>
      <c r="D52" s="1679" t="s">
        <v>1391</v>
      </c>
      <c r="E52" s="1680" t="s">
        <v>1390</v>
      </c>
      <c r="F52" s="1633" t="s">
        <v>10</v>
      </c>
      <c r="G52" s="1674"/>
      <c r="H52"/>
      <c r="I52"/>
      <c r="J52"/>
      <c r="K52"/>
    </row>
    <row r="53" spans="1:11" ht="18">
      <c r="A53" s="2149"/>
      <c r="B53" s="2102"/>
      <c r="C53" s="2102"/>
      <c r="D53" s="2099"/>
      <c r="E53" s="1680" t="s">
        <v>2444</v>
      </c>
      <c r="F53" s="1633" t="s">
        <v>10</v>
      </c>
      <c r="G53" s="1674"/>
      <c r="H53"/>
      <c r="I53"/>
      <c r="J53"/>
      <c r="K53"/>
    </row>
    <row r="54" spans="1:11" ht="18">
      <c r="A54" s="2149"/>
      <c r="B54" s="2102"/>
      <c r="C54" s="2102"/>
      <c r="D54" s="2099"/>
      <c r="E54" s="1680" t="s">
        <v>1389</v>
      </c>
      <c r="F54" s="1633" t="s">
        <v>10</v>
      </c>
      <c r="G54" s="1674"/>
      <c r="H54"/>
      <c r="I54"/>
      <c r="J54"/>
      <c r="K54"/>
    </row>
    <row r="55" spans="1:11" ht="18">
      <c r="A55" s="2149"/>
      <c r="B55" s="2102"/>
      <c r="C55" s="2102"/>
      <c r="D55" s="2099"/>
      <c r="E55" s="1680" t="s">
        <v>1388</v>
      </c>
      <c r="F55" s="1633" t="s">
        <v>10</v>
      </c>
      <c r="G55" s="1674"/>
      <c r="H55"/>
      <c r="I55"/>
      <c r="J55"/>
      <c r="K55"/>
    </row>
    <row r="56" spans="1:11" ht="18">
      <c r="A56" s="2149"/>
      <c r="B56" s="2102"/>
      <c r="C56" s="2102"/>
      <c r="D56" s="2099"/>
      <c r="E56" s="1680" t="s">
        <v>2438</v>
      </c>
      <c r="F56" s="1633" t="s">
        <v>10</v>
      </c>
      <c r="G56" s="1674"/>
      <c r="H56"/>
      <c r="I56"/>
      <c r="J56"/>
      <c r="K56"/>
    </row>
    <row r="57" spans="1:11" ht="18">
      <c r="A57" s="2149"/>
      <c r="B57" s="2102"/>
      <c r="C57" s="2102"/>
      <c r="D57" s="1679" t="s">
        <v>1387</v>
      </c>
      <c r="E57" s="1680" t="s">
        <v>1386</v>
      </c>
      <c r="F57" s="1633" t="s">
        <v>10</v>
      </c>
      <c r="G57" s="1674"/>
      <c r="H57"/>
      <c r="I57"/>
      <c r="J57"/>
      <c r="K57"/>
    </row>
    <row r="58" spans="1:11" ht="18">
      <c r="A58" s="2149"/>
      <c r="B58" s="2102"/>
      <c r="C58" s="2102"/>
      <c r="D58" s="2099"/>
      <c r="E58" s="1680" t="s">
        <v>1385</v>
      </c>
      <c r="F58" s="1633" t="s">
        <v>10</v>
      </c>
      <c r="G58" s="1674"/>
      <c r="H58"/>
      <c r="I58"/>
      <c r="J58"/>
      <c r="K58"/>
    </row>
    <row r="59" spans="1:11" ht="18">
      <c r="A59" s="2149"/>
      <c r="B59" s="2102"/>
      <c r="C59" s="2102"/>
      <c r="D59" s="2099"/>
      <c r="E59" s="1680" t="s">
        <v>1384</v>
      </c>
      <c r="F59" s="1633" t="s">
        <v>10</v>
      </c>
      <c r="G59" s="1674"/>
      <c r="H59"/>
      <c r="I59"/>
      <c r="J59"/>
      <c r="K59"/>
    </row>
    <row r="60" spans="1:11" ht="18">
      <c r="A60" s="2149"/>
      <c r="B60" s="2102"/>
      <c r="C60" s="2102"/>
      <c r="D60" s="2099"/>
      <c r="E60" s="1681" t="s">
        <v>1383</v>
      </c>
      <c r="F60" s="1633" t="s">
        <v>10</v>
      </c>
      <c r="G60" s="1674"/>
      <c r="H60"/>
      <c r="I60"/>
      <c r="J60"/>
      <c r="K60"/>
    </row>
    <row r="61" spans="1:11" ht="18">
      <c r="A61" s="2149"/>
      <c r="B61" s="2102"/>
      <c r="C61" s="2102"/>
      <c r="D61" s="2099"/>
      <c r="E61" s="1680" t="s">
        <v>1382</v>
      </c>
      <c r="F61" s="1633" t="s">
        <v>10</v>
      </c>
      <c r="G61" s="1674"/>
      <c r="H61"/>
      <c r="I61"/>
      <c r="J61"/>
      <c r="K61"/>
    </row>
    <row r="62" spans="1:11" ht="18">
      <c r="A62" s="2149"/>
      <c r="B62" s="2102"/>
      <c r="C62" s="2102"/>
      <c r="D62" s="2099"/>
      <c r="E62" s="1680" t="s">
        <v>1381</v>
      </c>
      <c r="F62" s="1633" t="s">
        <v>10</v>
      </c>
      <c r="G62" s="1674"/>
      <c r="H62"/>
      <c r="I62"/>
      <c r="J62"/>
      <c r="K62"/>
    </row>
    <row r="63" spans="1:11" ht="18">
      <c r="A63" s="2149"/>
      <c r="B63" s="2102"/>
      <c r="C63" s="2102"/>
      <c r="D63" s="2099"/>
      <c r="E63" s="1680" t="s">
        <v>1380</v>
      </c>
      <c r="F63" s="1633" t="s">
        <v>10</v>
      </c>
      <c r="G63" s="1674"/>
      <c r="H63"/>
      <c r="I63"/>
      <c r="J63"/>
      <c r="K63"/>
    </row>
    <row r="64" spans="1:11" ht="18">
      <c r="A64" s="2149"/>
      <c r="B64" s="2102"/>
      <c r="C64" s="2102"/>
      <c r="D64" s="2099"/>
      <c r="E64" s="1680" t="s">
        <v>1379</v>
      </c>
      <c r="F64" s="1633" t="s">
        <v>10</v>
      </c>
      <c r="G64" s="1674"/>
      <c r="H64"/>
      <c r="I64"/>
      <c r="J64"/>
      <c r="K64"/>
    </row>
    <row r="65" spans="1:16" ht="18">
      <c r="A65" s="2149"/>
      <c r="B65" s="2102"/>
      <c r="C65" s="2102"/>
      <c r="D65" s="2099"/>
      <c r="E65" s="1680" t="s">
        <v>2438</v>
      </c>
      <c r="F65" s="1633" t="s">
        <v>10</v>
      </c>
      <c r="G65" s="1674"/>
      <c r="H65"/>
      <c r="I65"/>
      <c r="J65"/>
      <c r="K65"/>
    </row>
    <row r="66" spans="1:16" ht="18">
      <c r="A66" s="2149"/>
      <c r="B66" s="2102"/>
      <c r="C66" s="2102"/>
      <c r="D66" s="1680" t="s">
        <v>1378</v>
      </c>
      <c r="E66" s="1680"/>
      <c r="F66" s="1633" t="s">
        <v>10</v>
      </c>
      <c r="G66" s="1674"/>
      <c r="H66"/>
      <c r="I66"/>
      <c r="J66"/>
      <c r="K66"/>
    </row>
    <row r="67" spans="1:16" ht="18">
      <c r="A67" s="2149"/>
      <c r="B67" s="2102"/>
      <c r="C67" s="2102"/>
      <c r="D67" s="1680" t="s">
        <v>2445</v>
      </c>
      <c r="E67" s="1680"/>
      <c r="F67" s="1633" t="s">
        <v>10</v>
      </c>
      <c r="G67" s="1674"/>
      <c r="H67"/>
      <c r="I67"/>
      <c r="J67"/>
      <c r="K67"/>
    </row>
    <row r="68" spans="1:16" ht="18">
      <c r="A68" s="2149"/>
      <c r="B68" s="2103"/>
      <c r="C68" s="2103"/>
      <c r="D68" s="1678" t="s">
        <v>7</v>
      </c>
      <c r="E68" s="1671"/>
      <c r="F68" s="1633" t="s">
        <v>10</v>
      </c>
      <c r="G68" s="1673">
        <f>SUM(G40:G67)</f>
        <v>0</v>
      </c>
      <c r="H68"/>
      <c r="I68"/>
      <c r="J68"/>
      <c r="K68"/>
    </row>
    <row r="69" spans="1:16" ht="18">
      <c r="A69" s="2149"/>
      <c r="B69" s="423"/>
      <c r="C69" s="423"/>
      <c r="D69" s="424"/>
      <c r="E69" s="423"/>
      <c r="F69" s="422"/>
      <c r="G69" s="422"/>
      <c r="H69" s="422"/>
      <c r="I69" s="422"/>
      <c r="J69" s="422"/>
      <c r="K69" s="422"/>
      <c r="L69" s="422"/>
      <c r="M69" s="420"/>
    </row>
    <row r="70" spans="1:16" ht="19.5">
      <c r="A70" s="2149"/>
      <c r="B70" s="134" t="s">
        <v>1377</v>
      </c>
      <c r="C70" s="421"/>
      <c r="D70" s="119"/>
      <c r="E70" s="421"/>
      <c r="F70" s="421"/>
      <c r="G70" s="421"/>
      <c r="H70" s="421"/>
      <c r="I70" s="417"/>
      <c r="J70" s="417"/>
      <c r="K70" s="417"/>
      <c r="L70" s="417"/>
      <c r="M70" s="420"/>
    </row>
    <row r="71" spans="1:16" ht="18">
      <c r="A71" s="2149"/>
      <c r="B71" s="419"/>
      <c r="C71" s="419"/>
      <c r="D71" s="419"/>
      <c r="E71" s="419"/>
      <c r="F71" s="419"/>
      <c r="G71" s="1619" t="s">
        <v>1376</v>
      </c>
      <c r="H71" s="1619"/>
      <c r="I71" s="1619"/>
      <c r="J71" s="1619"/>
      <c r="K71" s="1619"/>
      <c r="L71" s="1619"/>
      <c r="M71" s="1619"/>
      <c r="N71" s="1619"/>
      <c r="O71" s="1619"/>
      <c r="P71" s="1619"/>
    </row>
    <row r="72" spans="1:16" ht="18">
      <c r="A72" s="2149"/>
      <c r="B72" s="461" t="s">
        <v>583</v>
      </c>
      <c r="C72" s="461" t="s">
        <v>584</v>
      </c>
      <c r="D72" s="461" t="s">
        <v>585</v>
      </c>
      <c r="E72" s="461" t="s">
        <v>586</v>
      </c>
      <c r="F72" s="1682" t="s">
        <v>167</v>
      </c>
      <c r="G72" s="1620" t="s">
        <v>7</v>
      </c>
      <c r="H72" s="1683" t="s">
        <v>1375</v>
      </c>
      <c r="I72" s="1683"/>
      <c r="J72" s="1683"/>
      <c r="K72" s="1683" t="s">
        <v>1374</v>
      </c>
      <c r="L72" s="1683"/>
      <c r="M72" s="1683"/>
      <c r="N72" s="1683" t="s">
        <v>1373</v>
      </c>
      <c r="O72" s="1683"/>
      <c r="P72" s="1683"/>
    </row>
    <row r="73" spans="1:16" ht="18">
      <c r="A73" s="2149"/>
      <c r="B73" s="1684"/>
      <c r="C73" s="1684"/>
      <c r="D73" s="2104"/>
      <c r="E73" s="461"/>
      <c r="F73" s="1682"/>
      <c r="G73" s="1620"/>
      <c r="H73" s="1685" t="s">
        <v>673</v>
      </c>
      <c r="I73" s="1685" t="s">
        <v>1370</v>
      </c>
      <c r="J73" s="1685" t="s">
        <v>1372</v>
      </c>
      <c r="K73" s="1685" t="s">
        <v>673</v>
      </c>
      <c r="L73" s="1685" t="s">
        <v>1370</v>
      </c>
      <c r="M73" s="1685" t="s">
        <v>1371</v>
      </c>
      <c r="N73" s="1685" t="s">
        <v>673</v>
      </c>
      <c r="O73" s="1685" t="s">
        <v>1370</v>
      </c>
      <c r="P73" s="1685" t="s">
        <v>1369</v>
      </c>
    </row>
    <row r="74" spans="1:16" ht="18">
      <c r="A74" s="2149"/>
      <c r="B74" s="1686"/>
      <c r="C74" s="1686" t="s">
        <v>672</v>
      </c>
      <c r="D74" s="1687" t="s">
        <v>1368</v>
      </c>
      <c r="E74" s="1616" t="s">
        <v>674</v>
      </c>
      <c r="F74" s="1633" t="s">
        <v>10</v>
      </c>
      <c r="G74" s="1673">
        <f>J74+M74+P74</f>
        <v>0</v>
      </c>
      <c r="H74" s="1688"/>
      <c r="I74" s="1688"/>
      <c r="J74" s="1673">
        <f>SUM(H74:I74)</f>
        <v>0</v>
      </c>
      <c r="K74" s="1688"/>
      <c r="L74" s="1688"/>
      <c r="M74" s="1673">
        <f>SUM(K74:L74)</f>
        <v>0</v>
      </c>
      <c r="N74" s="1688"/>
      <c r="O74" s="1688"/>
      <c r="P74" s="1673">
        <f>SUM(N74:O74)</f>
        <v>0</v>
      </c>
    </row>
    <row r="75" spans="1:16" ht="18">
      <c r="A75" s="2149"/>
      <c r="B75" s="2105"/>
      <c r="C75" s="2105"/>
      <c r="D75" s="2106"/>
      <c r="E75" s="1616" t="s">
        <v>675</v>
      </c>
      <c r="F75" s="1633" t="s">
        <v>10</v>
      </c>
      <c r="G75" s="1673">
        <f t="shared" ref="G75:G83" si="4">J75+M75+P75</f>
        <v>0</v>
      </c>
      <c r="H75" s="1688"/>
      <c r="I75" s="1688"/>
      <c r="J75" s="1673">
        <f t="shared" ref="J75:L104" si="5">SUM(H75:I75)</f>
        <v>0</v>
      </c>
      <c r="K75" s="1688"/>
      <c r="L75" s="1688"/>
      <c r="M75" s="1673">
        <f t="shared" ref="M75:O86" si="6">SUM(K75:L75)</f>
        <v>0</v>
      </c>
      <c r="N75" s="1688"/>
      <c r="O75" s="1688"/>
      <c r="P75" s="1673">
        <f t="shared" ref="P75:P86" si="7">SUM(N75:O75)</f>
        <v>0</v>
      </c>
    </row>
    <row r="76" spans="1:16" ht="18">
      <c r="A76" s="2148"/>
      <c r="B76" s="2105"/>
      <c r="C76" s="2105"/>
      <c r="D76" s="2106"/>
      <c r="E76" s="1616" t="s">
        <v>676</v>
      </c>
      <c r="F76" s="1633" t="s">
        <v>10</v>
      </c>
      <c r="G76" s="1673">
        <f t="shared" si="4"/>
        <v>0</v>
      </c>
      <c r="H76" s="1688"/>
      <c r="I76" s="1688"/>
      <c r="J76" s="1673">
        <f t="shared" si="5"/>
        <v>0</v>
      </c>
      <c r="K76" s="1688"/>
      <c r="L76" s="1688"/>
      <c r="M76" s="1673">
        <f t="shared" si="6"/>
        <v>0</v>
      </c>
      <c r="N76" s="1688"/>
      <c r="O76" s="1688"/>
      <c r="P76" s="1673">
        <f t="shared" si="7"/>
        <v>0</v>
      </c>
    </row>
    <row r="77" spans="1:16" ht="18">
      <c r="A77" s="2148"/>
      <c r="B77" s="2105"/>
      <c r="C77" s="2105"/>
      <c r="D77" s="2106"/>
      <c r="E77" s="1616" t="s">
        <v>677</v>
      </c>
      <c r="F77" s="1633" t="s">
        <v>10</v>
      </c>
      <c r="G77" s="1673">
        <f t="shared" si="4"/>
        <v>0</v>
      </c>
      <c r="H77" s="1688"/>
      <c r="I77" s="1688"/>
      <c r="J77" s="1673">
        <f t="shared" si="5"/>
        <v>0</v>
      </c>
      <c r="K77" s="1688"/>
      <c r="L77" s="1688"/>
      <c r="M77" s="1673">
        <f t="shared" si="6"/>
        <v>0</v>
      </c>
      <c r="N77" s="1688"/>
      <c r="O77" s="1688"/>
      <c r="P77" s="1673">
        <f t="shared" si="7"/>
        <v>0</v>
      </c>
    </row>
    <row r="78" spans="1:16" ht="18">
      <c r="A78" s="2148"/>
      <c r="B78" s="2105"/>
      <c r="C78" s="2105"/>
      <c r="D78" s="2106"/>
      <c r="E78" s="1616" t="s">
        <v>657</v>
      </c>
      <c r="F78" s="1633" t="s">
        <v>10</v>
      </c>
      <c r="G78" s="1673">
        <f t="shared" si="4"/>
        <v>0</v>
      </c>
      <c r="H78" s="1688"/>
      <c r="I78" s="1688"/>
      <c r="J78" s="1673">
        <f t="shared" si="5"/>
        <v>0</v>
      </c>
      <c r="K78" s="1688"/>
      <c r="L78" s="1688"/>
      <c r="M78" s="1673">
        <f t="shared" si="6"/>
        <v>0</v>
      </c>
      <c r="N78" s="1688"/>
      <c r="O78" s="1688"/>
      <c r="P78" s="1673">
        <f t="shared" si="7"/>
        <v>0</v>
      </c>
    </row>
    <row r="79" spans="1:16" ht="18">
      <c r="A79" s="2148"/>
      <c r="B79" s="2105"/>
      <c r="C79" s="2105"/>
      <c r="D79" s="2106"/>
      <c r="E79" s="1616" t="s">
        <v>1342</v>
      </c>
      <c r="F79" s="1633" t="s">
        <v>10</v>
      </c>
      <c r="G79" s="1673">
        <f t="shared" si="4"/>
        <v>0</v>
      </c>
      <c r="H79" s="1688"/>
      <c r="I79" s="1688"/>
      <c r="J79" s="1673">
        <f t="shared" si="5"/>
        <v>0</v>
      </c>
      <c r="K79" s="1688"/>
      <c r="L79" s="1688"/>
      <c r="M79" s="1673">
        <f t="shared" si="6"/>
        <v>0</v>
      </c>
      <c r="N79" s="1688"/>
      <c r="O79" s="1688"/>
      <c r="P79" s="1673">
        <f t="shared" si="7"/>
        <v>0</v>
      </c>
    </row>
    <row r="80" spans="1:16" ht="18">
      <c r="A80" s="2148"/>
      <c r="B80" s="2105"/>
      <c r="C80" s="2105"/>
      <c r="D80" s="2106"/>
      <c r="E80" s="1616" t="s">
        <v>679</v>
      </c>
      <c r="F80" s="1633" t="s">
        <v>10</v>
      </c>
      <c r="G80" s="1673">
        <f t="shared" si="4"/>
        <v>0</v>
      </c>
      <c r="H80" s="1688"/>
      <c r="I80" s="1688"/>
      <c r="J80" s="1673">
        <f t="shared" si="5"/>
        <v>0</v>
      </c>
      <c r="K80" s="1688"/>
      <c r="L80" s="1688"/>
      <c r="M80" s="1673">
        <f t="shared" si="6"/>
        <v>0</v>
      </c>
      <c r="N80" s="1688"/>
      <c r="O80" s="1688"/>
      <c r="P80" s="1673">
        <f t="shared" si="7"/>
        <v>0</v>
      </c>
    </row>
    <row r="81" spans="1:16" ht="18">
      <c r="A81" s="2148"/>
      <c r="B81" s="2105"/>
      <c r="C81" s="2105"/>
      <c r="D81" s="2106"/>
      <c r="E81" s="1616" t="s">
        <v>680</v>
      </c>
      <c r="F81" s="1633" t="s">
        <v>10</v>
      </c>
      <c r="G81" s="1673">
        <f t="shared" si="4"/>
        <v>0</v>
      </c>
      <c r="H81" s="1688"/>
      <c r="I81" s="1688"/>
      <c r="J81" s="1673">
        <f t="shared" si="5"/>
        <v>0</v>
      </c>
      <c r="K81" s="1688"/>
      <c r="L81" s="1688"/>
      <c r="M81" s="1673">
        <f t="shared" si="6"/>
        <v>0</v>
      </c>
      <c r="N81" s="1688"/>
      <c r="O81" s="1688"/>
      <c r="P81" s="1673">
        <f t="shared" si="7"/>
        <v>0</v>
      </c>
    </row>
    <row r="82" spans="1:16" ht="18">
      <c r="A82" s="2148"/>
      <c r="B82" s="2105"/>
      <c r="C82" s="2105"/>
      <c r="D82" s="2106"/>
      <c r="E82" s="1616" t="s">
        <v>1367</v>
      </c>
      <c r="F82" s="1633" t="s">
        <v>10</v>
      </c>
      <c r="G82" s="1673">
        <f t="shared" si="4"/>
        <v>0</v>
      </c>
      <c r="H82" s="1688"/>
      <c r="I82" s="1688"/>
      <c r="J82" s="1673">
        <f t="shared" si="5"/>
        <v>0</v>
      </c>
      <c r="K82" s="1688"/>
      <c r="L82" s="1688"/>
      <c r="M82" s="1673">
        <f t="shared" si="6"/>
        <v>0</v>
      </c>
      <c r="N82" s="1688"/>
      <c r="O82" s="1688"/>
      <c r="P82" s="1673">
        <f t="shared" si="7"/>
        <v>0</v>
      </c>
    </row>
    <row r="83" spans="1:16" ht="18">
      <c r="A83" s="2148"/>
      <c r="B83" s="2105"/>
      <c r="C83" s="2105"/>
      <c r="D83" s="2106"/>
      <c r="E83" s="1616" t="s">
        <v>681</v>
      </c>
      <c r="F83" s="1633" t="s">
        <v>10</v>
      </c>
      <c r="G83" s="1673">
        <f t="shared" si="4"/>
        <v>0</v>
      </c>
      <c r="H83" s="1688"/>
      <c r="I83" s="1688"/>
      <c r="J83" s="1673">
        <f t="shared" si="5"/>
        <v>0</v>
      </c>
      <c r="K83" s="1688"/>
      <c r="L83" s="1688"/>
      <c r="M83" s="1673">
        <f t="shared" si="6"/>
        <v>0</v>
      </c>
      <c r="N83" s="1688"/>
      <c r="O83" s="1688"/>
      <c r="P83" s="1673">
        <f t="shared" si="7"/>
        <v>0</v>
      </c>
    </row>
    <row r="84" spans="1:16" ht="18">
      <c r="A84" s="2148"/>
      <c r="B84" s="2105"/>
      <c r="C84" s="2105"/>
      <c r="D84" s="2107"/>
      <c r="E84" s="1682" t="s">
        <v>7</v>
      </c>
      <c r="F84" s="1633" t="s">
        <v>10</v>
      </c>
      <c r="G84" s="1689">
        <f t="shared" ref="G84:I84" si="8">SUM(E84:F84)</f>
        <v>0</v>
      </c>
      <c r="H84" s="1689">
        <f t="shared" si="8"/>
        <v>0</v>
      </c>
      <c r="I84" s="1689">
        <f t="shared" si="8"/>
        <v>0</v>
      </c>
      <c r="J84" s="1689">
        <f t="shared" si="5"/>
        <v>0</v>
      </c>
      <c r="K84" s="1689">
        <f t="shared" si="5"/>
        <v>0</v>
      </c>
      <c r="L84" s="1689">
        <f t="shared" si="5"/>
        <v>0</v>
      </c>
      <c r="M84" s="1689">
        <f t="shared" si="6"/>
        <v>0</v>
      </c>
      <c r="N84" s="1689">
        <f t="shared" si="6"/>
        <v>0</v>
      </c>
      <c r="O84" s="1689">
        <f t="shared" si="6"/>
        <v>0</v>
      </c>
      <c r="P84" s="1689">
        <f t="shared" si="7"/>
        <v>0</v>
      </c>
    </row>
    <row r="85" spans="1:16" ht="18">
      <c r="A85" s="2148"/>
      <c r="B85" s="2105"/>
      <c r="C85" s="2105"/>
      <c r="D85" s="2108" t="s">
        <v>1366</v>
      </c>
      <c r="E85" s="1690" t="s">
        <v>682</v>
      </c>
      <c r="F85" s="1633" t="s">
        <v>10</v>
      </c>
      <c r="G85" s="1673">
        <f t="shared" ref="G85:G86" si="9">J85+M85+P85</f>
        <v>0</v>
      </c>
      <c r="H85" s="1688"/>
      <c r="I85" s="1688"/>
      <c r="J85" s="1673">
        <f t="shared" si="5"/>
        <v>0</v>
      </c>
      <c r="K85" s="1688"/>
      <c r="L85" s="1688"/>
      <c r="M85" s="1673">
        <f t="shared" si="6"/>
        <v>0</v>
      </c>
      <c r="N85" s="1688"/>
      <c r="O85" s="1688"/>
      <c r="P85" s="1673">
        <f t="shared" si="7"/>
        <v>0</v>
      </c>
    </row>
    <row r="86" spans="1:16" ht="18">
      <c r="A86" s="2148"/>
      <c r="B86" s="2105"/>
      <c r="C86" s="2105"/>
      <c r="D86" s="2106"/>
      <c r="E86" s="1690" t="s">
        <v>1365</v>
      </c>
      <c r="F86" s="1633" t="s">
        <v>10</v>
      </c>
      <c r="G86" s="1673">
        <f t="shared" si="9"/>
        <v>0</v>
      </c>
      <c r="H86" s="1688"/>
      <c r="I86" s="1688"/>
      <c r="J86" s="1673">
        <f t="shared" si="5"/>
        <v>0</v>
      </c>
      <c r="K86" s="1688"/>
      <c r="L86" s="1688"/>
      <c r="M86" s="1673">
        <f t="shared" si="6"/>
        <v>0</v>
      </c>
      <c r="N86" s="1688"/>
      <c r="O86" s="1688"/>
      <c r="P86" s="1673">
        <f t="shared" si="7"/>
        <v>0</v>
      </c>
    </row>
    <row r="87" spans="1:16" ht="18">
      <c r="A87" s="2148"/>
      <c r="B87" s="2105"/>
      <c r="C87" s="2105"/>
      <c r="D87" s="2108"/>
      <c r="E87" s="1691" t="s">
        <v>1364</v>
      </c>
      <c r="F87" s="1633" t="s">
        <v>10</v>
      </c>
      <c r="G87" s="1689">
        <f t="shared" ref="G87:I87" si="10">G85+G86</f>
        <v>0</v>
      </c>
      <c r="H87" s="1689">
        <f t="shared" si="10"/>
        <v>0</v>
      </c>
      <c r="I87" s="1689">
        <f t="shared" si="10"/>
        <v>0</v>
      </c>
      <c r="J87" s="1689">
        <f>J85+J86</f>
        <v>0</v>
      </c>
      <c r="K87" s="1689">
        <f t="shared" ref="K87:L87" si="11">K85+K86</f>
        <v>0</v>
      </c>
      <c r="L87" s="1689">
        <f t="shared" si="11"/>
        <v>0</v>
      </c>
      <c r="M87" s="1689">
        <f>M85+M86</f>
        <v>0</v>
      </c>
      <c r="N87" s="1689">
        <f t="shared" ref="N87:O87" si="12">N85+N86</f>
        <v>0</v>
      </c>
      <c r="O87" s="1689">
        <f t="shared" si="12"/>
        <v>0</v>
      </c>
      <c r="P87" s="1689">
        <f>P85+P86</f>
        <v>0</v>
      </c>
    </row>
    <row r="88" spans="1:16" ht="18">
      <c r="A88" s="2148"/>
      <c r="B88" s="2105"/>
      <c r="C88" s="2105"/>
      <c r="D88" s="2106"/>
      <c r="E88" s="1690" t="s">
        <v>1363</v>
      </c>
      <c r="F88" s="1633" t="s">
        <v>10</v>
      </c>
      <c r="G88" s="1673">
        <f t="shared" ref="G88:G89" si="13">J88+M88+P88</f>
        <v>0</v>
      </c>
      <c r="H88" s="1688"/>
      <c r="I88" s="1688"/>
      <c r="J88" s="1673">
        <f t="shared" si="5"/>
        <v>0</v>
      </c>
      <c r="K88" s="1688"/>
      <c r="L88" s="1688"/>
      <c r="M88" s="1673">
        <f t="shared" ref="M88:M89" si="14">SUM(K88:L88)</f>
        <v>0</v>
      </c>
      <c r="N88" s="1688"/>
      <c r="O88" s="1688"/>
      <c r="P88" s="1673">
        <f t="shared" ref="P88:P89" si="15">SUM(N88:O88)</f>
        <v>0</v>
      </c>
    </row>
    <row r="89" spans="1:16" ht="18">
      <c r="A89" s="2148"/>
      <c r="B89" s="2105"/>
      <c r="C89" s="2105"/>
      <c r="D89" s="2106"/>
      <c r="E89" s="1690" t="s">
        <v>684</v>
      </c>
      <c r="F89" s="1633" t="s">
        <v>10</v>
      </c>
      <c r="G89" s="1673">
        <f t="shared" si="13"/>
        <v>0</v>
      </c>
      <c r="H89" s="1688"/>
      <c r="I89" s="1688"/>
      <c r="J89" s="1673">
        <f t="shared" si="5"/>
        <v>0</v>
      </c>
      <c r="K89" s="1688"/>
      <c r="L89" s="1688"/>
      <c r="M89" s="1673">
        <f t="shared" si="14"/>
        <v>0</v>
      </c>
      <c r="N89" s="1688"/>
      <c r="O89" s="1688"/>
      <c r="P89" s="1673">
        <f t="shared" si="15"/>
        <v>0</v>
      </c>
    </row>
    <row r="90" spans="1:16" ht="18">
      <c r="A90" s="2148"/>
      <c r="B90" s="2105"/>
      <c r="C90" s="2105"/>
      <c r="D90" s="2108"/>
      <c r="E90" s="1691" t="s">
        <v>1362</v>
      </c>
      <c r="F90" s="1633" t="s">
        <v>10</v>
      </c>
      <c r="G90" s="1689">
        <f t="shared" ref="G90:I90" si="16">SUM(G87:G89)</f>
        <v>0</v>
      </c>
      <c r="H90" s="1689">
        <f t="shared" si="16"/>
        <v>0</v>
      </c>
      <c r="I90" s="1689">
        <f t="shared" si="16"/>
        <v>0</v>
      </c>
      <c r="J90" s="1689">
        <f>SUM(J87:J89)</f>
        <v>0</v>
      </c>
      <c r="K90" s="1689">
        <f t="shared" ref="K90:L90" si="17">SUM(K87:K89)</f>
        <v>0</v>
      </c>
      <c r="L90" s="1689">
        <f t="shared" si="17"/>
        <v>0</v>
      </c>
      <c r="M90" s="1689">
        <f>SUM(M87:M89)</f>
        <v>0</v>
      </c>
      <c r="N90" s="1689">
        <f t="shared" ref="N90:O90" si="18">SUM(N87:N89)</f>
        <v>0</v>
      </c>
      <c r="O90" s="1689">
        <f t="shared" si="18"/>
        <v>0</v>
      </c>
      <c r="P90" s="1689">
        <f>SUM(P87:P89)</f>
        <v>0</v>
      </c>
    </row>
    <row r="91" spans="1:16" ht="18">
      <c r="A91" s="2148"/>
      <c r="B91" s="2105"/>
      <c r="C91" s="2105"/>
      <c r="D91" s="2106"/>
      <c r="E91" s="1690" t="s">
        <v>1361</v>
      </c>
      <c r="F91" s="1633" t="s">
        <v>10</v>
      </c>
      <c r="G91" s="1673">
        <f t="shared" ref="G91:G92" si="19">J91+M91+P91</f>
        <v>0</v>
      </c>
      <c r="H91" s="1688"/>
      <c r="I91" s="1688"/>
      <c r="J91" s="1673">
        <f t="shared" si="5"/>
        <v>0</v>
      </c>
      <c r="K91" s="1688"/>
      <c r="L91" s="1688"/>
      <c r="M91" s="1673">
        <f t="shared" ref="M91:M92" si="20">SUM(K91:L91)</f>
        <v>0</v>
      </c>
      <c r="N91" s="1688"/>
      <c r="O91" s="1688"/>
      <c r="P91" s="1673">
        <f t="shared" ref="P91:P92" si="21">SUM(N91:O91)</f>
        <v>0</v>
      </c>
    </row>
    <row r="92" spans="1:16" ht="18">
      <c r="A92" s="2148"/>
      <c r="B92" s="2105"/>
      <c r="C92" s="2105"/>
      <c r="D92" s="2106"/>
      <c r="E92" s="1690" t="s">
        <v>93</v>
      </c>
      <c r="F92" s="1633" t="s">
        <v>10</v>
      </c>
      <c r="G92" s="1673">
        <f t="shared" si="19"/>
        <v>0</v>
      </c>
      <c r="H92" s="1688"/>
      <c r="I92" s="1688"/>
      <c r="J92" s="1673">
        <f t="shared" si="5"/>
        <v>0</v>
      </c>
      <c r="K92" s="1688"/>
      <c r="L92" s="1688"/>
      <c r="M92" s="1673">
        <f t="shared" si="20"/>
        <v>0</v>
      </c>
      <c r="N92" s="1688"/>
      <c r="O92" s="1688"/>
      <c r="P92" s="1673">
        <f t="shared" si="21"/>
        <v>0</v>
      </c>
    </row>
    <row r="93" spans="1:16" ht="18">
      <c r="A93" s="2148"/>
      <c r="B93" s="2105"/>
      <c r="C93" s="2105"/>
      <c r="D93" s="2108"/>
      <c r="E93" s="1691" t="s">
        <v>1360</v>
      </c>
      <c r="F93" s="1633" t="s">
        <v>10</v>
      </c>
      <c r="G93" s="1689">
        <f t="shared" ref="G93:I93" si="22">SUM(G90:G92)</f>
        <v>0</v>
      </c>
      <c r="H93" s="1689">
        <f t="shared" si="22"/>
        <v>0</v>
      </c>
      <c r="I93" s="1689">
        <f t="shared" si="22"/>
        <v>0</v>
      </c>
      <c r="J93" s="1689">
        <f>SUM(J90:J92)</f>
        <v>0</v>
      </c>
      <c r="K93" s="1689">
        <f t="shared" ref="K93:L93" si="23">SUM(K90:K92)</f>
        <v>0</v>
      </c>
      <c r="L93" s="1689">
        <f t="shared" si="23"/>
        <v>0</v>
      </c>
      <c r="M93" s="1689">
        <f>SUM(M90:M92)</f>
        <v>0</v>
      </c>
      <c r="N93" s="1689">
        <f t="shared" ref="N93:O93" si="24">SUM(N90:N92)</f>
        <v>0</v>
      </c>
      <c r="O93" s="1689">
        <f t="shared" si="24"/>
        <v>0</v>
      </c>
      <c r="P93" s="1689">
        <f>SUM(P90:P92)</f>
        <v>0</v>
      </c>
    </row>
    <row r="94" spans="1:16" ht="18">
      <c r="A94" s="2148"/>
      <c r="B94" s="2105"/>
      <c r="C94" s="2105"/>
      <c r="D94" s="2106"/>
      <c r="E94" s="1690" t="s">
        <v>1359</v>
      </c>
      <c r="F94" s="1633" t="s">
        <v>10</v>
      </c>
      <c r="G94" s="1673">
        <f t="shared" ref="G94" si="25">J94+M94+P94</f>
        <v>0</v>
      </c>
      <c r="H94" s="1688"/>
      <c r="I94" s="1688"/>
      <c r="J94" s="1673">
        <f t="shared" si="5"/>
        <v>0</v>
      </c>
      <c r="K94" s="1688"/>
      <c r="L94" s="1688"/>
      <c r="M94" s="1673">
        <f t="shared" ref="M94" si="26">SUM(K94:L94)</f>
        <v>0</v>
      </c>
      <c r="N94" s="1688"/>
      <c r="O94" s="1688"/>
      <c r="P94" s="1673">
        <f t="shared" ref="P94" si="27">SUM(N94:O94)</f>
        <v>0</v>
      </c>
    </row>
    <row r="95" spans="1:16" ht="18">
      <c r="A95" s="2150"/>
      <c r="B95" s="2105"/>
      <c r="C95" s="2105"/>
      <c r="D95" s="2108"/>
      <c r="E95" s="1691" t="s">
        <v>1358</v>
      </c>
      <c r="F95" s="1633" t="s">
        <v>10</v>
      </c>
      <c r="G95" s="1689">
        <f t="shared" ref="G95:I95" si="28">G93+G94</f>
        <v>0</v>
      </c>
      <c r="H95" s="1689">
        <f t="shared" si="28"/>
        <v>0</v>
      </c>
      <c r="I95" s="1689">
        <f t="shared" si="28"/>
        <v>0</v>
      </c>
      <c r="J95" s="1689">
        <f>J93+J94</f>
        <v>0</v>
      </c>
      <c r="K95" s="1689">
        <f t="shared" ref="K95:L95" si="29">K93+K94</f>
        <v>0</v>
      </c>
      <c r="L95" s="1689">
        <f t="shared" si="29"/>
        <v>0</v>
      </c>
      <c r="M95" s="1689">
        <f>M93+M94</f>
        <v>0</v>
      </c>
      <c r="N95" s="1689">
        <f t="shared" ref="N95:O95" si="30">N93+N94</f>
        <v>0</v>
      </c>
      <c r="O95" s="1689">
        <f t="shared" si="30"/>
        <v>0</v>
      </c>
      <c r="P95" s="1689">
        <f>P93+P94</f>
        <v>0</v>
      </c>
    </row>
    <row r="96" spans="1:16" ht="18">
      <c r="A96" s="2150"/>
      <c r="B96" s="2105"/>
      <c r="C96" s="2105"/>
      <c r="D96" s="2106"/>
      <c r="E96" s="1690" t="s">
        <v>1357</v>
      </c>
      <c r="F96" s="1633" t="s">
        <v>10</v>
      </c>
      <c r="G96" s="1673">
        <f t="shared" ref="G96" si="31">J96+M96+P96</f>
        <v>0</v>
      </c>
      <c r="H96" s="1688"/>
      <c r="I96" s="1688"/>
      <c r="J96" s="1673">
        <f t="shared" si="5"/>
        <v>0</v>
      </c>
      <c r="K96" s="1688"/>
      <c r="L96" s="1688"/>
      <c r="M96" s="1673">
        <f t="shared" ref="M96" si="32">SUM(K96:L96)</f>
        <v>0</v>
      </c>
      <c r="N96" s="1688"/>
      <c r="O96" s="1688"/>
      <c r="P96" s="1673">
        <f t="shared" ref="P96" si="33">SUM(N96:O96)</f>
        <v>0</v>
      </c>
    </row>
    <row r="97" spans="1:16" ht="18">
      <c r="A97" s="2150"/>
      <c r="B97" s="2105"/>
      <c r="C97" s="2105"/>
      <c r="D97" s="2107"/>
      <c r="E97" s="1691" t="s">
        <v>1356</v>
      </c>
      <c r="F97" s="1633" t="s">
        <v>10</v>
      </c>
      <c r="G97" s="1689">
        <f t="shared" ref="G97:I97" si="34">SUM(G95:G96)</f>
        <v>0</v>
      </c>
      <c r="H97" s="1689">
        <f t="shared" si="34"/>
        <v>0</v>
      </c>
      <c r="I97" s="1689">
        <f t="shared" si="34"/>
        <v>0</v>
      </c>
      <c r="J97" s="1689">
        <f>SUM(J95:J96)</f>
        <v>0</v>
      </c>
      <c r="K97" s="1689">
        <f t="shared" ref="K97:L97" si="35">SUM(K95:K96)</f>
        <v>0</v>
      </c>
      <c r="L97" s="1689">
        <f t="shared" si="35"/>
        <v>0</v>
      </c>
      <c r="M97" s="1689">
        <f>SUM(M95:M96)</f>
        <v>0</v>
      </c>
      <c r="N97" s="1689">
        <f t="shared" ref="N97:O97" si="36">SUM(N95:N96)</f>
        <v>0</v>
      </c>
      <c r="O97" s="1689">
        <f t="shared" si="36"/>
        <v>0</v>
      </c>
      <c r="P97" s="1689">
        <f>SUM(P95:P96)</f>
        <v>0</v>
      </c>
    </row>
    <row r="98" spans="1:16" ht="18">
      <c r="A98" s="2150"/>
      <c r="B98" s="2105"/>
      <c r="C98" s="2105"/>
      <c r="D98" s="2108" t="s">
        <v>1355</v>
      </c>
      <c r="E98" s="1690" t="s">
        <v>1281</v>
      </c>
      <c r="F98" s="1633" t="s">
        <v>10</v>
      </c>
      <c r="G98" s="1673"/>
      <c r="H98" s="1688"/>
      <c r="I98" s="1688"/>
      <c r="J98" s="1673">
        <f t="shared" si="5"/>
        <v>0</v>
      </c>
      <c r="K98" s="1688"/>
      <c r="L98" s="1688"/>
      <c r="M98" s="1673">
        <f t="shared" ref="M98:M101" si="37">SUM(K98:L98)</f>
        <v>0</v>
      </c>
      <c r="N98" s="1688"/>
      <c r="O98" s="1688"/>
      <c r="P98" s="1673">
        <f t="shared" ref="P98:P101" si="38">SUM(N98:O98)</f>
        <v>0</v>
      </c>
    </row>
    <row r="99" spans="1:16" ht="18">
      <c r="A99" s="2150"/>
      <c r="B99" s="2105"/>
      <c r="C99" s="2105"/>
      <c r="D99" s="2106"/>
      <c r="E99" s="1690" t="s">
        <v>1354</v>
      </c>
      <c r="F99" s="1633" t="s">
        <v>10</v>
      </c>
      <c r="G99" s="1673"/>
      <c r="H99" s="1688"/>
      <c r="I99" s="1688"/>
      <c r="J99" s="1673">
        <f t="shared" si="5"/>
        <v>0</v>
      </c>
      <c r="K99" s="1688"/>
      <c r="L99" s="1688"/>
      <c r="M99" s="1673">
        <f t="shared" si="37"/>
        <v>0</v>
      </c>
      <c r="N99" s="1688"/>
      <c r="O99" s="1688"/>
      <c r="P99" s="1673">
        <f t="shared" si="38"/>
        <v>0</v>
      </c>
    </row>
    <row r="100" spans="1:16" ht="18">
      <c r="A100" s="2150"/>
      <c r="B100" s="2105"/>
      <c r="C100" s="2105"/>
      <c r="D100" s="2106"/>
      <c r="E100" s="1690" t="s">
        <v>1353</v>
      </c>
      <c r="F100" s="1633" t="s">
        <v>10</v>
      </c>
      <c r="G100" s="1673"/>
      <c r="H100" s="1688"/>
      <c r="I100" s="1688"/>
      <c r="J100" s="1673">
        <f t="shared" si="5"/>
        <v>0</v>
      </c>
      <c r="K100" s="1688"/>
      <c r="L100" s="1688"/>
      <c r="M100" s="1673">
        <f t="shared" si="37"/>
        <v>0</v>
      </c>
      <c r="N100" s="1688"/>
      <c r="O100" s="1688"/>
      <c r="P100" s="1673">
        <f t="shared" si="38"/>
        <v>0</v>
      </c>
    </row>
    <row r="101" spans="1:16" ht="18">
      <c r="A101" s="2150"/>
      <c r="B101" s="2105"/>
      <c r="C101" s="2105"/>
      <c r="D101" s="2106"/>
      <c r="E101" s="1690" t="s">
        <v>1352</v>
      </c>
      <c r="F101" s="1633" t="s">
        <v>10</v>
      </c>
      <c r="G101" s="1673"/>
      <c r="H101" s="1688"/>
      <c r="I101" s="1688"/>
      <c r="J101" s="1673">
        <f t="shared" si="5"/>
        <v>0</v>
      </c>
      <c r="K101" s="1688"/>
      <c r="L101" s="1688"/>
      <c r="M101" s="1673">
        <f t="shared" si="37"/>
        <v>0</v>
      </c>
      <c r="N101" s="1688"/>
      <c r="O101" s="1688"/>
      <c r="P101" s="1673">
        <f t="shared" si="38"/>
        <v>0</v>
      </c>
    </row>
    <row r="102" spans="1:16" ht="18">
      <c r="A102" s="2150"/>
      <c r="B102" s="2105"/>
      <c r="C102" s="2105"/>
      <c r="D102" s="2109"/>
      <c r="E102" s="1690" t="s">
        <v>683</v>
      </c>
      <c r="F102" s="1633" t="s">
        <v>10</v>
      </c>
      <c r="G102" s="1673"/>
      <c r="H102" s="1688"/>
      <c r="I102" s="1688"/>
      <c r="J102" s="1673">
        <f>SUM(J98:J101)</f>
        <v>0</v>
      </c>
      <c r="K102" s="1688"/>
      <c r="L102" s="1688"/>
      <c r="M102" s="1673">
        <f>SUM(M98:M101)</f>
        <v>0</v>
      </c>
      <c r="N102" s="1688"/>
      <c r="O102" s="1688"/>
      <c r="P102" s="1673">
        <f>SUM(P98:P101)</f>
        <v>0</v>
      </c>
    </row>
    <row r="103" spans="1:16" ht="18">
      <c r="A103" s="2150"/>
      <c r="B103" s="2105"/>
      <c r="C103" s="2105"/>
      <c r="D103" s="2108" t="s">
        <v>1351</v>
      </c>
      <c r="E103" s="1616"/>
      <c r="F103" s="1633" t="s">
        <v>10</v>
      </c>
      <c r="G103" s="1673"/>
      <c r="H103" s="1688"/>
      <c r="I103" s="1688"/>
      <c r="J103" s="1689">
        <f>J101+J102</f>
        <v>0</v>
      </c>
      <c r="K103" s="1688"/>
      <c r="L103" s="1688"/>
      <c r="M103" s="1689">
        <f>M101+M102</f>
        <v>0</v>
      </c>
      <c r="N103" s="1688"/>
      <c r="O103" s="1688"/>
      <c r="P103" s="1689">
        <f>P101+P102</f>
        <v>0</v>
      </c>
    </row>
    <row r="104" spans="1:16" ht="18">
      <c r="A104" s="2150"/>
      <c r="B104" s="2105"/>
      <c r="C104" s="2105"/>
      <c r="D104" s="2109"/>
      <c r="E104" s="1690" t="s">
        <v>1350</v>
      </c>
      <c r="F104" s="1633" t="s">
        <v>10</v>
      </c>
      <c r="G104" s="1673"/>
      <c r="H104" s="1688"/>
      <c r="I104" s="1688"/>
      <c r="J104" s="1673">
        <f t="shared" si="5"/>
        <v>0</v>
      </c>
      <c r="K104" s="1688"/>
      <c r="L104" s="1688"/>
      <c r="M104" s="1673">
        <f t="shared" ref="M104" si="39">SUM(K104:L104)</f>
        <v>0</v>
      </c>
      <c r="N104" s="1688"/>
      <c r="O104" s="1688"/>
      <c r="P104" s="1673">
        <f t="shared" ref="P104" si="40">SUM(N104:O104)</f>
        <v>0</v>
      </c>
    </row>
    <row r="105" spans="1:16" ht="18">
      <c r="A105" s="2150"/>
      <c r="B105" s="2110"/>
      <c r="C105" s="2110"/>
      <c r="D105" s="1691" t="s">
        <v>1349</v>
      </c>
      <c r="E105" s="1616"/>
      <c r="F105" s="1633" t="s">
        <v>434</v>
      </c>
      <c r="G105" s="1673">
        <f t="shared" ref="G105:I105" si="41">IF(G87=0,0,(G88+G89+G92)/G87)</f>
        <v>0</v>
      </c>
      <c r="H105" s="1673">
        <f t="shared" si="41"/>
        <v>0</v>
      </c>
      <c r="I105" s="1673">
        <f t="shared" si="41"/>
        <v>0</v>
      </c>
      <c r="J105" s="1673">
        <f>IF(J87=0,0,(J88+J89+J92)/J87)</f>
        <v>0</v>
      </c>
      <c r="K105" s="1673">
        <f t="shared" ref="K105:L105" si="42">IF(K87=0,0,(K88+K89+K92)/K87)</f>
        <v>0</v>
      </c>
      <c r="L105" s="1673">
        <f t="shared" si="42"/>
        <v>0</v>
      </c>
      <c r="M105" s="1673">
        <f>IF(M87=0,0,(M88+M89+M92)/M87)</f>
        <v>0</v>
      </c>
      <c r="N105" s="1673">
        <f t="shared" ref="N105:O105" si="43">IF(N87=0,0,(N88+N89+N92)/N87)</f>
        <v>0</v>
      </c>
      <c r="O105" s="1673">
        <f t="shared" si="43"/>
        <v>0</v>
      </c>
      <c r="P105" s="1673">
        <f>IF(P87=0,0,(P88+P89+P92)/P87)</f>
        <v>0</v>
      </c>
    </row>
    <row r="106" spans="1:16" ht="18">
      <c r="A106" s="2150"/>
      <c r="B106" s="417"/>
      <c r="C106" s="417"/>
      <c r="D106" s="417"/>
      <c r="E106" s="417"/>
      <c r="F106" s="417"/>
      <c r="G106" s="417"/>
      <c r="H106" s="417"/>
      <c r="I106" s="417"/>
      <c r="J106" s="417"/>
      <c r="K106" s="417"/>
      <c r="L106" s="417"/>
      <c r="M106" s="417"/>
    </row>
    <row r="107" spans="1:16" ht="18">
      <c r="A107" s="2148"/>
      <c r="M107" s="417"/>
    </row>
    <row r="108" spans="1:16" ht="18">
      <c r="A108" s="2145" t="s">
        <v>1348</v>
      </c>
      <c r="M108" s="417"/>
    </row>
    <row r="109" spans="1:16" ht="18">
      <c r="A109" s="2151"/>
      <c r="B109" s="131"/>
      <c r="C109" s="131"/>
      <c r="D109" s="131"/>
      <c r="E109" s="131"/>
      <c r="F109" s="131"/>
      <c r="G109" s="1616"/>
      <c r="H109" s="1617" t="str">
        <f>H8</f>
        <v>Transmission**</v>
      </c>
      <c r="I109" s="1618"/>
      <c r="J109" s="1617"/>
      <c r="K109" s="1618"/>
      <c r="L109" s="1635" t="str">
        <f>L8</f>
        <v>Distribution**</v>
      </c>
      <c r="M109" s="1635"/>
      <c r="N109" s="1619" t="s">
        <v>1343</v>
      </c>
      <c r="O109" s="1619"/>
    </row>
    <row r="110" spans="1:16" ht="25.5">
      <c r="A110" s="2152"/>
      <c r="B110" s="1659" t="s">
        <v>583</v>
      </c>
      <c r="C110" s="1659" t="s">
        <v>584</v>
      </c>
      <c r="D110" s="1659" t="s">
        <v>585</v>
      </c>
      <c r="E110" s="1659" t="s">
        <v>586</v>
      </c>
      <c r="F110" s="1692" t="s">
        <v>167</v>
      </c>
      <c r="G110" s="1649" t="str">
        <f>G9</f>
        <v>Group Total*</v>
      </c>
      <c r="H110" s="1641" t="s">
        <v>96</v>
      </c>
      <c r="I110" s="1641" t="s">
        <v>95</v>
      </c>
      <c r="J110" s="1641" t="s">
        <v>688</v>
      </c>
      <c r="K110" s="1641" t="s">
        <v>689</v>
      </c>
      <c r="L110" s="1641" t="s">
        <v>657</v>
      </c>
      <c r="M110" s="1641" t="s">
        <v>1342</v>
      </c>
      <c r="N110" s="1641" t="str">
        <f>N9</f>
        <v>Other Group**</v>
      </c>
      <c r="O110" s="1641" t="s">
        <v>667</v>
      </c>
      <c r="P110" s="418"/>
    </row>
    <row r="111" spans="1:16" ht="18">
      <c r="A111" s="2151"/>
      <c r="B111" s="1693" t="s">
        <v>1347</v>
      </c>
      <c r="C111" s="1694" t="s">
        <v>1346</v>
      </c>
      <c r="D111" s="1695" t="s">
        <v>658</v>
      </c>
      <c r="E111" s="1616"/>
      <c r="F111" s="1696" t="s">
        <v>10</v>
      </c>
      <c r="G111" s="1697">
        <f>SUM(H111:O111)</f>
        <v>0</v>
      </c>
      <c r="H111" s="1698"/>
      <c r="I111" s="1698"/>
      <c r="J111" s="1698"/>
      <c r="K111" s="1698"/>
      <c r="L111" s="1698"/>
      <c r="M111" s="1698"/>
      <c r="N111" s="1698"/>
      <c r="O111" s="1698"/>
    </row>
    <row r="112" spans="1:16" ht="18">
      <c r="A112" s="2151"/>
      <c r="B112" s="2111"/>
      <c r="C112" s="2112"/>
      <c r="D112" s="1695" t="s">
        <v>2446</v>
      </c>
      <c r="E112" s="1616"/>
      <c r="F112" s="1696" t="s">
        <v>10</v>
      </c>
      <c r="G112" s="1697">
        <f t="shared" ref="G112:G117" si="44">SUM(H112:O112)</f>
        <v>0</v>
      </c>
      <c r="H112" s="1698"/>
      <c r="I112" s="1698"/>
      <c r="J112" s="1698"/>
      <c r="K112" s="1698"/>
      <c r="L112" s="1698"/>
      <c r="M112" s="1698"/>
      <c r="N112" s="1698"/>
      <c r="O112" s="1698"/>
    </row>
    <row r="113" spans="1:15" ht="18">
      <c r="A113" s="2151"/>
      <c r="B113" s="2111"/>
      <c r="C113" s="2112"/>
      <c r="D113" s="1695" t="s">
        <v>659</v>
      </c>
      <c r="E113" s="1616"/>
      <c r="F113" s="1696" t="s">
        <v>10</v>
      </c>
      <c r="G113" s="1697">
        <f t="shared" si="44"/>
        <v>0</v>
      </c>
      <c r="H113" s="1698"/>
      <c r="I113" s="1698"/>
      <c r="J113" s="1698"/>
      <c r="K113" s="1698"/>
      <c r="L113" s="1698"/>
      <c r="M113" s="1698"/>
      <c r="N113" s="1698"/>
      <c r="O113" s="1698"/>
    </row>
    <row r="114" spans="1:15" ht="18">
      <c r="A114" s="2151"/>
      <c r="B114" s="2111"/>
      <c r="C114" s="2112"/>
      <c r="D114" s="1695" t="s">
        <v>660</v>
      </c>
      <c r="E114" s="1616"/>
      <c r="F114" s="1696" t="s">
        <v>10</v>
      </c>
      <c r="G114" s="1697">
        <f t="shared" si="44"/>
        <v>0</v>
      </c>
      <c r="H114" s="1698"/>
      <c r="I114" s="1698"/>
      <c r="J114" s="1698"/>
      <c r="K114" s="1698"/>
      <c r="L114" s="1698"/>
      <c r="M114" s="1698"/>
      <c r="N114" s="1698"/>
      <c r="O114" s="1698"/>
    </row>
    <row r="115" spans="1:15" ht="18">
      <c r="A115" s="2151"/>
      <c r="B115" s="2111"/>
      <c r="C115" s="2112"/>
      <c r="D115" s="1695" t="s">
        <v>661</v>
      </c>
      <c r="E115" s="1616"/>
      <c r="F115" s="1696" t="s">
        <v>10</v>
      </c>
      <c r="G115" s="1697">
        <f t="shared" si="44"/>
        <v>0</v>
      </c>
      <c r="H115" s="1698"/>
      <c r="I115" s="1698"/>
      <c r="J115" s="1698"/>
      <c r="K115" s="1698"/>
      <c r="L115" s="1698"/>
      <c r="M115" s="1698"/>
      <c r="N115" s="1698"/>
      <c r="O115" s="1698"/>
    </row>
    <row r="116" spans="1:15" ht="18">
      <c r="A116" s="2151"/>
      <c r="B116" s="2111"/>
      <c r="C116" s="2112"/>
      <c r="D116" s="1695" t="s">
        <v>1345</v>
      </c>
      <c r="E116" s="1616"/>
      <c r="F116" s="1696" t="s">
        <v>10</v>
      </c>
      <c r="G116" s="1697">
        <f t="shared" si="44"/>
        <v>0</v>
      </c>
      <c r="H116" s="1698"/>
      <c r="I116" s="1698"/>
      <c r="J116" s="1698"/>
      <c r="K116" s="1698"/>
      <c r="L116" s="1698"/>
      <c r="M116" s="1698"/>
      <c r="N116" s="1698"/>
      <c r="O116" s="1698"/>
    </row>
    <row r="117" spans="1:15" ht="18">
      <c r="A117" s="2148"/>
      <c r="B117" s="2100"/>
      <c r="C117" s="2100"/>
      <c r="D117" s="1696" t="s">
        <v>7</v>
      </c>
      <c r="E117" s="1616"/>
      <c r="F117" s="1696" t="s">
        <v>10</v>
      </c>
      <c r="G117" s="1697">
        <f t="shared" si="44"/>
        <v>0</v>
      </c>
      <c r="H117" s="1697">
        <f>SUM(H111:H116)</f>
        <v>0</v>
      </c>
      <c r="I117" s="1697">
        <f t="shared" ref="I117:O117" si="45">SUM(I111:I116)</f>
        <v>0</v>
      </c>
      <c r="J117" s="1697">
        <f t="shared" si="45"/>
        <v>0</v>
      </c>
      <c r="K117" s="1697">
        <f t="shared" si="45"/>
        <v>0</v>
      </c>
      <c r="L117" s="1697">
        <f t="shared" si="45"/>
        <v>0</v>
      </c>
      <c r="M117" s="1697">
        <f t="shared" si="45"/>
        <v>0</v>
      </c>
      <c r="N117" s="1697">
        <f t="shared" si="45"/>
        <v>0</v>
      </c>
      <c r="O117" s="1697">
        <f t="shared" si="45"/>
        <v>0</v>
      </c>
    </row>
    <row r="118" spans="1:15" ht="18">
      <c r="A118" s="2148"/>
      <c r="M118" s="417"/>
    </row>
    <row r="119" spans="1:15" ht="18">
      <c r="A119" s="2148"/>
      <c r="M119" s="417"/>
    </row>
    <row r="120" spans="1:15" ht="18">
      <c r="A120" s="2145" t="s">
        <v>1344</v>
      </c>
      <c r="M120" s="417"/>
    </row>
    <row r="121" spans="1:15" ht="18">
      <c r="A121" s="2148"/>
      <c r="G121" s="1616"/>
      <c r="H121" s="1617" t="str">
        <f>H8</f>
        <v>Transmission**</v>
      </c>
      <c r="I121" s="1618"/>
      <c r="J121" s="1617"/>
      <c r="K121" s="1618"/>
      <c r="L121" s="1635" t="str">
        <f>L8</f>
        <v>Distribution**</v>
      </c>
      <c r="M121" s="1635"/>
      <c r="N121" s="1619" t="s">
        <v>1343</v>
      </c>
      <c r="O121" s="1619"/>
    </row>
    <row r="122" spans="1:15" ht="25.5">
      <c r="A122" s="2148"/>
      <c r="B122" s="1659" t="s">
        <v>583</v>
      </c>
      <c r="C122" s="1659" t="s">
        <v>584</v>
      </c>
      <c r="D122" s="1659" t="s">
        <v>585</v>
      </c>
      <c r="E122" s="1659" t="s">
        <v>586</v>
      </c>
      <c r="F122" s="1692" t="s">
        <v>167</v>
      </c>
      <c r="G122" s="1649" t="str">
        <f>G9</f>
        <v>Group Total*</v>
      </c>
      <c r="H122" s="1641" t="s">
        <v>96</v>
      </c>
      <c r="I122" s="1641" t="s">
        <v>95</v>
      </c>
      <c r="J122" s="1641" t="s">
        <v>688</v>
      </c>
      <c r="K122" s="1641" t="s">
        <v>689</v>
      </c>
      <c r="L122" s="1641" t="s">
        <v>657</v>
      </c>
      <c r="M122" s="1641" t="s">
        <v>1342</v>
      </c>
      <c r="N122" s="1641" t="str">
        <f>N9</f>
        <v>Other Group**</v>
      </c>
      <c r="O122" s="1641" t="s">
        <v>667</v>
      </c>
    </row>
    <row r="123" spans="1:15" ht="18">
      <c r="A123" s="2148"/>
      <c r="B123" s="1693" t="s">
        <v>1341</v>
      </c>
      <c r="C123" s="1695" t="s">
        <v>1340</v>
      </c>
      <c r="D123" s="1699"/>
      <c r="E123" s="1616"/>
      <c r="F123" s="1696" t="s">
        <v>10</v>
      </c>
      <c r="G123" s="1697">
        <f>SUM(H123:O123)</f>
        <v>0</v>
      </c>
      <c r="H123" s="1698"/>
      <c r="I123" s="1698"/>
      <c r="J123" s="1698"/>
      <c r="K123" s="1698"/>
      <c r="L123" s="1698"/>
      <c r="M123" s="1698"/>
      <c r="N123" s="1698"/>
      <c r="O123" s="1698"/>
    </row>
    <row r="124" spans="1:15" ht="18">
      <c r="A124" s="2148"/>
      <c r="B124" s="2111"/>
      <c r="C124" s="1695" t="s">
        <v>105</v>
      </c>
      <c r="D124" s="1699"/>
      <c r="E124" s="1616"/>
      <c r="F124" s="1696" t="s">
        <v>10</v>
      </c>
      <c r="G124" s="1697">
        <f>SUM(H124:O124)</f>
        <v>0</v>
      </c>
      <c r="H124" s="1698"/>
      <c r="I124" s="1698"/>
      <c r="J124" s="1698"/>
      <c r="K124" s="1698"/>
      <c r="L124" s="1698"/>
      <c r="M124" s="1698"/>
      <c r="N124" s="1698"/>
      <c r="O124" s="1698"/>
    </row>
    <row r="125" spans="1:15" ht="18">
      <c r="A125" s="2148"/>
      <c r="B125" s="2100"/>
      <c r="C125" s="1700" t="s">
        <v>7</v>
      </c>
      <c r="D125" s="1696"/>
      <c r="E125" s="1616"/>
      <c r="F125" s="1696" t="s">
        <v>10</v>
      </c>
      <c r="G125" s="1697">
        <f>SUM(G123:G124)</f>
        <v>0</v>
      </c>
      <c r="H125" s="1697">
        <f t="shared" ref="H125:O125" si="46">SUM(H123:H124)</f>
        <v>0</v>
      </c>
      <c r="I125" s="1697">
        <f t="shared" si="46"/>
        <v>0</v>
      </c>
      <c r="J125" s="1697">
        <f t="shared" si="46"/>
        <v>0</v>
      </c>
      <c r="K125" s="1697">
        <f t="shared" si="46"/>
        <v>0</v>
      </c>
      <c r="L125" s="1697">
        <f t="shared" si="46"/>
        <v>0</v>
      </c>
      <c r="M125" s="1697">
        <f t="shared" si="46"/>
        <v>0</v>
      </c>
      <c r="N125" s="1697">
        <f t="shared" si="46"/>
        <v>0</v>
      </c>
      <c r="O125" s="1697">
        <f t="shared" si="46"/>
        <v>0</v>
      </c>
    </row>
    <row r="126" spans="1:15" ht="18">
      <c r="A126" s="2148"/>
      <c r="M126" s="417"/>
    </row>
    <row r="127" spans="1:15" ht="18">
      <c r="A127" s="2148"/>
      <c r="B127" s="1701" t="str">
        <f>'3.4_Business_Support_Group'!B90</f>
        <v xml:space="preserve">* N.B. definition of 'group' for this purpose may be different for different companies depending on the level at which they can realistically provide the data.  Group should as minimum include all UK regulated network companies.  Licensees to suggest definition by which they will report (for insertion into guidance). </v>
      </c>
    </row>
    <row r="128" spans="1:15" ht="18">
      <c r="A128" s="2148"/>
      <c r="B128" s="1701" t="str">
        <f>'3.4_Business_Support_Group'!B91</f>
        <v xml:space="preserve">** Each licensee to complete as many forms of control for which they have the data.  All other group costs (according to specific group definition) to be entered in 'other group' field.  </v>
      </c>
    </row>
    <row r="129" spans="1:2" ht="18">
      <c r="A129" s="2148"/>
      <c r="B129" s="1701" t="str">
        <f>'3.4_Business_Support_Group'!B92</f>
        <v xml:space="preserve">*** Other costs includes any costs falling under any defined category of less than £0.1m. Where individual categories are less than £0.1m but the cumulative total of these categories are greater than £0.1m then the costs should be allocated to the most appropriate category/categories so that all category costs are greater than £0.1m.     </v>
      </c>
    </row>
    <row r="130" spans="1:2" ht="18">
      <c r="A130" s="2148"/>
    </row>
    <row r="131" spans="1:2" ht="18">
      <c r="A131" s="2148"/>
    </row>
    <row r="132" spans="1:2" ht="18">
      <c r="A132" s="2148"/>
    </row>
    <row r="133" spans="1:2" ht="18">
      <c r="A133" s="2148"/>
    </row>
    <row r="134" spans="1:2" ht="18">
      <c r="A134" s="2148"/>
    </row>
    <row r="135" spans="1:2" ht="18">
      <c r="A135" s="2148"/>
    </row>
    <row r="136" spans="1:2" ht="18">
      <c r="A136" s="2148"/>
    </row>
    <row r="137" spans="1:2" ht="18">
      <c r="A137" s="2148"/>
    </row>
    <row r="138" spans="1:2" ht="18">
      <c r="A138" s="2148"/>
    </row>
    <row r="139" spans="1:2" ht="18">
      <c r="A139" s="2148"/>
    </row>
    <row r="140" spans="1:2" ht="18">
      <c r="A140" s="2148"/>
    </row>
    <row r="141" spans="1:2" ht="18">
      <c r="A141" s="2148"/>
    </row>
    <row r="142" spans="1:2" ht="18">
      <c r="A142" s="2148"/>
    </row>
    <row r="143" spans="1:2" ht="18">
      <c r="A143" s="2148"/>
    </row>
    <row r="144" spans="1:2" ht="18">
      <c r="A144" s="2148"/>
    </row>
    <row r="145" spans="1:1" ht="18">
      <c r="A145" s="2148"/>
    </row>
    <row r="146" spans="1:1" ht="18">
      <c r="A146" s="2148"/>
    </row>
    <row r="147" spans="1:1" ht="18">
      <c r="A147" s="2148"/>
    </row>
    <row r="148" spans="1:1" ht="18">
      <c r="A148" s="2148"/>
    </row>
    <row r="149" spans="1:1" ht="18">
      <c r="A149" s="2148"/>
    </row>
    <row r="150" spans="1:1" ht="18">
      <c r="A150" s="2148"/>
    </row>
    <row r="151" spans="1:1" ht="18">
      <c r="A151" s="2148"/>
    </row>
    <row r="152" spans="1:1" ht="18">
      <c r="A152" s="2148"/>
    </row>
    <row r="153" spans="1:1" ht="18">
      <c r="A153" s="2148"/>
    </row>
    <row r="154" spans="1:1" ht="18">
      <c r="A154" s="2148"/>
    </row>
    <row r="155" spans="1:1" ht="18">
      <c r="A155" s="2148"/>
    </row>
    <row r="156" spans="1:1" ht="18">
      <c r="A156" s="2148"/>
    </row>
    <row r="157" spans="1:1" ht="18">
      <c r="A157" s="2148"/>
    </row>
    <row r="158" spans="1:1" ht="18">
      <c r="A158" s="2148"/>
    </row>
    <row r="159" spans="1:1" ht="18">
      <c r="A159" s="2148"/>
    </row>
    <row r="160" spans="1:1" ht="18">
      <c r="A160" s="2148"/>
    </row>
    <row r="161" spans="1:1" ht="18">
      <c r="A161" s="2148"/>
    </row>
    <row r="162" spans="1:1" ht="18">
      <c r="A162" s="2148"/>
    </row>
    <row r="163" spans="1:1" ht="18">
      <c r="A163" s="2148"/>
    </row>
    <row r="164" spans="1:1" ht="18">
      <c r="A164" s="2148"/>
    </row>
    <row r="165" spans="1:1" ht="18">
      <c r="A165" s="2148"/>
    </row>
    <row r="166" spans="1:1" ht="18">
      <c r="A166" s="2148"/>
    </row>
    <row r="167" spans="1:1" ht="18">
      <c r="A167" s="2148"/>
    </row>
    <row r="168" spans="1:1" ht="18">
      <c r="A168" s="2148"/>
    </row>
    <row r="169" spans="1:1" ht="18">
      <c r="A169" s="2148"/>
    </row>
    <row r="170" spans="1:1" ht="18">
      <c r="A170" s="2148"/>
    </row>
    <row r="171" spans="1:1" ht="18">
      <c r="A171" s="2148"/>
    </row>
    <row r="172" spans="1:1" ht="18">
      <c r="A172" s="2148"/>
    </row>
    <row r="173" spans="1:1" ht="18">
      <c r="A173" s="2148"/>
    </row>
    <row r="174" spans="1:1" ht="18">
      <c r="A174" s="2148"/>
    </row>
    <row r="175" spans="1:1" ht="18">
      <c r="A175" s="2148"/>
    </row>
    <row r="176" spans="1:1" ht="18">
      <c r="A176" s="2148"/>
    </row>
    <row r="177" spans="1:1" ht="18">
      <c r="A177" s="2148"/>
    </row>
    <row r="178" spans="1:1" ht="18">
      <c r="A178" s="2148"/>
    </row>
    <row r="179" spans="1:1" ht="18">
      <c r="A179" s="2148"/>
    </row>
    <row r="180" spans="1:1" ht="18">
      <c r="A180" s="2148"/>
    </row>
    <row r="181" spans="1:1" ht="18">
      <c r="A181" s="2148"/>
    </row>
    <row r="182" spans="1:1" ht="18">
      <c r="A182" s="2148"/>
    </row>
    <row r="183" spans="1:1" ht="18">
      <c r="A183" s="2148"/>
    </row>
    <row r="184" spans="1:1" ht="18">
      <c r="A184" s="2148"/>
    </row>
    <row r="185" spans="1:1" ht="18">
      <c r="A185" s="2148"/>
    </row>
    <row r="186" spans="1:1" ht="18">
      <c r="A186" s="2148"/>
    </row>
    <row r="187" spans="1:1" ht="18">
      <c r="A187" s="2148"/>
    </row>
    <row r="188" spans="1:1" ht="18">
      <c r="A188" s="2148"/>
    </row>
    <row r="189" spans="1:1" ht="18">
      <c r="A189" s="2148"/>
    </row>
    <row r="190" spans="1:1" ht="18">
      <c r="A190" s="2148"/>
    </row>
    <row r="191" spans="1:1" ht="18">
      <c r="A191" s="2148"/>
    </row>
    <row r="192" spans="1:1" ht="18">
      <c r="A192" s="2148"/>
    </row>
    <row r="193" spans="1:1" ht="18">
      <c r="A193" s="2148"/>
    </row>
    <row r="194" spans="1:1" ht="18">
      <c r="A194" s="2148"/>
    </row>
    <row r="195" spans="1:1" ht="18">
      <c r="A195" s="2148"/>
    </row>
    <row r="196" spans="1:1" ht="18">
      <c r="A196" s="2148"/>
    </row>
    <row r="197" spans="1:1" ht="18">
      <c r="A197" s="2148"/>
    </row>
    <row r="198" spans="1:1" ht="18">
      <c r="A198" s="2148"/>
    </row>
    <row r="199" spans="1:1" ht="18">
      <c r="A199" s="2148"/>
    </row>
    <row r="200" spans="1:1" ht="18">
      <c r="A200" s="2148"/>
    </row>
    <row r="201" spans="1:1" ht="18">
      <c r="A201" s="2148"/>
    </row>
  </sheetData>
  <pageMargins left="0.25" right="0.25" top="0.75" bottom="0.75" header="0.3" footer="0.3"/>
  <pageSetup paperSize="8" scale="42" orientation="portrait" r:id="rId1"/>
</worksheet>
</file>

<file path=xl/worksheets/sheet26.xml><?xml version="1.0" encoding="utf-8"?>
<worksheet xmlns="http://schemas.openxmlformats.org/spreadsheetml/2006/main" xmlns:r="http://schemas.openxmlformats.org/officeDocument/2006/relationships">
  <sheetPr codeName="Sheet25">
    <tabColor theme="7" tint="0.59999389629810485"/>
    <pageSetUpPr fitToPage="1"/>
  </sheetPr>
  <dimension ref="A1:XFD53"/>
  <sheetViews>
    <sheetView topLeftCell="A33" workbookViewId="0">
      <selection activeCell="D45" sqref="D45"/>
    </sheetView>
  </sheetViews>
  <sheetFormatPr defaultRowHeight="14.25"/>
  <cols>
    <col min="1" max="1" width="5.125" style="428" customWidth="1"/>
    <col min="2" max="2" width="38.875" style="429" bestFit="1" customWidth="1"/>
    <col min="3" max="3" width="29.875" style="429" bestFit="1" customWidth="1"/>
    <col min="4" max="4" width="33.125" style="429" bestFit="1" customWidth="1"/>
    <col min="5" max="5" width="11.5" style="429" bestFit="1" customWidth="1"/>
    <col min="6" max="6" width="7.125" style="430" bestFit="1" customWidth="1"/>
    <col min="7" max="7" width="16.25" style="429" customWidth="1"/>
    <col min="8" max="10" width="16.25" style="428" customWidth="1"/>
    <col min="11" max="16384" width="9" style="428"/>
  </cols>
  <sheetData>
    <row r="1" spans="1:16384" s="1927" customFormat="1" ht="26.25">
      <c r="A1" s="1809" t="str">
        <f ca="1">VLOOKUP(LEFT(RIGHT(CELL("filename",A1),LEN(CELL("filename",A1))-FIND("]",CELL("filename",A1))),1)*1,Index!$B$8:$C$90,2,FALSE)</f>
        <v>Opex</v>
      </c>
      <c r="B1" s="1810"/>
      <c r="C1" s="1809"/>
      <c r="F1" s="1928"/>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428"/>
      <c r="BP1" s="428"/>
      <c r="BQ1" s="428"/>
      <c r="BR1" s="428"/>
      <c r="BS1" s="428"/>
      <c r="BT1" s="428"/>
      <c r="BU1" s="428"/>
      <c r="BV1" s="428"/>
      <c r="BW1" s="428"/>
      <c r="BX1" s="428"/>
      <c r="BY1" s="428"/>
      <c r="BZ1" s="428"/>
      <c r="CA1" s="428"/>
      <c r="CB1" s="428"/>
      <c r="CC1" s="428"/>
      <c r="CD1" s="428"/>
      <c r="CE1" s="428"/>
      <c r="CF1" s="428"/>
      <c r="CG1" s="428"/>
      <c r="CH1" s="428"/>
      <c r="CI1" s="428"/>
      <c r="CJ1" s="428"/>
      <c r="CK1" s="428"/>
      <c r="CL1" s="428"/>
      <c r="CM1" s="428"/>
      <c r="CN1" s="428"/>
      <c r="CO1" s="428"/>
      <c r="CP1" s="428"/>
      <c r="CQ1" s="428"/>
      <c r="CR1" s="428"/>
      <c r="CS1" s="428"/>
      <c r="CT1" s="428"/>
      <c r="CU1" s="428"/>
      <c r="CV1" s="428"/>
      <c r="CW1" s="428"/>
      <c r="CX1" s="428"/>
      <c r="CY1" s="428"/>
      <c r="CZ1" s="428"/>
      <c r="DA1" s="428"/>
      <c r="DB1" s="428"/>
      <c r="DC1" s="428"/>
      <c r="DD1" s="428"/>
      <c r="DE1" s="428"/>
      <c r="DF1" s="428"/>
      <c r="DG1" s="428"/>
      <c r="DH1" s="428"/>
      <c r="DI1" s="428"/>
      <c r="DJ1" s="428"/>
      <c r="DK1" s="428"/>
      <c r="DL1" s="428"/>
      <c r="DM1" s="428"/>
      <c r="DN1" s="428"/>
      <c r="DO1" s="428"/>
      <c r="DP1" s="428"/>
      <c r="DQ1" s="428"/>
      <c r="DR1" s="428"/>
      <c r="DS1" s="428"/>
      <c r="DT1" s="428"/>
      <c r="DU1" s="428"/>
      <c r="DV1" s="428"/>
      <c r="DW1" s="428"/>
      <c r="DX1" s="428"/>
      <c r="DY1" s="428"/>
      <c r="DZ1" s="428"/>
      <c r="EA1" s="428"/>
      <c r="EB1" s="428"/>
      <c r="EC1" s="428"/>
      <c r="ED1" s="428"/>
      <c r="EE1" s="428"/>
      <c r="EF1" s="428"/>
      <c r="EG1" s="428"/>
      <c r="EH1" s="428"/>
      <c r="EI1" s="428"/>
      <c r="EJ1" s="428"/>
      <c r="EK1" s="428"/>
      <c r="EL1" s="428"/>
      <c r="EM1" s="428"/>
      <c r="EN1" s="428"/>
      <c r="EO1" s="428"/>
      <c r="EP1" s="428"/>
      <c r="EQ1" s="428"/>
      <c r="ER1" s="428"/>
      <c r="ES1" s="428"/>
      <c r="ET1" s="428"/>
      <c r="EU1" s="428"/>
      <c r="EV1" s="428"/>
      <c r="EW1" s="428"/>
      <c r="EX1" s="428"/>
      <c r="EY1" s="428"/>
      <c r="EZ1" s="428"/>
      <c r="FA1" s="428"/>
      <c r="FB1" s="428"/>
      <c r="FC1" s="428"/>
      <c r="FD1" s="428"/>
      <c r="FE1" s="428"/>
      <c r="FF1" s="428"/>
      <c r="FG1" s="428"/>
      <c r="FH1" s="428"/>
      <c r="FI1" s="428"/>
      <c r="FJ1" s="428"/>
      <c r="FK1" s="428"/>
      <c r="FL1" s="428"/>
      <c r="FM1" s="428"/>
      <c r="FN1" s="428"/>
      <c r="FO1" s="428"/>
      <c r="FP1" s="428"/>
      <c r="FQ1" s="428"/>
      <c r="FR1" s="428"/>
      <c r="FS1" s="428"/>
      <c r="FT1" s="428"/>
      <c r="FU1" s="428"/>
      <c r="FV1" s="428"/>
      <c r="FW1" s="428"/>
      <c r="FX1" s="428"/>
      <c r="FY1" s="428"/>
      <c r="FZ1" s="428"/>
      <c r="GA1" s="428"/>
      <c r="GB1" s="428"/>
      <c r="GC1" s="428"/>
      <c r="GD1" s="428"/>
      <c r="GE1" s="428"/>
      <c r="GF1" s="428"/>
      <c r="GG1" s="428"/>
      <c r="GH1" s="428"/>
      <c r="GI1" s="428"/>
      <c r="GJ1" s="428"/>
      <c r="GK1" s="428"/>
      <c r="GL1" s="428"/>
      <c r="GM1" s="428"/>
      <c r="GN1" s="428"/>
      <c r="GO1" s="428"/>
      <c r="GP1" s="428"/>
      <c r="GQ1" s="428"/>
      <c r="GR1" s="428"/>
      <c r="GS1" s="428"/>
      <c r="GT1" s="428"/>
      <c r="GU1" s="428"/>
      <c r="GV1" s="428"/>
      <c r="GW1" s="428"/>
      <c r="GX1" s="428"/>
      <c r="GY1" s="428"/>
      <c r="GZ1" s="428"/>
      <c r="HA1" s="428"/>
      <c r="HB1" s="428"/>
      <c r="HC1" s="428"/>
      <c r="HD1" s="428"/>
      <c r="HE1" s="428"/>
      <c r="HF1" s="428"/>
      <c r="HG1" s="428"/>
      <c r="HH1" s="428"/>
      <c r="HI1" s="428"/>
      <c r="HJ1" s="428"/>
      <c r="HK1" s="428"/>
      <c r="HL1" s="428"/>
      <c r="HM1" s="428"/>
      <c r="HN1" s="428"/>
      <c r="HO1" s="428"/>
      <c r="HP1" s="428"/>
      <c r="HQ1" s="428"/>
      <c r="HR1" s="428"/>
      <c r="HS1" s="428"/>
      <c r="HT1" s="428"/>
      <c r="HU1" s="428"/>
      <c r="HV1" s="428"/>
      <c r="HW1" s="428"/>
      <c r="HX1" s="428"/>
      <c r="HY1" s="428"/>
      <c r="HZ1" s="428"/>
      <c r="IA1" s="428"/>
      <c r="IB1" s="428"/>
      <c r="IC1" s="428"/>
      <c r="ID1" s="428"/>
      <c r="IE1" s="428"/>
      <c r="IF1" s="428"/>
      <c r="IG1" s="428"/>
      <c r="IH1" s="428"/>
      <c r="II1" s="428"/>
      <c r="IJ1" s="428"/>
      <c r="IK1" s="428"/>
      <c r="IL1" s="428"/>
      <c r="IM1" s="428"/>
      <c r="IN1" s="428"/>
      <c r="IO1" s="428"/>
      <c r="IP1" s="428"/>
      <c r="IQ1" s="428"/>
      <c r="IR1" s="428"/>
      <c r="IS1" s="428"/>
      <c r="IT1" s="428"/>
      <c r="IU1" s="428"/>
      <c r="IV1" s="428"/>
      <c r="IW1" s="428"/>
      <c r="IX1" s="428"/>
      <c r="IY1" s="428"/>
      <c r="IZ1" s="428"/>
      <c r="JA1" s="428"/>
      <c r="JB1" s="428"/>
      <c r="JC1" s="428"/>
      <c r="JD1" s="428"/>
      <c r="JE1" s="428"/>
      <c r="JF1" s="428"/>
      <c r="JG1" s="428"/>
      <c r="JH1" s="428"/>
      <c r="JI1" s="428"/>
      <c r="JJ1" s="428"/>
      <c r="JK1" s="428"/>
      <c r="JL1" s="428"/>
      <c r="JM1" s="428"/>
      <c r="JN1" s="428"/>
      <c r="JO1" s="428"/>
      <c r="JP1" s="428"/>
      <c r="JQ1" s="428"/>
      <c r="JR1" s="428"/>
      <c r="JS1" s="428"/>
      <c r="JT1" s="428"/>
      <c r="JU1" s="428"/>
      <c r="JV1" s="428"/>
      <c r="JW1" s="428"/>
      <c r="JX1" s="428"/>
      <c r="JY1" s="428"/>
      <c r="JZ1" s="428"/>
      <c r="KA1" s="428"/>
      <c r="KB1" s="428"/>
      <c r="KC1" s="428"/>
      <c r="KD1" s="428"/>
      <c r="KE1" s="428"/>
      <c r="KF1" s="428"/>
      <c r="KG1" s="428"/>
      <c r="KH1" s="428"/>
      <c r="KI1" s="428"/>
      <c r="KJ1" s="428"/>
      <c r="KK1" s="428"/>
      <c r="KL1" s="428"/>
      <c r="KM1" s="428"/>
      <c r="KN1" s="428"/>
      <c r="KO1" s="428"/>
      <c r="KP1" s="428"/>
      <c r="KQ1" s="428"/>
      <c r="KR1" s="428"/>
      <c r="KS1" s="428"/>
      <c r="KT1" s="428"/>
      <c r="KU1" s="428"/>
      <c r="KV1" s="428"/>
      <c r="KW1" s="428"/>
      <c r="KX1" s="428"/>
      <c r="KY1" s="428"/>
      <c r="KZ1" s="428"/>
      <c r="LA1" s="428"/>
      <c r="LB1" s="428"/>
      <c r="LC1" s="428"/>
      <c r="LD1" s="428"/>
      <c r="LE1" s="428"/>
      <c r="LF1" s="428"/>
      <c r="LG1" s="428"/>
      <c r="LH1" s="428"/>
      <c r="LI1" s="428"/>
      <c r="LJ1" s="428"/>
      <c r="LK1" s="428"/>
      <c r="LL1" s="428"/>
      <c r="LM1" s="428"/>
      <c r="LN1" s="428"/>
      <c r="LO1" s="428"/>
      <c r="LP1" s="428"/>
      <c r="LQ1" s="428"/>
      <c r="LR1" s="428"/>
      <c r="LS1" s="428"/>
      <c r="LT1" s="428"/>
      <c r="LU1" s="428"/>
      <c r="LV1" s="428"/>
      <c r="LW1" s="428"/>
      <c r="LX1" s="428"/>
      <c r="LY1" s="428"/>
      <c r="LZ1" s="428"/>
      <c r="MA1" s="428"/>
      <c r="MB1" s="428"/>
      <c r="MC1" s="428"/>
      <c r="MD1" s="428"/>
      <c r="ME1" s="428"/>
      <c r="MF1" s="428"/>
      <c r="MG1" s="428"/>
      <c r="MH1" s="428"/>
      <c r="MI1" s="428"/>
      <c r="MJ1" s="428"/>
      <c r="MK1" s="428"/>
      <c r="ML1" s="428"/>
      <c r="MM1" s="428"/>
      <c r="MN1" s="428"/>
      <c r="MO1" s="428"/>
      <c r="MP1" s="428"/>
      <c r="MQ1" s="428"/>
      <c r="MR1" s="428"/>
      <c r="MS1" s="428"/>
      <c r="MT1" s="428"/>
      <c r="MU1" s="428"/>
      <c r="MV1" s="428"/>
      <c r="MW1" s="428"/>
      <c r="MX1" s="428"/>
      <c r="MY1" s="428"/>
      <c r="MZ1" s="428"/>
      <c r="NA1" s="428"/>
      <c r="NB1" s="428"/>
      <c r="NC1" s="428"/>
      <c r="ND1" s="428"/>
      <c r="NE1" s="428"/>
      <c r="NF1" s="428"/>
      <c r="NG1" s="428"/>
      <c r="NH1" s="428"/>
      <c r="NI1" s="428"/>
      <c r="NJ1" s="428"/>
      <c r="NK1" s="428"/>
      <c r="NL1" s="428"/>
      <c r="NM1" s="428"/>
      <c r="NN1" s="428"/>
      <c r="NO1" s="428"/>
      <c r="NP1" s="428"/>
      <c r="NQ1" s="428"/>
      <c r="NR1" s="428"/>
      <c r="NS1" s="428"/>
      <c r="NT1" s="428"/>
      <c r="NU1" s="428"/>
      <c r="NV1" s="428"/>
      <c r="NW1" s="428"/>
      <c r="NX1" s="428"/>
      <c r="NY1" s="428"/>
      <c r="NZ1" s="428"/>
      <c r="OA1" s="428"/>
      <c r="OB1" s="428"/>
      <c r="OC1" s="428"/>
      <c r="OD1" s="428"/>
      <c r="OE1" s="428"/>
      <c r="OF1" s="428"/>
      <c r="OG1" s="428"/>
      <c r="OH1" s="428"/>
      <c r="OI1" s="428"/>
      <c r="OJ1" s="428"/>
      <c r="OK1" s="428"/>
      <c r="OL1" s="428"/>
      <c r="OM1" s="428"/>
      <c r="ON1" s="428"/>
      <c r="OO1" s="428"/>
      <c r="OP1" s="428"/>
      <c r="OQ1" s="428"/>
      <c r="OR1" s="428"/>
      <c r="OS1" s="428"/>
      <c r="OT1" s="428"/>
      <c r="OU1" s="428"/>
      <c r="OV1" s="428"/>
      <c r="OW1" s="428"/>
      <c r="OX1" s="428"/>
      <c r="OY1" s="428"/>
      <c r="OZ1" s="428"/>
      <c r="PA1" s="428"/>
      <c r="PB1" s="428"/>
      <c r="PC1" s="428"/>
      <c r="PD1" s="428"/>
      <c r="PE1" s="428"/>
      <c r="PF1" s="428"/>
      <c r="PG1" s="428"/>
      <c r="PH1" s="428"/>
      <c r="PI1" s="428"/>
      <c r="PJ1" s="428"/>
      <c r="PK1" s="428"/>
      <c r="PL1" s="428"/>
      <c r="PM1" s="428"/>
      <c r="PN1" s="428"/>
      <c r="PO1" s="428"/>
      <c r="PP1" s="428"/>
      <c r="PQ1" s="428"/>
      <c r="PR1" s="428"/>
      <c r="PS1" s="428"/>
      <c r="PT1" s="428"/>
      <c r="PU1" s="428"/>
      <c r="PV1" s="428"/>
      <c r="PW1" s="428"/>
      <c r="PX1" s="428"/>
      <c r="PY1" s="428"/>
      <c r="PZ1" s="428"/>
      <c r="QA1" s="428"/>
      <c r="QB1" s="428"/>
      <c r="QC1" s="428"/>
      <c r="QD1" s="428"/>
      <c r="QE1" s="428"/>
      <c r="QF1" s="428"/>
      <c r="QG1" s="428"/>
      <c r="QH1" s="428"/>
      <c r="QI1" s="428"/>
      <c r="QJ1" s="428"/>
      <c r="QK1" s="428"/>
      <c r="QL1" s="428"/>
      <c r="QM1" s="428"/>
      <c r="QN1" s="428"/>
      <c r="QO1" s="428"/>
      <c r="QP1" s="428"/>
      <c r="QQ1" s="428"/>
      <c r="QR1" s="428"/>
      <c r="QS1" s="428"/>
      <c r="QT1" s="428"/>
      <c r="QU1" s="428"/>
      <c r="QV1" s="428"/>
      <c r="QW1" s="428"/>
      <c r="QX1" s="428"/>
      <c r="QY1" s="428"/>
      <c r="QZ1" s="428"/>
      <c r="RA1" s="428"/>
      <c r="RB1" s="428"/>
      <c r="RC1" s="428"/>
      <c r="RD1" s="428"/>
      <c r="RE1" s="428"/>
      <c r="RF1" s="428"/>
      <c r="RG1" s="428"/>
      <c r="RH1" s="428"/>
      <c r="RI1" s="428"/>
      <c r="RJ1" s="428"/>
      <c r="RK1" s="428"/>
      <c r="RL1" s="428"/>
      <c r="RM1" s="428"/>
      <c r="RN1" s="428"/>
      <c r="RO1" s="428"/>
      <c r="RP1" s="428"/>
      <c r="RQ1" s="428"/>
      <c r="RR1" s="428"/>
      <c r="RS1" s="428"/>
      <c r="RT1" s="428"/>
      <c r="RU1" s="428"/>
      <c r="RV1" s="428"/>
      <c r="RW1" s="428"/>
      <c r="RX1" s="428"/>
      <c r="RY1" s="428"/>
      <c r="RZ1" s="428"/>
      <c r="SA1" s="428"/>
      <c r="SB1" s="428"/>
      <c r="SC1" s="428"/>
      <c r="SD1" s="428"/>
      <c r="SE1" s="428"/>
      <c r="SF1" s="428"/>
      <c r="SG1" s="428"/>
      <c r="SH1" s="428"/>
      <c r="SI1" s="428"/>
      <c r="SJ1" s="428"/>
      <c r="SK1" s="428"/>
      <c r="SL1" s="428"/>
      <c r="SM1" s="428"/>
      <c r="SN1" s="428"/>
      <c r="SO1" s="428"/>
      <c r="SP1" s="428"/>
      <c r="SQ1" s="428"/>
      <c r="SR1" s="428"/>
      <c r="SS1" s="428"/>
      <c r="ST1" s="428"/>
      <c r="SU1" s="428"/>
      <c r="SV1" s="428"/>
      <c r="SW1" s="428"/>
      <c r="SX1" s="428"/>
      <c r="SY1" s="428"/>
      <c r="SZ1" s="428"/>
      <c r="TA1" s="428"/>
      <c r="TB1" s="428"/>
      <c r="TC1" s="428"/>
      <c r="TD1" s="428"/>
      <c r="TE1" s="428"/>
      <c r="TF1" s="428"/>
      <c r="TG1" s="428"/>
      <c r="TH1" s="428"/>
      <c r="TI1" s="428"/>
      <c r="TJ1" s="428"/>
      <c r="TK1" s="428"/>
      <c r="TL1" s="428"/>
      <c r="TM1" s="428"/>
      <c r="TN1" s="428"/>
      <c r="TO1" s="428"/>
      <c r="TP1" s="428"/>
      <c r="TQ1" s="428"/>
      <c r="TR1" s="428"/>
      <c r="TS1" s="428"/>
      <c r="TT1" s="428"/>
      <c r="TU1" s="428"/>
      <c r="TV1" s="428"/>
      <c r="TW1" s="428"/>
      <c r="TX1" s="428"/>
      <c r="TY1" s="428"/>
      <c r="TZ1" s="428"/>
      <c r="UA1" s="428"/>
      <c r="UB1" s="428"/>
      <c r="UC1" s="428"/>
      <c r="UD1" s="428"/>
      <c r="UE1" s="428"/>
      <c r="UF1" s="428"/>
      <c r="UG1" s="428"/>
      <c r="UH1" s="428"/>
      <c r="UI1" s="428"/>
      <c r="UJ1" s="428"/>
      <c r="UK1" s="428"/>
      <c r="UL1" s="428"/>
      <c r="UM1" s="428"/>
      <c r="UN1" s="428"/>
      <c r="UO1" s="428"/>
      <c r="UP1" s="428"/>
      <c r="UQ1" s="428"/>
      <c r="UR1" s="428"/>
      <c r="US1" s="428"/>
      <c r="UT1" s="428"/>
      <c r="UU1" s="428"/>
      <c r="UV1" s="428"/>
      <c r="UW1" s="428"/>
      <c r="UX1" s="428"/>
      <c r="UY1" s="428"/>
      <c r="UZ1" s="428"/>
      <c r="VA1" s="428"/>
      <c r="VB1" s="428"/>
      <c r="VC1" s="428"/>
      <c r="VD1" s="428"/>
      <c r="VE1" s="428"/>
      <c r="VF1" s="428"/>
      <c r="VG1" s="428"/>
      <c r="VH1" s="428"/>
      <c r="VI1" s="428"/>
      <c r="VJ1" s="428"/>
      <c r="VK1" s="428"/>
      <c r="VL1" s="428"/>
      <c r="VM1" s="428"/>
      <c r="VN1" s="428"/>
      <c r="VO1" s="428"/>
      <c r="VP1" s="428"/>
      <c r="VQ1" s="428"/>
      <c r="VR1" s="428"/>
      <c r="VS1" s="428"/>
      <c r="VT1" s="428"/>
      <c r="VU1" s="428"/>
      <c r="VV1" s="428"/>
      <c r="VW1" s="428"/>
      <c r="VX1" s="428"/>
      <c r="VY1" s="428"/>
      <c r="VZ1" s="428"/>
      <c r="WA1" s="428"/>
      <c r="WB1" s="428"/>
      <c r="WC1" s="428"/>
      <c r="WD1" s="428"/>
      <c r="WE1" s="428"/>
      <c r="WF1" s="428"/>
      <c r="WG1" s="428"/>
      <c r="WH1" s="428"/>
      <c r="WI1" s="428"/>
      <c r="WJ1" s="428"/>
      <c r="WK1" s="428"/>
      <c r="WL1" s="428"/>
      <c r="WM1" s="428"/>
      <c r="WN1" s="428"/>
      <c r="WO1" s="428"/>
      <c r="WP1" s="428"/>
      <c r="WQ1" s="428"/>
      <c r="WR1" s="428"/>
      <c r="WS1" s="428"/>
      <c r="WT1" s="428"/>
      <c r="WU1" s="428"/>
      <c r="WV1" s="428"/>
      <c r="WW1" s="428"/>
      <c r="WX1" s="428"/>
      <c r="WY1" s="428"/>
      <c r="WZ1" s="428"/>
      <c r="XA1" s="428"/>
      <c r="XB1" s="428"/>
      <c r="XC1" s="428"/>
      <c r="XD1" s="428"/>
      <c r="XE1" s="428"/>
      <c r="XF1" s="428"/>
      <c r="XG1" s="428"/>
      <c r="XH1" s="428"/>
      <c r="XI1" s="428"/>
      <c r="XJ1" s="428"/>
      <c r="XK1" s="428"/>
      <c r="XL1" s="428"/>
      <c r="XM1" s="428"/>
      <c r="XN1" s="428"/>
      <c r="XO1" s="428"/>
      <c r="XP1" s="428"/>
      <c r="XQ1" s="428"/>
      <c r="XR1" s="428"/>
      <c r="XS1" s="428"/>
      <c r="XT1" s="428"/>
      <c r="XU1" s="428"/>
      <c r="XV1" s="428"/>
      <c r="XW1" s="428"/>
      <c r="XX1" s="428"/>
      <c r="XY1" s="428"/>
      <c r="XZ1" s="428"/>
      <c r="YA1" s="428"/>
      <c r="YB1" s="428"/>
      <c r="YC1" s="428"/>
      <c r="YD1" s="428"/>
      <c r="YE1" s="428"/>
      <c r="YF1" s="428"/>
      <c r="YG1" s="428"/>
      <c r="YH1" s="428"/>
      <c r="YI1" s="428"/>
      <c r="YJ1" s="428"/>
      <c r="YK1" s="428"/>
      <c r="YL1" s="428"/>
      <c r="YM1" s="428"/>
      <c r="YN1" s="428"/>
      <c r="YO1" s="428"/>
      <c r="YP1" s="428"/>
      <c r="YQ1" s="428"/>
      <c r="YR1" s="428"/>
      <c r="YS1" s="428"/>
      <c r="YT1" s="428"/>
      <c r="YU1" s="428"/>
      <c r="YV1" s="428"/>
      <c r="YW1" s="428"/>
      <c r="YX1" s="428"/>
      <c r="YY1" s="428"/>
      <c r="YZ1" s="428"/>
      <c r="ZA1" s="428"/>
      <c r="ZB1" s="428"/>
      <c r="ZC1" s="428"/>
      <c r="ZD1" s="428"/>
      <c r="ZE1" s="428"/>
      <c r="ZF1" s="428"/>
      <c r="ZG1" s="428"/>
      <c r="ZH1" s="428"/>
      <c r="ZI1" s="428"/>
      <c r="ZJ1" s="428"/>
      <c r="ZK1" s="428"/>
      <c r="ZL1" s="428"/>
      <c r="ZM1" s="428"/>
      <c r="ZN1" s="428"/>
      <c r="ZO1" s="428"/>
      <c r="ZP1" s="428"/>
      <c r="ZQ1" s="428"/>
      <c r="ZR1" s="428"/>
      <c r="ZS1" s="428"/>
      <c r="ZT1" s="428"/>
      <c r="ZU1" s="428"/>
      <c r="ZV1" s="428"/>
      <c r="ZW1" s="428"/>
      <c r="ZX1" s="428"/>
      <c r="ZY1" s="428"/>
      <c r="ZZ1" s="428"/>
      <c r="AAA1" s="428"/>
      <c r="AAB1" s="428"/>
      <c r="AAC1" s="428"/>
      <c r="AAD1" s="428"/>
      <c r="AAE1" s="428"/>
      <c r="AAF1" s="428"/>
      <c r="AAG1" s="428"/>
      <c r="AAH1" s="428"/>
      <c r="AAI1" s="428"/>
      <c r="AAJ1" s="428"/>
      <c r="AAK1" s="428"/>
      <c r="AAL1" s="428"/>
      <c r="AAM1" s="428"/>
      <c r="AAN1" s="428"/>
      <c r="AAO1" s="428"/>
      <c r="AAP1" s="428"/>
      <c r="AAQ1" s="428"/>
      <c r="AAR1" s="428"/>
      <c r="AAS1" s="428"/>
      <c r="AAT1" s="428"/>
      <c r="AAU1" s="428"/>
      <c r="AAV1" s="428"/>
      <c r="AAW1" s="428"/>
      <c r="AAX1" s="428"/>
      <c r="AAY1" s="428"/>
      <c r="AAZ1" s="428"/>
      <c r="ABA1" s="428"/>
      <c r="ABB1" s="428"/>
      <c r="ABC1" s="428"/>
      <c r="ABD1" s="428"/>
      <c r="ABE1" s="428"/>
      <c r="ABF1" s="428"/>
      <c r="ABG1" s="428"/>
      <c r="ABH1" s="428"/>
      <c r="ABI1" s="428"/>
      <c r="ABJ1" s="428"/>
      <c r="ABK1" s="428"/>
      <c r="ABL1" s="428"/>
      <c r="ABM1" s="428"/>
      <c r="ABN1" s="428"/>
      <c r="ABO1" s="428"/>
      <c r="ABP1" s="428"/>
      <c r="ABQ1" s="428"/>
      <c r="ABR1" s="428"/>
      <c r="ABS1" s="428"/>
      <c r="ABT1" s="428"/>
      <c r="ABU1" s="428"/>
      <c r="ABV1" s="428"/>
      <c r="ABW1" s="428"/>
      <c r="ABX1" s="428"/>
      <c r="ABY1" s="428"/>
      <c r="ABZ1" s="428"/>
      <c r="ACA1" s="428"/>
      <c r="ACB1" s="428"/>
      <c r="ACC1" s="428"/>
      <c r="ACD1" s="428"/>
      <c r="ACE1" s="428"/>
      <c r="ACF1" s="428"/>
      <c r="ACG1" s="428"/>
      <c r="ACH1" s="428"/>
      <c r="ACI1" s="428"/>
      <c r="ACJ1" s="428"/>
      <c r="ACK1" s="428"/>
      <c r="ACL1" s="428"/>
      <c r="ACM1" s="428"/>
      <c r="ACN1" s="428"/>
      <c r="ACO1" s="428"/>
      <c r="ACP1" s="428"/>
      <c r="ACQ1" s="428"/>
      <c r="ACR1" s="428"/>
      <c r="ACS1" s="428"/>
      <c r="ACT1" s="428"/>
      <c r="ACU1" s="428"/>
      <c r="ACV1" s="428"/>
      <c r="ACW1" s="428"/>
      <c r="ACX1" s="428"/>
      <c r="ACY1" s="428"/>
      <c r="ACZ1" s="428"/>
      <c r="ADA1" s="428"/>
      <c r="ADB1" s="428"/>
      <c r="ADC1" s="428"/>
      <c r="ADD1" s="428"/>
      <c r="ADE1" s="428"/>
      <c r="ADF1" s="428"/>
      <c r="ADG1" s="428"/>
      <c r="ADH1" s="428"/>
      <c r="ADI1" s="428"/>
      <c r="ADJ1" s="428"/>
      <c r="ADK1" s="428"/>
      <c r="ADL1" s="428"/>
      <c r="ADM1" s="428"/>
      <c r="ADN1" s="428"/>
      <c r="ADO1" s="428"/>
      <c r="ADP1" s="428"/>
      <c r="ADQ1" s="428"/>
      <c r="ADR1" s="428"/>
      <c r="ADS1" s="428"/>
      <c r="ADT1" s="428"/>
      <c r="ADU1" s="428"/>
      <c r="ADV1" s="428"/>
      <c r="ADW1" s="428"/>
      <c r="ADX1" s="428"/>
      <c r="ADY1" s="428"/>
      <c r="ADZ1" s="428"/>
      <c r="AEA1" s="428"/>
      <c r="AEB1" s="428"/>
      <c r="AEC1" s="428"/>
      <c r="AED1" s="428"/>
      <c r="AEE1" s="428"/>
      <c r="AEF1" s="428"/>
      <c r="AEG1" s="428"/>
      <c r="AEH1" s="428"/>
      <c r="AEI1" s="428"/>
      <c r="AEJ1" s="428"/>
      <c r="AEK1" s="428"/>
      <c r="AEL1" s="428"/>
      <c r="AEM1" s="428"/>
      <c r="AEN1" s="428"/>
      <c r="AEO1" s="428"/>
      <c r="AEP1" s="428"/>
      <c r="AEQ1" s="428"/>
      <c r="AER1" s="428"/>
      <c r="AES1" s="428"/>
      <c r="AET1" s="428"/>
      <c r="AEU1" s="428"/>
      <c r="AEV1" s="428"/>
      <c r="AEW1" s="428"/>
      <c r="AEX1" s="428"/>
      <c r="AEY1" s="428"/>
      <c r="AEZ1" s="428"/>
      <c r="AFA1" s="428"/>
      <c r="AFB1" s="428"/>
      <c r="AFC1" s="428"/>
      <c r="AFD1" s="428"/>
      <c r="AFE1" s="428"/>
      <c r="AFF1" s="428"/>
      <c r="AFG1" s="428"/>
      <c r="AFH1" s="428"/>
      <c r="AFI1" s="428"/>
      <c r="AFJ1" s="428"/>
      <c r="AFK1" s="428"/>
      <c r="AFL1" s="428"/>
      <c r="AFM1" s="428"/>
      <c r="AFN1" s="428"/>
      <c r="AFO1" s="428"/>
      <c r="AFP1" s="428"/>
      <c r="AFQ1" s="428"/>
      <c r="AFR1" s="428"/>
      <c r="AFS1" s="428"/>
      <c r="AFT1" s="428"/>
      <c r="AFU1" s="428"/>
      <c r="AFV1" s="428"/>
      <c r="AFW1" s="428"/>
      <c r="AFX1" s="428"/>
      <c r="AFY1" s="428"/>
      <c r="AFZ1" s="428"/>
      <c r="AGA1" s="428"/>
      <c r="AGB1" s="428"/>
      <c r="AGC1" s="428"/>
      <c r="AGD1" s="428"/>
      <c r="AGE1" s="428"/>
      <c r="AGF1" s="428"/>
      <c r="AGG1" s="428"/>
      <c r="AGH1" s="428"/>
      <c r="AGI1" s="428"/>
      <c r="AGJ1" s="428"/>
      <c r="AGK1" s="428"/>
      <c r="AGL1" s="428"/>
      <c r="AGM1" s="428"/>
      <c r="AGN1" s="428"/>
      <c r="AGO1" s="428"/>
      <c r="AGP1" s="428"/>
      <c r="AGQ1" s="428"/>
      <c r="AGR1" s="428"/>
      <c r="AGS1" s="428"/>
      <c r="AGT1" s="428"/>
      <c r="AGU1" s="428"/>
      <c r="AGV1" s="428"/>
      <c r="AGW1" s="428"/>
      <c r="AGX1" s="428"/>
      <c r="AGY1" s="428"/>
      <c r="AGZ1" s="428"/>
      <c r="AHA1" s="428"/>
      <c r="AHB1" s="428"/>
      <c r="AHC1" s="428"/>
      <c r="AHD1" s="428"/>
      <c r="AHE1" s="428"/>
      <c r="AHF1" s="428"/>
      <c r="AHG1" s="428"/>
      <c r="AHH1" s="428"/>
      <c r="AHI1" s="428"/>
      <c r="AHJ1" s="428"/>
      <c r="AHK1" s="428"/>
      <c r="AHL1" s="428"/>
      <c r="AHM1" s="428"/>
      <c r="AHN1" s="428"/>
      <c r="AHO1" s="428"/>
      <c r="AHP1" s="428"/>
      <c r="AHQ1" s="428"/>
      <c r="AHR1" s="428"/>
      <c r="AHS1" s="428"/>
      <c r="AHT1" s="428"/>
      <c r="AHU1" s="428"/>
      <c r="AHV1" s="428"/>
      <c r="AHW1" s="428"/>
      <c r="AHX1" s="428"/>
      <c r="AHY1" s="428"/>
      <c r="AHZ1" s="428"/>
      <c r="AIA1" s="428"/>
      <c r="AIB1" s="428"/>
      <c r="AIC1" s="428"/>
      <c r="AID1" s="428"/>
      <c r="AIE1" s="428"/>
      <c r="AIF1" s="428"/>
      <c r="AIG1" s="428"/>
      <c r="AIH1" s="428"/>
      <c r="AII1" s="428"/>
      <c r="AIJ1" s="428"/>
      <c r="AIK1" s="428"/>
      <c r="AIL1" s="428"/>
      <c r="AIM1" s="428"/>
      <c r="AIN1" s="428"/>
      <c r="AIO1" s="428"/>
      <c r="AIP1" s="428"/>
      <c r="AIQ1" s="428"/>
      <c r="AIR1" s="428"/>
      <c r="AIS1" s="428"/>
      <c r="AIT1" s="428"/>
      <c r="AIU1" s="428"/>
      <c r="AIV1" s="428"/>
      <c r="AIW1" s="428"/>
      <c r="AIX1" s="428"/>
      <c r="AIY1" s="428"/>
      <c r="AIZ1" s="428"/>
      <c r="AJA1" s="428"/>
      <c r="AJB1" s="428"/>
      <c r="AJC1" s="428"/>
      <c r="AJD1" s="428"/>
      <c r="AJE1" s="428"/>
      <c r="AJF1" s="428"/>
      <c r="AJG1" s="428"/>
      <c r="AJH1" s="428"/>
      <c r="AJI1" s="428"/>
      <c r="AJJ1" s="428"/>
      <c r="AJK1" s="428"/>
      <c r="AJL1" s="428"/>
      <c r="AJM1" s="428"/>
      <c r="AJN1" s="428"/>
      <c r="AJO1" s="428"/>
      <c r="AJP1" s="428"/>
      <c r="AJQ1" s="428"/>
      <c r="AJR1" s="428"/>
      <c r="AJS1" s="428"/>
      <c r="AJT1" s="428"/>
      <c r="AJU1" s="428"/>
      <c r="AJV1" s="428"/>
      <c r="AJW1" s="428"/>
      <c r="AJX1" s="428"/>
      <c r="AJY1" s="428"/>
      <c r="AJZ1" s="428"/>
      <c r="AKA1" s="428"/>
      <c r="AKB1" s="428"/>
      <c r="AKC1" s="428"/>
      <c r="AKD1" s="428"/>
      <c r="AKE1" s="428"/>
      <c r="AKF1" s="428"/>
      <c r="AKG1" s="428"/>
      <c r="AKH1" s="428"/>
      <c r="AKI1" s="428"/>
      <c r="AKJ1" s="428"/>
      <c r="AKK1" s="428"/>
      <c r="AKL1" s="428"/>
      <c r="AKM1" s="428"/>
      <c r="AKN1" s="428"/>
      <c r="AKO1" s="428"/>
      <c r="AKP1" s="428"/>
      <c r="AKQ1" s="428"/>
      <c r="AKR1" s="428"/>
      <c r="AKS1" s="428"/>
      <c r="AKT1" s="428"/>
      <c r="AKU1" s="428"/>
      <c r="AKV1" s="428"/>
      <c r="AKW1" s="428"/>
      <c r="AKX1" s="428"/>
      <c r="AKY1" s="428"/>
      <c r="AKZ1" s="428"/>
      <c r="ALA1" s="428"/>
      <c r="ALB1" s="428"/>
      <c r="ALC1" s="428"/>
      <c r="ALD1" s="428"/>
      <c r="ALE1" s="428"/>
      <c r="ALF1" s="428"/>
      <c r="ALG1" s="428"/>
      <c r="ALH1" s="428"/>
      <c r="ALI1" s="428"/>
      <c r="ALJ1" s="428"/>
      <c r="ALK1" s="428"/>
      <c r="ALL1" s="428"/>
      <c r="ALM1" s="428"/>
      <c r="ALN1" s="428"/>
      <c r="ALO1" s="428"/>
      <c r="ALP1" s="428"/>
      <c r="ALQ1" s="428"/>
      <c r="ALR1" s="428"/>
      <c r="ALS1" s="428"/>
      <c r="ALT1" s="428"/>
      <c r="ALU1" s="428"/>
      <c r="ALV1" s="428"/>
      <c r="ALW1" s="428"/>
      <c r="ALX1" s="428"/>
      <c r="ALY1" s="428"/>
      <c r="ALZ1" s="428"/>
      <c r="AMA1" s="428"/>
      <c r="AMB1" s="428"/>
      <c r="AMC1" s="428"/>
      <c r="AMD1" s="428"/>
      <c r="AME1" s="428"/>
      <c r="AMF1" s="428"/>
      <c r="AMG1" s="428"/>
      <c r="AMH1" s="428"/>
      <c r="AMI1" s="428"/>
      <c r="AMJ1" s="428"/>
      <c r="AMK1" s="428"/>
      <c r="AML1" s="428"/>
      <c r="AMM1" s="428"/>
      <c r="AMN1" s="428"/>
      <c r="AMO1" s="428"/>
      <c r="AMP1" s="428"/>
      <c r="AMQ1" s="428"/>
      <c r="AMR1" s="428"/>
      <c r="AMS1" s="428"/>
      <c r="AMT1" s="428"/>
      <c r="AMU1" s="428"/>
      <c r="AMV1" s="428"/>
      <c r="AMW1" s="428"/>
      <c r="AMX1" s="428"/>
      <c r="AMY1" s="428"/>
      <c r="AMZ1" s="428"/>
      <c r="ANA1" s="428"/>
      <c r="ANB1" s="428"/>
      <c r="ANC1" s="428"/>
      <c r="AND1" s="428"/>
      <c r="ANE1" s="428"/>
      <c r="ANF1" s="428"/>
      <c r="ANG1" s="428"/>
      <c r="ANH1" s="428"/>
      <c r="ANI1" s="428"/>
      <c r="ANJ1" s="428"/>
      <c r="ANK1" s="428"/>
      <c r="ANL1" s="428"/>
      <c r="ANM1" s="428"/>
      <c r="ANN1" s="428"/>
      <c r="ANO1" s="428"/>
      <c r="ANP1" s="428"/>
      <c r="ANQ1" s="428"/>
      <c r="ANR1" s="428"/>
      <c r="ANS1" s="428"/>
      <c r="ANT1" s="428"/>
      <c r="ANU1" s="428"/>
      <c r="ANV1" s="428"/>
      <c r="ANW1" s="428"/>
      <c r="ANX1" s="428"/>
      <c r="ANY1" s="428"/>
      <c r="ANZ1" s="428"/>
      <c r="AOA1" s="428"/>
      <c r="AOB1" s="428"/>
      <c r="AOC1" s="428"/>
      <c r="AOD1" s="428"/>
      <c r="AOE1" s="428"/>
      <c r="AOF1" s="428"/>
      <c r="AOG1" s="428"/>
      <c r="AOH1" s="428"/>
      <c r="AOI1" s="428"/>
      <c r="AOJ1" s="428"/>
      <c r="AOK1" s="428"/>
      <c r="AOL1" s="428"/>
      <c r="AOM1" s="428"/>
      <c r="AON1" s="428"/>
      <c r="AOO1" s="428"/>
      <c r="AOP1" s="428"/>
      <c r="AOQ1" s="428"/>
      <c r="AOR1" s="428"/>
      <c r="AOS1" s="428"/>
      <c r="AOT1" s="428"/>
      <c r="AOU1" s="428"/>
      <c r="AOV1" s="428"/>
      <c r="AOW1" s="428"/>
      <c r="AOX1" s="428"/>
      <c r="AOY1" s="428"/>
      <c r="AOZ1" s="428"/>
      <c r="APA1" s="428"/>
      <c r="APB1" s="428"/>
      <c r="APC1" s="428"/>
      <c r="APD1" s="428"/>
      <c r="APE1" s="428"/>
      <c r="APF1" s="428"/>
      <c r="APG1" s="428"/>
      <c r="APH1" s="428"/>
      <c r="API1" s="428"/>
      <c r="APJ1" s="428"/>
      <c r="APK1" s="428"/>
      <c r="APL1" s="428"/>
      <c r="APM1" s="428"/>
      <c r="APN1" s="428"/>
      <c r="APO1" s="428"/>
      <c r="APP1" s="428"/>
      <c r="APQ1" s="428"/>
      <c r="APR1" s="428"/>
      <c r="APS1" s="428"/>
      <c r="APT1" s="428"/>
      <c r="APU1" s="428"/>
      <c r="APV1" s="428"/>
      <c r="APW1" s="428"/>
      <c r="APX1" s="428"/>
      <c r="APY1" s="428"/>
      <c r="APZ1" s="428"/>
      <c r="AQA1" s="428"/>
      <c r="AQB1" s="428"/>
      <c r="AQC1" s="428"/>
      <c r="AQD1" s="428"/>
      <c r="AQE1" s="428"/>
      <c r="AQF1" s="428"/>
      <c r="AQG1" s="428"/>
      <c r="AQH1" s="428"/>
      <c r="AQI1" s="428"/>
      <c r="AQJ1" s="428"/>
      <c r="AQK1" s="428"/>
      <c r="AQL1" s="428"/>
      <c r="AQM1" s="428"/>
      <c r="AQN1" s="428"/>
      <c r="AQO1" s="428"/>
      <c r="AQP1" s="428"/>
      <c r="AQQ1" s="428"/>
      <c r="AQR1" s="428"/>
      <c r="AQS1" s="428"/>
      <c r="AQT1" s="428"/>
      <c r="AQU1" s="428"/>
      <c r="AQV1" s="428"/>
      <c r="AQW1" s="428"/>
      <c r="AQX1" s="428"/>
      <c r="AQY1" s="428"/>
      <c r="AQZ1" s="428"/>
      <c r="ARA1" s="428"/>
      <c r="ARB1" s="428"/>
      <c r="ARC1" s="428"/>
      <c r="ARD1" s="428"/>
      <c r="ARE1" s="428"/>
      <c r="ARF1" s="428"/>
      <c r="ARG1" s="428"/>
      <c r="ARH1" s="428"/>
      <c r="ARI1" s="428"/>
      <c r="ARJ1" s="428"/>
      <c r="ARK1" s="428"/>
      <c r="ARL1" s="428"/>
      <c r="ARM1" s="428"/>
      <c r="ARN1" s="428"/>
      <c r="ARO1" s="428"/>
      <c r="ARP1" s="428"/>
      <c r="ARQ1" s="428"/>
      <c r="ARR1" s="428"/>
      <c r="ARS1" s="428"/>
      <c r="ART1" s="428"/>
      <c r="ARU1" s="428"/>
      <c r="ARV1" s="428"/>
      <c r="ARW1" s="428"/>
      <c r="ARX1" s="428"/>
      <c r="ARY1" s="428"/>
      <c r="ARZ1" s="428"/>
      <c r="ASA1" s="428"/>
      <c r="ASB1" s="428"/>
      <c r="ASC1" s="428"/>
      <c r="ASD1" s="428"/>
      <c r="ASE1" s="428"/>
      <c r="ASF1" s="428"/>
      <c r="ASG1" s="428"/>
      <c r="ASH1" s="428"/>
      <c r="ASI1" s="428"/>
      <c r="ASJ1" s="428"/>
      <c r="ASK1" s="428"/>
      <c r="ASL1" s="428"/>
      <c r="ASM1" s="428"/>
      <c r="ASN1" s="428"/>
      <c r="ASO1" s="428"/>
      <c r="ASP1" s="428"/>
      <c r="ASQ1" s="428"/>
      <c r="ASR1" s="428"/>
      <c r="ASS1" s="428"/>
      <c r="AST1" s="428"/>
      <c r="ASU1" s="428"/>
      <c r="ASV1" s="428"/>
      <c r="ASW1" s="428"/>
      <c r="ASX1" s="428"/>
      <c r="ASY1" s="428"/>
      <c r="ASZ1" s="428"/>
      <c r="ATA1" s="428"/>
      <c r="ATB1" s="428"/>
      <c r="ATC1" s="428"/>
      <c r="ATD1" s="428"/>
      <c r="ATE1" s="428"/>
      <c r="ATF1" s="428"/>
      <c r="ATG1" s="428"/>
      <c r="ATH1" s="428"/>
      <c r="ATI1" s="428"/>
      <c r="ATJ1" s="428"/>
      <c r="ATK1" s="428"/>
      <c r="ATL1" s="428"/>
      <c r="ATM1" s="428"/>
      <c r="ATN1" s="428"/>
      <c r="ATO1" s="428"/>
      <c r="ATP1" s="428"/>
      <c r="ATQ1" s="428"/>
      <c r="ATR1" s="428"/>
      <c r="ATS1" s="428"/>
      <c r="ATT1" s="428"/>
      <c r="ATU1" s="428"/>
      <c r="ATV1" s="428"/>
      <c r="ATW1" s="428"/>
      <c r="ATX1" s="428"/>
      <c r="ATY1" s="428"/>
      <c r="ATZ1" s="428"/>
      <c r="AUA1" s="428"/>
      <c r="AUB1" s="428"/>
      <c r="AUC1" s="428"/>
      <c r="AUD1" s="428"/>
      <c r="AUE1" s="428"/>
      <c r="AUF1" s="428"/>
      <c r="AUG1" s="428"/>
      <c r="AUH1" s="428"/>
      <c r="AUI1" s="428"/>
      <c r="AUJ1" s="428"/>
      <c r="AUK1" s="428"/>
      <c r="AUL1" s="428"/>
      <c r="AUM1" s="428"/>
      <c r="AUN1" s="428"/>
      <c r="AUO1" s="428"/>
      <c r="AUP1" s="428"/>
      <c r="AUQ1" s="428"/>
      <c r="AUR1" s="428"/>
      <c r="AUS1" s="428"/>
      <c r="AUT1" s="428"/>
      <c r="AUU1" s="428"/>
      <c r="AUV1" s="428"/>
      <c r="AUW1" s="428"/>
      <c r="AUX1" s="428"/>
      <c r="AUY1" s="428"/>
      <c r="AUZ1" s="428"/>
      <c r="AVA1" s="428"/>
      <c r="AVB1" s="428"/>
      <c r="AVC1" s="428"/>
      <c r="AVD1" s="428"/>
      <c r="AVE1" s="428"/>
      <c r="AVF1" s="428"/>
      <c r="AVG1" s="428"/>
      <c r="AVH1" s="428"/>
      <c r="AVI1" s="428"/>
      <c r="AVJ1" s="428"/>
      <c r="AVK1" s="428"/>
      <c r="AVL1" s="428"/>
      <c r="AVM1" s="428"/>
      <c r="AVN1" s="428"/>
      <c r="AVO1" s="428"/>
      <c r="AVP1" s="428"/>
      <c r="AVQ1" s="428"/>
      <c r="AVR1" s="428"/>
      <c r="AVS1" s="428"/>
      <c r="AVT1" s="428"/>
      <c r="AVU1" s="428"/>
      <c r="AVV1" s="428"/>
      <c r="AVW1" s="428"/>
      <c r="AVX1" s="428"/>
      <c r="AVY1" s="428"/>
      <c r="AVZ1" s="428"/>
      <c r="AWA1" s="428"/>
      <c r="AWB1" s="428"/>
      <c r="AWC1" s="428"/>
      <c r="AWD1" s="428"/>
      <c r="AWE1" s="428"/>
      <c r="AWF1" s="428"/>
      <c r="AWG1" s="428"/>
      <c r="AWH1" s="428"/>
      <c r="AWI1" s="428"/>
      <c r="AWJ1" s="428"/>
      <c r="AWK1" s="428"/>
      <c r="AWL1" s="428"/>
      <c r="AWM1" s="428"/>
      <c r="AWN1" s="428"/>
      <c r="AWO1" s="428"/>
      <c r="AWP1" s="428"/>
      <c r="AWQ1" s="428"/>
      <c r="AWR1" s="428"/>
      <c r="AWS1" s="428"/>
      <c r="AWT1" s="428"/>
      <c r="AWU1" s="428"/>
      <c r="AWV1" s="428"/>
      <c r="AWW1" s="428"/>
      <c r="AWX1" s="428"/>
      <c r="AWY1" s="428"/>
      <c r="AWZ1" s="428"/>
      <c r="AXA1" s="428"/>
      <c r="AXB1" s="428"/>
      <c r="AXC1" s="428"/>
      <c r="AXD1" s="428"/>
      <c r="AXE1" s="428"/>
      <c r="AXF1" s="428"/>
      <c r="AXG1" s="428"/>
      <c r="AXH1" s="428"/>
      <c r="AXI1" s="428"/>
      <c r="AXJ1" s="428"/>
      <c r="AXK1" s="428"/>
      <c r="AXL1" s="428"/>
      <c r="AXM1" s="428"/>
      <c r="AXN1" s="428"/>
      <c r="AXO1" s="428"/>
      <c r="AXP1" s="428"/>
      <c r="AXQ1" s="428"/>
      <c r="AXR1" s="428"/>
      <c r="AXS1" s="428"/>
      <c r="AXT1" s="428"/>
      <c r="AXU1" s="428"/>
      <c r="AXV1" s="428"/>
      <c r="AXW1" s="428"/>
      <c r="AXX1" s="428"/>
      <c r="AXY1" s="428"/>
      <c r="AXZ1" s="428"/>
      <c r="AYA1" s="428"/>
      <c r="AYB1" s="428"/>
      <c r="AYC1" s="428"/>
      <c r="AYD1" s="428"/>
      <c r="AYE1" s="428"/>
      <c r="AYF1" s="428"/>
      <c r="AYG1" s="428"/>
      <c r="AYH1" s="428"/>
      <c r="AYI1" s="428"/>
      <c r="AYJ1" s="428"/>
      <c r="AYK1" s="428"/>
      <c r="AYL1" s="428"/>
      <c r="AYM1" s="428"/>
      <c r="AYN1" s="428"/>
      <c r="AYO1" s="428"/>
      <c r="AYP1" s="428"/>
      <c r="AYQ1" s="428"/>
      <c r="AYR1" s="428"/>
      <c r="AYS1" s="428"/>
      <c r="AYT1" s="428"/>
      <c r="AYU1" s="428"/>
      <c r="AYV1" s="428"/>
      <c r="AYW1" s="428"/>
      <c r="AYX1" s="428"/>
      <c r="AYY1" s="428"/>
      <c r="AYZ1" s="428"/>
      <c r="AZA1" s="428"/>
      <c r="AZB1" s="428"/>
      <c r="AZC1" s="428"/>
      <c r="AZD1" s="428"/>
      <c r="AZE1" s="428"/>
      <c r="AZF1" s="428"/>
      <c r="AZG1" s="428"/>
      <c r="AZH1" s="428"/>
      <c r="AZI1" s="428"/>
      <c r="AZJ1" s="428"/>
      <c r="AZK1" s="428"/>
      <c r="AZL1" s="428"/>
      <c r="AZM1" s="428"/>
      <c r="AZN1" s="428"/>
      <c r="AZO1" s="428"/>
      <c r="AZP1" s="428"/>
      <c r="AZQ1" s="428"/>
      <c r="AZR1" s="428"/>
      <c r="AZS1" s="428"/>
      <c r="AZT1" s="428"/>
      <c r="AZU1" s="428"/>
      <c r="AZV1" s="428"/>
      <c r="AZW1" s="428"/>
      <c r="AZX1" s="428"/>
      <c r="AZY1" s="428"/>
      <c r="AZZ1" s="428"/>
      <c r="BAA1" s="428"/>
      <c r="BAB1" s="428"/>
      <c r="BAC1" s="428"/>
      <c r="BAD1" s="428"/>
      <c r="BAE1" s="428"/>
      <c r="BAF1" s="428"/>
      <c r="BAG1" s="428"/>
      <c r="BAH1" s="428"/>
      <c r="BAI1" s="428"/>
      <c r="BAJ1" s="428"/>
      <c r="BAK1" s="428"/>
      <c r="BAL1" s="428"/>
      <c r="BAM1" s="428"/>
      <c r="BAN1" s="428"/>
      <c r="BAO1" s="428"/>
      <c r="BAP1" s="428"/>
      <c r="BAQ1" s="428"/>
      <c r="BAR1" s="428"/>
      <c r="BAS1" s="428"/>
      <c r="BAT1" s="428"/>
      <c r="BAU1" s="428"/>
      <c r="BAV1" s="428"/>
      <c r="BAW1" s="428"/>
      <c r="BAX1" s="428"/>
      <c r="BAY1" s="428"/>
      <c r="BAZ1" s="428"/>
      <c r="BBA1" s="428"/>
      <c r="BBB1" s="428"/>
      <c r="BBC1" s="428"/>
      <c r="BBD1" s="428"/>
      <c r="BBE1" s="428"/>
      <c r="BBF1" s="428"/>
      <c r="BBG1" s="428"/>
      <c r="BBH1" s="428"/>
      <c r="BBI1" s="428"/>
      <c r="BBJ1" s="428"/>
      <c r="BBK1" s="428"/>
      <c r="BBL1" s="428"/>
      <c r="BBM1" s="428"/>
      <c r="BBN1" s="428"/>
      <c r="BBO1" s="428"/>
      <c r="BBP1" s="428"/>
      <c r="BBQ1" s="428"/>
      <c r="BBR1" s="428"/>
      <c r="BBS1" s="428"/>
      <c r="BBT1" s="428"/>
      <c r="BBU1" s="428"/>
      <c r="BBV1" s="428"/>
      <c r="BBW1" s="428"/>
      <c r="BBX1" s="428"/>
      <c r="BBY1" s="428"/>
      <c r="BBZ1" s="428"/>
      <c r="BCA1" s="428"/>
      <c r="BCB1" s="428"/>
      <c r="BCC1" s="428"/>
      <c r="BCD1" s="428"/>
      <c r="BCE1" s="428"/>
      <c r="BCF1" s="428"/>
      <c r="BCG1" s="428"/>
      <c r="BCH1" s="428"/>
      <c r="BCI1" s="428"/>
      <c r="BCJ1" s="428"/>
      <c r="BCK1" s="428"/>
      <c r="BCL1" s="428"/>
      <c r="BCM1" s="428"/>
      <c r="BCN1" s="428"/>
      <c r="BCO1" s="428"/>
      <c r="BCP1" s="428"/>
      <c r="BCQ1" s="428"/>
      <c r="BCR1" s="428"/>
      <c r="BCS1" s="428"/>
      <c r="BCT1" s="428"/>
      <c r="BCU1" s="428"/>
      <c r="BCV1" s="428"/>
      <c r="BCW1" s="428"/>
      <c r="BCX1" s="428"/>
      <c r="BCY1" s="428"/>
      <c r="BCZ1" s="428"/>
      <c r="BDA1" s="428"/>
      <c r="BDB1" s="428"/>
      <c r="BDC1" s="428"/>
      <c r="BDD1" s="428"/>
      <c r="BDE1" s="428"/>
      <c r="BDF1" s="428"/>
      <c r="BDG1" s="428"/>
      <c r="BDH1" s="428"/>
      <c r="BDI1" s="428"/>
      <c r="BDJ1" s="428"/>
      <c r="BDK1" s="428"/>
      <c r="BDL1" s="428"/>
      <c r="BDM1" s="428"/>
      <c r="BDN1" s="428"/>
      <c r="BDO1" s="428"/>
      <c r="BDP1" s="428"/>
      <c r="BDQ1" s="428"/>
      <c r="BDR1" s="428"/>
      <c r="BDS1" s="428"/>
      <c r="BDT1" s="428"/>
      <c r="BDU1" s="428"/>
      <c r="BDV1" s="428"/>
      <c r="BDW1" s="428"/>
      <c r="BDX1" s="428"/>
      <c r="BDY1" s="428"/>
      <c r="BDZ1" s="428"/>
      <c r="BEA1" s="428"/>
      <c r="BEB1" s="428"/>
      <c r="BEC1" s="428"/>
      <c r="BED1" s="428"/>
      <c r="BEE1" s="428"/>
      <c r="BEF1" s="428"/>
      <c r="BEG1" s="428"/>
      <c r="BEH1" s="428"/>
      <c r="BEI1" s="428"/>
      <c r="BEJ1" s="428"/>
      <c r="BEK1" s="428"/>
      <c r="BEL1" s="428"/>
      <c r="BEM1" s="428"/>
      <c r="BEN1" s="428"/>
      <c r="BEO1" s="428"/>
      <c r="BEP1" s="428"/>
      <c r="BEQ1" s="428"/>
      <c r="BER1" s="428"/>
      <c r="BES1" s="428"/>
      <c r="BET1" s="428"/>
      <c r="BEU1" s="428"/>
      <c r="BEV1" s="428"/>
      <c r="BEW1" s="428"/>
      <c r="BEX1" s="428"/>
      <c r="BEY1" s="428"/>
      <c r="BEZ1" s="428"/>
      <c r="BFA1" s="428"/>
      <c r="BFB1" s="428"/>
      <c r="BFC1" s="428"/>
      <c r="BFD1" s="428"/>
      <c r="BFE1" s="428"/>
      <c r="BFF1" s="428"/>
      <c r="BFG1" s="428"/>
      <c r="BFH1" s="428"/>
      <c r="BFI1" s="428"/>
      <c r="BFJ1" s="428"/>
      <c r="BFK1" s="428"/>
      <c r="BFL1" s="428"/>
      <c r="BFM1" s="428"/>
      <c r="BFN1" s="428"/>
      <c r="BFO1" s="428"/>
      <c r="BFP1" s="428"/>
      <c r="BFQ1" s="428"/>
      <c r="BFR1" s="428"/>
      <c r="BFS1" s="428"/>
      <c r="BFT1" s="428"/>
      <c r="BFU1" s="428"/>
      <c r="BFV1" s="428"/>
      <c r="BFW1" s="428"/>
      <c r="BFX1" s="428"/>
      <c r="BFY1" s="428"/>
      <c r="BFZ1" s="428"/>
      <c r="BGA1" s="428"/>
      <c r="BGB1" s="428"/>
      <c r="BGC1" s="428"/>
      <c r="BGD1" s="428"/>
      <c r="BGE1" s="428"/>
      <c r="BGF1" s="428"/>
      <c r="BGG1" s="428"/>
      <c r="BGH1" s="428"/>
      <c r="BGI1" s="428"/>
      <c r="BGJ1" s="428"/>
      <c r="BGK1" s="428"/>
      <c r="BGL1" s="428"/>
      <c r="BGM1" s="428"/>
      <c r="BGN1" s="428"/>
      <c r="BGO1" s="428"/>
      <c r="BGP1" s="428"/>
      <c r="BGQ1" s="428"/>
      <c r="BGR1" s="428"/>
      <c r="BGS1" s="428"/>
      <c r="BGT1" s="428"/>
      <c r="BGU1" s="428"/>
      <c r="BGV1" s="428"/>
      <c r="BGW1" s="428"/>
      <c r="BGX1" s="428"/>
      <c r="BGY1" s="428"/>
      <c r="BGZ1" s="428"/>
      <c r="BHA1" s="428"/>
      <c r="BHB1" s="428"/>
      <c r="BHC1" s="428"/>
      <c r="BHD1" s="428"/>
      <c r="BHE1" s="428"/>
      <c r="BHF1" s="428"/>
      <c r="BHG1" s="428"/>
      <c r="BHH1" s="428"/>
      <c r="BHI1" s="428"/>
      <c r="BHJ1" s="428"/>
      <c r="BHK1" s="428"/>
      <c r="BHL1" s="428"/>
      <c r="BHM1" s="428"/>
      <c r="BHN1" s="428"/>
      <c r="BHO1" s="428"/>
      <c r="BHP1" s="428"/>
      <c r="BHQ1" s="428"/>
      <c r="BHR1" s="428"/>
      <c r="BHS1" s="428"/>
      <c r="BHT1" s="428"/>
      <c r="BHU1" s="428"/>
      <c r="BHV1" s="428"/>
      <c r="BHW1" s="428"/>
      <c r="BHX1" s="428"/>
      <c r="BHY1" s="428"/>
      <c r="BHZ1" s="428"/>
      <c r="BIA1" s="428"/>
      <c r="BIB1" s="428"/>
      <c r="BIC1" s="428"/>
      <c r="BID1" s="428"/>
      <c r="BIE1" s="428"/>
      <c r="BIF1" s="428"/>
      <c r="BIG1" s="428"/>
      <c r="BIH1" s="428"/>
      <c r="BII1" s="428"/>
      <c r="BIJ1" s="428"/>
      <c r="BIK1" s="428"/>
      <c r="BIL1" s="428"/>
      <c r="BIM1" s="428"/>
      <c r="BIN1" s="428"/>
      <c r="BIO1" s="428"/>
      <c r="BIP1" s="428"/>
      <c r="BIQ1" s="428"/>
      <c r="BIR1" s="428"/>
      <c r="BIS1" s="428"/>
      <c r="BIT1" s="428"/>
      <c r="BIU1" s="428"/>
      <c r="BIV1" s="428"/>
      <c r="BIW1" s="428"/>
      <c r="BIX1" s="428"/>
      <c r="BIY1" s="428"/>
      <c r="BIZ1" s="428"/>
      <c r="BJA1" s="428"/>
      <c r="BJB1" s="428"/>
      <c r="BJC1" s="428"/>
      <c r="BJD1" s="428"/>
      <c r="BJE1" s="428"/>
      <c r="BJF1" s="428"/>
      <c r="BJG1" s="428"/>
      <c r="BJH1" s="428"/>
      <c r="BJI1" s="428"/>
      <c r="BJJ1" s="428"/>
      <c r="BJK1" s="428"/>
      <c r="BJL1" s="428"/>
      <c r="BJM1" s="428"/>
      <c r="BJN1" s="428"/>
      <c r="BJO1" s="428"/>
      <c r="BJP1" s="428"/>
      <c r="BJQ1" s="428"/>
      <c r="BJR1" s="428"/>
      <c r="BJS1" s="428"/>
      <c r="BJT1" s="428"/>
      <c r="BJU1" s="428"/>
      <c r="BJV1" s="428"/>
      <c r="BJW1" s="428"/>
      <c r="BJX1" s="428"/>
      <c r="BJY1" s="428"/>
      <c r="BJZ1" s="428"/>
      <c r="BKA1" s="428"/>
      <c r="BKB1" s="428"/>
      <c r="BKC1" s="428"/>
      <c r="BKD1" s="428"/>
      <c r="BKE1" s="428"/>
      <c r="BKF1" s="428"/>
      <c r="BKG1" s="428"/>
      <c r="BKH1" s="428"/>
      <c r="BKI1" s="428"/>
      <c r="BKJ1" s="428"/>
      <c r="BKK1" s="428"/>
      <c r="BKL1" s="428"/>
      <c r="BKM1" s="428"/>
      <c r="BKN1" s="428"/>
      <c r="BKO1" s="428"/>
      <c r="BKP1" s="428"/>
      <c r="BKQ1" s="428"/>
      <c r="BKR1" s="428"/>
      <c r="BKS1" s="428"/>
      <c r="BKT1" s="428"/>
      <c r="BKU1" s="428"/>
      <c r="BKV1" s="428"/>
      <c r="BKW1" s="428"/>
      <c r="BKX1" s="428"/>
      <c r="BKY1" s="428"/>
      <c r="BKZ1" s="428"/>
      <c r="BLA1" s="428"/>
      <c r="BLB1" s="428"/>
      <c r="BLC1" s="428"/>
      <c r="BLD1" s="428"/>
      <c r="BLE1" s="428"/>
      <c r="BLF1" s="428"/>
      <c r="BLG1" s="428"/>
      <c r="BLH1" s="428"/>
      <c r="BLI1" s="428"/>
      <c r="BLJ1" s="428"/>
      <c r="BLK1" s="428"/>
      <c r="BLL1" s="428"/>
      <c r="BLM1" s="428"/>
      <c r="BLN1" s="428"/>
      <c r="BLO1" s="428"/>
      <c r="BLP1" s="428"/>
      <c r="BLQ1" s="428"/>
      <c r="BLR1" s="428"/>
      <c r="BLS1" s="428"/>
      <c r="BLT1" s="428"/>
      <c r="BLU1" s="428"/>
      <c r="BLV1" s="428"/>
      <c r="BLW1" s="428"/>
      <c r="BLX1" s="428"/>
      <c r="BLY1" s="428"/>
      <c r="BLZ1" s="428"/>
      <c r="BMA1" s="428"/>
      <c r="BMB1" s="428"/>
      <c r="BMC1" s="428"/>
      <c r="BMD1" s="428"/>
      <c r="BME1" s="428"/>
      <c r="BMF1" s="428"/>
      <c r="BMG1" s="428"/>
      <c r="BMH1" s="428"/>
      <c r="BMI1" s="428"/>
      <c r="BMJ1" s="428"/>
      <c r="BMK1" s="428"/>
      <c r="BML1" s="428"/>
      <c r="BMM1" s="428"/>
      <c r="BMN1" s="428"/>
      <c r="BMO1" s="428"/>
      <c r="BMP1" s="428"/>
      <c r="BMQ1" s="428"/>
      <c r="BMR1" s="428"/>
      <c r="BMS1" s="428"/>
      <c r="BMT1" s="428"/>
      <c r="BMU1" s="428"/>
      <c r="BMV1" s="428"/>
      <c r="BMW1" s="428"/>
      <c r="BMX1" s="428"/>
      <c r="BMY1" s="428"/>
      <c r="BMZ1" s="428"/>
      <c r="BNA1" s="428"/>
      <c r="BNB1" s="428"/>
      <c r="BNC1" s="428"/>
      <c r="BND1" s="428"/>
      <c r="BNE1" s="428"/>
      <c r="BNF1" s="428"/>
      <c r="BNG1" s="428"/>
      <c r="BNH1" s="428"/>
      <c r="BNI1" s="428"/>
      <c r="BNJ1" s="428"/>
      <c r="BNK1" s="428"/>
      <c r="BNL1" s="428"/>
      <c r="BNM1" s="428"/>
      <c r="BNN1" s="428"/>
      <c r="BNO1" s="428"/>
      <c r="BNP1" s="428"/>
      <c r="BNQ1" s="428"/>
      <c r="BNR1" s="428"/>
      <c r="BNS1" s="428"/>
      <c r="BNT1" s="428"/>
      <c r="BNU1" s="428"/>
      <c r="BNV1" s="428"/>
      <c r="BNW1" s="428"/>
      <c r="BNX1" s="428"/>
      <c r="BNY1" s="428"/>
      <c r="BNZ1" s="428"/>
      <c r="BOA1" s="428"/>
      <c r="BOB1" s="428"/>
      <c r="BOC1" s="428"/>
      <c r="BOD1" s="428"/>
      <c r="BOE1" s="428"/>
      <c r="BOF1" s="428"/>
      <c r="BOG1" s="428"/>
      <c r="BOH1" s="428"/>
      <c r="BOI1" s="428"/>
      <c r="BOJ1" s="428"/>
      <c r="BOK1" s="428"/>
      <c r="BOL1" s="428"/>
      <c r="BOM1" s="428"/>
      <c r="BON1" s="428"/>
      <c r="BOO1" s="428"/>
      <c r="BOP1" s="428"/>
      <c r="BOQ1" s="428"/>
      <c r="BOR1" s="428"/>
      <c r="BOS1" s="428"/>
      <c r="BOT1" s="428"/>
      <c r="BOU1" s="428"/>
      <c r="BOV1" s="428"/>
      <c r="BOW1" s="428"/>
      <c r="BOX1" s="428"/>
      <c r="BOY1" s="428"/>
      <c r="BOZ1" s="428"/>
      <c r="BPA1" s="428"/>
      <c r="BPB1" s="428"/>
      <c r="BPC1" s="428"/>
      <c r="BPD1" s="428"/>
      <c r="BPE1" s="428"/>
      <c r="BPF1" s="428"/>
      <c r="BPG1" s="428"/>
      <c r="BPH1" s="428"/>
      <c r="BPI1" s="428"/>
      <c r="BPJ1" s="428"/>
      <c r="BPK1" s="428"/>
      <c r="BPL1" s="428"/>
      <c r="BPM1" s="428"/>
      <c r="BPN1" s="428"/>
      <c r="BPO1" s="428"/>
      <c r="BPP1" s="428"/>
      <c r="BPQ1" s="428"/>
      <c r="BPR1" s="428"/>
      <c r="BPS1" s="428"/>
      <c r="BPT1" s="428"/>
      <c r="BPU1" s="428"/>
      <c r="BPV1" s="428"/>
      <c r="BPW1" s="428"/>
      <c r="BPX1" s="428"/>
      <c r="BPY1" s="428"/>
      <c r="BPZ1" s="428"/>
      <c r="BQA1" s="428"/>
      <c r="BQB1" s="428"/>
      <c r="BQC1" s="428"/>
      <c r="BQD1" s="428"/>
      <c r="BQE1" s="428"/>
      <c r="BQF1" s="428"/>
      <c r="BQG1" s="428"/>
      <c r="BQH1" s="428"/>
      <c r="BQI1" s="428"/>
      <c r="BQJ1" s="428"/>
      <c r="BQK1" s="428"/>
      <c r="BQL1" s="428"/>
      <c r="BQM1" s="428"/>
      <c r="BQN1" s="428"/>
      <c r="BQO1" s="428"/>
      <c r="BQP1" s="428"/>
      <c r="BQQ1" s="428"/>
      <c r="BQR1" s="428"/>
      <c r="BQS1" s="428"/>
      <c r="BQT1" s="428"/>
      <c r="BQU1" s="428"/>
      <c r="BQV1" s="428"/>
      <c r="BQW1" s="428"/>
      <c r="BQX1" s="428"/>
      <c r="BQY1" s="428"/>
      <c r="BQZ1" s="428"/>
      <c r="BRA1" s="428"/>
      <c r="BRB1" s="428"/>
      <c r="BRC1" s="428"/>
      <c r="BRD1" s="428"/>
      <c r="BRE1" s="428"/>
      <c r="BRF1" s="428"/>
      <c r="BRG1" s="428"/>
      <c r="BRH1" s="428"/>
      <c r="BRI1" s="428"/>
      <c r="BRJ1" s="428"/>
      <c r="BRK1" s="428"/>
      <c r="BRL1" s="428"/>
      <c r="BRM1" s="428"/>
      <c r="BRN1" s="428"/>
      <c r="BRO1" s="428"/>
      <c r="BRP1" s="428"/>
      <c r="BRQ1" s="428"/>
      <c r="BRR1" s="428"/>
      <c r="BRS1" s="428"/>
      <c r="BRT1" s="428"/>
      <c r="BRU1" s="428"/>
      <c r="BRV1" s="428"/>
      <c r="BRW1" s="428"/>
      <c r="BRX1" s="428"/>
      <c r="BRY1" s="428"/>
      <c r="BRZ1" s="428"/>
      <c r="BSA1" s="428"/>
      <c r="BSB1" s="428"/>
      <c r="BSC1" s="428"/>
      <c r="BSD1" s="428"/>
      <c r="BSE1" s="428"/>
      <c r="BSF1" s="428"/>
      <c r="BSG1" s="428"/>
      <c r="BSH1" s="428"/>
      <c r="BSI1" s="428"/>
      <c r="BSJ1" s="428"/>
      <c r="BSK1" s="428"/>
      <c r="BSL1" s="428"/>
      <c r="BSM1" s="428"/>
      <c r="BSN1" s="428"/>
      <c r="BSO1" s="428"/>
      <c r="BSP1" s="428"/>
      <c r="BSQ1" s="428"/>
      <c r="BSR1" s="428"/>
      <c r="BSS1" s="428"/>
      <c r="BST1" s="428"/>
      <c r="BSU1" s="428"/>
      <c r="BSV1" s="428"/>
      <c r="BSW1" s="428"/>
      <c r="BSX1" s="428"/>
      <c r="BSY1" s="428"/>
      <c r="BSZ1" s="428"/>
      <c r="BTA1" s="428"/>
      <c r="BTB1" s="428"/>
      <c r="BTC1" s="428"/>
      <c r="BTD1" s="428"/>
      <c r="BTE1" s="428"/>
      <c r="BTF1" s="428"/>
      <c r="BTG1" s="428"/>
      <c r="BTH1" s="428"/>
      <c r="BTI1" s="428"/>
      <c r="BTJ1" s="428"/>
      <c r="BTK1" s="428"/>
      <c r="BTL1" s="428"/>
      <c r="BTM1" s="428"/>
      <c r="BTN1" s="428"/>
      <c r="BTO1" s="428"/>
      <c r="BTP1" s="428"/>
      <c r="BTQ1" s="428"/>
      <c r="BTR1" s="428"/>
      <c r="BTS1" s="428"/>
      <c r="BTT1" s="428"/>
      <c r="BTU1" s="428"/>
      <c r="BTV1" s="428"/>
      <c r="BTW1" s="428"/>
      <c r="BTX1" s="428"/>
      <c r="BTY1" s="428"/>
      <c r="BTZ1" s="428"/>
      <c r="BUA1" s="428"/>
      <c r="BUB1" s="428"/>
      <c r="BUC1" s="428"/>
      <c r="BUD1" s="428"/>
      <c r="BUE1" s="428"/>
      <c r="BUF1" s="428"/>
      <c r="BUG1" s="428"/>
      <c r="BUH1" s="428"/>
      <c r="BUI1" s="428"/>
      <c r="BUJ1" s="428"/>
      <c r="BUK1" s="428"/>
      <c r="BUL1" s="428"/>
      <c r="BUM1" s="428"/>
      <c r="BUN1" s="428"/>
      <c r="BUO1" s="428"/>
      <c r="BUP1" s="428"/>
      <c r="BUQ1" s="428"/>
      <c r="BUR1" s="428"/>
      <c r="BUS1" s="428"/>
      <c r="BUT1" s="428"/>
      <c r="BUU1" s="428"/>
      <c r="BUV1" s="428"/>
      <c r="BUW1" s="428"/>
      <c r="BUX1" s="428"/>
      <c r="BUY1" s="428"/>
      <c r="BUZ1" s="428"/>
      <c r="BVA1" s="428"/>
      <c r="BVB1" s="428"/>
      <c r="BVC1" s="428"/>
      <c r="BVD1" s="428"/>
      <c r="BVE1" s="428"/>
      <c r="BVF1" s="428"/>
      <c r="BVG1" s="428"/>
      <c r="BVH1" s="428"/>
      <c r="BVI1" s="428"/>
      <c r="BVJ1" s="428"/>
      <c r="BVK1" s="428"/>
      <c r="BVL1" s="428"/>
      <c r="BVM1" s="428"/>
      <c r="BVN1" s="428"/>
      <c r="BVO1" s="428"/>
      <c r="BVP1" s="428"/>
      <c r="BVQ1" s="428"/>
      <c r="BVR1" s="428"/>
      <c r="BVS1" s="428"/>
      <c r="BVT1" s="428"/>
      <c r="BVU1" s="428"/>
      <c r="BVV1" s="428"/>
      <c r="BVW1" s="428"/>
      <c r="BVX1" s="428"/>
      <c r="BVY1" s="428"/>
      <c r="BVZ1" s="428"/>
      <c r="BWA1" s="428"/>
      <c r="BWB1" s="428"/>
      <c r="BWC1" s="428"/>
      <c r="BWD1" s="428"/>
      <c r="BWE1" s="428"/>
      <c r="BWF1" s="428"/>
      <c r="BWG1" s="428"/>
      <c r="BWH1" s="428"/>
      <c r="BWI1" s="428"/>
      <c r="BWJ1" s="428"/>
      <c r="BWK1" s="428"/>
      <c r="BWL1" s="428"/>
      <c r="BWM1" s="428"/>
      <c r="BWN1" s="428"/>
      <c r="BWO1" s="428"/>
      <c r="BWP1" s="428"/>
      <c r="BWQ1" s="428"/>
      <c r="BWR1" s="428"/>
      <c r="BWS1" s="428"/>
      <c r="BWT1" s="428"/>
      <c r="BWU1" s="428"/>
      <c r="BWV1" s="428"/>
      <c r="BWW1" s="428"/>
      <c r="BWX1" s="428"/>
      <c r="BWY1" s="428"/>
      <c r="BWZ1" s="428"/>
      <c r="BXA1" s="428"/>
      <c r="BXB1" s="428"/>
      <c r="BXC1" s="428"/>
      <c r="BXD1" s="428"/>
      <c r="BXE1" s="428"/>
      <c r="BXF1" s="428"/>
      <c r="BXG1" s="428"/>
      <c r="BXH1" s="428"/>
      <c r="BXI1" s="428"/>
      <c r="BXJ1" s="428"/>
      <c r="BXK1" s="428"/>
      <c r="BXL1" s="428"/>
      <c r="BXM1" s="428"/>
      <c r="BXN1" s="428"/>
      <c r="BXO1" s="428"/>
      <c r="BXP1" s="428"/>
      <c r="BXQ1" s="428"/>
      <c r="BXR1" s="428"/>
      <c r="BXS1" s="428"/>
      <c r="BXT1" s="428"/>
      <c r="BXU1" s="428"/>
      <c r="BXV1" s="428"/>
      <c r="BXW1" s="428"/>
      <c r="BXX1" s="428"/>
      <c r="BXY1" s="428"/>
      <c r="BXZ1" s="428"/>
      <c r="BYA1" s="428"/>
      <c r="BYB1" s="428"/>
      <c r="BYC1" s="428"/>
      <c r="BYD1" s="428"/>
      <c r="BYE1" s="428"/>
      <c r="BYF1" s="428"/>
      <c r="BYG1" s="428"/>
      <c r="BYH1" s="428"/>
      <c r="BYI1" s="428"/>
      <c r="BYJ1" s="428"/>
      <c r="BYK1" s="428"/>
      <c r="BYL1" s="428"/>
      <c r="BYM1" s="428"/>
      <c r="BYN1" s="428"/>
      <c r="BYO1" s="428"/>
      <c r="BYP1" s="428"/>
      <c r="BYQ1" s="428"/>
      <c r="BYR1" s="428"/>
      <c r="BYS1" s="428"/>
      <c r="BYT1" s="428"/>
      <c r="BYU1" s="428"/>
      <c r="BYV1" s="428"/>
      <c r="BYW1" s="428"/>
      <c r="BYX1" s="428"/>
      <c r="BYY1" s="428"/>
      <c r="BYZ1" s="428"/>
      <c r="BZA1" s="428"/>
      <c r="BZB1" s="428"/>
      <c r="BZC1" s="428"/>
      <c r="BZD1" s="428"/>
      <c r="BZE1" s="428"/>
      <c r="BZF1" s="428"/>
      <c r="BZG1" s="428"/>
      <c r="BZH1" s="428"/>
      <c r="BZI1" s="428"/>
      <c r="BZJ1" s="428"/>
      <c r="BZK1" s="428"/>
      <c r="BZL1" s="428"/>
      <c r="BZM1" s="428"/>
      <c r="BZN1" s="428"/>
      <c r="BZO1" s="428"/>
      <c r="BZP1" s="428"/>
      <c r="BZQ1" s="428"/>
      <c r="BZR1" s="428"/>
      <c r="BZS1" s="428"/>
      <c r="BZT1" s="428"/>
      <c r="BZU1" s="428"/>
      <c r="BZV1" s="428"/>
      <c r="BZW1" s="428"/>
      <c r="BZX1" s="428"/>
      <c r="BZY1" s="428"/>
      <c r="BZZ1" s="428"/>
      <c r="CAA1" s="428"/>
      <c r="CAB1" s="428"/>
      <c r="CAC1" s="428"/>
      <c r="CAD1" s="428"/>
      <c r="CAE1" s="428"/>
      <c r="CAF1" s="428"/>
      <c r="CAG1" s="428"/>
      <c r="CAH1" s="428"/>
      <c r="CAI1" s="428"/>
      <c r="CAJ1" s="428"/>
      <c r="CAK1" s="428"/>
      <c r="CAL1" s="428"/>
      <c r="CAM1" s="428"/>
      <c r="CAN1" s="428"/>
      <c r="CAO1" s="428"/>
      <c r="CAP1" s="428"/>
      <c r="CAQ1" s="428"/>
      <c r="CAR1" s="428"/>
      <c r="CAS1" s="428"/>
      <c r="CAT1" s="428"/>
      <c r="CAU1" s="428"/>
      <c r="CAV1" s="428"/>
      <c r="CAW1" s="428"/>
      <c r="CAX1" s="428"/>
      <c r="CAY1" s="428"/>
      <c r="CAZ1" s="428"/>
      <c r="CBA1" s="428"/>
      <c r="CBB1" s="428"/>
      <c r="CBC1" s="428"/>
      <c r="CBD1" s="428"/>
      <c r="CBE1" s="428"/>
      <c r="CBF1" s="428"/>
      <c r="CBG1" s="428"/>
      <c r="CBH1" s="428"/>
      <c r="CBI1" s="428"/>
      <c r="CBJ1" s="428"/>
      <c r="CBK1" s="428"/>
      <c r="CBL1" s="428"/>
      <c r="CBM1" s="428"/>
      <c r="CBN1" s="428"/>
      <c r="CBO1" s="428"/>
      <c r="CBP1" s="428"/>
      <c r="CBQ1" s="428"/>
      <c r="CBR1" s="428"/>
      <c r="CBS1" s="428"/>
      <c r="CBT1" s="428"/>
      <c r="CBU1" s="428"/>
      <c r="CBV1" s="428"/>
      <c r="CBW1" s="428"/>
      <c r="CBX1" s="428"/>
      <c r="CBY1" s="428"/>
      <c r="CBZ1" s="428"/>
      <c r="CCA1" s="428"/>
      <c r="CCB1" s="428"/>
      <c r="CCC1" s="428"/>
      <c r="CCD1" s="428"/>
      <c r="CCE1" s="428"/>
      <c r="CCF1" s="428"/>
      <c r="CCG1" s="428"/>
      <c r="CCH1" s="428"/>
      <c r="CCI1" s="428"/>
      <c r="CCJ1" s="428"/>
      <c r="CCK1" s="428"/>
      <c r="CCL1" s="428"/>
      <c r="CCM1" s="428"/>
      <c r="CCN1" s="428"/>
      <c r="CCO1" s="428"/>
      <c r="CCP1" s="428"/>
      <c r="CCQ1" s="428"/>
      <c r="CCR1" s="428"/>
      <c r="CCS1" s="428"/>
      <c r="CCT1" s="428"/>
      <c r="CCU1" s="428"/>
      <c r="CCV1" s="428"/>
      <c r="CCW1" s="428"/>
      <c r="CCX1" s="428"/>
      <c r="CCY1" s="428"/>
      <c r="CCZ1" s="428"/>
      <c r="CDA1" s="428"/>
      <c r="CDB1" s="428"/>
      <c r="CDC1" s="428"/>
      <c r="CDD1" s="428"/>
      <c r="CDE1" s="428"/>
      <c r="CDF1" s="428"/>
      <c r="CDG1" s="428"/>
      <c r="CDH1" s="428"/>
      <c r="CDI1" s="428"/>
      <c r="CDJ1" s="428"/>
      <c r="CDK1" s="428"/>
      <c r="CDL1" s="428"/>
      <c r="CDM1" s="428"/>
      <c r="CDN1" s="428"/>
      <c r="CDO1" s="428"/>
      <c r="CDP1" s="428"/>
      <c r="CDQ1" s="428"/>
      <c r="CDR1" s="428"/>
      <c r="CDS1" s="428"/>
      <c r="CDT1" s="428"/>
      <c r="CDU1" s="428"/>
      <c r="CDV1" s="428"/>
      <c r="CDW1" s="428"/>
      <c r="CDX1" s="428"/>
      <c r="CDY1" s="428"/>
      <c r="CDZ1" s="428"/>
      <c r="CEA1" s="428"/>
      <c r="CEB1" s="428"/>
      <c r="CEC1" s="428"/>
      <c r="CED1" s="428"/>
      <c r="CEE1" s="428"/>
      <c r="CEF1" s="428"/>
      <c r="CEG1" s="428"/>
      <c r="CEH1" s="428"/>
      <c r="CEI1" s="428"/>
      <c r="CEJ1" s="428"/>
      <c r="CEK1" s="428"/>
      <c r="CEL1" s="428"/>
      <c r="CEM1" s="428"/>
      <c r="CEN1" s="428"/>
      <c r="CEO1" s="428"/>
      <c r="CEP1" s="428"/>
      <c r="CEQ1" s="428"/>
      <c r="CER1" s="428"/>
      <c r="CES1" s="428"/>
      <c r="CET1" s="428"/>
      <c r="CEU1" s="428"/>
      <c r="CEV1" s="428"/>
      <c r="CEW1" s="428"/>
      <c r="CEX1" s="428"/>
      <c r="CEY1" s="428"/>
      <c r="CEZ1" s="428"/>
      <c r="CFA1" s="428"/>
      <c r="CFB1" s="428"/>
      <c r="CFC1" s="428"/>
      <c r="CFD1" s="428"/>
      <c r="CFE1" s="428"/>
      <c r="CFF1" s="428"/>
      <c r="CFG1" s="428"/>
      <c r="CFH1" s="428"/>
      <c r="CFI1" s="428"/>
      <c r="CFJ1" s="428"/>
      <c r="CFK1" s="428"/>
      <c r="CFL1" s="428"/>
      <c r="CFM1" s="428"/>
      <c r="CFN1" s="428"/>
      <c r="CFO1" s="428"/>
      <c r="CFP1" s="428"/>
      <c r="CFQ1" s="428"/>
      <c r="CFR1" s="428"/>
      <c r="CFS1" s="428"/>
      <c r="CFT1" s="428"/>
      <c r="CFU1" s="428"/>
      <c r="CFV1" s="428"/>
      <c r="CFW1" s="428"/>
      <c r="CFX1" s="428"/>
      <c r="CFY1" s="428"/>
      <c r="CFZ1" s="428"/>
      <c r="CGA1" s="428"/>
      <c r="CGB1" s="428"/>
      <c r="CGC1" s="428"/>
      <c r="CGD1" s="428"/>
      <c r="CGE1" s="428"/>
      <c r="CGF1" s="428"/>
      <c r="CGG1" s="428"/>
      <c r="CGH1" s="428"/>
      <c r="CGI1" s="428"/>
      <c r="CGJ1" s="428"/>
      <c r="CGK1" s="428"/>
      <c r="CGL1" s="428"/>
      <c r="CGM1" s="428"/>
      <c r="CGN1" s="428"/>
      <c r="CGO1" s="428"/>
      <c r="CGP1" s="428"/>
      <c r="CGQ1" s="428"/>
      <c r="CGR1" s="428"/>
      <c r="CGS1" s="428"/>
      <c r="CGT1" s="428"/>
      <c r="CGU1" s="428"/>
      <c r="CGV1" s="428"/>
      <c r="CGW1" s="428"/>
      <c r="CGX1" s="428"/>
      <c r="CGY1" s="428"/>
      <c r="CGZ1" s="428"/>
      <c r="CHA1" s="428"/>
      <c r="CHB1" s="428"/>
      <c r="CHC1" s="428"/>
      <c r="CHD1" s="428"/>
      <c r="CHE1" s="428"/>
      <c r="CHF1" s="428"/>
      <c r="CHG1" s="428"/>
      <c r="CHH1" s="428"/>
      <c r="CHI1" s="428"/>
      <c r="CHJ1" s="428"/>
      <c r="CHK1" s="428"/>
      <c r="CHL1" s="428"/>
      <c r="CHM1" s="428"/>
      <c r="CHN1" s="428"/>
      <c r="CHO1" s="428"/>
      <c r="CHP1" s="428"/>
      <c r="CHQ1" s="428"/>
      <c r="CHR1" s="428"/>
      <c r="CHS1" s="428"/>
      <c r="CHT1" s="428"/>
      <c r="CHU1" s="428"/>
      <c r="CHV1" s="428"/>
      <c r="CHW1" s="428"/>
      <c r="CHX1" s="428"/>
      <c r="CHY1" s="428"/>
      <c r="CHZ1" s="428"/>
      <c r="CIA1" s="428"/>
      <c r="CIB1" s="428"/>
      <c r="CIC1" s="428"/>
      <c r="CID1" s="428"/>
      <c r="CIE1" s="428"/>
      <c r="CIF1" s="428"/>
      <c r="CIG1" s="428"/>
      <c r="CIH1" s="428"/>
      <c r="CII1" s="428"/>
      <c r="CIJ1" s="428"/>
      <c r="CIK1" s="428"/>
      <c r="CIL1" s="428"/>
      <c r="CIM1" s="428"/>
      <c r="CIN1" s="428"/>
      <c r="CIO1" s="428"/>
      <c r="CIP1" s="428"/>
      <c r="CIQ1" s="428"/>
      <c r="CIR1" s="428"/>
      <c r="CIS1" s="428"/>
      <c r="CIT1" s="428"/>
      <c r="CIU1" s="428"/>
      <c r="CIV1" s="428"/>
      <c r="CIW1" s="428"/>
      <c r="CIX1" s="428"/>
      <c r="CIY1" s="428"/>
      <c r="CIZ1" s="428"/>
      <c r="CJA1" s="428"/>
      <c r="CJB1" s="428"/>
      <c r="CJC1" s="428"/>
      <c r="CJD1" s="428"/>
      <c r="CJE1" s="428"/>
      <c r="CJF1" s="428"/>
      <c r="CJG1" s="428"/>
      <c r="CJH1" s="428"/>
      <c r="CJI1" s="428"/>
      <c r="CJJ1" s="428"/>
      <c r="CJK1" s="428"/>
      <c r="CJL1" s="428"/>
      <c r="CJM1" s="428"/>
      <c r="CJN1" s="428"/>
      <c r="CJO1" s="428"/>
      <c r="CJP1" s="428"/>
      <c r="CJQ1" s="428"/>
      <c r="CJR1" s="428"/>
      <c r="CJS1" s="428"/>
      <c r="CJT1" s="428"/>
      <c r="CJU1" s="428"/>
      <c r="CJV1" s="428"/>
      <c r="CJW1" s="428"/>
      <c r="CJX1" s="428"/>
      <c r="CJY1" s="428"/>
      <c r="CJZ1" s="428"/>
      <c r="CKA1" s="428"/>
      <c r="CKB1" s="428"/>
      <c r="CKC1" s="428"/>
      <c r="CKD1" s="428"/>
      <c r="CKE1" s="428"/>
      <c r="CKF1" s="428"/>
      <c r="CKG1" s="428"/>
      <c r="CKH1" s="428"/>
      <c r="CKI1" s="428"/>
      <c r="CKJ1" s="428"/>
      <c r="CKK1" s="428"/>
      <c r="CKL1" s="428"/>
      <c r="CKM1" s="428"/>
      <c r="CKN1" s="428"/>
      <c r="CKO1" s="428"/>
      <c r="CKP1" s="428"/>
      <c r="CKQ1" s="428"/>
      <c r="CKR1" s="428"/>
      <c r="CKS1" s="428"/>
      <c r="CKT1" s="428"/>
      <c r="CKU1" s="428"/>
      <c r="CKV1" s="428"/>
      <c r="CKW1" s="428"/>
      <c r="CKX1" s="428"/>
      <c r="CKY1" s="428"/>
      <c r="CKZ1" s="428"/>
      <c r="CLA1" s="428"/>
      <c r="CLB1" s="428"/>
      <c r="CLC1" s="428"/>
      <c r="CLD1" s="428"/>
      <c r="CLE1" s="428"/>
      <c r="CLF1" s="428"/>
      <c r="CLG1" s="428"/>
      <c r="CLH1" s="428"/>
      <c r="CLI1" s="428"/>
      <c r="CLJ1" s="428"/>
      <c r="CLK1" s="428"/>
      <c r="CLL1" s="428"/>
      <c r="CLM1" s="428"/>
      <c r="CLN1" s="428"/>
      <c r="CLO1" s="428"/>
      <c r="CLP1" s="428"/>
      <c r="CLQ1" s="428"/>
      <c r="CLR1" s="428"/>
      <c r="CLS1" s="428"/>
      <c r="CLT1" s="428"/>
      <c r="CLU1" s="428"/>
      <c r="CLV1" s="428"/>
      <c r="CLW1" s="428"/>
      <c r="CLX1" s="428"/>
      <c r="CLY1" s="428"/>
      <c r="CLZ1" s="428"/>
      <c r="CMA1" s="428"/>
      <c r="CMB1" s="428"/>
      <c r="CMC1" s="428"/>
      <c r="CMD1" s="428"/>
      <c r="CME1" s="428"/>
      <c r="CMF1" s="428"/>
      <c r="CMG1" s="428"/>
      <c r="CMH1" s="428"/>
      <c r="CMI1" s="428"/>
      <c r="CMJ1" s="428"/>
      <c r="CMK1" s="428"/>
      <c r="CML1" s="428"/>
      <c r="CMM1" s="428"/>
      <c r="CMN1" s="428"/>
      <c r="CMO1" s="428"/>
      <c r="CMP1" s="428"/>
      <c r="CMQ1" s="428"/>
      <c r="CMR1" s="428"/>
      <c r="CMS1" s="428"/>
      <c r="CMT1" s="428"/>
      <c r="CMU1" s="428"/>
      <c r="CMV1" s="428"/>
      <c r="CMW1" s="428"/>
      <c r="CMX1" s="428"/>
      <c r="CMY1" s="428"/>
      <c r="CMZ1" s="428"/>
      <c r="CNA1" s="428"/>
      <c r="CNB1" s="428"/>
      <c r="CNC1" s="428"/>
      <c r="CND1" s="428"/>
      <c r="CNE1" s="428"/>
      <c r="CNF1" s="428"/>
      <c r="CNG1" s="428"/>
      <c r="CNH1" s="428"/>
      <c r="CNI1" s="428"/>
      <c r="CNJ1" s="428"/>
      <c r="CNK1" s="428"/>
      <c r="CNL1" s="428"/>
      <c r="CNM1" s="428"/>
      <c r="CNN1" s="428"/>
      <c r="CNO1" s="428"/>
      <c r="CNP1" s="428"/>
      <c r="CNQ1" s="428"/>
      <c r="CNR1" s="428"/>
      <c r="CNS1" s="428"/>
      <c r="CNT1" s="428"/>
      <c r="CNU1" s="428"/>
      <c r="CNV1" s="428"/>
      <c r="CNW1" s="428"/>
      <c r="CNX1" s="428"/>
      <c r="CNY1" s="428"/>
      <c r="CNZ1" s="428"/>
      <c r="COA1" s="428"/>
      <c r="COB1" s="428"/>
      <c r="COC1" s="428"/>
      <c r="COD1" s="428"/>
      <c r="COE1" s="428"/>
      <c r="COF1" s="428"/>
      <c r="COG1" s="428"/>
      <c r="COH1" s="428"/>
      <c r="COI1" s="428"/>
      <c r="COJ1" s="428"/>
      <c r="COK1" s="428"/>
      <c r="COL1" s="428"/>
      <c r="COM1" s="428"/>
      <c r="CON1" s="428"/>
      <c r="COO1" s="428"/>
      <c r="COP1" s="428"/>
      <c r="COQ1" s="428"/>
      <c r="COR1" s="428"/>
      <c r="COS1" s="428"/>
      <c r="COT1" s="428"/>
      <c r="COU1" s="428"/>
      <c r="COV1" s="428"/>
      <c r="COW1" s="428"/>
      <c r="COX1" s="428"/>
      <c r="COY1" s="428"/>
      <c r="COZ1" s="428"/>
      <c r="CPA1" s="428"/>
      <c r="CPB1" s="428"/>
      <c r="CPC1" s="428"/>
      <c r="CPD1" s="428"/>
      <c r="CPE1" s="428"/>
      <c r="CPF1" s="428"/>
      <c r="CPG1" s="428"/>
      <c r="CPH1" s="428"/>
      <c r="CPI1" s="428"/>
      <c r="CPJ1" s="428"/>
      <c r="CPK1" s="428"/>
      <c r="CPL1" s="428"/>
      <c r="CPM1" s="428"/>
      <c r="CPN1" s="428"/>
      <c r="CPO1" s="428"/>
      <c r="CPP1" s="428"/>
      <c r="CPQ1" s="428"/>
      <c r="CPR1" s="428"/>
      <c r="CPS1" s="428"/>
      <c r="CPT1" s="428"/>
      <c r="CPU1" s="428"/>
      <c r="CPV1" s="428"/>
      <c r="CPW1" s="428"/>
      <c r="CPX1" s="428"/>
      <c r="CPY1" s="428"/>
      <c r="CPZ1" s="428"/>
      <c r="CQA1" s="428"/>
      <c r="CQB1" s="428"/>
      <c r="CQC1" s="428"/>
      <c r="CQD1" s="428"/>
      <c r="CQE1" s="428"/>
      <c r="CQF1" s="428"/>
      <c r="CQG1" s="428"/>
      <c r="CQH1" s="428"/>
      <c r="CQI1" s="428"/>
      <c r="CQJ1" s="428"/>
      <c r="CQK1" s="428"/>
      <c r="CQL1" s="428"/>
      <c r="CQM1" s="428"/>
      <c r="CQN1" s="428"/>
      <c r="CQO1" s="428"/>
      <c r="CQP1" s="428"/>
      <c r="CQQ1" s="428"/>
      <c r="CQR1" s="428"/>
      <c r="CQS1" s="428"/>
      <c r="CQT1" s="428"/>
      <c r="CQU1" s="428"/>
      <c r="CQV1" s="428"/>
      <c r="CQW1" s="428"/>
      <c r="CQX1" s="428"/>
      <c r="CQY1" s="428"/>
      <c r="CQZ1" s="428"/>
      <c r="CRA1" s="428"/>
      <c r="CRB1" s="428"/>
      <c r="CRC1" s="428"/>
      <c r="CRD1" s="428"/>
      <c r="CRE1" s="428"/>
      <c r="CRF1" s="428"/>
      <c r="CRG1" s="428"/>
      <c r="CRH1" s="428"/>
      <c r="CRI1" s="428"/>
      <c r="CRJ1" s="428"/>
      <c r="CRK1" s="428"/>
      <c r="CRL1" s="428"/>
      <c r="CRM1" s="428"/>
      <c r="CRN1" s="428"/>
      <c r="CRO1" s="428"/>
      <c r="CRP1" s="428"/>
      <c r="CRQ1" s="428"/>
      <c r="CRR1" s="428"/>
      <c r="CRS1" s="428"/>
      <c r="CRT1" s="428"/>
      <c r="CRU1" s="428"/>
      <c r="CRV1" s="428"/>
      <c r="CRW1" s="428"/>
      <c r="CRX1" s="428"/>
      <c r="CRY1" s="428"/>
      <c r="CRZ1" s="428"/>
      <c r="CSA1" s="428"/>
      <c r="CSB1" s="428"/>
      <c r="CSC1" s="428"/>
      <c r="CSD1" s="428"/>
      <c r="CSE1" s="428"/>
      <c r="CSF1" s="428"/>
      <c r="CSG1" s="428"/>
      <c r="CSH1" s="428"/>
      <c r="CSI1" s="428"/>
      <c r="CSJ1" s="428"/>
      <c r="CSK1" s="428"/>
      <c r="CSL1" s="428"/>
      <c r="CSM1" s="428"/>
      <c r="CSN1" s="428"/>
      <c r="CSO1" s="428"/>
      <c r="CSP1" s="428"/>
      <c r="CSQ1" s="428"/>
      <c r="CSR1" s="428"/>
      <c r="CSS1" s="428"/>
      <c r="CST1" s="428"/>
      <c r="CSU1" s="428"/>
      <c r="CSV1" s="428"/>
      <c r="CSW1" s="428"/>
      <c r="CSX1" s="428"/>
      <c r="CSY1" s="428"/>
      <c r="CSZ1" s="428"/>
      <c r="CTA1" s="428"/>
      <c r="CTB1" s="428"/>
      <c r="CTC1" s="428"/>
      <c r="CTD1" s="428"/>
      <c r="CTE1" s="428"/>
      <c r="CTF1" s="428"/>
      <c r="CTG1" s="428"/>
      <c r="CTH1" s="428"/>
      <c r="CTI1" s="428"/>
      <c r="CTJ1" s="428"/>
      <c r="CTK1" s="428"/>
      <c r="CTL1" s="428"/>
      <c r="CTM1" s="428"/>
      <c r="CTN1" s="428"/>
      <c r="CTO1" s="428"/>
      <c r="CTP1" s="428"/>
      <c r="CTQ1" s="428"/>
      <c r="CTR1" s="428"/>
      <c r="CTS1" s="428"/>
      <c r="CTT1" s="428"/>
      <c r="CTU1" s="428"/>
      <c r="CTV1" s="428"/>
      <c r="CTW1" s="428"/>
      <c r="CTX1" s="428"/>
      <c r="CTY1" s="428"/>
      <c r="CTZ1" s="428"/>
      <c r="CUA1" s="428"/>
      <c r="CUB1" s="428"/>
      <c r="CUC1" s="428"/>
      <c r="CUD1" s="428"/>
      <c r="CUE1" s="428"/>
      <c r="CUF1" s="428"/>
      <c r="CUG1" s="428"/>
      <c r="CUH1" s="428"/>
      <c r="CUI1" s="428"/>
      <c r="CUJ1" s="428"/>
      <c r="CUK1" s="428"/>
      <c r="CUL1" s="428"/>
      <c r="CUM1" s="428"/>
      <c r="CUN1" s="428"/>
      <c r="CUO1" s="428"/>
      <c r="CUP1" s="428"/>
      <c r="CUQ1" s="428"/>
      <c r="CUR1" s="428"/>
      <c r="CUS1" s="428"/>
      <c r="CUT1" s="428"/>
      <c r="CUU1" s="428"/>
      <c r="CUV1" s="428"/>
      <c r="CUW1" s="428"/>
      <c r="CUX1" s="428"/>
      <c r="CUY1" s="428"/>
      <c r="CUZ1" s="428"/>
      <c r="CVA1" s="428"/>
      <c r="CVB1" s="428"/>
      <c r="CVC1" s="428"/>
      <c r="CVD1" s="428"/>
      <c r="CVE1" s="428"/>
      <c r="CVF1" s="428"/>
      <c r="CVG1" s="428"/>
      <c r="CVH1" s="428"/>
      <c r="CVI1" s="428"/>
      <c r="CVJ1" s="428"/>
      <c r="CVK1" s="428"/>
      <c r="CVL1" s="428"/>
      <c r="CVM1" s="428"/>
      <c r="CVN1" s="428"/>
      <c r="CVO1" s="428"/>
      <c r="CVP1" s="428"/>
      <c r="CVQ1" s="428"/>
      <c r="CVR1" s="428"/>
      <c r="CVS1" s="428"/>
      <c r="CVT1" s="428"/>
      <c r="CVU1" s="428"/>
      <c r="CVV1" s="428"/>
      <c r="CVW1" s="428"/>
      <c r="CVX1" s="428"/>
      <c r="CVY1" s="428"/>
      <c r="CVZ1" s="428"/>
      <c r="CWA1" s="428"/>
      <c r="CWB1" s="428"/>
      <c r="CWC1" s="428"/>
      <c r="CWD1" s="428"/>
      <c r="CWE1" s="428"/>
      <c r="CWF1" s="428"/>
      <c r="CWG1" s="428"/>
      <c r="CWH1" s="428"/>
      <c r="CWI1" s="428"/>
      <c r="CWJ1" s="428"/>
      <c r="CWK1" s="428"/>
      <c r="CWL1" s="428"/>
      <c r="CWM1" s="428"/>
      <c r="CWN1" s="428"/>
      <c r="CWO1" s="428"/>
      <c r="CWP1" s="428"/>
      <c r="CWQ1" s="428"/>
      <c r="CWR1" s="428"/>
      <c r="CWS1" s="428"/>
      <c r="CWT1" s="428"/>
      <c r="CWU1" s="428"/>
      <c r="CWV1" s="428"/>
      <c r="CWW1" s="428"/>
      <c r="CWX1" s="428"/>
      <c r="CWY1" s="428"/>
      <c r="CWZ1" s="428"/>
      <c r="CXA1" s="428"/>
      <c r="CXB1" s="428"/>
      <c r="CXC1" s="428"/>
      <c r="CXD1" s="428"/>
      <c r="CXE1" s="428"/>
      <c r="CXF1" s="428"/>
      <c r="CXG1" s="428"/>
      <c r="CXH1" s="428"/>
      <c r="CXI1" s="428"/>
      <c r="CXJ1" s="428"/>
      <c r="CXK1" s="428"/>
      <c r="CXL1" s="428"/>
      <c r="CXM1" s="428"/>
      <c r="CXN1" s="428"/>
      <c r="CXO1" s="428"/>
      <c r="CXP1" s="428"/>
      <c r="CXQ1" s="428"/>
      <c r="CXR1" s="428"/>
      <c r="CXS1" s="428"/>
      <c r="CXT1" s="428"/>
      <c r="CXU1" s="428"/>
      <c r="CXV1" s="428"/>
      <c r="CXW1" s="428"/>
      <c r="CXX1" s="428"/>
      <c r="CXY1" s="428"/>
      <c r="CXZ1" s="428"/>
      <c r="CYA1" s="428"/>
      <c r="CYB1" s="428"/>
      <c r="CYC1" s="428"/>
      <c r="CYD1" s="428"/>
      <c r="CYE1" s="428"/>
      <c r="CYF1" s="428"/>
      <c r="CYG1" s="428"/>
      <c r="CYH1" s="428"/>
      <c r="CYI1" s="428"/>
      <c r="CYJ1" s="428"/>
      <c r="CYK1" s="428"/>
      <c r="CYL1" s="428"/>
      <c r="CYM1" s="428"/>
      <c r="CYN1" s="428"/>
      <c r="CYO1" s="428"/>
      <c r="CYP1" s="428"/>
      <c r="CYQ1" s="428"/>
      <c r="CYR1" s="428"/>
      <c r="CYS1" s="428"/>
      <c r="CYT1" s="428"/>
      <c r="CYU1" s="428"/>
      <c r="CYV1" s="428"/>
      <c r="CYW1" s="428"/>
      <c r="CYX1" s="428"/>
      <c r="CYY1" s="428"/>
      <c r="CYZ1" s="428"/>
      <c r="CZA1" s="428"/>
      <c r="CZB1" s="428"/>
      <c r="CZC1" s="428"/>
      <c r="CZD1" s="428"/>
      <c r="CZE1" s="428"/>
      <c r="CZF1" s="428"/>
      <c r="CZG1" s="428"/>
      <c r="CZH1" s="428"/>
      <c r="CZI1" s="428"/>
      <c r="CZJ1" s="428"/>
      <c r="CZK1" s="428"/>
      <c r="CZL1" s="428"/>
      <c r="CZM1" s="428"/>
      <c r="CZN1" s="428"/>
      <c r="CZO1" s="428"/>
      <c r="CZP1" s="428"/>
      <c r="CZQ1" s="428"/>
      <c r="CZR1" s="428"/>
      <c r="CZS1" s="428"/>
      <c r="CZT1" s="428"/>
      <c r="CZU1" s="428"/>
      <c r="CZV1" s="428"/>
      <c r="CZW1" s="428"/>
      <c r="CZX1" s="428"/>
      <c r="CZY1" s="428"/>
      <c r="CZZ1" s="428"/>
      <c r="DAA1" s="428"/>
      <c r="DAB1" s="428"/>
      <c r="DAC1" s="428"/>
      <c r="DAD1" s="428"/>
      <c r="DAE1" s="428"/>
      <c r="DAF1" s="428"/>
      <c r="DAG1" s="428"/>
      <c r="DAH1" s="428"/>
      <c r="DAI1" s="428"/>
      <c r="DAJ1" s="428"/>
      <c r="DAK1" s="428"/>
      <c r="DAL1" s="428"/>
      <c r="DAM1" s="428"/>
      <c r="DAN1" s="428"/>
      <c r="DAO1" s="428"/>
      <c r="DAP1" s="428"/>
      <c r="DAQ1" s="428"/>
      <c r="DAR1" s="428"/>
      <c r="DAS1" s="428"/>
      <c r="DAT1" s="428"/>
      <c r="DAU1" s="428"/>
      <c r="DAV1" s="428"/>
      <c r="DAW1" s="428"/>
      <c r="DAX1" s="428"/>
      <c r="DAY1" s="428"/>
      <c r="DAZ1" s="428"/>
      <c r="DBA1" s="428"/>
      <c r="DBB1" s="428"/>
      <c r="DBC1" s="428"/>
      <c r="DBD1" s="428"/>
      <c r="DBE1" s="428"/>
      <c r="DBF1" s="428"/>
      <c r="DBG1" s="428"/>
      <c r="DBH1" s="428"/>
      <c r="DBI1" s="428"/>
      <c r="DBJ1" s="428"/>
      <c r="DBK1" s="428"/>
      <c r="DBL1" s="428"/>
      <c r="DBM1" s="428"/>
      <c r="DBN1" s="428"/>
      <c r="DBO1" s="428"/>
      <c r="DBP1" s="428"/>
      <c r="DBQ1" s="428"/>
      <c r="DBR1" s="428"/>
      <c r="DBS1" s="428"/>
      <c r="DBT1" s="428"/>
      <c r="DBU1" s="428"/>
      <c r="DBV1" s="428"/>
      <c r="DBW1" s="428"/>
      <c r="DBX1" s="428"/>
      <c r="DBY1" s="428"/>
      <c r="DBZ1" s="428"/>
      <c r="DCA1" s="428"/>
      <c r="DCB1" s="428"/>
      <c r="DCC1" s="428"/>
      <c r="DCD1" s="428"/>
      <c r="DCE1" s="428"/>
      <c r="DCF1" s="428"/>
      <c r="DCG1" s="428"/>
      <c r="DCH1" s="428"/>
      <c r="DCI1" s="428"/>
      <c r="DCJ1" s="428"/>
      <c r="DCK1" s="428"/>
      <c r="DCL1" s="428"/>
      <c r="DCM1" s="428"/>
      <c r="DCN1" s="428"/>
      <c r="DCO1" s="428"/>
      <c r="DCP1" s="428"/>
      <c r="DCQ1" s="428"/>
      <c r="DCR1" s="428"/>
      <c r="DCS1" s="428"/>
      <c r="DCT1" s="428"/>
      <c r="DCU1" s="428"/>
      <c r="DCV1" s="428"/>
      <c r="DCW1" s="428"/>
      <c r="DCX1" s="428"/>
      <c r="DCY1" s="428"/>
      <c r="DCZ1" s="428"/>
      <c r="DDA1" s="428"/>
      <c r="DDB1" s="428"/>
      <c r="DDC1" s="428"/>
      <c r="DDD1" s="428"/>
      <c r="DDE1" s="428"/>
      <c r="DDF1" s="428"/>
      <c r="DDG1" s="428"/>
      <c r="DDH1" s="428"/>
      <c r="DDI1" s="428"/>
      <c r="DDJ1" s="428"/>
      <c r="DDK1" s="428"/>
      <c r="DDL1" s="428"/>
      <c r="DDM1" s="428"/>
      <c r="DDN1" s="428"/>
      <c r="DDO1" s="428"/>
      <c r="DDP1" s="428"/>
      <c r="DDQ1" s="428"/>
      <c r="DDR1" s="428"/>
      <c r="DDS1" s="428"/>
      <c r="DDT1" s="428"/>
      <c r="DDU1" s="428"/>
      <c r="DDV1" s="428"/>
      <c r="DDW1" s="428"/>
      <c r="DDX1" s="428"/>
      <c r="DDY1" s="428"/>
      <c r="DDZ1" s="428"/>
      <c r="DEA1" s="428"/>
      <c r="DEB1" s="428"/>
      <c r="DEC1" s="428"/>
      <c r="DED1" s="428"/>
      <c r="DEE1" s="428"/>
      <c r="DEF1" s="428"/>
      <c r="DEG1" s="428"/>
      <c r="DEH1" s="428"/>
      <c r="DEI1" s="428"/>
      <c r="DEJ1" s="428"/>
      <c r="DEK1" s="428"/>
      <c r="DEL1" s="428"/>
      <c r="DEM1" s="428"/>
      <c r="DEN1" s="428"/>
      <c r="DEO1" s="428"/>
      <c r="DEP1" s="428"/>
      <c r="DEQ1" s="428"/>
      <c r="DER1" s="428"/>
      <c r="DES1" s="428"/>
      <c r="DET1" s="428"/>
      <c r="DEU1" s="428"/>
      <c r="DEV1" s="428"/>
      <c r="DEW1" s="428"/>
      <c r="DEX1" s="428"/>
      <c r="DEY1" s="428"/>
      <c r="DEZ1" s="428"/>
      <c r="DFA1" s="428"/>
      <c r="DFB1" s="428"/>
      <c r="DFC1" s="428"/>
      <c r="DFD1" s="428"/>
      <c r="DFE1" s="428"/>
      <c r="DFF1" s="428"/>
      <c r="DFG1" s="428"/>
      <c r="DFH1" s="428"/>
      <c r="DFI1" s="428"/>
      <c r="DFJ1" s="428"/>
      <c r="DFK1" s="428"/>
      <c r="DFL1" s="428"/>
      <c r="DFM1" s="428"/>
      <c r="DFN1" s="428"/>
      <c r="DFO1" s="428"/>
      <c r="DFP1" s="428"/>
      <c r="DFQ1" s="428"/>
      <c r="DFR1" s="428"/>
      <c r="DFS1" s="428"/>
      <c r="DFT1" s="428"/>
      <c r="DFU1" s="428"/>
      <c r="DFV1" s="428"/>
      <c r="DFW1" s="428"/>
      <c r="DFX1" s="428"/>
      <c r="DFY1" s="428"/>
      <c r="DFZ1" s="428"/>
      <c r="DGA1" s="428"/>
      <c r="DGB1" s="428"/>
      <c r="DGC1" s="428"/>
      <c r="DGD1" s="428"/>
      <c r="DGE1" s="428"/>
      <c r="DGF1" s="428"/>
      <c r="DGG1" s="428"/>
      <c r="DGH1" s="428"/>
      <c r="DGI1" s="428"/>
      <c r="DGJ1" s="428"/>
      <c r="DGK1" s="428"/>
      <c r="DGL1" s="428"/>
      <c r="DGM1" s="428"/>
      <c r="DGN1" s="428"/>
      <c r="DGO1" s="428"/>
      <c r="DGP1" s="428"/>
      <c r="DGQ1" s="428"/>
      <c r="DGR1" s="428"/>
      <c r="DGS1" s="428"/>
      <c r="DGT1" s="428"/>
      <c r="DGU1" s="428"/>
      <c r="DGV1" s="428"/>
      <c r="DGW1" s="428"/>
      <c r="DGX1" s="428"/>
      <c r="DGY1" s="428"/>
      <c r="DGZ1" s="428"/>
      <c r="DHA1" s="428"/>
      <c r="DHB1" s="428"/>
      <c r="DHC1" s="428"/>
      <c r="DHD1" s="428"/>
      <c r="DHE1" s="428"/>
      <c r="DHF1" s="428"/>
      <c r="DHG1" s="428"/>
      <c r="DHH1" s="428"/>
      <c r="DHI1" s="428"/>
      <c r="DHJ1" s="428"/>
      <c r="DHK1" s="428"/>
      <c r="DHL1" s="428"/>
      <c r="DHM1" s="428"/>
      <c r="DHN1" s="428"/>
      <c r="DHO1" s="428"/>
      <c r="DHP1" s="428"/>
      <c r="DHQ1" s="428"/>
      <c r="DHR1" s="428"/>
      <c r="DHS1" s="428"/>
      <c r="DHT1" s="428"/>
      <c r="DHU1" s="428"/>
      <c r="DHV1" s="428"/>
      <c r="DHW1" s="428"/>
      <c r="DHX1" s="428"/>
      <c r="DHY1" s="428"/>
      <c r="DHZ1" s="428"/>
      <c r="DIA1" s="428"/>
      <c r="DIB1" s="428"/>
      <c r="DIC1" s="428"/>
      <c r="DID1" s="428"/>
      <c r="DIE1" s="428"/>
      <c r="DIF1" s="428"/>
      <c r="DIG1" s="428"/>
      <c r="DIH1" s="428"/>
      <c r="DII1" s="428"/>
      <c r="DIJ1" s="428"/>
      <c r="DIK1" s="428"/>
      <c r="DIL1" s="428"/>
      <c r="DIM1" s="428"/>
      <c r="DIN1" s="428"/>
      <c r="DIO1" s="428"/>
      <c r="DIP1" s="428"/>
      <c r="DIQ1" s="428"/>
      <c r="DIR1" s="428"/>
      <c r="DIS1" s="428"/>
      <c r="DIT1" s="428"/>
      <c r="DIU1" s="428"/>
      <c r="DIV1" s="428"/>
      <c r="DIW1" s="428"/>
      <c r="DIX1" s="428"/>
      <c r="DIY1" s="428"/>
      <c r="DIZ1" s="428"/>
      <c r="DJA1" s="428"/>
      <c r="DJB1" s="428"/>
      <c r="DJC1" s="428"/>
      <c r="DJD1" s="428"/>
      <c r="DJE1" s="428"/>
      <c r="DJF1" s="428"/>
      <c r="DJG1" s="428"/>
      <c r="DJH1" s="428"/>
      <c r="DJI1" s="428"/>
      <c r="DJJ1" s="428"/>
      <c r="DJK1" s="428"/>
      <c r="DJL1" s="428"/>
      <c r="DJM1" s="428"/>
      <c r="DJN1" s="428"/>
      <c r="DJO1" s="428"/>
      <c r="DJP1" s="428"/>
      <c r="DJQ1" s="428"/>
      <c r="DJR1" s="428"/>
      <c r="DJS1" s="428"/>
      <c r="DJT1" s="428"/>
      <c r="DJU1" s="428"/>
      <c r="DJV1" s="428"/>
      <c r="DJW1" s="428"/>
      <c r="DJX1" s="428"/>
      <c r="DJY1" s="428"/>
      <c r="DJZ1" s="428"/>
      <c r="DKA1" s="428"/>
      <c r="DKB1" s="428"/>
      <c r="DKC1" s="428"/>
      <c r="DKD1" s="428"/>
      <c r="DKE1" s="428"/>
      <c r="DKF1" s="428"/>
      <c r="DKG1" s="428"/>
      <c r="DKH1" s="428"/>
      <c r="DKI1" s="428"/>
      <c r="DKJ1" s="428"/>
      <c r="DKK1" s="428"/>
      <c r="DKL1" s="428"/>
      <c r="DKM1" s="428"/>
      <c r="DKN1" s="428"/>
      <c r="DKO1" s="428"/>
      <c r="DKP1" s="428"/>
      <c r="DKQ1" s="428"/>
      <c r="DKR1" s="428"/>
      <c r="DKS1" s="428"/>
      <c r="DKT1" s="428"/>
      <c r="DKU1" s="428"/>
      <c r="DKV1" s="428"/>
      <c r="DKW1" s="428"/>
      <c r="DKX1" s="428"/>
      <c r="DKY1" s="428"/>
      <c r="DKZ1" s="428"/>
      <c r="DLA1" s="428"/>
      <c r="DLB1" s="428"/>
      <c r="DLC1" s="428"/>
      <c r="DLD1" s="428"/>
      <c r="DLE1" s="428"/>
      <c r="DLF1" s="428"/>
      <c r="DLG1" s="428"/>
      <c r="DLH1" s="428"/>
      <c r="DLI1" s="428"/>
      <c r="DLJ1" s="428"/>
      <c r="DLK1" s="428"/>
      <c r="DLL1" s="428"/>
      <c r="DLM1" s="428"/>
      <c r="DLN1" s="428"/>
      <c r="DLO1" s="428"/>
      <c r="DLP1" s="428"/>
      <c r="DLQ1" s="428"/>
      <c r="DLR1" s="428"/>
      <c r="DLS1" s="428"/>
      <c r="DLT1" s="428"/>
      <c r="DLU1" s="428"/>
      <c r="DLV1" s="428"/>
      <c r="DLW1" s="428"/>
      <c r="DLX1" s="428"/>
      <c r="DLY1" s="428"/>
      <c r="DLZ1" s="428"/>
      <c r="DMA1" s="428"/>
      <c r="DMB1" s="428"/>
      <c r="DMC1" s="428"/>
      <c r="DMD1" s="428"/>
      <c r="DME1" s="428"/>
      <c r="DMF1" s="428"/>
      <c r="DMG1" s="428"/>
      <c r="DMH1" s="428"/>
      <c r="DMI1" s="428"/>
      <c r="DMJ1" s="428"/>
      <c r="DMK1" s="428"/>
      <c r="DML1" s="428"/>
      <c r="DMM1" s="428"/>
      <c r="DMN1" s="428"/>
      <c r="DMO1" s="428"/>
      <c r="DMP1" s="428"/>
      <c r="DMQ1" s="428"/>
      <c r="DMR1" s="428"/>
      <c r="DMS1" s="428"/>
      <c r="DMT1" s="428"/>
      <c r="DMU1" s="428"/>
      <c r="DMV1" s="428"/>
      <c r="DMW1" s="428"/>
      <c r="DMX1" s="428"/>
      <c r="DMY1" s="428"/>
      <c r="DMZ1" s="428"/>
      <c r="DNA1" s="428"/>
      <c r="DNB1" s="428"/>
      <c r="DNC1" s="428"/>
      <c r="DND1" s="428"/>
      <c r="DNE1" s="428"/>
      <c r="DNF1" s="428"/>
      <c r="DNG1" s="428"/>
      <c r="DNH1" s="428"/>
      <c r="DNI1" s="428"/>
      <c r="DNJ1" s="428"/>
      <c r="DNK1" s="428"/>
      <c r="DNL1" s="428"/>
      <c r="DNM1" s="428"/>
      <c r="DNN1" s="428"/>
      <c r="DNO1" s="428"/>
      <c r="DNP1" s="428"/>
      <c r="DNQ1" s="428"/>
      <c r="DNR1" s="428"/>
      <c r="DNS1" s="428"/>
      <c r="DNT1" s="428"/>
      <c r="DNU1" s="428"/>
      <c r="DNV1" s="428"/>
      <c r="DNW1" s="428"/>
      <c r="DNX1" s="428"/>
      <c r="DNY1" s="428"/>
      <c r="DNZ1" s="428"/>
      <c r="DOA1" s="428"/>
      <c r="DOB1" s="428"/>
      <c r="DOC1" s="428"/>
      <c r="DOD1" s="428"/>
      <c r="DOE1" s="428"/>
      <c r="DOF1" s="428"/>
      <c r="DOG1" s="428"/>
      <c r="DOH1" s="428"/>
      <c r="DOI1" s="428"/>
      <c r="DOJ1" s="428"/>
      <c r="DOK1" s="428"/>
      <c r="DOL1" s="428"/>
      <c r="DOM1" s="428"/>
      <c r="DON1" s="428"/>
      <c r="DOO1" s="428"/>
      <c r="DOP1" s="428"/>
      <c r="DOQ1" s="428"/>
      <c r="DOR1" s="428"/>
      <c r="DOS1" s="428"/>
      <c r="DOT1" s="428"/>
      <c r="DOU1" s="428"/>
      <c r="DOV1" s="428"/>
      <c r="DOW1" s="428"/>
      <c r="DOX1" s="428"/>
      <c r="DOY1" s="428"/>
      <c r="DOZ1" s="428"/>
      <c r="DPA1" s="428"/>
      <c r="DPB1" s="428"/>
      <c r="DPC1" s="428"/>
      <c r="DPD1" s="428"/>
      <c r="DPE1" s="428"/>
      <c r="DPF1" s="428"/>
      <c r="DPG1" s="428"/>
      <c r="DPH1" s="428"/>
      <c r="DPI1" s="428"/>
      <c r="DPJ1" s="428"/>
      <c r="DPK1" s="428"/>
      <c r="DPL1" s="428"/>
      <c r="DPM1" s="428"/>
      <c r="DPN1" s="428"/>
      <c r="DPO1" s="428"/>
      <c r="DPP1" s="428"/>
      <c r="DPQ1" s="428"/>
      <c r="DPR1" s="428"/>
      <c r="DPS1" s="428"/>
      <c r="DPT1" s="428"/>
      <c r="DPU1" s="428"/>
      <c r="DPV1" s="428"/>
      <c r="DPW1" s="428"/>
      <c r="DPX1" s="428"/>
      <c r="DPY1" s="428"/>
      <c r="DPZ1" s="428"/>
      <c r="DQA1" s="428"/>
      <c r="DQB1" s="428"/>
      <c r="DQC1" s="428"/>
      <c r="DQD1" s="428"/>
      <c r="DQE1" s="428"/>
      <c r="DQF1" s="428"/>
      <c r="DQG1" s="428"/>
      <c r="DQH1" s="428"/>
      <c r="DQI1" s="428"/>
      <c r="DQJ1" s="428"/>
      <c r="DQK1" s="428"/>
      <c r="DQL1" s="428"/>
      <c r="DQM1" s="428"/>
      <c r="DQN1" s="428"/>
      <c r="DQO1" s="428"/>
      <c r="DQP1" s="428"/>
      <c r="DQQ1" s="428"/>
      <c r="DQR1" s="428"/>
      <c r="DQS1" s="428"/>
      <c r="DQT1" s="428"/>
      <c r="DQU1" s="428"/>
      <c r="DQV1" s="428"/>
      <c r="DQW1" s="428"/>
      <c r="DQX1" s="428"/>
      <c r="DQY1" s="428"/>
      <c r="DQZ1" s="428"/>
      <c r="DRA1" s="428"/>
      <c r="DRB1" s="428"/>
      <c r="DRC1" s="428"/>
      <c r="DRD1" s="428"/>
      <c r="DRE1" s="428"/>
      <c r="DRF1" s="428"/>
      <c r="DRG1" s="428"/>
      <c r="DRH1" s="428"/>
      <c r="DRI1" s="428"/>
      <c r="DRJ1" s="428"/>
      <c r="DRK1" s="428"/>
      <c r="DRL1" s="428"/>
      <c r="DRM1" s="428"/>
      <c r="DRN1" s="428"/>
      <c r="DRO1" s="428"/>
      <c r="DRP1" s="428"/>
      <c r="DRQ1" s="428"/>
      <c r="DRR1" s="428"/>
      <c r="DRS1" s="428"/>
      <c r="DRT1" s="428"/>
      <c r="DRU1" s="428"/>
      <c r="DRV1" s="428"/>
      <c r="DRW1" s="428"/>
      <c r="DRX1" s="428"/>
      <c r="DRY1" s="428"/>
      <c r="DRZ1" s="428"/>
      <c r="DSA1" s="428"/>
      <c r="DSB1" s="428"/>
      <c r="DSC1" s="428"/>
      <c r="DSD1" s="428"/>
      <c r="DSE1" s="428"/>
      <c r="DSF1" s="428"/>
      <c r="DSG1" s="428"/>
      <c r="DSH1" s="428"/>
      <c r="DSI1" s="428"/>
      <c r="DSJ1" s="428"/>
      <c r="DSK1" s="428"/>
      <c r="DSL1" s="428"/>
      <c r="DSM1" s="428"/>
      <c r="DSN1" s="428"/>
      <c r="DSO1" s="428"/>
      <c r="DSP1" s="428"/>
      <c r="DSQ1" s="428"/>
      <c r="DSR1" s="428"/>
      <c r="DSS1" s="428"/>
      <c r="DST1" s="428"/>
      <c r="DSU1" s="428"/>
      <c r="DSV1" s="428"/>
      <c r="DSW1" s="428"/>
      <c r="DSX1" s="428"/>
      <c r="DSY1" s="428"/>
      <c r="DSZ1" s="428"/>
      <c r="DTA1" s="428"/>
      <c r="DTB1" s="428"/>
      <c r="DTC1" s="428"/>
      <c r="DTD1" s="428"/>
      <c r="DTE1" s="428"/>
      <c r="DTF1" s="428"/>
      <c r="DTG1" s="428"/>
      <c r="DTH1" s="428"/>
      <c r="DTI1" s="428"/>
      <c r="DTJ1" s="428"/>
      <c r="DTK1" s="428"/>
      <c r="DTL1" s="428"/>
      <c r="DTM1" s="428"/>
      <c r="DTN1" s="428"/>
      <c r="DTO1" s="428"/>
      <c r="DTP1" s="428"/>
      <c r="DTQ1" s="428"/>
      <c r="DTR1" s="428"/>
      <c r="DTS1" s="428"/>
      <c r="DTT1" s="428"/>
      <c r="DTU1" s="428"/>
      <c r="DTV1" s="428"/>
      <c r="DTW1" s="428"/>
      <c r="DTX1" s="428"/>
      <c r="DTY1" s="428"/>
      <c r="DTZ1" s="428"/>
      <c r="DUA1" s="428"/>
      <c r="DUB1" s="428"/>
      <c r="DUC1" s="428"/>
      <c r="DUD1" s="428"/>
      <c r="DUE1" s="428"/>
      <c r="DUF1" s="428"/>
      <c r="DUG1" s="428"/>
      <c r="DUH1" s="428"/>
      <c r="DUI1" s="428"/>
      <c r="DUJ1" s="428"/>
      <c r="DUK1" s="428"/>
      <c r="DUL1" s="428"/>
      <c r="DUM1" s="428"/>
      <c r="DUN1" s="428"/>
      <c r="DUO1" s="428"/>
      <c r="DUP1" s="428"/>
      <c r="DUQ1" s="428"/>
      <c r="DUR1" s="428"/>
      <c r="DUS1" s="428"/>
      <c r="DUT1" s="428"/>
      <c r="DUU1" s="428"/>
      <c r="DUV1" s="428"/>
      <c r="DUW1" s="428"/>
      <c r="DUX1" s="428"/>
      <c r="DUY1" s="428"/>
      <c r="DUZ1" s="428"/>
      <c r="DVA1" s="428"/>
      <c r="DVB1" s="428"/>
      <c r="DVC1" s="428"/>
      <c r="DVD1" s="428"/>
      <c r="DVE1" s="428"/>
      <c r="DVF1" s="428"/>
      <c r="DVG1" s="428"/>
      <c r="DVH1" s="428"/>
      <c r="DVI1" s="428"/>
      <c r="DVJ1" s="428"/>
      <c r="DVK1" s="428"/>
      <c r="DVL1" s="428"/>
      <c r="DVM1" s="428"/>
      <c r="DVN1" s="428"/>
      <c r="DVO1" s="428"/>
      <c r="DVP1" s="428"/>
      <c r="DVQ1" s="428"/>
      <c r="DVR1" s="428"/>
      <c r="DVS1" s="428"/>
      <c r="DVT1" s="428"/>
      <c r="DVU1" s="428"/>
      <c r="DVV1" s="428"/>
      <c r="DVW1" s="428"/>
      <c r="DVX1" s="428"/>
      <c r="DVY1" s="428"/>
      <c r="DVZ1" s="428"/>
      <c r="DWA1" s="428"/>
      <c r="DWB1" s="428"/>
      <c r="DWC1" s="428"/>
      <c r="DWD1" s="428"/>
      <c r="DWE1" s="428"/>
      <c r="DWF1" s="428"/>
      <c r="DWG1" s="428"/>
      <c r="DWH1" s="428"/>
      <c r="DWI1" s="428"/>
      <c r="DWJ1" s="428"/>
      <c r="DWK1" s="428"/>
      <c r="DWL1" s="428"/>
      <c r="DWM1" s="428"/>
      <c r="DWN1" s="428"/>
      <c r="DWO1" s="428"/>
      <c r="DWP1" s="428"/>
      <c r="DWQ1" s="428"/>
      <c r="DWR1" s="428"/>
      <c r="DWS1" s="428"/>
      <c r="DWT1" s="428"/>
      <c r="DWU1" s="428"/>
      <c r="DWV1" s="428"/>
      <c r="DWW1" s="428"/>
      <c r="DWX1" s="428"/>
      <c r="DWY1" s="428"/>
      <c r="DWZ1" s="428"/>
      <c r="DXA1" s="428"/>
      <c r="DXB1" s="428"/>
      <c r="DXC1" s="428"/>
      <c r="DXD1" s="428"/>
      <c r="DXE1" s="428"/>
      <c r="DXF1" s="428"/>
      <c r="DXG1" s="428"/>
      <c r="DXH1" s="428"/>
      <c r="DXI1" s="428"/>
      <c r="DXJ1" s="428"/>
      <c r="DXK1" s="428"/>
      <c r="DXL1" s="428"/>
      <c r="DXM1" s="428"/>
      <c r="DXN1" s="428"/>
      <c r="DXO1" s="428"/>
      <c r="DXP1" s="428"/>
      <c r="DXQ1" s="428"/>
      <c r="DXR1" s="428"/>
      <c r="DXS1" s="428"/>
      <c r="DXT1" s="428"/>
      <c r="DXU1" s="428"/>
      <c r="DXV1" s="428"/>
      <c r="DXW1" s="428"/>
      <c r="DXX1" s="428"/>
      <c r="DXY1" s="428"/>
      <c r="DXZ1" s="428"/>
      <c r="DYA1" s="428"/>
      <c r="DYB1" s="428"/>
      <c r="DYC1" s="428"/>
      <c r="DYD1" s="428"/>
      <c r="DYE1" s="428"/>
      <c r="DYF1" s="428"/>
      <c r="DYG1" s="428"/>
      <c r="DYH1" s="428"/>
      <c r="DYI1" s="428"/>
      <c r="DYJ1" s="428"/>
      <c r="DYK1" s="428"/>
      <c r="DYL1" s="428"/>
      <c r="DYM1" s="428"/>
      <c r="DYN1" s="428"/>
      <c r="DYO1" s="428"/>
      <c r="DYP1" s="428"/>
      <c r="DYQ1" s="428"/>
      <c r="DYR1" s="428"/>
      <c r="DYS1" s="428"/>
      <c r="DYT1" s="428"/>
      <c r="DYU1" s="428"/>
      <c r="DYV1" s="428"/>
      <c r="DYW1" s="428"/>
      <c r="DYX1" s="428"/>
      <c r="DYY1" s="428"/>
      <c r="DYZ1" s="428"/>
      <c r="DZA1" s="428"/>
      <c r="DZB1" s="428"/>
      <c r="DZC1" s="428"/>
      <c r="DZD1" s="428"/>
      <c r="DZE1" s="428"/>
      <c r="DZF1" s="428"/>
      <c r="DZG1" s="428"/>
      <c r="DZH1" s="428"/>
      <c r="DZI1" s="428"/>
      <c r="DZJ1" s="428"/>
      <c r="DZK1" s="428"/>
      <c r="DZL1" s="428"/>
      <c r="DZM1" s="428"/>
      <c r="DZN1" s="428"/>
      <c r="DZO1" s="428"/>
      <c r="DZP1" s="428"/>
      <c r="DZQ1" s="428"/>
      <c r="DZR1" s="428"/>
      <c r="DZS1" s="428"/>
      <c r="DZT1" s="428"/>
      <c r="DZU1" s="428"/>
      <c r="DZV1" s="428"/>
      <c r="DZW1" s="428"/>
      <c r="DZX1" s="428"/>
      <c r="DZY1" s="428"/>
      <c r="DZZ1" s="428"/>
      <c r="EAA1" s="428"/>
      <c r="EAB1" s="428"/>
      <c r="EAC1" s="428"/>
      <c r="EAD1" s="428"/>
      <c r="EAE1" s="428"/>
      <c r="EAF1" s="428"/>
      <c r="EAG1" s="428"/>
      <c r="EAH1" s="428"/>
      <c r="EAI1" s="428"/>
      <c r="EAJ1" s="428"/>
      <c r="EAK1" s="428"/>
      <c r="EAL1" s="428"/>
      <c r="EAM1" s="428"/>
      <c r="EAN1" s="428"/>
      <c r="EAO1" s="428"/>
      <c r="EAP1" s="428"/>
      <c r="EAQ1" s="428"/>
      <c r="EAR1" s="428"/>
      <c r="EAS1" s="428"/>
      <c r="EAT1" s="428"/>
      <c r="EAU1" s="428"/>
      <c r="EAV1" s="428"/>
      <c r="EAW1" s="428"/>
      <c r="EAX1" s="428"/>
      <c r="EAY1" s="428"/>
      <c r="EAZ1" s="428"/>
      <c r="EBA1" s="428"/>
      <c r="EBB1" s="428"/>
      <c r="EBC1" s="428"/>
      <c r="EBD1" s="428"/>
      <c r="EBE1" s="428"/>
      <c r="EBF1" s="428"/>
      <c r="EBG1" s="428"/>
      <c r="EBH1" s="428"/>
      <c r="EBI1" s="428"/>
      <c r="EBJ1" s="428"/>
      <c r="EBK1" s="428"/>
      <c r="EBL1" s="428"/>
      <c r="EBM1" s="428"/>
      <c r="EBN1" s="428"/>
      <c r="EBO1" s="428"/>
      <c r="EBP1" s="428"/>
      <c r="EBQ1" s="428"/>
      <c r="EBR1" s="428"/>
      <c r="EBS1" s="428"/>
      <c r="EBT1" s="428"/>
      <c r="EBU1" s="428"/>
      <c r="EBV1" s="428"/>
      <c r="EBW1" s="428"/>
      <c r="EBX1" s="428"/>
      <c r="EBY1" s="428"/>
      <c r="EBZ1" s="428"/>
      <c r="ECA1" s="428"/>
      <c r="ECB1" s="428"/>
      <c r="ECC1" s="428"/>
      <c r="ECD1" s="428"/>
      <c r="ECE1" s="428"/>
      <c r="ECF1" s="428"/>
      <c r="ECG1" s="428"/>
      <c r="ECH1" s="428"/>
      <c r="ECI1" s="428"/>
      <c r="ECJ1" s="428"/>
      <c r="ECK1" s="428"/>
      <c r="ECL1" s="428"/>
      <c r="ECM1" s="428"/>
      <c r="ECN1" s="428"/>
      <c r="ECO1" s="428"/>
      <c r="ECP1" s="428"/>
      <c r="ECQ1" s="428"/>
      <c r="ECR1" s="428"/>
      <c r="ECS1" s="428"/>
      <c r="ECT1" s="428"/>
      <c r="ECU1" s="428"/>
      <c r="ECV1" s="428"/>
      <c r="ECW1" s="428"/>
      <c r="ECX1" s="428"/>
      <c r="ECY1" s="428"/>
      <c r="ECZ1" s="428"/>
      <c r="EDA1" s="428"/>
      <c r="EDB1" s="428"/>
      <c r="EDC1" s="428"/>
      <c r="EDD1" s="428"/>
      <c r="EDE1" s="428"/>
      <c r="EDF1" s="428"/>
      <c r="EDG1" s="428"/>
      <c r="EDH1" s="428"/>
      <c r="EDI1" s="428"/>
      <c r="EDJ1" s="428"/>
      <c r="EDK1" s="428"/>
      <c r="EDL1" s="428"/>
      <c r="EDM1" s="428"/>
      <c r="EDN1" s="428"/>
      <c r="EDO1" s="428"/>
      <c r="EDP1" s="428"/>
      <c r="EDQ1" s="428"/>
      <c r="EDR1" s="428"/>
      <c r="EDS1" s="428"/>
      <c r="EDT1" s="428"/>
      <c r="EDU1" s="428"/>
      <c r="EDV1" s="428"/>
      <c r="EDW1" s="428"/>
      <c r="EDX1" s="428"/>
      <c r="EDY1" s="428"/>
      <c r="EDZ1" s="428"/>
      <c r="EEA1" s="428"/>
      <c r="EEB1" s="428"/>
      <c r="EEC1" s="428"/>
      <c r="EED1" s="428"/>
      <c r="EEE1" s="428"/>
      <c r="EEF1" s="428"/>
      <c r="EEG1" s="428"/>
      <c r="EEH1" s="428"/>
      <c r="EEI1" s="428"/>
      <c r="EEJ1" s="428"/>
      <c r="EEK1" s="428"/>
      <c r="EEL1" s="428"/>
      <c r="EEM1" s="428"/>
      <c r="EEN1" s="428"/>
      <c r="EEO1" s="428"/>
      <c r="EEP1" s="428"/>
      <c r="EEQ1" s="428"/>
      <c r="EER1" s="428"/>
      <c r="EES1" s="428"/>
      <c r="EET1" s="428"/>
      <c r="EEU1" s="428"/>
      <c r="EEV1" s="428"/>
      <c r="EEW1" s="428"/>
      <c r="EEX1" s="428"/>
      <c r="EEY1" s="428"/>
      <c r="EEZ1" s="428"/>
      <c r="EFA1" s="428"/>
      <c r="EFB1" s="428"/>
      <c r="EFC1" s="428"/>
      <c r="EFD1" s="428"/>
      <c r="EFE1" s="428"/>
      <c r="EFF1" s="428"/>
      <c r="EFG1" s="428"/>
      <c r="EFH1" s="428"/>
      <c r="EFI1" s="428"/>
      <c r="EFJ1" s="428"/>
      <c r="EFK1" s="428"/>
      <c r="EFL1" s="428"/>
      <c r="EFM1" s="428"/>
      <c r="EFN1" s="428"/>
      <c r="EFO1" s="428"/>
      <c r="EFP1" s="428"/>
      <c r="EFQ1" s="428"/>
      <c r="EFR1" s="428"/>
      <c r="EFS1" s="428"/>
      <c r="EFT1" s="428"/>
      <c r="EFU1" s="428"/>
      <c r="EFV1" s="428"/>
      <c r="EFW1" s="428"/>
      <c r="EFX1" s="428"/>
      <c r="EFY1" s="428"/>
      <c r="EFZ1" s="428"/>
      <c r="EGA1" s="428"/>
      <c r="EGB1" s="428"/>
      <c r="EGC1" s="428"/>
      <c r="EGD1" s="428"/>
      <c r="EGE1" s="428"/>
      <c r="EGF1" s="428"/>
      <c r="EGG1" s="428"/>
      <c r="EGH1" s="428"/>
      <c r="EGI1" s="428"/>
      <c r="EGJ1" s="428"/>
      <c r="EGK1" s="428"/>
      <c r="EGL1" s="428"/>
      <c r="EGM1" s="428"/>
      <c r="EGN1" s="428"/>
      <c r="EGO1" s="428"/>
      <c r="EGP1" s="428"/>
      <c r="EGQ1" s="428"/>
      <c r="EGR1" s="428"/>
      <c r="EGS1" s="428"/>
      <c r="EGT1" s="428"/>
      <c r="EGU1" s="428"/>
      <c r="EGV1" s="428"/>
      <c r="EGW1" s="428"/>
      <c r="EGX1" s="428"/>
      <c r="EGY1" s="428"/>
      <c r="EGZ1" s="428"/>
      <c r="EHA1" s="428"/>
      <c r="EHB1" s="428"/>
      <c r="EHC1" s="428"/>
      <c r="EHD1" s="428"/>
      <c r="EHE1" s="428"/>
      <c r="EHF1" s="428"/>
      <c r="EHG1" s="428"/>
      <c r="EHH1" s="428"/>
      <c r="EHI1" s="428"/>
      <c r="EHJ1" s="428"/>
      <c r="EHK1" s="428"/>
      <c r="EHL1" s="428"/>
      <c r="EHM1" s="428"/>
      <c r="EHN1" s="428"/>
      <c r="EHO1" s="428"/>
      <c r="EHP1" s="428"/>
      <c r="EHQ1" s="428"/>
      <c r="EHR1" s="428"/>
      <c r="EHS1" s="428"/>
      <c r="EHT1" s="428"/>
      <c r="EHU1" s="428"/>
      <c r="EHV1" s="428"/>
      <c r="EHW1" s="428"/>
      <c r="EHX1" s="428"/>
      <c r="EHY1" s="428"/>
      <c r="EHZ1" s="428"/>
      <c r="EIA1" s="428"/>
      <c r="EIB1" s="428"/>
      <c r="EIC1" s="428"/>
      <c r="EID1" s="428"/>
      <c r="EIE1" s="428"/>
      <c r="EIF1" s="428"/>
      <c r="EIG1" s="428"/>
      <c r="EIH1" s="428"/>
      <c r="EII1" s="428"/>
      <c r="EIJ1" s="428"/>
      <c r="EIK1" s="428"/>
      <c r="EIL1" s="428"/>
      <c r="EIM1" s="428"/>
      <c r="EIN1" s="428"/>
      <c r="EIO1" s="428"/>
      <c r="EIP1" s="428"/>
      <c r="EIQ1" s="428"/>
      <c r="EIR1" s="428"/>
      <c r="EIS1" s="428"/>
      <c r="EIT1" s="428"/>
      <c r="EIU1" s="428"/>
      <c r="EIV1" s="428"/>
      <c r="EIW1" s="428"/>
      <c r="EIX1" s="428"/>
      <c r="EIY1" s="428"/>
      <c r="EIZ1" s="428"/>
      <c r="EJA1" s="428"/>
      <c r="EJB1" s="428"/>
      <c r="EJC1" s="428"/>
      <c r="EJD1" s="428"/>
      <c r="EJE1" s="428"/>
      <c r="EJF1" s="428"/>
      <c r="EJG1" s="428"/>
      <c r="EJH1" s="428"/>
      <c r="EJI1" s="428"/>
      <c r="EJJ1" s="428"/>
      <c r="EJK1" s="428"/>
      <c r="EJL1" s="428"/>
      <c r="EJM1" s="428"/>
      <c r="EJN1" s="428"/>
      <c r="EJO1" s="428"/>
      <c r="EJP1" s="428"/>
      <c r="EJQ1" s="428"/>
      <c r="EJR1" s="428"/>
      <c r="EJS1" s="428"/>
      <c r="EJT1" s="428"/>
      <c r="EJU1" s="428"/>
      <c r="EJV1" s="428"/>
      <c r="EJW1" s="428"/>
      <c r="EJX1" s="428"/>
      <c r="EJY1" s="428"/>
      <c r="EJZ1" s="428"/>
      <c r="EKA1" s="428"/>
      <c r="EKB1" s="428"/>
      <c r="EKC1" s="428"/>
      <c r="EKD1" s="428"/>
      <c r="EKE1" s="428"/>
      <c r="EKF1" s="428"/>
      <c r="EKG1" s="428"/>
      <c r="EKH1" s="428"/>
      <c r="EKI1" s="428"/>
      <c r="EKJ1" s="428"/>
      <c r="EKK1" s="428"/>
      <c r="EKL1" s="428"/>
      <c r="EKM1" s="428"/>
      <c r="EKN1" s="428"/>
      <c r="EKO1" s="428"/>
      <c r="EKP1" s="428"/>
      <c r="EKQ1" s="428"/>
      <c r="EKR1" s="428"/>
      <c r="EKS1" s="428"/>
      <c r="EKT1" s="428"/>
      <c r="EKU1" s="428"/>
      <c r="EKV1" s="428"/>
      <c r="EKW1" s="428"/>
      <c r="EKX1" s="428"/>
      <c r="EKY1" s="428"/>
      <c r="EKZ1" s="428"/>
      <c r="ELA1" s="428"/>
      <c r="ELB1" s="428"/>
      <c r="ELC1" s="428"/>
      <c r="ELD1" s="428"/>
      <c r="ELE1" s="428"/>
      <c r="ELF1" s="428"/>
      <c r="ELG1" s="428"/>
      <c r="ELH1" s="428"/>
      <c r="ELI1" s="428"/>
      <c r="ELJ1" s="428"/>
      <c r="ELK1" s="428"/>
      <c r="ELL1" s="428"/>
      <c r="ELM1" s="428"/>
      <c r="ELN1" s="428"/>
      <c r="ELO1" s="428"/>
      <c r="ELP1" s="428"/>
      <c r="ELQ1" s="428"/>
      <c r="ELR1" s="428"/>
      <c r="ELS1" s="428"/>
      <c r="ELT1" s="428"/>
      <c r="ELU1" s="428"/>
      <c r="ELV1" s="428"/>
      <c r="ELW1" s="428"/>
      <c r="ELX1" s="428"/>
      <c r="ELY1" s="428"/>
      <c r="ELZ1" s="428"/>
      <c r="EMA1" s="428"/>
      <c r="EMB1" s="428"/>
      <c r="EMC1" s="428"/>
      <c r="EMD1" s="428"/>
      <c r="EME1" s="428"/>
      <c r="EMF1" s="428"/>
      <c r="EMG1" s="428"/>
      <c r="EMH1" s="428"/>
      <c r="EMI1" s="428"/>
      <c r="EMJ1" s="428"/>
      <c r="EMK1" s="428"/>
      <c r="EML1" s="428"/>
      <c r="EMM1" s="428"/>
      <c r="EMN1" s="428"/>
      <c r="EMO1" s="428"/>
      <c r="EMP1" s="428"/>
      <c r="EMQ1" s="428"/>
      <c r="EMR1" s="428"/>
      <c r="EMS1" s="428"/>
      <c r="EMT1" s="428"/>
      <c r="EMU1" s="428"/>
      <c r="EMV1" s="428"/>
      <c r="EMW1" s="428"/>
      <c r="EMX1" s="428"/>
      <c r="EMY1" s="428"/>
      <c r="EMZ1" s="428"/>
      <c r="ENA1" s="428"/>
      <c r="ENB1" s="428"/>
      <c r="ENC1" s="428"/>
      <c r="END1" s="428"/>
      <c r="ENE1" s="428"/>
      <c r="ENF1" s="428"/>
      <c r="ENG1" s="428"/>
      <c r="ENH1" s="428"/>
      <c r="ENI1" s="428"/>
      <c r="ENJ1" s="428"/>
      <c r="ENK1" s="428"/>
      <c r="ENL1" s="428"/>
      <c r="ENM1" s="428"/>
      <c r="ENN1" s="428"/>
      <c r="ENO1" s="428"/>
      <c r="ENP1" s="428"/>
      <c r="ENQ1" s="428"/>
      <c r="ENR1" s="428"/>
      <c r="ENS1" s="428"/>
      <c r="ENT1" s="428"/>
      <c r="ENU1" s="428"/>
      <c r="ENV1" s="428"/>
      <c r="ENW1" s="428"/>
      <c r="ENX1" s="428"/>
      <c r="ENY1" s="428"/>
      <c r="ENZ1" s="428"/>
      <c r="EOA1" s="428"/>
      <c r="EOB1" s="428"/>
      <c r="EOC1" s="428"/>
      <c r="EOD1" s="428"/>
      <c r="EOE1" s="428"/>
      <c r="EOF1" s="428"/>
      <c r="EOG1" s="428"/>
      <c r="EOH1" s="428"/>
      <c r="EOI1" s="428"/>
      <c r="EOJ1" s="428"/>
      <c r="EOK1" s="428"/>
      <c r="EOL1" s="428"/>
      <c r="EOM1" s="428"/>
      <c r="EON1" s="428"/>
      <c r="EOO1" s="428"/>
      <c r="EOP1" s="428"/>
      <c r="EOQ1" s="428"/>
      <c r="EOR1" s="428"/>
      <c r="EOS1" s="428"/>
      <c r="EOT1" s="428"/>
      <c r="EOU1" s="428"/>
      <c r="EOV1" s="428"/>
      <c r="EOW1" s="428"/>
      <c r="EOX1" s="428"/>
      <c r="EOY1" s="428"/>
      <c r="EOZ1" s="428"/>
      <c r="EPA1" s="428"/>
      <c r="EPB1" s="428"/>
      <c r="EPC1" s="428"/>
      <c r="EPD1" s="428"/>
      <c r="EPE1" s="428"/>
      <c r="EPF1" s="428"/>
      <c r="EPG1" s="428"/>
      <c r="EPH1" s="428"/>
      <c r="EPI1" s="428"/>
      <c r="EPJ1" s="428"/>
      <c r="EPK1" s="428"/>
      <c r="EPL1" s="428"/>
      <c r="EPM1" s="428"/>
      <c r="EPN1" s="428"/>
      <c r="EPO1" s="428"/>
      <c r="EPP1" s="428"/>
      <c r="EPQ1" s="428"/>
      <c r="EPR1" s="428"/>
      <c r="EPS1" s="428"/>
      <c r="EPT1" s="428"/>
      <c r="EPU1" s="428"/>
      <c r="EPV1" s="428"/>
      <c r="EPW1" s="428"/>
      <c r="EPX1" s="428"/>
      <c r="EPY1" s="428"/>
      <c r="EPZ1" s="428"/>
      <c r="EQA1" s="428"/>
      <c r="EQB1" s="428"/>
      <c r="EQC1" s="428"/>
      <c r="EQD1" s="428"/>
      <c r="EQE1" s="428"/>
      <c r="EQF1" s="428"/>
      <c r="EQG1" s="428"/>
      <c r="EQH1" s="428"/>
      <c r="EQI1" s="428"/>
      <c r="EQJ1" s="428"/>
      <c r="EQK1" s="428"/>
      <c r="EQL1" s="428"/>
      <c r="EQM1" s="428"/>
      <c r="EQN1" s="428"/>
      <c r="EQO1" s="428"/>
      <c r="EQP1" s="428"/>
      <c r="EQQ1" s="428"/>
      <c r="EQR1" s="428"/>
      <c r="EQS1" s="428"/>
      <c r="EQT1" s="428"/>
      <c r="EQU1" s="428"/>
      <c r="EQV1" s="428"/>
      <c r="EQW1" s="428"/>
      <c r="EQX1" s="428"/>
      <c r="EQY1" s="428"/>
      <c r="EQZ1" s="428"/>
      <c r="ERA1" s="428"/>
      <c r="ERB1" s="428"/>
      <c r="ERC1" s="428"/>
      <c r="ERD1" s="428"/>
      <c r="ERE1" s="428"/>
      <c r="ERF1" s="428"/>
      <c r="ERG1" s="428"/>
      <c r="ERH1" s="428"/>
      <c r="ERI1" s="428"/>
      <c r="ERJ1" s="428"/>
      <c r="ERK1" s="428"/>
      <c r="ERL1" s="428"/>
      <c r="ERM1" s="428"/>
      <c r="ERN1" s="428"/>
      <c r="ERO1" s="428"/>
      <c r="ERP1" s="428"/>
      <c r="ERQ1" s="428"/>
      <c r="ERR1" s="428"/>
      <c r="ERS1" s="428"/>
      <c r="ERT1" s="428"/>
      <c r="ERU1" s="428"/>
      <c r="ERV1" s="428"/>
      <c r="ERW1" s="428"/>
      <c r="ERX1" s="428"/>
      <c r="ERY1" s="428"/>
      <c r="ERZ1" s="428"/>
      <c r="ESA1" s="428"/>
      <c r="ESB1" s="428"/>
      <c r="ESC1" s="428"/>
      <c r="ESD1" s="428"/>
      <c r="ESE1" s="428"/>
      <c r="ESF1" s="428"/>
      <c r="ESG1" s="428"/>
      <c r="ESH1" s="428"/>
      <c r="ESI1" s="428"/>
      <c r="ESJ1" s="428"/>
      <c r="ESK1" s="428"/>
      <c r="ESL1" s="428"/>
      <c r="ESM1" s="428"/>
      <c r="ESN1" s="428"/>
      <c r="ESO1" s="428"/>
      <c r="ESP1" s="428"/>
      <c r="ESQ1" s="428"/>
      <c r="ESR1" s="428"/>
      <c r="ESS1" s="428"/>
      <c r="EST1" s="428"/>
      <c r="ESU1" s="428"/>
      <c r="ESV1" s="428"/>
      <c r="ESW1" s="428"/>
      <c r="ESX1" s="428"/>
      <c r="ESY1" s="428"/>
      <c r="ESZ1" s="428"/>
      <c r="ETA1" s="428"/>
      <c r="ETB1" s="428"/>
      <c r="ETC1" s="428"/>
      <c r="ETD1" s="428"/>
      <c r="ETE1" s="428"/>
      <c r="ETF1" s="428"/>
      <c r="ETG1" s="428"/>
      <c r="ETH1" s="428"/>
      <c r="ETI1" s="428"/>
      <c r="ETJ1" s="428"/>
      <c r="ETK1" s="428"/>
      <c r="ETL1" s="428"/>
      <c r="ETM1" s="428"/>
      <c r="ETN1" s="428"/>
      <c r="ETO1" s="428"/>
      <c r="ETP1" s="428"/>
      <c r="ETQ1" s="428"/>
      <c r="ETR1" s="428"/>
      <c r="ETS1" s="428"/>
      <c r="ETT1" s="428"/>
      <c r="ETU1" s="428"/>
      <c r="ETV1" s="428"/>
      <c r="ETW1" s="428"/>
      <c r="ETX1" s="428"/>
      <c r="ETY1" s="428"/>
      <c r="ETZ1" s="428"/>
      <c r="EUA1" s="428"/>
      <c r="EUB1" s="428"/>
      <c r="EUC1" s="428"/>
      <c r="EUD1" s="428"/>
      <c r="EUE1" s="428"/>
      <c r="EUF1" s="428"/>
      <c r="EUG1" s="428"/>
      <c r="EUH1" s="428"/>
      <c r="EUI1" s="428"/>
      <c r="EUJ1" s="428"/>
      <c r="EUK1" s="428"/>
      <c r="EUL1" s="428"/>
      <c r="EUM1" s="428"/>
      <c r="EUN1" s="428"/>
      <c r="EUO1" s="428"/>
      <c r="EUP1" s="428"/>
      <c r="EUQ1" s="428"/>
      <c r="EUR1" s="428"/>
      <c r="EUS1" s="428"/>
      <c r="EUT1" s="428"/>
      <c r="EUU1" s="428"/>
      <c r="EUV1" s="428"/>
      <c r="EUW1" s="428"/>
      <c r="EUX1" s="428"/>
      <c r="EUY1" s="428"/>
      <c r="EUZ1" s="428"/>
      <c r="EVA1" s="428"/>
      <c r="EVB1" s="428"/>
      <c r="EVC1" s="428"/>
      <c r="EVD1" s="428"/>
      <c r="EVE1" s="428"/>
      <c r="EVF1" s="428"/>
      <c r="EVG1" s="428"/>
      <c r="EVH1" s="428"/>
      <c r="EVI1" s="428"/>
      <c r="EVJ1" s="428"/>
      <c r="EVK1" s="428"/>
      <c r="EVL1" s="428"/>
      <c r="EVM1" s="428"/>
      <c r="EVN1" s="428"/>
      <c r="EVO1" s="428"/>
      <c r="EVP1" s="428"/>
      <c r="EVQ1" s="428"/>
      <c r="EVR1" s="428"/>
      <c r="EVS1" s="428"/>
      <c r="EVT1" s="428"/>
      <c r="EVU1" s="428"/>
      <c r="EVV1" s="428"/>
      <c r="EVW1" s="428"/>
      <c r="EVX1" s="428"/>
      <c r="EVY1" s="428"/>
      <c r="EVZ1" s="428"/>
      <c r="EWA1" s="428"/>
      <c r="EWB1" s="428"/>
      <c r="EWC1" s="428"/>
      <c r="EWD1" s="428"/>
      <c r="EWE1" s="428"/>
      <c r="EWF1" s="428"/>
      <c r="EWG1" s="428"/>
      <c r="EWH1" s="428"/>
      <c r="EWI1" s="428"/>
      <c r="EWJ1" s="428"/>
      <c r="EWK1" s="428"/>
      <c r="EWL1" s="428"/>
      <c r="EWM1" s="428"/>
      <c r="EWN1" s="428"/>
      <c r="EWO1" s="428"/>
      <c r="EWP1" s="428"/>
      <c r="EWQ1" s="428"/>
      <c r="EWR1" s="428"/>
      <c r="EWS1" s="428"/>
      <c r="EWT1" s="428"/>
      <c r="EWU1" s="428"/>
      <c r="EWV1" s="428"/>
      <c r="EWW1" s="428"/>
      <c r="EWX1" s="428"/>
      <c r="EWY1" s="428"/>
      <c r="EWZ1" s="428"/>
      <c r="EXA1" s="428"/>
      <c r="EXB1" s="428"/>
      <c r="EXC1" s="428"/>
      <c r="EXD1" s="428"/>
      <c r="EXE1" s="428"/>
      <c r="EXF1" s="428"/>
      <c r="EXG1" s="428"/>
      <c r="EXH1" s="428"/>
      <c r="EXI1" s="428"/>
      <c r="EXJ1" s="428"/>
      <c r="EXK1" s="428"/>
      <c r="EXL1" s="428"/>
      <c r="EXM1" s="428"/>
      <c r="EXN1" s="428"/>
      <c r="EXO1" s="428"/>
      <c r="EXP1" s="428"/>
      <c r="EXQ1" s="428"/>
      <c r="EXR1" s="428"/>
      <c r="EXS1" s="428"/>
      <c r="EXT1" s="428"/>
      <c r="EXU1" s="428"/>
      <c r="EXV1" s="428"/>
      <c r="EXW1" s="428"/>
      <c r="EXX1" s="428"/>
      <c r="EXY1" s="428"/>
      <c r="EXZ1" s="428"/>
      <c r="EYA1" s="428"/>
      <c r="EYB1" s="428"/>
      <c r="EYC1" s="428"/>
      <c r="EYD1" s="428"/>
      <c r="EYE1" s="428"/>
      <c r="EYF1" s="428"/>
      <c r="EYG1" s="428"/>
      <c r="EYH1" s="428"/>
      <c r="EYI1" s="428"/>
      <c r="EYJ1" s="428"/>
      <c r="EYK1" s="428"/>
      <c r="EYL1" s="428"/>
      <c r="EYM1" s="428"/>
      <c r="EYN1" s="428"/>
      <c r="EYO1" s="428"/>
      <c r="EYP1" s="428"/>
      <c r="EYQ1" s="428"/>
      <c r="EYR1" s="428"/>
      <c r="EYS1" s="428"/>
      <c r="EYT1" s="428"/>
      <c r="EYU1" s="428"/>
      <c r="EYV1" s="428"/>
      <c r="EYW1" s="428"/>
      <c r="EYX1" s="428"/>
      <c r="EYY1" s="428"/>
      <c r="EYZ1" s="428"/>
      <c r="EZA1" s="428"/>
      <c r="EZB1" s="428"/>
      <c r="EZC1" s="428"/>
      <c r="EZD1" s="428"/>
      <c r="EZE1" s="428"/>
      <c r="EZF1" s="428"/>
      <c r="EZG1" s="428"/>
      <c r="EZH1" s="428"/>
      <c r="EZI1" s="428"/>
      <c r="EZJ1" s="428"/>
      <c r="EZK1" s="428"/>
      <c r="EZL1" s="428"/>
      <c r="EZM1" s="428"/>
      <c r="EZN1" s="428"/>
      <c r="EZO1" s="428"/>
      <c r="EZP1" s="428"/>
      <c r="EZQ1" s="428"/>
      <c r="EZR1" s="428"/>
      <c r="EZS1" s="428"/>
      <c r="EZT1" s="428"/>
      <c r="EZU1" s="428"/>
      <c r="EZV1" s="428"/>
      <c r="EZW1" s="428"/>
      <c r="EZX1" s="428"/>
      <c r="EZY1" s="428"/>
      <c r="EZZ1" s="428"/>
      <c r="FAA1" s="428"/>
      <c r="FAB1" s="428"/>
      <c r="FAC1" s="428"/>
      <c r="FAD1" s="428"/>
      <c r="FAE1" s="428"/>
      <c r="FAF1" s="428"/>
      <c r="FAG1" s="428"/>
      <c r="FAH1" s="428"/>
      <c r="FAI1" s="428"/>
      <c r="FAJ1" s="428"/>
      <c r="FAK1" s="428"/>
      <c r="FAL1" s="428"/>
      <c r="FAM1" s="428"/>
      <c r="FAN1" s="428"/>
      <c r="FAO1" s="428"/>
      <c r="FAP1" s="428"/>
      <c r="FAQ1" s="428"/>
      <c r="FAR1" s="428"/>
      <c r="FAS1" s="428"/>
      <c r="FAT1" s="428"/>
      <c r="FAU1" s="428"/>
      <c r="FAV1" s="428"/>
      <c r="FAW1" s="428"/>
      <c r="FAX1" s="428"/>
      <c r="FAY1" s="428"/>
      <c r="FAZ1" s="428"/>
      <c r="FBA1" s="428"/>
      <c r="FBB1" s="428"/>
      <c r="FBC1" s="428"/>
      <c r="FBD1" s="428"/>
      <c r="FBE1" s="428"/>
      <c r="FBF1" s="428"/>
      <c r="FBG1" s="428"/>
      <c r="FBH1" s="428"/>
      <c r="FBI1" s="428"/>
      <c r="FBJ1" s="428"/>
      <c r="FBK1" s="428"/>
      <c r="FBL1" s="428"/>
      <c r="FBM1" s="428"/>
      <c r="FBN1" s="428"/>
      <c r="FBO1" s="428"/>
      <c r="FBP1" s="428"/>
      <c r="FBQ1" s="428"/>
      <c r="FBR1" s="428"/>
      <c r="FBS1" s="428"/>
      <c r="FBT1" s="428"/>
      <c r="FBU1" s="428"/>
      <c r="FBV1" s="428"/>
      <c r="FBW1" s="428"/>
      <c r="FBX1" s="428"/>
      <c r="FBY1" s="428"/>
      <c r="FBZ1" s="428"/>
      <c r="FCA1" s="428"/>
      <c r="FCB1" s="428"/>
      <c r="FCC1" s="428"/>
      <c r="FCD1" s="428"/>
      <c r="FCE1" s="428"/>
      <c r="FCF1" s="428"/>
      <c r="FCG1" s="428"/>
      <c r="FCH1" s="428"/>
      <c r="FCI1" s="428"/>
      <c r="FCJ1" s="428"/>
      <c r="FCK1" s="428"/>
      <c r="FCL1" s="428"/>
      <c r="FCM1" s="428"/>
      <c r="FCN1" s="428"/>
      <c r="FCO1" s="428"/>
      <c r="FCP1" s="428"/>
      <c r="FCQ1" s="428"/>
      <c r="FCR1" s="428"/>
      <c r="FCS1" s="428"/>
      <c r="FCT1" s="428"/>
      <c r="FCU1" s="428"/>
      <c r="FCV1" s="428"/>
      <c r="FCW1" s="428"/>
      <c r="FCX1" s="428"/>
      <c r="FCY1" s="428"/>
      <c r="FCZ1" s="428"/>
      <c r="FDA1" s="428"/>
      <c r="FDB1" s="428"/>
      <c r="FDC1" s="428"/>
      <c r="FDD1" s="428"/>
      <c r="FDE1" s="428"/>
      <c r="FDF1" s="428"/>
      <c r="FDG1" s="428"/>
      <c r="FDH1" s="428"/>
      <c r="FDI1" s="428"/>
      <c r="FDJ1" s="428"/>
      <c r="FDK1" s="428"/>
      <c r="FDL1" s="428"/>
      <c r="FDM1" s="428"/>
      <c r="FDN1" s="428"/>
      <c r="FDO1" s="428"/>
      <c r="FDP1" s="428"/>
      <c r="FDQ1" s="428"/>
      <c r="FDR1" s="428"/>
      <c r="FDS1" s="428"/>
      <c r="FDT1" s="428"/>
      <c r="FDU1" s="428"/>
      <c r="FDV1" s="428"/>
      <c r="FDW1" s="428"/>
      <c r="FDX1" s="428"/>
      <c r="FDY1" s="428"/>
      <c r="FDZ1" s="428"/>
      <c r="FEA1" s="428"/>
      <c r="FEB1" s="428"/>
      <c r="FEC1" s="428"/>
      <c r="FED1" s="428"/>
      <c r="FEE1" s="428"/>
      <c r="FEF1" s="428"/>
      <c r="FEG1" s="428"/>
      <c r="FEH1" s="428"/>
      <c r="FEI1" s="428"/>
      <c r="FEJ1" s="428"/>
      <c r="FEK1" s="428"/>
      <c r="FEL1" s="428"/>
      <c r="FEM1" s="428"/>
      <c r="FEN1" s="428"/>
      <c r="FEO1" s="428"/>
      <c r="FEP1" s="428"/>
      <c r="FEQ1" s="428"/>
      <c r="FER1" s="428"/>
      <c r="FES1" s="428"/>
      <c r="FET1" s="428"/>
      <c r="FEU1" s="428"/>
      <c r="FEV1" s="428"/>
      <c r="FEW1" s="428"/>
      <c r="FEX1" s="428"/>
      <c r="FEY1" s="428"/>
      <c r="FEZ1" s="428"/>
      <c r="FFA1" s="428"/>
      <c r="FFB1" s="428"/>
      <c r="FFC1" s="428"/>
      <c r="FFD1" s="428"/>
      <c r="FFE1" s="428"/>
      <c r="FFF1" s="428"/>
      <c r="FFG1" s="428"/>
      <c r="FFH1" s="428"/>
      <c r="FFI1" s="428"/>
      <c r="FFJ1" s="428"/>
      <c r="FFK1" s="428"/>
      <c r="FFL1" s="428"/>
      <c r="FFM1" s="428"/>
      <c r="FFN1" s="428"/>
      <c r="FFO1" s="428"/>
      <c r="FFP1" s="428"/>
      <c r="FFQ1" s="428"/>
      <c r="FFR1" s="428"/>
      <c r="FFS1" s="428"/>
      <c r="FFT1" s="428"/>
      <c r="FFU1" s="428"/>
      <c r="FFV1" s="428"/>
      <c r="FFW1" s="428"/>
      <c r="FFX1" s="428"/>
      <c r="FFY1" s="428"/>
      <c r="FFZ1" s="428"/>
      <c r="FGA1" s="428"/>
      <c r="FGB1" s="428"/>
      <c r="FGC1" s="428"/>
      <c r="FGD1" s="428"/>
      <c r="FGE1" s="428"/>
      <c r="FGF1" s="428"/>
      <c r="FGG1" s="428"/>
      <c r="FGH1" s="428"/>
      <c r="FGI1" s="428"/>
      <c r="FGJ1" s="428"/>
      <c r="FGK1" s="428"/>
      <c r="FGL1" s="428"/>
      <c r="FGM1" s="428"/>
      <c r="FGN1" s="428"/>
      <c r="FGO1" s="428"/>
      <c r="FGP1" s="428"/>
      <c r="FGQ1" s="428"/>
      <c r="FGR1" s="428"/>
      <c r="FGS1" s="428"/>
      <c r="FGT1" s="428"/>
      <c r="FGU1" s="428"/>
      <c r="FGV1" s="428"/>
      <c r="FGW1" s="428"/>
      <c r="FGX1" s="428"/>
      <c r="FGY1" s="428"/>
      <c r="FGZ1" s="428"/>
      <c r="FHA1" s="428"/>
      <c r="FHB1" s="428"/>
      <c r="FHC1" s="428"/>
      <c r="FHD1" s="428"/>
      <c r="FHE1" s="428"/>
      <c r="FHF1" s="428"/>
      <c r="FHG1" s="428"/>
      <c r="FHH1" s="428"/>
      <c r="FHI1" s="428"/>
      <c r="FHJ1" s="428"/>
      <c r="FHK1" s="428"/>
      <c r="FHL1" s="428"/>
      <c r="FHM1" s="428"/>
      <c r="FHN1" s="428"/>
      <c r="FHO1" s="428"/>
      <c r="FHP1" s="428"/>
      <c r="FHQ1" s="428"/>
      <c r="FHR1" s="428"/>
      <c r="FHS1" s="428"/>
      <c r="FHT1" s="428"/>
      <c r="FHU1" s="428"/>
      <c r="FHV1" s="428"/>
      <c r="FHW1" s="428"/>
      <c r="FHX1" s="428"/>
      <c r="FHY1" s="428"/>
      <c r="FHZ1" s="428"/>
      <c r="FIA1" s="428"/>
      <c r="FIB1" s="428"/>
      <c r="FIC1" s="428"/>
      <c r="FID1" s="428"/>
      <c r="FIE1" s="428"/>
      <c r="FIF1" s="428"/>
      <c r="FIG1" s="428"/>
      <c r="FIH1" s="428"/>
      <c r="FII1" s="428"/>
      <c r="FIJ1" s="428"/>
      <c r="FIK1" s="428"/>
      <c r="FIL1" s="428"/>
      <c r="FIM1" s="428"/>
      <c r="FIN1" s="428"/>
      <c r="FIO1" s="428"/>
      <c r="FIP1" s="428"/>
      <c r="FIQ1" s="428"/>
      <c r="FIR1" s="428"/>
      <c r="FIS1" s="428"/>
      <c r="FIT1" s="428"/>
      <c r="FIU1" s="428"/>
      <c r="FIV1" s="428"/>
      <c r="FIW1" s="428"/>
      <c r="FIX1" s="428"/>
      <c r="FIY1" s="428"/>
      <c r="FIZ1" s="428"/>
      <c r="FJA1" s="428"/>
      <c r="FJB1" s="428"/>
      <c r="FJC1" s="428"/>
      <c r="FJD1" s="428"/>
      <c r="FJE1" s="428"/>
      <c r="FJF1" s="428"/>
      <c r="FJG1" s="428"/>
      <c r="FJH1" s="428"/>
      <c r="FJI1" s="428"/>
      <c r="FJJ1" s="428"/>
      <c r="FJK1" s="428"/>
      <c r="FJL1" s="428"/>
      <c r="FJM1" s="428"/>
      <c r="FJN1" s="428"/>
      <c r="FJO1" s="428"/>
      <c r="FJP1" s="428"/>
      <c r="FJQ1" s="428"/>
      <c r="FJR1" s="428"/>
      <c r="FJS1" s="428"/>
      <c r="FJT1" s="428"/>
      <c r="FJU1" s="428"/>
      <c r="FJV1" s="428"/>
      <c r="FJW1" s="428"/>
      <c r="FJX1" s="428"/>
      <c r="FJY1" s="428"/>
      <c r="FJZ1" s="428"/>
      <c r="FKA1" s="428"/>
      <c r="FKB1" s="428"/>
      <c r="FKC1" s="428"/>
      <c r="FKD1" s="428"/>
      <c r="FKE1" s="428"/>
      <c r="FKF1" s="428"/>
      <c r="FKG1" s="428"/>
      <c r="FKH1" s="428"/>
      <c r="FKI1" s="428"/>
      <c r="FKJ1" s="428"/>
      <c r="FKK1" s="428"/>
      <c r="FKL1" s="428"/>
      <c r="FKM1" s="428"/>
      <c r="FKN1" s="428"/>
      <c r="FKO1" s="428"/>
      <c r="FKP1" s="428"/>
      <c r="FKQ1" s="428"/>
      <c r="FKR1" s="428"/>
      <c r="FKS1" s="428"/>
      <c r="FKT1" s="428"/>
      <c r="FKU1" s="428"/>
      <c r="FKV1" s="428"/>
      <c r="FKW1" s="428"/>
      <c r="FKX1" s="428"/>
      <c r="FKY1" s="428"/>
      <c r="FKZ1" s="428"/>
      <c r="FLA1" s="428"/>
      <c r="FLB1" s="428"/>
      <c r="FLC1" s="428"/>
      <c r="FLD1" s="428"/>
      <c r="FLE1" s="428"/>
      <c r="FLF1" s="428"/>
      <c r="FLG1" s="428"/>
      <c r="FLH1" s="428"/>
      <c r="FLI1" s="428"/>
      <c r="FLJ1" s="428"/>
      <c r="FLK1" s="428"/>
      <c r="FLL1" s="428"/>
      <c r="FLM1" s="428"/>
      <c r="FLN1" s="428"/>
      <c r="FLO1" s="428"/>
      <c r="FLP1" s="428"/>
      <c r="FLQ1" s="428"/>
      <c r="FLR1" s="428"/>
      <c r="FLS1" s="428"/>
      <c r="FLT1" s="428"/>
      <c r="FLU1" s="428"/>
      <c r="FLV1" s="428"/>
      <c r="FLW1" s="428"/>
      <c r="FLX1" s="428"/>
      <c r="FLY1" s="428"/>
      <c r="FLZ1" s="428"/>
      <c r="FMA1" s="428"/>
      <c r="FMB1" s="428"/>
      <c r="FMC1" s="428"/>
      <c r="FMD1" s="428"/>
      <c r="FME1" s="428"/>
      <c r="FMF1" s="428"/>
      <c r="FMG1" s="428"/>
      <c r="FMH1" s="428"/>
      <c r="FMI1" s="428"/>
      <c r="FMJ1" s="428"/>
      <c r="FMK1" s="428"/>
      <c r="FML1" s="428"/>
      <c r="FMM1" s="428"/>
      <c r="FMN1" s="428"/>
      <c r="FMO1" s="428"/>
      <c r="FMP1" s="428"/>
      <c r="FMQ1" s="428"/>
      <c r="FMR1" s="428"/>
      <c r="FMS1" s="428"/>
      <c r="FMT1" s="428"/>
      <c r="FMU1" s="428"/>
      <c r="FMV1" s="428"/>
      <c r="FMW1" s="428"/>
      <c r="FMX1" s="428"/>
      <c r="FMY1" s="428"/>
      <c r="FMZ1" s="428"/>
      <c r="FNA1" s="428"/>
      <c r="FNB1" s="428"/>
      <c r="FNC1" s="428"/>
      <c r="FND1" s="428"/>
      <c r="FNE1" s="428"/>
      <c r="FNF1" s="428"/>
      <c r="FNG1" s="428"/>
      <c r="FNH1" s="428"/>
      <c r="FNI1" s="428"/>
      <c r="FNJ1" s="428"/>
      <c r="FNK1" s="428"/>
      <c r="FNL1" s="428"/>
      <c r="FNM1" s="428"/>
      <c r="FNN1" s="428"/>
      <c r="FNO1" s="428"/>
      <c r="FNP1" s="428"/>
      <c r="FNQ1" s="428"/>
      <c r="FNR1" s="428"/>
      <c r="FNS1" s="428"/>
      <c r="FNT1" s="428"/>
      <c r="FNU1" s="428"/>
      <c r="FNV1" s="428"/>
      <c r="FNW1" s="428"/>
      <c r="FNX1" s="428"/>
      <c r="FNY1" s="428"/>
      <c r="FNZ1" s="428"/>
      <c r="FOA1" s="428"/>
      <c r="FOB1" s="428"/>
      <c r="FOC1" s="428"/>
      <c r="FOD1" s="428"/>
      <c r="FOE1" s="428"/>
      <c r="FOF1" s="428"/>
      <c r="FOG1" s="428"/>
      <c r="FOH1" s="428"/>
      <c r="FOI1" s="428"/>
      <c r="FOJ1" s="428"/>
      <c r="FOK1" s="428"/>
      <c r="FOL1" s="428"/>
      <c r="FOM1" s="428"/>
      <c r="FON1" s="428"/>
      <c r="FOO1" s="428"/>
      <c r="FOP1" s="428"/>
      <c r="FOQ1" s="428"/>
      <c r="FOR1" s="428"/>
      <c r="FOS1" s="428"/>
      <c r="FOT1" s="428"/>
      <c r="FOU1" s="428"/>
      <c r="FOV1" s="428"/>
      <c r="FOW1" s="428"/>
      <c r="FOX1" s="428"/>
      <c r="FOY1" s="428"/>
      <c r="FOZ1" s="428"/>
      <c r="FPA1" s="428"/>
      <c r="FPB1" s="428"/>
      <c r="FPC1" s="428"/>
      <c r="FPD1" s="428"/>
      <c r="FPE1" s="428"/>
      <c r="FPF1" s="428"/>
      <c r="FPG1" s="428"/>
      <c r="FPH1" s="428"/>
      <c r="FPI1" s="428"/>
      <c r="FPJ1" s="428"/>
      <c r="FPK1" s="428"/>
      <c r="FPL1" s="428"/>
      <c r="FPM1" s="428"/>
      <c r="FPN1" s="428"/>
      <c r="FPO1" s="428"/>
      <c r="FPP1" s="428"/>
      <c r="FPQ1" s="428"/>
      <c r="FPR1" s="428"/>
      <c r="FPS1" s="428"/>
      <c r="FPT1" s="428"/>
      <c r="FPU1" s="428"/>
      <c r="FPV1" s="428"/>
      <c r="FPW1" s="428"/>
      <c r="FPX1" s="428"/>
      <c r="FPY1" s="428"/>
      <c r="FPZ1" s="428"/>
      <c r="FQA1" s="428"/>
      <c r="FQB1" s="428"/>
      <c r="FQC1" s="428"/>
      <c r="FQD1" s="428"/>
      <c r="FQE1" s="428"/>
      <c r="FQF1" s="428"/>
      <c r="FQG1" s="428"/>
      <c r="FQH1" s="428"/>
      <c r="FQI1" s="428"/>
      <c r="FQJ1" s="428"/>
      <c r="FQK1" s="428"/>
      <c r="FQL1" s="428"/>
      <c r="FQM1" s="428"/>
      <c r="FQN1" s="428"/>
      <c r="FQO1" s="428"/>
      <c r="FQP1" s="428"/>
      <c r="FQQ1" s="428"/>
      <c r="FQR1" s="428"/>
      <c r="FQS1" s="428"/>
      <c r="FQT1" s="428"/>
      <c r="FQU1" s="428"/>
      <c r="FQV1" s="428"/>
      <c r="FQW1" s="428"/>
      <c r="FQX1" s="428"/>
      <c r="FQY1" s="428"/>
      <c r="FQZ1" s="428"/>
      <c r="FRA1" s="428"/>
      <c r="FRB1" s="428"/>
      <c r="FRC1" s="428"/>
      <c r="FRD1" s="428"/>
      <c r="FRE1" s="428"/>
      <c r="FRF1" s="428"/>
      <c r="FRG1" s="428"/>
      <c r="FRH1" s="428"/>
      <c r="FRI1" s="428"/>
      <c r="FRJ1" s="428"/>
      <c r="FRK1" s="428"/>
      <c r="FRL1" s="428"/>
      <c r="FRM1" s="428"/>
      <c r="FRN1" s="428"/>
      <c r="FRO1" s="428"/>
      <c r="FRP1" s="428"/>
      <c r="FRQ1" s="428"/>
      <c r="FRR1" s="428"/>
      <c r="FRS1" s="428"/>
      <c r="FRT1" s="428"/>
      <c r="FRU1" s="428"/>
      <c r="FRV1" s="428"/>
      <c r="FRW1" s="428"/>
      <c r="FRX1" s="428"/>
      <c r="FRY1" s="428"/>
      <c r="FRZ1" s="428"/>
      <c r="FSA1" s="428"/>
      <c r="FSB1" s="428"/>
      <c r="FSC1" s="428"/>
      <c r="FSD1" s="428"/>
      <c r="FSE1" s="428"/>
      <c r="FSF1" s="428"/>
      <c r="FSG1" s="428"/>
      <c r="FSH1" s="428"/>
      <c r="FSI1" s="428"/>
      <c r="FSJ1" s="428"/>
      <c r="FSK1" s="428"/>
      <c r="FSL1" s="428"/>
      <c r="FSM1" s="428"/>
      <c r="FSN1" s="428"/>
      <c r="FSO1" s="428"/>
      <c r="FSP1" s="428"/>
      <c r="FSQ1" s="428"/>
      <c r="FSR1" s="428"/>
      <c r="FSS1" s="428"/>
      <c r="FST1" s="428"/>
      <c r="FSU1" s="428"/>
      <c r="FSV1" s="428"/>
      <c r="FSW1" s="428"/>
      <c r="FSX1" s="428"/>
      <c r="FSY1" s="428"/>
      <c r="FSZ1" s="428"/>
      <c r="FTA1" s="428"/>
      <c r="FTB1" s="428"/>
      <c r="FTC1" s="428"/>
      <c r="FTD1" s="428"/>
      <c r="FTE1" s="428"/>
      <c r="FTF1" s="428"/>
      <c r="FTG1" s="428"/>
      <c r="FTH1" s="428"/>
      <c r="FTI1" s="428"/>
      <c r="FTJ1" s="428"/>
      <c r="FTK1" s="428"/>
      <c r="FTL1" s="428"/>
      <c r="FTM1" s="428"/>
      <c r="FTN1" s="428"/>
      <c r="FTO1" s="428"/>
      <c r="FTP1" s="428"/>
      <c r="FTQ1" s="428"/>
      <c r="FTR1" s="428"/>
      <c r="FTS1" s="428"/>
      <c r="FTT1" s="428"/>
      <c r="FTU1" s="428"/>
      <c r="FTV1" s="428"/>
      <c r="FTW1" s="428"/>
      <c r="FTX1" s="428"/>
      <c r="FTY1" s="428"/>
      <c r="FTZ1" s="428"/>
      <c r="FUA1" s="428"/>
      <c r="FUB1" s="428"/>
      <c r="FUC1" s="428"/>
      <c r="FUD1" s="428"/>
      <c r="FUE1" s="428"/>
      <c r="FUF1" s="428"/>
      <c r="FUG1" s="428"/>
      <c r="FUH1" s="428"/>
      <c r="FUI1" s="428"/>
      <c r="FUJ1" s="428"/>
      <c r="FUK1" s="428"/>
      <c r="FUL1" s="428"/>
      <c r="FUM1" s="428"/>
      <c r="FUN1" s="428"/>
      <c r="FUO1" s="428"/>
      <c r="FUP1" s="428"/>
      <c r="FUQ1" s="428"/>
      <c r="FUR1" s="428"/>
      <c r="FUS1" s="428"/>
      <c r="FUT1" s="428"/>
      <c r="FUU1" s="428"/>
      <c r="FUV1" s="428"/>
      <c r="FUW1" s="428"/>
      <c r="FUX1" s="428"/>
      <c r="FUY1" s="428"/>
      <c r="FUZ1" s="428"/>
      <c r="FVA1" s="428"/>
      <c r="FVB1" s="428"/>
      <c r="FVC1" s="428"/>
      <c r="FVD1" s="428"/>
      <c r="FVE1" s="428"/>
      <c r="FVF1" s="428"/>
      <c r="FVG1" s="428"/>
      <c r="FVH1" s="428"/>
      <c r="FVI1" s="428"/>
      <c r="FVJ1" s="428"/>
      <c r="FVK1" s="428"/>
      <c r="FVL1" s="428"/>
      <c r="FVM1" s="428"/>
      <c r="FVN1" s="428"/>
      <c r="FVO1" s="428"/>
      <c r="FVP1" s="428"/>
      <c r="FVQ1" s="428"/>
      <c r="FVR1" s="428"/>
      <c r="FVS1" s="428"/>
      <c r="FVT1" s="428"/>
      <c r="FVU1" s="428"/>
      <c r="FVV1" s="428"/>
      <c r="FVW1" s="428"/>
      <c r="FVX1" s="428"/>
      <c r="FVY1" s="428"/>
      <c r="FVZ1" s="428"/>
      <c r="FWA1" s="428"/>
      <c r="FWB1" s="428"/>
      <c r="FWC1" s="428"/>
      <c r="FWD1" s="428"/>
      <c r="FWE1" s="428"/>
      <c r="FWF1" s="428"/>
      <c r="FWG1" s="428"/>
      <c r="FWH1" s="428"/>
      <c r="FWI1" s="428"/>
      <c r="FWJ1" s="428"/>
      <c r="FWK1" s="428"/>
      <c r="FWL1" s="428"/>
      <c r="FWM1" s="428"/>
      <c r="FWN1" s="428"/>
      <c r="FWO1" s="428"/>
      <c r="FWP1" s="428"/>
      <c r="FWQ1" s="428"/>
      <c r="FWR1" s="428"/>
      <c r="FWS1" s="428"/>
      <c r="FWT1" s="428"/>
      <c r="FWU1" s="428"/>
      <c r="FWV1" s="428"/>
      <c r="FWW1" s="428"/>
      <c r="FWX1" s="428"/>
      <c r="FWY1" s="428"/>
      <c r="FWZ1" s="428"/>
      <c r="FXA1" s="428"/>
      <c r="FXB1" s="428"/>
      <c r="FXC1" s="428"/>
      <c r="FXD1" s="428"/>
      <c r="FXE1" s="428"/>
      <c r="FXF1" s="428"/>
      <c r="FXG1" s="428"/>
      <c r="FXH1" s="428"/>
      <c r="FXI1" s="428"/>
      <c r="FXJ1" s="428"/>
      <c r="FXK1" s="428"/>
      <c r="FXL1" s="428"/>
      <c r="FXM1" s="428"/>
      <c r="FXN1" s="428"/>
      <c r="FXO1" s="428"/>
      <c r="FXP1" s="428"/>
      <c r="FXQ1" s="428"/>
      <c r="FXR1" s="428"/>
      <c r="FXS1" s="428"/>
      <c r="FXT1" s="428"/>
      <c r="FXU1" s="428"/>
      <c r="FXV1" s="428"/>
      <c r="FXW1" s="428"/>
      <c r="FXX1" s="428"/>
      <c r="FXY1" s="428"/>
      <c r="FXZ1" s="428"/>
      <c r="FYA1" s="428"/>
      <c r="FYB1" s="428"/>
      <c r="FYC1" s="428"/>
      <c r="FYD1" s="428"/>
      <c r="FYE1" s="428"/>
      <c r="FYF1" s="428"/>
      <c r="FYG1" s="428"/>
      <c r="FYH1" s="428"/>
      <c r="FYI1" s="428"/>
      <c r="FYJ1" s="428"/>
      <c r="FYK1" s="428"/>
      <c r="FYL1" s="428"/>
      <c r="FYM1" s="428"/>
      <c r="FYN1" s="428"/>
      <c r="FYO1" s="428"/>
      <c r="FYP1" s="428"/>
      <c r="FYQ1" s="428"/>
      <c r="FYR1" s="428"/>
      <c r="FYS1" s="428"/>
      <c r="FYT1" s="428"/>
      <c r="FYU1" s="428"/>
      <c r="FYV1" s="428"/>
      <c r="FYW1" s="428"/>
      <c r="FYX1" s="428"/>
      <c r="FYY1" s="428"/>
      <c r="FYZ1" s="428"/>
      <c r="FZA1" s="428"/>
      <c r="FZB1" s="428"/>
      <c r="FZC1" s="428"/>
      <c r="FZD1" s="428"/>
      <c r="FZE1" s="428"/>
      <c r="FZF1" s="428"/>
      <c r="FZG1" s="428"/>
      <c r="FZH1" s="428"/>
      <c r="FZI1" s="428"/>
      <c r="FZJ1" s="428"/>
      <c r="FZK1" s="428"/>
      <c r="FZL1" s="428"/>
      <c r="FZM1" s="428"/>
      <c r="FZN1" s="428"/>
      <c r="FZO1" s="428"/>
      <c r="FZP1" s="428"/>
      <c r="FZQ1" s="428"/>
      <c r="FZR1" s="428"/>
      <c r="FZS1" s="428"/>
      <c r="FZT1" s="428"/>
      <c r="FZU1" s="428"/>
      <c r="FZV1" s="428"/>
      <c r="FZW1" s="428"/>
      <c r="FZX1" s="428"/>
      <c r="FZY1" s="428"/>
      <c r="FZZ1" s="428"/>
      <c r="GAA1" s="428"/>
      <c r="GAB1" s="428"/>
      <c r="GAC1" s="428"/>
      <c r="GAD1" s="428"/>
      <c r="GAE1" s="428"/>
      <c r="GAF1" s="428"/>
      <c r="GAG1" s="428"/>
      <c r="GAH1" s="428"/>
      <c r="GAI1" s="428"/>
      <c r="GAJ1" s="428"/>
      <c r="GAK1" s="428"/>
      <c r="GAL1" s="428"/>
      <c r="GAM1" s="428"/>
      <c r="GAN1" s="428"/>
      <c r="GAO1" s="428"/>
      <c r="GAP1" s="428"/>
      <c r="GAQ1" s="428"/>
      <c r="GAR1" s="428"/>
      <c r="GAS1" s="428"/>
      <c r="GAT1" s="428"/>
      <c r="GAU1" s="428"/>
      <c r="GAV1" s="428"/>
      <c r="GAW1" s="428"/>
      <c r="GAX1" s="428"/>
      <c r="GAY1" s="428"/>
      <c r="GAZ1" s="428"/>
      <c r="GBA1" s="428"/>
      <c r="GBB1" s="428"/>
      <c r="GBC1" s="428"/>
      <c r="GBD1" s="428"/>
      <c r="GBE1" s="428"/>
      <c r="GBF1" s="428"/>
      <c r="GBG1" s="428"/>
      <c r="GBH1" s="428"/>
      <c r="GBI1" s="428"/>
      <c r="GBJ1" s="428"/>
      <c r="GBK1" s="428"/>
      <c r="GBL1" s="428"/>
      <c r="GBM1" s="428"/>
      <c r="GBN1" s="428"/>
      <c r="GBO1" s="428"/>
      <c r="GBP1" s="428"/>
      <c r="GBQ1" s="428"/>
      <c r="GBR1" s="428"/>
      <c r="GBS1" s="428"/>
      <c r="GBT1" s="428"/>
      <c r="GBU1" s="428"/>
      <c r="GBV1" s="428"/>
      <c r="GBW1" s="428"/>
      <c r="GBX1" s="428"/>
      <c r="GBY1" s="428"/>
      <c r="GBZ1" s="428"/>
      <c r="GCA1" s="428"/>
      <c r="GCB1" s="428"/>
      <c r="GCC1" s="428"/>
      <c r="GCD1" s="428"/>
      <c r="GCE1" s="428"/>
      <c r="GCF1" s="428"/>
      <c r="GCG1" s="428"/>
      <c r="GCH1" s="428"/>
      <c r="GCI1" s="428"/>
      <c r="GCJ1" s="428"/>
      <c r="GCK1" s="428"/>
      <c r="GCL1" s="428"/>
      <c r="GCM1" s="428"/>
      <c r="GCN1" s="428"/>
      <c r="GCO1" s="428"/>
      <c r="GCP1" s="428"/>
      <c r="GCQ1" s="428"/>
      <c r="GCR1" s="428"/>
      <c r="GCS1" s="428"/>
      <c r="GCT1" s="428"/>
      <c r="GCU1" s="428"/>
      <c r="GCV1" s="428"/>
      <c r="GCW1" s="428"/>
      <c r="GCX1" s="428"/>
      <c r="GCY1" s="428"/>
      <c r="GCZ1" s="428"/>
      <c r="GDA1" s="428"/>
      <c r="GDB1" s="428"/>
      <c r="GDC1" s="428"/>
      <c r="GDD1" s="428"/>
      <c r="GDE1" s="428"/>
      <c r="GDF1" s="428"/>
      <c r="GDG1" s="428"/>
      <c r="GDH1" s="428"/>
      <c r="GDI1" s="428"/>
      <c r="GDJ1" s="428"/>
      <c r="GDK1" s="428"/>
      <c r="GDL1" s="428"/>
      <c r="GDM1" s="428"/>
      <c r="GDN1" s="428"/>
      <c r="GDO1" s="428"/>
      <c r="GDP1" s="428"/>
      <c r="GDQ1" s="428"/>
      <c r="GDR1" s="428"/>
      <c r="GDS1" s="428"/>
      <c r="GDT1" s="428"/>
      <c r="GDU1" s="428"/>
      <c r="GDV1" s="428"/>
      <c r="GDW1" s="428"/>
      <c r="GDX1" s="428"/>
      <c r="GDY1" s="428"/>
      <c r="GDZ1" s="428"/>
      <c r="GEA1" s="428"/>
      <c r="GEB1" s="428"/>
      <c r="GEC1" s="428"/>
      <c r="GED1" s="428"/>
      <c r="GEE1" s="428"/>
      <c r="GEF1" s="428"/>
      <c r="GEG1" s="428"/>
      <c r="GEH1" s="428"/>
      <c r="GEI1" s="428"/>
      <c r="GEJ1" s="428"/>
      <c r="GEK1" s="428"/>
      <c r="GEL1" s="428"/>
      <c r="GEM1" s="428"/>
      <c r="GEN1" s="428"/>
      <c r="GEO1" s="428"/>
      <c r="GEP1" s="428"/>
      <c r="GEQ1" s="428"/>
      <c r="GER1" s="428"/>
      <c r="GES1" s="428"/>
      <c r="GET1" s="428"/>
      <c r="GEU1" s="428"/>
      <c r="GEV1" s="428"/>
      <c r="GEW1" s="428"/>
      <c r="GEX1" s="428"/>
      <c r="GEY1" s="428"/>
      <c r="GEZ1" s="428"/>
      <c r="GFA1" s="428"/>
      <c r="GFB1" s="428"/>
      <c r="GFC1" s="428"/>
      <c r="GFD1" s="428"/>
      <c r="GFE1" s="428"/>
      <c r="GFF1" s="428"/>
      <c r="GFG1" s="428"/>
      <c r="GFH1" s="428"/>
      <c r="GFI1" s="428"/>
      <c r="GFJ1" s="428"/>
      <c r="GFK1" s="428"/>
      <c r="GFL1" s="428"/>
      <c r="GFM1" s="428"/>
      <c r="GFN1" s="428"/>
      <c r="GFO1" s="428"/>
      <c r="GFP1" s="428"/>
      <c r="GFQ1" s="428"/>
      <c r="GFR1" s="428"/>
      <c r="GFS1" s="428"/>
      <c r="GFT1" s="428"/>
      <c r="GFU1" s="428"/>
      <c r="GFV1" s="428"/>
      <c r="GFW1" s="428"/>
      <c r="GFX1" s="428"/>
      <c r="GFY1" s="428"/>
      <c r="GFZ1" s="428"/>
      <c r="GGA1" s="428"/>
      <c r="GGB1" s="428"/>
      <c r="GGC1" s="428"/>
      <c r="GGD1" s="428"/>
      <c r="GGE1" s="428"/>
      <c r="GGF1" s="428"/>
      <c r="GGG1" s="428"/>
      <c r="GGH1" s="428"/>
      <c r="GGI1" s="428"/>
      <c r="GGJ1" s="428"/>
      <c r="GGK1" s="428"/>
      <c r="GGL1" s="428"/>
      <c r="GGM1" s="428"/>
      <c r="GGN1" s="428"/>
      <c r="GGO1" s="428"/>
      <c r="GGP1" s="428"/>
      <c r="GGQ1" s="428"/>
      <c r="GGR1" s="428"/>
      <c r="GGS1" s="428"/>
      <c r="GGT1" s="428"/>
      <c r="GGU1" s="428"/>
      <c r="GGV1" s="428"/>
      <c r="GGW1" s="428"/>
      <c r="GGX1" s="428"/>
      <c r="GGY1" s="428"/>
      <c r="GGZ1" s="428"/>
      <c r="GHA1" s="428"/>
      <c r="GHB1" s="428"/>
      <c r="GHC1" s="428"/>
      <c r="GHD1" s="428"/>
      <c r="GHE1" s="428"/>
      <c r="GHF1" s="428"/>
      <c r="GHG1" s="428"/>
      <c r="GHH1" s="428"/>
      <c r="GHI1" s="428"/>
      <c r="GHJ1" s="428"/>
      <c r="GHK1" s="428"/>
      <c r="GHL1" s="428"/>
      <c r="GHM1" s="428"/>
      <c r="GHN1" s="428"/>
      <c r="GHO1" s="428"/>
      <c r="GHP1" s="428"/>
      <c r="GHQ1" s="428"/>
      <c r="GHR1" s="428"/>
      <c r="GHS1" s="428"/>
      <c r="GHT1" s="428"/>
      <c r="GHU1" s="428"/>
      <c r="GHV1" s="428"/>
      <c r="GHW1" s="428"/>
      <c r="GHX1" s="428"/>
      <c r="GHY1" s="428"/>
      <c r="GHZ1" s="428"/>
      <c r="GIA1" s="428"/>
      <c r="GIB1" s="428"/>
      <c r="GIC1" s="428"/>
      <c r="GID1" s="428"/>
      <c r="GIE1" s="428"/>
      <c r="GIF1" s="428"/>
      <c r="GIG1" s="428"/>
      <c r="GIH1" s="428"/>
      <c r="GII1" s="428"/>
      <c r="GIJ1" s="428"/>
      <c r="GIK1" s="428"/>
      <c r="GIL1" s="428"/>
      <c r="GIM1" s="428"/>
      <c r="GIN1" s="428"/>
      <c r="GIO1" s="428"/>
      <c r="GIP1" s="428"/>
      <c r="GIQ1" s="428"/>
      <c r="GIR1" s="428"/>
      <c r="GIS1" s="428"/>
      <c r="GIT1" s="428"/>
      <c r="GIU1" s="428"/>
      <c r="GIV1" s="428"/>
      <c r="GIW1" s="428"/>
      <c r="GIX1" s="428"/>
      <c r="GIY1" s="428"/>
      <c r="GIZ1" s="428"/>
      <c r="GJA1" s="428"/>
      <c r="GJB1" s="428"/>
      <c r="GJC1" s="428"/>
      <c r="GJD1" s="428"/>
      <c r="GJE1" s="428"/>
      <c r="GJF1" s="428"/>
      <c r="GJG1" s="428"/>
      <c r="GJH1" s="428"/>
      <c r="GJI1" s="428"/>
      <c r="GJJ1" s="428"/>
      <c r="GJK1" s="428"/>
      <c r="GJL1" s="428"/>
      <c r="GJM1" s="428"/>
      <c r="GJN1" s="428"/>
      <c r="GJO1" s="428"/>
      <c r="GJP1" s="428"/>
      <c r="GJQ1" s="428"/>
      <c r="GJR1" s="428"/>
      <c r="GJS1" s="428"/>
      <c r="GJT1" s="428"/>
      <c r="GJU1" s="428"/>
      <c r="GJV1" s="428"/>
      <c r="GJW1" s="428"/>
      <c r="GJX1" s="428"/>
      <c r="GJY1" s="428"/>
      <c r="GJZ1" s="428"/>
      <c r="GKA1" s="428"/>
      <c r="GKB1" s="428"/>
      <c r="GKC1" s="428"/>
      <c r="GKD1" s="428"/>
      <c r="GKE1" s="428"/>
      <c r="GKF1" s="428"/>
      <c r="GKG1" s="428"/>
      <c r="GKH1" s="428"/>
      <c r="GKI1" s="428"/>
      <c r="GKJ1" s="428"/>
      <c r="GKK1" s="428"/>
      <c r="GKL1" s="428"/>
      <c r="GKM1" s="428"/>
      <c r="GKN1" s="428"/>
      <c r="GKO1" s="428"/>
      <c r="GKP1" s="428"/>
      <c r="GKQ1" s="428"/>
      <c r="GKR1" s="428"/>
      <c r="GKS1" s="428"/>
      <c r="GKT1" s="428"/>
      <c r="GKU1" s="428"/>
      <c r="GKV1" s="428"/>
      <c r="GKW1" s="428"/>
      <c r="GKX1" s="428"/>
      <c r="GKY1" s="428"/>
      <c r="GKZ1" s="428"/>
      <c r="GLA1" s="428"/>
      <c r="GLB1" s="428"/>
      <c r="GLC1" s="428"/>
      <c r="GLD1" s="428"/>
      <c r="GLE1" s="428"/>
      <c r="GLF1" s="428"/>
      <c r="GLG1" s="428"/>
      <c r="GLH1" s="428"/>
      <c r="GLI1" s="428"/>
      <c r="GLJ1" s="428"/>
      <c r="GLK1" s="428"/>
      <c r="GLL1" s="428"/>
      <c r="GLM1" s="428"/>
      <c r="GLN1" s="428"/>
      <c r="GLO1" s="428"/>
      <c r="GLP1" s="428"/>
      <c r="GLQ1" s="428"/>
      <c r="GLR1" s="428"/>
      <c r="GLS1" s="428"/>
      <c r="GLT1" s="428"/>
      <c r="GLU1" s="428"/>
      <c r="GLV1" s="428"/>
      <c r="GLW1" s="428"/>
      <c r="GLX1" s="428"/>
      <c r="GLY1" s="428"/>
      <c r="GLZ1" s="428"/>
      <c r="GMA1" s="428"/>
      <c r="GMB1" s="428"/>
      <c r="GMC1" s="428"/>
      <c r="GMD1" s="428"/>
      <c r="GME1" s="428"/>
      <c r="GMF1" s="428"/>
      <c r="GMG1" s="428"/>
      <c r="GMH1" s="428"/>
      <c r="GMI1" s="428"/>
      <c r="GMJ1" s="428"/>
      <c r="GMK1" s="428"/>
      <c r="GML1" s="428"/>
      <c r="GMM1" s="428"/>
      <c r="GMN1" s="428"/>
      <c r="GMO1" s="428"/>
      <c r="GMP1" s="428"/>
      <c r="GMQ1" s="428"/>
      <c r="GMR1" s="428"/>
      <c r="GMS1" s="428"/>
      <c r="GMT1" s="428"/>
      <c r="GMU1" s="428"/>
      <c r="GMV1" s="428"/>
      <c r="GMW1" s="428"/>
      <c r="GMX1" s="428"/>
      <c r="GMY1" s="428"/>
      <c r="GMZ1" s="428"/>
      <c r="GNA1" s="428"/>
      <c r="GNB1" s="428"/>
      <c r="GNC1" s="428"/>
      <c r="GND1" s="428"/>
      <c r="GNE1" s="428"/>
      <c r="GNF1" s="428"/>
      <c r="GNG1" s="428"/>
      <c r="GNH1" s="428"/>
      <c r="GNI1" s="428"/>
      <c r="GNJ1" s="428"/>
      <c r="GNK1" s="428"/>
      <c r="GNL1" s="428"/>
      <c r="GNM1" s="428"/>
      <c r="GNN1" s="428"/>
      <c r="GNO1" s="428"/>
      <c r="GNP1" s="428"/>
      <c r="GNQ1" s="428"/>
      <c r="GNR1" s="428"/>
      <c r="GNS1" s="428"/>
      <c r="GNT1" s="428"/>
      <c r="GNU1" s="428"/>
      <c r="GNV1" s="428"/>
      <c r="GNW1" s="428"/>
      <c r="GNX1" s="428"/>
      <c r="GNY1" s="428"/>
      <c r="GNZ1" s="428"/>
      <c r="GOA1" s="428"/>
      <c r="GOB1" s="428"/>
      <c r="GOC1" s="428"/>
      <c r="GOD1" s="428"/>
      <c r="GOE1" s="428"/>
      <c r="GOF1" s="428"/>
      <c r="GOG1" s="428"/>
      <c r="GOH1" s="428"/>
      <c r="GOI1" s="428"/>
      <c r="GOJ1" s="428"/>
      <c r="GOK1" s="428"/>
      <c r="GOL1" s="428"/>
      <c r="GOM1" s="428"/>
      <c r="GON1" s="428"/>
      <c r="GOO1" s="428"/>
      <c r="GOP1" s="428"/>
      <c r="GOQ1" s="428"/>
      <c r="GOR1" s="428"/>
      <c r="GOS1" s="428"/>
      <c r="GOT1" s="428"/>
      <c r="GOU1" s="428"/>
      <c r="GOV1" s="428"/>
      <c r="GOW1" s="428"/>
      <c r="GOX1" s="428"/>
      <c r="GOY1" s="428"/>
      <c r="GOZ1" s="428"/>
      <c r="GPA1" s="428"/>
      <c r="GPB1" s="428"/>
      <c r="GPC1" s="428"/>
      <c r="GPD1" s="428"/>
      <c r="GPE1" s="428"/>
      <c r="GPF1" s="428"/>
      <c r="GPG1" s="428"/>
      <c r="GPH1" s="428"/>
      <c r="GPI1" s="428"/>
      <c r="GPJ1" s="428"/>
      <c r="GPK1" s="428"/>
      <c r="GPL1" s="428"/>
      <c r="GPM1" s="428"/>
      <c r="GPN1" s="428"/>
      <c r="GPO1" s="428"/>
      <c r="GPP1" s="428"/>
      <c r="GPQ1" s="428"/>
      <c r="GPR1" s="428"/>
      <c r="GPS1" s="428"/>
      <c r="GPT1" s="428"/>
      <c r="GPU1" s="428"/>
      <c r="GPV1" s="428"/>
      <c r="GPW1" s="428"/>
      <c r="GPX1" s="428"/>
      <c r="GPY1" s="428"/>
      <c r="GPZ1" s="428"/>
      <c r="GQA1" s="428"/>
      <c r="GQB1" s="428"/>
      <c r="GQC1" s="428"/>
      <c r="GQD1" s="428"/>
      <c r="GQE1" s="428"/>
      <c r="GQF1" s="428"/>
      <c r="GQG1" s="428"/>
      <c r="GQH1" s="428"/>
      <c r="GQI1" s="428"/>
      <c r="GQJ1" s="428"/>
      <c r="GQK1" s="428"/>
      <c r="GQL1" s="428"/>
      <c r="GQM1" s="428"/>
      <c r="GQN1" s="428"/>
      <c r="GQO1" s="428"/>
      <c r="GQP1" s="428"/>
      <c r="GQQ1" s="428"/>
      <c r="GQR1" s="428"/>
      <c r="GQS1" s="428"/>
      <c r="GQT1" s="428"/>
      <c r="GQU1" s="428"/>
      <c r="GQV1" s="428"/>
      <c r="GQW1" s="428"/>
      <c r="GQX1" s="428"/>
      <c r="GQY1" s="428"/>
      <c r="GQZ1" s="428"/>
      <c r="GRA1" s="428"/>
      <c r="GRB1" s="428"/>
      <c r="GRC1" s="428"/>
      <c r="GRD1" s="428"/>
      <c r="GRE1" s="428"/>
      <c r="GRF1" s="428"/>
      <c r="GRG1" s="428"/>
      <c r="GRH1" s="428"/>
      <c r="GRI1" s="428"/>
      <c r="GRJ1" s="428"/>
      <c r="GRK1" s="428"/>
      <c r="GRL1" s="428"/>
      <c r="GRM1" s="428"/>
      <c r="GRN1" s="428"/>
      <c r="GRO1" s="428"/>
      <c r="GRP1" s="428"/>
      <c r="GRQ1" s="428"/>
      <c r="GRR1" s="428"/>
      <c r="GRS1" s="428"/>
      <c r="GRT1" s="428"/>
      <c r="GRU1" s="428"/>
      <c r="GRV1" s="428"/>
      <c r="GRW1" s="428"/>
      <c r="GRX1" s="428"/>
      <c r="GRY1" s="428"/>
      <c r="GRZ1" s="428"/>
      <c r="GSA1" s="428"/>
      <c r="GSB1" s="428"/>
      <c r="GSC1" s="428"/>
      <c r="GSD1" s="428"/>
      <c r="GSE1" s="428"/>
      <c r="GSF1" s="428"/>
      <c r="GSG1" s="428"/>
      <c r="GSH1" s="428"/>
      <c r="GSI1" s="428"/>
      <c r="GSJ1" s="428"/>
      <c r="GSK1" s="428"/>
      <c r="GSL1" s="428"/>
      <c r="GSM1" s="428"/>
      <c r="GSN1" s="428"/>
      <c r="GSO1" s="428"/>
      <c r="GSP1" s="428"/>
      <c r="GSQ1" s="428"/>
      <c r="GSR1" s="428"/>
      <c r="GSS1" s="428"/>
      <c r="GST1" s="428"/>
      <c r="GSU1" s="428"/>
      <c r="GSV1" s="428"/>
      <c r="GSW1" s="428"/>
      <c r="GSX1" s="428"/>
      <c r="GSY1" s="428"/>
      <c r="GSZ1" s="428"/>
      <c r="GTA1" s="428"/>
      <c r="GTB1" s="428"/>
      <c r="GTC1" s="428"/>
      <c r="GTD1" s="428"/>
      <c r="GTE1" s="428"/>
      <c r="GTF1" s="428"/>
      <c r="GTG1" s="428"/>
      <c r="GTH1" s="428"/>
      <c r="GTI1" s="428"/>
      <c r="GTJ1" s="428"/>
      <c r="GTK1" s="428"/>
      <c r="GTL1" s="428"/>
      <c r="GTM1" s="428"/>
      <c r="GTN1" s="428"/>
      <c r="GTO1" s="428"/>
      <c r="GTP1" s="428"/>
      <c r="GTQ1" s="428"/>
      <c r="GTR1" s="428"/>
      <c r="GTS1" s="428"/>
      <c r="GTT1" s="428"/>
      <c r="GTU1" s="428"/>
      <c r="GTV1" s="428"/>
      <c r="GTW1" s="428"/>
      <c r="GTX1" s="428"/>
      <c r="GTY1" s="428"/>
      <c r="GTZ1" s="428"/>
      <c r="GUA1" s="428"/>
      <c r="GUB1" s="428"/>
      <c r="GUC1" s="428"/>
      <c r="GUD1" s="428"/>
      <c r="GUE1" s="428"/>
      <c r="GUF1" s="428"/>
      <c r="GUG1" s="428"/>
      <c r="GUH1" s="428"/>
      <c r="GUI1" s="428"/>
      <c r="GUJ1" s="428"/>
      <c r="GUK1" s="428"/>
      <c r="GUL1" s="428"/>
      <c r="GUM1" s="428"/>
      <c r="GUN1" s="428"/>
      <c r="GUO1" s="428"/>
      <c r="GUP1" s="428"/>
      <c r="GUQ1" s="428"/>
      <c r="GUR1" s="428"/>
      <c r="GUS1" s="428"/>
      <c r="GUT1" s="428"/>
      <c r="GUU1" s="428"/>
      <c r="GUV1" s="428"/>
      <c r="GUW1" s="428"/>
      <c r="GUX1" s="428"/>
      <c r="GUY1" s="428"/>
      <c r="GUZ1" s="428"/>
      <c r="GVA1" s="428"/>
      <c r="GVB1" s="428"/>
      <c r="GVC1" s="428"/>
      <c r="GVD1" s="428"/>
      <c r="GVE1" s="428"/>
      <c r="GVF1" s="428"/>
      <c r="GVG1" s="428"/>
      <c r="GVH1" s="428"/>
      <c r="GVI1" s="428"/>
      <c r="GVJ1" s="428"/>
      <c r="GVK1" s="428"/>
      <c r="GVL1" s="428"/>
      <c r="GVM1" s="428"/>
      <c r="GVN1" s="428"/>
      <c r="GVO1" s="428"/>
      <c r="GVP1" s="428"/>
      <c r="GVQ1" s="428"/>
      <c r="GVR1" s="428"/>
      <c r="GVS1" s="428"/>
      <c r="GVT1" s="428"/>
      <c r="GVU1" s="428"/>
      <c r="GVV1" s="428"/>
      <c r="GVW1" s="428"/>
      <c r="GVX1" s="428"/>
      <c r="GVY1" s="428"/>
      <c r="GVZ1" s="428"/>
      <c r="GWA1" s="428"/>
      <c r="GWB1" s="428"/>
      <c r="GWC1" s="428"/>
      <c r="GWD1" s="428"/>
      <c r="GWE1" s="428"/>
      <c r="GWF1" s="428"/>
      <c r="GWG1" s="428"/>
      <c r="GWH1" s="428"/>
      <c r="GWI1" s="428"/>
      <c r="GWJ1" s="428"/>
      <c r="GWK1" s="428"/>
      <c r="GWL1" s="428"/>
      <c r="GWM1" s="428"/>
      <c r="GWN1" s="428"/>
      <c r="GWO1" s="428"/>
      <c r="GWP1" s="428"/>
      <c r="GWQ1" s="428"/>
      <c r="GWR1" s="428"/>
      <c r="GWS1" s="428"/>
      <c r="GWT1" s="428"/>
      <c r="GWU1" s="428"/>
      <c r="GWV1" s="428"/>
      <c r="GWW1" s="428"/>
      <c r="GWX1" s="428"/>
      <c r="GWY1" s="428"/>
      <c r="GWZ1" s="428"/>
      <c r="GXA1" s="428"/>
      <c r="GXB1" s="428"/>
      <c r="GXC1" s="428"/>
      <c r="GXD1" s="428"/>
      <c r="GXE1" s="428"/>
      <c r="GXF1" s="428"/>
      <c r="GXG1" s="428"/>
      <c r="GXH1" s="428"/>
      <c r="GXI1" s="428"/>
      <c r="GXJ1" s="428"/>
      <c r="GXK1" s="428"/>
      <c r="GXL1" s="428"/>
      <c r="GXM1" s="428"/>
      <c r="GXN1" s="428"/>
      <c r="GXO1" s="428"/>
      <c r="GXP1" s="428"/>
      <c r="GXQ1" s="428"/>
      <c r="GXR1" s="428"/>
      <c r="GXS1" s="428"/>
      <c r="GXT1" s="428"/>
      <c r="GXU1" s="428"/>
      <c r="GXV1" s="428"/>
      <c r="GXW1" s="428"/>
      <c r="GXX1" s="428"/>
      <c r="GXY1" s="428"/>
      <c r="GXZ1" s="428"/>
      <c r="GYA1" s="428"/>
      <c r="GYB1" s="428"/>
      <c r="GYC1" s="428"/>
      <c r="GYD1" s="428"/>
      <c r="GYE1" s="428"/>
      <c r="GYF1" s="428"/>
      <c r="GYG1" s="428"/>
      <c r="GYH1" s="428"/>
      <c r="GYI1" s="428"/>
      <c r="GYJ1" s="428"/>
      <c r="GYK1" s="428"/>
      <c r="GYL1" s="428"/>
      <c r="GYM1" s="428"/>
      <c r="GYN1" s="428"/>
      <c r="GYO1" s="428"/>
      <c r="GYP1" s="428"/>
      <c r="GYQ1" s="428"/>
      <c r="GYR1" s="428"/>
      <c r="GYS1" s="428"/>
      <c r="GYT1" s="428"/>
      <c r="GYU1" s="428"/>
      <c r="GYV1" s="428"/>
      <c r="GYW1" s="428"/>
      <c r="GYX1" s="428"/>
      <c r="GYY1" s="428"/>
      <c r="GYZ1" s="428"/>
      <c r="GZA1" s="428"/>
      <c r="GZB1" s="428"/>
      <c r="GZC1" s="428"/>
      <c r="GZD1" s="428"/>
      <c r="GZE1" s="428"/>
      <c r="GZF1" s="428"/>
      <c r="GZG1" s="428"/>
      <c r="GZH1" s="428"/>
      <c r="GZI1" s="428"/>
      <c r="GZJ1" s="428"/>
      <c r="GZK1" s="428"/>
      <c r="GZL1" s="428"/>
      <c r="GZM1" s="428"/>
      <c r="GZN1" s="428"/>
      <c r="GZO1" s="428"/>
      <c r="GZP1" s="428"/>
      <c r="GZQ1" s="428"/>
      <c r="GZR1" s="428"/>
      <c r="GZS1" s="428"/>
      <c r="GZT1" s="428"/>
      <c r="GZU1" s="428"/>
      <c r="GZV1" s="428"/>
      <c r="GZW1" s="428"/>
      <c r="GZX1" s="428"/>
      <c r="GZY1" s="428"/>
      <c r="GZZ1" s="428"/>
      <c r="HAA1" s="428"/>
      <c r="HAB1" s="428"/>
      <c r="HAC1" s="428"/>
      <c r="HAD1" s="428"/>
      <c r="HAE1" s="428"/>
      <c r="HAF1" s="428"/>
      <c r="HAG1" s="428"/>
      <c r="HAH1" s="428"/>
      <c r="HAI1" s="428"/>
      <c r="HAJ1" s="428"/>
      <c r="HAK1" s="428"/>
      <c r="HAL1" s="428"/>
      <c r="HAM1" s="428"/>
      <c r="HAN1" s="428"/>
      <c r="HAO1" s="428"/>
      <c r="HAP1" s="428"/>
      <c r="HAQ1" s="428"/>
      <c r="HAR1" s="428"/>
      <c r="HAS1" s="428"/>
      <c r="HAT1" s="428"/>
      <c r="HAU1" s="428"/>
      <c r="HAV1" s="428"/>
      <c r="HAW1" s="428"/>
      <c r="HAX1" s="428"/>
      <c r="HAY1" s="428"/>
      <c r="HAZ1" s="428"/>
      <c r="HBA1" s="428"/>
      <c r="HBB1" s="428"/>
      <c r="HBC1" s="428"/>
      <c r="HBD1" s="428"/>
      <c r="HBE1" s="428"/>
      <c r="HBF1" s="428"/>
      <c r="HBG1" s="428"/>
      <c r="HBH1" s="428"/>
      <c r="HBI1" s="428"/>
      <c r="HBJ1" s="428"/>
      <c r="HBK1" s="428"/>
      <c r="HBL1" s="428"/>
      <c r="HBM1" s="428"/>
      <c r="HBN1" s="428"/>
      <c r="HBO1" s="428"/>
      <c r="HBP1" s="428"/>
      <c r="HBQ1" s="428"/>
      <c r="HBR1" s="428"/>
      <c r="HBS1" s="428"/>
      <c r="HBT1" s="428"/>
      <c r="HBU1" s="428"/>
      <c r="HBV1" s="428"/>
      <c r="HBW1" s="428"/>
      <c r="HBX1" s="428"/>
      <c r="HBY1" s="428"/>
      <c r="HBZ1" s="428"/>
      <c r="HCA1" s="428"/>
      <c r="HCB1" s="428"/>
      <c r="HCC1" s="428"/>
      <c r="HCD1" s="428"/>
      <c r="HCE1" s="428"/>
      <c r="HCF1" s="428"/>
      <c r="HCG1" s="428"/>
      <c r="HCH1" s="428"/>
      <c r="HCI1" s="428"/>
      <c r="HCJ1" s="428"/>
      <c r="HCK1" s="428"/>
      <c r="HCL1" s="428"/>
      <c r="HCM1" s="428"/>
      <c r="HCN1" s="428"/>
      <c r="HCO1" s="428"/>
      <c r="HCP1" s="428"/>
      <c r="HCQ1" s="428"/>
      <c r="HCR1" s="428"/>
      <c r="HCS1" s="428"/>
      <c r="HCT1" s="428"/>
      <c r="HCU1" s="428"/>
      <c r="HCV1" s="428"/>
      <c r="HCW1" s="428"/>
      <c r="HCX1" s="428"/>
      <c r="HCY1" s="428"/>
      <c r="HCZ1" s="428"/>
      <c r="HDA1" s="428"/>
      <c r="HDB1" s="428"/>
      <c r="HDC1" s="428"/>
      <c r="HDD1" s="428"/>
      <c r="HDE1" s="428"/>
      <c r="HDF1" s="428"/>
      <c r="HDG1" s="428"/>
      <c r="HDH1" s="428"/>
      <c r="HDI1" s="428"/>
      <c r="HDJ1" s="428"/>
      <c r="HDK1" s="428"/>
      <c r="HDL1" s="428"/>
      <c r="HDM1" s="428"/>
      <c r="HDN1" s="428"/>
      <c r="HDO1" s="428"/>
      <c r="HDP1" s="428"/>
      <c r="HDQ1" s="428"/>
      <c r="HDR1" s="428"/>
      <c r="HDS1" s="428"/>
      <c r="HDT1" s="428"/>
      <c r="HDU1" s="428"/>
      <c r="HDV1" s="428"/>
      <c r="HDW1" s="428"/>
      <c r="HDX1" s="428"/>
      <c r="HDY1" s="428"/>
      <c r="HDZ1" s="428"/>
      <c r="HEA1" s="428"/>
      <c r="HEB1" s="428"/>
      <c r="HEC1" s="428"/>
      <c r="HED1" s="428"/>
      <c r="HEE1" s="428"/>
      <c r="HEF1" s="428"/>
      <c r="HEG1" s="428"/>
      <c r="HEH1" s="428"/>
      <c r="HEI1" s="428"/>
      <c r="HEJ1" s="428"/>
      <c r="HEK1" s="428"/>
      <c r="HEL1" s="428"/>
      <c r="HEM1" s="428"/>
      <c r="HEN1" s="428"/>
      <c r="HEO1" s="428"/>
      <c r="HEP1" s="428"/>
      <c r="HEQ1" s="428"/>
      <c r="HER1" s="428"/>
      <c r="HES1" s="428"/>
      <c r="HET1" s="428"/>
      <c r="HEU1" s="428"/>
      <c r="HEV1" s="428"/>
      <c r="HEW1" s="428"/>
      <c r="HEX1" s="428"/>
      <c r="HEY1" s="428"/>
      <c r="HEZ1" s="428"/>
      <c r="HFA1" s="428"/>
      <c r="HFB1" s="428"/>
      <c r="HFC1" s="428"/>
      <c r="HFD1" s="428"/>
      <c r="HFE1" s="428"/>
      <c r="HFF1" s="428"/>
      <c r="HFG1" s="428"/>
      <c r="HFH1" s="428"/>
      <c r="HFI1" s="428"/>
      <c r="HFJ1" s="428"/>
      <c r="HFK1" s="428"/>
      <c r="HFL1" s="428"/>
      <c r="HFM1" s="428"/>
      <c r="HFN1" s="428"/>
      <c r="HFO1" s="428"/>
      <c r="HFP1" s="428"/>
      <c r="HFQ1" s="428"/>
      <c r="HFR1" s="428"/>
      <c r="HFS1" s="428"/>
      <c r="HFT1" s="428"/>
      <c r="HFU1" s="428"/>
      <c r="HFV1" s="428"/>
      <c r="HFW1" s="428"/>
      <c r="HFX1" s="428"/>
      <c r="HFY1" s="428"/>
      <c r="HFZ1" s="428"/>
      <c r="HGA1" s="428"/>
      <c r="HGB1" s="428"/>
      <c r="HGC1" s="428"/>
      <c r="HGD1" s="428"/>
      <c r="HGE1" s="428"/>
      <c r="HGF1" s="428"/>
      <c r="HGG1" s="428"/>
      <c r="HGH1" s="428"/>
      <c r="HGI1" s="428"/>
      <c r="HGJ1" s="428"/>
      <c r="HGK1" s="428"/>
      <c r="HGL1" s="428"/>
      <c r="HGM1" s="428"/>
      <c r="HGN1" s="428"/>
      <c r="HGO1" s="428"/>
      <c r="HGP1" s="428"/>
      <c r="HGQ1" s="428"/>
      <c r="HGR1" s="428"/>
      <c r="HGS1" s="428"/>
      <c r="HGT1" s="428"/>
      <c r="HGU1" s="428"/>
      <c r="HGV1" s="428"/>
      <c r="HGW1" s="428"/>
      <c r="HGX1" s="428"/>
      <c r="HGY1" s="428"/>
      <c r="HGZ1" s="428"/>
      <c r="HHA1" s="428"/>
      <c r="HHB1" s="428"/>
      <c r="HHC1" s="428"/>
      <c r="HHD1" s="428"/>
      <c r="HHE1" s="428"/>
      <c r="HHF1" s="428"/>
      <c r="HHG1" s="428"/>
      <c r="HHH1" s="428"/>
      <c r="HHI1" s="428"/>
      <c r="HHJ1" s="428"/>
      <c r="HHK1" s="428"/>
      <c r="HHL1" s="428"/>
      <c r="HHM1" s="428"/>
      <c r="HHN1" s="428"/>
      <c r="HHO1" s="428"/>
      <c r="HHP1" s="428"/>
      <c r="HHQ1" s="428"/>
      <c r="HHR1" s="428"/>
      <c r="HHS1" s="428"/>
      <c r="HHT1" s="428"/>
      <c r="HHU1" s="428"/>
      <c r="HHV1" s="428"/>
      <c r="HHW1" s="428"/>
      <c r="HHX1" s="428"/>
      <c r="HHY1" s="428"/>
      <c r="HHZ1" s="428"/>
      <c r="HIA1" s="428"/>
      <c r="HIB1" s="428"/>
      <c r="HIC1" s="428"/>
      <c r="HID1" s="428"/>
      <c r="HIE1" s="428"/>
      <c r="HIF1" s="428"/>
      <c r="HIG1" s="428"/>
      <c r="HIH1" s="428"/>
      <c r="HII1" s="428"/>
      <c r="HIJ1" s="428"/>
      <c r="HIK1" s="428"/>
      <c r="HIL1" s="428"/>
      <c r="HIM1" s="428"/>
      <c r="HIN1" s="428"/>
      <c r="HIO1" s="428"/>
      <c r="HIP1" s="428"/>
      <c r="HIQ1" s="428"/>
      <c r="HIR1" s="428"/>
      <c r="HIS1" s="428"/>
      <c r="HIT1" s="428"/>
      <c r="HIU1" s="428"/>
      <c r="HIV1" s="428"/>
      <c r="HIW1" s="428"/>
      <c r="HIX1" s="428"/>
      <c r="HIY1" s="428"/>
      <c r="HIZ1" s="428"/>
      <c r="HJA1" s="428"/>
      <c r="HJB1" s="428"/>
      <c r="HJC1" s="428"/>
      <c r="HJD1" s="428"/>
      <c r="HJE1" s="428"/>
      <c r="HJF1" s="428"/>
      <c r="HJG1" s="428"/>
      <c r="HJH1" s="428"/>
      <c r="HJI1" s="428"/>
      <c r="HJJ1" s="428"/>
      <c r="HJK1" s="428"/>
      <c r="HJL1" s="428"/>
      <c r="HJM1" s="428"/>
      <c r="HJN1" s="428"/>
      <c r="HJO1" s="428"/>
      <c r="HJP1" s="428"/>
      <c r="HJQ1" s="428"/>
      <c r="HJR1" s="428"/>
      <c r="HJS1" s="428"/>
      <c r="HJT1" s="428"/>
      <c r="HJU1" s="428"/>
      <c r="HJV1" s="428"/>
      <c r="HJW1" s="428"/>
      <c r="HJX1" s="428"/>
      <c r="HJY1" s="428"/>
      <c r="HJZ1" s="428"/>
      <c r="HKA1" s="428"/>
      <c r="HKB1" s="428"/>
      <c r="HKC1" s="428"/>
      <c r="HKD1" s="428"/>
      <c r="HKE1" s="428"/>
      <c r="HKF1" s="428"/>
      <c r="HKG1" s="428"/>
      <c r="HKH1" s="428"/>
      <c r="HKI1" s="428"/>
      <c r="HKJ1" s="428"/>
      <c r="HKK1" s="428"/>
      <c r="HKL1" s="428"/>
      <c r="HKM1" s="428"/>
      <c r="HKN1" s="428"/>
      <c r="HKO1" s="428"/>
      <c r="HKP1" s="428"/>
      <c r="HKQ1" s="428"/>
      <c r="HKR1" s="428"/>
      <c r="HKS1" s="428"/>
      <c r="HKT1" s="428"/>
      <c r="HKU1" s="428"/>
      <c r="HKV1" s="428"/>
      <c r="HKW1" s="428"/>
      <c r="HKX1" s="428"/>
      <c r="HKY1" s="428"/>
      <c r="HKZ1" s="428"/>
      <c r="HLA1" s="428"/>
      <c r="HLB1" s="428"/>
      <c r="HLC1" s="428"/>
      <c r="HLD1" s="428"/>
      <c r="HLE1" s="428"/>
      <c r="HLF1" s="428"/>
      <c r="HLG1" s="428"/>
      <c r="HLH1" s="428"/>
      <c r="HLI1" s="428"/>
      <c r="HLJ1" s="428"/>
      <c r="HLK1" s="428"/>
      <c r="HLL1" s="428"/>
      <c r="HLM1" s="428"/>
      <c r="HLN1" s="428"/>
      <c r="HLO1" s="428"/>
      <c r="HLP1" s="428"/>
      <c r="HLQ1" s="428"/>
      <c r="HLR1" s="428"/>
      <c r="HLS1" s="428"/>
      <c r="HLT1" s="428"/>
      <c r="HLU1" s="428"/>
      <c r="HLV1" s="428"/>
      <c r="HLW1" s="428"/>
      <c r="HLX1" s="428"/>
      <c r="HLY1" s="428"/>
      <c r="HLZ1" s="428"/>
      <c r="HMA1" s="428"/>
      <c r="HMB1" s="428"/>
      <c r="HMC1" s="428"/>
      <c r="HMD1" s="428"/>
      <c r="HME1" s="428"/>
      <c r="HMF1" s="428"/>
      <c r="HMG1" s="428"/>
      <c r="HMH1" s="428"/>
      <c r="HMI1" s="428"/>
      <c r="HMJ1" s="428"/>
      <c r="HMK1" s="428"/>
      <c r="HML1" s="428"/>
      <c r="HMM1" s="428"/>
      <c r="HMN1" s="428"/>
      <c r="HMO1" s="428"/>
      <c r="HMP1" s="428"/>
      <c r="HMQ1" s="428"/>
      <c r="HMR1" s="428"/>
      <c r="HMS1" s="428"/>
      <c r="HMT1" s="428"/>
      <c r="HMU1" s="428"/>
      <c r="HMV1" s="428"/>
      <c r="HMW1" s="428"/>
      <c r="HMX1" s="428"/>
      <c r="HMY1" s="428"/>
      <c r="HMZ1" s="428"/>
      <c r="HNA1" s="428"/>
      <c r="HNB1" s="428"/>
      <c r="HNC1" s="428"/>
      <c r="HND1" s="428"/>
      <c r="HNE1" s="428"/>
      <c r="HNF1" s="428"/>
      <c r="HNG1" s="428"/>
      <c r="HNH1" s="428"/>
      <c r="HNI1" s="428"/>
      <c r="HNJ1" s="428"/>
      <c r="HNK1" s="428"/>
      <c r="HNL1" s="428"/>
      <c r="HNM1" s="428"/>
      <c r="HNN1" s="428"/>
      <c r="HNO1" s="428"/>
      <c r="HNP1" s="428"/>
      <c r="HNQ1" s="428"/>
      <c r="HNR1" s="428"/>
      <c r="HNS1" s="428"/>
      <c r="HNT1" s="428"/>
      <c r="HNU1" s="428"/>
      <c r="HNV1" s="428"/>
      <c r="HNW1" s="428"/>
      <c r="HNX1" s="428"/>
      <c r="HNY1" s="428"/>
      <c r="HNZ1" s="428"/>
      <c r="HOA1" s="428"/>
      <c r="HOB1" s="428"/>
      <c r="HOC1" s="428"/>
      <c r="HOD1" s="428"/>
      <c r="HOE1" s="428"/>
      <c r="HOF1" s="428"/>
      <c r="HOG1" s="428"/>
      <c r="HOH1" s="428"/>
      <c r="HOI1" s="428"/>
      <c r="HOJ1" s="428"/>
      <c r="HOK1" s="428"/>
      <c r="HOL1" s="428"/>
      <c r="HOM1" s="428"/>
      <c r="HON1" s="428"/>
      <c r="HOO1" s="428"/>
      <c r="HOP1" s="428"/>
      <c r="HOQ1" s="428"/>
      <c r="HOR1" s="428"/>
      <c r="HOS1" s="428"/>
      <c r="HOT1" s="428"/>
      <c r="HOU1" s="428"/>
      <c r="HOV1" s="428"/>
      <c r="HOW1" s="428"/>
      <c r="HOX1" s="428"/>
      <c r="HOY1" s="428"/>
      <c r="HOZ1" s="428"/>
      <c r="HPA1" s="428"/>
      <c r="HPB1" s="428"/>
      <c r="HPC1" s="428"/>
      <c r="HPD1" s="428"/>
      <c r="HPE1" s="428"/>
      <c r="HPF1" s="428"/>
      <c r="HPG1" s="428"/>
      <c r="HPH1" s="428"/>
      <c r="HPI1" s="428"/>
      <c r="HPJ1" s="428"/>
      <c r="HPK1" s="428"/>
      <c r="HPL1" s="428"/>
      <c r="HPM1" s="428"/>
      <c r="HPN1" s="428"/>
      <c r="HPO1" s="428"/>
      <c r="HPP1" s="428"/>
      <c r="HPQ1" s="428"/>
      <c r="HPR1" s="428"/>
      <c r="HPS1" s="428"/>
      <c r="HPT1" s="428"/>
      <c r="HPU1" s="428"/>
      <c r="HPV1" s="428"/>
      <c r="HPW1" s="428"/>
      <c r="HPX1" s="428"/>
      <c r="HPY1" s="428"/>
      <c r="HPZ1" s="428"/>
      <c r="HQA1" s="428"/>
      <c r="HQB1" s="428"/>
      <c r="HQC1" s="428"/>
      <c r="HQD1" s="428"/>
      <c r="HQE1" s="428"/>
      <c r="HQF1" s="428"/>
      <c r="HQG1" s="428"/>
      <c r="HQH1" s="428"/>
      <c r="HQI1" s="428"/>
      <c r="HQJ1" s="428"/>
      <c r="HQK1" s="428"/>
      <c r="HQL1" s="428"/>
      <c r="HQM1" s="428"/>
      <c r="HQN1" s="428"/>
      <c r="HQO1" s="428"/>
      <c r="HQP1" s="428"/>
      <c r="HQQ1" s="428"/>
      <c r="HQR1" s="428"/>
      <c r="HQS1" s="428"/>
      <c r="HQT1" s="428"/>
      <c r="HQU1" s="428"/>
      <c r="HQV1" s="428"/>
      <c r="HQW1" s="428"/>
      <c r="HQX1" s="428"/>
      <c r="HQY1" s="428"/>
      <c r="HQZ1" s="428"/>
      <c r="HRA1" s="428"/>
      <c r="HRB1" s="428"/>
      <c r="HRC1" s="428"/>
      <c r="HRD1" s="428"/>
      <c r="HRE1" s="428"/>
      <c r="HRF1" s="428"/>
      <c r="HRG1" s="428"/>
      <c r="HRH1" s="428"/>
      <c r="HRI1" s="428"/>
      <c r="HRJ1" s="428"/>
      <c r="HRK1" s="428"/>
      <c r="HRL1" s="428"/>
      <c r="HRM1" s="428"/>
      <c r="HRN1" s="428"/>
      <c r="HRO1" s="428"/>
      <c r="HRP1" s="428"/>
      <c r="HRQ1" s="428"/>
      <c r="HRR1" s="428"/>
      <c r="HRS1" s="428"/>
      <c r="HRT1" s="428"/>
      <c r="HRU1" s="428"/>
      <c r="HRV1" s="428"/>
      <c r="HRW1" s="428"/>
      <c r="HRX1" s="428"/>
      <c r="HRY1" s="428"/>
      <c r="HRZ1" s="428"/>
      <c r="HSA1" s="428"/>
      <c r="HSB1" s="428"/>
      <c r="HSC1" s="428"/>
      <c r="HSD1" s="428"/>
      <c r="HSE1" s="428"/>
      <c r="HSF1" s="428"/>
      <c r="HSG1" s="428"/>
      <c r="HSH1" s="428"/>
      <c r="HSI1" s="428"/>
      <c r="HSJ1" s="428"/>
      <c r="HSK1" s="428"/>
      <c r="HSL1" s="428"/>
      <c r="HSM1" s="428"/>
      <c r="HSN1" s="428"/>
      <c r="HSO1" s="428"/>
      <c r="HSP1" s="428"/>
      <c r="HSQ1" s="428"/>
      <c r="HSR1" s="428"/>
      <c r="HSS1" s="428"/>
      <c r="HST1" s="428"/>
      <c r="HSU1" s="428"/>
      <c r="HSV1" s="428"/>
      <c r="HSW1" s="428"/>
      <c r="HSX1" s="428"/>
      <c r="HSY1" s="428"/>
      <c r="HSZ1" s="428"/>
      <c r="HTA1" s="428"/>
      <c r="HTB1" s="428"/>
      <c r="HTC1" s="428"/>
      <c r="HTD1" s="428"/>
      <c r="HTE1" s="428"/>
      <c r="HTF1" s="428"/>
      <c r="HTG1" s="428"/>
      <c r="HTH1" s="428"/>
      <c r="HTI1" s="428"/>
      <c r="HTJ1" s="428"/>
      <c r="HTK1" s="428"/>
      <c r="HTL1" s="428"/>
      <c r="HTM1" s="428"/>
      <c r="HTN1" s="428"/>
      <c r="HTO1" s="428"/>
      <c r="HTP1" s="428"/>
      <c r="HTQ1" s="428"/>
      <c r="HTR1" s="428"/>
      <c r="HTS1" s="428"/>
      <c r="HTT1" s="428"/>
      <c r="HTU1" s="428"/>
      <c r="HTV1" s="428"/>
      <c r="HTW1" s="428"/>
      <c r="HTX1" s="428"/>
      <c r="HTY1" s="428"/>
      <c r="HTZ1" s="428"/>
      <c r="HUA1" s="428"/>
      <c r="HUB1" s="428"/>
      <c r="HUC1" s="428"/>
      <c r="HUD1" s="428"/>
      <c r="HUE1" s="428"/>
      <c r="HUF1" s="428"/>
      <c r="HUG1" s="428"/>
      <c r="HUH1" s="428"/>
      <c r="HUI1" s="428"/>
      <c r="HUJ1" s="428"/>
      <c r="HUK1" s="428"/>
      <c r="HUL1" s="428"/>
      <c r="HUM1" s="428"/>
      <c r="HUN1" s="428"/>
      <c r="HUO1" s="428"/>
      <c r="HUP1" s="428"/>
      <c r="HUQ1" s="428"/>
      <c r="HUR1" s="428"/>
      <c r="HUS1" s="428"/>
      <c r="HUT1" s="428"/>
      <c r="HUU1" s="428"/>
      <c r="HUV1" s="428"/>
      <c r="HUW1" s="428"/>
      <c r="HUX1" s="428"/>
      <c r="HUY1" s="428"/>
      <c r="HUZ1" s="428"/>
      <c r="HVA1" s="428"/>
      <c r="HVB1" s="428"/>
      <c r="HVC1" s="428"/>
      <c r="HVD1" s="428"/>
      <c r="HVE1" s="428"/>
      <c r="HVF1" s="428"/>
      <c r="HVG1" s="428"/>
      <c r="HVH1" s="428"/>
      <c r="HVI1" s="428"/>
      <c r="HVJ1" s="428"/>
      <c r="HVK1" s="428"/>
      <c r="HVL1" s="428"/>
      <c r="HVM1" s="428"/>
      <c r="HVN1" s="428"/>
      <c r="HVO1" s="428"/>
      <c r="HVP1" s="428"/>
      <c r="HVQ1" s="428"/>
      <c r="HVR1" s="428"/>
      <c r="HVS1" s="428"/>
      <c r="HVT1" s="428"/>
      <c r="HVU1" s="428"/>
      <c r="HVV1" s="428"/>
      <c r="HVW1" s="428"/>
      <c r="HVX1" s="428"/>
      <c r="HVY1" s="428"/>
      <c r="HVZ1" s="428"/>
      <c r="HWA1" s="428"/>
      <c r="HWB1" s="428"/>
      <c r="HWC1" s="428"/>
      <c r="HWD1" s="428"/>
      <c r="HWE1" s="428"/>
      <c r="HWF1" s="428"/>
      <c r="HWG1" s="428"/>
      <c r="HWH1" s="428"/>
      <c r="HWI1" s="428"/>
      <c r="HWJ1" s="428"/>
      <c r="HWK1" s="428"/>
      <c r="HWL1" s="428"/>
      <c r="HWM1" s="428"/>
      <c r="HWN1" s="428"/>
      <c r="HWO1" s="428"/>
      <c r="HWP1" s="428"/>
      <c r="HWQ1" s="428"/>
      <c r="HWR1" s="428"/>
      <c r="HWS1" s="428"/>
      <c r="HWT1" s="428"/>
      <c r="HWU1" s="428"/>
      <c r="HWV1" s="428"/>
      <c r="HWW1" s="428"/>
      <c r="HWX1" s="428"/>
      <c r="HWY1" s="428"/>
      <c r="HWZ1" s="428"/>
      <c r="HXA1" s="428"/>
      <c r="HXB1" s="428"/>
      <c r="HXC1" s="428"/>
      <c r="HXD1" s="428"/>
      <c r="HXE1" s="428"/>
      <c r="HXF1" s="428"/>
      <c r="HXG1" s="428"/>
      <c r="HXH1" s="428"/>
      <c r="HXI1" s="428"/>
      <c r="HXJ1" s="428"/>
      <c r="HXK1" s="428"/>
      <c r="HXL1" s="428"/>
      <c r="HXM1" s="428"/>
      <c r="HXN1" s="428"/>
      <c r="HXO1" s="428"/>
      <c r="HXP1" s="428"/>
      <c r="HXQ1" s="428"/>
      <c r="HXR1" s="428"/>
      <c r="HXS1" s="428"/>
      <c r="HXT1" s="428"/>
      <c r="HXU1" s="428"/>
      <c r="HXV1" s="428"/>
      <c r="HXW1" s="428"/>
      <c r="HXX1" s="428"/>
      <c r="HXY1" s="428"/>
      <c r="HXZ1" s="428"/>
      <c r="HYA1" s="428"/>
      <c r="HYB1" s="428"/>
      <c r="HYC1" s="428"/>
      <c r="HYD1" s="428"/>
      <c r="HYE1" s="428"/>
      <c r="HYF1" s="428"/>
      <c r="HYG1" s="428"/>
      <c r="HYH1" s="428"/>
      <c r="HYI1" s="428"/>
      <c r="HYJ1" s="428"/>
      <c r="HYK1" s="428"/>
      <c r="HYL1" s="428"/>
      <c r="HYM1" s="428"/>
      <c r="HYN1" s="428"/>
      <c r="HYO1" s="428"/>
      <c r="HYP1" s="428"/>
      <c r="HYQ1" s="428"/>
      <c r="HYR1" s="428"/>
      <c r="HYS1" s="428"/>
      <c r="HYT1" s="428"/>
      <c r="HYU1" s="428"/>
      <c r="HYV1" s="428"/>
      <c r="HYW1" s="428"/>
      <c r="HYX1" s="428"/>
      <c r="HYY1" s="428"/>
      <c r="HYZ1" s="428"/>
      <c r="HZA1" s="428"/>
      <c r="HZB1" s="428"/>
      <c r="HZC1" s="428"/>
      <c r="HZD1" s="428"/>
      <c r="HZE1" s="428"/>
      <c r="HZF1" s="428"/>
      <c r="HZG1" s="428"/>
      <c r="HZH1" s="428"/>
      <c r="HZI1" s="428"/>
      <c r="HZJ1" s="428"/>
      <c r="HZK1" s="428"/>
      <c r="HZL1" s="428"/>
      <c r="HZM1" s="428"/>
      <c r="HZN1" s="428"/>
      <c r="HZO1" s="428"/>
      <c r="HZP1" s="428"/>
      <c r="HZQ1" s="428"/>
      <c r="HZR1" s="428"/>
      <c r="HZS1" s="428"/>
      <c r="HZT1" s="428"/>
      <c r="HZU1" s="428"/>
      <c r="HZV1" s="428"/>
      <c r="HZW1" s="428"/>
      <c r="HZX1" s="428"/>
      <c r="HZY1" s="428"/>
      <c r="HZZ1" s="428"/>
      <c r="IAA1" s="428"/>
      <c r="IAB1" s="428"/>
      <c r="IAC1" s="428"/>
      <c r="IAD1" s="428"/>
      <c r="IAE1" s="428"/>
      <c r="IAF1" s="428"/>
      <c r="IAG1" s="428"/>
      <c r="IAH1" s="428"/>
      <c r="IAI1" s="428"/>
      <c r="IAJ1" s="428"/>
      <c r="IAK1" s="428"/>
      <c r="IAL1" s="428"/>
      <c r="IAM1" s="428"/>
      <c r="IAN1" s="428"/>
      <c r="IAO1" s="428"/>
      <c r="IAP1" s="428"/>
      <c r="IAQ1" s="428"/>
      <c r="IAR1" s="428"/>
      <c r="IAS1" s="428"/>
      <c r="IAT1" s="428"/>
      <c r="IAU1" s="428"/>
      <c r="IAV1" s="428"/>
      <c r="IAW1" s="428"/>
      <c r="IAX1" s="428"/>
      <c r="IAY1" s="428"/>
      <c r="IAZ1" s="428"/>
      <c r="IBA1" s="428"/>
      <c r="IBB1" s="428"/>
      <c r="IBC1" s="428"/>
      <c r="IBD1" s="428"/>
      <c r="IBE1" s="428"/>
      <c r="IBF1" s="428"/>
      <c r="IBG1" s="428"/>
      <c r="IBH1" s="428"/>
      <c r="IBI1" s="428"/>
      <c r="IBJ1" s="428"/>
      <c r="IBK1" s="428"/>
      <c r="IBL1" s="428"/>
      <c r="IBM1" s="428"/>
      <c r="IBN1" s="428"/>
      <c r="IBO1" s="428"/>
      <c r="IBP1" s="428"/>
      <c r="IBQ1" s="428"/>
      <c r="IBR1" s="428"/>
      <c r="IBS1" s="428"/>
      <c r="IBT1" s="428"/>
      <c r="IBU1" s="428"/>
      <c r="IBV1" s="428"/>
      <c r="IBW1" s="428"/>
      <c r="IBX1" s="428"/>
      <c r="IBY1" s="428"/>
      <c r="IBZ1" s="428"/>
      <c r="ICA1" s="428"/>
      <c r="ICB1" s="428"/>
      <c r="ICC1" s="428"/>
      <c r="ICD1" s="428"/>
      <c r="ICE1" s="428"/>
      <c r="ICF1" s="428"/>
      <c r="ICG1" s="428"/>
      <c r="ICH1" s="428"/>
      <c r="ICI1" s="428"/>
      <c r="ICJ1" s="428"/>
      <c r="ICK1" s="428"/>
      <c r="ICL1" s="428"/>
      <c r="ICM1" s="428"/>
      <c r="ICN1" s="428"/>
      <c r="ICO1" s="428"/>
      <c r="ICP1" s="428"/>
      <c r="ICQ1" s="428"/>
      <c r="ICR1" s="428"/>
      <c r="ICS1" s="428"/>
      <c r="ICT1" s="428"/>
      <c r="ICU1" s="428"/>
      <c r="ICV1" s="428"/>
      <c r="ICW1" s="428"/>
      <c r="ICX1" s="428"/>
      <c r="ICY1" s="428"/>
      <c r="ICZ1" s="428"/>
      <c r="IDA1" s="428"/>
      <c r="IDB1" s="428"/>
      <c r="IDC1" s="428"/>
      <c r="IDD1" s="428"/>
      <c r="IDE1" s="428"/>
      <c r="IDF1" s="428"/>
      <c r="IDG1" s="428"/>
      <c r="IDH1" s="428"/>
      <c r="IDI1" s="428"/>
      <c r="IDJ1" s="428"/>
      <c r="IDK1" s="428"/>
      <c r="IDL1" s="428"/>
      <c r="IDM1" s="428"/>
      <c r="IDN1" s="428"/>
      <c r="IDO1" s="428"/>
      <c r="IDP1" s="428"/>
      <c r="IDQ1" s="428"/>
      <c r="IDR1" s="428"/>
      <c r="IDS1" s="428"/>
      <c r="IDT1" s="428"/>
      <c r="IDU1" s="428"/>
      <c r="IDV1" s="428"/>
      <c r="IDW1" s="428"/>
      <c r="IDX1" s="428"/>
      <c r="IDY1" s="428"/>
      <c r="IDZ1" s="428"/>
      <c r="IEA1" s="428"/>
      <c r="IEB1" s="428"/>
      <c r="IEC1" s="428"/>
      <c r="IED1" s="428"/>
      <c r="IEE1" s="428"/>
      <c r="IEF1" s="428"/>
      <c r="IEG1" s="428"/>
      <c r="IEH1" s="428"/>
      <c r="IEI1" s="428"/>
      <c r="IEJ1" s="428"/>
      <c r="IEK1" s="428"/>
      <c r="IEL1" s="428"/>
      <c r="IEM1" s="428"/>
      <c r="IEN1" s="428"/>
      <c r="IEO1" s="428"/>
      <c r="IEP1" s="428"/>
      <c r="IEQ1" s="428"/>
      <c r="IER1" s="428"/>
      <c r="IES1" s="428"/>
      <c r="IET1" s="428"/>
      <c r="IEU1" s="428"/>
      <c r="IEV1" s="428"/>
      <c r="IEW1" s="428"/>
      <c r="IEX1" s="428"/>
      <c r="IEY1" s="428"/>
      <c r="IEZ1" s="428"/>
      <c r="IFA1" s="428"/>
      <c r="IFB1" s="428"/>
      <c r="IFC1" s="428"/>
      <c r="IFD1" s="428"/>
      <c r="IFE1" s="428"/>
      <c r="IFF1" s="428"/>
      <c r="IFG1" s="428"/>
      <c r="IFH1" s="428"/>
      <c r="IFI1" s="428"/>
      <c r="IFJ1" s="428"/>
      <c r="IFK1" s="428"/>
      <c r="IFL1" s="428"/>
      <c r="IFM1" s="428"/>
      <c r="IFN1" s="428"/>
      <c r="IFO1" s="428"/>
      <c r="IFP1" s="428"/>
      <c r="IFQ1" s="428"/>
      <c r="IFR1" s="428"/>
      <c r="IFS1" s="428"/>
      <c r="IFT1" s="428"/>
      <c r="IFU1" s="428"/>
      <c r="IFV1" s="428"/>
      <c r="IFW1" s="428"/>
      <c r="IFX1" s="428"/>
      <c r="IFY1" s="428"/>
      <c r="IFZ1" s="428"/>
      <c r="IGA1" s="428"/>
      <c r="IGB1" s="428"/>
      <c r="IGC1" s="428"/>
      <c r="IGD1" s="428"/>
      <c r="IGE1" s="428"/>
      <c r="IGF1" s="428"/>
      <c r="IGG1" s="428"/>
      <c r="IGH1" s="428"/>
      <c r="IGI1" s="428"/>
      <c r="IGJ1" s="428"/>
      <c r="IGK1" s="428"/>
      <c r="IGL1" s="428"/>
      <c r="IGM1" s="428"/>
      <c r="IGN1" s="428"/>
      <c r="IGO1" s="428"/>
      <c r="IGP1" s="428"/>
      <c r="IGQ1" s="428"/>
      <c r="IGR1" s="428"/>
      <c r="IGS1" s="428"/>
      <c r="IGT1" s="428"/>
      <c r="IGU1" s="428"/>
      <c r="IGV1" s="428"/>
      <c r="IGW1" s="428"/>
      <c r="IGX1" s="428"/>
      <c r="IGY1" s="428"/>
      <c r="IGZ1" s="428"/>
      <c r="IHA1" s="428"/>
      <c r="IHB1" s="428"/>
      <c r="IHC1" s="428"/>
      <c r="IHD1" s="428"/>
      <c r="IHE1" s="428"/>
      <c r="IHF1" s="428"/>
      <c r="IHG1" s="428"/>
      <c r="IHH1" s="428"/>
      <c r="IHI1" s="428"/>
      <c r="IHJ1" s="428"/>
      <c r="IHK1" s="428"/>
      <c r="IHL1" s="428"/>
      <c r="IHM1" s="428"/>
      <c r="IHN1" s="428"/>
      <c r="IHO1" s="428"/>
      <c r="IHP1" s="428"/>
      <c r="IHQ1" s="428"/>
      <c r="IHR1" s="428"/>
      <c r="IHS1" s="428"/>
      <c r="IHT1" s="428"/>
      <c r="IHU1" s="428"/>
      <c r="IHV1" s="428"/>
      <c r="IHW1" s="428"/>
      <c r="IHX1" s="428"/>
      <c r="IHY1" s="428"/>
      <c r="IHZ1" s="428"/>
      <c r="IIA1" s="428"/>
      <c r="IIB1" s="428"/>
      <c r="IIC1" s="428"/>
      <c r="IID1" s="428"/>
      <c r="IIE1" s="428"/>
      <c r="IIF1" s="428"/>
      <c r="IIG1" s="428"/>
      <c r="IIH1" s="428"/>
      <c r="III1" s="428"/>
      <c r="IIJ1" s="428"/>
      <c r="IIK1" s="428"/>
      <c r="IIL1" s="428"/>
      <c r="IIM1" s="428"/>
      <c r="IIN1" s="428"/>
      <c r="IIO1" s="428"/>
      <c r="IIP1" s="428"/>
      <c r="IIQ1" s="428"/>
      <c r="IIR1" s="428"/>
      <c r="IIS1" s="428"/>
      <c r="IIT1" s="428"/>
      <c r="IIU1" s="428"/>
      <c r="IIV1" s="428"/>
      <c r="IIW1" s="428"/>
      <c r="IIX1" s="428"/>
      <c r="IIY1" s="428"/>
      <c r="IIZ1" s="428"/>
      <c r="IJA1" s="428"/>
      <c r="IJB1" s="428"/>
      <c r="IJC1" s="428"/>
      <c r="IJD1" s="428"/>
      <c r="IJE1" s="428"/>
      <c r="IJF1" s="428"/>
      <c r="IJG1" s="428"/>
      <c r="IJH1" s="428"/>
      <c r="IJI1" s="428"/>
      <c r="IJJ1" s="428"/>
      <c r="IJK1" s="428"/>
      <c r="IJL1" s="428"/>
      <c r="IJM1" s="428"/>
      <c r="IJN1" s="428"/>
      <c r="IJO1" s="428"/>
      <c r="IJP1" s="428"/>
      <c r="IJQ1" s="428"/>
      <c r="IJR1" s="428"/>
      <c r="IJS1" s="428"/>
      <c r="IJT1" s="428"/>
      <c r="IJU1" s="428"/>
      <c r="IJV1" s="428"/>
      <c r="IJW1" s="428"/>
      <c r="IJX1" s="428"/>
      <c r="IJY1" s="428"/>
      <c r="IJZ1" s="428"/>
      <c r="IKA1" s="428"/>
      <c r="IKB1" s="428"/>
      <c r="IKC1" s="428"/>
      <c r="IKD1" s="428"/>
      <c r="IKE1" s="428"/>
      <c r="IKF1" s="428"/>
      <c r="IKG1" s="428"/>
      <c r="IKH1" s="428"/>
      <c r="IKI1" s="428"/>
      <c r="IKJ1" s="428"/>
      <c r="IKK1" s="428"/>
      <c r="IKL1" s="428"/>
      <c r="IKM1" s="428"/>
      <c r="IKN1" s="428"/>
      <c r="IKO1" s="428"/>
      <c r="IKP1" s="428"/>
      <c r="IKQ1" s="428"/>
      <c r="IKR1" s="428"/>
      <c r="IKS1" s="428"/>
      <c r="IKT1" s="428"/>
      <c r="IKU1" s="428"/>
      <c r="IKV1" s="428"/>
      <c r="IKW1" s="428"/>
      <c r="IKX1" s="428"/>
      <c r="IKY1" s="428"/>
      <c r="IKZ1" s="428"/>
      <c r="ILA1" s="428"/>
      <c r="ILB1" s="428"/>
      <c r="ILC1" s="428"/>
      <c r="ILD1" s="428"/>
      <c r="ILE1" s="428"/>
      <c r="ILF1" s="428"/>
      <c r="ILG1" s="428"/>
      <c r="ILH1" s="428"/>
      <c r="ILI1" s="428"/>
      <c r="ILJ1" s="428"/>
      <c r="ILK1" s="428"/>
      <c r="ILL1" s="428"/>
      <c r="ILM1" s="428"/>
      <c r="ILN1" s="428"/>
      <c r="ILO1" s="428"/>
      <c r="ILP1" s="428"/>
      <c r="ILQ1" s="428"/>
      <c r="ILR1" s="428"/>
      <c r="ILS1" s="428"/>
      <c r="ILT1" s="428"/>
      <c r="ILU1" s="428"/>
      <c r="ILV1" s="428"/>
      <c r="ILW1" s="428"/>
      <c r="ILX1" s="428"/>
      <c r="ILY1" s="428"/>
      <c r="ILZ1" s="428"/>
      <c r="IMA1" s="428"/>
      <c r="IMB1" s="428"/>
      <c r="IMC1" s="428"/>
      <c r="IMD1" s="428"/>
      <c r="IME1" s="428"/>
      <c r="IMF1" s="428"/>
      <c r="IMG1" s="428"/>
      <c r="IMH1" s="428"/>
      <c r="IMI1" s="428"/>
      <c r="IMJ1" s="428"/>
      <c r="IMK1" s="428"/>
      <c r="IML1" s="428"/>
      <c r="IMM1" s="428"/>
      <c r="IMN1" s="428"/>
      <c r="IMO1" s="428"/>
      <c r="IMP1" s="428"/>
      <c r="IMQ1" s="428"/>
      <c r="IMR1" s="428"/>
      <c r="IMS1" s="428"/>
      <c r="IMT1" s="428"/>
      <c r="IMU1" s="428"/>
      <c r="IMV1" s="428"/>
      <c r="IMW1" s="428"/>
      <c r="IMX1" s="428"/>
      <c r="IMY1" s="428"/>
      <c r="IMZ1" s="428"/>
      <c r="INA1" s="428"/>
      <c r="INB1" s="428"/>
      <c r="INC1" s="428"/>
      <c r="IND1" s="428"/>
      <c r="INE1" s="428"/>
      <c r="INF1" s="428"/>
      <c r="ING1" s="428"/>
      <c r="INH1" s="428"/>
      <c r="INI1" s="428"/>
      <c r="INJ1" s="428"/>
      <c r="INK1" s="428"/>
      <c r="INL1" s="428"/>
      <c r="INM1" s="428"/>
      <c r="INN1" s="428"/>
      <c r="INO1" s="428"/>
      <c r="INP1" s="428"/>
      <c r="INQ1" s="428"/>
      <c r="INR1" s="428"/>
      <c r="INS1" s="428"/>
      <c r="INT1" s="428"/>
      <c r="INU1" s="428"/>
      <c r="INV1" s="428"/>
      <c r="INW1" s="428"/>
      <c r="INX1" s="428"/>
      <c r="INY1" s="428"/>
      <c r="INZ1" s="428"/>
      <c r="IOA1" s="428"/>
      <c r="IOB1" s="428"/>
      <c r="IOC1" s="428"/>
      <c r="IOD1" s="428"/>
      <c r="IOE1" s="428"/>
      <c r="IOF1" s="428"/>
      <c r="IOG1" s="428"/>
      <c r="IOH1" s="428"/>
      <c r="IOI1" s="428"/>
      <c r="IOJ1" s="428"/>
      <c r="IOK1" s="428"/>
      <c r="IOL1" s="428"/>
      <c r="IOM1" s="428"/>
      <c r="ION1" s="428"/>
      <c r="IOO1" s="428"/>
      <c r="IOP1" s="428"/>
      <c r="IOQ1" s="428"/>
      <c r="IOR1" s="428"/>
      <c r="IOS1" s="428"/>
      <c r="IOT1" s="428"/>
      <c r="IOU1" s="428"/>
      <c r="IOV1" s="428"/>
      <c r="IOW1" s="428"/>
      <c r="IOX1" s="428"/>
      <c r="IOY1" s="428"/>
      <c r="IOZ1" s="428"/>
      <c r="IPA1" s="428"/>
      <c r="IPB1" s="428"/>
      <c r="IPC1" s="428"/>
      <c r="IPD1" s="428"/>
      <c r="IPE1" s="428"/>
      <c r="IPF1" s="428"/>
      <c r="IPG1" s="428"/>
      <c r="IPH1" s="428"/>
      <c r="IPI1" s="428"/>
      <c r="IPJ1" s="428"/>
      <c r="IPK1" s="428"/>
      <c r="IPL1" s="428"/>
      <c r="IPM1" s="428"/>
      <c r="IPN1" s="428"/>
      <c r="IPO1" s="428"/>
      <c r="IPP1" s="428"/>
      <c r="IPQ1" s="428"/>
      <c r="IPR1" s="428"/>
      <c r="IPS1" s="428"/>
      <c r="IPT1" s="428"/>
      <c r="IPU1" s="428"/>
      <c r="IPV1" s="428"/>
      <c r="IPW1" s="428"/>
      <c r="IPX1" s="428"/>
      <c r="IPY1" s="428"/>
      <c r="IPZ1" s="428"/>
      <c r="IQA1" s="428"/>
      <c r="IQB1" s="428"/>
      <c r="IQC1" s="428"/>
      <c r="IQD1" s="428"/>
      <c r="IQE1" s="428"/>
      <c r="IQF1" s="428"/>
      <c r="IQG1" s="428"/>
      <c r="IQH1" s="428"/>
      <c r="IQI1" s="428"/>
      <c r="IQJ1" s="428"/>
      <c r="IQK1" s="428"/>
      <c r="IQL1" s="428"/>
      <c r="IQM1" s="428"/>
      <c r="IQN1" s="428"/>
      <c r="IQO1" s="428"/>
      <c r="IQP1" s="428"/>
      <c r="IQQ1" s="428"/>
      <c r="IQR1" s="428"/>
      <c r="IQS1" s="428"/>
      <c r="IQT1" s="428"/>
      <c r="IQU1" s="428"/>
      <c r="IQV1" s="428"/>
      <c r="IQW1" s="428"/>
      <c r="IQX1" s="428"/>
      <c r="IQY1" s="428"/>
      <c r="IQZ1" s="428"/>
      <c r="IRA1" s="428"/>
      <c r="IRB1" s="428"/>
      <c r="IRC1" s="428"/>
      <c r="IRD1" s="428"/>
      <c r="IRE1" s="428"/>
      <c r="IRF1" s="428"/>
      <c r="IRG1" s="428"/>
      <c r="IRH1" s="428"/>
      <c r="IRI1" s="428"/>
      <c r="IRJ1" s="428"/>
      <c r="IRK1" s="428"/>
      <c r="IRL1" s="428"/>
      <c r="IRM1" s="428"/>
      <c r="IRN1" s="428"/>
      <c r="IRO1" s="428"/>
      <c r="IRP1" s="428"/>
      <c r="IRQ1" s="428"/>
      <c r="IRR1" s="428"/>
      <c r="IRS1" s="428"/>
      <c r="IRT1" s="428"/>
      <c r="IRU1" s="428"/>
      <c r="IRV1" s="428"/>
      <c r="IRW1" s="428"/>
      <c r="IRX1" s="428"/>
      <c r="IRY1" s="428"/>
      <c r="IRZ1" s="428"/>
      <c r="ISA1" s="428"/>
      <c r="ISB1" s="428"/>
      <c r="ISC1" s="428"/>
      <c r="ISD1" s="428"/>
      <c r="ISE1" s="428"/>
      <c r="ISF1" s="428"/>
      <c r="ISG1" s="428"/>
      <c r="ISH1" s="428"/>
      <c r="ISI1" s="428"/>
      <c r="ISJ1" s="428"/>
      <c r="ISK1" s="428"/>
      <c r="ISL1" s="428"/>
      <c r="ISM1" s="428"/>
      <c r="ISN1" s="428"/>
      <c r="ISO1" s="428"/>
      <c r="ISP1" s="428"/>
      <c r="ISQ1" s="428"/>
      <c r="ISR1" s="428"/>
      <c r="ISS1" s="428"/>
      <c r="IST1" s="428"/>
      <c r="ISU1" s="428"/>
      <c r="ISV1" s="428"/>
      <c r="ISW1" s="428"/>
      <c r="ISX1" s="428"/>
      <c r="ISY1" s="428"/>
      <c r="ISZ1" s="428"/>
      <c r="ITA1" s="428"/>
      <c r="ITB1" s="428"/>
      <c r="ITC1" s="428"/>
      <c r="ITD1" s="428"/>
      <c r="ITE1" s="428"/>
      <c r="ITF1" s="428"/>
      <c r="ITG1" s="428"/>
      <c r="ITH1" s="428"/>
      <c r="ITI1" s="428"/>
      <c r="ITJ1" s="428"/>
      <c r="ITK1" s="428"/>
      <c r="ITL1" s="428"/>
      <c r="ITM1" s="428"/>
      <c r="ITN1" s="428"/>
      <c r="ITO1" s="428"/>
      <c r="ITP1" s="428"/>
      <c r="ITQ1" s="428"/>
      <c r="ITR1" s="428"/>
      <c r="ITS1" s="428"/>
      <c r="ITT1" s="428"/>
      <c r="ITU1" s="428"/>
      <c r="ITV1" s="428"/>
      <c r="ITW1" s="428"/>
      <c r="ITX1" s="428"/>
      <c r="ITY1" s="428"/>
      <c r="ITZ1" s="428"/>
      <c r="IUA1" s="428"/>
      <c r="IUB1" s="428"/>
      <c r="IUC1" s="428"/>
      <c r="IUD1" s="428"/>
      <c r="IUE1" s="428"/>
      <c r="IUF1" s="428"/>
      <c r="IUG1" s="428"/>
      <c r="IUH1" s="428"/>
      <c r="IUI1" s="428"/>
      <c r="IUJ1" s="428"/>
      <c r="IUK1" s="428"/>
      <c r="IUL1" s="428"/>
      <c r="IUM1" s="428"/>
      <c r="IUN1" s="428"/>
      <c r="IUO1" s="428"/>
      <c r="IUP1" s="428"/>
      <c r="IUQ1" s="428"/>
      <c r="IUR1" s="428"/>
      <c r="IUS1" s="428"/>
      <c r="IUT1" s="428"/>
      <c r="IUU1" s="428"/>
      <c r="IUV1" s="428"/>
      <c r="IUW1" s="428"/>
      <c r="IUX1" s="428"/>
      <c r="IUY1" s="428"/>
      <c r="IUZ1" s="428"/>
      <c r="IVA1" s="428"/>
      <c r="IVB1" s="428"/>
      <c r="IVC1" s="428"/>
      <c r="IVD1" s="428"/>
      <c r="IVE1" s="428"/>
      <c r="IVF1" s="428"/>
      <c r="IVG1" s="428"/>
      <c r="IVH1" s="428"/>
      <c r="IVI1" s="428"/>
      <c r="IVJ1" s="428"/>
      <c r="IVK1" s="428"/>
      <c r="IVL1" s="428"/>
      <c r="IVM1" s="428"/>
      <c r="IVN1" s="428"/>
      <c r="IVO1" s="428"/>
      <c r="IVP1" s="428"/>
      <c r="IVQ1" s="428"/>
      <c r="IVR1" s="428"/>
      <c r="IVS1" s="428"/>
      <c r="IVT1" s="428"/>
      <c r="IVU1" s="428"/>
      <c r="IVV1" s="428"/>
      <c r="IVW1" s="428"/>
      <c r="IVX1" s="428"/>
      <c r="IVY1" s="428"/>
      <c r="IVZ1" s="428"/>
      <c r="IWA1" s="428"/>
      <c r="IWB1" s="428"/>
      <c r="IWC1" s="428"/>
      <c r="IWD1" s="428"/>
      <c r="IWE1" s="428"/>
      <c r="IWF1" s="428"/>
      <c r="IWG1" s="428"/>
      <c r="IWH1" s="428"/>
      <c r="IWI1" s="428"/>
      <c r="IWJ1" s="428"/>
      <c r="IWK1" s="428"/>
      <c r="IWL1" s="428"/>
      <c r="IWM1" s="428"/>
      <c r="IWN1" s="428"/>
      <c r="IWO1" s="428"/>
      <c r="IWP1" s="428"/>
      <c r="IWQ1" s="428"/>
      <c r="IWR1" s="428"/>
      <c r="IWS1" s="428"/>
      <c r="IWT1" s="428"/>
      <c r="IWU1" s="428"/>
      <c r="IWV1" s="428"/>
      <c r="IWW1" s="428"/>
      <c r="IWX1" s="428"/>
      <c r="IWY1" s="428"/>
      <c r="IWZ1" s="428"/>
      <c r="IXA1" s="428"/>
      <c r="IXB1" s="428"/>
      <c r="IXC1" s="428"/>
      <c r="IXD1" s="428"/>
      <c r="IXE1" s="428"/>
      <c r="IXF1" s="428"/>
      <c r="IXG1" s="428"/>
      <c r="IXH1" s="428"/>
      <c r="IXI1" s="428"/>
      <c r="IXJ1" s="428"/>
      <c r="IXK1" s="428"/>
      <c r="IXL1" s="428"/>
      <c r="IXM1" s="428"/>
      <c r="IXN1" s="428"/>
      <c r="IXO1" s="428"/>
      <c r="IXP1" s="428"/>
      <c r="IXQ1" s="428"/>
      <c r="IXR1" s="428"/>
      <c r="IXS1" s="428"/>
      <c r="IXT1" s="428"/>
      <c r="IXU1" s="428"/>
      <c r="IXV1" s="428"/>
      <c r="IXW1" s="428"/>
      <c r="IXX1" s="428"/>
      <c r="IXY1" s="428"/>
      <c r="IXZ1" s="428"/>
      <c r="IYA1" s="428"/>
      <c r="IYB1" s="428"/>
      <c r="IYC1" s="428"/>
      <c r="IYD1" s="428"/>
      <c r="IYE1" s="428"/>
      <c r="IYF1" s="428"/>
      <c r="IYG1" s="428"/>
      <c r="IYH1" s="428"/>
      <c r="IYI1" s="428"/>
      <c r="IYJ1" s="428"/>
      <c r="IYK1" s="428"/>
      <c r="IYL1" s="428"/>
      <c r="IYM1" s="428"/>
      <c r="IYN1" s="428"/>
      <c r="IYO1" s="428"/>
      <c r="IYP1" s="428"/>
      <c r="IYQ1" s="428"/>
      <c r="IYR1" s="428"/>
      <c r="IYS1" s="428"/>
      <c r="IYT1" s="428"/>
      <c r="IYU1" s="428"/>
      <c r="IYV1" s="428"/>
      <c r="IYW1" s="428"/>
      <c r="IYX1" s="428"/>
      <c r="IYY1" s="428"/>
      <c r="IYZ1" s="428"/>
      <c r="IZA1" s="428"/>
      <c r="IZB1" s="428"/>
      <c r="IZC1" s="428"/>
      <c r="IZD1" s="428"/>
      <c r="IZE1" s="428"/>
      <c r="IZF1" s="428"/>
      <c r="IZG1" s="428"/>
      <c r="IZH1" s="428"/>
      <c r="IZI1" s="428"/>
      <c r="IZJ1" s="428"/>
      <c r="IZK1" s="428"/>
      <c r="IZL1" s="428"/>
      <c r="IZM1" s="428"/>
      <c r="IZN1" s="428"/>
      <c r="IZO1" s="428"/>
      <c r="IZP1" s="428"/>
      <c r="IZQ1" s="428"/>
      <c r="IZR1" s="428"/>
      <c r="IZS1" s="428"/>
      <c r="IZT1" s="428"/>
      <c r="IZU1" s="428"/>
      <c r="IZV1" s="428"/>
      <c r="IZW1" s="428"/>
      <c r="IZX1" s="428"/>
      <c r="IZY1" s="428"/>
      <c r="IZZ1" s="428"/>
      <c r="JAA1" s="428"/>
      <c r="JAB1" s="428"/>
      <c r="JAC1" s="428"/>
      <c r="JAD1" s="428"/>
      <c r="JAE1" s="428"/>
      <c r="JAF1" s="428"/>
      <c r="JAG1" s="428"/>
      <c r="JAH1" s="428"/>
      <c r="JAI1" s="428"/>
      <c r="JAJ1" s="428"/>
      <c r="JAK1" s="428"/>
      <c r="JAL1" s="428"/>
      <c r="JAM1" s="428"/>
      <c r="JAN1" s="428"/>
      <c r="JAO1" s="428"/>
      <c r="JAP1" s="428"/>
      <c r="JAQ1" s="428"/>
      <c r="JAR1" s="428"/>
      <c r="JAS1" s="428"/>
      <c r="JAT1" s="428"/>
      <c r="JAU1" s="428"/>
      <c r="JAV1" s="428"/>
      <c r="JAW1" s="428"/>
      <c r="JAX1" s="428"/>
      <c r="JAY1" s="428"/>
      <c r="JAZ1" s="428"/>
      <c r="JBA1" s="428"/>
      <c r="JBB1" s="428"/>
      <c r="JBC1" s="428"/>
      <c r="JBD1" s="428"/>
      <c r="JBE1" s="428"/>
      <c r="JBF1" s="428"/>
      <c r="JBG1" s="428"/>
      <c r="JBH1" s="428"/>
      <c r="JBI1" s="428"/>
      <c r="JBJ1" s="428"/>
      <c r="JBK1" s="428"/>
      <c r="JBL1" s="428"/>
      <c r="JBM1" s="428"/>
      <c r="JBN1" s="428"/>
      <c r="JBO1" s="428"/>
      <c r="JBP1" s="428"/>
      <c r="JBQ1" s="428"/>
      <c r="JBR1" s="428"/>
      <c r="JBS1" s="428"/>
      <c r="JBT1" s="428"/>
      <c r="JBU1" s="428"/>
      <c r="JBV1" s="428"/>
      <c r="JBW1" s="428"/>
      <c r="JBX1" s="428"/>
      <c r="JBY1" s="428"/>
      <c r="JBZ1" s="428"/>
      <c r="JCA1" s="428"/>
      <c r="JCB1" s="428"/>
      <c r="JCC1" s="428"/>
      <c r="JCD1" s="428"/>
      <c r="JCE1" s="428"/>
      <c r="JCF1" s="428"/>
      <c r="JCG1" s="428"/>
      <c r="JCH1" s="428"/>
      <c r="JCI1" s="428"/>
      <c r="JCJ1" s="428"/>
      <c r="JCK1" s="428"/>
      <c r="JCL1" s="428"/>
      <c r="JCM1" s="428"/>
      <c r="JCN1" s="428"/>
      <c r="JCO1" s="428"/>
      <c r="JCP1" s="428"/>
      <c r="JCQ1" s="428"/>
      <c r="JCR1" s="428"/>
      <c r="JCS1" s="428"/>
      <c r="JCT1" s="428"/>
      <c r="JCU1" s="428"/>
      <c r="JCV1" s="428"/>
      <c r="JCW1" s="428"/>
      <c r="JCX1" s="428"/>
      <c r="JCY1" s="428"/>
      <c r="JCZ1" s="428"/>
      <c r="JDA1" s="428"/>
      <c r="JDB1" s="428"/>
      <c r="JDC1" s="428"/>
      <c r="JDD1" s="428"/>
      <c r="JDE1" s="428"/>
      <c r="JDF1" s="428"/>
      <c r="JDG1" s="428"/>
      <c r="JDH1" s="428"/>
      <c r="JDI1" s="428"/>
      <c r="JDJ1" s="428"/>
      <c r="JDK1" s="428"/>
      <c r="JDL1" s="428"/>
      <c r="JDM1" s="428"/>
      <c r="JDN1" s="428"/>
      <c r="JDO1" s="428"/>
      <c r="JDP1" s="428"/>
      <c r="JDQ1" s="428"/>
      <c r="JDR1" s="428"/>
      <c r="JDS1" s="428"/>
      <c r="JDT1" s="428"/>
      <c r="JDU1" s="428"/>
      <c r="JDV1" s="428"/>
      <c r="JDW1" s="428"/>
      <c r="JDX1" s="428"/>
      <c r="JDY1" s="428"/>
      <c r="JDZ1" s="428"/>
      <c r="JEA1" s="428"/>
      <c r="JEB1" s="428"/>
      <c r="JEC1" s="428"/>
      <c r="JED1" s="428"/>
      <c r="JEE1" s="428"/>
      <c r="JEF1" s="428"/>
      <c r="JEG1" s="428"/>
      <c r="JEH1" s="428"/>
      <c r="JEI1" s="428"/>
      <c r="JEJ1" s="428"/>
      <c r="JEK1" s="428"/>
      <c r="JEL1" s="428"/>
      <c r="JEM1" s="428"/>
      <c r="JEN1" s="428"/>
      <c r="JEO1" s="428"/>
      <c r="JEP1" s="428"/>
      <c r="JEQ1" s="428"/>
      <c r="JER1" s="428"/>
      <c r="JES1" s="428"/>
      <c r="JET1" s="428"/>
      <c r="JEU1" s="428"/>
      <c r="JEV1" s="428"/>
      <c r="JEW1" s="428"/>
      <c r="JEX1" s="428"/>
      <c r="JEY1" s="428"/>
      <c r="JEZ1" s="428"/>
      <c r="JFA1" s="428"/>
      <c r="JFB1" s="428"/>
      <c r="JFC1" s="428"/>
      <c r="JFD1" s="428"/>
      <c r="JFE1" s="428"/>
      <c r="JFF1" s="428"/>
      <c r="JFG1" s="428"/>
      <c r="JFH1" s="428"/>
      <c r="JFI1" s="428"/>
      <c r="JFJ1" s="428"/>
      <c r="JFK1" s="428"/>
      <c r="JFL1" s="428"/>
      <c r="JFM1" s="428"/>
      <c r="JFN1" s="428"/>
      <c r="JFO1" s="428"/>
      <c r="JFP1" s="428"/>
      <c r="JFQ1" s="428"/>
      <c r="JFR1" s="428"/>
      <c r="JFS1" s="428"/>
      <c r="JFT1" s="428"/>
      <c r="JFU1" s="428"/>
      <c r="JFV1" s="428"/>
      <c r="JFW1" s="428"/>
      <c r="JFX1" s="428"/>
      <c r="JFY1" s="428"/>
      <c r="JFZ1" s="428"/>
      <c r="JGA1" s="428"/>
      <c r="JGB1" s="428"/>
      <c r="JGC1" s="428"/>
      <c r="JGD1" s="428"/>
      <c r="JGE1" s="428"/>
      <c r="JGF1" s="428"/>
      <c r="JGG1" s="428"/>
      <c r="JGH1" s="428"/>
      <c r="JGI1" s="428"/>
      <c r="JGJ1" s="428"/>
      <c r="JGK1" s="428"/>
      <c r="JGL1" s="428"/>
      <c r="JGM1" s="428"/>
      <c r="JGN1" s="428"/>
      <c r="JGO1" s="428"/>
      <c r="JGP1" s="428"/>
      <c r="JGQ1" s="428"/>
      <c r="JGR1" s="428"/>
      <c r="JGS1" s="428"/>
      <c r="JGT1" s="428"/>
      <c r="JGU1" s="428"/>
      <c r="JGV1" s="428"/>
      <c r="JGW1" s="428"/>
      <c r="JGX1" s="428"/>
      <c r="JGY1" s="428"/>
      <c r="JGZ1" s="428"/>
      <c r="JHA1" s="428"/>
      <c r="JHB1" s="428"/>
      <c r="JHC1" s="428"/>
      <c r="JHD1" s="428"/>
      <c r="JHE1" s="428"/>
      <c r="JHF1" s="428"/>
      <c r="JHG1" s="428"/>
      <c r="JHH1" s="428"/>
      <c r="JHI1" s="428"/>
      <c r="JHJ1" s="428"/>
      <c r="JHK1" s="428"/>
      <c r="JHL1" s="428"/>
      <c r="JHM1" s="428"/>
      <c r="JHN1" s="428"/>
      <c r="JHO1" s="428"/>
      <c r="JHP1" s="428"/>
      <c r="JHQ1" s="428"/>
      <c r="JHR1" s="428"/>
      <c r="JHS1" s="428"/>
      <c r="JHT1" s="428"/>
      <c r="JHU1" s="428"/>
      <c r="JHV1" s="428"/>
      <c r="JHW1" s="428"/>
      <c r="JHX1" s="428"/>
      <c r="JHY1" s="428"/>
      <c r="JHZ1" s="428"/>
      <c r="JIA1" s="428"/>
      <c r="JIB1" s="428"/>
      <c r="JIC1" s="428"/>
      <c r="JID1" s="428"/>
      <c r="JIE1" s="428"/>
      <c r="JIF1" s="428"/>
      <c r="JIG1" s="428"/>
      <c r="JIH1" s="428"/>
      <c r="JII1" s="428"/>
      <c r="JIJ1" s="428"/>
      <c r="JIK1" s="428"/>
      <c r="JIL1" s="428"/>
      <c r="JIM1" s="428"/>
      <c r="JIN1" s="428"/>
      <c r="JIO1" s="428"/>
      <c r="JIP1" s="428"/>
      <c r="JIQ1" s="428"/>
      <c r="JIR1" s="428"/>
      <c r="JIS1" s="428"/>
      <c r="JIT1" s="428"/>
      <c r="JIU1" s="428"/>
      <c r="JIV1" s="428"/>
      <c r="JIW1" s="428"/>
      <c r="JIX1" s="428"/>
      <c r="JIY1" s="428"/>
      <c r="JIZ1" s="428"/>
      <c r="JJA1" s="428"/>
      <c r="JJB1" s="428"/>
      <c r="JJC1" s="428"/>
      <c r="JJD1" s="428"/>
      <c r="JJE1" s="428"/>
      <c r="JJF1" s="428"/>
      <c r="JJG1" s="428"/>
      <c r="JJH1" s="428"/>
      <c r="JJI1" s="428"/>
      <c r="JJJ1" s="428"/>
      <c r="JJK1" s="428"/>
      <c r="JJL1" s="428"/>
      <c r="JJM1" s="428"/>
      <c r="JJN1" s="428"/>
      <c r="JJO1" s="428"/>
      <c r="JJP1" s="428"/>
      <c r="JJQ1" s="428"/>
      <c r="JJR1" s="428"/>
      <c r="JJS1" s="428"/>
      <c r="JJT1" s="428"/>
      <c r="JJU1" s="428"/>
      <c r="JJV1" s="428"/>
      <c r="JJW1" s="428"/>
      <c r="JJX1" s="428"/>
      <c r="JJY1" s="428"/>
      <c r="JJZ1" s="428"/>
      <c r="JKA1" s="428"/>
      <c r="JKB1" s="428"/>
      <c r="JKC1" s="428"/>
      <c r="JKD1" s="428"/>
      <c r="JKE1" s="428"/>
      <c r="JKF1" s="428"/>
      <c r="JKG1" s="428"/>
      <c r="JKH1" s="428"/>
      <c r="JKI1" s="428"/>
      <c r="JKJ1" s="428"/>
      <c r="JKK1" s="428"/>
      <c r="JKL1" s="428"/>
      <c r="JKM1" s="428"/>
      <c r="JKN1" s="428"/>
      <c r="JKO1" s="428"/>
      <c r="JKP1" s="428"/>
      <c r="JKQ1" s="428"/>
      <c r="JKR1" s="428"/>
      <c r="JKS1" s="428"/>
      <c r="JKT1" s="428"/>
      <c r="JKU1" s="428"/>
      <c r="JKV1" s="428"/>
      <c r="JKW1" s="428"/>
      <c r="JKX1" s="428"/>
      <c r="JKY1" s="428"/>
      <c r="JKZ1" s="428"/>
      <c r="JLA1" s="428"/>
      <c r="JLB1" s="428"/>
      <c r="JLC1" s="428"/>
      <c r="JLD1" s="428"/>
      <c r="JLE1" s="428"/>
      <c r="JLF1" s="428"/>
      <c r="JLG1" s="428"/>
      <c r="JLH1" s="428"/>
      <c r="JLI1" s="428"/>
      <c r="JLJ1" s="428"/>
      <c r="JLK1" s="428"/>
      <c r="JLL1" s="428"/>
      <c r="JLM1" s="428"/>
      <c r="JLN1" s="428"/>
      <c r="JLO1" s="428"/>
      <c r="JLP1" s="428"/>
      <c r="JLQ1" s="428"/>
      <c r="JLR1" s="428"/>
      <c r="JLS1" s="428"/>
      <c r="JLT1" s="428"/>
      <c r="JLU1" s="428"/>
      <c r="JLV1" s="428"/>
      <c r="JLW1" s="428"/>
      <c r="JLX1" s="428"/>
      <c r="JLY1" s="428"/>
      <c r="JLZ1" s="428"/>
      <c r="JMA1" s="428"/>
      <c r="JMB1" s="428"/>
      <c r="JMC1" s="428"/>
      <c r="JMD1" s="428"/>
      <c r="JME1" s="428"/>
      <c r="JMF1" s="428"/>
      <c r="JMG1" s="428"/>
      <c r="JMH1" s="428"/>
      <c r="JMI1" s="428"/>
      <c r="JMJ1" s="428"/>
      <c r="JMK1" s="428"/>
      <c r="JML1" s="428"/>
      <c r="JMM1" s="428"/>
      <c r="JMN1" s="428"/>
      <c r="JMO1" s="428"/>
      <c r="JMP1" s="428"/>
      <c r="JMQ1" s="428"/>
      <c r="JMR1" s="428"/>
      <c r="JMS1" s="428"/>
      <c r="JMT1" s="428"/>
      <c r="JMU1" s="428"/>
      <c r="JMV1" s="428"/>
      <c r="JMW1" s="428"/>
      <c r="JMX1" s="428"/>
      <c r="JMY1" s="428"/>
      <c r="JMZ1" s="428"/>
      <c r="JNA1" s="428"/>
      <c r="JNB1" s="428"/>
      <c r="JNC1" s="428"/>
      <c r="JND1" s="428"/>
      <c r="JNE1" s="428"/>
      <c r="JNF1" s="428"/>
      <c r="JNG1" s="428"/>
      <c r="JNH1" s="428"/>
      <c r="JNI1" s="428"/>
      <c r="JNJ1" s="428"/>
      <c r="JNK1" s="428"/>
      <c r="JNL1" s="428"/>
      <c r="JNM1" s="428"/>
      <c r="JNN1" s="428"/>
      <c r="JNO1" s="428"/>
      <c r="JNP1" s="428"/>
      <c r="JNQ1" s="428"/>
      <c r="JNR1" s="428"/>
      <c r="JNS1" s="428"/>
      <c r="JNT1" s="428"/>
      <c r="JNU1" s="428"/>
      <c r="JNV1" s="428"/>
      <c r="JNW1" s="428"/>
      <c r="JNX1" s="428"/>
      <c r="JNY1" s="428"/>
      <c r="JNZ1" s="428"/>
      <c r="JOA1" s="428"/>
      <c r="JOB1" s="428"/>
      <c r="JOC1" s="428"/>
      <c r="JOD1" s="428"/>
      <c r="JOE1" s="428"/>
      <c r="JOF1" s="428"/>
      <c r="JOG1" s="428"/>
      <c r="JOH1" s="428"/>
      <c r="JOI1" s="428"/>
      <c r="JOJ1" s="428"/>
      <c r="JOK1" s="428"/>
      <c r="JOL1" s="428"/>
      <c r="JOM1" s="428"/>
      <c r="JON1" s="428"/>
      <c r="JOO1" s="428"/>
      <c r="JOP1" s="428"/>
      <c r="JOQ1" s="428"/>
      <c r="JOR1" s="428"/>
      <c r="JOS1" s="428"/>
      <c r="JOT1" s="428"/>
      <c r="JOU1" s="428"/>
      <c r="JOV1" s="428"/>
      <c r="JOW1" s="428"/>
      <c r="JOX1" s="428"/>
      <c r="JOY1" s="428"/>
      <c r="JOZ1" s="428"/>
      <c r="JPA1" s="428"/>
      <c r="JPB1" s="428"/>
      <c r="JPC1" s="428"/>
      <c r="JPD1" s="428"/>
      <c r="JPE1" s="428"/>
      <c r="JPF1" s="428"/>
      <c r="JPG1" s="428"/>
      <c r="JPH1" s="428"/>
      <c r="JPI1" s="428"/>
      <c r="JPJ1" s="428"/>
      <c r="JPK1" s="428"/>
      <c r="JPL1" s="428"/>
      <c r="JPM1" s="428"/>
      <c r="JPN1" s="428"/>
      <c r="JPO1" s="428"/>
      <c r="JPP1" s="428"/>
      <c r="JPQ1" s="428"/>
      <c r="JPR1" s="428"/>
      <c r="JPS1" s="428"/>
      <c r="JPT1" s="428"/>
      <c r="JPU1" s="428"/>
      <c r="JPV1" s="428"/>
      <c r="JPW1" s="428"/>
      <c r="JPX1" s="428"/>
      <c r="JPY1" s="428"/>
      <c r="JPZ1" s="428"/>
      <c r="JQA1" s="428"/>
      <c r="JQB1" s="428"/>
      <c r="JQC1" s="428"/>
      <c r="JQD1" s="428"/>
      <c r="JQE1" s="428"/>
      <c r="JQF1" s="428"/>
      <c r="JQG1" s="428"/>
      <c r="JQH1" s="428"/>
      <c r="JQI1" s="428"/>
      <c r="JQJ1" s="428"/>
      <c r="JQK1" s="428"/>
      <c r="JQL1" s="428"/>
      <c r="JQM1" s="428"/>
      <c r="JQN1" s="428"/>
      <c r="JQO1" s="428"/>
      <c r="JQP1" s="428"/>
      <c r="JQQ1" s="428"/>
      <c r="JQR1" s="428"/>
      <c r="JQS1" s="428"/>
      <c r="JQT1" s="428"/>
      <c r="JQU1" s="428"/>
      <c r="JQV1" s="428"/>
      <c r="JQW1" s="428"/>
      <c r="JQX1" s="428"/>
      <c r="JQY1" s="428"/>
      <c r="JQZ1" s="428"/>
      <c r="JRA1" s="428"/>
      <c r="JRB1" s="428"/>
      <c r="JRC1" s="428"/>
      <c r="JRD1" s="428"/>
      <c r="JRE1" s="428"/>
      <c r="JRF1" s="428"/>
      <c r="JRG1" s="428"/>
      <c r="JRH1" s="428"/>
      <c r="JRI1" s="428"/>
      <c r="JRJ1" s="428"/>
      <c r="JRK1" s="428"/>
      <c r="JRL1" s="428"/>
      <c r="JRM1" s="428"/>
      <c r="JRN1" s="428"/>
      <c r="JRO1" s="428"/>
      <c r="JRP1" s="428"/>
      <c r="JRQ1" s="428"/>
      <c r="JRR1" s="428"/>
      <c r="JRS1" s="428"/>
      <c r="JRT1" s="428"/>
      <c r="JRU1" s="428"/>
      <c r="JRV1" s="428"/>
      <c r="JRW1" s="428"/>
      <c r="JRX1" s="428"/>
      <c r="JRY1" s="428"/>
      <c r="JRZ1" s="428"/>
      <c r="JSA1" s="428"/>
      <c r="JSB1" s="428"/>
      <c r="JSC1" s="428"/>
      <c r="JSD1" s="428"/>
      <c r="JSE1" s="428"/>
      <c r="JSF1" s="428"/>
      <c r="JSG1" s="428"/>
      <c r="JSH1" s="428"/>
      <c r="JSI1" s="428"/>
      <c r="JSJ1" s="428"/>
      <c r="JSK1" s="428"/>
      <c r="JSL1" s="428"/>
      <c r="JSM1" s="428"/>
      <c r="JSN1" s="428"/>
      <c r="JSO1" s="428"/>
      <c r="JSP1" s="428"/>
      <c r="JSQ1" s="428"/>
      <c r="JSR1" s="428"/>
      <c r="JSS1" s="428"/>
      <c r="JST1" s="428"/>
      <c r="JSU1" s="428"/>
      <c r="JSV1" s="428"/>
      <c r="JSW1" s="428"/>
      <c r="JSX1" s="428"/>
      <c r="JSY1" s="428"/>
      <c r="JSZ1" s="428"/>
      <c r="JTA1" s="428"/>
      <c r="JTB1" s="428"/>
      <c r="JTC1" s="428"/>
      <c r="JTD1" s="428"/>
      <c r="JTE1" s="428"/>
      <c r="JTF1" s="428"/>
      <c r="JTG1" s="428"/>
      <c r="JTH1" s="428"/>
      <c r="JTI1" s="428"/>
      <c r="JTJ1" s="428"/>
      <c r="JTK1" s="428"/>
      <c r="JTL1" s="428"/>
      <c r="JTM1" s="428"/>
      <c r="JTN1" s="428"/>
      <c r="JTO1" s="428"/>
      <c r="JTP1" s="428"/>
      <c r="JTQ1" s="428"/>
      <c r="JTR1" s="428"/>
      <c r="JTS1" s="428"/>
      <c r="JTT1" s="428"/>
      <c r="JTU1" s="428"/>
      <c r="JTV1" s="428"/>
      <c r="JTW1" s="428"/>
      <c r="JTX1" s="428"/>
      <c r="JTY1" s="428"/>
      <c r="JTZ1" s="428"/>
      <c r="JUA1" s="428"/>
      <c r="JUB1" s="428"/>
      <c r="JUC1" s="428"/>
      <c r="JUD1" s="428"/>
      <c r="JUE1" s="428"/>
      <c r="JUF1" s="428"/>
      <c r="JUG1" s="428"/>
      <c r="JUH1" s="428"/>
      <c r="JUI1" s="428"/>
      <c r="JUJ1" s="428"/>
      <c r="JUK1" s="428"/>
      <c r="JUL1" s="428"/>
      <c r="JUM1" s="428"/>
      <c r="JUN1" s="428"/>
      <c r="JUO1" s="428"/>
      <c r="JUP1" s="428"/>
      <c r="JUQ1" s="428"/>
      <c r="JUR1" s="428"/>
      <c r="JUS1" s="428"/>
      <c r="JUT1" s="428"/>
      <c r="JUU1" s="428"/>
      <c r="JUV1" s="428"/>
      <c r="JUW1" s="428"/>
      <c r="JUX1" s="428"/>
      <c r="JUY1" s="428"/>
      <c r="JUZ1" s="428"/>
      <c r="JVA1" s="428"/>
      <c r="JVB1" s="428"/>
      <c r="JVC1" s="428"/>
      <c r="JVD1" s="428"/>
      <c r="JVE1" s="428"/>
      <c r="JVF1" s="428"/>
      <c r="JVG1" s="428"/>
      <c r="JVH1" s="428"/>
      <c r="JVI1" s="428"/>
      <c r="JVJ1" s="428"/>
      <c r="JVK1" s="428"/>
      <c r="JVL1" s="428"/>
      <c r="JVM1" s="428"/>
      <c r="JVN1" s="428"/>
      <c r="JVO1" s="428"/>
      <c r="JVP1" s="428"/>
      <c r="JVQ1" s="428"/>
      <c r="JVR1" s="428"/>
      <c r="JVS1" s="428"/>
      <c r="JVT1" s="428"/>
      <c r="JVU1" s="428"/>
      <c r="JVV1" s="428"/>
      <c r="JVW1" s="428"/>
      <c r="JVX1" s="428"/>
      <c r="JVY1" s="428"/>
      <c r="JVZ1" s="428"/>
      <c r="JWA1" s="428"/>
      <c r="JWB1" s="428"/>
      <c r="JWC1" s="428"/>
      <c r="JWD1" s="428"/>
      <c r="JWE1" s="428"/>
      <c r="JWF1" s="428"/>
      <c r="JWG1" s="428"/>
      <c r="JWH1" s="428"/>
      <c r="JWI1" s="428"/>
      <c r="JWJ1" s="428"/>
      <c r="JWK1" s="428"/>
      <c r="JWL1" s="428"/>
      <c r="JWM1" s="428"/>
      <c r="JWN1" s="428"/>
      <c r="JWO1" s="428"/>
      <c r="JWP1" s="428"/>
      <c r="JWQ1" s="428"/>
      <c r="JWR1" s="428"/>
      <c r="JWS1" s="428"/>
      <c r="JWT1" s="428"/>
      <c r="JWU1" s="428"/>
      <c r="JWV1" s="428"/>
      <c r="JWW1" s="428"/>
      <c r="JWX1" s="428"/>
      <c r="JWY1" s="428"/>
      <c r="JWZ1" s="428"/>
      <c r="JXA1" s="428"/>
      <c r="JXB1" s="428"/>
      <c r="JXC1" s="428"/>
      <c r="JXD1" s="428"/>
      <c r="JXE1" s="428"/>
      <c r="JXF1" s="428"/>
      <c r="JXG1" s="428"/>
      <c r="JXH1" s="428"/>
      <c r="JXI1" s="428"/>
      <c r="JXJ1" s="428"/>
      <c r="JXK1" s="428"/>
      <c r="JXL1" s="428"/>
      <c r="JXM1" s="428"/>
      <c r="JXN1" s="428"/>
      <c r="JXO1" s="428"/>
      <c r="JXP1" s="428"/>
      <c r="JXQ1" s="428"/>
      <c r="JXR1" s="428"/>
      <c r="JXS1" s="428"/>
      <c r="JXT1" s="428"/>
      <c r="JXU1" s="428"/>
      <c r="JXV1" s="428"/>
      <c r="JXW1" s="428"/>
      <c r="JXX1" s="428"/>
      <c r="JXY1" s="428"/>
      <c r="JXZ1" s="428"/>
      <c r="JYA1" s="428"/>
      <c r="JYB1" s="428"/>
      <c r="JYC1" s="428"/>
      <c r="JYD1" s="428"/>
      <c r="JYE1" s="428"/>
      <c r="JYF1" s="428"/>
      <c r="JYG1" s="428"/>
      <c r="JYH1" s="428"/>
      <c r="JYI1" s="428"/>
      <c r="JYJ1" s="428"/>
      <c r="JYK1" s="428"/>
      <c r="JYL1" s="428"/>
      <c r="JYM1" s="428"/>
      <c r="JYN1" s="428"/>
      <c r="JYO1" s="428"/>
      <c r="JYP1" s="428"/>
      <c r="JYQ1" s="428"/>
      <c r="JYR1" s="428"/>
      <c r="JYS1" s="428"/>
      <c r="JYT1" s="428"/>
      <c r="JYU1" s="428"/>
      <c r="JYV1" s="428"/>
      <c r="JYW1" s="428"/>
      <c r="JYX1" s="428"/>
      <c r="JYY1" s="428"/>
      <c r="JYZ1" s="428"/>
      <c r="JZA1" s="428"/>
      <c r="JZB1" s="428"/>
      <c r="JZC1" s="428"/>
      <c r="JZD1" s="428"/>
      <c r="JZE1" s="428"/>
      <c r="JZF1" s="428"/>
      <c r="JZG1" s="428"/>
      <c r="JZH1" s="428"/>
      <c r="JZI1" s="428"/>
      <c r="JZJ1" s="428"/>
      <c r="JZK1" s="428"/>
      <c r="JZL1" s="428"/>
      <c r="JZM1" s="428"/>
      <c r="JZN1" s="428"/>
      <c r="JZO1" s="428"/>
      <c r="JZP1" s="428"/>
      <c r="JZQ1" s="428"/>
      <c r="JZR1" s="428"/>
      <c r="JZS1" s="428"/>
      <c r="JZT1" s="428"/>
      <c r="JZU1" s="428"/>
      <c r="JZV1" s="428"/>
      <c r="JZW1" s="428"/>
      <c r="JZX1" s="428"/>
      <c r="JZY1" s="428"/>
      <c r="JZZ1" s="428"/>
      <c r="KAA1" s="428"/>
      <c r="KAB1" s="428"/>
      <c r="KAC1" s="428"/>
      <c r="KAD1" s="428"/>
      <c r="KAE1" s="428"/>
      <c r="KAF1" s="428"/>
      <c r="KAG1" s="428"/>
      <c r="KAH1" s="428"/>
      <c r="KAI1" s="428"/>
      <c r="KAJ1" s="428"/>
      <c r="KAK1" s="428"/>
      <c r="KAL1" s="428"/>
      <c r="KAM1" s="428"/>
      <c r="KAN1" s="428"/>
      <c r="KAO1" s="428"/>
      <c r="KAP1" s="428"/>
      <c r="KAQ1" s="428"/>
      <c r="KAR1" s="428"/>
      <c r="KAS1" s="428"/>
      <c r="KAT1" s="428"/>
      <c r="KAU1" s="428"/>
      <c r="KAV1" s="428"/>
      <c r="KAW1" s="428"/>
      <c r="KAX1" s="428"/>
      <c r="KAY1" s="428"/>
      <c r="KAZ1" s="428"/>
      <c r="KBA1" s="428"/>
      <c r="KBB1" s="428"/>
      <c r="KBC1" s="428"/>
      <c r="KBD1" s="428"/>
      <c r="KBE1" s="428"/>
      <c r="KBF1" s="428"/>
      <c r="KBG1" s="428"/>
      <c r="KBH1" s="428"/>
      <c r="KBI1" s="428"/>
      <c r="KBJ1" s="428"/>
      <c r="KBK1" s="428"/>
      <c r="KBL1" s="428"/>
      <c r="KBM1" s="428"/>
      <c r="KBN1" s="428"/>
      <c r="KBO1" s="428"/>
      <c r="KBP1" s="428"/>
      <c r="KBQ1" s="428"/>
      <c r="KBR1" s="428"/>
      <c r="KBS1" s="428"/>
      <c r="KBT1" s="428"/>
      <c r="KBU1" s="428"/>
      <c r="KBV1" s="428"/>
      <c r="KBW1" s="428"/>
      <c r="KBX1" s="428"/>
      <c r="KBY1" s="428"/>
      <c r="KBZ1" s="428"/>
      <c r="KCA1" s="428"/>
      <c r="KCB1" s="428"/>
      <c r="KCC1" s="428"/>
      <c r="KCD1" s="428"/>
      <c r="KCE1" s="428"/>
      <c r="KCF1" s="428"/>
      <c r="KCG1" s="428"/>
      <c r="KCH1" s="428"/>
      <c r="KCI1" s="428"/>
      <c r="KCJ1" s="428"/>
      <c r="KCK1" s="428"/>
      <c r="KCL1" s="428"/>
      <c r="KCM1" s="428"/>
      <c r="KCN1" s="428"/>
      <c r="KCO1" s="428"/>
      <c r="KCP1" s="428"/>
      <c r="KCQ1" s="428"/>
      <c r="KCR1" s="428"/>
      <c r="KCS1" s="428"/>
      <c r="KCT1" s="428"/>
      <c r="KCU1" s="428"/>
      <c r="KCV1" s="428"/>
      <c r="KCW1" s="428"/>
      <c r="KCX1" s="428"/>
      <c r="KCY1" s="428"/>
      <c r="KCZ1" s="428"/>
      <c r="KDA1" s="428"/>
      <c r="KDB1" s="428"/>
      <c r="KDC1" s="428"/>
      <c r="KDD1" s="428"/>
      <c r="KDE1" s="428"/>
      <c r="KDF1" s="428"/>
      <c r="KDG1" s="428"/>
      <c r="KDH1" s="428"/>
      <c r="KDI1" s="428"/>
      <c r="KDJ1" s="428"/>
      <c r="KDK1" s="428"/>
      <c r="KDL1" s="428"/>
      <c r="KDM1" s="428"/>
      <c r="KDN1" s="428"/>
      <c r="KDO1" s="428"/>
      <c r="KDP1" s="428"/>
      <c r="KDQ1" s="428"/>
      <c r="KDR1" s="428"/>
      <c r="KDS1" s="428"/>
      <c r="KDT1" s="428"/>
      <c r="KDU1" s="428"/>
      <c r="KDV1" s="428"/>
      <c r="KDW1" s="428"/>
      <c r="KDX1" s="428"/>
      <c r="KDY1" s="428"/>
      <c r="KDZ1" s="428"/>
      <c r="KEA1" s="428"/>
      <c r="KEB1" s="428"/>
      <c r="KEC1" s="428"/>
      <c r="KED1" s="428"/>
      <c r="KEE1" s="428"/>
      <c r="KEF1" s="428"/>
      <c r="KEG1" s="428"/>
      <c r="KEH1" s="428"/>
      <c r="KEI1" s="428"/>
      <c r="KEJ1" s="428"/>
      <c r="KEK1" s="428"/>
      <c r="KEL1" s="428"/>
      <c r="KEM1" s="428"/>
      <c r="KEN1" s="428"/>
      <c r="KEO1" s="428"/>
      <c r="KEP1" s="428"/>
      <c r="KEQ1" s="428"/>
      <c r="KER1" s="428"/>
      <c r="KES1" s="428"/>
      <c r="KET1" s="428"/>
      <c r="KEU1" s="428"/>
      <c r="KEV1" s="428"/>
      <c r="KEW1" s="428"/>
      <c r="KEX1" s="428"/>
      <c r="KEY1" s="428"/>
      <c r="KEZ1" s="428"/>
      <c r="KFA1" s="428"/>
      <c r="KFB1" s="428"/>
      <c r="KFC1" s="428"/>
      <c r="KFD1" s="428"/>
      <c r="KFE1" s="428"/>
      <c r="KFF1" s="428"/>
      <c r="KFG1" s="428"/>
      <c r="KFH1" s="428"/>
      <c r="KFI1" s="428"/>
      <c r="KFJ1" s="428"/>
      <c r="KFK1" s="428"/>
      <c r="KFL1" s="428"/>
      <c r="KFM1" s="428"/>
      <c r="KFN1" s="428"/>
      <c r="KFO1" s="428"/>
      <c r="KFP1" s="428"/>
      <c r="KFQ1" s="428"/>
      <c r="KFR1" s="428"/>
      <c r="KFS1" s="428"/>
      <c r="KFT1" s="428"/>
      <c r="KFU1" s="428"/>
      <c r="KFV1" s="428"/>
      <c r="KFW1" s="428"/>
      <c r="KFX1" s="428"/>
      <c r="KFY1" s="428"/>
      <c r="KFZ1" s="428"/>
      <c r="KGA1" s="428"/>
      <c r="KGB1" s="428"/>
      <c r="KGC1" s="428"/>
      <c r="KGD1" s="428"/>
      <c r="KGE1" s="428"/>
      <c r="KGF1" s="428"/>
      <c r="KGG1" s="428"/>
      <c r="KGH1" s="428"/>
      <c r="KGI1" s="428"/>
      <c r="KGJ1" s="428"/>
      <c r="KGK1" s="428"/>
      <c r="KGL1" s="428"/>
      <c r="KGM1" s="428"/>
      <c r="KGN1" s="428"/>
      <c r="KGO1" s="428"/>
      <c r="KGP1" s="428"/>
      <c r="KGQ1" s="428"/>
      <c r="KGR1" s="428"/>
      <c r="KGS1" s="428"/>
      <c r="KGT1" s="428"/>
      <c r="KGU1" s="428"/>
      <c r="KGV1" s="428"/>
      <c r="KGW1" s="428"/>
      <c r="KGX1" s="428"/>
      <c r="KGY1" s="428"/>
      <c r="KGZ1" s="428"/>
      <c r="KHA1" s="428"/>
      <c r="KHB1" s="428"/>
      <c r="KHC1" s="428"/>
      <c r="KHD1" s="428"/>
      <c r="KHE1" s="428"/>
      <c r="KHF1" s="428"/>
      <c r="KHG1" s="428"/>
      <c r="KHH1" s="428"/>
      <c r="KHI1" s="428"/>
      <c r="KHJ1" s="428"/>
      <c r="KHK1" s="428"/>
      <c r="KHL1" s="428"/>
      <c r="KHM1" s="428"/>
      <c r="KHN1" s="428"/>
      <c r="KHO1" s="428"/>
      <c r="KHP1" s="428"/>
      <c r="KHQ1" s="428"/>
      <c r="KHR1" s="428"/>
      <c r="KHS1" s="428"/>
      <c r="KHT1" s="428"/>
      <c r="KHU1" s="428"/>
      <c r="KHV1" s="428"/>
      <c r="KHW1" s="428"/>
      <c r="KHX1" s="428"/>
      <c r="KHY1" s="428"/>
      <c r="KHZ1" s="428"/>
      <c r="KIA1" s="428"/>
      <c r="KIB1" s="428"/>
      <c r="KIC1" s="428"/>
      <c r="KID1" s="428"/>
      <c r="KIE1" s="428"/>
      <c r="KIF1" s="428"/>
      <c r="KIG1" s="428"/>
      <c r="KIH1" s="428"/>
      <c r="KII1" s="428"/>
      <c r="KIJ1" s="428"/>
      <c r="KIK1" s="428"/>
      <c r="KIL1" s="428"/>
      <c r="KIM1" s="428"/>
      <c r="KIN1" s="428"/>
      <c r="KIO1" s="428"/>
      <c r="KIP1" s="428"/>
      <c r="KIQ1" s="428"/>
      <c r="KIR1" s="428"/>
      <c r="KIS1" s="428"/>
      <c r="KIT1" s="428"/>
      <c r="KIU1" s="428"/>
      <c r="KIV1" s="428"/>
      <c r="KIW1" s="428"/>
      <c r="KIX1" s="428"/>
      <c r="KIY1" s="428"/>
      <c r="KIZ1" s="428"/>
      <c r="KJA1" s="428"/>
      <c r="KJB1" s="428"/>
      <c r="KJC1" s="428"/>
      <c r="KJD1" s="428"/>
      <c r="KJE1" s="428"/>
      <c r="KJF1" s="428"/>
      <c r="KJG1" s="428"/>
      <c r="KJH1" s="428"/>
      <c r="KJI1" s="428"/>
      <c r="KJJ1" s="428"/>
      <c r="KJK1" s="428"/>
      <c r="KJL1" s="428"/>
      <c r="KJM1" s="428"/>
      <c r="KJN1" s="428"/>
      <c r="KJO1" s="428"/>
      <c r="KJP1" s="428"/>
      <c r="KJQ1" s="428"/>
      <c r="KJR1" s="428"/>
      <c r="KJS1" s="428"/>
      <c r="KJT1" s="428"/>
      <c r="KJU1" s="428"/>
      <c r="KJV1" s="428"/>
      <c r="KJW1" s="428"/>
      <c r="KJX1" s="428"/>
      <c r="KJY1" s="428"/>
      <c r="KJZ1" s="428"/>
      <c r="KKA1" s="428"/>
      <c r="KKB1" s="428"/>
      <c r="KKC1" s="428"/>
      <c r="KKD1" s="428"/>
      <c r="KKE1" s="428"/>
      <c r="KKF1" s="428"/>
      <c r="KKG1" s="428"/>
      <c r="KKH1" s="428"/>
      <c r="KKI1" s="428"/>
      <c r="KKJ1" s="428"/>
      <c r="KKK1" s="428"/>
      <c r="KKL1" s="428"/>
      <c r="KKM1" s="428"/>
      <c r="KKN1" s="428"/>
      <c r="KKO1" s="428"/>
      <c r="KKP1" s="428"/>
      <c r="KKQ1" s="428"/>
      <c r="KKR1" s="428"/>
      <c r="KKS1" s="428"/>
      <c r="KKT1" s="428"/>
      <c r="KKU1" s="428"/>
      <c r="KKV1" s="428"/>
      <c r="KKW1" s="428"/>
      <c r="KKX1" s="428"/>
      <c r="KKY1" s="428"/>
      <c r="KKZ1" s="428"/>
      <c r="KLA1" s="428"/>
      <c r="KLB1" s="428"/>
      <c r="KLC1" s="428"/>
      <c r="KLD1" s="428"/>
      <c r="KLE1" s="428"/>
      <c r="KLF1" s="428"/>
      <c r="KLG1" s="428"/>
      <c r="KLH1" s="428"/>
      <c r="KLI1" s="428"/>
      <c r="KLJ1" s="428"/>
      <c r="KLK1" s="428"/>
      <c r="KLL1" s="428"/>
      <c r="KLM1" s="428"/>
      <c r="KLN1" s="428"/>
      <c r="KLO1" s="428"/>
      <c r="KLP1" s="428"/>
      <c r="KLQ1" s="428"/>
      <c r="KLR1" s="428"/>
      <c r="KLS1" s="428"/>
      <c r="KLT1" s="428"/>
      <c r="KLU1" s="428"/>
      <c r="KLV1" s="428"/>
      <c r="KLW1" s="428"/>
      <c r="KLX1" s="428"/>
      <c r="KLY1" s="428"/>
      <c r="KLZ1" s="428"/>
      <c r="KMA1" s="428"/>
      <c r="KMB1" s="428"/>
      <c r="KMC1" s="428"/>
      <c r="KMD1" s="428"/>
      <c r="KME1" s="428"/>
      <c r="KMF1" s="428"/>
      <c r="KMG1" s="428"/>
      <c r="KMH1" s="428"/>
      <c r="KMI1" s="428"/>
      <c r="KMJ1" s="428"/>
      <c r="KMK1" s="428"/>
      <c r="KML1" s="428"/>
      <c r="KMM1" s="428"/>
      <c r="KMN1" s="428"/>
      <c r="KMO1" s="428"/>
      <c r="KMP1" s="428"/>
      <c r="KMQ1" s="428"/>
      <c r="KMR1" s="428"/>
      <c r="KMS1" s="428"/>
      <c r="KMT1" s="428"/>
      <c r="KMU1" s="428"/>
      <c r="KMV1" s="428"/>
      <c r="KMW1" s="428"/>
      <c r="KMX1" s="428"/>
      <c r="KMY1" s="428"/>
      <c r="KMZ1" s="428"/>
      <c r="KNA1" s="428"/>
      <c r="KNB1" s="428"/>
      <c r="KNC1" s="428"/>
      <c r="KND1" s="428"/>
      <c r="KNE1" s="428"/>
      <c r="KNF1" s="428"/>
      <c r="KNG1" s="428"/>
      <c r="KNH1" s="428"/>
      <c r="KNI1" s="428"/>
      <c r="KNJ1" s="428"/>
      <c r="KNK1" s="428"/>
      <c r="KNL1" s="428"/>
      <c r="KNM1" s="428"/>
      <c r="KNN1" s="428"/>
      <c r="KNO1" s="428"/>
      <c r="KNP1" s="428"/>
      <c r="KNQ1" s="428"/>
      <c r="KNR1" s="428"/>
      <c r="KNS1" s="428"/>
      <c r="KNT1" s="428"/>
      <c r="KNU1" s="428"/>
      <c r="KNV1" s="428"/>
      <c r="KNW1" s="428"/>
      <c r="KNX1" s="428"/>
      <c r="KNY1" s="428"/>
      <c r="KNZ1" s="428"/>
      <c r="KOA1" s="428"/>
      <c r="KOB1" s="428"/>
      <c r="KOC1" s="428"/>
      <c r="KOD1" s="428"/>
      <c r="KOE1" s="428"/>
      <c r="KOF1" s="428"/>
      <c r="KOG1" s="428"/>
      <c r="KOH1" s="428"/>
      <c r="KOI1" s="428"/>
      <c r="KOJ1" s="428"/>
      <c r="KOK1" s="428"/>
      <c r="KOL1" s="428"/>
      <c r="KOM1" s="428"/>
      <c r="KON1" s="428"/>
      <c r="KOO1" s="428"/>
      <c r="KOP1" s="428"/>
      <c r="KOQ1" s="428"/>
      <c r="KOR1" s="428"/>
      <c r="KOS1" s="428"/>
      <c r="KOT1" s="428"/>
      <c r="KOU1" s="428"/>
      <c r="KOV1" s="428"/>
      <c r="KOW1" s="428"/>
      <c r="KOX1" s="428"/>
      <c r="KOY1" s="428"/>
      <c r="KOZ1" s="428"/>
      <c r="KPA1" s="428"/>
      <c r="KPB1" s="428"/>
      <c r="KPC1" s="428"/>
      <c r="KPD1" s="428"/>
      <c r="KPE1" s="428"/>
      <c r="KPF1" s="428"/>
      <c r="KPG1" s="428"/>
      <c r="KPH1" s="428"/>
      <c r="KPI1" s="428"/>
      <c r="KPJ1" s="428"/>
      <c r="KPK1" s="428"/>
      <c r="KPL1" s="428"/>
      <c r="KPM1" s="428"/>
      <c r="KPN1" s="428"/>
      <c r="KPO1" s="428"/>
      <c r="KPP1" s="428"/>
      <c r="KPQ1" s="428"/>
      <c r="KPR1" s="428"/>
      <c r="KPS1" s="428"/>
      <c r="KPT1" s="428"/>
      <c r="KPU1" s="428"/>
      <c r="KPV1" s="428"/>
      <c r="KPW1" s="428"/>
      <c r="KPX1" s="428"/>
      <c r="KPY1" s="428"/>
      <c r="KPZ1" s="428"/>
      <c r="KQA1" s="428"/>
      <c r="KQB1" s="428"/>
      <c r="KQC1" s="428"/>
      <c r="KQD1" s="428"/>
      <c r="KQE1" s="428"/>
      <c r="KQF1" s="428"/>
      <c r="KQG1" s="428"/>
      <c r="KQH1" s="428"/>
      <c r="KQI1" s="428"/>
      <c r="KQJ1" s="428"/>
      <c r="KQK1" s="428"/>
      <c r="KQL1" s="428"/>
      <c r="KQM1" s="428"/>
      <c r="KQN1" s="428"/>
      <c r="KQO1" s="428"/>
      <c r="KQP1" s="428"/>
      <c r="KQQ1" s="428"/>
      <c r="KQR1" s="428"/>
      <c r="KQS1" s="428"/>
      <c r="KQT1" s="428"/>
      <c r="KQU1" s="428"/>
      <c r="KQV1" s="428"/>
      <c r="KQW1" s="428"/>
      <c r="KQX1" s="428"/>
      <c r="KQY1" s="428"/>
      <c r="KQZ1" s="428"/>
      <c r="KRA1" s="428"/>
      <c r="KRB1" s="428"/>
      <c r="KRC1" s="428"/>
      <c r="KRD1" s="428"/>
      <c r="KRE1" s="428"/>
      <c r="KRF1" s="428"/>
      <c r="KRG1" s="428"/>
      <c r="KRH1" s="428"/>
      <c r="KRI1" s="428"/>
      <c r="KRJ1" s="428"/>
      <c r="KRK1" s="428"/>
      <c r="KRL1" s="428"/>
      <c r="KRM1" s="428"/>
      <c r="KRN1" s="428"/>
      <c r="KRO1" s="428"/>
      <c r="KRP1" s="428"/>
      <c r="KRQ1" s="428"/>
      <c r="KRR1" s="428"/>
      <c r="KRS1" s="428"/>
      <c r="KRT1" s="428"/>
      <c r="KRU1" s="428"/>
      <c r="KRV1" s="428"/>
      <c r="KRW1" s="428"/>
      <c r="KRX1" s="428"/>
      <c r="KRY1" s="428"/>
      <c r="KRZ1" s="428"/>
      <c r="KSA1" s="428"/>
      <c r="KSB1" s="428"/>
      <c r="KSC1" s="428"/>
      <c r="KSD1" s="428"/>
      <c r="KSE1" s="428"/>
      <c r="KSF1" s="428"/>
      <c r="KSG1" s="428"/>
      <c r="KSH1" s="428"/>
      <c r="KSI1" s="428"/>
      <c r="KSJ1" s="428"/>
      <c r="KSK1" s="428"/>
      <c r="KSL1" s="428"/>
      <c r="KSM1" s="428"/>
      <c r="KSN1" s="428"/>
      <c r="KSO1" s="428"/>
      <c r="KSP1" s="428"/>
      <c r="KSQ1" s="428"/>
      <c r="KSR1" s="428"/>
      <c r="KSS1" s="428"/>
      <c r="KST1" s="428"/>
      <c r="KSU1" s="428"/>
      <c r="KSV1" s="428"/>
      <c r="KSW1" s="428"/>
      <c r="KSX1" s="428"/>
      <c r="KSY1" s="428"/>
      <c r="KSZ1" s="428"/>
      <c r="KTA1" s="428"/>
      <c r="KTB1" s="428"/>
      <c r="KTC1" s="428"/>
      <c r="KTD1" s="428"/>
      <c r="KTE1" s="428"/>
      <c r="KTF1" s="428"/>
      <c r="KTG1" s="428"/>
      <c r="KTH1" s="428"/>
      <c r="KTI1" s="428"/>
      <c r="KTJ1" s="428"/>
      <c r="KTK1" s="428"/>
      <c r="KTL1" s="428"/>
      <c r="KTM1" s="428"/>
      <c r="KTN1" s="428"/>
      <c r="KTO1" s="428"/>
      <c r="KTP1" s="428"/>
      <c r="KTQ1" s="428"/>
      <c r="KTR1" s="428"/>
      <c r="KTS1" s="428"/>
      <c r="KTT1" s="428"/>
      <c r="KTU1" s="428"/>
      <c r="KTV1" s="428"/>
      <c r="KTW1" s="428"/>
      <c r="KTX1" s="428"/>
      <c r="KTY1" s="428"/>
      <c r="KTZ1" s="428"/>
      <c r="KUA1" s="428"/>
      <c r="KUB1" s="428"/>
      <c r="KUC1" s="428"/>
      <c r="KUD1" s="428"/>
      <c r="KUE1" s="428"/>
      <c r="KUF1" s="428"/>
      <c r="KUG1" s="428"/>
      <c r="KUH1" s="428"/>
      <c r="KUI1" s="428"/>
      <c r="KUJ1" s="428"/>
      <c r="KUK1" s="428"/>
      <c r="KUL1" s="428"/>
      <c r="KUM1" s="428"/>
      <c r="KUN1" s="428"/>
      <c r="KUO1" s="428"/>
      <c r="KUP1" s="428"/>
      <c r="KUQ1" s="428"/>
      <c r="KUR1" s="428"/>
      <c r="KUS1" s="428"/>
      <c r="KUT1" s="428"/>
      <c r="KUU1" s="428"/>
      <c r="KUV1" s="428"/>
      <c r="KUW1" s="428"/>
      <c r="KUX1" s="428"/>
      <c r="KUY1" s="428"/>
      <c r="KUZ1" s="428"/>
      <c r="KVA1" s="428"/>
      <c r="KVB1" s="428"/>
      <c r="KVC1" s="428"/>
      <c r="KVD1" s="428"/>
      <c r="KVE1" s="428"/>
      <c r="KVF1" s="428"/>
      <c r="KVG1" s="428"/>
      <c r="KVH1" s="428"/>
      <c r="KVI1" s="428"/>
      <c r="KVJ1" s="428"/>
      <c r="KVK1" s="428"/>
      <c r="KVL1" s="428"/>
      <c r="KVM1" s="428"/>
      <c r="KVN1" s="428"/>
      <c r="KVO1" s="428"/>
      <c r="KVP1" s="428"/>
      <c r="KVQ1" s="428"/>
      <c r="KVR1" s="428"/>
      <c r="KVS1" s="428"/>
      <c r="KVT1" s="428"/>
      <c r="KVU1" s="428"/>
      <c r="KVV1" s="428"/>
      <c r="KVW1" s="428"/>
      <c r="KVX1" s="428"/>
      <c r="KVY1" s="428"/>
      <c r="KVZ1" s="428"/>
      <c r="KWA1" s="428"/>
      <c r="KWB1" s="428"/>
      <c r="KWC1" s="428"/>
      <c r="KWD1" s="428"/>
      <c r="KWE1" s="428"/>
      <c r="KWF1" s="428"/>
      <c r="KWG1" s="428"/>
      <c r="KWH1" s="428"/>
      <c r="KWI1" s="428"/>
      <c r="KWJ1" s="428"/>
      <c r="KWK1" s="428"/>
      <c r="KWL1" s="428"/>
      <c r="KWM1" s="428"/>
      <c r="KWN1" s="428"/>
      <c r="KWO1" s="428"/>
      <c r="KWP1" s="428"/>
      <c r="KWQ1" s="428"/>
      <c r="KWR1" s="428"/>
      <c r="KWS1" s="428"/>
      <c r="KWT1" s="428"/>
      <c r="KWU1" s="428"/>
      <c r="KWV1" s="428"/>
      <c r="KWW1" s="428"/>
      <c r="KWX1" s="428"/>
      <c r="KWY1" s="428"/>
      <c r="KWZ1" s="428"/>
      <c r="KXA1" s="428"/>
      <c r="KXB1" s="428"/>
      <c r="KXC1" s="428"/>
      <c r="KXD1" s="428"/>
      <c r="KXE1" s="428"/>
      <c r="KXF1" s="428"/>
      <c r="KXG1" s="428"/>
      <c r="KXH1" s="428"/>
      <c r="KXI1" s="428"/>
      <c r="KXJ1" s="428"/>
      <c r="KXK1" s="428"/>
      <c r="KXL1" s="428"/>
      <c r="KXM1" s="428"/>
      <c r="KXN1" s="428"/>
      <c r="KXO1" s="428"/>
      <c r="KXP1" s="428"/>
      <c r="KXQ1" s="428"/>
      <c r="KXR1" s="428"/>
      <c r="KXS1" s="428"/>
      <c r="KXT1" s="428"/>
      <c r="KXU1" s="428"/>
      <c r="KXV1" s="428"/>
      <c r="KXW1" s="428"/>
      <c r="KXX1" s="428"/>
      <c r="KXY1" s="428"/>
      <c r="KXZ1" s="428"/>
      <c r="KYA1" s="428"/>
      <c r="KYB1" s="428"/>
      <c r="KYC1" s="428"/>
      <c r="KYD1" s="428"/>
      <c r="KYE1" s="428"/>
      <c r="KYF1" s="428"/>
      <c r="KYG1" s="428"/>
      <c r="KYH1" s="428"/>
      <c r="KYI1" s="428"/>
      <c r="KYJ1" s="428"/>
      <c r="KYK1" s="428"/>
      <c r="KYL1" s="428"/>
      <c r="KYM1" s="428"/>
      <c r="KYN1" s="428"/>
      <c r="KYO1" s="428"/>
      <c r="KYP1" s="428"/>
      <c r="KYQ1" s="428"/>
      <c r="KYR1" s="428"/>
      <c r="KYS1" s="428"/>
      <c r="KYT1" s="428"/>
      <c r="KYU1" s="428"/>
      <c r="KYV1" s="428"/>
      <c r="KYW1" s="428"/>
      <c r="KYX1" s="428"/>
      <c r="KYY1" s="428"/>
      <c r="KYZ1" s="428"/>
      <c r="KZA1" s="428"/>
      <c r="KZB1" s="428"/>
      <c r="KZC1" s="428"/>
      <c r="KZD1" s="428"/>
      <c r="KZE1" s="428"/>
      <c r="KZF1" s="428"/>
      <c r="KZG1" s="428"/>
      <c r="KZH1" s="428"/>
      <c r="KZI1" s="428"/>
      <c r="KZJ1" s="428"/>
      <c r="KZK1" s="428"/>
      <c r="KZL1" s="428"/>
      <c r="KZM1" s="428"/>
      <c r="KZN1" s="428"/>
      <c r="KZO1" s="428"/>
      <c r="KZP1" s="428"/>
      <c r="KZQ1" s="428"/>
      <c r="KZR1" s="428"/>
      <c r="KZS1" s="428"/>
      <c r="KZT1" s="428"/>
      <c r="KZU1" s="428"/>
      <c r="KZV1" s="428"/>
      <c r="KZW1" s="428"/>
      <c r="KZX1" s="428"/>
      <c r="KZY1" s="428"/>
      <c r="KZZ1" s="428"/>
      <c r="LAA1" s="428"/>
      <c r="LAB1" s="428"/>
      <c r="LAC1" s="428"/>
      <c r="LAD1" s="428"/>
      <c r="LAE1" s="428"/>
      <c r="LAF1" s="428"/>
      <c r="LAG1" s="428"/>
      <c r="LAH1" s="428"/>
      <c r="LAI1" s="428"/>
      <c r="LAJ1" s="428"/>
      <c r="LAK1" s="428"/>
      <c r="LAL1" s="428"/>
      <c r="LAM1" s="428"/>
      <c r="LAN1" s="428"/>
      <c r="LAO1" s="428"/>
      <c r="LAP1" s="428"/>
      <c r="LAQ1" s="428"/>
      <c r="LAR1" s="428"/>
      <c r="LAS1" s="428"/>
      <c r="LAT1" s="428"/>
      <c r="LAU1" s="428"/>
      <c r="LAV1" s="428"/>
      <c r="LAW1" s="428"/>
      <c r="LAX1" s="428"/>
      <c r="LAY1" s="428"/>
      <c r="LAZ1" s="428"/>
      <c r="LBA1" s="428"/>
      <c r="LBB1" s="428"/>
      <c r="LBC1" s="428"/>
      <c r="LBD1" s="428"/>
      <c r="LBE1" s="428"/>
      <c r="LBF1" s="428"/>
      <c r="LBG1" s="428"/>
      <c r="LBH1" s="428"/>
      <c r="LBI1" s="428"/>
      <c r="LBJ1" s="428"/>
      <c r="LBK1" s="428"/>
      <c r="LBL1" s="428"/>
      <c r="LBM1" s="428"/>
      <c r="LBN1" s="428"/>
      <c r="LBO1" s="428"/>
      <c r="LBP1" s="428"/>
      <c r="LBQ1" s="428"/>
      <c r="LBR1" s="428"/>
      <c r="LBS1" s="428"/>
      <c r="LBT1" s="428"/>
      <c r="LBU1" s="428"/>
      <c r="LBV1" s="428"/>
      <c r="LBW1" s="428"/>
      <c r="LBX1" s="428"/>
      <c r="LBY1" s="428"/>
      <c r="LBZ1" s="428"/>
      <c r="LCA1" s="428"/>
      <c r="LCB1" s="428"/>
      <c r="LCC1" s="428"/>
      <c r="LCD1" s="428"/>
      <c r="LCE1" s="428"/>
      <c r="LCF1" s="428"/>
      <c r="LCG1" s="428"/>
      <c r="LCH1" s="428"/>
      <c r="LCI1" s="428"/>
      <c r="LCJ1" s="428"/>
      <c r="LCK1" s="428"/>
      <c r="LCL1" s="428"/>
      <c r="LCM1" s="428"/>
      <c r="LCN1" s="428"/>
      <c r="LCO1" s="428"/>
      <c r="LCP1" s="428"/>
      <c r="LCQ1" s="428"/>
      <c r="LCR1" s="428"/>
      <c r="LCS1" s="428"/>
      <c r="LCT1" s="428"/>
      <c r="LCU1" s="428"/>
      <c r="LCV1" s="428"/>
      <c r="LCW1" s="428"/>
      <c r="LCX1" s="428"/>
      <c r="LCY1" s="428"/>
      <c r="LCZ1" s="428"/>
      <c r="LDA1" s="428"/>
      <c r="LDB1" s="428"/>
      <c r="LDC1" s="428"/>
      <c r="LDD1" s="428"/>
      <c r="LDE1" s="428"/>
      <c r="LDF1" s="428"/>
      <c r="LDG1" s="428"/>
      <c r="LDH1" s="428"/>
      <c r="LDI1" s="428"/>
      <c r="LDJ1" s="428"/>
      <c r="LDK1" s="428"/>
      <c r="LDL1" s="428"/>
      <c r="LDM1" s="428"/>
      <c r="LDN1" s="428"/>
      <c r="LDO1" s="428"/>
      <c r="LDP1" s="428"/>
      <c r="LDQ1" s="428"/>
      <c r="LDR1" s="428"/>
      <c r="LDS1" s="428"/>
      <c r="LDT1" s="428"/>
      <c r="LDU1" s="428"/>
      <c r="LDV1" s="428"/>
      <c r="LDW1" s="428"/>
      <c r="LDX1" s="428"/>
      <c r="LDY1" s="428"/>
      <c r="LDZ1" s="428"/>
      <c r="LEA1" s="428"/>
      <c r="LEB1" s="428"/>
      <c r="LEC1" s="428"/>
      <c r="LED1" s="428"/>
      <c r="LEE1" s="428"/>
      <c r="LEF1" s="428"/>
      <c r="LEG1" s="428"/>
      <c r="LEH1" s="428"/>
      <c r="LEI1" s="428"/>
      <c r="LEJ1" s="428"/>
      <c r="LEK1" s="428"/>
      <c r="LEL1" s="428"/>
      <c r="LEM1" s="428"/>
      <c r="LEN1" s="428"/>
      <c r="LEO1" s="428"/>
      <c r="LEP1" s="428"/>
      <c r="LEQ1" s="428"/>
      <c r="LER1" s="428"/>
      <c r="LES1" s="428"/>
      <c r="LET1" s="428"/>
      <c r="LEU1" s="428"/>
      <c r="LEV1" s="428"/>
      <c r="LEW1" s="428"/>
      <c r="LEX1" s="428"/>
      <c r="LEY1" s="428"/>
      <c r="LEZ1" s="428"/>
      <c r="LFA1" s="428"/>
      <c r="LFB1" s="428"/>
      <c r="LFC1" s="428"/>
      <c r="LFD1" s="428"/>
      <c r="LFE1" s="428"/>
      <c r="LFF1" s="428"/>
      <c r="LFG1" s="428"/>
      <c r="LFH1" s="428"/>
      <c r="LFI1" s="428"/>
      <c r="LFJ1" s="428"/>
      <c r="LFK1" s="428"/>
      <c r="LFL1" s="428"/>
      <c r="LFM1" s="428"/>
      <c r="LFN1" s="428"/>
      <c r="LFO1" s="428"/>
      <c r="LFP1" s="428"/>
      <c r="LFQ1" s="428"/>
      <c r="LFR1" s="428"/>
      <c r="LFS1" s="428"/>
      <c r="LFT1" s="428"/>
      <c r="LFU1" s="428"/>
      <c r="LFV1" s="428"/>
      <c r="LFW1" s="428"/>
      <c r="LFX1" s="428"/>
      <c r="LFY1" s="428"/>
      <c r="LFZ1" s="428"/>
      <c r="LGA1" s="428"/>
      <c r="LGB1" s="428"/>
      <c r="LGC1" s="428"/>
      <c r="LGD1" s="428"/>
      <c r="LGE1" s="428"/>
      <c r="LGF1" s="428"/>
      <c r="LGG1" s="428"/>
      <c r="LGH1" s="428"/>
      <c r="LGI1" s="428"/>
      <c r="LGJ1" s="428"/>
      <c r="LGK1" s="428"/>
      <c r="LGL1" s="428"/>
      <c r="LGM1" s="428"/>
      <c r="LGN1" s="428"/>
      <c r="LGO1" s="428"/>
      <c r="LGP1" s="428"/>
      <c r="LGQ1" s="428"/>
      <c r="LGR1" s="428"/>
      <c r="LGS1" s="428"/>
      <c r="LGT1" s="428"/>
      <c r="LGU1" s="428"/>
      <c r="LGV1" s="428"/>
      <c r="LGW1" s="428"/>
      <c r="LGX1" s="428"/>
      <c r="LGY1" s="428"/>
      <c r="LGZ1" s="428"/>
      <c r="LHA1" s="428"/>
      <c r="LHB1" s="428"/>
      <c r="LHC1" s="428"/>
      <c r="LHD1" s="428"/>
      <c r="LHE1" s="428"/>
      <c r="LHF1" s="428"/>
      <c r="LHG1" s="428"/>
      <c r="LHH1" s="428"/>
      <c r="LHI1" s="428"/>
      <c r="LHJ1" s="428"/>
      <c r="LHK1" s="428"/>
      <c r="LHL1" s="428"/>
      <c r="LHM1" s="428"/>
      <c r="LHN1" s="428"/>
      <c r="LHO1" s="428"/>
      <c r="LHP1" s="428"/>
      <c r="LHQ1" s="428"/>
      <c r="LHR1" s="428"/>
      <c r="LHS1" s="428"/>
      <c r="LHT1" s="428"/>
      <c r="LHU1" s="428"/>
      <c r="LHV1" s="428"/>
      <c r="LHW1" s="428"/>
      <c r="LHX1" s="428"/>
      <c r="LHY1" s="428"/>
      <c r="LHZ1" s="428"/>
      <c r="LIA1" s="428"/>
      <c r="LIB1" s="428"/>
      <c r="LIC1" s="428"/>
      <c r="LID1" s="428"/>
      <c r="LIE1" s="428"/>
      <c r="LIF1" s="428"/>
      <c r="LIG1" s="428"/>
      <c r="LIH1" s="428"/>
      <c r="LII1" s="428"/>
      <c r="LIJ1" s="428"/>
      <c r="LIK1" s="428"/>
      <c r="LIL1" s="428"/>
      <c r="LIM1" s="428"/>
      <c r="LIN1" s="428"/>
      <c r="LIO1" s="428"/>
      <c r="LIP1" s="428"/>
      <c r="LIQ1" s="428"/>
      <c r="LIR1" s="428"/>
      <c r="LIS1" s="428"/>
      <c r="LIT1" s="428"/>
      <c r="LIU1" s="428"/>
      <c r="LIV1" s="428"/>
      <c r="LIW1" s="428"/>
      <c r="LIX1" s="428"/>
      <c r="LIY1" s="428"/>
      <c r="LIZ1" s="428"/>
      <c r="LJA1" s="428"/>
      <c r="LJB1" s="428"/>
      <c r="LJC1" s="428"/>
      <c r="LJD1" s="428"/>
      <c r="LJE1" s="428"/>
      <c r="LJF1" s="428"/>
      <c r="LJG1" s="428"/>
      <c r="LJH1" s="428"/>
      <c r="LJI1" s="428"/>
      <c r="LJJ1" s="428"/>
      <c r="LJK1" s="428"/>
      <c r="LJL1" s="428"/>
      <c r="LJM1" s="428"/>
      <c r="LJN1" s="428"/>
      <c r="LJO1" s="428"/>
      <c r="LJP1" s="428"/>
      <c r="LJQ1" s="428"/>
      <c r="LJR1" s="428"/>
      <c r="LJS1" s="428"/>
      <c r="LJT1" s="428"/>
      <c r="LJU1" s="428"/>
      <c r="LJV1" s="428"/>
      <c r="LJW1" s="428"/>
      <c r="LJX1" s="428"/>
      <c r="LJY1" s="428"/>
      <c r="LJZ1" s="428"/>
      <c r="LKA1" s="428"/>
      <c r="LKB1" s="428"/>
      <c r="LKC1" s="428"/>
      <c r="LKD1" s="428"/>
      <c r="LKE1" s="428"/>
      <c r="LKF1" s="428"/>
      <c r="LKG1" s="428"/>
      <c r="LKH1" s="428"/>
      <c r="LKI1" s="428"/>
      <c r="LKJ1" s="428"/>
      <c r="LKK1" s="428"/>
      <c r="LKL1" s="428"/>
      <c r="LKM1" s="428"/>
      <c r="LKN1" s="428"/>
      <c r="LKO1" s="428"/>
      <c r="LKP1" s="428"/>
      <c r="LKQ1" s="428"/>
      <c r="LKR1" s="428"/>
      <c r="LKS1" s="428"/>
      <c r="LKT1" s="428"/>
      <c r="LKU1" s="428"/>
      <c r="LKV1" s="428"/>
      <c r="LKW1" s="428"/>
      <c r="LKX1" s="428"/>
      <c r="LKY1" s="428"/>
      <c r="LKZ1" s="428"/>
      <c r="LLA1" s="428"/>
      <c r="LLB1" s="428"/>
      <c r="LLC1" s="428"/>
      <c r="LLD1" s="428"/>
      <c r="LLE1" s="428"/>
      <c r="LLF1" s="428"/>
      <c r="LLG1" s="428"/>
      <c r="LLH1" s="428"/>
      <c r="LLI1" s="428"/>
      <c r="LLJ1" s="428"/>
      <c r="LLK1" s="428"/>
      <c r="LLL1" s="428"/>
      <c r="LLM1" s="428"/>
      <c r="LLN1" s="428"/>
      <c r="LLO1" s="428"/>
      <c r="LLP1" s="428"/>
      <c r="LLQ1" s="428"/>
      <c r="LLR1" s="428"/>
      <c r="LLS1" s="428"/>
      <c r="LLT1" s="428"/>
      <c r="LLU1" s="428"/>
      <c r="LLV1" s="428"/>
      <c r="LLW1" s="428"/>
      <c r="LLX1" s="428"/>
      <c r="LLY1" s="428"/>
      <c r="LLZ1" s="428"/>
      <c r="LMA1" s="428"/>
      <c r="LMB1" s="428"/>
      <c r="LMC1" s="428"/>
      <c r="LMD1" s="428"/>
      <c r="LME1" s="428"/>
      <c r="LMF1" s="428"/>
      <c r="LMG1" s="428"/>
      <c r="LMH1" s="428"/>
      <c r="LMI1" s="428"/>
      <c r="LMJ1" s="428"/>
      <c r="LMK1" s="428"/>
      <c r="LML1" s="428"/>
      <c r="LMM1" s="428"/>
      <c r="LMN1" s="428"/>
      <c r="LMO1" s="428"/>
      <c r="LMP1" s="428"/>
      <c r="LMQ1" s="428"/>
      <c r="LMR1" s="428"/>
      <c r="LMS1" s="428"/>
      <c r="LMT1" s="428"/>
      <c r="LMU1" s="428"/>
      <c r="LMV1" s="428"/>
      <c r="LMW1" s="428"/>
      <c r="LMX1" s="428"/>
      <c r="LMY1" s="428"/>
      <c r="LMZ1" s="428"/>
      <c r="LNA1" s="428"/>
      <c r="LNB1" s="428"/>
      <c r="LNC1" s="428"/>
      <c r="LND1" s="428"/>
      <c r="LNE1" s="428"/>
      <c r="LNF1" s="428"/>
      <c r="LNG1" s="428"/>
      <c r="LNH1" s="428"/>
      <c r="LNI1" s="428"/>
      <c r="LNJ1" s="428"/>
      <c r="LNK1" s="428"/>
      <c r="LNL1" s="428"/>
      <c r="LNM1" s="428"/>
      <c r="LNN1" s="428"/>
      <c r="LNO1" s="428"/>
      <c r="LNP1" s="428"/>
      <c r="LNQ1" s="428"/>
      <c r="LNR1" s="428"/>
      <c r="LNS1" s="428"/>
      <c r="LNT1" s="428"/>
      <c r="LNU1" s="428"/>
      <c r="LNV1" s="428"/>
      <c r="LNW1" s="428"/>
      <c r="LNX1" s="428"/>
      <c r="LNY1" s="428"/>
      <c r="LNZ1" s="428"/>
      <c r="LOA1" s="428"/>
      <c r="LOB1" s="428"/>
      <c r="LOC1" s="428"/>
      <c r="LOD1" s="428"/>
      <c r="LOE1" s="428"/>
      <c r="LOF1" s="428"/>
      <c r="LOG1" s="428"/>
      <c r="LOH1" s="428"/>
      <c r="LOI1" s="428"/>
      <c r="LOJ1" s="428"/>
      <c r="LOK1" s="428"/>
      <c r="LOL1" s="428"/>
      <c r="LOM1" s="428"/>
      <c r="LON1" s="428"/>
      <c r="LOO1" s="428"/>
      <c r="LOP1" s="428"/>
      <c r="LOQ1" s="428"/>
      <c r="LOR1" s="428"/>
      <c r="LOS1" s="428"/>
      <c r="LOT1" s="428"/>
      <c r="LOU1" s="428"/>
      <c r="LOV1" s="428"/>
      <c r="LOW1" s="428"/>
      <c r="LOX1" s="428"/>
      <c r="LOY1" s="428"/>
      <c r="LOZ1" s="428"/>
      <c r="LPA1" s="428"/>
      <c r="LPB1" s="428"/>
      <c r="LPC1" s="428"/>
      <c r="LPD1" s="428"/>
      <c r="LPE1" s="428"/>
      <c r="LPF1" s="428"/>
      <c r="LPG1" s="428"/>
      <c r="LPH1" s="428"/>
      <c r="LPI1" s="428"/>
      <c r="LPJ1" s="428"/>
      <c r="LPK1" s="428"/>
      <c r="LPL1" s="428"/>
      <c r="LPM1" s="428"/>
      <c r="LPN1" s="428"/>
      <c r="LPO1" s="428"/>
      <c r="LPP1" s="428"/>
      <c r="LPQ1" s="428"/>
      <c r="LPR1" s="428"/>
      <c r="LPS1" s="428"/>
      <c r="LPT1" s="428"/>
      <c r="LPU1" s="428"/>
      <c r="LPV1" s="428"/>
      <c r="LPW1" s="428"/>
      <c r="LPX1" s="428"/>
      <c r="LPY1" s="428"/>
      <c r="LPZ1" s="428"/>
      <c r="LQA1" s="428"/>
      <c r="LQB1" s="428"/>
      <c r="LQC1" s="428"/>
      <c r="LQD1" s="428"/>
      <c r="LQE1" s="428"/>
      <c r="LQF1" s="428"/>
      <c r="LQG1" s="428"/>
      <c r="LQH1" s="428"/>
      <c r="LQI1" s="428"/>
      <c r="LQJ1" s="428"/>
      <c r="LQK1" s="428"/>
      <c r="LQL1" s="428"/>
      <c r="LQM1" s="428"/>
      <c r="LQN1" s="428"/>
      <c r="LQO1" s="428"/>
      <c r="LQP1" s="428"/>
      <c r="LQQ1" s="428"/>
      <c r="LQR1" s="428"/>
      <c r="LQS1" s="428"/>
      <c r="LQT1" s="428"/>
      <c r="LQU1" s="428"/>
      <c r="LQV1" s="428"/>
      <c r="LQW1" s="428"/>
      <c r="LQX1" s="428"/>
      <c r="LQY1" s="428"/>
      <c r="LQZ1" s="428"/>
      <c r="LRA1" s="428"/>
      <c r="LRB1" s="428"/>
      <c r="LRC1" s="428"/>
      <c r="LRD1" s="428"/>
      <c r="LRE1" s="428"/>
      <c r="LRF1" s="428"/>
      <c r="LRG1" s="428"/>
      <c r="LRH1" s="428"/>
      <c r="LRI1" s="428"/>
      <c r="LRJ1" s="428"/>
      <c r="LRK1" s="428"/>
      <c r="LRL1" s="428"/>
      <c r="LRM1" s="428"/>
      <c r="LRN1" s="428"/>
      <c r="LRO1" s="428"/>
      <c r="LRP1" s="428"/>
      <c r="LRQ1" s="428"/>
      <c r="LRR1" s="428"/>
      <c r="LRS1" s="428"/>
      <c r="LRT1" s="428"/>
      <c r="LRU1" s="428"/>
      <c r="LRV1" s="428"/>
      <c r="LRW1" s="428"/>
      <c r="LRX1" s="428"/>
      <c r="LRY1" s="428"/>
      <c r="LRZ1" s="428"/>
      <c r="LSA1" s="428"/>
      <c r="LSB1" s="428"/>
      <c r="LSC1" s="428"/>
      <c r="LSD1" s="428"/>
      <c r="LSE1" s="428"/>
      <c r="LSF1" s="428"/>
      <c r="LSG1" s="428"/>
      <c r="LSH1" s="428"/>
      <c r="LSI1" s="428"/>
      <c r="LSJ1" s="428"/>
      <c r="LSK1" s="428"/>
      <c r="LSL1" s="428"/>
      <c r="LSM1" s="428"/>
      <c r="LSN1" s="428"/>
      <c r="LSO1" s="428"/>
      <c r="LSP1" s="428"/>
      <c r="LSQ1" s="428"/>
      <c r="LSR1" s="428"/>
      <c r="LSS1" s="428"/>
      <c r="LST1" s="428"/>
      <c r="LSU1" s="428"/>
      <c r="LSV1" s="428"/>
      <c r="LSW1" s="428"/>
      <c r="LSX1" s="428"/>
      <c r="LSY1" s="428"/>
      <c r="LSZ1" s="428"/>
      <c r="LTA1" s="428"/>
      <c r="LTB1" s="428"/>
      <c r="LTC1" s="428"/>
      <c r="LTD1" s="428"/>
      <c r="LTE1" s="428"/>
      <c r="LTF1" s="428"/>
      <c r="LTG1" s="428"/>
      <c r="LTH1" s="428"/>
      <c r="LTI1" s="428"/>
      <c r="LTJ1" s="428"/>
      <c r="LTK1" s="428"/>
      <c r="LTL1" s="428"/>
      <c r="LTM1" s="428"/>
      <c r="LTN1" s="428"/>
      <c r="LTO1" s="428"/>
      <c r="LTP1" s="428"/>
      <c r="LTQ1" s="428"/>
      <c r="LTR1" s="428"/>
      <c r="LTS1" s="428"/>
      <c r="LTT1" s="428"/>
      <c r="LTU1" s="428"/>
      <c r="LTV1" s="428"/>
      <c r="LTW1" s="428"/>
      <c r="LTX1" s="428"/>
      <c r="LTY1" s="428"/>
      <c r="LTZ1" s="428"/>
      <c r="LUA1" s="428"/>
      <c r="LUB1" s="428"/>
      <c r="LUC1" s="428"/>
      <c r="LUD1" s="428"/>
      <c r="LUE1" s="428"/>
      <c r="LUF1" s="428"/>
      <c r="LUG1" s="428"/>
      <c r="LUH1" s="428"/>
      <c r="LUI1" s="428"/>
      <c r="LUJ1" s="428"/>
      <c r="LUK1" s="428"/>
      <c r="LUL1" s="428"/>
      <c r="LUM1" s="428"/>
      <c r="LUN1" s="428"/>
      <c r="LUO1" s="428"/>
      <c r="LUP1" s="428"/>
      <c r="LUQ1" s="428"/>
      <c r="LUR1" s="428"/>
      <c r="LUS1" s="428"/>
      <c r="LUT1" s="428"/>
      <c r="LUU1" s="428"/>
      <c r="LUV1" s="428"/>
      <c r="LUW1" s="428"/>
      <c r="LUX1" s="428"/>
      <c r="LUY1" s="428"/>
      <c r="LUZ1" s="428"/>
      <c r="LVA1" s="428"/>
      <c r="LVB1" s="428"/>
      <c r="LVC1" s="428"/>
      <c r="LVD1" s="428"/>
      <c r="LVE1" s="428"/>
      <c r="LVF1" s="428"/>
      <c r="LVG1" s="428"/>
      <c r="LVH1" s="428"/>
      <c r="LVI1" s="428"/>
      <c r="LVJ1" s="428"/>
      <c r="LVK1" s="428"/>
      <c r="LVL1" s="428"/>
      <c r="LVM1" s="428"/>
      <c r="LVN1" s="428"/>
      <c r="LVO1" s="428"/>
      <c r="LVP1" s="428"/>
      <c r="LVQ1" s="428"/>
      <c r="LVR1" s="428"/>
      <c r="LVS1" s="428"/>
      <c r="LVT1" s="428"/>
      <c r="LVU1" s="428"/>
      <c r="LVV1" s="428"/>
      <c r="LVW1" s="428"/>
      <c r="LVX1" s="428"/>
      <c r="LVY1" s="428"/>
      <c r="LVZ1" s="428"/>
      <c r="LWA1" s="428"/>
      <c r="LWB1" s="428"/>
      <c r="LWC1" s="428"/>
      <c r="LWD1" s="428"/>
      <c r="LWE1" s="428"/>
      <c r="LWF1" s="428"/>
      <c r="LWG1" s="428"/>
      <c r="LWH1" s="428"/>
      <c r="LWI1" s="428"/>
      <c r="LWJ1" s="428"/>
      <c r="LWK1" s="428"/>
      <c r="LWL1" s="428"/>
      <c r="LWM1" s="428"/>
      <c r="LWN1" s="428"/>
      <c r="LWO1" s="428"/>
      <c r="LWP1" s="428"/>
      <c r="LWQ1" s="428"/>
      <c r="LWR1" s="428"/>
      <c r="LWS1" s="428"/>
      <c r="LWT1" s="428"/>
      <c r="LWU1" s="428"/>
      <c r="LWV1" s="428"/>
      <c r="LWW1" s="428"/>
      <c r="LWX1" s="428"/>
      <c r="LWY1" s="428"/>
      <c r="LWZ1" s="428"/>
      <c r="LXA1" s="428"/>
      <c r="LXB1" s="428"/>
      <c r="LXC1" s="428"/>
      <c r="LXD1" s="428"/>
      <c r="LXE1" s="428"/>
      <c r="LXF1" s="428"/>
      <c r="LXG1" s="428"/>
      <c r="LXH1" s="428"/>
      <c r="LXI1" s="428"/>
      <c r="LXJ1" s="428"/>
      <c r="LXK1" s="428"/>
      <c r="LXL1" s="428"/>
      <c r="LXM1" s="428"/>
      <c r="LXN1" s="428"/>
      <c r="LXO1" s="428"/>
      <c r="LXP1" s="428"/>
      <c r="LXQ1" s="428"/>
      <c r="LXR1" s="428"/>
      <c r="LXS1" s="428"/>
      <c r="LXT1" s="428"/>
      <c r="LXU1" s="428"/>
      <c r="LXV1" s="428"/>
      <c r="LXW1" s="428"/>
      <c r="LXX1" s="428"/>
      <c r="LXY1" s="428"/>
      <c r="LXZ1" s="428"/>
      <c r="LYA1" s="428"/>
      <c r="LYB1" s="428"/>
      <c r="LYC1" s="428"/>
      <c r="LYD1" s="428"/>
      <c r="LYE1" s="428"/>
      <c r="LYF1" s="428"/>
      <c r="LYG1" s="428"/>
      <c r="LYH1" s="428"/>
      <c r="LYI1" s="428"/>
      <c r="LYJ1" s="428"/>
      <c r="LYK1" s="428"/>
      <c r="LYL1" s="428"/>
      <c r="LYM1" s="428"/>
      <c r="LYN1" s="428"/>
      <c r="LYO1" s="428"/>
      <c r="LYP1" s="428"/>
      <c r="LYQ1" s="428"/>
      <c r="LYR1" s="428"/>
      <c r="LYS1" s="428"/>
      <c r="LYT1" s="428"/>
      <c r="LYU1" s="428"/>
      <c r="LYV1" s="428"/>
      <c r="LYW1" s="428"/>
      <c r="LYX1" s="428"/>
      <c r="LYY1" s="428"/>
      <c r="LYZ1" s="428"/>
      <c r="LZA1" s="428"/>
      <c r="LZB1" s="428"/>
      <c r="LZC1" s="428"/>
      <c r="LZD1" s="428"/>
      <c r="LZE1" s="428"/>
      <c r="LZF1" s="428"/>
      <c r="LZG1" s="428"/>
      <c r="LZH1" s="428"/>
      <c r="LZI1" s="428"/>
      <c r="LZJ1" s="428"/>
      <c r="LZK1" s="428"/>
      <c r="LZL1" s="428"/>
      <c r="LZM1" s="428"/>
      <c r="LZN1" s="428"/>
      <c r="LZO1" s="428"/>
      <c r="LZP1" s="428"/>
      <c r="LZQ1" s="428"/>
      <c r="LZR1" s="428"/>
      <c r="LZS1" s="428"/>
      <c r="LZT1" s="428"/>
      <c r="LZU1" s="428"/>
      <c r="LZV1" s="428"/>
      <c r="LZW1" s="428"/>
      <c r="LZX1" s="428"/>
      <c r="LZY1" s="428"/>
      <c r="LZZ1" s="428"/>
      <c r="MAA1" s="428"/>
      <c r="MAB1" s="428"/>
      <c r="MAC1" s="428"/>
      <c r="MAD1" s="428"/>
      <c r="MAE1" s="428"/>
      <c r="MAF1" s="428"/>
      <c r="MAG1" s="428"/>
      <c r="MAH1" s="428"/>
      <c r="MAI1" s="428"/>
      <c r="MAJ1" s="428"/>
      <c r="MAK1" s="428"/>
      <c r="MAL1" s="428"/>
      <c r="MAM1" s="428"/>
      <c r="MAN1" s="428"/>
      <c r="MAO1" s="428"/>
      <c r="MAP1" s="428"/>
      <c r="MAQ1" s="428"/>
      <c r="MAR1" s="428"/>
      <c r="MAS1" s="428"/>
      <c r="MAT1" s="428"/>
      <c r="MAU1" s="428"/>
      <c r="MAV1" s="428"/>
      <c r="MAW1" s="428"/>
      <c r="MAX1" s="428"/>
      <c r="MAY1" s="428"/>
      <c r="MAZ1" s="428"/>
      <c r="MBA1" s="428"/>
      <c r="MBB1" s="428"/>
      <c r="MBC1" s="428"/>
      <c r="MBD1" s="428"/>
      <c r="MBE1" s="428"/>
      <c r="MBF1" s="428"/>
      <c r="MBG1" s="428"/>
      <c r="MBH1" s="428"/>
      <c r="MBI1" s="428"/>
      <c r="MBJ1" s="428"/>
      <c r="MBK1" s="428"/>
      <c r="MBL1" s="428"/>
      <c r="MBM1" s="428"/>
      <c r="MBN1" s="428"/>
      <c r="MBO1" s="428"/>
      <c r="MBP1" s="428"/>
      <c r="MBQ1" s="428"/>
      <c r="MBR1" s="428"/>
      <c r="MBS1" s="428"/>
      <c r="MBT1" s="428"/>
      <c r="MBU1" s="428"/>
      <c r="MBV1" s="428"/>
      <c r="MBW1" s="428"/>
      <c r="MBX1" s="428"/>
      <c r="MBY1" s="428"/>
      <c r="MBZ1" s="428"/>
      <c r="MCA1" s="428"/>
      <c r="MCB1" s="428"/>
      <c r="MCC1" s="428"/>
      <c r="MCD1" s="428"/>
      <c r="MCE1" s="428"/>
      <c r="MCF1" s="428"/>
      <c r="MCG1" s="428"/>
      <c r="MCH1" s="428"/>
      <c r="MCI1" s="428"/>
      <c r="MCJ1" s="428"/>
      <c r="MCK1" s="428"/>
      <c r="MCL1" s="428"/>
      <c r="MCM1" s="428"/>
      <c r="MCN1" s="428"/>
      <c r="MCO1" s="428"/>
      <c r="MCP1" s="428"/>
      <c r="MCQ1" s="428"/>
      <c r="MCR1" s="428"/>
      <c r="MCS1" s="428"/>
      <c r="MCT1" s="428"/>
      <c r="MCU1" s="428"/>
      <c r="MCV1" s="428"/>
      <c r="MCW1" s="428"/>
      <c r="MCX1" s="428"/>
      <c r="MCY1" s="428"/>
      <c r="MCZ1" s="428"/>
      <c r="MDA1" s="428"/>
      <c r="MDB1" s="428"/>
      <c r="MDC1" s="428"/>
      <c r="MDD1" s="428"/>
      <c r="MDE1" s="428"/>
      <c r="MDF1" s="428"/>
      <c r="MDG1" s="428"/>
      <c r="MDH1" s="428"/>
      <c r="MDI1" s="428"/>
      <c r="MDJ1" s="428"/>
      <c r="MDK1" s="428"/>
      <c r="MDL1" s="428"/>
      <c r="MDM1" s="428"/>
      <c r="MDN1" s="428"/>
      <c r="MDO1" s="428"/>
      <c r="MDP1" s="428"/>
      <c r="MDQ1" s="428"/>
      <c r="MDR1" s="428"/>
      <c r="MDS1" s="428"/>
      <c r="MDT1" s="428"/>
      <c r="MDU1" s="428"/>
      <c r="MDV1" s="428"/>
      <c r="MDW1" s="428"/>
      <c r="MDX1" s="428"/>
      <c r="MDY1" s="428"/>
      <c r="MDZ1" s="428"/>
      <c r="MEA1" s="428"/>
      <c r="MEB1" s="428"/>
      <c r="MEC1" s="428"/>
      <c r="MED1" s="428"/>
      <c r="MEE1" s="428"/>
      <c r="MEF1" s="428"/>
      <c r="MEG1" s="428"/>
      <c r="MEH1" s="428"/>
      <c r="MEI1" s="428"/>
      <c r="MEJ1" s="428"/>
      <c r="MEK1" s="428"/>
      <c r="MEL1" s="428"/>
      <c r="MEM1" s="428"/>
      <c r="MEN1" s="428"/>
      <c r="MEO1" s="428"/>
      <c r="MEP1" s="428"/>
      <c r="MEQ1" s="428"/>
      <c r="MER1" s="428"/>
      <c r="MES1" s="428"/>
      <c r="MET1" s="428"/>
      <c r="MEU1" s="428"/>
      <c r="MEV1" s="428"/>
      <c r="MEW1" s="428"/>
      <c r="MEX1" s="428"/>
      <c r="MEY1" s="428"/>
      <c r="MEZ1" s="428"/>
      <c r="MFA1" s="428"/>
      <c r="MFB1" s="428"/>
      <c r="MFC1" s="428"/>
      <c r="MFD1" s="428"/>
      <c r="MFE1" s="428"/>
      <c r="MFF1" s="428"/>
      <c r="MFG1" s="428"/>
      <c r="MFH1" s="428"/>
      <c r="MFI1" s="428"/>
      <c r="MFJ1" s="428"/>
      <c r="MFK1" s="428"/>
      <c r="MFL1" s="428"/>
      <c r="MFM1" s="428"/>
      <c r="MFN1" s="428"/>
      <c r="MFO1" s="428"/>
      <c r="MFP1" s="428"/>
      <c r="MFQ1" s="428"/>
      <c r="MFR1" s="428"/>
      <c r="MFS1" s="428"/>
      <c r="MFT1" s="428"/>
      <c r="MFU1" s="428"/>
      <c r="MFV1" s="428"/>
      <c r="MFW1" s="428"/>
      <c r="MFX1" s="428"/>
      <c r="MFY1" s="428"/>
      <c r="MFZ1" s="428"/>
      <c r="MGA1" s="428"/>
      <c r="MGB1" s="428"/>
      <c r="MGC1" s="428"/>
      <c r="MGD1" s="428"/>
      <c r="MGE1" s="428"/>
      <c r="MGF1" s="428"/>
      <c r="MGG1" s="428"/>
      <c r="MGH1" s="428"/>
      <c r="MGI1" s="428"/>
      <c r="MGJ1" s="428"/>
      <c r="MGK1" s="428"/>
      <c r="MGL1" s="428"/>
      <c r="MGM1" s="428"/>
      <c r="MGN1" s="428"/>
      <c r="MGO1" s="428"/>
      <c r="MGP1" s="428"/>
      <c r="MGQ1" s="428"/>
      <c r="MGR1" s="428"/>
      <c r="MGS1" s="428"/>
      <c r="MGT1" s="428"/>
      <c r="MGU1" s="428"/>
      <c r="MGV1" s="428"/>
      <c r="MGW1" s="428"/>
      <c r="MGX1" s="428"/>
      <c r="MGY1" s="428"/>
      <c r="MGZ1" s="428"/>
      <c r="MHA1" s="428"/>
      <c r="MHB1" s="428"/>
      <c r="MHC1" s="428"/>
      <c r="MHD1" s="428"/>
      <c r="MHE1" s="428"/>
      <c r="MHF1" s="428"/>
      <c r="MHG1" s="428"/>
      <c r="MHH1" s="428"/>
      <c r="MHI1" s="428"/>
      <c r="MHJ1" s="428"/>
      <c r="MHK1" s="428"/>
      <c r="MHL1" s="428"/>
      <c r="MHM1" s="428"/>
      <c r="MHN1" s="428"/>
      <c r="MHO1" s="428"/>
      <c r="MHP1" s="428"/>
      <c r="MHQ1" s="428"/>
      <c r="MHR1" s="428"/>
      <c r="MHS1" s="428"/>
      <c r="MHT1" s="428"/>
      <c r="MHU1" s="428"/>
      <c r="MHV1" s="428"/>
      <c r="MHW1" s="428"/>
      <c r="MHX1" s="428"/>
      <c r="MHY1" s="428"/>
      <c r="MHZ1" s="428"/>
      <c r="MIA1" s="428"/>
      <c r="MIB1" s="428"/>
      <c r="MIC1" s="428"/>
      <c r="MID1" s="428"/>
      <c r="MIE1" s="428"/>
      <c r="MIF1" s="428"/>
      <c r="MIG1" s="428"/>
      <c r="MIH1" s="428"/>
      <c r="MII1" s="428"/>
      <c r="MIJ1" s="428"/>
      <c r="MIK1" s="428"/>
      <c r="MIL1" s="428"/>
      <c r="MIM1" s="428"/>
      <c r="MIN1" s="428"/>
      <c r="MIO1" s="428"/>
      <c r="MIP1" s="428"/>
      <c r="MIQ1" s="428"/>
      <c r="MIR1" s="428"/>
      <c r="MIS1" s="428"/>
      <c r="MIT1" s="428"/>
      <c r="MIU1" s="428"/>
      <c r="MIV1" s="428"/>
      <c r="MIW1" s="428"/>
      <c r="MIX1" s="428"/>
      <c r="MIY1" s="428"/>
      <c r="MIZ1" s="428"/>
      <c r="MJA1" s="428"/>
      <c r="MJB1" s="428"/>
      <c r="MJC1" s="428"/>
      <c r="MJD1" s="428"/>
      <c r="MJE1" s="428"/>
      <c r="MJF1" s="428"/>
      <c r="MJG1" s="428"/>
      <c r="MJH1" s="428"/>
      <c r="MJI1" s="428"/>
      <c r="MJJ1" s="428"/>
      <c r="MJK1" s="428"/>
      <c r="MJL1" s="428"/>
      <c r="MJM1" s="428"/>
      <c r="MJN1" s="428"/>
      <c r="MJO1" s="428"/>
      <c r="MJP1" s="428"/>
      <c r="MJQ1" s="428"/>
      <c r="MJR1" s="428"/>
      <c r="MJS1" s="428"/>
      <c r="MJT1" s="428"/>
      <c r="MJU1" s="428"/>
      <c r="MJV1" s="428"/>
      <c r="MJW1" s="428"/>
      <c r="MJX1" s="428"/>
      <c r="MJY1" s="428"/>
      <c r="MJZ1" s="428"/>
      <c r="MKA1" s="428"/>
      <c r="MKB1" s="428"/>
      <c r="MKC1" s="428"/>
      <c r="MKD1" s="428"/>
      <c r="MKE1" s="428"/>
      <c r="MKF1" s="428"/>
      <c r="MKG1" s="428"/>
      <c r="MKH1" s="428"/>
      <c r="MKI1" s="428"/>
      <c r="MKJ1" s="428"/>
      <c r="MKK1" s="428"/>
      <c r="MKL1" s="428"/>
      <c r="MKM1" s="428"/>
      <c r="MKN1" s="428"/>
      <c r="MKO1" s="428"/>
      <c r="MKP1" s="428"/>
      <c r="MKQ1" s="428"/>
      <c r="MKR1" s="428"/>
      <c r="MKS1" s="428"/>
      <c r="MKT1" s="428"/>
      <c r="MKU1" s="428"/>
      <c r="MKV1" s="428"/>
      <c r="MKW1" s="428"/>
      <c r="MKX1" s="428"/>
      <c r="MKY1" s="428"/>
      <c r="MKZ1" s="428"/>
      <c r="MLA1" s="428"/>
      <c r="MLB1" s="428"/>
      <c r="MLC1" s="428"/>
      <c r="MLD1" s="428"/>
      <c r="MLE1" s="428"/>
      <c r="MLF1" s="428"/>
      <c r="MLG1" s="428"/>
      <c r="MLH1" s="428"/>
      <c r="MLI1" s="428"/>
      <c r="MLJ1" s="428"/>
      <c r="MLK1" s="428"/>
      <c r="MLL1" s="428"/>
      <c r="MLM1" s="428"/>
      <c r="MLN1" s="428"/>
      <c r="MLO1" s="428"/>
      <c r="MLP1" s="428"/>
      <c r="MLQ1" s="428"/>
      <c r="MLR1" s="428"/>
      <c r="MLS1" s="428"/>
      <c r="MLT1" s="428"/>
      <c r="MLU1" s="428"/>
      <c r="MLV1" s="428"/>
      <c r="MLW1" s="428"/>
      <c r="MLX1" s="428"/>
      <c r="MLY1" s="428"/>
      <c r="MLZ1" s="428"/>
      <c r="MMA1" s="428"/>
      <c r="MMB1" s="428"/>
      <c r="MMC1" s="428"/>
      <c r="MMD1" s="428"/>
      <c r="MME1" s="428"/>
      <c r="MMF1" s="428"/>
      <c r="MMG1" s="428"/>
      <c r="MMH1" s="428"/>
      <c r="MMI1" s="428"/>
      <c r="MMJ1" s="428"/>
      <c r="MMK1" s="428"/>
      <c r="MML1" s="428"/>
      <c r="MMM1" s="428"/>
      <c r="MMN1" s="428"/>
      <c r="MMO1" s="428"/>
      <c r="MMP1" s="428"/>
      <c r="MMQ1" s="428"/>
      <c r="MMR1" s="428"/>
      <c r="MMS1" s="428"/>
      <c r="MMT1" s="428"/>
      <c r="MMU1" s="428"/>
      <c r="MMV1" s="428"/>
      <c r="MMW1" s="428"/>
      <c r="MMX1" s="428"/>
      <c r="MMY1" s="428"/>
      <c r="MMZ1" s="428"/>
      <c r="MNA1" s="428"/>
      <c r="MNB1" s="428"/>
      <c r="MNC1" s="428"/>
      <c r="MND1" s="428"/>
      <c r="MNE1" s="428"/>
      <c r="MNF1" s="428"/>
      <c r="MNG1" s="428"/>
      <c r="MNH1" s="428"/>
      <c r="MNI1" s="428"/>
      <c r="MNJ1" s="428"/>
      <c r="MNK1" s="428"/>
      <c r="MNL1" s="428"/>
      <c r="MNM1" s="428"/>
      <c r="MNN1" s="428"/>
      <c r="MNO1" s="428"/>
      <c r="MNP1" s="428"/>
      <c r="MNQ1" s="428"/>
      <c r="MNR1" s="428"/>
      <c r="MNS1" s="428"/>
      <c r="MNT1" s="428"/>
      <c r="MNU1" s="428"/>
      <c r="MNV1" s="428"/>
      <c r="MNW1" s="428"/>
      <c r="MNX1" s="428"/>
      <c r="MNY1" s="428"/>
      <c r="MNZ1" s="428"/>
      <c r="MOA1" s="428"/>
      <c r="MOB1" s="428"/>
      <c r="MOC1" s="428"/>
      <c r="MOD1" s="428"/>
      <c r="MOE1" s="428"/>
      <c r="MOF1" s="428"/>
      <c r="MOG1" s="428"/>
      <c r="MOH1" s="428"/>
      <c r="MOI1" s="428"/>
      <c r="MOJ1" s="428"/>
      <c r="MOK1" s="428"/>
      <c r="MOL1" s="428"/>
      <c r="MOM1" s="428"/>
      <c r="MON1" s="428"/>
      <c r="MOO1" s="428"/>
      <c r="MOP1" s="428"/>
      <c r="MOQ1" s="428"/>
      <c r="MOR1" s="428"/>
      <c r="MOS1" s="428"/>
      <c r="MOT1" s="428"/>
      <c r="MOU1" s="428"/>
      <c r="MOV1" s="428"/>
      <c r="MOW1" s="428"/>
      <c r="MOX1" s="428"/>
      <c r="MOY1" s="428"/>
      <c r="MOZ1" s="428"/>
      <c r="MPA1" s="428"/>
      <c r="MPB1" s="428"/>
      <c r="MPC1" s="428"/>
      <c r="MPD1" s="428"/>
      <c r="MPE1" s="428"/>
      <c r="MPF1" s="428"/>
      <c r="MPG1" s="428"/>
      <c r="MPH1" s="428"/>
      <c r="MPI1" s="428"/>
      <c r="MPJ1" s="428"/>
      <c r="MPK1" s="428"/>
      <c r="MPL1" s="428"/>
      <c r="MPM1" s="428"/>
      <c r="MPN1" s="428"/>
      <c r="MPO1" s="428"/>
      <c r="MPP1" s="428"/>
      <c r="MPQ1" s="428"/>
      <c r="MPR1" s="428"/>
      <c r="MPS1" s="428"/>
      <c r="MPT1" s="428"/>
      <c r="MPU1" s="428"/>
      <c r="MPV1" s="428"/>
      <c r="MPW1" s="428"/>
      <c r="MPX1" s="428"/>
      <c r="MPY1" s="428"/>
      <c r="MPZ1" s="428"/>
      <c r="MQA1" s="428"/>
      <c r="MQB1" s="428"/>
      <c r="MQC1" s="428"/>
      <c r="MQD1" s="428"/>
      <c r="MQE1" s="428"/>
      <c r="MQF1" s="428"/>
      <c r="MQG1" s="428"/>
      <c r="MQH1" s="428"/>
      <c r="MQI1" s="428"/>
      <c r="MQJ1" s="428"/>
      <c r="MQK1" s="428"/>
      <c r="MQL1" s="428"/>
      <c r="MQM1" s="428"/>
      <c r="MQN1" s="428"/>
      <c r="MQO1" s="428"/>
      <c r="MQP1" s="428"/>
      <c r="MQQ1" s="428"/>
      <c r="MQR1" s="428"/>
      <c r="MQS1" s="428"/>
      <c r="MQT1" s="428"/>
      <c r="MQU1" s="428"/>
      <c r="MQV1" s="428"/>
      <c r="MQW1" s="428"/>
      <c r="MQX1" s="428"/>
      <c r="MQY1" s="428"/>
      <c r="MQZ1" s="428"/>
      <c r="MRA1" s="428"/>
      <c r="MRB1" s="428"/>
      <c r="MRC1" s="428"/>
      <c r="MRD1" s="428"/>
      <c r="MRE1" s="428"/>
      <c r="MRF1" s="428"/>
      <c r="MRG1" s="428"/>
      <c r="MRH1" s="428"/>
      <c r="MRI1" s="428"/>
      <c r="MRJ1" s="428"/>
      <c r="MRK1" s="428"/>
      <c r="MRL1" s="428"/>
      <c r="MRM1" s="428"/>
      <c r="MRN1" s="428"/>
      <c r="MRO1" s="428"/>
      <c r="MRP1" s="428"/>
      <c r="MRQ1" s="428"/>
      <c r="MRR1" s="428"/>
      <c r="MRS1" s="428"/>
      <c r="MRT1" s="428"/>
      <c r="MRU1" s="428"/>
      <c r="MRV1" s="428"/>
      <c r="MRW1" s="428"/>
      <c r="MRX1" s="428"/>
      <c r="MRY1" s="428"/>
      <c r="MRZ1" s="428"/>
      <c r="MSA1" s="428"/>
      <c r="MSB1" s="428"/>
      <c r="MSC1" s="428"/>
      <c r="MSD1" s="428"/>
      <c r="MSE1" s="428"/>
      <c r="MSF1" s="428"/>
      <c r="MSG1" s="428"/>
      <c r="MSH1" s="428"/>
      <c r="MSI1" s="428"/>
      <c r="MSJ1" s="428"/>
      <c r="MSK1" s="428"/>
      <c r="MSL1" s="428"/>
      <c r="MSM1" s="428"/>
      <c r="MSN1" s="428"/>
      <c r="MSO1" s="428"/>
      <c r="MSP1" s="428"/>
      <c r="MSQ1" s="428"/>
      <c r="MSR1" s="428"/>
      <c r="MSS1" s="428"/>
      <c r="MST1" s="428"/>
      <c r="MSU1" s="428"/>
      <c r="MSV1" s="428"/>
      <c r="MSW1" s="428"/>
      <c r="MSX1" s="428"/>
      <c r="MSY1" s="428"/>
      <c r="MSZ1" s="428"/>
      <c r="MTA1" s="428"/>
      <c r="MTB1" s="428"/>
      <c r="MTC1" s="428"/>
      <c r="MTD1" s="428"/>
      <c r="MTE1" s="428"/>
      <c r="MTF1" s="428"/>
      <c r="MTG1" s="428"/>
      <c r="MTH1" s="428"/>
      <c r="MTI1" s="428"/>
      <c r="MTJ1" s="428"/>
      <c r="MTK1" s="428"/>
      <c r="MTL1" s="428"/>
      <c r="MTM1" s="428"/>
      <c r="MTN1" s="428"/>
      <c r="MTO1" s="428"/>
      <c r="MTP1" s="428"/>
      <c r="MTQ1" s="428"/>
      <c r="MTR1" s="428"/>
      <c r="MTS1" s="428"/>
      <c r="MTT1" s="428"/>
      <c r="MTU1" s="428"/>
      <c r="MTV1" s="428"/>
      <c r="MTW1" s="428"/>
      <c r="MTX1" s="428"/>
      <c r="MTY1" s="428"/>
      <c r="MTZ1" s="428"/>
      <c r="MUA1" s="428"/>
      <c r="MUB1" s="428"/>
      <c r="MUC1" s="428"/>
      <c r="MUD1" s="428"/>
      <c r="MUE1" s="428"/>
      <c r="MUF1" s="428"/>
      <c r="MUG1" s="428"/>
      <c r="MUH1" s="428"/>
      <c r="MUI1" s="428"/>
      <c r="MUJ1" s="428"/>
      <c r="MUK1" s="428"/>
      <c r="MUL1" s="428"/>
      <c r="MUM1" s="428"/>
      <c r="MUN1" s="428"/>
      <c r="MUO1" s="428"/>
      <c r="MUP1" s="428"/>
      <c r="MUQ1" s="428"/>
      <c r="MUR1" s="428"/>
      <c r="MUS1" s="428"/>
      <c r="MUT1" s="428"/>
      <c r="MUU1" s="428"/>
      <c r="MUV1" s="428"/>
      <c r="MUW1" s="428"/>
      <c r="MUX1" s="428"/>
      <c r="MUY1" s="428"/>
      <c r="MUZ1" s="428"/>
      <c r="MVA1" s="428"/>
      <c r="MVB1" s="428"/>
      <c r="MVC1" s="428"/>
      <c r="MVD1" s="428"/>
      <c r="MVE1" s="428"/>
      <c r="MVF1" s="428"/>
      <c r="MVG1" s="428"/>
      <c r="MVH1" s="428"/>
      <c r="MVI1" s="428"/>
      <c r="MVJ1" s="428"/>
      <c r="MVK1" s="428"/>
      <c r="MVL1" s="428"/>
      <c r="MVM1" s="428"/>
      <c r="MVN1" s="428"/>
      <c r="MVO1" s="428"/>
      <c r="MVP1" s="428"/>
      <c r="MVQ1" s="428"/>
      <c r="MVR1" s="428"/>
      <c r="MVS1" s="428"/>
      <c r="MVT1" s="428"/>
      <c r="MVU1" s="428"/>
      <c r="MVV1" s="428"/>
      <c r="MVW1" s="428"/>
      <c r="MVX1" s="428"/>
      <c r="MVY1" s="428"/>
      <c r="MVZ1" s="428"/>
      <c r="MWA1" s="428"/>
      <c r="MWB1" s="428"/>
      <c r="MWC1" s="428"/>
      <c r="MWD1" s="428"/>
      <c r="MWE1" s="428"/>
      <c r="MWF1" s="428"/>
      <c r="MWG1" s="428"/>
      <c r="MWH1" s="428"/>
      <c r="MWI1" s="428"/>
      <c r="MWJ1" s="428"/>
      <c r="MWK1" s="428"/>
      <c r="MWL1" s="428"/>
      <c r="MWM1" s="428"/>
      <c r="MWN1" s="428"/>
      <c r="MWO1" s="428"/>
      <c r="MWP1" s="428"/>
      <c r="MWQ1" s="428"/>
      <c r="MWR1" s="428"/>
      <c r="MWS1" s="428"/>
      <c r="MWT1" s="428"/>
      <c r="MWU1" s="428"/>
      <c r="MWV1" s="428"/>
      <c r="MWW1" s="428"/>
      <c r="MWX1" s="428"/>
      <c r="MWY1" s="428"/>
      <c r="MWZ1" s="428"/>
      <c r="MXA1" s="428"/>
      <c r="MXB1" s="428"/>
      <c r="MXC1" s="428"/>
      <c r="MXD1" s="428"/>
      <c r="MXE1" s="428"/>
      <c r="MXF1" s="428"/>
      <c r="MXG1" s="428"/>
      <c r="MXH1" s="428"/>
      <c r="MXI1" s="428"/>
      <c r="MXJ1" s="428"/>
      <c r="MXK1" s="428"/>
      <c r="MXL1" s="428"/>
      <c r="MXM1" s="428"/>
      <c r="MXN1" s="428"/>
      <c r="MXO1" s="428"/>
      <c r="MXP1" s="428"/>
      <c r="MXQ1" s="428"/>
      <c r="MXR1" s="428"/>
      <c r="MXS1" s="428"/>
      <c r="MXT1" s="428"/>
      <c r="MXU1" s="428"/>
      <c r="MXV1" s="428"/>
      <c r="MXW1" s="428"/>
      <c r="MXX1" s="428"/>
      <c r="MXY1" s="428"/>
      <c r="MXZ1" s="428"/>
      <c r="MYA1" s="428"/>
      <c r="MYB1" s="428"/>
      <c r="MYC1" s="428"/>
      <c r="MYD1" s="428"/>
      <c r="MYE1" s="428"/>
      <c r="MYF1" s="428"/>
      <c r="MYG1" s="428"/>
      <c r="MYH1" s="428"/>
      <c r="MYI1" s="428"/>
      <c r="MYJ1" s="428"/>
      <c r="MYK1" s="428"/>
      <c r="MYL1" s="428"/>
      <c r="MYM1" s="428"/>
      <c r="MYN1" s="428"/>
      <c r="MYO1" s="428"/>
      <c r="MYP1" s="428"/>
      <c r="MYQ1" s="428"/>
      <c r="MYR1" s="428"/>
      <c r="MYS1" s="428"/>
      <c r="MYT1" s="428"/>
      <c r="MYU1" s="428"/>
      <c r="MYV1" s="428"/>
      <c r="MYW1" s="428"/>
      <c r="MYX1" s="428"/>
      <c r="MYY1" s="428"/>
      <c r="MYZ1" s="428"/>
      <c r="MZA1" s="428"/>
      <c r="MZB1" s="428"/>
      <c r="MZC1" s="428"/>
      <c r="MZD1" s="428"/>
      <c r="MZE1" s="428"/>
      <c r="MZF1" s="428"/>
      <c r="MZG1" s="428"/>
      <c r="MZH1" s="428"/>
      <c r="MZI1" s="428"/>
      <c r="MZJ1" s="428"/>
      <c r="MZK1" s="428"/>
      <c r="MZL1" s="428"/>
      <c r="MZM1" s="428"/>
      <c r="MZN1" s="428"/>
      <c r="MZO1" s="428"/>
      <c r="MZP1" s="428"/>
      <c r="MZQ1" s="428"/>
      <c r="MZR1" s="428"/>
      <c r="MZS1" s="428"/>
      <c r="MZT1" s="428"/>
      <c r="MZU1" s="428"/>
      <c r="MZV1" s="428"/>
      <c r="MZW1" s="428"/>
      <c r="MZX1" s="428"/>
      <c r="MZY1" s="428"/>
      <c r="MZZ1" s="428"/>
      <c r="NAA1" s="428"/>
      <c r="NAB1" s="428"/>
      <c r="NAC1" s="428"/>
      <c r="NAD1" s="428"/>
      <c r="NAE1" s="428"/>
      <c r="NAF1" s="428"/>
      <c r="NAG1" s="428"/>
      <c r="NAH1" s="428"/>
      <c r="NAI1" s="428"/>
      <c r="NAJ1" s="428"/>
      <c r="NAK1" s="428"/>
      <c r="NAL1" s="428"/>
      <c r="NAM1" s="428"/>
      <c r="NAN1" s="428"/>
      <c r="NAO1" s="428"/>
      <c r="NAP1" s="428"/>
      <c r="NAQ1" s="428"/>
      <c r="NAR1" s="428"/>
      <c r="NAS1" s="428"/>
      <c r="NAT1" s="428"/>
      <c r="NAU1" s="428"/>
      <c r="NAV1" s="428"/>
      <c r="NAW1" s="428"/>
      <c r="NAX1" s="428"/>
      <c r="NAY1" s="428"/>
      <c r="NAZ1" s="428"/>
      <c r="NBA1" s="428"/>
      <c r="NBB1" s="428"/>
      <c r="NBC1" s="428"/>
      <c r="NBD1" s="428"/>
      <c r="NBE1" s="428"/>
      <c r="NBF1" s="428"/>
      <c r="NBG1" s="428"/>
      <c r="NBH1" s="428"/>
      <c r="NBI1" s="428"/>
      <c r="NBJ1" s="428"/>
      <c r="NBK1" s="428"/>
      <c r="NBL1" s="428"/>
      <c r="NBM1" s="428"/>
      <c r="NBN1" s="428"/>
      <c r="NBO1" s="428"/>
      <c r="NBP1" s="428"/>
      <c r="NBQ1" s="428"/>
      <c r="NBR1" s="428"/>
      <c r="NBS1" s="428"/>
      <c r="NBT1" s="428"/>
      <c r="NBU1" s="428"/>
      <c r="NBV1" s="428"/>
      <c r="NBW1" s="428"/>
      <c r="NBX1" s="428"/>
      <c r="NBY1" s="428"/>
      <c r="NBZ1" s="428"/>
      <c r="NCA1" s="428"/>
      <c r="NCB1" s="428"/>
      <c r="NCC1" s="428"/>
      <c r="NCD1" s="428"/>
      <c r="NCE1" s="428"/>
      <c r="NCF1" s="428"/>
      <c r="NCG1" s="428"/>
      <c r="NCH1" s="428"/>
      <c r="NCI1" s="428"/>
      <c r="NCJ1" s="428"/>
      <c r="NCK1" s="428"/>
      <c r="NCL1" s="428"/>
      <c r="NCM1" s="428"/>
      <c r="NCN1" s="428"/>
      <c r="NCO1" s="428"/>
      <c r="NCP1" s="428"/>
      <c r="NCQ1" s="428"/>
      <c r="NCR1" s="428"/>
      <c r="NCS1" s="428"/>
      <c r="NCT1" s="428"/>
      <c r="NCU1" s="428"/>
      <c r="NCV1" s="428"/>
      <c r="NCW1" s="428"/>
      <c r="NCX1" s="428"/>
      <c r="NCY1" s="428"/>
      <c r="NCZ1" s="428"/>
      <c r="NDA1" s="428"/>
      <c r="NDB1" s="428"/>
      <c r="NDC1" s="428"/>
      <c r="NDD1" s="428"/>
      <c r="NDE1" s="428"/>
      <c r="NDF1" s="428"/>
      <c r="NDG1" s="428"/>
      <c r="NDH1" s="428"/>
      <c r="NDI1" s="428"/>
      <c r="NDJ1" s="428"/>
      <c r="NDK1" s="428"/>
      <c r="NDL1" s="428"/>
      <c r="NDM1" s="428"/>
      <c r="NDN1" s="428"/>
      <c r="NDO1" s="428"/>
      <c r="NDP1" s="428"/>
      <c r="NDQ1" s="428"/>
      <c r="NDR1" s="428"/>
      <c r="NDS1" s="428"/>
      <c r="NDT1" s="428"/>
      <c r="NDU1" s="428"/>
      <c r="NDV1" s="428"/>
      <c r="NDW1" s="428"/>
      <c r="NDX1" s="428"/>
      <c r="NDY1" s="428"/>
      <c r="NDZ1" s="428"/>
      <c r="NEA1" s="428"/>
      <c r="NEB1" s="428"/>
      <c r="NEC1" s="428"/>
      <c r="NED1" s="428"/>
      <c r="NEE1" s="428"/>
      <c r="NEF1" s="428"/>
      <c r="NEG1" s="428"/>
      <c r="NEH1" s="428"/>
      <c r="NEI1" s="428"/>
      <c r="NEJ1" s="428"/>
      <c r="NEK1" s="428"/>
      <c r="NEL1" s="428"/>
      <c r="NEM1" s="428"/>
      <c r="NEN1" s="428"/>
      <c r="NEO1" s="428"/>
      <c r="NEP1" s="428"/>
      <c r="NEQ1" s="428"/>
      <c r="NER1" s="428"/>
      <c r="NES1" s="428"/>
      <c r="NET1" s="428"/>
      <c r="NEU1" s="428"/>
      <c r="NEV1" s="428"/>
      <c r="NEW1" s="428"/>
      <c r="NEX1" s="428"/>
      <c r="NEY1" s="428"/>
      <c r="NEZ1" s="428"/>
      <c r="NFA1" s="428"/>
      <c r="NFB1" s="428"/>
      <c r="NFC1" s="428"/>
      <c r="NFD1" s="428"/>
      <c r="NFE1" s="428"/>
      <c r="NFF1" s="428"/>
      <c r="NFG1" s="428"/>
      <c r="NFH1" s="428"/>
      <c r="NFI1" s="428"/>
      <c r="NFJ1" s="428"/>
      <c r="NFK1" s="428"/>
      <c r="NFL1" s="428"/>
      <c r="NFM1" s="428"/>
      <c r="NFN1" s="428"/>
      <c r="NFO1" s="428"/>
      <c r="NFP1" s="428"/>
      <c r="NFQ1" s="428"/>
      <c r="NFR1" s="428"/>
      <c r="NFS1" s="428"/>
      <c r="NFT1" s="428"/>
      <c r="NFU1" s="428"/>
      <c r="NFV1" s="428"/>
      <c r="NFW1" s="428"/>
      <c r="NFX1" s="428"/>
      <c r="NFY1" s="428"/>
      <c r="NFZ1" s="428"/>
      <c r="NGA1" s="428"/>
      <c r="NGB1" s="428"/>
      <c r="NGC1" s="428"/>
      <c r="NGD1" s="428"/>
      <c r="NGE1" s="428"/>
      <c r="NGF1" s="428"/>
      <c r="NGG1" s="428"/>
      <c r="NGH1" s="428"/>
      <c r="NGI1" s="428"/>
      <c r="NGJ1" s="428"/>
      <c r="NGK1" s="428"/>
      <c r="NGL1" s="428"/>
      <c r="NGM1" s="428"/>
      <c r="NGN1" s="428"/>
      <c r="NGO1" s="428"/>
      <c r="NGP1" s="428"/>
      <c r="NGQ1" s="428"/>
      <c r="NGR1" s="428"/>
      <c r="NGS1" s="428"/>
      <c r="NGT1" s="428"/>
      <c r="NGU1" s="428"/>
      <c r="NGV1" s="428"/>
      <c r="NGW1" s="428"/>
      <c r="NGX1" s="428"/>
      <c r="NGY1" s="428"/>
      <c r="NGZ1" s="428"/>
      <c r="NHA1" s="428"/>
      <c r="NHB1" s="428"/>
      <c r="NHC1" s="428"/>
      <c r="NHD1" s="428"/>
      <c r="NHE1" s="428"/>
      <c r="NHF1" s="428"/>
      <c r="NHG1" s="428"/>
      <c r="NHH1" s="428"/>
      <c r="NHI1" s="428"/>
      <c r="NHJ1" s="428"/>
      <c r="NHK1" s="428"/>
      <c r="NHL1" s="428"/>
      <c r="NHM1" s="428"/>
      <c r="NHN1" s="428"/>
      <c r="NHO1" s="428"/>
      <c r="NHP1" s="428"/>
      <c r="NHQ1" s="428"/>
      <c r="NHR1" s="428"/>
      <c r="NHS1" s="428"/>
      <c r="NHT1" s="428"/>
      <c r="NHU1" s="428"/>
      <c r="NHV1" s="428"/>
      <c r="NHW1" s="428"/>
      <c r="NHX1" s="428"/>
      <c r="NHY1" s="428"/>
      <c r="NHZ1" s="428"/>
      <c r="NIA1" s="428"/>
      <c r="NIB1" s="428"/>
      <c r="NIC1" s="428"/>
      <c r="NID1" s="428"/>
      <c r="NIE1" s="428"/>
      <c r="NIF1" s="428"/>
      <c r="NIG1" s="428"/>
      <c r="NIH1" s="428"/>
      <c r="NII1" s="428"/>
      <c r="NIJ1" s="428"/>
      <c r="NIK1" s="428"/>
      <c r="NIL1" s="428"/>
      <c r="NIM1" s="428"/>
      <c r="NIN1" s="428"/>
      <c r="NIO1" s="428"/>
      <c r="NIP1" s="428"/>
      <c r="NIQ1" s="428"/>
      <c r="NIR1" s="428"/>
      <c r="NIS1" s="428"/>
      <c r="NIT1" s="428"/>
      <c r="NIU1" s="428"/>
      <c r="NIV1" s="428"/>
      <c r="NIW1" s="428"/>
      <c r="NIX1" s="428"/>
      <c r="NIY1" s="428"/>
      <c r="NIZ1" s="428"/>
      <c r="NJA1" s="428"/>
      <c r="NJB1" s="428"/>
      <c r="NJC1" s="428"/>
      <c r="NJD1" s="428"/>
      <c r="NJE1" s="428"/>
      <c r="NJF1" s="428"/>
      <c r="NJG1" s="428"/>
      <c r="NJH1" s="428"/>
      <c r="NJI1" s="428"/>
      <c r="NJJ1" s="428"/>
      <c r="NJK1" s="428"/>
      <c r="NJL1" s="428"/>
      <c r="NJM1" s="428"/>
      <c r="NJN1" s="428"/>
      <c r="NJO1" s="428"/>
      <c r="NJP1" s="428"/>
      <c r="NJQ1" s="428"/>
      <c r="NJR1" s="428"/>
      <c r="NJS1" s="428"/>
      <c r="NJT1" s="428"/>
      <c r="NJU1" s="428"/>
      <c r="NJV1" s="428"/>
      <c r="NJW1" s="428"/>
      <c r="NJX1" s="428"/>
      <c r="NJY1" s="428"/>
      <c r="NJZ1" s="428"/>
      <c r="NKA1" s="428"/>
      <c r="NKB1" s="428"/>
      <c r="NKC1" s="428"/>
      <c r="NKD1" s="428"/>
      <c r="NKE1" s="428"/>
      <c r="NKF1" s="428"/>
      <c r="NKG1" s="428"/>
      <c r="NKH1" s="428"/>
      <c r="NKI1" s="428"/>
      <c r="NKJ1" s="428"/>
      <c r="NKK1" s="428"/>
      <c r="NKL1" s="428"/>
      <c r="NKM1" s="428"/>
      <c r="NKN1" s="428"/>
      <c r="NKO1" s="428"/>
      <c r="NKP1" s="428"/>
      <c r="NKQ1" s="428"/>
      <c r="NKR1" s="428"/>
      <c r="NKS1" s="428"/>
      <c r="NKT1" s="428"/>
      <c r="NKU1" s="428"/>
      <c r="NKV1" s="428"/>
      <c r="NKW1" s="428"/>
      <c r="NKX1" s="428"/>
      <c r="NKY1" s="428"/>
      <c r="NKZ1" s="428"/>
      <c r="NLA1" s="428"/>
      <c r="NLB1" s="428"/>
      <c r="NLC1" s="428"/>
      <c r="NLD1" s="428"/>
      <c r="NLE1" s="428"/>
      <c r="NLF1" s="428"/>
      <c r="NLG1" s="428"/>
      <c r="NLH1" s="428"/>
      <c r="NLI1" s="428"/>
      <c r="NLJ1" s="428"/>
      <c r="NLK1" s="428"/>
      <c r="NLL1" s="428"/>
      <c r="NLM1" s="428"/>
      <c r="NLN1" s="428"/>
      <c r="NLO1" s="428"/>
      <c r="NLP1" s="428"/>
      <c r="NLQ1" s="428"/>
      <c r="NLR1" s="428"/>
      <c r="NLS1" s="428"/>
      <c r="NLT1" s="428"/>
      <c r="NLU1" s="428"/>
      <c r="NLV1" s="428"/>
      <c r="NLW1" s="428"/>
      <c r="NLX1" s="428"/>
      <c r="NLY1" s="428"/>
      <c r="NLZ1" s="428"/>
      <c r="NMA1" s="428"/>
      <c r="NMB1" s="428"/>
      <c r="NMC1" s="428"/>
      <c r="NMD1" s="428"/>
      <c r="NME1" s="428"/>
      <c r="NMF1" s="428"/>
      <c r="NMG1" s="428"/>
      <c r="NMH1" s="428"/>
      <c r="NMI1" s="428"/>
      <c r="NMJ1" s="428"/>
      <c r="NMK1" s="428"/>
      <c r="NML1" s="428"/>
      <c r="NMM1" s="428"/>
      <c r="NMN1" s="428"/>
      <c r="NMO1" s="428"/>
      <c r="NMP1" s="428"/>
      <c r="NMQ1" s="428"/>
      <c r="NMR1" s="428"/>
      <c r="NMS1" s="428"/>
      <c r="NMT1" s="428"/>
      <c r="NMU1" s="428"/>
      <c r="NMV1" s="428"/>
      <c r="NMW1" s="428"/>
      <c r="NMX1" s="428"/>
      <c r="NMY1" s="428"/>
      <c r="NMZ1" s="428"/>
      <c r="NNA1" s="428"/>
      <c r="NNB1" s="428"/>
      <c r="NNC1" s="428"/>
      <c r="NND1" s="428"/>
      <c r="NNE1" s="428"/>
      <c r="NNF1" s="428"/>
      <c r="NNG1" s="428"/>
      <c r="NNH1" s="428"/>
      <c r="NNI1" s="428"/>
      <c r="NNJ1" s="428"/>
      <c r="NNK1" s="428"/>
      <c r="NNL1" s="428"/>
      <c r="NNM1" s="428"/>
      <c r="NNN1" s="428"/>
      <c r="NNO1" s="428"/>
      <c r="NNP1" s="428"/>
      <c r="NNQ1" s="428"/>
      <c r="NNR1" s="428"/>
      <c r="NNS1" s="428"/>
      <c r="NNT1" s="428"/>
      <c r="NNU1" s="428"/>
      <c r="NNV1" s="428"/>
      <c r="NNW1" s="428"/>
      <c r="NNX1" s="428"/>
      <c r="NNY1" s="428"/>
      <c r="NNZ1" s="428"/>
      <c r="NOA1" s="428"/>
      <c r="NOB1" s="428"/>
      <c r="NOC1" s="428"/>
      <c r="NOD1" s="428"/>
      <c r="NOE1" s="428"/>
      <c r="NOF1" s="428"/>
      <c r="NOG1" s="428"/>
      <c r="NOH1" s="428"/>
      <c r="NOI1" s="428"/>
      <c r="NOJ1" s="428"/>
      <c r="NOK1" s="428"/>
      <c r="NOL1" s="428"/>
      <c r="NOM1" s="428"/>
      <c r="NON1" s="428"/>
      <c r="NOO1" s="428"/>
      <c r="NOP1" s="428"/>
      <c r="NOQ1" s="428"/>
      <c r="NOR1" s="428"/>
      <c r="NOS1" s="428"/>
      <c r="NOT1" s="428"/>
      <c r="NOU1" s="428"/>
      <c r="NOV1" s="428"/>
      <c r="NOW1" s="428"/>
      <c r="NOX1" s="428"/>
      <c r="NOY1" s="428"/>
      <c r="NOZ1" s="428"/>
      <c r="NPA1" s="428"/>
      <c r="NPB1" s="428"/>
      <c r="NPC1" s="428"/>
      <c r="NPD1" s="428"/>
      <c r="NPE1" s="428"/>
      <c r="NPF1" s="428"/>
      <c r="NPG1" s="428"/>
      <c r="NPH1" s="428"/>
      <c r="NPI1" s="428"/>
      <c r="NPJ1" s="428"/>
      <c r="NPK1" s="428"/>
      <c r="NPL1" s="428"/>
      <c r="NPM1" s="428"/>
      <c r="NPN1" s="428"/>
      <c r="NPO1" s="428"/>
      <c r="NPP1" s="428"/>
      <c r="NPQ1" s="428"/>
      <c r="NPR1" s="428"/>
      <c r="NPS1" s="428"/>
      <c r="NPT1" s="428"/>
      <c r="NPU1" s="428"/>
      <c r="NPV1" s="428"/>
      <c r="NPW1" s="428"/>
      <c r="NPX1" s="428"/>
      <c r="NPY1" s="428"/>
      <c r="NPZ1" s="428"/>
      <c r="NQA1" s="428"/>
      <c r="NQB1" s="428"/>
      <c r="NQC1" s="428"/>
      <c r="NQD1" s="428"/>
      <c r="NQE1" s="428"/>
      <c r="NQF1" s="428"/>
      <c r="NQG1" s="428"/>
      <c r="NQH1" s="428"/>
      <c r="NQI1" s="428"/>
      <c r="NQJ1" s="428"/>
      <c r="NQK1" s="428"/>
      <c r="NQL1" s="428"/>
      <c r="NQM1" s="428"/>
      <c r="NQN1" s="428"/>
      <c r="NQO1" s="428"/>
      <c r="NQP1" s="428"/>
      <c r="NQQ1" s="428"/>
      <c r="NQR1" s="428"/>
      <c r="NQS1" s="428"/>
      <c r="NQT1" s="428"/>
      <c r="NQU1" s="428"/>
      <c r="NQV1" s="428"/>
      <c r="NQW1" s="428"/>
      <c r="NQX1" s="428"/>
      <c r="NQY1" s="428"/>
      <c r="NQZ1" s="428"/>
      <c r="NRA1" s="428"/>
      <c r="NRB1" s="428"/>
      <c r="NRC1" s="428"/>
      <c r="NRD1" s="428"/>
      <c r="NRE1" s="428"/>
      <c r="NRF1" s="428"/>
      <c r="NRG1" s="428"/>
      <c r="NRH1" s="428"/>
      <c r="NRI1" s="428"/>
      <c r="NRJ1" s="428"/>
      <c r="NRK1" s="428"/>
      <c r="NRL1" s="428"/>
      <c r="NRM1" s="428"/>
      <c r="NRN1" s="428"/>
      <c r="NRO1" s="428"/>
      <c r="NRP1" s="428"/>
      <c r="NRQ1" s="428"/>
      <c r="NRR1" s="428"/>
      <c r="NRS1" s="428"/>
      <c r="NRT1" s="428"/>
      <c r="NRU1" s="428"/>
      <c r="NRV1" s="428"/>
      <c r="NRW1" s="428"/>
      <c r="NRX1" s="428"/>
      <c r="NRY1" s="428"/>
      <c r="NRZ1" s="428"/>
      <c r="NSA1" s="428"/>
      <c r="NSB1" s="428"/>
      <c r="NSC1" s="428"/>
      <c r="NSD1" s="428"/>
      <c r="NSE1" s="428"/>
      <c r="NSF1" s="428"/>
      <c r="NSG1" s="428"/>
      <c r="NSH1" s="428"/>
      <c r="NSI1" s="428"/>
      <c r="NSJ1" s="428"/>
      <c r="NSK1" s="428"/>
      <c r="NSL1" s="428"/>
      <c r="NSM1" s="428"/>
      <c r="NSN1" s="428"/>
      <c r="NSO1" s="428"/>
      <c r="NSP1" s="428"/>
      <c r="NSQ1" s="428"/>
      <c r="NSR1" s="428"/>
      <c r="NSS1" s="428"/>
      <c r="NST1" s="428"/>
      <c r="NSU1" s="428"/>
      <c r="NSV1" s="428"/>
      <c r="NSW1" s="428"/>
      <c r="NSX1" s="428"/>
      <c r="NSY1" s="428"/>
      <c r="NSZ1" s="428"/>
      <c r="NTA1" s="428"/>
      <c r="NTB1" s="428"/>
      <c r="NTC1" s="428"/>
      <c r="NTD1" s="428"/>
      <c r="NTE1" s="428"/>
      <c r="NTF1" s="428"/>
      <c r="NTG1" s="428"/>
      <c r="NTH1" s="428"/>
      <c r="NTI1" s="428"/>
      <c r="NTJ1" s="428"/>
      <c r="NTK1" s="428"/>
      <c r="NTL1" s="428"/>
      <c r="NTM1" s="428"/>
      <c r="NTN1" s="428"/>
      <c r="NTO1" s="428"/>
      <c r="NTP1" s="428"/>
      <c r="NTQ1" s="428"/>
      <c r="NTR1" s="428"/>
      <c r="NTS1" s="428"/>
      <c r="NTT1" s="428"/>
      <c r="NTU1" s="428"/>
      <c r="NTV1" s="428"/>
      <c r="NTW1" s="428"/>
      <c r="NTX1" s="428"/>
      <c r="NTY1" s="428"/>
      <c r="NTZ1" s="428"/>
      <c r="NUA1" s="428"/>
      <c r="NUB1" s="428"/>
      <c r="NUC1" s="428"/>
      <c r="NUD1" s="428"/>
      <c r="NUE1" s="428"/>
      <c r="NUF1" s="428"/>
      <c r="NUG1" s="428"/>
      <c r="NUH1" s="428"/>
      <c r="NUI1" s="428"/>
      <c r="NUJ1" s="428"/>
      <c r="NUK1" s="428"/>
      <c r="NUL1" s="428"/>
      <c r="NUM1" s="428"/>
      <c r="NUN1" s="428"/>
      <c r="NUO1" s="428"/>
      <c r="NUP1" s="428"/>
      <c r="NUQ1" s="428"/>
      <c r="NUR1" s="428"/>
      <c r="NUS1" s="428"/>
      <c r="NUT1" s="428"/>
      <c r="NUU1" s="428"/>
      <c r="NUV1" s="428"/>
      <c r="NUW1" s="428"/>
      <c r="NUX1" s="428"/>
      <c r="NUY1" s="428"/>
      <c r="NUZ1" s="428"/>
      <c r="NVA1" s="428"/>
      <c r="NVB1" s="428"/>
      <c r="NVC1" s="428"/>
      <c r="NVD1" s="428"/>
      <c r="NVE1" s="428"/>
      <c r="NVF1" s="428"/>
      <c r="NVG1" s="428"/>
      <c r="NVH1" s="428"/>
      <c r="NVI1" s="428"/>
      <c r="NVJ1" s="428"/>
      <c r="NVK1" s="428"/>
      <c r="NVL1" s="428"/>
      <c r="NVM1" s="428"/>
      <c r="NVN1" s="428"/>
      <c r="NVO1" s="428"/>
      <c r="NVP1" s="428"/>
      <c r="NVQ1" s="428"/>
      <c r="NVR1" s="428"/>
      <c r="NVS1" s="428"/>
      <c r="NVT1" s="428"/>
      <c r="NVU1" s="428"/>
      <c r="NVV1" s="428"/>
      <c r="NVW1" s="428"/>
      <c r="NVX1" s="428"/>
      <c r="NVY1" s="428"/>
      <c r="NVZ1" s="428"/>
      <c r="NWA1" s="428"/>
      <c r="NWB1" s="428"/>
      <c r="NWC1" s="428"/>
      <c r="NWD1" s="428"/>
      <c r="NWE1" s="428"/>
      <c r="NWF1" s="428"/>
      <c r="NWG1" s="428"/>
      <c r="NWH1" s="428"/>
      <c r="NWI1" s="428"/>
      <c r="NWJ1" s="428"/>
      <c r="NWK1" s="428"/>
      <c r="NWL1" s="428"/>
      <c r="NWM1" s="428"/>
      <c r="NWN1" s="428"/>
      <c r="NWO1" s="428"/>
      <c r="NWP1" s="428"/>
      <c r="NWQ1" s="428"/>
      <c r="NWR1" s="428"/>
      <c r="NWS1" s="428"/>
      <c r="NWT1" s="428"/>
      <c r="NWU1" s="428"/>
      <c r="NWV1" s="428"/>
      <c r="NWW1" s="428"/>
      <c r="NWX1" s="428"/>
      <c r="NWY1" s="428"/>
      <c r="NWZ1" s="428"/>
      <c r="NXA1" s="428"/>
      <c r="NXB1" s="428"/>
      <c r="NXC1" s="428"/>
      <c r="NXD1" s="428"/>
      <c r="NXE1" s="428"/>
      <c r="NXF1" s="428"/>
      <c r="NXG1" s="428"/>
      <c r="NXH1" s="428"/>
      <c r="NXI1" s="428"/>
      <c r="NXJ1" s="428"/>
      <c r="NXK1" s="428"/>
      <c r="NXL1" s="428"/>
      <c r="NXM1" s="428"/>
      <c r="NXN1" s="428"/>
      <c r="NXO1" s="428"/>
      <c r="NXP1" s="428"/>
      <c r="NXQ1" s="428"/>
      <c r="NXR1" s="428"/>
      <c r="NXS1" s="428"/>
      <c r="NXT1" s="428"/>
      <c r="NXU1" s="428"/>
      <c r="NXV1" s="428"/>
      <c r="NXW1" s="428"/>
      <c r="NXX1" s="428"/>
      <c r="NXY1" s="428"/>
      <c r="NXZ1" s="428"/>
      <c r="NYA1" s="428"/>
      <c r="NYB1" s="428"/>
      <c r="NYC1" s="428"/>
      <c r="NYD1" s="428"/>
      <c r="NYE1" s="428"/>
      <c r="NYF1" s="428"/>
      <c r="NYG1" s="428"/>
      <c r="NYH1" s="428"/>
      <c r="NYI1" s="428"/>
      <c r="NYJ1" s="428"/>
      <c r="NYK1" s="428"/>
      <c r="NYL1" s="428"/>
      <c r="NYM1" s="428"/>
      <c r="NYN1" s="428"/>
      <c r="NYO1" s="428"/>
      <c r="NYP1" s="428"/>
      <c r="NYQ1" s="428"/>
      <c r="NYR1" s="428"/>
      <c r="NYS1" s="428"/>
      <c r="NYT1" s="428"/>
      <c r="NYU1" s="428"/>
      <c r="NYV1" s="428"/>
      <c r="NYW1" s="428"/>
      <c r="NYX1" s="428"/>
      <c r="NYY1" s="428"/>
      <c r="NYZ1" s="428"/>
      <c r="NZA1" s="428"/>
      <c r="NZB1" s="428"/>
      <c r="NZC1" s="428"/>
      <c r="NZD1" s="428"/>
      <c r="NZE1" s="428"/>
      <c r="NZF1" s="428"/>
      <c r="NZG1" s="428"/>
      <c r="NZH1" s="428"/>
      <c r="NZI1" s="428"/>
      <c r="NZJ1" s="428"/>
      <c r="NZK1" s="428"/>
      <c r="NZL1" s="428"/>
      <c r="NZM1" s="428"/>
      <c r="NZN1" s="428"/>
      <c r="NZO1" s="428"/>
      <c r="NZP1" s="428"/>
      <c r="NZQ1" s="428"/>
      <c r="NZR1" s="428"/>
      <c r="NZS1" s="428"/>
      <c r="NZT1" s="428"/>
      <c r="NZU1" s="428"/>
      <c r="NZV1" s="428"/>
      <c r="NZW1" s="428"/>
      <c r="NZX1" s="428"/>
      <c r="NZY1" s="428"/>
      <c r="NZZ1" s="428"/>
      <c r="OAA1" s="428"/>
      <c r="OAB1" s="428"/>
      <c r="OAC1" s="428"/>
      <c r="OAD1" s="428"/>
      <c r="OAE1" s="428"/>
      <c r="OAF1" s="428"/>
      <c r="OAG1" s="428"/>
      <c r="OAH1" s="428"/>
      <c r="OAI1" s="428"/>
      <c r="OAJ1" s="428"/>
      <c r="OAK1" s="428"/>
      <c r="OAL1" s="428"/>
      <c r="OAM1" s="428"/>
      <c r="OAN1" s="428"/>
      <c r="OAO1" s="428"/>
      <c r="OAP1" s="428"/>
      <c r="OAQ1" s="428"/>
      <c r="OAR1" s="428"/>
      <c r="OAS1" s="428"/>
      <c r="OAT1" s="428"/>
      <c r="OAU1" s="428"/>
      <c r="OAV1" s="428"/>
      <c r="OAW1" s="428"/>
      <c r="OAX1" s="428"/>
      <c r="OAY1" s="428"/>
      <c r="OAZ1" s="428"/>
      <c r="OBA1" s="428"/>
      <c r="OBB1" s="428"/>
      <c r="OBC1" s="428"/>
      <c r="OBD1" s="428"/>
      <c r="OBE1" s="428"/>
      <c r="OBF1" s="428"/>
      <c r="OBG1" s="428"/>
      <c r="OBH1" s="428"/>
      <c r="OBI1" s="428"/>
      <c r="OBJ1" s="428"/>
      <c r="OBK1" s="428"/>
      <c r="OBL1" s="428"/>
      <c r="OBM1" s="428"/>
      <c r="OBN1" s="428"/>
      <c r="OBO1" s="428"/>
      <c r="OBP1" s="428"/>
      <c r="OBQ1" s="428"/>
      <c r="OBR1" s="428"/>
      <c r="OBS1" s="428"/>
      <c r="OBT1" s="428"/>
      <c r="OBU1" s="428"/>
      <c r="OBV1" s="428"/>
      <c r="OBW1" s="428"/>
      <c r="OBX1" s="428"/>
      <c r="OBY1" s="428"/>
      <c r="OBZ1" s="428"/>
      <c r="OCA1" s="428"/>
      <c r="OCB1" s="428"/>
      <c r="OCC1" s="428"/>
      <c r="OCD1" s="428"/>
      <c r="OCE1" s="428"/>
      <c r="OCF1" s="428"/>
      <c r="OCG1" s="428"/>
      <c r="OCH1" s="428"/>
      <c r="OCI1" s="428"/>
      <c r="OCJ1" s="428"/>
      <c r="OCK1" s="428"/>
      <c r="OCL1" s="428"/>
      <c r="OCM1" s="428"/>
      <c r="OCN1" s="428"/>
      <c r="OCO1" s="428"/>
      <c r="OCP1" s="428"/>
      <c r="OCQ1" s="428"/>
      <c r="OCR1" s="428"/>
      <c r="OCS1" s="428"/>
      <c r="OCT1" s="428"/>
      <c r="OCU1" s="428"/>
      <c r="OCV1" s="428"/>
      <c r="OCW1" s="428"/>
      <c r="OCX1" s="428"/>
      <c r="OCY1" s="428"/>
      <c r="OCZ1" s="428"/>
      <c r="ODA1" s="428"/>
      <c r="ODB1" s="428"/>
      <c r="ODC1" s="428"/>
      <c r="ODD1" s="428"/>
      <c r="ODE1" s="428"/>
      <c r="ODF1" s="428"/>
      <c r="ODG1" s="428"/>
      <c r="ODH1" s="428"/>
      <c r="ODI1" s="428"/>
      <c r="ODJ1" s="428"/>
      <c r="ODK1" s="428"/>
      <c r="ODL1" s="428"/>
      <c r="ODM1" s="428"/>
      <c r="ODN1" s="428"/>
      <c r="ODO1" s="428"/>
      <c r="ODP1" s="428"/>
      <c r="ODQ1" s="428"/>
      <c r="ODR1" s="428"/>
      <c r="ODS1" s="428"/>
      <c r="ODT1" s="428"/>
      <c r="ODU1" s="428"/>
      <c r="ODV1" s="428"/>
      <c r="ODW1" s="428"/>
      <c r="ODX1" s="428"/>
      <c r="ODY1" s="428"/>
      <c r="ODZ1" s="428"/>
      <c r="OEA1" s="428"/>
      <c r="OEB1" s="428"/>
      <c r="OEC1" s="428"/>
      <c r="OED1" s="428"/>
      <c r="OEE1" s="428"/>
      <c r="OEF1" s="428"/>
      <c r="OEG1" s="428"/>
      <c r="OEH1" s="428"/>
      <c r="OEI1" s="428"/>
      <c r="OEJ1" s="428"/>
      <c r="OEK1" s="428"/>
      <c r="OEL1" s="428"/>
      <c r="OEM1" s="428"/>
      <c r="OEN1" s="428"/>
      <c r="OEO1" s="428"/>
      <c r="OEP1" s="428"/>
      <c r="OEQ1" s="428"/>
      <c r="OER1" s="428"/>
      <c r="OES1" s="428"/>
      <c r="OET1" s="428"/>
      <c r="OEU1" s="428"/>
      <c r="OEV1" s="428"/>
      <c r="OEW1" s="428"/>
      <c r="OEX1" s="428"/>
      <c r="OEY1" s="428"/>
      <c r="OEZ1" s="428"/>
      <c r="OFA1" s="428"/>
      <c r="OFB1" s="428"/>
      <c r="OFC1" s="428"/>
      <c r="OFD1" s="428"/>
      <c r="OFE1" s="428"/>
      <c r="OFF1" s="428"/>
      <c r="OFG1" s="428"/>
      <c r="OFH1" s="428"/>
      <c r="OFI1" s="428"/>
      <c r="OFJ1" s="428"/>
      <c r="OFK1" s="428"/>
      <c r="OFL1" s="428"/>
      <c r="OFM1" s="428"/>
      <c r="OFN1" s="428"/>
      <c r="OFO1" s="428"/>
      <c r="OFP1" s="428"/>
      <c r="OFQ1" s="428"/>
      <c r="OFR1" s="428"/>
      <c r="OFS1" s="428"/>
      <c r="OFT1" s="428"/>
      <c r="OFU1" s="428"/>
      <c r="OFV1" s="428"/>
      <c r="OFW1" s="428"/>
      <c r="OFX1" s="428"/>
      <c r="OFY1" s="428"/>
      <c r="OFZ1" s="428"/>
      <c r="OGA1" s="428"/>
      <c r="OGB1" s="428"/>
      <c r="OGC1" s="428"/>
      <c r="OGD1" s="428"/>
      <c r="OGE1" s="428"/>
      <c r="OGF1" s="428"/>
      <c r="OGG1" s="428"/>
      <c r="OGH1" s="428"/>
      <c r="OGI1" s="428"/>
      <c r="OGJ1" s="428"/>
      <c r="OGK1" s="428"/>
      <c r="OGL1" s="428"/>
      <c r="OGM1" s="428"/>
      <c r="OGN1" s="428"/>
      <c r="OGO1" s="428"/>
      <c r="OGP1" s="428"/>
      <c r="OGQ1" s="428"/>
      <c r="OGR1" s="428"/>
      <c r="OGS1" s="428"/>
      <c r="OGT1" s="428"/>
      <c r="OGU1" s="428"/>
      <c r="OGV1" s="428"/>
      <c r="OGW1" s="428"/>
      <c r="OGX1" s="428"/>
      <c r="OGY1" s="428"/>
      <c r="OGZ1" s="428"/>
      <c r="OHA1" s="428"/>
      <c r="OHB1" s="428"/>
      <c r="OHC1" s="428"/>
      <c r="OHD1" s="428"/>
      <c r="OHE1" s="428"/>
      <c r="OHF1" s="428"/>
      <c r="OHG1" s="428"/>
      <c r="OHH1" s="428"/>
      <c r="OHI1" s="428"/>
      <c r="OHJ1" s="428"/>
      <c r="OHK1" s="428"/>
      <c r="OHL1" s="428"/>
      <c r="OHM1" s="428"/>
      <c r="OHN1" s="428"/>
      <c r="OHO1" s="428"/>
      <c r="OHP1" s="428"/>
      <c r="OHQ1" s="428"/>
      <c r="OHR1" s="428"/>
      <c r="OHS1" s="428"/>
      <c r="OHT1" s="428"/>
      <c r="OHU1" s="428"/>
      <c r="OHV1" s="428"/>
      <c r="OHW1" s="428"/>
      <c r="OHX1" s="428"/>
      <c r="OHY1" s="428"/>
      <c r="OHZ1" s="428"/>
      <c r="OIA1" s="428"/>
      <c r="OIB1" s="428"/>
      <c r="OIC1" s="428"/>
      <c r="OID1" s="428"/>
      <c r="OIE1" s="428"/>
      <c r="OIF1" s="428"/>
      <c r="OIG1" s="428"/>
      <c r="OIH1" s="428"/>
      <c r="OII1" s="428"/>
      <c r="OIJ1" s="428"/>
      <c r="OIK1" s="428"/>
      <c r="OIL1" s="428"/>
      <c r="OIM1" s="428"/>
      <c r="OIN1" s="428"/>
      <c r="OIO1" s="428"/>
      <c r="OIP1" s="428"/>
      <c r="OIQ1" s="428"/>
      <c r="OIR1" s="428"/>
      <c r="OIS1" s="428"/>
      <c r="OIT1" s="428"/>
      <c r="OIU1" s="428"/>
      <c r="OIV1" s="428"/>
      <c r="OIW1" s="428"/>
      <c r="OIX1" s="428"/>
      <c r="OIY1" s="428"/>
      <c r="OIZ1" s="428"/>
      <c r="OJA1" s="428"/>
      <c r="OJB1" s="428"/>
      <c r="OJC1" s="428"/>
      <c r="OJD1" s="428"/>
      <c r="OJE1" s="428"/>
      <c r="OJF1" s="428"/>
      <c r="OJG1" s="428"/>
      <c r="OJH1" s="428"/>
      <c r="OJI1" s="428"/>
      <c r="OJJ1" s="428"/>
      <c r="OJK1" s="428"/>
      <c r="OJL1" s="428"/>
      <c r="OJM1" s="428"/>
      <c r="OJN1" s="428"/>
      <c r="OJO1" s="428"/>
      <c r="OJP1" s="428"/>
      <c r="OJQ1" s="428"/>
      <c r="OJR1" s="428"/>
      <c r="OJS1" s="428"/>
      <c r="OJT1" s="428"/>
      <c r="OJU1" s="428"/>
      <c r="OJV1" s="428"/>
      <c r="OJW1" s="428"/>
      <c r="OJX1" s="428"/>
      <c r="OJY1" s="428"/>
      <c r="OJZ1" s="428"/>
      <c r="OKA1" s="428"/>
      <c r="OKB1" s="428"/>
      <c r="OKC1" s="428"/>
      <c r="OKD1" s="428"/>
      <c r="OKE1" s="428"/>
      <c r="OKF1" s="428"/>
      <c r="OKG1" s="428"/>
      <c r="OKH1" s="428"/>
      <c r="OKI1" s="428"/>
      <c r="OKJ1" s="428"/>
      <c r="OKK1" s="428"/>
      <c r="OKL1" s="428"/>
      <c r="OKM1" s="428"/>
      <c r="OKN1" s="428"/>
      <c r="OKO1" s="428"/>
      <c r="OKP1" s="428"/>
      <c r="OKQ1" s="428"/>
      <c r="OKR1" s="428"/>
      <c r="OKS1" s="428"/>
      <c r="OKT1" s="428"/>
      <c r="OKU1" s="428"/>
      <c r="OKV1" s="428"/>
      <c r="OKW1" s="428"/>
      <c r="OKX1" s="428"/>
      <c r="OKY1" s="428"/>
      <c r="OKZ1" s="428"/>
      <c r="OLA1" s="428"/>
      <c r="OLB1" s="428"/>
      <c r="OLC1" s="428"/>
      <c r="OLD1" s="428"/>
      <c r="OLE1" s="428"/>
      <c r="OLF1" s="428"/>
      <c r="OLG1" s="428"/>
      <c r="OLH1" s="428"/>
      <c r="OLI1" s="428"/>
      <c r="OLJ1" s="428"/>
      <c r="OLK1" s="428"/>
      <c r="OLL1" s="428"/>
      <c r="OLM1" s="428"/>
      <c r="OLN1" s="428"/>
      <c r="OLO1" s="428"/>
      <c r="OLP1" s="428"/>
      <c r="OLQ1" s="428"/>
      <c r="OLR1" s="428"/>
      <c r="OLS1" s="428"/>
      <c r="OLT1" s="428"/>
      <c r="OLU1" s="428"/>
      <c r="OLV1" s="428"/>
      <c r="OLW1" s="428"/>
      <c r="OLX1" s="428"/>
      <c r="OLY1" s="428"/>
      <c r="OLZ1" s="428"/>
      <c r="OMA1" s="428"/>
      <c r="OMB1" s="428"/>
      <c r="OMC1" s="428"/>
      <c r="OMD1" s="428"/>
      <c r="OME1" s="428"/>
      <c r="OMF1" s="428"/>
      <c r="OMG1" s="428"/>
      <c r="OMH1" s="428"/>
      <c r="OMI1" s="428"/>
      <c r="OMJ1" s="428"/>
      <c r="OMK1" s="428"/>
      <c r="OML1" s="428"/>
      <c r="OMM1" s="428"/>
      <c r="OMN1" s="428"/>
      <c r="OMO1" s="428"/>
      <c r="OMP1" s="428"/>
      <c r="OMQ1" s="428"/>
      <c r="OMR1" s="428"/>
      <c r="OMS1" s="428"/>
      <c r="OMT1" s="428"/>
      <c r="OMU1" s="428"/>
      <c r="OMV1" s="428"/>
      <c r="OMW1" s="428"/>
      <c r="OMX1" s="428"/>
      <c r="OMY1" s="428"/>
      <c r="OMZ1" s="428"/>
      <c r="ONA1" s="428"/>
      <c r="ONB1" s="428"/>
      <c r="ONC1" s="428"/>
      <c r="OND1" s="428"/>
      <c r="ONE1" s="428"/>
      <c r="ONF1" s="428"/>
      <c r="ONG1" s="428"/>
      <c r="ONH1" s="428"/>
      <c r="ONI1" s="428"/>
      <c r="ONJ1" s="428"/>
      <c r="ONK1" s="428"/>
      <c r="ONL1" s="428"/>
      <c r="ONM1" s="428"/>
      <c r="ONN1" s="428"/>
      <c r="ONO1" s="428"/>
      <c r="ONP1" s="428"/>
      <c r="ONQ1" s="428"/>
      <c r="ONR1" s="428"/>
      <c r="ONS1" s="428"/>
      <c r="ONT1" s="428"/>
      <c r="ONU1" s="428"/>
      <c r="ONV1" s="428"/>
      <c r="ONW1" s="428"/>
      <c r="ONX1" s="428"/>
      <c r="ONY1" s="428"/>
      <c r="ONZ1" s="428"/>
      <c r="OOA1" s="428"/>
      <c r="OOB1" s="428"/>
      <c r="OOC1" s="428"/>
      <c r="OOD1" s="428"/>
      <c r="OOE1" s="428"/>
      <c r="OOF1" s="428"/>
      <c r="OOG1" s="428"/>
      <c r="OOH1" s="428"/>
      <c r="OOI1" s="428"/>
      <c r="OOJ1" s="428"/>
      <c r="OOK1" s="428"/>
      <c r="OOL1" s="428"/>
      <c r="OOM1" s="428"/>
      <c r="OON1" s="428"/>
      <c r="OOO1" s="428"/>
      <c r="OOP1" s="428"/>
      <c r="OOQ1" s="428"/>
      <c r="OOR1" s="428"/>
      <c r="OOS1" s="428"/>
      <c r="OOT1" s="428"/>
      <c r="OOU1" s="428"/>
      <c r="OOV1" s="428"/>
      <c r="OOW1" s="428"/>
      <c r="OOX1" s="428"/>
      <c r="OOY1" s="428"/>
      <c r="OOZ1" s="428"/>
      <c r="OPA1" s="428"/>
      <c r="OPB1" s="428"/>
      <c r="OPC1" s="428"/>
      <c r="OPD1" s="428"/>
      <c r="OPE1" s="428"/>
      <c r="OPF1" s="428"/>
      <c r="OPG1" s="428"/>
      <c r="OPH1" s="428"/>
      <c r="OPI1" s="428"/>
      <c r="OPJ1" s="428"/>
      <c r="OPK1" s="428"/>
      <c r="OPL1" s="428"/>
      <c r="OPM1" s="428"/>
      <c r="OPN1" s="428"/>
      <c r="OPO1" s="428"/>
      <c r="OPP1" s="428"/>
      <c r="OPQ1" s="428"/>
      <c r="OPR1" s="428"/>
      <c r="OPS1" s="428"/>
      <c r="OPT1" s="428"/>
      <c r="OPU1" s="428"/>
      <c r="OPV1" s="428"/>
      <c r="OPW1" s="428"/>
      <c r="OPX1" s="428"/>
      <c r="OPY1" s="428"/>
      <c r="OPZ1" s="428"/>
      <c r="OQA1" s="428"/>
      <c r="OQB1" s="428"/>
      <c r="OQC1" s="428"/>
      <c r="OQD1" s="428"/>
      <c r="OQE1" s="428"/>
      <c r="OQF1" s="428"/>
      <c r="OQG1" s="428"/>
      <c r="OQH1" s="428"/>
      <c r="OQI1" s="428"/>
      <c r="OQJ1" s="428"/>
      <c r="OQK1" s="428"/>
      <c r="OQL1" s="428"/>
      <c r="OQM1" s="428"/>
      <c r="OQN1" s="428"/>
      <c r="OQO1" s="428"/>
      <c r="OQP1" s="428"/>
      <c r="OQQ1" s="428"/>
      <c r="OQR1" s="428"/>
      <c r="OQS1" s="428"/>
      <c r="OQT1" s="428"/>
      <c r="OQU1" s="428"/>
      <c r="OQV1" s="428"/>
      <c r="OQW1" s="428"/>
      <c r="OQX1" s="428"/>
      <c r="OQY1" s="428"/>
      <c r="OQZ1" s="428"/>
      <c r="ORA1" s="428"/>
      <c r="ORB1" s="428"/>
      <c r="ORC1" s="428"/>
      <c r="ORD1" s="428"/>
      <c r="ORE1" s="428"/>
      <c r="ORF1" s="428"/>
      <c r="ORG1" s="428"/>
      <c r="ORH1" s="428"/>
      <c r="ORI1" s="428"/>
      <c r="ORJ1" s="428"/>
      <c r="ORK1" s="428"/>
      <c r="ORL1" s="428"/>
      <c r="ORM1" s="428"/>
      <c r="ORN1" s="428"/>
      <c r="ORO1" s="428"/>
      <c r="ORP1" s="428"/>
      <c r="ORQ1" s="428"/>
      <c r="ORR1" s="428"/>
      <c r="ORS1" s="428"/>
      <c r="ORT1" s="428"/>
      <c r="ORU1" s="428"/>
      <c r="ORV1" s="428"/>
      <c r="ORW1" s="428"/>
      <c r="ORX1" s="428"/>
      <c r="ORY1" s="428"/>
      <c r="ORZ1" s="428"/>
      <c r="OSA1" s="428"/>
      <c r="OSB1" s="428"/>
      <c r="OSC1" s="428"/>
      <c r="OSD1" s="428"/>
      <c r="OSE1" s="428"/>
      <c r="OSF1" s="428"/>
      <c r="OSG1" s="428"/>
      <c r="OSH1" s="428"/>
      <c r="OSI1" s="428"/>
      <c r="OSJ1" s="428"/>
      <c r="OSK1" s="428"/>
      <c r="OSL1" s="428"/>
      <c r="OSM1" s="428"/>
      <c r="OSN1" s="428"/>
      <c r="OSO1" s="428"/>
      <c r="OSP1" s="428"/>
      <c r="OSQ1" s="428"/>
      <c r="OSR1" s="428"/>
      <c r="OSS1" s="428"/>
      <c r="OST1" s="428"/>
      <c r="OSU1" s="428"/>
      <c r="OSV1" s="428"/>
      <c r="OSW1" s="428"/>
      <c r="OSX1" s="428"/>
      <c r="OSY1" s="428"/>
      <c r="OSZ1" s="428"/>
      <c r="OTA1" s="428"/>
      <c r="OTB1" s="428"/>
      <c r="OTC1" s="428"/>
      <c r="OTD1" s="428"/>
      <c r="OTE1" s="428"/>
      <c r="OTF1" s="428"/>
      <c r="OTG1" s="428"/>
      <c r="OTH1" s="428"/>
      <c r="OTI1" s="428"/>
      <c r="OTJ1" s="428"/>
      <c r="OTK1" s="428"/>
      <c r="OTL1" s="428"/>
      <c r="OTM1" s="428"/>
      <c r="OTN1" s="428"/>
      <c r="OTO1" s="428"/>
      <c r="OTP1" s="428"/>
      <c r="OTQ1" s="428"/>
      <c r="OTR1" s="428"/>
      <c r="OTS1" s="428"/>
      <c r="OTT1" s="428"/>
      <c r="OTU1" s="428"/>
      <c r="OTV1" s="428"/>
      <c r="OTW1" s="428"/>
      <c r="OTX1" s="428"/>
      <c r="OTY1" s="428"/>
      <c r="OTZ1" s="428"/>
      <c r="OUA1" s="428"/>
      <c r="OUB1" s="428"/>
      <c r="OUC1" s="428"/>
      <c r="OUD1" s="428"/>
      <c r="OUE1" s="428"/>
      <c r="OUF1" s="428"/>
      <c r="OUG1" s="428"/>
      <c r="OUH1" s="428"/>
      <c r="OUI1" s="428"/>
      <c r="OUJ1" s="428"/>
      <c r="OUK1" s="428"/>
      <c r="OUL1" s="428"/>
      <c r="OUM1" s="428"/>
      <c r="OUN1" s="428"/>
      <c r="OUO1" s="428"/>
      <c r="OUP1" s="428"/>
      <c r="OUQ1" s="428"/>
      <c r="OUR1" s="428"/>
      <c r="OUS1" s="428"/>
      <c r="OUT1" s="428"/>
      <c r="OUU1" s="428"/>
      <c r="OUV1" s="428"/>
      <c r="OUW1" s="428"/>
      <c r="OUX1" s="428"/>
      <c r="OUY1" s="428"/>
      <c r="OUZ1" s="428"/>
      <c r="OVA1" s="428"/>
      <c r="OVB1" s="428"/>
      <c r="OVC1" s="428"/>
      <c r="OVD1" s="428"/>
      <c r="OVE1" s="428"/>
      <c r="OVF1" s="428"/>
      <c r="OVG1" s="428"/>
      <c r="OVH1" s="428"/>
      <c r="OVI1" s="428"/>
      <c r="OVJ1" s="428"/>
      <c r="OVK1" s="428"/>
      <c r="OVL1" s="428"/>
      <c r="OVM1" s="428"/>
      <c r="OVN1" s="428"/>
      <c r="OVO1" s="428"/>
      <c r="OVP1" s="428"/>
      <c r="OVQ1" s="428"/>
      <c r="OVR1" s="428"/>
      <c r="OVS1" s="428"/>
      <c r="OVT1" s="428"/>
      <c r="OVU1" s="428"/>
      <c r="OVV1" s="428"/>
      <c r="OVW1" s="428"/>
      <c r="OVX1" s="428"/>
      <c r="OVY1" s="428"/>
      <c r="OVZ1" s="428"/>
      <c r="OWA1" s="428"/>
      <c r="OWB1" s="428"/>
      <c r="OWC1" s="428"/>
      <c r="OWD1" s="428"/>
      <c r="OWE1" s="428"/>
      <c r="OWF1" s="428"/>
      <c r="OWG1" s="428"/>
      <c r="OWH1" s="428"/>
      <c r="OWI1" s="428"/>
      <c r="OWJ1" s="428"/>
      <c r="OWK1" s="428"/>
      <c r="OWL1" s="428"/>
      <c r="OWM1" s="428"/>
      <c r="OWN1" s="428"/>
      <c r="OWO1" s="428"/>
      <c r="OWP1" s="428"/>
      <c r="OWQ1" s="428"/>
      <c r="OWR1" s="428"/>
      <c r="OWS1" s="428"/>
      <c r="OWT1" s="428"/>
      <c r="OWU1" s="428"/>
      <c r="OWV1" s="428"/>
      <c r="OWW1" s="428"/>
      <c r="OWX1" s="428"/>
      <c r="OWY1" s="428"/>
      <c r="OWZ1" s="428"/>
      <c r="OXA1" s="428"/>
      <c r="OXB1" s="428"/>
      <c r="OXC1" s="428"/>
      <c r="OXD1" s="428"/>
      <c r="OXE1" s="428"/>
      <c r="OXF1" s="428"/>
      <c r="OXG1" s="428"/>
      <c r="OXH1" s="428"/>
      <c r="OXI1" s="428"/>
      <c r="OXJ1" s="428"/>
      <c r="OXK1" s="428"/>
      <c r="OXL1" s="428"/>
      <c r="OXM1" s="428"/>
      <c r="OXN1" s="428"/>
      <c r="OXO1" s="428"/>
      <c r="OXP1" s="428"/>
      <c r="OXQ1" s="428"/>
      <c r="OXR1" s="428"/>
      <c r="OXS1" s="428"/>
      <c r="OXT1" s="428"/>
      <c r="OXU1" s="428"/>
      <c r="OXV1" s="428"/>
      <c r="OXW1" s="428"/>
      <c r="OXX1" s="428"/>
      <c r="OXY1" s="428"/>
      <c r="OXZ1" s="428"/>
      <c r="OYA1" s="428"/>
      <c r="OYB1" s="428"/>
      <c r="OYC1" s="428"/>
      <c r="OYD1" s="428"/>
      <c r="OYE1" s="428"/>
      <c r="OYF1" s="428"/>
      <c r="OYG1" s="428"/>
      <c r="OYH1" s="428"/>
      <c r="OYI1" s="428"/>
      <c r="OYJ1" s="428"/>
      <c r="OYK1" s="428"/>
      <c r="OYL1" s="428"/>
      <c r="OYM1" s="428"/>
      <c r="OYN1" s="428"/>
      <c r="OYO1" s="428"/>
      <c r="OYP1" s="428"/>
      <c r="OYQ1" s="428"/>
      <c r="OYR1" s="428"/>
      <c r="OYS1" s="428"/>
      <c r="OYT1" s="428"/>
      <c r="OYU1" s="428"/>
      <c r="OYV1" s="428"/>
      <c r="OYW1" s="428"/>
      <c r="OYX1" s="428"/>
      <c r="OYY1" s="428"/>
      <c r="OYZ1" s="428"/>
      <c r="OZA1" s="428"/>
      <c r="OZB1" s="428"/>
      <c r="OZC1" s="428"/>
      <c r="OZD1" s="428"/>
      <c r="OZE1" s="428"/>
      <c r="OZF1" s="428"/>
      <c r="OZG1" s="428"/>
      <c r="OZH1" s="428"/>
      <c r="OZI1" s="428"/>
      <c r="OZJ1" s="428"/>
      <c r="OZK1" s="428"/>
      <c r="OZL1" s="428"/>
      <c r="OZM1" s="428"/>
      <c r="OZN1" s="428"/>
      <c r="OZO1" s="428"/>
      <c r="OZP1" s="428"/>
      <c r="OZQ1" s="428"/>
      <c r="OZR1" s="428"/>
      <c r="OZS1" s="428"/>
      <c r="OZT1" s="428"/>
      <c r="OZU1" s="428"/>
      <c r="OZV1" s="428"/>
      <c r="OZW1" s="428"/>
      <c r="OZX1" s="428"/>
      <c r="OZY1" s="428"/>
      <c r="OZZ1" s="428"/>
      <c r="PAA1" s="428"/>
      <c r="PAB1" s="428"/>
      <c r="PAC1" s="428"/>
      <c r="PAD1" s="428"/>
      <c r="PAE1" s="428"/>
      <c r="PAF1" s="428"/>
      <c r="PAG1" s="428"/>
      <c r="PAH1" s="428"/>
      <c r="PAI1" s="428"/>
      <c r="PAJ1" s="428"/>
      <c r="PAK1" s="428"/>
      <c r="PAL1" s="428"/>
      <c r="PAM1" s="428"/>
      <c r="PAN1" s="428"/>
      <c r="PAO1" s="428"/>
      <c r="PAP1" s="428"/>
      <c r="PAQ1" s="428"/>
      <c r="PAR1" s="428"/>
      <c r="PAS1" s="428"/>
      <c r="PAT1" s="428"/>
      <c r="PAU1" s="428"/>
      <c r="PAV1" s="428"/>
      <c r="PAW1" s="428"/>
      <c r="PAX1" s="428"/>
      <c r="PAY1" s="428"/>
      <c r="PAZ1" s="428"/>
      <c r="PBA1" s="428"/>
      <c r="PBB1" s="428"/>
      <c r="PBC1" s="428"/>
      <c r="PBD1" s="428"/>
      <c r="PBE1" s="428"/>
      <c r="PBF1" s="428"/>
      <c r="PBG1" s="428"/>
      <c r="PBH1" s="428"/>
      <c r="PBI1" s="428"/>
      <c r="PBJ1" s="428"/>
      <c r="PBK1" s="428"/>
      <c r="PBL1" s="428"/>
      <c r="PBM1" s="428"/>
      <c r="PBN1" s="428"/>
      <c r="PBO1" s="428"/>
      <c r="PBP1" s="428"/>
      <c r="PBQ1" s="428"/>
      <c r="PBR1" s="428"/>
      <c r="PBS1" s="428"/>
      <c r="PBT1" s="428"/>
      <c r="PBU1" s="428"/>
      <c r="PBV1" s="428"/>
      <c r="PBW1" s="428"/>
      <c r="PBX1" s="428"/>
      <c r="PBY1" s="428"/>
      <c r="PBZ1" s="428"/>
      <c r="PCA1" s="428"/>
      <c r="PCB1" s="428"/>
      <c r="PCC1" s="428"/>
      <c r="PCD1" s="428"/>
      <c r="PCE1" s="428"/>
      <c r="PCF1" s="428"/>
      <c r="PCG1" s="428"/>
      <c r="PCH1" s="428"/>
      <c r="PCI1" s="428"/>
      <c r="PCJ1" s="428"/>
      <c r="PCK1" s="428"/>
      <c r="PCL1" s="428"/>
      <c r="PCM1" s="428"/>
      <c r="PCN1" s="428"/>
      <c r="PCO1" s="428"/>
      <c r="PCP1" s="428"/>
      <c r="PCQ1" s="428"/>
      <c r="PCR1" s="428"/>
      <c r="PCS1" s="428"/>
      <c r="PCT1" s="428"/>
      <c r="PCU1" s="428"/>
      <c r="PCV1" s="428"/>
      <c r="PCW1" s="428"/>
      <c r="PCX1" s="428"/>
      <c r="PCY1" s="428"/>
      <c r="PCZ1" s="428"/>
      <c r="PDA1" s="428"/>
      <c r="PDB1" s="428"/>
      <c r="PDC1" s="428"/>
      <c r="PDD1" s="428"/>
      <c r="PDE1" s="428"/>
      <c r="PDF1" s="428"/>
      <c r="PDG1" s="428"/>
      <c r="PDH1" s="428"/>
      <c r="PDI1" s="428"/>
      <c r="PDJ1" s="428"/>
      <c r="PDK1" s="428"/>
      <c r="PDL1" s="428"/>
      <c r="PDM1" s="428"/>
      <c r="PDN1" s="428"/>
      <c r="PDO1" s="428"/>
      <c r="PDP1" s="428"/>
      <c r="PDQ1" s="428"/>
      <c r="PDR1" s="428"/>
      <c r="PDS1" s="428"/>
      <c r="PDT1" s="428"/>
      <c r="PDU1" s="428"/>
      <c r="PDV1" s="428"/>
      <c r="PDW1" s="428"/>
      <c r="PDX1" s="428"/>
      <c r="PDY1" s="428"/>
      <c r="PDZ1" s="428"/>
      <c r="PEA1" s="428"/>
      <c r="PEB1" s="428"/>
      <c r="PEC1" s="428"/>
      <c r="PED1" s="428"/>
      <c r="PEE1" s="428"/>
      <c r="PEF1" s="428"/>
      <c r="PEG1" s="428"/>
      <c r="PEH1" s="428"/>
      <c r="PEI1" s="428"/>
      <c r="PEJ1" s="428"/>
      <c r="PEK1" s="428"/>
      <c r="PEL1" s="428"/>
      <c r="PEM1" s="428"/>
      <c r="PEN1" s="428"/>
      <c r="PEO1" s="428"/>
      <c r="PEP1" s="428"/>
      <c r="PEQ1" s="428"/>
      <c r="PER1" s="428"/>
      <c r="PES1" s="428"/>
      <c r="PET1" s="428"/>
      <c r="PEU1" s="428"/>
      <c r="PEV1" s="428"/>
      <c r="PEW1" s="428"/>
      <c r="PEX1" s="428"/>
      <c r="PEY1" s="428"/>
      <c r="PEZ1" s="428"/>
      <c r="PFA1" s="428"/>
      <c r="PFB1" s="428"/>
      <c r="PFC1" s="428"/>
      <c r="PFD1" s="428"/>
      <c r="PFE1" s="428"/>
      <c r="PFF1" s="428"/>
      <c r="PFG1" s="428"/>
      <c r="PFH1" s="428"/>
      <c r="PFI1" s="428"/>
      <c r="PFJ1" s="428"/>
      <c r="PFK1" s="428"/>
      <c r="PFL1" s="428"/>
      <c r="PFM1" s="428"/>
      <c r="PFN1" s="428"/>
      <c r="PFO1" s="428"/>
      <c r="PFP1" s="428"/>
      <c r="PFQ1" s="428"/>
      <c r="PFR1" s="428"/>
      <c r="PFS1" s="428"/>
      <c r="PFT1" s="428"/>
      <c r="PFU1" s="428"/>
      <c r="PFV1" s="428"/>
      <c r="PFW1" s="428"/>
      <c r="PFX1" s="428"/>
      <c r="PFY1" s="428"/>
      <c r="PFZ1" s="428"/>
      <c r="PGA1" s="428"/>
      <c r="PGB1" s="428"/>
      <c r="PGC1" s="428"/>
      <c r="PGD1" s="428"/>
      <c r="PGE1" s="428"/>
      <c r="PGF1" s="428"/>
      <c r="PGG1" s="428"/>
      <c r="PGH1" s="428"/>
      <c r="PGI1" s="428"/>
      <c r="PGJ1" s="428"/>
      <c r="PGK1" s="428"/>
      <c r="PGL1" s="428"/>
      <c r="PGM1" s="428"/>
      <c r="PGN1" s="428"/>
      <c r="PGO1" s="428"/>
      <c r="PGP1" s="428"/>
      <c r="PGQ1" s="428"/>
      <c r="PGR1" s="428"/>
      <c r="PGS1" s="428"/>
      <c r="PGT1" s="428"/>
      <c r="PGU1" s="428"/>
      <c r="PGV1" s="428"/>
      <c r="PGW1" s="428"/>
      <c r="PGX1" s="428"/>
      <c r="PGY1" s="428"/>
      <c r="PGZ1" s="428"/>
      <c r="PHA1" s="428"/>
      <c r="PHB1" s="428"/>
      <c r="PHC1" s="428"/>
      <c r="PHD1" s="428"/>
      <c r="PHE1" s="428"/>
      <c r="PHF1" s="428"/>
      <c r="PHG1" s="428"/>
      <c r="PHH1" s="428"/>
      <c r="PHI1" s="428"/>
      <c r="PHJ1" s="428"/>
      <c r="PHK1" s="428"/>
      <c r="PHL1" s="428"/>
      <c r="PHM1" s="428"/>
      <c r="PHN1" s="428"/>
      <c r="PHO1" s="428"/>
      <c r="PHP1" s="428"/>
      <c r="PHQ1" s="428"/>
      <c r="PHR1" s="428"/>
      <c r="PHS1" s="428"/>
      <c r="PHT1" s="428"/>
      <c r="PHU1" s="428"/>
      <c r="PHV1" s="428"/>
      <c r="PHW1" s="428"/>
      <c r="PHX1" s="428"/>
      <c r="PHY1" s="428"/>
      <c r="PHZ1" s="428"/>
      <c r="PIA1" s="428"/>
      <c r="PIB1" s="428"/>
      <c r="PIC1" s="428"/>
      <c r="PID1" s="428"/>
      <c r="PIE1" s="428"/>
      <c r="PIF1" s="428"/>
      <c r="PIG1" s="428"/>
      <c r="PIH1" s="428"/>
      <c r="PII1" s="428"/>
      <c r="PIJ1" s="428"/>
      <c r="PIK1" s="428"/>
      <c r="PIL1" s="428"/>
      <c r="PIM1" s="428"/>
      <c r="PIN1" s="428"/>
      <c r="PIO1" s="428"/>
      <c r="PIP1" s="428"/>
      <c r="PIQ1" s="428"/>
      <c r="PIR1" s="428"/>
      <c r="PIS1" s="428"/>
      <c r="PIT1" s="428"/>
      <c r="PIU1" s="428"/>
      <c r="PIV1" s="428"/>
      <c r="PIW1" s="428"/>
      <c r="PIX1" s="428"/>
      <c r="PIY1" s="428"/>
      <c r="PIZ1" s="428"/>
      <c r="PJA1" s="428"/>
      <c r="PJB1" s="428"/>
      <c r="PJC1" s="428"/>
      <c r="PJD1" s="428"/>
      <c r="PJE1" s="428"/>
      <c r="PJF1" s="428"/>
      <c r="PJG1" s="428"/>
      <c r="PJH1" s="428"/>
      <c r="PJI1" s="428"/>
      <c r="PJJ1" s="428"/>
      <c r="PJK1" s="428"/>
      <c r="PJL1" s="428"/>
      <c r="PJM1" s="428"/>
      <c r="PJN1" s="428"/>
      <c r="PJO1" s="428"/>
      <c r="PJP1" s="428"/>
      <c r="PJQ1" s="428"/>
      <c r="PJR1" s="428"/>
      <c r="PJS1" s="428"/>
      <c r="PJT1" s="428"/>
      <c r="PJU1" s="428"/>
      <c r="PJV1" s="428"/>
      <c r="PJW1" s="428"/>
      <c r="PJX1" s="428"/>
      <c r="PJY1" s="428"/>
      <c r="PJZ1" s="428"/>
      <c r="PKA1" s="428"/>
      <c r="PKB1" s="428"/>
      <c r="PKC1" s="428"/>
      <c r="PKD1" s="428"/>
      <c r="PKE1" s="428"/>
      <c r="PKF1" s="428"/>
      <c r="PKG1" s="428"/>
      <c r="PKH1" s="428"/>
      <c r="PKI1" s="428"/>
      <c r="PKJ1" s="428"/>
      <c r="PKK1" s="428"/>
      <c r="PKL1" s="428"/>
      <c r="PKM1" s="428"/>
      <c r="PKN1" s="428"/>
      <c r="PKO1" s="428"/>
      <c r="PKP1" s="428"/>
      <c r="PKQ1" s="428"/>
      <c r="PKR1" s="428"/>
      <c r="PKS1" s="428"/>
      <c r="PKT1" s="428"/>
      <c r="PKU1" s="428"/>
      <c r="PKV1" s="428"/>
      <c r="PKW1" s="428"/>
      <c r="PKX1" s="428"/>
      <c r="PKY1" s="428"/>
      <c r="PKZ1" s="428"/>
      <c r="PLA1" s="428"/>
      <c r="PLB1" s="428"/>
      <c r="PLC1" s="428"/>
      <c r="PLD1" s="428"/>
      <c r="PLE1" s="428"/>
      <c r="PLF1" s="428"/>
      <c r="PLG1" s="428"/>
      <c r="PLH1" s="428"/>
      <c r="PLI1" s="428"/>
      <c r="PLJ1" s="428"/>
      <c r="PLK1" s="428"/>
      <c r="PLL1" s="428"/>
      <c r="PLM1" s="428"/>
      <c r="PLN1" s="428"/>
      <c r="PLO1" s="428"/>
      <c r="PLP1" s="428"/>
      <c r="PLQ1" s="428"/>
      <c r="PLR1" s="428"/>
      <c r="PLS1" s="428"/>
      <c r="PLT1" s="428"/>
      <c r="PLU1" s="428"/>
      <c r="PLV1" s="428"/>
      <c r="PLW1" s="428"/>
      <c r="PLX1" s="428"/>
      <c r="PLY1" s="428"/>
      <c r="PLZ1" s="428"/>
      <c r="PMA1" s="428"/>
      <c r="PMB1" s="428"/>
      <c r="PMC1" s="428"/>
      <c r="PMD1" s="428"/>
      <c r="PME1" s="428"/>
      <c r="PMF1" s="428"/>
      <c r="PMG1" s="428"/>
      <c r="PMH1" s="428"/>
      <c r="PMI1" s="428"/>
      <c r="PMJ1" s="428"/>
      <c r="PMK1" s="428"/>
      <c r="PML1" s="428"/>
      <c r="PMM1" s="428"/>
      <c r="PMN1" s="428"/>
      <c r="PMO1" s="428"/>
      <c r="PMP1" s="428"/>
      <c r="PMQ1" s="428"/>
      <c r="PMR1" s="428"/>
      <c r="PMS1" s="428"/>
      <c r="PMT1" s="428"/>
      <c r="PMU1" s="428"/>
      <c r="PMV1" s="428"/>
      <c r="PMW1" s="428"/>
      <c r="PMX1" s="428"/>
      <c r="PMY1" s="428"/>
      <c r="PMZ1" s="428"/>
      <c r="PNA1" s="428"/>
      <c r="PNB1" s="428"/>
      <c r="PNC1" s="428"/>
      <c r="PND1" s="428"/>
      <c r="PNE1" s="428"/>
      <c r="PNF1" s="428"/>
      <c r="PNG1" s="428"/>
      <c r="PNH1" s="428"/>
      <c r="PNI1" s="428"/>
      <c r="PNJ1" s="428"/>
      <c r="PNK1" s="428"/>
      <c r="PNL1" s="428"/>
      <c r="PNM1" s="428"/>
      <c r="PNN1" s="428"/>
      <c r="PNO1" s="428"/>
      <c r="PNP1" s="428"/>
      <c r="PNQ1" s="428"/>
      <c r="PNR1" s="428"/>
      <c r="PNS1" s="428"/>
      <c r="PNT1" s="428"/>
      <c r="PNU1" s="428"/>
      <c r="PNV1" s="428"/>
      <c r="PNW1" s="428"/>
      <c r="PNX1" s="428"/>
      <c r="PNY1" s="428"/>
      <c r="PNZ1" s="428"/>
      <c r="POA1" s="428"/>
      <c r="POB1" s="428"/>
      <c r="POC1" s="428"/>
      <c r="POD1" s="428"/>
      <c r="POE1" s="428"/>
      <c r="POF1" s="428"/>
      <c r="POG1" s="428"/>
      <c r="POH1" s="428"/>
      <c r="POI1" s="428"/>
      <c r="POJ1" s="428"/>
      <c r="POK1" s="428"/>
      <c r="POL1" s="428"/>
      <c r="POM1" s="428"/>
      <c r="PON1" s="428"/>
      <c r="POO1" s="428"/>
      <c r="POP1" s="428"/>
      <c r="POQ1" s="428"/>
      <c r="POR1" s="428"/>
      <c r="POS1" s="428"/>
      <c r="POT1" s="428"/>
      <c r="POU1" s="428"/>
      <c r="POV1" s="428"/>
      <c r="POW1" s="428"/>
      <c r="POX1" s="428"/>
      <c r="POY1" s="428"/>
      <c r="POZ1" s="428"/>
      <c r="PPA1" s="428"/>
      <c r="PPB1" s="428"/>
      <c r="PPC1" s="428"/>
      <c r="PPD1" s="428"/>
      <c r="PPE1" s="428"/>
      <c r="PPF1" s="428"/>
      <c r="PPG1" s="428"/>
      <c r="PPH1" s="428"/>
      <c r="PPI1" s="428"/>
      <c r="PPJ1" s="428"/>
      <c r="PPK1" s="428"/>
      <c r="PPL1" s="428"/>
      <c r="PPM1" s="428"/>
      <c r="PPN1" s="428"/>
      <c r="PPO1" s="428"/>
      <c r="PPP1" s="428"/>
      <c r="PPQ1" s="428"/>
      <c r="PPR1" s="428"/>
      <c r="PPS1" s="428"/>
      <c r="PPT1" s="428"/>
      <c r="PPU1" s="428"/>
      <c r="PPV1" s="428"/>
      <c r="PPW1" s="428"/>
      <c r="PPX1" s="428"/>
      <c r="PPY1" s="428"/>
      <c r="PPZ1" s="428"/>
      <c r="PQA1" s="428"/>
      <c r="PQB1" s="428"/>
      <c r="PQC1" s="428"/>
      <c r="PQD1" s="428"/>
      <c r="PQE1" s="428"/>
      <c r="PQF1" s="428"/>
      <c r="PQG1" s="428"/>
      <c r="PQH1" s="428"/>
      <c r="PQI1" s="428"/>
      <c r="PQJ1" s="428"/>
      <c r="PQK1" s="428"/>
      <c r="PQL1" s="428"/>
      <c r="PQM1" s="428"/>
      <c r="PQN1" s="428"/>
      <c r="PQO1" s="428"/>
      <c r="PQP1" s="428"/>
      <c r="PQQ1" s="428"/>
      <c r="PQR1" s="428"/>
      <c r="PQS1" s="428"/>
      <c r="PQT1" s="428"/>
      <c r="PQU1" s="428"/>
      <c r="PQV1" s="428"/>
      <c r="PQW1" s="428"/>
      <c r="PQX1" s="428"/>
      <c r="PQY1" s="428"/>
      <c r="PQZ1" s="428"/>
      <c r="PRA1" s="428"/>
      <c r="PRB1" s="428"/>
      <c r="PRC1" s="428"/>
      <c r="PRD1" s="428"/>
      <c r="PRE1" s="428"/>
      <c r="PRF1" s="428"/>
      <c r="PRG1" s="428"/>
      <c r="PRH1" s="428"/>
      <c r="PRI1" s="428"/>
      <c r="PRJ1" s="428"/>
      <c r="PRK1" s="428"/>
      <c r="PRL1" s="428"/>
      <c r="PRM1" s="428"/>
      <c r="PRN1" s="428"/>
      <c r="PRO1" s="428"/>
      <c r="PRP1" s="428"/>
      <c r="PRQ1" s="428"/>
      <c r="PRR1" s="428"/>
      <c r="PRS1" s="428"/>
      <c r="PRT1" s="428"/>
      <c r="PRU1" s="428"/>
      <c r="PRV1" s="428"/>
      <c r="PRW1" s="428"/>
      <c r="PRX1" s="428"/>
      <c r="PRY1" s="428"/>
      <c r="PRZ1" s="428"/>
      <c r="PSA1" s="428"/>
      <c r="PSB1" s="428"/>
      <c r="PSC1" s="428"/>
      <c r="PSD1" s="428"/>
      <c r="PSE1" s="428"/>
      <c r="PSF1" s="428"/>
      <c r="PSG1" s="428"/>
      <c r="PSH1" s="428"/>
      <c r="PSI1" s="428"/>
      <c r="PSJ1" s="428"/>
      <c r="PSK1" s="428"/>
      <c r="PSL1" s="428"/>
      <c r="PSM1" s="428"/>
      <c r="PSN1" s="428"/>
      <c r="PSO1" s="428"/>
      <c r="PSP1" s="428"/>
      <c r="PSQ1" s="428"/>
      <c r="PSR1" s="428"/>
      <c r="PSS1" s="428"/>
      <c r="PST1" s="428"/>
      <c r="PSU1" s="428"/>
      <c r="PSV1" s="428"/>
      <c r="PSW1" s="428"/>
      <c r="PSX1" s="428"/>
      <c r="PSY1" s="428"/>
      <c r="PSZ1" s="428"/>
      <c r="PTA1" s="428"/>
      <c r="PTB1" s="428"/>
      <c r="PTC1" s="428"/>
      <c r="PTD1" s="428"/>
      <c r="PTE1" s="428"/>
      <c r="PTF1" s="428"/>
      <c r="PTG1" s="428"/>
      <c r="PTH1" s="428"/>
      <c r="PTI1" s="428"/>
      <c r="PTJ1" s="428"/>
      <c r="PTK1" s="428"/>
      <c r="PTL1" s="428"/>
      <c r="PTM1" s="428"/>
      <c r="PTN1" s="428"/>
      <c r="PTO1" s="428"/>
      <c r="PTP1" s="428"/>
      <c r="PTQ1" s="428"/>
      <c r="PTR1" s="428"/>
      <c r="PTS1" s="428"/>
      <c r="PTT1" s="428"/>
      <c r="PTU1" s="428"/>
      <c r="PTV1" s="428"/>
      <c r="PTW1" s="428"/>
      <c r="PTX1" s="428"/>
      <c r="PTY1" s="428"/>
      <c r="PTZ1" s="428"/>
      <c r="PUA1" s="428"/>
      <c r="PUB1" s="428"/>
      <c r="PUC1" s="428"/>
      <c r="PUD1" s="428"/>
      <c r="PUE1" s="428"/>
      <c r="PUF1" s="428"/>
      <c r="PUG1" s="428"/>
      <c r="PUH1" s="428"/>
      <c r="PUI1" s="428"/>
      <c r="PUJ1" s="428"/>
      <c r="PUK1" s="428"/>
      <c r="PUL1" s="428"/>
      <c r="PUM1" s="428"/>
      <c r="PUN1" s="428"/>
      <c r="PUO1" s="428"/>
      <c r="PUP1" s="428"/>
      <c r="PUQ1" s="428"/>
      <c r="PUR1" s="428"/>
      <c r="PUS1" s="428"/>
      <c r="PUT1" s="428"/>
      <c r="PUU1" s="428"/>
      <c r="PUV1" s="428"/>
      <c r="PUW1" s="428"/>
      <c r="PUX1" s="428"/>
      <c r="PUY1" s="428"/>
      <c r="PUZ1" s="428"/>
      <c r="PVA1" s="428"/>
      <c r="PVB1" s="428"/>
      <c r="PVC1" s="428"/>
      <c r="PVD1" s="428"/>
      <c r="PVE1" s="428"/>
      <c r="PVF1" s="428"/>
      <c r="PVG1" s="428"/>
      <c r="PVH1" s="428"/>
      <c r="PVI1" s="428"/>
      <c r="PVJ1" s="428"/>
      <c r="PVK1" s="428"/>
      <c r="PVL1" s="428"/>
      <c r="PVM1" s="428"/>
      <c r="PVN1" s="428"/>
      <c r="PVO1" s="428"/>
      <c r="PVP1" s="428"/>
      <c r="PVQ1" s="428"/>
      <c r="PVR1" s="428"/>
      <c r="PVS1" s="428"/>
      <c r="PVT1" s="428"/>
      <c r="PVU1" s="428"/>
      <c r="PVV1" s="428"/>
      <c r="PVW1" s="428"/>
      <c r="PVX1" s="428"/>
      <c r="PVY1" s="428"/>
      <c r="PVZ1" s="428"/>
      <c r="PWA1" s="428"/>
      <c r="PWB1" s="428"/>
      <c r="PWC1" s="428"/>
      <c r="PWD1" s="428"/>
      <c r="PWE1" s="428"/>
      <c r="PWF1" s="428"/>
      <c r="PWG1" s="428"/>
      <c r="PWH1" s="428"/>
      <c r="PWI1" s="428"/>
      <c r="PWJ1" s="428"/>
      <c r="PWK1" s="428"/>
      <c r="PWL1" s="428"/>
      <c r="PWM1" s="428"/>
      <c r="PWN1" s="428"/>
      <c r="PWO1" s="428"/>
      <c r="PWP1" s="428"/>
      <c r="PWQ1" s="428"/>
      <c r="PWR1" s="428"/>
      <c r="PWS1" s="428"/>
      <c r="PWT1" s="428"/>
      <c r="PWU1" s="428"/>
      <c r="PWV1" s="428"/>
      <c r="PWW1" s="428"/>
      <c r="PWX1" s="428"/>
      <c r="PWY1" s="428"/>
      <c r="PWZ1" s="428"/>
      <c r="PXA1" s="428"/>
      <c r="PXB1" s="428"/>
      <c r="PXC1" s="428"/>
      <c r="PXD1" s="428"/>
      <c r="PXE1" s="428"/>
      <c r="PXF1" s="428"/>
      <c r="PXG1" s="428"/>
      <c r="PXH1" s="428"/>
      <c r="PXI1" s="428"/>
      <c r="PXJ1" s="428"/>
      <c r="PXK1" s="428"/>
      <c r="PXL1" s="428"/>
      <c r="PXM1" s="428"/>
      <c r="PXN1" s="428"/>
      <c r="PXO1" s="428"/>
      <c r="PXP1" s="428"/>
      <c r="PXQ1" s="428"/>
      <c r="PXR1" s="428"/>
      <c r="PXS1" s="428"/>
      <c r="PXT1" s="428"/>
      <c r="PXU1" s="428"/>
      <c r="PXV1" s="428"/>
      <c r="PXW1" s="428"/>
      <c r="PXX1" s="428"/>
      <c r="PXY1" s="428"/>
      <c r="PXZ1" s="428"/>
      <c r="PYA1" s="428"/>
      <c r="PYB1" s="428"/>
      <c r="PYC1" s="428"/>
      <c r="PYD1" s="428"/>
      <c r="PYE1" s="428"/>
      <c r="PYF1" s="428"/>
      <c r="PYG1" s="428"/>
      <c r="PYH1" s="428"/>
      <c r="PYI1" s="428"/>
      <c r="PYJ1" s="428"/>
      <c r="PYK1" s="428"/>
      <c r="PYL1" s="428"/>
      <c r="PYM1" s="428"/>
      <c r="PYN1" s="428"/>
      <c r="PYO1" s="428"/>
      <c r="PYP1" s="428"/>
      <c r="PYQ1" s="428"/>
      <c r="PYR1" s="428"/>
      <c r="PYS1" s="428"/>
      <c r="PYT1" s="428"/>
      <c r="PYU1" s="428"/>
      <c r="PYV1" s="428"/>
      <c r="PYW1" s="428"/>
      <c r="PYX1" s="428"/>
      <c r="PYY1" s="428"/>
      <c r="PYZ1" s="428"/>
      <c r="PZA1" s="428"/>
      <c r="PZB1" s="428"/>
      <c r="PZC1" s="428"/>
      <c r="PZD1" s="428"/>
      <c r="PZE1" s="428"/>
      <c r="PZF1" s="428"/>
      <c r="PZG1" s="428"/>
      <c r="PZH1" s="428"/>
      <c r="PZI1" s="428"/>
      <c r="PZJ1" s="428"/>
      <c r="PZK1" s="428"/>
      <c r="PZL1" s="428"/>
      <c r="PZM1" s="428"/>
      <c r="PZN1" s="428"/>
      <c r="PZO1" s="428"/>
      <c r="PZP1" s="428"/>
      <c r="PZQ1" s="428"/>
      <c r="PZR1" s="428"/>
      <c r="PZS1" s="428"/>
      <c r="PZT1" s="428"/>
      <c r="PZU1" s="428"/>
      <c r="PZV1" s="428"/>
      <c r="PZW1" s="428"/>
      <c r="PZX1" s="428"/>
      <c r="PZY1" s="428"/>
      <c r="PZZ1" s="428"/>
      <c r="QAA1" s="428"/>
      <c r="QAB1" s="428"/>
      <c r="QAC1" s="428"/>
      <c r="QAD1" s="428"/>
      <c r="QAE1" s="428"/>
      <c r="QAF1" s="428"/>
      <c r="QAG1" s="428"/>
      <c r="QAH1" s="428"/>
      <c r="QAI1" s="428"/>
      <c r="QAJ1" s="428"/>
      <c r="QAK1" s="428"/>
      <c r="QAL1" s="428"/>
      <c r="QAM1" s="428"/>
      <c r="QAN1" s="428"/>
      <c r="QAO1" s="428"/>
      <c r="QAP1" s="428"/>
      <c r="QAQ1" s="428"/>
      <c r="QAR1" s="428"/>
      <c r="QAS1" s="428"/>
      <c r="QAT1" s="428"/>
      <c r="QAU1" s="428"/>
      <c r="QAV1" s="428"/>
      <c r="QAW1" s="428"/>
      <c r="QAX1" s="428"/>
      <c r="QAY1" s="428"/>
      <c r="QAZ1" s="428"/>
      <c r="QBA1" s="428"/>
      <c r="QBB1" s="428"/>
      <c r="QBC1" s="428"/>
      <c r="QBD1" s="428"/>
      <c r="QBE1" s="428"/>
      <c r="QBF1" s="428"/>
      <c r="QBG1" s="428"/>
      <c r="QBH1" s="428"/>
      <c r="QBI1" s="428"/>
      <c r="QBJ1" s="428"/>
      <c r="QBK1" s="428"/>
      <c r="QBL1" s="428"/>
      <c r="QBM1" s="428"/>
      <c r="QBN1" s="428"/>
      <c r="QBO1" s="428"/>
      <c r="QBP1" s="428"/>
      <c r="QBQ1" s="428"/>
      <c r="QBR1" s="428"/>
      <c r="QBS1" s="428"/>
      <c r="QBT1" s="428"/>
      <c r="QBU1" s="428"/>
      <c r="QBV1" s="428"/>
      <c r="QBW1" s="428"/>
      <c r="QBX1" s="428"/>
      <c r="QBY1" s="428"/>
      <c r="QBZ1" s="428"/>
      <c r="QCA1" s="428"/>
      <c r="QCB1" s="428"/>
      <c r="QCC1" s="428"/>
      <c r="QCD1" s="428"/>
      <c r="QCE1" s="428"/>
      <c r="QCF1" s="428"/>
      <c r="QCG1" s="428"/>
      <c r="QCH1" s="428"/>
      <c r="QCI1" s="428"/>
      <c r="QCJ1" s="428"/>
      <c r="QCK1" s="428"/>
      <c r="QCL1" s="428"/>
      <c r="QCM1" s="428"/>
      <c r="QCN1" s="428"/>
      <c r="QCO1" s="428"/>
      <c r="QCP1" s="428"/>
      <c r="QCQ1" s="428"/>
      <c r="QCR1" s="428"/>
      <c r="QCS1" s="428"/>
      <c r="QCT1" s="428"/>
      <c r="QCU1" s="428"/>
      <c r="QCV1" s="428"/>
      <c r="QCW1" s="428"/>
      <c r="QCX1" s="428"/>
      <c r="QCY1" s="428"/>
      <c r="QCZ1" s="428"/>
      <c r="QDA1" s="428"/>
      <c r="QDB1" s="428"/>
      <c r="QDC1" s="428"/>
      <c r="QDD1" s="428"/>
      <c r="QDE1" s="428"/>
      <c r="QDF1" s="428"/>
      <c r="QDG1" s="428"/>
      <c r="QDH1" s="428"/>
      <c r="QDI1" s="428"/>
      <c r="QDJ1" s="428"/>
      <c r="QDK1" s="428"/>
      <c r="QDL1" s="428"/>
      <c r="QDM1" s="428"/>
      <c r="QDN1" s="428"/>
      <c r="QDO1" s="428"/>
      <c r="QDP1" s="428"/>
      <c r="QDQ1" s="428"/>
      <c r="QDR1" s="428"/>
      <c r="QDS1" s="428"/>
      <c r="QDT1" s="428"/>
      <c r="QDU1" s="428"/>
      <c r="QDV1" s="428"/>
      <c r="QDW1" s="428"/>
      <c r="QDX1" s="428"/>
      <c r="QDY1" s="428"/>
      <c r="QDZ1" s="428"/>
      <c r="QEA1" s="428"/>
      <c r="QEB1" s="428"/>
      <c r="QEC1" s="428"/>
      <c r="QED1" s="428"/>
      <c r="QEE1" s="428"/>
      <c r="QEF1" s="428"/>
      <c r="QEG1" s="428"/>
      <c r="QEH1" s="428"/>
      <c r="QEI1" s="428"/>
      <c r="QEJ1" s="428"/>
      <c r="QEK1" s="428"/>
      <c r="QEL1" s="428"/>
      <c r="QEM1" s="428"/>
      <c r="QEN1" s="428"/>
      <c r="QEO1" s="428"/>
      <c r="QEP1" s="428"/>
      <c r="QEQ1" s="428"/>
      <c r="QER1" s="428"/>
      <c r="QES1" s="428"/>
      <c r="QET1" s="428"/>
      <c r="QEU1" s="428"/>
      <c r="QEV1" s="428"/>
      <c r="QEW1" s="428"/>
      <c r="QEX1" s="428"/>
      <c r="QEY1" s="428"/>
      <c r="QEZ1" s="428"/>
      <c r="QFA1" s="428"/>
      <c r="QFB1" s="428"/>
      <c r="QFC1" s="428"/>
      <c r="QFD1" s="428"/>
      <c r="QFE1" s="428"/>
      <c r="QFF1" s="428"/>
      <c r="QFG1" s="428"/>
      <c r="QFH1" s="428"/>
      <c r="QFI1" s="428"/>
      <c r="QFJ1" s="428"/>
      <c r="QFK1" s="428"/>
      <c r="QFL1" s="428"/>
      <c r="QFM1" s="428"/>
      <c r="QFN1" s="428"/>
      <c r="QFO1" s="428"/>
      <c r="QFP1" s="428"/>
      <c r="QFQ1" s="428"/>
      <c r="QFR1" s="428"/>
      <c r="QFS1" s="428"/>
      <c r="QFT1" s="428"/>
      <c r="QFU1" s="428"/>
      <c r="QFV1" s="428"/>
      <c r="QFW1" s="428"/>
      <c r="QFX1" s="428"/>
      <c r="QFY1" s="428"/>
      <c r="QFZ1" s="428"/>
      <c r="QGA1" s="428"/>
      <c r="QGB1" s="428"/>
      <c r="QGC1" s="428"/>
      <c r="QGD1" s="428"/>
      <c r="QGE1" s="428"/>
      <c r="QGF1" s="428"/>
      <c r="QGG1" s="428"/>
      <c r="QGH1" s="428"/>
      <c r="QGI1" s="428"/>
      <c r="QGJ1" s="428"/>
      <c r="QGK1" s="428"/>
      <c r="QGL1" s="428"/>
      <c r="QGM1" s="428"/>
      <c r="QGN1" s="428"/>
      <c r="QGO1" s="428"/>
      <c r="QGP1" s="428"/>
      <c r="QGQ1" s="428"/>
      <c r="QGR1" s="428"/>
      <c r="QGS1" s="428"/>
      <c r="QGT1" s="428"/>
      <c r="QGU1" s="428"/>
      <c r="QGV1" s="428"/>
      <c r="QGW1" s="428"/>
      <c r="QGX1" s="428"/>
      <c r="QGY1" s="428"/>
      <c r="QGZ1" s="428"/>
      <c r="QHA1" s="428"/>
      <c r="QHB1" s="428"/>
      <c r="QHC1" s="428"/>
      <c r="QHD1" s="428"/>
      <c r="QHE1" s="428"/>
      <c r="QHF1" s="428"/>
      <c r="QHG1" s="428"/>
      <c r="QHH1" s="428"/>
      <c r="QHI1" s="428"/>
      <c r="QHJ1" s="428"/>
      <c r="QHK1" s="428"/>
      <c r="QHL1" s="428"/>
      <c r="QHM1" s="428"/>
      <c r="QHN1" s="428"/>
      <c r="QHO1" s="428"/>
      <c r="QHP1" s="428"/>
      <c r="QHQ1" s="428"/>
      <c r="QHR1" s="428"/>
      <c r="QHS1" s="428"/>
      <c r="QHT1" s="428"/>
      <c r="QHU1" s="428"/>
      <c r="QHV1" s="428"/>
      <c r="QHW1" s="428"/>
      <c r="QHX1" s="428"/>
      <c r="QHY1" s="428"/>
      <c r="QHZ1" s="428"/>
      <c r="QIA1" s="428"/>
      <c r="QIB1" s="428"/>
      <c r="QIC1" s="428"/>
      <c r="QID1" s="428"/>
      <c r="QIE1" s="428"/>
      <c r="QIF1" s="428"/>
      <c r="QIG1" s="428"/>
      <c r="QIH1" s="428"/>
      <c r="QII1" s="428"/>
      <c r="QIJ1" s="428"/>
      <c r="QIK1" s="428"/>
      <c r="QIL1" s="428"/>
      <c r="QIM1" s="428"/>
      <c r="QIN1" s="428"/>
      <c r="QIO1" s="428"/>
      <c r="QIP1" s="428"/>
      <c r="QIQ1" s="428"/>
      <c r="QIR1" s="428"/>
      <c r="QIS1" s="428"/>
      <c r="QIT1" s="428"/>
      <c r="QIU1" s="428"/>
      <c r="QIV1" s="428"/>
      <c r="QIW1" s="428"/>
      <c r="QIX1" s="428"/>
      <c r="QIY1" s="428"/>
      <c r="QIZ1" s="428"/>
      <c r="QJA1" s="428"/>
      <c r="QJB1" s="428"/>
      <c r="QJC1" s="428"/>
      <c r="QJD1" s="428"/>
      <c r="QJE1" s="428"/>
      <c r="QJF1" s="428"/>
      <c r="QJG1" s="428"/>
      <c r="QJH1" s="428"/>
      <c r="QJI1" s="428"/>
      <c r="QJJ1" s="428"/>
      <c r="QJK1" s="428"/>
      <c r="QJL1" s="428"/>
      <c r="QJM1" s="428"/>
      <c r="QJN1" s="428"/>
      <c r="QJO1" s="428"/>
      <c r="QJP1" s="428"/>
      <c r="QJQ1" s="428"/>
      <c r="QJR1" s="428"/>
      <c r="QJS1" s="428"/>
      <c r="QJT1" s="428"/>
      <c r="QJU1" s="428"/>
      <c r="QJV1" s="428"/>
      <c r="QJW1" s="428"/>
      <c r="QJX1" s="428"/>
      <c r="QJY1" s="428"/>
      <c r="QJZ1" s="428"/>
      <c r="QKA1" s="428"/>
      <c r="QKB1" s="428"/>
      <c r="QKC1" s="428"/>
      <c r="QKD1" s="428"/>
      <c r="QKE1" s="428"/>
      <c r="QKF1" s="428"/>
      <c r="QKG1" s="428"/>
      <c r="QKH1" s="428"/>
      <c r="QKI1" s="428"/>
      <c r="QKJ1" s="428"/>
      <c r="QKK1" s="428"/>
      <c r="QKL1" s="428"/>
      <c r="QKM1" s="428"/>
      <c r="QKN1" s="428"/>
      <c r="QKO1" s="428"/>
      <c r="QKP1" s="428"/>
      <c r="QKQ1" s="428"/>
      <c r="QKR1" s="428"/>
      <c r="QKS1" s="428"/>
      <c r="QKT1" s="428"/>
      <c r="QKU1" s="428"/>
      <c r="QKV1" s="428"/>
      <c r="QKW1" s="428"/>
      <c r="QKX1" s="428"/>
      <c r="QKY1" s="428"/>
      <c r="QKZ1" s="428"/>
      <c r="QLA1" s="428"/>
      <c r="QLB1" s="428"/>
      <c r="QLC1" s="428"/>
      <c r="QLD1" s="428"/>
      <c r="QLE1" s="428"/>
      <c r="QLF1" s="428"/>
      <c r="QLG1" s="428"/>
      <c r="QLH1" s="428"/>
      <c r="QLI1" s="428"/>
      <c r="QLJ1" s="428"/>
      <c r="QLK1" s="428"/>
      <c r="QLL1" s="428"/>
      <c r="QLM1" s="428"/>
      <c r="QLN1" s="428"/>
      <c r="QLO1" s="428"/>
      <c r="QLP1" s="428"/>
      <c r="QLQ1" s="428"/>
      <c r="QLR1" s="428"/>
      <c r="QLS1" s="428"/>
      <c r="QLT1" s="428"/>
      <c r="QLU1" s="428"/>
      <c r="QLV1" s="428"/>
      <c r="QLW1" s="428"/>
      <c r="QLX1" s="428"/>
      <c r="QLY1" s="428"/>
      <c r="QLZ1" s="428"/>
      <c r="QMA1" s="428"/>
      <c r="QMB1" s="428"/>
      <c r="QMC1" s="428"/>
      <c r="QMD1" s="428"/>
      <c r="QME1" s="428"/>
      <c r="QMF1" s="428"/>
      <c r="QMG1" s="428"/>
      <c r="QMH1" s="428"/>
      <c r="QMI1" s="428"/>
      <c r="QMJ1" s="428"/>
      <c r="QMK1" s="428"/>
      <c r="QML1" s="428"/>
      <c r="QMM1" s="428"/>
      <c r="QMN1" s="428"/>
      <c r="QMO1" s="428"/>
      <c r="QMP1" s="428"/>
      <c r="QMQ1" s="428"/>
      <c r="QMR1" s="428"/>
      <c r="QMS1" s="428"/>
      <c r="QMT1" s="428"/>
      <c r="QMU1" s="428"/>
      <c r="QMV1" s="428"/>
      <c r="QMW1" s="428"/>
      <c r="QMX1" s="428"/>
      <c r="QMY1" s="428"/>
      <c r="QMZ1" s="428"/>
      <c r="QNA1" s="428"/>
      <c r="QNB1" s="428"/>
      <c r="QNC1" s="428"/>
      <c r="QND1" s="428"/>
      <c r="QNE1" s="428"/>
      <c r="QNF1" s="428"/>
      <c r="QNG1" s="428"/>
      <c r="QNH1" s="428"/>
      <c r="QNI1" s="428"/>
      <c r="QNJ1" s="428"/>
      <c r="QNK1" s="428"/>
      <c r="QNL1" s="428"/>
      <c r="QNM1" s="428"/>
      <c r="QNN1" s="428"/>
      <c r="QNO1" s="428"/>
      <c r="QNP1" s="428"/>
      <c r="QNQ1" s="428"/>
      <c r="QNR1" s="428"/>
      <c r="QNS1" s="428"/>
      <c r="QNT1" s="428"/>
      <c r="QNU1" s="428"/>
      <c r="QNV1" s="428"/>
      <c r="QNW1" s="428"/>
      <c r="QNX1" s="428"/>
      <c r="QNY1" s="428"/>
      <c r="QNZ1" s="428"/>
      <c r="QOA1" s="428"/>
      <c r="QOB1" s="428"/>
      <c r="QOC1" s="428"/>
      <c r="QOD1" s="428"/>
      <c r="QOE1" s="428"/>
      <c r="QOF1" s="428"/>
      <c r="QOG1" s="428"/>
      <c r="QOH1" s="428"/>
      <c r="QOI1" s="428"/>
      <c r="QOJ1" s="428"/>
      <c r="QOK1" s="428"/>
      <c r="QOL1" s="428"/>
      <c r="QOM1" s="428"/>
      <c r="QON1" s="428"/>
      <c r="QOO1" s="428"/>
      <c r="QOP1" s="428"/>
      <c r="QOQ1" s="428"/>
      <c r="QOR1" s="428"/>
      <c r="QOS1" s="428"/>
      <c r="QOT1" s="428"/>
      <c r="QOU1" s="428"/>
      <c r="QOV1" s="428"/>
      <c r="QOW1" s="428"/>
      <c r="QOX1" s="428"/>
      <c r="QOY1" s="428"/>
      <c r="QOZ1" s="428"/>
      <c r="QPA1" s="428"/>
      <c r="QPB1" s="428"/>
      <c r="QPC1" s="428"/>
      <c r="QPD1" s="428"/>
      <c r="QPE1" s="428"/>
      <c r="QPF1" s="428"/>
      <c r="QPG1" s="428"/>
      <c r="QPH1" s="428"/>
      <c r="QPI1" s="428"/>
      <c r="QPJ1" s="428"/>
      <c r="QPK1" s="428"/>
      <c r="QPL1" s="428"/>
      <c r="QPM1" s="428"/>
      <c r="QPN1" s="428"/>
      <c r="QPO1" s="428"/>
      <c r="QPP1" s="428"/>
      <c r="QPQ1" s="428"/>
      <c r="QPR1" s="428"/>
      <c r="QPS1" s="428"/>
      <c r="QPT1" s="428"/>
      <c r="QPU1" s="428"/>
      <c r="QPV1" s="428"/>
      <c r="QPW1" s="428"/>
      <c r="QPX1" s="428"/>
      <c r="QPY1" s="428"/>
      <c r="QPZ1" s="428"/>
      <c r="QQA1" s="428"/>
      <c r="QQB1" s="428"/>
      <c r="QQC1" s="428"/>
      <c r="QQD1" s="428"/>
      <c r="QQE1" s="428"/>
      <c r="QQF1" s="428"/>
      <c r="QQG1" s="428"/>
      <c r="QQH1" s="428"/>
      <c r="QQI1" s="428"/>
      <c r="QQJ1" s="428"/>
      <c r="QQK1" s="428"/>
      <c r="QQL1" s="428"/>
      <c r="QQM1" s="428"/>
      <c r="QQN1" s="428"/>
      <c r="QQO1" s="428"/>
      <c r="QQP1" s="428"/>
      <c r="QQQ1" s="428"/>
      <c r="QQR1" s="428"/>
      <c r="QQS1" s="428"/>
      <c r="QQT1" s="428"/>
      <c r="QQU1" s="428"/>
      <c r="QQV1" s="428"/>
      <c r="QQW1" s="428"/>
      <c r="QQX1" s="428"/>
      <c r="QQY1" s="428"/>
      <c r="QQZ1" s="428"/>
      <c r="QRA1" s="428"/>
      <c r="QRB1" s="428"/>
      <c r="QRC1" s="428"/>
      <c r="QRD1" s="428"/>
      <c r="QRE1" s="428"/>
      <c r="QRF1" s="428"/>
      <c r="QRG1" s="428"/>
      <c r="QRH1" s="428"/>
      <c r="QRI1" s="428"/>
      <c r="QRJ1" s="428"/>
      <c r="QRK1" s="428"/>
      <c r="QRL1" s="428"/>
      <c r="QRM1" s="428"/>
      <c r="QRN1" s="428"/>
      <c r="QRO1" s="428"/>
      <c r="QRP1" s="428"/>
      <c r="QRQ1" s="428"/>
      <c r="QRR1" s="428"/>
      <c r="QRS1" s="428"/>
      <c r="QRT1" s="428"/>
      <c r="QRU1" s="428"/>
      <c r="QRV1" s="428"/>
      <c r="QRW1" s="428"/>
      <c r="QRX1" s="428"/>
      <c r="QRY1" s="428"/>
      <c r="QRZ1" s="428"/>
      <c r="QSA1" s="428"/>
      <c r="QSB1" s="428"/>
      <c r="QSC1" s="428"/>
      <c r="QSD1" s="428"/>
      <c r="QSE1" s="428"/>
      <c r="QSF1" s="428"/>
      <c r="QSG1" s="428"/>
      <c r="QSH1" s="428"/>
      <c r="QSI1" s="428"/>
      <c r="QSJ1" s="428"/>
      <c r="QSK1" s="428"/>
      <c r="QSL1" s="428"/>
      <c r="QSM1" s="428"/>
      <c r="QSN1" s="428"/>
      <c r="QSO1" s="428"/>
      <c r="QSP1" s="428"/>
      <c r="QSQ1" s="428"/>
      <c r="QSR1" s="428"/>
      <c r="QSS1" s="428"/>
      <c r="QST1" s="428"/>
      <c r="QSU1" s="428"/>
      <c r="QSV1" s="428"/>
      <c r="QSW1" s="428"/>
      <c r="QSX1" s="428"/>
      <c r="QSY1" s="428"/>
      <c r="QSZ1" s="428"/>
      <c r="QTA1" s="428"/>
      <c r="QTB1" s="428"/>
      <c r="QTC1" s="428"/>
      <c r="QTD1" s="428"/>
      <c r="QTE1" s="428"/>
      <c r="QTF1" s="428"/>
      <c r="QTG1" s="428"/>
      <c r="QTH1" s="428"/>
      <c r="QTI1" s="428"/>
      <c r="QTJ1" s="428"/>
      <c r="QTK1" s="428"/>
      <c r="QTL1" s="428"/>
      <c r="QTM1" s="428"/>
      <c r="QTN1" s="428"/>
      <c r="QTO1" s="428"/>
      <c r="QTP1" s="428"/>
      <c r="QTQ1" s="428"/>
      <c r="QTR1" s="428"/>
      <c r="QTS1" s="428"/>
      <c r="QTT1" s="428"/>
      <c r="QTU1" s="428"/>
      <c r="QTV1" s="428"/>
      <c r="QTW1" s="428"/>
      <c r="QTX1" s="428"/>
      <c r="QTY1" s="428"/>
      <c r="QTZ1" s="428"/>
      <c r="QUA1" s="428"/>
      <c r="QUB1" s="428"/>
      <c r="QUC1" s="428"/>
      <c r="QUD1" s="428"/>
      <c r="QUE1" s="428"/>
      <c r="QUF1" s="428"/>
      <c r="QUG1" s="428"/>
      <c r="QUH1" s="428"/>
      <c r="QUI1" s="428"/>
      <c r="QUJ1" s="428"/>
      <c r="QUK1" s="428"/>
      <c r="QUL1" s="428"/>
      <c r="QUM1" s="428"/>
      <c r="QUN1" s="428"/>
      <c r="QUO1" s="428"/>
      <c r="QUP1" s="428"/>
      <c r="QUQ1" s="428"/>
      <c r="QUR1" s="428"/>
      <c r="QUS1" s="428"/>
      <c r="QUT1" s="428"/>
      <c r="QUU1" s="428"/>
      <c r="QUV1" s="428"/>
      <c r="QUW1" s="428"/>
      <c r="QUX1" s="428"/>
      <c r="QUY1" s="428"/>
      <c r="QUZ1" s="428"/>
      <c r="QVA1" s="428"/>
      <c r="QVB1" s="428"/>
      <c r="QVC1" s="428"/>
      <c r="QVD1" s="428"/>
      <c r="QVE1" s="428"/>
      <c r="QVF1" s="428"/>
      <c r="QVG1" s="428"/>
      <c r="QVH1" s="428"/>
      <c r="QVI1" s="428"/>
      <c r="QVJ1" s="428"/>
      <c r="QVK1" s="428"/>
      <c r="QVL1" s="428"/>
      <c r="QVM1" s="428"/>
      <c r="QVN1" s="428"/>
      <c r="QVO1" s="428"/>
      <c r="QVP1" s="428"/>
      <c r="QVQ1" s="428"/>
      <c r="QVR1" s="428"/>
      <c r="QVS1" s="428"/>
      <c r="QVT1" s="428"/>
      <c r="QVU1" s="428"/>
      <c r="QVV1" s="428"/>
      <c r="QVW1" s="428"/>
      <c r="QVX1" s="428"/>
      <c r="QVY1" s="428"/>
      <c r="QVZ1" s="428"/>
      <c r="QWA1" s="428"/>
      <c r="QWB1" s="428"/>
      <c r="QWC1" s="428"/>
      <c r="QWD1" s="428"/>
      <c r="QWE1" s="428"/>
      <c r="QWF1" s="428"/>
      <c r="QWG1" s="428"/>
      <c r="QWH1" s="428"/>
      <c r="QWI1" s="428"/>
      <c r="QWJ1" s="428"/>
      <c r="QWK1" s="428"/>
      <c r="QWL1" s="428"/>
      <c r="QWM1" s="428"/>
      <c r="QWN1" s="428"/>
      <c r="QWO1" s="428"/>
      <c r="QWP1" s="428"/>
      <c r="QWQ1" s="428"/>
      <c r="QWR1" s="428"/>
      <c r="QWS1" s="428"/>
      <c r="QWT1" s="428"/>
      <c r="QWU1" s="428"/>
      <c r="QWV1" s="428"/>
      <c r="QWW1" s="428"/>
      <c r="QWX1" s="428"/>
      <c r="QWY1" s="428"/>
      <c r="QWZ1" s="428"/>
      <c r="QXA1" s="428"/>
      <c r="QXB1" s="428"/>
      <c r="QXC1" s="428"/>
      <c r="QXD1" s="428"/>
      <c r="QXE1" s="428"/>
      <c r="QXF1" s="428"/>
      <c r="QXG1" s="428"/>
      <c r="QXH1" s="428"/>
      <c r="QXI1" s="428"/>
      <c r="QXJ1" s="428"/>
      <c r="QXK1" s="428"/>
      <c r="QXL1" s="428"/>
      <c r="QXM1" s="428"/>
      <c r="QXN1" s="428"/>
      <c r="QXO1" s="428"/>
      <c r="QXP1" s="428"/>
      <c r="QXQ1" s="428"/>
      <c r="QXR1" s="428"/>
      <c r="QXS1" s="428"/>
      <c r="QXT1" s="428"/>
      <c r="QXU1" s="428"/>
      <c r="QXV1" s="428"/>
      <c r="QXW1" s="428"/>
      <c r="QXX1" s="428"/>
      <c r="QXY1" s="428"/>
      <c r="QXZ1" s="428"/>
      <c r="QYA1" s="428"/>
      <c r="QYB1" s="428"/>
      <c r="QYC1" s="428"/>
      <c r="QYD1" s="428"/>
      <c r="QYE1" s="428"/>
      <c r="QYF1" s="428"/>
      <c r="QYG1" s="428"/>
      <c r="QYH1" s="428"/>
      <c r="QYI1" s="428"/>
      <c r="QYJ1" s="428"/>
      <c r="QYK1" s="428"/>
      <c r="QYL1" s="428"/>
      <c r="QYM1" s="428"/>
      <c r="QYN1" s="428"/>
      <c r="QYO1" s="428"/>
      <c r="QYP1" s="428"/>
      <c r="QYQ1" s="428"/>
      <c r="QYR1" s="428"/>
      <c r="QYS1" s="428"/>
      <c r="QYT1" s="428"/>
      <c r="QYU1" s="428"/>
      <c r="QYV1" s="428"/>
      <c r="QYW1" s="428"/>
      <c r="QYX1" s="428"/>
      <c r="QYY1" s="428"/>
      <c r="QYZ1" s="428"/>
      <c r="QZA1" s="428"/>
      <c r="QZB1" s="428"/>
      <c r="QZC1" s="428"/>
      <c r="QZD1" s="428"/>
      <c r="QZE1" s="428"/>
      <c r="QZF1" s="428"/>
      <c r="QZG1" s="428"/>
      <c r="QZH1" s="428"/>
      <c r="QZI1" s="428"/>
      <c r="QZJ1" s="428"/>
      <c r="QZK1" s="428"/>
      <c r="QZL1" s="428"/>
      <c r="QZM1" s="428"/>
      <c r="QZN1" s="428"/>
      <c r="QZO1" s="428"/>
      <c r="QZP1" s="428"/>
      <c r="QZQ1" s="428"/>
      <c r="QZR1" s="428"/>
      <c r="QZS1" s="428"/>
      <c r="QZT1" s="428"/>
      <c r="QZU1" s="428"/>
      <c r="QZV1" s="428"/>
      <c r="QZW1" s="428"/>
      <c r="QZX1" s="428"/>
      <c r="QZY1" s="428"/>
      <c r="QZZ1" s="428"/>
      <c r="RAA1" s="428"/>
      <c r="RAB1" s="428"/>
      <c r="RAC1" s="428"/>
      <c r="RAD1" s="428"/>
      <c r="RAE1" s="428"/>
      <c r="RAF1" s="428"/>
      <c r="RAG1" s="428"/>
      <c r="RAH1" s="428"/>
      <c r="RAI1" s="428"/>
      <c r="RAJ1" s="428"/>
      <c r="RAK1" s="428"/>
      <c r="RAL1" s="428"/>
      <c r="RAM1" s="428"/>
      <c r="RAN1" s="428"/>
      <c r="RAO1" s="428"/>
      <c r="RAP1" s="428"/>
      <c r="RAQ1" s="428"/>
      <c r="RAR1" s="428"/>
      <c r="RAS1" s="428"/>
      <c r="RAT1" s="428"/>
      <c r="RAU1" s="428"/>
      <c r="RAV1" s="428"/>
      <c r="RAW1" s="428"/>
      <c r="RAX1" s="428"/>
      <c r="RAY1" s="428"/>
      <c r="RAZ1" s="428"/>
      <c r="RBA1" s="428"/>
      <c r="RBB1" s="428"/>
      <c r="RBC1" s="428"/>
      <c r="RBD1" s="428"/>
      <c r="RBE1" s="428"/>
      <c r="RBF1" s="428"/>
      <c r="RBG1" s="428"/>
      <c r="RBH1" s="428"/>
      <c r="RBI1" s="428"/>
      <c r="RBJ1" s="428"/>
      <c r="RBK1" s="428"/>
      <c r="RBL1" s="428"/>
      <c r="RBM1" s="428"/>
      <c r="RBN1" s="428"/>
      <c r="RBO1" s="428"/>
      <c r="RBP1" s="428"/>
      <c r="RBQ1" s="428"/>
      <c r="RBR1" s="428"/>
      <c r="RBS1" s="428"/>
      <c r="RBT1" s="428"/>
      <c r="RBU1" s="428"/>
      <c r="RBV1" s="428"/>
      <c r="RBW1" s="428"/>
      <c r="RBX1" s="428"/>
      <c r="RBY1" s="428"/>
      <c r="RBZ1" s="428"/>
      <c r="RCA1" s="428"/>
      <c r="RCB1" s="428"/>
      <c r="RCC1" s="428"/>
      <c r="RCD1" s="428"/>
      <c r="RCE1" s="428"/>
      <c r="RCF1" s="428"/>
      <c r="RCG1" s="428"/>
      <c r="RCH1" s="428"/>
      <c r="RCI1" s="428"/>
      <c r="RCJ1" s="428"/>
      <c r="RCK1" s="428"/>
      <c r="RCL1" s="428"/>
      <c r="RCM1" s="428"/>
      <c r="RCN1" s="428"/>
      <c r="RCO1" s="428"/>
      <c r="RCP1" s="428"/>
      <c r="RCQ1" s="428"/>
      <c r="RCR1" s="428"/>
      <c r="RCS1" s="428"/>
      <c r="RCT1" s="428"/>
      <c r="RCU1" s="428"/>
      <c r="RCV1" s="428"/>
      <c r="RCW1" s="428"/>
      <c r="RCX1" s="428"/>
      <c r="RCY1" s="428"/>
      <c r="RCZ1" s="428"/>
      <c r="RDA1" s="428"/>
      <c r="RDB1" s="428"/>
      <c r="RDC1" s="428"/>
      <c r="RDD1" s="428"/>
      <c r="RDE1" s="428"/>
      <c r="RDF1" s="428"/>
      <c r="RDG1" s="428"/>
      <c r="RDH1" s="428"/>
      <c r="RDI1" s="428"/>
      <c r="RDJ1" s="428"/>
      <c r="RDK1" s="428"/>
      <c r="RDL1" s="428"/>
      <c r="RDM1" s="428"/>
      <c r="RDN1" s="428"/>
      <c r="RDO1" s="428"/>
      <c r="RDP1" s="428"/>
      <c r="RDQ1" s="428"/>
      <c r="RDR1" s="428"/>
      <c r="RDS1" s="428"/>
      <c r="RDT1" s="428"/>
      <c r="RDU1" s="428"/>
      <c r="RDV1" s="428"/>
      <c r="RDW1" s="428"/>
      <c r="RDX1" s="428"/>
      <c r="RDY1" s="428"/>
      <c r="RDZ1" s="428"/>
      <c r="REA1" s="428"/>
      <c r="REB1" s="428"/>
      <c r="REC1" s="428"/>
      <c r="RED1" s="428"/>
      <c r="REE1" s="428"/>
      <c r="REF1" s="428"/>
      <c r="REG1" s="428"/>
      <c r="REH1" s="428"/>
      <c r="REI1" s="428"/>
      <c r="REJ1" s="428"/>
      <c r="REK1" s="428"/>
      <c r="REL1" s="428"/>
      <c r="REM1" s="428"/>
      <c r="REN1" s="428"/>
      <c r="REO1" s="428"/>
      <c r="REP1" s="428"/>
      <c r="REQ1" s="428"/>
      <c r="RER1" s="428"/>
      <c r="RES1" s="428"/>
      <c r="RET1" s="428"/>
      <c r="REU1" s="428"/>
      <c r="REV1" s="428"/>
      <c r="REW1" s="428"/>
      <c r="REX1" s="428"/>
      <c r="REY1" s="428"/>
      <c r="REZ1" s="428"/>
      <c r="RFA1" s="428"/>
      <c r="RFB1" s="428"/>
      <c r="RFC1" s="428"/>
      <c r="RFD1" s="428"/>
      <c r="RFE1" s="428"/>
      <c r="RFF1" s="428"/>
      <c r="RFG1" s="428"/>
      <c r="RFH1" s="428"/>
      <c r="RFI1" s="428"/>
      <c r="RFJ1" s="428"/>
      <c r="RFK1" s="428"/>
      <c r="RFL1" s="428"/>
      <c r="RFM1" s="428"/>
      <c r="RFN1" s="428"/>
      <c r="RFO1" s="428"/>
      <c r="RFP1" s="428"/>
      <c r="RFQ1" s="428"/>
      <c r="RFR1" s="428"/>
      <c r="RFS1" s="428"/>
      <c r="RFT1" s="428"/>
      <c r="RFU1" s="428"/>
      <c r="RFV1" s="428"/>
      <c r="RFW1" s="428"/>
      <c r="RFX1" s="428"/>
      <c r="RFY1" s="428"/>
      <c r="RFZ1" s="428"/>
      <c r="RGA1" s="428"/>
      <c r="RGB1" s="428"/>
      <c r="RGC1" s="428"/>
      <c r="RGD1" s="428"/>
      <c r="RGE1" s="428"/>
      <c r="RGF1" s="428"/>
      <c r="RGG1" s="428"/>
      <c r="RGH1" s="428"/>
      <c r="RGI1" s="428"/>
      <c r="RGJ1" s="428"/>
      <c r="RGK1" s="428"/>
      <c r="RGL1" s="428"/>
      <c r="RGM1" s="428"/>
      <c r="RGN1" s="428"/>
      <c r="RGO1" s="428"/>
      <c r="RGP1" s="428"/>
      <c r="RGQ1" s="428"/>
      <c r="RGR1" s="428"/>
      <c r="RGS1" s="428"/>
      <c r="RGT1" s="428"/>
      <c r="RGU1" s="428"/>
      <c r="RGV1" s="428"/>
      <c r="RGW1" s="428"/>
      <c r="RGX1" s="428"/>
      <c r="RGY1" s="428"/>
      <c r="RGZ1" s="428"/>
      <c r="RHA1" s="428"/>
      <c r="RHB1" s="428"/>
      <c r="RHC1" s="428"/>
      <c r="RHD1" s="428"/>
      <c r="RHE1" s="428"/>
      <c r="RHF1" s="428"/>
      <c r="RHG1" s="428"/>
      <c r="RHH1" s="428"/>
      <c r="RHI1" s="428"/>
      <c r="RHJ1" s="428"/>
      <c r="RHK1" s="428"/>
      <c r="RHL1" s="428"/>
      <c r="RHM1" s="428"/>
      <c r="RHN1" s="428"/>
      <c r="RHO1" s="428"/>
      <c r="RHP1" s="428"/>
      <c r="RHQ1" s="428"/>
      <c r="RHR1" s="428"/>
      <c r="RHS1" s="428"/>
      <c r="RHT1" s="428"/>
      <c r="RHU1" s="428"/>
      <c r="RHV1" s="428"/>
      <c r="RHW1" s="428"/>
      <c r="RHX1" s="428"/>
      <c r="RHY1" s="428"/>
      <c r="RHZ1" s="428"/>
      <c r="RIA1" s="428"/>
      <c r="RIB1" s="428"/>
      <c r="RIC1" s="428"/>
      <c r="RID1" s="428"/>
      <c r="RIE1" s="428"/>
      <c r="RIF1" s="428"/>
      <c r="RIG1" s="428"/>
      <c r="RIH1" s="428"/>
      <c r="RII1" s="428"/>
      <c r="RIJ1" s="428"/>
      <c r="RIK1" s="428"/>
      <c r="RIL1" s="428"/>
      <c r="RIM1" s="428"/>
      <c r="RIN1" s="428"/>
      <c r="RIO1" s="428"/>
      <c r="RIP1" s="428"/>
      <c r="RIQ1" s="428"/>
      <c r="RIR1" s="428"/>
      <c r="RIS1" s="428"/>
      <c r="RIT1" s="428"/>
      <c r="RIU1" s="428"/>
      <c r="RIV1" s="428"/>
      <c r="RIW1" s="428"/>
      <c r="RIX1" s="428"/>
      <c r="RIY1" s="428"/>
      <c r="RIZ1" s="428"/>
      <c r="RJA1" s="428"/>
      <c r="RJB1" s="428"/>
      <c r="RJC1" s="428"/>
      <c r="RJD1" s="428"/>
      <c r="RJE1" s="428"/>
      <c r="RJF1" s="428"/>
      <c r="RJG1" s="428"/>
      <c r="RJH1" s="428"/>
      <c r="RJI1" s="428"/>
      <c r="RJJ1" s="428"/>
      <c r="RJK1" s="428"/>
      <c r="RJL1" s="428"/>
      <c r="RJM1" s="428"/>
      <c r="RJN1" s="428"/>
      <c r="RJO1" s="428"/>
      <c r="RJP1" s="428"/>
      <c r="RJQ1" s="428"/>
      <c r="RJR1" s="428"/>
      <c r="RJS1" s="428"/>
      <c r="RJT1" s="428"/>
      <c r="RJU1" s="428"/>
      <c r="RJV1" s="428"/>
      <c r="RJW1" s="428"/>
      <c r="RJX1" s="428"/>
      <c r="RJY1" s="428"/>
      <c r="RJZ1" s="428"/>
      <c r="RKA1" s="428"/>
      <c r="RKB1" s="428"/>
      <c r="RKC1" s="428"/>
      <c r="RKD1" s="428"/>
      <c r="RKE1" s="428"/>
      <c r="RKF1" s="428"/>
      <c r="RKG1" s="428"/>
      <c r="RKH1" s="428"/>
      <c r="RKI1" s="428"/>
      <c r="RKJ1" s="428"/>
      <c r="RKK1" s="428"/>
      <c r="RKL1" s="428"/>
      <c r="RKM1" s="428"/>
      <c r="RKN1" s="428"/>
      <c r="RKO1" s="428"/>
      <c r="RKP1" s="428"/>
      <c r="RKQ1" s="428"/>
      <c r="RKR1" s="428"/>
      <c r="RKS1" s="428"/>
      <c r="RKT1" s="428"/>
      <c r="RKU1" s="428"/>
      <c r="RKV1" s="428"/>
      <c r="RKW1" s="428"/>
      <c r="RKX1" s="428"/>
      <c r="RKY1" s="428"/>
      <c r="RKZ1" s="428"/>
      <c r="RLA1" s="428"/>
      <c r="RLB1" s="428"/>
      <c r="RLC1" s="428"/>
      <c r="RLD1" s="428"/>
      <c r="RLE1" s="428"/>
      <c r="RLF1" s="428"/>
      <c r="RLG1" s="428"/>
      <c r="RLH1" s="428"/>
      <c r="RLI1" s="428"/>
      <c r="RLJ1" s="428"/>
      <c r="RLK1" s="428"/>
      <c r="RLL1" s="428"/>
      <c r="RLM1" s="428"/>
      <c r="RLN1" s="428"/>
      <c r="RLO1" s="428"/>
      <c r="RLP1" s="428"/>
      <c r="RLQ1" s="428"/>
      <c r="RLR1" s="428"/>
      <c r="RLS1" s="428"/>
      <c r="RLT1" s="428"/>
      <c r="RLU1" s="428"/>
      <c r="RLV1" s="428"/>
      <c r="RLW1" s="428"/>
      <c r="RLX1" s="428"/>
      <c r="RLY1" s="428"/>
      <c r="RLZ1" s="428"/>
      <c r="RMA1" s="428"/>
      <c r="RMB1" s="428"/>
      <c r="RMC1" s="428"/>
      <c r="RMD1" s="428"/>
      <c r="RME1" s="428"/>
      <c r="RMF1" s="428"/>
      <c r="RMG1" s="428"/>
      <c r="RMH1" s="428"/>
      <c r="RMI1" s="428"/>
      <c r="RMJ1" s="428"/>
      <c r="RMK1" s="428"/>
      <c r="RML1" s="428"/>
      <c r="RMM1" s="428"/>
      <c r="RMN1" s="428"/>
      <c r="RMO1" s="428"/>
      <c r="RMP1" s="428"/>
      <c r="RMQ1" s="428"/>
      <c r="RMR1" s="428"/>
      <c r="RMS1" s="428"/>
      <c r="RMT1" s="428"/>
      <c r="RMU1" s="428"/>
      <c r="RMV1" s="428"/>
      <c r="RMW1" s="428"/>
      <c r="RMX1" s="428"/>
      <c r="RMY1" s="428"/>
      <c r="RMZ1" s="428"/>
      <c r="RNA1" s="428"/>
      <c r="RNB1" s="428"/>
      <c r="RNC1" s="428"/>
      <c r="RND1" s="428"/>
      <c r="RNE1" s="428"/>
      <c r="RNF1" s="428"/>
      <c r="RNG1" s="428"/>
      <c r="RNH1" s="428"/>
      <c r="RNI1" s="428"/>
      <c r="RNJ1" s="428"/>
      <c r="RNK1" s="428"/>
      <c r="RNL1" s="428"/>
      <c r="RNM1" s="428"/>
      <c r="RNN1" s="428"/>
      <c r="RNO1" s="428"/>
      <c r="RNP1" s="428"/>
      <c r="RNQ1" s="428"/>
      <c r="RNR1" s="428"/>
      <c r="RNS1" s="428"/>
      <c r="RNT1" s="428"/>
      <c r="RNU1" s="428"/>
      <c r="RNV1" s="428"/>
      <c r="RNW1" s="428"/>
      <c r="RNX1" s="428"/>
      <c r="RNY1" s="428"/>
      <c r="RNZ1" s="428"/>
      <c r="ROA1" s="428"/>
      <c r="ROB1" s="428"/>
      <c r="ROC1" s="428"/>
      <c r="ROD1" s="428"/>
      <c r="ROE1" s="428"/>
      <c r="ROF1" s="428"/>
      <c r="ROG1" s="428"/>
      <c r="ROH1" s="428"/>
      <c r="ROI1" s="428"/>
      <c r="ROJ1" s="428"/>
      <c r="ROK1" s="428"/>
      <c r="ROL1" s="428"/>
      <c r="ROM1" s="428"/>
      <c r="RON1" s="428"/>
      <c r="ROO1" s="428"/>
      <c r="ROP1" s="428"/>
      <c r="ROQ1" s="428"/>
      <c r="ROR1" s="428"/>
      <c r="ROS1" s="428"/>
      <c r="ROT1" s="428"/>
      <c r="ROU1" s="428"/>
      <c r="ROV1" s="428"/>
      <c r="ROW1" s="428"/>
      <c r="ROX1" s="428"/>
      <c r="ROY1" s="428"/>
      <c r="ROZ1" s="428"/>
      <c r="RPA1" s="428"/>
      <c r="RPB1" s="428"/>
      <c r="RPC1" s="428"/>
      <c r="RPD1" s="428"/>
      <c r="RPE1" s="428"/>
      <c r="RPF1" s="428"/>
      <c r="RPG1" s="428"/>
      <c r="RPH1" s="428"/>
      <c r="RPI1" s="428"/>
      <c r="RPJ1" s="428"/>
      <c r="RPK1" s="428"/>
      <c r="RPL1" s="428"/>
      <c r="RPM1" s="428"/>
      <c r="RPN1" s="428"/>
      <c r="RPO1" s="428"/>
      <c r="RPP1" s="428"/>
      <c r="RPQ1" s="428"/>
      <c r="RPR1" s="428"/>
      <c r="RPS1" s="428"/>
      <c r="RPT1" s="428"/>
      <c r="RPU1" s="428"/>
      <c r="RPV1" s="428"/>
      <c r="RPW1" s="428"/>
      <c r="RPX1" s="428"/>
      <c r="RPY1" s="428"/>
      <c r="RPZ1" s="428"/>
      <c r="RQA1" s="428"/>
      <c r="RQB1" s="428"/>
      <c r="RQC1" s="428"/>
      <c r="RQD1" s="428"/>
      <c r="RQE1" s="428"/>
      <c r="RQF1" s="428"/>
      <c r="RQG1" s="428"/>
      <c r="RQH1" s="428"/>
      <c r="RQI1" s="428"/>
      <c r="RQJ1" s="428"/>
      <c r="RQK1" s="428"/>
      <c r="RQL1" s="428"/>
      <c r="RQM1" s="428"/>
      <c r="RQN1" s="428"/>
      <c r="RQO1" s="428"/>
      <c r="RQP1" s="428"/>
      <c r="RQQ1" s="428"/>
      <c r="RQR1" s="428"/>
      <c r="RQS1" s="428"/>
      <c r="RQT1" s="428"/>
      <c r="RQU1" s="428"/>
      <c r="RQV1" s="428"/>
      <c r="RQW1" s="428"/>
      <c r="RQX1" s="428"/>
      <c r="RQY1" s="428"/>
      <c r="RQZ1" s="428"/>
      <c r="RRA1" s="428"/>
      <c r="RRB1" s="428"/>
      <c r="RRC1" s="428"/>
      <c r="RRD1" s="428"/>
      <c r="RRE1" s="428"/>
      <c r="RRF1" s="428"/>
      <c r="RRG1" s="428"/>
      <c r="RRH1" s="428"/>
      <c r="RRI1" s="428"/>
      <c r="RRJ1" s="428"/>
      <c r="RRK1" s="428"/>
      <c r="RRL1" s="428"/>
      <c r="RRM1" s="428"/>
      <c r="RRN1" s="428"/>
      <c r="RRO1" s="428"/>
      <c r="RRP1" s="428"/>
      <c r="RRQ1" s="428"/>
      <c r="RRR1" s="428"/>
      <c r="RRS1" s="428"/>
      <c r="RRT1" s="428"/>
      <c r="RRU1" s="428"/>
      <c r="RRV1" s="428"/>
      <c r="RRW1" s="428"/>
      <c r="RRX1" s="428"/>
      <c r="RRY1" s="428"/>
      <c r="RRZ1" s="428"/>
      <c r="RSA1" s="428"/>
      <c r="RSB1" s="428"/>
      <c r="RSC1" s="428"/>
      <c r="RSD1" s="428"/>
      <c r="RSE1" s="428"/>
      <c r="RSF1" s="428"/>
      <c r="RSG1" s="428"/>
      <c r="RSH1" s="428"/>
      <c r="RSI1" s="428"/>
      <c r="RSJ1" s="428"/>
      <c r="RSK1" s="428"/>
      <c r="RSL1" s="428"/>
      <c r="RSM1" s="428"/>
      <c r="RSN1" s="428"/>
      <c r="RSO1" s="428"/>
      <c r="RSP1" s="428"/>
      <c r="RSQ1" s="428"/>
      <c r="RSR1" s="428"/>
      <c r="RSS1" s="428"/>
      <c r="RST1" s="428"/>
      <c r="RSU1" s="428"/>
      <c r="RSV1" s="428"/>
      <c r="RSW1" s="428"/>
      <c r="RSX1" s="428"/>
      <c r="RSY1" s="428"/>
      <c r="RSZ1" s="428"/>
      <c r="RTA1" s="428"/>
      <c r="RTB1" s="428"/>
      <c r="RTC1" s="428"/>
      <c r="RTD1" s="428"/>
      <c r="RTE1" s="428"/>
      <c r="RTF1" s="428"/>
      <c r="RTG1" s="428"/>
      <c r="RTH1" s="428"/>
      <c r="RTI1" s="428"/>
      <c r="RTJ1" s="428"/>
      <c r="RTK1" s="428"/>
      <c r="RTL1" s="428"/>
      <c r="RTM1" s="428"/>
      <c r="RTN1" s="428"/>
      <c r="RTO1" s="428"/>
      <c r="RTP1" s="428"/>
      <c r="RTQ1" s="428"/>
      <c r="RTR1" s="428"/>
      <c r="RTS1" s="428"/>
      <c r="RTT1" s="428"/>
      <c r="RTU1" s="428"/>
      <c r="RTV1" s="428"/>
      <c r="RTW1" s="428"/>
      <c r="RTX1" s="428"/>
      <c r="RTY1" s="428"/>
      <c r="RTZ1" s="428"/>
      <c r="RUA1" s="428"/>
      <c r="RUB1" s="428"/>
      <c r="RUC1" s="428"/>
      <c r="RUD1" s="428"/>
      <c r="RUE1" s="428"/>
      <c r="RUF1" s="428"/>
      <c r="RUG1" s="428"/>
      <c r="RUH1" s="428"/>
      <c r="RUI1" s="428"/>
      <c r="RUJ1" s="428"/>
      <c r="RUK1" s="428"/>
      <c r="RUL1" s="428"/>
      <c r="RUM1" s="428"/>
      <c r="RUN1" s="428"/>
      <c r="RUO1" s="428"/>
      <c r="RUP1" s="428"/>
      <c r="RUQ1" s="428"/>
      <c r="RUR1" s="428"/>
      <c r="RUS1" s="428"/>
      <c r="RUT1" s="428"/>
      <c r="RUU1" s="428"/>
      <c r="RUV1" s="428"/>
      <c r="RUW1" s="428"/>
      <c r="RUX1" s="428"/>
      <c r="RUY1" s="428"/>
      <c r="RUZ1" s="428"/>
      <c r="RVA1" s="428"/>
      <c r="RVB1" s="428"/>
      <c r="RVC1" s="428"/>
      <c r="RVD1" s="428"/>
      <c r="RVE1" s="428"/>
      <c r="RVF1" s="428"/>
      <c r="RVG1" s="428"/>
      <c r="RVH1" s="428"/>
      <c r="RVI1" s="428"/>
      <c r="RVJ1" s="428"/>
      <c r="RVK1" s="428"/>
      <c r="RVL1" s="428"/>
      <c r="RVM1" s="428"/>
      <c r="RVN1" s="428"/>
      <c r="RVO1" s="428"/>
      <c r="RVP1" s="428"/>
      <c r="RVQ1" s="428"/>
      <c r="RVR1" s="428"/>
      <c r="RVS1" s="428"/>
      <c r="RVT1" s="428"/>
      <c r="RVU1" s="428"/>
      <c r="RVV1" s="428"/>
      <c r="RVW1" s="428"/>
      <c r="RVX1" s="428"/>
      <c r="RVY1" s="428"/>
      <c r="RVZ1" s="428"/>
      <c r="RWA1" s="428"/>
      <c r="RWB1" s="428"/>
      <c r="RWC1" s="428"/>
      <c r="RWD1" s="428"/>
      <c r="RWE1" s="428"/>
      <c r="RWF1" s="428"/>
      <c r="RWG1" s="428"/>
      <c r="RWH1" s="428"/>
      <c r="RWI1" s="428"/>
      <c r="RWJ1" s="428"/>
      <c r="RWK1" s="428"/>
      <c r="RWL1" s="428"/>
      <c r="RWM1" s="428"/>
      <c r="RWN1" s="428"/>
      <c r="RWO1" s="428"/>
      <c r="RWP1" s="428"/>
      <c r="RWQ1" s="428"/>
      <c r="RWR1" s="428"/>
      <c r="RWS1" s="428"/>
      <c r="RWT1" s="428"/>
      <c r="RWU1" s="428"/>
      <c r="RWV1" s="428"/>
      <c r="RWW1" s="428"/>
      <c r="RWX1" s="428"/>
      <c r="RWY1" s="428"/>
      <c r="RWZ1" s="428"/>
      <c r="RXA1" s="428"/>
      <c r="RXB1" s="428"/>
      <c r="RXC1" s="428"/>
      <c r="RXD1" s="428"/>
      <c r="RXE1" s="428"/>
      <c r="RXF1" s="428"/>
      <c r="RXG1" s="428"/>
      <c r="RXH1" s="428"/>
      <c r="RXI1" s="428"/>
      <c r="RXJ1" s="428"/>
      <c r="RXK1" s="428"/>
      <c r="RXL1" s="428"/>
      <c r="RXM1" s="428"/>
      <c r="RXN1" s="428"/>
      <c r="RXO1" s="428"/>
      <c r="RXP1" s="428"/>
      <c r="RXQ1" s="428"/>
      <c r="RXR1" s="428"/>
      <c r="RXS1" s="428"/>
      <c r="RXT1" s="428"/>
      <c r="RXU1" s="428"/>
      <c r="RXV1" s="428"/>
      <c r="RXW1" s="428"/>
      <c r="RXX1" s="428"/>
      <c r="RXY1" s="428"/>
      <c r="RXZ1" s="428"/>
      <c r="RYA1" s="428"/>
      <c r="RYB1" s="428"/>
      <c r="RYC1" s="428"/>
      <c r="RYD1" s="428"/>
      <c r="RYE1" s="428"/>
      <c r="RYF1" s="428"/>
      <c r="RYG1" s="428"/>
      <c r="RYH1" s="428"/>
      <c r="RYI1" s="428"/>
      <c r="RYJ1" s="428"/>
      <c r="RYK1" s="428"/>
      <c r="RYL1" s="428"/>
      <c r="RYM1" s="428"/>
      <c r="RYN1" s="428"/>
      <c r="RYO1" s="428"/>
      <c r="RYP1" s="428"/>
      <c r="RYQ1" s="428"/>
      <c r="RYR1" s="428"/>
      <c r="RYS1" s="428"/>
      <c r="RYT1" s="428"/>
      <c r="RYU1" s="428"/>
      <c r="RYV1" s="428"/>
      <c r="RYW1" s="428"/>
      <c r="RYX1" s="428"/>
      <c r="RYY1" s="428"/>
      <c r="RYZ1" s="428"/>
      <c r="RZA1" s="428"/>
      <c r="RZB1" s="428"/>
      <c r="RZC1" s="428"/>
      <c r="RZD1" s="428"/>
      <c r="RZE1" s="428"/>
      <c r="RZF1" s="428"/>
      <c r="RZG1" s="428"/>
      <c r="RZH1" s="428"/>
      <c r="RZI1" s="428"/>
      <c r="RZJ1" s="428"/>
      <c r="RZK1" s="428"/>
      <c r="RZL1" s="428"/>
      <c r="RZM1" s="428"/>
      <c r="RZN1" s="428"/>
      <c r="RZO1" s="428"/>
      <c r="RZP1" s="428"/>
      <c r="RZQ1" s="428"/>
      <c r="RZR1" s="428"/>
      <c r="RZS1" s="428"/>
      <c r="RZT1" s="428"/>
      <c r="RZU1" s="428"/>
      <c r="RZV1" s="428"/>
      <c r="RZW1" s="428"/>
      <c r="RZX1" s="428"/>
      <c r="RZY1" s="428"/>
      <c r="RZZ1" s="428"/>
      <c r="SAA1" s="428"/>
      <c r="SAB1" s="428"/>
      <c r="SAC1" s="428"/>
      <c r="SAD1" s="428"/>
      <c r="SAE1" s="428"/>
      <c r="SAF1" s="428"/>
      <c r="SAG1" s="428"/>
      <c r="SAH1" s="428"/>
      <c r="SAI1" s="428"/>
      <c r="SAJ1" s="428"/>
      <c r="SAK1" s="428"/>
      <c r="SAL1" s="428"/>
      <c r="SAM1" s="428"/>
      <c r="SAN1" s="428"/>
      <c r="SAO1" s="428"/>
      <c r="SAP1" s="428"/>
      <c r="SAQ1" s="428"/>
      <c r="SAR1" s="428"/>
      <c r="SAS1" s="428"/>
      <c r="SAT1" s="428"/>
      <c r="SAU1" s="428"/>
      <c r="SAV1" s="428"/>
      <c r="SAW1" s="428"/>
      <c r="SAX1" s="428"/>
      <c r="SAY1" s="428"/>
      <c r="SAZ1" s="428"/>
      <c r="SBA1" s="428"/>
      <c r="SBB1" s="428"/>
      <c r="SBC1" s="428"/>
      <c r="SBD1" s="428"/>
      <c r="SBE1" s="428"/>
      <c r="SBF1" s="428"/>
      <c r="SBG1" s="428"/>
      <c r="SBH1" s="428"/>
      <c r="SBI1" s="428"/>
      <c r="SBJ1" s="428"/>
      <c r="SBK1" s="428"/>
      <c r="SBL1" s="428"/>
      <c r="SBM1" s="428"/>
      <c r="SBN1" s="428"/>
      <c r="SBO1" s="428"/>
      <c r="SBP1" s="428"/>
      <c r="SBQ1" s="428"/>
      <c r="SBR1" s="428"/>
      <c r="SBS1" s="428"/>
      <c r="SBT1" s="428"/>
      <c r="SBU1" s="428"/>
      <c r="SBV1" s="428"/>
      <c r="SBW1" s="428"/>
      <c r="SBX1" s="428"/>
      <c r="SBY1" s="428"/>
      <c r="SBZ1" s="428"/>
      <c r="SCA1" s="428"/>
      <c r="SCB1" s="428"/>
      <c r="SCC1" s="428"/>
      <c r="SCD1" s="428"/>
      <c r="SCE1" s="428"/>
      <c r="SCF1" s="428"/>
      <c r="SCG1" s="428"/>
      <c r="SCH1" s="428"/>
      <c r="SCI1" s="428"/>
      <c r="SCJ1" s="428"/>
      <c r="SCK1" s="428"/>
      <c r="SCL1" s="428"/>
      <c r="SCM1" s="428"/>
      <c r="SCN1" s="428"/>
      <c r="SCO1" s="428"/>
      <c r="SCP1" s="428"/>
      <c r="SCQ1" s="428"/>
      <c r="SCR1" s="428"/>
      <c r="SCS1" s="428"/>
      <c r="SCT1" s="428"/>
      <c r="SCU1" s="428"/>
      <c r="SCV1" s="428"/>
      <c r="SCW1" s="428"/>
      <c r="SCX1" s="428"/>
      <c r="SCY1" s="428"/>
      <c r="SCZ1" s="428"/>
      <c r="SDA1" s="428"/>
      <c r="SDB1" s="428"/>
      <c r="SDC1" s="428"/>
      <c r="SDD1" s="428"/>
      <c r="SDE1" s="428"/>
      <c r="SDF1" s="428"/>
      <c r="SDG1" s="428"/>
      <c r="SDH1" s="428"/>
      <c r="SDI1" s="428"/>
      <c r="SDJ1" s="428"/>
      <c r="SDK1" s="428"/>
      <c r="SDL1" s="428"/>
      <c r="SDM1" s="428"/>
      <c r="SDN1" s="428"/>
      <c r="SDO1" s="428"/>
      <c r="SDP1" s="428"/>
      <c r="SDQ1" s="428"/>
      <c r="SDR1" s="428"/>
      <c r="SDS1" s="428"/>
      <c r="SDT1" s="428"/>
      <c r="SDU1" s="428"/>
      <c r="SDV1" s="428"/>
      <c r="SDW1" s="428"/>
      <c r="SDX1" s="428"/>
      <c r="SDY1" s="428"/>
      <c r="SDZ1" s="428"/>
      <c r="SEA1" s="428"/>
      <c r="SEB1" s="428"/>
      <c r="SEC1" s="428"/>
      <c r="SED1" s="428"/>
      <c r="SEE1" s="428"/>
      <c r="SEF1" s="428"/>
      <c r="SEG1" s="428"/>
      <c r="SEH1" s="428"/>
      <c r="SEI1" s="428"/>
      <c r="SEJ1" s="428"/>
      <c r="SEK1" s="428"/>
      <c r="SEL1" s="428"/>
      <c r="SEM1" s="428"/>
      <c r="SEN1" s="428"/>
      <c r="SEO1" s="428"/>
      <c r="SEP1" s="428"/>
      <c r="SEQ1" s="428"/>
      <c r="SER1" s="428"/>
      <c r="SES1" s="428"/>
      <c r="SET1" s="428"/>
      <c r="SEU1" s="428"/>
      <c r="SEV1" s="428"/>
      <c r="SEW1" s="428"/>
      <c r="SEX1" s="428"/>
      <c r="SEY1" s="428"/>
      <c r="SEZ1" s="428"/>
      <c r="SFA1" s="428"/>
      <c r="SFB1" s="428"/>
      <c r="SFC1" s="428"/>
      <c r="SFD1" s="428"/>
      <c r="SFE1" s="428"/>
      <c r="SFF1" s="428"/>
      <c r="SFG1" s="428"/>
      <c r="SFH1" s="428"/>
      <c r="SFI1" s="428"/>
      <c r="SFJ1" s="428"/>
      <c r="SFK1" s="428"/>
      <c r="SFL1" s="428"/>
      <c r="SFM1" s="428"/>
      <c r="SFN1" s="428"/>
      <c r="SFO1" s="428"/>
      <c r="SFP1" s="428"/>
      <c r="SFQ1" s="428"/>
      <c r="SFR1" s="428"/>
      <c r="SFS1" s="428"/>
      <c r="SFT1" s="428"/>
      <c r="SFU1" s="428"/>
      <c r="SFV1" s="428"/>
      <c r="SFW1" s="428"/>
      <c r="SFX1" s="428"/>
      <c r="SFY1" s="428"/>
      <c r="SFZ1" s="428"/>
      <c r="SGA1" s="428"/>
      <c r="SGB1" s="428"/>
      <c r="SGC1" s="428"/>
      <c r="SGD1" s="428"/>
      <c r="SGE1" s="428"/>
      <c r="SGF1" s="428"/>
      <c r="SGG1" s="428"/>
      <c r="SGH1" s="428"/>
      <c r="SGI1" s="428"/>
      <c r="SGJ1" s="428"/>
      <c r="SGK1" s="428"/>
      <c r="SGL1" s="428"/>
      <c r="SGM1" s="428"/>
      <c r="SGN1" s="428"/>
      <c r="SGO1" s="428"/>
      <c r="SGP1" s="428"/>
      <c r="SGQ1" s="428"/>
      <c r="SGR1" s="428"/>
      <c r="SGS1" s="428"/>
      <c r="SGT1" s="428"/>
      <c r="SGU1" s="428"/>
      <c r="SGV1" s="428"/>
      <c r="SGW1" s="428"/>
      <c r="SGX1" s="428"/>
      <c r="SGY1" s="428"/>
      <c r="SGZ1" s="428"/>
      <c r="SHA1" s="428"/>
      <c r="SHB1" s="428"/>
      <c r="SHC1" s="428"/>
      <c r="SHD1" s="428"/>
      <c r="SHE1" s="428"/>
      <c r="SHF1" s="428"/>
      <c r="SHG1" s="428"/>
      <c r="SHH1" s="428"/>
      <c r="SHI1" s="428"/>
      <c r="SHJ1" s="428"/>
      <c r="SHK1" s="428"/>
      <c r="SHL1" s="428"/>
      <c r="SHM1" s="428"/>
      <c r="SHN1" s="428"/>
      <c r="SHO1" s="428"/>
      <c r="SHP1" s="428"/>
      <c r="SHQ1" s="428"/>
      <c r="SHR1" s="428"/>
      <c r="SHS1" s="428"/>
      <c r="SHT1" s="428"/>
      <c r="SHU1" s="428"/>
      <c r="SHV1" s="428"/>
      <c r="SHW1" s="428"/>
      <c r="SHX1" s="428"/>
      <c r="SHY1" s="428"/>
      <c r="SHZ1" s="428"/>
      <c r="SIA1" s="428"/>
      <c r="SIB1" s="428"/>
      <c r="SIC1" s="428"/>
      <c r="SID1" s="428"/>
      <c r="SIE1" s="428"/>
      <c r="SIF1" s="428"/>
      <c r="SIG1" s="428"/>
      <c r="SIH1" s="428"/>
      <c r="SII1" s="428"/>
      <c r="SIJ1" s="428"/>
      <c r="SIK1" s="428"/>
      <c r="SIL1" s="428"/>
      <c r="SIM1" s="428"/>
      <c r="SIN1" s="428"/>
      <c r="SIO1" s="428"/>
      <c r="SIP1" s="428"/>
      <c r="SIQ1" s="428"/>
      <c r="SIR1" s="428"/>
      <c r="SIS1" s="428"/>
      <c r="SIT1" s="428"/>
      <c r="SIU1" s="428"/>
      <c r="SIV1" s="428"/>
      <c r="SIW1" s="428"/>
      <c r="SIX1" s="428"/>
      <c r="SIY1" s="428"/>
      <c r="SIZ1" s="428"/>
      <c r="SJA1" s="428"/>
      <c r="SJB1" s="428"/>
      <c r="SJC1" s="428"/>
      <c r="SJD1" s="428"/>
      <c r="SJE1" s="428"/>
      <c r="SJF1" s="428"/>
      <c r="SJG1" s="428"/>
      <c r="SJH1" s="428"/>
      <c r="SJI1" s="428"/>
      <c r="SJJ1" s="428"/>
      <c r="SJK1" s="428"/>
      <c r="SJL1" s="428"/>
      <c r="SJM1" s="428"/>
      <c r="SJN1" s="428"/>
      <c r="SJO1" s="428"/>
      <c r="SJP1" s="428"/>
      <c r="SJQ1" s="428"/>
      <c r="SJR1" s="428"/>
      <c r="SJS1" s="428"/>
      <c r="SJT1" s="428"/>
      <c r="SJU1" s="428"/>
      <c r="SJV1" s="428"/>
      <c r="SJW1" s="428"/>
      <c r="SJX1" s="428"/>
      <c r="SJY1" s="428"/>
      <c r="SJZ1" s="428"/>
      <c r="SKA1" s="428"/>
      <c r="SKB1" s="428"/>
      <c r="SKC1" s="428"/>
      <c r="SKD1" s="428"/>
      <c r="SKE1" s="428"/>
      <c r="SKF1" s="428"/>
      <c r="SKG1" s="428"/>
      <c r="SKH1" s="428"/>
      <c r="SKI1" s="428"/>
      <c r="SKJ1" s="428"/>
      <c r="SKK1" s="428"/>
      <c r="SKL1" s="428"/>
      <c r="SKM1" s="428"/>
      <c r="SKN1" s="428"/>
      <c r="SKO1" s="428"/>
      <c r="SKP1" s="428"/>
      <c r="SKQ1" s="428"/>
      <c r="SKR1" s="428"/>
      <c r="SKS1" s="428"/>
      <c r="SKT1" s="428"/>
      <c r="SKU1" s="428"/>
      <c r="SKV1" s="428"/>
      <c r="SKW1" s="428"/>
      <c r="SKX1" s="428"/>
      <c r="SKY1" s="428"/>
      <c r="SKZ1" s="428"/>
      <c r="SLA1" s="428"/>
      <c r="SLB1" s="428"/>
      <c r="SLC1" s="428"/>
      <c r="SLD1" s="428"/>
      <c r="SLE1" s="428"/>
      <c r="SLF1" s="428"/>
      <c r="SLG1" s="428"/>
      <c r="SLH1" s="428"/>
      <c r="SLI1" s="428"/>
      <c r="SLJ1" s="428"/>
      <c r="SLK1" s="428"/>
      <c r="SLL1" s="428"/>
      <c r="SLM1" s="428"/>
      <c r="SLN1" s="428"/>
      <c r="SLO1" s="428"/>
      <c r="SLP1" s="428"/>
      <c r="SLQ1" s="428"/>
      <c r="SLR1" s="428"/>
      <c r="SLS1" s="428"/>
      <c r="SLT1" s="428"/>
      <c r="SLU1" s="428"/>
      <c r="SLV1" s="428"/>
      <c r="SLW1" s="428"/>
      <c r="SLX1" s="428"/>
      <c r="SLY1" s="428"/>
      <c r="SLZ1" s="428"/>
      <c r="SMA1" s="428"/>
      <c r="SMB1" s="428"/>
      <c r="SMC1" s="428"/>
      <c r="SMD1" s="428"/>
      <c r="SME1" s="428"/>
      <c r="SMF1" s="428"/>
      <c r="SMG1" s="428"/>
      <c r="SMH1" s="428"/>
      <c r="SMI1" s="428"/>
      <c r="SMJ1" s="428"/>
      <c r="SMK1" s="428"/>
      <c r="SML1" s="428"/>
      <c r="SMM1" s="428"/>
      <c r="SMN1" s="428"/>
      <c r="SMO1" s="428"/>
      <c r="SMP1" s="428"/>
      <c r="SMQ1" s="428"/>
      <c r="SMR1" s="428"/>
      <c r="SMS1" s="428"/>
      <c r="SMT1" s="428"/>
      <c r="SMU1" s="428"/>
      <c r="SMV1" s="428"/>
      <c r="SMW1" s="428"/>
      <c r="SMX1" s="428"/>
      <c r="SMY1" s="428"/>
      <c r="SMZ1" s="428"/>
      <c r="SNA1" s="428"/>
      <c r="SNB1" s="428"/>
      <c r="SNC1" s="428"/>
      <c r="SND1" s="428"/>
      <c r="SNE1" s="428"/>
      <c r="SNF1" s="428"/>
      <c r="SNG1" s="428"/>
      <c r="SNH1" s="428"/>
      <c r="SNI1" s="428"/>
      <c r="SNJ1" s="428"/>
      <c r="SNK1" s="428"/>
      <c r="SNL1" s="428"/>
      <c r="SNM1" s="428"/>
      <c r="SNN1" s="428"/>
      <c r="SNO1" s="428"/>
      <c r="SNP1" s="428"/>
      <c r="SNQ1" s="428"/>
      <c r="SNR1" s="428"/>
      <c r="SNS1" s="428"/>
      <c r="SNT1" s="428"/>
      <c r="SNU1" s="428"/>
      <c r="SNV1" s="428"/>
      <c r="SNW1" s="428"/>
      <c r="SNX1" s="428"/>
      <c r="SNY1" s="428"/>
      <c r="SNZ1" s="428"/>
      <c r="SOA1" s="428"/>
      <c r="SOB1" s="428"/>
      <c r="SOC1" s="428"/>
      <c r="SOD1" s="428"/>
      <c r="SOE1" s="428"/>
      <c r="SOF1" s="428"/>
      <c r="SOG1" s="428"/>
      <c r="SOH1" s="428"/>
      <c r="SOI1" s="428"/>
      <c r="SOJ1" s="428"/>
      <c r="SOK1" s="428"/>
      <c r="SOL1" s="428"/>
      <c r="SOM1" s="428"/>
      <c r="SON1" s="428"/>
      <c r="SOO1" s="428"/>
      <c r="SOP1" s="428"/>
      <c r="SOQ1" s="428"/>
      <c r="SOR1" s="428"/>
      <c r="SOS1" s="428"/>
      <c r="SOT1" s="428"/>
      <c r="SOU1" s="428"/>
      <c r="SOV1" s="428"/>
      <c r="SOW1" s="428"/>
      <c r="SOX1" s="428"/>
      <c r="SOY1" s="428"/>
      <c r="SOZ1" s="428"/>
      <c r="SPA1" s="428"/>
      <c r="SPB1" s="428"/>
      <c r="SPC1" s="428"/>
      <c r="SPD1" s="428"/>
      <c r="SPE1" s="428"/>
      <c r="SPF1" s="428"/>
      <c r="SPG1" s="428"/>
      <c r="SPH1" s="428"/>
      <c r="SPI1" s="428"/>
      <c r="SPJ1" s="428"/>
      <c r="SPK1" s="428"/>
      <c r="SPL1" s="428"/>
      <c r="SPM1" s="428"/>
      <c r="SPN1" s="428"/>
      <c r="SPO1" s="428"/>
      <c r="SPP1" s="428"/>
      <c r="SPQ1" s="428"/>
      <c r="SPR1" s="428"/>
      <c r="SPS1" s="428"/>
      <c r="SPT1" s="428"/>
      <c r="SPU1" s="428"/>
      <c r="SPV1" s="428"/>
      <c r="SPW1" s="428"/>
      <c r="SPX1" s="428"/>
      <c r="SPY1" s="428"/>
      <c r="SPZ1" s="428"/>
      <c r="SQA1" s="428"/>
      <c r="SQB1" s="428"/>
      <c r="SQC1" s="428"/>
      <c r="SQD1" s="428"/>
      <c r="SQE1" s="428"/>
      <c r="SQF1" s="428"/>
      <c r="SQG1" s="428"/>
      <c r="SQH1" s="428"/>
      <c r="SQI1" s="428"/>
      <c r="SQJ1" s="428"/>
      <c r="SQK1" s="428"/>
      <c r="SQL1" s="428"/>
      <c r="SQM1" s="428"/>
      <c r="SQN1" s="428"/>
      <c r="SQO1" s="428"/>
      <c r="SQP1" s="428"/>
      <c r="SQQ1" s="428"/>
      <c r="SQR1" s="428"/>
      <c r="SQS1" s="428"/>
      <c r="SQT1" s="428"/>
      <c r="SQU1" s="428"/>
      <c r="SQV1" s="428"/>
      <c r="SQW1" s="428"/>
      <c r="SQX1" s="428"/>
      <c r="SQY1" s="428"/>
      <c r="SQZ1" s="428"/>
      <c r="SRA1" s="428"/>
      <c r="SRB1" s="428"/>
      <c r="SRC1" s="428"/>
      <c r="SRD1" s="428"/>
      <c r="SRE1" s="428"/>
      <c r="SRF1" s="428"/>
      <c r="SRG1" s="428"/>
      <c r="SRH1" s="428"/>
      <c r="SRI1" s="428"/>
      <c r="SRJ1" s="428"/>
      <c r="SRK1" s="428"/>
      <c r="SRL1" s="428"/>
      <c r="SRM1" s="428"/>
      <c r="SRN1" s="428"/>
      <c r="SRO1" s="428"/>
      <c r="SRP1" s="428"/>
      <c r="SRQ1" s="428"/>
      <c r="SRR1" s="428"/>
      <c r="SRS1" s="428"/>
      <c r="SRT1" s="428"/>
      <c r="SRU1" s="428"/>
      <c r="SRV1" s="428"/>
      <c r="SRW1" s="428"/>
      <c r="SRX1" s="428"/>
      <c r="SRY1" s="428"/>
      <c r="SRZ1" s="428"/>
      <c r="SSA1" s="428"/>
      <c r="SSB1" s="428"/>
      <c r="SSC1" s="428"/>
      <c r="SSD1" s="428"/>
      <c r="SSE1" s="428"/>
      <c r="SSF1" s="428"/>
      <c r="SSG1" s="428"/>
      <c r="SSH1" s="428"/>
      <c r="SSI1" s="428"/>
      <c r="SSJ1" s="428"/>
      <c r="SSK1" s="428"/>
      <c r="SSL1" s="428"/>
      <c r="SSM1" s="428"/>
      <c r="SSN1" s="428"/>
      <c r="SSO1" s="428"/>
      <c r="SSP1" s="428"/>
      <c r="SSQ1" s="428"/>
      <c r="SSR1" s="428"/>
      <c r="SSS1" s="428"/>
      <c r="SST1" s="428"/>
      <c r="SSU1" s="428"/>
      <c r="SSV1" s="428"/>
      <c r="SSW1" s="428"/>
      <c r="SSX1" s="428"/>
      <c r="SSY1" s="428"/>
      <c r="SSZ1" s="428"/>
      <c r="STA1" s="428"/>
      <c r="STB1" s="428"/>
      <c r="STC1" s="428"/>
      <c r="STD1" s="428"/>
      <c r="STE1" s="428"/>
      <c r="STF1" s="428"/>
      <c r="STG1" s="428"/>
      <c r="STH1" s="428"/>
      <c r="STI1" s="428"/>
      <c r="STJ1" s="428"/>
      <c r="STK1" s="428"/>
      <c r="STL1" s="428"/>
      <c r="STM1" s="428"/>
      <c r="STN1" s="428"/>
      <c r="STO1" s="428"/>
      <c r="STP1" s="428"/>
      <c r="STQ1" s="428"/>
      <c r="STR1" s="428"/>
      <c r="STS1" s="428"/>
      <c r="STT1" s="428"/>
      <c r="STU1" s="428"/>
      <c r="STV1" s="428"/>
      <c r="STW1" s="428"/>
      <c r="STX1" s="428"/>
      <c r="STY1" s="428"/>
      <c r="STZ1" s="428"/>
      <c r="SUA1" s="428"/>
      <c r="SUB1" s="428"/>
      <c r="SUC1" s="428"/>
      <c r="SUD1" s="428"/>
      <c r="SUE1" s="428"/>
      <c r="SUF1" s="428"/>
      <c r="SUG1" s="428"/>
      <c r="SUH1" s="428"/>
      <c r="SUI1" s="428"/>
      <c r="SUJ1" s="428"/>
      <c r="SUK1" s="428"/>
      <c r="SUL1" s="428"/>
      <c r="SUM1" s="428"/>
      <c r="SUN1" s="428"/>
      <c r="SUO1" s="428"/>
      <c r="SUP1" s="428"/>
      <c r="SUQ1" s="428"/>
      <c r="SUR1" s="428"/>
      <c r="SUS1" s="428"/>
      <c r="SUT1" s="428"/>
      <c r="SUU1" s="428"/>
      <c r="SUV1" s="428"/>
      <c r="SUW1" s="428"/>
      <c r="SUX1" s="428"/>
      <c r="SUY1" s="428"/>
      <c r="SUZ1" s="428"/>
      <c r="SVA1" s="428"/>
      <c r="SVB1" s="428"/>
      <c r="SVC1" s="428"/>
      <c r="SVD1" s="428"/>
      <c r="SVE1" s="428"/>
      <c r="SVF1" s="428"/>
      <c r="SVG1" s="428"/>
      <c r="SVH1" s="428"/>
      <c r="SVI1" s="428"/>
      <c r="SVJ1" s="428"/>
      <c r="SVK1" s="428"/>
      <c r="SVL1" s="428"/>
      <c r="SVM1" s="428"/>
      <c r="SVN1" s="428"/>
      <c r="SVO1" s="428"/>
      <c r="SVP1" s="428"/>
      <c r="SVQ1" s="428"/>
      <c r="SVR1" s="428"/>
      <c r="SVS1" s="428"/>
      <c r="SVT1" s="428"/>
      <c r="SVU1" s="428"/>
      <c r="SVV1" s="428"/>
      <c r="SVW1" s="428"/>
      <c r="SVX1" s="428"/>
      <c r="SVY1" s="428"/>
      <c r="SVZ1" s="428"/>
      <c r="SWA1" s="428"/>
      <c r="SWB1" s="428"/>
      <c r="SWC1" s="428"/>
      <c r="SWD1" s="428"/>
      <c r="SWE1" s="428"/>
      <c r="SWF1" s="428"/>
      <c r="SWG1" s="428"/>
      <c r="SWH1" s="428"/>
      <c r="SWI1" s="428"/>
      <c r="SWJ1" s="428"/>
      <c r="SWK1" s="428"/>
      <c r="SWL1" s="428"/>
      <c r="SWM1" s="428"/>
      <c r="SWN1" s="428"/>
      <c r="SWO1" s="428"/>
      <c r="SWP1" s="428"/>
      <c r="SWQ1" s="428"/>
      <c r="SWR1" s="428"/>
      <c r="SWS1" s="428"/>
      <c r="SWT1" s="428"/>
      <c r="SWU1" s="428"/>
      <c r="SWV1" s="428"/>
      <c r="SWW1" s="428"/>
      <c r="SWX1" s="428"/>
      <c r="SWY1" s="428"/>
      <c r="SWZ1" s="428"/>
      <c r="SXA1" s="428"/>
      <c r="SXB1" s="428"/>
      <c r="SXC1" s="428"/>
      <c r="SXD1" s="428"/>
      <c r="SXE1" s="428"/>
      <c r="SXF1" s="428"/>
      <c r="SXG1" s="428"/>
      <c r="SXH1" s="428"/>
      <c r="SXI1" s="428"/>
      <c r="SXJ1" s="428"/>
      <c r="SXK1" s="428"/>
      <c r="SXL1" s="428"/>
      <c r="SXM1" s="428"/>
      <c r="SXN1" s="428"/>
      <c r="SXO1" s="428"/>
      <c r="SXP1" s="428"/>
      <c r="SXQ1" s="428"/>
      <c r="SXR1" s="428"/>
      <c r="SXS1" s="428"/>
      <c r="SXT1" s="428"/>
      <c r="SXU1" s="428"/>
      <c r="SXV1" s="428"/>
      <c r="SXW1" s="428"/>
      <c r="SXX1" s="428"/>
      <c r="SXY1" s="428"/>
      <c r="SXZ1" s="428"/>
      <c r="SYA1" s="428"/>
      <c r="SYB1" s="428"/>
      <c r="SYC1" s="428"/>
      <c r="SYD1" s="428"/>
      <c r="SYE1" s="428"/>
      <c r="SYF1" s="428"/>
      <c r="SYG1" s="428"/>
      <c r="SYH1" s="428"/>
      <c r="SYI1" s="428"/>
      <c r="SYJ1" s="428"/>
      <c r="SYK1" s="428"/>
      <c r="SYL1" s="428"/>
      <c r="SYM1" s="428"/>
      <c r="SYN1" s="428"/>
      <c r="SYO1" s="428"/>
      <c r="SYP1" s="428"/>
      <c r="SYQ1" s="428"/>
      <c r="SYR1" s="428"/>
      <c r="SYS1" s="428"/>
      <c r="SYT1" s="428"/>
      <c r="SYU1" s="428"/>
      <c r="SYV1" s="428"/>
      <c r="SYW1" s="428"/>
      <c r="SYX1" s="428"/>
      <c r="SYY1" s="428"/>
      <c r="SYZ1" s="428"/>
      <c r="SZA1" s="428"/>
      <c r="SZB1" s="428"/>
      <c r="SZC1" s="428"/>
      <c r="SZD1" s="428"/>
      <c r="SZE1" s="428"/>
      <c r="SZF1" s="428"/>
      <c r="SZG1" s="428"/>
      <c r="SZH1" s="428"/>
      <c r="SZI1" s="428"/>
      <c r="SZJ1" s="428"/>
      <c r="SZK1" s="428"/>
      <c r="SZL1" s="428"/>
      <c r="SZM1" s="428"/>
      <c r="SZN1" s="428"/>
      <c r="SZO1" s="428"/>
      <c r="SZP1" s="428"/>
      <c r="SZQ1" s="428"/>
      <c r="SZR1" s="428"/>
      <c r="SZS1" s="428"/>
      <c r="SZT1" s="428"/>
      <c r="SZU1" s="428"/>
      <c r="SZV1" s="428"/>
      <c r="SZW1" s="428"/>
      <c r="SZX1" s="428"/>
      <c r="SZY1" s="428"/>
      <c r="SZZ1" s="428"/>
      <c r="TAA1" s="428"/>
      <c r="TAB1" s="428"/>
      <c r="TAC1" s="428"/>
      <c r="TAD1" s="428"/>
      <c r="TAE1" s="428"/>
      <c r="TAF1" s="428"/>
      <c r="TAG1" s="428"/>
      <c r="TAH1" s="428"/>
      <c r="TAI1" s="428"/>
      <c r="TAJ1" s="428"/>
      <c r="TAK1" s="428"/>
      <c r="TAL1" s="428"/>
      <c r="TAM1" s="428"/>
      <c r="TAN1" s="428"/>
      <c r="TAO1" s="428"/>
      <c r="TAP1" s="428"/>
      <c r="TAQ1" s="428"/>
      <c r="TAR1" s="428"/>
      <c r="TAS1" s="428"/>
      <c r="TAT1" s="428"/>
      <c r="TAU1" s="428"/>
      <c r="TAV1" s="428"/>
      <c r="TAW1" s="428"/>
      <c r="TAX1" s="428"/>
      <c r="TAY1" s="428"/>
      <c r="TAZ1" s="428"/>
      <c r="TBA1" s="428"/>
      <c r="TBB1" s="428"/>
      <c r="TBC1" s="428"/>
      <c r="TBD1" s="428"/>
      <c r="TBE1" s="428"/>
      <c r="TBF1" s="428"/>
      <c r="TBG1" s="428"/>
      <c r="TBH1" s="428"/>
      <c r="TBI1" s="428"/>
      <c r="TBJ1" s="428"/>
      <c r="TBK1" s="428"/>
      <c r="TBL1" s="428"/>
      <c r="TBM1" s="428"/>
      <c r="TBN1" s="428"/>
      <c r="TBO1" s="428"/>
      <c r="TBP1" s="428"/>
      <c r="TBQ1" s="428"/>
      <c r="TBR1" s="428"/>
      <c r="TBS1" s="428"/>
      <c r="TBT1" s="428"/>
      <c r="TBU1" s="428"/>
      <c r="TBV1" s="428"/>
      <c r="TBW1" s="428"/>
      <c r="TBX1" s="428"/>
      <c r="TBY1" s="428"/>
      <c r="TBZ1" s="428"/>
      <c r="TCA1" s="428"/>
      <c r="TCB1" s="428"/>
      <c r="TCC1" s="428"/>
      <c r="TCD1" s="428"/>
      <c r="TCE1" s="428"/>
      <c r="TCF1" s="428"/>
      <c r="TCG1" s="428"/>
      <c r="TCH1" s="428"/>
      <c r="TCI1" s="428"/>
      <c r="TCJ1" s="428"/>
      <c r="TCK1" s="428"/>
      <c r="TCL1" s="428"/>
      <c r="TCM1" s="428"/>
      <c r="TCN1" s="428"/>
      <c r="TCO1" s="428"/>
      <c r="TCP1" s="428"/>
      <c r="TCQ1" s="428"/>
      <c r="TCR1" s="428"/>
      <c r="TCS1" s="428"/>
      <c r="TCT1" s="428"/>
      <c r="TCU1" s="428"/>
      <c r="TCV1" s="428"/>
      <c r="TCW1" s="428"/>
      <c r="TCX1" s="428"/>
      <c r="TCY1" s="428"/>
      <c r="TCZ1" s="428"/>
      <c r="TDA1" s="428"/>
      <c r="TDB1" s="428"/>
      <c r="TDC1" s="428"/>
      <c r="TDD1" s="428"/>
      <c r="TDE1" s="428"/>
      <c r="TDF1" s="428"/>
      <c r="TDG1" s="428"/>
      <c r="TDH1" s="428"/>
      <c r="TDI1" s="428"/>
      <c r="TDJ1" s="428"/>
      <c r="TDK1" s="428"/>
      <c r="TDL1" s="428"/>
      <c r="TDM1" s="428"/>
      <c r="TDN1" s="428"/>
      <c r="TDO1" s="428"/>
      <c r="TDP1" s="428"/>
      <c r="TDQ1" s="428"/>
      <c r="TDR1" s="428"/>
      <c r="TDS1" s="428"/>
      <c r="TDT1" s="428"/>
      <c r="TDU1" s="428"/>
      <c r="TDV1" s="428"/>
      <c r="TDW1" s="428"/>
      <c r="TDX1" s="428"/>
      <c r="TDY1" s="428"/>
      <c r="TDZ1" s="428"/>
      <c r="TEA1" s="428"/>
      <c r="TEB1" s="428"/>
      <c r="TEC1" s="428"/>
      <c r="TED1" s="428"/>
      <c r="TEE1" s="428"/>
      <c r="TEF1" s="428"/>
      <c r="TEG1" s="428"/>
      <c r="TEH1" s="428"/>
      <c r="TEI1" s="428"/>
      <c r="TEJ1" s="428"/>
      <c r="TEK1" s="428"/>
      <c r="TEL1" s="428"/>
      <c r="TEM1" s="428"/>
      <c r="TEN1" s="428"/>
      <c r="TEO1" s="428"/>
      <c r="TEP1" s="428"/>
      <c r="TEQ1" s="428"/>
      <c r="TER1" s="428"/>
      <c r="TES1" s="428"/>
      <c r="TET1" s="428"/>
      <c r="TEU1" s="428"/>
      <c r="TEV1" s="428"/>
      <c r="TEW1" s="428"/>
      <c r="TEX1" s="428"/>
      <c r="TEY1" s="428"/>
      <c r="TEZ1" s="428"/>
      <c r="TFA1" s="428"/>
      <c r="TFB1" s="428"/>
      <c r="TFC1" s="428"/>
      <c r="TFD1" s="428"/>
      <c r="TFE1" s="428"/>
      <c r="TFF1" s="428"/>
      <c r="TFG1" s="428"/>
      <c r="TFH1" s="428"/>
      <c r="TFI1" s="428"/>
      <c r="TFJ1" s="428"/>
      <c r="TFK1" s="428"/>
      <c r="TFL1" s="428"/>
      <c r="TFM1" s="428"/>
      <c r="TFN1" s="428"/>
      <c r="TFO1" s="428"/>
      <c r="TFP1" s="428"/>
      <c r="TFQ1" s="428"/>
      <c r="TFR1" s="428"/>
      <c r="TFS1" s="428"/>
      <c r="TFT1" s="428"/>
      <c r="TFU1" s="428"/>
      <c r="TFV1" s="428"/>
      <c r="TFW1" s="428"/>
      <c r="TFX1" s="428"/>
      <c r="TFY1" s="428"/>
      <c r="TFZ1" s="428"/>
      <c r="TGA1" s="428"/>
      <c r="TGB1" s="428"/>
      <c r="TGC1" s="428"/>
      <c r="TGD1" s="428"/>
      <c r="TGE1" s="428"/>
      <c r="TGF1" s="428"/>
      <c r="TGG1" s="428"/>
      <c r="TGH1" s="428"/>
      <c r="TGI1" s="428"/>
      <c r="TGJ1" s="428"/>
      <c r="TGK1" s="428"/>
      <c r="TGL1" s="428"/>
      <c r="TGM1" s="428"/>
      <c r="TGN1" s="428"/>
      <c r="TGO1" s="428"/>
      <c r="TGP1" s="428"/>
      <c r="TGQ1" s="428"/>
      <c r="TGR1" s="428"/>
      <c r="TGS1" s="428"/>
      <c r="TGT1" s="428"/>
      <c r="TGU1" s="428"/>
      <c r="TGV1" s="428"/>
      <c r="TGW1" s="428"/>
      <c r="TGX1" s="428"/>
      <c r="TGY1" s="428"/>
      <c r="TGZ1" s="428"/>
      <c r="THA1" s="428"/>
      <c r="THB1" s="428"/>
      <c r="THC1" s="428"/>
      <c r="THD1" s="428"/>
      <c r="THE1" s="428"/>
      <c r="THF1" s="428"/>
      <c r="THG1" s="428"/>
      <c r="THH1" s="428"/>
      <c r="THI1" s="428"/>
      <c r="THJ1" s="428"/>
      <c r="THK1" s="428"/>
      <c r="THL1" s="428"/>
      <c r="THM1" s="428"/>
      <c r="THN1" s="428"/>
      <c r="THO1" s="428"/>
      <c r="THP1" s="428"/>
      <c r="THQ1" s="428"/>
      <c r="THR1" s="428"/>
      <c r="THS1" s="428"/>
      <c r="THT1" s="428"/>
      <c r="THU1" s="428"/>
      <c r="THV1" s="428"/>
      <c r="THW1" s="428"/>
      <c r="THX1" s="428"/>
      <c r="THY1" s="428"/>
      <c r="THZ1" s="428"/>
      <c r="TIA1" s="428"/>
      <c r="TIB1" s="428"/>
      <c r="TIC1" s="428"/>
      <c r="TID1" s="428"/>
      <c r="TIE1" s="428"/>
      <c r="TIF1" s="428"/>
      <c r="TIG1" s="428"/>
      <c r="TIH1" s="428"/>
      <c r="TII1" s="428"/>
      <c r="TIJ1" s="428"/>
      <c r="TIK1" s="428"/>
      <c r="TIL1" s="428"/>
      <c r="TIM1" s="428"/>
      <c r="TIN1" s="428"/>
      <c r="TIO1" s="428"/>
      <c r="TIP1" s="428"/>
      <c r="TIQ1" s="428"/>
      <c r="TIR1" s="428"/>
      <c r="TIS1" s="428"/>
      <c r="TIT1" s="428"/>
      <c r="TIU1" s="428"/>
      <c r="TIV1" s="428"/>
      <c r="TIW1" s="428"/>
      <c r="TIX1" s="428"/>
      <c r="TIY1" s="428"/>
      <c r="TIZ1" s="428"/>
      <c r="TJA1" s="428"/>
      <c r="TJB1" s="428"/>
      <c r="TJC1" s="428"/>
      <c r="TJD1" s="428"/>
      <c r="TJE1" s="428"/>
      <c r="TJF1" s="428"/>
      <c r="TJG1" s="428"/>
      <c r="TJH1" s="428"/>
      <c r="TJI1" s="428"/>
      <c r="TJJ1" s="428"/>
      <c r="TJK1" s="428"/>
      <c r="TJL1" s="428"/>
      <c r="TJM1" s="428"/>
      <c r="TJN1" s="428"/>
      <c r="TJO1" s="428"/>
      <c r="TJP1" s="428"/>
      <c r="TJQ1" s="428"/>
      <c r="TJR1" s="428"/>
      <c r="TJS1" s="428"/>
      <c r="TJT1" s="428"/>
      <c r="TJU1" s="428"/>
      <c r="TJV1" s="428"/>
      <c r="TJW1" s="428"/>
      <c r="TJX1" s="428"/>
      <c r="TJY1" s="428"/>
      <c r="TJZ1" s="428"/>
      <c r="TKA1" s="428"/>
      <c r="TKB1" s="428"/>
      <c r="TKC1" s="428"/>
      <c r="TKD1" s="428"/>
      <c r="TKE1" s="428"/>
      <c r="TKF1" s="428"/>
      <c r="TKG1" s="428"/>
      <c r="TKH1" s="428"/>
      <c r="TKI1" s="428"/>
      <c r="TKJ1" s="428"/>
      <c r="TKK1" s="428"/>
      <c r="TKL1" s="428"/>
      <c r="TKM1" s="428"/>
      <c r="TKN1" s="428"/>
      <c r="TKO1" s="428"/>
      <c r="TKP1" s="428"/>
      <c r="TKQ1" s="428"/>
      <c r="TKR1" s="428"/>
      <c r="TKS1" s="428"/>
      <c r="TKT1" s="428"/>
      <c r="TKU1" s="428"/>
      <c r="TKV1" s="428"/>
      <c r="TKW1" s="428"/>
      <c r="TKX1" s="428"/>
      <c r="TKY1" s="428"/>
      <c r="TKZ1" s="428"/>
      <c r="TLA1" s="428"/>
      <c r="TLB1" s="428"/>
      <c r="TLC1" s="428"/>
      <c r="TLD1" s="428"/>
      <c r="TLE1" s="428"/>
      <c r="TLF1" s="428"/>
      <c r="TLG1" s="428"/>
      <c r="TLH1" s="428"/>
      <c r="TLI1" s="428"/>
      <c r="TLJ1" s="428"/>
      <c r="TLK1" s="428"/>
      <c r="TLL1" s="428"/>
      <c r="TLM1" s="428"/>
      <c r="TLN1" s="428"/>
      <c r="TLO1" s="428"/>
      <c r="TLP1" s="428"/>
      <c r="TLQ1" s="428"/>
      <c r="TLR1" s="428"/>
      <c r="TLS1" s="428"/>
      <c r="TLT1" s="428"/>
      <c r="TLU1" s="428"/>
      <c r="TLV1" s="428"/>
      <c r="TLW1" s="428"/>
      <c r="TLX1" s="428"/>
      <c r="TLY1" s="428"/>
      <c r="TLZ1" s="428"/>
      <c r="TMA1" s="428"/>
      <c r="TMB1" s="428"/>
      <c r="TMC1" s="428"/>
      <c r="TMD1" s="428"/>
      <c r="TME1" s="428"/>
      <c r="TMF1" s="428"/>
      <c r="TMG1" s="428"/>
      <c r="TMH1" s="428"/>
      <c r="TMI1" s="428"/>
      <c r="TMJ1" s="428"/>
      <c r="TMK1" s="428"/>
      <c r="TML1" s="428"/>
      <c r="TMM1" s="428"/>
      <c r="TMN1" s="428"/>
      <c r="TMO1" s="428"/>
      <c r="TMP1" s="428"/>
      <c r="TMQ1" s="428"/>
      <c r="TMR1" s="428"/>
      <c r="TMS1" s="428"/>
      <c r="TMT1" s="428"/>
      <c r="TMU1" s="428"/>
      <c r="TMV1" s="428"/>
      <c r="TMW1" s="428"/>
      <c r="TMX1" s="428"/>
      <c r="TMY1" s="428"/>
      <c r="TMZ1" s="428"/>
      <c r="TNA1" s="428"/>
      <c r="TNB1" s="428"/>
      <c r="TNC1" s="428"/>
      <c r="TND1" s="428"/>
      <c r="TNE1" s="428"/>
      <c r="TNF1" s="428"/>
      <c r="TNG1" s="428"/>
      <c r="TNH1" s="428"/>
      <c r="TNI1" s="428"/>
      <c r="TNJ1" s="428"/>
      <c r="TNK1" s="428"/>
      <c r="TNL1" s="428"/>
      <c r="TNM1" s="428"/>
      <c r="TNN1" s="428"/>
      <c r="TNO1" s="428"/>
      <c r="TNP1" s="428"/>
      <c r="TNQ1" s="428"/>
      <c r="TNR1" s="428"/>
      <c r="TNS1" s="428"/>
      <c r="TNT1" s="428"/>
      <c r="TNU1" s="428"/>
      <c r="TNV1" s="428"/>
      <c r="TNW1" s="428"/>
      <c r="TNX1" s="428"/>
      <c r="TNY1" s="428"/>
      <c r="TNZ1" s="428"/>
      <c r="TOA1" s="428"/>
      <c r="TOB1" s="428"/>
      <c r="TOC1" s="428"/>
      <c r="TOD1" s="428"/>
      <c r="TOE1" s="428"/>
      <c r="TOF1" s="428"/>
      <c r="TOG1" s="428"/>
      <c r="TOH1" s="428"/>
      <c r="TOI1" s="428"/>
      <c r="TOJ1" s="428"/>
      <c r="TOK1" s="428"/>
      <c r="TOL1" s="428"/>
      <c r="TOM1" s="428"/>
      <c r="TON1" s="428"/>
      <c r="TOO1" s="428"/>
      <c r="TOP1" s="428"/>
      <c r="TOQ1" s="428"/>
      <c r="TOR1" s="428"/>
      <c r="TOS1" s="428"/>
      <c r="TOT1" s="428"/>
      <c r="TOU1" s="428"/>
      <c r="TOV1" s="428"/>
      <c r="TOW1" s="428"/>
      <c r="TOX1" s="428"/>
      <c r="TOY1" s="428"/>
      <c r="TOZ1" s="428"/>
      <c r="TPA1" s="428"/>
      <c r="TPB1" s="428"/>
      <c r="TPC1" s="428"/>
      <c r="TPD1" s="428"/>
      <c r="TPE1" s="428"/>
      <c r="TPF1" s="428"/>
      <c r="TPG1" s="428"/>
      <c r="TPH1" s="428"/>
      <c r="TPI1" s="428"/>
      <c r="TPJ1" s="428"/>
      <c r="TPK1" s="428"/>
      <c r="TPL1" s="428"/>
      <c r="TPM1" s="428"/>
      <c r="TPN1" s="428"/>
      <c r="TPO1" s="428"/>
      <c r="TPP1" s="428"/>
      <c r="TPQ1" s="428"/>
      <c r="TPR1" s="428"/>
      <c r="TPS1" s="428"/>
      <c r="TPT1" s="428"/>
      <c r="TPU1" s="428"/>
      <c r="TPV1" s="428"/>
      <c r="TPW1" s="428"/>
      <c r="TPX1" s="428"/>
      <c r="TPY1" s="428"/>
      <c r="TPZ1" s="428"/>
      <c r="TQA1" s="428"/>
      <c r="TQB1" s="428"/>
      <c r="TQC1" s="428"/>
      <c r="TQD1" s="428"/>
      <c r="TQE1" s="428"/>
      <c r="TQF1" s="428"/>
      <c r="TQG1" s="428"/>
      <c r="TQH1" s="428"/>
      <c r="TQI1" s="428"/>
      <c r="TQJ1" s="428"/>
      <c r="TQK1" s="428"/>
      <c r="TQL1" s="428"/>
      <c r="TQM1" s="428"/>
      <c r="TQN1" s="428"/>
      <c r="TQO1" s="428"/>
      <c r="TQP1" s="428"/>
      <c r="TQQ1" s="428"/>
      <c r="TQR1" s="428"/>
      <c r="TQS1" s="428"/>
      <c r="TQT1" s="428"/>
      <c r="TQU1" s="428"/>
      <c r="TQV1" s="428"/>
      <c r="TQW1" s="428"/>
      <c r="TQX1" s="428"/>
      <c r="TQY1" s="428"/>
      <c r="TQZ1" s="428"/>
      <c r="TRA1" s="428"/>
      <c r="TRB1" s="428"/>
      <c r="TRC1" s="428"/>
      <c r="TRD1" s="428"/>
      <c r="TRE1" s="428"/>
      <c r="TRF1" s="428"/>
      <c r="TRG1" s="428"/>
      <c r="TRH1" s="428"/>
      <c r="TRI1" s="428"/>
      <c r="TRJ1" s="428"/>
      <c r="TRK1" s="428"/>
      <c r="TRL1" s="428"/>
      <c r="TRM1" s="428"/>
      <c r="TRN1" s="428"/>
      <c r="TRO1" s="428"/>
      <c r="TRP1" s="428"/>
      <c r="TRQ1" s="428"/>
      <c r="TRR1" s="428"/>
      <c r="TRS1" s="428"/>
      <c r="TRT1" s="428"/>
      <c r="TRU1" s="428"/>
      <c r="TRV1" s="428"/>
      <c r="TRW1" s="428"/>
      <c r="TRX1" s="428"/>
      <c r="TRY1" s="428"/>
      <c r="TRZ1" s="428"/>
      <c r="TSA1" s="428"/>
      <c r="TSB1" s="428"/>
      <c r="TSC1" s="428"/>
      <c r="TSD1" s="428"/>
      <c r="TSE1" s="428"/>
      <c r="TSF1" s="428"/>
      <c r="TSG1" s="428"/>
      <c r="TSH1" s="428"/>
      <c r="TSI1" s="428"/>
      <c r="TSJ1" s="428"/>
      <c r="TSK1" s="428"/>
      <c r="TSL1" s="428"/>
      <c r="TSM1" s="428"/>
      <c r="TSN1" s="428"/>
      <c r="TSO1" s="428"/>
      <c r="TSP1" s="428"/>
      <c r="TSQ1" s="428"/>
      <c r="TSR1" s="428"/>
      <c r="TSS1" s="428"/>
      <c r="TST1" s="428"/>
      <c r="TSU1" s="428"/>
      <c r="TSV1" s="428"/>
      <c r="TSW1" s="428"/>
      <c r="TSX1" s="428"/>
      <c r="TSY1" s="428"/>
      <c r="TSZ1" s="428"/>
      <c r="TTA1" s="428"/>
      <c r="TTB1" s="428"/>
      <c r="TTC1" s="428"/>
      <c r="TTD1" s="428"/>
      <c r="TTE1" s="428"/>
      <c r="TTF1" s="428"/>
      <c r="TTG1" s="428"/>
      <c r="TTH1" s="428"/>
      <c r="TTI1" s="428"/>
      <c r="TTJ1" s="428"/>
      <c r="TTK1" s="428"/>
      <c r="TTL1" s="428"/>
      <c r="TTM1" s="428"/>
      <c r="TTN1" s="428"/>
      <c r="TTO1" s="428"/>
      <c r="TTP1" s="428"/>
      <c r="TTQ1" s="428"/>
      <c r="TTR1" s="428"/>
      <c r="TTS1" s="428"/>
      <c r="TTT1" s="428"/>
      <c r="TTU1" s="428"/>
      <c r="TTV1" s="428"/>
      <c r="TTW1" s="428"/>
      <c r="TTX1" s="428"/>
      <c r="TTY1" s="428"/>
      <c r="TTZ1" s="428"/>
      <c r="TUA1" s="428"/>
      <c r="TUB1" s="428"/>
      <c r="TUC1" s="428"/>
      <c r="TUD1" s="428"/>
      <c r="TUE1" s="428"/>
      <c r="TUF1" s="428"/>
      <c r="TUG1" s="428"/>
      <c r="TUH1" s="428"/>
      <c r="TUI1" s="428"/>
      <c r="TUJ1" s="428"/>
      <c r="TUK1" s="428"/>
      <c r="TUL1" s="428"/>
      <c r="TUM1" s="428"/>
      <c r="TUN1" s="428"/>
      <c r="TUO1" s="428"/>
      <c r="TUP1" s="428"/>
      <c r="TUQ1" s="428"/>
      <c r="TUR1" s="428"/>
      <c r="TUS1" s="428"/>
      <c r="TUT1" s="428"/>
      <c r="TUU1" s="428"/>
      <c r="TUV1" s="428"/>
      <c r="TUW1" s="428"/>
      <c r="TUX1" s="428"/>
      <c r="TUY1" s="428"/>
      <c r="TUZ1" s="428"/>
      <c r="TVA1" s="428"/>
      <c r="TVB1" s="428"/>
      <c r="TVC1" s="428"/>
      <c r="TVD1" s="428"/>
      <c r="TVE1" s="428"/>
      <c r="TVF1" s="428"/>
      <c r="TVG1" s="428"/>
      <c r="TVH1" s="428"/>
      <c r="TVI1" s="428"/>
      <c r="TVJ1" s="428"/>
      <c r="TVK1" s="428"/>
      <c r="TVL1" s="428"/>
      <c r="TVM1" s="428"/>
      <c r="TVN1" s="428"/>
      <c r="TVO1" s="428"/>
      <c r="TVP1" s="428"/>
      <c r="TVQ1" s="428"/>
      <c r="TVR1" s="428"/>
      <c r="TVS1" s="428"/>
      <c r="TVT1" s="428"/>
      <c r="TVU1" s="428"/>
      <c r="TVV1" s="428"/>
      <c r="TVW1" s="428"/>
      <c r="TVX1" s="428"/>
      <c r="TVY1" s="428"/>
      <c r="TVZ1" s="428"/>
      <c r="TWA1" s="428"/>
      <c r="TWB1" s="428"/>
      <c r="TWC1" s="428"/>
      <c r="TWD1" s="428"/>
      <c r="TWE1" s="428"/>
      <c r="TWF1" s="428"/>
      <c r="TWG1" s="428"/>
      <c r="TWH1" s="428"/>
      <c r="TWI1" s="428"/>
      <c r="TWJ1" s="428"/>
      <c r="TWK1" s="428"/>
      <c r="TWL1" s="428"/>
      <c r="TWM1" s="428"/>
      <c r="TWN1" s="428"/>
      <c r="TWO1" s="428"/>
      <c r="TWP1" s="428"/>
      <c r="TWQ1" s="428"/>
      <c r="TWR1" s="428"/>
      <c r="TWS1" s="428"/>
      <c r="TWT1" s="428"/>
      <c r="TWU1" s="428"/>
      <c r="TWV1" s="428"/>
      <c r="TWW1" s="428"/>
      <c r="TWX1" s="428"/>
      <c r="TWY1" s="428"/>
      <c r="TWZ1" s="428"/>
      <c r="TXA1" s="428"/>
      <c r="TXB1" s="428"/>
      <c r="TXC1" s="428"/>
      <c r="TXD1" s="428"/>
      <c r="TXE1" s="428"/>
      <c r="TXF1" s="428"/>
      <c r="TXG1" s="428"/>
      <c r="TXH1" s="428"/>
      <c r="TXI1" s="428"/>
      <c r="TXJ1" s="428"/>
      <c r="TXK1" s="428"/>
      <c r="TXL1" s="428"/>
      <c r="TXM1" s="428"/>
      <c r="TXN1" s="428"/>
      <c r="TXO1" s="428"/>
      <c r="TXP1" s="428"/>
      <c r="TXQ1" s="428"/>
      <c r="TXR1" s="428"/>
      <c r="TXS1" s="428"/>
      <c r="TXT1" s="428"/>
      <c r="TXU1" s="428"/>
      <c r="TXV1" s="428"/>
      <c r="TXW1" s="428"/>
      <c r="TXX1" s="428"/>
      <c r="TXY1" s="428"/>
      <c r="TXZ1" s="428"/>
      <c r="TYA1" s="428"/>
      <c r="TYB1" s="428"/>
      <c r="TYC1" s="428"/>
      <c r="TYD1" s="428"/>
      <c r="TYE1" s="428"/>
      <c r="TYF1" s="428"/>
      <c r="TYG1" s="428"/>
      <c r="TYH1" s="428"/>
      <c r="TYI1" s="428"/>
      <c r="TYJ1" s="428"/>
      <c r="TYK1" s="428"/>
      <c r="TYL1" s="428"/>
      <c r="TYM1" s="428"/>
      <c r="TYN1" s="428"/>
      <c r="TYO1" s="428"/>
      <c r="TYP1" s="428"/>
      <c r="TYQ1" s="428"/>
      <c r="TYR1" s="428"/>
      <c r="TYS1" s="428"/>
      <c r="TYT1" s="428"/>
      <c r="TYU1" s="428"/>
      <c r="TYV1" s="428"/>
      <c r="TYW1" s="428"/>
      <c r="TYX1" s="428"/>
      <c r="TYY1" s="428"/>
      <c r="TYZ1" s="428"/>
      <c r="TZA1" s="428"/>
      <c r="TZB1" s="428"/>
      <c r="TZC1" s="428"/>
      <c r="TZD1" s="428"/>
      <c r="TZE1" s="428"/>
      <c r="TZF1" s="428"/>
      <c r="TZG1" s="428"/>
      <c r="TZH1" s="428"/>
      <c r="TZI1" s="428"/>
      <c r="TZJ1" s="428"/>
      <c r="TZK1" s="428"/>
      <c r="TZL1" s="428"/>
      <c r="TZM1" s="428"/>
      <c r="TZN1" s="428"/>
      <c r="TZO1" s="428"/>
      <c r="TZP1" s="428"/>
      <c r="TZQ1" s="428"/>
      <c r="TZR1" s="428"/>
      <c r="TZS1" s="428"/>
      <c r="TZT1" s="428"/>
      <c r="TZU1" s="428"/>
      <c r="TZV1" s="428"/>
      <c r="TZW1" s="428"/>
      <c r="TZX1" s="428"/>
      <c r="TZY1" s="428"/>
      <c r="TZZ1" s="428"/>
      <c r="UAA1" s="428"/>
      <c r="UAB1" s="428"/>
      <c r="UAC1" s="428"/>
      <c r="UAD1" s="428"/>
      <c r="UAE1" s="428"/>
      <c r="UAF1" s="428"/>
      <c r="UAG1" s="428"/>
      <c r="UAH1" s="428"/>
      <c r="UAI1" s="428"/>
      <c r="UAJ1" s="428"/>
      <c r="UAK1" s="428"/>
      <c r="UAL1" s="428"/>
      <c r="UAM1" s="428"/>
      <c r="UAN1" s="428"/>
      <c r="UAO1" s="428"/>
      <c r="UAP1" s="428"/>
      <c r="UAQ1" s="428"/>
      <c r="UAR1" s="428"/>
      <c r="UAS1" s="428"/>
      <c r="UAT1" s="428"/>
      <c r="UAU1" s="428"/>
      <c r="UAV1" s="428"/>
      <c r="UAW1" s="428"/>
      <c r="UAX1" s="428"/>
      <c r="UAY1" s="428"/>
      <c r="UAZ1" s="428"/>
      <c r="UBA1" s="428"/>
      <c r="UBB1" s="428"/>
      <c r="UBC1" s="428"/>
      <c r="UBD1" s="428"/>
      <c r="UBE1" s="428"/>
      <c r="UBF1" s="428"/>
      <c r="UBG1" s="428"/>
      <c r="UBH1" s="428"/>
      <c r="UBI1" s="428"/>
      <c r="UBJ1" s="428"/>
      <c r="UBK1" s="428"/>
      <c r="UBL1" s="428"/>
      <c r="UBM1" s="428"/>
      <c r="UBN1" s="428"/>
      <c r="UBO1" s="428"/>
      <c r="UBP1" s="428"/>
      <c r="UBQ1" s="428"/>
      <c r="UBR1" s="428"/>
      <c r="UBS1" s="428"/>
      <c r="UBT1" s="428"/>
      <c r="UBU1" s="428"/>
      <c r="UBV1" s="428"/>
      <c r="UBW1" s="428"/>
      <c r="UBX1" s="428"/>
      <c r="UBY1" s="428"/>
      <c r="UBZ1" s="428"/>
      <c r="UCA1" s="428"/>
      <c r="UCB1" s="428"/>
      <c r="UCC1" s="428"/>
      <c r="UCD1" s="428"/>
      <c r="UCE1" s="428"/>
      <c r="UCF1" s="428"/>
      <c r="UCG1" s="428"/>
      <c r="UCH1" s="428"/>
      <c r="UCI1" s="428"/>
      <c r="UCJ1" s="428"/>
      <c r="UCK1" s="428"/>
      <c r="UCL1" s="428"/>
      <c r="UCM1" s="428"/>
      <c r="UCN1" s="428"/>
      <c r="UCO1" s="428"/>
      <c r="UCP1" s="428"/>
      <c r="UCQ1" s="428"/>
      <c r="UCR1" s="428"/>
      <c r="UCS1" s="428"/>
      <c r="UCT1" s="428"/>
      <c r="UCU1" s="428"/>
      <c r="UCV1" s="428"/>
      <c r="UCW1" s="428"/>
      <c r="UCX1" s="428"/>
      <c r="UCY1" s="428"/>
      <c r="UCZ1" s="428"/>
      <c r="UDA1" s="428"/>
      <c r="UDB1" s="428"/>
      <c r="UDC1" s="428"/>
      <c r="UDD1" s="428"/>
      <c r="UDE1" s="428"/>
      <c r="UDF1" s="428"/>
      <c r="UDG1" s="428"/>
      <c r="UDH1" s="428"/>
      <c r="UDI1" s="428"/>
      <c r="UDJ1" s="428"/>
      <c r="UDK1" s="428"/>
      <c r="UDL1" s="428"/>
      <c r="UDM1" s="428"/>
      <c r="UDN1" s="428"/>
      <c r="UDO1" s="428"/>
      <c r="UDP1" s="428"/>
      <c r="UDQ1" s="428"/>
      <c r="UDR1" s="428"/>
      <c r="UDS1" s="428"/>
      <c r="UDT1" s="428"/>
      <c r="UDU1" s="428"/>
      <c r="UDV1" s="428"/>
      <c r="UDW1" s="428"/>
      <c r="UDX1" s="428"/>
      <c r="UDY1" s="428"/>
      <c r="UDZ1" s="428"/>
      <c r="UEA1" s="428"/>
      <c r="UEB1" s="428"/>
      <c r="UEC1" s="428"/>
      <c r="UED1" s="428"/>
      <c r="UEE1" s="428"/>
      <c r="UEF1" s="428"/>
      <c r="UEG1" s="428"/>
      <c r="UEH1" s="428"/>
      <c r="UEI1" s="428"/>
      <c r="UEJ1" s="428"/>
      <c r="UEK1" s="428"/>
      <c r="UEL1" s="428"/>
      <c r="UEM1" s="428"/>
      <c r="UEN1" s="428"/>
      <c r="UEO1" s="428"/>
      <c r="UEP1" s="428"/>
      <c r="UEQ1" s="428"/>
      <c r="UER1" s="428"/>
      <c r="UES1" s="428"/>
      <c r="UET1" s="428"/>
      <c r="UEU1" s="428"/>
      <c r="UEV1" s="428"/>
      <c r="UEW1" s="428"/>
      <c r="UEX1" s="428"/>
      <c r="UEY1" s="428"/>
      <c r="UEZ1" s="428"/>
      <c r="UFA1" s="428"/>
      <c r="UFB1" s="428"/>
      <c r="UFC1" s="428"/>
      <c r="UFD1" s="428"/>
      <c r="UFE1" s="428"/>
      <c r="UFF1" s="428"/>
      <c r="UFG1" s="428"/>
      <c r="UFH1" s="428"/>
      <c r="UFI1" s="428"/>
      <c r="UFJ1" s="428"/>
      <c r="UFK1" s="428"/>
      <c r="UFL1" s="428"/>
      <c r="UFM1" s="428"/>
      <c r="UFN1" s="428"/>
      <c r="UFO1" s="428"/>
      <c r="UFP1" s="428"/>
      <c r="UFQ1" s="428"/>
      <c r="UFR1" s="428"/>
      <c r="UFS1" s="428"/>
      <c r="UFT1" s="428"/>
      <c r="UFU1" s="428"/>
      <c r="UFV1" s="428"/>
      <c r="UFW1" s="428"/>
      <c r="UFX1" s="428"/>
      <c r="UFY1" s="428"/>
      <c r="UFZ1" s="428"/>
      <c r="UGA1" s="428"/>
      <c r="UGB1" s="428"/>
      <c r="UGC1" s="428"/>
      <c r="UGD1" s="428"/>
      <c r="UGE1" s="428"/>
      <c r="UGF1" s="428"/>
      <c r="UGG1" s="428"/>
      <c r="UGH1" s="428"/>
      <c r="UGI1" s="428"/>
      <c r="UGJ1" s="428"/>
      <c r="UGK1" s="428"/>
      <c r="UGL1" s="428"/>
      <c r="UGM1" s="428"/>
      <c r="UGN1" s="428"/>
      <c r="UGO1" s="428"/>
      <c r="UGP1" s="428"/>
      <c r="UGQ1" s="428"/>
      <c r="UGR1" s="428"/>
      <c r="UGS1" s="428"/>
      <c r="UGT1" s="428"/>
      <c r="UGU1" s="428"/>
      <c r="UGV1" s="428"/>
      <c r="UGW1" s="428"/>
      <c r="UGX1" s="428"/>
      <c r="UGY1" s="428"/>
      <c r="UGZ1" s="428"/>
      <c r="UHA1" s="428"/>
      <c r="UHB1" s="428"/>
      <c r="UHC1" s="428"/>
      <c r="UHD1" s="428"/>
      <c r="UHE1" s="428"/>
      <c r="UHF1" s="428"/>
      <c r="UHG1" s="428"/>
      <c r="UHH1" s="428"/>
      <c r="UHI1" s="428"/>
      <c r="UHJ1" s="428"/>
      <c r="UHK1" s="428"/>
      <c r="UHL1" s="428"/>
      <c r="UHM1" s="428"/>
      <c r="UHN1" s="428"/>
      <c r="UHO1" s="428"/>
      <c r="UHP1" s="428"/>
      <c r="UHQ1" s="428"/>
      <c r="UHR1" s="428"/>
      <c r="UHS1" s="428"/>
      <c r="UHT1" s="428"/>
      <c r="UHU1" s="428"/>
      <c r="UHV1" s="428"/>
      <c r="UHW1" s="428"/>
      <c r="UHX1" s="428"/>
      <c r="UHY1" s="428"/>
      <c r="UHZ1" s="428"/>
      <c r="UIA1" s="428"/>
      <c r="UIB1" s="428"/>
      <c r="UIC1" s="428"/>
      <c r="UID1" s="428"/>
      <c r="UIE1" s="428"/>
      <c r="UIF1" s="428"/>
      <c r="UIG1" s="428"/>
      <c r="UIH1" s="428"/>
      <c r="UII1" s="428"/>
      <c r="UIJ1" s="428"/>
      <c r="UIK1" s="428"/>
      <c r="UIL1" s="428"/>
      <c r="UIM1" s="428"/>
      <c r="UIN1" s="428"/>
      <c r="UIO1" s="428"/>
      <c r="UIP1" s="428"/>
      <c r="UIQ1" s="428"/>
      <c r="UIR1" s="428"/>
      <c r="UIS1" s="428"/>
      <c r="UIT1" s="428"/>
      <c r="UIU1" s="428"/>
      <c r="UIV1" s="428"/>
      <c r="UIW1" s="428"/>
      <c r="UIX1" s="428"/>
      <c r="UIY1" s="428"/>
      <c r="UIZ1" s="428"/>
      <c r="UJA1" s="428"/>
      <c r="UJB1" s="428"/>
      <c r="UJC1" s="428"/>
      <c r="UJD1" s="428"/>
      <c r="UJE1" s="428"/>
      <c r="UJF1" s="428"/>
      <c r="UJG1" s="428"/>
      <c r="UJH1" s="428"/>
      <c r="UJI1" s="428"/>
      <c r="UJJ1" s="428"/>
      <c r="UJK1" s="428"/>
      <c r="UJL1" s="428"/>
      <c r="UJM1" s="428"/>
      <c r="UJN1" s="428"/>
      <c r="UJO1" s="428"/>
      <c r="UJP1" s="428"/>
      <c r="UJQ1" s="428"/>
      <c r="UJR1" s="428"/>
      <c r="UJS1" s="428"/>
      <c r="UJT1" s="428"/>
      <c r="UJU1" s="428"/>
      <c r="UJV1" s="428"/>
      <c r="UJW1" s="428"/>
      <c r="UJX1" s="428"/>
      <c r="UJY1" s="428"/>
      <c r="UJZ1" s="428"/>
      <c r="UKA1" s="428"/>
      <c r="UKB1" s="428"/>
      <c r="UKC1" s="428"/>
      <c r="UKD1" s="428"/>
      <c r="UKE1" s="428"/>
      <c r="UKF1" s="428"/>
      <c r="UKG1" s="428"/>
      <c r="UKH1" s="428"/>
      <c r="UKI1" s="428"/>
      <c r="UKJ1" s="428"/>
      <c r="UKK1" s="428"/>
      <c r="UKL1" s="428"/>
      <c r="UKM1" s="428"/>
      <c r="UKN1" s="428"/>
      <c r="UKO1" s="428"/>
      <c r="UKP1" s="428"/>
      <c r="UKQ1" s="428"/>
      <c r="UKR1" s="428"/>
      <c r="UKS1" s="428"/>
      <c r="UKT1" s="428"/>
      <c r="UKU1" s="428"/>
      <c r="UKV1" s="428"/>
      <c r="UKW1" s="428"/>
      <c r="UKX1" s="428"/>
      <c r="UKY1" s="428"/>
      <c r="UKZ1" s="428"/>
      <c r="ULA1" s="428"/>
      <c r="ULB1" s="428"/>
      <c r="ULC1" s="428"/>
      <c r="ULD1" s="428"/>
      <c r="ULE1" s="428"/>
      <c r="ULF1" s="428"/>
      <c r="ULG1" s="428"/>
      <c r="ULH1" s="428"/>
      <c r="ULI1" s="428"/>
      <c r="ULJ1" s="428"/>
      <c r="ULK1" s="428"/>
      <c r="ULL1" s="428"/>
      <c r="ULM1" s="428"/>
      <c r="ULN1" s="428"/>
      <c r="ULO1" s="428"/>
      <c r="ULP1" s="428"/>
      <c r="ULQ1" s="428"/>
      <c r="ULR1" s="428"/>
      <c r="ULS1" s="428"/>
      <c r="ULT1" s="428"/>
      <c r="ULU1" s="428"/>
      <c r="ULV1" s="428"/>
      <c r="ULW1" s="428"/>
      <c r="ULX1" s="428"/>
      <c r="ULY1" s="428"/>
      <c r="ULZ1" s="428"/>
      <c r="UMA1" s="428"/>
      <c r="UMB1" s="428"/>
      <c r="UMC1" s="428"/>
      <c r="UMD1" s="428"/>
      <c r="UME1" s="428"/>
      <c r="UMF1" s="428"/>
      <c r="UMG1" s="428"/>
      <c r="UMH1" s="428"/>
      <c r="UMI1" s="428"/>
      <c r="UMJ1" s="428"/>
      <c r="UMK1" s="428"/>
      <c r="UML1" s="428"/>
      <c r="UMM1" s="428"/>
      <c r="UMN1" s="428"/>
      <c r="UMO1" s="428"/>
      <c r="UMP1" s="428"/>
      <c r="UMQ1" s="428"/>
      <c r="UMR1" s="428"/>
      <c r="UMS1" s="428"/>
      <c r="UMT1" s="428"/>
      <c r="UMU1" s="428"/>
      <c r="UMV1" s="428"/>
      <c r="UMW1" s="428"/>
      <c r="UMX1" s="428"/>
      <c r="UMY1" s="428"/>
      <c r="UMZ1" s="428"/>
      <c r="UNA1" s="428"/>
      <c r="UNB1" s="428"/>
      <c r="UNC1" s="428"/>
      <c r="UND1" s="428"/>
      <c r="UNE1" s="428"/>
      <c r="UNF1" s="428"/>
      <c r="UNG1" s="428"/>
      <c r="UNH1" s="428"/>
      <c r="UNI1" s="428"/>
      <c r="UNJ1" s="428"/>
      <c r="UNK1" s="428"/>
      <c r="UNL1" s="428"/>
      <c r="UNM1" s="428"/>
      <c r="UNN1" s="428"/>
      <c r="UNO1" s="428"/>
      <c r="UNP1" s="428"/>
      <c r="UNQ1" s="428"/>
      <c r="UNR1" s="428"/>
      <c r="UNS1" s="428"/>
      <c r="UNT1" s="428"/>
      <c r="UNU1" s="428"/>
      <c r="UNV1" s="428"/>
      <c r="UNW1" s="428"/>
      <c r="UNX1" s="428"/>
      <c r="UNY1" s="428"/>
      <c r="UNZ1" s="428"/>
      <c r="UOA1" s="428"/>
      <c r="UOB1" s="428"/>
      <c r="UOC1" s="428"/>
      <c r="UOD1" s="428"/>
      <c r="UOE1" s="428"/>
      <c r="UOF1" s="428"/>
      <c r="UOG1" s="428"/>
      <c r="UOH1" s="428"/>
      <c r="UOI1" s="428"/>
      <c r="UOJ1" s="428"/>
      <c r="UOK1" s="428"/>
      <c r="UOL1" s="428"/>
      <c r="UOM1" s="428"/>
      <c r="UON1" s="428"/>
      <c r="UOO1" s="428"/>
      <c r="UOP1" s="428"/>
      <c r="UOQ1" s="428"/>
      <c r="UOR1" s="428"/>
      <c r="UOS1" s="428"/>
      <c r="UOT1" s="428"/>
      <c r="UOU1" s="428"/>
      <c r="UOV1" s="428"/>
      <c r="UOW1" s="428"/>
      <c r="UOX1" s="428"/>
      <c r="UOY1" s="428"/>
      <c r="UOZ1" s="428"/>
      <c r="UPA1" s="428"/>
      <c r="UPB1" s="428"/>
      <c r="UPC1" s="428"/>
      <c r="UPD1" s="428"/>
      <c r="UPE1" s="428"/>
      <c r="UPF1" s="428"/>
      <c r="UPG1" s="428"/>
      <c r="UPH1" s="428"/>
      <c r="UPI1" s="428"/>
      <c r="UPJ1" s="428"/>
      <c r="UPK1" s="428"/>
      <c r="UPL1" s="428"/>
      <c r="UPM1" s="428"/>
      <c r="UPN1" s="428"/>
      <c r="UPO1" s="428"/>
      <c r="UPP1" s="428"/>
      <c r="UPQ1" s="428"/>
      <c r="UPR1" s="428"/>
      <c r="UPS1" s="428"/>
      <c r="UPT1" s="428"/>
      <c r="UPU1" s="428"/>
      <c r="UPV1" s="428"/>
      <c r="UPW1" s="428"/>
      <c r="UPX1" s="428"/>
      <c r="UPY1" s="428"/>
      <c r="UPZ1" s="428"/>
      <c r="UQA1" s="428"/>
      <c r="UQB1" s="428"/>
      <c r="UQC1" s="428"/>
      <c r="UQD1" s="428"/>
      <c r="UQE1" s="428"/>
      <c r="UQF1" s="428"/>
      <c r="UQG1" s="428"/>
      <c r="UQH1" s="428"/>
      <c r="UQI1" s="428"/>
      <c r="UQJ1" s="428"/>
      <c r="UQK1" s="428"/>
      <c r="UQL1" s="428"/>
      <c r="UQM1" s="428"/>
      <c r="UQN1" s="428"/>
      <c r="UQO1" s="428"/>
      <c r="UQP1" s="428"/>
      <c r="UQQ1" s="428"/>
      <c r="UQR1" s="428"/>
      <c r="UQS1" s="428"/>
      <c r="UQT1" s="428"/>
      <c r="UQU1" s="428"/>
      <c r="UQV1" s="428"/>
      <c r="UQW1" s="428"/>
      <c r="UQX1" s="428"/>
      <c r="UQY1" s="428"/>
      <c r="UQZ1" s="428"/>
      <c r="URA1" s="428"/>
      <c r="URB1" s="428"/>
      <c r="URC1" s="428"/>
      <c r="URD1" s="428"/>
      <c r="URE1" s="428"/>
      <c r="URF1" s="428"/>
      <c r="URG1" s="428"/>
      <c r="URH1" s="428"/>
      <c r="URI1" s="428"/>
      <c r="URJ1" s="428"/>
      <c r="URK1" s="428"/>
      <c r="URL1" s="428"/>
      <c r="URM1" s="428"/>
      <c r="URN1" s="428"/>
      <c r="URO1" s="428"/>
      <c r="URP1" s="428"/>
      <c r="URQ1" s="428"/>
      <c r="URR1" s="428"/>
      <c r="URS1" s="428"/>
      <c r="URT1" s="428"/>
      <c r="URU1" s="428"/>
      <c r="URV1" s="428"/>
      <c r="URW1" s="428"/>
      <c r="URX1" s="428"/>
      <c r="URY1" s="428"/>
      <c r="URZ1" s="428"/>
      <c r="USA1" s="428"/>
      <c r="USB1" s="428"/>
      <c r="USC1" s="428"/>
      <c r="USD1" s="428"/>
      <c r="USE1" s="428"/>
      <c r="USF1" s="428"/>
      <c r="USG1" s="428"/>
      <c r="USH1" s="428"/>
      <c r="USI1" s="428"/>
      <c r="USJ1" s="428"/>
      <c r="USK1" s="428"/>
      <c r="USL1" s="428"/>
      <c r="USM1" s="428"/>
      <c r="USN1" s="428"/>
      <c r="USO1" s="428"/>
      <c r="USP1" s="428"/>
      <c r="USQ1" s="428"/>
      <c r="USR1" s="428"/>
      <c r="USS1" s="428"/>
      <c r="UST1" s="428"/>
      <c r="USU1" s="428"/>
      <c r="USV1" s="428"/>
      <c r="USW1" s="428"/>
      <c r="USX1" s="428"/>
      <c r="USY1" s="428"/>
      <c r="USZ1" s="428"/>
      <c r="UTA1" s="428"/>
      <c r="UTB1" s="428"/>
      <c r="UTC1" s="428"/>
      <c r="UTD1" s="428"/>
      <c r="UTE1" s="428"/>
      <c r="UTF1" s="428"/>
      <c r="UTG1" s="428"/>
      <c r="UTH1" s="428"/>
      <c r="UTI1" s="428"/>
      <c r="UTJ1" s="428"/>
      <c r="UTK1" s="428"/>
      <c r="UTL1" s="428"/>
      <c r="UTM1" s="428"/>
      <c r="UTN1" s="428"/>
      <c r="UTO1" s="428"/>
      <c r="UTP1" s="428"/>
      <c r="UTQ1" s="428"/>
      <c r="UTR1" s="428"/>
      <c r="UTS1" s="428"/>
      <c r="UTT1" s="428"/>
      <c r="UTU1" s="428"/>
      <c r="UTV1" s="428"/>
      <c r="UTW1" s="428"/>
      <c r="UTX1" s="428"/>
      <c r="UTY1" s="428"/>
      <c r="UTZ1" s="428"/>
      <c r="UUA1" s="428"/>
      <c r="UUB1" s="428"/>
      <c r="UUC1" s="428"/>
      <c r="UUD1" s="428"/>
      <c r="UUE1" s="428"/>
      <c r="UUF1" s="428"/>
      <c r="UUG1" s="428"/>
      <c r="UUH1" s="428"/>
      <c r="UUI1" s="428"/>
      <c r="UUJ1" s="428"/>
      <c r="UUK1" s="428"/>
      <c r="UUL1" s="428"/>
      <c r="UUM1" s="428"/>
      <c r="UUN1" s="428"/>
      <c r="UUO1" s="428"/>
      <c r="UUP1" s="428"/>
      <c r="UUQ1" s="428"/>
      <c r="UUR1" s="428"/>
      <c r="UUS1" s="428"/>
      <c r="UUT1" s="428"/>
      <c r="UUU1" s="428"/>
      <c r="UUV1" s="428"/>
      <c r="UUW1" s="428"/>
      <c r="UUX1" s="428"/>
      <c r="UUY1" s="428"/>
      <c r="UUZ1" s="428"/>
      <c r="UVA1" s="428"/>
      <c r="UVB1" s="428"/>
      <c r="UVC1" s="428"/>
      <c r="UVD1" s="428"/>
      <c r="UVE1" s="428"/>
      <c r="UVF1" s="428"/>
      <c r="UVG1" s="428"/>
      <c r="UVH1" s="428"/>
      <c r="UVI1" s="428"/>
      <c r="UVJ1" s="428"/>
      <c r="UVK1" s="428"/>
      <c r="UVL1" s="428"/>
      <c r="UVM1" s="428"/>
      <c r="UVN1" s="428"/>
      <c r="UVO1" s="428"/>
      <c r="UVP1" s="428"/>
      <c r="UVQ1" s="428"/>
      <c r="UVR1" s="428"/>
      <c r="UVS1" s="428"/>
      <c r="UVT1" s="428"/>
      <c r="UVU1" s="428"/>
      <c r="UVV1" s="428"/>
      <c r="UVW1" s="428"/>
      <c r="UVX1" s="428"/>
      <c r="UVY1" s="428"/>
      <c r="UVZ1" s="428"/>
      <c r="UWA1" s="428"/>
      <c r="UWB1" s="428"/>
      <c r="UWC1" s="428"/>
      <c r="UWD1" s="428"/>
      <c r="UWE1" s="428"/>
      <c r="UWF1" s="428"/>
      <c r="UWG1" s="428"/>
      <c r="UWH1" s="428"/>
      <c r="UWI1" s="428"/>
      <c r="UWJ1" s="428"/>
      <c r="UWK1" s="428"/>
      <c r="UWL1" s="428"/>
      <c r="UWM1" s="428"/>
      <c r="UWN1" s="428"/>
      <c r="UWO1" s="428"/>
      <c r="UWP1" s="428"/>
      <c r="UWQ1" s="428"/>
      <c r="UWR1" s="428"/>
      <c r="UWS1" s="428"/>
      <c r="UWT1" s="428"/>
      <c r="UWU1" s="428"/>
      <c r="UWV1" s="428"/>
      <c r="UWW1" s="428"/>
      <c r="UWX1" s="428"/>
      <c r="UWY1" s="428"/>
      <c r="UWZ1" s="428"/>
      <c r="UXA1" s="428"/>
      <c r="UXB1" s="428"/>
      <c r="UXC1" s="428"/>
      <c r="UXD1" s="428"/>
      <c r="UXE1" s="428"/>
      <c r="UXF1" s="428"/>
      <c r="UXG1" s="428"/>
      <c r="UXH1" s="428"/>
      <c r="UXI1" s="428"/>
      <c r="UXJ1" s="428"/>
      <c r="UXK1" s="428"/>
      <c r="UXL1" s="428"/>
      <c r="UXM1" s="428"/>
      <c r="UXN1" s="428"/>
      <c r="UXO1" s="428"/>
      <c r="UXP1" s="428"/>
      <c r="UXQ1" s="428"/>
      <c r="UXR1" s="428"/>
      <c r="UXS1" s="428"/>
      <c r="UXT1" s="428"/>
      <c r="UXU1" s="428"/>
      <c r="UXV1" s="428"/>
      <c r="UXW1" s="428"/>
      <c r="UXX1" s="428"/>
      <c r="UXY1" s="428"/>
      <c r="UXZ1" s="428"/>
      <c r="UYA1" s="428"/>
      <c r="UYB1" s="428"/>
      <c r="UYC1" s="428"/>
      <c r="UYD1" s="428"/>
      <c r="UYE1" s="428"/>
      <c r="UYF1" s="428"/>
      <c r="UYG1" s="428"/>
      <c r="UYH1" s="428"/>
      <c r="UYI1" s="428"/>
      <c r="UYJ1" s="428"/>
      <c r="UYK1" s="428"/>
      <c r="UYL1" s="428"/>
      <c r="UYM1" s="428"/>
      <c r="UYN1" s="428"/>
      <c r="UYO1" s="428"/>
      <c r="UYP1" s="428"/>
      <c r="UYQ1" s="428"/>
      <c r="UYR1" s="428"/>
      <c r="UYS1" s="428"/>
      <c r="UYT1" s="428"/>
      <c r="UYU1" s="428"/>
      <c r="UYV1" s="428"/>
      <c r="UYW1" s="428"/>
      <c r="UYX1" s="428"/>
      <c r="UYY1" s="428"/>
      <c r="UYZ1" s="428"/>
      <c r="UZA1" s="428"/>
      <c r="UZB1" s="428"/>
      <c r="UZC1" s="428"/>
      <c r="UZD1" s="428"/>
      <c r="UZE1" s="428"/>
      <c r="UZF1" s="428"/>
      <c r="UZG1" s="428"/>
      <c r="UZH1" s="428"/>
      <c r="UZI1" s="428"/>
      <c r="UZJ1" s="428"/>
      <c r="UZK1" s="428"/>
      <c r="UZL1" s="428"/>
      <c r="UZM1" s="428"/>
      <c r="UZN1" s="428"/>
      <c r="UZO1" s="428"/>
      <c r="UZP1" s="428"/>
      <c r="UZQ1" s="428"/>
      <c r="UZR1" s="428"/>
      <c r="UZS1" s="428"/>
      <c r="UZT1" s="428"/>
      <c r="UZU1" s="428"/>
      <c r="UZV1" s="428"/>
      <c r="UZW1" s="428"/>
      <c r="UZX1" s="428"/>
      <c r="UZY1" s="428"/>
      <c r="UZZ1" s="428"/>
      <c r="VAA1" s="428"/>
      <c r="VAB1" s="428"/>
      <c r="VAC1" s="428"/>
      <c r="VAD1" s="428"/>
      <c r="VAE1" s="428"/>
      <c r="VAF1" s="428"/>
      <c r="VAG1" s="428"/>
      <c r="VAH1" s="428"/>
      <c r="VAI1" s="428"/>
      <c r="VAJ1" s="428"/>
      <c r="VAK1" s="428"/>
      <c r="VAL1" s="428"/>
      <c r="VAM1" s="428"/>
      <c r="VAN1" s="428"/>
      <c r="VAO1" s="428"/>
      <c r="VAP1" s="428"/>
      <c r="VAQ1" s="428"/>
      <c r="VAR1" s="428"/>
      <c r="VAS1" s="428"/>
      <c r="VAT1" s="428"/>
      <c r="VAU1" s="428"/>
      <c r="VAV1" s="428"/>
      <c r="VAW1" s="428"/>
      <c r="VAX1" s="428"/>
      <c r="VAY1" s="428"/>
      <c r="VAZ1" s="428"/>
      <c r="VBA1" s="428"/>
      <c r="VBB1" s="428"/>
      <c r="VBC1" s="428"/>
      <c r="VBD1" s="428"/>
      <c r="VBE1" s="428"/>
      <c r="VBF1" s="428"/>
      <c r="VBG1" s="428"/>
      <c r="VBH1" s="428"/>
      <c r="VBI1" s="428"/>
      <c r="VBJ1" s="428"/>
      <c r="VBK1" s="428"/>
      <c r="VBL1" s="428"/>
      <c r="VBM1" s="428"/>
      <c r="VBN1" s="428"/>
      <c r="VBO1" s="428"/>
      <c r="VBP1" s="428"/>
      <c r="VBQ1" s="428"/>
      <c r="VBR1" s="428"/>
      <c r="VBS1" s="428"/>
      <c r="VBT1" s="428"/>
      <c r="VBU1" s="428"/>
      <c r="VBV1" s="428"/>
      <c r="VBW1" s="428"/>
      <c r="VBX1" s="428"/>
      <c r="VBY1" s="428"/>
      <c r="VBZ1" s="428"/>
      <c r="VCA1" s="428"/>
      <c r="VCB1" s="428"/>
      <c r="VCC1" s="428"/>
      <c r="VCD1" s="428"/>
      <c r="VCE1" s="428"/>
      <c r="VCF1" s="428"/>
      <c r="VCG1" s="428"/>
      <c r="VCH1" s="428"/>
      <c r="VCI1" s="428"/>
      <c r="VCJ1" s="428"/>
      <c r="VCK1" s="428"/>
      <c r="VCL1" s="428"/>
      <c r="VCM1" s="428"/>
      <c r="VCN1" s="428"/>
      <c r="VCO1" s="428"/>
      <c r="VCP1" s="428"/>
      <c r="VCQ1" s="428"/>
      <c r="VCR1" s="428"/>
      <c r="VCS1" s="428"/>
      <c r="VCT1" s="428"/>
      <c r="VCU1" s="428"/>
      <c r="VCV1" s="428"/>
      <c r="VCW1" s="428"/>
      <c r="VCX1" s="428"/>
      <c r="VCY1" s="428"/>
      <c r="VCZ1" s="428"/>
      <c r="VDA1" s="428"/>
      <c r="VDB1" s="428"/>
      <c r="VDC1" s="428"/>
      <c r="VDD1" s="428"/>
      <c r="VDE1" s="428"/>
      <c r="VDF1" s="428"/>
      <c r="VDG1" s="428"/>
      <c r="VDH1" s="428"/>
      <c r="VDI1" s="428"/>
      <c r="VDJ1" s="428"/>
      <c r="VDK1" s="428"/>
      <c r="VDL1" s="428"/>
      <c r="VDM1" s="428"/>
      <c r="VDN1" s="428"/>
      <c r="VDO1" s="428"/>
      <c r="VDP1" s="428"/>
      <c r="VDQ1" s="428"/>
      <c r="VDR1" s="428"/>
      <c r="VDS1" s="428"/>
      <c r="VDT1" s="428"/>
      <c r="VDU1" s="428"/>
      <c r="VDV1" s="428"/>
      <c r="VDW1" s="428"/>
      <c r="VDX1" s="428"/>
      <c r="VDY1" s="428"/>
      <c r="VDZ1" s="428"/>
      <c r="VEA1" s="428"/>
      <c r="VEB1" s="428"/>
      <c r="VEC1" s="428"/>
      <c r="VED1" s="428"/>
      <c r="VEE1" s="428"/>
      <c r="VEF1" s="428"/>
      <c r="VEG1" s="428"/>
      <c r="VEH1" s="428"/>
      <c r="VEI1" s="428"/>
      <c r="VEJ1" s="428"/>
      <c r="VEK1" s="428"/>
      <c r="VEL1" s="428"/>
      <c r="VEM1" s="428"/>
      <c r="VEN1" s="428"/>
      <c r="VEO1" s="428"/>
      <c r="VEP1" s="428"/>
      <c r="VEQ1" s="428"/>
      <c r="VER1" s="428"/>
      <c r="VES1" s="428"/>
      <c r="VET1" s="428"/>
      <c r="VEU1" s="428"/>
      <c r="VEV1" s="428"/>
      <c r="VEW1" s="428"/>
      <c r="VEX1" s="428"/>
      <c r="VEY1" s="428"/>
      <c r="VEZ1" s="428"/>
      <c r="VFA1" s="428"/>
      <c r="VFB1" s="428"/>
      <c r="VFC1" s="428"/>
      <c r="VFD1" s="428"/>
      <c r="VFE1" s="428"/>
      <c r="VFF1" s="428"/>
      <c r="VFG1" s="428"/>
      <c r="VFH1" s="428"/>
      <c r="VFI1" s="428"/>
      <c r="VFJ1" s="428"/>
      <c r="VFK1" s="428"/>
      <c r="VFL1" s="428"/>
      <c r="VFM1" s="428"/>
      <c r="VFN1" s="428"/>
      <c r="VFO1" s="428"/>
      <c r="VFP1" s="428"/>
      <c r="VFQ1" s="428"/>
      <c r="VFR1" s="428"/>
      <c r="VFS1" s="428"/>
      <c r="VFT1" s="428"/>
      <c r="VFU1" s="428"/>
      <c r="VFV1" s="428"/>
      <c r="VFW1" s="428"/>
      <c r="VFX1" s="428"/>
      <c r="VFY1" s="428"/>
      <c r="VFZ1" s="428"/>
      <c r="VGA1" s="428"/>
      <c r="VGB1" s="428"/>
      <c r="VGC1" s="428"/>
      <c r="VGD1" s="428"/>
      <c r="VGE1" s="428"/>
      <c r="VGF1" s="428"/>
      <c r="VGG1" s="428"/>
      <c r="VGH1" s="428"/>
      <c r="VGI1" s="428"/>
      <c r="VGJ1" s="428"/>
      <c r="VGK1" s="428"/>
      <c r="VGL1" s="428"/>
      <c r="VGM1" s="428"/>
      <c r="VGN1" s="428"/>
      <c r="VGO1" s="428"/>
      <c r="VGP1" s="428"/>
      <c r="VGQ1" s="428"/>
      <c r="VGR1" s="428"/>
      <c r="VGS1" s="428"/>
      <c r="VGT1" s="428"/>
      <c r="VGU1" s="428"/>
      <c r="VGV1" s="428"/>
      <c r="VGW1" s="428"/>
      <c r="VGX1" s="428"/>
      <c r="VGY1" s="428"/>
      <c r="VGZ1" s="428"/>
      <c r="VHA1" s="428"/>
      <c r="VHB1" s="428"/>
      <c r="VHC1" s="428"/>
      <c r="VHD1" s="428"/>
      <c r="VHE1" s="428"/>
      <c r="VHF1" s="428"/>
      <c r="VHG1" s="428"/>
      <c r="VHH1" s="428"/>
      <c r="VHI1" s="428"/>
      <c r="VHJ1" s="428"/>
      <c r="VHK1" s="428"/>
      <c r="VHL1" s="428"/>
      <c r="VHM1" s="428"/>
      <c r="VHN1" s="428"/>
      <c r="VHO1" s="428"/>
      <c r="VHP1" s="428"/>
      <c r="VHQ1" s="428"/>
      <c r="VHR1" s="428"/>
      <c r="VHS1" s="428"/>
      <c r="VHT1" s="428"/>
      <c r="VHU1" s="428"/>
      <c r="VHV1" s="428"/>
      <c r="VHW1" s="428"/>
      <c r="VHX1" s="428"/>
      <c r="VHY1" s="428"/>
      <c r="VHZ1" s="428"/>
      <c r="VIA1" s="428"/>
      <c r="VIB1" s="428"/>
      <c r="VIC1" s="428"/>
      <c r="VID1" s="428"/>
      <c r="VIE1" s="428"/>
      <c r="VIF1" s="428"/>
      <c r="VIG1" s="428"/>
      <c r="VIH1" s="428"/>
      <c r="VII1" s="428"/>
      <c r="VIJ1" s="428"/>
      <c r="VIK1" s="428"/>
      <c r="VIL1" s="428"/>
      <c r="VIM1" s="428"/>
      <c r="VIN1" s="428"/>
      <c r="VIO1" s="428"/>
      <c r="VIP1" s="428"/>
      <c r="VIQ1" s="428"/>
      <c r="VIR1" s="428"/>
      <c r="VIS1" s="428"/>
      <c r="VIT1" s="428"/>
      <c r="VIU1" s="428"/>
      <c r="VIV1" s="428"/>
      <c r="VIW1" s="428"/>
      <c r="VIX1" s="428"/>
      <c r="VIY1" s="428"/>
      <c r="VIZ1" s="428"/>
      <c r="VJA1" s="428"/>
      <c r="VJB1" s="428"/>
      <c r="VJC1" s="428"/>
      <c r="VJD1" s="428"/>
      <c r="VJE1" s="428"/>
      <c r="VJF1" s="428"/>
      <c r="VJG1" s="428"/>
      <c r="VJH1" s="428"/>
      <c r="VJI1" s="428"/>
      <c r="VJJ1" s="428"/>
      <c r="VJK1" s="428"/>
      <c r="VJL1" s="428"/>
      <c r="VJM1" s="428"/>
      <c r="VJN1" s="428"/>
      <c r="VJO1" s="428"/>
      <c r="VJP1" s="428"/>
      <c r="VJQ1" s="428"/>
      <c r="VJR1" s="428"/>
      <c r="VJS1" s="428"/>
      <c r="VJT1" s="428"/>
      <c r="VJU1" s="428"/>
      <c r="VJV1" s="428"/>
      <c r="VJW1" s="428"/>
      <c r="VJX1" s="428"/>
      <c r="VJY1" s="428"/>
      <c r="VJZ1" s="428"/>
      <c r="VKA1" s="428"/>
      <c r="VKB1" s="428"/>
      <c r="VKC1" s="428"/>
      <c r="VKD1" s="428"/>
      <c r="VKE1" s="428"/>
      <c r="VKF1" s="428"/>
      <c r="VKG1" s="428"/>
      <c r="VKH1" s="428"/>
      <c r="VKI1" s="428"/>
      <c r="VKJ1" s="428"/>
      <c r="VKK1" s="428"/>
      <c r="VKL1" s="428"/>
      <c r="VKM1" s="428"/>
      <c r="VKN1" s="428"/>
      <c r="VKO1" s="428"/>
      <c r="VKP1" s="428"/>
      <c r="VKQ1" s="428"/>
      <c r="VKR1" s="428"/>
      <c r="VKS1" s="428"/>
      <c r="VKT1" s="428"/>
      <c r="VKU1" s="428"/>
      <c r="VKV1" s="428"/>
      <c r="VKW1" s="428"/>
      <c r="VKX1" s="428"/>
      <c r="VKY1" s="428"/>
      <c r="VKZ1" s="428"/>
      <c r="VLA1" s="428"/>
      <c r="VLB1" s="428"/>
      <c r="VLC1" s="428"/>
      <c r="VLD1" s="428"/>
      <c r="VLE1" s="428"/>
      <c r="VLF1" s="428"/>
      <c r="VLG1" s="428"/>
      <c r="VLH1" s="428"/>
      <c r="VLI1" s="428"/>
      <c r="VLJ1" s="428"/>
      <c r="VLK1" s="428"/>
      <c r="VLL1" s="428"/>
      <c r="VLM1" s="428"/>
      <c r="VLN1" s="428"/>
      <c r="VLO1" s="428"/>
      <c r="VLP1" s="428"/>
      <c r="VLQ1" s="428"/>
      <c r="VLR1" s="428"/>
      <c r="VLS1" s="428"/>
      <c r="VLT1" s="428"/>
      <c r="VLU1" s="428"/>
      <c r="VLV1" s="428"/>
      <c r="VLW1" s="428"/>
      <c r="VLX1" s="428"/>
      <c r="VLY1" s="428"/>
      <c r="VLZ1" s="428"/>
      <c r="VMA1" s="428"/>
      <c r="VMB1" s="428"/>
      <c r="VMC1" s="428"/>
      <c r="VMD1" s="428"/>
      <c r="VME1" s="428"/>
      <c r="VMF1" s="428"/>
      <c r="VMG1" s="428"/>
      <c r="VMH1" s="428"/>
      <c r="VMI1" s="428"/>
      <c r="VMJ1" s="428"/>
      <c r="VMK1" s="428"/>
      <c r="VML1" s="428"/>
      <c r="VMM1" s="428"/>
      <c r="VMN1" s="428"/>
      <c r="VMO1" s="428"/>
      <c r="VMP1" s="428"/>
      <c r="VMQ1" s="428"/>
      <c r="VMR1" s="428"/>
      <c r="VMS1" s="428"/>
      <c r="VMT1" s="428"/>
      <c r="VMU1" s="428"/>
      <c r="VMV1" s="428"/>
      <c r="VMW1" s="428"/>
      <c r="VMX1" s="428"/>
      <c r="VMY1" s="428"/>
      <c r="VMZ1" s="428"/>
      <c r="VNA1" s="428"/>
      <c r="VNB1" s="428"/>
      <c r="VNC1" s="428"/>
      <c r="VND1" s="428"/>
      <c r="VNE1" s="428"/>
      <c r="VNF1" s="428"/>
      <c r="VNG1" s="428"/>
      <c r="VNH1" s="428"/>
      <c r="VNI1" s="428"/>
      <c r="VNJ1" s="428"/>
      <c r="VNK1" s="428"/>
      <c r="VNL1" s="428"/>
      <c r="VNM1" s="428"/>
      <c r="VNN1" s="428"/>
      <c r="VNO1" s="428"/>
      <c r="VNP1" s="428"/>
      <c r="VNQ1" s="428"/>
      <c r="VNR1" s="428"/>
      <c r="VNS1" s="428"/>
      <c r="VNT1" s="428"/>
      <c r="VNU1" s="428"/>
      <c r="VNV1" s="428"/>
      <c r="VNW1" s="428"/>
      <c r="VNX1" s="428"/>
      <c r="VNY1" s="428"/>
      <c r="VNZ1" s="428"/>
      <c r="VOA1" s="428"/>
      <c r="VOB1" s="428"/>
      <c r="VOC1" s="428"/>
      <c r="VOD1" s="428"/>
      <c r="VOE1" s="428"/>
      <c r="VOF1" s="428"/>
      <c r="VOG1" s="428"/>
      <c r="VOH1" s="428"/>
      <c r="VOI1" s="428"/>
      <c r="VOJ1" s="428"/>
      <c r="VOK1" s="428"/>
      <c r="VOL1" s="428"/>
      <c r="VOM1" s="428"/>
      <c r="VON1" s="428"/>
      <c r="VOO1" s="428"/>
      <c r="VOP1" s="428"/>
      <c r="VOQ1" s="428"/>
      <c r="VOR1" s="428"/>
      <c r="VOS1" s="428"/>
      <c r="VOT1" s="428"/>
      <c r="VOU1" s="428"/>
      <c r="VOV1" s="428"/>
      <c r="VOW1" s="428"/>
      <c r="VOX1" s="428"/>
      <c r="VOY1" s="428"/>
      <c r="VOZ1" s="428"/>
      <c r="VPA1" s="428"/>
      <c r="VPB1" s="428"/>
      <c r="VPC1" s="428"/>
      <c r="VPD1" s="428"/>
      <c r="VPE1" s="428"/>
      <c r="VPF1" s="428"/>
      <c r="VPG1" s="428"/>
      <c r="VPH1" s="428"/>
      <c r="VPI1" s="428"/>
      <c r="VPJ1" s="428"/>
      <c r="VPK1" s="428"/>
      <c r="VPL1" s="428"/>
      <c r="VPM1" s="428"/>
      <c r="VPN1" s="428"/>
      <c r="VPO1" s="428"/>
      <c r="VPP1" s="428"/>
      <c r="VPQ1" s="428"/>
      <c r="VPR1" s="428"/>
      <c r="VPS1" s="428"/>
      <c r="VPT1" s="428"/>
      <c r="VPU1" s="428"/>
      <c r="VPV1" s="428"/>
      <c r="VPW1" s="428"/>
      <c r="VPX1" s="428"/>
      <c r="VPY1" s="428"/>
      <c r="VPZ1" s="428"/>
      <c r="VQA1" s="428"/>
      <c r="VQB1" s="428"/>
      <c r="VQC1" s="428"/>
      <c r="VQD1" s="428"/>
      <c r="VQE1" s="428"/>
      <c r="VQF1" s="428"/>
      <c r="VQG1" s="428"/>
      <c r="VQH1" s="428"/>
      <c r="VQI1" s="428"/>
      <c r="VQJ1" s="428"/>
      <c r="VQK1" s="428"/>
      <c r="VQL1" s="428"/>
      <c r="VQM1" s="428"/>
      <c r="VQN1" s="428"/>
      <c r="VQO1" s="428"/>
      <c r="VQP1" s="428"/>
      <c r="VQQ1" s="428"/>
      <c r="VQR1" s="428"/>
      <c r="VQS1" s="428"/>
      <c r="VQT1" s="428"/>
      <c r="VQU1" s="428"/>
      <c r="VQV1" s="428"/>
      <c r="VQW1" s="428"/>
      <c r="VQX1" s="428"/>
      <c r="VQY1" s="428"/>
      <c r="VQZ1" s="428"/>
      <c r="VRA1" s="428"/>
      <c r="VRB1" s="428"/>
      <c r="VRC1" s="428"/>
      <c r="VRD1" s="428"/>
      <c r="VRE1" s="428"/>
      <c r="VRF1" s="428"/>
      <c r="VRG1" s="428"/>
      <c r="VRH1" s="428"/>
      <c r="VRI1" s="428"/>
      <c r="VRJ1" s="428"/>
      <c r="VRK1" s="428"/>
      <c r="VRL1" s="428"/>
      <c r="VRM1" s="428"/>
      <c r="VRN1" s="428"/>
      <c r="VRO1" s="428"/>
      <c r="VRP1" s="428"/>
      <c r="VRQ1" s="428"/>
      <c r="VRR1" s="428"/>
      <c r="VRS1" s="428"/>
      <c r="VRT1" s="428"/>
      <c r="VRU1" s="428"/>
      <c r="VRV1" s="428"/>
      <c r="VRW1" s="428"/>
      <c r="VRX1" s="428"/>
      <c r="VRY1" s="428"/>
      <c r="VRZ1" s="428"/>
      <c r="VSA1" s="428"/>
      <c r="VSB1" s="428"/>
      <c r="VSC1" s="428"/>
      <c r="VSD1" s="428"/>
      <c r="VSE1" s="428"/>
      <c r="VSF1" s="428"/>
      <c r="VSG1" s="428"/>
      <c r="VSH1" s="428"/>
      <c r="VSI1" s="428"/>
      <c r="VSJ1" s="428"/>
      <c r="VSK1" s="428"/>
      <c r="VSL1" s="428"/>
      <c r="VSM1" s="428"/>
      <c r="VSN1" s="428"/>
      <c r="VSO1" s="428"/>
      <c r="VSP1" s="428"/>
      <c r="VSQ1" s="428"/>
      <c r="VSR1" s="428"/>
      <c r="VSS1" s="428"/>
      <c r="VST1" s="428"/>
      <c r="VSU1" s="428"/>
      <c r="VSV1" s="428"/>
      <c r="VSW1" s="428"/>
      <c r="VSX1" s="428"/>
      <c r="VSY1" s="428"/>
      <c r="VSZ1" s="428"/>
      <c r="VTA1" s="428"/>
      <c r="VTB1" s="428"/>
      <c r="VTC1" s="428"/>
      <c r="VTD1" s="428"/>
      <c r="VTE1" s="428"/>
      <c r="VTF1" s="428"/>
      <c r="VTG1" s="428"/>
      <c r="VTH1" s="428"/>
      <c r="VTI1" s="428"/>
      <c r="VTJ1" s="428"/>
      <c r="VTK1" s="428"/>
      <c r="VTL1" s="428"/>
      <c r="VTM1" s="428"/>
      <c r="VTN1" s="428"/>
      <c r="VTO1" s="428"/>
      <c r="VTP1" s="428"/>
      <c r="VTQ1" s="428"/>
      <c r="VTR1" s="428"/>
      <c r="VTS1" s="428"/>
      <c r="VTT1" s="428"/>
      <c r="VTU1" s="428"/>
      <c r="VTV1" s="428"/>
      <c r="VTW1" s="428"/>
      <c r="VTX1" s="428"/>
      <c r="VTY1" s="428"/>
      <c r="VTZ1" s="428"/>
      <c r="VUA1" s="428"/>
      <c r="VUB1" s="428"/>
      <c r="VUC1" s="428"/>
      <c r="VUD1" s="428"/>
      <c r="VUE1" s="428"/>
      <c r="VUF1" s="428"/>
      <c r="VUG1" s="428"/>
      <c r="VUH1" s="428"/>
      <c r="VUI1" s="428"/>
      <c r="VUJ1" s="428"/>
      <c r="VUK1" s="428"/>
      <c r="VUL1" s="428"/>
      <c r="VUM1" s="428"/>
      <c r="VUN1" s="428"/>
      <c r="VUO1" s="428"/>
      <c r="VUP1" s="428"/>
      <c r="VUQ1" s="428"/>
      <c r="VUR1" s="428"/>
      <c r="VUS1" s="428"/>
      <c r="VUT1" s="428"/>
      <c r="VUU1" s="428"/>
      <c r="VUV1" s="428"/>
      <c r="VUW1" s="428"/>
      <c r="VUX1" s="428"/>
      <c r="VUY1" s="428"/>
      <c r="VUZ1" s="428"/>
      <c r="VVA1" s="428"/>
      <c r="VVB1" s="428"/>
      <c r="VVC1" s="428"/>
      <c r="VVD1" s="428"/>
      <c r="VVE1" s="428"/>
      <c r="VVF1" s="428"/>
      <c r="VVG1" s="428"/>
      <c r="VVH1" s="428"/>
      <c r="VVI1" s="428"/>
      <c r="VVJ1" s="428"/>
      <c r="VVK1" s="428"/>
      <c r="VVL1" s="428"/>
      <c r="VVM1" s="428"/>
      <c r="VVN1" s="428"/>
      <c r="VVO1" s="428"/>
      <c r="VVP1" s="428"/>
      <c r="VVQ1" s="428"/>
      <c r="VVR1" s="428"/>
      <c r="VVS1" s="428"/>
      <c r="VVT1" s="428"/>
      <c r="VVU1" s="428"/>
      <c r="VVV1" s="428"/>
      <c r="VVW1" s="428"/>
      <c r="VVX1" s="428"/>
      <c r="VVY1" s="428"/>
      <c r="VVZ1" s="428"/>
      <c r="VWA1" s="428"/>
      <c r="VWB1" s="428"/>
      <c r="VWC1" s="428"/>
      <c r="VWD1" s="428"/>
      <c r="VWE1" s="428"/>
      <c r="VWF1" s="428"/>
      <c r="VWG1" s="428"/>
      <c r="VWH1" s="428"/>
      <c r="VWI1" s="428"/>
      <c r="VWJ1" s="428"/>
      <c r="VWK1" s="428"/>
      <c r="VWL1" s="428"/>
      <c r="VWM1" s="428"/>
      <c r="VWN1" s="428"/>
      <c r="VWO1" s="428"/>
      <c r="VWP1" s="428"/>
      <c r="VWQ1" s="428"/>
      <c r="VWR1" s="428"/>
      <c r="VWS1" s="428"/>
      <c r="VWT1" s="428"/>
      <c r="VWU1" s="428"/>
      <c r="VWV1" s="428"/>
      <c r="VWW1" s="428"/>
      <c r="VWX1" s="428"/>
      <c r="VWY1" s="428"/>
      <c r="VWZ1" s="428"/>
      <c r="VXA1" s="428"/>
      <c r="VXB1" s="428"/>
      <c r="VXC1" s="428"/>
      <c r="VXD1" s="428"/>
      <c r="VXE1" s="428"/>
      <c r="VXF1" s="428"/>
      <c r="VXG1" s="428"/>
      <c r="VXH1" s="428"/>
      <c r="VXI1" s="428"/>
      <c r="VXJ1" s="428"/>
      <c r="VXK1" s="428"/>
      <c r="VXL1" s="428"/>
      <c r="VXM1" s="428"/>
      <c r="VXN1" s="428"/>
      <c r="VXO1" s="428"/>
      <c r="VXP1" s="428"/>
      <c r="VXQ1" s="428"/>
      <c r="VXR1" s="428"/>
      <c r="VXS1" s="428"/>
      <c r="VXT1" s="428"/>
      <c r="VXU1" s="428"/>
      <c r="VXV1" s="428"/>
      <c r="VXW1" s="428"/>
      <c r="VXX1" s="428"/>
      <c r="VXY1" s="428"/>
      <c r="VXZ1" s="428"/>
      <c r="VYA1" s="428"/>
      <c r="VYB1" s="428"/>
      <c r="VYC1" s="428"/>
      <c r="VYD1" s="428"/>
      <c r="VYE1" s="428"/>
      <c r="VYF1" s="428"/>
      <c r="VYG1" s="428"/>
      <c r="VYH1" s="428"/>
      <c r="VYI1" s="428"/>
      <c r="VYJ1" s="428"/>
      <c r="VYK1" s="428"/>
      <c r="VYL1" s="428"/>
      <c r="VYM1" s="428"/>
      <c r="VYN1" s="428"/>
      <c r="VYO1" s="428"/>
      <c r="VYP1" s="428"/>
      <c r="VYQ1" s="428"/>
      <c r="VYR1" s="428"/>
      <c r="VYS1" s="428"/>
      <c r="VYT1" s="428"/>
      <c r="VYU1" s="428"/>
      <c r="VYV1" s="428"/>
      <c r="VYW1" s="428"/>
      <c r="VYX1" s="428"/>
      <c r="VYY1" s="428"/>
      <c r="VYZ1" s="428"/>
      <c r="VZA1" s="428"/>
      <c r="VZB1" s="428"/>
      <c r="VZC1" s="428"/>
      <c r="VZD1" s="428"/>
      <c r="VZE1" s="428"/>
      <c r="VZF1" s="428"/>
      <c r="VZG1" s="428"/>
      <c r="VZH1" s="428"/>
      <c r="VZI1" s="428"/>
      <c r="VZJ1" s="428"/>
      <c r="VZK1" s="428"/>
      <c r="VZL1" s="428"/>
      <c r="VZM1" s="428"/>
      <c r="VZN1" s="428"/>
      <c r="VZO1" s="428"/>
      <c r="VZP1" s="428"/>
      <c r="VZQ1" s="428"/>
      <c r="VZR1" s="428"/>
      <c r="VZS1" s="428"/>
      <c r="VZT1" s="428"/>
      <c r="VZU1" s="428"/>
      <c r="VZV1" s="428"/>
      <c r="VZW1" s="428"/>
      <c r="VZX1" s="428"/>
      <c r="VZY1" s="428"/>
      <c r="VZZ1" s="428"/>
      <c r="WAA1" s="428"/>
      <c r="WAB1" s="428"/>
      <c r="WAC1" s="428"/>
      <c r="WAD1" s="428"/>
      <c r="WAE1" s="428"/>
      <c r="WAF1" s="428"/>
      <c r="WAG1" s="428"/>
      <c r="WAH1" s="428"/>
      <c r="WAI1" s="428"/>
      <c r="WAJ1" s="428"/>
      <c r="WAK1" s="428"/>
      <c r="WAL1" s="428"/>
      <c r="WAM1" s="428"/>
      <c r="WAN1" s="428"/>
      <c r="WAO1" s="428"/>
      <c r="WAP1" s="428"/>
      <c r="WAQ1" s="428"/>
      <c r="WAR1" s="428"/>
      <c r="WAS1" s="428"/>
      <c r="WAT1" s="428"/>
      <c r="WAU1" s="428"/>
      <c r="WAV1" s="428"/>
      <c r="WAW1" s="428"/>
      <c r="WAX1" s="428"/>
      <c r="WAY1" s="428"/>
      <c r="WAZ1" s="428"/>
      <c r="WBA1" s="428"/>
      <c r="WBB1" s="428"/>
      <c r="WBC1" s="428"/>
      <c r="WBD1" s="428"/>
      <c r="WBE1" s="428"/>
      <c r="WBF1" s="428"/>
      <c r="WBG1" s="428"/>
      <c r="WBH1" s="428"/>
      <c r="WBI1" s="428"/>
      <c r="WBJ1" s="428"/>
      <c r="WBK1" s="428"/>
      <c r="WBL1" s="428"/>
      <c r="WBM1" s="428"/>
      <c r="WBN1" s="428"/>
      <c r="WBO1" s="428"/>
      <c r="WBP1" s="428"/>
      <c r="WBQ1" s="428"/>
      <c r="WBR1" s="428"/>
      <c r="WBS1" s="428"/>
      <c r="WBT1" s="428"/>
      <c r="WBU1" s="428"/>
      <c r="WBV1" s="428"/>
      <c r="WBW1" s="428"/>
      <c r="WBX1" s="428"/>
      <c r="WBY1" s="428"/>
      <c r="WBZ1" s="428"/>
      <c r="WCA1" s="428"/>
      <c r="WCB1" s="428"/>
      <c r="WCC1" s="428"/>
      <c r="WCD1" s="428"/>
      <c r="WCE1" s="428"/>
      <c r="WCF1" s="428"/>
      <c r="WCG1" s="428"/>
      <c r="WCH1" s="428"/>
      <c r="WCI1" s="428"/>
      <c r="WCJ1" s="428"/>
      <c r="WCK1" s="428"/>
      <c r="WCL1" s="428"/>
      <c r="WCM1" s="428"/>
      <c r="WCN1" s="428"/>
      <c r="WCO1" s="428"/>
      <c r="WCP1" s="428"/>
      <c r="WCQ1" s="428"/>
      <c r="WCR1" s="428"/>
      <c r="WCS1" s="428"/>
      <c r="WCT1" s="428"/>
      <c r="WCU1" s="428"/>
      <c r="WCV1" s="428"/>
      <c r="WCW1" s="428"/>
      <c r="WCX1" s="428"/>
      <c r="WCY1" s="428"/>
      <c r="WCZ1" s="428"/>
      <c r="WDA1" s="428"/>
      <c r="WDB1" s="428"/>
      <c r="WDC1" s="428"/>
      <c r="WDD1" s="428"/>
      <c r="WDE1" s="428"/>
      <c r="WDF1" s="428"/>
      <c r="WDG1" s="428"/>
      <c r="WDH1" s="428"/>
      <c r="WDI1" s="428"/>
      <c r="WDJ1" s="428"/>
      <c r="WDK1" s="428"/>
      <c r="WDL1" s="428"/>
      <c r="WDM1" s="428"/>
      <c r="WDN1" s="428"/>
      <c r="WDO1" s="428"/>
      <c r="WDP1" s="428"/>
      <c r="WDQ1" s="428"/>
      <c r="WDR1" s="428"/>
      <c r="WDS1" s="428"/>
      <c r="WDT1" s="428"/>
      <c r="WDU1" s="428"/>
      <c r="WDV1" s="428"/>
      <c r="WDW1" s="428"/>
      <c r="WDX1" s="428"/>
      <c r="WDY1" s="428"/>
      <c r="WDZ1" s="428"/>
      <c r="WEA1" s="428"/>
      <c r="WEB1" s="428"/>
      <c r="WEC1" s="428"/>
      <c r="WED1" s="428"/>
      <c r="WEE1" s="428"/>
      <c r="WEF1" s="428"/>
      <c r="WEG1" s="428"/>
      <c r="WEH1" s="428"/>
      <c r="WEI1" s="428"/>
      <c r="WEJ1" s="428"/>
      <c r="WEK1" s="428"/>
      <c r="WEL1" s="428"/>
      <c r="WEM1" s="428"/>
      <c r="WEN1" s="428"/>
      <c r="WEO1" s="428"/>
      <c r="WEP1" s="428"/>
      <c r="WEQ1" s="428"/>
      <c r="WER1" s="428"/>
      <c r="WES1" s="428"/>
      <c r="WET1" s="428"/>
      <c r="WEU1" s="428"/>
      <c r="WEV1" s="428"/>
      <c r="WEW1" s="428"/>
      <c r="WEX1" s="428"/>
      <c r="WEY1" s="428"/>
      <c r="WEZ1" s="428"/>
      <c r="WFA1" s="428"/>
      <c r="WFB1" s="428"/>
      <c r="WFC1" s="428"/>
      <c r="WFD1" s="428"/>
      <c r="WFE1" s="428"/>
      <c r="WFF1" s="428"/>
      <c r="WFG1" s="428"/>
      <c r="WFH1" s="428"/>
      <c r="WFI1" s="428"/>
      <c r="WFJ1" s="428"/>
      <c r="WFK1" s="428"/>
      <c r="WFL1" s="428"/>
      <c r="WFM1" s="428"/>
      <c r="WFN1" s="428"/>
      <c r="WFO1" s="428"/>
      <c r="WFP1" s="428"/>
      <c r="WFQ1" s="428"/>
      <c r="WFR1" s="428"/>
      <c r="WFS1" s="428"/>
      <c r="WFT1" s="428"/>
      <c r="WFU1" s="428"/>
      <c r="WFV1" s="428"/>
      <c r="WFW1" s="428"/>
      <c r="WFX1" s="428"/>
      <c r="WFY1" s="428"/>
      <c r="WFZ1" s="428"/>
      <c r="WGA1" s="428"/>
      <c r="WGB1" s="428"/>
      <c r="WGC1" s="428"/>
      <c r="WGD1" s="428"/>
      <c r="WGE1" s="428"/>
      <c r="WGF1" s="428"/>
      <c r="WGG1" s="428"/>
      <c r="WGH1" s="428"/>
      <c r="WGI1" s="428"/>
      <c r="WGJ1" s="428"/>
      <c r="WGK1" s="428"/>
      <c r="WGL1" s="428"/>
      <c r="WGM1" s="428"/>
      <c r="WGN1" s="428"/>
      <c r="WGO1" s="428"/>
      <c r="WGP1" s="428"/>
      <c r="WGQ1" s="428"/>
      <c r="WGR1" s="428"/>
      <c r="WGS1" s="428"/>
      <c r="WGT1" s="428"/>
      <c r="WGU1" s="428"/>
      <c r="WGV1" s="428"/>
      <c r="WGW1" s="428"/>
      <c r="WGX1" s="428"/>
      <c r="WGY1" s="428"/>
      <c r="WGZ1" s="428"/>
      <c r="WHA1" s="428"/>
      <c r="WHB1" s="428"/>
      <c r="WHC1" s="428"/>
      <c r="WHD1" s="428"/>
      <c r="WHE1" s="428"/>
      <c r="WHF1" s="428"/>
      <c r="WHG1" s="428"/>
      <c r="WHH1" s="428"/>
      <c r="WHI1" s="428"/>
      <c r="WHJ1" s="428"/>
      <c r="WHK1" s="428"/>
      <c r="WHL1" s="428"/>
      <c r="WHM1" s="428"/>
      <c r="WHN1" s="428"/>
      <c r="WHO1" s="428"/>
      <c r="WHP1" s="428"/>
      <c r="WHQ1" s="428"/>
      <c r="WHR1" s="428"/>
      <c r="WHS1" s="428"/>
      <c r="WHT1" s="428"/>
      <c r="WHU1" s="428"/>
      <c r="WHV1" s="428"/>
      <c r="WHW1" s="428"/>
      <c r="WHX1" s="428"/>
      <c r="WHY1" s="428"/>
      <c r="WHZ1" s="428"/>
      <c r="WIA1" s="428"/>
      <c r="WIB1" s="428"/>
      <c r="WIC1" s="428"/>
      <c r="WID1" s="428"/>
      <c r="WIE1" s="428"/>
      <c r="WIF1" s="428"/>
      <c r="WIG1" s="428"/>
      <c r="WIH1" s="428"/>
      <c r="WII1" s="428"/>
      <c r="WIJ1" s="428"/>
      <c r="WIK1" s="428"/>
      <c r="WIL1" s="428"/>
      <c r="WIM1" s="428"/>
      <c r="WIN1" s="428"/>
      <c r="WIO1" s="428"/>
      <c r="WIP1" s="428"/>
      <c r="WIQ1" s="428"/>
      <c r="WIR1" s="428"/>
      <c r="WIS1" s="428"/>
      <c r="WIT1" s="428"/>
      <c r="WIU1" s="428"/>
      <c r="WIV1" s="428"/>
      <c r="WIW1" s="428"/>
      <c r="WIX1" s="428"/>
      <c r="WIY1" s="428"/>
      <c r="WIZ1" s="428"/>
      <c r="WJA1" s="428"/>
      <c r="WJB1" s="428"/>
      <c r="WJC1" s="428"/>
      <c r="WJD1" s="428"/>
      <c r="WJE1" s="428"/>
      <c r="WJF1" s="428"/>
      <c r="WJG1" s="428"/>
      <c r="WJH1" s="428"/>
      <c r="WJI1" s="428"/>
      <c r="WJJ1" s="428"/>
      <c r="WJK1" s="428"/>
      <c r="WJL1" s="428"/>
      <c r="WJM1" s="428"/>
      <c r="WJN1" s="428"/>
      <c r="WJO1" s="428"/>
      <c r="WJP1" s="428"/>
      <c r="WJQ1" s="428"/>
      <c r="WJR1" s="428"/>
      <c r="WJS1" s="428"/>
      <c r="WJT1" s="428"/>
      <c r="WJU1" s="428"/>
      <c r="WJV1" s="428"/>
      <c r="WJW1" s="428"/>
      <c r="WJX1" s="428"/>
      <c r="WJY1" s="428"/>
      <c r="WJZ1" s="428"/>
      <c r="WKA1" s="428"/>
      <c r="WKB1" s="428"/>
      <c r="WKC1" s="428"/>
      <c r="WKD1" s="428"/>
      <c r="WKE1" s="428"/>
      <c r="WKF1" s="428"/>
      <c r="WKG1" s="428"/>
      <c r="WKH1" s="428"/>
      <c r="WKI1" s="428"/>
      <c r="WKJ1" s="428"/>
      <c r="WKK1" s="428"/>
      <c r="WKL1" s="428"/>
      <c r="WKM1" s="428"/>
      <c r="WKN1" s="428"/>
      <c r="WKO1" s="428"/>
      <c r="WKP1" s="428"/>
      <c r="WKQ1" s="428"/>
      <c r="WKR1" s="428"/>
      <c r="WKS1" s="428"/>
      <c r="WKT1" s="428"/>
      <c r="WKU1" s="428"/>
      <c r="WKV1" s="428"/>
      <c r="WKW1" s="428"/>
      <c r="WKX1" s="428"/>
      <c r="WKY1" s="428"/>
      <c r="WKZ1" s="428"/>
      <c r="WLA1" s="428"/>
      <c r="WLB1" s="428"/>
      <c r="WLC1" s="428"/>
      <c r="WLD1" s="428"/>
      <c r="WLE1" s="428"/>
      <c r="WLF1" s="428"/>
      <c r="WLG1" s="428"/>
      <c r="WLH1" s="428"/>
      <c r="WLI1" s="428"/>
      <c r="WLJ1" s="428"/>
      <c r="WLK1" s="428"/>
      <c r="WLL1" s="428"/>
      <c r="WLM1" s="428"/>
      <c r="WLN1" s="428"/>
      <c r="WLO1" s="428"/>
      <c r="WLP1" s="428"/>
      <c r="WLQ1" s="428"/>
      <c r="WLR1" s="428"/>
      <c r="WLS1" s="428"/>
      <c r="WLT1" s="428"/>
      <c r="WLU1" s="428"/>
      <c r="WLV1" s="428"/>
      <c r="WLW1" s="428"/>
      <c r="WLX1" s="428"/>
      <c r="WLY1" s="428"/>
      <c r="WLZ1" s="428"/>
      <c r="WMA1" s="428"/>
      <c r="WMB1" s="428"/>
      <c r="WMC1" s="428"/>
      <c r="WMD1" s="428"/>
      <c r="WME1" s="428"/>
      <c r="WMF1" s="428"/>
      <c r="WMG1" s="428"/>
      <c r="WMH1" s="428"/>
      <c r="WMI1" s="428"/>
      <c r="WMJ1" s="428"/>
      <c r="WMK1" s="428"/>
      <c r="WML1" s="428"/>
      <c r="WMM1" s="428"/>
      <c r="WMN1" s="428"/>
      <c r="WMO1" s="428"/>
      <c r="WMP1" s="428"/>
      <c r="WMQ1" s="428"/>
      <c r="WMR1" s="428"/>
      <c r="WMS1" s="428"/>
      <c r="WMT1" s="428"/>
      <c r="WMU1" s="428"/>
      <c r="WMV1" s="428"/>
      <c r="WMW1" s="428"/>
      <c r="WMX1" s="428"/>
      <c r="WMY1" s="428"/>
      <c r="WMZ1" s="428"/>
      <c r="WNA1" s="428"/>
      <c r="WNB1" s="428"/>
      <c r="WNC1" s="428"/>
      <c r="WND1" s="428"/>
      <c r="WNE1" s="428"/>
      <c r="WNF1" s="428"/>
      <c r="WNG1" s="428"/>
      <c r="WNH1" s="428"/>
      <c r="WNI1" s="428"/>
      <c r="WNJ1" s="428"/>
      <c r="WNK1" s="428"/>
      <c r="WNL1" s="428"/>
      <c r="WNM1" s="428"/>
      <c r="WNN1" s="428"/>
      <c r="WNO1" s="428"/>
      <c r="WNP1" s="428"/>
      <c r="WNQ1" s="428"/>
      <c r="WNR1" s="428"/>
      <c r="WNS1" s="428"/>
      <c r="WNT1" s="428"/>
      <c r="WNU1" s="428"/>
      <c r="WNV1" s="428"/>
      <c r="WNW1" s="428"/>
      <c r="WNX1" s="428"/>
      <c r="WNY1" s="428"/>
      <c r="WNZ1" s="428"/>
      <c r="WOA1" s="428"/>
      <c r="WOB1" s="428"/>
      <c r="WOC1" s="428"/>
      <c r="WOD1" s="428"/>
      <c r="WOE1" s="428"/>
      <c r="WOF1" s="428"/>
      <c r="WOG1" s="428"/>
      <c r="WOH1" s="428"/>
      <c r="WOI1" s="428"/>
      <c r="WOJ1" s="428"/>
      <c r="WOK1" s="428"/>
      <c r="WOL1" s="428"/>
      <c r="WOM1" s="428"/>
      <c r="WON1" s="428"/>
      <c r="WOO1" s="428"/>
      <c r="WOP1" s="428"/>
      <c r="WOQ1" s="428"/>
      <c r="WOR1" s="428"/>
      <c r="WOS1" s="428"/>
      <c r="WOT1" s="428"/>
      <c r="WOU1" s="428"/>
      <c r="WOV1" s="428"/>
      <c r="WOW1" s="428"/>
      <c r="WOX1" s="428"/>
      <c r="WOY1" s="428"/>
      <c r="WOZ1" s="428"/>
      <c r="WPA1" s="428"/>
      <c r="WPB1" s="428"/>
      <c r="WPC1" s="428"/>
      <c r="WPD1" s="428"/>
      <c r="WPE1" s="428"/>
      <c r="WPF1" s="428"/>
      <c r="WPG1" s="428"/>
      <c r="WPH1" s="428"/>
      <c r="WPI1" s="428"/>
      <c r="WPJ1" s="428"/>
      <c r="WPK1" s="428"/>
      <c r="WPL1" s="428"/>
      <c r="WPM1" s="428"/>
      <c r="WPN1" s="428"/>
      <c r="WPO1" s="428"/>
      <c r="WPP1" s="428"/>
      <c r="WPQ1" s="428"/>
      <c r="WPR1" s="428"/>
      <c r="WPS1" s="428"/>
      <c r="WPT1" s="428"/>
      <c r="WPU1" s="428"/>
      <c r="WPV1" s="428"/>
      <c r="WPW1" s="428"/>
      <c r="WPX1" s="428"/>
      <c r="WPY1" s="428"/>
      <c r="WPZ1" s="428"/>
      <c r="WQA1" s="428"/>
      <c r="WQB1" s="428"/>
      <c r="WQC1" s="428"/>
      <c r="WQD1" s="428"/>
      <c r="WQE1" s="428"/>
      <c r="WQF1" s="428"/>
      <c r="WQG1" s="428"/>
      <c r="WQH1" s="428"/>
      <c r="WQI1" s="428"/>
      <c r="WQJ1" s="428"/>
      <c r="WQK1" s="428"/>
      <c r="WQL1" s="428"/>
      <c r="WQM1" s="428"/>
      <c r="WQN1" s="428"/>
      <c r="WQO1" s="428"/>
      <c r="WQP1" s="428"/>
      <c r="WQQ1" s="428"/>
      <c r="WQR1" s="428"/>
      <c r="WQS1" s="428"/>
      <c r="WQT1" s="428"/>
      <c r="WQU1" s="428"/>
      <c r="WQV1" s="428"/>
      <c r="WQW1" s="428"/>
      <c r="WQX1" s="428"/>
      <c r="WQY1" s="428"/>
      <c r="WQZ1" s="428"/>
      <c r="WRA1" s="428"/>
      <c r="WRB1" s="428"/>
      <c r="WRC1" s="428"/>
      <c r="WRD1" s="428"/>
      <c r="WRE1" s="428"/>
      <c r="WRF1" s="428"/>
      <c r="WRG1" s="428"/>
      <c r="WRH1" s="428"/>
      <c r="WRI1" s="428"/>
      <c r="WRJ1" s="428"/>
      <c r="WRK1" s="428"/>
      <c r="WRL1" s="428"/>
      <c r="WRM1" s="428"/>
      <c r="WRN1" s="428"/>
      <c r="WRO1" s="428"/>
      <c r="WRP1" s="428"/>
      <c r="WRQ1" s="428"/>
      <c r="WRR1" s="428"/>
      <c r="WRS1" s="428"/>
      <c r="WRT1" s="428"/>
      <c r="WRU1" s="428"/>
      <c r="WRV1" s="428"/>
      <c r="WRW1" s="428"/>
      <c r="WRX1" s="428"/>
      <c r="WRY1" s="428"/>
      <c r="WRZ1" s="428"/>
      <c r="WSA1" s="428"/>
      <c r="WSB1" s="428"/>
      <c r="WSC1" s="428"/>
      <c r="WSD1" s="428"/>
      <c r="WSE1" s="428"/>
      <c r="WSF1" s="428"/>
      <c r="WSG1" s="428"/>
      <c r="WSH1" s="428"/>
      <c r="WSI1" s="428"/>
      <c r="WSJ1" s="428"/>
      <c r="WSK1" s="428"/>
      <c r="WSL1" s="428"/>
      <c r="WSM1" s="428"/>
      <c r="WSN1" s="428"/>
      <c r="WSO1" s="428"/>
      <c r="WSP1" s="428"/>
      <c r="WSQ1" s="428"/>
      <c r="WSR1" s="428"/>
      <c r="WSS1" s="428"/>
      <c r="WST1" s="428"/>
      <c r="WSU1" s="428"/>
      <c r="WSV1" s="428"/>
      <c r="WSW1" s="428"/>
      <c r="WSX1" s="428"/>
      <c r="WSY1" s="428"/>
      <c r="WSZ1" s="428"/>
      <c r="WTA1" s="428"/>
      <c r="WTB1" s="428"/>
      <c r="WTC1" s="428"/>
      <c r="WTD1" s="428"/>
      <c r="WTE1" s="428"/>
      <c r="WTF1" s="428"/>
      <c r="WTG1" s="428"/>
      <c r="WTH1" s="428"/>
      <c r="WTI1" s="428"/>
      <c r="WTJ1" s="428"/>
      <c r="WTK1" s="428"/>
      <c r="WTL1" s="428"/>
      <c r="WTM1" s="428"/>
      <c r="WTN1" s="428"/>
      <c r="WTO1" s="428"/>
      <c r="WTP1" s="428"/>
      <c r="WTQ1" s="428"/>
      <c r="WTR1" s="428"/>
      <c r="WTS1" s="428"/>
      <c r="WTT1" s="428"/>
      <c r="WTU1" s="428"/>
      <c r="WTV1" s="428"/>
      <c r="WTW1" s="428"/>
      <c r="WTX1" s="428"/>
      <c r="WTY1" s="428"/>
      <c r="WTZ1" s="428"/>
      <c r="WUA1" s="428"/>
      <c r="WUB1" s="428"/>
      <c r="WUC1" s="428"/>
      <c r="WUD1" s="428"/>
      <c r="WUE1" s="428"/>
      <c r="WUF1" s="428"/>
      <c r="WUG1" s="428"/>
      <c r="WUH1" s="428"/>
      <c r="WUI1" s="428"/>
      <c r="WUJ1" s="428"/>
      <c r="WUK1" s="428"/>
      <c r="WUL1" s="428"/>
      <c r="WUM1" s="428"/>
      <c r="WUN1" s="428"/>
      <c r="WUO1" s="428"/>
      <c r="WUP1" s="428"/>
      <c r="WUQ1" s="428"/>
      <c r="WUR1" s="428"/>
      <c r="WUS1" s="428"/>
      <c r="WUT1" s="428"/>
      <c r="WUU1" s="428"/>
      <c r="WUV1" s="428"/>
      <c r="WUW1" s="428"/>
      <c r="WUX1" s="428"/>
      <c r="WUY1" s="428"/>
      <c r="WUZ1" s="428"/>
      <c r="WVA1" s="428"/>
      <c r="WVB1" s="428"/>
      <c r="WVC1" s="428"/>
      <c r="WVD1" s="428"/>
      <c r="WVE1" s="428"/>
      <c r="WVF1" s="428"/>
      <c r="WVG1" s="428"/>
      <c r="WVH1" s="428"/>
      <c r="WVI1" s="428"/>
      <c r="WVJ1" s="428"/>
      <c r="WVK1" s="428"/>
      <c r="WVL1" s="428"/>
      <c r="WVM1" s="428"/>
      <c r="WVN1" s="428"/>
      <c r="WVO1" s="428"/>
      <c r="WVP1" s="428"/>
      <c r="WVQ1" s="428"/>
      <c r="WVR1" s="428"/>
      <c r="WVS1" s="428"/>
      <c r="WVT1" s="428"/>
      <c r="WVU1" s="428"/>
      <c r="WVV1" s="428"/>
      <c r="WVW1" s="428"/>
      <c r="WVX1" s="428"/>
      <c r="WVY1" s="428"/>
      <c r="WVZ1" s="428"/>
      <c r="WWA1" s="428"/>
      <c r="WWB1" s="428"/>
      <c r="WWC1" s="428"/>
      <c r="WWD1" s="428"/>
      <c r="WWE1" s="428"/>
      <c r="WWF1" s="428"/>
      <c r="WWG1" s="428"/>
      <c r="WWH1" s="428"/>
      <c r="WWI1" s="428"/>
      <c r="WWJ1" s="428"/>
      <c r="WWK1" s="428"/>
      <c r="WWL1" s="428"/>
      <c r="WWM1" s="428"/>
      <c r="WWN1" s="428"/>
      <c r="WWO1" s="428"/>
      <c r="WWP1" s="428"/>
      <c r="WWQ1" s="428"/>
      <c r="WWR1" s="428"/>
      <c r="WWS1" s="428"/>
      <c r="WWT1" s="428"/>
      <c r="WWU1" s="428"/>
      <c r="WWV1" s="428"/>
      <c r="WWW1" s="428"/>
      <c r="WWX1" s="428"/>
      <c r="WWY1" s="428"/>
      <c r="WWZ1" s="428"/>
      <c r="WXA1" s="428"/>
      <c r="WXB1" s="428"/>
      <c r="WXC1" s="428"/>
      <c r="WXD1" s="428"/>
      <c r="WXE1" s="428"/>
      <c r="WXF1" s="428"/>
      <c r="WXG1" s="428"/>
      <c r="WXH1" s="428"/>
      <c r="WXI1" s="428"/>
      <c r="WXJ1" s="428"/>
      <c r="WXK1" s="428"/>
      <c r="WXL1" s="428"/>
      <c r="WXM1" s="428"/>
      <c r="WXN1" s="428"/>
      <c r="WXO1" s="428"/>
      <c r="WXP1" s="428"/>
      <c r="WXQ1" s="428"/>
      <c r="WXR1" s="428"/>
      <c r="WXS1" s="428"/>
      <c r="WXT1" s="428"/>
      <c r="WXU1" s="428"/>
      <c r="WXV1" s="428"/>
      <c r="WXW1" s="428"/>
      <c r="WXX1" s="428"/>
      <c r="WXY1" s="428"/>
      <c r="WXZ1" s="428"/>
      <c r="WYA1" s="428"/>
      <c r="WYB1" s="428"/>
      <c r="WYC1" s="428"/>
      <c r="WYD1" s="428"/>
      <c r="WYE1" s="428"/>
      <c r="WYF1" s="428"/>
      <c r="WYG1" s="428"/>
      <c r="WYH1" s="428"/>
      <c r="WYI1" s="428"/>
      <c r="WYJ1" s="428"/>
      <c r="WYK1" s="428"/>
      <c r="WYL1" s="428"/>
      <c r="WYM1" s="428"/>
      <c r="WYN1" s="428"/>
      <c r="WYO1" s="428"/>
      <c r="WYP1" s="428"/>
      <c r="WYQ1" s="428"/>
      <c r="WYR1" s="428"/>
      <c r="WYS1" s="428"/>
      <c r="WYT1" s="428"/>
      <c r="WYU1" s="428"/>
      <c r="WYV1" s="428"/>
      <c r="WYW1" s="428"/>
      <c r="WYX1" s="428"/>
      <c r="WYY1" s="428"/>
      <c r="WYZ1" s="428"/>
      <c r="WZA1" s="428"/>
      <c r="WZB1" s="428"/>
      <c r="WZC1" s="428"/>
      <c r="WZD1" s="428"/>
      <c r="WZE1" s="428"/>
      <c r="WZF1" s="428"/>
      <c r="WZG1" s="428"/>
      <c r="WZH1" s="428"/>
      <c r="WZI1" s="428"/>
      <c r="WZJ1" s="428"/>
      <c r="WZK1" s="428"/>
      <c r="WZL1" s="428"/>
      <c r="WZM1" s="428"/>
      <c r="WZN1" s="428"/>
      <c r="WZO1" s="428"/>
      <c r="WZP1" s="428"/>
      <c r="WZQ1" s="428"/>
      <c r="WZR1" s="428"/>
      <c r="WZS1" s="428"/>
      <c r="WZT1" s="428"/>
      <c r="WZU1" s="428"/>
      <c r="WZV1" s="428"/>
      <c r="WZW1" s="428"/>
      <c r="WZX1" s="428"/>
      <c r="WZY1" s="428"/>
      <c r="WZZ1" s="428"/>
      <c r="XAA1" s="428"/>
      <c r="XAB1" s="428"/>
      <c r="XAC1" s="428"/>
      <c r="XAD1" s="428"/>
      <c r="XAE1" s="428"/>
      <c r="XAF1" s="428"/>
      <c r="XAG1" s="428"/>
      <c r="XAH1" s="428"/>
      <c r="XAI1" s="428"/>
      <c r="XAJ1" s="428"/>
      <c r="XAK1" s="428"/>
      <c r="XAL1" s="428"/>
      <c r="XAM1" s="428"/>
      <c r="XAN1" s="428"/>
      <c r="XAO1" s="428"/>
      <c r="XAP1" s="428"/>
      <c r="XAQ1" s="428"/>
      <c r="XAR1" s="428"/>
      <c r="XAS1" s="428"/>
      <c r="XAT1" s="428"/>
      <c r="XAU1" s="428"/>
      <c r="XAV1" s="428"/>
      <c r="XAW1" s="428"/>
      <c r="XAX1" s="428"/>
      <c r="XAY1" s="428"/>
      <c r="XAZ1" s="428"/>
      <c r="XBA1" s="428"/>
      <c r="XBB1" s="428"/>
      <c r="XBC1" s="428"/>
      <c r="XBD1" s="428"/>
      <c r="XBE1" s="428"/>
      <c r="XBF1" s="428"/>
      <c r="XBG1" s="428"/>
      <c r="XBH1" s="428"/>
      <c r="XBI1" s="428"/>
      <c r="XBJ1" s="428"/>
      <c r="XBK1" s="428"/>
      <c r="XBL1" s="428"/>
      <c r="XBM1" s="428"/>
      <c r="XBN1" s="428"/>
      <c r="XBO1" s="428"/>
      <c r="XBP1" s="428"/>
      <c r="XBQ1" s="428"/>
      <c r="XBR1" s="428"/>
      <c r="XBS1" s="428"/>
      <c r="XBT1" s="428"/>
      <c r="XBU1" s="428"/>
      <c r="XBV1" s="428"/>
      <c r="XBW1" s="428"/>
      <c r="XBX1" s="428"/>
      <c r="XBY1" s="428"/>
      <c r="XBZ1" s="428"/>
      <c r="XCA1" s="428"/>
      <c r="XCB1" s="428"/>
      <c r="XCC1" s="428"/>
      <c r="XCD1" s="428"/>
      <c r="XCE1" s="428"/>
      <c r="XCF1" s="428"/>
      <c r="XCG1" s="428"/>
      <c r="XCH1" s="428"/>
      <c r="XCI1" s="428"/>
      <c r="XCJ1" s="428"/>
      <c r="XCK1" s="428"/>
      <c r="XCL1" s="428"/>
      <c r="XCM1" s="428"/>
      <c r="XCN1" s="428"/>
      <c r="XCO1" s="428"/>
      <c r="XCP1" s="428"/>
      <c r="XCQ1" s="428"/>
      <c r="XCR1" s="428"/>
      <c r="XCS1" s="428"/>
      <c r="XCT1" s="428"/>
      <c r="XCU1" s="428"/>
      <c r="XCV1" s="428"/>
      <c r="XCW1" s="428"/>
      <c r="XCX1" s="428"/>
      <c r="XCY1" s="428"/>
      <c r="XCZ1" s="428"/>
      <c r="XDA1" s="428"/>
      <c r="XDB1" s="428"/>
      <c r="XDC1" s="428"/>
      <c r="XDD1" s="428"/>
      <c r="XDE1" s="428"/>
      <c r="XDF1" s="428"/>
      <c r="XDG1" s="428"/>
      <c r="XDH1" s="428"/>
      <c r="XDI1" s="428"/>
      <c r="XDJ1" s="428"/>
      <c r="XDK1" s="428"/>
      <c r="XDL1" s="428"/>
      <c r="XDM1" s="428"/>
      <c r="XDN1" s="428"/>
      <c r="XDO1" s="428"/>
      <c r="XDP1" s="428"/>
      <c r="XDQ1" s="428"/>
      <c r="XDR1" s="428"/>
      <c r="XDS1" s="428"/>
      <c r="XDT1" s="428"/>
      <c r="XDU1" s="428"/>
      <c r="XDV1" s="428"/>
      <c r="XDW1" s="428"/>
      <c r="XDX1" s="428"/>
      <c r="XDY1" s="428"/>
      <c r="XDZ1" s="428"/>
      <c r="XEA1" s="428"/>
      <c r="XEB1" s="428"/>
      <c r="XEC1" s="428"/>
      <c r="XED1" s="428"/>
      <c r="XEE1" s="428"/>
      <c r="XEF1" s="428"/>
      <c r="XEG1" s="428"/>
      <c r="XEH1" s="428"/>
      <c r="XEI1" s="428"/>
      <c r="XEJ1" s="428"/>
      <c r="XEK1" s="428"/>
      <c r="XEL1" s="428"/>
      <c r="XEM1" s="428"/>
      <c r="XEN1" s="428"/>
      <c r="XEO1" s="428"/>
      <c r="XEP1" s="428"/>
      <c r="XEQ1" s="428"/>
      <c r="XER1" s="428"/>
      <c r="XES1" s="428"/>
      <c r="XET1" s="428"/>
      <c r="XEU1" s="428"/>
      <c r="XEV1" s="428"/>
      <c r="XEW1" s="428"/>
      <c r="XEX1" s="428"/>
      <c r="XEY1" s="428"/>
      <c r="XEZ1" s="428"/>
      <c r="XFA1" s="428"/>
      <c r="XFB1" s="428"/>
      <c r="XFC1" s="428"/>
      <c r="XFD1" s="428"/>
    </row>
    <row r="2" spans="1:16384" s="1927" customFormat="1" ht="26.25">
      <c r="A2" s="1809" t="str">
        <f>'Universal data'!C8</f>
        <v>National Grid Gas Transmission</v>
      </c>
      <c r="B2" s="1706"/>
      <c r="F2" s="1928"/>
      <c r="K2" s="428"/>
      <c r="L2" s="428"/>
      <c r="M2" s="428"/>
      <c r="N2" s="428"/>
      <c r="O2" s="428"/>
      <c r="P2" s="428"/>
      <c r="Q2" s="428"/>
      <c r="R2" s="428"/>
      <c r="S2" s="428"/>
      <c r="T2" s="428"/>
      <c r="U2" s="428"/>
      <c r="V2" s="428"/>
      <c r="W2" s="428"/>
      <c r="X2" s="428"/>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28"/>
      <c r="BW2" s="428"/>
      <c r="BX2" s="428"/>
      <c r="BY2" s="428"/>
      <c r="BZ2" s="428"/>
      <c r="CA2" s="428"/>
      <c r="CB2" s="428"/>
      <c r="CC2" s="428"/>
      <c r="CD2" s="428"/>
      <c r="CE2" s="428"/>
      <c r="CF2" s="428"/>
      <c r="CG2" s="428"/>
      <c r="CH2" s="428"/>
      <c r="CI2" s="428"/>
      <c r="CJ2" s="428"/>
      <c r="CK2" s="428"/>
      <c r="CL2" s="428"/>
      <c r="CM2" s="428"/>
      <c r="CN2" s="428"/>
      <c r="CO2" s="428"/>
      <c r="CP2" s="428"/>
      <c r="CQ2" s="428"/>
      <c r="CR2" s="428"/>
      <c r="CS2" s="428"/>
      <c r="CT2" s="428"/>
      <c r="CU2" s="428"/>
      <c r="CV2" s="428"/>
      <c r="CW2" s="428"/>
      <c r="CX2" s="428"/>
      <c r="CY2" s="428"/>
      <c r="CZ2" s="428"/>
      <c r="DA2" s="428"/>
      <c r="DB2" s="428"/>
      <c r="DC2" s="428"/>
      <c r="DD2" s="428"/>
      <c r="DE2" s="428"/>
      <c r="DF2" s="428"/>
      <c r="DG2" s="428"/>
      <c r="DH2" s="428"/>
      <c r="DI2" s="428"/>
      <c r="DJ2" s="428"/>
      <c r="DK2" s="428"/>
      <c r="DL2" s="428"/>
      <c r="DM2" s="428"/>
      <c r="DN2" s="428"/>
      <c r="DO2" s="428"/>
      <c r="DP2" s="428"/>
      <c r="DQ2" s="428"/>
      <c r="DR2" s="428"/>
      <c r="DS2" s="428"/>
      <c r="DT2" s="428"/>
      <c r="DU2" s="428"/>
      <c r="DV2" s="428"/>
      <c r="DW2" s="428"/>
      <c r="DX2" s="428"/>
      <c r="DY2" s="428"/>
      <c r="DZ2" s="428"/>
      <c r="EA2" s="428"/>
      <c r="EB2" s="428"/>
      <c r="EC2" s="428"/>
      <c r="ED2" s="428"/>
      <c r="EE2" s="428"/>
      <c r="EF2" s="428"/>
      <c r="EG2" s="428"/>
      <c r="EH2" s="428"/>
      <c r="EI2" s="428"/>
      <c r="EJ2" s="428"/>
      <c r="EK2" s="428"/>
      <c r="EL2" s="428"/>
      <c r="EM2" s="428"/>
      <c r="EN2" s="428"/>
      <c r="EO2" s="428"/>
      <c r="EP2" s="428"/>
      <c r="EQ2" s="428"/>
      <c r="ER2" s="428"/>
      <c r="ES2" s="428"/>
      <c r="ET2" s="428"/>
      <c r="EU2" s="428"/>
      <c r="EV2" s="428"/>
      <c r="EW2" s="428"/>
      <c r="EX2" s="428"/>
      <c r="EY2" s="428"/>
      <c r="EZ2" s="428"/>
      <c r="FA2" s="428"/>
      <c r="FB2" s="428"/>
      <c r="FC2" s="428"/>
      <c r="FD2" s="428"/>
      <c r="FE2" s="428"/>
      <c r="FF2" s="428"/>
      <c r="FG2" s="428"/>
      <c r="FH2" s="428"/>
      <c r="FI2" s="428"/>
      <c r="FJ2" s="428"/>
      <c r="FK2" s="428"/>
      <c r="FL2" s="428"/>
      <c r="FM2" s="428"/>
      <c r="FN2" s="428"/>
      <c r="FO2" s="428"/>
      <c r="FP2" s="428"/>
      <c r="FQ2" s="428"/>
      <c r="FR2" s="428"/>
      <c r="FS2" s="428"/>
      <c r="FT2" s="428"/>
      <c r="FU2" s="428"/>
      <c r="FV2" s="428"/>
      <c r="FW2" s="428"/>
      <c r="FX2" s="428"/>
      <c r="FY2" s="428"/>
      <c r="FZ2" s="428"/>
      <c r="GA2" s="428"/>
      <c r="GB2" s="428"/>
      <c r="GC2" s="428"/>
      <c r="GD2" s="428"/>
      <c r="GE2" s="428"/>
      <c r="GF2" s="428"/>
      <c r="GG2" s="428"/>
      <c r="GH2" s="428"/>
      <c r="GI2" s="428"/>
      <c r="GJ2" s="428"/>
      <c r="GK2" s="428"/>
      <c r="GL2" s="428"/>
      <c r="GM2" s="428"/>
      <c r="GN2" s="428"/>
      <c r="GO2" s="428"/>
      <c r="GP2" s="428"/>
      <c r="GQ2" s="428"/>
      <c r="GR2" s="428"/>
      <c r="GS2" s="428"/>
      <c r="GT2" s="428"/>
      <c r="GU2" s="428"/>
      <c r="GV2" s="428"/>
      <c r="GW2" s="428"/>
      <c r="GX2" s="428"/>
      <c r="GY2" s="428"/>
      <c r="GZ2" s="428"/>
      <c r="HA2" s="428"/>
      <c r="HB2" s="428"/>
      <c r="HC2" s="428"/>
      <c r="HD2" s="428"/>
      <c r="HE2" s="428"/>
      <c r="HF2" s="428"/>
      <c r="HG2" s="428"/>
      <c r="HH2" s="428"/>
      <c r="HI2" s="428"/>
      <c r="HJ2" s="428"/>
      <c r="HK2" s="428"/>
      <c r="HL2" s="428"/>
      <c r="HM2" s="428"/>
      <c r="HN2" s="428"/>
      <c r="HO2" s="428"/>
      <c r="HP2" s="428"/>
      <c r="HQ2" s="428"/>
      <c r="HR2" s="428"/>
      <c r="HS2" s="428"/>
      <c r="HT2" s="428"/>
      <c r="HU2" s="428"/>
      <c r="HV2" s="428"/>
      <c r="HW2" s="428"/>
      <c r="HX2" s="428"/>
      <c r="HY2" s="428"/>
      <c r="HZ2" s="428"/>
      <c r="IA2" s="428"/>
      <c r="IB2" s="428"/>
      <c r="IC2" s="428"/>
      <c r="ID2" s="428"/>
      <c r="IE2" s="428"/>
      <c r="IF2" s="428"/>
      <c r="IG2" s="428"/>
      <c r="IH2" s="428"/>
      <c r="II2" s="428"/>
      <c r="IJ2" s="428"/>
      <c r="IK2" s="428"/>
      <c r="IL2" s="428"/>
      <c r="IM2" s="428"/>
      <c r="IN2" s="428"/>
      <c r="IO2" s="428"/>
      <c r="IP2" s="428"/>
      <c r="IQ2" s="428"/>
      <c r="IR2" s="428"/>
      <c r="IS2" s="428"/>
      <c r="IT2" s="428"/>
      <c r="IU2" s="428"/>
      <c r="IV2" s="428"/>
      <c r="IW2" s="428"/>
      <c r="IX2" s="428"/>
      <c r="IY2" s="428"/>
      <c r="IZ2" s="428"/>
      <c r="JA2" s="428"/>
      <c r="JB2" s="428"/>
      <c r="JC2" s="428"/>
      <c r="JD2" s="428"/>
      <c r="JE2" s="428"/>
      <c r="JF2" s="428"/>
      <c r="JG2" s="428"/>
      <c r="JH2" s="428"/>
      <c r="JI2" s="428"/>
      <c r="JJ2" s="428"/>
      <c r="JK2" s="428"/>
      <c r="JL2" s="428"/>
      <c r="JM2" s="428"/>
      <c r="JN2" s="428"/>
      <c r="JO2" s="428"/>
      <c r="JP2" s="428"/>
      <c r="JQ2" s="428"/>
      <c r="JR2" s="428"/>
      <c r="JS2" s="428"/>
      <c r="JT2" s="428"/>
      <c r="JU2" s="428"/>
      <c r="JV2" s="428"/>
      <c r="JW2" s="428"/>
      <c r="JX2" s="428"/>
      <c r="JY2" s="428"/>
      <c r="JZ2" s="428"/>
      <c r="KA2" s="428"/>
      <c r="KB2" s="428"/>
      <c r="KC2" s="428"/>
      <c r="KD2" s="428"/>
      <c r="KE2" s="428"/>
      <c r="KF2" s="428"/>
      <c r="KG2" s="428"/>
      <c r="KH2" s="428"/>
      <c r="KI2" s="428"/>
      <c r="KJ2" s="428"/>
      <c r="KK2" s="428"/>
      <c r="KL2" s="428"/>
      <c r="KM2" s="428"/>
      <c r="KN2" s="428"/>
      <c r="KO2" s="428"/>
      <c r="KP2" s="428"/>
      <c r="KQ2" s="428"/>
      <c r="KR2" s="428"/>
      <c r="KS2" s="428"/>
      <c r="KT2" s="428"/>
      <c r="KU2" s="428"/>
      <c r="KV2" s="428"/>
      <c r="KW2" s="428"/>
      <c r="KX2" s="428"/>
      <c r="KY2" s="428"/>
      <c r="KZ2" s="428"/>
      <c r="LA2" s="428"/>
      <c r="LB2" s="428"/>
      <c r="LC2" s="428"/>
      <c r="LD2" s="428"/>
      <c r="LE2" s="428"/>
      <c r="LF2" s="428"/>
      <c r="LG2" s="428"/>
      <c r="LH2" s="428"/>
      <c r="LI2" s="428"/>
      <c r="LJ2" s="428"/>
      <c r="LK2" s="428"/>
      <c r="LL2" s="428"/>
      <c r="LM2" s="428"/>
      <c r="LN2" s="428"/>
      <c r="LO2" s="428"/>
      <c r="LP2" s="428"/>
      <c r="LQ2" s="428"/>
      <c r="LR2" s="428"/>
      <c r="LS2" s="428"/>
      <c r="LT2" s="428"/>
      <c r="LU2" s="428"/>
      <c r="LV2" s="428"/>
      <c r="LW2" s="428"/>
      <c r="LX2" s="428"/>
      <c r="LY2" s="428"/>
      <c r="LZ2" s="428"/>
      <c r="MA2" s="428"/>
      <c r="MB2" s="428"/>
      <c r="MC2" s="428"/>
      <c r="MD2" s="428"/>
      <c r="ME2" s="428"/>
      <c r="MF2" s="428"/>
      <c r="MG2" s="428"/>
      <c r="MH2" s="428"/>
      <c r="MI2" s="428"/>
      <c r="MJ2" s="428"/>
      <c r="MK2" s="428"/>
      <c r="ML2" s="428"/>
      <c r="MM2" s="428"/>
      <c r="MN2" s="428"/>
      <c r="MO2" s="428"/>
      <c r="MP2" s="428"/>
      <c r="MQ2" s="428"/>
      <c r="MR2" s="428"/>
      <c r="MS2" s="428"/>
      <c r="MT2" s="428"/>
      <c r="MU2" s="428"/>
      <c r="MV2" s="428"/>
      <c r="MW2" s="428"/>
      <c r="MX2" s="428"/>
      <c r="MY2" s="428"/>
      <c r="MZ2" s="428"/>
      <c r="NA2" s="428"/>
      <c r="NB2" s="428"/>
      <c r="NC2" s="428"/>
      <c r="ND2" s="428"/>
      <c r="NE2" s="428"/>
      <c r="NF2" s="428"/>
      <c r="NG2" s="428"/>
      <c r="NH2" s="428"/>
      <c r="NI2" s="428"/>
      <c r="NJ2" s="428"/>
      <c r="NK2" s="428"/>
      <c r="NL2" s="428"/>
      <c r="NM2" s="428"/>
      <c r="NN2" s="428"/>
      <c r="NO2" s="428"/>
      <c r="NP2" s="428"/>
      <c r="NQ2" s="428"/>
      <c r="NR2" s="428"/>
      <c r="NS2" s="428"/>
      <c r="NT2" s="428"/>
      <c r="NU2" s="428"/>
      <c r="NV2" s="428"/>
      <c r="NW2" s="428"/>
      <c r="NX2" s="428"/>
      <c r="NY2" s="428"/>
      <c r="NZ2" s="428"/>
      <c r="OA2" s="428"/>
      <c r="OB2" s="428"/>
      <c r="OC2" s="428"/>
      <c r="OD2" s="428"/>
      <c r="OE2" s="428"/>
      <c r="OF2" s="428"/>
      <c r="OG2" s="428"/>
      <c r="OH2" s="428"/>
      <c r="OI2" s="428"/>
      <c r="OJ2" s="428"/>
      <c r="OK2" s="428"/>
      <c r="OL2" s="428"/>
      <c r="OM2" s="428"/>
      <c r="ON2" s="428"/>
      <c r="OO2" s="428"/>
      <c r="OP2" s="428"/>
      <c r="OQ2" s="428"/>
      <c r="OR2" s="428"/>
      <c r="OS2" s="428"/>
      <c r="OT2" s="428"/>
      <c r="OU2" s="428"/>
      <c r="OV2" s="428"/>
      <c r="OW2" s="428"/>
      <c r="OX2" s="428"/>
      <c r="OY2" s="428"/>
      <c r="OZ2" s="428"/>
      <c r="PA2" s="428"/>
      <c r="PB2" s="428"/>
      <c r="PC2" s="428"/>
      <c r="PD2" s="428"/>
      <c r="PE2" s="428"/>
      <c r="PF2" s="428"/>
      <c r="PG2" s="428"/>
      <c r="PH2" s="428"/>
      <c r="PI2" s="428"/>
      <c r="PJ2" s="428"/>
      <c r="PK2" s="428"/>
      <c r="PL2" s="428"/>
      <c r="PM2" s="428"/>
      <c r="PN2" s="428"/>
      <c r="PO2" s="428"/>
      <c r="PP2" s="428"/>
      <c r="PQ2" s="428"/>
      <c r="PR2" s="428"/>
      <c r="PS2" s="428"/>
      <c r="PT2" s="428"/>
      <c r="PU2" s="428"/>
      <c r="PV2" s="428"/>
      <c r="PW2" s="428"/>
      <c r="PX2" s="428"/>
      <c r="PY2" s="428"/>
      <c r="PZ2" s="428"/>
      <c r="QA2" s="428"/>
      <c r="QB2" s="428"/>
      <c r="QC2" s="428"/>
      <c r="QD2" s="428"/>
      <c r="QE2" s="428"/>
      <c r="QF2" s="428"/>
      <c r="QG2" s="428"/>
      <c r="QH2" s="428"/>
      <c r="QI2" s="428"/>
      <c r="QJ2" s="428"/>
      <c r="QK2" s="428"/>
      <c r="QL2" s="428"/>
      <c r="QM2" s="428"/>
      <c r="QN2" s="428"/>
      <c r="QO2" s="428"/>
      <c r="QP2" s="428"/>
      <c r="QQ2" s="428"/>
      <c r="QR2" s="428"/>
      <c r="QS2" s="428"/>
      <c r="QT2" s="428"/>
      <c r="QU2" s="428"/>
      <c r="QV2" s="428"/>
      <c r="QW2" s="428"/>
      <c r="QX2" s="428"/>
      <c r="QY2" s="428"/>
      <c r="QZ2" s="428"/>
      <c r="RA2" s="428"/>
      <c r="RB2" s="428"/>
      <c r="RC2" s="428"/>
      <c r="RD2" s="428"/>
      <c r="RE2" s="428"/>
      <c r="RF2" s="428"/>
      <c r="RG2" s="428"/>
      <c r="RH2" s="428"/>
      <c r="RI2" s="428"/>
      <c r="RJ2" s="428"/>
      <c r="RK2" s="428"/>
      <c r="RL2" s="428"/>
      <c r="RM2" s="428"/>
      <c r="RN2" s="428"/>
      <c r="RO2" s="428"/>
      <c r="RP2" s="428"/>
      <c r="RQ2" s="428"/>
      <c r="RR2" s="428"/>
      <c r="RS2" s="428"/>
      <c r="RT2" s="428"/>
      <c r="RU2" s="428"/>
      <c r="RV2" s="428"/>
      <c r="RW2" s="428"/>
      <c r="RX2" s="428"/>
      <c r="RY2" s="428"/>
      <c r="RZ2" s="428"/>
      <c r="SA2" s="428"/>
      <c r="SB2" s="428"/>
      <c r="SC2" s="428"/>
      <c r="SD2" s="428"/>
      <c r="SE2" s="428"/>
      <c r="SF2" s="428"/>
      <c r="SG2" s="428"/>
      <c r="SH2" s="428"/>
      <c r="SI2" s="428"/>
      <c r="SJ2" s="428"/>
      <c r="SK2" s="428"/>
      <c r="SL2" s="428"/>
      <c r="SM2" s="428"/>
      <c r="SN2" s="428"/>
      <c r="SO2" s="428"/>
      <c r="SP2" s="428"/>
      <c r="SQ2" s="428"/>
      <c r="SR2" s="428"/>
      <c r="SS2" s="428"/>
      <c r="ST2" s="428"/>
      <c r="SU2" s="428"/>
      <c r="SV2" s="428"/>
      <c r="SW2" s="428"/>
      <c r="SX2" s="428"/>
      <c r="SY2" s="428"/>
      <c r="SZ2" s="428"/>
      <c r="TA2" s="428"/>
      <c r="TB2" s="428"/>
      <c r="TC2" s="428"/>
      <c r="TD2" s="428"/>
      <c r="TE2" s="428"/>
      <c r="TF2" s="428"/>
      <c r="TG2" s="428"/>
      <c r="TH2" s="428"/>
      <c r="TI2" s="428"/>
      <c r="TJ2" s="428"/>
      <c r="TK2" s="428"/>
      <c r="TL2" s="428"/>
      <c r="TM2" s="428"/>
      <c r="TN2" s="428"/>
      <c r="TO2" s="428"/>
      <c r="TP2" s="428"/>
      <c r="TQ2" s="428"/>
      <c r="TR2" s="428"/>
      <c r="TS2" s="428"/>
      <c r="TT2" s="428"/>
      <c r="TU2" s="428"/>
      <c r="TV2" s="428"/>
      <c r="TW2" s="428"/>
      <c r="TX2" s="428"/>
      <c r="TY2" s="428"/>
      <c r="TZ2" s="428"/>
      <c r="UA2" s="428"/>
      <c r="UB2" s="428"/>
      <c r="UC2" s="428"/>
      <c r="UD2" s="428"/>
      <c r="UE2" s="428"/>
      <c r="UF2" s="428"/>
      <c r="UG2" s="428"/>
      <c r="UH2" s="428"/>
      <c r="UI2" s="428"/>
      <c r="UJ2" s="428"/>
      <c r="UK2" s="428"/>
      <c r="UL2" s="428"/>
      <c r="UM2" s="428"/>
      <c r="UN2" s="428"/>
      <c r="UO2" s="428"/>
      <c r="UP2" s="428"/>
      <c r="UQ2" s="428"/>
      <c r="UR2" s="428"/>
      <c r="US2" s="428"/>
      <c r="UT2" s="428"/>
      <c r="UU2" s="428"/>
      <c r="UV2" s="428"/>
      <c r="UW2" s="428"/>
      <c r="UX2" s="428"/>
      <c r="UY2" s="428"/>
      <c r="UZ2" s="428"/>
      <c r="VA2" s="428"/>
      <c r="VB2" s="428"/>
      <c r="VC2" s="428"/>
      <c r="VD2" s="428"/>
      <c r="VE2" s="428"/>
      <c r="VF2" s="428"/>
      <c r="VG2" s="428"/>
      <c r="VH2" s="428"/>
      <c r="VI2" s="428"/>
      <c r="VJ2" s="428"/>
      <c r="VK2" s="428"/>
      <c r="VL2" s="428"/>
      <c r="VM2" s="428"/>
      <c r="VN2" s="428"/>
      <c r="VO2" s="428"/>
      <c r="VP2" s="428"/>
      <c r="VQ2" s="428"/>
      <c r="VR2" s="428"/>
      <c r="VS2" s="428"/>
      <c r="VT2" s="428"/>
      <c r="VU2" s="428"/>
      <c r="VV2" s="428"/>
      <c r="VW2" s="428"/>
      <c r="VX2" s="428"/>
      <c r="VY2" s="428"/>
      <c r="VZ2" s="428"/>
      <c r="WA2" s="428"/>
      <c r="WB2" s="428"/>
      <c r="WC2" s="428"/>
      <c r="WD2" s="428"/>
      <c r="WE2" s="428"/>
      <c r="WF2" s="428"/>
      <c r="WG2" s="428"/>
      <c r="WH2" s="428"/>
      <c r="WI2" s="428"/>
      <c r="WJ2" s="428"/>
      <c r="WK2" s="428"/>
      <c r="WL2" s="428"/>
      <c r="WM2" s="428"/>
      <c r="WN2" s="428"/>
      <c r="WO2" s="428"/>
      <c r="WP2" s="428"/>
      <c r="WQ2" s="428"/>
      <c r="WR2" s="428"/>
      <c r="WS2" s="428"/>
      <c r="WT2" s="428"/>
      <c r="WU2" s="428"/>
      <c r="WV2" s="428"/>
      <c r="WW2" s="428"/>
      <c r="WX2" s="428"/>
      <c r="WY2" s="428"/>
      <c r="WZ2" s="428"/>
      <c r="XA2" s="428"/>
      <c r="XB2" s="428"/>
      <c r="XC2" s="428"/>
      <c r="XD2" s="428"/>
      <c r="XE2" s="428"/>
      <c r="XF2" s="428"/>
      <c r="XG2" s="428"/>
      <c r="XH2" s="428"/>
      <c r="XI2" s="428"/>
      <c r="XJ2" s="428"/>
      <c r="XK2" s="428"/>
      <c r="XL2" s="428"/>
      <c r="XM2" s="428"/>
      <c r="XN2" s="428"/>
      <c r="XO2" s="428"/>
      <c r="XP2" s="428"/>
      <c r="XQ2" s="428"/>
      <c r="XR2" s="428"/>
      <c r="XS2" s="428"/>
      <c r="XT2" s="428"/>
      <c r="XU2" s="428"/>
      <c r="XV2" s="428"/>
      <c r="XW2" s="428"/>
      <c r="XX2" s="428"/>
      <c r="XY2" s="428"/>
      <c r="XZ2" s="428"/>
      <c r="YA2" s="428"/>
      <c r="YB2" s="428"/>
      <c r="YC2" s="428"/>
      <c r="YD2" s="428"/>
      <c r="YE2" s="428"/>
      <c r="YF2" s="428"/>
      <c r="YG2" s="428"/>
      <c r="YH2" s="428"/>
      <c r="YI2" s="428"/>
      <c r="YJ2" s="428"/>
      <c r="YK2" s="428"/>
      <c r="YL2" s="428"/>
      <c r="YM2" s="428"/>
      <c r="YN2" s="428"/>
      <c r="YO2" s="428"/>
      <c r="YP2" s="428"/>
      <c r="YQ2" s="428"/>
      <c r="YR2" s="428"/>
      <c r="YS2" s="428"/>
      <c r="YT2" s="428"/>
      <c r="YU2" s="428"/>
      <c r="YV2" s="428"/>
      <c r="YW2" s="428"/>
      <c r="YX2" s="428"/>
      <c r="YY2" s="428"/>
      <c r="YZ2" s="428"/>
      <c r="ZA2" s="428"/>
      <c r="ZB2" s="428"/>
      <c r="ZC2" s="428"/>
      <c r="ZD2" s="428"/>
      <c r="ZE2" s="428"/>
      <c r="ZF2" s="428"/>
      <c r="ZG2" s="428"/>
      <c r="ZH2" s="428"/>
      <c r="ZI2" s="428"/>
      <c r="ZJ2" s="428"/>
      <c r="ZK2" s="428"/>
      <c r="ZL2" s="428"/>
      <c r="ZM2" s="428"/>
      <c r="ZN2" s="428"/>
      <c r="ZO2" s="428"/>
      <c r="ZP2" s="428"/>
      <c r="ZQ2" s="428"/>
      <c r="ZR2" s="428"/>
      <c r="ZS2" s="428"/>
      <c r="ZT2" s="428"/>
      <c r="ZU2" s="428"/>
      <c r="ZV2" s="428"/>
      <c r="ZW2" s="428"/>
      <c r="ZX2" s="428"/>
      <c r="ZY2" s="428"/>
      <c r="ZZ2" s="428"/>
      <c r="AAA2" s="428"/>
      <c r="AAB2" s="428"/>
      <c r="AAC2" s="428"/>
      <c r="AAD2" s="428"/>
      <c r="AAE2" s="428"/>
      <c r="AAF2" s="428"/>
      <c r="AAG2" s="428"/>
      <c r="AAH2" s="428"/>
      <c r="AAI2" s="428"/>
      <c r="AAJ2" s="428"/>
      <c r="AAK2" s="428"/>
      <c r="AAL2" s="428"/>
      <c r="AAM2" s="428"/>
      <c r="AAN2" s="428"/>
      <c r="AAO2" s="428"/>
      <c r="AAP2" s="428"/>
      <c r="AAQ2" s="428"/>
      <c r="AAR2" s="428"/>
      <c r="AAS2" s="428"/>
      <c r="AAT2" s="428"/>
      <c r="AAU2" s="428"/>
      <c r="AAV2" s="428"/>
      <c r="AAW2" s="428"/>
      <c r="AAX2" s="428"/>
      <c r="AAY2" s="428"/>
      <c r="AAZ2" s="428"/>
      <c r="ABA2" s="428"/>
      <c r="ABB2" s="428"/>
      <c r="ABC2" s="428"/>
      <c r="ABD2" s="428"/>
      <c r="ABE2" s="428"/>
      <c r="ABF2" s="428"/>
      <c r="ABG2" s="428"/>
      <c r="ABH2" s="428"/>
      <c r="ABI2" s="428"/>
      <c r="ABJ2" s="428"/>
      <c r="ABK2" s="428"/>
      <c r="ABL2" s="428"/>
      <c r="ABM2" s="428"/>
      <c r="ABN2" s="428"/>
      <c r="ABO2" s="428"/>
      <c r="ABP2" s="428"/>
      <c r="ABQ2" s="428"/>
      <c r="ABR2" s="428"/>
      <c r="ABS2" s="428"/>
      <c r="ABT2" s="428"/>
      <c r="ABU2" s="428"/>
      <c r="ABV2" s="428"/>
      <c r="ABW2" s="428"/>
      <c r="ABX2" s="428"/>
      <c r="ABY2" s="428"/>
      <c r="ABZ2" s="428"/>
      <c r="ACA2" s="428"/>
      <c r="ACB2" s="428"/>
      <c r="ACC2" s="428"/>
      <c r="ACD2" s="428"/>
      <c r="ACE2" s="428"/>
      <c r="ACF2" s="428"/>
      <c r="ACG2" s="428"/>
      <c r="ACH2" s="428"/>
      <c r="ACI2" s="428"/>
      <c r="ACJ2" s="428"/>
      <c r="ACK2" s="428"/>
      <c r="ACL2" s="428"/>
      <c r="ACM2" s="428"/>
      <c r="ACN2" s="428"/>
      <c r="ACO2" s="428"/>
      <c r="ACP2" s="428"/>
      <c r="ACQ2" s="428"/>
      <c r="ACR2" s="428"/>
      <c r="ACS2" s="428"/>
      <c r="ACT2" s="428"/>
      <c r="ACU2" s="428"/>
      <c r="ACV2" s="428"/>
      <c r="ACW2" s="428"/>
      <c r="ACX2" s="428"/>
      <c r="ACY2" s="428"/>
      <c r="ACZ2" s="428"/>
      <c r="ADA2" s="428"/>
      <c r="ADB2" s="428"/>
      <c r="ADC2" s="428"/>
      <c r="ADD2" s="428"/>
      <c r="ADE2" s="428"/>
      <c r="ADF2" s="428"/>
      <c r="ADG2" s="428"/>
      <c r="ADH2" s="428"/>
      <c r="ADI2" s="428"/>
      <c r="ADJ2" s="428"/>
      <c r="ADK2" s="428"/>
      <c r="ADL2" s="428"/>
      <c r="ADM2" s="428"/>
      <c r="ADN2" s="428"/>
      <c r="ADO2" s="428"/>
      <c r="ADP2" s="428"/>
      <c r="ADQ2" s="428"/>
      <c r="ADR2" s="428"/>
      <c r="ADS2" s="428"/>
      <c r="ADT2" s="428"/>
      <c r="ADU2" s="428"/>
      <c r="ADV2" s="428"/>
      <c r="ADW2" s="428"/>
      <c r="ADX2" s="428"/>
      <c r="ADY2" s="428"/>
      <c r="ADZ2" s="428"/>
      <c r="AEA2" s="428"/>
      <c r="AEB2" s="428"/>
      <c r="AEC2" s="428"/>
      <c r="AED2" s="428"/>
      <c r="AEE2" s="428"/>
      <c r="AEF2" s="428"/>
      <c r="AEG2" s="428"/>
      <c r="AEH2" s="428"/>
      <c r="AEI2" s="428"/>
      <c r="AEJ2" s="428"/>
      <c r="AEK2" s="428"/>
      <c r="AEL2" s="428"/>
      <c r="AEM2" s="428"/>
      <c r="AEN2" s="428"/>
      <c r="AEO2" s="428"/>
      <c r="AEP2" s="428"/>
      <c r="AEQ2" s="428"/>
      <c r="AER2" s="428"/>
      <c r="AES2" s="428"/>
      <c r="AET2" s="428"/>
      <c r="AEU2" s="428"/>
      <c r="AEV2" s="428"/>
      <c r="AEW2" s="428"/>
      <c r="AEX2" s="428"/>
      <c r="AEY2" s="428"/>
      <c r="AEZ2" s="428"/>
      <c r="AFA2" s="428"/>
      <c r="AFB2" s="428"/>
      <c r="AFC2" s="428"/>
      <c r="AFD2" s="428"/>
      <c r="AFE2" s="428"/>
      <c r="AFF2" s="428"/>
      <c r="AFG2" s="428"/>
      <c r="AFH2" s="428"/>
      <c r="AFI2" s="428"/>
      <c r="AFJ2" s="428"/>
      <c r="AFK2" s="428"/>
      <c r="AFL2" s="428"/>
      <c r="AFM2" s="428"/>
      <c r="AFN2" s="428"/>
      <c r="AFO2" s="428"/>
      <c r="AFP2" s="428"/>
      <c r="AFQ2" s="428"/>
      <c r="AFR2" s="428"/>
      <c r="AFS2" s="428"/>
      <c r="AFT2" s="428"/>
      <c r="AFU2" s="428"/>
      <c r="AFV2" s="428"/>
      <c r="AFW2" s="428"/>
      <c r="AFX2" s="428"/>
      <c r="AFY2" s="428"/>
      <c r="AFZ2" s="428"/>
      <c r="AGA2" s="428"/>
      <c r="AGB2" s="428"/>
      <c r="AGC2" s="428"/>
      <c r="AGD2" s="428"/>
      <c r="AGE2" s="428"/>
      <c r="AGF2" s="428"/>
      <c r="AGG2" s="428"/>
      <c r="AGH2" s="428"/>
      <c r="AGI2" s="428"/>
      <c r="AGJ2" s="428"/>
      <c r="AGK2" s="428"/>
      <c r="AGL2" s="428"/>
      <c r="AGM2" s="428"/>
      <c r="AGN2" s="428"/>
      <c r="AGO2" s="428"/>
      <c r="AGP2" s="428"/>
      <c r="AGQ2" s="428"/>
      <c r="AGR2" s="428"/>
      <c r="AGS2" s="428"/>
      <c r="AGT2" s="428"/>
      <c r="AGU2" s="428"/>
      <c r="AGV2" s="428"/>
      <c r="AGW2" s="428"/>
      <c r="AGX2" s="428"/>
      <c r="AGY2" s="428"/>
      <c r="AGZ2" s="428"/>
      <c r="AHA2" s="428"/>
      <c r="AHB2" s="428"/>
      <c r="AHC2" s="428"/>
      <c r="AHD2" s="428"/>
      <c r="AHE2" s="428"/>
      <c r="AHF2" s="428"/>
      <c r="AHG2" s="428"/>
      <c r="AHH2" s="428"/>
      <c r="AHI2" s="428"/>
      <c r="AHJ2" s="428"/>
      <c r="AHK2" s="428"/>
      <c r="AHL2" s="428"/>
      <c r="AHM2" s="428"/>
      <c r="AHN2" s="428"/>
      <c r="AHO2" s="428"/>
      <c r="AHP2" s="428"/>
      <c r="AHQ2" s="428"/>
      <c r="AHR2" s="428"/>
      <c r="AHS2" s="428"/>
      <c r="AHT2" s="428"/>
      <c r="AHU2" s="428"/>
      <c r="AHV2" s="428"/>
      <c r="AHW2" s="428"/>
      <c r="AHX2" s="428"/>
      <c r="AHY2" s="428"/>
      <c r="AHZ2" s="428"/>
      <c r="AIA2" s="428"/>
      <c r="AIB2" s="428"/>
      <c r="AIC2" s="428"/>
      <c r="AID2" s="428"/>
      <c r="AIE2" s="428"/>
      <c r="AIF2" s="428"/>
      <c r="AIG2" s="428"/>
      <c r="AIH2" s="428"/>
      <c r="AII2" s="428"/>
      <c r="AIJ2" s="428"/>
      <c r="AIK2" s="428"/>
      <c r="AIL2" s="428"/>
      <c r="AIM2" s="428"/>
      <c r="AIN2" s="428"/>
      <c r="AIO2" s="428"/>
      <c r="AIP2" s="428"/>
      <c r="AIQ2" s="428"/>
      <c r="AIR2" s="428"/>
      <c r="AIS2" s="428"/>
      <c r="AIT2" s="428"/>
      <c r="AIU2" s="428"/>
      <c r="AIV2" s="428"/>
      <c r="AIW2" s="428"/>
      <c r="AIX2" s="428"/>
      <c r="AIY2" s="428"/>
      <c r="AIZ2" s="428"/>
      <c r="AJA2" s="428"/>
      <c r="AJB2" s="428"/>
      <c r="AJC2" s="428"/>
      <c r="AJD2" s="428"/>
      <c r="AJE2" s="428"/>
      <c r="AJF2" s="428"/>
      <c r="AJG2" s="428"/>
      <c r="AJH2" s="428"/>
      <c r="AJI2" s="428"/>
      <c r="AJJ2" s="428"/>
      <c r="AJK2" s="428"/>
      <c r="AJL2" s="428"/>
      <c r="AJM2" s="428"/>
      <c r="AJN2" s="428"/>
      <c r="AJO2" s="428"/>
      <c r="AJP2" s="428"/>
      <c r="AJQ2" s="428"/>
      <c r="AJR2" s="428"/>
      <c r="AJS2" s="428"/>
      <c r="AJT2" s="428"/>
      <c r="AJU2" s="428"/>
      <c r="AJV2" s="428"/>
      <c r="AJW2" s="428"/>
      <c r="AJX2" s="428"/>
      <c r="AJY2" s="428"/>
      <c r="AJZ2" s="428"/>
      <c r="AKA2" s="428"/>
      <c r="AKB2" s="428"/>
      <c r="AKC2" s="428"/>
      <c r="AKD2" s="428"/>
      <c r="AKE2" s="428"/>
      <c r="AKF2" s="428"/>
      <c r="AKG2" s="428"/>
      <c r="AKH2" s="428"/>
      <c r="AKI2" s="428"/>
      <c r="AKJ2" s="428"/>
      <c r="AKK2" s="428"/>
      <c r="AKL2" s="428"/>
      <c r="AKM2" s="428"/>
      <c r="AKN2" s="428"/>
      <c r="AKO2" s="428"/>
      <c r="AKP2" s="428"/>
      <c r="AKQ2" s="428"/>
      <c r="AKR2" s="428"/>
      <c r="AKS2" s="428"/>
      <c r="AKT2" s="428"/>
      <c r="AKU2" s="428"/>
      <c r="AKV2" s="428"/>
      <c r="AKW2" s="428"/>
      <c r="AKX2" s="428"/>
      <c r="AKY2" s="428"/>
      <c r="AKZ2" s="428"/>
      <c r="ALA2" s="428"/>
      <c r="ALB2" s="428"/>
      <c r="ALC2" s="428"/>
      <c r="ALD2" s="428"/>
      <c r="ALE2" s="428"/>
      <c r="ALF2" s="428"/>
      <c r="ALG2" s="428"/>
      <c r="ALH2" s="428"/>
      <c r="ALI2" s="428"/>
      <c r="ALJ2" s="428"/>
      <c r="ALK2" s="428"/>
      <c r="ALL2" s="428"/>
      <c r="ALM2" s="428"/>
      <c r="ALN2" s="428"/>
      <c r="ALO2" s="428"/>
      <c r="ALP2" s="428"/>
      <c r="ALQ2" s="428"/>
      <c r="ALR2" s="428"/>
      <c r="ALS2" s="428"/>
      <c r="ALT2" s="428"/>
      <c r="ALU2" s="428"/>
      <c r="ALV2" s="428"/>
      <c r="ALW2" s="428"/>
      <c r="ALX2" s="428"/>
      <c r="ALY2" s="428"/>
      <c r="ALZ2" s="428"/>
      <c r="AMA2" s="428"/>
      <c r="AMB2" s="428"/>
      <c r="AMC2" s="428"/>
      <c r="AMD2" s="428"/>
      <c r="AME2" s="428"/>
      <c r="AMF2" s="428"/>
      <c r="AMG2" s="428"/>
      <c r="AMH2" s="428"/>
      <c r="AMI2" s="428"/>
      <c r="AMJ2" s="428"/>
      <c r="AMK2" s="428"/>
      <c r="AML2" s="428"/>
      <c r="AMM2" s="428"/>
      <c r="AMN2" s="428"/>
      <c r="AMO2" s="428"/>
      <c r="AMP2" s="428"/>
      <c r="AMQ2" s="428"/>
      <c r="AMR2" s="428"/>
      <c r="AMS2" s="428"/>
      <c r="AMT2" s="428"/>
      <c r="AMU2" s="428"/>
      <c r="AMV2" s="428"/>
      <c r="AMW2" s="428"/>
      <c r="AMX2" s="428"/>
      <c r="AMY2" s="428"/>
      <c r="AMZ2" s="428"/>
      <c r="ANA2" s="428"/>
      <c r="ANB2" s="428"/>
      <c r="ANC2" s="428"/>
      <c r="AND2" s="428"/>
      <c r="ANE2" s="428"/>
      <c r="ANF2" s="428"/>
      <c r="ANG2" s="428"/>
      <c r="ANH2" s="428"/>
      <c r="ANI2" s="428"/>
      <c r="ANJ2" s="428"/>
      <c r="ANK2" s="428"/>
      <c r="ANL2" s="428"/>
      <c r="ANM2" s="428"/>
      <c r="ANN2" s="428"/>
      <c r="ANO2" s="428"/>
      <c r="ANP2" s="428"/>
      <c r="ANQ2" s="428"/>
      <c r="ANR2" s="428"/>
      <c r="ANS2" s="428"/>
      <c r="ANT2" s="428"/>
      <c r="ANU2" s="428"/>
      <c r="ANV2" s="428"/>
      <c r="ANW2" s="428"/>
      <c r="ANX2" s="428"/>
      <c r="ANY2" s="428"/>
      <c r="ANZ2" s="428"/>
      <c r="AOA2" s="428"/>
      <c r="AOB2" s="428"/>
      <c r="AOC2" s="428"/>
      <c r="AOD2" s="428"/>
      <c r="AOE2" s="428"/>
      <c r="AOF2" s="428"/>
      <c r="AOG2" s="428"/>
      <c r="AOH2" s="428"/>
      <c r="AOI2" s="428"/>
      <c r="AOJ2" s="428"/>
      <c r="AOK2" s="428"/>
      <c r="AOL2" s="428"/>
      <c r="AOM2" s="428"/>
      <c r="AON2" s="428"/>
      <c r="AOO2" s="428"/>
      <c r="AOP2" s="428"/>
      <c r="AOQ2" s="428"/>
      <c r="AOR2" s="428"/>
      <c r="AOS2" s="428"/>
      <c r="AOT2" s="428"/>
      <c r="AOU2" s="428"/>
      <c r="AOV2" s="428"/>
      <c r="AOW2" s="428"/>
      <c r="AOX2" s="428"/>
      <c r="AOY2" s="428"/>
      <c r="AOZ2" s="428"/>
      <c r="APA2" s="428"/>
      <c r="APB2" s="428"/>
      <c r="APC2" s="428"/>
      <c r="APD2" s="428"/>
      <c r="APE2" s="428"/>
      <c r="APF2" s="428"/>
      <c r="APG2" s="428"/>
      <c r="APH2" s="428"/>
      <c r="API2" s="428"/>
      <c r="APJ2" s="428"/>
      <c r="APK2" s="428"/>
      <c r="APL2" s="428"/>
      <c r="APM2" s="428"/>
      <c r="APN2" s="428"/>
      <c r="APO2" s="428"/>
      <c r="APP2" s="428"/>
      <c r="APQ2" s="428"/>
      <c r="APR2" s="428"/>
      <c r="APS2" s="428"/>
      <c r="APT2" s="428"/>
      <c r="APU2" s="428"/>
      <c r="APV2" s="428"/>
      <c r="APW2" s="428"/>
      <c r="APX2" s="428"/>
      <c r="APY2" s="428"/>
      <c r="APZ2" s="428"/>
      <c r="AQA2" s="428"/>
      <c r="AQB2" s="428"/>
      <c r="AQC2" s="428"/>
      <c r="AQD2" s="428"/>
      <c r="AQE2" s="428"/>
      <c r="AQF2" s="428"/>
      <c r="AQG2" s="428"/>
      <c r="AQH2" s="428"/>
      <c r="AQI2" s="428"/>
      <c r="AQJ2" s="428"/>
      <c r="AQK2" s="428"/>
      <c r="AQL2" s="428"/>
      <c r="AQM2" s="428"/>
      <c r="AQN2" s="428"/>
      <c r="AQO2" s="428"/>
      <c r="AQP2" s="428"/>
      <c r="AQQ2" s="428"/>
      <c r="AQR2" s="428"/>
      <c r="AQS2" s="428"/>
      <c r="AQT2" s="428"/>
      <c r="AQU2" s="428"/>
      <c r="AQV2" s="428"/>
      <c r="AQW2" s="428"/>
      <c r="AQX2" s="428"/>
      <c r="AQY2" s="428"/>
      <c r="AQZ2" s="428"/>
      <c r="ARA2" s="428"/>
      <c r="ARB2" s="428"/>
      <c r="ARC2" s="428"/>
      <c r="ARD2" s="428"/>
      <c r="ARE2" s="428"/>
      <c r="ARF2" s="428"/>
      <c r="ARG2" s="428"/>
      <c r="ARH2" s="428"/>
      <c r="ARI2" s="428"/>
      <c r="ARJ2" s="428"/>
      <c r="ARK2" s="428"/>
      <c r="ARL2" s="428"/>
      <c r="ARM2" s="428"/>
      <c r="ARN2" s="428"/>
      <c r="ARO2" s="428"/>
      <c r="ARP2" s="428"/>
      <c r="ARQ2" s="428"/>
      <c r="ARR2" s="428"/>
      <c r="ARS2" s="428"/>
      <c r="ART2" s="428"/>
      <c r="ARU2" s="428"/>
      <c r="ARV2" s="428"/>
      <c r="ARW2" s="428"/>
      <c r="ARX2" s="428"/>
      <c r="ARY2" s="428"/>
      <c r="ARZ2" s="428"/>
      <c r="ASA2" s="428"/>
      <c r="ASB2" s="428"/>
      <c r="ASC2" s="428"/>
      <c r="ASD2" s="428"/>
      <c r="ASE2" s="428"/>
      <c r="ASF2" s="428"/>
      <c r="ASG2" s="428"/>
      <c r="ASH2" s="428"/>
      <c r="ASI2" s="428"/>
      <c r="ASJ2" s="428"/>
      <c r="ASK2" s="428"/>
      <c r="ASL2" s="428"/>
      <c r="ASM2" s="428"/>
      <c r="ASN2" s="428"/>
      <c r="ASO2" s="428"/>
      <c r="ASP2" s="428"/>
      <c r="ASQ2" s="428"/>
      <c r="ASR2" s="428"/>
      <c r="ASS2" s="428"/>
      <c r="AST2" s="428"/>
      <c r="ASU2" s="428"/>
      <c r="ASV2" s="428"/>
      <c r="ASW2" s="428"/>
      <c r="ASX2" s="428"/>
      <c r="ASY2" s="428"/>
      <c r="ASZ2" s="428"/>
      <c r="ATA2" s="428"/>
      <c r="ATB2" s="428"/>
      <c r="ATC2" s="428"/>
      <c r="ATD2" s="428"/>
      <c r="ATE2" s="428"/>
      <c r="ATF2" s="428"/>
      <c r="ATG2" s="428"/>
      <c r="ATH2" s="428"/>
      <c r="ATI2" s="428"/>
      <c r="ATJ2" s="428"/>
      <c r="ATK2" s="428"/>
      <c r="ATL2" s="428"/>
      <c r="ATM2" s="428"/>
      <c r="ATN2" s="428"/>
      <c r="ATO2" s="428"/>
      <c r="ATP2" s="428"/>
      <c r="ATQ2" s="428"/>
      <c r="ATR2" s="428"/>
      <c r="ATS2" s="428"/>
      <c r="ATT2" s="428"/>
      <c r="ATU2" s="428"/>
      <c r="ATV2" s="428"/>
      <c r="ATW2" s="428"/>
      <c r="ATX2" s="428"/>
      <c r="ATY2" s="428"/>
      <c r="ATZ2" s="428"/>
      <c r="AUA2" s="428"/>
      <c r="AUB2" s="428"/>
      <c r="AUC2" s="428"/>
      <c r="AUD2" s="428"/>
      <c r="AUE2" s="428"/>
      <c r="AUF2" s="428"/>
      <c r="AUG2" s="428"/>
      <c r="AUH2" s="428"/>
      <c r="AUI2" s="428"/>
      <c r="AUJ2" s="428"/>
      <c r="AUK2" s="428"/>
      <c r="AUL2" s="428"/>
      <c r="AUM2" s="428"/>
      <c r="AUN2" s="428"/>
      <c r="AUO2" s="428"/>
      <c r="AUP2" s="428"/>
      <c r="AUQ2" s="428"/>
      <c r="AUR2" s="428"/>
      <c r="AUS2" s="428"/>
      <c r="AUT2" s="428"/>
      <c r="AUU2" s="428"/>
      <c r="AUV2" s="428"/>
      <c r="AUW2" s="428"/>
      <c r="AUX2" s="428"/>
      <c r="AUY2" s="428"/>
      <c r="AUZ2" s="428"/>
      <c r="AVA2" s="428"/>
      <c r="AVB2" s="428"/>
      <c r="AVC2" s="428"/>
      <c r="AVD2" s="428"/>
      <c r="AVE2" s="428"/>
      <c r="AVF2" s="428"/>
      <c r="AVG2" s="428"/>
      <c r="AVH2" s="428"/>
      <c r="AVI2" s="428"/>
      <c r="AVJ2" s="428"/>
      <c r="AVK2" s="428"/>
      <c r="AVL2" s="428"/>
      <c r="AVM2" s="428"/>
      <c r="AVN2" s="428"/>
      <c r="AVO2" s="428"/>
      <c r="AVP2" s="428"/>
      <c r="AVQ2" s="428"/>
      <c r="AVR2" s="428"/>
      <c r="AVS2" s="428"/>
      <c r="AVT2" s="428"/>
      <c r="AVU2" s="428"/>
      <c r="AVV2" s="428"/>
      <c r="AVW2" s="428"/>
      <c r="AVX2" s="428"/>
      <c r="AVY2" s="428"/>
      <c r="AVZ2" s="428"/>
      <c r="AWA2" s="428"/>
      <c r="AWB2" s="428"/>
      <c r="AWC2" s="428"/>
      <c r="AWD2" s="428"/>
      <c r="AWE2" s="428"/>
      <c r="AWF2" s="428"/>
      <c r="AWG2" s="428"/>
      <c r="AWH2" s="428"/>
      <c r="AWI2" s="428"/>
      <c r="AWJ2" s="428"/>
      <c r="AWK2" s="428"/>
      <c r="AWL2" s="428"/>
      <c r="AWM2" s="428"/>
      <c r="AWN2" s="428"/>
      <c r="AWO2" s="428"/>
      <c r="AWP2" s="428"/>
      <c r="AWQ2" s="428"/>
      <c r="AWR2" s="428"/>
      <c r="AWS2" s="428"/>
      <c r="AWT2" s="428"/>
      <c r="AWU2" s="428"/>
      <c r="AWV2" s="428"/>
      <c r="AWW2" s="428"/>
      <c r="AWX2" s="428"/>
      <c r="AWY2" s="428"/>
      <c r="AWZ2" s="428"/>
      <c r="AXA2" s="428"/>
      <c r="AXB2" s="428"/>
      <c r="AXC2" s="428"/>
      <c r="AXD2" s="428"/>
      <c r="AXE2" s="428"/>
      <c r="AXF2" s="428"/>
      <c r="AXG2" s="428"/>
      <c r="AXH2" s="428"/>
      <c r="AXI2" s="428"/>
      <c r="AXJ2" s="428"/>
      <c r="AXK2" s="428"/>
      <c r="AXL2" s="428"/>
      <c r="AXM2" s="428"/>
      <c r="AXN2" s="428"/>
      <c r="AXO2" s="428"/>
      <c r="AXP2" s="428"/>
      <c r="AXQ2" s="428"/>
      <c r="AXR2" s="428"/>
      <c r="AXS2" s="428"/>
      <c r="AXT2" s="428"/>
      <c r="AXU2" s="428"/>
      <c r="AXV2" s="428"/>
      <c r="AXW2" s="428"/>
      <c r="AXX2" s="428"/>
      <c r="AXY2" s="428"/>
      <c r="AXZ2" s="428"/>
      <c r="AYA2" s="428"/>
      <c r="AYB2" s="428"/>
      <c r="AYC2" s="428"/>
      <c r="AYD2" s="428"/>
      <c r="AYE2" s="428"/>
      <c r="AYF2" s="428"/>
      <c r="AYG2" s="428"/>
      <c r="AYH2" s="428"/>
      <c r="AYI2" s="428"/>
      <c r="AYJ2" s="428"/>
      <c r="AYK2" s="428"/>
      <c r="AYL2" s="428"/>
      <c r="AYM2" s="428"/>
      <c r="AYN2" s="428"/>
      <c r="AYO2" s="428"/>
      <c r="AYP2" s="428"/>
      <c r="AYQ2" s="428"/>
      <c r="AYR2" s="428"/>
      <c r="AYS2" s="428"/>
      <c r="AYT2" s="428"/>
      <c r="AYU2" s="428"/>
      <c r="AYV2" s="428"/>
      <c r="AYW2" s="428"/>
      <c r="AYX2" s="428"/>
      <c r="AYY2" s="428"/>
      <c r="AYZ2" s="428"/>
      <c r="AZA2" s="428"/>
      <c r="AZB2" s="428"/>
      <c r="AZC2" s="428"/>
      <c r="AZD2" s="428"/>
      <c r="AZE2" s="428"/>
      <c r="AZF2" s="428"/>
      <c r="AZG2" s="428"/>
      <c r="AZH2" s="428"/>
      <c r="AZI2" s="428"/>
      <c r="AZJ2" s="428"/>
      <c r="AZK2" s="428"/>
      <c r="AZL2" s="428"/>
      <c r="AZM2" s="428"/>
      <c r="AZN2" s="428"/>
      <c r="AZO2" s="428"/>
      <c r="AZP2" s="428"/>
      <c r="AZQ2" s="428"/>
      <c r="AZR2" s="428"/>
      <c r="AZS2" s="428"/>
      <c r="AZT2" s="428"/>
      <c r="AZU2" s="428"/>
      <c r="AZV2" s="428"/>
      <c r="AZW2" s="428"/>
      <c r="AZX2" s="428"/>
      <c r="AZY2" s="428"/>
      <c r="AZZ2" s="428"/>
      <c r="BAA2" s="428"/>
      <c r="BAB2" s="428"/>
      <c r="BAC2" s="428"/>
      <c r="BAD2" s="428"/>
      <c r="BAE2" s="428"/>
      <c r="BAF2" s="428"/>
      <c r="BAG2" s="428"/>
      <c r="BAH2" s="428"/>
      <c r="BAI2" s="428"/>
      <c r="BAJ2" s="428"/>
      <c r="BAK2" s="428"/>
      <c r="BAL2" s="428"/>
      <c r="BAM2" s="428"/>
      <c r="BAN2" s="428"/>
      <c r="BAO2" s="428"/>
      <c r="BAP2" s="428"/>
      <c r="BAQ2" s="428"/>
      <c r="BAR2" s="428"/>
      <c r="BAS2" s="428"/>
      <c r="BAT2" s="428"/>
      <c r="BAU2" s="428"/>
      <c r="BAV2" s="428"/>
      <c r="BAW2" s="428"/>
      <c r="BAX2" s="428"/>
      <c r="BAY2" s="428"/>
      <c r="BAZ2" s="428"/>
      <c r="BBA2" s="428"/>
      <c r="BBB2" s="428"/>
      <c r="BBC2" s="428"/>
      <c r="BBD2" s="428"/>
      <c r="BBE2" s="428"/>
      <c r="BBF2" s="428"/>
      <c r="BBG2" s="428"/>
      <c r="BBH2" s="428"/>
      <c r="BBI2" s="428"/>
      <c r="BBJ2" s="428"/>
      <c r="BBK2" s="428"/>
      <c r="BBL2" s="428"/>
      <c r="BBM2" s="428"/>
      <c r="BBN2" s="428"/>
      <c r="BBO2" s="428"/>
      <c r="BBP2" s="428"/>
      <c r="BBQ2" s="428"/>
      <c r="BBR2" s="428"/>
      <c r="BBS2" s="428"/>
      <c r="BBT2" s="428"/>
      <c r="BBU2" s="428"/>
      <c r="BBV2" s="428"/>
      <c r="BBW2" s="428"/>
      <c r="BBX2" s="428"/>
      <c r="BBY2" s="428"/>
      <c r="BBZ2" s="428"/>
      <c r="BCA2" s="428"/>
      <c r="BCB2" s="428"/>
      <c r="BCC2" s="428"/>
      <c r="BCD2" s="428"/>
      <c r="BCE2" s="428"/>
      <c r="BCF2" s="428"/>
      <c r="BCG2" s="428"/>
      <c r="BCH2" s="428"/>
      <c r="BCI2" s="428"/>
      <c r="BCJ2" s="428"/>
      <c r="BCK2" s="428"/>
      <c r="BCL2" s="428"/>
      <c r="BCM2" s="428"/>
      <c r="BCN2" s="428"/>
      <c r="BCO2" s="428"/>
      <c r="BCP2" s="428"/>
      <c r="BCQ2" s="428"/>
      <c r="BCR2" s="428"/>
      <c r="BCS2" s="428"/>
      <c r="BCT2" s="428"/>
      <c r="BCU2" s="428"/>
      <c r="BCV2" s="428"/>
      <c r="BCW2" s="428"/>
      <c r="BCX2" s="428"/>
      <c r="BCY2" s="428"/>
      <c r="BCZ2" s="428"/>
      <c r="BDA2" s="428"/>
      <c r="BDB2" s="428"/>
      <c r="BDC2" s="428"/>
      <c r="BDD2" s="428"/>
      <c r="BDE2" s="428"/>
      <c r="BDF2" s="428"/>
      <c r="BDG2" s="428"/>
      <c r="BDH2" s="428"/>
      <c r="BDI2" s="428"/>
      <c r="BDJ2" s="428"/>
      <c r="BDK2" s="428"/>
      <c r="BDL2" s="428"/>
      <c r="BDM2" s="428"/>
      <c r="BDN2" s="428"/>
      <c r="BDO2" s="428"/>
      <c r="BDP2" s="428"/>
      <c r="BDQ2" s="428"/>
      <c r="BDR2" s="428"/>
      <c r="BDS2" s="428"/>
      <c r="BDT2" s="428"/>
      <c r="BDU2" s="428"/>
      <c r="BDV2" s="428"/>
      <c r="BDW2" s="428"/>
      <c r="BDX2" s="428"/>
      <c r="BDY2" s="428"/>
      <c r="BDZ2" s="428"/>
      <c r="BEA2" s="428"/>
      <c r="BEB2" s="428"/>
      <c r="BEC2" s="428"/>
      <c r="BED2" s="428"/>
      <c r="BEE2" s="428"/>
      <c r="BEF2" s="428"/>
      <c r="BEG2" s="428"/>
      <c r="BEH2" s="428"/>
      <c r="BEI2" s="428"/>
      <c r="BEJ2" s="428"/>
      <c r="BEK2" s="428"/>
      <c r="BEL2" s="428"/>
      <c r="BEM2" s="428"/>
      <c r="BEN2" s="428"/>
      <c r="BEO2" s="428"/>
      <c r="BEP2" s="428"/>
      <c r="BEQ2" s="428"/>
      <c r="BER2" s="428"/>
      <c r="BES2" s="428"/>
      <c r="BET2" s="428"/>
      <c r="BEU2" s="428"/>
      <c r="BEV2" s="428"/>
      <c r="BEW2" s="428"/>
      <c r="BEX2" s="428"/>
      <c r="BEY2" s="428"/>
      <c r="BEZ2" s="428"/>
      <c r="BFA2" s="428"/>
      <c r="BFB2" s="428"/>
      <c r="BFC2" s="428"/>
      <c r="BFD2" s="428"/>
      <c r="BFE2" s="428"/>
      <c r="BFF2" s="428"/>
      <c r="BFG2" s="428"/>
      <c r="BFH2" s="428"/>
      <c r="BFI2" s="428"/>
      <c r="BFJ2" s="428"/>
      <c r="BFK2" s="428"/>
      <c r="BFL2" s="428"/>
      <c r="BFM2" s="428"/>
      <c r="BFN2" s="428"/>
      <c r="BFO2" s="428"/>
      <c r="BFP2" s="428"/>
      <c r="BFQ2" s="428"/>
      <c r="BFR2" s="428"/>
      <c r="BFS2" s="428"/>
      <c r="BFT2" s="428"/>
      <c r="BFU2" s="428"/>
      <c r="BFV2" s="428"/>
      <c r="BFW2" s="428"/>
      <c r="BFX2" s="428"/>
      <c r="BFY2" s="428"/>
      <c r="BFZ2" s="428"/>
      <c r="BGA2" s="428"/>
      <c r="BGB2" s="428"/>
      <c r="BGC2" s="428"/>
      <c r="BGD2" s="428"/>
      <c r="BGE2" s="428"/>
      <c r="BGF2" s="428"/>
      <c r="BGG2" s="428"/>
      <c r="BGH2" s="428"/>
      <c r="BGI2" s="428"/>
      <c r="BGJ2" s="428"/>
      <c r="BGK2" s="428"/>
      <c r="BGL2" s="428"/>
      <c r="BGM2" s="428"/>
      <c r="BGN2" s="428"/>
      <c r="BGO2" s="428"/>
      <c r="BGP2" s="428"/>
      <c r="BGQ2" s="428"/>
      <c r="BGR2" s="428"/>
      <c r="BGS2" s="428"/>
      <c r="BGT2" s="428"/>
      <c r="BGU2" s="428"/>
      <c r="BGV2" s="428"/>
      <c r="BGW2" s="428"/>
      <c r="BGX2" s="428"/>
      <c r="BGY2" s="428"/>
      <c r="BGZ2" s="428"/>
      <c r="BHA2" s="428"/>
      <c r="BHB2" s="428"/>
      <c r="BHC2" s="428"/>
      <c r="BHD2" s="428"/>
      <c r="BHE2" s="428"/>
      <c r="BHF2" s="428"/>
      <c r="BHG2" s="428"/>
      <c r="BHH2" s="428"/>
      <c r="BHI2" s="428"/>
      <c r="BHJ2" s="428"/>
      <c r="BHK2" s="428"/>
      <c r="BHL2" s="428"/>
      <c r="BHM2" s="428"/>
      <c r="BHN2" s="428"/>
      <c r="BHO2" s="428"/>
      <c r="BHP2" s="428"/>
      <c r="BHQ2" s="428"/>
      <c r="BHR2" s="428"/>
      <c r="BHS2" s="428"/>
      <c r="BHT2" s="428"/>
      <c r="BHU2" s="428"/>
      <c r="BHV2" s="428"/>
      <c r="BHW2" s="428"/>
      <c r="BHX2" s="428"/>
      <c r="BHY2" s="428"/>
      <c r="BHZ2" s="428"/>
      <c r="BIA2" s="428"/>
      <c r="BIB2" s="428"/>
      <c r="BIC2" s="428"/>
      <c r="BID2" s="428"/>
      <c r="BIE2" s="428"/>
      <c r="BIF2" s="428"/>
      <c r="BIG2" s="428"/>
      <c r="BIH2" s="428"/>
      <c r="BII2" s="428"/>
      <c r="BIJ2" s="428"/>
      <c r="BIK2" s="428"/>
      <c r="BIL2" s="428"/>
      <c r="BIM2" s="428"/>
      <c r="BIN2" s="428"/>
      <c r="BIO2" s="428"/>
      <c r="BIP2" s="428"/>
      <c r="BIQ2" s="428"/>
      <c r="BIR2" s="428"/>
      <c r="BIS2" s="428"/>
      <c r="BIT2" s="428"/>
      <c r="BIU2" s="428"/>
      <c r="BIV2" s="428"/>
      <c r="BIW2" s="428"/>
      <c r="BIX2" s="428"/>
      <c r="BIY2" s="428"/>
      <c r="BIZ2" s="428"/>
      <c r="BJA2" s="428"/>
      <c r="BJB2" s="428"/>
      <c r="BJC2" s="428"/>
      <c r="BJD2" s="428"/>
      <c r="BJE2" s="428"/>
      <c r="BJF2" s="428"/>
      <c r="BJG2" s="428"/>
      <c r="BJH2" s="428"/>
      <c r="BJI2" s="428"/>
      <c r="BJJ2" s="428"/>
      <c r="BJK2" s="428"/>
      <c r="BJL2" s="428"/>
      <c r="BJM2" s="428"/>
      <c r="BJN2" s="428"/>
      <c r="BJO2" s="428"/>
      <c r="BJP2" s="428"/>
      <c r="BJQ2" s="428"/>
      <c r="BJR2" s="428"/>
      <c r="BJS2" s="428"/>
      <c r="BJT2" s="428"/>
      <c r="BJU2" s="428"/>
      <c r="BJV2" s="428"/>
      <c r="BJW2" s="428"/>
      <c r="BJX2" s="428"/>
      <c r="BJY2" s="428"/>
      <c r="BJZ2" s="428"/>
      <c r="BKA2" s="428"/>
      <c r="BKB2" s="428"/>
      <c r="BKC2" s="428"/>
      <c r="BKD2" s="428"/>
      <c r="BKE2" s="428"/>
      <c r="BKF2" s="428"/>
      <c r="BKG2" s="428"/>
      <c r="BKH2" s="428"/>
      <c r="BKI2" s="428"/>
      <c r="BKJ2" s="428"/>
      <c r="BKK2" s="428"/>
      <c r="BKL2" s="428"/>
      <c r="BKM2" s="428"/>
      <c r="BKN2" s="428"/>
      <c r="BKO2" s="428"/>
      <c r="BKP2" s="428"/>
      <c r="BKQ2" s="428"/>
      <c r="BKR2" s="428"/>
      <c r="BKS2" s="428"/>
      <c r="BKT2" s="428"/>
      <c r="BKU2" s="428"/>
      <c r="BKV2" s="428"/>
      <c r="BKW2" s="428"/>
      <c r="BKX2" s="428"/>
      <c r="BKY2" s="428"/>
      <c r="BKZ2" s="428"/>
      <c r="BLA2" s="428"/>
      <c r="BLB2" s="428"/>
      <c r="BLC2" s="428"/>
      <c r="BLD2" s="428"/>
      <c r="BLE2" s="428"/>
      <c r="BLF2" s="428"/>
      <c r="BLG2" s="428"/>
      <c r="BLH2" s="428"/>
      <c r="BLI2" s="428"/>
      <c r="BLJ2" s="428"/>
      <c r="BLK2" s="428"/>
      <c r="BLL2" s="428"/>
      <c r="BLM2" s="428"/>
      <c r="BLN2" s="428"/>
      <c r="BLO2" s="428"/>
      <c r="BLP2" s="428"/>
      <c r="BLQ2" s="428"/>
      <c r="BLR2" s="428"/>
      <c r="BLS2" s="428"/>
      <c r="BLT2" s="428"/>
      <c r="BLU2" s="428"/>
      <c r="BLV2" s="428"/>
      <c r="BLW2" s="428"/>
      <c r="BLX2" s="428"/>
      <c r="BLY2" s="428"/>
      <c r="BLZ2" s="428"/>
      <c r="BMA2" s="428"/>
      <c r="BMB2" s="428"/>
      <c r="BMC2" s="428"/>
      <c r="BMD2" s="428"/>
      <c r="BME2" s="428"/>
      <c r="BMF2" s="428"/>
      <c r="BMG2" s="428"/>
      <c r="BMH2" s="428"/>
      <c r="BMI2" s="428"/>
      <c r="BMJ2" s="428"/>
      <c r="BMK2" s="428"/>
      <c r="BML2" s="428"/>
      <c r="BMM2" s="428"/>
      <c r="BMN2" s="428"/>
      <c r="BMO2" s="428"/>
      <c r="BMP2" s="428"/>
      <c r="BMQ2" s="428"/>
      <c r="BMR2" s="428"/>
      <c r="BMS2" s="428"/>
      <c r="BMT2" s="428"/>
      <c r="BMU2" s="428"/>
      <c r="BMV2" s="428"/>
      <c r="BMW2" s="428"/>
      <c r="BMX2" s="428"/>
      <c r="BMY2" s="428"/>
      <c r="BMZ2" s="428"/>
      <c r="BNA2" s="428"/>
      <c r="BNB2" s="428"/>
      <c r="BNC2" s="428"/>
      <c r="BND2" s="428"/>
      <c r="BNE2" s="428"/>
      <c r="BNF2" s="428"/>
      <c r="BNG2" s="428"/>
      <c r="BNH2" s="428"/>
      <c r="BNI2" s="428"/>
      <c r="BNJ2" s="428"/>
      <c r="BNK2" s="428"/>
      <c r="BNL2" s="428"/>
      <c r="BNM2" s="428"/>
      <c r="BNN2" s="428"/>
      <c r="BNO2" s="428"/>
      <c r="BNP2" s="428"/>
      <c r="BNQ2" s="428"/>
      <c r="BNR2" s="428"/>
      <c r="BNS2" s="428"/>
      <c r="BNT2" s="428"/>
      <c r="BNU2" s="428"/>
      <c r="BNV2" s="428"/>
      <c r="BNW2" s="428"/>
      <c r="BNX2" s="428"/>
      <c r="BNY2" s="428"/>
      <c r="BNZ2" s="428"/>
      <c r="BOA2" s="428"/>
      <c r="BOB2" s="428"/>
      <c r="BOC2" s="428"/>
      <c r="BOD2" s="428"/>
      <c r="BOE2" s="428"/>
      <c r="BOF2" s="428"/>
      <c r="BOG2" s="428"/>
      <c r="BOH2" s="428"/>
      <c r="BOI2" s="428"/>
      <c r="BOJ2" s="428"/>
      <c r="BOK2" s="428"/>
      <c r="BOL2" s="428"/>
      <c r="BOM2" s="428"/>
      <c r="BON2" s="428"/>
      <c r="BOO2" s="428"/>
      <c r="BOP2" s="428"/>
      <c r="BOQ2" s="428"/>
      <c r="BOR2" s="428"/>
      <c r="BOS2" s="428"/>
      <c r="BOT2" s="428"/>
      <c r="BOU2" s="428"/>
      <c r="BOV2" s="428"/>
      <c r="BOW2" s="428"/>
      <c r="BOX2" s="428"/>
      <c r="BOY2" s="428"/>
      <c r="BOZ2" s="428"/>
      <c r="BPA2" s="428"/>
      <c r="BPB2" s="428"/>
      <c r="BPC2" s="428"/>
      <c r="BPD2" s="428"/>
      <c r="BPE2" s="428"/>
      <c r="BPF2" s="428"/>
      <c r="BPG2" s="428"/>
      <c r="BPH2" s="428"/>
      <c r="BPI2" s="428"/>
      <c r="BPJ2" s="428"/>
      <c r="BPK2" s="428"/>
      <c r="BPL2" s="428"/>
      <c r="BPM2" s="428"/>
      <c r="BPN2" s="428"/>
      <c r="BPO2" s="428"/>
      <c r="BPP2" s="428"/>
      <c r="BPQ2" s="428"/>
      <c r="BPR2" s="428"/>
      <c r="BPS2" s="428"/>
      <c r="BPT2" s="428"/>
      <c r="BPU2" s="428"/>
      <c r="BPV2" s="428"/>
      <c r="BPW2" s="428"/>
      <c r="BPX2" s="428"/>
      <c r="BPY2" s="428"/>
      <c r="BPZ2" s="428"/>
      <c r="BQA2" s="428"/>
      <c r="BQB2" s="428"/>
      <c r="BQC2" s="428"/>
      <c r="BQD2" s="428"/>
      <c r="BQE2" s="428"/>
      <c r="BQF2" s="428"/>
      <c r="BQG2" s="428"/>
      <c r="BQH2" s="428"/>
      <c r="BQI2" s="428"/>
      <c r="BQJ2" s="428"/>
      <c r="BQK2" s="428"/>
      <c r="BQL2" s="428"/>
      <c r="BQM2" s="428"/>
      <c r="BQN2" s="428"/>
      <c r="BQO2" s="428"/>
      <c r="BQP2" s="428"/>
      <c r="BQQ2" s="428"/>
      <c r="BQR2" s="428"/>
      <c r="BQS2" s="428"/>
      <c r="BQT2" s="428"/>
      <c r="BQU2" s="428"/>
      <c r="BQV2" s="428"/>
      <c r="BQW2" s="428"/>
      <c r="BQX2" s="428"/>
      <c r="BQY2" s="428"/>
      <c r="BQZ2" s="428"/>
      <c r="BRA2" s="428"/>
      <c r="BRB2" s="428"/>
      <c r="BRC2" s="428"/>
      <c r="BRD2" s="428"/>
      <c r="BRE2" s="428"/>
      <c r="BRF2" s="428"/>
      <c r="BRG2" s="428"/>
      <c r="BRH2" s="428"/>
      <c r="BRI2" s="428"/>
      <c r="BRJ2" s="428"/>
      <c r="BRK2" s="428"/>
      <c r="BRL2" s="428"/>
      <c r="BRM2" s="428"/>
      <c r="BRN2" s="428"/>
      <c r="BRO2" s="428"/>
      <c r="BRP2" s="428"/>
      <c r="BRQ2" s="428"/>
      <c r="BRR2" s="428"/>
      <c r="BRS2" s="428"/>
      <c r="BRT2" s="428"/>
      <c r="BRU2" s="428"/>
      <c r="BRV2" s="428"/>
      <c r="BRW2" s="428"/>
      <c r="BRX2" s="428"/>
      <c r="BRY2" s="428"/>
      <c r="BRZ2" s="428"/>
      <c r="BSA2" s="428"/>
      <c r="BSB2" s="428"/>
      <c r="BSC2" s="428"/>
      <c r="BSD2" s="428"/>
      <c r="BSE2" s="428"/>
      <c r="BSF2" s="428"/>
      <c r="BSG2" s="428"/>
      <c r="BSH2" s="428"/>
      <c r="BSI2" s="428"/>
      <c r="BSJ2" s="428"/>
      <c r="BSK2" s="428"/>
      <c r="BSL2" s="428"/>
      <c r="BSM2" s="428"/>
      <c r="BSN2" s="428"/>
      <c r="BSO2" s="428"/>
      <c r="BSP2" s="428"/>
      <c r="BSQ2" s="428"/>
      <c r="BSR2" s="428"/>
      <c r="BSS2" s="428"/>
      <c r="BST2" s="428"/>
      <c r="BSU2" s="428"/>
      <c r="BSV2" s="428"/>
      <c r="BSW2" s="428"/>
      <c r="BSX2" s="428"/>
      <c r="BSY2" s="428"/>
      <c r="BSZ2" s="428"/>
      <c r="BTA2" s="428"/>
      <c r="BTB2" s="428"/>
      <c r="BTC2" s="428"/>
      <c r="BTD2" s="428"/>
      <c r="BTE2" s="428"/>
      <c r="BTF2" s="428"/>
      <c r="BTG2" s="428"/>
      <c r="BTH2" s="428"/>
      <c r="BTI2" s="428"/>
      <c r="BTJ2" s="428"/>
      <c r="BTK2" s="428"/>
      <c r="BTL2" s="428"/>
      <c r="BTM2" s="428"/>
      <c r="BTN2" s="428"/>
      <c r="BTO2" s="428"/>
      <c r="BTP2" s="428"/>
      <c r="BTQ2" s="428"/>
      <c r="BTR2" s="428"/>
      <c r="BTS2" s="428"/>
      <c r="BTT2" s="428"/>
      <c r="BTU2" s="428"/>
      <c r="BTV2" s="428"/>
      <c r="BTW2" s="428"/>
      <c r="BTX2" s="428"/>
      <c r="BTY2" s="428"/>
      <c r="BTZ2" s="428"/>
      <c r="BUA2" s="428"/>
      <c r="BUB2" s="428"/>
      <c r="BUC2" s="428"/>
      <c r="BUD2" s="428"/>
      <c r="BUE2" s="428"/>
      <c r="BUF2" s="428"/>
      <c r="BUG2" s="428"/>
      <c r="BUH2" s="428"/>
      <c r="BUI2" s="428"/>
      <c r="BUJ2" s="428"/>
      <c r="BUK2" s="428"/>
      <c r="BUL2" s="428"/>
      <c r="BUM2" s="428"/>
      <c r="BUN2" s="428"/>
      <c r="BUO2" s="428"/>
      <c r="BUP2" s="428"/>
      <c r="BUQ2" s="428"/>
      <c r="BUR2" s="428"/>
      <c r="BUS2" s="428"/>
      <c r="BUT2" s="428"/>
      <c r="BUU2" s="428"/>
      <c r="BUV2" s="428"/>
      <c r="BUW2" s="428"/>
      <c r="BUX2" s="428"/>
      <c r="BUY2" s="428"/>
      <c r="BUZ2" s="428"/>
      <c r="BVA2" s="428"/>
      <c r="BVB2" s="428"/>
      <c r="BVC2" s="428"/>
      <c r="BVD2" s="428"/>
      <c r="BVE2" s="428"/>
      <c r="BVF2" s="428"/>
      <c r="BVG2" s="428"/>
      <c r="BVH2" s="428"/>
      <c r="BVI2" s="428"/>
      <c r="BVJ2" s="428"/>
      <c r="BVK2" s="428"/>
      <c r="BVL2" s="428"/>
      <c r="BVM2" s="428"/>
      <c r="BVN2" s="428"/>
      <c r="BVO2" s="428"/>
      <c r="BVP2" s="428"/>
      <c r="BVQ2" s="428"/>
      <c r="BVR2" s="428"/>
      <c r="BVS2" s="428"/>
      <c r="BVT2" s="428"/>
      <c r="BVU2" s="428"/>
      <c r="BVV2" s="428"/>
      <c r="BVW2" s="428"/>
      <c r="BVX2" s="428"/>
      <c r="BVY2" s="428"/>
      <c r="BVZ2" s="428"/>
      <c r="BWA2" s="428"/>
      <c r="BWB2" s="428"/>
      <c r="BWC2" s="428"/>
      <c r="BWD2" s="428"/>
      <c r="BWE2" s="428"/>
      <c r="BWF2" s="428"/>
      <c r="BWG2" s="428"/>
      <c r="BWH2" s="428"/>
      <c r="BWI2" s="428"/>
      <c r="BWJ2" s="428"/>
      <c r="BWK2" s="428"/>
      <c r="BWL2" s="428"/>
      <c r="BWM2" s="428"/>
      <c r="BWN2" s="428"/>
      <c r="BWO2" s="428"/>
      <c r="BWP2" s="428"/>
      <c r="BWQ2" s="428"/>
      <c r="BWR2" s="428"/>
      <c r="BWS2" s="428"/>
      <c r="BWT2" s="428"/>
      <c r="BWU2" s="428"/>
      <c r="BWV2" s="428"/>
      <c r="BWW2" s="428"/>
      <c r="BWX2" s="428"/>
      <c r="BWY2" s="428"/>
      <c r="BWZ2" s="428"/>
      <c r="BXA2" s="428"/>
      <c r="BXB2" s="428"/>
      <c r="BXC2" s="428"/>
      <c r="BXD2" s="428"/>
      <c r="BXE2" s="428"/>
      <c r="BXF2" s="428"/>
      <c r="BXG2" s="428"/>
      <c r="BXH2" s="428"/>
      <c r="BXI2" s="428"/>
      <c r="BXJ2" s="428"/>
      <c r="BXK2" s="428"/>
      <c r="BXL2" s="428"/>
      <c r="BXM2" s="428"/>
      <c r="BXN2" s="428"/>
      <c r="BXO2" s="428"/>
      <c r="BXP2" s="428"/>
      <c r="BXQ2" s="428"/>
      <c r="BXR2" s="428"/>
      <c r="BXS2" s="428"/>
      <c r="BXT2" s="428"/>
      <c r="BXU2" s="428"/>
      <c r="BXV2" s="428"/>
      <c r="BXW2" s="428"/>
      <c r="BXX2" s="428"/>
      <c r="BXY2" s="428"/>
      <c r="BXZ2" s="428"/>
      <c r="BYA2" s="428"/>
      <c r="BYB2" s="428"/>
      <c r="BYC2" s="428"/>
      <c r="BYD2" s="428"/>
      <c r="BYE2" s="428"/>
      <c r="BYF2" s="428"/>
      <c r="BYG2" s="428"/>
      <c r="BYH2" s="428"/>
      <c r="BYI2" s="428"/>
      <c r="BYJ2" s="428"/>
      <c r="BYK2" s="428"/>
      <c r="BYL2" s="428"/>
      <c r="BYM2" s="428"/>
      <c r="BYN2" s="428"/>
      <c r="BYO2" s="428"/>
      <c r="BYP2" s="428"/>
      <c r="BYQ2" s="428"/>
      <c r="BYR2" s="428"/>
      <c r="BYS2" s="428"/>
      <c r="BYT2" s="428"/>
      <c r="BYU2" s="428"/>
      <c r="BYV2" s="428"/>
      <c r="BYW2" s="428"/>
      <c r="BYX2" s="428"/>
      <c r="BYY2" s="428"/>
      <c r="BYZ2" s="428"/>
      <c r="BZA2" s="428"/>
      <c r="BZB2" s="428"/>
      <c r="BZC2" s="428"/>
      <c r="BZD2" s="428"/>
      <c r="BZE2" s="428"/>
      <c r="BZF2" s="428"/>
      <c r="BZG2" s="428"/>
      <c r="BZH2" s="428"/>
      <c r="BZI2" s="428"/>
      <c r="BZJ2" s="428"/>
      <c r="BZK2" s="428"/>
      <c r="BZL2" s="428"/>
      <c r="BZM2" s="428"/>
      <c r="BZN2" s="428"/>
      <c r="BZO2" s="428"/>
      <c r="BZP2" s="428"/>
      <c r="BZQ2" s="428"/>
      <c r="BZR2" s="428"/>
      <c r="BZS2" s="428"/>
      <c r="BZT2" s="428"/>
      <c r="BZU2" s="428"/>
      <c r="BZV2" s="428"/>
      <c r="BZW2" s="428"/>
      <c r="BZX2" s="428"/>
      <c r="BZY2" s="428"/>
      <c r="BZZ2" s="428"/>
      <c r="CAA2" s="428"/>
      <c r="CAB2" s="428"/>
      <c r="CAC2" s="428"/>
      <c r="CAD2" s="428"/>
      <c r="CAE2" s="428"/>
      <c r="CAF2" s="428"/>
      <c r="CAG2" s="428"/>
      <c r="CAH2" s="428"/>
      <c r="CAI2" s="428"/>
      <c r="CAJ2" s="428"/>
      <c r="CAK2" s="428"/>
      <c r="CAL2" s="428"/>
      <c r="CAM2" s="428"/>
      <c r="CAN2" s="428"/>
      <c r="CAO2" s="428"/>
      <c r="CAP2" s="428"/>
      <c r="CAQ2" s="428"/>
      <c r="CAR2" s="428"/>
      <c r="CAS2" s="428"/>
      <c r="CAT2" s="428"/>
      <c r="CAU2" s="428"/>
      <c r="CAV2" s="428"/>
      <c r="CAW2" s="428"/>
      <c r="CAX2" s="428"/>
      <c r="CAY2" s="428"/>
      <c r="CAZ2" s="428"/>
      <c r="CBA2" s="428"/>
      <c r="CBB2" s="428"/>
      <c r="CBC2" s="428"/>
      <c r="CBD2" s="428"/>
      <c r="CBE2" s="428"/>
      <c r="CBF2" s="428"/>
      <c r="CBG2" s="428"/>
      <c r="CBH2" s="428"/>
      <c r="CBI2" s="428"/>
      <c r="CBJ2" s="428"/>
      <c r="CBK2" s="428"/>
      <c r="CBL2" s="428"/>
      <c r="CBM2" s="428"/>
      <c r="CBN2" s="428"/>
      <c r="CBO2" s="428"/>
      <c r="CBP2" s="428"/>
      <c r="CBQ2" s="428"/>
      <c r="CBR2" s="428"/>
      <c r="CBS2" s="428"/>
      <c r="CBT2" s="428"/>
      <c r="CBU2" s="428"/>
      <c r="CBV2" s="428"/>
      <c r="CBW2" s="428"/>
      <c r="CBX2" s="428"/>
      <c r="CBY2" s="428"/>
      <c r="CBZ2" s="428"/>
      <c r="CCA2" s="428"/>
      <c r="CCB2" s="428"/>
      <c r="CCC2" s="428"/>
      <c r="CCD2" s="428"/>
      <c r="CCE2" s="428"/>
      <c r="CCF2" s="428"/>
      <c r="CCG2" s="428"/>
      <c r="CCH2" s="428"/>
      <c r="CCI2" s="428"/>
      <c r="CCJ2" s="428"/>
      <c r="CCK2" s="428"/>
      <c r="CCL2" s="428"/>
      <c r="CCM2" s="428"/>
      <c r="CCN2" s="428"/>
      <c r="CCO2" s="428"/>
      <c r="CCP2" s="428"/>
      <c r="CCQ2" s="428"/>
      <c r="CCR2" s="428"/>
      <c r="CCS2" s="428"/>
      <c r="CCT2" s="428"/>
      <c r="CCU2" s="428"/>
      <c r="CCV2" s="428"/>
      <c r="CCW2" s="428"/>
      <c r="CCX2" s="428"/>
      <c r="CCY2" s="428"/>
      <c r="CCZ2" s="428"/>
      <c r="CDA2" s="428"/>
      <c r="CDB2" s="428"/>
      <c r="CDC2" s="428"/>
      <c r="CDD2" s="428"/>
      <c r="CDE2" s="428"/>
      <c r="CDF2" s="428"/>
      <c r="CDG2" s="428"/>
      <c r="CDH2" s="428"/>
      <c r="CDI2" s="428"/>
      <c r="CDJ2" s="428"/>
      <c r="CDK2" s="428"/>
      <c r="CDL2" s="428"/>
      <c r="CDM2" s="428"/>
      <c r="CDN2" s="428"/>
      <c r="CDO2" s="428"/>
      <c r="CDP2" s="428"/>
      <c r="CDQ2" s="428"/>
      <c r="CDR2" s="428"/>
      <c r="CDS2" s="428"/>
      <c r="CDT2" s="428"/>
      <c r="CDU2" s="428"/>
      <c r="CDV2" s="428"/>
      <c r="CDW2" s="428"/>
      <c r="CDX2" s="428"/>
      <c r="CDY2" s="428"/>
      <c r="CDZ2" s="428"/>
      <c r="CEA2" s="428"/>
      <c r="CEB2" s="428"/>
      <c r="CEC2" s="428"/>
      <c r="CED2" s="428"/>
      <c r="CEE2" s="428"/>
      <c r="CEF2" s="428"/>
      <c r="CEG2" s="428"/>
      <c r="CEH2" s="428"/>
      <c r="CEI2" s="428"/>
      <c r="CEJ2" s="428"/>
      <c r="CEK2" s="428"/>
      <c r="CEL2" s="428"/>
      <c r="CEM2" s="428"/>
      <c r="CEN2" s="428"/>
      <c r="CEO2" s="428"/>
      <c r="CEP2" s="428"/>
      <c r="CEQ2" s="428"/>
      <c r="CER2" s="428"/>
      <c r="CES2" s="428"/>
      <c r="CET2" s="428"/>
      <c r="CEU2" s="428"/>
      <c r="CEV2" s="428"/>
      <c r="CEW2" s="428"/>
      <c r="CEX2" s="428"/>
      <c r="CEY2" s="428"/>
      <c r="CEZ2" s="428"/>
      <c r="CFA2" s="428"/>
      <c r="CFB2" s="428"/>
      <c r="CFC2" s="428"/>
      <c r="CFD2" s="428"/>
      <c r="CFE2" s="428"/>
      <c r="CFF2" s="428"/>
      <c r="CFG2" s="428"/>
      <c r="CFH2" s="428"/>
      <c r="CFI2" s="428"/>
      <c r="CFJ2" s="428"/>
      <c r="CFK2" s="428"/>
      <c r="CFL2" s="428"/>
      <c r="CFM2" s="428"/>
      <c r="CFN2" s="428"/>
      <c r="CFO2" s="428"/>
      <c r="CFP2" s="428"/>
      <c r="CFQ2" s="428"/>
      <c r="CFR2" s="428"/>
      <c r="CFS2" s="428"/>
      <c r="CFT2" s="428"/>
      <c r="CFU2" s="428"/>
      <c r="CFV2" s="428"/>
      <c r="CFW2" s="428"/>
      <c r="CFX2" s="428"/>
      <c r="CFY2" s="428"/>
      <c r="CFZ2" s="428"/>
      <c r="CGA2" s="428"/>
      <c r="CGB2" s="428"/>
      <c r="CGC2" s="428"/>
      <c r="CGD2" s="428"/>
      <c r="CGE2" s="428"/>
      <c r="CGF2" s="428"/>
      <c r="CGG2" s="428"/>
      <c r="CGH2" s="428"/>
      <c r="CGI2" s="428"/>
      <c r="CGJ2" s="428"/>
      <c r="CGK2" s="428"/>
      <c r="CGL2" s="428"/>
      <c r="CGM2" s="428"/>
      <c r="CGN2" s="428"/>
      <c r="CGO2" s="428"/>
      <c r="CGP2" s="428"/>
      <c r="CGQ2" s="428"/>
      <c r="CGR2" s="428"/>
      <c r="CGS2" s="428"/>
      <c r="CGT2" s="428"/>
      <c r="CGU2" s="428"/>
      <c r="CGV2" s="428"/>
      <c r="CGW2" s="428"/>
      <c r="CGX2" s="428"/>
      <c r="CGY2" s="428"/>
      <c r="CGZ2" s="428"/>
      <c r="CHA2" s="428"/>
      <c r="CHB2" s="428"/>
      <c r="CHC2" s="428"/>
      <c r="CHD2" s="428"/>
      <c r="CHE2" s="428"/>
      <c r="CHF2" s="428"/>
      <c r="CHG2" s="428"/>
      <c r="CHH2" s="428"/>
      <c r="CHI2" s="428"/>
      <c r="CHJ2" s="428"/>
      <c r="CHK2" s="428"/>
      <c r="CHL2" s="428"/>
      <c r="CHM2" s="428"/>
      <c r="CHN2" s="428"/>
      <c r="CHO2" s="428"/>
      <c r="CHP2" s="428"/>
      <c r="CHQ2" s="428"/>
      <c r="CHR2" s="428"/>
      <c r="CHS2" s="428"/>
      <c r="CHT2" s="428"/>
      <c r="CHU2" s="428"/>
      <c r="CHV2" s="428"/>
      <c r="CHW2" s="428"/>
      <c r="CHX2" s="428"/>
      <c r="CHY2" s="428"/>
      <c r="CHZ2" s="428"/>
      <c r="CIA2" s="428"/>
      <c r="CIB2" s="428"/>
      <c r="CIC2" s="428"/>
      <c r="CID2" s="428"/>
      <c r="CIE2" s="428"/>
      <c r="CIF2" s="428"/>
      <c r="CIG2" s="428"/>
      <c r="CIH2" s="428"/>
      <c r="CII2" s="428"/>
      <c r="CIJ2" s="428"/>
      <c r="CIK2" s="428"/>
      <c r="CIL2" s="428"/>
      <c r="CIM2" s="428"/>
      <c r="CIN2" s="428"/>
      <c r="CIO2" s="428"/>
      <c r="CIP2" s="428"/>
      <c r="CIQ2" s="428"/>
      <c r="CIR2" s="428"/>
      <c r="CIS2" s="428"/>
      <c r="CIT2" s="428"/>
      <c r="CIU2" s="428"/>
      <c r="CIV2" s="428"/>
      <c r="CIW2" s="428"/>
      <c r="CIX2" s="428"/>
      <c r="CIY2" s="428"/>
      <c r="CIZ2" s="428"/>
      <c r="CJA2" s="428"/>
      <c r="CJB2" s="428"/>
      <c r="CJC2" s="428"/>
      <c r="CJD2" s="428"/>
      <c r="CJE2" s="428"/>
      <c r="CJF2" s="428"/>
      <c r="CJG2" s="428"/>
      <c r="CJH2" s="428"/>
      <c r="CJI2" s="428"/>
      <c r="CJJ2" s="428"/>
      <c r="CJK2" s="428"/>
      <c r="CJL2" s="428"/>
      <c r="CJM2" s="428"/>
      <c r="CJN2" s="428"/>
      <c r="CJO2" s="428"/>
      <c r="CJP2" s="428"/>
      <c r="CJQ2" s="428"/>
      <c r="CJR2" s="428"/>
      <c r="CJS2" s="428"/>
      <c r="CJT2" s="428"/>
      <c r="CJU2" s="428"/>
      <c r="CJV2" s="428"/>
      <c r="CJW2" s="428"/>
      <c r="CJX2" s="428"/>
      <c r="CJY2" s="428"/>
      <c r="CJZ2" s="428"/>
      <c r="CKA2" s="428"/>
      <c r="CKB2" s="428"/>
      <c r="CKC2" s="428"/>
      <c r="CKD2" s="428"/>
      <c r="CKE2" s="428"/>
      <c r="CKF2" s="428"/>
      <c r="CKG2" s="428"/>
      <c r="CKH2" s="428"/>
      <c r="CKI2" s="428"/>
      <c r="CKJ2" s="428"/>
      <c r="CKK2" s="428"/>
      <c r="CKL2" s="428"/>
      <c r="CKM2" s="428"/>
      <c r="CKN2" s="428"/>
      <c r="CKO2" s="428"/>
      <c r="CKP2" s="428"/>
      <c r="CKQ2" s="428"/>
      <c r="CKR2" s="428"/>
      <c r="CKS2" s="428"/>
      <c r="CKT2" s="428"/>
      <c r="CKU2" s="428"/>
      <c r="CKV2" s="428"/>
      <c r="CKW2" s="428"/>
      <c r="CKX2" s="428"/>
      <c r="CKY2" s="428"/>
      <c r="CKZ2" s="428"/>
      <c r="CLA2" s="428"/>
      <c r="CLB2" s="428"/>
      <c r="CLC2" s="428"/>
      <c r="CLD2" s="428"/>
      <c r="CLE2" s="428"/>
      <c r="CLF2" s="428"/>
      <c r="CLG2" s="428"/>
      <c r="CLH2" s="428"/>
      <c r="CLI2" s="428"/>
      <c r="CLJ2" s="428"/>
      <c r="CLK2" s="428"/>
      <c r="CLL2" s="428"/>
      <c r="CLM2" s="428"/>
      <c r="CLN2" s="428"/>
      <c r="CLO2" s="428"/>
      <c r="CLP2" s="428"/>
      <c r="CLQ2" s="428"/>
      <c r="CLR2" s="428"/>
      <c r="CLS2" s="428"/>
      <c r="CLT2" s="428"/>
      <c r="CLU2" s="428"/>
      <c r="CLV2" s="428"/>
      <c r="CLW2" s="428"/>
      <c r="CLX2" s="428"/>
      <c r="CLY2" s="428"/>
      <c r="CLZ2" s="428"/>
      <c r="CMA2" s="428"/>
      <c r="CMB2" s="428"/>
      <c r="CMC2" s="428"/>
      <c r="CMD2" s="428"/>
      <c r="CME2" s="428"/>
      <c r="CMF2" s="428"/>
      <c r="CMG2" s="428"/>
      <c r="CMH2" s="428"/>
      <c r="CMI2" s="428"/>
      <c r="CMJ2" s="428"/>
      <c r="CMK2" s="428"/>
      <c r="CML2" s="428"/>
      <c r="CMM2" s="428"/>
      <c r="CMN2" s="428"/>
      <c r="CMO2" s="428"/>
      <c r="CMP2" s="428"/>
      <c r="CMQ2" s="428"/>
      <c r="CMR2" s="428"/>
      <c r="CMS2" s="428"/>
      <c r="CMT2" s="428"/>
      <c r="CMU2" s="428"/>
      <c r="CMV2" s="428"/>
      <c r="CMW2" s="428"/>
      <c r="CMX2" s="428"/>
      <c r="CMY2" s="428"/>
      <c r="CMZ2" s="428"/>
      <c r="CNA2" s="428"/>
      <c r="CNB2" s="428"/>
      <c r="CNC2" s="428"/>
      <c r="CND2" s="428"/>
      <c r="CNE2" s="428"/>
      <c r="CNF2" s="428"/>
      <c r="CNG2" s="428"/>
      <c r="CNH2" s="428"/>
      <c r="CNI2" s="428"/>
      <c r="CNJ2" s="428"/>
      <c r="CNK2" s="428"/>
      <c r="CNL2" s="428"/>
      <c r="CNM2" s="428"/>
      <c r="CNN2" s="428"/>
      <c r="CNO2" s="428"/>
      <c r="CNP2" s="428"/>
      <c r="CNQ2" s="428"/>
      <c r="CNR2" s="428"/>
      <c r="CNS2" s="428"/>
      <c r="CNT2" s="428"/>
      <c r="CNU2" s="428"/>
      <c r="CNV2" s="428"/>
      <c r="CNW2" s="428"/>
      <c r="CNX2" s="428"/>
      <c r="CNY2" s="428"/>
      <c r="CNZ2" s="428"/>
      <c r="COA2" s="428"/>
      <c r="COB2" s="428"/>
      <c r="COC2" s="428"/>
      <c r="COD2" s="428"/>
      <c r="COE2" s="428"/>
      <c r="COF2" s="428"/>
      <c r="COG2" s="428"/>
      <c r="COH2" s="428"/>
      <c r="COI2" s="428"/>
      <c r="COJ2" s="428"/>
      <c r="COK2" s="428"/>
      <c r="COL2" s="428"/>
      <c r="COM2" s="428"/>
      <c r="CON2" s="428"/>
      <c r="COO2" s="428"/>
      <c r="COP2" s="428"/>
      <c r="COQ2" s="428"/>
      <c r="COR2" s="428"/>
      <c r="COS2" s="428"/>
      <c r="COT2" s="428"/>
      <c r="COU2" s="428"/>
      <c r="COV2" s="428"/>
      <c r="COW2" s="428"/>
      <c r="COX2" s="428"/>
      <c r="COY2" s="428"/>
      <c r="COZ2" s="428"/>
      <c r="CPA2" s="428"/>
      <c r="CPB2" s="428"/>
      <c r="CPC2" s="428"/>
      <c r="CPD2" s="428"/>
      <c r="CPE2" s="428"/>
      <c r="CPF2" s="428"/>
      <c r="CPG2" s="428"/>
      <c r="CPH2" s="428"/>
      <c r="CPI2" s="428"/>
      <c r="CPJ2" s="428"/>
      <c r="CPK2" s="428"/>
      <c r="CPL2" s="428"/>
      <c r="CPM2" s="428"/>
      <c r="CPN2" s="428"/>
      <c r="CPO2" s="428"/>
      <c r="CPP2" s="428"/>
      <c r="CPQ2" s="428"/>
      <c r="CPR2" s="428"/>
      <c r="CPS2" s="428"/>
      <c r="CPT2" s="428"/>
      <c r="CPU2" s="428"/>
      <c r="CPV2" s="428"/>
      <c r="CPW2" s="428"/>
      <c r="CPX2" s="428"/>
      <c r="CPY2" s="428"/>
      <c r="CPZ2" s="428"/>
      <c r="CQA2" s="428"/>
      <c r="CQB2" s="428"/>
      <c r="CQC2" s="428"/>
      <c r="CQD2" s="428"/>
      <c r="CQE2" s="428"/>
      <c r="CQF2" s="428"/>
      <c r="CQG2" s="428"/>
      <c r="CQH2" s="428"/>
      <c r="CQI2" s="428"/>
      <c r="CQJ2" s="428"/>
      <c r="CQK2" s="428"/>
      <c r="CQL2" s="428"/>
      <c r="CQM2" s="428"/>
      <c r="CQN2" s="428"/>
      <c r="CQO2" s="428"/>
      <c r="CQP2" s="428"/>
      <c r="CQQ2" s="428"/>
      <c r="CQR2" s="428"/>
      <c r="CQS2" s="428"/>
      <c r="CQT2" s="428"/>
      <c r="CQU2" s="428"/>
      <c r="CQV2" s="428"/>
      <c r="CQW2" s="428"/>
      <c r="CQX2" s="428"/>
      <c r="CQY2" s="428"/>
      <c r="CQZ2" s="428"/>
      <c r="CRA2" s="428"/>
      <c r="CRB2" s="428"/>
      <c r="CRC2" s="428"/>
      <c r="CRD2" s="428"/>
      <c r="CRE2" s="428"/>
      <c r="CRF2" s="428"/>
      <c r="CRG2" s="428"/>
      <c r="CRH2" s="428"/>
      <c r="CRI2" s="428"/>
      <c r="CRJ2" s="428"/>
      <c r="CRK2" s="428"/>
      <c r="CRL2" s="428"/>
      <c r="CRM2" s="428"/>
      <c r="CRN2" s="428"/>
      <c r="CRO2" s="428"/>
      <c r="CRP2" s="428"/>
      <c r="CRQ2" s="428"/>
      <c r="CRR2" s="428"/>
      <c r="CRS2" s="428"/>
      <c r="CRT2" s="428"/>
      <c r="CRU2" s="428"/>
      <c r="CRV2" s="428"/>
      <c r="CRW2" s="428"/>
      <c r="CRX2" s="428"/>
      <c r="CRY2" s="428"/>
      <c r="CRZ2" s="428"/>
      <c r="CSA2" s="428"/>
      <c r="CSB2" s="428"/>
      <c r="CSC2" s="428"/>
      <c r="CSD2" s="428"/>
      <c r="CSE2" s="428"/>
      <c r="CSF2" s="428"/>
      <c r="CSG2" s="428"/>
      <c r="CSH2" s="428"/>
      <c r="CSI2" s="428"/>
      <c r="CSJ2" s="428"/>
      <c r="CSK2" s="428"/>
      <c r="CSL2" s="428"/>
      <c r="CSM2" s="428"/>
      <c r="CSN2" s="428"/>
      <c r="CSO2" s="428"/>
      <c r="CSP2" s="428"/>
      <c r="CSQ2" s="428"/>
      <c r="CSR2" s="428"/>
      <c r="CSS2" s="428"/>
      <c r="CST2" s="428"/>
      <c r="CSU2" s="428"/>
      <c r="CSV2" s="428"/>
      <c r="CSW2" s="428"/>
      <c r="CSX2" s="428"/>
      <c r="CSY2" s="428"/>
      <c r="CSZ2" s="428"/>
      <c r="CTA2" s="428"/>
      <c r="CTB2" s="428"/>
      <c r="CTC2" s="428"/>
      <c r="CTD2" s="428"/>
      <c r="CTE2" s="428"/>
      <c r="CTF2" s="428"/>
      <c r="CTG2" s="428"/>
      <c r="CTH2" s="428"/>
      <c r="CTI2" s="428"/>
      <c r="CTJ2" s="428"/>
      <c r="CTK2" s="428"/>
      <c r="CTL2" s="428"/>
      <c r="CTM2" s="428"/>
      <c r="CTN2" s="428"/>
      <c r="CTO2" s="428"/>
      <c r="CTP2" s="428"/>
      <c r="CTQ2" s="428"/>
      <c r="CTR2" s="428"/>
      <c r="CTS2" s="428"/>
      <c r="CTT2" s="428"/>
      <c r="CTU2" s="428"/>
      <c r="CTV2" s="428"/>
      <c r="CTW2" s="428"/>
      <c r="CTX2" s="428"/>
      <c r="CTY2" s="428"/>
      <c r="CTZ2" s="428"/>
      <c r="CUA2" s="428"/>
      <c r="CUB2" s="428"/>
      <c r="CUC2" s="428"/>
      <c r="CUD2" s="428"/>
      <c r="CUE2" s="428"/>
      <c r="CUF2" s="428"/>
      <c r="CUG2" s="428"/>
      <c r="CUH2" s="428"/>
      <c r="CUI2" s="428"/>
      <c r="CUJ2" s="428"/>
      <c r="CUK2" s="428"/>
      <c r="CUL2" s="428"/>
      <c r="CUM2" s="428"/>
      <c r="CUN2" s="428"/>
      <c r="CUO2" s="428"/>
      <c r="CUP2" s="428"/>
      <c r="CUQ2" s="428"/>
      <c r="CUR2" s="428"/>
      <c r="CUS2" s="428"/>
      <c r="CUT2" s="428"/>
      <c r="CUU2" s="428"/>
      <c r="CUV2" s="428"/>
      <c r="CUW2" s="428"/>
      <c r="CUX2" s="428"/>
      <c r="CUY2" s="428"/>
      <c r="CUZ2" s="428"/>
      <c r="CVA2" s="428"/>
      <c r="CVB2" s="428"/>
      <c r="CVC2" s="428"/>
      <c r="CVD2" s="428"/>
      <c r="CVE2" s="428"/>
      <c r="CVF2" s="428"/>
      <c r="CVG2" s="428"/>
      <c r="CVH2" s="428"/>
      <c r="CVI2" s="428"/>
      <c r="CVJ2" s="428"/>
      <c r="CVK2" s="428"/>
      <c r="CVL2" s="428"/>
      <c r="CVM2" s="428"/>
      <c r="CVN2" s="428"/>
      <c r="CVO2" s="428"/>
      <c r="CVP2" s="428"/>
      <c r="CVQ2" s="428"/>
      <c r="CVR2" s="428"/>
      <c r="CVS2" s="428"/>
      <c r="CVT2" s="428"/>
      <c r="CVU2" s="428"/>
      <c r="CVV2" s="428"/>
      <c r="CVW2" s="428"/>
      <c r="CVX2" s="428"/>
      <c r="CVY2" s="428"/>
      <c r="CVZ2" s="428"/>
      <c r="CWA2" s="428"/>
      <c r="CWB2" s="428"/>
      <c r="CWC2" s="428"/>
      <c r="CWD2" s="428"/>
      <c r="CWE2" s="428"/>
      <c r="CWF2" s="428"/>
      <c r="CWG2" s="428"/>
      <c r="CWH2" s="428"/>
      <c r="CWI2" s="428"/>
      <c r="CWJ2" s="428"/>
      <c r="CWK2" s="428"/>
      <c r="CWL2" s="428"/>
      <c r="CWM2" s="428"/>
      <c r="CWN2" s="428"/>
      <c r="CWO2" s="428"/>
      <c r="CWP2" s="428"/>
      <c r="CWQ2" s="428"/>
      <c r="CWR2" s="428"/>
      <c r="CWS2" s="428"/>
      <c r="CWT2" s="428"/>
      <c r="CWU2" s="428"/>
      <c r="CWV2" s="428"/>
      <c r="CWW2" s="428"/>
      <c r="CWX2" s="428"/>
      <c r="CWY2" s="428"/>
      <c r="CWZ2" s="428"/>
      <c r="CXA2" s="428"/>
      <c r="CXB2" s="428"/>
      <c r="CXC2" s="428"/>
      <c r="CXD2" s="428"/>
      <c r="CXE2" s="428"/>
      <c r="CXF2" s="428"/>
      <c r="CXG2" s="428"/>
      <c r="CXH2" s="428"/>
      <c r="CXI2" s="428"/>
      <c r="CXJ2" s="428"/>
      <c r="CXK2" s="428"/>
      <c r="CXL2" s="428"/>
      <c r="CXM2" s="428"/>
      <c r="CXN2" s="428"/>
      <c r="CXO2" s="428"/>
      <c r="CXP2" s="428"/>
      <c r="CXQ2" s="428"/>
      <c r="CXR2" s="428"/>
      <c r="CXS2" s="428"/>
      <c r="CXT2" s="428"/>
      <c r="CXU2" s="428"/>
      <c r="CXV2" s="428"/>
      <c r="CXW2" s="428"/>
      <c r="CXX2" s="428"/>
      <c r="CXY2" s="428"/>
      <c r="CXZ2" s="428"/>
      <c r="CYA2" s="428"/>
      <c r="CYB2" s="428"/>
      <c r="CYC2" s="428"/>
      <c r="CYD2" s="428"/>
      <c r="CYE2" s="428"/>
      <c r="CYF2" s="428"/>
      <c r="CYG2" s="428"/>
      <c r="CYH2" s="428"/>
      <c r="CYI2" s="428"/>
      <c r="CYJ2" s="428"/>
      <c r="CYK2" s="428"/>
      <c r="CYL2" s="428"/>
      <c r="CYM2" s="428"/>
      <c r="CYN2" s="428"/>
      <c r="CYO2" s="428"/>
      <c r="CYP2" s="428"/>
      <c r="CYQ2" s="428"/>
      <c r="CYR2" s="428"/>
      <c r="CYS2" s="428"/>
      <c r="CYT2" s="428"/>
      <c r="CYU2" s="428"/>
      <c r="CYV2" s="428"/>
      <c r="CYW2" s="428"/>
      <c r="CYX2" s="428"/>
      <c r="CYY2" s="428"/>
      <c r="CYZ2" s="428"/>
      <c r="CZA2" s="428"/>
      <c r="CZB2" s="428"/>
      <c r="CZC2" s="428"/>
      <c r="CZD2" s="428"/>
      <c r="CZE2" s="428"/>
      <c r="CZF2" s="428"/>
      <c r="CZG2" s="428"/>
      <c r="CZH2" s="428"/>
      <c r="CZI2" s="428"/>
      <c r="CZJ2" s="428"/>
      <c r="CZK2" s="428"/>
      <c r="CZL2" s="428"/>
      <c r="CZM2" s="428"/>
      <c r="CZN2" s="428"/>
      <c r="CZO2" s="428"/>
      <c r="CZP2" s="428"/>
      <c r="CZQ2" s="428"/>
      <c r="CZR2" s="428"/>
      <c r="CZS2" s="428"/>
      <c r="CZT2" s="428"/>
      <c r="CZU2" s="428"/>
      <c r="CZV2" s="428"/>
      <c r="CZW2" s="428"/>
      <c r="CZX2" s="428"/>
      <c r="CZY2" s="428"/>
      <c r="CZZ2" s="428"/>
      <c r="DAA2" s="428"/>
      <c r="DAB2" s="428"/>
      <c r="DAC2" s="428"/>
      <c r="DAD2" s="428"/>
      <c r="DAE2" s="428"/>
      <c r="DAF2" s="428"/>
      <c r="DAG2" s="428"/>
      <c r="DAH2" s="428"/>
      <c r="DAI2" s="428"/>
      <c r="DAJ2" s="428"/>
      <c r="DAK2" s="428"/>
      <c r="DAL2" s="428"/>
      <c r="DAM2" s="428"/>
      <c r="DAN2" s="428"/>
      <c r="DAO2" s="428"/>
      <c r="DAP2" s="428"/>
      <c r="DAQ2" s="428"/>
      <c r="DAR2" s="428"/>
      <c r="DAS2" s="428"/>
      <c r="DAT2" s="428"/>
      <c r="DAU2" s="428"/>
      <c r="DAV2" s="428"/>
      <c r="DAW2" s="428"/>
      <c r="DAX2" s="428"/>
      <c r="DAY2" s="428"/>
      <c r="DAZ2" s="428"/>
      <c r="DBA2" s="428"/>
      <c r="DBB2" s="428"/>
      <c r="DBC2" s="428"/>
      <c r="DBD2" s="428"/>
      <c r="DBE2" s="428"/>
      <c r="DBF2" s="428"/>
      <c r="DBG2" s="428"/>
      <c r="DBH2" s="428"/>
      <c r="DBI2" s="428"/>
      <c r="DBJ2" s="428"/>
      <c r="DBK2" s="428"/>
      <c r="DBL2" s="428"/>
      <c r="DBM2" s="428"/>
      <c r="DBN2" s="428"/>
      <c r="DBO2" s="428"/>
      <c r="DBP2" s="428"/>
      <c r="DBQ2" s="428"/>
      <c r="DBR2" s="428"/>
      <c r="DBS2" s="428"/>
      <c r="DBT2" s="428"/>
      <c r="DBU2" s="428"/>
      <c r="DBV2" s="428"/>
      <c r="DBW2" s="428"/>
      <c r="DBX2" s="428"/>
      <c r="DBY2" s="428"/>
      <c r="DBZ2" s="428"/>
      <c r="DCA2" s="428"/>
      <c r="DCB2" s="428"/>
      <c r="DCC2" s="428"/>
      <c r="DCD2" s="428"/>
      <c r="DCE2" s="428"/>
      <c r="DCF2" s="428"/>
      <c r="DCG2" s="428"/>
      <c r="DCH2" s="428"/>
      <c r="DCI2" s="428"/>
      <c r="DCJ2" s="428"/>
      <c r="DCK2" s="428"/>
      <c r="DCL2" s="428"/>
      <c r="DCM2" s="428"/>
      <c r="DCN2" s="428"/>
      <c r="DCO2" s="428"/>
      <c r="DCP2" s="428"/>
      <c r="DCQ2" s="428"/>
      <c r="DCR2" s="428"/>
      <c r="DCS2" s="428"/>
      <c r="DCT2" s="428"/>
      <c r="DCU2" s="428"/>
      <c r="DCV2" s="428"/>
      <c r="DCW2" s="428"/>
      <c r="DCX2" s="428"/>
      <c r="DCY2" s="428"/>
      <c r="DCZ2" s="428"/>
      <c r="DDA2" s="428"/>
      <c r="DDB2" s="428"/>
      <c r="DDC2" s="428"/>
      <c r="DDD2" s="428"/>
      <c r="DDE2" s="428"/>
      <c r="DDF2" s="428"/>
      <c r="DDG2" s="428"/>
      <c r="DDH2" s="428"/>
      <c r="DDI2" s="428"/>
      <c r="DDJ2" s="428"/>
      <c r="DDK2" s="428"/>
      <c r="DDL2" s="428"/>
      <c r="DDM2" s="428"/>
      <c r="DDN2" s="428"/>
      <c r="DDO2" s="428"/>
      <c r="DDP2" s="428"/>
      <c r="DDQ2" s="428"/>
      <c r="DDR2" s="428"/>
      <c r="DDS2" s="428"/>
      <c r="DDT2" s="428"/>
      <c r="DDU2" s="428"/>
      <c r="DDV2" s="428"/>
      <c r="DDW2" s="428"/>
      <c r="DDX2" s="428"/>
      <c r="DDY2" s="428"/>
      <c r="DDZ2" s="428"/>
      <c r="DEA2" s="428"/>
      <c r="DEB2" s="428"/>
      <c r="DEC2" s="428"/>
      <c r="DED2" s="428"/>
      <c r="DEE2" s="428"/>
      <c r="DEF2" s="428"/>
      <c r="DEG2" s="428"/>
      <c r="DEH2" s="428"/>
      <c r="DEI2" s="428"/>
      <c r="DEJ2" s="428"/>
      <c r="DEK2" s="428"/>
      <c r="DEL2" s="428"/>
      <c r="DEM2" s="428"/>
      <c r="DEN2" s="428"/>
      <c r="DEO2" s="428"/>
      <c r="DEP2" s="428"/>
      <c r="DEQ2" s="428"/>
      <c r="DER2" s="428"/>
      <c r="DES2" s="428"/>
      <c r="DET2" s="428"/>
      <c r="DEU2" s="428"/>
      <c r="DEV2" s="428"/>
      <c r="DEW2" s="428"/>
      <c r="DEX2" s="428"/>
      <c r="DEY2" s="428"/>
      <c r="DEZ2" s="428"/>
      <c r="DFA2" s="428"/>
      <c r="DFB2" s="428"/>
      <c r="DFC2" s="428"/>
      <c r="DFD2" s="428"/>
      <c r="DFE2" s="428"/>
      <c r="DFF2" s="428"/>
      <c r="DFG2" s="428"/>
      <c r="DFH2" s="428"/>
      <c r="DFI2" s="428"/>
      <c r="DFJ2" s="428"/>
      <c r="DFK2" s="428"/>
      <c r="DFL2" s="428"/>
      <c r="DFM2" s="428"/>
      <c r="DFN2" s="428"/>
      <c r="DFO2" s="428"/>
      <c r="DFP2" s="428"/>
      <c r="DFQ2" s="428"/>
      <c r="DFR2" s="428"/>
      <c r="DFS2" s="428"/>
      <c r="DFT2" s="428"/>
      <c r="DFU2" s="428"/>
      <c r="DFV2" s="428"/>
      <c r="DFW2" s="428"/>
      <c r="DFX2" s="428"/>
      <c r="DFY2" s="428"/>
      <c r="DFZ2" s="428"/>
      <c r="DGA2" s="428"/>
      <c r="DGB2" s="428"/>
      <c r="DGC2" s="428"/>
      <c r="DGD2" s="428"/>
      <c r="DGE2" s="428"/>
      <c r="DGF2" s="428"/>
      <c r="DGG2" s="428"/>
      <c r="DGH2" s="428"/>
      <c r="DGI2" s="428"/>
      <c r="DGJ2" s="428"/>
      <c r="DGK2" s="428"/>
      <c r="DGL2" s="428"/>
      <c r="DGM2" s="428"/>
      <c r="DGN2" s="428"/>
      <c r="DGO2" s="428"/>
      <c r="DGP2" s="428"/>
      <c r="DGQ2" s="428"/>
      <c r="DGR2" s="428"/>
      <c r="DGS2" s="428"/>
      <c r="DGT2" s="428"/>
      <c r="DGU2" s="428"/>
      <c r="DGV2" s="428"/>
      <c r="DGW2" s="428"/>
      <c r="DGX2" s="428"/>
      <c r="DGY2" s="428"/>
      <c r="DGZ2" s="428"/>
      <c r="DHA2" s="428"/>
      <c r="DHB2" s="428"/>
      <c r="DHC2" s="428"/>
      <c r="DHD2" s="428"/>
      <c r="DHE2" s="428"/>
      <c r="DHF2" s="428"/>
      <c r="DHG2" s="428"/>
      <c r="DHH2" s="428"/>
      <c r="DHI2" s="428"/>
      <c r="DHJ2" s="428"/>
      <c r="DHK2" s="428"/>
      <c r="DHL2" s="428"/>
      <c r="DHM2" s="428"/>
      <c r="DHN2" s="428"/>
      <c r="DHO2" s="428"/>
      <c r="DHP2" s="428"/>
      <c r="DHQ2" s="428"/>
      <c r="DHR2" s="428"/>
      <c r="DHS2" s="428"/>
      <c r="DHT2" s="428"/>
      <c r="DHU2" s="428"/>
      <c r="DHV2" s="428"/>
      <c r="DHW2" s="428"/>
      <c r="DHX2" s="428"/>
      <c r="DHY2" s="428"/>
      <c r="DHZ2" s="428"/>
      <c r="DIA2" s="428"/>
      <c r="DIB2" s="428"/>
      <c r="DIC2" s="428"/>
      <c r="DID2" s="428"/>
      <c r="DIE2" s="428"/>
      <c r="DIF2" s="428"/>
      <c r="DIG2" s="428"/>
      <c r="DIH2" s="428"/>
      <c r="DII2" s="428"/>
      <c r="DIJ2" s="428"/>
      <c r="DIK2" s="428"/>
      <c r="DIL2" s="428"/>
      <c r="DIM2" s="428"/>
      <c r="DIN2" s="428"/>
      <c r="DIO2" s="428"/>
      <c r="DIP2" s="428"/>
      <c r="DIQ2" s="428"/>
      <c r="DIR2" s="428"/>
      <c r="DIS2" s="428"/>
      <c r="DIT2" s="428"/>
      <c r="DIU2" s="428"/>
      <c r="DIV2" s="428"/>
      <c r="DIW2" s="428"/>
      <c r="DIX2" s="428"/>
      <c r="DIY2" s="428"/>
      <c r="DIZ2" s="428"/>
      <c r="DJA2" s="428"/>
      <c r="DJB2" s="428"/>
      <c r="DJC2" s="428"/>
      <c r="DJD2" s="428"/>
      <c r="DJE2" s="428"/>
      <c r="DJF2" s="428"/>
      <c r="DJG2" s="428"/>
      <c r="DJH2" s="428"/>
      <c r="DJI2" s="428"/>
      <c r="DJJ2" s="428"/>
      <c r="DJK2" s="428"/>
      <c r="DJL2" s="428"/>
      <c r="DJM2" s="428"/>
      <c r="DJN2" s="428"/>
      <c r="DJO2" s="428"/>
      <c r="DJP2" s="428"/>
      <c r="DJQ2" s="428"/>
      <c r="DJR2" s="428"/>
      <c r="DJS2" s="428"/>
      <c r="DJT2" s="428"/>
      <c r="DJU2" s="428"/>
      <c r="DJV2" s="428"/>
      <c r="DJW2" s="428"/>
      <c r="DJX2" s="428"/>
      <c r="DJY2" s="428"/>
      <c r="DJZ2" s="428"/>
      <c r="DKA2" s="428"/>
      <c r="DKB2" s="428"/>
      <c r="DKC2" s="428"/>
      <c r="DKD2" s="428"/>
      <c r="DKE2" s="428"/>
      <c r="DKF2" s="428"/>
      <c r="DKG2" s="428"/>
      <c r="DKH2" s="428"/>
      <c r="DKI2" s="428"/>
      <c r="DKJ2" s="428"/>
      <c r="DKK2" s="428"/>
      <c r="DKL2" s="428"/>
      <c r="DKM2" s="428"/>
      <c r="DKN2" s="428"/>
      <c r="DKO2" s="428"/>
      <c r="DKP2" s="428"/>
      <c r="DKQ2" s="428"/>
      <c r="DKR2" s="428"/>
      <c r="DKS2" s="428"/>
      <c r="DKT2" s="428"/>
      <c r="DKU2" s="428"/>
      <c r="DKV2" s="428"/>
      <c r="DKW2" s="428"/>
      <c r="DKX2" s="428"/>
      <c r="DKY2" s="428"/>
      <c r="DKZ2" s="428"/>
      <c r="DLA2" s="428"/>
      <c r="DLB2" s="428"/>
      <c r="DLC2" s="428"/>
      <c r="DLD2" s="428"/>
      <c r="DLE2" s="428"/>
      <c r="DLF2" s="428"/>
      <c r="DLG2" s="428"/>
      <c r="DLH2" s="428"/>
      <c r="DLI2" s="428"/>
      <c r="DLJ2" s="428"/>
      <c r="DLK2" s="428"/>
      <c r="DLL2" s="428"/>
      <c r="DLM2" s="428"/>
      <c r="DLN2" s="428"/>
      <c r="DLO2" s="428"/>
      <c r="DLP2" s="428"/>
      <c r="DLQ2" s="428"/>
      <c r="DLR2" s="428"/>
      <c r="DLS2" s="428"/>
      <c r="DLT2" s="428"/>
      <c r="DLU2" s="428"/>
      <c r="DLV2" s="428"/>
      <c r="DLW2" s="428"/>
      <c r="DLX2" s="428"/>
      <c r="DLY2" s="428"/>
      <c r="DLZ2" s="428"/>
      <c r="DMA2" s="428"/>
      <c r="DMB2" s="428"/>
      <c r="DMC2" s="428"/>
      <c r="DMD2" s="428"/>
      <c r="DME2" s="428"/>
      <c r="DMF2" s="428"/>
      <c r="DMG2" s="428"/>
      <c r="DMH2" s="428"/>
      <c r="DMI2" s="428"/>
      <c r="DMJ2" s="428"/>
      <c r="DMK2" s="428"/>
      <c r="DML2" s="428"/>
      <c r="DMM2" s="428"/>
      <c r="DMN2" s="428"/>
      <c r="DMO2" s="428"/>
      <c r="DMP2" s="428"/>
      <c r="DMQ2" s="428"/>
      <c r="DMR2" s="428"/>
      <c r="DMS2" s="428"/>
      <c r="DMT2" s="428"/>
      <c r="DMU2" s="428"/>
      <c r="DMV2" s="428"/>
      <c r="DMW2" s="428"/>
      <c r="DMX2" s="428"/>
      <c r="DMY2" s="428"/>
      <c r="DMZ2" s="428"/>
      <c r="DNA2" s="428"/>
      <c r="DNB2" s="428"/>
      <c r="DNC2" s="428"/>
      <c r="DND2" s="428"/>
      <c r="DNE2" s="428"/>
      <c r="DNF2" s="428"/>
      <c r="DNG2" s="428"/>
      <c r="DNH2" s="428"/>
      <c r="DNI2" s="428"/>
      <c r="DNJ2" s="428"/>
      <c r="DNK2" s="428"/>
      <c r="DNL2" s="428"/>
      <c r="DNM2" s="428"/>
      <c r="DNN2" s="428"/>
      <c r="DNO2" s="428"/>
      <c r="DNP2" s="428"/>
      <c r="DNQ2" s="428"/>
      <c r="DNR2" s="428"/>
      <c r="DNS2" s="428"/>
      <c r="DNT2" s="428"/>
      <c r="DNU2" s="428"/>
      <c r="DNV2" s="428"/>
      <c r="DNW2" s="428"/>
      <c r="DNX2" s="428"/>
      <c r="DNY2" s="428"/>
      <c r="DNZ2" s="428"/>
      <c r="DOA2" s="428"/>
      <c r="DOB2" s="428"/>
      <c r="DOC2" s="428"/>
      <c r="DOD2" s="428"/>
      <c r="DOE2" s="428"/>
      <c r="DOF2" s="428"/>
      <c r="DOG2" s="428"/>
      <c r="DOH2" s="428"/>
      <c r="DOI2" s="428"/>
      <c r="DOJ2" s="428"/>
      <c r="DOK2" s="428"/>
      <c r="DOL2" s="428"/>
      <c r="DOM2" s="428"/>
      <c r="DON2" s="428"/>
      <c r="DOO2" s="428"/>
      <c r="DOP2" s="428"/>
      <c r="DOQ2" s="428"/>
      <c r="DOR2" s="428"/>
      <c r="DOS2" s="428"/>
      <c r="DOT2" s="428"/>
      <c r="DOU2" s="428"/>
      <c r="DOV2" s="428"/>
      <c r="DOW2" s="428"/>
      <c r="DOX2" s="428"/>
      <c r="DOY2" s="428"/>
      <c r="DOZ2" s="428"/>
      <c r="DPA2" s="428"/>
      <c r="DPB2" s="428"/>
      <c r="DPC2" s="428"/>
      <c r="DPD2" s="428"/>
      <c r="DPE2" s="428"/>
      <c r="DPF2" s="428"/>
      <c r="DPG2" s="428"/>
      <c r="DPH2" s="428"/>
      <c r="DPI2" s="428"/>
      <c r="DPJ2" s="428"/>
      <c r="DPK2" s="428"/>
      <c r="DPL2" s="428"/>
      <c r="DPM2" s="428"/>
      <c r="DPN2" s="428"/>
      <c r="DPO2" s="428"/>
      <c r="DPP2" s="428"/>
      <c r="DPQ2" s="428"/>
      <c r="DPR2" s="428"/>
      <c r="DPS2" s="428"/>
      <c r="DPT2" s="428"/>
      <c r="DPU2" s="428"/>
      <c r="DPV2" s="428"/>
      <c r="DPW2" s="428"/>
      <c r="DPX2" s="428"/>
      <c r="DPY2" s="428"/>
      <c r="DPZ2" s="428"/>
      <c r="DQA2" s="428"/>
      <c r="DQB2" s="428"/>
      <c r="DQC2" s="428"/>
      <c r="DQD2" s="428"/>
      <c r="DQE2" s="428"/>
      <c r="DQF2" s="428"/>
      <c r="DQG2" s="428"/>
      <c r="DQH2" s="428"/>
      <c r="DQI2" s="428"/>
      <c r="DQJ2" s="428"/>
      <c r="DQK2" s="428"/>
      <c r="DQL2" s="428"/>
      <c r="DQM2" s="428"/>
      <c r="DQN2" s="428"/>
      <c r="DQO2" s="428"/>
      <c r="DQP2" s="428"/>
      <c r="DQQ2" s="428"/>
      <c r="DQR2" s="428"/>
      <c r="DQS2" s="428"/>
      <c r="DQT2" s="428"/>
      <c r="DQU2" s="428"/>
      <c r="DQV2" s="428"/>
      <c r="DQW2" s="428"/>
      <c r="DQX2" s="428"/>
      <c r="DQY2" s="428"/>
      <c r="DQZ2" s="428"/>
      <c r="DRA2" s="428"/>
      <c r="DRB2" s="428"/>
      <c r="DRC2" s="428"/>
      <c r="DRD2" s="428"/>
      <c r="DRE2" s="428"/>
      <c r="DRF2" s="428"/>
      <c r="DRG2" s="428"/>
      <c r="DRH2" s="428"/>
      <c r="DRI2" s="428"/>
      <c r="DRJ2" s="428"/>
      <c r="DRK2" s="428"/>
      <c r="DRL2" s="428"/>
      <c r="DRM2" s="428"/>
      <c r="DRN2" s="428"/>
      <c r="DRO2" s="428"/>
      <c r="DRP2" s="428"/>
      <c r="DRQ2" s="428"/>
      <c r="DRR2" s="428"/>
      <c r="DRS2" s="428"/>
      <c r="DRT2" s="428"/>
      <c r="DRU2" s="428"/>
      <c r="DRV2" s="428"/>
      <c r="DRW2" s="428"/>
      <c r="DRX2" s="428"/>
      <c r="DRY2" s="428"/>
      <c r="DRZ2" s="428"/>
      <c r="DSA2" s="428"/>
      <c r="DSB2" s="428"/>
      <c r="DSC2" s="428"/>
      <c r="DSD2" s="428"/>
      <c r="DSE2" s="428"/>
      <c r="DSF2" s="428"/>
      <c r="DSG2" s="428"/>
      <c r="DSH2" s="428"/>
      <c r="DSI2" s="428"/>
      <c r="DSJ2" s="428"/>
      <c r="DSK2" s="428"/>
      <c r="DSL2" s="428"/>
      <c r="DSM2" s="428"/>
      <c r="DSN2" s="428"/>
      <c r="DSO2" s="428"/>
      <c r="DSP2" s="428"/>
      <c r="DSQ2" s="428"/>
      <c r="DSR2" s="428"/>
      <c r="DSS2" s="428"/>
      <c r="DST2" s="428"/>
      <c r="DSU2" s="428"/>
      <c r="DSV2" s="428"/>
      <c r="DSW2" s="428"/>
      <c r="DSX2" s="428"/>
      <c r="DSY2" s="428"/>
      <c r="DSZ2" s="428"/>
      <c r="DTA2" s="428"/>
      <c r="DTB2" s="428"/>
      <c r="DTC2" s="428"/>
      <c r="DTD2" s="428"/>
      <c r="DTE2" s="428"/>
      <c r="DTF2" s="428"/>
      <c r="DTG2" s="428"/>
      <c r="DTH2" s="428"/>
      <c r="DTI2" s="428"/>
      <c r="DTJ2" s="428"/>
      <c r="DTK2" s="428"/>
      <c r="DTL2" s="428"/>
      <c r="DTM2" s="428"/>
      <c r="DTN2" s="428"/>
      <c r="DTO2" s="428"/>
      <c r="DTP2" s="428"/>
      <c r="DTQ2" s="428"/>
      <c r="DTR2" s="428"/>
      <c r="DTS2" s="428"/>
      <c r="DTT2" s="428"/>
      <c r="DTU2" s="428"/>
      <c r="DTV2" s="428"/>
      <c r="DTW2" s="428"/>
      <c r="DTX2" s="428"/>
      <c r="DTY2" s="428"/>
      <c r="DTZ2" s="428"/>
      <c r="DUA2" s="428"/>
      <c r="DUB2" s="428"/>
      <c r="DUC2" s="428"/>
      <c r="DUD2" s="428"/>
      <c r="DUE2" s="428"/>
      <c r="DUF2" s="428"/>
      <c r="DUG2" s="428"/>
      <c r="DUH2" s="428"/>
      <c r="DUI2" s="428"/>
      <c r="DUJ2" s="428"/>
      <c r="DUK2" s="428"/>
      <c r="DUL2" s="428"/>
      <c r="DUM2" s="428"/>
      <c r="DUN2" s="428"/>
      <c r="DUO2" s="428"/>
      <c r="DUP2" s="428"/>
      <c r="DUQ2" s="428"/>
      <c r="DUR2" s="428"/>
      <c r="DUS2" s="428"/>
      <c r="DUT2" s="428"/>
      <c r="DUU2" s="428"/>
      <c r="DUV2" s="428"/>
      <c r="DUW2" s="428"/>
      <c r="DUX2" s="428"/>
      <c r="DUY2" s="428"/>
      <c r="DUZ2" s="428"/>
      <c r="DVA2" s="428"/>
      <c r="DVB2" s="428"/>
      <c r="DVC2" s="428"/>
      <c r="DVD2" s="428"/>
      <c r="DVE2" s="428"/>
      <c r="DVF2" s="428"/>
      <c r="DVG2" s="428"/>
      <c r="DVH2" s="428"/>
      <c r="DVI2" s="428"/>
      <c r="DVJ2" s="428"/>
      <c r="DVK2" s="428"/>
      <c r="DVL2" s="428"/>
      <c r="DVM2" s="428"/>
      <c r="DVN2" s="428"/>
      <c r="DVO2" s="428"/>
      <c r="DVP2" s="428"/>
      <c r="DVQ2" s="428"/>
      <c r="DVR2" s="428"/>
      <c r="DVS2" s="428"/>
      <c r="DVT2" s="428"/>
      <c r="DVU2" s="428"/>
      <c r="DVV2" s="428"/>
      <c r="DVW2" s="428"/>
      <c r="DVX2" s="428"/>
      <c r="DVY2" s="428"/>
      <c r="DVZ2" s="428"/>
      <c r="DWA2" s="428"/>
      <c r="DWB2" s="428"/>
      <c r="DWC2" s="428"/>
      <c r="DWD2" s="428"/>
      <c r="DWE2" s="428"/>
      <c r="DWF2" s="428"/>
      <c r="DWG2" s="428"/>
      <c r="DWH2" s="428"/>
      <c r="DWI2" s="428"/>
      <c r="DWJ2" s="428"/>
      <c r="DWK2" s="428"/>
      <c r="DWL2" s="428"/>
      <c r="DWM2" s="428"/>
      <c r="DWN2" s="428"/>
      <c r="DWO2" s="428"/>
      <c r="DWP2" s="428"/>
      <c r="DWQ2" s="428"/>
      <c r="DWR2" s="428"/>
      <c r="DWS2" s="428"/>
      <c r="DWT2" s="428"/>
      <c r="DWU2" s="428"/>
      <c r="DWV2" s="428"/>
      <c r="DWW2" s="428"/>
      <c r="DWX2" s="428"/>
      <c r="DWY2" s="428"/>
      <c r="DWZ2" s="428"/>
      <c r="DXA2" s="428"/>
      <c r="DXB2" s="428"/>
      <c r="DXC2" s="428"/>
      <c r="DXD2" s="428"/>
      <c r="DXE2" s="428"/>
      <c r="DXF2" s="428"/>
      <c r="DXG2" s="428"/>
      <c r="DXH2" s="428"/>
      <c r="DXI2" s="428"/>
      <c r="DXJ2" s="428"/>
      <c r="DXK2" s="428"/>
      <c r="DXL2" s="428"/>
      <c r="DXM2" s="428"/>
      <c r="DXN2" s="428"/>
      <c r="DXO2" s="428"/>
      <c r="DXP2" s="428"/>
      <c r="DXQ2" s="428"/>
      <c r="DXR2" s="428"/>
      <c r="DXS2" s="428"/>
      <c r="DXT2" s="428"/>
      <c r="DXU2" s="428"/>
      <c r="DXV2" s="428"/>
      <c r="DXW2" s="428"/>
      <c r="DXX2" s="428"/>
      <c r="DXY2" s="428"/>
      <c r="DXZ2" s="428"/>
      <c r="DYA2" s="428"/>
      <c r="DYB2" s="428"/>
      <c r="DYC2" s="428"/>
      <c r="DYD2" s="428"/>
      <c r="DYE2" s="428"/>
      <c r="DYF2" s="428"/>
      <c r="DYG2" s="428"/>
      <c r="DYH2" s="428"/>
      <c r="DYI2" s="428"/>
      <c r="DYJ2" s="428"/>
      <c r="DYK2" s="428"/>
      <c r="DYL2" s="428"/>
      <c r="DYM2" s="428"/>
      <c r="DYN2" s="428"/>
      <c r="DYO2" s="428"/>
      <c r="DYP2" s="428"/>
      <c r="DYQ2" s="428"/>
      <c r="DYR2" s="428"/>
      <c r="DYS2" s="428"/>
      <c r="DYT2" s="428"/>
      <c r="DYU2" s="428"/>
      <c r="DYV2" s="428"/>
      <c r="DYW2" s="428"/>
      <c r="DYX2" s="428"/>
      <c r="DYY2" s="428"/>
      <c r="DYZ2" s="428"/>
      <c r="DZA2" s="428"/>
      <c r="DZB2" s="428"/>
      <c r="DZC2" s="428"/>
      <c r="DZD2" s="428"/>
      <c r="DZE2" s="428"/>
      <c r="DZF2" s="428"/>
      <c r="DZG2" s="428"/>
      <c r="DZH2" s="428"/>
      <c r="DZI2" s="428"/>
      <c r="DZJ2" s="428"/>
      <c r="DZK2" s="428"/>
      <c r="DZL2" s="428"/>
      <c r="DZM2" s="428"/>
      <c r="DZN2" s="428"/>
      <c r="DZO2" s="428"/>
      <c r="DZP2" s="428"/>
      <c r="DZQ2" s="428"/>
      <c r="DZR2" s="428"/>
      <c r="DZS2" s="428"/>
      <c r="DZT2" s="428"/>
      <c r="DZU2" s="428"/>
      <c r="DZV2" s="428"/>
      <c r="DZW2" s="428"/>
      <c r="DZX2" s="428"/>
      <c r="DZY2" s="428"/>
      <c r="DZZ2" s="428"/>
      <c r="EAA2" s="428"/>
      <c r="EAB2" s="428"/>
      <c r="EAC2" s="428"/>
      <c r="EAD2" s="428"/>
      <c r="EAE2" s="428"/>
      <c r="EAF2" s="428"/>
      <c r="EAG2" s="428"/>
      <c r="EAH2" s="428"/>
      <c r="EAI2" s="428"/>
      <c r="EAJ2" s="428"/>
      <c r="EAK2" s="428"/>
      <c r="EAL2" s="428"/>
      <c r="EAM2" s="428"/>
      <c r="EAN2" s="428"/>
      <c r="EAO2" s="428"/>
      <c r="EAP2" s="428"/>
      <c r="EAQ2" s="428"/>
      <c r="EAR2" s="428"/>
      <c r="EAS2" s="428"/>
      <c r="EAT2" s="428"/>
      <c r="EAU2" s="428"/>
      <c r="EAV2" s="428"/>
      <c r="EAW2" s="428"/>
      <c r="EAX2" s="428"/>
      <c r="EAY2" s="428"/>
      <c r="EAZ2" s="428"/>
      <c r="EBA2" s="428"/>
      <c r="EBB2" s="428"/>
      <c r="EBC2" s="428"/>
      <c r="EBD2" s="428"/>
      <c r="EBE2" s="428"/>
      <c r="EBF2" s="428"/>
      <c r="EBG2" s="428"/>
      <c r="EBH2" s="428"/>
      <c r="EBI2" s="428"/>
      <c r="EBJ2" s="428"/>
      <c r="EBK2" s="428"/>
      <c r="EBL2" s="428"/>
      <c r="EBM2" s="428"/>
      <c r="EBN2" s="428"/>
      <c r="EBO2" s="428"/>
      <c r="EBP2" s="428"/>
      <c r="EBQ2" s="428"/>
      <c r="EBR2" s="428"/>
      <c r="EBS2" s="428"/>
      <c r="EBT2" s="428"/>
      <c r="EBU2" s="428"/>
      <c r="EBV2" s="428"/>
      <c r="EBW2" s="428"/>
      <c r="EBX2" s="428"/>
      <c r="EBY2" s="428"/>
      <c r="EBZ2" s="428"/>
      <c r="ECA2" s="428"/>
      <c r="ECB2" s="428"/>
      <c r="ECC2" s="428"/>
      <c r="ECD2" s="428"/>
      <c r="ECE2" s="428"/>
      <c r="ECF2" s="428"/>
      <c r="ECG2" s="428"/>
      <c r="ECH2" s="428"/>
      <c r="ECI2" s="428"/>
      <c r="ECJ2" s="428"/>
      <c r="ECK2" s="428"/>
      <c r="ECL2" s="428"/>
      <c r="ECM2" s="428"/>
      <c r="ECN2" s="428"/>
      <c r="ECO2" s="428"/>
      <c r="ECP2" s="428"/>
      <c r="ECQ2" s="428"/>
      <c r="ECR2" s="428"/>
      <c r="ECS2" s="428"/>
      <c r="ECT2" s="428"/>
      <c r="ECU2" s="428"/>
      <c r="ECV2" s="428"/>
      <c r="ECW2" s="428"/>
      <c r="ECX2" s="428"/>
      <c r="ECY2" s="428"/>
      <c r="ECZ2" s="428"/>
      <c r="EDA2" s="428"/>
      <c r="EDB2" s="428"/>
      <c r="EDC2" s="428"/>
      <c r="EDD2" s="428"/>
      <c r="EDE2" s="428"/>
      <c r="EDF2" s="428"/>
      <c r="EDG2" s="428"/>
      <c r="EDH2" s="428"/>
      <c r="EDI2" s="428"/>
      <c r="EDJ2" s="428"/>
      <c r="EDK2" s="428"/>
      <c r="EDL2" s="428"/>
      <c r="EDM2" s="428"/>
      <c r="EDN2" s="428"/>
      <c r="EDO2" s="428"/>
      <c r="EDP2" s="428"/>
      <c r="EDQ2" s="428"/>
      <c r="EDR2" s="428"/>
      <c r="EDS2" s="428"/>
      <c r="EDT2" s="428"/>
      <c r="EDU2" s="428"/>
      <c r="EDV2" s="428"/>
      <c r="EDW2" s="428"/>
      <c r="EDX2" s="428"/>
      <c r="EDY2" s="428"/>
      <c r="EDZ2" s="428"/>
      <c r="EEA2" s="428"/>
      <c r="EEB2" s="428"/>
      <c r="EEC2" s="428"/>
      <c r="EED2" s="428"/>
      <c r="EEE2" s="428"/>
      <c r="EEF2" s="428"/>
      <c r="EEG2" s="428"/>
      <c r="EEH2" s="428"/>
      <c r="EEI2" s="428"/>
      <c r="EEJ2" s="428"/>
      <c r="EEK2" s="428"/>
      <c r="EEL2" s="428"/>
      <c r="EEM2" s="428"/>
      <c r="EEN2" s="428"/>
      <c r="EEO2" s="428"/>
      <c r="EEP2" s="428"/>
      <c r="EEQ2" s="428"/>
      <c r="EER2" s="428"/>
      <c r="EES2" s="428"/>
      <c r="EET2" s="428"/>
      <c r="EEU2" s="428"/>
      <c r="EEV2" s="428"/>
      <c r="EEW2" s="428"/>
      <c r="EEX2" s="428"/>
      <c r="EEY2" s="428"/>
      <c r="EEZ2" s="428"/>
      <c r="EFA2" s="428"/>
      <c r="EFB2" s="428"/>
      <c r="EFC2" s="428"/>
      <c r="EFD2" s="428"/>
      <c r="EFE2" s="428"/>
      <c r="EFF2" s="428"/>
      <c r="EFG2" s="428"/>
      <c r="EFH2" s="428"/>
      <c r="EFI2" s="428"/>
      <c r="EFJ2" s="428"/>
      <c r="EFK2" s="428"/>
      <c r="EFL2" s="428"/>
      <c r="EFM2" s="428"/>
      <c r="EFN2" s="428"/>
      <c r="EFO2" s="428"/>
      <c r="EFP2" s="428"/>
      <c r="EFQ2" s="428"/>
      <c r="EFR2" s="428"/>
      <c r="EFS2" s="428"/>
      <c r="EFT2" s="428"/>
      <c r="EFU2" s="428"/>
      <c r="EFV2" s="428"/>
      <c r="EFW2" s="428"/>
      <c r="EFX2" s="428"/>
      <c r="EFY2" s="428"/>
      <c r="EFZ2" s="428"/>
      <c r="EGA2" s="428"/>
      <c r="EGB2" s="428"/>
      <c r="EGC2" s="428"/>
      <c r="EGD2" s="428"/>
      <c r="EGE2" s="428"/>
      <c r="EGF2" s="428"/>
      <c r="EGG2" s="428"/>
      <c r="EGH2" s="428"/>
      <c r="EGI2" s="428"/>
      <c r="EGJ2" s="428"/>
      <c r="EGK2" s="428"/>
      <c r="EGL2" s="428"/>
      <c r="EGM2" s="428"/>
      <c r="EGN2" s="428"/>
      <c r="EGO2" s="428"/>
      <c r="EGP2" s="428"/>
      <c r="EGQ2" s="428"/>
      <c r="EGR2" s="428"/>
      <c r="EGS2" s="428"/>
      <c r="EGT2" s="428"/>
      <c r="EGU2" s="428"/>
      <c r="EGV2" s="428"/>
      <c r="EGW2" s="428"/>
      <c r="EGX2" s="428"/>
      <c r="EGY2" s="428"/>
      <c r="EGZ2" s="428"/>
      <c r="EHA2" s="428"/>
      <c r="EHB2" s="428"/>
      <c r="EHC2" s="428"/>
      <c r="EHD2" s="428"/>
      <c r="EHE2" s="428"/>
      <c r="EHF2" s="428"/>
      <c r="EHG2" s="428"/>
      <c r="EHH2" s="428"/>
      <c r="EHI2" s="428"/>
      <c r="EHJ2" s="428"/>
      <c r="EHK2" s="428"/>
      <c r="EHL2" s="428"/>
      <c r="EHM2" s="428"/>
      <c r="EHN2" s="428"/>
      <c r="EHO2" s="428"/>
      <c r="EHP2" s="428"/>
      <c r="EHQ2" s="428"/>
      <c r="EHR2" s="428"/>
      <c r="EHS2" s="428"/>
      <c r="EHT2" s="428"/>
      <c r="EHU2" s="428"/>
      <c r="EHV2" s="428"/>
      <c r="EHW2" s="428"/>
      <c r="EHX2" s="428"/>
      <c r="EHY2" s="428"/>
      <c r="EHZ2" s="428"/>
      <c r="EIA2" s="428"/>
      <c r="EIB2" s="428"/>
      <c r="EIC2" s="428"/>
      <c r="EID2" s="428"/>
      <c r="EIE2" s="428"/>
      <c r="EIF2" s="428"/>
      <c r="EIG2" s="428"/>
      <c r="EIH2" s="428"/>
      <c r="EII2" s="428"/>
      <c r="EIJ2" s="428"/>
      <c r="EIK2" s="428"/>
      <c r="EIL2" s="428"/>
      <c r="EIM2" s="428"/>
      <c r="EIN2" s="428"/>
      <c r="EIO2" s="428"/>
      <c r="EIP2" s="428"/>
      <c r="EIQ2" s="428"/>
      <c r="EIR2" s="428"/>
      <c r="EIS2" s="428"/>
      <c r="EIT2" s="428"/>
      <c r="EIU2" s="428"/>
      <c r="EIV2" s="428"/>
      <c r="EIW2" s="428"/>
      <c r="EIX2" s="428"/>
      <c r="EIY2" s="428"/>
      <c r="EIZ2" s="428"/>
      <c r="EJA2" s="428"/>
      <c r="EJB2" s="428"/>
      <c r="EJC2" s="428"/>
      <c r="EJD2" s="428"/>
      <c r="EJE2" s="428"/>
      <c r="EJF2" s="428"/>
      <c r="EJG2" s="428"/>
      <c r="EJH2" s="428"/>
      <c r="EJI2" s="428"/>
      <c r="EJJ2" s="428"/>
      <c r="EJK2" s="428"/>
      <c r="EJL2" s="428"/>
      <c r="EJM2" s="428"/>
      <c r="EJN2" s="428"/>
      <c r="EJO2" s="428"/>
      <c r="EJP2" s="428"/>
      <c r="EJQ2" s="428"/>
      <c r="EJR2" s="428"/>
      <c r="EJS2" s="428"/>
      <c r="EJT2" s="428"/>
      <c r="EJU2" s="428"/>
      <c r="EJV2" s="428"/>
      <c r="EJW2" s="428"/>
      <c r="EJX2" s="428"/>
      <c r="EJY2" s="428"/>
      <c r="EJZ2" s="428"/>
      <c r="EKA2" s="428"/>
      <c r="EKB2" s="428"/>
      <c r="EKC2" s="428"/>
      <c r="EKD2" s="428"/>
      <c r="EKE2" s="428"/>
      <c r="EKF2" s="428"/>
      <c r="EKG2" s="428"/>
      <c r="EKH2" s="428"/>
      <c r="EKI2" s="428"/>
      <c r="EKJ2" s="428"/>
      <c r="EKK2" s="428"/>
      <c r="EKL2" s="428"/>
      <c r="EKM2" s="428"/>
      <c r="EKN2" s="428"/>
      <c r="EKO2" s="428"/>
      <c r="EKP2" s="428"/>
      <c r="EKQ2" s="428"/>
      <c r="EKR2" s="428"/>
      <c r="EKS2" s="428"/>
      <c r="EKT2" s="428"/>
      <c r="EKU2" s="428"/>
      <c r="EKV2" s="428"/>
      <c r="EKW2" s="428"/>
      <c r="EKX2" s="428"/>
      <c r="EKY2" s="428"/>
      <c r="EKZ2" s="428"/>
      <c r="ELA2" s="428"/>
      <c r="ELB2" s="428"/>
      <c r="ELC2" s="428"/>
      <c r="ELD2" s="428"/>
      <c r="ELE2" s="428"/>
      <c r="ELF2" s="428"/>
      <c r="ELG2" s="428"/>
      <c r="ELH2" s="428"/>
      <c r="ELI2" s="428"/>
      <c r="ELJ2" s="428"/>
      <c r="ELK2" s="428"/>
      <c r="ELL2" s="428"/>
      <c r="ELM2" s="428"/>
      <c r="ELN2" s="428"/>
      <c r="ELO2" s="428"/>
      <c r="ELP2" s="428"/>
      <c r="ELQ2" s="428"/>
      <c r="ELR2" s="428"/>
      <c r="ELS2" s="428"/>
      <c r="ELT2" s="428"/>
      <c r="ELU2" s="428"/>
      <c r="ELV2" s="428"/>
      <c r="ELW2" s="428"/>
      <c r="ELX2" s="428"/>
      <c r="ELY2" s="428"/>
      <c r="ELZ2" s="428"/>
      <c r="EMA2" s="428"/>
      <c r="EMB2" s="428"/>
      <c r="EMC2" s="428"/>
      <c r="EMD2" s="428"/>
      <c r="EME2" s="428"/>
      <c r="EMF2" s="428"/>
      <c r="EMG2" s="428"/>
      <c r="EMH2" s="428"/>
      <c r="EMI2" s="428"/>
      <c r="EMJ2" s="428"/>
      <c r="EMK2" s="428"/>
      <c r="EML2" s="428"/>
      <c r="EMM2" s="428"/>
      <c r="EMN2" s="428"/>
      <c r="EMO2" s="428"/>
      <c r="EMP2" s="428"/>
      <c r="EMQ2" s="428"/>
      <c r="EMR2" s="428"/>
      <c r="EMS2" s="428"/>
      <c r="EMT2" s="428"/>
      <c r="EMU2" s="428"/>
      <c r="EMV2" s="428"/>
      <c r="EMW2" s="428"/>
      <c r="EMX2" s="428"/>
      <c r="EMY2" s="428"/>
      <c r="EMZ2" s="428"/>
      <c r="ENA2" s="428"/>
      <c r="ENB2" s="428"/>
      <c r="ENC2" s="428"/>
      <c r="END2" s="428"/>
      <c r="ENE2" s="428"/>
      <c r="ENF2" s="428"/>
      <c r="ENG2" s="428"/>
      <c r="ENH2" s="428"/>
      <c r="ENI2" s="428"/>
      <c r="ENJ2" s="428"/>
      <c r="ENK2" s="428"/>
      <c r="ENL2" s="428"/>
      <c r="ENM2" s="428"/>
      <c r="ENN2" s="428"/>
      <c r="ENO2" s="428"/>
      <c r="ENP2" s="428"/>
      <c r="ENQ2" s="428"/>
      <c r="ENR2" s="428"/>
      <c r="ENS2" s="428"/>
      <c r="ENT2" s="428"/>
      <c r="ENU2" s="428"/>
      <c r="ENV2" s="428"/>
      <c r="ENW2" s="428"/>
      <c r="ENX2" s="428"/>
      <c r="ENY2" s="428"/>
      <c r="ENZ2" s="428"/>
      <c r="EOA2" s="428"/>
      <c r="EOB2" s="428"/>
      <c r="EOC2" s="428"/>
      <c r="EOD2" s="428"/>
      <c r="EOE2" s="428"/>
      <c r="EOF2" s="428"/>
      <c r="EOG2" s="428"/>
      <c r="EOH2" s="428"/>
      <c r="EOI2" s="428"/>
      <c r="EOJ2" s="428"/>
      <c r="EOK2" s="428"/>
      <c r="EOL2" s="428"/>
      <c r="EOM2" s="428"/>
      <c r="EON2" s="428"/>
      <c r="EOO2" s="428"/>
      <c r="EOP2" s="428"/>
      <c r="EOQ2" s="428"/>
      <c r="EOR2" s="428"/>
      <c r="EOS2" s="428"/>
      <c r="EOT2" s="428"/>
      <c r="EOU2" s="428"/>
      <c r="EOV2" s="428"/>
      <c r="EOW2" s="428"/>
      <c r="EOX2" s="428"/>
      <c r="EOY2" s="428"/>
      <c r="EOZ2" s="428"/>
      <c r="EPA2" s="428"/>
      <c r="EPB2" s="428"/>
      <c r="EPC2" s="428"/>
      <c r="EPD2" s="428"/>
      <c r="EPE2" s="428"/>
      <c r="EPF2" s="428"/>
      <c r="EPG2" s="428"/>
      <c r="EPH2" s="428"/>
      <c r="EPI2" s="428"/>
      <c r="EPJ2" s="428"/>
      <c r="EPK2" s="428"/>
      <c r="EPL2" s="428"/>
      <c r="EPM2" s="428"/>
      <c r="EPN2" s="428"/>
      <c r="EPO2" s="428"/>
      <c r="EPP2" s="428"/>
      <c r="EPQ2" s="428"/>
      <c r="EPR2" s="428"/>
      <c r="EPS2" s="428"/>
      <c r="EPT2" s="428"/>
      <c r="EPU2" s="428"/>
      <c r="EPV2" s="428"/>
      <c r="EPW2" s="428"/>
      <c r="EPX2" s="428"/>
      <c r="EPY2" s="428"/>
      <c r="EPZ2" s="428"/>
      <c r="EQA2" s="428"/>
      <c r="EQB2" s="428"/>
      <c r="EQC2" s="428"/>
      <c r="EQD2" s="428"/>
      <c r="EQE2" s="428"/>
      <c r="EQF2" s="428"/>
      <c r="EQG2" s="428"/>
      <c r="EQH2" s="428"/>
      <c r="EQI2" s="428"/>
      <c r="EQJ2" s="428"/>
      <c r="EQK2" s="428"/>
      <c r="EQL2" s="428"/>
      <c r="EQM2" s="428"/>
      <c r="EQN2" s="428"/>
      <c r="EQO2" s="428"/>
      <c r="EQP2" s="428"/>
      <c r="EQQ2" s="428"/>
      <c r="EQR2" s="428"/>
      <c r="EQS2" s="428"/>
      <c r="EQT2" s="428"/>
      <c r="EQU2" s="428"/>
      <c r="EQV2" s="428"/>
      <c r="EQW2" s="428"/>
      <c r="EQX2" s="428"/>
      <c r="EQY2" s="428"/>
      <c r="EQZ2" s="428"/>
      <c r="ERA2" s="428"/>
      <c r="ERB2" s="428"/>
      <c r="ERC2" s="428"/>
      <c r="ERD2" s="428"/>
      <c r="ERE2" s="428"/>
      <c r="ERF2" s="428"/>
      <c r="ERG2" s="428"/>
      <c r="ERH2" s="428"/>
      <c r="ERI2" s="428"/>
      <c r="ERJ2" s="428"/>
      <c r="ERK2" s="428"/>
      <c r="ERL2" s="428"/>
      <c r="ERM2" s="428"/>
      <c r="ERN2" s="428"/>
      <c r="ERO2" s="428"/>
      <c r="ERP2" s="428"/>
      <c r="ERQ2" s="428"/>
      <c r="ERR2" s="428"/>
      <c r="ERS2" s="428"/>
      <c r="ERT2" s="428"/>
      <c r="ERU2" s="428"/>
      <c r="ERV2" s="428"/>
      <c r="ERW2" s="428"/>
      <c r="ERX2" s="428"/>
      <c r="ERY2" s="428"/>
      <c r="ERZ2" s="428"/>
      <c r="ESA2" s="428"/>
      <c r="ESB2" s="428"/>
      <c r="ESC2" s="428"/>
      <c r="ESD2" s="428"/>
      <c r="ESE2" s="428"/>
      <c r="ESF2" s="428"/>
      <c r="ESG2" s="428"/>
      <c r="ESH2" s="428"/>
      <c r="ESI2" s="428"/>
      <c r="ESJ2" s="428"/>
      <c r="ESK2" s="428"/>
      <c r="ESL2" s="428"/>
      <c r="ESM2" s="428"/>
      <c r="ESN2" s="428"/>
      <c r="ESO2" s="428"/>
      <c r="ESP2" s="428"/>
      <c r="ESQ2" s="428"/>
      <c r="ESR2" s="428"/>
      <c r="ESS2" s="428"/>
      <c r="EST2" s="428"/>
      <c r="ESU2" s="428"/>
      <c r="ESV2" s="428"/>
      <c r="ESW2" s="428"/>
      <c r="ESX2" s="428"/>
      <c r="ESY2" s="428"/>
      <c r="ESZ2" s="428"/>
      <c r="ETA2" s="428"/>
      <c r="ETB2" s="428"/>
      <c r="ETC2" s="428"/>
      <c r="ETD2" s="428"/>
      <c r="ETE2" s="428"/>
      <c r="ETF2" s="428"/>
      <c r="ETG2" s="428"/>
      <c r="ETH2" s="428"/>
      <c r="ETI2" s="428"/>
      <c r="ETJ2" s="428"/>
      <c r="ETK2" s="428"/>
      <c r="ETL2" s="428"/>
      <c r="ETM2" s="428"/>
      <c r="ETN2" s="428"/>
      <c r="ETO2" s="428"/>
      <c r="ETP2" s="428"/>
      <c r="ETQ2" s="428"/>
      <c r="ETR2" s="428"/>
      <c r="ETS2" s="428"/>
      <c r="ETT2" s="428"/>
      <c r="ETU2" s="428"/>
      <c r="ETV2" s="428"/>
      <c r="ETW2" s="428"/>
      <c r="ETX2" s="428"/>
      <c r="ETY2" s="428"/>
      <c r="ETZ2" s="428"/>
      <c r="EUA2" s="428"/>
      <c r="EUB2" s="428"/>
      <c r="EUC2" s="428"/>
      <c r="EUD2" s="428"/>
      <c r="EUE2" s="428"/>
      <c r="EUF2" s="428"/>
      <c r="EUG2" s="428"/>
      <c r="EUH2" s="428"/>
      <c r="EUI2" s="428"/>
      <c r="EUJ2" s="428"/>
      <c r="EUK2" s="428"/>
      <c r="EUL2" s="428"/>
      <c r="EUM2" s="428"/>
      <c r="EUN2" s="428"/>
      <c r="EUO2" s="428"/>
      <c r="EUP2" s="428"/>
      <c r="EUQ2" s="428"/>
      <c r="EUR2" s="428"/>
      <c r="EUS2" s="428"/>
      <c r="EUT2" s="428"/>
      <c r="EUU2" s="428"/>
      <c r="EUV2" s="428"/>
      <c r="EUW2" s="428"/>
      <c r="EUX2" s="428"/>
      <c r="EUY2" s="428"/>
      <c r="EUZ2" s="428"/>
      <c r="EVA2" s="428"/>
      <c r="EVB2" s="428"/>
      <c r="EVC2" s="428"/>
      <c r="EVD2" s="428"/>
      <c r="EVE2" s="428"/>
      <c r="EVF2" s="428"/>
      <c r="EVG2" s="428"/>
      <c r="EVH2" s="428"/>
      <c r="EVI2" s="428"/>
      <c r="EVJ2" s="428"/>
      <c r="EVK2" s="428"/>
      <c r="EVL2" s="428"/>
      <c r="EVM2" s="428"/>
      <c r="EVN2" s="428"/>
      <c r="EVO2" s="428"/>
      <c r="EVP2" s="428"/>
      <c r="EVQ2" s="428"/>
      <c r="EVR2" s="428"/>
      <c r="EVS2" s="428"/>
      <c r="EVT2" s="428"/>
      <c r="EVU2" s="428"/>
      <c r="EVV2" s="428"/>
      <c r="EVW2" s="428"/>
      <c r="EVX2" s="428"/>
      <c r="EVY2" s="428"/>
      <c r="EVZ2" s="428"/>
      <c r="EWA2" s="428"/>
      <c r="EWB2" s="428"/>
      <c r="EWC2" s="428"/>
      <c r="EWD2" s="428"/>
      <c r="EWE2" s="428"/>
      <c r="EWF2" s="428"/>
      <c r="EWG2" s="428"/>
      <c r="EWH2" s="428"/>
      <c r="EWI2" s="428"/>
      <c r="EWJ2" s="428"/>
      <c r="EWK2" s="428"/>
      <c r="EWL2" s="428"/>
      <c r="EWM2" s="428"/>
      <c r="EWN2" s="428"/>
      <c r="EWO2" s="428"/>
      <c r="EWP2" s="428"/>
      <c r="EWQ2" s="428"/>
      <c r="EWR2" s="428"/>
      <c r="EWS2" s="428"/>
      <c r="EWT2" s="428"/>
      <c r="EWU2" s="428"/>
      <c r="EWV2" s="428"/>
      <c r="EWW2" s="428"/>
      <c r="EWX2" s="428"/>
      <c r="EWY2" s="428"/>
      <c r="EWZ2" s="428"/>
      <c r="EXA2" s="428"/>
      <c r="EXB2" s="428"/>
      <c r="EXC2" s="428"/>
      <c r="EXD2" s="428"/>
      <c r="EXE2" s="428"/>
      <c r="EXF2" s="428"/>
      <c r="EXG2" s="428"/>
      <c r="EXH2" s="428"/>
      <c r="EXI2" s="428"/>
      <c r="EXJ2" s="428"/>
      <c r="EXK2" s="428"/>
      <c r="EXL2" s="428"/>
      <c r="EXM2" s="428"/>
      <c r="EXN2" s="428"/>
      <c r="EXO2" s="428"/>
      <c r="EXP2" s="428"/>
      <c r="EXQ2" s="428"/>
      <c r="EXR2" s="428"/>
      <c r="EXS2" s="428"/>
      <c r="EXT2" s="428"/>
      <c r="EXU2" s="428"/>
      <c r="EXV2" s="428"/>
      <c r="EXW2" s="428"/>
      <c r="EXX2" s="428"/>
      <c r="EXY2" s="428"/>
      <c r="EXZ2" s="428"/>
      <c r="EYA2" s="428"/>
      <c r="EYB2" s="428"/>
      <c r="EYC2" s="428"/>
      <c r="EYD2" s="428"/>
      <c r="EYE2" s="428"/>
      <c r="EYF2" s="428"/>
      <c r="EYG2" s="428"/>
      <c r="EYH2" s="428"/>
      <c r="EYI2" s="428"/>
      <c r="EYJ2" s="428"/>
      <c r="EYK2" s="428"/>
      <c r="EYL2" s="428"/>
      <c r="EYM2" s="428"/>
      <c r="EYN2" s="428"/>
      <c r="EYO2" s="428"/>
      <c r="EYP2" s="428"/>
      <c r="EYQ2" s="428"/>
      <c r="EYR2" s="428"/>
      <c r="EYS2" s="428"/>
      <c r="EYT2" s="428"/>
      <c r="EYU2" s="428"/>
      <c r="EYV2" s="428"/>
      <c r="EYW2" s="428"/>
      <c r="EYX2" s="428"/>
      <c r="EYY2" s="428"/>
      <c r="EYZ2" s="428"/>
      <c r="EZA2" s="428"/>
      <c r="EZB2" s="428"/>
      <c r="EZC2" s="428"/>
      <c r="EZD2" s="428"/>
      <c r="EZE2" s="428"/>
      <c r="EZF2" s="428"/>
      <c r="EZG2" s="428"/>
      <c r="EZH2" s="428"/>
      <c r="EZI2" s="428"/>
      <c r="EZJ2" s="428"/>
      <c r="EZK2" s="428"/>
      <c r="EZL2" s="428"/>
      <c r="EZM2" s="428"/>
      <c r="EZN2" s="428"/>
      <c r="EZO2" s="428"/>
      <c r="EZP2" s="428"/>
      <c r="EZQ2" s="428"/>
      <c r="EZR2" s="428"/>
      <c r="EZS2" s="428"/>
      <c r="EZT2" s="428"/>
      <c r="EZU2" s="428"/>
      <c r="EZV2" s="428"/>
      <c r="EZW2" s="428"/>
      <c r="EZX2" s="428"/>
      <c r="EZY2" s="428"/>
      <c r="EZZ2" s="428"/>
      <c r="FAA2" s="428"/>
      <c r="FAB2" s="428"/>
      <c r="FAC2" s="428"/>
      <c r="FAD2" s="428"/>
      <c r="FAE2" s="428"/>
      <c r="FAF2" s="428"/>
      <c r="FAG2" s="428"/>
      <c r="FAH2" s="428"/>
      <c r="FAI2" s="428"/>
      <c r="FAJ2" s="428"/>
      <c r="FAK2" s="428"/>
      <c r="FAL2" s="428"/>
      <c r="FAM2" s="428"/>
      <c r="FAN2" s="428"/>
      <c r="FAO2" s="428"/>
      <c r="FAP2" s="428"/>
      <c r="FAQ2" s="428"/>
      <c r="FAR2" s="428"/>
      <c r="FAS2" s="428"/>
      <c r="FAT2" s="428"/>
      <c r="FAU2" s="428"/>
      <c r="FAV2" s="428"/>
      <c r="FAW2" s="428"/>
      <c r="FAX2" s="428"/>
      <c r="FAY2" s="428"/>
      <c r="FAZ2" s="428"/>
      <c r="FBA2" s="428"/>
      <c r="FBB2" s="428"/>
      <c r="FBC2" s="428"/>
      <c r="FBD2" s="428"/>
      <c r="FBE2" s="428"/>
      <c r="FBF2" s="428"/>
      <c r="FBG2" s="428"/>
      <c r="FBH2" s="428"/>
      <c r="FBI2" s="428"/>
      <c r="FBJ2" s="428"/>
      <c r="FBK2" s="428"/>
      <c r="FBL2" s="428"/>
      <c r="FBM2" s="428"/>
      <c r="FBN2" s="428"/>
      <c r="FBO2" s="428"/>
      <c r="FBP2" s="428"/>
      <c r="FBQ2" s="428"/>
      <c r="FBR2" s="428"/>
      <c r="FBS2" s="428"/>
      <c r="FBT2" s="428"/>
      <c r="FBU2" s="428"/>
      <c r="FBV2" s="428"/>
      <c r="FBW2" s="428"/>
      <c r="FBX2" s="428"/>
      <c r="FBY2" s="428"/>
      <c r="FBZ2" s="428"/>
      <c r="FCA2" s="428"/>
      <c r="FCB2" s="428"/>
      <c r="FCC2" s="428"/>
      <c r="FCD2" s="428"/>
      <c r="FCE2" s="428"/>
      <c r="FCF2" s="428"/>
      <c r="FCG2" s="428"/>
      <c r="FCH2" s="428"/>
      <c r="FCI2" s="428"/>
      <c r="FCJ2" s="428"/>
      <c r="FCK2" s="428"/>
      <c r="FCL2" s="428"/>
      <c r="FCM2" s="428"/>
      <c r="FCN2" s="428"/>
      <c r="FCO2" s="428"/>
      <c r="FCP2" s="428"/>
      <c r="FCQ2" s="428"/>
      <c r="FCR2" s="428"/>
      <c r="FCS2" s="428"/>
      <c r="FCT2" s="428"/>
      <c r="FCU2" s="428"/>
      <c r="FCV2" s="428"/>
      <c r="FCW2" s="428"/>
      <c r="FCX2" s="428"/>
      <c r="FCY2" s="428"/>
      <c r="FCZ2" s="428"/>
      <c r="FDA2" s="428"/>
      <c r="FDB2" s="428"/>
      <c r="FDC2" s="428"/>
      <c r="FDD2" s="428"/>
      <c r="FDE2" s="428"/>
      <c r="FDF2" s="428"/>
      <c r="FDG2" s="428"/>
      <c r="FDH2" s="428"/>
      <c r="FDI2" s="428"/>
      <c r="FDJ2" s="428"/>
      <c r="FDK2" s="428"/>
      <c r="FDL2" s="428"/>
      <c r="FDM2" s="428"/>
      <c r="FDN2" s="428"/>
      <c r="FDO2" s="428"/>
      <c r="FDP2" s="428"/>
      <c r="FDQ2" s="428"/>
      <c r="FDR2" s="428"/>
      <c r="FDS2" s="428"/>
      <c r="FDT2" s="428"/>
      <c r="FDU2" s="428"/>
      <c r="FDV2" s="428"/>
      <c r="FDW2" s="428"/>
      <c r="FDX2" s="428"/>
      <c r="FDY2" s="428"/>
      <c r="FDZ2" s="428"/>
      <c r="FEA2" s="428"/>
      <c r="FEB2" s="428"/>
      <c r="FEC2" s="428"/>
      <c r="FED2" s="428"/>
      <c r="FEE2" s="428"/>
      <c r="FEF2" s="428"/>
      <c r="FEG2" s="428"/>
      <c r="FEH2" s="428"/>
      <c r="FEI2" s="428"/>
      <c r="FEJ2" s="428"/>
      <c r="FEK2" s="428"/>
      <c r="FEL2" s="428"/>
      <c r="FEM2" s="428"/>
      <c r="FEN2" s="428"/>
      <c r="FEO2" s="428"/>
      <c r="FEP2" s="428"/>
      <c r="FEQ2" s="428"/>
      <c r="FER2" s="428"/>
      <c r="FES2" s="428"/>
      <c r="FET2" s="428"/>
      <c r="FEU2" s="428"/>
      <c r="FEV2" s="428"/>
      <c r="FEW2" s="428"/>
      <c r="FEX2" s="428"/>
      <c r="FEY2" s="428"/>
      <c r="FEZ2" s="428"/>
      <c r="FFA2" s="428"/>
      <c r="FFB2" s="428"/>
      <c r="FFC2" s="428"/>
      <c r="FFD2" s="428"/>
      <c r="FFE2" s="428"/>
      <c r="FFF2" s="428"/>
      <c r="FFG2" s="428"/>
      <c r="FFH2" s="428"/>
      <c r="FFI2" s="428"/>
      <c r="FFJ2" s="428"/>
      <c r="FFK2" s="428"/>
      <c r="FFL2" s="428"/>
      <c r="FFM2" s="428"/>
      <c r="FFN2" s="428"/>
      <c r="FFO2" s="428"/>
      <c r="FFP2" s="428"/>
      <c r="FFQ2" s="428"/>
      <c r="FFR2" s="428"/>
      <c r="FFS2" s="428"/>
      <c r="FFT2" s="428"/>
      <c r="FFU2" s="428"/>
      <c r="FFV2" s="428"/>
      <c r="FFW2" s="428"/>
      <c r="FFX2" s="428"/>
      <c r="FFY2" s="428"/>
      <c r="FFZ2" s="428"/>
      <c r="FGA2" s="428"/>
      <c r="FGB2" s="428"/>
      <c r="FGC2" s="428"/>
      <c r="FGD2" s="428"/>
      <c r="FGE2" s="428"/>
      <c r="FGF2" s="428"/>
      <c r="FGG2" s="428"/>
      <c r="FGH2" s="428"/>
      <c r="FGI2" s="428"/>
      <c r="FGJ2" s="428"/>
      <c r="FGK2" s="428"/>
      <c r="FGL2" s="428"/>
      <c r="FGM2" s="428"/>
      <c r="FGN2" s="428"/>
      <c r="FGO2" s="428"/>
      <c r="FGP2" s="428"/>
      <c r="FGQ2" s="428"/>
      <c r="FGR2" s="428"/>
      <c r="FGS2" s="428"/>
      <c r="FGT2" s="428"/>
      <c r="FGU2" s="428"/>
      <c r="FGV2" s="428"/>
      <c r="FGW2" s="428"/>
      <c r="FGX2" s="428"/>
      <c r="FGY2" s="428"/>
      <c r="FGZ2" s="428"/>
      <c r="FHA2" s="428"/>
      <c r="FHB2" s="428"/>
      <c r="FHC2" s="428"/>
      <c r="FHD2" s="428"/>
      <c r="FHE2" s="428"/>
      <c r="FHF2" s="428"/>
      <c r="FHG2" s="428"/>
      <c r="FHH2" s="428"/>
      <c r="FHI2" s="428"/>
      <c r="FHJ2" s="428"/>
      <c r="FHK2" s="428"/>
      <c r="FHL2" s="428"/>
      <c r="FHM2" s="428"/>
      <c r="FHN2" s="428"/>
      <c r="FHO2" s="428"/>
      <c r="FHP2" s="428"/>
      <c r="FHQ2" s="428"/>
      <c r="FHR2" s="428"/>
      <c r="FHS2" s="428"/>
      <c r="FHT2" s="428"/>
      <c r="FHU2" s="428"/>
      <c r="FHV2" s="428"/>
      <c r="FHW2" s="428"/>
      <c r="FHX2" s="428"/>
      <c r="FHY2" s="428"/>
      <c r="FHZ2" s="428"/>
      <c r="FIA2" s="428"/>
      <c r="FIB2" s="428"/>
      <c r="FIC2" s="428"/>
      <c r="FID2" s="428"/>
      <c r="FIE2" s="428"/>
      <c r="FIF2" s="428"/>
      <c r="FIG2" s="428"/>
      <c r="FIH2" s="428"/>
      <c r="FII2" s="428"/>
      <c r="FIJ2" s="428"/>
      <c r="FIK2" s="428"/>
      <c r="FIL2" s="428"/>
      <c r="FIM2" s="428"/>
      <c r="FIN2" s="428"/>
      <c r="FIO2" s="428"/>
      <c r="FIP2" s="428"/>
      <c r="FIQ2" s="428"/>
      <c r="FIR2" s="428"/>
      <c r="FIS2" s="428"/>
      <c r="FIT2" s="428"/>
      <c r="FIU2" s="428"/>
      <c r="FIV2" s="428"/>
      <c r="FIW2" s="428"/>
      <c r="FIX2" s="428"/>
      <c r="FIY2" s="428"/>
      <c r="FIZ2" s="428"/>
      <c r="FJA2" s="428"/>
      <c r="FJB2" s="428"/>
      <c r="FJC2" s="428"/>
      <c r="FJD2" s="428"/>
      <c r="FJE2" s="428"/>
      <c r="FJF2" s="428"/>
      <c r="FJG2" s="428"/>
      <c r="FJH2" s="428"/>
      <c r="FJI2" s="428"/>
      <c r="FJJ2" s="428"/>
      <c r="FJK2" s="428"/>
      <c r="FJL2" s="428"/>
      <c r="FJM2" s="428"/>
      <c r="FJN2" s="428"/>
      <c r="FJO2" s="428"/>
      <c r="FJP2" s="428"/>
      <c r="FJQ2" s="428"/>
      <c r="FJR2" s="428"/>
      <c r="FJS2" s="428"/>
      <c r="FJT2" s="428"/>
      <c r="FJU2" s="428"/>
      <c r="FJV2" s="428"/>
      <c r="FJW2" s="428"/>
      <c r="FJX2" s="428"/>
      <c r="FJY2" s="428"/>
      <c r="FJZ2" s="428"/>
      <c r="FKA2" s="428"/>
      <c r="FKB2" s="428"/>
      <c r="FKC2" s="428"/>
      <c r="FKD2" s="428"/>
      <c r="FKE2" s="428"/>
      <c r="FKF2" s="428"/>
      <c r="FKG2" s="428"/>
      <c r="FKH2" s="428"/>
      <c r="FKI2" s="428"/>
      <c r="FKJ2" s="428"/>
      <c r="FKK2" s="428"/>
      <c r="FKL2" s="428"/>
      <c r="FKM2" s="428"/>
      <c r="FKN2" s="428"/>
      <c r="FKO2" s="428"/>
      <c r="FKP2" s="428"/>
      <c r="FKQ2" s="428"/>
      <c r="FKR2" s="428"/>
      <c r="FKS2" s="428"/>
      <c r="FKT2" s="428"/>
      <c r="FKU2" s="428"/>
      <c r="FKV2" s="428"/>
      <c r="FKW2" s="428"/>
      <c r="FKX2" s="428"/>
      <c r="FKY2" s="428"/>
      <c r="FKZ2" s="428"/>
      <c r="FLA2" s="428"/>
      <c r="FLB2" s="428"/>
      <c r="FLC2" s="428"/>
      <c r="FLD2" s="428"/>
      <c r="FLE2" s="428"/>
      <c r="FLF2" s="428"/>
      <c r="FLG2" s="428"/>
      <c r="FLH2" s="428"/>
      <c r="FLI2" s="428"/>
      <c r="FLJ2" s="428"/>
      <c r="FLK2" s="428"/>
      <c r="FLL2" s="428"/>
      <c r="FLM2" s="428"/>
      <c r="FLN2" s="428"/>
      <c r="FLO2" s="428"/>
      <c r="FLP2" s="428"/>
      <c r="FLQ2" s="428"/>
      <c r="FLR2" s="428"/>
      <c r="FLS2" s="428"/>
      <c r="FLT2" s="428"/>
      <c r="FLU2" s="428"/>
      <c r="FLV2" s="428"/>
      <c r="FLW2" s="428"/>
      <c r="FLX2" s="428"/>
      <c r="FLY2" s="428"/>
      <c r="FLZ2" s="428"/>
      <c r="FMA2" s="428"/>
      <c r="FMB2" s="428"/>
      <c r="FMC2" s="428"/>
      <c r="FMD2" s="428"/>
      <c r="FME2" s="428"/>
      <c r="FMF2" s="428"/>
      <c r="FMG2" s="428"/>
      <c r="FMH2" s="428"/>
      <c r="FMI2" s="428"/>
      <c r="FMJ2" s="428"/>
      <c r="FMK2" s="428"/>
      <c r="FML2" s="428"/>
      <c r="FMM2" s="428"/>
      <c r="FMN2" s="428"/>
      <c r="FMO2" s="428"/>
      <c r="FMP2" s="428"/>
      <c r="FMQ2" s="428"/>
      <c r="FMR2" s="428"/>
      <c r="FMS2" s="428"/>
      <c r="FMT2" s="428"/>
      <c r="FMU2" s="428"/>
      <c r="FMV2" s="428"/>
      <c r="FMW2" s="428"/>
      <c r="FMX2" s="428"/>
      <c r="FMY2" s="428"/>
      <c r="FMZ2" s="428"/>
      <c r="FNA2" s="428"/>
      <c r="FNB2" s="428"/>
      <c r="FNC2" s="428"/>
      <c r="FND2" s="428"/>
      <c r="FNE2" s="428"/>
      <c r="FNF2" s="428"/>
      <c r="FNG2" s="428"/>
      <c r="FNH2" s="428"/>
      <c r="FNI2" s="428"/>
      <c r="FNJ2" s="428"/>
      <c r="FNK2" s="428"/>
      <c r="FNL2" s="428"/>
      <c r="FNM2" s="428"/>
      <c r="FNN2" s="428"/>
      <c r="FNO2" s="428"/>
      <c r="FNP2" s="428"/>
      <c r="FNQ2" s="428"/>
      <c r="FNR2" s="428"/>
      <c r="FNS2" s="428"/>
      <c r="FNT2" s="428"/>
      <c r="FNU2" s="428"/>
      <c r="FNV2" s="428"/>
      <c r="FNW2" s="428"/>
      <c r="FNX2" s="428"/>
      <c r="FNY2" s="428"/>
      <c r="FNZ2" s="428"/>
      <c r="FOA2" s="428"/>
      <c r="FOB2" s="428"/>
      <c r="FOC2" s="428"/>
      <c r="FOD2" s="428"/>
      <c r="FOE2" s="428"/>
      <c r="FOF2" s="428"/>
      <c r="FOG2" s="428"/>
      <c r="FOH2" s="428"/>
      <c r="FOI2" s="428"/>
      <c r="FOJ2" s="428"/>
      <c r="FOK2" s="428"/>
      <c r="FOL2" s="428"/>
      <c r="FOM2" s="428"/>
      <c r="FON2" s="428"/>
      <c r="FOO2" s="428"/>
      <c r="FOP2" s="428"/>
      <c r="FOQ2" s="428"/>
      <c r="FOR2" s="428"/>
      <c r="FOS2" s="428"/>
      <c r="FOT2" s="428"/>
      <c r="FOU2" s="428"/>
      <c r="FOV2" s="428"/>
      <c r="FOW2" s="428"/>
      <c r="FOX2" s="428"/>
      <c r="FOY2" s="428"/>
      <c r="FOZ2" s="428"/>
      <c r="FPA2" s="428"/>
      <c r="FPB2" s="428"/>
      <c r="FPC2" s="428"/>
      <c r="FPD2" s="428"/>
      <c r="FPE2" s="428"/>
      <c r="FPF2" s="428"/>
      <c r="FPG2" s="428"/>
      <c r="FPH2" s="428"/>
      <c r="FPI2" s="428"/>
      <c r="FPJ2" s="428"/>
      <c r="FPK2" s="428"/>
      <c r="FPL2" s="428"/>
      <c r="FPM2" s="428"/>
      <c r="FPN2" s="428"/>
      <c r="FPO2" s="428"/>
      <c r="FPP2" s="428"/>
      <c r="FPQ2" s="428"/>
      <c r="FPR2" s="428"/>
      <c r="FPS2" s="428"/>
      <c r="FPT2" s="428"/>
      <c r="FPU2" s="428"/>
      <c r="FPV2" s="428"/>
      <c r="FPW2" s="428"/>
      <c r="FPX2" s="428"/>
      <c r="FPY2" s="428"/>
      <c r="FPZ2" s="428"/>
      <c r="FQA2" s="428"/>
      <c r="FQB2" s="428"/>
      <c r="FQC2" s="428"/>
      <c r="FQD2" s="428"/>
      <c r="FQE2" s="428"/>
      <c r="FQF2" s="428"/>
      <c r="FQG2" s="428"/>
      <c r="FQH2" s="428"/>
      <c r="FQI2" s="428"/>
      <c r="FQJ2" s="428"/>
      <c r="FQK2" s="428"/>
      <c r="FQL2" s="428"/>
      <c r="FQM2" s="428"/>
      <c r="FQN2" s="428"/>
      <c r="FQO2" s="428"/>
      <c r="FQP2" s="428"/>
      <c r="FQQ2" s="428"/>
      <c r="FQR2" s="428"/>
      <c r="FQS2" s="428"/>
      <c r="FQT2" s="428"/>
      <c r="FQU2" s="428"/>
      <c r="FQV2" s="428"/>
      <c r="FQW2" s="428"/>
      <c r="FQX2" s="428"/>
      <c r="FQY2" s="428"/>
      <c r="FQZ2" s="428"/>
      <c r="FRA2" s="428"/>
      <c r="FRB2" s="428"/>
      <c r="FRC2" s="428"/>
      <c r="FRD2" s="428"/>
      <c r="FRE2" s="428"/>
      <c r="FRF2" s="428"/>
      <c r="FRG2" s="428"/>
      <c r="FRH2" s="428"/>
      <c r="FRI2" s="428"/>
      <c r="FRJ2" s="428"/>
      <c r="FRK2" s="428"/>
      <c r="FRL2" s="428"/>
      <c r="FRM2" s="428"/>
      <c r="FRN2" s="428"/>
      <c r="FRO2" s="428"/>
      <c r="FRP2" s="428"/>
      <c r="FRQ2" s="428"/>
      <c r="FRR2" s="428"/>
      <c r="FRS2" s="428"/>
      <c r="FRT2" s="428"/>
      <c r="FRU2" s="428"/>
      <c r="FRV2" s="428"/>
      <c r="FRW2" s="428"/>
      <c r="FRX2" s="428"/>
      <c r="FRY2" s="428"/>
      <c r="FRZ2" s="428"/>
      <c r="FSA2" s="428"/>
      <c r="FSB2" s="428"/>
      <c r="FSC2" s="428"/>
      <c r="FSD2" s="428"/>
      <c r="FSE2" s="428"/>
      <c r="FSF2" s="428"/>
      <c r="FSG2" s="428"/>
      <c r="FSH2" s="428"/>
      <c r="FSI2" s="428"/>
      <c r="FSJ2" s="428"/>
      <c r="FSK2" s="428"/>
      <c r="FSL2" s="428"/>
      <c r="FSM2" s="428"/>
      <c r="FSN2" s="428"/>
      <c r="FSO2" s="428"/>
      <c r="FSP2" s="428"/>
      <c r="FSQ2" s="428"/>
      <c r="FSR2" s="428"/>
      <c r="FSS2" s="428"/>
      <c r="FST2" s="428"/>
      <c r="FSU2" s="428"/>
      <c r="FSV2" s="428"/>
      <c r="FSW2" s="428"/>
      <c r="FSX2" s="428"/>
      <c r="FSY2" s="428"/>
      <c r="FSZ2" s="428"/>
      <c r="FTA2" s="428"/>
      <c r="FTB2" s="428"/>
      <c r="FTC2" s="428"/>
      <c r="FTD2" s="428"/>
      <c r="FTE2" s="428"/>
      <c r="FTF2" s="428"/>
      <c r="FTG2" s="428"/>
      <c r="FTH2" s="428"/>
      <c r="FTI2" s="428"/>
      <c r="FTJ2" s="428"/>
      <c r="FTK2" s="428"/>
      <c r="FTL2" s="428"/>
      <c r="FTM2" s="428"/>
      <c r="FTN2" s="428"/>
      <c r="FTO2" s="428"/>
      <c r="FTP2" s="428"/>
      <c r="FTQ2" s="428"/>
      <c r="FTR2" s="428"/>
      <c r="FTS2" s="428"/>
      <c r="FTT2" s="428"/>
      <c r="FTU2" s="428"/>
      <c r="FTV2" s="428"/>
      <c r="FTW2" s="428"/>
      <c r="FTX2" s="428"/>
      <c r="FTY2" s="428"/>
      <c r="FTZ2" s="428"/>
      <c r="FUA2" s="428"/>
      <c r="FUB2" s="428"/>
      <c r="FUC2" s="428"/>
      <c r="FUD2" s="428"/>
      <c r="FUE2" s="428"/>
      <c r="FUF2" s="428"/>
      <c r="FUG2" s="428"/>
      <c r="FUH2" s="428"/>
      <c r="FUI2" s="428"/>
      <c r="FUJ2" s="428"/>
      <c r="FUK2" s="428"/>
      <c r="FUL2" s="428"/>
      <c r="FUM2" s="428"/>
      <c r="FUN2" s="428"/>
      <c r="FUO2" s="428"/>
      <c r="FUP2" s="428"/>
      <c r="FUQ2" s="428"/>
      <c r="FUR2" s="428"/>
      <c r="FUS2" s="428"/>
      <c r="FUT2" s="428"/>
      <c r="FUU2" s="428"/>
      <c r="FUV2" s="428"/>
      <c r="FUW2" s="428"/>
      <c r="FUX2" s="428"/>
      <c r="FUY2" s="428"/>
      <c r="FUZ2" s="428"/>
      <c r="FVA2" s="428"/>
      <c r="FVB2" s="428"/>
      <c r="FVC2" s="428"/>
      <c r="FVD2" s="428"/>
      <c r="FVE2" s="428"/>
      <c r="FVF2" s="428"/>
      <c r="FVG2" s="428"/>
      <c r="FVH2" s="428"/>
      <c r="FVI2" s="428"/>
      <c r="FVJ2" s="428"/>
      <c r="FVK2" s="428"/>
      <c r="FVL2" s="428"/>
      <c r="FVM2" s="428"/>
      <c r="FVN2" s="428"/>
      <c r="FVO2" s="428"/>
      <c r="FVP2" s="428"/>
      <c r="FVQ2" s="428"/>
      <c r="FVR2" s="428"/>
      <c r="FVS2" s="428"/>
      <c r="FVT2" s="428"/>
      <c r="FVU2" s="428"/>
      <c r="FVV2" s="428"/>
      <c r="FVW2" s="428"/>
      <c r="FVX2" s="428"/>
      <c r="FVY2" s="428"/>
      <c r="FVZ2" s="428"/>
      <c r="FWA2" s="428"/>
      <c r="FWB2" s="428"/>
      <c r="FWC2" s="428"/>
      <c r="FWD2" s="428"/>
      <c r="FWE2" s="428"/>
      <c r="FWF2" s="428"/>
      <c r="FWG2" s="428"/>
      <c r="FWH2" s="428"/>
      <c r="FWI2" s="428"/>
      <c r="FWJ2" s="428"/>
      <c r="FWK2" s="428"/>
      <c r="FWL2" s="428"/>
      <c r="FWM2" s="428"/>
      <c r="FWN2" s="428"/>
      <c r="FWO2" s="428"/>
      <c r="FWP2" s="428"/>
      <c r="FWQ2" s="428"/>
      <c r="FWR2" s="428"/>
      <c r="FWS2" s="428"/>
      <c r="FWT2" s="428"/>
      <c r="FWU2" s="428"/>
      <c r="FWV2" s="428"/>
      <c r="FWW2" s="428"/>
      <c r="FWX2" s="428"/>
      <c r="FWY2" s="428"/>
      <c r="FWZ2" s="428"/>
      <c r="FXA2" s="428"/>
      <c r="FXB2" s="428"/>
      <c r="FXC2" s="428"/>
      <c r="FXD2" s="428"/>
      <c r="FXE2" s="428"/>
      <c r="FXF2" s="428"/>
      <c r="FXG2" s="428"/>
      <c r="FXH2" s="428"/>
      <c r="FXI2" s="428"/>
      <c r="FXJ2" s="428"/>
      <c r="FXK2" s="428"/>
      <c r="FXL2" s="428"/>
      <c r="FXM2" s="428"/>
      <c r="FXN2" s="428"/>
      <c r="FXO2" s="428"/>
      <c r="FXP2" s="428"/>
      <c r="FXQ2" s="428"/>
      <c r="FXR2" s="428"/>
      <c r="FXS2" s="428"/>
      <c r="FXT2" s="428"/>
      <c r="FXU2" s="428"/>
      <c r="FXV2" s="428"/>
      <c r="FXW2" s="428"/>
      <c r="FXX2" s="428"/>
      <c r="FXY2" s="428"/>
      <c r="FXZ2" s="428"/>
      <c r="FYA2" s="428"/>
      <c r="FYB2" s="428"/>
      <c r="FYC2" s="428"/>
      <c r="FYD2" s="428"/>
      <c r="FYE2" s="428"/>
      <c r="FYF2" s="428"/>
      <c r="FYG2" s="428"/>
      <c r="FYH2" s="428"/>
      <c r="FYI2" s="428"/>
      <c r="FYJ2" s="428"/>
      <c r="FYK2" s="428"/>
      <c r="FYL2" s="428"/>
      <c r="FYM2" s="428"/>
      <c r="FYN2" s="428"/>
      <c r="FYO2" s="428"/>
      <c r="FYP2" s="428"/>
      <c r="FYQ2" s="428"/>
      <c r="FYR2" s="428"/>
      <c r="FYS2" s="428"/>
      <c r="FYT2" s="428"/>
      <c r="FYU2" s="428"/>
      <c r="FYV2" s="428"/>
      <c r="FYW2" s="428"/>
      <c r="FYX2" s="428"/>
      <c r="FYY2" s="428"/>
      <c r="FYZ2" s="428"/>
      <c r="FZA2" s="428"/>
      <c r="FZB2" s="428"/>
      <c r="FZC2" s="428"/>
      <c r="FZD2" s="428"/>
      <c r="FZE2" s="428"/>
      <c r="FZF2" s="428"/>
      <c r="FZG2" s="428"/>
      <c r="FZH2" s="428"/>
      <c r="FZI2" s="428"/>
      <c r="FZJ2" s="428"/>
      <c r="FZK2" s="428"/>
      <c r="FZL2" s="428"/>
      <c r="FZM2" s="428"/>
      <c r="FZN2" s="428"/>
      <c r="FZO2" s="428"/>
      <c r="FZP2" s="428"/>
      <c r="FZQ2" s="428"/>
      <c r="FZR2" s="428"/>
      <c r="FZS2" s="428"/>
      <c r="FZT2" s="428"/>
      <c r="FZU2" s="428"/>
      <c r="FZV2" s="428"/>
      <c r="FZW2" s="428"/>
      <c r="FZX2" s="428"/>
      <c r="FZY2" s="428"/>
      <c r="FZZ2" s="428"/>
      <c r="GAA2" s="428"/>
      <c r="GAB2" s="428"/>
      <c r="GAC2" s="428"/>
      <c r="GAD2" s="428"/>
      <c r="GAE2" s="428"/>
      <c r="GAF2" s="428"/>
      <c r="GAG2" s="428"/>
      <c r="GAH2" s="428"/>
      <c r="GAI2" s="428"/>
      <c r="GAJ2" s="428"/>
      <c r="GAK2" s="428"/>
      <c r="GAL2" s="428"/>
      <c r="GAM2" s="428"/>
      <c r="GAN2" s="428"/>
      <c r="GAO2" s="428"/>
      <c r="GAP2" s="428"/>
      <c r="GAQ2" s="428"/>
      <c r="GAR2" s="428"/>
      <c r="GAS2" s="428"/>
      <c r="GAT2" s="428"/>
      <c r="GAU2" s="428"/>
      <c r="GAV2" s="428"/>
      <c r="GAW2" s="428"/>
      <c r="GAX2" s="428"/>
      <c r="GAY2" s="428"/>
      <c r="GAZ2" s="428"/>
      <c r="GBA2" s="428"/>
      <c r="GBB2" s="428"/>
      <c r="GBC2" s="428"/>
      <c r="GBD2" s="428"/>
      <c r="GBE2" s="428"/>
      <c r="GBF2" s="428"/>
      <c r="GBG2" s="428"/>
      <c r="GBH2" s="428"/>
      <c r="GBI2" s="428"/>
      <c r="GBJ2" s="428"/>
      <c r="GBK2" s="428"/>
      <c r="GBL2" s="428"/>
      <c r="GBM2" s="428"/>
      <c r="GBN2" s="428"/>
      <c r="GBO2" s="428"/>
      <c r="GBP2" s="428"/>
      <c r="GBQ2" s="428"/>
      <c r="GBR2" s="428"/>
      <c r="GBS2" s="428"/>
      <c r="GBT2" s="428"/>
      <c r="GBU2" s="428"/>
      <c r="GBV2" s="428"/>
      <c r="GBW2" s="428"/>
      <c r="GBX2" s="428"/>
      <c r="GBY2" s="428"/>
      <c r="GBZ2" s="428"/>
      <c r="GCA2" s="428"/>
      <c r="GCB2" s="428"/>
      <c r="GCC2" s="428"/>
      <c r="GCD2" s="428"/>
      <c r="GCE2" s="428"/>
      <c r="GCF2" s="428"/>
      <c r="GCG2" s="428"/>
      <c r="GCH2" s="428"/>
      <c r="GCI2" s="428"/>
      <c r="GCJ2" s="428"/>
      <c r="GCK2" s="428"/>
      <c r="GCL2" s="428"/>
      <c r="GCM2" s="428"/>
      <c r="GCN2" s="428"/>
      <c r="GCO2" s="428"/>
      <c r="GCP2" s="428"/>
      <c r="GCQ2" s="428"/>
      <c r="GCR2" s="428"/>
      <c r="GCS2" s="428"/>
      <c r="GCT2" s="428"/>
      <c r="GCU2" s="428"/>
      <c r="GCV2" s="428"/>
      <c r="GCW2" s="428"/>
      <c r="GCX2" s="428"/>
      <c r="GCY2" s="428"/>
      <c r="GCZ2" s="428"/>
      <c r="GDA2" s="428"/>
      <c r="GDB2" s="428"/>
      <c r="GDC2" s="428"/>
      <c r="GDD2" s="428"/>
      <c r="GDE2" s="428"/>
      <c r="GDF2" s="428"/>
      <c r="GDG2" s="428"/>
      <c r="GDH2" s="428"/>
      <c r="GDI2" s="428"/>
      <c r="GDJ2" s="428"/>
      <c r="GDK2" s="428"/>
      <c r="GDL2" s="428"/>
      <c r="GDM2" s="428"/>
      <c r="GDN2" s="428"/>
      <c r="GDO2" s="428"/>
      <c r="GDP2" s="428"/>
      <c r="GDQ2" s="428"/>
      <c r="GDR2" s="428"/>
      <c r="GDS2" s="428"/>
      <c r="GDT2" s="428"/>
      <c r="GDU2" s="428"/>
      <c r="GDV2" s="428"/>
      <c r="GDW2" s="428"/>
      <c r="GDX2" s="428"/>
      <c r="GDY2" s="428"/>
      <c r="GDZ2" s="428"/>
      <c r="GEA2" s="428"/>
      <c r="GEB2" s="428"/>
      <c r="GEC2" s="428"/>
      <c r="GED2" s="428"/>
      <c r="GEE2" s="428"/>
      <c r="GEF2" s="428"/>
      <c r="GEG2" s="428"/>
      <c r="GEH2" s="428"/>
      <c r="GEI2" s="428"/>
      <c r="GEJ2" s="428"/>
      <c r="GEK2" s="428"/>
      <c r="GEL2" s="428"/>
      <c r="GEM2" s="428"/>
      <c r="GEN2" s="428"/>
      <c r="GEO2" s="428"/>
      <c r="GEP2" s="428"/>
      <c r="GEQ2" s="428"/>
      <c r="GER2" s="428"/>
      <c r="GES2" s="428"/>
      <c r="GET2" s="428"/>
      <c r="GEU2" s="428"/>
      <c r="GEV2" s="428"/>
      <c r="GEW2" s="428"/>
      <c r="GEX2" s="428"/>
      <c r="GEY2" s="428"/>
      <c r="GEZ2" s="428"/>
      <c r="GFA2" s="428"/>
      <c r="GFB2" s="428"/>
      <c r="GFC2" s="428"/>
      <c r="GFD2" s="428"/>
      <c r="GFE2" s="428"/>
      <c r="GFF2" s="428"/>
      <c r="GFG2" s="428"/>
      <c r="GFH2" s="428"/>
      <c r="GFI2" s="428"/>
      <c r="GFJ2" s="428"/>
      <c r="GFK2" s="428"/>
      <c r="GFL2" s="428"/>
      <c r="GFM2" s="428"/>
      <c r="GFN2" s="428"/>
      <c r="GFO2" s="428"/>
      <c r="GFP2" s="428"/>
      <c r="GFQ2" s="428"/>
      <c r="GFR2" s="428"/>
      <c r="GFS2" s="428"/>
      <c r="GFT2" s="428"/>
      <c r="GFU2" s="428"/>
      <c r="GFV2" s="428"/>
      <c r="GFW2" s="428"/>
      <c r="GFX2" s="428"/>
      <c r="GFY2" s="428"/>
      <c r="GFZ2" s="428"/>
      <c r="GGA2" s="428"/>
      <c r="GGB2" s="428"/>
      <c r="GGC2" s="428"/>
      <c r="GGD2" s="428"/>
      <c r="GGE2" s="428"/>
      <c r="GGF2" s="428"/>
      <c r="GGG2" s="428"/>
      <c r="GGH2" s="428"/>
      <c r="GGI2" s="428"/>
      <c r="GGJ2" s="428"/>
      <c r="GGK2" s="428"/>
      <c r="GGL2" s="428"/>
      <c r="GGM2" s="428"/>
      <c r="GGN2" s="428"/>
      <c r="GGO2" s="428"/>
      <c r="GGP2" s="428"/>
      <c r="GGQ2" s="428"/>
      <c r="GGR2" s="428"/>
      <c r="GGS2" s="428"/>
      <c r="GGT2" s="428"/>
      <c r="GGU2" s="428"/>
      <c r="GGV2" s="428"/>
      <c r="GGW2" s="428"/>
      <c r="GGX2" s="428"/>
      <c r="GGY2" s="428"/>
      <c r="GGZ2" s="428"/>
      <c r="GHA2" s="428"/>
      <c r="GHB2" s="428"/>
      <c r="GHC2" s="428"/>
      <c r="GHD2" s="428"/>
      <c r="GHE2" s="428"/>
      <c r="GHF2" s="428"/>
      <c r="GHG2" s="428"/>
      <c r="GHH2" s="428"/>
      <c r="GHI2" s="428"/>
      <c r="GHJ2" s="428"/>
      <c r="GHK2" s="428"/>
      <c r="GHL2" s="428"/>
      <c r="GHM2" s="428"/>
      <c r="GHN2" s="428"/>
      <c r="GHO2" s="428"/>
      <c r="GHP2" s="428"/>
      <c r="GHQ2" s="428"/>
      <c r="GHR2" s="428"/>
      <c r="GHS2" s="428"/>
      <c r="GHT2" s="428"/>
      <c r="GHU2" s="428"/>
      <c r="GHV2" s="428"/>
      <c r="GHW2" s="428"/>
      <c r="GHX2" s="428"/>
      <c r="GHY2" s="428"/>
      <c r="GHZ2" s="428"/>
      <c r="GIA2" s="428"/>
      <c r="GIB2" s="428"/>
      <c r="GIC2" s="428"/>
      <c r="GID2" s="428"/>
      <c r="GIE2" s="428"/>
      <c r="GIF2" s="428"/>
      <c r="GIG2" s="428"/>
      <c r="GIH2" s="428"/>
      <c r="GII2" s="428"/>
      <c r="GIJ2" s="428"/>
      <c r="GIK2" s="428"/>
      <c r="GIL2" s="428"/>
      <c r="GIM2" s="428"/>
      <c r="GIN2" s="428"/>
      <c r="GIO2" s="428"/>
      <c r="GIP2" s="428"/>
      <c r="GIQ2" s="428"/>
      <c r="GIR2" s="428"/>
      <c r="GIS2" s="428"/>
      <c r="GIT2" s="428"/>
      <c r="GIU2" s="428"/>
      <c r="GIV2" s="428"/>
      <c r="GIW2" s="428"/>
      <c r="GIX2" s="428"/>
      <c r="GIY2" s="428"/>
      <c r="GIZ2" s="428"/>
      <c r="GJA2" s="428"/>
      <c r="GJB2" s="428"/>
      <c r="GJC2" s="428"/>
      <c r="GJD2" s="428"/>
      <c r="GJE2" s="428"/>
      <c r="GJF2" s="428"/>
      <c r="GJG2" s="428"/>
      <c r="GJH2" s="428"/>
      <c r="GJI2" s="428"/>
      <c r="GJJ2" s="428"/>
      <c r="GJK2" s="428"/>
      <c r="GJL2" s="428"/>
      <c r="GJM2" s="428"/>
      <c r="GJN2" s="428"/>
      <c r="GJO2" s="428"/>
      <c r="GJP2" s="428"/>
      <c r="GJQ2" s="428"/>
      <c r="GJR2" s="428"/>
      <c r="GJS2" s="428"/>
      <c r="GJT2" s="428"/>
      <c r="GJU2" s="428"/>
      <c r="GJV2" s="428"/>
      <c r="GJW2" s="428"/>
      <c r="GJX2" s="428"/>
      <c r="GJY2" s="428"/>
      <c r="GJZ2" s="428"/>
      <c r="GKA2" s="428"/>
      <c r="GKB2" s="428"/>
      <c r="GKC2" s="428"/>
      <c r="GKD2" s="428"/>
      <c r="GKE2" s="428"/>
      <c r="GKF2" s="428"/>
      <c r="GKG2" s="428"/>
      <c r="GKH2" s="428"/>
      <c r="GKI2" s="428"/>
      <c r="GKJ2" s="428"/>
      <c r="GKK2" s="428"/>
      <c r="GKL2" s="428"/>
      <c r="GKM2" s="428"/>
      <c r="GKN2" s="428"/>
      <c r="GKO2" s="428"/>
      <c r="GKP2" s="428"/>
      <c r="GKQ2" s="428"/>
      <c r="GKR2" s="428"/>
      <c r="GKS2" s="428"/>
      <c r="GKT2" s="428"/>
      <c r="GKU2" s="428"/>
      <c r="GKV2" s="428"/>
      <c r="GKW2" s="428"/>
      <c r="GKX2" s="428"/>
      <c r="GKY2" s="428"/>
      <c r="GKZ2" s="428"/>
      <c r="GLA2" s="428"/>
      <c r="GLB2" s="428"/>
      <c r="GLC2" s="428"/>
      <c r="GLD2" s="428"/>
      <c r="GLE2" s="428"/>
      <c r="GLF2" s="428"/>
      <c r="GLG2" s="428"/>
      <c r="GLH2" s="428"/>
      <c r="GLI2" s="428"/>
      <c r="GLJ2" s="428"/>
      <c r="GLK2" s="428"/>
      <c r="GLL2" s="428"/>
      <c r="GLM2" s="428"/>
      <c r="GLN2" s="428"/>
      <c r="GLO2" s="428"/>
      <c r="GLP2" s="428"/>
      <c r="GLQ2" s="428"/>
      <c r="GLR2" s="428"/>
      <c r="GLS2" s="428"/>
      <c r="GLT2" s="428"/>
      <c r="GLU2" s="428"/>
      <c r="GLV2" s="428"/>
      <c r="GLW2" s="428"/>
      <c r="GLX2" s="428"/>
      <c r="GLY2" s="428"/>
      <c r="GLZ2" s="428"/>
      <c r="GMA2" s="428"/>
      <c r="GMB2" s="428"/>
      <c r="GMC2" s="428"/>
      <c r="GMD2" s="428"/>
      <c r="GME2" s="428"/>
      <c r="GMF2" s="428"/>
      <c r="GMG2" s="428"/>
      <c r="GMH2" s="428"/>
      <c r="GMI2" s="428"/>
      <c r="GMJ2" s="428"/>
      <c r="GMK2" s="428"/>
      <c r="GML2" s="428"/>
      <c r="GMM2" s="428"/>
      <c r="GMN2" s="428"/>
      <c r="GMO2" s="428"/>
      <c r="GMP2" s="428"/>
      <c r="GMQ2" s="428"/>
      <c r="GMR2" s="428"/>
      <c r="GMS2" s="428"/>
      <c r="GMT2" s="428"/>
      <c r="GMU2" s="428"/>
      <c r="GMV2" s="428"/>
      <c r="GMW2" s="428"/>
      <c r="GMX2" s="428"/>
      <c r="GMY2" s="428"/>
      <c r="GMZ2" s="428"/>
      <c r="GNA2" s="428"/>
      <c r="GNB2" s="428"/>
      <c r="GNC2" s="428"/>
      <c r="GND2" s="428"/>
      <c r="GNE2" s="428"/>
      <c r="GNF2" s="428"/>
      <c r="GNG2" s="428"/>
      <c r="GNH2" s="428"/>
      <c r="GNI2" s="428"/>
      <c r="GNJ2" s="428"/>
      <c r="GNK2" s="428"/>
      <c r="GNL2" s="428"/>
      <c r="GNM2" s="428"/>
      <c r="GNN2" s="428"/>
      <c r="GNO2" s="428"/>
      <c r="GNP2" s="428"/>
      <c r="GNQ2" s="428"/>
      <c r="GNR2" s="428"/>
      <c r="GNS2" s="428"/>
      <c r="GNT2" s="428"/>
      <c r="GNU2" s="428"/>
      <c r="GNV2" s="428"/>
      <c r="GNW2" s="428"/>
      <c r="GNX2" s="428"/>
      <c r="GNY2" s="428"/>
      <c r="GNZ2" s="428"/>
      <c r="GOA2" s="428"/>
      <c r="GOB2" s="428"/>
      <c r="GOC2" s="428"/>
      <c r="GOD2" s="428"/>
      <c r="GOE2" s="428"/>
      <c r="GOF2" s="428"/>
      <c r="GOG2" s="428"/>
      <c r="GOH2" s="428"/>
      <c r="GOI2" s="428"/>
      <c r="GOJ2" s="428"/>
      <c r="GOK2" s="428"/>
      <c r="GOL2" s="428"/>
      <c r="GOM2" s="428"/>
      <c r="GON2" s="428"/>
      <c r="GOO2" s="428"/>
      <c r="GOP2" s="428"/>
      <c r="GOQ2" s="428"/>
      <c r="GOR2" s="428"/>
      <c r="GOS2" s="428"/>
      <c r="GOT2" s="428"/>
      <c r="GOU2" s="428"/>
      <c r="GOV2" s="428"/>
      <c r="GOW2" s="428"/>
      <c r="GOX2" s="428"/>
      <c r="GOY2" s="428"/>
      <c r="GOZ2" s="428"/>
      <c r="GPA2" s="428"/>
      <c r="GPB2" s="428"/>
      <c r="GPC2" s="428"/>
      <c r="GPD2" s="428"/>
      <c r="GPE2" s="428"/>
      <c r="GPF2" s="428"/>
      <c r="GPG2" s="428"/>
      <c r="GPH2" s="428"/>
      <c r="GPI2" s="428"/>
      <c r="GPJ2" s="428"/>
      <c r="GPK2" s="428"/>
      <c r="GPL2" s="428"/>
      <c r="GPM2" s="428"/>
      <c r="GPN2" s="428"/>
      <c r="GPO2" s="428"/>
      <c r="GPP2" s="428"/>
      <c r="GPQ2" s="428"/>
      <c r="GPR2" s="428"/>
      <c r="GPS2" s="428"/>
      <c r="GPT2" s="428"/>
      <c r="GPU2" s="428"/>
      <c r="GPV2" s="428"/>
      <c r="GPW2" s="428"/>
      <c r="GPX2" s="428"/>
      <c r="GPY2" s="428"/>
      <c r="GPZ2" s="428"/>
      <c r="GQA2" s="428"/>
      <c r="GQB2" s="428"/>
      <c r="GQC2" s="428"/>
      <c r="GQD2" s="428"/>
      <c r="GQE2" s="428"/>
      <c r="GQF2" s="428"/>
      <c r="GQG2" s="428"/>
      <c r="GQH2" s="428"/>
      <c r="GQI2" s="428"/>
      <c r="GQJ2" s="428"/>
      <c r="GQK2" s="428"/>
      <c r="GQL2" s="428"/>
      <c r="GQM2" s="428"/>
      <c r="GQN2" s="428"/>
      <c r="GQO2" s="428"/>
      <c r="GQP2" s="428"/>
      <c r="GQQ2" s="428"/>
      <c r="GQR2" s="428"/>
      <c r="GQS2" s="428"/>
      <c r="GQT2" s="428"/>
      <c r="GQU2" s="428"/>
      <c r="GQV2" s="428"/>
      <c r="GQW2" s="428"/>
      <c r="GQX2" s="428"/>
      <c r="GQY2" s="428"/>
      <c r="GQZ2" s="428"/>
      <c r="GRA2" s="428"/>
      <c r="GRB2" s="428"/>
      <c r="GRC2" s="428"/>
      <c r="GRD2" s="428"/>
      <c r="GRE2" s="428"/>
      <c r="GRF2" s="428"/>
      <c r="GRG2" s="428"/>
      <c r="GRH2" s="428"/>
      <c r="GRI2" s="428"/>
      <c r="GRJ2" s="428"/>
      <c r="GRK2" s="428"/>
      <c r="GRL2" s="428"/>
      <c r="GRM2" s="428"/>
      <c r="GRN2" s="428"/>
      <c r="GRO2" s="428"/>
      <c r="GRP2" s="428"/>
      <c r="GRQ2" s="428"/>
      <c r="GRR2" s="428"/>
      <c r="GRS2" s="428"/>
      <c r="GRT2" s="428"/>
      <c r="GRU2" s="428"/>
      <c r="GRV2" s="428"/>
      <c r="GRW2" s="428"/>
      <c r="GRX2" s="428"/>
      <c r="GRY2" s="428"/>
      <c r="GRZ2" s="428"/>
      <c r="GSA2" s="428"/>
      <c r="GSB2" s="428"/>
      <c r="GSC2" s="428"/>
      <c r="GSD2" s="428"/>
      <c r="GSE2" s="428"/>
      <c r="GSF2" s="428"/>
      <c r="GSG2" s="428"/>
      <c r="GSH2" s="428"/>
      <c r="GSI2" s="428"/>
      <c r="GSJ2" s="428"/>
      <c r="GSK2" s="428"/>
      <c r="GSL2" s="428"/>
      <c r="GSM2" s="428"/>
      <c r="GSN2" s="428"/>
      <c r="GSO2" s="428"/>
      <c r="GSP2" s="428"/>
      <c r="GSQ2" s="428"/>
      <c r="GSR2" s="428"/>
      <c r="GSS2" s="428"/>
      <c r="GST2" s="428"/>
      <c r="GSU2" s="428"/>
      <c r="GSV2" s="428"/>
      <c r="GSW2" s="428"/>
      <c r="GSX2" s="428"/>
      <c r="GSY2" s="428"/>
      <c r="GSZ2" s="428"/>
      <c r="GTA2" s="428"/>
      <c r="GTB2" s="428"/>
      <c r="GTC2" s="428"/>
      <c r="GTD2" s="428"/>
      <c r="GTE2" s="428"/>
      <c r="GTF2" s="428"/>
      <c r="GTG2" s="428"/>
      <c r="GTH2" s="428"/>
      <c r="GTI2" s="428"/>
      <c r="GTJ2" s="428"/>
      <c r="GTK2" s="428"/>
      <c r="GTL2" s="428"/>
      <c r="GTM2" s="428"/>
      <c r="GTN2" s="428"/>
      <c r="GTO2" s="428"/>
      <c r="GTP2" s="428"/>
      <c r="GTQ2" s="428"/>
      <c r="GTR2" s="428"/>
      <c r="GTS2" s="428"/>
      <c r="GTT2" s="428"/>
      <c r="GTU2" s="428"/>
      <c r="GTV2" s="428"/>
      <c r="GTW2" s="428"/>
      <c r="GTX2" s="428"/>
      <c r="GTY2" s="428"/>
      <c r="GTZ2" s="428"/>
      <c r="GUA2" s="428"/>
      <c r="GUB2" s="428"/>
      <c r="GUC2" s="428"/>
      <c r="GUD2" s="428"/>
      <c r="GUE2" s="428"/>
      <c r="GUF2" s="428"/>
      <c r="GUG2" s="428"/>
      <c r="GUH2" s="428"/>
      <c r="GUI2" s="428"/>
      <c r="GUJ2" s="428"/>
      <c r="GUK2" s="428"/>
      <c r="GUL2" s="428"/>
      <c r="GUM2" s="428"/>
      <c r="GUN2" s="428"/>
      <c r="GUO2" s="428"/>
      <c r="GUP2" s="428"/>
      <c r="GUQ2" s="428"/>
      <c r="GUR2" s="428"/>
      <c r="GUS2" s="428"/>
      <c r="GUT2" s="428"/>
      <c r="GUU2" s="428"/>
      <c r="GUV2" s="428"/>
      <c r="GUW2" s="428"/>
      <c r="GUX2" s="428"/>
      <c r="GUY2" s="428"/>
      <c r="GUZ2" s="428"/>
      <c r="GVA2" s="428"/>
      <c r="GVB2" s="428"/>
      <c r="GVC2" s="428"/>
      <c r="GVD2" s="428"/>
      <c r="GVE2" s="428"/>
      <c r="GVF2" s="428"/>
      <c r="GVG2" s="428"/>
      <c r="GVH2" s="428"/>
      <c r="GVI2" s="428"/>
      <c r="GVJ2" s="428"/>
      <c r="GVK2" s="428"/>
      <c r="GVL2" s="428"/>
      <c r="GVM2" s="428"/>
      <c r="GVN2" s="428"/>
      <c r="GVO2" s="428"/>
      <c r="GVP2" s="428"/>
      <c r="GVQ2" s="428"/>
      <c r="GVR2" s="428"/>
      <c r="GVS2" s="428"/>
      <c r="GVT2" s="428"/>
      <c r="GVU2" s="428"/>
      <c r="GVV2" s="428"/>
      <c r="GVW2" s="428"/>
      <c r="GVX2" s="428"/>
      <c r="GVY2" s="428"/>
      <c r="GVZ2" s="428"/>
      <c r="GWA2" s="428"/>
      <c r="GWB2" s="428"/>
      <c r="GWC2" s="428"/>
      <c r="GWD2" s="428"/>
      <c r="GWE2" s="428"/>
      <c r="GWF2" s="428"/>
      <c r="GWG2" s="428"/>
      <c r="GWH2" s="428"/>
      <c r="GWI2" s="428"/>
      <c r="GWJ2" s="428"/>
      <c r="GWK2" s="428"/>
      <c r="GWL2" s="428"/>
      <c r="GWM2" s="428"/>
      <c r="GWN2" s="428"/>
      <c r="GWO2" s="428"/>
      <c r="GWP2" s="428"/>
      <c r="GWQ2" s="428"/>
      <c r="GWR2" s="428"/>
      <c r="GWS2" s="428"/>
      <c r="GWT2" s="428"/>
      <c r="GWU2" s="428"/>
      <c r="GWV2" s="428"/>
      <c r="GWW2" s="428"/>
      <c r="GWX2" s="428"/>
      <c r="GWY2" s="428"/>
      <c r="GWZ2" s="428"/>
      <c r="GXA2" s="428"/>
      <c r="GXB2" s="428"/>
      <c r="GXC2" s="428"/>
      <c r="GXD2" s="428"/>
      <c r="GXE2" s="428"/>
      <c r="GXF2" s="428"/>
      <c r="GXG2" s="428"/>
      <c r="GXH2" s="428"/>
      <c r="GXI2" s="428"/>
      <c r="GXJ2" s="428"/>
      <c r="GXK2" s="428"/>
      <c r="GXL2" s="428"/>
      <c r="GXM2" s="428"/>
      <c r="GXN2" s="428"/>
      <c r="GXO2" s="428"/>
      <c r="GXP2" s="428"/>
      <c r="GXQ2" s="428"/>
      <c r="GXR2" s="428"/>
      <c r="GXS2" s="428"/>
      <c r="GXT2" s="428"/>
      <c r="GXU2" s="428"/>
      <c r="GXV2" s="428"/>
      <c r="GXW2" s="428"/>
      <c r="GXX2" s="428"/>
      <c r="GXY2" s="428"/>
      <c r="GXZ2" s="428"/>
      <c r="GYA2" s="428"/>
      <c r="GYB2" s="428"/>
      <c r="GYC2" s="428"/>
      <c r="GYD2" s="428"/>
      <c r="GYE2" s="428"/>
      <c r="GYF2" s="428"/>
      <c r="GYG2" s="428"/>
      <c r="GYH2" s="428"/>
      <c r="GYI2" s="428"/>
      <c r="GYJ2" s="428"/>
      <c r="GYK2" s="428"/>
      <c r="GYL2" s="428"/>
      <c r="GYM2" s="428"/>
      <c r="GYN2" s="428"/>
      <c r="GYO2" s="428"/>
      <c r="GYP2" s="428"/>
      <c r="GYQ2" s="428"/>
      <c r="GYR2" s="428"/>
      <c r="GYS2" s="428"/>
      <c r="GYT2" s="428"/>
      <c r="GYU2" s="428"/>
      <c r="GYV2" s="428"/>
      <c r="GYW2" s="428"/>
      <c r="GYX2" s="428"/>
      <c r="GYY2" s="428"/>
      <c r="GYZ2" s="428"/>
      <c r="GZA2" s="428"/>
      <c r="GZB2" s="428"/>
      <c r="GZC2" s="428"/>
      <c r="GZD2" s="428"/>
      <c r="GZE2" s="428"/>
      <c r="GZF2" s="428"/>
      <c r="GZG2" s="428"/>
      <c r="GZH2" s="428"/>
      <c r="GZI2" s="428"/>
      <c r="GZJ2" s="428"/>
      <c r="GZK2" s="428"/>
      <c r="GZL2" s="428"/>
      <c r="GZM2" s="428"/>
      <c r="GZN2" s="428"/>
      <c r="GZO2" s="428"/>
      <c r="GZP2" s="428"/>
      <c r="GZQ2" s="428"/>
      <c r="GZR2" s="428"/>
      <c r="GZS2" s="428"/>
      <c r="GZT2" s="428"/>
      <c r="GZU2" s="428"/>
      <c r="GZV2" s="428"/>
      <c r="GZW2" s="428"/>
      <c r="GZX2" s="428"/>
      <c r="GZY2" s="428"/>
      <c r="GZZ2" s="428"/>
      <c r="HAA2" s="428"/>
      <c r="HAB2" s="428"/>
      <c r="HAC2" s="428"/>
      <c r="HAD2" s="428"/>
      <c r="HAE2" s="428"/>
      <c r="HAF2" s="428"/>
      <c r="HAG2" s="428"/>
      <c r="HAH2" s="428"/>
      <c r="HAI2" s="428"/>
      <c r="HAJ2" s="428"/>
      <c r="HAK2" s="428"/>
      <c r="HAL2" s="428"/>
      <c r="HAM2" s="428"/>
      <c r="HAN2" s="428"/>
      <c r="HAO2" s="428"/>
      <c r="HAP2" s="428"/>
      <c r="HAQ2" s="428"/>
      <c r="HAR2" s="428"/>
      <c r="HAS2" s="428"/>
      <c r="HAT2" s="428"/>
      <c r="HAU2" s="428"/>
      <c r="HAV2" s="428"/>
      <c r="HAW2" s="428"/>
      <c r="HAX2" s="428"/>
      <c r="HAY2" s="428"/>
      <c r="HAZ2" s="428"/>
      <c r="HBA2" s="428"/>
      <c r="HBB2" s="428"/>
      <c r="HBC2" s="428"/>
      <c r="HBD2" s="428"/>
      <c r="HBE2" s="428"/>
      <c r="HBF2" s="428"/>
      <c r="HBG2" s="428"/>
      <c r="HBH2" s="428"/>
      <c r="HBI2" s="428"/>
      <c r="HBJ2" s="428"/>
      <c r="HBK2" s="428"/>
      <c r="HBL2" s="428"/>
      <c r="HBM2" s="428"/>
      <c r="HBN2" s="428"/>
      <c r="HBO2" s="428"/>
      <c r="HBP2" s="428"/>
      <c r="HBQ2" s="428"/>
      <c r="HBR2" s="428"/>
      <c r="HBS2" s="428"/>
      <c r="HBT2" s="428"/>
      <c r="HBU2" s="428"/>
      <c r="HBV2" s="428"/>
      <c r="HBW2" s="428"/>
      <c r="HBX2" s="428"/>
      <c r="HBY2" s="428"/>
      <c r="HBZ2" s="428"/>
      <c r="HCA2" s="428"/>
      <c r="HCB2" s="428"/>
      <c r="HCC2" s="428"/>
      <c r="HCD2" s="428"/>
      <c r="HCE2" s="428"/>
      <c r="HCF2" s="428"/>
      <c r="HCG2" s="428"/>
      <c r="HCH2" s="428"/>
      <c r="HCI2" s="428"/>
      <c r="HCJ2" s="428"/>
      <c r="HCK2" s="428"/>
      <c r="HCL2" s="428"/>
      <c r="HCM2" s="428"/>
      <c r="HCN2" s="428"/>
      <c r="HCO2" s="428"/>
      <c r="HCP2" s="428"/>
      <c r="HCQ2" s="428"/>
      <c r="HCR2" s="428"/>
      <c r="HCS2" s="428"/>
      <c r="HCT2" s="428"/>
      <c r="HCU2" s="428"/>
      <c r="HCV2" s="428"/>
      <c r="HCW2" s="428"/>
      <c r="HCX2" s="428"/>
      <c r="HCY2" s="428"/>
      <c r="HCZ2" s="428"/>
      <c r="HDA2" s="428"/>
      <c r="HDB2" s="428"/>
      <c r="HDC2" s="428"/>
      <c r="HDD2" s="428"/>
      <c r="HDE2" s="428"/>
      <c r="HDF2" s="428"/>
      <c r="HDG2" s="428"/>
      <c r="HDH2" s="428"/>
      <c r="HDI2" s="428"/>
      <c r="HDJ2" s="428"/>
      <c r="HDK2" s="428"/>
      <c r="HDL2" s="428"/>
      <c r="HDM2" s="428"/>
      <c r="HDN2" s="428"/>
      <c r="HDO2" s="428"/>
      <c r="HDP2" s="428"/>
      <c r="HDQ2" s="428"/>
      <c r="HDR2" s="428"/>
      <c r="HDS2" s="428"/>
      <c r="HDT2" s="428"/>
      <c r="HDU2" s="428"/>
      <c r="HDV2" s="428"/>
      <c r="HDW2" s="428"/>
      <c r="HDX2" s="428"/>
      <c r="HDY2" s="428"/>
      <c r="HDZ2" s="428"/>
      <c r="HEA2" s="428"/>
      <c r="HEB2" s="428"/>
      <c r="HEC2" s="428"/>
      <c r="HED2" s="428"/>
      <c r="HEE2" s="428"/>
      <c r="HEF2" s="428"/>
      <c r="HEG2" s="428"/>
      <c r="HEH2" s="428"/>
      <c r="HEI2" s="428"/>
      <c r="HEJ2" s="428"/>
      <c r="HEK2" s="428"/>
      <c r="HEL2" s="428"/>
      <c r="HEM2" s="428"/>
      <c r="HEN2" s="428"/>
      <c r="HEO2" s="428"/>
      <c r="HEP2" s="428"/>
      <c r="HEQ2" s="428"/>
      <c r="HER2" s="428"/>
      <c r="HES2" s="428"/>
      <c r="HET2" s="428"/>
      <c r="HEU2" s="428"/>
      <c r="HEV2" s="428"/>
      <c r="HEW2" s="428"/>
      <c r="HEX2" s="428"/>
      <c r="HEY2" s="428"/>
      <c r="HEZ2" s="428"/>
      <c r="HFA2" s="428"/>
      <c r="HFB2" s="428"/>
      <c r="HFC2" s="428"/>
      <c r="HFD2" s="428"/>
      <c r="HFE2" s="428"/>
      <c r="HFF2" s="428"/>
      <c r="HFG2" s="428"/>
      <c r="HFH2" s="428"/>
      <c r="HFI2" s="428"/>
      <c r="HFJ2" s="428"/>
      <c r="HFK2" s="428"/>
      <c r="HFL2" s="428"/>
      <c r="HFM2" s="428"/>
      <c r="HFN2" s="428"/>
      <c r="HFO2" s="428"/>
      <c r="HFP2" s="428"/>
      <c r="HFQ2" s="428"/>
      <c r="HFR2" s="428"/>
      <c r="HFS2" s="428"/>
      <c r="HFT2" s="428"/>
      <c r="HFU2" s="428"/>
      <c r="HFV2" s="428"/>
      <c r="HFW2" s="428"/>
      <c r="HFX2" s="428"/>
      <c r="HFY2" s="428"/>
      <c r="HFZ2" s="428"/>
      <c r="HGA2" s="428"/>
      <c r="HGB2" s="428"/>
      <c r="HGC2" s="428"/>
      <c r="HGD2" s="428"/>
      <c r="HGE2" s="428"/>
      <c r="HGF2" s="428"/>
      <c r="HGG2" s="428"/>
      <c r="HGH2" s="428"/>
      <c r="HGI2" s="428"/>
      <c r="HGJ2" s="428"/>
      <c r="HGK2" s="428"/>
      <c r="HGL2" s="428"/>
      <c r="HGM2" s="428"/>
      <c r="HGN2" s="428"/>
      <c r="HGO2" s="428"/>
      <c r="HGP2" s="428"/>
      <c r="HGQ2" s="428"/>
      <c r="HGR2" s="428"/>
      <c r="HGS2" s="428"/>
      <c r="HGT2" s="428"/>
      <c r="HGU2" s="428"/>
      <c r="HGV2" s="428"/>
      <c r="HGW2" s="428"/>
      <c r="HGX2" s="428"/>
      <c r="HGY2" s="428"/>
      <c r="HGZ2" s="428"/>
      <c r="HHA2" s="428"/>
      <c r="HHB2" s="428"/>
      <c r="HHC2" s="428"/>
      <c r="HHD2" s="428"/>
      <c r="HHE2" s="428"/>
      <c r="HHF2" s="428"/>
      <c r="HHG2" s="428"/>
      <c r="HHH2" s="428"/>
      <c r="HHI2" s="428"/>
      <c r="HHJ2" s="428"/>
      <c r="HHK2" s="428"/>
      <c r="HHL2" s="428"/>
      <c r="HHM2" s="428"/>
      <c r="HHN2" s="428"/>
      <c r="HHO2" s="428"/>
      <c r="HHP2" s="428"/>
      <c r="HHQ2" s="428"/>
      <c r="HHR2" s="428"/>
      <c r="HHS2" s="428"/>
      <c r="HHT2" s="428"/>
      <c r="HHU2" s="428"/>
      <c r="HHV2" s="428"/>
      <c r="HHW2" s="428"/>
      <c r="HHX2" s="428"/>
      <c r="HHY2" s="428"/>
      <c r="HHZ2" s="428"/>
      <c r="HIA2" s="428"/>
      <c r="HIB2" s="428"/>
      <c r="HIC2" s="428"/>
      <c r="HID2" s="428"/>
      <c r="HIE2" s="428"/>
      <c r="HIF2" s="428"/>
      <c r="HIG2" s="428"/>
      <c r="HIH2" s="428"/>
      <c r="HII2" s="428"/>
      <c r="HIJ2" s="428"/>
      <c r="HIK2" s="428"/>
      <c r="HIL2" s="428"/>
      <c r="HIM2" s="428"/>
      <c r="HIN2" s="428"/>
      <c r="HIO2" s="428"/>
      <c r="HIP2" s="428"/>
      <c r="HIQ2" s="428"/>
      <c r="HIR2" s="428"/>
      <c r="HIS2" s="428"/>
      <c r="HIT2" s="428"/>
      <c r="HIU2" s="428"/>
      <c r="HIV2" s="428"/>
      <c r="HIW2" s="428"/>
      <c r="HIX2" s="428"/>
      <c r="HIY2" s="428"/>
      <c r="HIZ2" s="428"/>
      <c r="HJA2" s="428"/>
      <c r="HJB2" s="428"/>
      <c r="HJC2" s="428"/>
      <c r="HJD2" s="428"/>
      <c r="HJE2" s="428"/>
      <c r="HJF2" s="428"/>
      <c r="HJG2" s="428"/>
      <c r="HJH2" s="428"/>
      <c r="HJI2" s="428"/>
      <c r="HJJ2" s="428"/>
      <c r="HJK2" s="428"/>
      <c r="HJL2" s="428"/>
      <c r="HJM2" s="428"/>
      <c r="HJN2" s="428"/>
      <c r="HJO2" s="428"/>
      <c r="HJP2" s="428"/>
      <c r="HJQ2" s="428"/>
      <c r="HJR2" s="428"/>
      <c r="HJS2" s="428"/>
      <c r="HJT2" s="428"/>
      <c r="HJU2" s="428"/>
      <c r="HJV2" s="428"/>
      <c r="HJW2" s="428"/>
      <c r="HJX2" s="428"/>
      <c r="HJY2" s="428"/>
      <c r="HJZ2" s="428"/>
      <c r="HKA2" s="428"/>
      <c r="HKB2" s="428"/>
      <c r="HKC2" s="428"/>
      <c r="HKD2" s="428"/>
      <c r="HKE2" s="428"/>
      <c r="HKF2" s="428"/>
      <c r="HKG2" s="428"/>
      <c r="HKH2" s="428"/>
      <c r="HKI2" s="428"/>
      <c r="HKJ2" s="428"/>
      <c r="HKK2" s="428"/>
      <c r="HKL2" s="428"/>
      <c r="HKM2" s="428"/>
      <c r="HKN2" s="428"/>
      <c r="HKO2" s="428"/>
      <c r="HKP2" s="428"/>
      <c r="HKQ2" s="428"/>
      <c r="HKR2" s="428"/>
      <c r="HKS2" s="428"/>
      <c r="HKT2" s="428"/>
      <c r="HKU2" s="428"/>
      <c r="HKV2" s="428"/>
      <c r="HKW2" s="428"/>
      <c r="HKX2" s="428"/>
      <c r="HKY2" s="428"/>
      <c r="HKZ2" s="428"/>
      <c r="HLA2" s="428"/>
      <c r="HLB2" s="428"/>
      <c r="HLC2" s="428"/>
      <c r="HLD2" s="428"/>
      <c r="HLE2" s="428"/>
      <c r="HLF2" s="428"/>
      <c r="HLG2" s="428"/>
      <c r="HLH2" s="428"/>
      <c r="HLI2" s="428"/>
      <c r="HLJ2" s="428"/>
      <c r="HLK2" s="428"/>
      <c r="HLL2" s="428"/>
      <c r="HLM2" s="428"/>
      <c r="HLN2" s="428"/>
      <c r="HLO2" s="428"/>
      <c r="HLP2" s="428"/>
      <c r="HLQ2" s="428"/>
      <c r="HLR2" s="428"/>
      <c r="HLS2" s="428"/>
      <c r="HLT2" s="428"/>
      <c r="HLU2" s="428"/>
      <c r="HLV2" s="428"/>
      <c r="HLW2" s="428"/>
      <c r="HLX2" s="428"/>
      <c r="HLY2" s="428"/>
      <c r="HLZ2" s="428"/>
      <c r="HMA2" s="428"/>
      <c r="HMB2" s="428"/>
      <c r="HMC2" s="428"/>
      <c r="HMD2" s="428"/>
      <c r="HME2" s="428"/>
      <c r="HMF2" s="428"/>
      <c r="HMG2" s="428"/>
      <c r="HMH2" s="428"/>
      <c r="HMI2" s="428"/>
      <c r="HMJ2" s="428"/>
      <c r="HMK2" s="428"/>
      <c r="HML2" s="428"/>
      <c r="HMM2" s="428"/>
      <c r="HMN2" s="428"/>
      <c r="HMO2" s="428"/>
      <c r="HMP2" s="428"/>
      <c r="HMQ2" s="428"/>
      <c r="HMR2" s="428"/>
      <c r="HMS2" s="428"/>
      <c r="HMT2" s="428"/>
      <c r="HMU2" s="428"/>
      <c r="HMV2" s="428"/>
      <c r="HMW2" s="428"/>
      <c r="HMX2" s="428"/>
      <c r="HMY2" s="428"/>
      <c r="HMZ2" s="428"/>
      <c r="HNA2" s="428"/>
      <c r="HNB2" s="428"/>
      <c r="HNC2" s="428"/>
      <c r="HND2" s="428"/>
      <c r="HNE2" s="428"/>
      <c r="HNF2" s="428"/>
      <c r="HNG2" s="428"/>
      <c r="HNH2" s="428"/>
      <c r="HNI2" s="428"/>
      <c r="HNJ2" s="428"/>
      <c r="HNK2" s="428"/>
      <c r="HNL2" s="428"/>
      <c r="HNM2" s="428"/>
      <c r="HNN2" s="428"/>
      <c r="HNO2" s="428"/>
      <c r="HNP2" s="428"/>
      <c r="HNQ2" s="428"/>
      <c r="HNR2" s="428"/>
      <c r="HNS2" s="428"/>
      <c r="HNT2" s="428"/>
      <c r="HNU2" s="428"/>
      <c r="HNV2" s="428"/>
      <c r="HNW2" s="428"/>
      <c r="HNX2" s="428"/>
      <c r="HNY2" s="428"/>
      <c r="HNZ2" s="428"/>
      <c r="HOA2" s="428"/>
      <c r="HOB2" s="428"/>
      <c r="HOC2" s="428"/>
      <c r="HOD2" s="428"/>
      <c r="HOE2" s="428"/>
      <c r="HOF2" s="428"/>
      <c r="HOG2" s="428"/>
      <c r="HOH2" s="428"/>
      <c r="HOI2" s="428"/>
      <c r="HOJ2" s="428"/>
      <c r="HOK2" s="428"/>
      <c r="HOL2" s="428"/>
      <c r="HOM2" s="428"/>
      <c r="HON2" s="428"/>
      <c r="HOO2" s="428"/>
      <c r="HOP2" s="428"/>
      <c r="HOQ2" s="428"/>
      <c r="HOR2" s="428"/>
      <c r="HOS2" s="428"/>
      <c r="HOT2" s="428"/>
      <c r="HOU2" s="428"/>
      <c r="HOV2" s="428"/>
      <c r="HOW2" s="428"/>
      <c r="HOX2" s="428"/>
      <c r="HOY2" s="428"/>
      <c r="HOZ2" s="428"/>
      <c r="HPA2" s="428"/>
      <c r="HPB2" s="428"/>
      <c r="HPC2" s="428"/>
      <c r="HPD2" s="428"/>
      <c r="HPE2" s="428"/>
      <c r="HPF2" s="428"/>
      <c r="HPG2" s="428"/>
      <c r="HPH2" s="428"/>
      <c r="HPI2" s="428"/>
      <c r="HPJ2" s="428"/>
      <c r="HPK2" s="428"/>
      <c r="HPL2" s="428"/>
      <c r="HPM2" s="428"/>
      <c r="HPN2" s="428"/>
      <c r="HPO2" s="428"/>
      <c r="HPP2" s="428"/>
      <c r="HPQ2" s="428"/>
      <c r="HPR2" s="428"/>
      <c r="HPS2" s="428"/>
      <c r="HPT2" s="428"/>
      <c r="HPU2" s="428"/>
      <c r="HPV2" s="428"/>
      <c r="HPW2" s="428"/>
      <c r="HPX2" s="428"/>
      <c r="HPY2" s="428"/>
      <c r="HPZ2" s="428"/>
      <c r="HQA2" s="428"/>
      <c r="HQB2" s="428"/>
      <c r="HQC2" s="428"/>
      <c r="HQD2" s="428"/>
      <c r="HQE2" s="428"/>
      <c r="HQF2" s="428"/>
      <c r="HQG2" s="428"/>
      <c r="HQH2" s="428"/>
      <c r="HQI2" s="428"/>
      <c r="HQJ2" s="428"/>
      <c r="HQK2" s="428"/>
      <c r="HQL2" s="428"/>
      <c r="HQM2" s="428"/>
      <c r="HQN2" s="428"/>
      <c r="HQO2" s="428"/>
      <c r="HQP2" s="428"/>
      <c r="HQQ2" s="428"/>
      <c r="HQR2" s="428"/>
      <c r="HQS2" s="428"/>
      <c r="HQT2" s="428"/>
      <c r="HQU2" s="428"/>
      <c r="HQV2" s="428"/>
      <c r="HQW2" s="428"/>
      <c r="HQX2" s="428"/>
      <c r="HQY2" s="428"/>
      <c r="HQZ2" s="428"/>
      <c r="HRA2" s="428"/>
      <c r="HRB2" s="428"/>
      <c r="HRC2" s="428"/>
      <c r="HRD2" s="428"/>
      <c r="HRE2" s="428"/>
      <c r="HRF2" s="428"/>
      <c r="HRG2" s="428"/>
      <c r="HRH2" s="428"/>
      <c r="HRI2" s="428"/>
      <c r="HRJ2" s="428"/>
      <c r="HRK2" s="428"/>
      <c r="HRL2" s="428"/>
      <c r="HRM2" s="428"/>
      <c r="HRN2" s="428"/>
      <c r="HRO2" s="428"/>
      <c r="HRP2" s="428"/>
      <c r="HRQ2" s="428"/>
      <c r="HRR2" s="428"/>
      <c r="HRS2" s="428"/>
      <c r="HRT2" s="428"/>
      <c r="HRU2" s="428"/>
      <c r="HRV2" s="428"/>
      <c r="HRW2" s="428"/>
      <c r="HRX2" s="428"/>
      <c r="HRY2" s="428"/>
      <c r="HRZ2" s="428"/>
      <c r="HSA2" s="428"/>
      <c r="HSB2" s="428"/>
      <c r="HSC2" s="428"/>
      <c r="HSD2" s="428"/>
      <c r="HSE2" s="428"/>
      <c r="HSF2" s="428"/>
      <c r="HSG2" s="428"/>
      <c r="HSH2" s="428"/>
      <c r="HSI2" s="428"/>
      <c r="HSJ2" s="428"/>
      <c r="HSK2" s="428"/>
      <c r="HSL2" s="428"/>
      <c r="HSM2" s="428"/>
      <c r="HSN2" s="428"/>
      <c r="HSO2" s="428"/>
      <c r="HSP2" s="428"/>
      <c r="HSQ2" s="428"/>
      <c r="HSR2" s="428"/>
      <c r="HSS2" s="428"/>
      <c r="HST2" s="428"/>
      <c r="HSU2" s="428"/>
      <c r="HSV2" s="428"/>
      <c r="HSW2" s="428"/>
      <c r="HSX2" s="428"/>
      <c r="HSY2" s="428"/>
      <c r="HSZ2" s="428"/>
      <c r="HTA2" s="428"/>
      <c r="HTB2" s="428"/>
      <c r="HTC2" s="428"/>
      <c r="HTD2" s="428"/>
      <c r="HTE2" s="428"/>
      <c r="HTF2" s="428"/>
      <c r="HTG2" s="428"/>
      <c r="HTH2" s="428"/>
      <c r="HTI2" s="428"/>
      <c r="HTJ2" s="428"/>
      <c r="HTK2" s="428"/>
      <c r="HTL2" s="428"/>
      <c r="HTM2" s="428"/>
      <c r="HTN2" s="428"/>
      <c r="HTO2" s="428"/>
      <c r="HTP2" s="428"/>
      <c r="HTQ2" s="428"/>
      <c r="HTR2" s="428"/>
      <c r="HTS2" s="428"/>
      <c r="HTT2" s="428"/>
      <c r="HTU2" s="428"/>
      <c r="HTV2" s="428"/>
      <c r="HTW2" s="428"/>
      <c r="HTX2" s="428"/>
      <c r="HTY2" s="428"/>
      <c r="HTZ2" s="428"/>
      <c r="HUA2" s="428"/>
      <c r="HUB2" s="428"/>
      <c r="HUC2" s="428"/>
      <c r="HUD2" s="428"/>
      <c r="HUE2" s="428"/>
      <c r="HUF2" s="428"/>
      <c r="HUG2" s="428"/>
      <c r="HUH2" s="428"/>
      <c r="HUI2" s="428"/>
      <c r="HUJ2" s="428"/>
      <c r="HUK2" s="428"/>
      <c r="HUL2" s="428"/>
      <c r="HUM2" s="428"/>
      <c r="HUN2" s="428"/>
      <c r="HUO2" s="428"/>
      <c r="HUP2" s="428"/>
      <c r="HUQ2" s="428"/>
      <c r="HUR2" s="428"/>
      <c r="HUS2" s="428"/>
      <c r="HUT2" s="428"/>
      <c r="HUU2" s="428"/>
      <c r="HUV2" s="428"/>
      <c r="HUW2" s="428"/>
      <c r="HUX2" s="428"/>
      <c r="HUY2" s="428"/>
      <c r="HUZ2" s="428"/>
      <c r="HVA2" s="428"/>
      <c r="HVB2" s="428"/>
      <c r="HVC2" s="428"/>
      <c r="HVD2" s="428"/>
      <c r="HVE2" s="428"/>
      <c r="HVF2" s="428"/>
      <c r="HVG2" s="428"/>
      <c r="HVH2" s="428"/>
      <c r="HVI2" s="428"/>
      <c r="HVJ2" s="428"/>
      <c r="HVK2" s="428"/>
      <c r="HVL2" s="428"/>
      <c r="HVM2" s="428"/>
      <c r="HVN2" s="428"/>
      <c r="HVO2" s="428"/>
      <c r="HVP2" s="428"/>
      <c r="HVQ2" s="428"/>
      <c r="HVR2" s="428"/>
      <c r="HVS2" s="428"/>
      <c r="HVT2" s="428"/>
      <c r="HVU2" s="428"/>
      <c r="HVV2" s="428"/>
      <c r="HVW2" s="428"/>
      <c r="HVX2" s="428"/>
      <c r="HVY2" s="428"/>
      <c r="HVZ2" s="428"/>
      <c r="HWA2" s="428"/>
      <c r="HWB2" s="428"/>
      <c r="HWC2" s="428"/>
      <c r="HWD2" s="428"/>
      <c r="HWE2" s="428"/>
      <c r="HWF2" s="428"/>
      <c r="HWG2" s="428"/>
      <c r="HWH2" s="428"/>
      <c r="HWI2" s="428"/>
      <c r="HWJ2" s="428"/>
      <c r="HWK2" s="428"/>
      <c r="HWL2" s="428"/>
      <c r="HWM2" s="428"/>
      <c r="HWN2" s="428"/>
      <c r="HWO2" s="428"/>
      <c r="HWP2" s="428"/>
      <c r="HWQ2" s="428"/>
      <c r="HWR2" s="428"/>
      <c r="HWS2" s="428"/>
      <c r="HWT2" s="428"/>
      <c r="HWU2" s="428"/>
      <c r="HWV2" s="428"/>
      <c r="HWW2" s="428"/>
      <c r="HWX2" s="428"/>
      <c r="HWY2" s="428"/>
      <c r="HWZ2" s="428"/>
      <c r="HXA2" s="428"/>
      <c r="HXB2" s="428"/>
      <c r="HXC2" s="428"/>
      <c r="HXD2" s="428"/>
      <c r="HXE2" s="428"/>
      <c r="HXF2" s="428"/>
      <c r="HXG2" s="428"/>
      <c r="HXH2" s="428"/>
      <c r="HXI2" s="428"/>
      <c r="HXJ2" s="428"/>
      <c r="HXK2" s="428"/>
      <c r="HXL2" s="428"/>
      <c r="HXM2" s="428"/>
      <c r="HXN2" s="428"/>
      <c r="HXO2" s="428"/>
      <c r="HXP2" s="428"/>
      <c r="HXQ2" s="428"/>
      <c r="HXR2" s="428"/>
      <c r="HXS2" s="428"/>
      <c r="HXT2" s="428"/>
      <c r="HXU2" s="428"/>
      <c r="HXV2" s="428"/>
      <c r="HXW2" s="428"/>
      <c r="HXX2" s="428"/>
      <c r="HXY2" s="428"/>
      <c r="HXZ2" s="428"/>
      <c r="HYA2" s="428"/>
      <c r="HYB2" s="428"/>
      <c r="HYC2" s="428"/>
      <c r="HYD2" s="428"/>
      <c r="HYE2" s="428"/>
      <c r="HYF2" s="428"/>
      <c r="HYG2" s="428"/>
      <c r="HYH2" s="428"/>
      <c r="HYI2" s="428"/>
      <c r="HYJ2" s="428"/>
      <c r="HYK2" s="428"/>
      <c r="HYL2" s="428"/>
      <c r="HYM2" s="428"/>
      <c r="HYN2" s="428"/>
      <c r="HYO2" s="428"/>
      <c r="HYP2" s="428"/>
      <c r="HYQ2" s="428"/>
      <c r="HYR2" s="428"/>
      <c r="HYS2" s="428"/>
      <c r="HYT2" s="428"/>
      <c r="HYU2" s="428"/>
      <c r="HYV2" s="428"/>
      <c r="HYW2" s="428"/>
      <c r="HYX2" s="428"/>
      <c r="HYY2" s="428"/>
      <c r="HYZ2" s="428"/>
      <c r="HZA2" s="428"/>
      <c r="HZB2" s="428"/>
      <c r="HZC2" s="428"/>
      <c r="HZD2" s="428"/>
      <c r="HZE2" s="428"/>
      <c r="HZF2" s="428"/>
      <c r="HZG2" s="428"/>
      <c r="HZH2" s="428"/>
      <c r="HZI2" s="428"/>
      <c r="HZJ2" s="428"/>
      <c r="HZK2" s="428"/>
      <c r="HZL2" s="428"/>
      <c r="HZM2" s="428"/>
      <c r="HZN2" s="428"/>
      <c r="HZO2" s="428"/>
      <c r="HZP2" s="428"/>
      <c r="HZQ2" s="428"/>
      <c r="HZR2" s="428"/>
      <c r="HZS2" s="428"/>
      <c r="HZT2" s="428"/>
      <c r="HZU2" s="428"/>
      <c r="HZV2" s="428"/>
      <c r="HZW2" s="428"/>
      <c r="HZX2" s="428"/>
      <c r="HZY2" s="428"/>
      <c r="HZZ2" s="428"/>
      <c r="IAA2" s="428"/>
      <c r="IAB2" s="428"/>
      <c r="IAC2" s="428"/>
      <c r="IAD2" s="428"/>
      <c r="IAE2" s="428"/>
      <c r="IAF2" s="428"/>
      <c r="IAG2" s="428"/>
      <c r="IAH2" s="428"/>
      <c r="IAI2" s="428"/>
      <c r="IAJ2" s="428"/>
      <c r="IAK2" s="428"/>
      <c r="IAL2" s="428"/>
      <c r="IAM2" s="428"/>
      <c r="IAN2" s="428"/>
      <c r="IAO2" s="428"/>
      <c r="IAP2" s="428"/>
      <c r="IAQ2" s="428"/>
      <c r="IAR2" s="428"/>
      <c r="IAS2" s="428"/>
      <c r="IAT2" s="428"/>
      <c r="IAU2" s="428"/>
      <c r="IAV2" s="428"/>
      <c r="IAW2" s="428"/>
      <c r="IAX2" s="428"/>
      <c r="IAY2" s="428"/>
      <c r="IAZ2" s="428"/>
      <c r="IBA2" s="428"/>
      <c r="IBB2" s="428"/>
      <c r="IBC2" s="428"/>
      <c r="IBD2" s="428"/>
      <c r="IBE2" s="428"/>
      <c r="IBF2" s="428"/>
      <c r="IBG2" s="428"/>
      <c r="IBH2" s="428"/>
      <c r="IBI2" s="428"/>
      <c r="IBJ2" s="428"/>
      <c r="IBK2" s="428"/>
      <c r="IBL2" s="428"/>
      <c r="IBM2" s="428"/>
      <c r="IBN2" s="428"/>
      <c r="IBO2" s="428"/>
      <c r="IBP2" s="428"/>
      <c r="IBQ2" s="428"/>
      <c r="IBR2" s="428"/>
      <c r="IBS2" s="428"/>
      <c r="IBT2" s="428"/>
      <c r="IBU2" s="428"/>
      <c r="IBV2" s="428"/>
      <c r="IBW2" s="428"/>
      <c r="IBX2" s="428"/>
      <c r="IBY2" s="428"/>
      <c r="IBZ2" s="428"/>
      <c r="ICA2" s="428"/>
      <c r="ICB2" s="428"/>
      <c r="ICC2" s="428"/>
      <c r="ICD2" s="428"/>
      <c r="ICE2" s="428"/>
      <c r="ICF2" s="428"/>
      <c r="ICG2" s="428"/>
      <c r="ICH2" s="428"/>
      <c r="ICI2" s="428"/>
      <c r="ICJ2" s="428"/>
      <c r="ICK2" s="428"/>
      <c r="ICL2" s="428"/>
      <c r="ICM2" s="428"/>
      <c r="ICN2" s="428"/>
      <c r="ICO2" s="428"/>
      <c r="ICP2" s="428"/>
      <c r="ICQ2" s="428"/>
      <c r="ICR2" s="428"/>
      <c r="ICS2" s="428"/>
      <c r="ICT2" s="428"/>
      <c r="ICU2" s="428"/>
      <c r="ICV2" s="428"/>
      <c r="ICW2" s="428"/>
      <c r="ICX2" s="428"/>
      <c r="ICY2" s="428"/>
      <c r="ICZ2" s="428"/>
      <c r="IDA2" s="428"/>
      <c r="IDB2" s="428"/>
      <c r="IDC2" s="428"/>
      <c r="IDD2" s="428"/>
      <c r="IDE2" s="428"/>
      <c r="IDF2" s="428"/>
      <c r="IDG2" s="428"/>
      <c r="IDH2" s="428"/>
      <c r="IDI2" s="428"/>
      <c r="IDJ2" s="428"/>
      <c r="IDK2" s="428"/>
      <c r="IDL2" s="428"/>
      <c r="IDM2" s="428"/>
      <c r="IDN2" s="428"/>
      <c r="IDO2" s="428"/>
      <c r="IDP2" s="428"/>
      <c r="IDQ2" s="428"/>
      <c r="IDR2" s="428"/>
      <c r="IDS2" s="428"/>
      <c r="IDT2" s="428"/>
      <c r="IDU2" s="428"/>
      <c r="IDV2" s="428"/>
      <c r="IDW2" s="428"/>
      <c r="IDX2" s="428"/>
      <c r="IDY2" s="428"/>
      <c r="IDZ2" s="428"/>
      <c r="IEA2" s="428"/>
      <c r="IEB2" s="428"/>
      <c r="IEC2" s="428"/>
      <c r="IED2" s="428"/>
      <c r="IEE2" s="428"/>
      <c r="IEF2" s="428"/>
      <c r="IEG2" s="428"/>
      <c r="IEH2" s="428"/>
      <c r="IEI2" s="428"/>
      <c r="IEJ2" s="428"/>
      <c r="IEK2" s="428"/>
      <c r="IEL2" s="428"/>
      <c r="IEM2" s="428"/>
      <c r="IEN2" s="428"/>
      <c r="IEO2" s="428"/>
      <c r="IEP2" s="428"/>
      <c r="IEQ2" s="428"/>
      <c r="IER2" s="428"/>
      <c r="IES2" s="428"/>
      <c r="IET2" s="428"/>
      <c r="IEU2" s="428"/>
      <c r="IEV2" s="428"/>
      <c r="IEW2" s="428"/>
      <c r="IEX2" s="428"/>
      <c r="IEY2" s="428"/>
      <c r="IEZ2" s="428"/>
      <c r="IFA2" s="428"/>
      <c r="IFB2" s="428"/>
      <c r="IFC2" s="428"/>
      <c r="IFD2" s="428"/>
      <c r="IFE2" s="428"/>
      <c r="IFF2" s="428"/>
      <c r="IFG2" s="428"/>
      <c r="IFH2" s="428"/>
      <c r="IFI2" s="428"/>
      <c r="IFJ2" s="428"/>
      <c r="IFK2" s="428"/>
      <c r="IFL2" s="428"/>
      <c r="IFM2" s="428"/>
      <c r="IFN2" s="428"/>
      <c r="IFO2" s="428"/>
      <c r="IFP2" s="428"/>
      <c r="IFQ2" s="428"/>
      <c r="IFR2" s="428"/>
      <c r="IFS2" s="428"/>
      <c r="IFT2" s="428"/>
      <c r="IFU2" s="428"/>
      <c r="IFV2" s="428"/>
      <c r="IFW2" s="428"/>
      <c r="IFX2" s="428"/>
      <c r="IFY2" s="428"/>
      <c r="IFZ2" s="428"/>
      <c r="IGA2" s="428"/>
      <c r="IGB2" s="428"/>
      <c r="IGC2" s="428"/>
      <c r="IGD2" s="428"/>
      <c r="IGE2" s="428"/>
      <c r="IGF2" s="428"/>
      <c r="IGG2" s="428"/>
      <c r="IGH2" s="428"/>
      <c r="IGI2" s="428"/>
      <c r="IGJ2" s="428"/>
      <c r="IGK2" s="428"/>
      <c r="IGL2" s="428"/>
      <c r="IGM2" s="428"/>
      <c r="IGN2" s="428"/>
      <c r="IGO2" s="428"/>
      <c r="IGP2" s="428"/>
      <c r="IGQ2" s="428"/>
      <c r="IGR2" s="428"/>
      <c r="IGS2" s="428"/>
      <c r="IGT2" s="428"/>
      <c r="IGU2" s="428"/>
      <c r="IGV2" s="428"/>
      <c r="IGW2" s="428"/>
      <c r="IGX2" s="428"/>
      <c r="IGY2" s="428"/>
      <c r="IGZ2" s="428"/>
      <c r="IHA2" s="428"/>
      <c r="IHB2" s="428"/>
      <c r="IHC2" s="428"/>
      <c r="IHD2" s="428"/>
      <c r="IHE2" s="428"/>
      <c r="IHF2" s="428"/>
      <c r="IHG2" s="428"/>
      <c r="IHH2" s="428"/>
      <c r="IHI2" s="428"/>
      <c r="IHJ2" s="428"/>
      <c r="IHK2" s="428"/>
      <c r="IHL2" s="428"/>
      <c r="IHM2" s="428"/>
      <c r="IHN2" s="428"/>
      <c r="IHO2" s="428"/>
      <c r="IHP2" s="428"/>
      <c r="IHQ2" s="428"/>
      <c r="IHR2" s="428"/>
      <c r="IHS2" s="428"/>
      <c r="IHT2" s="428"/>
      <c r="IHU2" s="428"/>
      <c r="IHV2" s="428"/>
      <c r="IHW2" s="428"/>
      <c r="IHX2" s="428"/>
      <c r="IHY2" s="428"/>
      <c r="IHZ2" s="428"/>
      <c r="IIA2" s="428"/>
      <c r="IIB2" s="428"/>
      <c r="IIC2" s="428"/>
      <c r="IID2" s="428"/>
      <c r="IIE2" s="428"/>
      <c r="IIF2" s="428"/>
      <c r="IIG2" s="428"/>
      <c r="IIH2" s="428"/>
      <c r="III2" s="428"/>
      <c r="IIJ2" s="428"/>
      <c r="IIK2" s="428"/>
      <c r="IIL2" s="428"/>
      <c r="IIM2" s="428"/>
      <c r="IIN2" s="428"/>
      <c r="IIO2" s="428"/>
      <c r="IIP2" s="428"/>
      <c r="IIQ2" s="428"/>
      <c r="IIR2" s="428"/>
      <c r="IIS2" s="428"/>
      <c r="IIT2" s="428"/>
      <c r="IIU2" s="428"/>
      <c r="IIV2" s="428"/>
      <c r="IIW2" s="428"/>
      <c r="IIX2" s="428"/>
      <c r="IIY2" s="428"/>
      <c r="IIZ2" s="428"/>
      <c r="IJA2" s="428"/>
      <c r="IJB2" s="428"/>
      <c r="IJC2" s="428"/>
      <c r="IJD2" s="428"/>
      <c r="IJE2" s="428"/>
      <c r="IJF2" s="428"/>
      <c r="IJG2" s="428"/>
      <c r="IJH2" s="428"/>
      <c r="IJI2" s="428"/>
      <c r="IJJ2" s="428"/>
      <c r="IJK2" s="428"/>
      <c r="IJL2" s="428"/>
      <c r="IJM2" s="428"/>
      <c r="IJN2" s="428"/>
      <c r="IJO2" s="428"/>
      <c r="IJP2" s="428"/>
      <c r="IJQ2" s="428"/>
      <c r="IJR2" s="428"/>
      <c r="IJS2" s="428"/>
      <c r="IJT2" s="428"/>
      <c r="IJU2" s="428"/>
      <c r="IJV2" s="428"/>
      <c r="IJW2" s="428"/>
      <c r="IJX2" s="428"/>
      <c r="IJY2" s="428"/>
      <c r="IJZ2" s="428"/>
      <c r="IKA2" s="428"/>
      <c r="IKB2" s="428"/>
      <c r="IKC2" s="428"/>
      <c r="IKD2" s="428"/>
      <c r="IKE2" s="428"/>
      <c r="IKF2" s="428"/>
      <c r="IKG2" s="428"/>
      <c r="IKH2" s="428"/>
      <c r="IKI2" s="428"/>
      <c r="IKJ2" s="428"/>
      <c r="IKK2" s="428"/>
      <c r="IKL2" s="428"/>
      <c r="IKM2" s="428"/>
      <c r="IKN2" s="428"/>
      <c r="IKO2" s="428"/>
      <c r="IKP2" s="428"/>
      <c r="IKQ2" s="428"/>
      <c r="IKR2" s="428"/>
      <c r="IKS2" s="428"/>
      <c r="IKT2" s="428"/>
      <c r="IKU2" s="428"/>
      <c r="IKV2" s="428"/>
      <c r="IKW2" s="428"/>
      <c r="IKX2" s="428"/>
      <c r="IKY2" s="428"/>
      <c r="IKZ2" s="428"/>
      <c r="ILA2" s="428"/>
      <c r="ILB2" s="428"/>
      <c r="ILC2" s="428"/>
      <c r="ILD2" s="428"/>
      <c r="ILE2" s="428"/>
      <c r="ILF2" s="428"/>
      <c r="ILG2" s="428"/>
      <c r="ILH2" s="428"/>
      <c r="ILI2" s="428"/>
      <c r="ILJ2" s="428"/>
      <c r="ILK2" s="428"/>
      <c r="ILL2" s="428"/>
      <c r="ILM2" s="428"/>
      <c r="ILN2" s="428"/>
      <c r="ILO2" s="428"/>
      <c r="ILP2" s="428"/>
      <c r="ILQ2" s="428"/>
      <c r="ILR2" s="428"/>
      <c r="ILS2" s="428"/>
      <c r="ILT2" s="428"/>
      <c r="ILU2" s="428"/>
      <c r="ILV2" s="428"/>
      <c r="ILW2" s="428"/>
      <c r="ILX2" s="428"/>
      <c r="ILY2" s="428"/>
      <c r="ILZ2" s="428"/>
      <c r="IMA2" s="428"/>
      <c r="IMB2" s="428"/>
      <c r="IMC2" s="428"/>
      <c r="IMD2" s="428"/>
      <c r="IME2" s="428"/>
      <c r="IMF2" s="428"/>
      <c r="IMG2" s="428"/>
      <c r="IMH2" s="428"/>
      <c r="IMI2" s="428"/>
      <c r="IMJ2" s="428"/>
      <c r="IMK2" s="428"/>
      <c r="IML2" s="428"/>
      <c r="IMM2" s="428"/>
      <c r="IMN2" s="428"/>
      <c r="IMO2" s="428"/>
      <c r="IMP2" s="428"/>
      <c r="IMQ2" s="428"/>
      <c r="IMR2" s="428"/>
      <c r="IMS2" s="428"/>
      <c r="IMT2" s="428"/>
      <c r="IMU2" s="428"/>
      <c r="IMV2" s="428"/>
      <c r="IMW2" s="428"/>
      <c r="IMX2" s="428"/>
      <c r="IMY2" s="428"/>
      <c r="IMZ2" s="428"/>
      <c r="INA2" s="428"/>
      <c r="INB2" s="428"/>
      <c r="INC2" s="428"/>
      <c r="IND2" s="428"/>
      <c r="INE2" s="428"/>
      <c r="INF2" s="428"/>
      <c r="ING2" s="428"/>
      <c r="INH2" s="428"/>
      <c r="INI2" s="428"/>
      <c r="INJ2" s="428"/>
      <c r="INK2" s="428"/>
      <c r="INL2" s="428"/>
      <c r="INM2" s="428"/>
      <c r="INN2" s="428"/>
      <c r="INO2" s="428"/>
      <c r="INP2" s="428"/>
      <c r="INQ2" s="428"/>
      <c r="INR2" s="428"/>
      <c r="INS2" s="428"/>
      <c r="INT2" s="428"/>
      <c r="INU2" s="428"/>
      <c r="INV2" s="428"/>
      <c r="INW2" s="428"/>
      <c r="INX2" s="428"/>
      <c r="INY2" s="428"/>
      <c r="INZ2" s="428"/>
      <c r="IOA2" s="428"/>
      <c r="IOB2" s="428"/>
      <c r="IOC2" s="428"/>
      <c r="IOD2" s="428"/>
      <c r="IOE2" s="428"/>
      <c r="IOF2" s="428"/>
      <c r="IOG2" s="428"/>
      <c r="IOH2" s="428"/>
      <c r="IOI2" s="428"/>
      <c r="IOJ2" s="428"/>
      <c r="IOK2" s="428"/>
      <c r="IOL2" s="428"/>
      <c r="IOM2" s="428"/>
      <c r="ION2" s="428"/>
      <c r="IOO2" s="428"/>
      <c r="IOP2" s="428"/>
      <c r="IOQ2" s="428"/>
      <c r="IOR2" s="428"/>
      <c r="IOS2" s="428"/>
      <c r="IOT2" s="428"/>
      <c r="IOU2" s="428"/>
      <c r="IOV2" s="428"/>
      <c r="IOW2" s="428"/>
      <c r="IOX2" s="428"/>
      <c r="IOY2" s="428"/>
      <c r="IOZ2" s="428"/>
      <c r="IPA2" s="428"/>
      <c r="IPB2" s="428"/>
      <c r="IPC2" s="428"/>
      <c r="IPD2" s="428"/>
      <c r="IPE2" s="428"/>
      <c r="IPF2" s="428"/>
      <c r="IPG2" s="428"/>
      <c r="IPH2" s="428"/>
      <c r="IPI2" s="428"/>
      <c r="IPJ2" s="428"/>
      <c r="IPK2" s="428"/>
      <c r="IPL2" s="428"/>
      <c r="IPM2" s="428"/>
      <c r="IPN2" s="428"/>
      <c r="IPO2" s="428"/>
      <c r="IPP2" s="428"/>
      <c r="IPQ2" s="428"/>
      <c r="IPR2" s="428"/>
      <c r="IPS2" s="428"/>
      <c r="IPT2" s="428"/>
      <c r="IPU2" s="428"/>
      <c r="IPV2" s="428"/>
      <c r="IPW2" s="428"/>
      <c r="IPX2" s="428"/>
      <c r="IPY2" s="428"/>
      <c r="IPZ2" s="428"/>
      <c r="IQA2" s="428"/>
      <c r="IQB2" s="428"/>
      <c r="IQC2" s="428"/>
      <c r="IQD2" s="428"/>
      <c r="IQE2" s="428"/>
      <c r="IQF2" s="428"/>
      <c r="IQG2" s="428"/>
      <c r="IQH2" s="428"/>
      <c r="IQI2" s="428"/>
      <c r="IQJ2" s="428"/>
      <c r="IQK2" s="428"/>
      <c r="IQL2" s="428"/>
      <c r="IQM2" s="428"/>
      <c r="IQN2" s="428"/>
      <c r="IQO2" s="428"/>
      <c r="IQP2" s="428"/>
      <c r="IQQ2" s="428"/>
      <c r="IQR2" s="428"/>
      <c r="IQS2" s="428"/>
      <c r="IQT2" s="428"/>
      <c r="IQU2" s="428"/>
      <c r="IQV2" s="428"/>
      <c r="IQW2" s="428"/>
      <c r="IQX2" s="428"/>
      <c r="IQY2" s="428"/>
      <c r="IQZ2" s="428"/>
      <c r="IRA2" s="428"/>
      <c r="IRB2" s="428"/>
      <c r="IRC2" s="428"/>
      <c r="IRD2" s="428"/>
      <c r="IRE2" s="428"/>
      <c r="IRF2" s="428"/>
      <c r="IRG2" s="428"/>
      <c r="IRH2" s="428"/>
      <c r="IRI2" s="428"/>
      <c r="IRJ2" s="428"/>
      <c r="IRK2" s="428"/>
      <c r="IRL2" s="428"/>
      <c r="IRM2" s="428"/>
      <c r="IRN2" s="428"/>
      <c r="IRO2" s="428"/>
      <c r="IRP2" s="428"/>
      <c r="IRQ2" s="428"/>
      <c r="IRR2" s="428"/>
      <c r="IRS2" s="428"/>
      <c r="IRT2" s="428"/>
      <c r="IRU2" s="428"/>
      <c r="IRV2" s="428"/>
      <c r="IRW2" s="428"/>
      <c r="IRX2" s="428"/>
      <c r="IRY2" s="428"/>
      <c r="IRZ2" s="428"/>
      <c r="ISA2" s="428"/>
      <c r="ISB2" s="428"/>
      <c r="ISC2" s="428"/>
      <c r="ISD2" s="428"/>
      <c r="ISE2" s="428"/>
      <c r="ISF2" s="428"/>
      <c r="ISG2" s="428"/>
      <c r="ISH2" s="428"/>
      <c r="ISI2" s="428"/>
      <c r="ISJ2" s="428"/>
      <c r="ISK2" s="428"/>
      <c r="ISL2" s="428"/>
      <c r="ISM2" s="428"/>
      <c r="ISN2" s="428"/>
      <c r="ISO2" s="428"/>
      <c r="ISP2" s="428"/>
      <c r="ISQ2" s="428"/>
      <c r="ISR2" s="428"/>
      <c r="ISS2" s="428"/>
      <c r="IST2" s="428"/>
      <c r="ISU2" s="428"/>
      <c r="ISV2" s="428"/>
      <c r="ISW2" s="428"/>
      <c r="ISX2" s="428"/>
      <c r="ISY2" s="428"/>
      <c r="ISZ2" s="428"/>
      <c r="ITA2" s="428"/>
      <c r="ITB2" s="428"/>
      <c r="ITC2" s="428"/>
      <c r="ITD2" s="428"/>
      <c r="ITE2" s="428"/>
      <c r="ITF2" s="428"/>
      <c r="ITG2" s="428"/>
      <c r="ITH2" s="428"/>
      <c r="ITI2" s="428"/>
      <c r="ITJ2" s="428"/>
      <c r="ITK2" s="428"/>
      <c r="ITL2" s="428"/>
      <c r="ITM2" s="428"/>
      <c r="ITN2" s="428"/>
      <c r="ITO2" s="428"/>
      <c r="ITP2" s="428"/>
      <c r="ITQ2" s="428"/>
      <c r="ITR2" s="428"/>
      <c r="ITS2" s="428"/>
      <c r="ITT2" s="428"/>
      <c r="ITU2" s="428"/>
      <c r="ITV2" s="428"/>
      <c r="ITW2" s="428"/>
      <c r="ITX2" s="428"/>
      <c r="ITY2" s="428"/>
      <c r="ITZ2" s="428"/>
      <c r="IUA2" s="428"/>
      <c r="IUB2" s="428"/>
      <c r="IUC2" s="428"/>
      <c r="IUD2" s="428"/>
      <c r="IUE2" s="428"/>
      <c r="IUF2" s="428"/>
      <c r="IUG2" s="428"/>
      <c r="IUH2" s="428"/>
      <c r="IUI2" s="428"/>
      <c r="IUJ2" s="428"/>
      <c r="IUK2" s="428"/>
      <c r="IUL2" s="428"/>
      <c r="IUM2" s="428"/>
      <c r="IUN2" s="428"/>
      <c r="IUO2" s="428"/>
      <c r="IUP2" s="428"/>
      <c r="IUQ2" s="428"/>
      <c r="IUR2" s="428"/>
      <c r="IUS2" s="428"/>
      <c r="IUT2" s="428"/>
      <c r="IUU2" s="428"/>
      <c r="IUV2" s="428"/>
      <c r="IUW2" s="428"/>
      <c r="IUX2" s="428"/>
      <c r="IUY2" s="428"/>
      <c r="IUZ2" s="428"/>
      <c r="IVA2" s="428"/>
      <c r="IVB2" s="428"/>
      <c r="IVC2" s="428"/>
      <c r="IVD2" s="428"/>
      <c r="IVE2" s="428"/>
      <c r="IVF2" s="428"/>
      <c r="IVG2" s="428"/>
      <c r="IVH2" s="428"/>
      <c r="IVI2" s="428"/>
      <c r="IVJ2" s="428"/>
      <c r="IVK2" s="428"/>
      <c r="IVL2" s="428"/>
      <c r="IVM2" s="428"/>
      <c r="IVN2" s="428"/>
      <c r="IVO2" s="428"/>
      <c r="IVP2" s="428"/>
      <c r="IVQ2" s="428"/>
      <c r="IVR2" s="428"/>
      <c r="IVS2" s="428"/>
      <c r="IVT2" s="428"/>
      <c r="IVU2" s="428"/>
      <c r="IVV2" s="428"/>
      <c r="IVW2" s="428"/>
      <c r="IVX2" s="428"/>
      <c r="IVY2" s="428"/>
      <c r="IVZ2" s="428"/>
      <c r="IWA2" s="428"/>
      <c r="IWB2" s="428"/>
      <c r="IWC2" s="428"/>
      <c r="IWD2" s="428"/>
      <c r="IWE2" s="428"/>
      <c r="IWF2" s="428"/>
      <c r="IWG2" s="428"/>
      <c r="IWH2" s="428"/>
      <c r="IWI2" s="428"/>
      <c r="IWJ2" s="428"/>
      <c r="IWK2" s="428"/>
      <c r="IWL2" s="428"/>
      <c r="IWM2" s="428"/>
      <c r="IWN2" s="428"/>
      <c r="IWO2" s="428"/>
      <c r="IWP2" s="428"/>
      <c r="IWQ2" s="428"/>
      <c r="IWR2" s="428"/>
      <c r="IWS2" s="428"/>
      <c r="IWT2" s="428"/>
      <c r="IWU2" s="428"/>
      <c r="IWV2" s="428"/>
      <c r="IWW2" s="428"/>
      <c r="IWX2" s="428"/>
      <c r="IWY2" s="428"/>
      <c r="IWZ2" s="428"/>
      <c r="IXA2" s="428"/>
      <c r="IXB2" s="428"/>
      <c r="IXC2" s="428"/>
      <c r="IXD2" s="428"/>
      <c r="IXE2" s="428"/>
      <c r="IXF2" s="428"/>
      <c r="IXG2" s="428"/>
      <c r="IXH2" s="428"/>
      <c r="IXI2" s="428"/>
      <c r="IXJ2" s="428"/>
      <c r="IXK2" s="428"/>
      <c r="IXL2" s="428"/>
      <c r="IXM2" s="428"/>
      <c r="IXN2" s="428"/>
      <c r="IXO2" s="428"/>
      <c r="IXP2" s="428"/>
      <c r="IXQ2" s="428"/>
      <c r="IXR2" s="428"/>
      <c r="IXS2" s="428"/>
      <c r="IXT2" s="428"/>
      <c r="IXU2" s="428"/>
      <c r="IXV2" s="428"/>
      <c r="IXW2" s="428"/>
      <c r="IXX2" s="428"/>
      <c r="IXY2" s="428"/>
      <c r="IXZ2" s="428"/>
      <c r="IYA2" s="428"/>
      <c r="IYB2" s="428"/>
      <c r="IYC2" s="428"/>
      <c r="IYD2" s="428"/>
      <c r="IYE2" s="428"/>
      <c r="IYF2" s="428"/>
      <c r="IYG2" s="428"/>
      <c r="IYH2" s="428"/>
      <c r="IYI2" s="428"/>
      <c r="IYJ2" s="428"/>
      <c r="IYK2" s="428"/>
      <c r="IYL2" s="428"/>
      <c r="IYM2" s="428"/>
      <c r="IYN2" s="428"/>
      <c r="IYO2" s="428"/>
      <c r="IYP2" s="428"/>
      <c r="IYQ2" s="428"/>
      <c r="IYR2" s="428"/>
      <c r="IYS2" s="428"/>
      <c r="IYT2" s="428"/>
      <c r="IYU2" s="428"/>
      <c r="IYV2" s="428"/>
      <c r="IYW2" s="428"/>
      <c r="IYX2" s="428"/>
      <c r="IYY2" s="428"/>
      <c r="IYZ2" s="428"/>
      <c r="IZA2" s="428"/>
      <c r="IZB2" s="428"/>
      <c r="IZC2" s="428"/>
      <c r="IZD2" s="428"/>
      <c r="IZE2" s="428"/>
      <c r="IZF2" s="428"/>
      <c r="IZG2" s="428"/>
      <c r="IZH2" s="428"/>
      <c r="IZI2" s="428"/>
      <c r="IZJ2" s="428"/>
      <c r="IZK2" s="428"/>
      <c r="IZL2" s="428"/>
      <c r="IZM2" s="428"/>
      <c r="IZN2" s="428"/>
      <c r="IZO2" s="428"/>
      <c r="IZP2" s="428"/>
      <c r="IZQ2" s="428"/>
      <c r="IZR2" s="428"/>
      <c r="IZS2" s="428"/>
      <c r="IZT2" s="428"/>
      <c r="IZU2" s="428"/>
      <c r="IZV2" s="428"/>
      <c r="IZW2" s="428"/>
      <c r="IZX2" s="428"/>
      <c r="IZY2" s="428"/>
      <c r="IZZ2" s="428"/>
      <c r="JAA2" s="428"/>
      <c r="JAB2" s="428"/>
      <c r="JAC2" s="428"/>
      <c r="JAD2" s="428"/>
      <c r="JAE2" s="428"/>
      <c r="JAF2" s="428"/>
      <c r="JAG2" s="428"/>
      <c r="JAH2" s="428"/>
      <c r="JAI2" s="428"/>
      <c r="JAJ2" s="428"/>
      <c r="JAK2" s="428"/>
      <c r="JAL2" s="428"/>
      <c r="JAM2" s="428"/>
      <c r="JAN2" s="428"/>
      <c r="JAO2" s="428"/>
      <c r="JAP2" s="428"/>
      <c r="JAQ2" s="428"/>
      <c r="JAR2" s="428"/>
      <c r="JAS2" s="428"/>
      <c r="JAT2" s="428"/>
      <c r="JAU2" s="428"/>
      <c r="JAV2" s="428"/>
      <c r="JAW2" s="428"/>
      <c r="JAX2" s="428"/>
      <c r="JAY2" s="428"/>
      <c r="JAZ2" s="428"/>
      <c r="JBA2" s="428"/>
      <c r="JBB2" s="428"/>
      <c r="JBC2" s="428"/>
      <c r="JBD2" s="428"/>
      <c r="JBE2" s="428"/>
      <c r="JBF2" s="428"/>
      <c r="JBG2" s="428"/>
      <c r="JBH2" s="428"/>
      <c r="JBI2" s="428"/>
      <c r="JBJ2" s="428"/>
      <c r="JBK2" s="428"/>
      <c r="JBL2" s="428"/>
      <c r="JBM2" s="428"/>
      <c r="JBN2" s="428"/>
      <c r="JBO2" s="428"/>
      <c r="JBP2" s="428"/>
      <c r="JBQ2" s="428"/>
      <c r="JBR2" s="428"/>
      <c r="JBS2" s="428"/>
      <c r="JBT2" s="428"/>
      <c r="JBU2" s="428"/>
      <c r="JBV2" s="428"/>
      <c r="JBW2" s="428"/>
      <c r="JBX2" s="428"/>
      <c r="JBY2" s="428"/>
      <c r="JBZ2" s="428"/>
      <c r="JCA2" s="428"/>
      <c r="JCB2" s="428"/>
      <c r="JCC2" s="428"/>
      <c r="JCD2" s="428"/>
      <c r="JCE2" s="428"/>
      <c r="JCF2" s="428"/>
      <c r="JCG2" s="428"/>
      <c r="JCH2" s="428"/>
      <c r="JCI2" s="428"/>
      <c r="JCJ2" s="428"/>
      <c r="JCK2" s="428"/>
      <c r="JCL2" s="428"/>
      <c r="JCM2" s="428"/>
      <c r="JCN2" s="428"/>
      <c r="JCO2" s="428"/>
      <c r="JCP2" s="428"/>
      <c r="JCQ2" s="428"/>
      <c r="JCR2" s="428"/>
      <c r="JCS2" s="428"/>
      <c r="JCT2" s="428"/>
      <c r="JCU2" s="428"/>
      <c r="JCV2" s="428"/>
      <c r="JCW2" s="428"/>
      <c r="JCX2" s="428"/>
      <c r="JCY2" s="428"/>
      <c r="JCZ2" s="428"/>
      <c r="JDA2" s="428"/>
      <c r="JDB2" s="428"/>
      <c r="JDC2" s="428"/>
      <c r="JDD2" s="428"/>
      <c r="JDE2" s="428"/>
      <c r="JDF2" s="428"/>
      <c r="JDG2" s="428"/>
      <c r="JDH2" s="428"/>
      <c r="JDI2" s="428"/>
      <c r="JDJ2" s="428"/>
      <c r="JDK2" s="428"/>
      <c r="JDL2" s="428"/>
      <c r="JDM2" s="428"/>
      <c r="JDN2" s="428"/>
      <c r="JDO2" s="428"/>
      <c r="JDP2" s="428"/>
      <c r="JDQ2" s="428"/>
      <c r="JDR2" s="428"/>
      <c r="JDS2" s="428"/>
      <c r="JDT2" s="428"/>
      <c r="JDU2" s="428"/>
      <c r="JDV2" s="428"/>
      <c r="JDW2" s="428"/>
      <c r="JDX2" s="428"/>
      <c r="JDY2" s="428"/>
      <c r="JDZ2" s="428"/>
      <c r="JEA2" s="428"/>
      <c r="JEB2" s="428"/>
      <c r="JEC2" s="428"/>
      <c r="JED2" s="428"/>
      <c r="JEE2" s="428"/>
      <c r="JEF2" s="428"/>
      <c r="JEG2" s="428"/>
      <c r="JEH2" s="428"/>
      <c r="JEI2" s="428"/>
      <c r="JEJ2" s="428"/>
      <c r="JEK2" s="428"/>
      <c r="JEL2" s="428"/>
      <c r="JEM2" s="428"/>
      <c r="JEN2" s="428"/>
      <c r="JEO2" s="428"/>
      <c r="JEP2" s="428"/>
      <c r="JEQ2" s="428"/>
      <c r="JER2" s="428"/>
      <c r="JES2" s="428"/>
      <c r="JET2" s="428"/>
      <c r="JEU2" s="428"/>
      <c r="JEV2" s="428"/>
      <c r="JEW2" s="428"/>
      <c r="JEX2" s="428"/>
      <c r="JEY2" s="428"/>
      <c r="JEZ2" s="428"/>
      <c r="JFA2" s="428"/>
      <c r="JFB2" s="428"/>
      <c r="JFC2" s="428"/>
      <c r="JFD2" s="428"/>
      <c r="JFE2" s="428"/>
      <c r="JFF2" s="428"/>
      <c r="JFG2" s="428"/>
      <c r="JFH2" s="428"/>
      <c r="JFI2" s="428"/>
      <c r="JFJ2" s="428"/>
      <c r="JFK2" s="428"/>
      <c r="JFL2" s="428"/>
      <c r="JFM2" s="428"/>
      <c r="JFN2" s="428"/>
      <c r="JFO2" s="428"/>
      <c r="JFP2" s="428"/>
      <c r="JFQ2" s="428"/>
      <c r="JFR2" s="428"/>
      <c r="JFS2" s="428"/>
      <c r="JFT2" s="428"/>
      <c r="JFU2" s="428"/>
      <c r="JFV2" s="428"/>
      <c r="JFW2" s="428"/>
      <c r="JFX2" s="428"/>
      <c r="JFY2" s="428"/>
      <c r="JFZ2" s="428"/>
      <c r="JGA2" s="428"/>
      <c r="JGB2" s="428"/>
      <c r="JGC2" s="428"/>
      <c r="JGD2" s="428"/>
      <c r="JGE2" s="428"/>
      <c r="JGF2" s="428"/>
      <c r="JGG2" s="428"/>
      <c r="JGH2" s="428"/>
      <c r="JGI2" s="428"/>
      <c r="JGJ2" s="428"/>
      <c r="JGK2" s="428"/>
      <c r="JGL2" s="428"/>
      <c r="JGM2" s="428"/>
      <c r="JGN2" s="428"/>
      <c r="JGO2" s="428"/>
      <c r="JGP2" s="428"/>
      <c r="JGQ2" s="428"/>
      <c r="JGR2" s="428"/>
      <c r="JGS2" s="428"/>
      <c r="JGT2" s="428"/>
      <c r="JGU2" s="428"/>
      <c r="JGV2" s="428"/>
      <c r="JGW2" s="428"/>
      <c r="JGX2" s="428"/>
      <c r="JGY2" s="428"/>
      <c r="JGZ2" s="428"/>
      <c r="JHA2" s="428"/>
      <c r="JHB2" s="428"/>
      <c r="JHC2" s="428"/>
      <c r="JHD2" s="428"/>
      <c r="JHE2" s="428"/>
      <c r="JHF2" s="428"/>
      <c r="JHG2" s="428"/>
      <c r="JHH2" s="428"/>
      <c r="JHI2" s="428"/>
      <c r="JHJ2" s="428"/>
      <c r="JHK2" s="428"/>
      <c r="JHL2" s="428"/>
      <c r="JHM2" s="428"/>
      <c r="JHN2" s="428"/>
      <c r="JHO2" s="428"/>
      <c r="JHP2" s="428"/>
      <c r="JHQ2" s="428"/>
      <c r="JHR2" s="428"/>
      <c r="JHS2" s="428"/>
      <c r="JHT2" s="428"/>
      <c r="JHU2" s="428"/>
      <c r="JHV2" s="428"/>
      <c r="JHW2" s="428"/>
      <c r="JHX2" s="428"/>
      <c r="JHY2" s="428"/>
      <c r="JHZ2" s="428"/>
      <c r="JIA2" s="428"/>
      <c r="JIB2" s="428"/>
      <c r="JIC2" s="428"/>
      <c r="JID2" s="428"/>
      <c r="JIE2" s="428"/>
      <c r="JIF2" s="428"/>
      <c r="JIG2" s="428"/>
      <c r="JIH2" s="428"/>
      <c r="JII2" s="428"/>
      <c r="JIJ2" s="428"/>
      <c r="JIK2" s="428"/>
      <c r="JIL2" s="428"/>
      <c r="JIM2" s="428"/>
      <c r="JIN2" s="428"/>
      <c r="JIO2" s="428"/>
      <c r="JIP2" s="428"/>
      <c r="JIQ2" s="428"/>
      <c r="JIR2" s="428"/>
      <c r="JIS2" s="428"/>
      <c r="JIT2" s="428"/>
      <c r="JIU2" s="428"/>
      <c r="JIV2" s="428"/>
      <c r="JIW2" s="428"/>
      <c r="JIX2" s="428"/>
      <c r="JIY2" s="428"/>
      <c r="JIZ2" s="428"/>
      <c r="JJA2" s="428"/>
      <c r="JJB2" s="428"/>
      <c r="JJC2" s="428"/>
      <c r="JJD2" s="428"/>
      <c r="JJE2" s="428"/>
      <c r="JJF2" s="428"/>
      <c r="JJG2" s="428"/>
      <c r="JJH2" s="428"/>
      <c r="JJI2" s="428"/>
      <c r="JJJ2" s="428"/>
      <c r="JJK2" s="428"/>
      <c r="JJL2" s="428"/>
      <c r="JJM2" s="428"/>
      <c r="JJN2" s="428"/>
      <c r="JJO2" s="428"/>
      <c r="JJP2" s="428"/>
      <c r="JJQ2" s="428"/>
      <c r="JJR2" s="428"/>
      <c r="JJS2" s="428"/>
      <c r="JJT2" s="428"/>
      <c r="JJU2" s="428"/>
      <c r="JJV2" s="428"/>
      <c r="JJW2" s="428"/>
      <c r="JJX2" s="428"/>
      <c r="JJY2" s="428"/>
      <c r="JJZ2" s="428"/>
      <c r="JKA2" s="428"/>
      <c r="JKB2" s="428"/>
      <c r="JKC2" s="428"/>
      <c r="JKD2" s="428"/>
      <c r="JKE2" s="428"/>
      <c r="JKF2" s="428"/>
      <c r="JKG2" s="428"/>
      <c r="JKH2" s="428"/>
      <c r="JKI2" s="428"/>
      <c r="JKJ2" s="428"/>
      <c r="JKK2" s="428"/>
      <c r="JKL2" s="428"/>
      <c r="JKM2" s="428"/>
      <c r="JKN2" s="428"/>
      <c r="JKO2" s="428"/>
      <c r="JKP2" s="428"/>
      <c r="JKQ2" s="428"/>
      <c r="JKR2" s="428"/>
      <c r="JKS2" s="428"/>
      <c r="JKT2" s="428"/>
      <c r="JKU2" s="428"/>
      <c r="JKV2" s="428"/>
      <c r="JKW2" s="428"/>
      <c r="JKX2" s="428"/>
      <c r="JKY2" s="428"/>
      <c r="JKZ2" s="428"/>
      <c r="JLA2" s="428"/>
      <c r="JLB2" s="428"/>
      <c r="JLC2" s="428"/>
      <c r="JLD2" s="428"/>
      <c r="JLE2" s="428"/>
      <c r="JLF2" s="428"/>
      <c r="JLG2" s="428"/>
      <c r="JLH2" s="428"/>
      <c r="JLI2" s="428"/>
      <c r="JLJ2" s="428"/>
      <c r="JLK2" s="428"/>
      <c r="JLL2" s="428"/>
      <c r="JLM2" s="428"/>
      <c r="JLN2" s="428"/>
      <c r="JLO2" s="428"/>
      <c r="JLP2" s="428"/>
      <c r="JLQ2" s="428"/>
      <c r="JLR2" s="428"/>
      <c r="JLS2" s="428"/>
      <c r="JLT2" s="428"/>
      <c r="JLU2" s="428"/>
      <c r="JLV2" s="428"/>
      <c r="JLW2" s="428"/>
      <c r="JLX2" s="428"/>
      <c r="JLY2" s="428"/>
      <c r="JLZ2" s="428"/>
      <c r="JMA2" s="428"/>
      <c r="JMB2" s="428"/>
      <c r="JMC2" s="428"/>
      <c r="JMD2" s="428"/>
      <c r="JME2" s="428"/>
      <c r="JMF2" s="428"/>
      <c r="JMG2" s="428"/>
      <c r="JMH2" s="428"/>
      <c r="JMI2" s="428"/>
      <c r="JMJ2" s="428"/>
      <c r="JMK2" s="428"/>
      <c r="JML2" s="428"/>
      <c r="JMM2" s="428"/>
      <c r="JMN2" s="428"/>
      <c r="JMO2" s="428"/>
      <c r="JMP2" s="428"/>
      <c r="JMQ2" s="428"/>
      <c r="JMR2" s="428"/>
      <c r="JMS2" s="428"/>
      <c r="JMT2" s="428"/>
      <c r="JMU2" s="428"/>
      <c r="JMV2" s="428"/>
      <c r="JMW2" s="428"/>
      <c r="JMX2" s="428"/>
      <c r="JMY2" s="428"/>
      <c r="JMZ2" s="428"/>
      <c r="JNA2" s="428"/>
      <c r="JNB2" s="428"/>
      <c r="JNC2" s="428"/>
      <c r="JND2" s="428"/>
      <c r="JNE2" s="428"/>
      <c r="JNF2" s="428"/>
      <c r="JNG2" s="428"/>
      <c r="JNH2" s="428"/>
      <c r="JNI2" s="428"/>
      <c r="JNJ2" s="428"/>
      <c r="JNK2" s="428"/>
      <c r="JNL2" s="428"/>
      <c r="JNM2" s="428"/>
      <c r="JNN2" s="428"/>
      <c r="JNO2" s="428"/>
      <c r="JNP2" s="428"/>
      <c r="JNQ2" s="428"/>
      <c r="JNR2" s="428"/>
      <c r="JNS2" s="428"/>
      <c r="JNT2" s="428"/>
      <c r="JNU2" s="428"/>
      <c r="JNV2" s="428"/>
      <c r="JNW2" s="428"/>
      <c r="JNX2" s="428"/>
      <c r="JNY2" s="428"/>
      <c r="JNZ2" s="428"/>
      <c r="JOA2" s="428"/>
      <c r="JOB2" s="428"/>
      <c r="JOC2" s="428"/>
      <c r="JOD2" s="428"/>
      <c r="JOE2" s="428"/>
      <c r="JOF2" s="428"/>
      <c r="JOG2" s="428"/>
      <c r="JOH2" s="428"/>
      <c r="JOI2" s="428"/>
      <c r="JOJ2" s="428"/>
      <c r="JOK2" s="428"/>
      <c r="JOL2" s="428"/>
      <c r="JOM2" s="428"/>
      <c r="JON2" s="428"/>
      <c r="JOO2" s="428"/>
      <c r="JOP2" s="428"/>
      <c r="JOQ2" s="428"/>
      <c r="JOR2" s="428"/>
      <c r="JOS2" s="428"/>
      <c r="JOT2" s="428"/>
      <c r="JOU2" s="428"/>
      <c r="JOV2" s="428"/>
      <c r="JOW2" s="428"/>
      <c r="JOX2" s="428"/>
      <c r="JOY2" s="428"/>
      <c r="JOZ2" s="428"/>
      <c r="JPA2" s="428"/>
      <c r="JPB2" s="428"/>
      <c r="JPC2" s="428"/>
      <c r="JPD2" s="428"/>
      <c r="JPE2" s="428"/>
      <c r="JPF2" s="428"/>
      <c r="JPG2" s="428"/>
      <c r="JPH2" s="428"/>
      <c r="JPI2" s="428"/>
      <c r="JPJ2" s="428"/>
      <c r="JPK2" s="428"/>
      <c r="JPL2" s="428"/>
      <c r="JPM2" s="428"/>
      <c r="JPN2" s="428"/>
      <c r="JPO2" s="428"/>
      <c r="JPP2" s="428"/>
      <c r="JPQ2" s="428"/>
      <c r="JPR2" s="428"/>
      <c r="JPS2" s="428"/>
      <c r="JPT2" s="428"/>
      <c r="JPU2" s="428"/>
      <c r="JPV2" s="428"/>
      <c r="JPW2" s="428"/>
      <c r="JPX2" s="428"/>
      <c r="JPY2" s="428"/>
      <c r="JPZ2" s="428"/>
      <c r="JQA2" s="428"/>
      <c r="JQB2" s="428"/>
      <c r="JQC2" s="428"/>
      <c r="JQD2" s="428"/>
      <c r="JQE2" s="428"/>
      <c r="JQF2" s="428"/>
      <c r="JQG2" s="428"/>
      <c r="JQH2" s="428"/>
      <c r="JQI2" s="428"/>
      <c r="JQJ2" s="428"/>
      <c r="JQK2" s="428"/>
      <c r="JQL2" s="428"/>
      <c r="JQM2" s="428"/>
      <c r="JQN2" s="428"/>
      <c r="JQO2" s="428"/>
      <c r="JQP2" s="428"/>
      <c r="JQQ2" s="428"/>
      <c r="JQR2" s="428"/>
      <c r="JQS2" s="428"/>
      <c r="JQT2" s="428"/>
      <c r="JQU2" s="428"/>
      <c r="JQV2" s="428"/>
      <c r="JQW2" s="428"/>
      <c r="JQX2" s="428"/>
      <c r="JQY2" s="428"/>
      <c r="JQZ2" s="428"/>
      <c r="JRA2" s="428"/>
      <c r="JRB2" s="428"/>
      <c r="JRC2" s="428"/>
      <c r="JRD2" s="428"/>
      <c r="JRE2" s="428"/>
      <c r="JRF2" s="428"/>
      <c r="JRG2" s="428"/>
      <c r="JRH2" s="428"/>
      <c r="JRI2" s="428"/>
      <c r="JRJ2" s="428"/>
      <c r="JRK2" s="428"/>
      <c r="JRL2" s="428"/>
      <c r="JRM2" s="428"/>
      <c r="JRN2" s="428"/>
      <c r="JRO2" s="428"/>
      <c r="JRP2" s="428"/>
      <c r="JRQ2" s="428"/>
      <c r="JRR2" s="428"/>
      <c r="JRS2" s="428"/>
      <c r="JRT2" s="428"/>
      <c r="JRU2" s="428"/>
      <c r="JRV2" s="428"/>
      <c r="JRW2" s="428"/>
      <c r="JRX2" s="428"/>
      <c r="JRY2" s="428"/>
      <c r="JRZ2" s="428"/>
      <c r="JSA2" s="428"/>
      <c r="JSB2" s="428"/>
      <c r="JSC2" s="428"/>
      <c r="JSD2" s="428"/>
      <c r="JSE2" s="428"/>
      <c r="JSF2" s="428"/>
      <c r="JSG2" s="428"/>
      <c r="JSH2" s="428"/>
      <c r="JSI2" s="428"/>
      <c r="JSJ2" s="428"/>
      <c r="JSK2" s="428"/>
      <c r="JSL2" s="428"/>
      <c r="JSM2" s="428"/>
      <c r="JSN2" s="428"/>
      <c r="JSO2" s="428"/>
      <c r="JSP2" s="428"/>
      <c r="JSQ2" s="428"/>
      <c r="JSR2" s="428"/>
      <c r="JSS2" s="428"/>
      <c r="JST2" s="428"/>
      <c r="JSU2" s="428"/>
      <c r="JSV2" s="428"/>
      <c r="JSW2" s="428"/>
      <c r="JSX2" s="428"/>
      <c r="JSY2" s="428"/>
      <c r="JSZ2" s="428"/>
      <c r="JTA2" s="428"/>
      <c r="JTB2" s="428"/>
      <c r="JTC2" s="428"/>
      <c r="JTD2" s="428"/>
      <c r="JTE2" s="428"/>
      <c r="JTF2" s="428"/>
      <c r="JTG2" s="428"/>
      <c r="JTH2" s="428"/>
      <c r="JTI2" s="428"/>
      <c r="JTJ2" s="428"/>
      <c r="JTK2" s="428"/>
      <c r="JTL2" s="428"/>
      <c r="JTM2" s="428"/>
      <c r="JTN2" s="428"/>
      <c r="JTO2" s="428"/>
      <c r="JTP2" s="428"/>
      <c r="JTQ2" s="428"/>
      <c r="JTR2" s="428"/>
      <c r="JTS2" s="428"/>
      <c r="JTT2" s="428"/>
      <c r="JTU2" s="428"/>
      <c r="JTV2" s="428"/>
      <c r="JTW2" s="428"/>
      <c r="JTX2" s="428"/>
      <c r="JTY2" s="428"/>
      <c r="JTZ2" s="428"/>
      <c r="JUA2" s="428"/>
      <c r="JUB2" s="428"/>
      <c r="JUC2" s="428"/>
      <c r="JUD2" s="428"/>
      <c r="JUE2" s="428"/>
      <c r="JUF2" s="428"/>
      <c r="JUG2" s="428"/>
      <c r="JUH2" s="428"/>
      <c r="JUI2" s="428"/>
      <c r="JUJ2" s="428"/>
      <c r="JUK2" s="428"/>
      <c r="JUL2" s="428"/>
      <c r="JUM2" s="428"/>
      <c r="JUN2" s="428"/>
      <c r="JUO2" s="428"/>
      <c r="JUP2" s="428"/>
      <c r="JUQ2" s="428"/>
      <c r="JUR2" s="428"/>
      <c r="JUS2" s="428"/>
      <c r="JUT2" s="428"/>
      <c r="JUU2" s="428"/>
      <c r="JUV2" s="428"/>
      <c r="JUW2" s="428"/>
      <c r="JUX2" s="428"/>
      <c r="JUY2" s="428"/>
      <c r="JUZ2" s="428"/>
      <c r="JVA2" s="428"/>
      <c r="JVB2" s="428"/>
      <c r="JVC2" s="428"/>
      <c r="JVD2" s="428"/>
      <c r="JVE2" s="428"/>
      <c r="JVF2" s="428"/>
      <c r="JVG2" s="428"/>
      <c r="JVH2" s="428"/>
      <c r="JVI2" s="428"/>
      <c r="JVJ2" s="428"/>
      <c r="JVK2" s="428"/>
      <c r="JVL2" s="428"/>
      <c r="JVM2" s="428"/>
      <c r="JVN2" s="428"/>
      <c r="JVO2" s="428"/>
      <c r="JVP2" s="428"/>
      <c r="JVQ2" s="428"/>
      <c r="JVR2" s="428"/>
      <c r="JVS2" s="428"/>
      <c r="JVT2" s="428"/>
      <c r="JVU2" s="428"/>
      <c r="JVV2" s="428"/>
      <c r="JVW2" s="428"/>
      <c r="JVX2" s="428"/>
      <c r="JVY2" s="428"/>
      <c r="JVZ2" s="428"/>
      <c r="JWA2" s="428"/>
      <c r="JWB2" s="428"/>
      <c r="JWC2" s="428"/>
      <c r="JWD2" s="428"/>
      <c r="JWE2" s="428"/>
      <c r="JWF2" s="428"/>
      <c r="JWG2" s="428"/>
      <c r="JWH2" s="428"/>
      <c r="JWI2" s="428"/>
      <c r="JWJ2" s="428"/>
      <c r="JWK2" s="428"/>
      <c r="JWL2" s="428"/>
      <c r="JWM2" s="428"/>
      <c r="JWN2" s="428"/>
      <c r="JWO2" s="428"/>
      <c r="JWP2" s="428"/>
      <c r="JWQ2" s="428"/>
      <c r="JWR2" s="428"/>
      <c r="JWS2" s="428"/>
      <c r="JWT2" s="428"/>
      <c r="JWU2" s="428"/>
      <c r="JWV2" s="428"/>
      <c r="JWW2" s="428"/>
      <c r="JWX2" s="428"/>
      <c r="JWY2" s="428"/>
      <c r="JWZ2" s="428"/>
      <c r="JXA2" s="428"/>
      <c r="JXB2" s="428"/>
      <c r="JXC2" s="428"/>
      <c r="JXD2" s="428"/>
      <c r="JXE2" s="428"/>
      <c r="JXF2" s="428"/>
      <c r="JXG2" s="428"/>
      <c r="JXH2" s="428"/>
      <c r="JXI2" s="428"/>
      <c r="JXJ2" s="428"/>
      <c r="JXK2" s="428"/>
      <c r="JXL2" s="428"/>
      <c r="JXM2" s="428"/>
      <c r="JXN2" s="428"/>
      <c r="JXO2" s="428"/>
      <c r="JXP2" s="428"/>
      <c r="JXQ2" s="428"/>
      <c r="JXR2" s="428"/>
      <c r="JXS2" s="428"/>
      <c r="JXT2" s="428"/>
      <c r="JXU2" s="428"/>
      <c r="JXV2" s="428"/>
      <c r="JXW2" s="428"/>
      <c r="JXX2" s="428"/>
      <c r="JXY2" s="428"/>
      <c r="JXZ2" s="428"/>
      <c r="JYA2" s="428"/>
      <c r="JYB2" s="428"/>
      <c r="JYC2" s="428"/>
      <c r="JYD2" s="428"/>
      <c r="JYE2" s="428"/>
      <c r="JYF2" s="428"/>
      <c r="JYG2" s="428"/>
      <c r="JYH2" s="428"/>
      <c r="JYI2" s="428"/>
      <c r="JYJ2" s="428"/>
      <c r="JYK2" s="428"/>
      <c r="JYL2" s="428"/>
      <c r="JYM2" s="428"/>
      <c r="JYN2" s="428"/>
      <c r="JYO2" s="428"/>
      <c r="JYP2" s="428"/>
      <c r="JYQ2" s="428"/>
      <c r="JYR2" s="428"/>
      <c r="JYS2" s="428"/>
      <c r="JYT2" s="428"/>
      <c r="JYU2" s="428"/>
      <c r="JYV2" s="428"/>
      <c r="JYW2" s="428"/>
      <c r="JYX2" s="428"/>
      <c r="JYY2" s="428"/>
      <c r="JYZ2" s="428"/>
      <c r="JZA2" s="428"/>
      <c r="JZB2" s="428"/>
      <c r="JZC2" s="428"/>
      <c r="JZD2" s="428"/>
      <c r="JZE2" s="428"/>
      <c r="JZF2" s="428"/>
      <c r="JZG2" s="428"/>
      <c r="JZH2" s="428"/>
      <c r="JZI2" s="428"/>
      <c r="JZJ2" s="428"/>
      <c r="JZK2" s="428"/>
      <c r="JZL2" s="428"/>
      <c r="JZM2" s="428"/>
      <c r="JZN2" s="428"/>
      <c r="JZO2" s="428"/>
      <c r="JZP2" s="428"/>
      <c r="JZQ2" s="428"/>
      <c r="JZR2" s="428"/>
      <c r="JZS2" s="428"/>
      <c r="JZT2" s="428"/>
      <c r="JZU2" s="428"/>
      <c r="JZV2" s="428"/>
      <c r="JZW2" s="428"/>
      <c r="JZX2" s="428"/>
      <c r="JZY2" s="428"/>
      <c r="JZZ2" s="428"/>
      <c r="KAA2" s="428"/>
      <c r="KAB2" s="428"/>
      <c r="KAC2" s="428"/>
      <c r="KAD2" s="428"/>
      <c r="KAE2" s="428"/>
      <c r="KAF2" s="428"/>
      <c r="KAG2" s="428"/>
      <c r="KAH2" s="428"/>
      <c r="KAI2" s="428"/>
      <c r="KAJ2" s="428"/>
      <c r="KAK2" s="428"/>
      <c r="KAL2" s="428"/>
      <c r="KAM2" s="428"/>
      <c r="KAN2" s="428"/>
      <c r="KAO2" s="428"/>
      <c r="KAP2" s="428"/>
      <c r="KAQ2" s="428"/>
      <c r="KAR2" s="428"/>
      <c r="KAS2" s="428"/>
      <c r="KAT2" s="428"/>
      <c r="KAU2" s="428"/>
      <c r="KAV2" s="428"/>
      <c r="KAW2" s="428"/>
      <c r="KAX2" s="428"/>
      <c r="KAY2" s="428"/>
      <c r="KAZ2" s="428"/>
      <c r="KBA2" s="428"/>
      <c r="KBB2" s="428"/>
      <c r="KBC2" s="428"/>
      <c r="KBD2" s="428"/>
      <c r="KBE2" s="428"/>
      <c r="KBF2" s="428"/>
      <c r="KBG2" s="428"/>
      <c r="KBH2" s="428"/>
      <c r="KBI2" s="428"/>
      <c r="KBJ2" s="428"/>
      <c r="KBK2" s="428"/>
      <c r="KBL2" s="428"/>
      <c r="KBM2" s="428"/>
      <c r="KBN2" s="428"/>
      <c r="KBO2" s="428"/>
      <c r="KBP2" s="428"/>
      <c r="KBQ2" s="428"/>
      <c r="KBR2" s="428"/>
      <c r="KBS2" s="428"/>
      <c r="KBT2" s="428"/>
      <c r="KBU2" s="428"/>
      <c r="KBV2" s="428"/>
      <c r="KBW2" s="428"/>
      <c r="KBX2" s="428"/>
      <c r="KBY2" s="428"/>
      <c r="KBZ2" s="428"/>
      <c r="KCA2" s="428"/>
      <c r="KCB2" s="428"/>
      <c r="KCC2" s="428"/>
      <c r="KCD2" s="428"/>
      <c r="KCE2" s="428"/>
      <c r="KCF2" s="428"/>
      <c r="KCG2" s="428"/>
      <c r="KCH2" s="428"/>
      <c r="KCI2" s="428"/>
      <c r="KCJ2" s="428"/>
      <c r="KCK2" s="428"/>
      <c r="KCL2" s="428"/>
      <c r="KCM2" s="428"/>
      <c r="KCN2" s="428"/>
      <c r="KCO2" s="428"/>
      <c r="KCP2" s="428"/>
      <c r="KCQ2" s="428"/>
      <c r="KCR2" s="428"/>
      <c r="KCS2" s="428"/>
      <c r="KCT2" s="428"/>
      <c r="KCU2" s="428"/>
      <c r="KCV2" s="428"/>
      <c r="KCW2" s="428"/>
      <c r="KCX2" s="428"/>
      <c r="KCY2" s="428"/>
      <c r="KCZ2" s="428"/>
      <c r="KDA2" s="428"/>
      <c r="KDB2" s="428"/>
      <c r="KDC2" s="428"/>
      <c r="KDD2" s="428"/>
      <c r="KDE2" s="428"/>
      <c r="KDF2" s="428"/>
      <c r="KDG2" s="428"/>
      <c r="KDH2" s="428"/>
      <c r="KDI2" s="428"/>
      <c r="KDJ2" s="428"/>
      <c r="KDK2" s="428"/>
      <c r="KDL2" s="428"/>
      <c r="KDM2" s="428"/>
      <c r="KDN2" s="428"/>
      <c r="KDO2" s="428"/>
      <c r="KDP2" s="428"/>
      <c r="KDQ2" s="428"/>
      <c r="KDR2" s="428"/>
      <c r="KDS2" s="428"/>
      <c r="KDT2" s="428"/>
      <c r="KDU2" s="428"/>
      <c r="KDV2" s="428"/>
      <c r="KDW2" s="428"/>
      <c r="KDX2" s="428"/>
      <c r="KDY2" s="428"/>
      <c r="KDZ2" s="428"/>
      <c r="KEA2" s="428"/>
      <c r="KEB2" s="428"/>
      <c r="KEC2" s="428"/>
      <c r="KED2" s="428"/>
      <c r="KEE2" s="428"/>
      <c r="KEF2" s="428"/>
      <c r="KEG2" s="428"/>
      <c r="KEH2" s="428"/>
      <c r="KEI2" s="428"/>
      <c r="KEJ2" s="428"/>
      <c r="KEK2" s="428"/>
      <c r="KEL2" s="428"/>
      <c r="KEM2" s="428"/>
      <c r="KEN2" s="428"/>
      <c r="KEO2" s="428"/>
      <c r="KEP2" s="428"/>
      <c r="KEQ2" s="428"/>
      <c r="KER2" s="428"/>
      <c r="KES2" s="428"/>
      <c r="KET2" s="428"/>
      <c r="KEU2" s="428"/>
      <c r="KEV2" s="428"/>
      <c r="KEW2" s="428"/>
      <c r="KEX2" s="428"/>
      <c r="KEY2" s="428"/>
      <c r="KEZ2" s="428"/>
      <c r="KFA2" s="428"/>
      <c r="KFB2" s="428"/>
      <c r="KFC2" s="428"/>
      <c r="KFD2" s="428"/>
      <c r="KFE2" s="428"/>
      <c r="KFF2" s="428"/>
      <c r="KFG2" s="428"/>
      <c r="KFH2" s="428"/>
      <c r="KFI2" s="428"/>
      <c r="KFJ2" s="428"/>
      <c r="KFK2" s="428"/>
      <c r="KFL2" s="428"/>
      <c r="KFM2" s="428"/>
      <c r="KFN2" s="428"/>
      <c r="KFO2" s="428"/>
      <c r="KFP2" s="428"/>
      <c r="KFQ2" s="428"/>
      <c r="KFR2" s="428"/>
      <c r="KFS2" s="428"/>
      <c r="KFT2" s="428"/>
      <c r="KFU2" s="428"/>
      <c r="KFV2" s="428"/>
      <c r="KFW2" s="428"/>
      <c r="KFX2" s="428"/>
      <c r="KFY2" s="428"/>
      <c r="KFZ2" s="428"/>
      <c r="KGA2" s="428"/>
      <c r="KGB2" s="428"/>
      <c r="KGC2" s="428"/>
      <c r="KGD2" s="428"/>
      <c r="KGE2" s="428"/>
      <c r="KGF2" s="428"/>
      <c r="KGG2" s="428"/>
      <c r="KGH2" s="428"/>
      <c r="KGI2" s="428"/>
      <c r="KGJ2" s="428"/>
      <c r="KGK2" s="428"/>
      <c r="KGL2" s="428"/>
      <c r="KGM2" s="428"/>
      <c r="KGN2" s="428"/>
      <c r="KGO2" s="428"/>
      <c r="KGP2" s="428"/>
      <c r="KGQ2" s="428"/>
      <c r="KGR2" s="428"/>
      <c r="KGS2" s="428"/>
      <c r="KGT2" s="428"/>
      <c r="KGU2" s="428"/>
      <c r="KGV2" s="428"/>
      <c r="KGW2" s="428"/>
      <c r="KGX2" s="428"/>
      <c r="KGY2" s="428"/>
      <c r="KGZ2" s="428"/>
      <c r="KHA2" s="428"/>
      <c r="KHB2" s="428"/>
      <c r="KHC2" s="428"/>
      <c r="KHD2" s="428"/>
      <c r="KHE2" s="428"/>
      <c r="KHF2" s="428"/>
      <c r="KHG2" s="428"/>
      <c r="KHH2" s="428"/>
      <c r="KHI2" s="428"/>
      <c r="KHJ2" s="428"/>
      <c r="KHK2" s="428"/>
      <c r="KHL2" s="428"/>
      <c r="KHM2" s="428"/>
      <c r="KHN2" s="428"/>
      <c r="KHO2" s="428"/>
      <c r="KHP2" s="428"/>
      <c r="KHQ2" s="428"/>
      <c r="KHR2" s="428"/>
      <c r="KHS2" s="428"/>
      <c r="KHT2" s="428"/>
      <c r="KHU2" s="428"/>
      <c r="KHV2" s="428"/>
      <c r="KHW2" s="428"/>
      <c r="KHX2" s="428"/>
      <c r="KHY2" s="428"/>
      <c r="KHZ2" s="428"/>
      <c r="KIA2" s="428"/>
      <c r="KIB2" s="428"/>
      <c r="KIC2" s="428"/>
      <c r="KID2" s="428"/>
      <c r="KIE2" s="428"/>
      <c r="KIF2" s="428"/>
      <c r="KIG2" s="428"/>
      <c r="KIH2" s="428"/>
      <c r="KII2" s="428"/>
      <c r="KIJ2" s="428"/>
      <c r="KIK2" s="428"/>
      <c r="KIL2" s="428"/>
      <c r="KIM2" s="428"/>
      <c r="KIN2" s="428"/>
      <c r="KIO2" s="428"/>
      <c r="KIP2" s="428"/>
      <c r="KIQ2" s="428"/>
      <c r="KIR2" s="428"/>
      <c r="KIS2" s="428"/>
      <c r="KIT2" s="428"/>
      <c r="KIU2" s="428"/>
      <c r="KIV2" s="428"/>
      <c r="KIW2" s="428"/>
      <c r="KIX2" s="428"/>
      <c r="KIY2" s="428"/>
      <c r="KIZ2" s="428"/>
      <c r="KJA2" s="428"/>
      <c r="KJB2" s="428"/>
      <c r="KJC2" s="428"/>
      <c r="KJD2" s="428"/>
      <c r="KJE2" s="428"/>
      <c r="KJF2" s="428"/>
      <c r="KJG2" s="428"/>
      <c r="KJH2" s="428"/>
      <c r="KJI2" s="428"/>
      <c r="KJJ2" s="428"/>
      <c r="KJK2" s="428"/>
      <c r="KJL2" s="428"/>
      <c r="KJM2" s="428"/>
      <c r="KJN2" s="428"/>
      <c r="KJO2" s="428"/>
      <c r="KJP2" s="428"/>
      <c r="KJQ2" s="428"/>
      <c r="KJR2" s="428"/>
      <c r="KJS2" s="428"/>
      <c r="KJT2" s="428"/>
      <c r="KJU2" s="428"/>
      <c r="KJV2" s="428"/>
      <c r="KJW2" s="428"/>
      <c r="KJX2" s="428"/>
      <c r="KJY2" s="428"/>
      <c r="KJZ2" s="428"/>
      <c r="KKA2" s="428"/>
      <c r="KKB2" s="428"/>
      <c r="KKC2" s="428"/>
      <c r="KKD2" s="428"/>
      <c r="KKE2" s="428"/>
      <c r="KKF2" s="428"/>
      <c r="KKG2" s="428"/>
      <c r="KKH2" s="428"/>
      <c r="KKI2" s="428"/>
      <c r="KKJ2" s="428"/>
      <c r="KKK2" s="428"/>
      <c r="KKL2" s="428"/>
      <c r="KKM2" s="428"/>
      <c r="KKN2" s="428"/>
      <c r="KKO2" s="428"/>
      <c r="KKP2" s="428"/>
      <c r="KKQ2" s="428"/>
      <c r="KKR2" s="428"/>
      <c r="KKS2" s="428"/>
      <c r="KKT2" s="428"/>
      <c r="KKU2" s="428"/>
      <c r="KKV2" s="428"/>
      <c r="KKW2" s="428"/>
      <c r="KKX2" s="428"/>
      <c r="KKY2" s="428"/>
      <c r="KKZ2" s="428"/>
      <c r="KLA2" s="428"/>
      <c r="KLB2" s="428"/>
      <c r="KLC2" s="428"/>
      <c r="KLD2" s="428"/>
      <c r="KLE2" s="428"/>
      <c r="KLF2" s="428"/>
      <c r="KLG2" s="428"/>
      <c r="KLH2" s="428"/>
      <c r="KLI2" s="428"/>
      <c r="KLJ2" s="428"/>
      <c r="KLK2" s="428"/>
      <c r="KLL2" s="428"/>
      <c r="KLM2" s="428"/>
      <c r="KLN2" s="428"/>
      <c r="KLO2" s="428"/>
      <c r="KLP2" s="428"/>
      <c r="KLQ2" s="428"/>
      <c r="KLR2" s="428"/>
      <c r="KLS2" s="428"/>
      <c r="KLT2" s="428"/>
      <c r="KLU2" s="428"/>
      <c r="KLV2" s="428"/>
      <c r="KLW2" s="428"/>
      <c r="KLX2" s="428"/>
      <c r="KLY2" s="428"/>
      <c r="KLZ2" s="428"/>
      <c r="KMA2" s="428"/>
      <c r="KMB2" s="428"/>
      <c r="KMC2" s="428"/>
      <c r="KMD2" s="428"/>
      <c r="KME2" s="428"/>
      <c r="KMF2" s="428"/>
      <c r="KMG2" s="428"/>
      <c r="KMH2" s="428"/>
      <c r="KMI2" s="428"/>
      <c r="KMJ2" s="428"/>
      <c r="KMK2" s="428"/>
      <c r="KML2" s="428"/>
      <c r="KMM2" s="428"/>
      <c r="KMN2" s="428"/>
      <c r="KMO2" s="428"/>
      <c r="KMP2" s="428"/>
      <c r="KMQ2" s="428"/>
      <c r="KMR2" s="428"/>
      <c r="KMS2" s="428"/>
      <c r="KMT2" s="428"/>
      <c r="KMU2" s="428"/>
      <c r="KMV2" s="428"/>
      <c r="KMW2" s="428"/>
      <c r="KMX2" s="428"/>
      <c r="KMY2" s="428"/>
      <c r="KMZ2" s="428"/>
      <c r="KNA2" s="428"/>
      <c r="KNB2" s="428"/>
      <c r="KNC2" s="428"/>
      <c r="KND2" s="428"/>
      <c r="KNE2" s="428"/>
      <c r="KNF2" s="428"/>
      <c r="KNG2" s="428"/>
      <c r="KNH2" s="428"/>
      <c r="KNI2" s="428"/>
      <c r="KNJ2" s="428"/>
      <c r="KNK2" s="428"/>
      <c r="KNL2" s="428"/>
      <c r="KNM2" s="428"/>
      <c r="KNN2" s="428"/>
      <c r="KNO2" s="428"/>
      <c r="KNP2" s="428"/>
      <c r="KNQ2" s="428"/>
      <c r="KNR2" s="428"/>
      <c r="KNS2" s="428"/>
      <c r="KNT2" s="428"/>
      <c r="KNU2" s="428"/>
      <c r="KNV2" s="428"/>
      <c r="KNW2" s="428"/>
      <c r="KNX2" s="428"/>
      <c r="KNY2" s="428"/>
      <c r="KNZ2" s="428"/>
      <c r="KOA2" s="428"/>
      <c r="KOB2" s="428"/>
      <c r="KOC2" s="428"/>
      <c r="KOD2" s="428"/>
      <c r="KOE2" s="428"/>
      <c r="KOF2" s="428"/>
      <c r="KOG2" s="428"/>
      <c r="KOH2" s="428"/>
      <c r="KOI2" s="428"/>
      <c r="KOJ2" s="428"/>
      <c r="KOK2" s="428"/>
      <c r="KOL2" s="428"/>
      <c r="KOM2" s="428"/>
      <c r="KON2" s="428"/>
      <c r="KOO2" s="428"/>
      <c r="KOP2" s="428"/>
      <c r="KOQ2" s="428"/>
      <c r="KOR2" s="428"/>
      <c r="KOS2" s="428"/>
      <c r="KOT2" s="428"/>
      <c r="KOU2" s="428"/>
      <c r="KOV2" s="428"/>
      <c r="KOW2" s="428"/>
      <c r="KOX2" s="428"/>
      <c r="KOY2" s="428"/>
      <c r="KOZ2" s="428"/>
      <c r="KPA2" s="428"/>
      <c r="KPB2" s="428"/>
      <c r="KPC2" s="428"/>
      <c r="KPD2" s="428"/>
      <c r="KPE2" s="428"/>
      <c r="KPF2" s="428"/>
      <c r="KPG2" s="428"/>
      <c r="KPH2" s="428"/>
      <c r="KPI2" s="428"/>
      <c r="KPJ2" s="428"/>
      <c r="KPK2" s="428"/>
      <c r="KPL2" s="428"/>
      <c r="KPM2" s="428"/>
      <c r="KPN2" s="428"/>
      <c r="KPO2" s="428"/>
      <c r="KPP2" s="428"/>
      <c r="KPQ2" s="428"/>
      <c r="KPR2" s="428"/>
      <c r="KPS2" s="428"/>
      <c r="KPT2" s="428"/>
      <c r="KPU2" s="428"/>
      <c r="KPV2" s="428"/>
      <c r="KPW2" s="428"/>
      <c r="KPX2" s="428"/>
      <c r="KPY2" s="428"/>
      <c r="KPZ2" s="428"/>
      <c r="KQA2" s="428"/>
      <c r="KQB2" s="428"/>
      <c r="KQC2" s="428"/>
      <c r="KQD2" s="428"/>
      <c r="KQE2" s="428"/>
      <c r="KQF2" s="428"/>
      <c r="KQG2" s="428"/>
      <c r="KQH2" s="428"/>
      <c r="KQI2" s="428"/>
      <c r="KQJ2" s="428"/>
      <c r="KQK2" s="428"/>
      <c r="KQL2" s="428"/>
      <c r="KQM2" s="428"/>
      <c r="KQN2" s="428"/>
      <c r="KQO2" s="428"/>
      <c r="KQP2" s="428"/>
      <c r="KQQ2" s="428"/>
      <c r="KQR2" s="428"/>
      <c r="KQS2" s="428"/>
      <c r="KQT2" s="428"/>
      <c r="KQU2" s="428"/>
      <c r="KQV2" s="428"/>
      <c r="KQW2" s="428"/>
      <c r="KQX2" s="428"/>
      <c r="KQY2" s="428"/>
      <c r="KQZ2" s="428"/>
      <c r="KRA2" s="428"/>
      <c r="KRB2" s="428"/>
      <c r="KRC2" s="428"/>
      <c r="KRD2" s="428"/>
      <c r="KRE2" s="428"/>
      <c r="KRF2" s="428"/>
      <c r="KRG2" s="428"/>
      <c r="KRH2" s="428"/>
      <c r="KRI2" s="428"/>
      <c r="KRJ2" s="428"/>
      <c r="KRK2" s="428"/>
      <c r="KRL2" s="428"/>
      <c r="KRM2" s="428"/>
      <c r="KRN2" s="428"/>
      <c r="KRO2" s="428"/>
      <c r="KRP2" s="428"/>
      <c r="KRQ2" s="428"/>
      <c r="KRR2" s="428"/>
      <c r="KRS2" s="428"/>
      <c r="KRT2" s="428"/>
      <c r="KRU2" s="428"/>
      <c r="KRV2" s="428"/>
      <c r="KRW2" s="428"/>
      <c r="KRX2" s="428"/>
      <c r="KRY2" s="428"/>
      <c r="KRZ2" s="428"/>
      <c r="KSA2" s="428"/>
      <c r="KSB2" s="428"/>
      <c r="KSC2" s="428"/>
      <c r="KSD2" s="428"/>
      <c r="KSE2" s="428"/>
      <c r="KSF2" s="428"/>
      <c r="KSG2" s="428"/>
      <c r="KSH2" s="428"/>
      <c r="KSI2" s="428"/>
      <c r="KSJ2" s="428"/>
      <c r="KSK2" s="428"/>
      <c r="KSL2" s="428"/>
      <c r="KSM2" s="428"/>
      <c r="KSN2" s="428"/>
      <c r="KSO2" s="428"/>
      <c r="KSP2" s="428"/>
      <c r="KSQ2" s="428"/>
      <c r="KSR2" s="428"/>
      <c r="KSS2" s="428"/>
      <c r="KST2" s="428"/>
      <c r="KSU2" s="428"/>
      <c r="KSV2" s="428"/>
      <c r="KSW2" s="428"/>
      <c r="KSX2" s="428"/>
      <c r="KSY2" s="428"/>
      <c r="KSZ2" s="428"/>
      <c r="KTA2" s="428"/>
      <c r="KTB2" s="428"/>
      <c r="KTC2" s="428"/>
      <c r="KTD2" s="428"/>
      <c r="KTE2" s="428"/>
      <c r="KTF2" s="428"/>
      <c r="KTG2" s="428"/>
      <c r="KTH2" s="428"/>
      <c r="KTI2" s="428"/>
      <c r="KTJ2" s="428"/>
      <c r="KTK2" s="428"/>
      <c r="KTL2" s="428"/>
      <c r="KTM2" s="428"/>
      <c r="KTN2" s="428"/>
      <c r="KTO2" s="428"/>
      <c r="KTP2" s="428"/>
      <c r="KTQ2" s="428"/>
      <c r="KTR2" s="428"/>
      <c r="KTS2" s="428"/>
      <c r="KTT2" s="428"/>
      <c r="KTU2" s="428"/>
      <c r="KTV2" s="428"/>
      <c r="KTW2" s="428"/>
      <c r="KTX2" s="428"/>
      <c r="KTY2" s="428"/>
      <c r="KTZ2" s="428"/>
      <c r="KUA2" s="428"/>
      <c r="KUB2" s="428"/>
      <c r="KUC2" s="428"/>
      <c r="KUD2" s="428"/>
      <c r="KUE2" s="428"/>
      <c r="KUF2" s="428"/>
      <c r="KUG2" s="428"/>
      <c r="KUH2" s="428"/>
      <c r="KUI2" s="428"/>
      <c r="KUJ2" s="428"/>
      <c r="KUK2" s="428"/>
      <c r="KUL2" s="428"/>
      <c r="KUM2" s="428"/>
      <c r="KUN2" s="428"/>
      <c r="KUO2" s="428"/>
      <c r="KUP2" s="428"/>
      <c r="KUQ2" s="428"/>
      <c r="KUR2" s="428"/>
      <c r="KUS2" s="428"/>
      <c r="KUT2" s="428"/>
      <c r="KUU2" s="428"/>
      <c r="KUV2" s="428"/>
      <c r="KUW2" s="428"/>
      <c r="KUX2" s="428"/>
      <c r="KUY2" s="428"/>
      <c r="KUZ2" s="428"/>
      <c r="KVA2" s="428"/>
      <c r="KVB2" s="428"/>
      <c r="KVC2" s="428"/>
      <c r="KVD2" s="428"/>
      <c r="KVE2" s="428"/>
      <c r="KVF2" s="428"/>
      <c r="KVG2" s="428"/>
      <c r="KVH2" s="428"/>
      <c r="KVI2" s="428"/>
      <c r="KVJ2" s="428"/>
      <c r="KVK2" s="428"/>
      <c r="KVL2" s="428"/>
      <c r="KVM2" s="428"/>
      <c r="KVN2" s="428"/>
      <c r="KVO2" s="428"/>
      <c r="KVP2" s="428"/>
      <c r="KVQ2" s="428"/>
      <c r="KVR2" s="428"/>
      <c r="KVS2" s="428"/>
      <c r="KVT2" s="428"/>
      <c r="KVU2" s="428"/>
      <c r="KVV2" s="428"/>
      <c r="KVW2" s="428"/>
      <c r="KVX2" s="428"/>
      <c r="KVY2" s="428"/>
      <c r="KVZ2" s="428"/>
      <c r="KWA2" s="428"/>
      <c r="KWB2" s="428"/>
      <c r="KWC2" s="428"/>
      <c r="KWD2" s="428"/>
      <c r="KWE2" s="428"/>
      <c r="KWF2" s="428"/>
      <c r="KWG2" s="428"/>
      <c r="KWH2" s="428"/>
      <c r="KWI2" s="428"/>
      <c r="KWJ2" s="428"/>
      <c r="KWK2" s="428"/>
      <c r="KWL2" s="428"/>
      <c r="KWM2" s="428"/>
      <c r="KWN2" s="428"/>
      <c r="KWO2" s="428"/>
      <c r="KWP2" s="428"/>
      <c r="KWQ2" s="428"/>
      <c r="KWR2" s="428"/>
      <c r="KWS2" s="428"/>
      <c r="KWT2" s="428"/>
      <c r="KWU2" s="428"/>
      <c r="KWV2" s="428"/>
      <c r="KWW2" s="428"/>
      <c r="KWX2" s="428"/>
      <c r="KWY2" s="428"/>
      <c r="KWZ2" s="428"/>
      <c r="KXA2" s="428"/>
      <c r="KXB2" s="428"/>
      <c r="KXC2" s="428"/>
      <c r="KXD2" s="428"/>
      <c r="KXE2" s="428"/>
      <c r="KXF2" s="428"/>
      <c r="KXG2" s="428"/>
      <c r="KXH2" s="428"/>
      <c r="KXI2" s="428"/>
      <c r="KXJ2" s="428"/>
      <c r="KXK2" s="428"/>
      <c r="KXL2" s="428"/>
      <c r="KXM2" s="428"/>
      <c r="KXN2" s="428"/>
      <c r="KXO2" s="428"/>
      <c r="KXP2" s="428"/>
      <c r="KXQ2" s="428"/>
      <c r="KXR2" s="428"/>
      <c r="KXS2" s="428"/>
      <c r="KXT2" s="428"/>
      <c r="KXU2" s="428"/>
      <c r="KXV2" s="428"/>
      <c r="KXW2" s="428"/>
      <c r="KXX2" s="428"/>
      <c r="KXY2" s="428"/>
      <c r="KXZ2" s="428"/>
      <c r="KYA2" s="428"/>
      <c r="KYB2" s="428"/>
      <c r="KYC2" s="428"/>
      <c r="KYD2" s="428"/>
      <c r="KYE2" s="428"/>
      <c r="KYF2" s="428"/>
      <c r="KYG2" s="428"/>
      <c r="KYH2" s="428"/>
      <c r="KYI2" s="428"/>
      <c r="KYJ2" s="428"/>
      <c r="KYK2" s="428"/>
      <c r="KYL2" s="428"/>
      <c r="KYM2" s="428"/>
      <c r="KYN2" s="428"/>
      <c r="KYO2" s="428"/>
      <c r="KYP2" s="428"/>
      <c r="KYQ2" s="428"/>
      <c r="KYR2" s="428"/>
      <c r="KYS2" s="428"/>
      <c r="KYT2" s="428"/>
      <c r="KYU2" s="428"/>
      <c r="KYV2" s="428"/>
      <c r="KYW2" s="428"/>
      <c r="KYX2" s="428"/>
      <c r="KYY2" s="428"/>
      <c r="KYZ2" s="428"/>
      <c r="KZA2" s="428"/>
      <c r="KZB2" s="428"/>
      <c r="KZC2" s="428"/>
      <c r="KZD2" s="428"/>
      <c r="KZE2" s="428"/>
      <c r="KZF2" s="428"/>
      <c r="KZG2" s="428"/>
      <c r="KZH2" s="428"/>
      <c r="KZI2" s="428"/>
      <c r="KZJ2" s="428"/>
      <c r="KZK2" s="428"/>
      <c r="KZL2" s="428"/>
      <c r="KZM2" s="428"/>
      <c r="KZN2" s="428"/>
      <c r="KZO2" s="428"/>
      <c r="KZP2" s="428"/>
      <c r="KZQ2" s="428"/>
      <c r="KZR2" s="428"/>
      <c r="KZS2" s="428"/>
      <c r="KZT2" s="428"/>
      <c r="KZU2" s="428"/>
      <c r="KZV2" s="428"/>
      <c r="KZW2" s="428"/>
      <c r="KZX2" s="428"/>
      <c r="KZY2" s="428"/>
      <c r="KZZ2" s="428"/>
      <c r="LAA2" s="428"/>
      <c r="LAB2" s="428"/>
      <c r="LAC2" s="428"/>
      <c r="LAD2" s="428"/>
      <c r="LAE2" s="428"/>
      <c r="LAF2" s="428"/>
      <c r="LAG2" s="428"/>
      <c r="LAH2" s="428"/>
      <c r="LAI2" s="428"/>
      <c r="LAJ2" s="428"/>
      <c r="LAK2" s="428"/>
      <c r="LAL2" s="428"/>
      <c r="LAM2" s="428"/>
      <c r="LAN2" s="428"/>
      <c r="LAO2" s="428"/>
      <c r="LAP2" s="428"/>
      <c r="LAQ2" s="428"/>
      <c r="LAR2" s="428"/>
      <c r="LAS2" s="428"/>
      <c r="LAT2" s="428"/>
      <c r="LAU2" s="428"/>
      <c r="LAV2" s="428"/>
      <c r="LAW2" s="428"/>
      <c r="LAX2" s="428"/>
      <c r="LAY2" s="428"/>
      <c r="LAZ2" s="428"/>
      <c r="LBA2" s="428"/>
      <c r="LBB2" s="428"/>
      <c r="LBC2" s="428"/>
      <c r="LBD2" s="428"/>
      <c r="LBE2" s="428"/>
      <c r="LBF2" s="428"/>
      <c r="LBG2" s="428"/>
      <c r="LBH2" s="428"/>
      <c r="LBI2" s="428"/>
      <c r="LBJ2" s="428"/>
      <c r="LBK2" s="428"/>
      <c r="LBL2" s="428"/>
      <c r="LBM2" s="428"/>
      <c r="LBN2" s="428"/>
      <c r="LBO2" s="428"/>
      <c r="LBP2" s="428"/>
      <c r="LBQ2" s="428"/>
      <c r="LBR2" s="428"/>
      <c r="LBS2" s="428"/>
      <c r="LBT2" s="428"/>
      <c r="LBU2" s="428"/>
      <c r="LBV2" s="428"/>
      <c r="LBW2" s="428"/>
      <c r="LBX2" s="428"/>
      <c r="LBY2" s="428"/>
      <c r="LBZ2" s="428"/>
      <c r="LCA2" s="428"/>
      <c r="LCB2" s="428"/>
      <c r="LCC2" s="428"/>
      <c r="LCD2" s="428"/>
      <c r="LCE2" s="428"/>
      <c r="LCF2" s="428"/>
      <c r="LCG2" s="428"/>
      <c r="LCH2" s="428"/>
      <c r="LCI2" s="428"/>
      <c r="LCJ2" s="428"/>
      <c r="LCK2" s="428"/>
      <c r="LCL2" s="428"/>
      <c r="LCM2" s="428"/>
      <c r="LCN2" s="428"/>
      <c r="LCO2" s="428"/>
      <c r="LCP2" s="428"/>
      <c r="LCQ2" s="428"/>
      <c r="LCR2" s="428"/>
      <c r="LCS2" s="428"/>
      <c r="LCT2" s="428"/>
      <c r="LCU2" s="428"/>
      <c r="LCV2" s="428"/>
      <c r="LCW2" s="428"/>
      <c r="LCX2" s="428"/>
      <c r="LCY2" s="428"/>
      <c r="LCZ2" s="428"/>
      <c r="LDA2" s="428"/>
      <c r="LDB2" s="428"/>
      <c r="LDC2" s="428"/>
      <c r="LDD2" s="428"/>
      <c r="LDE2" s="428"/>
      <c r="LDF2" s="428"/>
      <c r="LDG2" s="428"/>
      <c r="LDH2" s="428"/>
      <c r="LDI2" s="428"/>
      <c r="LDJ2" s="428"/>
      <c r="LDK2" s="428"/>
      <c r="LDL2" s="428"/>
      <c r="LDM2" s="428"/>
      <c r="LDN2" s="428"/>
      <c r="LDO2" s="428"/>
      <c r="LDP2" s="428"/>
      <c r="LDQ2" s="428"/>
      <c r="LDR2" s="428"/>
      <c r="LDS2" s="428"/>
      <c r="LDT2" s="428"/>
      <c r="LDU2" s="428"/>
      <c r="LDV2" s="428"/>
      <c r="LDW2" s="428"/>
      <c r="LDX2" s="428"/>
      <c r="LDY2" s="428"/>
      <c r="LDZ2" s="428"/>
      <c r="LEA2" s="428"/>
      <c r="LEB2" s="428"/>
      <c r="LEC2" s="428"/>
      <c r="LED2" s="428"/>
      <c r="LEE2" s="428"/>
      <c r="LEF2" s="428"/>
      <c r="LEG2" s="428"/>
      <c r="LEH2" s="428"/>
      <c r="LEI2" s="428"/>
      <c r="LEJ2" s="428"/>
      <c r="LEK2" s="428"/>
      <c r="LEL2" s="428"/>
      <c r="LEM2" s="428"/>
      <c r="LEN2" s="428"/>
      <c r="LEO2" s="428"/>
      <c r="LEP2" s="428"/>
      <c r="LEQ2" s="428"/>
      <c r="LER2" s="428"/>
      <c r="LES2" s="428"/>
      <c r="LET2" s="428"/>
      <c r="LEU2" s="428"/>
      <c r="LEV2" s="428"/>
      <c r="LEW2" s="428"/>
      <c r="LEX2" s="428"/>
      <c r="LEY2" s="428"/>
      <c r="LEZ2" s="428"/>
      <c r="LFA2" s="428"/>
      <c r="LFB2" s="428"/>
      <c r="LFC2" s="428"/>
      <c r="LFD2" s="428"/>
      <c r="LFE2" s="428"/>
      <c r="LFF2" s="428"/>
      <c r="LFG2" s="428"/>
      <c r="LFH2" s="428"/>
      <c r="LFI2" s="428"/>
      <c r="LFJ2" s="428"/>
      <c r="LFK2" s="428"/>
      <c r="LFL2" s="428"/>
      <c r="LFM2" s="428"/>
      <c r="LFN2" s="428"/>
      <c r="LFO2" s="428"/>
      <c r="LFP2" s="428"/>
      <c r="LFQ2" s="428"/>
      <c r="LFR2" s="428"/>
      <c r="LFS2" s="428"/>
      <c r="LFT2" s="428"/>
      <c r="LFU2" s="428"/>
      <c r="LFV2" s="428"/>
      <c r="LFW2" s="428"/>
      <c r="LFX2" s="428"/>
      <c r="LFY2" s="428"/>
      <c r="LFZ2" s="428"/>
      <c r="LGA2" s="428"/>
      <c r="LGB2" s="428"/>
      <c r="LGC2" s="428"/>
      <c r="LGD2" s="428"/>
      <c r="LGE2" s="428"/>
      <c r="LGF2" s="428"/>
      <c r="LGG2" s="428"/>
      <c r="LGH2" s="428"/>
      <c r="LGI2" s="428"/>
      <c r="LGJ2" s="428"/>
      <c r="LGK2" s="428"/>
      <c r="LGL2" s="428"/>
      <c r="LGM2" s="428"/>
      <c r="LGN2" s="428"/>
      <c r="LGO2" s="428"/>
      <c r="LGP2" s="428"/>
      <c r="LGQ2" s="428"/>
      <c r="LGR2" s="428"/>
      <c r="LGS2" s="428"/>
      <c r="LGT2" s="428"/>
      <c r="LGU2" s="428"/>
      <c r="LGV2" s="428"/>
      <c r="LGW2" s="428"/>
      <c r="LGX2" s="428"/>
      <c r="LGY2" s="428"/>
      <c r="LGZ2" s="428"/>
      <c r="LHA2" s="428"/>
      <c r="LHB2" s="428"/>
      <c r="LHC2" s="428"/>
      <c r="LHD2" s="428"/>
      <c r="LHE2" s="428"/>
      <c r="LHF2" s="428"/>
      <c r="LHG2" s="428"/>
      <c r="LHH2" s="428"/>
      <c r="LHI2" s="428"/>
      <c r="LHJ2" s="428"/>
      <c r="LHK2" s="428"/>
      <c r="LHL2" s="428"/>
      <c r="LHM2" s="428"/>
      <c r="LHN2" s="428"/>
      <c r="LHO2" s="428"/>
      <c r="LHP2" s="428"/>
      <c r="LHQ2" s="428"/>
      <c r="LHR2" s="428"/>
      <c r="LHS2" s="428"/>
      <c r="LHT2" s="428"/>
      <c r="LHU2" s="428"/>
      <c r="LHV2" s="428"/>
      <c r="LHW2" s="428"/>
      <c r="LHX2" s="428"/>
      <c r="LHY2" s="428"/>
      <c r="LHZ2" s="428"/>
      <c r="LIA2" s="428"/>
      <c r="LIB2" s="428"/>
      <c r="LIC2" s="428"/>
      <c r="LID2" s="428"/>
      <c r="LIE2" s="428"/>
      <c r="LIF2" s="428"/>
      <c r="LIG2" s="428"/>
      <c r="LIH2" s="428"/>
      <c r="LII2" s="428"/>
      <c r="LIJ2" s="428"/>
      <c r="LIK2" s="428"/>
      <c r="LIL2" s="428"/>
      <c r="LIM2" s="428"/>
      <c r="LIN2" s="428"/>
      <c r="LIO2" s="428"/>
      <c r="LIP2" s="428"/>
      <c r="LIQ2" s="428"/>
      <c r="LIR2" s="428"/>
      <c r="LIS2" s="428"/>
      <c r="LIT2" s="428"/>
      <c r="LIU2" s="428"/>
      <c r="LIV2" s="428"/>
      <c r="LIW2" s="428"/>
      <c r="LIX2" s="428"/>
      <c r="LIY2" s="428"/>
      <c r="LIZ2" s="428"/>
      <c r="LJA2" s="428"/>
      <c r="LJB2" s="428"/>
      <c r="LJC2" s="428"/>
      <c r="LJD2" s="428"/>
      <c r="LJE2" s="428"/>
      <c r="LJF2" s="428"/>
      <c r="LJG2" s="428"/>
      <c r="LJH2" s="428"/>
      <c r="LJI2" s="428"/>
      <c r="LJJ2" s="428"/>
      <c r="LJK2" s="428"/>
      <c r="LJL2" s="428"/>
      <c r="LJM2" s="428"/>
      <c r="LJN2" s="428"/>
      <c r="LJO2" s="428"/>
      <c r="LJP2" s="428"/>
      <c r="LJQ2" s="428"/>
      <c r="LJR2" s="428"/>
      <c r="LJS2" s="428"/>
      <c r="LJT2" s="428"/>
      <c r="LJU2" s="428"/>
      <c r="LJV2" s="428"/>
      <c r="LJW2" s="428"/>
      <c r="LJX2" s="428"/>
      <c r="LJY2" s="428"/>
      <c r="LJZ2" s="428"/>
      <c r="LKA2" s="428"/>
      <c r="LKB2" s="428"/>
      <c r="LKC2" s="428"/>
      <c r="LKD2" s="428"/>
      <c r="LKE2" s="428"/>
      <c r="LKF2" s="428"/>
      <c r="LKG2" s="428"/>
      <c r="LKH2" s="428"/>
      <c r="LKI2" s="428"/>
      <c r="LKJ2" s="428"/>
      <c r="LKK2" s="428"/>
      <c r="LKL2" s="428"/>
      <c r="LKM2" s="428"/>
      <c r="LKN2" s="428"/>
      <c r="LKO2" s="428"/>
      <c r="LKP2" s="428"/>
      <c r="LKQ2" s="428"/>
      <c r="LKR2" s="428"/>
      <c r="LKS2" s="428"/>
      <c r="LKT2" s="428"/>
      <c r="LKU2" s="428"/>
      <c r="LKV2" s="428"/>
      <c r="LKW2" s="428"/>
      <c r="LKX2" s="428"/>
      <c r="LKY2" s="428"/>
      <c r="LKZ2" s="428"/>
      <c r="LLA2" s="428"/>
      <c r="LLB2" s="428"/>
      <c r="LLC2" s="428"/>
      <c r="LLD2" s="428"/>
      <c r="LLE2" s="428"/>
      <c r="LLF2" s="428"/>
      <c r="LLG2" s="428"/>
      <c r="LLH2" s="428"/>
      <c r="LLI2" s="428"/>
      <c r="LLJ2" s="428"/>
      <c r="LLK2" s="428"/>
      <c r="LLL2" s="428"/>
      <c r="LLM2" s="428"/>
      <c r="LLN2" s="428"/>
      <c r="LLO2" s="428"/>
      <c r="LLP2" s="428"/>
      <c r="LLQ2" s="428"/>
      <c r="LLR2" s="428"/>
      <c r="LLS2" s="428"/>
      <c r="LLT2" s="428"/>
      <c r="LLU2" s="428"/>
      <c r="LLV2" s="428"/>
      <c r="LLW2" s="428"/>
      <c r="LLX2" s="428"/>
      <c r="LLY2" s="428"/>
      <c r="LLZ2" s="428"/>
      <c r="LMA2" s="428"/>
      <c r="LMB2" s="428"/>
      <c r="LMC2" s="428"/>
      <c r="LMD2" s="428"/>
      <c r="LME2" s="428"/>
      <c r="LMF2" s="428"/>
      <c r="LMG2" s="428"/>
      <c r="LMH2" s="428"/>
      <c r="LMI2" s="428"/>
      <c r="LMJ2" s="428"/>
      <c r="LMK2" s="428"/>
      <c r="LML2" s="428"/>
      <c r="LMM2" s="428"/>
      <c r="LMN2" s="428"/>
      <c r="LMO2" s="428"/>
      <c r="LMP2" s="428"/>
      <c r="LMQ2" s="428"/>
      <c r="LMR2" s="428"/>
      <c r="LMS2" s="428"/>
      <c r="LMT2" s="428"/>
      <c r="LMU2" s="428"/>
      <c r="LMV2" s="428"/>
      <c r="LMW2" s="428"/>
      <c r="LMX2" s="428"/>
      <c r="LMY2" s="428"/>
      <c r="LMZ2" s="428"/>
      <c r="LNA2" s="428"/>
      <c r="LNB2" s="428"/>
      <c r="LNC2" s="428"/>
      <c r="LND2" s="428"/>
      <c r="LNE2" s="428"/>
      <c r="LNF2" s="428"/>
      <c r="LNG2" s="428"/>
      <c r="LNH2" s="428"/>
      <c r="LNI2" s="428"/>
      <c r="LNJ2" s="428"/>
      <c r="LNK2" s="428"/>
      <c r="LNL2" s="428"/>
      <c r="LNM2" s="428"/>
      <c r="LNN2" s="428"/>
      <c r="LNO2" s="428"/>
      <c r="LNP2" s="428"/>
      <c r="LNQ2" s="428"/>
      <c r="LNR2" s="428"/>
      <c r="LNS2" s="428"/>
      <c r="LNT2" s="428"/>
      <c r="LNU2" s="428"/>
      <c r="LNV2" s="428"/>
      <c r="LNW2" s="428"/>
      <c r="LNX2" s="428"/>
      <c r="LNY2" s="428"/>
      <c r="LNZ2" s="428"/>
      <c r="LOA2" s="428"/>
      <c r="LOB2" s="428"/>
      <c r="LOC2" s="428"/>
      <c r="LOD2" s="428"/>
      <c r="LOE2" s="428"/>
      <c r="LOF2" s="428"/>
      <c r="LOG2" s="428"/>
      <c r="LOH2" s="428"/>
      <c r="LOI2" s="428"/>
      <c r="LOJ2" s="428"/>
      <c r="LOK2" s="428"/>
      <c r="LOL2" s="428"/>
      <c r="LOM2" s="428"/>
      <c r="LON2" s="428"/>
      <c r="LOO2" s="428"/>
      <c r="LOP2" s="428"/>
      <c r="LOQ2" s="428"/>
      <c r="LOR2" s="428"/>
      <c r="LOS2" s="428"/>
      <c r="LOT2" s="428"/>
      <c r="LOU2" s="428"/>
      <c r="LOV2" s="428"/>
      <c r="LOW2" s="428"/>
      <c r="LOX2" s="428"/>
      <c r="LOY2" s="428"/>
      <c r="LOZ2" s="428"/>
      <c r="LPA2" s="428"/>
      <c r="LPB2" s="428"/>
      <c r="LPC2" s="428"/>
      <c r="LPD2" s="428"/>
      <c r="LPE2" s="428"/>
      <c r="LPF2" s="428"/>
      <c r="LPG2" s="428"/>
      <c r="LPH2" s="428"/>
      <c r="LPI2" s="428"/>
      <c r="LPJ2" s="428"/>
      <c r="LPK2" s="428"/>
      <c r="LPL2" s="428"/>
      <c r="LPM2" s="428"/>
      <c r="LPN2" s="428"/>
      <c r="LPO2" s="428"/>
      <c r="LPP2" s="428"/>
      <c r="LPQ2" s="428"/>
      <c r="LPR2" s="428"/>
      <c r="LPS2" s="428"/>
      <c r="LPT2" s="428"/>
      <c r="LPU2" s="428"/>
      <c r="LPV2" s="428"/>
      <c r="LPW2" s="428"/>
      <c r="LPX2" s="428"/>
      <c r="LPY2" s="428"/>
      <c r="LPZ2" s="428"/>
      <c r="LQA2" s="428"/>
      <c r="LQB2" s="428"/>
      <c r="LQC2" s="428"/>
      <c r="LQD2" s="428"/>
      <c r="LQE2" s="428"/>
      <c r="LQF2" s="428"/>
      <c r="LQG2" s="428"/>
      <c r="LQH2" s="428"/>
      <c r="LQI2" s="428"/>
      <c r="LQJ2" s="428"/>
      <c r="LQK2" s="428"/>
      <c r="LQL2" s="428"/>
      <c r="LQM2" s="428"/>
      <c r="LQN2" s="428"/>
      <c r="LQO2" s="428"/>
      <c r="LQP2" s="428"/>
      <c r="LQQ2" s="428"/>
      <c r="LQR2" s="428"/>
      <c r="LQS2" s="428"/>
      <c r="LQT2" s="428"/>
      <c r="LQU2" s="428"/>
      <c r="LQV2" s="428"/>
      <c r="LQW2" s="428"/>
      <c r="LQX2" s="428"/>
      <c r="LQY2" s="428"/>
      <c r="LQZ2" s="428"/>
      <c r="LRA2" s="428"/>
      <c r="LRB2" s="428"/>
      <c r="LRC2" s="428"/>
      <c r="LRD2" s="428"/>
      <c r="LRE2" s="428"/>
      <c r="LRF2" s="428"/>
      <c r="LRG2" s="428"/>
      <c r="LRH2" s="428"/>
      <c r="LRI2" s="428"/>
      <c r="LRJ2" s="428"/>
      <c r="LRK2" s="428"/>
      <c r="LRL2" s="428"/>
      <c r="LRM2" s="428"/>
      <c r="LRN2" s="428"/>
      <c r="LRO2" s="428"/>
      <c r="LRP2" s="428"/>
      <c r="LRQ2" s="428"/>
      <c r="LRR2" s="428"/>
      <c r="LRS2" s="428"/>
      <c r="LRT2" s="428"/>
      <c r="LRU2" s="428"/>
      <c r="LRV2" s="428"/>
      <c r="LRW2" s="428"/>
      <c r="LRX2" s="428"/>
      <c r="LRY2" s="428"/>
      <c r="LRZ2" s="428"/>
      <c r="LSA2" s="428"/>
      <c r="LSB2" s="428"/>
      <c r="LSC2" s="428"/>
      <c r="LSD2" s="428"/>
      <c r="LSE2" s="428"/>
      <c r="LSF2" s="428"/>
      <c r="LSG2" s="428"/>
      <c r="LSH2" s="428"/>
      <c r="LSI2" s="428"/>
      <c r="LSJ2" s="428"/>
      <c r="LSK2" s="428"/>
      <c r="LSL2" s="428"/>
      <c r="LSM2" s="428"/>
      <c r="LSN2" s="428"/>
      <c r="LSO2" s="428"/>
      <c r="LSP2" s="428"/>
      <c r="LSQ2" s="428"/>
      <c r="LSR2" s="428"/>
      <c r="LSS2" s="428"/>
      <c r="LST2" s="428"/>
      <c r="LSU2" s="428"/>
      <c r="LSV2" s="428"/>
      <c r="LSW2" s="428"/>
      <c r="LSX2" s="428"/>
      <c r="LSY2" s="428"/>
      <c r="LSZ2" s="428"/>
      <c r="LTA2" s="428"/>
      <c r="LTB2" s="428"/>
      <c r="LTC2" s="428"/>
      <c r="LTD2" s="428"/>
      <c r="LTE2" s="428"/>
      <c r="LTF2" s="428"/>
      <c r="LTG2" s="428"/>
      <c r="LTH2" s="428"/>
      <c r="LTI2" s="428"/>
      <c r="LTJ2" s="428"/>
      <c r="LTK2" s="428"/>
      <c r="LTL2" s="428"/>
      <c r="LTM2" s="428"/>
      <c r="LTN2" s="428"/>
      <c r="LTO2" s="428"/>
      <c r="LTP2" s="428"/>
      <c r="LTQ2" s="428"/>
      <c r="LTR2" s="428"/>
      <c r="LTS2" s="428"/>
      <c r="LTT2" s="428"/>
      <c r="LTU2" s="428"/>
      <c r="LTV2" s="428"/>
      <c r="LTW2" s="428"/>
      <c r="LTX2" s="428"/>
      <c r="LTY2" s="428"/>
      <c r="LTZ2" s="428"/>
      <c r="LUA2" s="428"/>
      <c r="LUB2" s="428"/>
      <c r="LUC2" s="428"/>
      <c r="LUD2" s="428"/>
      <c r="LUE2" s="428"/>
      <c r="LUF2" s="428"/>
      <c r="LUG2" s="428"/>
      <c r="LUH2" s="428"/>
      <c r="LUI2" s="428"/>
      <c r="LUJ2" s="428"/>
      <c r="LUK2" s="428"/>
      <c r="LUL2" s="428"/>
      <c r="LUM2" s="428"/>
      <c r="LUN2" s="428"/>
      <c r="LUO2" s="428"/>
      <c r="LUP2" s="428"/>
      <c r="LUQ2" s="428"/>
      <c r="LUR2" s="428"/>
      <c r="LUS2" s="428"/>
      <c r="LUT2" s="428"/>
      <c r="LUU2" s="428"/>
      <c r="LUV2" s="428"/>
      <c r="LUW2" s="428"/>
      <c r="LUX2" s="428"/>
      <c r="LUY2" s="428"/>
      <c r="LUZ2" s="428"/>
      <c r="LVA2" s="428"/>
      <c r="LVB2" s="428"/>
      <c r="LVC2" s="428"/>
      <c r="LVD2" s="428"/>
      <c r="LVE2" s="428"/>
      <c r="LVF2" s="428"/>
      <c r="LVG2" s="428"/>
      <c r="LVH2" s="428"/>
      <c r="LVI2" s="428"/>
      <c r="LVJ2" s="428"/>
      <c r="LVK2" s="428"/>
      <c r="LVL2" s="428"/>
      <c r="LVM2" s="428"/>
      <c r="LVN2" s="428"/>
      <c r="LVO2" s="428"/>
      <c r="LVP2" s="428"/>
      <c r="LVQ2" s="428"/>
      <c r="LVR2" s="428"/>
      <c r="LVS2" s="428"/>
      <c r="LVT2" s="428"/>
      <c r="LVU2" s="428"/>
      <c r="LVV2" s="428"/>
      <c r="LVW2" s="428"/>
      <c r="LVX2" s="428"/>
      <c r="LVY2" s="428"/>
      <c r="LVZ2" s="428"/>
      <c r="LWA2" s="428"/>
      <c r="LWB2" s="428"/>
      <c r="LWC2" s="428"/>
      <c r="LWD2" s="428"/>
      <c r="LWE2" s="428"/>
      <c r="LWF2" s="428"/>
      <c r="LWG2" s="428"/>
      <c r="LWH2" s="428"/>
      <c r="LWI2" s="428"/>
      <c r="LWJ2" s="428"/>
      <c r="LWK2" s="428"/>
      <c r="LWL2" s="428"/>
      <c r="LWM2" s="428"/>
      <c r="LWN2" s="428"/>
      <c r="LWO2" s="428"/>
      <c r="LWP2" s="428"/>
      <c r="LWQ2" s="428"/>
      <c r="LWR2" s="428"/>
      <c r="LWS2" s="428"/>
      <c r="LWT2" s="428"/>
      <c r="LWU2" s="428"/>
      <c r="LWV2" s="428"/>
      <c r="LWW2" s="428"/>
      <c r="LWX2" s="428"/>
      <c r="LWY2" s="428"/>
      <c r="LWZ2" s="428"/>
      <c r="LXA2" s="428"/>
      <c r="LXB2" s="428"/>
      <c r="LXC2" s="428"/>
      <c r="LXD2" s="428"/>
      <c r="LXE2" s="428"/>
      <c r="LXF2" s="428"/>
      <c r="LXG2" s="428"/>
      <c r="LXH2" s="428"/>
      <c r="LXI2" s="428"/>
      <c r="LXJ2" s="428"/>
      <c r="LXK2" s="428"/>
      <c r="LXL2" s="428"/>
      <c r="LXM2" s="428"/>
      <c r="LXN2" s="428"/>
      <c r="LXO2" s="428"/>
      <c r="LXP2" s="428"/>
      <c r="LXQ2" s="428"/>
      <c r="LXR2" s="428"/>
      <c r="LXS2" s="428"/>
      <c r="LXT2" s="428"/>
      <c r="LXU2" s="428"/>
      <c r="LXV2" s="428"/>
      <c r="LXW2" s="428"/>
      <c r="LXX2" s="428"/>
      <c r="LXY2" s="428"/>
      <c r="LXZ2" s="428"/>
      <c r="LYA2" s="428"/>
      <c r="LYB2" s="428"/>
      <c r="LYC2" s="428"/>
      <c r="LYD2" s="428"/>
      <c r="LYE2" s="428"/>
      <c r="LYF2" s="428"/>
      <c r="LYG2" s="428"/>
      <c r="LYH2" s="428"/>
      <c r="LYI2" s="428"/>
      <c r="LYJ2" s="428"/>
      <c r="LYK2" s="428"/>
      <c r="LYL2" s="428"/>
      <c r="LYM2" s="428"/>
      <c r="LYN2" s="428"/>
      <c r="LYO2" s="428"/>
      <c r="LYP2" s="428"/>
      <c r="LYQ2" s="428"/>
      <c r="LYR2" s="428"/>
      <c r="LYS2" s="428"/>
      <c r="LYT2" s="428"/>
      <c r="LYU2" s="428"/>
      <c r="LYV2" s="428"/>
      <c r="LYW2" s="428"/>
      <c r="LYX2" s="428"/>
      <c r="LYY2" s="428"/>
      <c r="LYZ2" s="428"/>
      <c r="LZA2" s="428"/>
      <c r="LZB2" s="428"/>
      <c r="LZC2" s="428"/>
      <c r="LZD2" s="428"/>
      <c r="LZE2" s="428"/>
      <c r="LZF2" s="428"/>
      <c r="LZG2" s="428"/>
      <c r="LZH2" s="428"/>
      <c r="LZI2" s="428"/>
      <c r="LZJ2" s="428"/>
      <c r="LZK2" s="428"/>
      <c r="LZL2" s="428"/>
      <c r="LZM2" s="428"/>
      <c r="LZN2" s="428"/>
      <c r="LZO2" s="428"/>
      <c r="LZP2" s="428"/>
      <c r="LZQ2" s="428"/>
      <c r="LZR2" s="428"/>
      <c r="LZS2" s="428"/>
      <c r="LZT2" s="428"/>
      <c r="LZU2" s="428"/>
      <c r="LZV2" s="428"/>
      <c r="LZW2" s="428"/>
      <c r="LZX2" s="428"/>
      <c r="LZY2" s="428"/>
      <c r="LZZ2" s="428"/>
      <c r="MAA2" s="428"/>
      <c r="MAB2" s="428"/>
      <c r="MAC2" s="428"/>
      <c r="MAD2" s="428"/>
      <c r="MAE2" s="428"/>
      <c r="MAF2" s="428"/>
      <c r="MAG2" s="428"/>
      <c r="MAH2" s="428"/>
      <c r="MAI2" s="428"/>
      <c r="MAJ2" s="428"/>
      <c r="MAK2" s="428"/>
      <c r="MAL2" s="428"/>
      <c r="MAM2" s="428"/>
      <c r="MAN2" s="428"/>
      <c r="MAO2" s="428"/>
      <c r="MAP2" s="428"/>
      <c r="MAQ2" s="428"/>
      <c r="MAR2" s="428"/>
      <c r="MAS2" s="428"/>
      <c r="MAT2" s="428"/>
      <c r="MAU2" s="428"/>
      <c r="MAV2" s="428"/>
      <c r="MAW2" s="428"/>
      <c r="MAX2" s="428"/>
      <c r="MAY2" s="428"/>
      <c r="MAZ2" s="428"/>
      <c r="MBA2" s="428"/>
      <c r="MBB2" s="428"/>
      <c r="MBC2" s="428"/>
      <c r="MBD2" s="428"/>
      <c r="MBE2" s="428"/>
      <c r="MBF2" s="428"/>
      <c r="MBG2" s="428"/>
      <c r="MBH2" s="428"/>
      <c r="MBI2" s="428"/>
      <c r="MBJ2" s="428"/>
      <c r="MBK2" s="428"/>
      <c r="MBL2" s="428"/>
      <c r="MBM2" s="428"/>
      <c r="MBN2" s="428"/>
      <c r="MBO2" s="428"/>
      <c r="MBP2" s="428"/>
      <c r="MBQ2" s="428"/>
      <c r="MBR2" s="428"/>
      <c r="MBS2" s="428"/>
      <c r="MBT2" s="428"/>
      <c r="MBU2" s="428"/>
      <c r="MBV2" s="428"/>
      <c r="MBW2" s="428"/>
      <c r="MBX2" s="428"/>
      <c r="MBY2" s="428"/>
      <c r="MBZ2" s="428"/>
      <c r="MCA2" s="428"/>
      <c r="MCB2" s="428"/>
      <c r="MCC2" s="428"/>
      <c r="MCD2" s="428"/>
      <c r="MCE2" s="428"/>
      <c r="MCF2" s="428"/>
      <c r="MCG2" s="428"/>
      <c r="MCH2" s="428"/>
      <c r="MCI2" s="428"/>
      <c r="MCJ2" s="428"/>
      <c r="MCK2" s="428"/>
      <c r="MCL2" s="428"/>
      <c r="MCM2" s="428"/>
      <c r="MCN2" s="428"/>
      <c r="MCO2" s="428"/>
      <c r="MCP2" s="428"/>
      <c r="MCQ2" s="428"/>
      <c r="MCR2" s="428"/>
      <c r="MCS2" s="428"/>
      <c r="MCT2" s="428"/>
      <c r="MCU2" s="428"/>
      <c r="MCV2" s="428"/>
      <c r="MCW2" s="428"/>
      <c r="MCX2" s="428"/>
      <c r="MCY2" s="428"/>
      <c r="MCZ2" s="428"/>
      <c r="MDA2" s="428"/>
      <c r="MDB2" s="428"/>
      <c r="MDC2" s="428"/>
      <c r="MDD2" s="428"/>
      <c r="MDE2" s="428"/>
      <c r="MDF2" s="428"/>
      <c r="MDG2" s="428"/>
      <c r="MDH2" s="428"/>
      <c r="MDI2" s="428"/>
      <c r="MDJ2" s="428"/>
      <c r="MDK2" s="428"/>
      <c r="MDL2" s="428"/>
      <c r="MDM2" s="428"/>
      <c r="MDN2" s="428"/>
      <c r="MDO2" s="428"/>
      <c r="MDP2" s="428"/>
      <c r="MDQ2" s="428"/>
      <c r="MDR2" s="428"/>
      <c r="MDS2" s="428"/>
      <c r="MDT2" s="428"/>
      <c r="MDU2" s="428"/>
      <c r="MDV2" s="428"/>
      <c r="MDW2" s="428"/>
      <c r="MDX2" s="428"/>
      <c r="MDY2" s="428"/>
      <c r="MDZ2" s="428"/>
      <c r="MEA2" s="428"/>
      <c r="MEB2" s="428"/>
      <c r="MEC2" s="428"/>
      <c r="MED2" s="428"/>
      <c r="MEE2" s="428"/>
      <c r="MEF2" s="428"/>
      <c r="MEG2" s="428"/>
      <c r="MEH2" s="428"/>
      <c r="MEI2" s="428"/>
      <c r="MEJ2" s="428"/>
      <c r="MEK2" s="428"/>
      <c r="MEL2" s="428"/>
      <c r="MEM2" s="428"/>
      <c r="MEN2" s="428"/>
      <c r="MEO2" s="428"/>
      <c r="MEP2" s="428"/>
      <c r="MEQ2" s="428"/>
      <c r="MER2" s="428"/>
      <c r="MES2" s="428"/>
      <c r="MET2" s="428"/>
      <c r="MEU2" s="428"/>
      <c r="MEV2" s="428"/>
      <c r="MEW2" s="428"/>
      <c r="MEX2" s="428"/>
      <c r="MEY2" s="428"/>
      <c r="MEZ2" s="428"/>
      <c r="MFA2" s="428"/>
      <c r="MFB2" s="428"/>
      <c r="MFC2" s="428"/>
      <c r="MFD2" s="428"/>
      <c r="MFE2" s="428"/>
      <c r="MFF2" s="428"/>
      <c r="MFG2" s="428"/>
      <c r="MFH2" s="428"/>
      <c r="MFI2" s="428"/>
      <c r="MFJ2" s="428"/>
      <c r="MFK2" s="428"/>
      <c r="MFL2" s="428"/>
      <c r="MFM2" s="428"/>
      <c r="MFN2" s="428"/>
      <c r="MFO2" s="428"/>
      <c r="MFP2" s="428"/>
      <c r="MFQ2" s="428"/>
      <c r="MFR2" s="428"/>
      <c r="MFS2" s="428"/>
      <c r="MFT2" s="428"/>
      <c r="MFU2" s="428"/>
      <c r="MFV2" s="428"/>
      <c r="MFW2" s="428"/>
      <c r="MFX2" s="428"/>
      <c r="MFY2" s="428"/>
      <c r="MFZ2" s="428"/>
      <c r="MGA2" s="428"/>
      <c r="MGB2" s="428"/>
      <c r="MGC2" s="428"/>
      <c r="MGD2" s="428"/>
      <c r="MGE2" s="428"/>
      <c r="MGF2" s="428"/>
      <c r="MGG2" s="428"/>
      <c r="MGH2" s="428"/>
      <c r="MGI2" s="428"/>
      <c r="MGJ2" s="428"/>
      <c r="MGK2" s="428"/>
      <c r="MGL2" s="428"/>
      <c r="MGM2" s="428"/>
      <c r="MGN2" s="428"/>
      <c r="MGO2" s="428"/>
      <c r="MGP2" s="428"/>
      <c r="MGQ2" s="428"/>
      <c r="MGR2" s="428"/>
      <c r="MGS2" s="428"/>
      <c r="MGT2" s="428"/>
      <c r="MGU2" s="428"/>
      <c r="MGV2" s="428"/>
      <c r="MGW2" s="428"/>
      <c r="MGX2" s="428"/>
      <c r="MGY2" s="428"/>
      <c r="MGZ2" s="428"/>
      <c r="MHA2" s="428"/>
      <c r="MHB2" s="428"/>
      <c r="MHC2" s="428"/>
      <c r="MHD2" s="428"/>
      <c r="MHE2" s="428"/>
      <c r="MHF2" s="428"/>
      <c r="MHG2" s="428"/>
      <c r="MHH2" s="428"/>
      <c r="MHI2" s="428"/>
      <c r="MHJ2" s="428"/>
      <c r="MHK2" s="428"/>
      <c r="MHL2" s="428"/>
      <c r="MHM2" s="428"/>
      <c r="MHN2" s="428"/>
      <c r="MHO2" s="428"/>
      <c r="MHP2" s="428"/>
      <c r="MHQ2" s="428"/>
      <c r="MHR2" s="428"/>
      <c r="MHS2" s="428"/>
      <c r="MHT2" s="428"/>
      <c r="MHU2" s="428"/>
      <c r="MHV2" s="428"/>
      <c r="MHW2" s="428"/>
      <c r="MHX2" s="428"/>
      <c r="MHY2" s="428"/>
      <c r="MHZ2" s="428"/>
      <c r="MIA2" s="428"/>
      <c r="MIB2" s="428"/>
      <c r="MIC2" s="428"/>
      <c r="MID2" s="428"/>
      <c r="MIE2" s="428"/>
      <c r="MIF2" s="428"/>
      <c r="MIG2" s="428"/>
      <c r="MIH2" s="428"/>
      <c r="MII2" s="428"/>
      <c r="MIJ2" s="428"/>
      <c r="MIK2" s="428"/>
      <c r="MIL2" s="428"/>
      <c r="MIM2" s="428"/>
      <c r="MIN2" s="428"/>
      <c r="MIO2" s="428"/>
      <c r="MIP2" s="428"/>
      <c r="MIQ2" s="428"/>
      <c r="MIR2" s="428"/>
      <c r="MIS2" s="428"/>
      <c r="MIT2" s="428"/>
      <c r="MIU2" s="428"/>
      <c r="MIV2" s="428"/>
      <c r="MIW2" s="428"/>
      <c r="MIX2" s="428"/>
      <c r="MIY2" s="428"/>
      <c r="MIZ2" s="428"/>
      <c r="MJA2" s="428"/>
      <c r="MJB2" s="428"/>
      <c r="MJC2" s="428"/>
      <c r="MJD2" s="428"/>
      <c r="MJE2" s="428"/>
      <c r="MJF2" s="428"/>
      <c r="MJG2" s="428"/>
      <c r="MJH2" s="428"/>
      <c r="MJI2" s="428"/>
      <c r="MJJ2" s="428"/>
      <c r="MJK2" s="428"/>
      <c r="MJL2" s="428"/>
      <c r="MJM2" s="428"/>
      <c r="MJN2" s="428"/>
      <c r="MJO2" s="428"/>
      <c r="MJP2" s="428"/>
      <c r="MJQ2" s="428"/>
      <c r="MJR2" s="428"/>
      <c r="MJS2" s="428"/>
      <c r="MJT2" s="428"/>
      <c r="MJU2" s="428"/>
      <c r="MJV2" s="428"/>
      <c r="MJW2" s="428"/>
      <c r="MJX2" s="428"/>
      <c r="MJY2" s="428"/>
      <c r="MJZ2" s="428"/>
      <c r="MKA2" s="428"/>
      <c r="MKB2" s="428"/>
      <c r="MKC2" s="428"/>
      <c r="MKD2" s="428"/>
      <c r="MKE2" s="428"/>
      <c r="MKF2" s="428"/>
      <c r="MKG2" s="428"/>
      <c r="MKH2" s="428"/>
      <c r="MKI2" s="428"/>
      <c r="MKJ2" s="428"/>
      <c r="MKK2" s="428"/>
      <c r="MKL2" s="428"/>
      <c r="MKM2" s="428"/>
      <c r="MKN2" s="428"/>
      <c r="MKO2" s="428"/>
      <c r="MKP2" s="428"/>
      <c r="MKQ2" s="428"/>
      <c r="MKR2" s="428"/>
      <c r="MKS2" s="428"/>
      <c r="MKT2" s="428"/>
      <c r="MKU2" s="428"/>
      <c r="MKV2" s="428"/>
      <c r="MKW2" s="428"/>
      <c r="MKX2" s="428"/>
      <c r="MKY2" s="428"/>
      <c r="MKZ2" s="428"/>
      <c r="MLA2" s="428"/>
      <c r="MLB2" s="428"/>
      <c r="MLC2" s="428"/>
      <c r="MLD2" s="428"/>
      <c r="MLE2" s="428"/>
      <c r="MLF2" s="428"/>
      <c r="MLG2" s="428"/>
      <c r="MLH2" s="428"/>
      <c r="MLI2" s="428"/>
      <c r="MLJ2" s="428"/>
      <c r="MLK2" s="428"/>
      <c r="MLL2" s="428"/>
      <c r="MLM2" s="428"/>
      <c r="MLN2" s="428"/>
      <c r="MLO2" s="428"/>
      <c r="MLP2" s="428"/>
      <c r="MLQ2" s="428"/>
      <c r="MLR2" s="428"/>
      <c r="MLS2" s="428"/>
      <c r="MLT2" s="428"/>
      <c r="MLU2" s="428"/>
      <c r="MLV2" s="428"/>
      <c r="MLW2" s="428"/>
      <c r="MLX2" s="428"/>
      <c r="MLY2" s="428"/>
      <c r="MLZ2" s="428"/>
      <c r="MMA2" s="428"/>
      <c r="MMB2" s="428"/>
      <c r="MMC2" s="428"/>
      <c r="MMD2" s="428"/>
      <c r="MME2" s="428"/>
      <c r="MMF2" s="428"/>
      <c r="MMG2" s="428"/>
      <c r="MMH2" s="428"/>
      <c r="MMI2" s="428"/>
      <c r="MMJ2" s="428"/>
      <c r="MMK2" s="428"/>
      <c r="MML2" s="428"/>
      <c r="MMM2" s="428"/>
      <c r="MMN2" s="428"/>
      <c r="MMO2" s="428"/>
      <c r="MMP2" s="428"/>
      <c r="MMQ2" s="428"/>
      <c r="MMR2" s="428"/>
      <c r="MMS2" s="428"/>
      <c r="MMT2" s="428"/>
      <c r="MMU2" s="428"/>
      <c r="MMV2" s="428"/>
      <c r="MMW2" s="428"/>
      <c r="MMX2" s="428"/>
      <c r="MMY2" s="428"/>
      <c r="MMZ2" s="428"/>
      <c r="MNA2" s="428"/>
      <c r="MNB2" s="428"/>
      <c r="MNC2" s="428"/>
      <c r="MND2" s="428"/>
      <c r="MNE2" s="428"/>
      <c r="MNF2" s="428"/>
      <c r="MNG2" s="428"/>
      <c r="MNH2" s="428"/>
      <c r="MNI2" s="428"/>
      <c r="MNJ2" s="428"/>
      <c r="MNK2" s="428"/>
      <c r="MNL2" s="428"/>
      <c r="MNM2" s="428"/>
      <c r="MNN2" s="428"/>
      <c r="MNO2" s="428"/>
      <c r="MNP2" s="428"/>
      <c r="MNQ2" s="428"/>
      <c r="MNR2" s="428"/>
      <c r="MNS2" s="428"/>
      <c r="MNT2" s="428"/>
      <c r="MNU2" s="428"/>
      <c r="MNV2" s="428"/>
      <c r="MNW2" s="428"/>
      <c r="MNX2" s="428"/>
      <c r="MNY2" s="428"/>
      <c r="MNZ2" s="428"/>
      <c r="MOA2" s="428"/>
      <c r="MOB2" s="428"/>
      <c r="MOC2" s="428"/>
      <c r="MOD2" s="428"/>
      <c r="MOE2" s="428"/>
      <c r="MOF2" s="428"/>
      <c r="MOG2" s="428"/>
      <c r="MOH2" s="428"/>
      <c r="MOI2" s="428"/>
      <c r="MOJ2" s="428"/>
      <c r="MOK2" s="428"/>
      <c r="MOL2" s="428"/>
      <c r="MOM2" s="428"/>
      <c r="MON2" s="428"/>
      <c r="MOO2" s="428"/>
      <c r="MOP2" s="428"/>
      <c r="MOQ2" s="428"/>
      <c r="MOR2" s="428"/>
      <c r="MOS2" s="428"/>
      <c r="MOT2" s="428"/>
      <c r="MOU2" s="428"/>
      <c r="MOV2" s="428"/>
      <c r="MOW2" s="428"/>
      <c r="MOX2" s="428"/>
      <c r="MOY2" s="428"/>
      <c r="MOZ2" s="428"/>
      <c r="MPA2" s="428"/>
      <c r="MPB2" s="428"/>
      <c r="MPC2" s="428"/>
      <c r="MPD2" s="428"/>
      <c r="MPE2" s="428"/>
      <c r="MPF2" s="428"/>
      <c r="MPG2" s="428"/>
      <c r="MPH2" s="428"/>
      <c r="MPI2" s="428"/>
      <c r="MPJ2" s="428"/>
      <c r="MPK2" s="428"/>
      <c r="MPL2" s="428"/>
      <c r="MPM2" s="428"/>
      <c r="MPN2" s="428"/>
      <c r="MPO2" s="428"/>
      <c r="MPP2" s="428"/>
      <c r="MPQ2" s="428"/>
      <c r="MPR2" s="428"/>
      <c r="MPS2" s="428"/>
      <c r="MPT2" s="428"/>
      <c r="MPU2" s="428"/>
      <c r="MPV2" s="428"/>
      <c r="MPW2" s="428"/>
      <c r="MPX2" s="428"/>
      <c r="MPY2" s="428"/>
      <c r="MPZ2" s="428"/>
      <c r="MQA2" s="428"/>
      <c r="MQB2" s="428"/>
      <c r="MQC2" s="428"/>
      <c r="MQD2" s="428"/>
      <c r="MQE2" s="428"/>
      <c r="MQF2" s="428"/>
      <c r="MQG2" s="428"/>
      <c r="MQH2" s="428"/>
      <c r="MQI2" s="428"/>
      <c r="MQJ2" s="428"/>
      <c r="MQK2" s="428"/>
      <c r="MQL2" s="428"/>
      <c r="MQM2" s="428"/>
      <c r="MQN2" s="428"/>
      <c r="MQO2" s="428"/>
      <c r="MQP2" s="428"/>
      <c r="MQQ2" s="428"/>
      <c r="MQR2" s="428"/>
      <c r="MQS2" s="428"/>
      <c r="MQT2" s="428"/>
      <c r="MQU2" s="428"/>
      <c r="MQV2" s="428"/>
      <c r="MQW2" s="428"/>
      <c r="MQX2" s="428"/>
      <c r="MQY2" s="428"/>
      <c r="MQZ2" s="428"/>
      <c r="MRA2" s="428"/>
      <c r="MRB2" s="428"/>
      <c r="MRC2" s="428"/>
      <c r="MRD2" s="428"/>
      <c r="MRE2" s="428"/>
      <c r="MRF2" s="428"/>
      <c r="MRG2" s="428"/>
      <c r="MRH2" s="428"/>
      <c r="MRI2" s="428"/>
      <c r="MRJ2" s="428"/>
      <c r="MRK2" s="428"/>
      <c r="MRL2" s="428"/>
      <c r="MRM2" s="428"/>
      <c r="MRN2" s="428"/>
      <c r="MRO2" s="428"/>
      <c r="MRP2" s="428"/>
      <c r="MRQ2" s="428"/>
      <c r="MRR2" s="428"/>
      <c r="MRS2" s="428"/>
      <c r="MRT2" s="428"/>
      <c r="MRU2" s="428"/>
      <c r="MRV2" s="428"/>
      <c r="MRW2" s="428"/>
      <c r="MRX2" s="428"/>
      <c r="MRY2" s="428"/>
      <c r="MRZ2" s="428"/>
      <c r="MSA2" s="428"/>
      <c r="MSB2" s="428"/>
      <c r="MSC2" s="428"/>
      <c r="MSD2" s="428"/>
      <c r="MSE2" s="428"/>
      <c r="MSF2" s="428"/>
      <c r="MSG2" s="428"/>
      <c r="MSH2" s="428"/>
      <c r="MSI2" s="428"/>
      <c r="MSJ2" s="428"/>
      <c r="MSK2" s="428"/>
      <c r="MSL2" s="428"/>
      <c r="MSM2" s="428"/>
      <c r="MSN2" s="428"/>
      <c r="MSO2" s="428"/>
      <c r="MSP2" s="428"/>
      <c r="MSQ2" s="428"/>
      <c r="MSR2" s="428"/>
      <c r="MSS2" s="428"/>
      <c r="MST2" s="428"/>
      <c r="MSU2" s="428"/>
      <c r="MSV2" s="428"/>
      <c r="MSW2" s="428"/>
      <c r="MSX2" s="428"/>
      <c r="MSY2" s="428"/>
      <c r="MSZ2" s="428"/>
      <c r="MTA2" s="428"/>
      <c r="MTB2" s="428"/>
      <c r="MTC2" s="428"/>
      <c r="MTD2" s="428"/>
      <c r="MTE2" s="428"/>
      <c r="MTF2" s="428"/>
      <c r="MTG2" s="428"/>
      <c r="MTH2" s="428"/>
      <c r="MTI2" s="428"/>
      <c r="MTJ2" s="428"/>
      <c r="MTK2" s="428"/>
      <c r="MTL2" s="428"/>
      <c r="MTM2" s="428"/>
      <c r="MTN2" s="428"/>
      <c r="MTO2" s="428"/>
      <c r="MTP2" s="428"/>
      <c r="MTQ2" s="428"/>
      <c r="MTR2" s="428"/>
      <c r="MTS2" s="428"/>
      <c r="MTT2" s="428"/>
      <c r="MTU2" s="428"/>
      <c r="MTV2" s="428"/>
      <c r="MTW2" s="428"/>
      <c r="MTX2" s="428"/>
      <c r="MTY2" s="428"/>
      <c r="MTZ2" s="428"/>
      <c r="MUA2" s="428"/>
      <c r="MUB2" s="428"/>
      <c r="MUC2" s="428"/>
      <c r="MUD2" s="428"/>
      <c r="MUE2" s="428"/>
      <c r="MUF2" s="428"/>
      <c r="MUG2" s="428"/>
      <c r="MUH2" s="428"/>
      <c r="MUI2" s="428"/>
      <c r="MUJ2" s="428"/>
      <c r="MUK2" s="428"/>
      <c r="MUL2" s="428"/>
      <c r="MUM2" s="428"/>
      <c r="MUN2" s="428"/>
      <c r="MUO2" s="428"/>
      <c r="MUP2" s="428"/>
      <c r="MUQ2" s="428"/>
      <c r="MUR2" s="428"/>
      <c r="MUS2" s="428"/>
      <c r="MUT2" s="428"/>
      <c r="MUU2" s="428"/>
      <c r="MUV2" s="428"/>
      <c r="MUW2" s="428"/>
      <c r="MUX2" s="428"/>
      <c r="MUY2" s="428"/>
      <c r="MUZ2" s="428"/>
      <c r="MVA2" s="428"/>
      <c r="MVB2" s="428"/>
      <c r="MVC2" s="428"/>
      <c r="MVD2" s="428"/>
      <c r="MVE2" s="428"/>
      <c r="MVF2" s="428"/>
      <c r="MVG2" s="428"/>
      <c r="MVH2" s="428"/>
      <c r="MVI2" s="428"/>
      <c r="MVJ2" s="428"/>
      <c r="MVK2" s="428"/>
      <c r="MVL2" s="428"/>
      <c r="MVM2" s="428"/>
      <c r="MVN2" s="428"/>
      <c r="MVO2" s="428"/>
      <c r="MVP2" s="428"/>
      <c r="MVQ2" s="428"/>
      <c r="MVR2" s="428"/>
      <c r="MVS2" s="428"/>
      <c r="MVT2" s="428"/>
      <c r="MVU2" s="428"/>
      <c r="MVV2" s="428"/>
      <c r="MVW2" s="428"/>
      <c r="MVX2" s="428"/>
      <c r="MVY2" s="428"/>
      <c r="MVZ2" s="428"/>
      <c r="MWA2" s="428"/>
      <c r="MWB2" s="428"/>
      <c r="MWC2" s="428"/>
      <c r="MWD2" s="428"/>
      <c r="MWE2" s="428"/>
      <c r="MWF2" s="428"/>
      <c r="MWG2" s="428"/>
      <c r="MWH2" s="428"/>
      <c r="MWI2" s="428"/>
      <c r="MWJ2" s="428"/>
      <c r="MWK2" s="428"/>
      <c r="MWL2" s="428"/>
      <c r="MWM2" s="428"/>
      <c r="MWN2" s="428"/>
      <c r="MWO2" s="428"/>
      <c r="MWP2" s="428"/>
      <c r="MWQ2" s="428"/>
      <c r="MWR2" s="428"/>
      <c r="MWS2" s="428"/>
      <c r="MWT2" s="428"/>
      <c r="MWU2" s="428"/>
      <c r="MWV2" s="428"/>
      <c r="MWW2" s="428"/>
      <c r="MWX2" s="428"/>
      <c r="MWY2" s="428"/>
      <c r="MWZ2" s="428"/>
      <c r="MXA2" s="428"/>
      <c r="MXB2" s="428"/>
      <c r="MXC2" s="428"/>
      <c r="MXD2" s="428"/>
      <c r="MXE2" s="428"/>
      <c r="MXF2" s="428"/>
      <c r="MXG2" s="428"/>
      <c r="MXH2" s="428"/>
      <c r="MXI2" s="428"/>
      <c r="MXJ2" s="428"/>
      <c r="MXK2" s="428"/>
      <c r="MXL2" s="428"/>
      <c r="MXM2" s="428"/>
      <c r="MXN2" s="428"/>
      <c r="MXO2" s="428"/>
      <c r="MXP2" s="428"/>
      <c r="MXQ2" s="428"/>
      <c r="MXR2" s="428"/>
      <c r="MXS2" s="428"/>
      <c r="MXT2" s="428"/>
      <c r="MXU2" s="428"/>
      <c r="MXV2" s="428"/>
      <c r="MXW2" s="428"/>
      <c r="MXX2" s="428"/>
      <c r="MXY2" s="428"/>
      <c r="MXZ2" s="428"/>
      <c r="MYA2" s="428"/>
      <c r="MYB2" s="428"/>
      <c r="MYC2" s="428"/>
      <c r="MYD2" s="428"/>
      <c r="MYE2" s="428"/>
      <c r="MYF2" s="428"/>
      <c r="MYG2" s="428"/>
      <c r="MYH2" s="428"/>
      <c r="MYI2" s="428"/>
      <c r="MYJ2" s="428"/>
      <c r="MYK2" s="428"/>
      <c r="MYL2" s="428"/>
      <c r="MYM2" s="428"/>
      <c r="MYN2" s="428"/>
      <c r="MYO2" s="428"/>
      <c r="MYP2" s="428"/>
      <c r="MYQ2" s="428"/>
      <c r="MYR2" s="428"/>
      <c r="MYS2" s="428"/>
      <c r="MYT2" s="428"/>
      <c r="MYU2" s="428"/>
      <c r="MYV2" s="428"/>
      <c r="MYW2" s="428"/>
      <c r="MYX2" s="428"/>
      <c r="MYY2" s="428"/>
      <c r="MYZ2" s="428"/>
      <c r="MZA2" s="428"/>
      <c r="MZB2" s="428"/>
      <c r="MZC2" s="428"/>
      <c r="MZD2" s="428"/>
      <c r="MZE2" s="428"/>
      <c r="MZF2" s="428"/>
      <c r="MZG2" s="428"/>
      <c r="MZH2" s="428"/>
      <c r="MZI2" s="428"/>
      <c r="MZJ2" s="428"/>
      <c r="MZK2" s="428"/>
      <c r="MZL2" s="428"/>
      <c r="MZM2" s="428"/>
      <c r="MZN2" s="428"/>
      <c r="MZO2" s="428"/>
      <c r="MZP2" s="428"/>
      <c r="MZQ2" s="428"/>
      <c r="MZR2" s="428"/>
      <c r="MZS2" s="428"/>
      <c r="MZT2" s="428"/>
      <c r="MZU2" s="428"/>
      <c r="MZV2" s="428"/>
      <c r="MZW2" s="428"/>
      <c r="MZX2" s="428"/>
      <c r="MZY2" s="428"/>
      <c r="MZZ2" s="428"/>
      <c r="NAA2" s="428"/>
      <c r="NAB2" s="428"/>
      <c r="NAC2" s="428"/>
      <c r="NAD2" s="428"/>
      <c r="NAE2" s="428"/>
      <c r="NAF2" s="428"/>
      <c r="NAG2" s="428"/>
      <c r="NAH2" s="428"/>
      <c r="NAI2" s="428"/>
      <c r="NAJ2" s="428"/>
      <c r="NAK2" s="428"/>
      <c r="NAL2" s="428"/>
      <c r="NAM2" s="428"/>
      <c r="NAN2" s="428"/>
      <c r="NAO2" s="428"/>
      <c r="NAP2" s="428"/>
      <c r="NAQ2" s="428"/>
      <c r="NAR2" s="428"/>
      <c r="NAS2" s="428"/>
      <c r="NAT2" s="428"/>
      <c r="NAU2" s="428"/>
      <c r="NAV2" s="428"/>
      <c r="NAW2" s="428"/>
      <c r="NAX2" s="428"/>
      <c r="NAY2" s="428"/>
      <c r="NAZ2" s="428"/>
      <c r="NBA2" s="428"/>
      <c r="NBB2" s="428"/>
      <c r="NBC2" s="428"/>
      <c r="NBD2" s="428"/>
      <c r="NBE2" s="428"/>
      <c r="NBF2" s="428"/>
      <c r="NBG2" s="428"/>
      <c r="NBH2" s="428"/>
      <c r="NBI2" s="428"/>
      <c r="NBJ2" s="428"/>
      <c r="NBK2" s="428"/>
      <c r="NBL2" s="428"/>
      <c r="NBM2" s="428"/>
      <c r="NBN2" s="428"/>
      <c r="NBO2" s="428"/>
      <c r="NBP2" s="428"/>
      <c r="NBQ2" s="428"/>
      <c r="NBR2" s="428"/>
      <c r="NBS2" s="428"/>
      <c r="NBT2" s="428"/>
      <c r="NBU2" s="428"/>
      <c r="NBV2" s="428"/>
      <c r="NBW2" s="428"/>
      <c r="NBX2" s="428"/>
      <c r="NBY2" s="428"/>
      <c r="NBZ2" s="428"/>
      <c r="NCA2" s="428"/>
      <c r="NCB2" s="428"/>
      <c r="NCC2" s="428"/>
      <c r="NCD2" s="428"/>
      <c r="NCE2" s="428"/>
      <c r="NCF2" s="428"/>
      <c r="NCG2" s="428"/>
      <c r="NCH2" s="428"/>
      <c r="NCI2" s="428"/>
      <c r="NCJ2" s="428"/>
      <c r="NCK2" s="428"/>
      <c r="NCL2" s="428"/>
      <c r="NCM2" s="428"/>
      <c r="NCN2" s="428"/>
      <c r="NCO2" s="428"/>
      <c r="NCP2" s="428"/>
      <c r="NCQ2" s="428"/>
      <c r="NCR2" s="428"/>
      <c r="NCS2" s="428"/>
      <c r="NCT2" s="428"/>
      <c r="NCU2" s="428"/>
      <c r="NCV2" s="428"/>
      <c r="NCW2" s="428"/>
      <c r="NCX2" s="428"/>
      <c r="NCY2" s="428"/>
      <c r="NCZ2" s="428"/>
      <c r="NDA2" s="428"/>
      <c r="NDB2" s="428"/>
      <c r="NDC2" s="428"/>
      <c r="NDD2" s="428"/>
      <c r="NDE2" s="428"/>
      <c r="NDF2" s="428"/>
      <c r="NDG2" s="428"/>
      <c r="NDH2" s="428"/>
      <c r="NDI2" s="428"/>
      <c r="NDJ2" s="428"/>
      <c r="NDK2" s="428"/>
      <c r="NDL2" s="428"/>
      <c r="NDM2" s="428"/>
      <c r="NDN2" s="428"/>
      <c r="NDO2" s="428"/>
      <c r="NDP2" s="428"/>
      <c r="NDQ2" s="428"/>
      <c r="NDR2" s="428"/>
      <c r="NDS2" s="428"/>
      <c r="NDT2" s="428"/>
      <c r="NDU2" s="428"/>
      <c r="NDV2" s="428"/>
      <c r="NDW2" s="428"/>
      <c r="NDX2" s="428"/>
      <c r="NDY2" s="428"/>
      <c r="NDZ2" s="428"/>
      <c r="NEA2" s="428"/>
      <c r="NEB2" s="428"/>
      <c r="NEC2" s="428"/>
      <c r="NED2" s="428"/>
      <c r="NEE2" s="428"/>
      <c r="NEF2" s="428"/>
      <c r="NEG2" s="428"/>
      <c r="NEH2" s="428"/>
      <c r="NEI2" s="428"/>
      <c r="NEJ2" s="428"/>
      <c r="NEK2" s="428"/>
      <c r="NEL2" s="428"/>
      <c r="NEM2" s="428"/>
      <c r="NEN2" s="428"/>
      <c r="NEO2" s="428"/>
      <c r="NEP2" s="428"/>
      <c r="NEQ2" s="428"/>
      <c r="NER2" s="428"/>
      <c r="NES2" s="428"/>
      <c r="NET2" s="428"/>
      <c r="NEU2" s="428"/>
      <c r="NEV2" s="428"/>
      <c r="NEW2" s="428"/>
      <c r="NEX2" s="428"/>
      <c r="NEY2" s="428"/>
      <c r="NEZ2" s="428"/>
      <c r="NFA2" s="428"/>
      <c r="NFB2" s="428"/>
      <c r="NFC2" s="428"/>
      <c r="NFD2" s="428"/>
      <c r="NFE2" s="428"/>
      <c r="NFF2" s="428"/>
      <c r="NFG2" s="428"/>
      <c r="NFH2" s="428"/>
      <c r="NFI2" s="428"/>
      <c r="NFJ2" s="428"/>
      <c r="NFK2" s="428"/>
      <c r="NFL2" s="428"/>
      <c r="NFM2" s="428"/>
      <c r="NFN2" s="428"/>
      <c r="NFO2" s="428"/>
      <c r="NFP2" s="428"/>
      <c r="NFQ2" s="428"/>
      <c r="NFR2" s="428"/>
      <c r="NFS2" s="428"/>
      <c r="NFT2" s="428"/>
      <c r="NFU2" s="428"/>
      <c r="NFV2" s="428"/>
      <c r="NFW2" s="428"/>
      <c r="NFX2" s="428"/>
      <c r="NFY2" s="428"/>
      <c r="NFZ2" s="428"/>
      <c r="NGA2" s="428"/>
      <c r="NGB2" s="428"/>
      <c r="NGC2" s="428"/>
      <c r="NGD2" s="428"/>
      <c r="NGE2" s="428"/>
      <c r="NGF2" s="428"/>
      <c r="NGG2" s="428"/>
      <c r="NGH2" s="428"/>
      <c r="NGI2" s="428"/>
      <c r="NGJ2" s="428"/>
      <c r="NGK2" s="428"/>
      <c r="NGL2" s="428"/>
      <c r="NGM2" s="428"/>
      <c r="NGN2" s="428"/>
      <c r="NGO2" s="428"/>
      <c r="NGP2" s="428"/>
      <c r="NGQ2" s="428"/>
      <c r="NGR2" s="428"/>
      <c r="NGS2" s="428"/>
      <c r="NGT2" s="428"/>
      <c r="NGU2" s="428"/>
      <c r="NGV2" s="428"/>
      <c r="NGW2" s="428"/>
      <c r="NGX2" s="428"/>
      <c r="NGY2" s="428"/>
      <c r="NGZ2" s="428"/>
      <c r="NHA2" s="428"/>
      <c r="NHB2" s="428"/>
      <c r="NHC2" s="428"/>
      <c r="NHD2" s="428"/>
      <c r="NHE2" s="428"/>
      <c r="NHF2" s="428"/>
      <c r="NHG2" s="428"/>
      <c r="NHH2" s="428"/>
      <c r="NHI2" s="428"/>
      <c r="NHJ2" s="428"/>
      <c r="NHK2" s="428"/>
      <c r="NHL2" s="428"/>
      <c r="NHM2" s="428"/>
      <c r="NHN2" s="428"/>
      <c r="NHO2" s="428"/>
      <c r="NHP2" s="428"/>
      <c r="NHQ2" s="428"/>
      <c r="NHR2" s="428"/>
      <c r="NHS2" s="428"/>
      <c r="NHT2" s="428"/>
      <c r="NHU2" s="428"/>
      <c r="NHV2" s="428"/>
      <c r="NHW2" s="428"/>
      <c r="NHX2" s="428"/>
      <c r="NHY2" s="428"/>
      <c r="NHZ2" s="428"/>
      <c r="NIA2" s="428"/>
      <c r="NIB2" s="428"/>
      <c r="NIC2" s="428"/>
      <c r="NID2" s="428"/>
      <c r="NIE2" s="428"/>
      <c r="NIF2" s="428"/>
      <c r="NIG2" s="428"/>
      <c r="NIH2" s="428"/>
      <c r="NII2" s="428"/>
      <c r="NIJ2" s="428"/>
      <c r="NIK2" s="428"/>
      <c r="NIL2" s="428"/>
      <c r="NIM2" s="428"/>
      <c r="NIN2" s="428"/>
      <c r="NIO2" s="428"/>
      <c r="NIP2" s="428"/>
      <c r="NIQ2" s="428"/>
      <c r="NIR2" s="428"/>
      <c r="NIS2" s="428"/>
      <c r="NIT2" s="428"/>
      <c r="NIU2" s="428"/>
      <c r="NIV2" s="428"/>
      <c r="NIW2" s="428"/>
      <c r="NIX2" s="428"/>
      <c r="NIY2" s="428"/>
      <c r="NIZ2" s="428"/>
      <c r="NJA2" s="428"/>
      <c r="NJB2" s="428"/>
      <c r="NJC2" s="428"/>
      <c r="NJD2" s="428"/>
      <c r="NJE2" s="428"/>
      <c r="NJF2" s="428"/>
      <c r="NJG2" s="428"/>
      <c r="NJH2" s="428"/>
      <c r="NJI2" s="428"/>
      <c r="NJJ2" s="428"/>
      <c r="NJK2" s="428"/>
      <c r="NJL2" s="428"/>
      <c r="NJM2" s="428"/>
      <c r="NJN2" s="428"/>
      <c r="NJO2" s="428"/>
      <c r="NJP2" s="428"/>
      <c r="NJQ2" s="428"/>
      <c r="NJR2" s="428"/>
      <c r="NJS2" s="428"/>
      <c r="NJT2" s="428"/>
      <c r="NJU2" s="428"/>
      <c r="NJV2" s="428"/>
      <c r="NJW2" s="428"/>
      <c r="NJX2" s="428"/>
      <c r="NJY2" s="428"/>
      <c r="NJZ2" s="428"/>
      <c r="NKA2" s="428"/>
      <c r="NKB2" s="428"/>
      <c r="NKC2" s="428"/>
      <c r="NKD2" s="428"/>
      <c r="NKE2" s="428"/>
      <c r="NKF2" s="428"/>
      <c r="NKG2" s="428"/>
      <c r="NKH2" s="428"/>
      <c r="NKI2" s="428"/>
      <c r="NKJ2" s="428"/>
      <c r="NKK2" s="428"/>
      <c r="NKL2" s="428"/>
      <c r="NKM2" s="428"/>
      <c r="NKN2" s="428"/>
      <c r="NKO2" s="428"/>
      <c r="NKP2" s="428"/>
      <c r="NKQ2" s="428"/>
      <c r="NKR2" s="428"/>
      <c r="NKS2" s="428"/>
      <c r="NKT2" s="428"/>
      <c r="NKU2" s="428"/>
      <c r="NKV2" s="428"/>
      <c r="NKW2" s="428"/>
      <c r="NKX2" s="428"/>
      <c r="NKY2" s="428"/>
      <c r="NKZ2" s="428"/>
      <c r="NLA2" s="428"/>
      <c r="NLB2" s="428"/>
      <c r="NLC2" s="428"/>
      <c r="NLD2" s="428"/>
      <c r="NLE2" s="428"/>
      <c r="NLF2" s="428"/>
      <c r="NLG2" s="428"/>
      <c r="NLH2" s="428"/>
      <c r="NLI2" s="428"/>
      <c r="NLJ2" s="428"/>
      <c r="NLK2" s="428"/>
      <c r="NLL2" s="428"/>
      <c r="NLM2" s="428"/>
      <c r="NLN2" s="428"/>
      <c r="NLO2" s="428"/>
      <c r="NLP2" s="428"/>
      <c r="NLQ2" s="428"/>
      <c r="NLR2" s="428"/>
      <c r="NLS2" s="428"/>
      <c r="NLT2" s="428"/>
      <c r="NLU2" s="428"/>
      <c r="NLV2" s="428"/>
      <c r="NLW2" s="428"/>
      <c r="NLX2" s="428"/>
      <c r="NLY2" s="428"/>
      <c r="NLZ2" s="428"/>
      <c r="NMA2" s="428"/>
      <c r="NMB2" s="428"/>
      <c r="NMC2" s="428"/>
      <c r="NMD2" s="428"/>
      <c r="NME2" s="428"/>
      <c r="NMF2" s="428"/>
      <c r="NMG2" s="428"/>
      <c r="NMH2" s="428"/>
      <c r="NMI2" s="428"/>
      <c r="NMJ2" s="428"/>
      <c r="NMK2" s="428"/>
      <c r="NML2" s="428"/>
      <c r="NMM2" s="428"/>
      <c r="NMN2" s="428"/>
      <c r="NMO2" s="428"/>
      <c r="NMP2" s="428"/>
      <c r="NMQ2" s="428"/>
      <c r="NMR2" s="428"/>
      <c r="NMS2" s="428"/>
      <c r="NMT2" s="428"/>
      <c r="NMU2" s="428"/>
      <c r="NMV2" s="428"/>
      <c r="NMW2" s="428"/>
      <c r="NMX2" s="428"/>
      <c r="NMY2" s="428"/>
      <c r="NMZ2" s="428"/>
      <c r="NNA2" s="428"/>
      <c r="NNB2" s="428"/>
      <c r="NNC2" s="428"/>
      <c r="NND2" s="428"/>
      <c r="NNE2" s="428"/>
      <c r="NNF2" s="428"/>
      <c r="NNG2" s="428"/>
      <c r="NNH2" s="428"/>
      <c r="NNI2" s="428"/>
      <c r="NNJ2" s="428"/>
      <c r="NNK2" s="428"/>
      <c r="NNL2" s="428"/>
      <c r="NNM2" s="428"/>
      <c r="NNN2" s="428"/>
      <c r="NNO2" s="428"/>
      <c r="NNP2" s="428"/>
      <c r="NNQ2" s="428"/>
      <c r="NNR2" s="428"/>
      <c r="NNS2" s="428"/>
      <c r="NNT2" s="428"/>
      <c r="NNU2" s="428"/>
      <c r="NNV2" s="428"/>
      <c r="NNW2" s="428"/>
      <c r="NNX2" s="428"/>
      <c r="NNY2" s="428"/>
      <c r="NNZ2" s="428"/>
      <c r="NOA2" s="428"/>
      <c r="NOB2" s="428"/>
      <c r="NOC2" s="428"/>
      <c r="NOD2" s="428"/>
      <c r="NOE2" s="428"/>
      <c r="NOF2" s="428"/>
      <c r="NOG2" s="428"/>
      <c r="NOH2" s="428"/>
      <c r="NOI2" s="428"/>
      <c r="NOJ2" s="428"/>
      <c r="NOK2" s="428"/>
      <c r="NOL2" s="428"/>
      <c r="NOM2" s="428"/>
      <c r="NON2" s="428"/>
      <c r="NOO2" s="428"/>
      <c r="NOP2" s="428"/>
      <c r="NOQ2" s="428"/>
      <c r="NOR2" s="428"/>
      <c r="NOS2" s="428"/>
      <c r="NOT2" s="428"/>
      <c r="NOU2" s="428"/>
      <c r="NOV2" s="428"/>
      <c r="NOW2" s="428"/>
      <c r="NOX2" s="428"/>
      <c r="NOY2" s="428"/>
      <c r="NOZ2" s="428"/>
      <c r="NPA2" s="428"/>
      <c r="NPB2" s="428"/>
      <c r="NPC2" s="428"/>
      <c r="NPD2" s="428"/>
      <c r="NPE2" s="428"/>
      <c r="NPF2" s="428"/>
      <c r="NPG2" s="428"/>
      <c r="NPH2" s="428"/>
      <c r="NPI2" s="428"/>
      <c r="NPJ2" s="428"/>
      <c r="NPK2" s="428"/>
      <c r="NPL2" s="428"/>
      <c r="NPM2" s="428"/>
      <c r="NPN2" s="428"/>
      <c r="NPO2" s="428"/>
      <c r="NPP2" s="428"/>
      <c r="NPQ2" s="428"/>
      <c r="NPR2" s="428"/>
      <c r="NPS2" s="428"/>
      <c r="NPT2" s="428"/>
      <c r="NPU2" s="428"/>
      <c r="NPV2" s="428"/>
      <c r="NPW2" s="428"/>
      <c r="NPX2" s="428"/>
      <c r="NPY2" s="428"/>
      <c r="NPZ2" s="428"/>
      <c r="NQA2" s="428"/>
      <c r="NQB2" s="428"/>
      <c r="NQC2" s="428"/>
      <c r="NQD2" s="428"/>
      <c r="NQE2" s="428"/>
      <c r="NQF2" s="428"/>
      <c r="NQG2" s="428"/>
      <c r="NQH2" s="428"/>
      <c r="NQI2" s="428"/>
      <c r="NQJ2" s="428"/>
      <c r="NQK2" s="428"/>
      <c r="NQL2" s="428"/>
      <c r="NQM2" s="428"/>
      <c r="NQN2" s="428"/>
      <c r="NQO2" s="428"/>
      <c r="NQP2" s="428"/>
      <c r="NQQ2" s="428"/>
      <c r="NQR2" s="428"/>
      <c r="NQS2" s="428"/>
      <c r="NQT2" s="428"/>
      <c r="NQU2" s="428"/>
      <c r="NQV2" s="428"/>
      <c r="NQW2" s="428"/>
      <c r="NQX2" s="428"/>
      <c r="NQY2" s="428"/>
      <c r="NQZ2" s="428"/>
      <c r="NRA2" s="428"/>
      <c r="NRB2" s="428"/>
      <c r="NRC2" s="428"/>
      <c r="NRD2" s="428"/>
      <c r="NRE2" s="428"/>
      <c r="NRF2" s="428"/>
      <c r="NRG2" s="428"/>
      <c r="NRH2" s="428"/>
      <c r="NRI2" s="428"/>
      <c r="NRJ2" s="428"/>
      <c r="NRK2" s="428"/>
      <c r="NRL2" s="428"/>
      <c r="NRM2" s="428"/>
      <c r="NRN2" s="428"/>
      <c r="NRO2" s="428"/>
      <c r="NRP2" s="428"/>
      <c r="NRQ2" s="428"/>
      <c r="NRR2" s="428"/>
      <c r="NRS2" s="428"/>
      <c r="NRT2" s="428"/>
      <c r="NRU2" s="428"/>
      <c r="NRV2" s="428"/>
      <c r="NRW2" s="428"/>
      <c r="NRX2" s="428"/>
      <c r="NRY2" s="428"/>
      <c r="NRZ2" s="428"/>
      <c r="NSA2" s="428"/>
      <c r="NSB2" s="428"/>
      <c r="NSC2" s="428"/>
      <c r="NSD2" s="428"/>
      <c r="NSE2" s="428"/>
      <c r="NSF2" s="428"/>
      <c r="NSG2" s="428"/>
      <c r="NSH2" s="428"/>
      <c r="NSI2" s="428"/>
      <c r="NSJ2" s="428"/>
      <c r="NSK2" s="428"/>
      <c r="NSL2" s="428"/>
      <c r="NSM2" s="428"/>
      <c r="NSN2" s="428"/>
      <c r="NSO2" s="428"/>
      <c r="NSP2" s="428"/>
      <c r="NSQ2" s="428"/>
      <c r="NSR2" s="428"/>
      <c r="NSS2" s="428"/>
      <c r="NST2" s="428"/>
      <c r="NSU2" s="428"/>
      <c r="NSV2" s="428"/>
      <c r="NSW2" s="428"/>
      <c r="NSX2" s="428"/>
      <c r="NSY2" s="428"/>
      <c r="NSZ2" s="428"/>
      <c r="NTA2" s="428"/>
      <c r="NTB2" s="428"/>
      <c r="NTC2" s="428"/>
      <c r="NTD2" s="428"/>
      <c r="NTE2" s="428"/>
      <c r="NTF2" s="428"/>
      <c r="NTG2" s="428"/>
      <c r="NTH2" s="428"/>
      <c r="NTI2" s="428"/>
      <c r="NTJ2" s="428"/>
      <c r="NTK2" s="428"/>
      <c r="NTL2" s="428"/>
      <c r="NTM2" s="428"/>
      <c r="NTN2" s="428"/>
      <c r="NTO2" s="428"/>
      <c r="NTP2" s="428"/>
      <c r="NTQ2" s="428"/>
      <c r="NTR2" s="428"/>
      <c r="NTS2" s="428"/>
      <c r="NTT2" s="428"/>
      <c r="NTU2" s="428"/>
      <c r="NTV2" s="428"/>
      <c r="NTW2" s="428"/>
      <c r="NTX2" s="428"/>
      <c r="NTY2" s="428"/>
      <c r="NTZ2" s="428"/>
      <c r="NUA2" s="428"/>
      <c r="NUB2" s="428"/>
      <c r="NUC2" s="428"/>
      <c r="NUD2" s="428"/>
      <c r="NUE2" s="428"/>
      <c r="NUF2" s="428"/>
      <c r="NUG2" s="428"/>
      <c r="NUH2" s="428"/>
      <c r="NUI2" s="428"/>
      <c r="NUJ2" s="428"/>
      <c r="NUK2" s="428"/>
      <c r="NUL2" s="428"/>
      <c r="NUM2" s="428"/>
      <c r="NUN2" s="428"/>
      <c r="NUO2" s="428"/>
      <c r="NUP2" s="428"/>
      <c r="NUQ2" s="428"/>
      <c r="NUR2" s="428"/>
      <c r="NUS2" s="428"/>
      <c r="NUT2" s="428"/>
      <c r="NUU2" s="428"/>
      <c r="NUV2" s="428"/>
      <c r="NUW2" s="428"/>
      <c r="NUX2" s="428"/>
      <c r="NUY2" s="428"/>
      <c r="NUZ2" s="428"/>
      <c r="NVA2" s="428"/>
      <c r="NVB2" s="428"/>
      <c r="NVC2" s="428"/>
      <c r="NVD2" s="428"/>
      <c r="NVE2" s="428"/>
      <c r="NVF2" s="428"/>
      <c r="NVG2" s="428"/>
      <c r="NVH2" s="428"/>
      <c r="NVI2" s="428"/>
      <c r="NVJ2" s="428"/>
      <c r="NVK2" s="428"/>
      <c r="NVL2" s="428"/>
      <c r="NVM2" s="428"/>
      <c r="NVN2" s="428"/>
      <c r="NVO2" s="428"/>
      <c r="NVP2" s="428"/>
      <c r="NVQ2" s="428"/>
      <c r="NVR2" s="428"/>
      <c r="NVS2" s="428"/>
      <c r="NVT2" s="428"/>
      <c r="NVU2" s="428"/>
      <c r="NVV2" s="428"/>
      <c r="NVW2" s="428"/>
      <c r="NVX2" s="428"/>
      <c r="NVY2" s="428"/>
      <c r="NVZ2" s="428"/>
      <c r="NWA2" s="428"/>
      <c r="NWB2" s="428"/>
      <c r="NWC2" s="428"/>
      <c r="NWD2" s="428"/>
      <c r="NWE2" s="428"/>
      <c r="NWF2" s="428"/>
      <c r="NWG2" s="428"/>
      <c r="NWH2" s="428"/>
      <c r="NWI2" s="428"/>
      <c r="NWJ2" s="428"/>
      <c r="NWK2" s="428"/>
      <c r="NWL2" s="428"/>
      <c r="NWM2" s="428"/>
      <c r="NWN2" s="428"/>
      <c r="NWO2" s="428"/>
      <c r="NWP2" s="428"/>
      <c r="NWQ2" s="428"/>
      <c r="NWR2" s="428"/>
      <c r="NWS2" s="428"/>
      <c r="NWT2" s="428"/>
      <c r="NWU2" s="428"/>
      <c r="NWV2" s="428"/>
      <c r="NWW2" s="428"/>
      <c r="NWX2" s="428"/>
      <c r="NWY2" s="428"/>
      <c r="NWZ2" s="428"/>
      <c r="NXA2" s="428"/>
      <c r="NXB2" s="428"/>
      <c r="NXC2" s="428"/>
      <c r="NXD2" s="428"/>
      <c r="NXE2" s="428"/>
      <c r="NXF2" s="428"/>
      <c r="NXG2" s="428"/>
      <c r="NXH2" s="428"/>
      <c r="NXI2" s="428"/>
      <c r="NXJ2" s="428"/>
      <c r="NXK2" s="428"/>
      <c r="NXL2" s="428"/>
      <c r="NXM2" s="428"/>
      <c r="NXN2" s="428"/>
      <c r="NXO2" s="428"/>
      <c r="NXP2" s="428"/>
      <c r="NXQ2" s="428"/>
      <c r="NXR2" s="428"/>
      <c r="NXS2" s="428"/>
      <c r="NXT2" s="428"/>
      <c r="NXU2" s="428"/>
      <c r="NXV2" s="428"/>
      <c r="NXW2" s="428"/>
      <c r="NXX2" s="428"/>
      <c r="NXY2" s="428"/>
      <c r="NXZ2" s="428"/>
      <c r="NYA2" s="428"/>
      <c r="NYB2" s="428"/>
      <c r="NYC2" s="428"/>
      <c r="NYD2" s="428"/>
      <c r="NYE2" s="428"/>
      <c r="NYF2" s="428"/>
      <c r="NYG2" s="428"/>
      <c r="NYH2" s="428"/>
      <c r="NYI2" s="428"/>
      <c r="NYJ2" s="428"/>
      <c r="NYK2" s="428"/>
      <c r="NYL2" s="428"/>
      <c r="NYM2" s="428"/>
      <c r="NYN2" s="428"/>
      <c r="NYO2" s="428"/>
      <c r="NYP2" s="428"/>
      <c r="NYQ2" s="428"/>
      <c r="NYR2" s="428"/>
      <c r="NYS2" s="428"/>
      <c r="NYT2" s="428"/>
      <c r="NYU2" s="428"/>
      <c r="NYV2" s="428"/>
      <c r="NYW2" s="428"/>
      <c r="NYX2" s="428"/>
      <c r="NYY2" s="428"/>
      <c r="NYZ2" s="428"/>
      <c r="NZA2" s="428"/>
      <c r="NZB2" s="428"/>
      <c r="NZC2" s="428"/>
      <c r="NZD2" s="428"/>
      <c r="NZE2" s="428"/>
      <c r="NZF2" s="428"/>
      <c r="NZG2" s="428"/>
      <c r="NZH2" s="428"/>
      <c r="NZI2" s="428"/>
      <c r="NZJ2" s="428"/>
      <c r="NZK2" s="428"/>
      <c r="NZL2" s="428"/>
      <c r="NZM2" s="428"/>
      <c r="NZN2" s="428"/>
      <c r="NZO2" s="428"/>
      <c r="NZP2" s="428"/>
      <c r="NZQ2" s="428"/>
      <c r="NZR2" s="428"/>
      <c r="NZS2" s="428"/>
      <c r="NZT2" s="428"/>
      <c r="NZU2" s="428"/>
      <c r="NZV2" s="428"/>
      <c r="NZW2" s="428"/>
      <c r="NZX2" s="428"/>
      <c r="NZY2" s="428"/>
      <c r="NZZ2" s="428"/>
      <c r="OAA2" s="428"/>
      <c r="OAB2" s="428"/>
      <c r="OAC2" s="428"/>
      <c r="OAD2" s="428"/>
      <c r="OAE2" s="428"/>
      <c r="OAF2" s="428"/>
      <c r="OAG2" s="428"/>
      <c r="OAH2" s="428"/>
      <c r="OAI2" s="428"/>
      <c r="OAJ2" s="428"/>
      <c r="OAK2" s="428"/>
      <c r="OAL2" s="428"/>
      <c r="OAM2" s="428"/>
      <c r="OAN2" s="428"/>
      <c r="OAO2" s="428"/>
      <c r="OAP2" s="428"/>
      <c r="OAQ2" s="428"/>
      <c r="OAR2" s="428"/>
      <c r="OAS2" s="428"/>
      <c r="OAT2" s="428"/>
      <c r="OAU2" s="428"/>
      <c r="OAV2" s="428"/>
      <c r="OAW2" s="428"/>
      <c r="OAX2" s="428"/>
      <c r="OAY2" s="428"/>
      <c r="OAZ2" s="428"/>
      <c r="OBA2" s="428"/>
      <c r="OBB2" s="428"/>
      <c r="OBC2" s="428"/>
      <c r="OBD2" s="428"/>
      <c r="OBE2" s="428"/>
      <c r="OBF2" s="428"/>
      <c r="OBG2" s="428"/>
      <c r="OBH2" s="428"/>
      <c r="OBI2" s="428"/>
      <c r="OBJ2" s="428"/>
      <c r="OBK2" s="428"/>
      <c r="OBL2" s="428"/>
      <c r="OBM2" s="428"/>
      <c r="OBN2" s="428"/>
      <c r="OBO2" s="428"/>
      <c r="OBP2" s="428"/>
      <c r="OBQ2" s="428"/>
      <c r="OBR2" s="428"/>
      <c r="OBS2" s="428"/>
      <c r="OBT2" s="428"/>
      <c r="OBU2" s="428"/>
      <c r="OBV2" s="428"/>
      <c r="OBW2" s="428"/>
      <c r="OBX2" s="428"/>
      <c r="OBY2" s="428"/>
      <c r="OBZ2" s="428"/>
      <c r="OCA2" s="428"/>
      <c r="OCB2" s="428"/>
      <c r="OCC2" s="428"/>
      <c r="OCD2" s="428"/>
      <c r="OCE2" s="428"/>
      <c r="OCF2" s="428"/>
      <c r="OCG2" s="428"/>
      <c r="OCH2" s="428"/>
      <c r="OCI2" s="428"/>
      <c r="OCJ2" s="428"/>
      <c r="OCK2" s="428"/>
      <c r="OCL2" s="428"/>
      <c r="OCM2" s="428"/>
      <c r="OCN2" s="428"/>
      <c r="OCO2" s="428"/>
      <c r="OCP2" s="428"/>
      <c r="OCQ2" s="428"/>
      <c r="OCR2" s="428"/>
      <c r="OCS2" s="428"/>
      <c r="OCT2" s="428"/>
      <c r="OCU2" s="428"/>
      <c r="OCV2" s="428"/>
      <c r="OCW2" s="428"/>
      <c r="OCX2" s="428"/>
      <c r="OCY2" s="428"/>
      <c r="OCZ2" s="428"/>
      <c r="ODA2" s="428"/>
      <c r="ODB2" s="428"/>
      <c r="ODC2" s="428"/>
      <c r="ODD2" s="428"/>
      <c r="ODE2" s="428"/>
      <c r="ODF2" s="428"/>
      <c r="ODG2" s="428"/>
      <c r="ODH2" s="428"/>
      <c r="ODI2" s="428"/>
      <c r="ODJ2" s="428"/>
      <c r="ODK2" s="428"/>
      <c r="ODL2" s="428"/>
      <c r="ODM2" s="428"/>
      <c r="ODN2" s="428"/>
      <c r="ODO2" s="428"/>
      <c r="ODP2" s="428"/>
      <c r="ODQ2" s="428"/>
      <c r="ODR2" s="428"/>
      <c r="ODS2" s="428"/>
      <c r="ODT2" s="428"/>
      <c r="ODU2" s="428"/>
      <c r="ODV2" s="428"/>
      <c r="ODW2" s="428"/>
      <c r="ODX2" s="428"/>
      <c r="ODY2" s="428"/>
      <c r="ODZ2" s="428"/>
      <c r="OEA2" s="428"/>
      <c r="OEB2" s="428"/>
      <c r="OEC2" s="428"/>
      <c r="OED2" s="428"/>
      <c r="OEE2" s="428"/>
      <c r="OEF2" s="428"/>
      <c r="OEG2" s="428"/>
      <c r="OEH2" s="428"/>
      <c r="OEI2" s="428"/>
      <c r="OEJ2" s="428"/>
      <c r="OEK2" s="428"/>
      <c r="OEL2" s="428"/>
      <c r="OEM2" s="428"/>
      <c r="OEN2" s="428"/>
      <c r="OEO2" s="428"/>
      <c r="OEP2" s="428"/>
      <c r="OEQ2" s="428"/>
      <c r="OER2" s="428"/>
      <c r="OES2" s="428"/>
      <c r="OET2" s="428"/>
      <c r="OEU2" s="428"/>
      <c r="OEV2" s="428"/>
      <c r="OEW2" s="428"/>
      <c r="OEX2" s="428"/>
      <c r="OEY2" s="428"/>
      <c r="OEZ2" s="428"/>
      <c r="OFA2" s="428"/>
      <c r="OFB2" s="428"/>
      <c r="OFC2" s="428"/>
      <c r="OFD2" s="428"/>
      <c r="OFE2" s="428"/>
      <c r="OFF2" s="428"/>
      <c r="OFG2" s="428"/>
      <c r="OFH2" s="428"/>
      <c r="OFI2" s="428"/>
      <c r="OFJ2" s="428"/>
      <c r="OFK2" s="428"/>
      <c r="OFL2" s="428"/>
      <c r="OFM2" s="428"/>
      <c r="OFN2" s="428"/>
      <c r="OFO2" s="428"/>
      <c r="OFP2" s="428"/>
      <c r="OFQ2" s="428"/>
      <c r="OFR2" s="428"/>
      <c r="OFS2" s="428"/>
      <c r="OFT2" s="428"/>
      <c r="OFU2" s="428"/>
      <c r="OFV2" s="428"/>
      <c r="OFW2" s="428"/>
      <c r="OFX2" s="428"/>
      <c r="OFY2" s="428"/>
      <c r="OFZ2" s="428"/>
      <c r="OGA2" s="428"/>
      <c r="OGB2" s="428"/>
      <c r="OGC2" s="428"/>
      <c r="OGD2" s="428"/>
      <c r="OGE2" s="428"/>
      <c r="OGF2" s="428"/>
      <c r="OGG2" s="428"/>
      <c r="OGH2" s="428"/>
      <c r="OGI2" s="428"/>
      <c r="OGJ2" s="428"/>
      <c r="OGK2" s="428"/>
      <c r="OGL2" s="428"/>
      <c r="OGM2" s="428"/>
      <c r="OGN2" s="428"/>
      <c r="OGO2" s="428"/>
      <c r="OGP2" s="428"/>
      <c r="OGQ2" s="428"/>
      <c r="OGR2" s="428"/>
      <c r="OGS2" s="428"/>
      <c r="OGT2" s="428"/>
      <c r="OGU2" s="428"/>
      <c r="OGV2" s="428"/>
      <c r="OGW2" s="428"/>
      <c r="OGX2" s="428"/>
      <c r="OGY2" s="428"/>
      <c r="OGZ2" s="428"/>
      <c r="OHA2" s="428"/>
      <c r="OHB2" s="428"/>
      <c r="OHC2" s="428"/>
      <c r="OHD2" s="428"/>
      <c r="OHE2" s="428"/>
      <c r="OHF2" s="428"/>
      <c r="OHG2" s="428"/>
      <c r="OHH2" s="428"/>
      <c r="OHI2" s="428"/>
      <c r="OHJ2" s="428"/>
      <c r="OHK2" s="428"/>
      <c r="OHL2" s="428"/>
      <c r="OHM2" s="428"/>
      <c r="OHN2" s="428"/>
      <c r="OHO2" s="428"/>
      <c r="OHP2" s="428"/>
      <c r="OHQ2" s="428"/>
      <c r="OHR2" s="428"/>
      <c r="OHS2" s="428"/>
      <c r="OHT2" s="428"/>
      <c r="OHU2" s="428"/>
      <c r="OHV2" s="428"/>
      <c r="OHW2" s="428"/>
      <c r="OHX2" s="428"/>
      <c r="OHY2" s="428"/>
      <c r="OHZ2" s="428"/>
      <c r="OIA2" s="428"/>
      <c r="OIB2" s="428"/>
      <c r="OIC2" s="428"/>
      <c r="OID2" s="428"/>
      <c r="OIE2" s="428"/>
      <c r="OIF2" s="428"/>
      <c r="OIG2" s="428"/>
      <c r="OIH2" s="428"/>
      <c r="OII2" s="428"/>
      <c r="OIJ2" s="428"/>
      <c r="OIK2" s="428"/>
      <c r="OIL2" s="428"/>
      <c r="OIM2" s="428"/>
      <c r="OIN2" s="428"/>
      <c r="OIO2" s="428"/>
      <c r="OIP2" s="428"/>
      <c r="OIQ2" s="428"/>
      <c r="OIR2" s="428"/>
      <c r="OIS2" s="428"/>
      <c r="OIT2" s="428"/>
      <c r="OIU2" s="428"/>
      <c r="OIV2" s="428"/>
      <c r="OIW2" s="428"/>
      <c r="OIX2" s="428"/>
      <c r="OIY2" s="428"/>
      <c r="OIZ2" s="428"/>
      <c r="OJA2" s="428"/>
      <c r="OJB2" s="428"/>
      <c r="OJC2" s="428"/>
      <c r="OJD2" s="428"/>
      <c r="OJE2" s="428"/>
      <c r="OJF2" s="428"/>
      <c r="OJG2" s="428"/>
      <c r="OJH2" s="428"/>
      <c r="OJI2" s="428"/>
      <c r="OJJ2" s="428"/>
      <c r="OJK2" s="428"/>
      <c r="OJL2" s="428"/>
      <c r="OJM2" s="428"/>
      <c r="OJN2" s="428"/>
      <c r="OJO2" s="428"/>
      <c r="OJP2" s="428"/>
      <c r="OJQ2" s="428"/>
      <c r="OJR2" s="428"/>
      <c r="OJS2" s="428"/>
      <c r="OJT2" s="428"/>
      <c r="OJU2" s="428"/>
      <c r="OJV2" s="428"/>
      <c r="OJW2" s="428"/>
      <c r="OJX2" s="428"/>
      <c r="OJY2" s="428"/>
      <c r="OJZ2" s="428"/>
      <c r="OKA2" s="428"/>
      <c r="OKB2" s="428"/>
      <c r="OKC2" s="428"/>
      <c r="OKD2" s="428"/>
      <c r="OKE2" s="428"/>
      <c r="OKF2" s="428"/>
      <c r="OKG2" s="428"/>
      <c r="OKH2" s="428"/>
      <c r="OKI2" s="428"/>
      <c r="OKJ2" s="428"/>
      <c r="OKK2" s="428"/>
      <c r="OKL2" s="428"/>
      <c r="OKM2" s="428"/>
      <c r="OKN2" s="428"/>
      <c r="OKO2" s="428"/>
      <c r="OKP2" s="428"/>
      <c r="OKQ2" s="428"/>
      <c r="OKR2" s="428"/>
      <c r="OKS2" s="428"/>
      <c r="OKT2" s="428"/>
      <c r="OKU2" s="428"/>
      <c r="OKV2" s="428"/>
      <c r="OKW2" s="428"/>
      <c r="OKX2" s="428"/>
      <c r="OKY2" s="428"/>
      <c r="OKZ2" s="428"/>
      <c r="OLA2" s="428"/>
      <c r="OLB2" s="428"/>
      <c r="OLC2" s="428"/>
      <c r="OLD2" s="428"/>
      <c r="OLE2" s="428"/>
      <c r="OLF2" s="428"/>
      <c r="OLG2" s="428"/>
      <c r="OLH2" s="428"/>
      <c r="OLI2" s="428"/>
      <c r="OLJ2" s="428"/>
      <c r="OLK2" s="428"/>
      <c r="OLL2" s="428"/>
      <c r="OLM2" s="428"/>
      <c r="OLN2" s="428"/>
      <c r="OLO2" s="428"/>
      <c r="OLP2" s="428"/>
      <c r="OLQ2" s="428"/>
      <c r="OLR2" s="428"/>
      <c r="OLS2" s="428"/>
      <c r="OLT2" s="428"/>
      <c r="OLU2" s="428"/>
      <c r="OLV2" s="428"/>
      <c r="OLW2" s="428"/>
      <c r="OLX2" s="428"/>
      <c r="OLY2" s="428"/>
      <c r="OLZ2" s="428"/>
      <c r="OMA2" s="428"/>
      <c r="OMB2" s="428"/>
      <c r="OMC2" s="428"/>
      <c r="OMD2" s="428"/>
      <c r="OME2" s="428"/>
      <c r="OMF2" s="428"/>
      <c r="OMG2" s="428"/>
      <c r="OMH2" s="428"/>
      <c r="OMI2" s="428"/>
      <c r="OMJ2" s="428"/>
      <c r="OMK2" s="428"/>
      <c r="OML2" s="428"/>
      <c r="OMM2" s="428"/>
      <c r="OMN2" s="428"/>
      <c r="OMO2" s="428"/>
      <c r="OMP2" s="428"/>
      <c r="OMQ2" s="428"/>
      <c r="OMR2" s="428"/>
      <c r="OMS2" s="428"/>
      <c r="OMT2" s="428"/>
      <c r="OMU2" s="428"/>
      <c r="OMV2" s="428"/>
      <c r="OMW2" s="428"/>
      <c r="OMX2" s="428"/>
      <c r="OMY2" s="428"/>
      <c r="OMZ2" s="428"/>
      <c r="ONA2" s="428"/>
      <c r="ONB2" s="428"/>
      <c r="ONC2" s="428"/>
      <c r="OND2" s="428"/>
      <c r="ONE2" s="428"/>
      <c r="ONF2" s="428"/>
      <c r="ONG2" s="428"/>
      <c r="ONH2" s="428"/>
      <c r="ONI2" s="428"/>
      <c r="ONJ2" s="428"/>
      <c r="ONK2" s="428"/>
      <c r="ONL2" s="428"/>
      <c r="ONM2" s="428"/>
      <c r="ONN2" s="428"/>
      <c r="ONO2" s="428"/>
      <c r="ONP2" s="428"/>
      <c r="ONQ2" s="428"/>
      <c r="ONR2" s="428"/>
      <c r="ONS2" s="428"/>
      <c r="ONT2" s="428"/>
      <c r="ONU2" s="428"/>
      <c r="ONV2" s="428"/>
      <c r="ONW2" s="428"/>
      <c r="ONX2" s="428"/>
      <c r="ONY2" s="428"/>
      <c r="ONZ2" s="428"/>
      <c r="OOA2" s="428"/>
      <c r="OOB2" s="428"/>
      <c r="OOC2" s="428"/>
      <c r="OOD2" s="428"/>
      <c r="OOE2" s="428"/>
      <c r="OOF2" s="428"/>
      <c r="OOG2" s="428"/>
      <c r="OOH2" s="428"/>
      <c r="OOI2" s="428"/>
      <c r="OOJ2" s="428"/>
      <c r="OOK2" s="428"/>
      <c r="OOL2" s="428"/>
      <c r="OOM2" s="428"/>
      <c r="OON2" s="428"/>
      <c r="OOO2" s="428"/>
      <c r="OOP2" s="428"/>
      <c r="OOQ2" s="428"/>
      <c r="OOR2" s="428"/>
      <c r="OOS2" s="428"/>
      <c r="OOT2" s="428"/>
      <c r="OOU2" s="428"/>
      <c r="OOV2" s="428"/>
      <c r="OOW2" s="428"/>
      <c r="OOX2" s="428"/>
      <c r="OOY2" s="428"/>
      <c r="OOZ2" s="428"/>
      <c r="OPA2" s="428"/>
      <c r="OPB2" s="428"/>
      <c r="OPC2" s="428"/>
      <c r="OPD2" s="428"/>
      <c r="OPE2" s="428"/>
      <c r="OPF2" s="428"/>
      <c r="OPG2" s="428"/>
      <c r="OPH2" s="428"/>
      <c r="OPI2" s="428"/>
      <c r="OPJ2" s="428"/>
      <c r="OPK2" s="428"/>
      <c r="OPL2" s="428"/>
      <c r="OPM2" s="428"/>
      <c r="OPN2" s="428"/>
      <c r="OPO2" s="428"/>
      <c r="OPP2" s="428"/>
      <c r="OPQ2" s="428"/>
      <c r="OPR2" s="428"/>
      <c r="OPS2" s="428"/>
      <c r="OPT2" s="428"/>
      <c r="OPU2" s="428"/>
      <c r="OPV2" s="428"/>
      <c r="OPW2" s="428"/>
      <c r="OPX2" s="428"/>
      <c r="OPY2" s="428"/>
      <c r="OPZ2" s="428"/>
      <c r="OQA2" s="428"/>
      <c r="OQB2" s="428"/>
      <c r="OQC2" s="428"/>
      <c r="OQD2" s="428"/>
      <c r="OQE2" s="428"/>
      <c r="OQF2" s="428"/>
      <c r="OQG2" s="428"/>
      <c r="OQH2" s="428"/>
      <c r="OQI2" s="428"/>
      <c r="OQJ2" s="428"/>
      <c r="OQK2" s="428"/>
      <c r="OQL2" s="428"/>
      <c r="OQM2" s="428"/>
      <c r="OQN2" s="428"/>
      <c r="OQO2" s="428"/>
      <c r="OQP2" s="428"/>
      <c r="OQQ2" s="428"/>
      <c r="OQR2" s="428"/>
      <c r="OQS2" s="428"/>
      <c r="OQT2" s="428"/>
      <c r="OQU2" s="428"/>
      <c r="OQV2" s="428"/>
      <c r="OQW2" s="428"/>
      <c r="OQX2" s="428"/>
      <c r="OQY2" s="428"/>
      <c r="OQZ2" s="428"/>
      <c r="ORA2" s="428"/>
      <c r="ORB2" s="428"/>
      <c r="ORC2" s="428"/>
      <c r="ORD2" s="428"/>
      <c r="ORE2" s="428"/>
      <c r="ORF2" s="428"/>
      <c r="ORG2" s="428"/>
      <c r="ORH2" s="428"/>
      <c r="ORI2" s="428"/>
      <c r="ORJ2" s="428"/>
      <c r="ORK2" s="428"/>
      <c r="ORL2" s="428"/>
      <c r="ORM2" s="428"/>
      <c r="ORN2" s="428"/>
      <c r="ORO2" s="428"/>
      <c r="ORP2" s="428"/>
      <c r="ORQ2" s="428"/>
      <c r="ORR2" s="428"/>
      <c r="ORS2" s="428"/>
      <c r="ORT2" s="428"/>
      <c r="ORU2" s="428"/>
      <c r="ORV2" s="428"/>
      <c r="ORW2" s="428"/>
      <c r="ORX2" s="428"/>
      <c r="ORY2" s="428"/>
      <c r="ORZ2" s="428"/>
      <c r="OSA2" s="428"/>
      <c r="OSB2" s="428"/>
      <c r="OSC2" s="428"/>
      <c r="OSD2" s="428"/>
      <c r="OSE2" s="428"/>
      <c r="OSF2" s="428"/>
      <c r="OSG2" s="428"/>
      <c r="OSH2" s="428"/>
      <c r="OSI2" s="428"/>
      <c r="OSJ2" s="428"/>
      <c r="OSK2" s="428"/>
      <c r="OSL2" s="428"/>
      <c r="OSM2" s="428"/>
      <c r="OSN2" s="428"/>
      <c r="OSO2" s="428"/>
      <c r="OSP2" s="428"/>
      <c r="OSQ2" s="428"/>
      <c r="OSR2" s="428"/>
      <c r="OSS2" s="428"/>
      <c r="OST2" s="428"/>
      <c r="OSU2" s="428"/>
      <c r="OSV2" s="428"/>
      <c r="OSW2" s="428"/>
      <c r="OSX2" s="428"/>
      <c r="OSY2" s="428"/>
      <c r="OSZ2" s="428"/>
      <c r="OTA2" s="428"/>
      <c r="OTB2" s="428"/>
      <c r="OTC2" s="428"/>
      <c r="OTD2" s="428"/>
      <c r="OTE2" s="428"/>
      <c r="OTF2" s="428"/>
      <c r="OTG2" s="428"/>
      <c r="OTH2" s="428"/>
      <c r="OTI2" s="428"/>
      <c r="OTJ2" s="428"/>
      <c r="OTK2" s="428"/>
      <c r="OTL2" s="428"/>
      <c r="OTM2" s="428"/>
      <c r="OTN2" s="428"/>
      <c r="OTO2" s="428"/>
      <c r="OTP2" s="428"/>
      <c r="OTQ2" s="428"/>
      <c r="OTR2" s="428"/>
      <c r="OTS2" s="428"/>
      <c r="OTT2" s="428"/>
      <c r="OTU2" s="428"/>
      <c r="OTV2" s="428"/>
      <c r="OTW2" s="428"/>
      <c r="OTX2" s="428"/>
      <c r="OTY2" s="428"/>
      <c r="OTZ2" s="428"/>
      <c r="OUA2" s="428"/>
      <c r="OUB2" s="428"/>
      <c r="OUC2" s="428"/>
      <c r="OUD2" s="428"/>
      <c r="OUE2" s="428"/>
      <c r="OUF2" s="428"/>
      <c r="OUG2" s="428"/>
      <c r="OUH2" s="428"/>
      <c r="OUI2" s="428"/>
      <c r="OUJ2" s="428"/>
      <c r="OUK2" s="428"/>
      <c r="OUL2" s="428"/>
      <c r="OUM2" s="428"/>
      <c r="OUN2" s="428"/>
      <c r="OUO2" s="428"/>
      <c r="OUP2" s="428"/>
      <c r="OUQ2" s="428"/>
      <c r="OUR2" s="428"/>
      <c r="OUS2" s="428"/>
      <c r="OUT2" s="428"/>
      <c r="OUU2" s="428"/>
      <c r="OUV2" s="428"/>
      <c r="OUW2" s="428"/>
      <c r="OUX2" s="428"/>
      <c r="OUY2" s="428"/>
      <c r="OUZ2" s="428"/>
      <c r="OVA2" s="428"/>
      <c r="OVB2" s="428"/>
      <c r="OVC2" s="428"/>
      <c r="OVD2" s="428"/>
      <c r="OVE2" s="428"/>
      <c r="OVF2" s="428"/>
      <c r="OVG2" s="428"/>
      <c r="OVH2" s="428"/>
      <c r="OVI2" s="428"/>
      <c r="OVJ2" s="428"/>
      <c r="OVK2" s="428"/>
      <c r="OVL2" s="428"/>
      <c r="OVM2" s="428"/>
      <c r="OVN2" s="428"/>
      <c r="OVO2" s="428"/>
      <c r="OVP2" s="428"/>
      <c r="OVQ2" s="428"/>
      <c r="OVR2" s="428"/>
      <c r="OVS2" s="428"/>
      <c r="OVT2" s="428"/>
      <c r="OVU2" s="428"/>
      <c r="OVV2" s="428"/>
      <c r="OVW2" s="428"/>
      <c r="OVX2" s="428"/>
      <c r="OVY2" s="428"/>
      <c r="OVZ2" s="428"/>
      <c r="OWA2" s="428"/>
      <c r="OWB2" s="428"/>
      <c r="OWC2" s="428"/>
      <c r="OWD2" s="428"/>
      <c r="OWE2" s="428"/>
      <c r="OWF2" s="428"/>
      <c r="OWG2" s="428"/>
      <c r="OWH2" s="428"/>
      <c r="OWI2" s="428"/>
      <c r="OWJ2" s="428"/>
      <c r="OWK2" s="428"/>
      <c r="OWL2" s="428"/>
      <c r="OWM2" s="428"/>
      <c r="OWN2" s="428"/>
      <c r="OWO2" s="428"/>
      <c r="OWP2" s="428"/>
      <c r="OWQ2" s="428"/>
      <c r="OWR2" s="428"/>
      <c r="OWS2" s="428"/>
      <c r="OWT2" s="428"/>
      <c r="OWU2" s="428"/>
      <c r="OWV2" s="428"/>
      <c r="OWW2" s="428"/>
      <c r="OWX2" s="428"/>
      <c r="OWY2" s="428"/>
      <c r="OWZ2" s="428"/>
      <c r="OXA2" s="428"/>
      <c r="OXB2" s="428"/>
      <c r="OXC2" s="428"/>
      <c r="OXD2" s="428"/>
      <c r="OXE2" s="428"/>
      <c r="OXF2" s="428"/>
      <c r="OXG2" s="428"/>
      <c r="OXH2" s="428"/>
      <c r="OXI2" s="428"/>
      <c r="OXJ2" s="428"/>
      <c r="OXK2" s="428"/>
      <c r="OXL2" s="428"/>
      <c r="OXM2" s="428"/>
      <c r="OXN2" s="428"/>
      <c r="OXO2" s="428"/>
      <c r="OXP2" s="428"/>
      <c r="OXQ2" s="428"/>
      <c r="OXR2" s="428"/>
      <c r="OXS2" s="428"/>
      <c r="OXT2" s="428"/>
      <c r="OXU2" s="428"/>
      <c r="OXV2" s="428"/>
      <c r="OXW2" s="428"/>
      <c r="OXX2" s="428"/>
      <c r="OXY2" s="428"/>
      <c r="OXZ2" s="428"/>
      <c r="OYA2" s="428"/>
      <c r="OYB2" s="428"/>
      <c r="OYC2" s="428"/>
      <c r="OYD2" s="428"/>
      <c r="OYE2" s="428"/>
      <c r="OYF2" s="428"/>
      <c r="OYG2" s="428"/>
      <c r="OYH2" s="428"/>
      <c r="OYI2" s="428"/>
      <c r="OYJ2" s="428"/>
      <c r="OYK2" s="428"/>
      <c r="OYL2" s="428"/>
      <c r="OYM2" s="428"/>
      <c r="OYN2" s="428"/>
      <c r="OYO2" s="428"/>
      <c r="OYP2" s="428"/>
      <c r="OYQ2" s="428"/>
      <c r="OYR2" s="428"/>
      <c r="OYS2" s="428"/>
      <c r="OYT2" s="428"/>
      <c r="OYU2" s="428"/>
      <c r="OYV2" s="428"/>
      <c r="OYW2" s="428"/>
      <c r="OYX2" s="428"/>
      <c r="OYY2" s="428"/>
      <c r="OYZ2" s="428"/>
      <c r="OZA2" s="428"/>
      <c r="OZB2" s="428"/>
      <c r="OZC2" s="428"/>
      <c r="OZD2" s="428"/>
      <c r="OZE2" s="428"/>
      <c r="OZF2" s="428"/>
      <c r="OZG2" s="428"/>
      <c r="OZH2" s="428"/>
      <c r="OZI2" s="428"/>
      <c r="OZJ2" s="428"/>
      <c r="OZK2" s="428"/>
      <c r="OZL2" s="428"/>
      <c r="OZM2" s="428"/>
      <c r="OZN2" s="428"/>
      <c r="OZO2" s="428"/>
      <c r="OZP2" s="428"/>
      <c r="OZQ2" s="428"/>
      <c r="OZR2" s="428"/>
      <c r="OZS2" s="428"/>
      <c r="OZT2" s="428"/>
      <c r="OZU2" s="428"/>
      <c r="OZV2" s="428"/>
      <c r="OZW2" s="428"/>
      <c r="OZX2" s="428"/>
      <c r="OZY2" s="428"/>
      <c r="OZZ2" s="428"/>
      <c r="PAA2" s="428"/>
      <c r="PAB2" s="428"/>
      <c r="PAC2" s="428"/>
      <c r="PAD2" s="428"/>
      <c r="PAE2" s="428"/>
      <c r="PAF2" s="428"/>
      <c r="PAG2" s="428"/>
      <c r="PAH2" s="428"/>
      <c r="PAI2" s="428"/>
      <c r="PAJ2" s="428"/>
      <c r="PAK2" s="428"/>
      <c r="PAL2" s="428"/>
      <c r="PAM2" s="428"/>
      <c r="PAN2" s="428"/>
      <c r="PAO2" s="428"/>
      <c r="PAP2" s="428"/>
      <c r="PAQ2" s="428"/>
      <c r="PAR2" s="428"/>
      <c r="PAS2" s="428"/>
      <c r="PAT2" s="428"/>
      <c r="PAU2" s="428"/>
      <c r="PAV2" s="428"/>
      <c r="PAW2" s="428"/>
      <c r="PAX2" s="428"/>
      <c r="PAY2" s="428"/>
      <c r="PAZ2" s="428"/>
      <c r="PBA2" s="428"/>
      <c r="PBB2" s="428"/>
      <c r="PBC2" s="428"/>
      <c r="PBD2" s="428"/>
      <c r="PBE2" s="428"/>
      <c r="PBF2" s="428"/>
      <c r="PBG2" s="428"/>
      <c r="PBH2" s="428"/>
      <c r="PBI2" s="428"/>
      <c r="PBJ2" s="428"/>
      <c r="PBK2" s="428"/>
      <c r="PBL2" s="428"/>
      <c r="PBM2" s="428"/>
      <c r="PBN2" s="428"/>
      <c r="PBO2" s="428"/>
      <c r="PBP2" s="428"/>
      <c r="PBQ2" s="428"/>
      <c r="PBR2" s="428"/>
      <c r="PBS2" s="428"/>
      <c r="PBT2" s="428"/>
      <c r="PBU2" s="428"/>
      <c r="PBV2" s="428"/>
      <c r="PBW2" s="428"/>
      <c r="PBX2" s="428"/>
      <c r="PBY2" s="428"/>
      <c r="PBZ2" s="428"/>
      <c r="PCA2" s="428"/>
      <c r="PCB2" s="428"/>
      <c r="PCC2" s="428"/>
      <c r="PCD2" s="428"/>
      <c r="PCE2" s="428"/>
      <c r="PCF2" s="428"/>
      <c r="PCG2" s="428"/>
      <c r="PCH2" s="428"/>
      <c r="PCI2" s="428"/>
      <c r="PCJ2" s="428"/>
      <c r="PCK2" s="428"/>
      <c r="PCL2" s="428"/>
      <c r="PCM2" s="428"/>
      <c r="PCN2" s="428"/>
      <c r="PCO2" s="428"/>
      <c r="PCP2" s="428"/>
      <c r="PCQ2" s="428"/>
      <c r="PCR2" s="428"/>
      <c r="PCS2" s="428"/>
      <c r="PCT2" s="428"/>
      <c r="PCU2" s="428"/>
      <c r="PCV2" s="428"/>
      <c r="PCW2" s="428"/>
      <c r="PCX2" s="428"/>
      <c r="PCY2" s="428"/>
      <c r="PCZ2" s="428"/>
      <c r="PDA2" s="428"/>
      <c r="PDB2" s="428"/>
      <c r="PDC2" s="428"/>
      <c r="PDD2" s="428"/>
      <c r="PDE2" s="428"/>
      <c r="PDF2" s="428"/>
      <c r="PDG2" s="428"/>
      <c r="PDH2" s="428"/>
      <c r="PDI2" s="428"/>
      <c r="PDJ2" s="428"/>
      <c r="PDK2" s="428"/>
      <c r="PDL2" s="428"/>
      <c r="PDM2" s="428"/>
      <c r="PDN2" s="428"/>
      <c r="PDO2" s="428"/>
      <c r="PDP2" s="428"/>
      <c r="PDQ2" s="428"/>
      <c r="PDR2" s="428"/>
      <c r="PDS2" s="428"/>
      <c r="PDT2" s="428"/>
      <c r="PDU2" s="428"/>
      <c r="PDV2" s="428"/>
      <c r="PDW2" s="428"/>
      <c r="PDX2" s="428"/>
      <c r="PDY2" s="428"/>
      <c r="PDZ2" s="428"/>
      <c r="PEA2" s="428"/>
      <c r="PEB2" s="428"/>
      <c r="PEC2" s="428"/>
      <c r="PED2" s="428"/>
      <c r="PEE2" s="428"/>
      <c r="PEF2" s="428"/>
      <c r="PEG2" s="428"/>
      <c r="PEH2" s="428"/>
      <c r="PEI2" s="428"/>
      <c r="PEJ2" s="428"/>
      <c r="PEK2" s="428"/>
      <c r="PEL2" s="428"/>
      <c r="PEM2" s="428"/>
      <c r="PEN2" s="428"/>
      <c r="PEO2" s="428"/>
      <c r="PEP2" s="428"/>
      <c r="PEQ2" s="428"/>
      <c r="PER2" s="428"/>
      <c r="PES2" s="428"/>
      <c r="PET2" s="428"/>
      <c r="PEU2" s="428"/>
      <c r="PEV2" s="428"/>
      <c r="PEW2" s="428"/>
      <c r="PEX2" s="428"/>
      <c r="PEY2" s="428"/>
      <c r="PEZ2" s="428"/>
      <c r="PFA2" s="428"/>
      <c r="PFB2" s="428"/>
      <c r="PFC2" s="428"/>
      <c r="PFD2" s="428"/>
      <c r="PFE2" s="428"/>
      <c r="PFF2" s="428"/>
      <c r="PFG2" s="428"/>
      <c r="PFH2" s="428"/>
      <c r="PFI2" s="428"/>
      <c r="PFJ2" s="428"/>
      <c r="PFK2" s="428"/>
      <c r="PFL2" s="428"/>
      <c r="PFM2" s="428"/>
      <c r="PFN2" s="428"/>
      <c r="PFO2" s="428"/>
      <c r="PFP2" s="428"/>
      <c r="PFQ2" s="428"/>
      <c r="PFR2" s="428"/>
      <c r="PFS2" s="428"/>
      <c r="PFT2" s="428"/>
      <c r="PFU2" s="428"/>
      <c r="PFV2" s="428"/>
      <c r="PFW2" s="428"/>
      <c r="PFX2" s="428"/>
      <c r="PFY2" s="428"/>
      <c r="PFZ2" s="428"/>
      <c r="PGA2" s="428"/>
      <c r="PGB2" s="428"/>
      <c r="PGC2" s="428"/>
      <c r="PGD2" s="428"/>
      <c r="PGE2" s="428"/>
      <c r="PGF2" s="428"/>
      <c r="PGG2" s="428"/>
      <c r="PGH2" s="428"/>
      <c r="PGI2" s="428"/>
      <c r="PGJ2" s="428"/>
      <c r="PGK2" s="428"/>
      <c r="PGL2" s="428"/>
      <c r="PGM2" s="428"/>
      <c r="PGN2" s="428"/>
      <c r="PGO2" s="428"/>
      <c r="PGP2" s="428"/>
      <c r="PGQ2" s="428"/>
      <c r="PGR2" s="428"/>
      <c r="PGS2" s="428"/>
      <c r="PGT2" s="428"/>
      <c r="PGU2" s="428"/>
      <c r="PGV2" s="428"/>
      <c r="PGW2" s="428"/>
      <c r="PGX2" s="428"/>
      <c r="PGY2" s="428"/>
      <c r="PGZ2" s="428"/>
      <c r="PHA2" s="428"/>
      <c r="PHB2" s="428"/>
      <c r="PHC2" s="428"/>
      <c r="PHD2" s="428"/>
      <c r="PHE2" s="428"/>
      <c r="PHF2" s="428"/>
      <c r="PHG2" s="428"/>
      <c r="PHH2" s="428"/>
      <c r="PHI2" s="428"/>
      <c r="PHJ2" s="428"/>
      <c r="PHK2" s="428"/>
      <c r="PHL2" s="428"/>
      <c r="PHM2" s="428"/>
      <c r="PHN2" s="428"/>
      <c r="PHO2" s="428"/>
      <c r="PHP2" s="428"/>
      <c r="PHQ2" s="428"/>
      <c r="PHR2" s="428"/>
      <c r="PHS2" s="428"/>
      <c r="PHT2" s="428"/>
      <c r="PHU2" s="428"/>
      <c r="PHV2" s="428"/>
      <c r="PHW2" s="428"/>
      <c r="PHX2" s="428"/>
      <c r="PHY2" s="428"/>
      <c r="PHZ2" s="428"/>
      <c r="PIA2" s="428"/>
      <c r="PIB2" s="428"/>
      <c r="PIC2" s="428"/>
      <c r="PID2" s="428"/>
      <c r="PIE2" s="428"/>
      <c r="PIF2" s="428"/>
      <c r="PIG2" s="428"/>
      <c r="PIH2" s="428"/>
      <c r="PII2" s="428"/>
      <c r="PIJ2" s="428"/>
      <c r="PIK2" s="428"/>
      <c r="PIL2" s="428"/>
      <c r="PIM2" s="428"/>
      <c r="PIN2" s="428"/>
      <c r="PIO2" s="428"/>
      <c r="PIP2" s="428"/>
      <c r="PIQ2" s="428"/>
      <c r="PIR2" s="428"/>
      <c r="PIS2" s="428"/>
      <c r="PIT2" s="428"/>
      <c r="PIU2" s="428"/>
      <c r="PIV2" s="428"/>
      <c r="PIW2" s="428"/>
      <c r="PIX2" s="428"/>
      <c r="PIY2" s="428"/>
      <c r="PIZ2" s="428"/>
      <c r="PJA2" s="428"/>
      <c r="PJB2" s="428"/>
      <c r="PJC2" s="428"/>
      <c r="PJD2" s="428"/>
      <c r="PJE2" s="428"/>
      <c r="PJF2" s="428"/>
      <c r="PJG2" s="428"/>
      <c r="PJH2" s="428"/>
      <c r="PJI2" s="428"/>
      <c r="PJJ2" s="428"/>
      <c r="PJK2" s="428"/>
      <c r="PJL2" s="428"/>
      <c r="PJM2" s="428"/>
      <c r="PJN2" s="428"/>
      <c r="PJO2" s="428"/>
      <c r="PJP2" s="428"/>
      <c r="PJQ2" s="428"/>
      <c r="PJR2" s="428"/>
      <c r="PJS2" s="428"/>
      <c r="PJT2" s="428"/>
      <c r="PJU2" s="428"/>
      <c r="PJV2" s="428"/>
      <c r="PJW2" s="428"/>
      <c r="PJX2" s="428"/>
      <c r="PJY2" s="428"/>
      <c r="PJZ2" s="428"/>
      <c r="PKA2" s="428"/>
      <c r="PKB2" s="428"/>
      <c r="PKC2" s="428"/>
      <c r="PKD2" s="428"/>
      <c r="PKE2" s="428"/>
      <c r="PKF2" s="428"/>
      <c r="PKG2" s="428"/>
      <c r="PKH2" s="428"/>
      <c r="PKI2" s="428"/>
      <c r="PKJ2" s="428"/>
      <c r="PKK2" s="428"/>
      <c r="PKL2" s="428"/>
      <c r="PKM2" s="428"/>
      <c r="PKN2" s="428"/>
      <c r="PKO2" s="428"/>
      <c r="PKP2" s="428"/>
      <c r="PKQ2" s="428"/>
      <c r="PKR2" s="428"/>
      <c r="PKS2" s="428"/>
      <c r="PKT2" s="428"/>
      <c r="PKU2" s="428"/>
      <c r="PKV2" s="428"/>
      <c r="PKW2" s="428"/>
      <c r="PKX2" s="428"/>
      <c r="PKY2" s="428"/>
      <c r="PKZ2" s="428"/>
      <c r="PLA2" s="428"/>
      <c r="PLB2" s="428"/>
      <c r="PLC2" s="428"/>
      <c r="PLD2" s="428"/>
      <c r="PLE2" s="428"/>
      <c r="PLF2" s="428"/>
      <c r="PLG2" s="428"/>
      <c r="PLH2" s="428"/>
      <c r="PLI2" s="428"/>
      <c r="PLJ2" s="428"/>
      <c r="PLK2" s="428"/>
      <c r="PLL2" s="428"/>
      <c r="PLM2" s="428"/>
      <c r="PLN2" s="428"/>
      <c r="PLO2" s="428"/>
      <c r="PLP2" s="428"/>
      <c r="PLQ2" s="428"/>
      <c r="PLR2" s="428"/>
      <c r="PLS2" s="428"/>
      <c r="PLT2" s="428"/>
      <c r="PLU2" s="428"/>
      <c r="PLV2" s="428"/>
      <c r="PLW2" s="428"/>
      <c r="PLX2" s="428"/>
      <c r="PLY2" s="428"/>
      <c r="PLZ2" s="428"/>
      <c r="PMA2" s="428"/>
      <c r="PMB2" s="428"/>
      <c r="PMC2" s="428"/>
      <c r="PMD2" s="428"/>
      <c r="PME2" s="428"/>
      <c r="PMF2" s="428"/>
      <c r="PMG2" s="428"/>
      <c r="PMH2" s="428"/>
      <c r="PMI2" s="428"/>
      <c r="PMJ2" s="428"/>
      <c r="PMK2" s="428"/>
      <c r="PML2" s="428"/>
      <c r="PMM2" s="428"/>
      <c r="PMN2" s="428"/>
      <c r="PMO2" s="428"/>
      <c r="PMP2" s="428"/>
      <c r="PMQ2" s="428"/>
      <c r="PMR2" s="428"/>
      <c r="PMS2" s="428"/>
      <c r="PMT2" s="428"/>
      <c r="PMU2" s="428"/>
      <c r="PMV2" s="428"/>
      <c r="PMW2" s="428"/>
      <c r="PMX2" s="428"/>
      <c r="PMY2" s="428"/>
      <c r="PMZ2" s="428"/>
      <c r="PNA2" s="428"/>
      <c r="PNB2" s="428"/>
      <c r="PNC2" s="428"/>
      <c r="PND2" s="428"/>
      <c r="PNE2" s="428"/>
      <c r="PNF2" s="428"/>
      <c r="PNG2" s="428"/>
      <c r="PNH2" s="428"/>
      <c r="PNI2" s="428"/>
      <c r="PNJ2" s="428"/>
      <c r="PNK2" s="428"/>
      <c r="PNL2" s="428"/>
      <c r="PNM2" s="428"/>
      <c r="PNN2" s="428"/>
      <c r="PNO2" s="428"/>
      <c r="PNP2" s="428"/>
      <c r="PNQ2" s="428"/>
      <c r="PNR2" s="428"/>
      <c r="PNS2" s="428"/>
      <c r="PNT2" s="428"/>
      <c r="PNU2" s="428"/>
      <c r="PNV2" s="428"/>
      <c r="PNW2" s="428"/>
      <c r="PNX2" s="428"/>
      <c r="PNY2" s="428"/>
      <c r="PNZ2" s="428"/>
      <c r="POA2" s="428"/>
      <c r="POB2" s="428"/>
      <c r="POC2" s="428"/>
      <c r="POD2" s="428"/>
      <c r="POE2" s="428"/>
      <c r="POF2" s="428"/>
      <c r="POG2" s="428"/>
      <c r="POH2" s="428"/>
      <c r="POI2" s="428"/>
      <c r="POJ2" s="428"/>
      <c r="POK2" s="428"/>
      <c r="POL2" s="428"/>
      <c r="POM2" s="428"/>
      <c r="PON2" s="428"/>
      <c r="POO2" s="428"/>
      <c r="POP2" s="428"/>
      <c r="POQ2" s="428"/>
      <c r="POR2" s="428"/>
      <c r="POS2" s="428"/>
      <c r="POT2" s="428"/>
      <c r="POU2" s="428"/>
      <c r="POV2" s="428"/>
      <c r="POW2" s="428"/>
      <c r="POX2" s="428"/>
      <c r="POY2" s="428"/>
      <c r="POZ2" s="428"/>
      <c r="PPA2" s="428"/>
      <c r="PPB2" s="428"/>
      <c r="PPC2" s="428"/>
      <c r="PPD2" s="428"/>
      <c r="PPE2" s="428"/>
      <c r="PPF2" s="428"/>
      <c r="PPG2" s="428"/>
      <c r="PPH2" s="428"/>
      <c r="PPI2" s="428"/>
      <c r="PPJ2" s="428"/>
      <c r="PPK2" s="428"/>
      <c r="PPL2" s="428"/>
      <c r="PPM2" s="428"/>
      <c r="PPN2" s="428"/>
      <c r="PPO2" s="428"/>
      <c r="PPP2" s="428"/>
      <c r="PPQ2" s="428"/>
      <c r="PPR2" s="428"/>
      <c r="PPS2" s="428"/>
      <c r="PPT2" s="428"/>
      <c r="PPU2" s="428"/>
      <c r="PPV2" s="428"/>
      <c r="PPW2" s="428"/>
      <c r="PPX2" s="428"/>
      <c r="PPY2" s="428"/>
      <c r="PPZ2" s="428"/>
      <c r="PQA2" s="428"/>
      <c r="PQB2" s="428"/>
      <c r="PQC2" s="428"/>
      <c r="PQD2" s="428"/>
      <c r="PQE2" s="428"/>
      <c r="PQF2" s="428"/>
      <c r="PQG2" s="428"/>
      <c r="PQH2" s="428"/>
      <c r="PQI2" s="428"/>
      <c r="PQJ2" s="428"/>
      <c r="PQK2" s="428"/>
      <c r="PQL2" s="428"/>
      <c r="PQM2" s="428"/>
      <c r="PQN2" s="428"/>
      <c r="PQO2" s="428"/>
      <c r="PQP2" s="428"/>
      <c r="PQQ2" s="428"/>
      <c r="PQR2" s="428"/>
      <c r="PQS2" s="428"/>
      <c r="PQT2" s="428"/>
      <c r="PQU2" s="428"/>
      <c r="PQV2" s="428"/>
      <c r="PQW2" s="428"/>
      <c r="PQX2" s="428"/>
      <c r="PQY2" s="428"/>
      <c r="PQZ2" s="428"/>
      <c r="PRA2" s="428"/>
      <c r="PRB2" s="428"/>
      <c r="PRC2" s="428"/>
      <c r="PRD2" s="428"/>
      <c r="PRE2" s="428"/>
      <c r="PRF2" s="428"/>
      <c r="PRG2" s="428"/>
      <c r="PRH2" s="428"/>
      <c r="PRI2" s="428"/>
      <c r="PRJ2" s="428"/>
      <c r="PRK2" s="428"/>
      <c r="PRL2" s="428"/>
      <c r="PRM2" s="428"/>
      <c r="PRN2" s="428"/>
      <c r="PRO2" s="428"/>
      <c r="PRP2" s="428"/>
      <c r="PRQ2" s="428"/>
      <c r="PRR2" s="428"/>
      <c r="PRS2" s="428"/>
      <c r="PRT2" s="428"/>
      <c r="PRU2" s="428"/>
      <c r="PRV2" s="428"/>
      <c r="PRW2" s="428"/>
      <c r="PRX2" s="428"/>
      <c r="PRY2" s="428"/>
      <c r="PRZ2" s="428"/>
      <c r="PSA2" s="428"/>
      <c r="PSB2" s="428"/>
      <c r="PSC2" s="428"/>
      <c r="PSD2" s="428"/>
      <c r="PSE2" s="428"/>
      <c r="PSF2" s="428"/>
      <c r="PSG2" s="428"/>
      <c r="PSH2" s="428"/>
      <c r="PSI2" s="428"/>
      <c r="PSJ2" s="428"/>
      <c r="PSK2" s="428"/>
      <c r="PSL2" s="428"/>
      <c r="PSM2" s="428"/>
      <c r="PSN2" s="428"/>
      <c r="PSO2" s="428"/>
      <c r="PSP2" s="428"/>
      <c r="PSQ2" s="428"/>
      <c r="PSR2" s="428"/>
      <c r="PSS2" s="428"/>
      <c r="PST2" s="428"/>
      <c r="PSU2" s="428"/>
      <c r="PSV2" s="428"/>
      <c r="PSW2" s="428"/>
      <c r="PSX2" s="428"/>
      <c r="PSY2" s="428"/>
      <c r="PSZ2" s="428"/>
      <c r="PTA2" s="428"/>
      <c r="PTB2" s="428"/>
      <c r="PTC2" s="428"/>
      <c r="PTD2" s="428"/>
      <c r="PTE2" s="428"/>
      <c r="PTF2" s="428"/>
      <c r="PTG2" s="428"/>
      <c r="PTH2" s="428"/>
      <c r="PTI2" s="428"/>
      <c r="PTJ2" s="428"/>
      <c r="PTK2" s="428"/>
      <c r="PTL2" s="428"/>
      <c r="PTM2" s="428"/>
      <c r="PTN2" s="428"/>
      <c r="PTO2" s="428"/>
      <c r="PTP2" s="428"/>
      <c r="PTQ2" s="428"/>
      <c r="PTR2" s="428"/>
      <c r="PTS2" s="428"/>
      <c r="PTT2" s="428"/>
      <c r="PTU2" s="428"/>
      <c r="PTV2" s="428"/>
      <c r="PTW2" s="428"/>
      <c r="PTX2" s="428"/>
      <c r="PTY2" s="428"/>
      <c r="PTZ2" s="428"/>
      <c r="PUA2" s="428"/>
      <c r="PUB2" s="428"/>
      <c r="PUC2" s="428"/>
      <c r="PUD2" s="428"/>
      <c r="PUE2" s="428"/>
      <c r="PUF2" s="428"/>
      <c r="PUG2" s="428"/>
      <c r="PUH2" s="428"/>
      <c r="PUI2" s="428"/>
      <c r="PUJ2" s="428"/>
      <c r="PUK2" s="428"/>
      <c r="PUL2" s="428"/>
      <c r="PUM2" s="428"/>
      <c r="PUN2" s="428"/>
      <c r="PUO2" s="428"/>
      <c r="PUP2" s="428"/>
      <c r="PUQ2" s="428"/>
      <c r="PUR2" s="428"/>
      <c r="PUS2" s="428"/>
      <c r="PUT2" s="428"/>
      <c r="PUU2" s="428"/>
      <c r="PUV2" s="428"/>
      <c r="PUW2" s="428"/>
      <c r="PUX2" s="428"/>
      <c r="PUY2" s="428"/>
      <c r="PUZ2" s="428"/>
      <c r="PVA2" s="428"/>
      <c r="PVB2" s="428"/>
      <c r="PVC2" s="428"/>
      <c r="PVD2" s="428"/>
      <c r="PVE2" s="428"/>
      <c r="PVF2" s="428"/>
      <c r="PVG2" s="428"/>
      <c r="PVH2" s="428"/>
      <c r="PVI2" s="428"/>
      <c r="PVJ2" s="428"/>
      <c r="PVK2" s="428"/>
      <c r="PVL2" s="428"/>
      <c r="PVM2" s="428"/>
      <c r="PVN2" s="428"/>
      <c r="PVO2" s="428"/>
      <c r="PVP2" s="428"/>
      <c r="PVQ2" s="428"/>
      <c r="PVR2" s="428"/>
      <c r="PVS2" s="428"/>
      <c r="PVT2" s="428"/>
      <c r="PVU2" s="428"/>
      <c r="PVV2" s="428"/>
      <c r="PVW2" s="428"/>
      <c r="PVX2" s="428"/>
      <c r="PVY2" s="428"/>
      <c r="PVZ2" s="428"/>
      <c r="PWA2" s="428"/>
      <c r="PWB2" s="428"/>
      <c r="PWC2" s="428"/>
      <c r="PWD2" s="428"/>
      <c r="PWE2" s="428"/>
      <c r="PWF2" s="428"/>
      <c r="PWG2" s="428"/>
      <c r="PWH2" s="428"/>
      <c r="PWI2" s="428"/>
      <c r="PWJ2" s="428"/>
      <c r="PWK2" s="428"/>
      <c r="PWL2" s="428"/>
      <c r="PWM2" s="428"/>
      <c r="PWN2" s="428"/>
      <c r="PWO2" s="428"/>
      <c r="PWP2" s="428"/>
      <c r="PWQ2" s="428"/>
      <c r="PWR2" s="428"/>
      <c r="PWS2" s="428"/>
      <c r="PWT2" s="428"/>
      <c r="PWU2" s="428"/>
      <c r="PWV2" s="428"/>
      <c r="PWW2" s="428"/>
      <c r="PWX2" s="428"/>
      <c r="PWY2" s="428"/>
      <c r="PWZ2" s="428"/>
      <c r="PXA2" s="428"/>
      <c r="PXB2" s="428"/>
      <c r="PXC2" s="428"/>
      <c r="PXD2" s="428"/>
      <c r="PXE2" s="428"/>
      <c r="PXF2" s="428"/>
      <c r="PXG2" s="428"/>
      <c r="PXH2" s="428"/>
      <c r="PXI2" s="428"/>
      <c r="PXJ2" s="428"/>
      <c r="PXK2" s="428"/>
      <c r="PXL2" s="428"/>
      <c r="PXM2" s="428"/>
      <c r="PXN2" s="428"/>
      <c r="PXO2" s="428"/>
      <c r="PXP2" s="428"/>
      <c r="PXQ2" s="428"/>
      <c r="PXR2" s="428"/>
      <c r="PXS2" s="428"/>
      <c r="PXT2" s="428"/>
      <c r="PXU2" s="428"/>
      <c r="PXV2" s="428"/>
      <c r="PXW2" s="428"/>
      <c r="PXX2" s="428"/>
      <c r="PXY2" s="428"/>
      <c r="PXZ2" s="428"/>
      <c r="PYA2" s="428"/>
      <c r="PYB2" s="428"/>
      <c r="PYC2" s="428"/>
      <c r="PYD2" s="428"/>
      <c r="PYE2" s="428"/>
      <c r="PYF2" s="428"/>
      <c r="PYG2" s="428"/>
      <c r="PYH2" s="428"/>
      <c r="PYI2" s="428"/>
      <c r="PYJ2" s="428"/>
      <c r="PYK2" s="428"/>
      <c r="PYL2" s="428"/>
      <c r="PYM2" s="428"/>
      <c r="PYN2" s="428"/>
      <c r="PYO2" s="428"/>
      <c r="PYP2" s="428"/>
      <c r="PYQ2" s="428"/>
      <c r="PYR2" s="428"/>
      <c r="PYS2" s="428"/>
      <c r="PYT2" s="428"/>
      <c r="PYU2" s="428"/>
      <c r="PYV2" s="428"/>
      <c r="PYW2" s="428"/>
      <c r="PYX2" s="428"/>
      <c r="PYY2" s="428"/>
      <c r="PYZ2" s="428"/>
      <c r="PZA2" s="428"/>
      <c r="PZB2" s="428"/>
      <c r="PZC2" s="428"/>
      <c r="PZD2" s="428"/>
      <c r="PZE2" s="428"/>
      <c r="PZF2" s="428"/>
      <c r="PZG2" s="428"/>
      <c r="PZH2" s="428"/>
      <c r="PZI2" s="428"/>
      <c r="PZJ2" s="428"/>
      <c r="PZK2" s="428"/>
      <c r="PZL2" s="428"/>
      <c r="PZM2" s="428"/>
      <c r="PZN2" s="428"/>
      <c r="PZO2" s="428"/>
      <c r="PZP2" s="428"/>
      <c r="PZQ2" s="428"/>
      <c r="PZR2" s="428"/>
      <c r="PZS2" s="428"/>
      <c r="PZT2" s="428"/>
      <c r="PZU2" s="428"/>
      <c r="PZV2" s="428"/>
      <c r="PZW2" s="428"/>
      <c r="PZX2" s="428"/>
      <c r="PZY2" s="428"/>
      <c r="PZZ2" s="428"/>
      <c r="QAA2" s="428"/>
      <c r="QAB2" s="428"/>
      <c r="QAC2" s="428"/>
      <c r="QAD2" s="428"/>
      <c r="QAE2" s="428"/>
      <c r="QAF2" s="428"/>
      <c r="QAG2" s="428"/>
      <c r="QAH2" s="428"/>
      <c r="QAI2" s="428"/>
      <c r="QAJ2" s="428"/>
      <c r="QAK2" s="428"/>
      <c r="QAL2" s="428"/>
      <c r="QAM2" s="428"/>
      <c r="QAN2" s="428"/>
      <c r="QAO2" s="428"/>
      <c r="QAP2" s="428"/>
      <c r="QAQ2" s="428"/>
      <c r="QAR2" s="428"/>
      <c r="QAS2" s="428"/>
      <c r="QAT2" s="428"/>
      <c r="QAU2" s="428"/>
      <c r="QAV2" s="428"/>
      <c r="QAW2" s="428"/>
      <c r="QAX2" s="428"/>
      <c r="QAY2" s="428"/>
      <c r="QAZ2" s="428"/>
      <c r="QBA2" s="428"/>
      <c r="QBB2" s="428"/>
      <c r="QBC2" s="428"/>
      <c r="QBD2" s="428"/>
      <c r="QBE2" s="428"/>
      <c r="QBF2" s="428"/>
      <c r="QBG2" s="428"/>
      <c r="QBH2" s="428"/>
      <c r="QBI2" s="428"/>
      <c r="QBJ2" s="428"/>
      <c r="QBK2" s="428"/>
      <c r="QBL2" s="428"/>
      <c r="QBM2" s="428"/>
      <c r="QBN2" s="428"/>
      <c r="QBO2" s="428"/>
      <c r="QBP2" s="428"/>
      <c r="QBQ2" s="428"/>
      <c r="QBR2" s="428"/>
      <c r="QBS2" s="428"/>
      <c r="QBT2" s="428"/>
      <c r="QBU2" s="428"/>
      <c r="QBV2" s="428"/>
      <c r="QBW2" s="428"/>
      <c r="QBX2" s="428"/>
      <c r="QBY2" s="428"/>
      <c r="QBZ2" s="428"/>
      <c r="QCA2" s="428"/>
      <c r="QCB2" s="428"/>
      <c r="QCC2" s="428"/>
      <c r="QCD2" s="428"/>
      <c r="QCE2" s="428"/>
      <c r="QCF2" s="428"/>
      <c r="QCG2" s="428"/>
      <c r="QCH2" s="428"/>
      <c r="QCI2" s="428"/>
      <c r="QCJ2" s="428"/>
      <c r="QCK2" s="428"/>
      <c r="QCL2" s="428"/>
      <c r="QCM2" s="428"/>
      <c r="QCN2" s="428"/>
      <c r="QCO2" s="428"/>
      <c r="QCP2" s="428"/>
      <c r="QCQ2" s="428"/>
      <c r="QCR2" s="428"/>
      <c r="QCS2" s="428"/>
      <c r="QCT2" s="428"/>
      <c r="QCU2" s="428"/>
      <c r="QCV2" s="428"/>
      <c r="QCW2" s="428"/>
      <c r="QCX2" s="428"/>
      <c r="QCY2" s="428"/>
      <c r="QCZ2" s="428"/>
      <c r="QDA2" s="428"/>
      <c r="QDB2" s="428"/>
      <c r="QDC2" s="428"/>
      <c r="QDD2" s="428"/>
      <c r="QDE2" s="428"/>
      <c r="QDF2" s="428"/>
      <c r="QDG2" s="428"/>
      <c r="QDH2" s="428"/>
      <c r="QDI2" s="428"/>
      <c r="QDJ2" s="428"/>
      <c r="QDK2" s="428"/>
      <c r="QDL2" s="428"/>
      <c r="QDM2" s="428"/>
      <c r="QDN2" s="428"/>
      <c r="QDO2" s="428"/>
      <c r="QDP2" s="428"/>
      <c r="QDQ2" s="428"/>
      <c r="QDR2" s="428"/>
      <c r="QDS2" s="428"/>
      <c r="QDT2" s="428"/>
      <c r="QDU2" s="428"/>
      <c r="QDV2" s="428"/>
      <c r="QDW2" s="428"/>
      <c r="QDX2" s="428"/>
      <c r="QDY2" s="428"/>
      <c r="QDZ2" s="428"/>
      <c r="QEA2" s="428"/>
      <c r="QEB2" s="428"/>
      <c r="QEC2" s="428"/>
      <c r="QED2" s="428"/>
      <c r="QEE2" s="428"/>
      <c r="QEF2" s="428"/>
      <c r="QEG2" s="428"/>
      <c r="QEH2" s="428"/>
      <c r="QEI2" s="428"/>
      <c r="QEJ2" s="428"/>
      <c r="QEK2" s="428"/>
      <c r="QEL2" s="428"/>
      <c r="QEM2" s="428"/>
      <c r="QEN2" s="428"/>
      <c r="QEO2" s="428"/>
      <c r="QEP2" s="428"/>
      <c r="QEQ2" s="428"/>
      <c r="QER2" s="428"/>
      <c r="QES2" s="428"/>
      <c r="QET2" s="428"/>
      <c r="QEU2" s="428"/>
      <c r="QEV2" s="428"/>
      <c r="QEW2" s="428"/>
      <c r="QEX2" s="428"/>
      <c r="QEY2" s="428"/>
      <c r="QEZ2" s="428"/>
      <c r="QFA2" s="428"/>
      <c r="QFB2" s="428"/>
      <c r="QFC2" s="428"/>
      <c r="QFD2" s="428"/>
      <c r="QFE2" s="428"/>
      <c r="QFF2" s="428"/>
      <c r="QFG2" s="428"/>
      <c r="QFH2" s="428"/>
      <c r="QFI2" s="428"/>
      <c r="QFJ2" s="428"/>
      <c r="QFK2" s="428"/>
      <c r="QFL2" s="428"/>
      <c r="QFM2" s="428"/>
      <c r="QFN2" s="428"/>
      <c r="QFO2" s="428"/>
      <c r="QFP2" s="428"/>
      <c r="QFQ2" s="428"/>
      <c r="QFR2" s="428"/>
      <c r="QFS2" s="428"/>
      <c r="QFT2" s="428"/>
      <c r="QFU2" s="428"/>
      <c r="QFV2" s="428"/>
      <c r="QFW2" s="428"/>
      <c r="QFX2" s="428"/>
      <c r="QFY2" s="428"/>
      <c r="QFZ2" s="428"/>
      <c r="QGA2" s="428"/>
      <c r="QGB2" s="428"/>
      <c r="QGC2" s="428"/>
      <c r="QGD2" s="428"/>
      <c r="QGE2" s="428"/>
      <c r="QGF2" s="428"/>
      <c r="QGG2" s="428"/>
      <c r="QGH2" s="428"/>
      <c r="QGI2" s="428"/>
      <c r="QGJ2" s="428"/>
      <c r="QGK2" s="428"/>
      <c r="QGL2" s="428"/>
      <c r="QGM2" s="428"/>
      <c r="QGN2" s="428"/>
      <c r="QGO2" s="428"/>
      <c r="QGP2" s="428"/>
      <c r="QGQ2" s="428"/>
      <c r="QGR2" s="428"/>
      <c r="QGS2" s="428"/>
      <c r="QGT2" s="428"/>
      <c r="QGU2" s="428"/>
      <c r="QGV2" s="428"/>
      <c r="QGW2" s="428"/>
      <c r="QGX2" s="428"/>
      <c r="QGY2" s="428"/>
      <c r="QGZ2" s="428"/>
      <c r="QHA2" s="428"/>
      <c r="QHB2" s="428"/>
      <c r="QHC2" s="428"/>
      <c r="QHD2" s="428"/>
      <c r="QHE2" s="428"/>
      <c r="QHF2" s="428"/>
      <c r="QHG2" s="428"/>
      <c r="QHH2" s="428"/>
      <c r="QHI2" s="428"/>
      <c r="QHJ2" s="428"/>
      <c r="QHK2" s="428"/>
      <c r="QHL2" s="428"/>
      <c r="QHM2" s="428"/>
      <c r="QHN2" s="428"/>
      <c r="QHO2" s="428"/>
      <c r="QHP2" s="428"/>
      <c r="QHQ2" s="428"/>
      <c r="QHR2" s="428"/>
      <c r="QHS2" s="428"/>
      <c r="QHT2" s="428"/>
      <c r="QHU2" s="428"/>
      <c r="QHV2" s="428"/>
      <c r="QHW2" s="428"/>
      <c r="QHX2" s="428"/>
      <c r="QHY2" s="428"/>
      <c r="QHZ2" s="428"/>
      <c r="QIA2" s="428"/>
      <c r="QIB2" s="428"/>
      <c r="QIC2" s="428"/>
      <c r="QID2" s="428"/>
      <c r="QIE2" s="428"/>
      <c r="QIF2" s="428"/>
      <c r="QIG2" s="428"/>
      <c r="QIH2" s="428"/>
      <c r="QII2" s="428"/>
      <c r="QIJ2" s="428"/>
      <c r="QIK2" s="428"/>
      <c r="QIL2" s="428"/>
      <c r="QIM2" s="428"/>
      <c r="QIN2" s="428"/>
      <c r="QIO2" s="428"/>
      <c r="QIP2" s="428"/>
      <c r="QIQ2" s="428"/>
      <c r="QIR2" s="428"/>
      <c r="QIS2" s="428"/>
      <c r="QIT2" s="428"/>
      <c r="QIU2" s="428"/>
      <c r="QIV2" s="428"/>
      <c r="QIW2" s="428"/>
      <c r="QIX2" s="428"/>
      <c r="QIY2" s="428"/>
      <c r="QIZ2" s="428"/>
      <c r="QJA2" s="428"/>
      <c r="QJB2" s="428"/>
      <c r="QJC2" s="428"/>
      <c r="QJD2" s="428"/>
      <c r="QJE2" s="428"/>
      <c r="QJF2" s="428"/>
      <c r="QJG2" s="428"/>
      <c r="QJH2" s="428"/>
      <c r="QJI2" s="428"/>
      <c r="QJJ2" s="428"/>
      <c r="QJK2" s="428"/>
      <c r="QJL2" s="428"/>
      <c r="QJM2" s="428"/>
      <c r="QJN2" s="428"/>
      <c r="QJO2" s="428"/>
      <c r="QJP2" s="428"/>
      <c r="QJQ2" s="428"/>
      <c r="QJR2" s="428"/>
      <c r="QJS2" s="428"/>
      <c r="QJT2" s="428"/>
      <c r="QJU2" s="428"/>
      <c r="QJV2" s="428"/>
      <c r="QJW2" s="428"/>
      <c r="QJX2" s="428"/>
      <c r="QJY2" s="428"/>
      <c r="QJZ2" s="428"/>
      <c r="QKA2" s="428"/>
      <c r="QKB2" s="428"/>
      <c r="QKC2" s="428"/>
      <c r="QKD2" s="428"/>
      <c r="QKE2" s="428"/>
      <c r="QKF2" s="428"/>
      <c r="QKG2" s="428"/>
      <c r="QKH2" s="428"/>
      <c r="QKI2" s="428"/>
      <c r="QKJ2" s="428"/>
      <c r="QKK2" s="428"/>
      <c r="QKL2" s="428"/>
      <c r="QKM2" s="428"/>
      <c r="QKN2" s="428"/>
      <c r="QKO2" s="428"/>
      <c r="QKP2" s="428"/>
      <c r="QKQ2" s="428"/>
      <c r="QKR2" s="428"/>
      <c r="QKS2" s="428"/>
      <c r="QKT2" s="428"/>
      <c r="QKU2" s="428"/>
      <c r="QKV2" s="428"/>
      <c r="QKW2" s="428"/>
      <c r="QKX2" s="428"/>
      <c r="QKY2" s="428"/>
      <c r="QKZ2" s="428"/>
      <c r="QLA2" s="428"/>
      <c r="QLB2" s="428"/>
      <c r="QLC2" s="428"/>
      <c r="QLD2" s="428"/>
      <c r="QLE2" s="428"/>
      <c r="QLF2" s="428"/>
      <c r="QLG2" s="428"/>
      <c r="QLH2" s="428"/>
      <c r="QLI2" s="428"/>
      <c r="QLJ2" s="428"/>
      <c r="QLK2" s="428"/>
      <c r="QLL2" s="428"/>
      <c r="QLM2" s="428"/>
      <c r="QLN2" s="428"/>
      <c r="QLO2" s="428"/>
      <c r="QLP2" s="428"/>
      <c r="QLQ2" s="428"/>
      <c r="QLR2" s="428"/>
      <c r="QLS2" s="428"/>
      <c r="QLT2" s="428"/>
      <c r="QLU2" s="428"/>
      <c r="QLV2" s="428"/>
      <c r="QLW2" s="428"/>
      <c r="QLX2" s="428"/>
      <c r="QLY2" s="428"/>
      <c r="QLZ2" s="428"/>
      <c r="QMA2" s="428"/>
      <c r="QMB2" s="428"/>
      <c r="QMC2" s="428"/>
      <c r="QMD2" s="428"/>
      <c r="QME2" s="428"/>
      <c r="QMF2" s="428"/>
      <c r="QMG2" s="428"/>
      <c r="QMH2" s="428"/>
      <c r="QMI2" s="428"/>
      <c r="QMJ2" s="428"/>
      <c r="QMK2" s="428"/>
      <c r="QML2" s="428"/>
      <c r="QMM2" s="428"/>
      <c r="QMN2" s="428"/>
      <c r="QMO2" s="428"/>
      <c r="QMP2" s="428"/>
      <c r="QMQ2" s="428"/>
      <c r="QMR2" s="428"/>
      <c r="QMS2" s="428"/>
      <c r="QMT2" s="428"/>
      <c r="QMU2" s="428"/>
      <c r="QMV2" s="428"/>
      <c r="QMW2" s="428"/>
      <c r="QMX2" s="428"/>
      <c r="QMY2" s="428"/>
      <c r="QMZ2" s="428"/>
      <c r="QNA2" s="428"/>
      <c r="QNB2" s="428"/>
      <c r="QNC2" s="428"/>
      <c r="QND2" s="428"/>
      <c r="QNE2" s="428"/>
      <c r="QNF2" s="428"/>
      <c r="QNG2" s="428"/>
      <c r="QNH2" s="428"/>
      <c r="QNI2" s="428"/>
      <c r="QNJ2" s="428"/>
      <c r="QNK2" s="428"/>
      <c r="QNL2" s="428"/>
      <c r="QNM2" s="428"/>
      <c r="QNN2" s="428"/>
      <c r="QNO2" s="428"/>
      <c r="QNP2" s="428"/>
      <c r="QNQ2" s="428"/>
      <c r="QNR2" s="428"/>
      <c r="QNS2" s="428"/>
      <c r="QNT2" s="428"/>
      <c r="QNU2" s="428"/>
      <c r="QNV2" s="428"/>
      <c r="QNW2" s="428"/>
      <c r="QNX2" s="428"/>
      <c r="QNY2" s="428"/>
      <c r="QNZ2" s="428"/>
      <c r="QOA2" s="428"/>
      <c r="QOB2" s="428"/>
      <c r="QOC2" s="428"/>
      <c r="QOD2" s="428"/>
      <c r="QOE2" s="428"/>
      <c r="QOF2" s="428"/>
      <c r="QOG2" s="428"/>
      <c r="QOH2" s="428"/>
      <c r="QOI2" s="428"/>
      <c r="QOJ2" s="428"/>
      <c r="QOK2" s="428"/>
      <c r="QOL2" s="428"/>
      <c r="QOM2" s="428"/>
      <c r="QON2" s="428"/>
      <c r="QOO2" s="428"/>
      <c r="QOP2" s="428"/>
      <c r="QOQ2" s="428"/>
      <c r="QOR2" s="428"/>
      <c r="QOS2" s="428"/>
      <c r="QOT2" s="428"/>
      <c r="QOU2" s="428"/>
      <c r="QOV2" s="428"/>
      <c r="QOW2" s="428"/>
      <c r="QOX2" s="428"/>
      <c r="QOY2" s="428"/>
      <c r="QOZ2" s="428"/>
      <c r="QPA2" s="428"/>
      <c r="QPB2" s="428"/>
      <c r="QPC2" s="428"/>
      <c r="QPD2" s="428"/>
      <c r="QPE2" s="428"/>
      <c r="QPF2" s="428"/>
      <c r="QPG2" s="428"/>
      <c r="QPH2" s="428"/>
      <c r="QPI2" s="428"/>
      <c r="QPJ2" s="428"/>
      <c r="QPK2" s="428"/>
      <c r="QPL2" s="428"/>
      <c r="QPM2" s="428"/>
      <c r="QPN2" s="428"/>
      <c r="QPO2" s="428"/>
      <c r="QPP2" s="428"/>
      <c r="QPQ2" s="428"/>
      <c r="QPR2" s="428"/>
      <c r="QPS2" s="428"/>
      <c r="QPT2" s="428"/>
      <c r="QPU2" s="428"/>
      <c r="QPV2" s="428"/>
      <c r="QPW2" s="428"/>
      <c r="QPX2" s="428"/>
      <c r="QPY2" s="428"/>
      <c r="QPZ2" s="428"/>
      <c r="QQA2" s="428"/>
      <c r="QQB2" s="428"/>
      <c r="QQC2" s="428"/>
      <c r="QQD2" s="428"/>
      <c r="QQE2" s="428"/>
      <c r="QQF2" s="428"/>
      <c r="QQG2" s="428"/>
      <c r="QQH2" s="428"/>
      <c r="QQI2" s="428"/>
      <c r="QQJ2" s="428"/>
      <c r="QQK2" s="428"/>
      <c r="QQL2" s="428"/>
      <c r="QQM2" s="428"/>
      <c r="QQN2" s="428"/>
      <c r="QQO2" s="428"/>
      <c r="QQP2" s="428"/>
      <c r="QQQ2" s="428"/>
      <c r="QQR2" s="428"/>
      <c r="QQS2" s="428"/>
      <c r="QQT2" s="428"/>
      <c r="QQU2" s="428"/>
      <c r="QQV2" s="428"/>
      <c r="QQW2" s="428"/>
      <c r="QQX2" s="428"/>
      <c r="QQY2" s="428"/>
      <c r="QQZ2" s="428"/>
      <c r="QRA2" s="428"/>
      <c r="QRB2" s="428"/>
      <c r="QRC2" s="428"/>
      <c r="QRD2" s="428"/>
      <c r="QRE2" s="428"/>
      <c r="QRF2" s="428"/>
      <c r="QRG2" s="428"/>
      <c r="QRH2" s="428"/>
      <c r="QRI2" s="428"/>
      <c r="QRJ2" s="428"/>
      <c r="QRK2" s="428"/>
      <c r="QRL2" s="428"/>
      <c r="QRM2" s="428"/>
      <c r="QRN2" s="428"/>
      <c r="QRO2" s="428"/>
      <c r="QRP2" s="428"/>
      <c r="QRQ2" s="428"/>
      <c r="QRR2" s="428"/>
      <c r="QRS2" s="428"/>
      <c r="QRT2" s="428"/>
      <c r="QRU2" s="428"/>
      <c r="QRV2" s="428"/>
      <c r="QRW2" s="428"/>
      <c r="QRX2" s="428"/>
      <c r="QRY2" s="428"/>
      <c r="QRZ2" s="428"/>
      <c r="QSA2" s="428"/>
      <c r="QSB2" s="428"/>
      <c r="QSC2" s="428"/>
      <c r="QSD2" s="428"/>
      <c r="QSE2" s="428"/>
      <c r="QSF2" s="428"/>
      <c r="QSG2" s="428"/>
      <c r="QSH2" s="428"/>
      <c r="QSI2" s="428"/>
      <c r="QSJ2" s="428"/>
      <c r="QSK2" s="428"/>
      <c r="QSL2" s="428"/>
      <c r="QSM2" s="428"/>
      <c r="QSN2" s="428"/>
      <c r="QSO2" s="428"/>
      <c r="QSP2" s="428"/>
      <c r="QSQ2" s="428"/>
      <c r="QSR2" s="428"/>
      <c r="QSS2" s="428"/>
      <c r="QST2" s="428"/>
      <c r="QSU2" s="428"/>
      <c r="QSV2" s="428"/>
      <c r="QSW2" s="428"/>
      <c r="QSX2" s="428"/>
      <c r="QSY2" s="428"/>
      <c r="QSZ2" s="428"/>
      <c r="QTA2" s="428"/>
      <c r="QTB2" s="428"/>
      <c r="QTC2" s="428"/>
      <c r="QTD2" s="428"/>
      <c r="QTE2" s="428"/>
      <c r="QTF2" s="428"/>
      <c r="QTG2" s="428"/>
      <c r="QTH2" s="428"/>
      <c r="QTI2" s="428"/>
      <c r="QTJ2" s="428"/>
      <c r="QTK2" s="428"/>
      <c r="QTL2" s="428"/>
      <c r="QTM2" s="428"/>
      <c r="QTN2" s="428"/>
      <c r="QTO2" s="428"/>
      <c r="QTP2" s="428"/>
      <c r="QTQ2" s="428"/>
      <c r="QTR2" s="428"/>
      <c r="QTS2" s="428"/>
      <c r="QTT2" s="428"/>
      <c r="QTU2" s="428"/>
      <c r="QTV2" s="428"/>
      <c r="QTW2" s="428"/>
      <c r="QTX2" s="428"/>
      <c r="QTY2" s="428"/>
      <c r="QTZ2" s="428"/>
      <c r="QUA2" s="428"/>
      <c r="QUB2" s="428"/>
      <c r="QUC2" s="428"/>
      <c r="QUD2" s="428"/>
      <c r="QUE2" s="428"/>
      <c r="QUF2" s="428"/>
      <c r="QUG2" s="428"/>
      <c r="QUH2" s="428"/>
      <c r="QUI2" s="428"/>
      <c r="QUJ2" s="428"/>
      <c r="QUK2" s="428"/>
      <c r="QUL2" s="428"/>
      <c r="QUM2" s="428"/>
      <c r="QUN2" s="428"/>
      <c r="QUO2" s="428"/>
      <c r="QUP2" s="428"/>
      <c r="QUQ2" s="428"/>
      <c r="QUR2" s="428"/>
      <c r="QUS2" s="428"/>
      <c r="QUT2" s="428"/>
      <c r="QUU2" s="428"/>
      <c r="QUV2" s="428"/>
      <c r="QUW2" s="428"/>
      <c r="QUX2" s="428"/>
      <c r="QUY2" s="428"/>
      <c r="QUZ2" s="428"/>
      <c r="QVA2" s="428"/>
      <c r="QVB2" s="428"/>
      <c r="QVC2" s="428"/>
      <c r="QVD2" s="428"/>
      <c r="QVE2" s="428"/>
      <c r="QVF2" s="428"/>
      <c r="QVG2" s="428"/>
      <c r="QVH2" s="428"/>
      <c r="QVI2" s="428"/>
      <c r="QVJ2" s="428"/>
      <c r="QVK2" s="428"/>
      <c r="QVL2" s="428"/>
      <c r="QVM2" s="428"/>
      <c r="QVN2" s="428"/>
      <c r="QVO2" s="428"/>
      <c r="QVP2" s="428"/>
      <c r="QVQ2" s="428"/>
      <c r="QVR2" s="428"/>
      <c r="QVS2" s="428"/>
      <c r="QVT2" s="428"/>
      <c r="QVU2" s="428"/>
      <c r="QVV2" s="428"/>
      <c r="QVW2" s="428"/>
      <c r="QVX2" s="428"/>
      <c r="QVY2" s="428"/>
      <c r="QVZ2" s="428"/>
      <c r="QWA2" s="428"/>
      <c r="QWB2" s="428"/>
      <c r="QWC2" s="428"/>
      <c r="QWD2" s="428"/>
      <c r="QWE2" s="428"/>
      <c r="QWF2" s="428"/>
      <c r="QWG2" s="428"/>
      <c r="QWH2" s="428"/>
      <c r="QWI2" s="428"/>
      <c r="QWJ2" s="428"/>
      <c r="QWK2" s="428"/>
      <c r="QWL2" s="428"/>
      <c r="QWM2" s="428"/>
      <c r="QWN2" s="428"/>
      <c r="QWO2" s="428"/>
      <c r="QWP2" s="428"/>
      <c r="QWQ2" s="428"/>
      <c r="QWR2" s="428"/>
      <c r="QWS2" s="428"/>
      <c r="QWT2" s="428"/>
      <c r="QWU2" s="428"/>
      <c r="QWV2" s="428"/>
      <c r="QWW2" s="428"/>
      <c r="QWX2" s="428"/>
      <c r="QWY2" s="428"/>
      <c r="QWZ2" s="428"/>
      <c r="QXA2" s="428"/>
      <c r="QXB2" s="428"/>
      <c r="QXC2" s="428"/>
      <c r="QXD2" s="428"/>
      <c r="QXE2" s="428"/>
      <c r="QXF2" s="428"/>
      <c r="QXG2" s="428"/>
      <c r="QXH2" s="428"/>
      <c r="QXI2" s="428"/>
      <c r="QXJ2" s="428"/>
      <c r="QXK2" s="428"/>
      <c r="QXL2" s="428"/>
      <c r="QXM2" s="428"/>
      <c r="QXN2" s="428"/>
      <c r="QXO2" s="428"/>
      <c r="QXP2" s="428"/>
      <c r="QXQ2" s="428"/>
      <c r="QXR2" s="428"/>
      <c r="QXS2" s="428"/>
      <c r="QXT2" s="428"/>
      <c r="QXU2" s="428"/>
      <c r="QXV2" s="428"/>
      <c r="QXW2" s="428"/>
      <c r="QXX2" s="428"/>
      <c r="QXY2" s="428"/>
      <c r="QXZ2" s="428"/>
      <c r="QYA2" s="428"/>
      <c r="QYB2" s="428"/>
      <c r="QYC2" s="428"/>
      <c r="QYD2" s="428"/>
      <c r="QYE2" s="428"/>
      <c r="QYF2" s="428"/>
      <c r="QYG2" s="428"/>
      <c r="QYH2" s="428"/>
      <c r="QYI2" s="428"/>
      <c r="QYJ2" s="428"/>
      <c r="QYK2" s="428"/>
      <c r="QYL2" s="428"/>
      <c r="QYM2" s="428"/>
      <c r="QYN2" s="428"/>
      <c r="QYO2" s="428"/>
      <c r="QYP2" s="428"/>
      <c r="QYQ2" s="428"/>
      <c r="QYR2" s="428"/>
      <c r="QYS2" s="428"/>
      <c r="QYT2" s="428"/>
      <c r="QYU2" s="428"/>
      <c r="QYV2" s="428"/>
      <c r="QYW2" s="428"/>
      <c r="QYX2" s="428"/>
      <c r="QYY2" s="428"/>
      <c r="QYZ2" s="428"/>
      <c r="QZA2" s="428"/>
      <c r="QZB2" s="428"/>
      <c r="QZC2" s="428"/>
      <c r="QZD2" s="428"/>
      <c r="QZE2" s="428"/>
      <c r="QZF2" s="428"/>
      <c r="QZG2" s="428"/>
      <c r="QZH2" s="428"/>
      <c r="QZI2" s="428"/>
      <c r="QZJ2" s="428"/>
      <c r="QZK2" s="428"/>
      <c r="QZL2" s="428"/>
      <c r="QZM2" s="428"/>
      <c r="QZN2" s="428"/>
      <c r="QZO2" s="428"/>
      <c r="QZP2" s="428"/>
      <c r="QZQ2" s="428"/>
      <c r="QZR2" s="428"/>
      <c r="QZS2" s="428"/>
      <c r="QZT2" s="428"/>
      <c r="QZU2" s="428"/>
      <c r="QZV2" s="428"/>
      <c r="QZW2" s="428"/>
      <c r="QZX2" s="428"/>
      <c r="QZY2" s="428"/>
      <c r="QZZ2" s="428"/>
      <c r="RAA2" s="428"/>
      <c r="RAB2" s="428"/>
      <c r="RAC2" s="428"/>
      <c r="RAD2" s="428"/>
      <c r="RAE2" s="428"/>
      <c r="RAF2" s="428"/>
      <c r="RAG2" s="428"/>
      <c r="RAH2" s="428"/>
      <c r="RAI2" s="428"/>
      <c r="RAJ2" s="428"/>
      <c r="RAK2" s="428"/>
      <c r="RAL2" s="428"/>
      <c r="RAM2" s="428"/>
      <c r="RAN2" s="428"/>
      <c r="RAO2" s="428"/>
      <c r="RAP2" s="428"/>
      <c r="RAQ2" s="428"/>
      <c r="RAR2" s="428"/>
      <c r="RAS2" s="428"/>
      <c r="RAT2" s="428"/>
      <c r="RAU2" s="428"/>
      <c r="RAV2" s="428"/>
      <c r="RAW2" s="428"/>
      <c r="RAX2" s="428"/>
      <c r="RAY2" s="428"/>
      <c r="RAZ2" s="428"/>
      <c r="RBA2" s="428"/>
      <c r="RBB2" s="428"/>
      <c r="RBC2" s="428"/>
      <c r="RBD2" s="428"/>
      <c r="RBE2" s="428"/>
      <c r="RBF2" s="428"/>
      <c r="RBG2" s="428"/>
      <c r="RBH2" s="428"/>
      <c r="RBI2" s="428"/>
      <c r="RBJ2" s="428"/>
      <c r="RBK2" s="428"/>
      <c r="RBL2" s="428"/>
      <c r="RBM2" s="428"/>
      <c r="RBN2" s="428"/>
      <c r="RBO2" s="428"/>
      <c r="RBP2" s="428"/>
      <c r="RBQ2" s="428"/>
      <c r="RBR2" s="428"/>
      <c r="RBS2" s="428"/>
      <c r="RBT2" s="428"/>
      <c r="RBU2" s="428"/>
      <c r="RBV2" s="428"/>
      <c r="RBW2" s="428"/>
      <c r="RBX2" s="428"/>
      <c r="RBY2" s="428"/>
      <c r="RBZ2" s="428"/>
      <c r="RCA2" s="428"/>
      <c r="RCB2" s="428"/>
      <c r="RCC2" s="428"/>
      <c r="RCD2" s="428"/>
      <c r="RCE2" s="428"/>
      <c r="RCF2" s="428"/>
      <c r="RCG2" s="428"/>
      <c r="RCH2" s="428"/>
      <c r="RCI2" s="428"/>
      <c r="RCJ2" s="428"/>
      <c r="RCK2" s="428"/>
      <c r="RCL2" s="428"/>
      <c r="RCM2" s="428"/>
      <c r="RCN2" s="428"/>
      <c r="RCO2" s="428"/>
      <c r="RCP2" s="428"/>
      <c r="RCQ2" s="428"/>
      <c r="RCR2" s="428"/>
      <c r="RCS2" s="428"/>
      <c r="RCT2" s="428"/>
      <c r="RCU2" s="428"/>
      <c r="RCV2" s="428"/>
      <c r="RCW2" s="428"/>
      <c r="RCX2" s="428"/>
      <c r="RCY2" s="428"/>
      <c r="RCZ2" s="428"/>
      <c r="RDA2" s="428"/>
      <c r="RDB2" s="428"/>
      <c r="RDC2" s="428"/>
      <c r="RDD2" s="428"/>
      <c r="RDE2" s="428"/>
      <c r="RDF2" s="428"/>
      <c r="RDG2" s="428"/>
      <c r="RDH2" s="428"/>
      <c r="RDI2" s="428"/>
      <c r="RDJ2" s="428"/>
      <c r="RDK2" s="428"/>
      <c r="RDL2" s="428"/>
      <c r="RDM2" s="428"/>
      <c r="RDN2" s="428"/>
      <c r="RDO2" s="428"/>
      <c r="RDP2" s="428"/>
      <c r="RDQ2" s="428"/>
      <c r="RDR2" s="428"/>
      <c r="RDS2" s="428"/>
      <c r="RDT2" s="428"/>
      <c r="RDU2" s="428"/>
      <c r="RDV2" s="428"/>
      <c r="RDW2" s="428"/>
      <c r="RDX2" s="428"/>
      <c r="RDY2" s="428"/>
      <c r="RDZ2" s="428"/>
      <c r="REA2" s="428"/>
      <c r="REB2" s="428"/>
      <c r="REC2" s="428"/>
      <c r="RED2" s="428"/>
      <c r="REE2" s="428"/>
      <c r="REF2" s="428"/>
      <c r="REG2" s="428"/>
      <c r="REH2" s="428"/>
      <c r="REI2" s="428"/>
      <c r="REJ2" s="428"/>
      <c r="REK2" s="428"/>
      <c r="REL2" s="428"/>
      <c r="REM2" s="428"/>
      <c r="REN2" s="428"/>
      <c r="REO2" s="428"/>
      <c r="REP2" s="428"/>
      <c r="REQ2" s="428"/>
      <c r="RER2" s="428"/>
      <c r="RES2" s="428"/>
      <c r="RET2" s="428"/>
      <c r="REU2" s="428"/>
      <c r="REV2" s="428"/>
      <c r="REW2" s="428"/>
      <c r="REX2" s="428"/>
      <c r="REY2" s="428"/>
      <c r="REZ2" s="428"/>
      <c r="RFA2" s="428"/>
      <c r="RFB2" s="428"/>
      <c r="RFC2" s="428"/>
      <c r="RFD2" s="428"/>
      <c r="RFE2" s="428"/>
      <c r="RFF2" s="428"/>
      <c r="RFG2" s="428"/>
      <c r="RFH2" s="428"/>
      <c r="RFI2" s="428"/>
      <c r="RFJ2" s="428"/>
      <c r="RFK2" s="428"/>
      <c r="RFL2" s="428"/>
      <c r="RFM2" s="428"/>
      <c r="RFN2" s="428"/>
      <c r="RFO2" s="428"/>
      <c r="RFP2" s="428"/>
      <c r="RFQ2" s="428"/>
      <c r="RFR2" s="428"/>
      <c r="RFS2" s="428"/>
      <c r="RFT2" s="428"/>
      <c r="RFU2" s="428"/>
      <c r="RFV2" s="428"/>
      <c r="RFW2" s="428"/>
      <c r="RFX2" s="428"/>
      <c r="RFY2" s="428"/>
      <c r="RFZ2" s="428"/>
      <c r="RGA2" s="428"/>
      <c r="RGB2" s="428"/>
      <c r="RGC2" s="428"/>
      <c r="RGD2" s="428"/>
      <c r="RGE2" s="428"/>
      <c r="RGF2" s="428"/>
      <c r="RGG2" s="428"/>
      <c r="RGH2" s="428"/>
      <c r="RGI2" s="428"/>
      <c r="RGJ2" s="428"/>
      <c r="RGK2" s="428"/>
      <c r="RGL2" s="428"/>
      <c r="RGM2" s="428"/>
      <c r="RGN2" s="428"/>
      <c r="RGO2" s="428"/>
      <c r="RGP2" s="428"/>
      <c r="RGQ2" s="428"/>
      <c r="RGR2" s="428"/>
      <c r="RGS2" s="428"/>
      <c r="RGT2" s="428"/>
      <c r="RGU2" s="428"/>
      <c r="RGV2" s="428"/>
      <c r="RGW2" s="428"/>
      <c r="RGX2" s="428"/>
      <c r="RGY2" s="428"/>
      <c r="RGZ2" s="428"/>
      <c r="RHA2" s="428"/>
      <c r="RHB2" s="428"/>
      <c r="RHC2" s="428"/>
      <c r="RHD2" s="428"/>
      <c r="RHE2" s="428"/>
      <c r="RHF2" s="428"/>
      <c r="RHG2" s="428"/>
      <c r="RHH2" s="428"/>
      <c r="RHI2" s="428"/>
      <c r="RHJ2" s="428"/>
      <c r="RHK2" s="428"/>
      <c r="RHL2" s="428"/>
      <c r="RHM2" s="428"/>
      <c r="RHN2" s="428"/>
      <c r="RHO2" s="428"/>
      <c r="RHP2" s="428"/>
      <c r="RHQ2" s="428"/>
      <c r="RHR2" s="428"/>
      <c r="RHS2" s="428"/>
      <c r="RHT2" s="428"/>
      <c r="RHU2" s="428"/>
      <c r="RHV2" s="428"/>
      <c r="RHW2" s="428"/>
      <c r="RHX2" s="428"/>
      <c r="RHY2" s="428"/>
      <c r="RHZ2" s="428"/>
      <c r="RIA2" s="428"/>
      <c r="RIB2" s="428"/>
      <c r="RIC2" s="428"/>
      <c r="RID2" s="428"/>
      <c r="RIE2" s="428"/>
      <c r="RIF2" s="428"/>
      <c r="RIG2" s="428"/>
      <c r="RIH2" s="428"/>
      <c r="RII2" s="428"/>
      <c r="RIJ2" s="428"/>
      <c r="RIK2" s="428"/>
      <c r="RIL2" s="428"/>
      <c r="RIM2" s="428"/>
      <c r="RIN2" s="428"/>
      <c r="RIO2" s="428"/>
      <c r="RIP2" s="428"/>
      <c r="RIQ2" s="428"/>
      <c r="RIR2" s="428"/>
      <c r="RIS2" s="428"/>
      <c r="RIT2" s="428"/>
      <c r="RIU2" s="428"/>
      <c r="RIV2" s="428"/>
      <c r="RIW2" s="428"/>
      <c r="RIX2" s="428"/>
      <c r="RIY2" s="428"/>
      <c r="RIZ2" s="428"/>
      <c r="RJA2" s="428"/>
      <c r="RJB2" s="428"/>
      <c r="RJC2" s="428"/>
      <c r="RJD2" s="428"/>
      <c r="RJE2" s="428"/>
      <c r="RJF2" s="428"/>
      <c r="RJG2" s="428"/>
      <c r="RJH2" s="428"/>
      <c r="RJI2" s="428"/>
      <c r="RJJ2" s="428"/>
      <c r="RJK2" s="428"/>
      <c r="RJL2" s="428"/>
      <c r="RJM2" s="428"/>
      <c r="RJN2" s="428"/>
      <c r="RJO2" s="428"/>
      <c r="RJP2" s="428"/>
      <c r="RJQ2" s="428"/>
      <c r="RJR2" s="428"/>
      <c r="RJS2" s="428"/>
      <c r="RJT2" s="428"/>
      <c r="RJU2" s="428"/>
      <c r="RJV2" s="428"/>
      <c r="RJW2" s="428"/>
      <c r="RJX2" s="428"/>
      <c r="RJY2" s="428"/>
      <c r="RJZ2" s="428"/>
      <c r="RKA2" s="428"/>
      <c r="RKB2" s="428"/>
      <c r="RKC2" s="428"/>
      <c r="RKD2" s="428"/>
      <c r="RKE2" s="428"/>
      <c r="RKF2" s="428"/>
      <c r="RKG2" s="428"/>
      <c r="RKH2" s="428"/>
      <c r="RKI2" s="428"/>
      <c r="RKJ2" s="428"/>
      <c r="RKK2" s="428"/>
      <c r="RKL2" s="428"/>
      <c r="RKM2" s="428"/>
      <c r="RKN2" s="428"/>
      <c r="RKO2" s="428"/>
      <c r="RKP2" s="428"/>
      <c r="RKQ2" s="428"/>
      <c r="RKR2" s="428"/>
      <c r="RKS2" s="428"/>
      <c r="RKT2" s="428"/>
      <c r="RKU2" s="428"/>
      <c r="RKV2" s="428"/>
      <c r="RKW2" s="428"/>
      <c r="RKX2" s="428"/>
      <c r="RKY2" s="428"/>
      <c r="RKZ2" s="428"/>
      <c r="RLA2" s="428"/>
      <c r="RLB2" s="428"/>
      <c r="RLC2" s="428"/>
      <c r="RLD2" s="428"/>
      <c r="RLE2" s="428"/>
      <c r="RLF2" s="428"/>
      <c r="RLG2" s="428"/>
      <c r="RLH2" s="428"/>
      <c r="RLI2" s="428"/>
      <c r="RLJ2" s="428"/>
      <c r="RLK2" s="428"/>
      <c r="RLL2" s="428"/>
      <c r="RLM2" s="428"/>
      <c r="RLN2" s="428"/>
      <c r="RLO2" s="428"/>
      <c r="RLP2" s="428"/>
      <c r="RLQ2" s="428"/>
      <c r="RLR2" s="428"/>
      <c r="RLS2" s="428"/>
      <c r="RLT2" s="428"/>
      <c r="RLU2" s="428"/>
      <c r="RLV2" s="428"/>
      <c r="RLW2" s="428"/>
      <c r="RLX2" s="428"/>
      <c r="RLY2" s="428"/>
      <c r="RLZ2" s="428"/>
      <c r="RMA2" s="428"/>
      <c r="RMB2" s="428"/>
      <c r="RMC2" s="428"/>
      <c r="RMD2" s="428"/>
      <c r="RME2" s="428"/>
      <c r="RMF2" s="428"/>
      <c r="RMG2" s="428"/>
      <c r="RMH2" s="428"/>
      <c r="RMI2" s="428"/>
      <c r="RMJ2" s="428"/>
      <c r="RMK2" s="428"/>
      <c r="RML2" s="428"/>
      <c r="RMM2" s="428"/>
      <c r="RMN2" s="428"/>
      <c r="RMO2" s="428"/>
      <c r="RMP2" s="428"/>
      <c r="RMQ2" s="428"/>
      <c r="RMR2" s="428"/>
      <c r="RMS2" s="428"/>
      <c r="RMT2" s="428"/>
      <c r="RMU2" s="428"/>
      <c r="RMV2" s="428"/>
      <c r="RMW2" s="428"/>
      <c r="RMX2" s="428"/>
      <c r="RMY2" s="428"/>
      <c r="RMZ2" s="428"/>
      <c r="RNA2" s="428"/>
      <c r="RNB2" s="428"/>
      <c r="RNC2" s="428"/>
      <c r="RND2" s="428"/>
      <c r="RNE2" s="428"/>
      <c r="RNF2" s="428"/>
      <c r="RNG2" s="428"/>
      <c r="RNH2" s="428"/>
      <c r="RNI2" s="428"/>
      <c r="RNJ2" s="428"/>
      <c r="RNK2" s="428"/>
      <c r="RNL2" s="428"/>
      <c r="RNM2" s="428"/>
      <c r="RNN2" s="428"/>
      <c r="RNO2" s="428"/>
      <c r="RNP2" s="428"/>
      <c r="RNQ2" s="428"/>
      <c r="RNR2" s="428"/>
      <c r="RNS2" s="428"/>
      <c r="RNT2" s="428"/>
      <c r="RNU2" s="428"/>
      <c r="RNV2" s="428"/>
      <c r="RNW2" s="428"/>
      <c r="RNX2" s="428"/>
      <c r="RNY2" s="428"/>
      <c r="RNZ2" s="428"/>
      <c r="ROA2" s="428"/>
      <c r="ROB2" s="428"/>
      <c r="ROC2" s="428"/>
      <c r="ROD2" s="428"/>
      <c r="ROE2" s="428"/>
      <c r="ROF2" s="428"/>
      <c r="ROG2" s="428"/>
      <c r="ROH2" s="428"/>
      <c r="ROI2" s="428"/>
      <c r="ROJ2" s="428"/>
      <c r="ROK2" s="428"/>
      <c r="ROL2" s="428"/>
      <c r="ROM2" s="428"/>
      <c r="RON2" s="428"/>
      <c r="ROO2" s="428"/>
      <c r="ROP2" s="428"/>
      <c r="ROQ2" s="428"/>
      <c r="ROR2" s="428"/>
      <c r="ROS2" s="428"/>
      <c r="ROT2" s="428"/>
      <c r="ROU2" s="428"/>
      <c r="ROV2" s="428"/>
      <c r="ROW2" s="428"/>
      <c r="ROX2" s="428"/>
      <c r="ROY2" s="428"/>
      <c r="ROZ2" s="428"/>
      <c r="RPA2" s="428"/>
      <c r="RPB2" s="428"/>
      <c r="RPC2" s="428"/>
      <c r="RPD2" s="428"/>
      <c r="RPE2" s="428"/>
      <c r="RPF2" s="428"/>
      <c r="RPG2" s="428"/>
      <c r="RPH2" s="428"/>
      <c r="RPI2" s="428"/>
      <c r="RPJ2" s="428"/>
      <c r="RPK2" s="428"/>
      <c r="RPL2" s="428"/>
      <c r="RPM2" s="428"/>
      <c r="RPN2" s="428"/>
      <c r="RPO2" s="428"/>
      <c r="RPP2" s="428"/>
      <c r="RPQ2" s="428"/>
      <c r="RPR2" s="428"/>
      <c r="RPS2" s="428"/>
      <c r="RPT2" s="428"/>
      <c r="RPU2" s="428"/>
      <c r="RPV2" s="428"/>
      <c r="RPW2" s="428"/>
      <c r="RPX2" s="428"/>
      <c r="RPY2" s="428"/>
      <c r="RPZ2" s="428"/>
      <c r="RQA2" s="428"/>
      <c r="RQB2" s="428"/>
      <c r="RQC2" s="428"/>
      <c r="RQD2" s="428"/>
      <c r="RQE2" s="428"/>
      <c r="RQF2" s="428"/>
      <c r="RQG2" s="428"/>
      <c r="RQH2" s="428"/>
      <c r="RQI2" s="428"/>
      <c r="RQJ2" s="428"/>
      <c r="RQK2" s="428"/>
      <c r="RQL2" s="428"/>
      <c r="RQM2" s="428"/>
      <c r="RQN2" s="428"/>
      <c r="RQO2" s="428"/>
      <c r="RQP2" s="428"/>
      <c r="RQQ2" s="428"/>
      <c r="RQR2" s="428"/>
      <c r="RQS2" s="428"/>
      <c r="RQT2" s="428"/>
      <c r="RQU2" s="428"/>
      <c r="RQV2" s="428"/>
      <c r="RQW2" s="428"/>
      <c r="RQX2" s="428"/>
      <c r="RQY2" s="428"/>
      <c r="RQZ2" s="428"/>
      <c r="RRA2" s="428"/>
      <c r="RRB2" s="428"/>
      <c r="RRC2" s="428"/>
      <c r="RRD2" s="428"/>
      <c r="RRE2" s="428"/>
      <c r="RRF2" s="428"/>
      <c r="RRG2" s="428"/>
      <c r="RRH2" s="428"/>
      <c r="RRI2" s="428"/>
      <c r="RRJ2" s="428"/>
      <c r="RRK2" s="428"/>
      <c r="RRL2" s="428"/>
      <c r="RRM2" s="428"/>
      <c r="RRN2" s="428"/>
      <c r="RRO2" s="428"/>
      <c r="RRP2" s="428"/>
      <c r="RRQ2" s="428"/>
      <c r="RRR2" s="428"/>
      <c r="RRS2" s="428"/>
      <c r="RRT2" s="428"/>
      <c r="RRU2" s="428"/>
      <c r="RRV2" s="428"/>
      <c r="RRW2" s="428"/>
      <c r="RRX2" s="428"/>
      <c r="RRY2" s="428"/>
      <c r="RRZ2" s="428"/>
      <c r="RSA2" s="428"/>
      <c r="RSB2" s="428"/>
      <c r="RSC2" s="428"/>
      <c r="RSD2" s="428"/>
      <c r="RSE2" s="428"/>
      <c r="RSF2" s="428"/>
      <c r="RSG2" s="428"/>
      <c r="RSH2" s="428"/>
      <c r="RSI2" s="428"/>
      <c r="RSJ2" s="428"/>
      <c r="RSK2" s="428"/>
      <c r="RSL2" s="428"/>
      <c r="RSM2" s="428"/>
      <c r="RSN2" s="428"/>
      <c r="RSO2" s="428"/>
      <c r="RSP2" s="428"/>
      <c r="RSQ2" s="428"/>
      <c r="RSR2" s="428"/>
      <c r="RSS2" s="428"/>
      <c r="RST2" s="428"/>
      <c r="RSU2" s="428"/>
      <c r="RSV2" s="428"/>
      <c r="RSW2" s="428"/>
      <c r="RSX2" s="428"/>
      <c r="RSY2" s="428"/>
      <c r="RSZ2" s="428"/>
      <c r="RTA2" s="428"/>
      <c r="RTB2" s="428"/>
      <c r="RTC2" s="428"/>
      <c r="RTD2" s="428"/>
      <c r="RTE2" s="428"/>
      <c r="RTF2" s="428"/>
      <c r="RTG2" s="428"/>
      <c r="RTH2" s="428"/>
      <c r="RTI2" s="428"/>
      <c r="RTJ2" s="428"/>
      <c r="RTK2" s="428"/>
      <c r="RTL2" s="428"/>
      <c r="RTM2" s="428"/>
      <c r="RTN2" s="428"/>
      <c r="RTO2" s="428"/>
      <c r="RTP2" s="428"/>
      <c r="RTQ2" s="428"/>
      <c r="RTR2" s="428"/>
      <c r="RTS2" s="428"/>
      <c r="RTT2" s="428"/>
      <c r="RTU2" s="428"/>
      <c r="RTV2" s="428"/>
      <c r="RTW2" s="428"/>
      <c r="RTX2" s="428"/>
      <c r="RTY2" s="428"/>
      <c r="RTZ2" s="428"/>
      <c r="RUA2" s="428"/>
      <c r="RUB2" s="428"/>
      <c r="RUC2" s="428"/>
      <c r="RUD2" s="428"/>
      <c r="RUE2" s="428"/>
      <c r="RUF2" s="428"/>
      <c r="RUG2" s="428"/>
      <c r="RUH2" s="428"/>
      <c r="RUI2" s="428"/>
      <c r="RUJ2" s="428"/>
      <c r="RUK2" s="428"/>
      <c r="RUL2" s="428"/>
      <c r="RUM2" s="428"/>
      <c r="RUN2" s="428"/>
      <c r="RUO2" s="428"/>
      <c r="RUP2" s="428"/>
      <c r="RUQ2" s="428"/>
      <c r="RUR2" s="428"/>
      <c r="RUS2" s="428"/>
      <c r="RUT2" s="428"/>
      <c r="RUU2" s="428"/>
      <c r="RUV2" s="428"/>
      <c r="RUW2" s="428"/>
      <c r="RUX2" s="428"/>
      <c r="RUY2" s="428"/>
      <c r="RUZ2" s="428"/>
      <c r="RVA2" s="428"/>
      <c r="RVB2" s="428"/>
      <c r="RVC2" s="428"/>
      <c r="RVD2" s="428"/>
      <c r="RVE2" s="428"/>
      <c r="RVF2" s="428"/>
      <c r="RVG2" s="428"/>
      <c r="RVH2" s="428"/>
      <c r="RVI2" s="428"/>
      <c r="RVJ2" s="428"/>
      <c r="RVK2" s="428"/>
      <c r="RVL2" s="428"/>
      <c r="RVM2" s="428"/>
      <c r="RVN2" s="428"/>
      <c r="RVO2" s="428"/>
      <c r="RVP2" s="428"/>
      <c r="RVQ2" s="428"/>
      <c r="RVR2" s="428"/>
      <c r="RVS2" s="428"/>
      <c r="RVT2" s="428"/>
      <c r="RVU2" s="428"/>
      <c r="RVV2" s="428"/>
      <c r="RVW2" s="428"/>
      <c r="RVX2" s="428"/>
      <c r="RVY2" s="428"/>
      <c r="RVZ2" s="428"/>
      <c r="RWA2" s="428"/>
      <c r="RWB2" s="428"/>
      <c r="RWC2" s="428"/>
      <c r="RWD2" s="428"/>
      <c r="RWE2" s="428"/>
      <c r="RWF2" s="428"/>
      <c r="RWG2" s="428"/>
      <c r="RWH2" s="428"/>
      <c r="RWI2" s="428"/>
      <c r="RWJ2" s="428"/>
      <c r="RWK2" s="428"/>
      <c r="RWL2" s="428"/>
      <c r="RWM2" s="428"/>
      <c r="RWN2" s="428"/>
      <c r="RWO2" s="428"/>
      <c r="RWP2" s="428"/>
      <c r="RWQ2" s="428"/>
      <c r="RWR2" s="428"/>
      <c r="RWS2" s="428"/>
      <c r="RWT2" s="428"/>
      <c r="RWU2" s="428"/>
      <c r="RWV2" s="428"/>
      <c r="RWW2" s="428"/>
      <c r="RWX2" s="428"/>
      <c r="RWY2" s="428"/>
      <c r="RWZ2" s="428"/>
      <c r="RXA2" s="428"/>
      <c r="RXB2" s="428"/>
      <c r="RXC2" s="428"/>
      <c r="RXD2" s="428"/>
      <c r="RXE2" s="428"/>
      <c r="RXF2" s="428"/>
      <c r="RXG2" s="428"/>
      <c r="RXH2" s="428"/>
      <c r="RXI2" s="428"/>
      <c r="RXJ2" s="428"/>
      <c r="RXK2" s="428"/>
      <c r="RXL2" s="428"/>
      <c r="RXM2" s="428"/>
      <c r="RXN2" s="428"/>
      <c r="RXO2" s="428"/>
      <c r="RXP2" s="428"/>
      <c r="RXQ2" s="428"/>
      <c r="RXR2" s="428"/>
      <c r="RXS2" s="428"/>
      <c r="RXT2" s="428"/>
      <c r="RXU2" s="428"/>
      <c r="RXV2" s="428"/>
      <c r="RXW2" s="428"/>
      <c r="RXX2" s="428"/>
      <c r="RXY2" s="428"/>
      <c r="RXZ2" s="428"/>
      <c r="RYA2" s="428"/>
      <c r="RYB2" s="428"/>
      <c r="RYC2" s="428"/>
      <c r="RYD2" s="428"/>
      <c r="RYE2" s="428"/>
      <c r="RYF2" s="428"/>
      <c r="RYG2" s="428"/>
      <c r="RYH2" s="428"/>
      <c r="RYI2" s="428"/>
      <c r="RYJ2" s="428"/>
      <c r="RYK2" s="428"/>
      <c r="RYL2" s="428"/>
      <c r="RYM2" s="428"/>
      <c r="RYN2" s="428"/>
      <c r="RYO2" s="428"/>
      <c r="RYP2" s="428"/>
      <c r="RYQ2" s="428"/>
      <c r="RYR2" s="428"/>
      <c r="RYS2" s="428"/>
      <c r="RYT2" s="428"/>
      <c r="RYU2" s="428"/>
      <c r="RYV2" s="428"/>
      <c r="RYW2" s="428"/>
      <c r="RYX2" s="428"/>
      <c r="RYY2" s="428"/>
      <c r="RYZ2" s="428"/>
      <c r="RZA2" s="428"/>
      <c r="RZB2" s="428"/>
      <c r="RZC2" s="428"/>
      <c r="RZD2" s="428"/>
      <c r="RZE2" s="428"/>
      <c r="RZF2" s="428"/>
      <c r="RZG2" s="428"/>
      <c r="RZH2" s="428"/>
      <c r="RZI2" s="428"/>
      <c r="RZJ2" s="428"/>
      <c r="RZK2" s="428"/>
      <c r="RZL2" s="428"/>
      <c r="RZM2" s="428"/>
      <c r="RZN2" s="428"/>
      <c r="RZO2" s="428"/>
      <c r="RZP2" s="428"/>
      <c r="RZQ2" s="428"/>
      <c r="RZR2" s="428"/>
      <c r="RZS2" s="428"/>
      <c r="RZT2" s="428"/>
      <c r="RZU2" s="428"/>
      <c r="RZV2" s="428"/>
      <c r="RZW2" s="428"/>
      <c r="RZX2" s="428"/>
      <c r="RZY2" s="428"/>
      <c r="RZZ2" s="428"/>
      <c r="SAA2" s="428"/>
      <c r="SAB2" s="428"/>
      <c r="SAC2" s="428"/>
      <c r="SAD2" s="428"/>
      <c r="SAE2" s="428"/>
      <c r="SAF2" s="428"/>
      <c r="SAG2" s="428"/>
      <c r="SAH2" s="428"/>
      <c r="SAI2" s="428"/>
      <c r="SAJ2" s="428"/>
      <c r="SAK2" s="428"/>
      <c r="SAL2" s="428"/>
      <c r="SAM2" s="428"/>
      <c r="SAN2" s="428"/>
      <c r="SAO2" s="428"/>
      <c r="SAP2" s="428"/>
      <c r="SAQ2" s="428"/>
      <c r="SAR2" s="428"/>
      <c r="SAS2" s="428"/>
      <c r="SAT2" s="428"/>
      <c r="SAU2" s="428"/>
      <c r="SAV2" s="428"/>
      <c r="SAW2" s="428"/>
      <c r="SAX2" s="428"/>
      <c r="SAY2" s="428"/>
      <c r="SAZ2" s="428"/>
      <c r="SBA2" s="428"/>
      <c r="SBB2" s="428"/>
      <c r="SBC2" s="428"/>
      <c r="SBD2" s="428"/>
      <c r="SBE2" s="428"/>
      <c r="SBF2" s="428"/>
      <c r="SBG2" s="428"/>
      <c r="SBH2" s="428"/>
      <c r="SBI2" s="428"/>
      <c r="SBJ2" s="428"/>
      <c r="SBK2" s="428"/>
      <c r="SBL2" s="428"/>
      <c r="SBM2" s="428"/>
      <c r="SBN2" s="428"/>
      <c r="SBO2" s="428"/>
      <c r="SBP2" s="428"/>
      <c r="SBQ2" s="428"/>
      <c r="SBR2" s="428"/>
      <c r="SBS2" s="428"/>
      <c r="SBT2" s="428"/>
      <c r="SBU2" s="428"/>
      <c r="SBV2" s="428"/>
      <c r="SBW2" s="428"/>
      <c r="SBX2" s="428"/>
      <c r="SBY2" s="428"/>
      <c r="SBZ2" s="428"/>
      <c r="SCA2" s="428"/>
      <c r="SCB2" s="428"/>
      <c r="SCC2" s="428"/>
      <c r="SCD2" s="428"/>
      <c r="SCE2" s="428"/>
      <c r="SCF2" s="428"/>
      <c r="SCG2" s="428"/>
      <c r="SCH2" s="428"/>
      <c r="SCI2" s="428"/>
      <c r="SCJ2" s="428"/>
      <c r="SCK2" s="428"/>
      <c r="SCL2" s="428"/>
      <c r="SCM2" s="428"/>
      <c r="SCN2" s="428"/>
      <c r="SCO2" s="428"/>
      <c r="SCP2" s="428"/>
      <c r="SCQ2" s="428"/>
      <c r="SCR2" s="428"/>
      <c r="SCS2" s="428"/>
      <c r="SCT2" s="428"/>
      <c r="SCU2" s="428"/>
      <c r="SCV2" s="428"/>
      <c r="SCW2" s="428"/>
      <c r="SCX2" s="428"/>
      <c r="SCY2" s="428"/>
      <c r="SCZ2" s="428"/>
      <c r="SDA2" s="428"/>
      <c r="SDB2" s="428"/>
      <c r="SDC2" s="428"/>
      <c r="SDD2" s="428"/>
      <c r="SDE2" s="428"/>
      <c r="SDF2" s="428"/>
      <c r="SDG2" s="428"/>
      <c r="SDH2" s="428"/>
      <c r="SDI2" s="428"/>
      <c r="SDJ2" s="428"/>
      <c r="SDK2" s="428"/>
      <c r="SDL2" s="428"/>
      <c r="SDM2" s="428"/>
      <c r="SDN2" s="428"/>
      <c r="SDO2" s="428"/>
      <c r="SDP2" s="428"/>
      <c r="SDQ2" s="428"/>
      <c r="SDR2" s="428"/>
      <c r="SDS2" s="428"/>
      <c r="SDT2" s="428"/>
      <c r="SDU2" s="428"/>
      <c r="SDV2" s="428"/>
      <c r="SDW2" s="428"/>
      <c r="SDX2" s="428"/>
      <c r="SDY2" s="428"/>
      <c r="SDZ2" s="428"/>
      <c r="SEA2" s="428"/>
      <c r="SEB2" s="428"/>
      <c r="SEC2" s="428"/>
      <c r="SED2" s="428"/>
      <c r="SEE2" s="428"/>
      <c r="SEF2" s="428"/>
      <c r="SEG2" s="428"/>
      <c r="SEH2" s="428"/>
      <c r="SEI2" s="428"/>
      <c r="SEJ2" s="428"/>
      <c r="SEK2" s="428"/>
      <c r="SEL2" s="428"/>
      <c r="SEM2" s="428"/>
      <c r="SEN2" s="428"/>
      <c r="SEO2" s="428"/>
      <c r="SEP2" s="428"/>
      <c r="SEQ2" s="428"/>
      <c r="SER2" s="428"/>
      <c r="SES2" s="428"/>
      <c r="SET2" s="428"/>
      <c r="SEU2" s="428"/>
      <c r="SEV2" s="428"/>
      <c r="SEW2" s="428"/>
      <c r="SEX2" s="428"/>
      <c r="SEY2" s="428"/>
      <c r="SEZ2" s="428"/>
      <c r="SFA2" s="428"/>
      <c r="SFB2" s="428"/>
      <c r="SFC2" s="428"/>
      <c r="SFD2" s="428"/>
      <c r="SFE2" s="428"/>
      <c r="SFF2" s="428"/>
      <c r="SFG2" s="428"/>
      <c r="SFH2" s="428"/>
      <c r="SFI2" s="428"/>
      <c r="SFJ2" s="428"/>
      <c r="SFK2" s="428"/>
      <c r="SFL2" s="428"/>
      <c r="SFM2" s="428"/>
      <c r="SFN2" s="428"/>
      <c r="SFO2" s="428"/>
      <c r="SFP2" s="428"/>
      <c r="SFQ2" s="428"/>
      <c r="SFR2" s="428"/>
      <c r="SFS2" s="428"/>
      <c r="SFT2" s="428"/>
      <c r="SFU2" s="428"/>
      <c r="SFV2" s="428"/>
      <c r="SFW2" s="428"/>
      <c r="SFX2" s="428"/>
      <c r="SFY2" s="428"/>
      <c r="SFZ2" s="428"/>
      <c r="SGA2" s="428"/>
      <c r="SGB2" s="428"/>
      <c r="SGC2" s="428"/>
      <c r="SGD2" s="428"/>
      <c r="SGE2" s="428"/>
      <c r="SGF2" s="428"/>
      <c r="SGG2" s="428"/>
      <c r="SGH2" s="428"/>
      <c r="SGI2" s="428"/>
      <c r="SGJ2" s="428"/>
      <c r="SGK2" s="428"/>
      <c r="SGL2" s="428"/>
      <c r="SGM2" s="428"/>
      <c r="SGN2" s="428"/>
      <c r="SGO2" s="428"/>
      <c r="SGP2" s="428"/>
      <c r="SGQ2" s="428"/>
      <c r="SGR2" s="428"/>
      <c r="SGS2" s="428"/>
      <c r="SGT2" s="428"/>
      <c r="SGU2" s="428"/>
      <c r="SGV2" s="428"/>
      <c r="SGW2" s="428"/>
      <c r="SGX2" s="428"/>
      <c r="SGY2" s="428"/>
      <c r="SGZ2" s="428"/>
      <c r="SHA2" s="428"/>
      <c r="SHB2" s="428"/>
      <c r="SHC2" s="428"/>
      <c r="SHD2" s="428"/>
      <c r="SHE2" s="428"/>
      <c r="SHF2" s="428"/>
      <c r="SHG2" s="428"/>
      <c r="SHH2" s="428"/>
      <c r="SHI2" s="428"/>
      <c r="SHJ2" s="428"/>
      <c r="SHK2" s="428"/>
      <c r="SHL2" s="428"/>
      <c r="SHM2" s="428"/>
      <c r="SHN2" s="428"/>
      <c r="SHO2" s="428"/>
      <c r="SHP2" s="428"/>
      <c r="SHQ2" s="428"/>
      <c r="SHR2" s="428"/>
      <c r="SHS2" s="428"/>
      <c r="SHT2" s="428"/>
      <c r="SHU2" s="428"/>
      <c r="SHV2" s="428"/>
      <c r="SHW2" s="428"/>
      <c r="SHX2" s="428"/>
      <c r="SHY2" s="428"/>
      <c r="SHZ2" s="428"/>
      <c r="SIA2" s="428"/>
      <c r="SIB2" s="428"/>
      <c r="SIC2" s="428"/>
      <c r="SID2" s="428"/>
      <c r="SIE2" s="428"/>
      <c r="SIF2" s="428"/>
      <c r="SIG2" s="428"/>
      <c r="SIH2" s="428"/>
      <c r="SII2" s="428"/>
      <c r="SIJ2" s="428"/>
      <c r="SIK2" s="428"/>
      <c r="SIL2" s="428"/>
      <c r="SIM2" s="428"/>
      <c r="SIN2" s="428"/>
      <c r="SIO2" s="428"/>
      <c r="SIP2" s="428"/>
      <c r="SIQ2" s="428"/>
      <c r="SIR2" s="428"/>
      <c r="SIS2" s="428"/>
      <c r="SIT2" s="428"/>
      <c r="SIU2" s="428"/>
      <c r="SIV2" s="428"/>
      <c r="SIW2" s="428"/>
      <c r="SIX2" s="428"/>
      <c r="SIY2" s="428"/>
      <c r="SIZ2" s="428"/>
      <c r="SJA2" s="428"/>
      <c r="SJB2" s="428"/>
      <c r="SJC2" s="428"/>
      <c r="SJD2" s="428"/>
      <c r="SJE2" s="428"/>
      <c r="SJF2" s="428"/>
      <c r="SJG2" s="428"/>
      <c r="SJH2" s="428"/>
      <c r="SJI2" s="428"/>
      <c r="SJJ2" s="428"/>
      <c r="SJK2" s="428"/>
      <c r="SJL2" s="428"/>
      <c r="SJM2" s="428"/>
      <c r="SJN2" s="428"/>
      <c r="SJO2" s="428"/>
      <c r="SJP2" s="428"/>
      <c r="SJQ2" s="428"/>
      <c r="SJR2" s="428"/>
      <c r="SJS2" s="428"/>
      <c r="SJT2" s="428"/>
      <c r="SJU2" s="428"/>
      <c r="SJV2" s="428"/>
      <c r="SJW2" s="428"/>
      <c r="SJX2" s="428"/>
      <c r="SJY2" s="428"/>
      <c r="SJZ2" s="428"/>
      <c r="SKA2" s="428"/>
      <c r="SKB2" s="428"/>
      <c r="SKC2" s="428"/>
      <c r="SKD2" s="428"/>
      <c r="SKE2" s="428"/>
      <c r="SKF2" s="428"/>
      <c r="SKG2" s="428"/>
      <c r="SKH2" s="428"/>
      <c r="SKI2" s="428"/>
      <c r="SKJ2" s="428"/>
      <c r="SKK2" s="428"/>
      <c r="SKL2" s="428"/>
      <c r="SKM2" s="428"/>
      <c r="SKN2" s="428"/>
      <c r="SKO2" s="428"/>
      <c r="SKP2" s="428"/>
      <c r="SKQ2" s="428"/>
      <c r="SKR2" s="428"/>
      <c r="SKS2" s="428"/>
      <c r="SKT2" s="428"/>
      <c r="SKU2" s="428"/>
      <c r="SKV2" s="428"/>
      <c r="SKW2" s="428"/>
      <c r="SKX2" s="428"/>
      <c r="SKY2" s="428"/>
      <c r="SKZ2" s="428"/>
      <c r="SLA2" s="428"/>
      <c r="SLB2" s="428"/>
      <c r="SLC2" s="428"/>
      <c r="SLD2" s="428"/>
      <c r="SLE2" s="428"/>
      <c r="SLF2" s="428"/>
      <c r="SLG2" s="428"/>
      <c r="SLH2" s="428"/>
      <c r="SLI2" s="428"/>
      <c r="SLJ2" s="428"/>
      <c r="SLK2" s="428"/>
      <c r="SLL2" s="428"/>
      <c r="SLM2" s="428"/>
      <c r="SLN2" s="428"/>
      <c r="SLO2" s="428"/>
      <c r="SLP2" s="428"/>
      <c r="SLQ2" s="428"/>
      <c r="SLR2" s="428"/>
      <c r="SLS2" s="428"/>
      <c r="SLT2" s="428"/>
      <c r="SLU2" s="428"/>
      <c r="SLV2" s="428"/>
      <c r="SLW2" s="428"/>
      <c r="SLX2" s="428"/>
      <c r="SLY2" s="428"/>
      <c r="SLZ2" s="428"/>
      <c r="SMA2" s="428"/>
      <c r="SMB2" s="428"/>
      <c r="SMC2" s="428"/>
      <c r="SMD2" s="428"/>
      <c r="SME2" s="428"/>
      <c r="SMF2" s="428"/>
      <c r="SMG2" s="428"/>
      <c r="SMH2" s="428"/>
      <c r="SMI2" s="428"/>
      <c r="SMJ2" s="428"/>
      <c r="SMK2" s="428"/>
      <c r="SML2" s="428"/>
      <c r="SMM2" s="428"/>
      <c r="SMN2" s="428"/>
      <c r="SMO2" s="428"/>
      <c r="SMP2" s="428"/>
      <c r="SMQ2" s="428"/>
      <c r="SMR2" s="428"/>
      <c r="SMS2" s="428"/>
      <c r="SMT2" s="428"/>
      <c r="SMU2" s="428"/>
      <c r="SMV2" s="428"/>
      <c r="SMW2" s="428"/>
      <c r="SMX2" s="428"/>
      <c r="SMY2" s="428"/>
      <c r="SMZ2" s="428"/>
      <c r="SNA2" s="428"/>
      <c r="SNB2" s="428"/>
      <c r="SNC2" s="428"/>
      <c r="SND2" s="428"/>
      <c r="SNE2" s="428"/>
      <c r="SNF2" s="428"/>
      <c r="SNG2" s="428"/>
      <c r="SNH2" s="428"/>
      <c r="SNI2" s="428"/>
      <c r="SNJ2" s="428"/>
      <c r="SNK2" s="428"/>
      <c r="SNL2" s="428"/>
      <c r="SNM2" s="428"/>
      <c r="SNN2" s="428"/>
      <c r="SNO2" s="428"/>
      <c r="SNP2" s="428"/>
      <c r="SNQ2" s="428"/>
      <c r="SNR2" s="428"/>
      <c r="SNS2" s="428"/>
      <c r="SNT2" s="428"/>
      <c r="SNU2" s="428"/>
      <c r="SNV2" s="428"/>
      <c r="SNW2" s="428"/>
      <c r="SNX2" s="428"/>
      <c r="SNY2" s="428"/>
      <c r="SNZ2" s="428"/>
      <c r="SOA2" s="428"/>
      <c r="SOB2" s="428"/>
      <c r="SOC2" s="428"/>
      <c r="SOD2" s="428"/>
      <c r="SOE2" s="428"/>
      <c r="SOF2" s="428"/>
      <c r="SOG2" s="428"/>
      <c r="SOH2" s="428"/>
      <c r="SOI2" s="428"/>
      <c r="SOJ2" s="428"/>
      <c r="SOK2" s="428"/>
      <c r="SOL2" s="428"/>
      <c r="SOM2" s="428"/>
      <c r="SON2" s="428"/>
      <c r="SOO2" s="428"/>
      <c r="SOP2" s="428"/>
      <c r="SOQ2" s="428"/>
      <c r="SOR2" s="428"/>
      <c r="SOS2" s="428"/>
      <c r="SOT2" s="428"/>
      <c r="SOU2" s="428"/>
      <c r="SOV2" s="428"/>
      <c r="SOW2" s="428"/>
      <c r="SOX2" s="428"/>
      <c r="SOY2" s="428"/>
      <c r="SOZ2" s="428"/>
      <c r="SPA2" s="428"/>
      <c r="SPB2" s="428"/>
      <c r="SPC2" s="428"/>
      <c r="SPD2" s="428"/>
      <c r="SPE2" s="428"/>
      <c r="SPF2" s="428"/>
      <c r="SPG2" s="428"/>
      <c r="SPH2" s="428"/>
      <c r="SPI2" s="428"/>
      <c r="SPJ2" s="428"/>
      <c r="SPK2" s="428"/>
      <c r="SPL2" s="428"/>
      <c r="SPM2" s="428"/>
      <c r="SPN2" s="428"/>
      <c r="SPO2" s="428"/>
      <c r="SPP2" s="428"/>
      <c r="SPQ2" s="428"/>
      <c r="SPR2" s="428"/>
      <c r="SPS2" s="428"/>
      <c r="SPT2" s="428"/>
      <c r="SPU2" s="428"/>
      <c r="SPV2" s="428"/>
      <c r="SPW2" s="428"/>
      <c r="SPX2" s="428"/>
      <c r="SPY2" s="428"/>
      <c r="SPZ2" s="428"/>
      <c r="SQA2" s="428"/>
      <c r="SQB2" s="428"/>
      <c r="SQC2" s="428"/>
      <c r="SQD2" s="428"/>
      <c r="SQE2" s="428"/>
      <c r="SQF2" s="428"/>
      <c r="SQG2" s="428"/>
      <c r="SQH2" s="428"/>
      <c r="SQI2" s="428"/>
      <c r="SQJ2" s="428"/>
      <c r="SQK2" s="428"/>
      <c r="SQL2" s="428"/>
      <c r="SQM2" s="428"/>
      <c r="SQN2" s="428"/>
      <c r="SQO2" s="428"/>
      <c r="SQP2" s="428"/>
      <c r="SQQ2" s="428"/>
      <c r="SQR2" s="428"/>
      <c r="SQS2" s="428"/>
      <c r="SQT2" s="428"/>
      <c r="SQU2" s="428"/>
      <c r="SQV2" s="428"/>
      <c r="SQW2" s="428"/>
      <c r="SQX2" s="428"/>
      <c r="SQY2" s="428"/>
      <c r="SQZ2" s="428"/>
      <c r="SRA2" s="428"/>
      <c r="SRB2" s="428"/>
      <c r="SRC2" s="428"/>
      <c r="SRD2" s="428"/>
      <c r="SRE2" s="428"/>
      <c r="SRF2" s="428"/>
      <c r="SRG2" s="428"/>
      <c r="SRH2" s="428"/>
      <c r="SRI2" s="428"/>
      <c r="SRJ2" s="428"/>
      <c r="SRK2" s="428"/>
      <c r="SRL2" s="428"/>
      <c r="SRM2" s="428"/>
      <c r="SRN2" s="428"/>
      <c r="SRO2" s="428"/>
      <c r="SRP2" s="428"/>
      <c r="SRQ2" s="428"/>
      <c r="SRR2" s="428"/>
      <c r="SRS2" s="428"/>
      <c r="SRT2" s="428"/>
      <c r="SRU2" s="428"/>
      <c r="SRV2" s="428"/>
      <c r="SRW2" s="428"/>
      <c r="SRX2" s="428"/>
      <c r="SRY2" s="428"/>
      <c r="SRZ2" s="428"/>
      <c r="SSA2" s="428"/>
      <c r="SSB2" s="428"/>
      <c r="SSC2" s="428"/>
      <c r="SSD2" s="428"/>
      <c r="SSE2" s="428"/>
      <c r="SSF2" s="428"/>
      <c r="SSG2" s="428"/>
      <c r="SSH2" s="428"/>
      <c r="SSI2" s="428"/>
      <c r="SSJ2" s="428"/>
      <c r="SSK2" s="428"/>
      <c r="SSL2" s="428"/>
      <c r="SSM2" s="428"/>
      <c r="SSN2" s="428"/>
      <c r="SSO2" s="428"/>
      <c r="SSP2" s="428"/>
      <c r="SSQ2" s="428"/>
      <c r="SSR2" s="428"/>
      <c r="SSS2" s="428"/>
      <c r="SST2" s="428"/>
      <c r="SSU2" s="428"/>
      <c r="SSV2" s="428"/>
      <c r="SSW2" s="428"/>
      <c r="SSX2" s="428"/>
      <c r="SSY2" s="428"/>
      <c r="SSZ2" s="428"/>
      <c r="STA2" s="428"/>
      <c r="STB2" s="428"/>
      <c r="STC2" s="428"/>
      <c r="STD2" s="428"/>
      <c r="STE2" s="428"/>
      <c r="STF2" s="428"/>
      <c r="STG2" s="428"/>
      <c r="STH2" s="428"/>
      <c r="STI2" s="428"/>
      <c r="STJ2" s="428"/>
      <c r="STK2" s="428"/>
      <c r="STL2" s="428"/>
      <c r="STM2" s="428"/>
      <c r="STN2" s="428"/>
      <c r="STO2" s="428"/>
      <c r="STP2" s="428"/>
      <c r="STQ2" s="428"/>
      <c r="STR2" s="428"/>
      <c r="STS2" s="428"/>
      <c r="STT2" s="428"/>
      <c r="STU2" s="428"/>
      <c r="STV2" s="428"/>
      <c r="STW2" s="428"/>
      <c r="STX2" s="428"/>
      <c r="STY2" s="428"/>
      <c r="STZ2" s="428"/>
      <c r="SUA2" s="428"/>
      <c r="SUB2" s="428"/>
      <c r="SUC2" s="428"/>
      <c r="SUD2" s="428"/>
      <c r="SUE2" s="428"/>
      <c r="SUF2" s="428"/>
      <c r="SUG2" s="428"/>
      <c r="SUH2" s="428"/>
      <c r="SUI2" s="428"/>
      <c r="SUJ2" s="428"/>
      <c r="SUK2" s="428"/>
      <c r="SUL2" s="428"/>
      <c r="SUM2" s="428"/>
      <c r="SUN2" s="428"/>
      <c r="SUO2" s="428"/>
      <c r="SUP2" s="428"/>
      <c r="SUQ2" s="428"/>
      <c r="SUR2" s="428"/>
      <c r="SUS2" s="428"/>
      <c r="SUT2" s="428"/>
      <c r="SUU2" s="428"/>
      <c r="SUV2" s="428"/>
      <c r="SUW2" s="428"/>
      <c r="SUX2" s="428"/>
      <c r="SUY2" s="428"/>
      <c r="SUZ2" s="428"/>
      <c r="SVA2" s="428"/>
      <c r="SVB2" s="428"/>
      <c r="SVC2" s="428"/>
      <c r="SVD2" s="428"/>
      <c r="SVE2" s="428"/>
      <c r="SVF2" s="428"/>
      <c r="SVG2" s="428"/>
      <c r="SVH2" s="428"/>
      <c r="SVI2" s="428"/>
      <c r="SVJ2" s="428"/>
      <c r="SVK2" s="428"/>
      <c r="SVL2" s="428"/>
      <c r="SVM2" s="428"/>
      <c r="SVN2" s="428"/>
      <c r="SVO2" s="428"/>
      <c r="SVP2" s="428"/>
      <c r="SVQ2" s="428"/>
      <c r="SVR2" s="428"/>
      <c r="SVS2" s="428"/>
      <c r="SVT2" s="428"/>
      <c r="SVU2" s="428"/>
      <c r="SVV2" s="428"/>
      <c r="SVW2" s="428"/>
      <c r="SVX2" s="428"/>
      <c r="SVY2" s="428"/>
      <c r="SVZ2" s="428"/>
      <c r="SWA2" s="428"/>
      <c r="SWB2" s="428"/>
      <c r="SWC2" s="428"/>
      <c r="SWD2" s="428"/>
      <c r="SWE2" s="428"/>
      <c r="SWF2" s="428"/>
      <c r="SWG2" s="428"/>
      <c r="SWH2" s="428"/>
      <c r="SWI2" s="428"/>
      <c r="SWJ2" s="428"/>
      <c r="SWK2" s="428"/>
      <c r="SWL2" s="428"/>
      <c r="SWM2" s="428"/>
      <c r="SWN2" s="428"/>
      <c r="SWO2" s="428"/>
      <c r="SWP2" s="428"/>
      <c r="SWQ2" s="428"/>
      <c r="SWR2" s="428"/>
      <c r="SWS2" s="428"/>
      <c r="SWT2" s="428"/>
      <c r="SWU2" s="428"/>
      <c r="SWV2" s="428"/>
      <c r="SWW2" s="428"/>
      <c r="SWX2" s="428"/>
      <c r="SWY2" s="428"/>
      <c r="SWZ2" s="428"/>
      <c r="SXA2" s="428"/>
      <c r="SXB2" s="428"/>
      <c r="SXC2" s="428"/>
      <c r="SXD2" s="428"/>
      <c r="SXE2" s="428"/>
      <c r="SXF2" s="428"/>
      <c r="SXG2" s="428"/>
      <c r="SXH2" s="428"/>
      <c r="SXI2" s="428"/>
      <c r="SXJ2" s="428"/>
      <c r="SXK2" s="428"/>
      <c r="SXL2" s="428"/>
      <c r="SXM2" s="428"/>
      <c r="SXN2" s="428"/>
      <c r="SXO2" s="428"/>
      <c r="SXP2" s="428"/>
      <c r="SXQ2" s="428"/>
      <c r="SXR2" s="428"/>
      <c r="SXS2" s="428"/>
      <c r="SXT2" s="428"/>
      <c r="SXU2" s="428"/>
      <c r="SXV2" s="428"/>
      <c r="SXW2" s="428"/>
      <c r="SXX2" s="428"/>
      <c r="SXY2" s="428"/>
      <c r="SXZ2" s="428"/>
      <c r="SYA2" s="428"/>
      <c r="SYB2" s="428"/>
      <c r="SYC2" s="428"/>
      <c r="SYD2" s="428"/>
      <c r="SYE2" s="428"/>
      <c r="SYF2" s="428"/>
      <c r="SYG2" s="428"/>
      <c r="SYH2" s="428"/>
      <c r="SYI2" s="428"/>
      <c r="SYJ2" s="428"/>
      <c r="SYK2" s="428"/>
      <c r="SYL2" s="428"/>
      <c r="SYM2" s="428"/>
      <c r="SYN2" s="428"/>
      <c r="SYO2" s="428"/>
      <c r="SYP2" s="428"/>
      <c r="SYQ2" s="428"/>
      <c r="SYR2" s="428"/>
      <c r="SYS2" s="428"/>
      <c r="SYT2" s="428"/>
      <c r="SYU2" s="428"/>
      <c r="SYV2" s="428"/>
      <c r="SYW2" s="428"/>
      <c r="SYX2" s="428"/>
      <c r="SYY2" s="428"/>
      <c r="SYZ2" s="428"/>
      <c r="SZA2" s="428"/>
      <c r="SZB2" s="428"/>
      <c r="SZC2" s="428"/>
      <c r="SZD2" s="428"/>
      <c r="SZE2" s="428"/>
      <c r="SZF2" s="428"/>
      <c r="SZG2" s="428"/>
      <c r="SZH2" s="428"/>
      <c r="SZI2" s="428"/>
      <c r="SZJ2" s="428"/>
      <c r="SZK2" s="428"/>
      <c r="SZL2" s="428"/>
      <c r="SZM2" s="428"/>
      <c r="SZN2" s="428"/>
      <c r="SZO2" s="428"/>
      <c r="SZP2" s="428"/>
      <c r="SZQ2" s="428"/>
      <c r="SZR2" s="428"/>
      <c r="SZS2" s="428"/>
      <c r="SZT2" s="428"/>
      <c r="SZU2" s="428"/>
      <c r="SZV2" s="428"/>
      <c r="SZW2" s="428"/>
      <c r="SZX2" s="428"/>
      <c r="SZY2" s="428"/>
      <c r="SZZ2" s="428"/>
      <c r="TAA2" s="428"/>
      <c r="TAB2" s="428"/>
      <c r="TAC2" s="428"/>
      <c r="TAD2" s="428"/>
      <c r="TAE2" s="428"/>
      <c r="TAF2" s="428"/>
      <c r="TAG2" s="428"/>
      <c r="TAH2" s="428"/>
      <c r="TAI2" s="428"/>
      <c r="TAJ2" s="428"/>
      <c r="TAK2" s="428"/>
      <c r="TAL2" s="428"/>
      <c r="TAM2" s="428"/>
      <c r="TAN2" s="428"/>
      <c r="TAO2" s="428"/>
      <c r="TAP2" s="428"/>
      <c r="TAQ2" s="428"/>
      <c r="TAR2" s="428"/>
      <c r="TAS2" s="428"/>
      <c r="TAT2" s="428"/>
      <c r="TAU2" s="428"/>
      <c r="TAV2" s="428"/>
      <c r="TAW2" s="428"/>
      <c r="TAX2" s="428"/>
      <c r="TAY2" s="428"/>
      <c r="TAZ2" s="428"/>
      <c r="TBA2" s="428"/>
      <c r="TBB2" s="428"/>
      <c r="TBC2" s="428"/>
      <c r="TBD2" s="428"/>
      <c r="TBE2" s="428"/>
      <c r="TBF2" s="428"/>
      <c r="TBG2" s="428"/>
      <c r="TBH2" s="428"/>
      <c r="TBI2" s="428"/>
      <c r="TBJ2" s="428"/>
      <c r="TBK2" s="428"/>
      <c r="TBL2" s="428"/>
      <c r="TBM2" s="428"/>
      <c r="TBN2" s="428"/>
      <c r="TBO2" s="428"/>
      <c r="TBP2" s="428"/>
      <c r="TBQ2" s="428"/>
      <c r="TBR2" s="428"/>
      <c r="TBS2" s="428"/>
      <c r="TBT2" s="428"/>
      <c r="TBU2" s="428"/>
      <c r="TBV2" s="428"/>
      <c r="TBW2" s="428"/>
      <c r="TBX2" s="428"/>
      <c r="TBY2" s="428"/>
      <c r="TBZ2" s="428"/>
      <c r="TCA2" s="428"/>
      <c r="TCB2" s="428"/>
      <c r="TCC2" s="428"/>
      <c r="TCD2" s="428"/>
      <c r="TCE2" s="428"/>
      <c r="TCF2" s="428"/>
      <c r="TCG2" s="428"/>
      <c r="TCH2" s="428"/>
      <c r="TCI2" s="428"/>
      <c r="TCJ2" s="428"/>
      <c r="TCK2" s="428"/>
      <c r="TCL2" s="428"/>
      <c r="TCM2" s="428"/>
      <c r="TCN2" s="428"/>
      <c r="TCO2" s="428"/>
      <c r="TCP2" s="428"/>
      <c r="TCQ2" s="428"/>
      <c r="TCR2" s="428"/>
      <c r="TCS2" s="428"/>
      <c r="TCT2" s="428"/>
      <c r="TCU2" s="428"/>
      <c r="TCV2" s="428"/>
      <c r="TCW2" s="428"/>
      <c r="TCX2" s="428"/>
      <c r="TCY2" s="428"/>
      <c r="TCZ2" s="428"/>
      <c r="TDA2" s="428"/>
      <c r="TDB2" s="428"/>
      <c r="TDC2" s="428"/>
      <c r="TDD2" s="428"/>
      <c r="TDE2" s="428"/>
      <c r="TDF2" s="428"/>
      <c r="TDG2" s="428"/>
      <c r="TDH2" s="428"/>
      <c r="TDI2" s="428"/>
      <c r="TDJ2" s="428"/>
      <c r="TDK2" s="428"/>
      <c r="TDL2" s="428"/>
      <c r="TDM2" s="428"/>
      <c r="TDN2" s="428"/>
      <c r="TDO2" s="428"/>
      <c r="TDP2" s="428"/>
      <c r="TDQ2" s="428"/>
      <c r="TDR2" s="428"/>
      <c r="TDS2" s="428"/>
      <c r="TDT2" s="428"/>
      <c r="TDU2" s="428"/>
      <c r="TDV2" s="428"/>
      <c r="TDW2" s="428"/>
      <c r="TDX2" s="428"/>
      <c r="TDY2" s="428"/>
      <c r="TDZ2" s="428"/>
      <c r="TEA2" s="428"/>
      <c r="TEB2" s="428"/>
      <c r="TEC2" s="428"/>
      <c r="TED2" s="428"/>
      <c r="TEE2" s="428"/>
      <c r="TEF2" s="428"/>
      <c r="TEG2" s="428"/>
      <c r="TEH2" s="428"/>
      <c r="TEI2" s="428"/>
      <c r="TEJ2" s="428"/>
      <c r="TEK2" s="428"/>
      <c r="TEL2" s="428"/>
      <c r="TEM2" s="428"/>
      <c r="TEN2" s="428"/>
      <c r="TEO2" s="428"/>
      <c r="TEP2" s="428"/>
      <c r="TEQ2" s="428"/>
      <c r="TER2" s="428"/>
      <c r="TES2" s="428"/>
      <c r="TET2" s="428"/>
      <c r="TEU2" s="428"/>
      <c r="TEV2" s="428"/>
      <c r="TEW2" s="428"/>
      <c r="TEX2" s="428"/>
      <c r="TEY2" s="428"/>
      <c r="TEZ2" s="428"/>
      <c r="TFA2" s="428"/>
      <c r="TFB2" s="428"/>
      <c r="TFC2" s="428"/>
      <c r="TFD2" s="428"/>
      <c r="TFE2" s="428"/>
      <c r="TFF2" s="428"/>
      <c r="TFG2" s="428"/>
      <c r="TFH2" s="428"/>
      <c r="TFI2" s="428"/>
      <c r="TFJ2" s="428"/>
      <c r="TFK2" s="428"/>
      <c r="TFL2" s="428"/>
      <c r="TFM2" s="428"/>
      <c r="TFN2" s="428"/>
      <c r="TFO2" s="428"/>
      <c r="TFP2" s="428"/>
      <c r="TFQ2" s="428"/>
      <c r="TFR2" s="428"/>
      <c r="TFS2" s="428"/>
      <c r="TFT2" s="428"/>
      <c r="TFU2" s="428"/>
      <c r="TFV2" s="428"/>
      <c r="TFW2" s="428"/>
      <c r="TFX2" s="428"/>
      <c r="TFY2" s="428"/>
      <c r="TFZ2" s="428"/>
      <c r="TGA2" s="428"/>
      <c r="TGB2" s="428"/>
      <c r="TGC2" s="428"/>
      <c r="TGD2" s="428"/>
      <c r="TGE2" s="428"/>
      <c r="TGF2" s="428"/>
      <c r="TGG2" s="428"/>
      <c r="TGH2" s="428"/>
      <c r="TGI2" s="428"/>
      <c r="TGJ2" s="428"/>
      <c r="TGK2" s="428"/>
      <c r="TGL2" s="428"/>
      <c r="TGM2" s="428"/>
      <c r="TGN2" s="428"/>
      <c r="TGO2" s="428"/>
      <c r="TGP2" s="428"/>
      <c r="TGQ2" s="428"/>
      <c r="TGR2" s="428"/>
      <c r="TGS2" s="428"/>
      <c r="TGT2" s="428"/>
      <c r="TGU2" s="428"/>
      <c r="TGV2" s="428"/>
      <c r="TGW2" s="428"/>
      <c r="TGX2" s="428"/>
      <c r="TGY2" s="428"/>
      <c r="TGZ2" s="428"/>
      <c r="THA2" s="428"/>
      <c r="THB2" s="428"/>
      <c r="THC2" s="428"/>
      <c r="THD2" s="428"/>
      <c r="THE2" s="428"/>
      <c r="THF2" s="428"/>
      <c r="THG2" s="428"/>
      <c r="THH2" s="428"/>
      <c r="THI2" s="428"/>
      <c r="THJ2" s="428"/>
      <c r="THK2" s="428"/>
      <c r="THL2" s="428"/>
      <c r="THM2" s="428"/>
      <c r="THN2" s="428"/>
      <c r="THO2" s="428"/>
      <c r="THP2" s="428"/>
      <c r="THQ2" s="428"/>
      <c r="THR2" s="428"/>
      <c r="THS2" s="428"/>
      <c r="THT2" s="428"/>
      <c r="THU2" s="428"/>
      <c r="THV2" s="428"/>
      <c r="THW2" s="428"/>
      <c r="THX2" s="428"/>
      <c r="THY2" s="428"/>
      <c r="THZ2" s="428"/>
      <c r="TIA2" s="428"/>
      <c r="TIB2" s="428"/>
      <c r="TIC2" s="428"/>
      <c r="TID2" s="428"/>
      <c r="TIE2" s="428"/>
      <c r="TIF2" s="428"/>
      <c r="TIG2" s="428"/>
      <c r="TIH2" s="428"/>
      <c r="TII2" s="428"/>
      <c r="TIJ2" s="428"/>
      <c r="TIK2" s="428"/>
      <c r="TIL2" s="428"/>
      <c r="TIM2" s="428"/>
      <c r="TIN2" s="428"/>
      <c r="TIO2" s="428"/>
      <c r="TIP2" s="428"/>
      <c r="TIQ2" s="428"/>
      <c r="TIR2" s="428"/>
      <c r="TIS2" s="428"/>
      <c r="TIT2" s="428"/>
      <c r="TIU2" s="428"/>
      <c r="TIV2" s="428"/>
      <c r="TIW2" s="428"/>
      <c r="TIX2" s="428"/>
      <c r="TIY2" s="428"/>
      <c r="TIZ2" s="428"/>
      <c r="TJA2" s="428"/>
      <c r="TJB2" s="428"/>
      <c r="TJC2" s="428"/>
      <c r="TJD2" s="428"/>
      <c r="TJE2" s="428"/>
      <c r="TJF2" s="428"/>
      <c r="TJG2" s="428"/>
      <c r="TJH2" s="428"/>
      <c r="TJI2" s="428"/>
      <c r="TJJ2" s="428"/>
      <c r="TJK2" s="428"/>
      <c r="TJL2" s="428"/>
      <c r="TJM2" s="428"/>
      <c r="TJN2" s="428"/>
      <c r="TJO2" s="428"/>
      <c r="TJP2" s="428"/>
      <c r="TJQ2" s="428"/>
      <c r="TJR2" s="428"/>
      <c r="TJS2" s="428"/>
      <c r="TJT2" s="428"/>
      <c r="TJU2" s="428"/>
      <c r="TJV2" s="428"/>
      <c r="TJW2" s="428"/>
      <c r="TJX2" s="428"/>
      <c r="TJY2" s="428"/>
      <c r="TJZ2" s="428"/>
      <c r="TKA2" s="428"/>
      <c r="TKB2" s="428"/>
      <c r="TKC2" s="428"/>
      <c r="TKD2" s="428"/>
      <c r="TKE2" s="428"/>
      <c r="TKF2" s="428"/>
      <c r="TKG2" s="428"/>
      <c r="TKH2" s="428"/>
      <c r="TKI2" s="428"/>
      <c r="TKJ2" s="428"/>
      <c r="TKK2" s="428"/>
      <c r="TKL2" s="428"/>
      <c r="TKM2" s="428"/>
      <c r="TKN2" s="428"/>
      <c r="TKO2" s="428"/>
      <c r="TKP2" s="428"/>
      <c r="TKQ2" s="428"/>
      <c r="TKR2" s="428"/>
      <c r="TKS2" s="428"/>
      <c r="TKT2" s="428"/>
      <c r="TKU2" s="428"/>
      <c r="TKV2" s="428"/>
      <c r="TKW2" s="428"/>
      <c r="TKX2" s="428"/>
      <c r="TKY2" s="428"/>
      <c r="TKZ2" s="428"/>
      <c r="TLA2" s="428"/>
      <c r="TLB2" s="428"/>
      <c r="TLC2" s="428"/>
      <c r="TLD2" s="428"/>
      <c r="TLE2" s="428"/>
      <c r="TLF2" s="428"/>
      <c r="TLG2" s="428"/>
      <c r="TLH2" s="428"/>
      <c r="TLI2" s="428"/>
      <c r="TLJ2" s="428"/>
      <c r="TLK2" s="428"/>
      <c r="TLL2" s="428"/>
      <c r="TLM2" s="428"/>
      <c r="TLN2" s="428"/>
      <c r="TLO2" s="428"/>
      <c r="TLP2" s="428"/>
      <c r="TLQ2" s="428"/>
      <c r="TLR2" s="428"/>
      <c r="TLS2" s="428"/>
      <c r="TLT2" s="428"/>
      <c r="TLU2" s="428"/>
      <c r="TLV2" s="428"/>
      <c r="TLW2" s="428"/>
      <c r="TLX2" s="428"/>
      <c r="TLY2" s="428"/>
      <c r="TLZ2" s="428"/>
      <c r="TMA2" s="428"/>
      <c r="TMB2" s="428"/>
      <c r="TMC2" s="428"/>
      <c r="TMD2" s="428"/>
      <c r="TME2" s="428"/>
      <c r="TMF2" s="428"/>
      <c r="TMG2" s="428"/>
      <c r="TMH2" s="428"/>
      <c r="TMI2" s="428"/>
      <c r="TMJ2" s="428"/>
      <c r="TMK2" s="428"/>
      <c r="TML2" s="428"/>
      <c r="TMM2" s="428"/>
      <c r="TMN2" s="428"/>
      <c r="TMO2" s="428"/>
      <c r="TMP2" s="428"/>
      <c r="TMQ2" s="428"/>
      <c r="TMR2" s="428"/>
      <c r="TMS2" s="428"/>
      <c r="TMT2" s="428"/>
      <c r="TMU2" s="428"/>
      <c r="TMV2" s="428"/>
      <c r="TMW2" s="428"/>
      <c r="TMX2" s="428"/>
      <c r="TMY2" s="428"/>
      <c r="TMZ2" s="428"/>
      <c r="TNA2" s="428"/>
      <c r="TNB2" s="428"/>
      <c r="TNC2" s="428"/>
      <c r="TND2" s="428"/>
      <c r="TNE2" s="428"/>
      <c r="TNF2" s="428"/>
      <c r="TNG2" s="428"/>
      <c r="TNH2" s="428"/>
      <c r="TNI2" s="428"/>
      <c r="TNJ2" s="428"/>
      <c r="TNK2" s="428"/>
      <c r="TNL2" s="428"/>
      <c r="TNM2" s="428"/>
      <c r="TNN2" s="428"/>
      <c r="TNO2" s="428"/>
      <c r="TNP2" s="428"/>
      <c r="TNQ2" s="428"/>
      <c r="TNR2" s="428"/>
      <c r="TNS2" s="428"/>
      <c r="TNT2" s="428"/>
      <c r="TNU2" s="428"/>
      <c r="TNV2" s="428"/>
      <c r="TNW2" s="428"/>
      <c r="TNX2" s="428"/>
      <c r="TNY2" s="428"/>
      <c r="TNZ2" s="428"/>
      <c r="TOA2" s="428"/>
      <c r="TOB2" s="428"/>
      <c r="TOC2" s="428"/>
      <c r="TOD2" s="428"/>
      <c r="TOE2" s="428"/>
      <c r="TOF2" s="428"/>
      <c r="TOG2" s="428"/>
      <c r="TOH2" s="428"/>
      <c r="TOI2" s="428"/>
      <c r="TOJ2" s="428"/>
      <c r="TOK2" s="428"/>
      <c r="TOL2" s="428"/>
      <c r="TOM2" s="428"/>
      <c r="TON2" s="428"/>
      <c r="TOO2" s="428"/>
      <c r="TOP2" s="428"/>
      <c r="TOQ2" s="428"/>
      <c r="TOR2" s="428"/>
      <c r="TOS2" s="428"/>
      <c r="TOT2" s="428"/>
      <c r="TOU2" s="428"/>
      <c r="TOV2" s="428"/>
      <c r="TOW2" s="428"/>
      <c r="TOX2" s="428"/>
      <c r="TOY2" s="428"/>
      <c r="TOZ2" s="428"/>
      <c r="TPA2" s="428"/>
      <c r="TPB2" s="428"/>
      <c r="TPC2" s="428"/>
      <c r="TPD2" s="428"/>
      <c r="TPE2" s="428"/>
      <c r="TPF2" s="428"/>
      <c r="TPG2" s="428"/>
      <c r="TPH2" s="428"/>
      <c r="TPI2" s="428"/>
      <c r="TPJ2" s="428"/>
      <c r="TPK2" s="428"/>
      <c r="TPL2" s="428"/>
      <c r="TPM2" s="428"/>
      <c r="TPN2" s="428"/>
      <c r="TPO2" s="428"/>
      <c r="TPP2" s="428"/>
      <c r="TPQ2" s="428"/>
      <c r="TPR2" s="428"/>
      <c r="TPS2" s="428"/>
      <c r="TPT2" s="428"/>
      <c r="TPU2" s="428"/>
      <c r="TPV2" s="428"/>
      <c r="TPW2" s="428"/>
      <c r="TPX2" s="428"/>
      <c r="TPY2" s="428"/>
      <c r="TPZ2" s="428"/>
      <c r="TQA2" s="428"/>
      <c r="TQB2" s="428"/>
      <c r="TQC2" s="428"/>
      <c r="TQD2" s="428"/>
      <c r="TQE2" s="428"/>
      <c r="TQF2" s="428"/>
      <c r="TQG2" s="428"/>
      <c r="TQH2" s="428"/>
      <c r="TQI2" s="428"/>
      <c r="TQJ2" s="428"/>
      <c r="TQK2" s="428"/>
      <c r="TQL2" s="428"/>
      <c r="TQM2" s="428"/>
      <c r="TQN2" s="428"/>
      <c r="TQO2" s="428"/>
      <c r="TQP2" s="428"/>
      <c r="TQQ2" s="428"/>
      <c r="TQR2" s="428"/>
      <c r="TQS2" s="428"/>
      <c r="TQT2" s="428"/>
      <c r="TQU2" s="428"/>
      <c r="TQV2" s="428"/>
      <c r="TQW2" s="428"/>
      <c r="TQX2" s="428"/>
      <c r="TQY2" s="428"/>
      <c r="TQZ2" s="428"/>
      <c r="TRA2" s="428"/>
      <c r="TRB2" s="428"/>
      <c r="TRC2" s="428"/>
      <c r="TRD2" s="428"/>
      <c r="TRE2" s="428"/>
      <c r="TRF2" s="428"/>
      <c r="TRG2" s="428"/>
      <c r="TRH2" s="428"/>
      <c r="TRI2" s="428"/>
      <c r="TRJ2" s="428"/>
      <c r="TRK2" s="428"/>
      <c r="TRL2" s="428"/>
      <c r="TRM2" s="428"/>
      <c r="TRN2" s="428"/>
      <c r="TRO2" s="428"/>
      <c r="TRP2" s="428"/>
      <c r="TRQ2" s="428"/>
      <c r="TRR2" s="428"/>
      <c r="TRS2" s="428"/>
      <c r="TRT2" s="428"/>
      <c r="TRU2" s="428"/>
      <c r="TRV2" s="428"/>
      <c r="TRW2" s="428"/>
      <c r="TRX2" s="428"/>
      <c r="TRY2" s="428"/>
      <c r="TRZ2" s="428"/>
      <c r="TSA2" s="428"/>
      <c r="TSB2" s="428"/>
      <c r="TSC2" s="428"/>
      <c r="TSD2" s="428"/>
      <c r="TSE2" s="428"/>
      <c r="TSF2" s="428"/>
      <c r="TSG2" s="428"/>
      <c r="TSH2" s="428"/>
      <c r="TSI2" s="428"/>
      <c r="TSJ2" s="428"/>
      <c r="TSK2" s="428"/>
      <c r="TSL2" s="428"/>
      <c r="TSM2" s="428"/>
      <c r="TSN2" s="428"/>
      <c r="TSO2" s="428"/>
      <c r="TSP2" s="428"/>
      <c r="TSQ2" s="428"/>
      <c r="TSR2" s="428"/>
      <c r="TSS2" s="428"/>
      <c r="TST2" s="428"/>
      <c r="TSU2" s="428"/>
      <c r="TSV2" s="428"/>
      <c r="TSW2" s="428"/>
      <c r="TSX2" s="428"/>
      <c r="TSY2" s="428"/>
      <c r="TSZ2" s="428"/>
      <c r="TTA2" s="428"/>
      <c r="TTB2" s="428"/>
      <c r="TTC2" s="428"/>
      <c r="TTD2" s="428"/>
      <c r="TTE2" s="428"/>
      <c r="TTF2" s="428"/>
      <c r="TTG2" s="428"/>
      <c r="TTH2" s="428"/>
      <c r="TTI2" s="428"/>
      <c r="TTJ2" s="428"/>
      <c r="TTK2" s="428"/>
      <c r="TTL2" s="428"/>
      <c r="TTM2" s="428"/>
      <c r="TTN2" s="428"/>
      <c r="TTO2" s="428"/>
      <c r="TTP2" s="428"/>
      <c r="TTQ2" s="428"/>
      <c r="TTR2" s="428"/>
      <c r="TTS2" s="428"/>
      <c r="TTT2" s="428"/>
      <c r="TTU2" s="428"/>
      <c r="TTV2" s="428"/>
      <c r="TTW2" s="428"/>
      <c r="TTX2" s="428"/>
      <c r="TTY2" s="428"/>
      <c r="TTZ2" s="428"/>
      <c r="TUA2" s="428"/>
      <c r="TUB2" s="428"/>
      <c r="TUC2" s="428"/>
      <c r="TUD2" s="428"/>
      <c r="TUE2" s="428"/>
      <c r="TUF2" s="428"/>
      <c r="TUG2" s="428"/>
      <c r="TUH2" s="428"/>
      <c r="TUI2" s="428"/>
      <c r="TUJ2" s="428"/>
      <c r="TUK2" s="428"/>
      <c r="TUL2" s="428"/>
      <c r="TUM2" s="428"/>
      <c r="TUN2" s="428"/>
      <c r="TUO2" s="428"/>
      <c r="TUP2" s="428"/>
      <c r="TUQ2" s="428"/>
      <c r="TUR2" s="428"/>
      <c r="TUS2" s="428"/>
      <c r="TUT2" s="428"/>
      <c r="TUU2" s="428"/>
      <c r="TUV2" s="428"/>
      <c r="TUW2" s="428"/>
      <c r="TUX2" s="428"/>
      <c r="TUY2" s="428"/>
      <c r="TUZ2" s="428"/>
      <c r="TVA2" s="428"/>
      <c r="TVB2" s="428"/>
      <c r="TVC2" s="428"/>
      <c r="TVD2" s="428"/>
      <c r="TVE2" s="428"/>
      <c r="TVF2" s="428"/>
      <c r="TVG2" s="428"/>
      <c r="TVH2" s="428"/>
      <c r="TVI2" s="428"/>
      <c r="TVJ2" s="428"/>
      <c r="TVK2" s="428"/>
      <c r="TVL2" s="428"/>
      <c r="TVM2" s="428"/>
      <c r="TVN2" s="428"/>
      <c r="TVO2" s="428"/>
      <c r="TVP2" s="428"/>
      <c r="TVQ2" s="428"/>
      <c r="TVR2" s="428"/>
      <c r="TVS2" s="428"/>
      <c r="TVT2" s="428"/>
      <c r="TVU2" s="428"/>
      <c r="TVV2" s="428"/>
      <c r="TVW2" s="428"/>
      <c r="TVX2" s="428"/>
      <c r="TVY2" s="428"/>
      <c r="TVZ2" s="428"/>
      <c r="TWA2" s="428"/>
      <c r="TWB2" s="428"/>
      <c r="TWC2" s="428"/>
      <c r="TWD2" s="428"/>
      <c r="TWE2" s="428"/>
      <c r="TWF2" s="428"/>
      <c r="TWG2" s="428"/>
      <c r="TWH2" s="428"/>
      <c r="TWI2" s="428"/>
      <c r="TWJ2" s="428"/>
      <c r="TWK2" s="428"/>
      <c r="TWL2" s="428"/>
      <c r="TWM2" s="428"/>
      <c r="TWN2" s="428"/>
      <c r="TWO2" s="428"/>
      <c r="TWP2" s="428"/>
      <c r="TWQ2" s="428"/>
      <c r="TWR2" s="428"/>
      <c r="TWS2" s="428"/>
      <c r="TWT2" s="428"/>
      <c r="TWU2" s="428"/>
      <c r="TWV2" s="428"/>
      <c r="TWW2" s="428"/>
      <c r="TWX2" s="428"/>
      <c r="TWY2" s="428"/>
      <c r="TWZ2" s="428"/>
      <c r="TXA2" s="428"/>
      <c r="TXB2" s="428"/>
      <c r="TXC2" s="428"/>
      <c r="TXD2" s="428"/>
      <c r="TXE2" s="428"/>
      <c r="TXF2" s="428"/>
      <c r="TXG2" s="428"/>
      <c r="TXH2" s="428"/>
      <c r="TXI2" s="428"/>
      <c r="TXJ2" s="428"/>
      <c r="TXK2" s="428"/>
      <c r="TXL2" s="428"/>
      <c r="TXM2" s="428"/>
      <c r="TXN2" s="428"/>
      <c r="TXO2" s="428"/>
      <c r="TXP2" s="428"/>
      <c r="TXQ2" s="428"/>
      <c r="TXR2" s="428"/>
      <c r="TXS2" s="428"/>
      <c r="TXT2" s="428"/>
      <c r="TXU2" s="428"/>
      <c r="TXV2" s="428"/>
      <c r="TXW2" s="428"/>
      <c r="TXX2" s="428"/>
      <c r="TXY2" s="428"/>
      <c r="TXZ2" s="428"/>
      <c r="TYA2" s="428"/>
      <c r="TYB2" s="428"/>
      <c r="TYC2" s="428"/>
      <c r="TYD2" s="428"/>
      <c r="TYE2" s="428"/>
      <c r="TYF2" s="428"/>
      <c r="TYG2" s="428"/>
      <c r="TYH2" s="428"/>
      <c r="TYI2" s="428"/>
      <c r="TYJ2" s="428"/>
      <c r="TYK2" s="428"/>
      <c r="TYL2" s="428"/>
      <c r="TYM2" s="428"/>
      <c r="TYN2" s="428"/>
      <c r="TYO2" s="428"/>
      <c r="TYP2" s="428"/>
      <c r="TYQ2" s="428"/>
      <c r="TYR2" s="428"/>
      <c r="TYS2" s="428"/>
      <c r="TYT2" s="428"/>
      <c r="TYU2" s="428"/>
      <c r="TYV2" s="428"/>
      <c r="TYW2" s="428"/>
      <c r="TYX2" s="428"/>
      <c r="TYY2" s="428"/>
      <c r="TYZ2" s="428"/>
      <c r="TZA2" s="428"/>
      <c r="TZB2" s="428"/>
      <c r="TZC2" s="428"/>
      <c r="TZD2" s="428"/>
      <c r="TZE2" s="428"/>
      <c r="TZF2" s="428"/>
      <c r="TZG2" s="428"/>
      <c r="TZH2" s="428"/>
      <c r="TZI2" s="428"/>
      <c r="TZJ2" s="428"/>
      <c r="TZK2" s="428"/>
      <c r="TZL2" s="428"/>
      <c r="TZM2" s="428"/>
      <c r="TZN2" s="428"/>
      <c r="TZO2" s="428"/>
      <c r="TZP2" s="428"/>
      <c r="TZQ2" s="428"/>
      <c r="TZR2" s="428"/>
      <c r="TZS2" s="428"/>
      <c r="TZT2" s="428"/>
      <c r="TZU2" s="428"/>
      <c r="TZV2" s="428"/>
      <c r="TZW2" s="428"/>
      <c r="TZX2" s="428"/>
      <c r="TZY2" s="428"/>
      <c r="TZZ2" s="428"/>
      <c r="UAA2" s="428"/>
      <c r="UAB2" s="428"/>
      <c r="UAC2" s="428"/>
      <c r="UAD2" s="428"/>
      <c r="UAE2" s="428"/>
      <c r="UAF2" s="428"/>
      <c r="UAG2" s="428"/>
      <c r="UAH2" s="428"/>
      <c r="UAI2" s="428"/>
      <c r="UAJ2" s="428"/>
      <c r="UAK2" s="428"/>
      <c r="UAL2" s="428"/>
      <c r="UAM2" s="428"/>
      <c r="UAN2" s="428"/>
      <c r="UAO2" s="428"/>
      <c r="UAP2" s="428"/>
      <c r="UAQ2" s="428"/>
      <c r="UAR2" s="428"/>
      <c r="UAS2" s="428"/>
      <c r="UAT2" s="428"/>
      <c r="UAU2" s="428"/>
      <c r="UAV2" s="428"/>
      <c r="UAW2" s="428"/>
      <c r="UAX2" s="428"/>
      <c r="UAY2" s="428"/>
      <c r="UAZ2" s="428"/>
      <c r="UBA2" s="428"/>
      <c r="UBB2" s="428"/>
      <c r="UBC2" s="428"/>
      <c r="UBD2" s="428"/>
      <c r="UBE2" s="428"/>
      <c r="UBF2" s="428"/>
      <c r="UBG2" s="428"/>
      <c r="UBH2" s="428"/>
      <c r="UBI2" s="428"/>
      <c r="UBJ2" s="428"/>
      <c r="UBK2" s="428"/>
      <c r="UBL2" s="428"/>
      <c r="UBM2" s="428"/>
      <c r="UBN2" s="428"/>
      <c r="UBO2" s="428"/>
      <c r="UBP2" s="428"/>
      <c r="UBQ2" s="428"/>
      <c r="UBR2" s="428"/>
      <c r="UBS2" s="428"/>
      <c r="UBT2" s="428"/>
      <c r="UBU2" s="428"/>
      <c r="UBV2" s="428"/>
      <c r="UBW2" s="428"/>
      <c r="UBX2" s="428"/>
      <c r="UBY2" s="428"/>
      <c r="UBZ2" s="428"/>
      <c r="UCA2" s="428"/>
      <c r="UCB2" s="428"/>
      <c r="UCC2" s="428"/>
      <c r="UCD2" s="428"/>
      <c r="UCE2" s="428"/>
      <c r="UCF2" s="428"/>
      <c r="UCG2" s="428"/>
      <c r="UCH2" s="428"/>
      <c r="UCI2" s="428"/>
      <c r="UCJ2" s="428"/>
      <c r="UCK2" s="428"/>
      <c r="UCL2" s="428"/>
      <c r="UCM2" s="428"/>
      <c r="UCN2" s="428"/>
      <c r="UCO2" s="428"/>
      <c r="UCP2" s="428"/>
      <c r="UCQ2" s="428"/>
      <c r="UCR2" s="428"/>
      <c r="UCS2" s="428"/>
      <c r="UCT2" s="428"/>
      <c r="UCU2" s="428"/>
      <c r="UCV2" s="428"/>
      <c r="UCW2" s="428"/>
      <c r="UCX2" s="428"/>
      <c r="UCY2" s="428"/>
      <c r="UCZ2" s="428"/>
      <c r="UDA2" s="428"/>
      <c r="UDB2" s="428"/>
      <c r="UDC2" s="428"/>
      <c r="UDD2" s="428"/>
      <c r="UDE2" s="428"/>
      <c r="UDF2" s="428"/>
      <c r="UDG2" s="428"/>
      <c r="UDH2" s="428"/>
      <c r="UDI2" s="428"/>
      <c r="UDJ2" s="428"/>
      <c r="UDK2" s="428"/>
      <c r="UDL2" s="428"/>
      <c r="UDM2" s="428"/>
      <c r="UDN2" s="428"/>
      <c r="UDO2" s="428"/>
      <c r="UDP2" s="428"/>
      <c r="UDQ2" s="428"/>
      <c r="UDR2" s="428"/>
      <c r="UDS2" s="428"/>
      <c r="UDT2" s="428"/>
      <c r="UDU2" s="428"/>
      <c r="UDV2" s="428"/>
      <c r="UDW2" s="428"/>
      <c r="UDX2" s="428"/>
      <c r="UDY2" s="428"/>
      <c r="UDZ2" s="428"/>
      <c r="UEA2" s="428"/>
      <c r="UEB2" s="428"/>
      <c r="UEC2" s="428"/>
      <c r="UED2" s="428"/>
      <c r="UEE2" s="428"/>
      <c r="UEF2" s="428"/>
      <c r="UEG2" s="428"/>
      <c r="UEH2" s="428"/>
      <c r="UEI2" s="428"/>
      <c r="UEJ2" s="428"/>
      <c r="UEK2" s="428"/>
      <c r="UEL2" s="428"/>
      <c r="UEM2" s="428"/>
      <c r="UEN2" s="428"/>
      <c r="UEO2" s="428"/>
      <c r="UEP2" s="428"/>
      <c r="UEQ2" s="428"/>
      <c r="UER2" s="428"/>
      <c r="UES2" s="428"/>
      <c r="UET2" s="428"/>
      <c r="UEU2" s="428"/>
      <c r="UEV2" s="428"/>
      <c r="UEW2" s="428"/>
      <c r="UEX2" s="428"/>
      <c r="UEY2" s="428"/>
      <c r="UEZ2" s="428"/>
      <c r="UFA2" s="428"/>
      <c r="UFB2" s="428"/>
      <c r="UFC2" s="428"/>
      <c r="UFD2" s="428"/>
      <c r="UFE2" s="428"/>
      <c r="UFF2" s="428"/>
      <c r="UFG2" s="428"/>
      <c r="UFH2" s="428"/>
      <c r="UFI2" s="428"/>
      <c r="UFJ2" s="428"/>
      <c r="UFK2" s="428"/>
      <c r="UFL2" s="428"/>
      <c r="UFM2" s="428"/>
      <c r="UFN2" s="428"/>
      <c r="UFO2" s="428"/>
      <c r="UFP2" s="428"/>
      <c r="UFQ2" s="428"/>
      <c r="UFR2" s="428"/>
      <c r="UFS2" s="428"/>
      <c r="UFT2" s="428"/>
      <c r="UFU2" s="428"/>
      <c r="UFV2" s="428"/>
      <c r="UFW2" s="428"/>
      <c r="UFX2" s="428"/>
      <c r="UFY2" s="428"/>
      <c r="UFZ2" s="428"/>
      <c r="UGA2" s="428"/>
      <c r="UGB2" s="428"/>
      <c r="UGC2" s="428"/>
      <c r="UGD2" s="428"/>
      <c r="UGE2" s="428"/>
      <c r="UGF2" s="428"/>
      <c r="UGG2" s="428"/>
      <c r="UGH2" s="428"/>
      <c r="UGI2" s="428"/>
      <c r="UGJ2" s="428"/>
      <c r="UGK2" s="428"/>
      <c r="UGL2" s="428"/>
      <c r="UGM2" s="428"/>
      <c r="UGN2" s="428"/>
      <c r="UGO2" s="428"/>
      <c r="UGP2" s="428"/>
      <c r="UGQ2" s="428"/>
      <c r="UGR2" s="428"/>
      <c r="UGS2" s="428"/>
      <c r="UGT2" s="428"/>
      <c r="UGU2" s="428"/>
      <c r="UGV2" s="428"/>
      <c r="UGW2" s="428"/>
      <c r="UGX2" s="428"/>
      <c r="UGY2" s="428"/>
      <c r="UGZ2" s="428"/>
      <c r="UHA2" s="428"/>
      <c r="UHB2" s="428"/>
      <c r="UHC2" s="428"/>
      <c r="UHD2" s="428"/>
      <c r="UHE2" s="428"/>
      <c r="UHF2" s="428"/>
      <c r="UHG2" s="428"/>
      <c r="UHH2" s="428"/>
      <c r="UHI2" s="428"/>
      <c r="UHJ2" s="428"/>
      <c r="UHK2" s="428"/>
      <c r="UHL2" s="428"/>
      <c r="UHM2" s="428"/>
      <c r="UHN2" s="428"/>
      <c r="UHO2" s="428"/>
      <c r="UHP2" s="428"/>
      <c r="UHQ2" s="428"/>
      <c r="UHR2" s="428"/>
      <c r="UHS2" s="428"/>
      <c r="UHT2" s="428"/>
      <c r="UHU2" s="428"/>
      <c r="UHV2" s="428"/>
      <c r="UHW2" s="428"/>
      <c r="UHX2" s="428"/>
      <c r="UHY2" s="428"/>
      <c r="UHZ2" s="428"/>
      <c r="UIA2" s="428"/>
      <c r="UIB2" s="428"/>
      <c r="UIC2" s="428"/>
      <c r="UID2" s="428"/>
      <c r="UIE2" s="428"/>
      <c r="UIF2" s="428"/>
      <c r="UIG2" s="428"/>
      <c r="UIH2" s="428"/>
      <c r="UII2" s="428"/>
      <c r="UIJ2" s="428"/>
      <c r="UIK2" s="428"/>
      <c r="UIL2" s="428"/>
      <c r="UIM2" s="428"/>
      <c r="UIN2" s="428"/>
      <c r="UIO2" s="428"/>
      <c r="UIP2" s="428"/>
      <c r="UIQ2" s="428"/>
      <c r="UIR2" s="428"/>
      <c r="UIS2" s="428"/>
      <c r="UIT2" s="428"/>
      <c r="UIU2" s="428"/>
      <c r="UIV2" s="428"/>
      <c r="UIW2" s="428"/>
      <c r="UIX2" s="428"/>
      <c r="UIY2" s="428"/>
      <c r="UIZ2" s="428"/>
      <c r="UJA2" s="428"/>
      <c r="UJB2" s="428"/>
      <c r="UJC2" s="428"/>
      <c r="UJD2" s="428"/>
      <c r="UJE2" s="428"/>
      <c r="UJF2" s="428"/>
      <c r="UJG2" s="428"/>
      <c r="UJH2" s="428"/>
      <c r="UJI2" s="428"/>
      <c r="UJJ2" s="428"/>
      <c r="UJK2" s="428"/>
      <c r="UJL2" s="428"/>
      <c r="UJM2" s="428"/>
      <c r="UJN2" s="428"/>
      <c r="UJO2" s="428"/>
      <c r="UJP2" s="428"/>
      <c r="UJQ2" s="428"/>
      <c r="UJR2" s="428"/>
      <c r="UJS2" s="428"/>
      <c r="UJT2" s="428"/>
      <c r="UJU2" s="428"/>
      <c r="UJV2" s="428"/>
      <c r="UJW2" s="428"/>
      <c r="UJX2" s="428"/>
      <c r="UJY2" s="428"/>
      <c r="UJZ2" s="428"/>
      <c r="UKA2" s="428"/>
      <c r="UKB2" s="428"/>
      <c r="UKC2" s="428"/>
      <c r="UKD2" s="428"/>
      <c r="UKE2" s="428"/>
      <c r="UKF2" s="428"/>
      <c r="UKG2" s="428"/>
      <c r="UKH2" s="428"/>
      <c r="UKI2" s="428"/>
      <c r="UKJ2" s="428"/>
      <c r="UKK2" s="428"/>
      <c r="UKL2" s="428"/>
      <c r="UKM2" s="428"/>
      <c r="UKN2" s="428"/>
      <c r="UKO2" s="428"/>
      <c r="UKP2" s="428"/>
      <c r="UKQ2" s="428"/>
      <c r="UKR2" s="428"/>
      <c r="UKS2" s="428"/>
      <c r="UKT2" s="428"/>
      <c r="UKU2" s="428"/>
      <c r="UKV2" s="428"/>
      <c r="UKW2" s="428"/>
      <c r="UKX2" s="428"/>
      <c r="UKY2" s="428"/>
      <c r="UKZ2" s="428"/>
      <c r="ULA2" s="428"/>
      <c r="ULB2" s="428"/>
      <c r="ULC2" s="428"/>
      <c r="ULD2" s="428"/>
      <c r="ULE2" s="428"/>
      <c r="ULF2" s="428"/>
      <c r="ULG2" s="428"/>
      <c r="ULH2" s="428"/>
      <c r="ULI2" s="428"/>
      <c r="ULJ2" s="428"/>
      <c r="ULK2" s="428"/>
      <c r="ULL2" s="428"/>
      <c r="ULM2" s="428"/>
      <c r="ULN2" s="428"/>
      <c r="ULO2" s="428"/>
      <c r="ULP2" s="428"/>
      <c r="ULQ2" s="428"/>
      <c r="ULR2" s="428"/>
      <c r="ULS2" s="428"/>
      <c r="ULT2" s="428"/>
      <c r="ULU2" s="428"/>
      <c r="ULV2" s="428"/>
      <c r="ULW2" s="428"/>
      <c r="ULX2" s="428"/>
      <c r="ULY2" s="428"/>
      <c r="ULZ2" s="428"/>
      <c r="UMA2" s="428"/>
      <c r="UMB2" s="428"/>
      <c r="UMC2" s="428"/>
      <c r="UMD2" s="428"/>
      <c r="UME2" s="428"/>
      <c r="UMF2" s="428"/>
      <c r="UMG2" s="428"/>
      <c r="UMH2" s="428"/>
      <c r="UMI2" s="428"/>
      <c r="UMJ2" s="428"/>
      <c r="UMK2" s="428"/>
      <c r="UML2" s="428"/>
      <c r="UMM2" s="428"/>
      <c r="UMN2" s="428"/>
      <c r="UMO2" s="428"/>
      <c r="UMP2" s="428"/>
      <c r="UMQ2" s="428"/>
      <c r="UMR2" s="428"/>
      <c r="UMS2" s="428"/>
      <c r="UMT2" s="428"/>
      <c r="UMU2" s="428"/>
      <c r="UMV2" s="428"/>
      <c r="UMW2" s="428"/>
      <c r="UMX2" s="428"/>
      <c r="UMY2" s="428"/>
      <c r="UMZ2" s="428"/>
      <c r="UNA2" s="428"/>
      <c r="UNB2" s="428"/>
      <c r="UNC2" s="428"/>
      <c r="UND2" s="428"/>
      <c r="UNE2" s="428"/>
      <c r="UNF2" s="428"/>
      <c r="UNG2" s="428"/>
      <c r="UNH2" s="428"/>
      <c r="UNI2" s="428"/>
      <c r="UNJ2" s="428"/>
      <c r="UNK2" s="428"/>
      <c r="UNL2" s="428"/>
      <c r="UNM2" s="428"/>
      <c r="UNN2" s="428"/>
      <c r="UNO2" s="428"/>
      <c r="UNP2" s="428"/>
      <c r="UNQ2" s="428"/>
      <c r="UNR2" s="428"/>
      <c r="UNS2" s="428"/>
      <c r="UNT2" s="428"/>
      <c r="UNU2" s="428"/>
      <c r="UNV2" s="428"/>
      <c r="UNW2" s="428"/>
      <c r="UNX2" s="428"/>
      <c r="UNY2" s="428"/>
      <c r="UNZ2" s="428"/>
      <c r="UOA2" s="428"/>
      <c r="UOB2" s="428"/>
      <c r="UOC2" s="428"/>
      <c r="UOD2" s="428"/>
      <c r="UOE2" s="428"/>
      <c r="UOF2" s="428"/>
      <c r="UOG2" s="428"/>
      <c r="UOH2" s="428"/>
      <c r="UOI2" s="428"/>
      <c r="UOJ2" s="428"/>
      <c r="UOK2" s="428"/>
      <c r="UOL2" s="428"/>
      <c r="UOM2" s="428"/>
      <c r="UON2" s="428"/>
      <c r="UOO2" s="428"/>
      <c r="UOP2" s="428"/>
      <c r="UOQ2" s="428"/>
      <c r="UOR2" s="428"/>
      <c r="UOS2" s="428"/>
      <c r="UOT2" s="428"/>
      <c r="UOU2" s="428"/>
      <c r="UOV2" s="428"/>
      <c r="UOW2" s="428"/>
      <c r="UOX2" s="428"/>
      <c r="UOY2" s="428"/>
      <c r="UOZ2" s="428"/>
      <c r="UPA2" s="428"/>
      <c r="UPB2" s="428"/>
      <c r="UPC2" s="428"/>
      <c r="UPD2" s="428"/>
      <c r="UPE2" s="428"/>
      <c r="UPF2" s="428"/>
      <c r="UPG2" s="428"/>
      <c r="UPH2" s="428"/>
      <c r="UPI2" s="428"/>
      <c r="UPJ2" s="428"/>
      <c r="UPK2" s="428"/>
      <c r="UPL2" s="428"/>
      <c r="UPM2" s="428"/>
      <c r="UPN2" s="428"/>
      <c r="UPO2" s="428"/>
      <c r="UPP2" s="428"/>
      <c r="UPQ2" s="428"/>
      <c r="UPR2" s="428"/>
      <c r="UPS2" s="428"/>
      <c r="UPT2" s="428"/>
      <c r="UPU2" s="428"/>
      <c r="UPV2" s="428"/>
      <c r="UPW2" s="428"/>
      <c r="UPX2" s="428"/>
      <c r="UPY2" s="428"/>
      <c r="UPZ2" s="428"/>
      <c r="UQA2" s="428"/>
      <c r="UQB2" s="428"/>
      <c r="UQC2" s="428"/>
      <c r="UQD2" s="428"/>
      <c r="UQE2" s="428"/>
      <c r="UQF2" s="428"/>
      <c r="UQG2" s="428"/>
      <c r="UQH2" s="428"/>
      <c r="UQI2" s="428"/>
      <c r="UQJ2" s="428"/>
      <c r="UQK2" s="428"/>
      <c r="UQL2" s="428"/>
      <c r="UQM2" s="428"/>
      <c r="UQN2" s="428"/>
      <c r="UQO2" s="428"/>
      <c r="UQP2" s="428"/>
      <c r="UQQ2" s="428"/>
      <c r="UQR2" s="428"/>
      <c r="UQS2" s="428"/>
      <c r="UQT2" s="428"/>
      <c r="UQU2" s="428"/>
      <c r="UQV2" s="428"/>
      <c r="UQW2" s="428"/>
      <c r="UQX2" s="428"/>
      <c r="UQY2" s="428"/>
      <c r="UQZ2" s="428"/>
      <c r="URA2" s="428"/>
      <c r="URB2" s="428"/>
      <c r="URC2" s="428"/>
      <c r="URD2" s="428"/>
      <c r="URE2" s="428"/>
      <c r="URF2" s="428"/>
      <c r="URG2" s="428"/>
      <c r="URH2" s="428"/>
      <c r="URI2" s="428"/>
      <c r="URJ2" s="428"/>
      <c r="URK2" s="428"/>
      <c r="URL2" s="428"/>
      <c r="URM2" s="428"/>
      <c r="URN2" s="428"/>
      <c r="URO2" s="428"/>
      <c r="URP2" s="428"/>
      <c r="URQ2" s="428"/>
      <c r="URR2" s="428"/>
      <c r="URS2" s="428"/>
      <c r="URT2" s="428"/>
      <c r="URU2" s="428"/>
      <c r="URV2" s="428"/>
      <c r="URW2" s="428"/>
      <c r="URX2" s="428"/>
      <c r="URY2" s="428"/>
      <c r="URZ2" s="428"/>
      <c r="USA2" s="428"/>
      <c r="USB2" s="428"/>
      <c r="USC2" s="428"/>
      <c r="USD2" s="428"/>
      <c r="USE2" s="428"/>
      <c r="USF2" s="428"/>
      <c r="USG2" s="428"/>
      <c r="USH2" s="428"/>
      <c r="USI2" s="428"/>
      <c r="USJ2" s="428"/>
      <c r="USK2" s="428"/>
      <c r="USL2" s="428"/>
      <c r="USM2" s="428"/>
      <c r="USN2" s="428"/>
      <c r="USO2" s="428"/>
      <c r="USP2" s="428"/>
      <c r="USQ2" s="428"/>
      <c r="USR2" s="428"/>
      <c r="USS2" s="428"/>
      <c r="UST2" s="428"/>
      <c r="USU2" s="428"/>
      <c r="USV2" s="428"/>
      <c r="USW2" s="428"/>
      <c r="USX2" s="428"/>
      <c r="USY2" s="428"/>
      <c r="USZ2" s="428"/>
      <c r="UTA2" s="428"/>
      <c r="UTB2" s="428"/>
      <c r="UTC2" s="428"/>
      <c r="UTD2" s="428"/>
      <c r="UTE2" s="428"/>
      <c r="UTF2" s="428"/>
      <c r="UTG2" s="428"/>
      <c r="UTH2" s="428"/>
      <c r="UTI2" s="428"/>
      <c r="UTJ2" s="428"/>
      <c r="UTK2" s="428"/>
      <c r="UTL2" s="428"/>
      <c r="UTM2" s="428"/>
      <c r="UTN2" s="428"/>
      <c r="UTO2" s="428"/>
      <c r="UTP2" s="428"/>
      <c r="UTQ2" s="428"/>
      <c r="UTR2" s="428"/>
      <c r="UTS2" s="428"/>
      <c r="UTT2" s="428"/>
      <c r="UTU2" s="428"/>
      <c r="UTV2" s="428"/>
      <c r="UTW2" s="428"/>
      <c r="UTX2" s="428"/>
      <c r="UTY2" s="428"/>
      <c r="UTZ2" s="428"/>
      <c r="UUA2" s="428"/>
      <c r="UUB2" s="428"/>
      <c r="UUC2" s="428"/>
      <c r="UUD2" s="428"/>
      <c r="UUE2" s="428"/>
      <c r="UUF2" s="428"/>
      <c r="UUG2" s="428"/>
      <c r="UUH2" s="428"/>
      <c r="UUI2" s="428"/>
      <c r="UUJ2" s="428"/>
      <c r="UUK2" s="428"/>
      <c r="UUL2" s="428"/>
      <c r="UUM2" s="428"/>
      <c r="UUN2" s="428"/>
      <c r="UUO2" s="428"/>
      <c r="UUP2" s="428"/>
      <c r="UUQ2" s="428"/>
      <c r="UUR2" s="428"/>
      <c r="UUS2" s="428"/>
      <c r="UUT2" s="428"/>
      <c r="UUU2" s="428"/>
      <c r="UUV2" s="428"/>
      <c r="UUW2" s="428"/>
      <c r="UUX2" s="428"/>
      <c r="UUY2" s="428"/>
      <c r="UUZ2" s="428"/>
      <c r="UVA2" s="428"/>
      <c r="UVB2" s="428"/>
      <c r="UVC2" s="428"/>
      <c r="UVD2" s="428"/>
      <c r="UVE2" s="428"/>
      <c r="UVF2" s="428"/>
      <c r="UVG2" s="428"/>
      <c r="UVH2" s="428"/>
      <c r="UVI2" s="428"/>
      <c r="UVJ2" s="428"/>
      <c r="UVK2" s="428"/>
      <c r="UVL2" s="428"/>
      <c r="UVM2" s="428"/>
      <c r="UVN2" s="428"/>
      <c r="UVO2" s="428"/>
      <c r="UVP2" s="428"/>
      <c r="UVQ2" s="428"/>
      <c r="UVR2" s="428"/>
      <c r="UVS2" s="428"/>
      <c r="UVT2" s="428"/>
      <c r="UVU2" s="428"/>
      <c r="UVV2" s="428"/>
      <c r="UVW2" s="428"/>
      <c r="UVX2" s="428"/>
      <c r="UVY2" s="428"/>
      <c r="UVZ2" s="428"/>
      <c r="UWA2" s="428"/>
      <c r="UWB2" s="428"/>
      <c r="UWC2" s="428"/>
      <c r="UWD2" s="428"/>
      <c r="UWE2" s="428"/>
      <c r="UWF2" s="428"/>
      <c r="UWG2" s="428"/>
      <c r="UWH2" s="428"/>
      <c r="UWI2" s="428"/>
      <c r="UWJ2" s="428"/>
      <c r="UWK2" s="428"/>
      <c r="UWL2" s="428"/>
      <c r="UWM2" s="428"/>
      <c r="UWN2" s="428"/>
      <c r="UWO2" s="428"/>
      <c r="UWP2" s="428"/>
      <c r="UWQ2" s="428"/>
      <c r="UWR2" s="428"/>
      <c r="UWS2" s="428"/>
      <c r="UWT2" s="428"/>
      <c r="UWU2" s="428"/>
      <c r="UWV2" s="428"/>
      <c r="UWW2" s="428"/>
      <c r="UWX2" s="428"/>
      <c r="UWY2" s="428"/>
      <c r="UWZ2" s="428"/>
      <c r="UXA2" s="428"/>
      <c r="UXB2" s="428"/>
      <c r="UXC2" s="428"/>
      <c r="UXD2" s="428"/>
      <c r="UXE2" s="428"/>
      <c r="UXF2" s="428"/>
      <c r="UXG2" s="428"/>
      <c r="UXH2" s="428"/>
      <c r="UXI2" s="428"/>
      <c r="UXJ2" s="428"/>
      <c r="UXK2" s="428"/>
      <c r="UXL2" s="428"/>
      <c r="UXM2" s="428"/>
      <c r="UXN2" s="428"/>
      <c r="UXO2" s="428"/>
      <c r="UXP2" s="428"/>
      <c r="UXQ2" s="428"/>
      <c r="UXR2" s="428"/>
      <c r="UXS2" s="428"/>
      <c r="UXT2" s="428"/>
      <c r="UXU2" s="428"/>
      <c r="UXV2" s="428"/>
      <c r="UXW2" s="428"/>
      <c r="UXX2" s="428"/>
      <c r="UXY2" s="428"/>
      <c r="UXZ2" s="428"/>
      <c r="UYA2" s="428"/>
      <c r="UYB2" s="428"/>
      <c r="UYC2" s="428"/>
      <c r="UYD2" s="428"/>
      <c r="UYE2" s="428"/>
      <c r="UYF2" s="428"/>
      <c r="UYG2" s="428"/>
      <c r="UYH2" s="428"/>
      <c r="UYI2" s="428"/>
      <c r="UYJ2" s="428"/>
      <c r="UYK2" s="428"/>
      <c r="UYL2" s="428"/>
      <c r="UYM2" s="428"/>
      <c r="UYN2" s="428"/>
      <c r="UYO2" s="428"/>
      <c r="UYP2" s="428"/>
      <c r="UYQ2" s="428"/>
      <c r="UYR2" s="428"/>
      <c r="UYS2" s="428"/>
      <c r="UYT2" s="428"/>
      <c r="UYU2" s="428"/>
      <c r="UYV2" s="428"/>
      <c r="UYW2" s="428"/>
      <c r="UYX2" s="428"/>
      <c r="UYY2" s="428"/>
      <c r="UYZ2" s="428"/>
      <c r="UZA2" s="428"/>
      <c r="UZB2" s="428"/>
      <c r="UZC2" s="428"/>
      <c r="UZD2" s="428"/>
      <c r="UZE2" s="428"/>
      <c r="UZF2" s="428"/>
      <c r="UZG2" s="428"/>
      <c r="UZH2" s="428"/>
      <c r="UZI2" s="428"/>
      <c r="UZJ2" s="428"/>
      <c r="UZK2" s="428"/>
      <c r="UZL2" s="428"/>
      <c r="UZM2" s="428"/>
      <c r="UZN2" s="428"/>
      <c r="UZO2" s="428"/>
      <c r="UZP2" s="428"/>
      <c r="UZQ2" s="428"/>
      <c r="UZR2" s="428"/>
      <c r="UZS2" s="428"/>
      <c r="UZT2" s="428"/>
      <c r="UZU2" s="428"/>
      <c r="UZV2" s="428"/>
      <c r="UZW2" s="428"/>
      <c r="UZX2" s="428"/>
      <c r="UZY2" s="428"/>
      <c r="UZZ2" s="428"/>
      <c r="VAA2" s="428"/>
      <c r="VAB2" s="428"/>
      <c r="VAC2" s="428"/>
      <c r="VAD2" s="428"/>
      <c r="VAE2" s="428"/>
      <c r="VAF2" s="428"/>
      <c r="VAG2" s="428"/>
      <c r="VAH2" s="428"/>
      <c r="VAI2" s="428"/>
      <c r="VAJ2" s="428"/>
      <c r="VAK2" s="428"/>
      <c r="VAL2" s="428"/>
      <c r="VAM2" s="428"/>
      <c r="VAN2" s="428"/>
      <c r="VAO2" s="428"/>
      <c r="VAP2" s="428"/>
      <c r="VAQ2" s="428"/>
      <c r="VAR2" s="428"/>
      <c r="VAS2" s="428"/>
      <c r="VAT2" s="428"/>
      <c r="VAU2" s="428"/>
      <c r="VAV2" s="428"/>
      <c r="VAW2" s="428"/>
      <c r="VAX2" s="428"/>
      <c r="VAY2" s="428"/>
      <c r="VAZ2" s="428"/>
      <c r="VBA2" s="428"/>
      <c r="VBB2" s="428"/>
      <c r="VBC2" s="428"/>
      <c r="VBD2" s="428"/>
      <c r="VBE2" s="428"/>
      <c r="VBF2" s="428"/>
      <c r="VBG2" s="428"/>
      <c r="VBH2" s="428"/>
      <c r="VBI2" s="428"/>
      <c r="VBJ2" s="428"/>
      <c r="VBK2" s="428"/>
      <c r="VBL2" s="428"/>
      <c r="VBM2" s="428"/>
      <c r="VBN2" s="428"/>
      <c r="VBO2" s="428"/>
      <c r="VBP2" s="428"/>
      <c r="VBQ2" s="428"/>
      <c r="VBR2" s="428"/>
      <c r="VBS2" s="428"/>
      <c r="VBT2" s="428"/>
      <c r="VBU2" s="428"/>
      <c r="VBV2" s="428"/>
      <c r="VBW2" s="428"/>
      <c r="VBX2" s="428"/>
      <c r="VBY2" s="428"/>
      <c r="VBZ2" s="428"/>
      <c r="VCA2" s="428"/>
      <c r="VCB2" s="428"/>
      <c r="VCC2" s="428"/>
      <c r="VCD2" s="428"/>
      <c r="VCE2" s="428"/>
      <c r="VCF2" s="428"/>
      <c r="VCG2" s="428"/>
      <c r="VCH2" s="428"/>
      <c r="VCI2" s="428"/>
      <c r="VCJ2" s="428"/>
      <c r="VCK2" s="428"/>
      <c r="VCL2" s="428"/>
      <c r="VCM2" s="428"/>
      <c r="VCN2" s="428"/>
      <c r="VCO2" s="428"/>
      <c r="VCP2" s="428"/>
      <c r="VCQ2" s="428"/>
      <c r="VCR2" s="428"/>
      <c r="VCS2" s="428"/>
      <c r="VCT2" s="428"/>
      <c r="VCU2" s="428"/>
      <c r="VCV2" s="428"/>
      <c r="VCW2" s="428"/>
      <c r="VCX2" s="428"/>
      <c r="VCY2" s="428"/>
      <c r="VCZ2" s="428"/>
      <c r="VDA2" s="428"/>
      <c r="VDB2" s="428"/>
      <c r="VDC2" s="428"/>
      <c r="VDD2" s="428"/>
      <c r="VDE2" s="428"/>
      <c r="VDF2" s="428"/>
      <c r="VDG2" s="428"/>
      <c r="VDH2" s="428"/>
      <c r="VDI2" s="428"/>
      <c r="VDJ2" s="428"/>
      <c r="VDK2" s="428"/>
      <c r="VDL2" s="428"/>
      <c r="VDM2" s="428"/>
      <c r="VDN2" s="428"/>
      <c r="VDO2" s="428"/>
      <c r="VDP2" s="428"/>
      <c r="VDQ2" s="428"/>
      <c r="VDR2" s="428"/>
      <c r="VDS2" s="428"/>
      <c r="VDT2" s="428"/>
      <c r="VDU2" s="428"/>
      <c r="VDV2" s="428"/>
      <c r="VDW2" s="428"/>
      <c r="VDX2" s="428"/>
      <c r="VDY2" s="428"/>
      <c r="VDZ2" s="428"/>
      <c r="VEA2" s="428"/>
      <c r="VEB2" s="428"/>
      <c r="VEC2" s="428"/>
      <c r="VED2" s="428"/>
      <c r="VEE2" s="428"/>
      <c r="VEF2" s="428"/>
      <c r="VEG2" s="428"/>
      <c r="VEH2" s="428"/>
      <c r="VEI2" s="428"/>
      <c r="VEJ2" s="428"/>
      <c r="VEK2" s="428"/>
      <c r="VEL2" s="428"/>
      <c r="VEM2" s="428"/>
      <c r="VEN2" s="428"/>
      <c r="VEO2" s="428"/>
      <c r="VEP2" s="428"/>
      <c r="VEQ2" s="428"/>
      <c r="VER2" s="428"/>
      <c r="VES2" s="428"/>
      <c r="VET2" s="428"/>
      <c r="VEU2" s="428"/>
      <c r="VEV2" s="428"/>
      <c r="VEW2" s="428"/>
      <c r="VEX2" s="428"/>
      <c r="VEY2" s="428"/>
      <c r="VEZ2" s="428"/>
      <c r="VFA2" s="428"/>
      <c r="VFB2" s="428"/>
      <c r="VFC2" s="428"/>
      <c r="VFD2" s="428"/>
      <c r="VFE2" s="428"/>
      <c r="VFF2" s="428"/>
      <c r="VFG2" s="428"/>
      <c r="VFH2" s="428"/>
      <c r="VFI2" s="428"/>
      <c r="VFJ2" s="428"/>
      <c r="VFK2" s="428"/>
      <c r="VFL2" s="428"/>
      <c r="VFM2" s="428"/>
      <c r="VFN2" s="428"/>
      <c r="VFO2" s="428"/>
      <c r="VFP2" s="428"/>
      <c r="VFQ2" s="428"/>
      <c r="VFR2" s="428"/>
      <c r="VFS2" s="428"/>
      <c r="VFT2" s="428"/>
      <c r="VFU2" s="428"/>
      <c r="VFV2" s="428"/>
      <c r="VFW2" s="428"/>
      <c r="VFX2" s="428"/>
      <c r="VFY2" s="428"/>
      <c r="VFZ2" s="428"/>
      <c r="VGA2" s="428"/>
      <c r="VGB2" s="428"/>
      <c r="VGC2" s="428"/>
      <c r="VGD2" s="428"/>
      <c r="VGE2" s="428"/>
      <c r="VGF2" s="428"/>
      <c r="VGG2" s="428"/>
      <c r="VGH2" s="428"/>
      <c r="VGI2" s="428"/>
      <c r="VGJ2" s="428"/>
      <c r="VGK2" s="428"/>
      <c r="VGL2" s="428"/>
      <c r="VGM2" s="428"/>
      <c r="VGN2" s="428"/>
      <c r="VGO2" s="428"/>
      <c r="VGP2" s="428"/>
      <c r="VGQ2" s="428"/>
      <c r="VGR2" s="428"/>
      <c r="VGS2" s="428"/>
      <c r="VGT2" s="428"/>
      <c r="VGU2" s="428"/>
      <c r="VGV2" s="428"/>
      <c r="VGW2" s="428"/>
      <c r="VGX2" s="428"/>
      <c r="VGY2" s="428"/>
      <c r="VGZ2" s="428"/>
      <c r="VHA2" s="428"/>
      <c r="VHB2" s="428"/>
      <c r="VHC2" s="428"/>
      <c r="VHD2" s="428"/>
      <c r="VHE2" s="428"/>
      <c r="VHF2" s="428"/>
      <c r="VHG2" s="428"/>
      <c r="VHH2" s="428"/>
      <c r="VHI2" s="428"/>
      <c r="VHJ2" s="428"/>
      <c r="VHK2" s="428"/>
      <c r="VHL2" s="428"/>
      <c r="VHM2" s="428"/>
      <c r="VHN2" s="428"/>
      <c r="VHO2" s="428"/>
      <c r="VHP2" s="428"/>
      <c r="VHQ2" s="428"/>
      <c r="VHR2" s="428"/>
      <c r="VHS2" s="428"/>
      <c r="VHT2" s="428"/>
      <c r="VHU2" s="428"/>
      <c r="VHV2" s="428"/>
      <c r="VHW2" s="428"/>
      <c r="VHX2" s="428"/>
      <c r="VHY2" s="428"/>
      <c r="VHZ2" s="428"/>
      <c r="VIA2" s="428"/>
      <c r="VIB2" s="428"/>
      <c r="VIC2" s="428"/>
      <c r="VID2" s="428"/>
      <c r="VIE2" s="428"/>
      <c r="VIF2" s="428"/>
      <c r="VIG2" s="428"/>
      <c r="VIH2" s="428"/>
      <c r="VII2" s="428"/>
      <c r="VIJ2" s="428"/>
      <c r="VIK2" s="428"/>
      <c r="VIL2" s="428"/>
      <c r="VIM2" s="428"/>
      <c r="VIN2" s="428"/>
      <c r="VIO2" s="428"/>
      <c r="VIP2" s="428"/>
      <c r="VIQ2" s="428"/>
      <c r="VIR2" s="428"/>
      <c r="VIS2" s="428"/>
      <c r="VIT2" s="428"/>
      <c r="VIU2" s="428"/>
      <c r="VIV2" s="428"/>
      <c r="VIW2" s="428"/>
      <c r="VIX2" s="428"/>
      <c r="VIY2" s="428"/>
      <c r="VIZ2" s="428"/>
      <c r="VJA2" s="428"/>
      <c r="VJB2" s="428"/>
      <c r="VJC2" s="428"/>
      <c r="VJD2" s="428"/>
      <c r="VJE2" s="428"/>
      <c r="VJF2" s="428"/>
      <c r="VJG2" s="428"/>
      <c r="VJH2" s="428"/>
      <c r="VJI2" s="428"/>
      <c r="VJJ2" s="428"/>
      <c r="VJK2" s="428"/>
      <c r="VJL2" s="428"/>
      <c r="VJM2" s="428"/>
      <c r="VJN2" s="428"/>
      <c r="VJO2" s="428"/>
      <c r="VJP2" s="428"/>
      <c r="VJQ2" s="428"/>
      <c r="VJR2" s="428"/>
      <c r="VJS2" s="428"/>
      <c r="VJT2" s="428"/>
      <c r="VJU2" s="428"/>
      <c r="VJV2" s="428"/>
      <c r="VJW2" s="428"/>
      <c r="VJX2" s="428"/>
      <c r="VJY2" s="428"/>
      <c r="VJZ2" s="428"/>
      <c r="VKA2" s="428"/>
      <c r="VKB2" s="428"/>
      <c r="VKC2" s="428"/>
      <c r="VKD2" s="428"/>
      <c r="VKE2" s="428"/>
      <c r="VKF2" s="428"/>
      <c r="VKG2" s="428"/>
      <c r="VKH2" s="428"/>
      <c r="VKI2" s="428"/>
      <c r="VKJ2" s="428"/>
      <c r="VKK2" s="428"/>
      <c r="VKL2" s="428"/>
      <c r="VKM2" s="428"/>
      <c r="VKN2" s="428"/>
      <c r="VKO2" s="428"/>
      <c r="VKP2" s="428"/>
      <c r="VKQ2" s="428"/>
      <c r="VKR2" s="428"/>
      <c r="VKS2" s="428"/>
      <c r="VKT2" s="428"/>
      <c r="VKU2" s="428"/>
      <c r="VKV2" s="428"/>
      <c r="VKW2" s="428"/>
      <c r="VKX2" s="428"/>
      <c r="VKY2" s="428"/>
      <c r="VKZ2" s="428"/>
      <c r="VLA2" s="428"/>
      <c r="VLB2" s="428"/>
      <c r="VLC2" s="428"/>
      <c r="VLD2" s="428"/>
      <c r="VLE2" s="428"/>
      <c r="VLF2" s="428"/>
      <c r="VLG2" s="428"/>
      <c r="VLH2" s="428"/>
      <c r="VLI2" s="428"/>
      <c r="VLJ2" s="428"/>
      <c r="VLK2" s="428"/>
      <c r="VLL2" s="428"/>
      <c r="VLM2" s="428"/>
      <c r="VLN2" s="428"/>
      <c r="VLO2" s="428"/>
      <c r="VLP2" s="428"/>
      <c r="VLQ2" s="428"/>
      <c r="VLR2" s="428"/>
      <c r="VLS2" s="428"/>
      <c r="VLT2" s="428"/>
      <c r="VLU2" s="428"/>
      <c r="VLV2" s="428"/>
      <c r="VLW2" s="428"/>
      <c r="VLX2" s="428"/>
      <c r="VLY2" s="428"/>
      <c r="VLZ2" s="428"/>
      <c r="VMA2" s="428"/>
      <c r="VMB2" s="428"/>
      <c r="VMC2" s="428"/>
      <c r="VMD2" s="428"/>
      <c r="VME2" s="428"/>
      <c r="VMF2" s="428"/>
      <c r="VMG2" s="428"/>
      <c r="VMH2" s="428"/>
      <c r="VMI2" s="428"/>
      <c r="VMJ2" s="428"/>
      <c r="VMK2" s="428"/>
      <c r="VML2" s="428"/>
      <c r="VMM2" s="428"/>
      <c r="VMN2" s="428"/>
      <c r="VMO2" s="428"/>
      <c r="VMP2" s="428"/>
      <c r="VMQ2" s="428"/>
      <c r="VMR2" s="428"/>
      <c r="VMS2" s="428"/>
      <c r="VMT2" s="428"/>
      <c r="VMU2" s="428"/>
      <c r="VMV2" s="428"/>
      <c r="VMW2" s="428"/>
      <c r="VMX2" s="428"/>
      <c r="VMY2" s="428"/>
      <c r="VMZ2" s="428"/>
      <c r="VNA2" s="428"/>
      <c r="VNB2" s="428"/>
      <c r="VNC2" s="428"/>
      <c r="VND2" s="428"/>
      <c r="VNE2" s="428"/>
      <c r="VNF2" s="428"/>
      <c r="VNG2" s="428"/>
      <c r="VNH2" s="428"/>
      <c r="VNI2" s="428"/>
      <c r="VNJ2" s="428"/>
      <c r="VNK2" s="428"/>
      <c r="VNL2" s="428"/>
      <c r="VNM2" s="428"/>
      <c r="VNN2" s="428"/>
      <c r="VNO2" s="428"/>
      <c r="VNP2" s="428"/>
      <c r="VNQ2" s="428"/>
      <c r="VNR2" s="428"/>
      <c r="VNS2" s="428"/>
      <c r="VNT2" s="428"/>
      <c r="VNU2" s="428"/>
      <c r="VNV2" s="428"/>
      <c r="VNW2" s="428"/>
      <c r="VNX2" s="428"/>
      <c r="VNY2" s="428"/>
      <c r="VNZ2" s="428"/>
      <c r="VOA2" s="428"/>
      <c r="VOB2" s="428"/>
      <c r="VOC2" s="428"/>
      <c r="VOD2" s="428"/>
      <c r="VOE2" s="428"/>
      <c r="VOF2" s="428"/>
      <c r="VOG2" s="428"/>
      <c r="VOH2" s="428"/>
      <c r="VOI2" s="428"/>
      <c r="VOJ2" s="428"/>
      <c r="VOK2" s="428"/>
      <c r="VOL2" s="428"/>
      <c r="VOM2" s="428"/>
      <c r="VON2" s="428"/>
      <c r="VOO2" s="428"/>
      <c r="VOP2" s="428"/>
      <c r="VOQ2" s="428"/>
      <c r="VOR2" s="428"/>
      <c r="VOS2" s="428"/>
      <c r="VOT2" s="428"/>
      <c r="VOU2" s="428"/>
      <c r="VOV2" s="428"/>
      <c r="VOW2" s="428"/>
      <c r="VOX2" s="428"/>
      <c r="VOY2" s="428"/>
      <c r="VOZ2" s="428"/>
      <c r="VPA2" s="428"/>
      <c r="VPB2" s="428"/>
      <c r="VPC2" s="428"/>
      <c r="VPD2" s="428"/>
      <c r="VPE2" s="428"/>
      <c r="VPF2" s="428"/>
      <c r="VPG2" s="428"/>
      <c r="VPH2" s="428"/>
      <c r="VPI2" s="428"/>
      <c r="VPJ2" s="428"/>
      <c r="VPK2" s="428"/>
      <c r="VPL2" s="428"/>
      <c r="VPM2" s="428"/>
      <c r="VPN2" s="428"/>
      <c r="VPO2" s="428"/>
      <c r="VPP2" s="428"/>
      <c r="VPQ2" s="428"/>
      <c r="VPR2" s="428"/>
      <c r="VPS2" s="428"/>
      <c r="VPT2" s="428"/>
      <c r="VPU2" s="428"/>
      <c r="VPV2" s="428"/>
      <c r="VPW2" s="428"/>
      <c r="VPX2" s="428"/>
      <c r="VPY2" s="428"/>
      <c r="VPZ2" s="428"/>
      <c r="VQA2" s="428"/>
      <c r="VQB2" s="428"/>
      <c r="VQC2" s="428"/>
      <c r="VQD2" s="428"/>
      <c r="VQE2" s="428"/>
      <c r="VQF2" s="428"/>
      <c r="VQG2" s="428"/>
      <c r="VQH2" s="428"/>
      <c r="VQI2" s="428"/>
      <c r="VQJ2" s="428"/>
      <c r="VQK2" s="428"/>
      <c r="VQL2" s="428"/>
      <c r="VQM2" s="428"/>
      <c r="VQN2" s="428"/>
      <c r="VQO2" s="428"/>
      <c r="VQP2" s="428"/>
      <c r="VQQ2" s="428"/>
      <c r="VQR2" s="428"/>
      <c r="VQS2" s="428"/>
      <c r="VQT2" s="428"/>
      <c r="VQU2" s="428"/>
      <c r="VQV2" s="428"/>
      <c r="VQW2" s="428"/>
      <c r="VQX2" s="428"/>
      <c r="VQY2" s="428"/>
      <c r="VQZ2" s="428"/>
      <c r="VRA2" s="428"/>
      <c r="VRB2" s="428"/>
      <c r="VRC2" s="428"/>
      <c r="VRD2" s="428"/>
      <c r="VRE2" s="428"/>
      <c r="VRF2" s="428"/>
      <c r="VRG2" s="428"/>
      <c r="VRH2" s="428"/>
      <c r="VRI2" s="428"/>
      <c r="VRJ2" s="428"/>
      <c r="VRK2" s="428"/>
      <c r="VRL2" s="428"/>
      <c r="VRM2" s="428"/>
      <c r="VRN2" s="428"/>
      <c r="VRO2" s="428"/>
      <c r="VRP2" s="428"/>
      <c r="VRQ2" s="428"/>
      <c r="VRR2" s="428"/>
      <c r="VRS2" s="428"/>
      <c r="VRT2" s="428"/>
      <c r="VRU2" s="428"/>
      <c r="VRV2" s="428"/>
      <c r="VRW2" s="428"/>
      <c r="VRX2" s="428"/>
      <c r="VRY2" s="428"/>
      <c r="VRZ2" s="428"/>
      <c r="VSA2" s="428"/>
      <c r="VSB2" s="428"/>
      <c r="VSC2" s="428"/>
      <c r="VSD2" s="428"/>
      <c r="VSE2" s="428"/>
      <c r="VSF2" s="428"/>
      <c r="VSG2" s="428"/>
      <c r="VSH2" s="428"/>
      <c r="VSI2" s="428"/>
      <c r="VSJ2" s="428"/>
      <c r="VSK2" s="428"/>
      <c r="VSL2" s="428"/>
      <c r="VSM2" s="428"/>
      <c r="VSN2" s="428"/>
      <c r="VSO2" s="428"/>
      <c r="VSP2" s="428"/>
      <c r="VSQ2" s="428"/>
      <c r="VSR2" s="428"/>
      <c r="VSS2" s="428"/>
      <c r="VST2" s="428"/>
      <c r="VSU2" s="428"/>
      <c r="VSV2" s="428"/>
      <c r="VSW2" s="428"/>
      <c r="VSX2" s="428"/>
      <c r="VSY2" s="428"/>
      <c r="VSZ2" s="428"/>
      <c r="VTA2" s="428"/>
      <c r="VTB2" s="428"/>
      <c r="VTC2" s="428"/>
      <c r="VTD2" s="428"/>
      <c r="VTE2" s="428"/>
      <c r="VTF2" s="428"/>
      <c r="VTG2" s="428"/>
      <c r="VTH2" s="428"/>
      <c r="VTI2" s="428"/>
      <c r="VTJ2" s="428"/>
      <c r="VTK2" s="428"/>
      <c r="VTL2" s="428"/>
      <c r="VTM2" s="428"/>
      <c r="VTN2" s="428"/>
      <c r="VTO2" s="428"/>
      <c r="VTP2" s="428"/>
      <c r="VTQ2" s="428"/>
      <c r="VTR2" s="428"/>
      <c r="VTS2" s="428"/>
      <c r="VTT2" s="428"/>
      <c r="VTU2" s="428"/>
      <c r="VTV2" s="428"/>
      <c r="VTW2" s="428"/>
      <c r="VTX2" s="428"/>
      <c r="VTY2" s="428"/>
      <c r="VTZ2" s="428"/>
      <c r="VUA2" s="428"/>
      <c r="VUB2" s="428"/>
      <c r="VUC2" s="428"/>
      <c r="VUD2" s="428"/>
      <c r="VUE2" s="428"/>
      <c r="VUF2" s="428"/>
      <c r="VUG2" s="428"/>
      <c r="VUH2" s="428"/>
      <c r="VUI2" s="428"/>
      <c r="VUJ2" s="428"/>
      <c r="VUK2" s="428"/>
      <c r="VUL2" s="428"/>
      <c r="VUM2" s="428"/>
      <c r="VUN2" s="428"/>
      <c r="VUO2" s="428"/>
      <c r="VUP2" s="428"/>
      <c r="VUQ2" s="428"/>
      <c r="VUR2" s="428"/>
      <c r="VUS2" s="428"/>
      <c r="VUT2" s="428"/>
      <c r="VUU2" s="428"/>
      <c r="VUV2" s="428"/>
      <c r="VUW2" s="428"/>
      <c r="VUX2" s="428"/>
      <c r="VUY2" s="428"/>
      <c r="VUZ2" s="428"/>
      <c r="VVA2" s="428"/>
      <c r="VVB2" s="428"/>
      <c r="VVC2" s="428"/>
      <c r="VVD2" s="428"/>
      <c r="VVE2" s="428"/>
      <c r="VVF2" s="428"/>
      <c r="VVG2" s="428"/>
      <c r="VVH2" s="428"/>
      <c r="VVI2" s="428"/>
      <c r="VVJ2" s="428"/>
      <c r="VVK2" s="428"/>
      <c r="VVL2" s="428"/>
      <c r="VVM2" s="428"/>
      <c r="VVN2" s="428"/>
      <c r="VVO2" s="428"/>
      <c r="VVP2" s="428"/>
      <c r="VVQ2" s="428"/>
      <c r="VVR2" s="428"/>
      <c r="VVS2" s="428"/>
      <c r="VVT2" s="428"/>
      <c r="VVU2" s="428"/>
      <c r="VVV2" s="428"/>
      <c r="VVW2" s="428"/>
      <c r="VVX2" s="428"/>
      <c r="VVY2" s="428"/>
      <c r="VVZ2" s="428"/>
      <c r="VWA2" s="428"/>
      <c r="VWB2" s="428"/>
      <c r="VWC2" s="428"/>
      <c r="VWD2" s="428"/>
      <c r="VWE2" s="428"/>
      <c r="VWF2" s="428"/>
      <c r="VWG2" s="428"/>
      <c r="VWH2" s="428"/>
      <c r="VWI2" s="428"/>
      <c r="VWJ2" s="428"/>
      <c r="VWK2" s="428"/>
      <c r="VWL2" s="428"/>
      <c r="VWM2" s="428"/>
      <c r="VWN2" s="428"/>
      <c r="VWO2" s="428"/>
      <c r="VWP2" s="428"/>
      <c r="VWQ2" s="428"/>
      <c r="VWR2" s="428"/>
      <c r="VWS2" s="428"/>
      <c r="VWT2" s="428"/>
      <c r="VWU2" s="428"/>
      <c r="VWV2" s="428"/>
      <c r="VWW2" s="428"/>
      <c r="VWX2" s="428"/>
      <c r="VWY2" s="428"/>
      <c r="VWZ2" s="428"/>
      <c r="VXA2" s="428"/>
      <c r="VXB2" s="428"/>
      <c r="VXC2" s="428"/>
      <c r="VXD2" s="428"/>
      <c r="VXE2" s="428"/>
      <c r="VXF2" s="428"/>
      <c r="VXG2" s="428"/>
      <c r="VXH2" s="428"/>
      <c r="VXI2" s="428"/>
      <c r="VXJ2" s="428"/>
      <c r="VXK2" s="428"/>
      <c r="VXL2" s="428"/>
      <c r="VXM2" s="428"/>
      <c r="VXN2" s="428"/>
      <c r="VXO2" s="428"/>
      <c r="VXP2" s="428"/>
      <c r="VXQ2" s="428"/>
      <c r="VXR2" s="428"/>
      <c r="VXS2" s="428"/>
      <c r="VXT2" s="428"/>
      <c r="VXU2" s="428"/>
      <c r="VXV2" s="428"/>
      <c r="VXW2" s="428"/>
      <c r="VXX2" s="428"/>
      <c r="VXY2" s="428"/>
      <c r="VXZ2" s="428"/>
      <c r="VYA2" s="428"/>
      <c r="VYB2" s="428"/>
      <c r="VYC2" s="428"/>
      <c r="VYD2" s="428"/>
      <c r="VYE2" s="428"/>
      <c r="VYF2" s="428"/>
      <c r="VYG2" s="428"/>
      <c r="VYH2" s="428"/>
      <c r="VYI2" s="428"/>
      <c r="VYJ2" s="428"/>
      <c r="VYK2" s="428"/>
      <c r="VYL2" s="428"/>
      <c r="VYM2" s="428"/>
      <c r="VYN2" s="428"/>
      <c r="VYO2" s="428"/>
      <c r="VYP2" s="428"/>
      <c r="VYQ2" s="428"/>
      <c r="VYR2" s="428"/>
      <c r="VYS2" s="428"/>
      <c r="VYT2" s="428"/>
      <c r="VYU2" s="428"/>
      <c r="VYV2" s="428"/>
      <c r="VYW2" s="428"/>
      <c r="VYX2" s="428"/>
      <c r="VYY2" s="428"/>
      <c r="VYZ2" s="428"/>
      <c r="VZA2" s="428"/>
      <c r="VZB2" s="428"/>
      <c r="VZC2" s="428"/>
      <c r="VZD2" s="428"/>
      <c r="VZE2" s="428"/>
      <c r="VZF2" s="428"/>
      <c r="VZG2" s="428"/>
      <c r="VZH2" s="428"/>
      <c r="VZI2" s="428"/>
      <c r="VZJ2" s="428"/>
      <c r="VZK2" s="428"/>
      <c r="VZL2" s="428"/>
      <c r="VZM2" s="428"/>
      <c r="VZN2" s="428"/>
      <c r="VZO2" s="428"/>
      <c r="VZP2" s="428"/>
      <c r="VZQ2" s="428"/>
      <c r="VZR2" s="428"/>
      <c r="VZS2" s="428"/>
      <c r="VZT2" s="428"/>
      <c r="VZU2" s="428"/>
      <c r="VZV2" s="428"/>
      <c r="VZW2" s="428"/>
      <c r="VZX2" s="428"/>
      <c r="VZY2" s="428"/>
      <c r="VZZ2" s="428"/>
      <c r="WAA2" s="428"/>
      <c r="WAB2" s="428"/>
      <c r="WAC2" s="428"/>
      <c r="WAD2" s="428"/>
      <c r="WAE2" s="428"/>
      <c r="WAF2" s="428"/>
      <c r="WAG2" s="428"/>
      <c r="WAH2" s="428"/>
      <c r="WAI2" s="428"/>
      <c r="WAJ2" s="428"/>
      <c r="WAK2" s="428"/>
      <c r="WAL2" s="428"/>
      <c r="WAM2" s="428"/>
      <c r="WAN2" s="428"/>
      <c r="WAO2" s="428"/>
      <c r="WAP2" s="428"/>
      <c r="WAQ2" s="428"/>
      <c r="WAR2" s="428"/>
      <c r="WAS2" s="428"/>
      <c r="WAT2" s="428"/>
      <c r="WAU2" s="428"/>
      <c r="WAV2" s="428"/>
      <c r="WAW2" s="428"/>
      <c r="WAX2" s="428"/>
      <c r="WAY2" s="428"/>
      <c r="WAZ2" s="428"/>
      <c r="WBA2" s="428"/>
      <c r="WBB2" s="428"/>
      <c r="WBC2" s="428"/>
      <c r="WBD2" s="428"/>
      <c r="WBE2" s="428"/>
      <c r="WBF2" s="428"/>
      <c r="WBG2" s="428"/>
      <c r="WBH2" s="428"/>
      <c r="WBI2" s="428"/>
      <c r="WBJ2" s="428"/>
      <c r="WBK2" s="428"/>
      <c r="WBL2" s="428"/>
      <c r="WBM2" s="428"/>
      <c r="WBN2" s="428"/>
      <c r="WBO2" s="428"/>
      <c r="WBP2" s="428"/>
      <c r="WBQ2" s="428"/>
      <c r="WBR2" s="428"/>
      <c r="WBS2" s="428"/>
      <c r="WBT2" s="428"/>
      <c r="WBU2" s="428"/>
      <c r="WBV2" s="428"/>
      <c r="WBW2" s="428"/>
      <c r="WBX2" s="428"/>
      <c r="WBY2" s="428"/>
      <c r="WBZ2" s="428"/>
      <c r="WCA2" s="428"/>
      <c r="WCB2" s="428"/>
      <c r="WCC2" s="428"/>
      <c r="WCD2" s="428"/>
      <c r="WCE2" s="428"/>
      <c r="WCF2" s="428"/>
      <c r="WCG2" s="428"/>
      <c r="WCH2" s="428"/>
      <c r="WCI2" s="428"/>
      <c r="WCJ2" s="428"/>
      <c r="WCK2" s="428"/>
      <c r="WCL2" s="428"/>
      <c r="WCM2" s="428"/>
      <c r="WCN2" s="428"/>
      <c r="WCO2" s="428"/>
      <c r="WCP2" s="428"/>
      <c r="WCQ2" s="428"/>
      <c r="WCR2" s="428"/>
      <c r="WCS2" s="428"/>
      <c r="WCT2" s="428"/>
      <c r="WCU2" s="428"/>
      <c r="WCV2" s="428"/>
      <c r="WCW2" s="428"/>
      <c r="WCX2" s="428"/>
      <c r="WCY2" s="428"/>
      <c r="WCZ2" s="428"/>
      <c r="WDA2" s="428"/>
      <c r="WDB2" s="428"/>
      <c r="WDC2" s="428"/>
      <c r="WDD2" s="428"/>
      <c r="WDE2" s="428"/>
      <c r="WDF2" s="428"/>
      <c r="WDG2" s="428"/>
      <c r="WDH2" s="428"/>
      <c r="WDI2" s="428"/>
      <c r="WDJ2" s="428"/>
      <c r="WDK2" s="428"/>
      <c r="WDL2" s="428"/>
      <c r="WDM2" s="428"/>
      <c r="WDN2" s="428"/>
      <c r="WDO2" s="428"/>
      <c r="WDP2" s="428"/>
      <c r="WDQ2" s="428"/>
      <c r="WDR2" s="428"/>
      <c r="WDS2" s="428"/>
      <c r="WDT2" s="428"/>
      <c r="WDU2" s="428"/>
      <c r="WDV2" s="428"/>
      <c r="WDW2" s="428"/>
      <c r="WDX2" s="428"/>
      <c r="WDY2" s="428"/>
      <c r="WDZ2" s="428"/>
      <c r="WEA2" s="428"/>
      <c r="WEB2" s="428"/>
      <c r="WEC2" s="428"/>
      <c r="WED2" s="428"/>
      <c r="WEE2" s="428"/>
      <c r="WEF2" s="428"/>
      <c r="WEG2" s="428"/>
      <c r="WEH2" s="428"/>
      <c r="WEI2" s="428"/>
      <c r="WEJ2" s="428"/>
      <c r="WEK2" s="428"/>
      <c r="WEL2" s="428"/>
      <c r="WEM2" s="428"/>
      <c r="WEN2" s="428"/>
      <c r="WEO2" s="428"/>
      <c r="WEP2" s="428"/>
      <c r="WEQ2" s="428"/>
      <c r="WER2" s="428"/>
      <c r="WES2" s="428"/>
      <c r="WET2" s="428"/>
      <c r="WEU2" s="428"/>
      <c r="WEV2" s="428"/>
      <c r="WEW2" s="428"/>
      <c r="WEX2" s="428"/>
      <c r="WEY2" s="428"/>
      <c r="WEZ2" s="428"/>
      <c r="WFA2" s="428"/>
      <c r="WFB2" s="428"/>
      <c r="WFC2" s="428"/>
      <c r="WFD2" s="428"/>
      <c r="WFE2" s="428"/>
      <c r="WFF2" s="428"/>
      <c r="WFG2" s="428"/>
      <c r="WFH2" s="428"/>
      <c r="WFI2" s="428"/>
      <c r="WFJ2" s="428"/>
      <c r="WFK2" s="428"/>
      <c r="WFL2" s="428"/>
      <c r="WFM2" s="428"/>
      <c r="WFN2" s="428"/>
      <c r="WFO2" s="428"/>
      <c r="WFP2" s="428"/>
      <c r="WFQ2" s="428"/>
      <c r="WFR2" s="428"/>
      <c r="WFS2" s="428"/>
      <c r="WFT2" s="428"/>
      <c r="WFU2" s="428"/>
      <c r="WFV2" s="428"/>
      <c r="WFW2" s="428"/>
      <c r="WFX2" s="428"/>
      <c r="WFY2" s="428"/>
      <c r="WFZ2" s="428"/>
      <c r="WGA2" s="428"/>
      <c r="WGB2" s="428"/>
      <c r="WGC2" s="428"/>
      <c r="WGD2" s="428"/>
      <c r="WGE2" s="428"/>
      <c r="WGF2" s="428"/>
      <c r="WGG2" s="428"/>
      <c r="WGH2" s="428"/>
      <c r="WGI2" s="428"/>
      <c r="WGJ2" s="428"/>
      <c r="WGK2" s="428"/>
      <c r="WGL2" s="428"/>
      <c r="WGM2" s="428"/>
      <c r="WGN2" s="428"/>
      <c r="WGO2" s="428"/>
      <c r="WGP2" s="428"/>
      <c r="WGQ2" s="428"/>
      <c r="WGR2" s="428"/>
      <c r="WGS2" s="428"/>
      <c r="WGT2" s="428"/>
      <c r="WGU2" s="428"/>
      <c r="WGV2" s="428"/>
      <c r="WGW2" s="428"/>
      <c r="WGX2" s="428"/>
      <c r="WGY2" s="428"/>
      <c r="WGZ2" s="428"/>
      <c r="WHA2" s="428"/>
      <c r="WHB2" s="428"/>
      <c r="WHC2" s="428"/>
      <c r="WHD2" s="428"/>
      <c r="WHE2" s="428"/>
      <c r="WHF2" s="428"/>
      <c r="WHG2" s="428"/>
      <c r="WHH2" s="428"/>
      <c r="WHI2" s="428"/>
      <c r="WHJ2" s="428"/>
      <c r="WHK2" s="428"/>
      <c r="WHL2" s="428"/>
      <c r="WHM2" s="428"/>
      <c r="WHN2" s="428"/>
      <c r="WHO2" s="428"/>
      <c r="WHP2" s="428"/>
      <c r="WHQ2" s="428"/>
      <c r="WHR2" s="428"/>
      <c r="WHS2" s="428"/>
      <c r="WHT2" s="428"/>
      <c r="WHU2" s="428"/>
      <c r="WHV2" s="428"/>
      <c r="WHW2" s="428"/>
      <c r="WHX2" s="428"/>
      <c r="WHY2" s="428"/>
      <c r="WHZ2" s="428"/>
      <c r="WIA2" s="428"/>
      <c r="WIB2" s="428"/>
      <c r="WIC2" s="428"/>
      <c r="WID2" s="428"/>
      <c r="WIE2" s="428"/>
      <c r="WIF2" s="428"/>
      <c r="WIG2" s="428"/>
      <c r="WIH2" s="428"/>
      <c r="WII2" s="428"/>
      <c r="WIJ2" s="428"/>
      <c r="WIK2" s="428"/>
      <c r="WIL2" s="428"/>
      <c r="WIM2" s="428"/>
      <c r="WIN2" s="428"/>
      <c r="WIO2" s="428"/>
      <c r="WIP2" s="428"/>
      <c r="WIQ2" s="428"/>
      <c r="WIR2" s="428"/>
      <c r="WIS2" s="428"/>
      <c r="WIT2" s="428"/>
      <c r="WIU2" s="428"/>
      <c r="WIV2" s="428"/>
      <c r="WIW2" s="428"/>
      <c r="WIX2" s="428"/>
      <c r="WIY2" s="428"/>
      <c r="WIZ2" s="428"/>
      <c r="WJA2" s="428"/>
      <c r="WJB2" s="428"/>
      <c r="WJC2" s="428"/>
      <c r="WJD2" s="428"/>
      <c r="WJE2" s="428"/>
      <c r="WJF2" s="428"/>
      <c r="WJG2" s="428"/>
      <c r="WJH2" s="428"/>
      <c r="WJI2" s="428"/>
      <c r="WJJ2" s="428"/>
      <c r="WJK2" s="428"/>
      <c r="WJL2" s="428"/>
      <c r="WJM2" s="428"/>
      <c r="WJN2" s="428"/>
      <c r="WJO2" s="428"/>
      <c r="WJP2" s="428"/>
      <c r="WJQ2" s="428"/>
      <c r="WJR2" s="428"/>
      <c r="WJS2" s="428"/>
      <c r="WJT2" s="428"/>
      <c r="WJU2" s="428"/>
      <c r="WJV2" s="428"/>
      <c r="WJW2" s="428"/>
      <c r="WJX2" s="428"/>
      <c r="WJY2" s="428"/>
      <c r="WJZ2" s="428"/>
      <c r="WKA2" s="428"/>
      <c r="WKB2" s="428"/>
      <c r="WKC2" s="428"/>
      <c r="WKD2" s="428"/>
      <c r="WKE2" s="428"/>
      <c r="WKF2" s="428"/>
      <c r="WKG2" s="428"/>
      <c r="WKH2" s="428"/>
      <c r="WKI2" s="428"/>
      <c r="WKJ2" s="428"/>
      <c r="WKK2" s="428"/>
      <c r="WKL2" s="428"/>
      <c r="WKM2" s="428"/>
      <c r="WKN2" s="428"/>
      <c r="WKO2" s="428"/>
      <c r="WKP2" s="428"/>
      <c r="WKQ2" s="428"/>
      <c r="WKR2" s="428"/>
      <c r="WKS2" s="428"/>
      <c r="WKT2" s="428"/>
      <c r="WKU2" s="428"/>
      <c r="WKV2" s="428"/>
      <c r="WKW2" s="428"/>
      <c r="WKX2" s="428"/>
      <c r="WKY2" s="428"/>
      <c r="WKZ2" s="428"/>
      <c r="WLA2" s="428"/>
      <c r="WLB2" s="428"/>
      <c r="WLC2" s="428"/>
      <c r="WLD2" s="428"/>
      <c r="WLE2" s="428"/>
      <c r="WLF2" s="428"/>
      <c r="WLG2" s="428"/>
      <c r="WLH2" s="428"/>
      <c r="WLI2" s="428"/>
      <c r="WLJ2" s="428"/>
      <c r="WLK2" s="428"/>
      <c r="WLL2" s="428"/>
      <c r="WLM2" s="428"/>
      <c r="WLN2" s="428"/>
      <c r="WLO2" s="428"/>
      <c r="WLP2" s="428"/>
      <c r="WLQ2" s="428"/>
      <c r="WLR2" s="428"/>
      <c r="WLS2" s="428"/>
      <c r="WLT2" s="428"/>
      <c r="WLU2" s="428"/>
      <c r="WLV2" s="428"/>
      <c r="WLW2" s="428"/>
      <c r="WLX2" s="428"/>
      <c r="WLY2" s="428"/>
      <c r="WLZ2" s="428"/>
      <c r="WMA2" s="428"/>
      <c r="WMB2" s="428"/>
      <c r="WMC2" s="428"/>
      <c r="WMD2" s="428"/>
      <c r="WME2" s="428"/>
      <c r="WMF2" s="428"/>
      <c r="WMG2" s="428"/>
      <c r="WMH2" s="428"/>
      <c r="WMI2" s="428"/>
      <c r="WMJ2" s="428"/>
      <c r="WMK2" s="428"/>
      <c r="WML2" s="428"/>
      <c r="WMM2" s="428"/>
      <c r="WMN2" s="428"/>
      <c r="WMO2" s="428"/>
      <c r="WMP2" s="428"/>
      <c r="WMQ2" s="428"/>
      <c r="WMR2" s="428"/>
      <c r="WMS2" s="428"/>
      <c r="WMT2" s="428"/>
      <c r="WMU2" s="428"/>
      <c r="WMV2" s="428"/>
      <c r="WMW2" s="428"/>
      <c r="WMX2" s="428"/>
      <c r="WMY2" s="428"/>
      <c r="WMZ2" s="428"/>
      <c r="WNA2" s="428"/>
      <c r="WNB2" s="428"/>
      <c r="WNC2" s="428"/>
      <c r="WND2" s="428"/>
      <c r="WNE2" s="428"/>
      <c r="WNF2" s="428"/>
      <c r="WNG2" s="428"/>
      <c r="WNH2" s="428"/>
      <c r="WNI2" s="428"/>
      <c r="WNJ2" s="428"/>
      <c r="WNK2" s="428"/>
      <c r="WNL2" s="428"/>
      <c r="WNM2" s="428"/>
      <c r="WNN2" s="428"/>
      <c r="WNO2" s="428"/>
      <c r="WNP2" s="428"/>
      <c r="WNQ2" s="428"/>
      <c r="WNR2" s="428"/>
      <c r="WNS2" s="428"/>
      <c r="WNT2" s="428"/>
      <c r="WNU2" s="428"/>
      <c r="WNV2" s="428"/>
      <c r="WNW2" s="428"/>
      <c r="WNX2" s="428"/>
      <c r="WNY2" s="428"/>
      <c r="WNZ2" s="428"/>
      <c r="WOA2" s="428"/>
      <c r="WOB2" s="428"/>
      <c r="WOC2" s="428"/>
      <c r="WOD2" s="428"/>
      <c r="WOE2" s="428"/>
      <c r="WOF2" s="428"/>
      <c r="WOG2" s="428"/>
      <c r="WOH2" s="428"/>
      <c r="WOI2" s="428"/>
      <c r="WOJ2" s="428"/>
      <c r="WOK2" s="428"/>
      <c r="WOL2" s="428"/>
      <c r="WOM2" s="428"/>
      <c r="WON2" s="428"/>
      <c r="WOO2" s="428"/>
      <c r="WOP2" s="428"/>
      <c r="WOQ2" s="428"/>
      <c r="WOR2" s="428"/>
      <c r="WOS2" s="428"/>
      <c r="WOT2" s="428"/>
      <c r="WOU2" s="428"/>
      <c r="WOV2" s="428"/>
      <c r="WOW2" s="428"/>
      <c r="WOX2" s="428"/>
      <c r="WOY2" s="428"/>
      <c r="WOZ2" s="428"/>
      <c r="WPA2" s="428"/>
      <c r="WPB2" s="428"/>
      <c r="WPC2" s="428"/>
      <c r="WPD2" s="428"/>
      <c r="WPE2" s="428"/>
      <c r="WPF2" s="428"/>
      <c r="WPG2" s="428"/>
      <c r="WPH2" s="428"/>
      <c r="WPI2" s="428"/>
      <c r="WPJ2" s="428"/>
      <c r="WPK2" s="428"/>
      <c r="WPL2" s="428"/>
      <c r="WPM2" s="428"/>
      <c r="WPN2" s="428"/>
      <c r="WPO2" s="428"/>
      <c r="WPP2" s="428"/>
      <c r="WPQ2" s="428"/>
      <c r="WPR2" s="428"/>
      <c r="WPS2" s="428"/>
      <c r="WPT2" s="428"/>
      <c r="WPU2" s="428"/>
      <c r="WPV2" s="428"/>
      <c r="WPW2" s="428"/>
      <c r="WPX2" s="428"/>
      <c r="WPY2" s="428"/>
      <c r="WPZ2" s="428"/>
      <c r="WQA2" s="428"/>
      <c r="WQB2" s="428"/>
      <c r="WQC2" s="428"/>
      <c r="WQD2" s="428"/>
      <c r="WQE2" s="428"/>
      <c r="WQF2" s="428"/>
      <c r="WQG2" s="428"/>
      <c r="WQH2" s="428"/>
      <c r="WQI2" s="428"/>
      <c r="WQJ2" s="428"/>
      <c r="WQK2" s="428"/>
      <c r="WQL2" s="428"/>
      <c r="WQM2" s="428"/>
      <c r="WQN2" s="428"/>
      <c r="WQO2" s="428"/>
      <c r="WQP2" s="428"/>
      <c r="WQQ2" s="428"/>
      <c r="WQR2" s="428"/>
      <c r="WQS2" s="428"/>
      <c r="WQT2" s="428"/>
      <c r="WQU2" s="428"/>
      <c r="WQV2" s="428"/>
      <c r="WQW2" s="428"/>
      <c r="WQX2" s="428"/>
      <c r="WQY2" s="428"/>
      <c r="WQZ2" s="428"/>
      <c r="WRA2" s="428"/>
      <c r="WRB2" s="428"/>
      <c r="WRC2" s="428"/>
      <c r="WRD2" s="428"/>
      <c r="WRE2" s="428"/>
      <c r="WRF2" s="428"/>
      <c r="WRG2" s="428"/>
      <c r="WRH2" s="428"/>
      <c r="WRI2" s="428"/>
      <c r="WRJ2" s="428"/>
      <c r="WRK2" s="428"/>
      <c r="WRL2" s="428"/>
      <c r="WRM2" s="428"/>
      <c r="WRN2" s="428"/>
      <c r="WRO2" s="428"/>
      <c r="WRP2" s="428"/>
      <c r="WRQ2" s="428"/>
      <c r="WRR2" s="428"/>
      <c r="WRS2" s="428"/>
      <c r="WRT2" s="428"/>
      <c r="WRU2" s="428"/>
      <c r="WRV2" s="428"/>
      <c r="WRW2" s="428"/>
      <c r="WRX2" s="428"/>
      <c r="WRY2" s="428"/>
      <c r="WRZ2" s="428"/>
      <c r="WSA2" s="428"/>
      <c r="WSB2" s="428"/>
      <c r="WSC2" s="428"/>
      <c r="WSD2" s="428"/>
      <c r="WSE2" s="428"/>
      <c r="WSF2" s="428"/>
      <c r="WSG2" s="428"/>
      <c r="WSH2" s="428"/>
      <c r="WSI2" s="428"/>
      <c r="WSJ2" s="428"/>
      <c r="WSK2" s="428"/>
      <c r="WSL2" s="428"/>
      <c r="WSM2" s="428"/>
      <c r="WSN2" s="428"/>
      <c r="WSO2" s="428"/>
      <c r="WSP2" s="428"/>
      <c r="WSQ2" s="428"/>
      <c r="WSR2" s="428"/>
      <c r="WSS2" s="428"/>
      <c r="WST2" s="428"/>
      <c r="WSU2" s="428"/>
      <c r="WSV2" s="428"/>
      <c r="WSW2" s="428"/>
      <c r="WSX2" s="428"/>
      <c r="WSY2" s="428"/>
      <c r="WSZ2" s="428"/>
      <c r="WTA2" s="428"/>
      <c r="WTB2" s="428"/>
      <c r="WTC2" s="428"/>
      <c r="WTD2" s="428"/>
      <c r="WTE2" s="428"/>
      <c r="WTF2" s="428"/>
      <c r="WTG2" s="428"/>
      <c r="WTH2" s="428"/>
      <c r="WTI2" s="428"/>
      <c r="WTJ2" s="428"/>
      <c r="WTK2" s="428"/>
      <c r="WTL2" s="428"/>
      <c r="WTM2" s="428"/>
      <c r="WTN2" s="428"/>
      <c r="WTO2" s="428"/>
      <c r="WTP2" s="428"/>
      <c r="WTQ2" s="428"/>
      <c r="WTR2" s="428"/>
      <c r="WTS2" s="428"/>
      <c r="WTT2" s="428"/>
      <c r="WTU2" s="428"/>
      <c r="WTV2" s="428"/>
      <c r="WTW2" s="428"/>
      <c r="WTX2" s="428"/>
      <c r="WTY2" s="428"/>
      <c r="WTZ2" s="428"/>
      <c r="WUA2" s="428"/>
      <c r="WUB2" s="428"/>
      <c r="WUC2" s="428"/>
      <c r="WUD2" s="428"/>
      <c r="WUE2" s="428"/>
      <c r="WUF2" s="428"/>
      <c r="WUG2" s="428"/>
      <c r="WUH2" s="428"/>
      <c r="WUI2" s="428"/>
      <c r="WUJ2" s="428"/>
      <c r="WUK2" s="428"/>
      <c r="WUL2" s="428"/>
      <c r="WUM2" s="428"/>
      <c r="WUN2" s="428"/>
      <c r="WUO2" s="428"/>
      <c r="WUP2" s="428"/>
      <c r="WUQ2" s="428"/>
      <c r="WUR2" s="428"/>
      <c r="WUS2" s="428"/>
      <c r="WUT2" s="428"/>
      <c r="WUU2" s="428"/>
      <c r="WUV2" s="428"/>
      <c r="WUW2" s="428"/>
      <c r="WUX2" s="428"/>
      <c r="WUY2" s="428"/>
      <c r="WUZ2" s="428"/>
      <c r="WVA2" s="428"/>
      <c r="WVB2" s="428"/>
      <c r="WVC2" s="428"/>
      <c r="WVD2" s="428"/>
      <c r="WVE2" s="428"/>
      <c r="WVF2" s="428"/>
      <c r="WVG2" s="428"/>
      <c r="WVH2" s="428"/>
      <c r="WVI2" s="428"/>
      <c r="WVJ2" s="428"/>
      <c r="WVK2" s="428"/>
      <c r="WVL2" s="428"/>
      <c r="WVM2" s="428"/>
      <c r="WVN2" s="428"/>
      <c r="WVO2" s="428"/>
      <c r="WVP2" s="428"/>
      <c r="WVQ2" s="428"/>
      <c r="WVR2" s="428"/>
      <c r="WVS2" s="428"/>
      <c r="WVT2" s="428"/>
      <c r="WVU2" s="428"/>
      <c r="WVV2" s="428"/>
      <c r="WVW2" s="428"/>
      <c r="WVX2" s="428"/>
      <c r="WVY2" s="428"/>
      <c r="WVZ2" s="428"/>
      <c r="WWA2" s="428"/>
      <c r="WWB2" s="428"/>
      <c r="WWC2" s="428"/>
      <c r="WWD2" s="428"/>
      <c r="WWE2" s="428"/>
      <c r="WWF2" s="428"/>
      <c r="WWG2" s="428"/>
      <c r="WWH2" s="428"/>
      <c r="WWI2" s="428"/>
      <c r="WWJ2" s="428"/>
      <c r="WWK2" s="428"/>
      <c r="WWL2" s="428"/>
      <c r="WWM2" s="428"/>
      <c r="WWN2" s="428"/>
      <c r="WWO2" s="428"/>
      <c r="WWP2" s="428"/>
      <c r="WWQ2" s="428"/>
      <c r="WWR2" s="428"/>
      <c r="WWS2" s="428"/>
      <c r="WWT2" s="428"/>
      <c r="WWU2" s="428"/>
      <c r="WWV2" s="428"/>
      <c r="WWW2" s="428"/>
      <c r="WWX2" s="428"/>
      <c r="WWY2" s="428"/>
      <c r="WWZ2" s="428"/>
      <c r="WXA2" s="428"/>
      <c r="WXB2" s="428"/>
      <c r="WXC2" s="428"/>
      <c r="WXD2" s="428"/>
      <c r="WXE2" s="428"/>
      <c r="WXF2" s="428"/>
      <c r="WXG2" s="428"/>
      <c r="WXH2" s="428"/>
      <c r="WXI2" s="428"/>
      <c r="WXJ2" s="428"/>
      <c r="WXK2" s="428"/>
      <c r="WXL2" s="428"/>
      <c r="WXM2" s="428"/>
      <c r="WXN2" s="428"/>
      <c r="WXO2" s="428"/>
      <c r="WXP2" s="428"/>
      <c r="WXQ2" s="428"/>
      <c r="WXR2" s="428"/>
      <c r="WXS2" s="428"/>
      <c r="WXT2" s="428"/>
      <c r="WXU2" s="428"/>
      <c r="WXV2" s="428"/>
      <c r="WXW2" s="428"/>
      <c r="WXX2" s="428"/>
      <c r="WXY2" s="428"/>
      <c r="WXZ2" s="428"/>
      <c r="WYA2" s="428"/>
      <c r="WYB2" s="428"/>
      <c r="WYC2" s="428"/>
      <c r="WYD2" s="428"/>
      <c r="WYE2" s="428"/>
      <c r="WYF2" s="428"/>
      <c r="WYG2" s="428"/>
      <c r="WYH2" s="428"/>
      <c r="WYI2" s="428"/>
      <c r="WYJ2" s="428"/>
      <c r="WYK2" s="428"/>
      <c r="WYL2" s="428"/>
      <c r="WYM2" s="428"/>
      <c r="WYN2" s="428"/>
      <c r="WYO2" s="428"/>
      <c r="WYP2" s="428"/>
      <c r="WYQ2" s="428"/>
      <c r="WYR2" s="428"/>
      <c r="WYS2" s="428"/>
      <c r="WYT2" s="428"/>
      <c r="WYU2" s="428"/>
      <c r="WYV2" s="428"/>
      <c r="WYW2" s="428"/>
      <c r="WYX2" s="428"/>
      <c r="WYY2" s="428"/>
      <c r="WYZ2" s="428"/>
      <c r="WZA2" s="428"/>
      <c r="WZB2" s="428"/>
      <c r="WZC2" s="428"/>
      <c r="WZD2" s="428"/>
      <c r="WZE2" s="428"/>
      <c r="WZF2" s="428"/>
      <c r="WZG2" s="428"/>
      <c r="WZH2" s="428"/>
      <c r="WZI2" s="428"/>
      <c r="WZJ2" s="428"/>
      <c r="WZK2" s="428"/>
      <c r="WZL2" s="428"/>
      <c r="WZM2" s="428"/>
      <c r="WZN2" s="428"/>
      <c r="WZO2" s="428"/>
      <c r="WZP2" s="428"/>
      <c r="WZQ2" s="428"/>
      <c r="WZR2" s="428"/>
      <c r="WZS2" s="428"/>
      <c r="WZT2" s="428"/>
      <c r="WZU2" s="428"/>
      <c r="WZV2" s="428"/>
      <c r="WZW2" s="428"/>
      <c r="WZX2" s="428"/>
      <c r="WZY2" s="428"/>
      <c r="WZZ2" s="428"/>
      <c r="XAA2" s="428"/>
      <c r="XAB2" s="428"/>
      <c r="XAC2" s="428"/>
      <c r="XAD2" s="428"/>
      <c r="XAE2" s="428"/>
      <c r="XAF2" s="428"/>
      <c r="XAG2" s="428"/>
      <c r="XAH2" s="428"/>
      <c r="XAI2" s="428"/>
      <c r="XAJ2" s="428"/>
      <c r="XAK2" s="428"/>
      <c r="XAL2" s="428"/>
      <c r="XAM2" s="428"/>
      <c r="XAN2" s="428"/>
      <c r="XAO2" s="428"/>
      <c r="XAP2" s="428"/>
      <c r="XAQ2" s="428"/>
      <c r="XAR2" s="428"/>
      <c r="XAS2" s="428"/>
      <c r="XAT2" s="428"/>
      <c r="XAU2" s="428"/>
      <c r="XAV2" s="428"/>
      <c r="XAW2" s="428"/>
      <c r="XAX2" s="428"/>
      <c r="XAY2" s="428"/>
      <c r="XAZ2" s="428"/>
      <c r="XBA2" s="428"/>
      <c r="XBB2" s="428"/>
      <c r="XBC2" s="428"/>
      <c r="XBD2" s="428"/>
      <c r="XBE2" s="428"/>
      <c r="XBF2" s="428"/>
      <c r="XBG2" s="428"/>
      <c r="XBH2" s="428"/>
      <c r="XBI2" s="428"/>
      <c r="XBJ2" s="428"/>
      <c r="XBK2" s="428"/>
      <c r="XBL2" s="428"/>
      <c r="XBM2" s="428"/>
      <c r="XBN2" s="428"/>
      <c r="XBO2" s="428"/>
      <c r="XBP2" s="428"/>
      <c r="XBQ2" s="428"/>
      <c r="XBR2" s="428"/>
      <c r="XBS2" s="428"/>
      <c r="XBT2" s="428"/>
      <c r="XBU2" s="428"/>
      <c r="XBV2" s="428"/>
      <c r="XBW2" s="428"/>
      <c r="XBX2" s="428"/>
      <c r="XBY2" s="428"/>
      <c r="XBZ2" s="428"/>
      <c r="XCA2" s="428"/>
      <c r="XCB2" s="428"/>
      <c r="XCC2" s="428"/>
      <c r="XCD2" s="428"/>
      <c r="XCE2" s="428"/>
      <c r="XCF2" s="428"/>
      <c r="XCG2" s="428"/>
      <c r="XCH2" s="428"/>
      <c r="XCI2" s="428"/>
      <c r="XCJ2" s="428"/>
      <c r="XCK2" s="428"/>
      <c r="XCL2" s="428"/>
      <c r="XCM2" s="428"/>
      <c r="XCN2" s="428"/>
      <c r="XCO2" s="428"/>
      <c r="XCP2" s="428"/>
      <c r="XCQ2" s="428"/>
      <c r="XCR2" s="428"/>
      <c r="XCS2" s="428"/>
      <c r="XCT2" s="428"/>
      <c r="XCU2" s="428"/>
      <c r="XCV2" s="428"/>
      <c r="XCW2" s="428"/>
      <c r="XCX2" s="428"/>
      <c r="XCY2" s="428"/>
      <c r="XCZ2" s="428"/>
      <c r="XDA2" s="428"/>
      <c r="XDB2" s="428"/>
      <c r="XDC2" s="428"/>
      <c r="XDD2" s="428"/>
      <c r="XDE2" s="428"/>
      <c r="XDF2" s="428"/>
      <c r="XDG2" s="428"/>
      <c r="XDH2" s="428"/>
      <c r="XDI2" s="428"/>
      <c r="XDJ2" s="428"/>
      <c r="XDK2" s="428"/>
      <c r="XDL2" s="428"/>
      <c r="XDM2" s="428"/>
      <c r="XDN2" s="428"/>
      <c r="XDO2" s="428"/>
      <c r="XDP2" s="428"/>
      <c r="XDQ2" s="428"/>
      <c r="XDR2" s="428"/>
      <c r="XDS2" s="428"/>
      <c r="XDT2" s="428"/>
      <c r="XDU2" s="428"/>
      <c r="XDV2" s="428"/>
      <c r="XDW2" s="428"/>
      <c r="XDX2" s="428"/>
      <c r="XDY2" s="428"/>
      <c r="XDZ2" s="428"/>
      <c r="XEA2" s="428"/>
      <c r="XEB2" s="428"/>
      <c r="XEC2" s="428"/>
      <c r="XED2" s="428"/>
      <c r="XEE2" s="428"/>
      <c r="XEF2" s="428"/>
      <c r="XEG2" s="428"/>
      <c r="XEH2" s="428"/>
      <c r="XEI2" s="428"/>
      <c r="XEJ2" s="428"/>
      <c r="XEK2" s="428"/>
      <c r="XEL2" s="428"/>
      <c r="XEM2" s="428"/>
      <c r="XEN2" s="428"/>
      <c r="XEO2" s="428"/>
      <c r="XEP2" s="428"/>
      <c r="XEQ2" s="428"/>
      <c r="XER2" s="428"/>
      <c r="XES2" s="428"/>
      <c r="XET2" s="428"/>
      <c r="XEU2" s="428"/>
      <c r="XEV2" s="428"/>
      <c r="XEW2" s="428"/>
      <c r="XEX2" s="428"/>
      <c r="XEY2" s="428"/>
      <c r="XEZ2" s="428"/>
      <c r="XFA2" s="428"/>
      <c r="XFB2" s="428"/>
      <c r="XFC2" s="428"/>
      <c r="XFD2" s="428"/>
    </row>
    <row r="3" spans="1:16384" s="1816" customFormat="1" ht="21" thickBot="1">
      <c r="A3" s="1814" t="str">
        <f>'Universal data'!C21</f>
        <v>2012/13</v>
      </c>
      <c r="B3" s="1804"/>
      <c r="E3" s="1817"/>
      <c r="F3" s="181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8"/>
      <c r="CU3" s="428"/>
      <c r="CV3" s="428"/>
      <c r="CW3" s="428"/>
      <c r="CX3" s="428"/>
      <c r="CY3" s="428"/>
      <c r="CZ3" s="428"/>
      <c r="DA3" s="428"/>
      <c r="DB3" s="428"/>
      <c r="DC3" s="428"/>
      <c r="DD3" s="428"/>
      <c r="DE3" s="428"/>
      <c r="DF3" s="428"/>
      <c r="DG3" s="428"/>
      <c r="DH3" s="428"/>
      <c r="DI3" s="428"/>
      <c r="DJ3" s="428"/>
      <c r="DK3" s="428"/>
      <c r="DL3" s="428"/>
      <c r="DM3" s="428"/>
      <c r="DN3" s="428"/>
      <c r="DO3" s="428"/>
      <c r="DP3" s="428"/>
      <c r="DQ3" s="428"/>
      <c r="DR3" s="428"/>
      <c r="DS3" s="428"/>
      <c r="DT3" s="428"/>
      <c r="DU3" s="428"/>
      <c r="DV3" s="428"/>
      <c r="DW3" s="428"/>
      <c r="DX3" s="428"/>
      <c r="DY3" s="428"/>
      <c r="DZ3" s="428"/>
      <c r="EA3" s="428"/>
      <c r="EB3" s="428"/>
      <c r="EC3" s="428"/>
      <c r="ED3" s="428"/>
      <c r="EE3" s="428"/>
      <c r="EF3" s="428"/>
      <c r="EG3" s="428"/>
      <c r="EH3" s="428"/>
      <c r="EI3" s="428"/>
      <c r="EJ3" s="428"/>
      <c r="EK3" s="428"/>
      <c r="EL3" s="428"/>
      <c r="EM3" s="428"/>
      <c r="EN3" s="428"/>
      <c r="EO3" s="428"/>
      <c r="EP3" s="428"/>
      <c r="EQ3" s="428"/>
      <c r="ER3" s="428"/>
      <c r="ES3" s="428"/>
      <c r="ET3" s="428"/>
      <c r="EU3" s="428"/>
      <c r="EV3" s="428"/>
      <c r="EW3" s="428"/>
      <c r="EX3" s="428"/>
      <c r="EY3" s="428"/>
      <c r="EZ3" s="428"/>
      <c r="FA3" s="428"/>
      <c r="FB3" s="428"/>
      <c r="FC3" s="428"/>
      <c r="FD3" s="428"/>
      <c r="FE3" s="428"/>
      <c r="FF3" s="428"/>
      <c r="FG3" s="428"/>
      <c r="FH3" s="428"/>
      <c r="FI3" s="428"/>
      <c r="FJ3" s="428"/>
      <c r="FK3" s="428"/>
      <c r="FL3" s="428"/>
      <c r="FM3" s="428"/>
      <c r="FN3" s="428"/>
      <c r="FO3" s="428"/>
      <c r="FP3" s="428"/>
      <c r="FQ3" s="428"/>
      <c r="FR3" s="428"/>
      <c r="FS3" s="428"/>
      <c r="FT3" s="428"/>
      <c r="FU3" s="428"/>
      <c r="FV3" s="428"/>
      <c r="FW3" s="428"/>
      <c r="FX3" s="428"/>
      <c r="FY3" s="428"/>
      <c r="FZ3" s="428"/>
      <c r="GA3" s="428"/>
      <c r="GB3" s="428"/>
      <c r="GC3" s="428"/>
      <c r="GD3" s="428"/>
      <c r="GE3" s="428"/>
      <c r="GF3" s="428"/>
      <c r="GG3" s="428"/>
      <c r="GH3" s="428"/>
      <c r="GI3" s="428"/>
      <c r="GJ3" s="428"/>
      <c r="GK3" s="428"/>
      <c r="GL3" s="428"/>
      <c r="GM3" s="428"/>
      <c r="GN3" s="428"/>
      <c r="GO3" s="428"/>
      <c r="GP3" s="428"/>
      <c r="GQ3" s="428"/>
      <c r="GR3" s="428"/>
      <c r="GS3" s="428"/>
      <c r="GT3" s="428"/>
      <c r="GU3" s="428"/>
      <c r="GV3" s="428"/>
      <c r="GW3" s="428"/>
      <c r="GX3" s="428"/>
      <c r="GY3" s="428"/>
      <c r="GZ3" s="428"/>
      <c r="HA3" s="428"/>
      <c r="HB3" s="428"/>
      <c r="HC3" s="428"/>
      <c r="HD3" s="428"/>
      <c r="HE3" s="428"/>
      <c r="HF3" s="428"/>
      <c r="HG3" s="428"/>
      <c r="HH3" s="428"/>
      <c r="HI3" s="428"/>
      <c r="HJ3" s="428"/>
      <c r="HK3" s="428"/>
      <c r="HL3" s="428"/>
      <c r="HM3" s="428"/>
      <c r="HN3" s="428"/>
      <c r="HO3" s="428"/>
      <c r="HP3" s="428"/>
      <c r="HQ3" s="428"/>
      <c r="HR3" s="428"/>
      <c r="HS3" s="428"/>
      <c r="HT3" s="428"/>
      <c r="HU3" s="428"/>
      <c r="HV3" s="428"/>
      <c r="HW3" s="428"/>
      <c r="HX3" s="428"/>
      <c r="HY3" s="428"/>
      <c r="HZ3" s="428"/>
      <c r="IA3" s="428"/>
      <c r="IB3" s="428"/>
      <c r="IC3" s="428"/>
      <c r="ID3" s="428"/>
      <c r="IE3" s="428"/>
      <c r="IF3" s="428"/>
      <c r="IG3" s="428"/>
      <c r="IH3" s="428"/>
      <c r="II3" s="428"/>
      <c r="IJ3" s="428"/>
      <c r="IK3" s="428"/>
      <c r="IL3" s="428"/>
      <c r="IM3" s="428"/>
      <c r="IN3" s="428"/>
      <c r="IO3" s="428"/>
      <c r="IP3" s="428"/>
      <c r="IQ3" s="428"/>
      <c r="IR3" s="428"/>
      <c r="IS3" s="428"/>
      <c r="IT3" s="428"/>
      <c r="IU3" s="428"/>
      <c r="IV3" s="428"/>
      <c r="IW3" s="428"/>
      <c r="IX3" s="428"/>
      <c r="IY3" s="428"/>
      <c r="IZ3" s="428"/>
      <c r="JA3" s="428"/>
      <c r="JB3" s="428"/>
      <c r="JC3" s="428"/>
      <c r="JD3" s="428"/>
      <c r="JE3" s="428"/>
      <c r="JF3" s="428"/>
      <c r="JG3" s="428"/>
      <c r="JH3" s="428"/>
      <c r="JI3" s="428"/>
      <c r="JJ3" s="428"/>
      <c r="JK3" s="428"/>
      <c r="JL3" s="428"/>
      <c r="JM3" s="428"/>
      <c r="JN3" s="428"/>
      <c r="JO3" s="428"/>
      <c r="JP3" s="428"/>
      <c r="JQ3" s="428"/>
      <c r="JR3" s="428"/>
      <c r="JS3" s="428"/>
      <c r="JT3" s="428"/>
      <c r="JU3" s="428"/>
      <c r="JV3" s="428"/>
      <c r="JW3" s="428"/>
      <c r="JX3" s="428"/>
      <c r="JY3" s="428"/>
      <c r="JZ3" s="428"/>
      <c r="KA3" s="428"/>
      <c r="KB3" s="428"/>
      <c r="KC3" s="428"/>
      <c r="KD3" s="428"/>
      <c r="KE3" s="428"/>
      <c r="KF3" s="428"/>
      <c r="KG3" s="428"/>
      <c r="KH3" s="428"/>
      <c r="KI3" s="428"/>
      <c r="KJ3" s="428"/>
      <c r="KK3" s="428"/>
      <c r="KL3" s="428"/>
      <c r="KM3" s="428"/>
      <c r="KN3" s="428"/>
      <c r="KO3" s="428"/>
      <c r="KP3" s="428"/>
      <c r="KQ3" s="428"/>
      <c r="KR3" s="428"/>
      <c r="KS3" s="428"/>
      <c r="KT3" s="428"/>
      <c r="KU3" s="428"/>
      <c r="KV3" s="428"/>
      <c r="KW3" s="428"/>
      <c r="KX3" s="428"/>
      <c r="KY3" s="428"/>
      <c r="KZ3" s="428"/>
      <c r="LA3" s="428"/>
      <c r="LB3" s="428"/>
      <c r="LC3" s="428"/>
      <c r="LD3" s="428"/>
      <c r="LE3" s="428"/>
      <c r="LF3" s="428"/>
      <c r="LG3" s="428"/>
      <c r="LH3" s="428"/>
      <c r="LI3" s="428"/>
      <c r="LJ3" s="428"/>
      <c r="LK3" s="428"/>
      <c r="LL3" s="428"/>
      <c r="LM3" s="428"/>
      <c r="LN3" s="428"/>
      <c r="LO3" s="428"/>
      <c r="LP3" s="428"/>
      <c r="LQ3" s="428"/>
      <c r="LR3" s="428"/>
      <c r="LS3" s="428"/>
      <c r="LT3" s="428"/>
      <c r="LU3" s="428"/>
      <c r="LV3" s="428"/>
      <c r="LW3" s="428"/>
      <c r="LX3" s="428"/>
      <c r="LY3" s="428"/>
      <c r="LZ3" s="428"/>
      <c r="MA3" s="428"/>
      <c r="MB3" s="428"/>
      <c r="MC3" s="428"/>
      <c r="MD3" s="428"/>
      <c r="ME3" s="428"/>
      <c r="MF3" s="428"/>
      <c r="MG3" s="428"/>
      <c r="MH3" s="428"/>
      <c r="MI3" s="428"/>
      <c r="MJ3" s="428"/>
      <c r="MK3" s="428"/>
      <c r="ML3" s="428"/>
      <c r="MM3" s="428"/>
      <c r="MN3" s="428"/>
      <c r="MO3" s="428"/>
      <c r="MP3" s="428"/>
      <c r="MQ3" s="428"/>
      <c r="MR3" s="428"/>
      <c r="MS3" s="428"/>
      <c r="MT3" s="428"/>
      <c r="MU3" s="428"/>
      <c r="MV3" s="428"/>
      <c r="MW3" s="428"/>
      <c r="MX3" s="428"/>
      <c r="MY3" s="428"/>
      <c r="MZ3" s="428"/>
      <c r="NA3" s="428"/>
      <c r="NB3" s="428"/>
      <c r="NC3" s="428"/>
      <c r="ND3" s="428"/>
      <c r="NE3" s="428"/>
      <c r="NF3" s="428"/>
      <c r="NG3" s="428"/>
      <c r="NH3" s="428"/>
      <c r="NI3" s="428"/>
      <c r="NJ3" s="428"/>
      <c r="NK3" s="428"/>
      <c r="NL3" s="428"/>
      <c r="NM3" s="428"/>
      <c r="NN3" s="428"/>
      <c r="NO3" s="428"/>
      <c r="NP3" s="428"/>
      <c r="NQ3" s="428"/>
      <c r="NR3" s="428"/>
      <c r="NS3" s="428"/>
      <c r="NT3" s="428"/>
      <c r="NU3" s="428"/>
      <c r="NV3" s="428"/>
      <c r="NW3" s="428"/>
      <c r="NX3" s="428"/>
      <c r="NY3" s="428"/>
      <c r="NZ3" s="428"/>
      <c r="OA3" s="428"/>
      <c r="OB3" s="428"/>
      <c r="OC3" s="428"/>
      <c r="OD3" s="428"/>
      <c r="OE3" s="428"/>
      <c r="OF3" s="428"/>
      <c r="OG3" s="428"/>
      <c r="OH3" s="428"/>
      <c r="OI3" s="428"/>
      <c r="OJ3" s="428"/>
      <c r="OK3" s="428"/>
      <c r="OL3" s="428"/>
      <c r="OM3" s="428"/>
      <c r="ON3" s="428"/>
      <c r="OO3" s="428"/>
      <c r="OP3" s="428"/>
      <c r="OQ3" s="428"/>
      <c r="OR3" s="428"/>
      <c r="OS3" s="428"/>
      <c r="OT3" s="428"/>
      <c r="OU3" s="428"/>
      <c r="OV3" s="428"/>
      <c r="OW3" s="428"/>
      <c r="OX3" s="428"/>
      <c r="OY3" s="428"/>
      <c r="OZ3" s="428"/>
      <c r="PA3" s="428"/>
      <c r="PB3" s="428"/>
      <c r="PC3" s="428"/>
      <c r="PD3" s="428"/>
      <c r="PE3" s="428"/>
      <c r="PF3" s="428"/>
      <c r="PG3" s="428"/>
      <c r="PH3" s="428"/>
      <c r="PI3" s="428"/>
      <c r="PJ3" s="428"/>
      <c r="PK3" s="428"/>
      <c r="PL3" s="428"/>
      <c r="PM3" s="428"/>
      <c r="PN3" s="428"/>
      <c r="PO3" s="428"/>
      <c r="PP3" s="428"/>
      <c r="PQ3" s="428"/>
      <c r="PR3" s="428"/>
      <c r="PS3" s="428"/>
      <c r="PT3" s="428"/>
      <c r="PU3" s="428"/>
      <c r="PV3" s="428"/>
      <c r="PW3" s="428"/>
      <c r="PX3" s="428"/>
      <c r="PY3" s="428"/>
      <c r="PZ3" s="428"/>
      <c r="QA3" s="428"/>
      <c r="QB3" s="428"/>
      <c r="QC3" s="428"/>
      <c r="QD3" s="428"/>
      <c r="QE3" s="428"/>
      <c r="QF3" s="428"/>
      <c r="QG3" s="428"/>
      <c r="QH3" s="428"/>
      <c r="QI3" s="428"/>
      <c r="QJ3" s="428"/>
      <c r="QK3" s="428"/>
      <c r="QL3" s="428"/>
      <c r="QM3" s="428"/>
      <c r="QN3" s="428"/>
      <c r="QO3" s="428"/>
      <c r="QP3" s="428"/>
      <c r="QQ3" s="428"/>
      <c r="QR3" s="428"/>
      <c r="QS3" s="428"/>
      <c r="QT3" s="428"/>
      <c r="QU3" s="428"/>
      <c r="QV3" s="428"/>
      <c r="QW3" s="428"/>
      <c r="QX3" s="428"/>
      <c r="QY3" s="428"/>
      <c r="QZ3" s="428"/>
      <c r="RA3" s="428"/>
      <c r="RB3" s="428"/>
      <c r="RC3" s="428"/>
      <c r="RD3" s="428"/>
      <c r="RE3" s="428"/>
      <c r="RF3" s="428"/>
      <c r="RG3" s="428"/>
      <c r="RH3" s="428"/>
      <c r="RI3" s="428"/>
      <c r="RJ3" s="428"/>
      <c r="RK3" s="428"/>
      <c r="RL3" s="428"/>
      <c r="RM3" s="428"/>
      <c r="RN3" s="428"/>
      <c r="RO3" s="428"/>
      <c r="RP3" s="428"/>
      <c r="RQ3" s="428"/>
      <c r="RR3" s="428"/>
      <c r="RS3" s="428"/>
      <c r="RT3" s="428"/>
      <c r="RU3" s="428"/>
      <c r="RV3" s="428"/>
      <c r="RW3" s="428"/>
      <c r="RX3" s="428"/>
      <c r="RY3" s="428"/>
      <c r="RZ3" s="428"/>
      <c r="SA3" s="428"/>
      <c r="SB3" s="428"/>
      <c r="SC3" s="428"/>
      <c r="SD3" s="428"/>
      <c r="SE3" s="428"/>
      <c r="SF3" s="428"/>
      <c r="SG3" s="428"/>
      <c r="SH3" s="428"/>
      <c r="SI3" s="428"/>
      <c r="SJ3" s="428"/>
      <c r="SK3" s="428"/>
      <c r="SL3" s="428"/>
      <c r="SM3" s="428"/>
      <c r="SN3" s="428"/>
      <c r="SO3" s="428"/>
      <c r="SP3" s="428"/>
      <c r="SQ3" s="428"/>
      <c r="SR3" s="428"/>
      <c r="SS3" s="428"/>
      <c r="ST3" s="428"/>
      <c r="SU3" s="428"/>
      <c r="SV3" s="428"/>
      <c r="SW3" s="428"/>
      <c r="SX3" s="428"/>
      <c r="SY3" s="428"/>
      <c r="SZ3" s="428"/>
      <c r="TA3" s="428"/>
      <c r="TB3" s="428"/>
      <c r="TC3" s="428"/>
      <c r="TD3" s="428"/>
      <c r="TE3" s="428"/>
      <c r="TF3" s="428"/>
      <c r="TG3" s="428"/>
      <c r="TH3" s="428"/>
      <c r="TI3" s="428"/>
      <c r="TJ3" s="428"/>
      <c r="TK3" s="428"/>
      <c r="TL3" s="428"/>
      <c r="TM3" s="428"/>
      <c r="TN3" s="428"/>
      <c r="TO3" s="428"/>
      <c r="TP3" s="428"/>
      <c r="TQ3" s="428"/>
      <c r="TR3" s="428"/>
      <c r="TS3" s="428"/>
      <c r="TT3" s="428"/>
      <c r="TU3" s="428"/>
      <c r="TV3" s="428"/>
      <c r="TW3" s="428"/>
      <c r="TX3" s="428"/>
      <c r="TY3" s="428"/>
      <c r="TZ3" s="428"/>
      <c r="UA3" s="428"/>
      <c r="UB3" s="428"/>
      <c r="UC3" s="428"/>
      <c r="UD3" s="428"/>
      <c r="UE3" s="428"/>
      <c r="UF3" s="428"/>
      <c r="UG3" s="428"/>
      <c r="UH3" s="428"/>
      <c r="UI3" s="428"/>
      <c r="UJ3" s="428"/>
      <c r="UK3" s="428"/>
      <c r="UL3" s="428"/>
      <c r="UM3" s="428"/>
      <c r="UN3" s="428"/>
      <c r="UO3" s="428"/>
      <c r="UP3" s="428"/>
      <c r="UQ3" s="428"/>
      <c r="UR3" s="428"/>
      <c r="US3" s="428"/>
      <c r="UT3" s="428"/>
      <c r="UU3" s="428"/>
      <c r="UV3" s="428"/>
      <c r="UW3" s="428"/>
      <c r="UX3" s="428"/>
      <c r="UY3" s="428"/>
      <c r="UZ3" s="428"/>
      <c r="VA3" s="428"/>
      <c r="VB3" s="428"/>
      <c r="VC3" s="428"/>
      <c r="VD3" s="428"/>
      <c r="VE3" s="428"/>
      <c r="VF3" s="428"/>
      <c r="VG3" s="428"/>
      <c r="VH3" s="428"/>
      <c r="VI3" s="428"/>
      <c r="VJ3" s="428"/>
      <c r="VK3" s="428"/>
      <c r="VL3" s="428"/>
      <c r="VM3" s="428"/>
      <c r="VN3" s="428"/>
      <c r="VO3" s="428"/>
      <c r="VP3" s="428"/>
      <c r="VQ3" s="428"/>
      <c r="VR3" s="428"/>
      <c r="VS3" s="428"/>
      <c r="VT3" s="428"/>
      <c r="VU3" s="428"/>
      <c r="VV3" s="428"/>
      <c r="VW3" s="428"/>
      <c r="VX3" s="428"/>
      <c r="VY3" s="428"/>
      <c r="VZ3" s="428"/>
      <c r="WA3" s="428"/>
      <c r="WB3" s="428"/>
      <c r="WC3" s="428"/>
      <c r="WD3" s="428"/>
      <c r="WE3" s="428"/>
      <c r="WF3" s="428"/>
      <c r="WG3" s="428"/>
      <c r="WH3" s="428"/>
      <c r="WI3" s="428"/>
      <c r="WJ3" s="428"/>
      <c r="WK3" s="428"/>
      <c r="WL3" s="428"/>
      <c r="WM3" s="428"/>
      <c r="WN3" s="428"/>
      <c r="WO3" s="428"/>
      <c r="WP3" s="428"/>
      <c r="WQ3" s="428"/>
      <c r="WR3" s="428"/>
      <c r="WS3" s="428"/>
      <c r="WT3" s="428"/>
      <c r="WU3" s="428"/>
      <c r="WV3" s="428"/>
      <c r="WW3" s="428"/>
      <c r="WX3" s="428"/>
      <c r="WY3" s="428"/>
      <c r="WZ3" s="428"/>
      <c r="XA3" s="428"/>
      <c r="XB3" s="428"/>
      <c r="XC3" s="428"/>
      <c r="XD3" s="428"/>
      <c r="XE3" s="428"/>
      <c r="XF3" s="428"/>
      <c r="XG3" s="428"/>
      <c r="XH3" s="428"/>
      <c r="XI3" s="428"/>
      <c r="XJ3" s="428"/>
      <c r="XK3" s="428"/>
      <c r="XL3" s="428"/>
      <c r="XM3" s="428"/>
      <c r="XN3" s="428"/>
      <c r="XO3" s="428"/>
      <c r="XP3" s="428"/>
      <c r="XQ3" s="428"/>
      <c r="XR3" s="428"/>
      <c r="XS3" s="428"/>
      <c r="XT3" s="428"/>
      <c r="XU3" s="428"/>
      <c r="XV3" s="428"/>
      <c r="XW3" s="428"/>
      <c r="XX3" s="428"/>
      <c r="XY3" s="428"/>
      <c r="XZ3" s="428"/>
      <c r="YA3" s="428"/>
      <c r="YB3" s="428"/>
      <c r="YC3" s="428"/>
      <c r="YD3" s="428"/>
      <c r="YE3" s="428"/>
      <c r="YF3" s="428"/>
      <c r="YG3" s="428"/>
      <c r="YH3" s="428"/>
      <c r="YI3" s="428"/>
      <c r="YJ3" s="428"/>
      <c r="YK3" s="428"/>
      <c r="YL3" s="428"/>
      <c r="YM3" s="428"/>
      <c r="YN3" s="428"/>
      <c r="YO3" s="428"/>
      <c r="YP3" s="428"/>
      <c r="YQ3" s="428"/>
      <c r="YR3" s="428"/>
      <c r="YS3" s="428"/>
      <c r="YT3" s="428"/>
      <c r="YU3" s="428"/>
      <c r="YV3" s="428"/>
      <c r="YW3" s="428"/>
      <c r="YX3" s="428"/>
      <c r="YY3" s="428"/>
      <c r="YZ3" s="428"/>
      <c r="ZA3" s="428"/>
      <c r="ZB3" s="428"/>
      <c r="ZC3" s="428"/>
      <c r="ZD3" s="428"/>
      <c r="ZE3" s="428"/>
      <c r="ZF3" s="428"/>
      <c r="ZG3" s="428"/>
      <c r="ZH3" s="428"/>
      <c r="ZI3" s="428"/>
      <c r="ZJ3" s="428"/>
      <c r="ZK3" s="428"/>
      <c r="ZL3" s="428"/>
      <c r="ZM3" s="428"/>
      <c r="ZN3" s="428"/>
      <c r="ZO3" s="428"/>
      <c r="ZP3" s="428"/>
      <c r="ZQ3" s="428"/>
      <c r="ZR3" s="428"/>
      <c r="ZS3" s="428"/>
      <c r="ZT3" s="428"/>
      <c r="ZU3" s="428"/>
      <c r="ZV3" s="428"/>
      <c r="ZW3" s="428"/>
      <c r="ZX3" s="428"/>
      <c r="ZY3" s="428"/>
      <c r="ZZ3" s="428"/>
      <c r="AAA3" s="428"/>
      <c r="AAB3" s="428"/>
      <c r="AAC3" s="428"/>
      <c r="AAD3" s="428"/>
      <c r="AAE3" s="428"/>
      <c r="AAF3" s="428"/>
      <c r="AAG3" s="428"/>
      <c r="AAH3" s="428"/>
      <c r="AAI3" s="428"/>
      <c r="AAJ3" s="428"/>
      <c r="AAK3" s="428"/>
      <c r="AAL3" s="428"/>
      <c r="AAM3" s="428"/>
      <c r="AAN3" s="428"/>
      <c r="AAO3" s="428"/>
      <c r="AAP3" s="428"/>
      <c r="AAQ3" s="428"/>
      <c r="AAR3" s="428"/>
      <c r="AAS3" s="428"/>
      <c r="AAT3" s="428"/>
      <c r="AAU3" s="428"/>
      <c r="AAV3" s="428"/>
      <c r="AAW3" s="428"/>
      <c r="AAX3" s="428"/>
      <c r="AAY3" s="428"/>
      <c r="AAZ3" s="428"/>
      <c r="ABA3" s="428"/>
      <c r="ABB3" s="428"/>
      <c r="ABC3" s="428"/>
      <c r="ABD3" s="428"/>
      <c r="ABE3" s="428"/>
      <c r="ABF3" s="428"/>
      <c r="ABG3" s="428"/>
      <c r="ABH3" s="428"/>
      <c r="ABI3" s="428"/>
      <c r="ABJ3" s="428"/>
      <c r="ABK3" s="428"/>
      <c r="ABL3" s="428"/>
      <c r="ABM3" s="428"/>
      <c r="ABN3" s="428"/>
      <c r="ABO3" s="428"/>
      <c r="ABP3" s="428"/>
      <c r="ABQ3" s="428"/>
      <c r="ABR3" s="428"/>
      <c r="ABS3" s="428"/>
      <c r="ABT3" s="428"/>
      <c r="ABU3" s="428"/>
      <c r="ABV3" s="428"/>
      <c r="ABW3" s="428"/>
      <c r="ABX3" s="428"/>
      <c r="ABY3" s="428"/>
      <c r="ABZ3" s="428"/>
      <c r="ACA3" s="428"/>
      <c r="ACB3" s="428"/>
      <c r="ACC3" s="428"/>
      <c r="ACD3" s="428"/>
      <c r="ACE3" s="428"/>
      <c r="ACF3" s="428"/>
      <c r="ACG3" s="428"/>
      <c r="ACH3" s="428"/>
      <c r="ACI3" s="428"/>
      <c r="ACJ3" s="428"/>
      <c r="ACK3" s="428"/>
      <c r="ACL3" s="428"/>
      <c r="ACM3" s="428"/>
      <c r="ACN3" s="428"/>
      <c r="ACO3" s="428"/>
      <c r="ACP3" s="428"/>
      <c r="ACQ3" s="428"/>
      <c r="ACR3" s="428"/>
      <c r="ACS3" s="428"/>
      <c r="ACT3" s="428"/>
      <c r="ACU3" s="428"/>
      <c r="ACV3" s="428"/>
      <c r="ACW3" s="428"/>
      <c r="ACX3" s="428"/>
      <c r="ACY3" s="428"/>
      <c r="ACZ3" s="428"/>
      <c r="ADA3" s="428"/>
      <c r="ADB3" s="428"/>
      <c r="ADC3" s="428"/>
      <c r="ADD3" s="428"/>
      <c r="ADE3" s="428"/>
      <c r="ADF3" s="428"/>
      <c r="ADG3" s="428"/>
      <c r="ADH3" s="428"/>
      <c r="ADI3" s="428"/>
      <c r="ADJ3" s="428"/>
      <c r="ADK3" s="428"/>
      <c r="ADL3" s="428"/>
      <c r="ADM3" s="428"/>
      <c r="ADN3" s="428"/>
      <c r="ADO3" s="428"/>
      <c r="ADP3" s="428"/>
      <c r="ADQ3" s="428"/>
      <c r="ADR3" s="428"/>
      <c r="ADS3" s="428"/>
      <c r="ADT3" s="428"/>
      <c r="ADU3" s="428"/>
      <c r="ADV3" s="428"/>
      <c r="ADW3" s="428"/>
      <c r="ADX3" s="428"/>
      <c r="ADY3" s="428"/>
      <c r="ADZ3" s="428"/>
      <c r="AEA3" s="428"/>
      <c r="AEB3" s="428"/>
      <c r="AEC3" s="428"/>
      <c r="AED3" s="428"/>
      <c r="AEE3" s="428"/>
      <c r="AEF3" s="428"/>
      <c r="AEG3" s="428"/>
      <c r="AEH3" s="428"/>
      <c r="AEI3" s="428"/>
      <c r="AEJ3" s="428"/>
      <c r="AEK3" s="428"/>
      <c r="AEL3" s="428"/>
      <c r="AEM3" s="428"/>
      <c r="AEN3" s="428"/>
      <c r="AEO3" s="428"/>
      <c r="AEP3" s="428"/>
      <c r="AEQ3" s="428"/>
      <c r="AER3" s="428"/>
      <c r="AES3" s="428"/>
      <c r="AET3" s="428"/>
      <c r="AEU3" s="428"/>
      <c r="AEV3" s="428"/>
      <c r="AEW3" s="428"/>
      <c r="AEX3" s="428"/>
      <c r="AEY3" s="428"/>
      <c r="AEZ3" s="428"/>
      <c r="AFA3" s="428"/>
      <c r="AFB3" s="428"/>
      <c r="AFC3" s="428"/>
      <c r="AFD3" s="428"/>
      <c r="AFE3" s="428"/>
      <c r="AFF3" s="428"/>
      <c r="AFG3" s="428"/>
      <c r="AFH3" s="428"/>
      <c r="AFI3" s="428"/>
      <c r="AFJ3" s="428"/>
      <c r="AFK3" s="428"/>
      <c r="AFL3" s="428"/>
      <c r="AFM3" s="428"/>
      <c r="AFN3" s="428"/>
      <c r="AFO3" s="428"/>
      <c r="AFP3" s="428"/>
      <c r="AFQ3" s="428"/>
      <c r="AFR3" s="428"/>
      <c r="AFS3" s="428"/>
      <c r="AFT3" s="428"/>
      <c r="AFU3" s="428"/>
      <c r="AFV3" s="428"/>
      <c r="AFW3" s="428"/>
      <c r="AFX3" s="428"/>
      <c r="AFY3" s="428"/>
      <c r="AFZ3" s="428"/>
      <c r="AGA3" s="428"/>
      <c r="AGB3" s="428"/>
      <c r="AGC3" s="428"/>
      <c r="AGD3" s="428"/>
      <c r="AGE3" s="428"/>
      <c r="AGF3" s="428"/>
      <c r="AGG3" s="428"/>
      <c r="AGH3" s="428"/>
      <c r="AGI3" s="428"/>
      <c r="AGJ3" s="428"/>
      <c r="AGK3" s="428"/>
      <c r="AGL3" s="428"/>
      <c r="AGM3" s="428"/>
      <c r="AGN3" s="428"/>
      <c r="AGO3" s="428"/>
      <c r="AGP3" s="428"/>
      <c r="AGQ3" s="428"/>
      <c r="AGR3" s="428"/>
      <c r="AGS3" s="428"/>
      <c r="AGT3" s="428"/>
      <c r="AGU3" s="428"/>
      <c r="AGV3" s="428"/>
      <c r="AGW3" s="428"/>
      <c r="AGX3" s="428"/>
      <c r="AGY3" s="428"/>
      <c r="AGZ3" s="428"/>
      <c r="AHA3" s="428"/>
      <c r="AHB3" s="428"/>
      <c r="AHC3" s="428"/>
      <c r="AHD3" s="428"/>
      <c r="AHE3" s="428"/>
      <c r="AHF3" s="428"/>
      <c r="AHG3" s="428"/>
      <c r="AHH3" s="428"/>
      <c r="AHI3" s="428"/>
      <c r="AHJ3" s="428"/>
      <c r="AHK3" s="428"/>
      <c r="AHL3" s="428"/>
      <c r="AHM3" s="428"/>
      <c r="AHN3" s="428"/>
      <c r="AHO3" s="428"/>
      <c r="AHP3" s="428"/>
      <c r="AHQ3" s="428"/>
      <c r="AHR3" s="428"/>
      <c r="AHS3" s="428"/>
      <c r="AHT3" s="428"/>
      <c r="AHU3" s="428"/>
      <c r="AHV3" s="428"/>
      <c r="AHW3" s="428"/>
      <c r="AHX3" s="428"/>
      <c r="AHY3" s="428"/>
      <c r="AHZ3" s="428"/>
      <c r="AIA3" s="428"/>
      <c r="AIB3" s="428"/>
      <c r="AIC3" s="428"/>
      <c r="AID3" s="428"/>
      <c r="AIE3" s="428"/>
      <c r="AIF3" s="428"/>
      <c r="AIG3" s="428"/>
      <c r="AIH3" s="428"/>
      <c r="AII3" s="428"/>
      <c r="AIJ3" s="428"/>
      <c r="AIK3" s="428"/>
      <c r="AIL3" s="428"/>
      <c r="AIM3" s="428"/>
      <c r="AIN3" s="428"/>
      <c r="AIO3" s="428"/>
      <c r="AIP3" s="428"/>
      <c r="AIQ3" s="428"/>
      <c r="AIR3" s="428"/>
      <c r="AIS3" s="428"/>
      <c r="AIT3" s="428"/>
      <c r="AIU3" s="428"/>
      <c r="AIV3" s="428"/>
      <c r="AIW3" s="428"/>
      <c r="AIX3" s="428"/>
      <c r="AIY3" s="428"/>
      <c r="AIZ3" s="428"/>
      <c r="AJA3" s="428"/>
      <c r="AJB3" s="428"/>
      <c r="AJC3" s="428"/>
      <c r="AJD3" s="428"/>
      <c r="AJE3" s="428"/>
      <c r="AJF3" s="428"/>
      <c r="AJG3" s="428"/>
      <c r="AJH3" s="428"/>
      <c r="AJI3" s="428"/>
      <c r="AJJ3" s="428"/>
      <c r="AJK3" s="428"/>
      <c r="AJL3" s="428"/>
      <c r="AJM3" s="428"/>
      <c r="AJN3" s="428"/>
      <c r="AJO3" s="428"/>
      <c r="AJP3" s="428"/>
      <c r="AJQ3" s="428"/>
      <c r="AJR3" s="428"/>
      <c r="AJS3" s="428"/>
      <c r="AJT3" s="428"/>
      <c r="AJU3" s="428"/>
      <c r="AJV3" s="428"/>
      <c r="AJW3" s="428"/>
      <c r="AJX3" s="428"/>
      <c r="AJY3" s="428"/>
      <c r="AJZ3" s="428"/>
      <c r="AKA3" s="428"/>
      <c r="AKB3" s="428"/>
      <c r="AKC3" s="428"/>
      <c r="AKD3" s="428"/>
      <c r="AKE3" s="428"/>
      <c r="AKF3" s="428"/>
      <c r="AKG3" s="428"/>
      <c r="AKH3" s="428"/>
      <c r="AKI3" s="428"/>
      <c r="AKJ3" s="428"/>
      <c r="AKK3" s="428"/>
      <c r="AKL3" s="428"/>
      <c r="AKM3" s="428"/>
      <c r="AKN3" s="428"/>
      <c r="AKO3" s="428"/>
      <c r="AKP3" s="428"/>
      <c r="AKQ3" s="428"/>
      <c r="AKR3" s="428"/>
      <c r="AKS3" s="428"/>
      <c r="AKT3" s="428"/>
      <c r="AKU3" s="428"/>
      <c r="AKV3" s="428"/>
      <c r="AKW3" s="428"/>
      <c r="AKX3" s="428"/>
      <c r="AKY3" s="428"/>
      <c r="AKZ3" s="428"/>
      <c r="ALA3" s="428"/>
      <c r="ALB3" s="428"/>
      <c r="ALC3" s="428"/>
      <c r="ALD3" s="428"/>
      <c r="ALE3" s="428"/>
      <c r="ALF3" s="428"/>
      <c r="ALG3" s="428"/>
      <c r="ALH3" s="428"/>
      <c r="ALI3" s="428"/>
      <c r="ALJ3" s="428"/>
      <c r="ALK3" s="428"/>
      <c r="ALL3" s="428"/>
      <c r="ALM3" s="428"/>
      <c r="ALN3" s="428"/>
      <c r="ALO3" s="428"/>
      <c r="ALP3" s="428"/>
      <c r="ALQ3" s="428"/>
      <c r="ALR3" s="428"/>
      <c r="ALS3" s="428"/>
      <c r="ALT3" s="428"/>
      <c r="ALU3" s="428"/>
      <c r="ALV3" s="428"/>
      <c r="ALW3" s="428"/>
      <c r="ALX3" s="428"/>
      <c r="ALY3" s="428"/>
      <c r="ALZ3" s="428"/>
      <c r="AMA3" s="428"/>
      <c r="AMB3" s="428"/>
      <c r="AMC3" s="428"/>
      <c r="AMD3" s="428"/>
      <c r="AME3" s="428"/>
      <c r="AMF3" s="428"/>
      <c r="AMG3" s="428"/>
      <c r="AMH3" s="428"/>
      <c r="AMI3" s="428"/>
      <c r="AMJ3" s="428"/>
      <c r="AMK3" s="428"/>
      <c r="AML3" s="428"/>
      <c r="AMM3" s="428"/>
      <c r="AMN3" s="428"/>
      <c r="AMO3" s="428"/>
      <c r="AMP3" s="428"/>
      <c r="AMQ3" s="428"/>
      <c r="AMR3" s="428"/>
      <c r="AMS3" s="428"/>
      <c r="AMT3" s="428"/>
      <c r="AMU3" s="428"/>
      <c r="AMV3" s="428"/>
      <c r="AMW3" s="428"/>
      <c r="AMX3" s="428"/>
      <c r="AMY3" s="428"/>
      <c r="AMZ3" s="428"/>
      <c r="ANA3" s="428"/>
      <c r="ANB3" s="428"/>
      <c r="ANC3" s="428"/>
      <c r="AND3" s="428"/>
      <c r="ANE3" s="428"/>
      <c r="ANF3" s="428"/>
      <c r="ANG3" s="428"/>
      <c r="ANH3" s="428"/>
      <c r="ANI3" s="428"/>
      <c r="ANJ3" s="428"/>
      <c r="ANK3" s="428"/>
      <c r="ANL3" s="428"/>
      <c r="ANM3" s="428"/>
      <c r="ANN3" s="428"/>
      <c r="ANO3" s="428"/>
      <c r="ANP3" s="428"/>
      <c r="ANQ3" s="428"/>
      <c r="ANR3" s="428"/>
      <c r="ANS3" s="428"/>
      <c r="ANT3" s="428"/>
      <c r="ANU3" s="428"/>
      <c r="ANV3" s="428"/>
      <c r="ANW3" s="428"/>
      <c r="ANX3" s="428"/>
      <c r="ANY3" s="428"/>
      <c r="ANZ3" s="428"/>
      <c r="AOA3" s="428"/>
      <c r="AOB3" s="428"/>
      <c r="AOC3" s="428"/>
      <c r="AOD3" s="428"/>
      <c r="AOE3" s="428"/>
      <c r="AOF3" s="428"/>
      <c r="AOG3" s="428"/>
      <c r="AOH3" s="428"/>
      <c r="AOI3" s="428"/>
      <c r="AOJ3" s="428"/>
      <c r="AOK3" s="428"/>
      <c r="AOL3" s="428"/>
      <c r="AOM3" s="428"/>
      <c r="AON3" s="428"/>
      <c r="AOO3" s="428"/>
      <c r="AOP3" s="428"/>
      <c r="AOQ3" s="428"/>
      <c r="AOR3" s="428"/>
      <c r="AOS3" s="428"/>
      <c r="AOT3" s="428"/>
      <c r="AOU3" s="428"/>
      <c r="AOV3" s="428"/>
      <c r="AOW3" s="428"/>
      <c r="AOX3" s="428"/>
      <c r="AOY3" s="428"/>
      <c r="AOZ3" s="428"/>
      <c r="APA3" s="428"/>
      <c r="APB3" s="428"/>
      <c r="APC3" s="428"/>
      <c r="APD3" s="428"/>
      <c r="APE3" s="428"/>
      <c r="APF3" s="428"/>
      <c r="APG3" s="428"/>
      <c r="APH3" s="428"/>
      <c r="API3" s="428"/>
      <c r="APJ3" s="428"/>
      <c r="APK3" s="428"/>
      <c r="APL3" s="428"/>
      <c r="APM3" s="428"/>
      <c r="APN3" s="428"/>
      <c r="APO3" s="428"/>
      <c r="APP3" s="428"/>
      <c r="APQ3" s="428"/>
      <c r="APR3" s="428"/>
      <c r="APS3" s="428"/>
      <c r="APT3" s="428"/>
      <c r="APU3" s="428"/>
      <c r="APV3" s="428"/>
      <c r="APW3" s="428"/>
      <c r="APX3" s="428"/>
      <c r="APY3" s="428"/>
      <c r="APZ3" s="428"/>
      <c r="AQA3" s="428"/>
      <c r="AQB3" s="428"/>
      <c r="AQC3" s="428"/>
      <c r="AQD3" s="428"/>
      <c r="AQE3" s="428"/>
      <c r="AQF3" s="428"/>
      <c r="AQG3" s="428"/>
      <c r="AQH3" s="428"/>
      <c r="AQI3" s="428"/>
      <c r="AQJ3" s="428"/>
      <c r="AQK3" s="428"/>
      <c r="AQL3" s="428"/>
      <c r="AQM3" s="428"/>
      <c r="AQN3" s="428"/>
      <c r="AQO3" s="428"/>
      <c r="AQP3" s="428"/>
      <c r="AQQ3" s="428"/>
      <c r="AQR3" s="428"/>
      <c r="AQS3" s="428"/>
      <c r="AQT3" s="428"/>
      <c r="AQU3" s="428"/>
      <c r="AQV3" s="428"/>
      <c r="AQW3" s="428"/>
      <c r="AQX3" s="428"/>
      <c r="AQY3" s="428"/>
      <c r="AQZ3" s="428"/>
      <c r="ARA3" s="428"/>
      <c r="ARB3" s="428"/>
      <c r="ARC3" s="428"/>
      <c r="ARD3" s="428"/>
      <c r="ARE3" s="428"/>
      <c r="ARF3" s="428"/>
      <c r="ARG3" s="428"/>
      <c r="ARH3" s="428"/>
      <c r="ARI3" s="428"/>
      <c r="ARJ3" s="428"/>
      <c r="ARK3" s="428"/>
      <c r="ARL3" s="428"/>
      <c r="ARM3" s="428"/>
      <c r="ARN3" s="428"/>
      <c r="ARO3" s="428"/>
      <c r="ARP3" s="428"/>
      <c r="ARQ3" s="428"/>
      <c r="ARR3" s="428"/>
      <c r="ARS3" s="428"/>
      <c r="ART3" s="428"/>
      <c r="ARU3" s="428"/>
      <c r="ARV3" s="428"/>
      <c r="ARW3" s="428"/>
      <c r="ARX3" s="428"/>
      <c r="ARY3" s="428"/>
      <c r="ARZ3" s="428"/>
      <c r="ASA3" s="428"/>
      <c r="ASB3" s="428"/>
      <c r="ASC3" s="428"/>
      <c r="ASD3" s="428"/>
      <c r="ASE3" s="428"/>
      <c r="ASF3" s="428"/>
      <c r="ASG3" s="428"/>
      <c r="ASH3" s="428"/>
      <c r="ASI3" s="428"/>
      <c r="ASJ3" s="428"/>
      <c r="ASK3" s="428"/>
      <c r="ASL3" s="428"/>
      <c r="ASM3" s="428"/>
      <c r="ASN3" s="428"/>
      <c r="ASO3" s="428"/>
      <c r="ASP3" s="428"/>
      <c r="ASQ3" s="428"/>
      <c r="ASR3" s="428"/>
      <c r="ASS3" s="428"/>
      <c r="AST3" s="428"/>
      <c r="ASU3" s="428"/>
      <c r="ASV3" s="428"/>
      <c r="ASW3" s="428"/>
      <c r="ASX3" s="428"/>
      <c r="ASY3" s="428"/>
      <c r="ASZ3" s="428"/>
      <c r="ATA3" s="428"/>
      <c r="ATB3" s="428"/>
      <c r="ATC3" s="428"/>
      <c r="ATD3" s="428"/>
      <c r="ATE3" s="428"/>
      <c r="ATF3" s="428"/>
      <c r="ATG3" s="428"/>
      <c r="ATH3" s="428"/>
      <c r="ATI3" s="428"/>
      <c r="ATJ3" s="428"/>
      <c r="ATK3" s="428"/>
      <c r="ATL3" s="428"/>
      <c r="ATM3" s="428"/>
      <c r="ATN3" s="428"/>
      <c r="ATO3" s="428"/>
      <c r="ATP3" s="428"/>
      <c r="ATQ3" s="428"/>
      <c r="ATR3" s="428"/>
      <c r="ATS3" s="428"/>
      <c r="ATT3" s="428"/>
      <c r="ATU3" s="428"/>
      <c r="ATV3" s="428"/>
      <c r="ATW3" s="428"/>
      <c r="ATX3" s="428"/>
      <c r="ATY3" s="428"/>
      <c r="ATZ3" s="428"/>
      <c r="AUA3" s="428"/>
      <c r="AUB3" s="428"/>
      <c r="AUC3" s="428"/>
      <c r="AUD3" s="428"/>
      <c r="AUE3" s="428"/>
      <c r="AUF3" s="428"/>
      <c r="AUG3" s="428"/>
      <c r="AUH3" s="428"/>
      <c r="AUI3" s="428"/>
      <c r="AUJ3" s="428"/>
      <c r="AUK3" s="428"/>
      <c r="AUL3" s="428"/>
      <c r="AUM3" s="428"/>
      <c r="AUN3" s="428"/>
      <c r="AUO3" s="428"/>
      <c r="AUP3" s="428"/>
      <c r="AUQ3" s="428"/>
      <c r="AUR3" s="428"/>
      <c r="AUS3" s="428"/>
      <c r="AUT3" s="428"/>
      <c r="AUU3" s="428"/>
      <c r="AUV3" s="428"/>
      <c r="AUW3" s="428"/>
      <c r="AUX3" s="428"/>
      <c r="AUY3" s="428"/>
      <c r="AUZ3" s="428"/>
      <c r="AVA3" s="428"/>
      <c r="AVB3" s="428"/>
      <c r="AVC3" s="428"/>
      <c r="AVD3" s="428"/>
      <c r="AVE3" s="428"/>
      <c r="AVF3" s="428"/>
      <c r="AVG3" s="428"/>
      <c r="AVH3" s="428"/>
      <c r="AVI3" s="428"/>
      <c r="AVJ3" s="428"/>
      <c r="AVK3" s="428"/>
      <c r="AVL3" s="428"/>
      <c r="AVM3" s="428"/>
      <c r="AVN3" s="428"/>
      <c r="AVO3" s="428"/>
      <c r="AVP3" s="428"/>
      <c r="AVQ3" s="428"/>
      <c r="AVR3" s="428"/>
      <c r="AVS3" s="428"/>
      <c r="AVT3" s="428"/>
      <c r="AVU3" s="428"/>
      <c r="AVV3" s="428"/>
      <c r="AVW3" s="428"/>
      <c r="AVX3" s="428"/>
      <c r="AVY3" s="428"/>
      <c r="AVZ3" s="428"/>
      <c r="AWA3" s="428"/>
      <c r="AWB3" s="428"/>
      <c r="AWC3" s="428"/>
      <c r="AWD3" s="428"/>
      <c r="AWE3" s="428"/>
      <c r="AWF3" s="428"/>
      <c r="AWG3" s="428"/>
      <c r="AWH3" s="428"/>
      <c r="AWI3" s="428"/>
      <c r="AWJ3" s="428"/>
      <c r="AWK3" s="428"/>
      <c r="AWL3" s="428"/>
      <c r="AWM3" s="428"/>
      <c r="AWN3" s="428"/>
      <c r="AWO3" s="428"/>
      <c r="AWP3" s="428"/>
      <c r="AWQ3" s="428"/>
      <c r="AWR3" s="428"/>
      <c r="AWS3" s="428"/>
      <c r="AWT3" s="428"/>
      <c r="AWU3" s="428"/>
      <c r="AWV3" s="428"/>
      <c r="AWW3" s="428"/>
      <c r="AWX3" s="428"/>
      <c r="AWY3" s="428"/>
      <c r="AWZ3" s="428"/>
      <c r="AXA3" s="428"/>
      <c r="AXB3" s="428"/>
      <c r="AXC3" s="428"/>
      <c r="AXD3" s="428"/>
      <c r="AXE3" s="428"/>
      <c r="AXF3" s="428"/>
      <c r="AXG3" s="428"/>
      <c r="AXH3" s="428"/>
      <c r="AXI3" s="428"/>
      <c r="AXJ3" s="428"/>
      <c r="AXK3" s="428"/>
      <c r="AXL3" s="428"/>
      <c r="AXM3" s="428"/>
      <c r="AXN3" s="428"/>
      <c r="AXO3" s="428"/>
      <c r="AXP3" s="428"/>
      <c r="AXQ3" s="428"/>
      <c r="AXR3" s="428"/>
      <c r="AXS3" s="428"/>
      <c r="AXT3" s="428"/>
      <c r="AXU3" s="428"/>
      <c r="AXV3" s="428"/>
      <c r="AXW3" s="428"/>
      <c r="AXX3" s="428"/>
      <c r="AXY3" s="428"/>
      <c r="AXZ3" s="428"/>
      <c r="AYA3" s="428"/>
      <c r="AYB3" s="428"/>
      <c r="AYC3" s="428"/>
      <c r="AYD3" s="428"/>
      <c r="AYE3" s="428"/>
      <c r="AYF3" s="428"/>
      <c r="AYG3" s="428"/>
      <c r="AYH3" s="428"/>
      <c r="AYI3" s="428"/>
      <c r="AYJ3" s="428"/>
      <c r="AYK3" s="428"/>
      <c r="AYL3" s="428"/>
      <c r="AYM3" s="428"/>
      <c r="AYN3" s="428"/>
      <c r="AYO3" s="428"/>
      <c r="AYP3" s="428"/>
      <c r="AYQ3" s="428"/>
      <c r="AYR3" s="428"/>
      <c r="AYS3" s="428"/>
      <c r="AYT3" s="428"/>
      <c r="AYU3" s="428"/>
      <c r="AYV3" s="428"/>
      <c r="AYW3" s="428"/>
      <c r="AYX3" s="428"/>
      <c r="AYY3" s="428"/>
      <c r="AYZ3" s="428"/>
      <c r="AZA3" s="428"/>
      <c r="AZB3" s="428"/>
      <c r="AZC3" s="428"/>
      <c r="AZD3" s="428"/>
      <c r="AZE3" s="428"/>
      <c r="AZF3" s="428"/>
      <c r="AZG3" s="428"/>
      <c r="AZH3" s="428"/>
      <c r="AZI3" s="428"/>
      <c r="AZJ3" s="428"/>
      <c r="AZK3" s="428"/>
      <c r="AZL3" s="428"/>
      <c r="AZM3" s="428"/>
      <c r="AZN3" s="428"/>
      <c r="AZO3" s="428"/>
      <c r="AZP3" s="428"/>
      <c r="AZQ3" s="428"/>
      <c r="AZR3" s="428"/>
      <c r="AZS3" s="428"/>
      <c r="AZT3" s="428"/>
      <c r="AZU3" s="428"/>
      <c r="AZV3" s="428"/>
      <c r="AZW3" s="428"/>
      <c r="AZX3" s="428"/>
      <c r="AZY3" s="428"/>
      <c r="AZZ3" s="428"/>
      <c r="BAA3" s="428"/>
      <c r="BAB3" s="428"/>
      <c r="BAC3" s="428"/>
      <c r="BAD3" s="428"/>
      <c r="BAE3" s="428"/>
      <c r="BAF3" s="428"/>
      <c r="BAG3" s="428"/>
      <c r="BAH3" s="428"/>
      <c r="BAI3" s="428"/>
      <c r="BAJ3" s="428"/>
      <c r="BAK3" s="428"/>
      <c r="BAL3" s="428"/>
      <c r="BAM3" s="428"/>
      <c r="BAN3" s="428"/>
      <c r="BAO3" s="428"/>
      <c r="BAP3" s="428"/>
      <c r="BAQ3" s="428"/>
      <c r="BAR3" s="428"/>
      <c r="BAS3" s="428"/>
      <c r="BAT3" s="428"/>
      <c r="BAU3" s="428"/>
      <c r="BAV3" s="428"/>
      <c r="BAW3" s="428"/>
      <c r="BAX3" s="428"/>
      <c r="BAY3" s="428"/>
      <c r="BAZ3" s="428"/>
      <c r="BBA3" s="428"/>
      <c r="BBB3" s="428"/>
      <c r="BBC3" s="428"/>
      <c r="BBD3" s="428"/>
      <c r="BBE3" s="428"/>
      <c r="BBF3" s="428"/>
      <c r="BBG3" s="428"/>
      <c r="BBH3" s="428"/>
      <c r="BBI3" s="428"/>
      <c r="BBJ3" s="428"/>
      <c r="BBK3" s="428"/>
      <c r="BBL3" s="428"/>
      <c r="BBM3" s="428"/>
      <c r="BBN3" s="428"/>
      <c r="BBO3" s="428"/>
      <c r="BBP3" s="428"/>
      <c r="BBQ3" s="428"/>
      <c r="BBR3" s="428"/>
      <c r="BBS3" s="428"/>
      <c r="BBT3" s="428"/>
      <c r="BBU3" s="428"/>
      <c r="BBV3" s="428"/>
      <c r="BBW3" s="428"/>
      <c r="BBX3" s="428"/>
      <c r="BBY3" s="428"/>
      <c r="BBZ3" s="428"/>
      <c r="BCA3" s="428"/>
      <c r="BCB3" s="428"/>
      <c r="BCC3" s="428"/>
      <c r="BCD3" s="428"/>
      <c r="BCE3" s="428"/>
      <c r="BCF3" s="428"/>
      <c r="BCG3" s="428"/>
      <c r="BCH3" s="428"/>
      <c r="BCI3" s="428"/>
      <c r="BCJ3" s="428"/>
      <c r="BCK3" s="428"/>
      <c r="BCL3" s="428"/>
      <c r="BCM3" s="428"/>
      <c r="BCN3" s="428"/>
      <c r="BCO3" s="428"/>
      <c r="BCP3" s="428"/>
      <c r="BCQ3" s="428"/>
      <c r="BCR3" s="428"/>
      <c r="BCS3" s="428"/>
      <c r="BCT3" s="428"/>
      <c r="BCU3" s="428"/>
      <c r="BCV3" s="428"/>
      <c r="BCW3" s="428"/>
      <c r="BCX3" s="428"/>
      <c r="BCY3" s="428"/>
      <c r="BCZ3" s="428"/>
      <c r="BDA3" s="428"/>
      <c r="BDB3" s="428"/>
      <c r="BDC3" s="428"/>
      <c r="BDD3" s="428"/>
      <c r="BDE3" s="428"/>
      <c r="BDF3" s="428"/>
      <c r="BDG3" s="428"/>
      <c r="BDH3" s="428"/>
      <c r="BDI3" s="428"/>
      <c r="BDJ3" s="428"/>
      <c r="BDK3" s="428"/>
      <c r="BDL3" s="428"/>
      <c r="BDM3" s="428"/>
      <c r="BDN3" s="428"/>
      <c r="BDO3" s="428"/>
      <c r="BDP3" s="428"/>
      <c r="BDQ3" s="428"/>
      <c r="BDR3" s="428"/>
      <c r="BDS3" s="428"/>
      <c r="BDT3" s="428"/>
      <c r="BDU3" s="428"/>
      <c r="BDV3" s="428"/>
      <c r="BDW3" s="428"/>
      <c r="BDX3" s="428"/>
      <c r="BDY3" s="428"/>
      <c r="BDZ3" s="428"/>
      <c r="BEA3" s="428"/>
      <c r="BEB3" s="428"/>
      <c r="BEC3" s="428"/>
      <c r="BED3" s="428"/>
      <c r="BEE3" s="428"/>
      <c r="BEF3" s="428"/>
      <c r="BEG3" s="428"/>
      <c r="BEH3" s="428"/>
      <c r="BEI3" s="428"/>
      <c r="BEJ3" s="428"/>
      <c r="BEK3" s="428"/>
      <c r="BEL3" s="428"/>
      <c r="BEM3" s="428"/>
      <c r="BEN3" s="428"/>
      <c r="BEO3" s="428"/>
      <c r="BEP3" s="428"/>
      <c r="BEQ3" s="428"/>
      <c r="BER3" s="428"/>
      <c r="BES3" s="428"/>
      <c r="BET3" s="428"/>
      <c r="BEU3" s="428"/>
      <c r="BEV3" s="428"/>
      <c r="BEW3" s="428"/>
      <c r="BEX3" s="428"/>
      <c r="BEY3" s="428"/>
      <c r="BEZ3" s="428"/>
      <c r="BFA3" s="428"/>
      <c r="BFB3" s="428"/>
      <c r="BFC3" s="428"/>
      <c r="BFD3" s="428"/>
      <c r="BFE3" s="428"/>
      <c r="BFF3" s="428"/>
      <c r="BFG3" s="428"/>
      <c r="BFH3" s="428"/>
      <c r="BFI3" s="428"/>
      <c r="BFJ3" s="428"/>
      <c r="BFK3" s="428"/>
      <c r="BFL3" s="428"/>
      <c r="BFM3" s="428"/>
      <c r="BFN3" s="428"/>
      <c r="BFO3" s="428"/>
      <c r="BFP3" s="428"/>
      <c r="BFQ3" s="428"/>
      <c r="BFR3" s="428"/>
      <c r="BFS3" s="428"/>
      <c r="BFT3" s="428"/>
      <c r="BFU3" s="428"/>
      <c r="BFV3" s="428"/>
      <c r="BFW3" s="428"/>
      <c r="BFX3" s="428"/>
      <c r="BFY3" s="428"/>
      <c r="BFZ3" s="428"/>
      <c r="BGA3" s="428"/>
      <c r="BGB3" s="428"/>
      <c r="BGC3" s="428"/>
      <c r="BGD3" s="428"/>
      <c r="BGE3" s="428"/>
      <c r="BGF3" s="428"/>
      <c r="BGG3" s="428"/>
      <c r="BGH3" s="428"/>
      <c r="BGI3" s="428"/>
      <c r="BGJ3" s="428"/>
      <c r="BGK3" s="428"/>
      <c r="BGL3" s="428"/>
      <c r="BGM3" s="428"/>
      <c r="BGN3" s="428"/>
      <c r="BGO3" s="428"/>
      <c r="BGP3" s="428"/>
      <c r="BGQ3" s="428"/>
      <c r="BGR3" s="428"/>
      <c r="BGS3" s="428"/>
      <c r="BGT3" s="428"/>
      <c r="BGU3" s="428"/>
      <c r="BGV3" s="428"/>
      <c r="BGW3" s="428"/>
      <c r="BGX3" s="428"/>
      <c r="BGY3" s="428"/>
      <c r="BGZ3" s="428"/>
      <c r="BHA3" s="428"/>
      <c r="BHB3" s="428"/>
      <c r="BHC3" s="428"/>
      <c r="BHD3" s="428"/>
      <c r="BHE3" s="428"/>
      <c r="BHF3" s="428"/>
      <c r="BHG3" s="428"/>
      <c r="BHH3" s="428"/>
      <c r="BHI3" s="428"/>
      <c r="BHJ3" s="428"/>
      <c r="BHK3" s="428"/>
      <c r="BHL3" s="428"/>
      <c r="BHM3" s="428"/>
      <c r="BHN3" s="428"/>
      <c r="BHO3" s="428"/>
      <c r="BHP3" s="428"/>
      <c r="BHQ3" s="428"/>
      <c r="BHR3" s="428"/>
      <c r="BHS3" s="428"/>
      <c r="BHT3" s="428"/>
      <c r="BHU3" s="428"/>
      <c r="BHV3" s="428"/>
      <c r="BHW3" s="428"/>
      <c r="BHX3" s="428"/>
      <c r="BHY3" s="428"/>
      <c r="BHZ3" s="428"/>
      <c r="BIA3" s="428"/>
      <c r="BIB3" s="428"/>
      <c r="BIC3" s="428"/>
      <c r="BID3" s="428"/>
      <c r="BIE3" s="428"/>
      <c r="BIF3" s="428"/>
      <c r="BIG3" s="428"/>
      <c r="BIH3" s="428"/>
      <c r="BII3" s="428"/>
      <c r="BIJ3" s="428"/>
      <c r="BIK3" s="428"/>
      <c r="BIL3" s="428"/>
      <c r="BIM3" s="428"/>
      <c r="BIN3" s="428"/>
      <c r="BIO3" s="428"/>
      <c r="BIP3" s="428"/>
      <c r="BIQ3" s="428"/>
      <c r="BIR3" s="428"/>
      <c r="BIS3" s="428"/>
      <c r="BIT3" s="428"/>
      <c r="BIU3" s="428"/>
      <c r="BIV3" s="428"/>
      <c r="BIW3" s="428"/>
      <c r="BIX3" s="428"/>
      <c r="BIY3" s="428"/>
      <c r="BIZ3" s="428"/>
      <c r="BJA3" s="428"/>
      <c r="BJB3" s="428"/>
      <c r="BJC3" s="428"/>
      <c r="BJD3" s="428"/>
      <c r="BJE3" s="428"/>
      <c r="BJF3" s="428"/>
      <c r="BJG3" s="428"/>
      <c r="BJH3" s="428"/>
      <c r="BJI3" s="428"/>
      <c r="BJJ3" s="428"/>
      <c r="BJK3" s="428"/>
      <c r="BJL3" s="428"/>
      <c r="BJM3" s="428"/>
      <c r="BJN3" s="428"/>
      <c r="BJO3" s="428"/>
      <c r="BJP3" s="428"/>
      <c r="BJQ3" s="428"/>
      <c r="BJR3" s="428"/>
      <c r="BJS3" s="428"/>
      <c r="BJT3" s="428"/>
      <c r="BJU3" s="428"/>
      <c r="BJV3" s="428"/>
      <c r="BJW3" s="428"/>
      <c r="BJX3" s="428"/>
      <c r="BJY3" s="428"/>
      <c r="BJZ3" s="428"/>
      <c r="BKA3" s="428"/>
      <c r="BKB3" s="428"/>
      <c r="BKC3" s="428"/>
      <c r="BKD3" s="428"/>
      <c r="BKE3" s="428"/>
      <c r="BKF3" s="428"/>
      <c r="BKG3" s="428"/>
      <c r="BKH3" s="428"/>
      <c r="BKI3" s="428"/>
      <c r="BKJ3" s="428"/>
      <c r="BKK3" s="428"/>
      <c r="BKL3" s="428"/>
      <c r="BKM3" s="428"/>
      <c r="BKN3" s="428"/>
      <c r="BKO3" s="428"/>
      <c r="BKP3" s="428"/>
      <c r="BKQ3" s="428"/>
      <c r="BKR3" s="428"/>
      <c r="BKS3" s="428"/>
      <c r="BKT3" s="428"/>
      <c r="BKU3" s="428"/>
      <c r="BKV3" s="428"/>
      <c r="BKW3" s="428"/>
      <c r="BKX3" s="428"/>
      <c r="BKY3" s="428"/>
      <c r="BKZ3" s="428"/>
      <c r="BLA3" s="428"/>
      <c r="BLB3" s="428"/>
      <c r="BLC3" s="428"/>
      <c r="BLD3" s="428"/>
      <c r="BLE3" s="428"/>
      <c r="BLF3" s="428"/>
      <c r="BLG3" s="428"/>
      <c r="BLH3" s="428"/>
      <c r="BLI3" s="428"/>
      <c r="BLJ3" s="428"/>
      <c r="BLK3" s="428"/>
      <c r="BLL3" s="428"/>
      <c r="BLM3" s="428"/>
      <c r="BLN3" s="428"/>
      <c r="BLO3" s="428"/>
      <c r="BLP3" s="428"/>
      <c r="BLQ3" s="428"/>
      <c r="BLR3" s="428"/>
      <c r="BLS3" s="428"/>
      <c r="BLT3" s="428"/>
      <c r="BLU3" s="428"/>
      <c r="BLV3" s="428"/>
      <c r="BLW3" s="428"/>
      <c r="BLX3" s="428"/>
      <c r="BLY3" s="428"/>
      <c r="BLZ3" s="428"/>
      <c r="BMA3" s="428"/>
      <c r="BMB3" s="428"/>
      <c r="BMC3" s="428"/>
      <c r="BMD3" s="428"/>
      <c r="BME3" s="428"/>
      <c r="BMF3" s="428"/>
      <c r="BMG3" s="428"/>
      <c r="BMH3" s="428"/>
      <c r="BMI3" s="428"/>
      <c r="BMJ3" s="428"/>
      <c r="BMK3" s="428"/>
      <c r="BML3" s="428"/>
      <c r="BMM3" s="428"/>
      <c r="BMN3" s="428"/>
      <c r="BMO3" s="428"/>
      <c r="BMP3" s="428"/>
      <c r="BMQ3" s="428"/>
      <c r="BMR3" s="428"/>
      <c r="BMS3" s="428"/>
      <c r="BMT3" s="428"/>
      <c r="BMU3" s="428"/>
      <c r="BMV3" s="428"/>
      <c r="BMW3" s="428"/>
      <c r="BMX3" s="428"/>
      <c r="BMY3" s="428"/>
      <c r="BMZ3" s="428"/>
      <c r="BNA3" s="428"/>
      <c r="BNB3" s="428"/>
      <c r="BNC3" s="428"/>
      <c r="BND3" s="428"/>
      <c r="BNE3" s="428"/>
      <c r="BNF3" s="428"/>
      <c r="BNG3" s="428"/>
      <c r="BNH3" s="428"/>
      <c r="BNI3" s="428"/>
      <c r="BNJ3" s="428"/>
      <c r="BNK3" s="428"/>
      <c r="BNL3" s="428"/>
      <c r="BNM3" s="428"/>
      <c r="BNN3" s="428"/>
      <c r="BNO3" s="428"/>
      <c r="BNP3" s="428"/>
      <c r="BNQ3" s="428"/>
      <c r="BNR3" s="428"/>
      <c r="BNS3" s="428"/>
      <c r="BNT3" s="428"/>
      <c r="BNU3" s="428"/>
      <c r="BNV3" s="428"/>
      <c r="BNW3" s="428"/>
      <c r="BNX3" s="428"/>
      <c r="BNY3" s="428"/>
      <c r="BNZ3" s="428"/>
      <c r="BOA3" s="428"/>
      <c r="BOB3" s="428"/>
      <c r="BOC3" s="428"/>
      <c r="BOD3" s="428"/>
      <c r="BOE3" s="428"/>
      <c r="BOF3" s="428"/>
      <c r="BOG3" s="428"/>
      <c r="BOH3" s="428"/>
      <c r="BOI3" s="428"/>
      <c r="BOJ3" s="428"/>
      <c r="BOK3" s="428"/>
      <c r="BOL3" s="428"/>
      <c r="BOM3" s="428"/>
      <c r="BON3" s="428"/>
      <c r="BOO3" s="428"/>
      <c r="BOP3" s="428"/>
      <c r="BOQ3" s="428"/>
      <c r="BOR3" s="428"/>
      <c r="BOS3" s="428"/>
      <c r="BOT3" s="428"/>
      <c r="BOU3" s="428"/>
      <c r="BOV3" s="428"/>
      <c r="BOW3" s="428"/>
      <c r="BOX3" s="428"/>
      <c r="BOY3" s="428"/>
      <c r="BOZ3" s="428"/>
      <c r="BPA3" s="428"/>
      <c r="BPB3" s="428"/>
      <c r="BPC3" s="428"/>
      <c r="BPD3" s="428"/>
      <c r="BPE3" s="428"/>
      <c r="BPF3" s="428"/>
      <c r="BPG3" s="428"/>
      <c r="BPH3" s="428"/>
      <c r="BPI3" s="428"/>
      <c r="BPJ3" s="428"/>
      <c r="BPK3" s="428"/>
      <c r="BPL3" s="428"/>
      <c r="BPM3" s="428"/>
      <c r="BPN3" s="428"/>
      <c r="BPO3" s="428"/>
      <c r="BPP3" s="428"/>
      <c r="BPQ3" s="428"/>
      <c r="BPR3" s="428"/>
      <c r="BPS3" s="428"/>
      <c r="BPT3" s="428"/>
      <c r="BPU3" s="428"/>
      <c r="BPV3" s="428"/>
      <c r="BPW3" s="428"/>
      <c r="BPX3" s="428"/>
      <c r="BPY3" s="428"/>
      <c r="BPZ3" s="428"/>
      <c r="BQA3" s="428"/>
      <c r="BQB3" s="428"/>
      <c r="BQC3" s="428"/>
      <c r="BQD3" s="428"/>
      <c r="BQE3" s="428"/>
      <c r="BQF3" s="428"/>
      <c r="BQG3" s="428"/>
      <c r="BQH3" s="428"/>
      <c r="BQI3" s="428"/>
      <c r="BQJ3" s="428"/>
      <c r="BQK3" s="428"/>
      <c r="BQL3" s="428"/>
      <c r="BQM3" s="428"/>
      <c r="BQN3" s="428"/>
      <c r="BQO3" s="428"/>
      <c r="BQP3" s="428"/>
      <c r="BQQ3" s="428"/>
      <c r="BQR3" s="428"/>
      <c r="BQS3" s="428"/>
      <c r="BQT3" s="428"/>
      <c r="BQU3" s="428"/>
      <c r="BQV3" s="428"/>
      <c r="BQW3" s="428"/>
      <c r="BQX3" s="428"/>
      <c r="BQY3" s="428"/>
      <c r="BQZ3" s="428"/>
      <c r="BRA3" s="428"/>
      <c r="BRB3" s="428"/>
      <c r="BRC3" s="428"/>
      <c r="BRD3" s="428"/>
      <c r="BRE3" s="428"/>
      <c r="BRF3" s="428"/>
      <c r="BRG3" s="428"/>
      <c r="BRH3" s="428"/>
      <c r="BRI3" s="428"/>
      <c r="BRJ3" s="428"/>
      <c r="BRK3" s="428"/>
      <c r="BRL3" s="428"/>
      <c r="BRM3" s="428"/>
      <c r="BRN3" s="428"/>
      <c r="BRO3" s="428"/>
      <c r="BRP3" s="428"/>
      <c r="BRQ3" s="428"/>
      <c r="BRR3" s="428"/>
      <c r="BRS3" s="428"/>
      <c r="BRT3" s="428"/>
      <c r="BRU3" s="428"/>
      <c r="BRV3" s="428"/>
      <c r="BRW3" s="428"/>
      <c r="BRX3" s="428"/>
      <c r="BRY3" s="428"/>
      <c r="BRZ3" s="428"/>
      <c r="BSA3" s="428"/>
      <c r="BSB3" s="428"/>
      <c r="BSC3" s="428"/>
      <c r="BSD3" s="428"/>
      <c r="BSE3" s="428"/>
      <c r="BSF3" s="428"/>
      <c r="BSG3" s="428"/>
      <c r="BSH3" s="428"/>
      <c r="BSI3" s="428"/>
      <c r="BSJ3" s="428"/>
      <c r="BSK3" s="428"/>
      <c r="BSL3" s="428"/>
      <c r="BSM3" s="428"/>
      <c r="BSN3" s="428"/>
      <c r="BSO3" s="428"/>
      <c r="BSP3" s="428"/>
      <c r="BSQ3" s="428"/>
      <c r="BSR3" s="428"/>
      <c r="BSS3" s="428"/>
      <c r="BST3" s="428"/>
      <c r="BSU3" s="428"/>
      <c r="BSV3" s="428"/>
      <c r="BSW3" s="428"/>
      <c r="BSX3" s="428"/>
      <c r="BSY3" s="428"/>
      <c r="BSZ3" s="428"/>
      <c r="BTA3" s="428"/>
      <c r="BTB3" s="428"/>
      <c r="BTC3" s="428"/>
      <c r="BTD3" s="428"/>
      <c r="BTE3" s="428"/>
      <c r="BTF3" s="428"/>
      <c r="BTG3" s="428"/>
      <c r="BTH3" s="428"/>
      <c r="BTI3" s="428"/>
      <c r="BTJ3" s="428"/>
      <c r="BTK3" s="428"/>
      <c r="BTL3" s="428"/>
      <c r="BTM3" s="428"/>
      <c r="BTN3" s="428"/>
      <c r="BTO3" s="428"/>
      <c r="BTP3" s="428"/>
      <c r="BTQ3" s="428"/>
      <c r="BTR3" s="428"/>
      <c r="BTS3" s="428"/>
      <c r="BTT3" s="428"/>
      <c r="BTU3" s="428"/>
      <c r="BTV3" s="428"/>
      <c r="BTW3" s="428"/>
      <c r="BTX3" s="428"/>
      <c r="BTY3" s="428"/>
      <c r="BTZ3" s="428"/>
      <c r="BUA3" s="428"/>
      <c r="BUB3" s="428"/>
      <c r="BUC3" s="428"/>
      <c r="BUD3" s="428"/>
      <c r="BUE3" s="428"/>
      <c r="BUF3" s="428"/>
      <c r="BUG3" s="428"/>
      <c r="BUH3" s="428"/>
      <c r="BUI3" s="428"/>
      <c r="BUJ3" s="428"/>
      <c r="BUK3" s="428"/>
      <c r="BUL3" s="428"/>
      <c r="BUM3" s="428"/>
      <c r="BUN3" s="428"/>
      <c r="BUO3" s="428"/>
      <c r="BUP3" s="428"/>
      <c r="BUQ3" s="428"/>
      <c r="BUR3" s="428"/>
      <c r="BUS3" s="428"/>
      <c r="BUT3" s="428"/>
      <c r="BUU3" s="428"/>
      <c r="BUV3" s="428"/>
      <c r="BUW3" s="428"/>
      <c r="BUX3" s="428"/>
      <c r="BUY3" s="428"/>
      <c r="BUZ3" s="428"/>
      <c r="BVA3" s="428"/>
      <c r="BVB3" s="428"/>
      <c r="BVC3" s="428"/>
      <c r="BVD3" s="428"/>
      <c r="BVE3" s="428"/>
      <c r="BVF3" s="428"/>
      <c r="BVG3" s="428"/>
      <c r="BVH3" s="428"/>
      <c r="BVI3" s="428"/>
      <c r="BVJ3" s="428"/>
      <c r="BVK3" s="428"/>
      <c r="BVL3" s="428"/>
      <c r="BVM3" s="428"/>
      <c r="BVN3" s="428"/>
      <c r="BVO3" s="428"/>
      <c r="BVP3" s="428"/>
      <c r="BVQ3" s="428"/>
      <c r="BVR3" s="428"/>
      <c r="BVS3" s="428"/>
      <c r="BVT3" s="428"/>
      <c r="BVU3" s="428"/>
      <c r="BVV3" s="428"/>
      <c r="BVW3" s="428"/>
      <c r="BVX3" s="428"/>
      <c r="BVY3" s="428"/>
      <c r="BVZ3" s="428"/>
      <c r="BWA3" s="428"/>
      <c r="BWB3" s="428"/>
      <c r="BWC3" s="428"/>
      <c r="BWD3" s="428"/>
      <c r="BWE3" s="428"/>
      <c r="BWF3" s="428"/>
      <c r="BWG3" s="428"/>
      <c r="BWH3" s="428"/>
      <c r="BWI3" s="428"/>
      <c r="BWJ3" s="428"/>
      <c r="BWK3" s="428"/>
      <c r="BWL3" s="428"/>
      <c r="BWM3" s="428"/>
      <c r="BWN3" s="428"/>
      <c r="BWO3" s="428"/>
      <c r="BWP3" s="428"/>
      <c r="BWQ3" s="428"/>
      <c r="BWR3" s="428"/>
      <c r="BWS3" s="428"/>
      <c r="BWT3" s="428"/>
      <c r="BWU3" s="428"/>
      <c r="BWV3" s="428"/>
      <c r="BWW3" s="428"/>
      <c r="BWX3" s="428"/>
      <c r="BWY3" s="428"/>
      <c r="BWZ3" s="428"/>
      <c r="BXA3" s="428"/>
      <c r="BXB3" s="428"/>
      <c r="BXC3" s="428"/>
      <c r="BXD3" s="428"/>
      <c r="BXE3" s="428"/>
      <c r="BXF3" s="428"/>
      <c r="BXG3" s="428"/>
      <c r="BXH3" s="428"/>
      <c r="BXI3" s="428"/>
      <c r="BXJ3" s="428"/>
      <c r="BXK3" s="428"/>
      <c r="BXL3" s="428"/>
      <c r="BXM3" s="428"/>
      <c r="BXN3" s="428"/>
      <c r="BXO3" s="428"/>
      <c r="BXP3" s="428"/>
      <c r="BXQ3" s="428"/>
      <c r="BXR3" s="428"/>
      <c r="BXS3" s="428"/>
      <c r="BXT3" s="428"/>
      <c r="BXU3" s="428"/>
      <c r="BXV3" s="428"/>
      <c r="BXW3" s="428"/>
      <c r="BXX3" s="428"/>
      <c r="BXY3" s="428"/>
      <c r="BXZ3" s="428"/>
      <c r="BYA3" s="428"/>
      <c r="BYB3" s="428"/>
      <c r="BYC3" s="428"/>
      <c r="BYD3" s="428"/>
      <c r="BYE3" s="428"/>
      <c r="BYF3" s="428"/>
      <c r="BYG3" s="428"/>
      <c r="BYH3" s="428"/>
      <c r="BYI3" s="428"/>
      <c r="BYJ3" s="428"/>
      <c r="BYK3" s="428"/>
      <c r="BYL3" s="428"/>
      <c r="BYM3" s="428"/>
      <c r="BYN3" s="428"/>
      <c r="BYO3" s="428"/>
      <c r="BYP3" s="428"/>
      <c r="BYQ3" s="428"/>
      <c r="BYR3" s="428"/>
      <c r="BYS3" s="428"/>
      <c r="BYT3" s="428"/>
      <c r="BYU3" s="428"/>
      <c r="BYV3" s="428"/>
      <c r="BYW3" s="428"/>
      <c r="BYX3" s="428"/>
      <c r="BYY3" s="428"/>
      <c r="BYZ3" s="428"/>
      <c r="BZA3" s="428"/>
      <c r="BZB3" s="428"/>
      <c r="BZC3" s="428"/>
      <c r="BZD3" s="428"/>
      <c r="BZE3" s="428"/>
      <c r="BZF3" s="428"/>
      <c r="BZG3" s="428"/>
      <c r="BZH3" s="428"/>
      <c r="BZI3" s="428"/>
      <c r="BZJ3" s="428"/>
      <c r="BZK3" s="428"/>
      <c r="BZL3" s="428"/>
      <c r="BZM3" s="428"/>
      <c r="BZN3" s="428"/>
      <c r="BZO3" s="428"/>
      <c r="BZP3" s="428"/>
      <c r="BZQ3" s="428"/>
      <c r="BZR3" s="428"/>
      <c r="BZS3" s="428"/>
      <c r="BZT3" s="428"/>
      <c r="BZU3" s="428"/>
      <c r="BZV3" s="428"/>
      <c r="BZW3" s="428"/>
      <c r="BZX3" s="428"/>
      <c r="BZY3" s="428"/>
      <c r="BZZ3" s="428"/>
      <c r="CAA3" s="428"/>
      <c r="CAB3" s="428"/>
      <c r="CAC3" s="428"/>
      <c r="CAD3" s="428"/>
      <c r="CAE3" s="428"/>
      <c r="CAF3" s="428"/>
      <c r="CAG3" s="428"/>
      <c r="CAH3" s="428"/>
      <c r="CAI3" s="428"/>
      <c r="CAJ3" s="428"/>
      <c r="CAK3" s="428"/>
      <c r="CAL3" s="428"/>
      <c r="CAM3" s="428"/>
      <c r="CAN3" s="428"/>
      <c r="CAO3" s="428"/>
      <c r="CAP3" s="428"/>
      <c r="CAQ3" s="428"/>
      <c r="CAR3" s="428"/>
      <c r="CAS3" s="428"/>
      <c r="CAT3" s="428"/>
      <c r="CAU3" s="428"/>
      <c r="CAV3" s="428"/>
      <c r="CAW3" s="428"/>
      <c r="CAX3" s="428"/>
      <c r="CAY3" s="428"/>
      <c r="CAZ3" s="428"/>
      <c r="CBA3" s="428"/>
      <c r="CBB3" s="428"/>
      <c r="CBC3" s="428"/>
      <c r="CBD3" s="428"/>
      <c r="CBE3" s="428"/>
      <c r="CBF3" s="428"/>
      <c r="CBG3" s="428"/>
      <c r="CBH3" s="428"/>
      <c r="CBI3" s="428"/>
      <c r="CBJ3" s="428"/>
      <c r="CBK3" s="428"/>
      <c r="CBL3" s="428"/>
      <c r="CBM3" s="428"/>
      <c r="CBN3" s="428"/>
      <c r="CBO3" s="428"/>
      <c r="CBP3" s="428"/>
      <c r="CBQ3" s="428"/>
      <c r="CBR3" s="428"/>
      <c r="CBS3" s="428"/>
      <c r="CBT3" s="428"/>
      <c r="CBU3" s="428"/>
      <c r="CBV3" s="428"/>
      <c r="CBW3" s="428"/>
      <c r="CBX3" s="428"/>
      <c r="CBY3" s="428"/>
      <c r="CBZ3" s="428"/>
      <c r="CCA3" s="428"/>
      <c r="CCB3" s="428"/>
      <c r="CCC3" s="428"/>
      <c r="CCD3" s="428"/>
      <c r="CCE3" s="428"/>
      <c r="CCF3" s="428"/>
      <c r="CCG3" s="428"/>
      <c r="CCH3" s="428"/>
      <c r="CCI3" s="428"/>
      <c r="CCJ3" s="428"/>
      <c r="CCK3" s="428"/>
      <c r="CCL3" s="428"/>
      <c r="CCM3" s="428"/>
      <c r="CCN3" s="428"/>
      <c r="CCO3" s="428"/>
      <c r="CCP3" s="428"/>
      <c r="CCQ3" s="428"/>
      <c r="CCR3" s="428"/>
      <c r="CCS3" s="428"/>
      <c r="CCT3" s="428"/>
      <c r="CCU3" s="428"/>
      <c r="CCV3" s="428"/>
      <c r="CCW3" s="428"/>
      <c r="CCX3" s="428"/>
      <c r="CCY3" s="428"/>
      <c r="CCZ3" s="428"/>
      <c r="CDA3" s="428"/>
      <c r="CDB3" s="428"/>
      <c r="CDC3" s="428"/>
      <c r="CDD3" s="428"/>
      <c r="CDE3" s="428"/>
      <c r="CDF3" s="428"/>
      <c r="CDG3" s="428"/>
      <c r="CDH3" s="428"/>
      <c r="CDI3" s="428"/>
      <c r="CDJ3" s="428"/>
      <c r="CDK3" s="428"/>
      <c r="CDL3" s="428"/>
      <c r="CDM3" s="428"/>
      <c r="CDN3" s="428"/>
      <c r="CDO3" s="428"/>
      <c r="CDP3" s="428"/>
      <c r="CDQ3" s="428"/>
      <c r="CDR3" s="428"/>
      <c r="CDS3" s="428"/>
      <c r="CDT3" s="428"/>
      <c r="CDU3" s="428"/>
      <c r="CDV3" s="428"/>
      <c r="CDW3" s="428"/>
      <c r="CDX3" s="428"/>
      <c r="CDY3" s="428"/>
      <c r="CDZ3" s="428"/>
      <c r="CEA3" s="428"/>
      <c r="CEB3" s="428"/>
      <c r="CEC3" s="428"/>
      <c r="CED3" s="428"/>
      <c r="CEE3" s="428"/>
      <c r="CEF3" s="428"/>
      <c r="CEG3" s="428"/>
      <c r="CEH3" s="428"/>
      <c r="CEI3" s="428"/>
      <c r="CEJ3" s="428"/>
      <c r="CEK3" s="428"/>
      <c r="CEL3" s="428"/>
      <c r="CEM3" s="428"/>
      <c r="CEN3" s="428"/>
      <c r="CEO3" s="428"/>
      <c r="CEP3" s="428"/>
      <c r="CEQ3" s="428"/>
      <c r="CER3" s="428"/>
      <c r="CES3" s="428"/>
      <c r="CET3" s="428"/>
      <c r="CEU3" s="428"/>
      <c r="CEV3" s="428"/>
      <c r="CEW3" s="428"/>
      <c r="CEX3" s="428"/>
      <c r="CEY3" s="428"/>
      <c r="CEZ3" s="428"/>
      <c r="CFA3" s="428"/>
      <c r="CFB3" s="428"/>
      <c r="CFC3" s="428"/>
      <c r="CFD3" s="428"/>
      <c r="CFE3" s="428"/>
      <c r="CFF3" s="428"/>
      <c r="CFG3" s="428"/>
      <c r="CFH3" s="428"/>
      <c r="CFI3" s="428"/>
      <c r="CFJ3" s="428"/>
      <c r="CFK3" s="428"/>
      <c r="CFL3" s="428"/>
      <c r="CFM3" s="428"/>
      <c r="CFN3" s="428"/>
      <c r="CFO3" s="428"/>
      <c r="CFP3" s="428"/>
      <c r="CFQ3" s="428"/>
      <c r="CFR3" s="428"/>
      <c r="CFS3" s="428"/>
      <c r="CFT3" s="428"/>
      <c r="CFU3" s="428"/>
      <c r="CFV3" s="428"/>
      <c r="CFW3" s="428"/>
      <c r="CFX3" s="428"/>
      <c r="CFY3" s="428"/>
      <c r="CFZ3" s="428"/>
      <c r="CGA3" s="428"/>
      <c r="CGB3" s="428"/>
      <c r="CGC3" s="428"/>
      <c r="CGD3" s="428"/>
      <c r="CGE3" s="428"/>
      <c r="CGF3" s="428"/>
      <c r="CGG3" s="428"/>
      <c r="CGH3" s="428"/>
      <c r="CGI3" s="428"/>
      <c r="CGJ3" s="428"/>
      <c r="CGK3" s="428"/>
      <c r="CGL3" s="428"/>
      <c r="CGM3" s="428"/>
      <c r="CGN3" s="428"/>
      <c r="CGO3" s="428"/>
      <c r="CGP3" s="428"/>
      <c r="CGQ3" s="428"/>
      <c r="CGR3" s="428"/>
      <c r="CGS3" s="428"/>
      <c r="CGT3" s="428"/>
      <c r="CGU3" s="428"/>
      <c r="CGV3" s="428"/>
      <c r="CGW3" s="428"/>
      <c r="CGX3" s="428"/>
      <c r="CGY3" s="428"/>
      <c r="CGZ3" s="428"/>
      <c r="CHA3" s="428"/>
      <c r="CHB3" s="428"/>
      <c r="CHC3" s="428"/>
      <c r="CHD3" s="428"/>
      <c r="CHE3" s="428"/>
      <c r="CHF3" s="428"/>
      <c r="CHG3" s="428"/>
      <c r="CHH3" s="428"/>
      <c r="CHI3" s="428"/>
      <c r="CHJ3" s="428"/>
      <c r="CHK3" s="428"/>
      <c r="CHL3" s="428"/>
      <c r="CHM3" s="428"/>
      <c r="CHN3" s="428"/>
      <c r="CHO3" s="428"/>
      <c r="CHP3" s="428"/>
      <c r="CHQ3" s="428"/>
      <c r="CHR3" s="428"/>
      <c r="CHS3" s="428"/>
      <c r="CHT3" s="428"/>
      <c r="CHU3" s="428"/>
      <c r="CHV3" s="428"/>
      <c r="CHW3" s="428"/>
      <c r="CHX3" s="428"/>
      <c r="CHY3" s="428"/>
      <c r="CHZ3" s="428"/>
      <c r="CIA3" s="428"/>
      <c r="CIB3" s="428"/>
      <c r="CIC3" s="428"/>
      <c r="CID3" s="428"/>
      <c r="CIE3" s="428"/>
      <c r="CIF3" s="428"/>
      <c r="CIG3" s="428"/>
      <c r="CIH3" s="428"/>
      <c r="CII3" s="428"/>
      <c r="CIJ3" s="428"/>
      <c r="CIK3" s="428"/>
      <c r="CIL3" s="428"/>
      <c r="CIM3" s="428"/>
      <c r="CIN3" s="428"/>
      <c r="CIO3" s="428"/>
      <c r="CIP3" s="428"/>
      <c r="CIQ3" s="428"/>
      <c r="CIR3" s="428"/>
      <c r="CIS3" s="428"/>
      <c r="CIT3" s="428"/>
      <c r="CIU3" s="428"/>
      <c r="CIV3" s="428"/>
      <c r="CIW3" s="428"/>
      <c r="CIX3" s="428"/>
      <c r="CIY3" s="428"/>
      <c r="CIZ3" s="428"/>
      <c r="CJA3" s="428"/>
      <c r="CJB3" s="428"/>
      <c r="CJC3" s="428"/>
      <c r="CJD3" s="428"/>
      <c r="CJE3" s="428"/>
      <c r="CJF3" s="428"/>
      <c r="CJG3" s="428"/>
      <c r="CJH3" s="428"/>
      <c r="CJI3" s="428"/>
      <c r="CJJ3" s="428"/>
      <c r="CJK3" s="428"/>
      <c r="CJL3" s="428"/>
      <c r="CJM3" s="428"/>
      <c r="CJN3" s="428"/>
      <c r="CJO3" s="428"/>
      <c r="CJP3" s="428"/>
      <c r="CJQ3" s="428"/>
      <c r="CJR3" s="428"/>
      <c r="CJS3" s="428"/>
      <c r="CJT3" s="428"/>
      <c r="CJU3" s="428"/>
      <c r="CJV3" s="428"/>
      <c r="CJW3" s="428"/>
      <c r="CJX3" s="428"/>
      <c r="CJY3" s="428"/>
      <c r="CJZ3" s="428"/>
      <c r="CKA3" s="428"/>
      <c r="CKB3" s="428"/>
      <c r="CKC3" s="428"/>
      <c r="CKD3" s="428"/>
      <c r="CKE3" s="428"/>
      <c r="CKF3" s="428"/>
      <c r="CKG3" s="428"/>
      <c r="CKH3" s="428"/>
      <c r="CKI3" s="428"/>
      <c r="CKJ3" s="428"/>
      <c r="CKK3" s="428"/>
      <c r="CKL3" s="428"/>
      <c r="CKM3" s="428"/>
      <c r="CKN3" s="428"/>
      <c r="CKO3" s="428"/>
      <c r="CKP3" s="428"/>
      <c r="CKQ3" s="428"/>
      <c r="CKR3" s="428"/>
      <c r="CKS3" s="428"/>
      <c r="CKT3" s="428"/>
      <c r="CKU3" s="428"/>
      <c r="CKV3" s="428"/>
      <c r="CKW3" s="428"/>
      <c r="CKX3" s="428"/>
      <c r="CKY3" s="428"/>
      <c r="CKZ3" s="428"/>
      <c r="CLA3" s="428"/>
      <c r="CLB3" s="428"/>
      <c r="CLC3" s="428"/>
      <c r="CLD3" s="428"/>
      <c r="CLE3" s="428"/>
      <c r="CLF3" s="428"/>
      <c r="CLG3" s="428"/>
      <c r="CLH3" s="428"/>
      <c r="CLI3" s="428"/>
      <c r="CLJ3" s="428"/>
      <c r="CLK3" s="428"/>
      <c r="CLL3" s="428"/>
      <c r="CLM3" s="428"/>
      <c r="CLN3" s="428"/>
      <c r="CLO3" s="428"/>
      <c r="CLP3" s="428"/>
      <c r="CLQ3" s="428"/>
      <c r="CLR3" s="428"/>
      <c r="CLS3" s="428"/>
      <c r="CLT3" s="428"/>
      <c r="CLU3" s="428"/>
      <c r="CLV3" s="428"/>
      <c r="CLW3" s="428"/>
      <c r="CLX3" s="428"/>
      <c r="CLY3" s="428"/>
      <c r="CLZ3" s="428"/>
      <c r="CMA3" s="428"/>
      <c r="CMB3" s="428"/>
      <c r="CMC3" s="428"/>
      <c r="CMD3" s="428"/>
      <c r="CME3" s="428"/>
      <c r="CMF3" s="428"/>
      <c r="CMG3" s="428"/>
      <c r="CMH3" s="428"/>
      <c r="CMI3" s="428"/>
      <c r="CMJ3" s="428"/>
      <c r="CMK3" s="428"/>
      <c r="CML3" s="428"/>
      <c r="CMM3" s="428"/>
      <c r="CMN3" s="428"/>
      <c r="CMO3" s="428"/>
      <c r="CMP3" s="428"/>
      <c r="CMQ3" s="428"/>
      <c r="CMR3" s="428"/>
      <c r="CMS3" s="428"/>
      <c r="CMT3" s="428"/>
      <c r="CMU3" s="428"/>
      <c r="CMV3" s="428"/>
      <c r="CMW3" s="428"/>
      <c r="CMX3" s="428"/>
      <c r="CMY3" s="428"/>
      <c r="CMZ3" s="428"/>
      <c r="CNA3" s="428"/>
      <c r="CNB3" s="428"/>
      <c r="CNC3" s="428"/>
      <c r="CND3" s="428"/>
      <c r="CNE3" s="428"/>
      <c r="CNF3" s="428"/>
      <c r="CNG3" s="428"/>
      <c r="CNH3" s="428"/>
      <c r="CNI3" s="428"/>
      <c r="CNJ3" s="428"/>
      <c r="CNK3" s="428"/>
      <c r="CNL3" s="428"/>
      <c r="CNM3" s="428"/>
      <c r="CNN3" s="428"/>
      <c r="CNO3" s="428"/>
      <c r="CNP3" s="428"/>
      <c r="CNQ3" s="428"/>
      <c r="CNR3" s="428"/>
      <c r="CNS3" s="428"/>
      <c r="CNT3" s="428"/>
      <c r="CNU3" s="428"/>
      <c r="CNV3" s="428"/>
      <c r="CNW3" s="428"/>
      <c r="CNX3" s="428"/>
      <c r="CNY3" s="428"/>
      <c r="CNZ3" s="428"/>
      <c r="COA3" s="428"/>
      <c r="COB3" s="428"/>
      <c r="COC3" s="428"/>
      <c r="COD3" s="428"/>
      <c r="COE3" s="428"/>
      <c r="COF3" s="428"/>
      <c r="COG3" s="428"/>
      <c r="COH3" s="428"/>
      <c r="COI3" s="428"/>
      <c r="COJ3" s="428"/>
      <c r="COK3" s="428"/>
      <c r="COL3" s="428"/>
      <c r="COM3" s="428"/>
      <c r="CON3" s="428"/>
      <c r="COO3" s="428"/>
      <c r="COP3" s="428"/>
      <c r="COQ3" s="428"/>
      <c r="COR3" s="428"/>
      <c r="COS3" s="428"/>
      <c r="COT3" s="428"/>
      <c r="COU3" s="428"/>
      <c r="COV3" s="428"/>
      <c r="COW3" s="428"/>
      <c r="COX3" s="428"/>
      <c r="COY3" s="428"/>
      <c r="COZ3" s="428"/>
      <c r="CPA3" s="428"/>
      <c r="CPB3" s="428"/>
      <c r="CPC3" s="428"/>
      <c r="CPD3" s="428"/>
      <c r="CPE3" s="428"/>
      <c r="CPF3" s="428"/>
      <c r="CPG3" s="428"/>
      <c r="CPH3" s="428"/>
      <c r="CPI3" s="428"/>
      <c r="CPJ3" s="428"/>
      <c r="CPK3" s="428"/>
      <c r="CPL3" s="428"/>
      <c r="CPM3" s="428"/>
      <c r="CPN3" s="428"/>
      <c r="CPO3" s="428"/>
      <c r="CPP3" s="428"/>
      <c r="CPQ3" s="428"/>
      <c r="CPR3" s="428"/>
      <c r="CPS3" s="428"/>
      <c r="CPT3" s="428"/>
      <c r="CPU3" s="428"/>
      <c r="CPV3" s="428"/>
      <c r="CPW3" s="428"/>
      <c r="CPX3" s="428"/>
      <c r="CPY3" s="428"/>
      <c r="CPZ3" s="428"/>
      <c r="CQA3" s="428"/>
      <c r="CQB3" s="428"/>
      <c r="CQC3" s="428"/>
      <c r="CQD3" s="428"/>
      <c r="CQE3" s="428"/>
      <c r="CQF3" s="428"/>
      <c r="CQG3" s="428"/>
      <c r="CQH3" s="428"/>
      <c r="CQI3" s="428"/>
      <c r="CQJ3" s="428"/>
      <c r="CQK3" s="428"/>
      <c r="CQL3" s="428"/>
      <c r="CQM3" s="428"/>
      <c r="CQN3" s="428"/>
      <c r="CQO3" s="428"/>
      <c r="CQP3" s="428"/>
      <c r="CQQ3" s="428"/>
      <c r="CQR3" s="428"/>
      <c r="CQS3" s="428"/>
      <c r="CQT3" s="428"/>
      <c r="CQU3" s="428"/>
      <c r="CQV3" s="428"/>
      <c r="CQW3" s="428"/>
      <c r="CQX3" s="428"/>
      <c r="CQY3" s="428"/>
      <c r="CQZ3" s="428"/>
      <c r="CRA3" s="428"/>
      <c r="CRB3" s="428"/>
      <c r="CRC3" s="428"/>
      <c r="CRD3" s="428"/>
      <c r="CRE3" s="428"/>
      <c r="CRF3" s="428"/>
      <c r="CRG3" s="428"/>
      <c r="CRH3" s="428"/>
      <c r="CRI3" s="428"/>
      <c r="CRJ3" s="428"/>
      <c r="CRK3" s="428"/>
      <c r="CRL3" s="428"/>
      <c r="CRM3" s="428"/>
      <c r="CRN3" s="428"/>
      <c r="CRO3" s="428"/>
      <c r="CRP3" s="428"/>
      <c r="CRQ3" s="428"/>
      <c r="CRR3" s="428"/>
      <c r="CRS3" s="428"/>
      <c r="CRT3" s="428"/>
      <c r="CRU3" s="428"/>
      <c r="CRV3" s="428"/>
      <c r="CRW3" s="428"/>
      <c r="CRX3" s="428"/>
      <c r="CRY3" s="428"/>
      <c r="CRZ3" s="428"/>
      <c r="CSA3" s="428"/>
      <c r="CSB3" s="428"/>
      <c r="CSC3" s="428"/>
      <c r="CSD3" s="428"/>
      <c r="CSE3" s="428"/>
      <c r="CSF3" s="428"/>
      <c r="CSG3" s="428"/>
      <c r="CSH3" s="428"/>
      <c r="CSI3" s="428"/>
      <c r="CSJ3" s="428"/>
      <c r="CSK3" s="428"/>
      <c r="CSL3" s="428"/>
      <c r="CSM3" s="428"/>
      <c r="CSN3" s="428"/>
      <c r="CSO3" s="428"/>
      <c r="CSP3" s="428"/>
      <c r="CSQ3" s="428"/>
      <c r="CSR3" s="428"/>
      <c r="CSS3" s="428"/>
      <c r="CST3" s="428"/>
      <c r="CSU3" s="428"/>
      <c r="CSV3" s="428"/>
      <c r="CSW3" s="428"/>
      <c r="CSX3" s="428"/>
      <c r="CSY3" s="428"/>
      <c r="CSZ3" s="428"/>
      <c r="CTA3" s="428"/>
      <c r="CTB3" s="428"/>
      <c r="CTC3" s="428"/>
      <c r="CTD3" s="428"/>
      <c r="CTE3" s="428"/>
      <c r="CTF3" s="428"/>
      <c r="CTG3" s="428"/>
      <c r="CTH3" s="428"/>
      <c r="CTI3" s="428"/>
      <c r="CTJ3" s="428"/>
      <c r="CTK3" s="428"/>
      <c r="CTL3" s="428"/>
      <c r="CTM3" s="428"/>
      <c r="CTN3" s="428"/>
      <c r="CTO3" s="428"/>
      <c r="CTP3" s="428"/>
      <c r="CTQ3" s="428"/>
      <c r="CTR3" s="428"/>
      <c r="CTS3" s="428"/>
      <c r="CTT3" s="428"/>
      <c r="CTU3" s="428"/>
      <c r="CTV3" s="428"/>
      <c r="CTW3" s="428"/>
      <c r="CTX3" s="428"/>
      <c r="CTY3" s="428"/>
      <c r="CTZ3" s="428"/>
      <c r="CUA3" s="428"/>
      <c r="CUB3" s="428"/>
      <c r="CUC3" s="428"/>
      <c r="CUD3" s="428"/>
      <c r="CUE3" s="428"/>
      <c r="CUF3" s="428"/>
      <c r="CUG3" s="428"/>
      <c r="CUH3" s="428"/>
      <c r="CUI3" s="428"/>
      <c r="CUJ3" s="428"/>
      <c r="CUK3" s="428"/>
      <c r="CUL3" s="428"/>
      <c r="CUM3" s="428"/>
      <c r="CUN3" s="428"/>
      <c r="CUO3" s="428"/>
      <c r="CUP3" s="428"/>
      <c r="CUQ3" s="428"/>
      <c r="CUR3" s="428"/>
      <c r="CUS3" s="428"/>
      <c r="CUT3" s="428"/>
      <c r="CUU3" s="428"/>
      <c r="CUV3" s="428"/>
      <c r="CUW3" s="428"/>
      <c r="CUX3" s="428"/>
      <c r="CUY3" s="428"/>
      <c r="CUZ3" s="428"/>
      <c r="CVA3" s="428"/>
      <c r="CVB3" s="428"/>
      <c r="CVC3" s="428"/>
      <c r="CVD3" s="428"/>
      <c r="CVE3" s="428"/>
      <c r="CVF3" s="428"/>
      <c r="CVG3" s="428"/>
      <c r="CVH3" s="428"/>
      <c r="CVI3" s="428"/>
      <c r="CVJ3" s="428"/>
      <c r="CVK3" s="428"/>
      <c r="CVL3" s="428"/>
      <c r="CVM3" s="428"/>
      <c r="CVN3" s="428"/>
      <c r="CVO3" s="428"/>
      <c r="CVP3" s="428"/>
      <c r="CVQ3" s="428"/>
      <c r="CVR3" s="428"/>
      <c r="CVS3" s="428"/>
      <c r="CVT3" s="428"/>
      <c r="CVU3" s="428"/>
      <c r="CVV3" s="428"/>
      <c r="CVW3" s="428"/>
      <c r="CVX3" s="428"/>
      <c r="CVY3" s="428"/>
      <c r="CVZ3" s="428"/>
      <c r="CWA3" s="428"/>
      <c r="CWB3" s="428"/>
      <c r="CWC3" s="428"/>
      <c r="CWD3" s="428"/>
      <c r="CWE3" s="428"/>
      <c r="CWF3" s="428"/>
      <c r="CWG3" s="428"/>
      <c r="CWH3" s="428"/>
      <c r="CWI3" s="428"/>
      <c r="CWJ3" s="428"/>
      <c r="CWK3" s="428"/>
      <c r="CWL3" s="428"/>
      <c r="CWM3" s="428"/>
      <c r="CWN3" s="428"/>
      <c r="CWO3" s="428"/>
      <c r="CWP3" s="428"/>
      <c r="CWQ3" s="428"/>
      <c r="CWR3" s="428"/>
      <c r="CWS3" s="428"/>
      <c r="CWT3" s="428"/>
      <c r="CWU3" s="428"/>
      <c r="CWV3" s="428"/>
      <c r="CWW3" s="428"/>
      <c r="CWX3" s="428"/>
      <c r="CWY3" s="428"/>
      <c r="CWZ3" s="428"/>
      <c r="CXA3" s="428"/>
      <c r="CXB3" s="428"/>
      <c r="CXC3" s="428"/>
      <c r="CXD3" s="428"/>
      <c r="CXE3" s="428"/>
      <c r="CXF3" s="428"/>
      <c r="CXG3" s="428"/>
      <c r="CXH3" s="428"/>
      <c r="CXI3" s="428"/>
      <c r="CXJ3" s="428"/>
      <c r="CXK3" s="428"/>
      <c r="CXL3" s="428"/>
      <c r="CXM3" s="428"/>
      <c r="CXN3" s="428"/>
      <c r="CXO3" s="428"/>
      <c r="CXP3" s="428"/>
      <c r="CXQ3" s="428"/>
      <c r="CXR3" s="428"/>
      <c r="CXS3" s="428"/>
      <c r="CXT3" s="428"/>
      <c r="CXU3" s="428"/>
      <c r="CXV3" s="428"/>
      <c r="CXW3" s="428"/>
      <c r="CXX3" s="428"/>
      <c r="CXY3" s="428"/>
      <c r="CXZ3" s="428"/>
      <c r="CYA3" s="428"/>
      <c r="CYB3" s="428"/>
      <c r="CYC3" s="428"/>
      <c r="CYD3" s="428"/>
      <c r="CYE3" s="428"/>
      <c r="CYF3" s="428"/>
      <c r="CYG3" s="428"/>
      <c r="CYH3" s="428"/>
      <c r="CYI3" s="428"/>
      <c r="CYJ3" s="428"/>
      <c r="CYK3" s="428"/>
      <c r="CYL3" s="428"/>
      <c r="CYM3" s="428"/>
      <c r="CYN3" s="428"/>
      <c r="CYO3" s="428"/>
      <c r="CYP3" s="428"/>
      <c r="CYQ3" s="428"/>
      <c r="CYR3" s="428"/>
      <c r="CYS3" s="428"/>
      <c r="CYT3" s="428"/>
      <c r="CYU3" s="428"/>
      <c r="CYV3" s="428"/>
      <c r="CYW3" s="428"/>
      <c r="CYX3" s="428"/>
      <c r="CYY3" s="428"/>
      <c r="CYZ3" s="428"/>
      <c r="CZA3" s="428"/>
      <c r="CZB3" s="428"/>
      <c r="CZC3" s="428"/>
      <c r="CZD3" s="428"/>
      <c r="CZE3" s="428"/>
      <c r="CZF3" s="428"/>
      <c r="CZG3" s="428"/>
      <c r="CZH3" s="428"/>
      <c r="CZI3" s="428"/>
      <c r="CZJ3" s="428"/>
      <c r="CZK3" s="428"/>
      <c r="CZL3" s="428"/>
      <c r="CZM3" s="428"/>
      <c r="CZN3" s="428"/>
      <c r="CZO3" s="428"/>
      <c r="CZP3" s="428"/>
      <c r="CZQ3" s="428"/>
      <c r="CZR3" s="428"/>
      <c r="CZS3" s="428"/>
      <c r="CZT3" s="428"/>
      <c r="CZU3" s="428"/>
      <c r="CZV3" s="428"/>
      <c r="CZW3" s="428"/>
      <c r="CZX3" s="428"/>
      <c r="CZY3" s="428"/>
      <c r="CZZ3" s="428"/>
      <c r="DAA3" s="428"/>
      <c r="DAB3" s="428"/>
      <c r="DAC3" s="428"/>
      <c r="DAD3" s="428"/>
      <c r="DAE3" s="428"/>
      <c r="DAF3" s="428"/>
      <c r="DAG3" s="428"/>
      <c r="DAH3" s="428"/>
      <c r="DAI3" s="428"/>
      <c r="DAJ3" s="428"/>
      <c r="DAK3" s="428"/>
      <c r="DAL3" s="428"/>
      <c r="DAM3" s="428"/>
      <c r="DAN3" s="428"/>
      <c r="DAO3" s="428"/>
      <c r="DAP3" s="428"/>
      <c r="DAQ3" s="428"/>
      <c r="DAR3" s="428"/>
      <c r="DAS3" s="428"/>
      <c r="DAT3" s="428"/>
      <c r="DAU3" s="428"/>
      <c r="DAV3" s="428"/>
      <c r="DAW3" s="428"/>
      <c r="DAX3" s="428"/>
      <c r="DAY3" s="428"/>
      <c r="DAZ3" s="428"/>
      <c r="DBA3" s="428"/>
      <c r="DBB3" s="428"/>
      <c r="DBC3" s="428"/>
      <c r="DBD3" s="428"/>
      <c r="DBE3" s="428"/>
      <c r="DBF3" s="428"/>
      <c r="DBG3" s="428"/>
      <c r="DBH3" s="428"/>
      <c r="DBI3" s="428"/>
      <c r="DBJ3" s="428"/>
      <c r="DBK3" s="428"/>
      <c r="DBL3" s="428"/>
      <c r="DBM3" s="428"/>
      <c r="DBN3" s="428"/>
      <c r="DBO3" s="428"/>
      <c r="DBP3" s="428"/>
      <c r="DBQ3" s="428"/>
      <c r="DBR3" s="428"/>
      <c r="DBS3" s="428"/>
      <c r="DBT3" s="428"/>
      <c r="DBU3" s="428"/>
      <c r="DBV3" s="428"/>
      <c r="DBW3" s="428"/>
      <c r="DBX3" s="428"/>
      <c r="DBY3" s="428"/>
      <c r="DBZ3" s="428"/>
      <c r="DCA3" s="428"/>
      <c r="DCB3" s="428"/>
      <c r="DCC3" s="428"/>
      <c r="DCD3" s="428"/>
      <c r="DCE3" s="428"/>
      <c r="DCF3" s="428"/>
      <c r="DCG3" s="428"/>
      <c r="DCH3" s="428"/>
      <c r="DCI3" s="428"/>
      <c r="DCJ3" s="428"/>
      <c r="DCK3" s="428"/>
      <c r="DCL3" s="428"/>
      <c r="DCM3" s="428"/>
      <c r="DCN3" s="428"/>
      <c r="DCO3" s="428"/>
      <c r="DCP3" s="428"/>
      <c r="DCQ3" s="428"/>
      <c r="DCR3" s="428"/>
      <c r="DCS3" s="428"/>
      <c r="DCT3" s="428"/>
      <c r="DCU3" s="428"/>
      <c r="DCV3" s="428"/>
      <c r="DCW3" s="428"/>
      <c r="DCX3" s="428"/>
      <c r="DCY3" s="428"/>
      <c r="DCZ3" s="428"/>
      <c r="DDA3" s="428"/>
      <c r="DDB3" s="428"/>
      <c r="DDC3" s="428"/>
      <c r="DDD3" s="428"/>
      <c r="DDE3" s="428"/>
      <c r="DDF3" s="428"/>
      <c r="DDG3" s="428"/>
      <c r="DDH3" s="428"/>
      <c r="DDI3" s="428"/>
      <c r="DDJ3" s="428"/>
      <c r="DDK3" s="428"/>
      <c r="DDL3" s="428"/>
      <c r="DDM3" s="428"/>
      <c r="DDN3" s="428"/>
      <c r="DDO3" s="428"/>
      <c r="DDP3" s="428"/>
      <c r="DDQ3" s="428"/>
      <c r="DDR3" s="428"/>
      <c r="DDS3" s="428"/>
      <c r="DDT3" s="428"/>
      <c r="DDU3" s="428"/>
      <c r="DDV3" s="428"/>
      <c r="DDW3" s="428"/>
      <c r="DDX3" s="428"/>
      <c r="DDY3" s="428"/>
      <c r="DDZ3" s="428"/>
      <c r="DEA3" s="428"/>
      <c r="DEB3" s="428"/>
      <c r="DEC3" s="428"/>
      <c r="DED3" s="428"/>
      <c r="DEE3" s="428"/>
      <c r="DEF3" s="428"/>
      <c r="DEG3" s="428"/>
      <c r="DEH3" s="428"/>
      <c r="DEI3" s="428"/>
      <c r="DEJ3" s="428"/>
      <c r="DEK3" s="428"/>
      <c r="DEL3" s="428"/>
      <c r="DEM3" s="428"/>
      <c r="DEN3" s="428"/>
      <c r="DEO3" s="428"/>
      <c r="DEP3" s="428"/>
      <c r="DEQ3" s="428"/>
      <c r="DER3" s="428"/>
      <c r="DES3" s="428"/>
      <c r="DET3" s="428"/>
      <c r="DEU3" s="428"/>
      <c r="DEV3" s="428"/>
      <c r="DEW3" s="428"/>
      <c r="DEX3" s="428"/>
      <c r="DEY3" s="428"/>
      <c r="DEZ3" s="428"/>
      <c r="DFA3" s="428"/>
      <c r="DFB3" s="428"/>
      <c r="DFC3" s="428"/>
      <c r="DFD3" s="428"/>
      <c r="DFE3" s="428"/>
      <c r="DFF3" s="428"/>
      <c r="DFG3" s="428"/>
      <c r="DFH3" s="428"/>
      <c r="DFI3" s="428"/>
      <c r="DFJ3" s="428"/>
      <c r="DFK3" s="428"/>
      <c r="DFL3" s="428"/>
      <c r="DFM3" s="428"/>
      <c r="DFN3" s="428"/>
      <c r="DFO3" s="428"/>
      <c r="DFP3" s="428"/>
      <c r="DFQ3" s="428"/>
      <c r="DFR3" s="428"/>
      <c r="DFS3" s="428"/>
      <c r="DFT3" s="428"/>
      <c r="DFU3" s="428"/>
      <c r="DFV3" s="428"/>
      <c r="DFW3" s="428"/>
      <c r="DFX3" s="428"/>
      <c r="DFY3" s="428"/>
      <c r="DFZ3" s="428"/>
      <c r="DGA3" s="428"/>
      <c r="DGB3" s="428"/>
      <c r="DGC3" s="428"/>
      <c r="DGD3" s="428"/>
      <c r="DGE3" s="428"/>
      <c r="DGF3" s="428"/>
      <c r="DGG3" s="428"/>
      <c r="DGH3" s="428"/>
      <c r="DGI3" s="428"/>
      <c r="DGJ3" s="428"/>
      <c r="DGK3" s="428"/>
      <c r="DGL3" s="428"/>
      <c r="DGM3" s="428"/>
      <c r="DGN3" s="428"/>
      <c r="DGO3" s="428"/>
      <c r="DGP3" s="428"/>
      <c r="DGQ3" s="428"/>
      <c r="DGR3" s="428"/>
      <c r="DGS3" s="428"/>
      <c r="DGT3" s="428"/>
      <c r="DGU3" s="428"/>
      <c r="DGV3" s="428"/>
      <c r="DGW3" s="428"/>
      <c r="DGX3" s="428"/>
      <c r="DGY3" s="428"/>
      <c r="DGZ3" s="428"/>
      <c r="DHA3" s="428"/>
      <c r="DHB3" s="428"/>
      <c r="DHC3" s="428"/>
      <c r="DHD3" s="428"/>
      <c r="DHE3" s="428"/>
      <c r="DHF3" s="428"/>
      <c r="DHG3" s="428"/>
      <c r="DHH3" s="428"/>
      <c r="DHI3" s="428"/>
      <c r="DHJ3" s="428"/>
      <c r="DHK3" s="428"/>
      <c r="DHL3" s="428"/>
      <c r="DHM3" s="428"/>
      <c r="DHN3" s="428"/>
      <c r="DHO3" s="428"/>
      <c r="DHP3" s="428"/>
      <c r="DHQ3" s="428"/>
      <c r="DHR3" s="428"/>
      <c r="DHS3" s="428"/>
      <c r="DHT3" s="428"/>
      <c r="DHU3" s="428"/>
      <c r="DHV3" s="428"/>
      <c r="DHW3" s="428"/>
      <c r="DHX3" s="428"/>
      <c r="DHY3" s="428"/>
      <c r="DHZ3" s="428"/>
      <c r="DIA3" s="428"/>
      <c r="DIB3" s="428"/>
      <c r="DIC3" s="428"/>
      <c r="DID3" s="428"/>
      <c r="DIE3" s="428"/>
      <c r="DIF3" s="428"/>
      <c r="DIG3" s="428"/>
      <c r="DIH3" s="428"/>
      <c r="DII3" s="428"/>
      <c r="DIJ3" s="428"/>
      <c r="DIK3" s="428"/>
      <c r="DIL3" s="428"/>
      <c r="DIM3" s="428"/>
      <c r="DIN3" s="428"/>
      <c r="DIO3" s="428"/>
      <c r="DIP3" s="428"/>
      <c r="DIQ3" s="428"/>
      <c r="DIR3" s="428"/>
      <c r="DIS3" s="428"/>
      <c r="DIT3" s="428"/>
      <c r="DIU3" s="428"/>
      <c r="DIV3" s="428"/>
      <c r="DIW3" s="428"/>
      <c r="DIX3" s="428"/>
      <c r="DIY3" s="428"/>
      <c r="DIZ3" s="428"/>
      <c r="DJA3" s="428"/>
      <c r="DJB3" s="428"/>
      <c r="DJC3" s="428"/>
      <c r="DJD3" s="428"/>
      <c r="DJE3" s="428"/>
      <c r="DJF3" s="428"/>
      <c r="DJG3" s="428"/>
      <c r="DJH3" s="428"/>
      <c r="DJI3" s="428"/>
      <c r="DJJ3" s="428"/>
      <c r="DJK3" s="428"/>
      <c r="DJL3" s="428"/>
      <c r="DJM3" s="428"/>
      <c r="DJN3" s="428"/>
      <c r="DJO3" s="428"/>
      <c r="DJP3" s="428"/>
      <c r="DJQ3" s="428"/>
      <c r="DJR3" s="428"/>
      <c r="DJS3" s="428"/>
      <c r="DJT3" s="428"/>
      <c r="DJU3" s="428"/>
      <c r="DJV3" s="428"/>
      <c r="DJW3" s="428"/>
      <c r="DJX3" s="428"/>
      <c r="DJY3" s="428"/>
      <c r="DJZ3" s="428"/>
      <c r="DKA3" s="428"/>
      <c r="DKB3" s="428"/>
      <c r="DKC3" s="428"/>
      <c r="DKD3" s="428"/>
      <c r="DKE3" s="428"/>
      <c r="DKF3" s="428"/>
      <c r="DKG3" s="428"/>
      <c r="DKH3" s="428"/>
      <c r="DKI3" s="428"/>
      <c r="DKJ3" s="428"/>
      <c r="DKK3" s="428"/>
      <c r="DKL3" s="428"/>
      <c r="DKM3" s="428"/>
      <c r="DKN3" s="428"/>
      <c r="DKO3" s="428"/>
      <c r="DKP3" s="428"/>
      <c r="DKQ3" s="428"/>
      <c r="DKR3" s="428"/>
      <c r="DKS3" s="428"/>
      <c r="DKT3" s="428"/>
      <c r="DKU3" s="428"/>
      <c r="DKV3" s="428"/>
      <c r="DKW3" s="428"/>
      <c r="DKX3" s="428"/>
      <c r="DKY3" s="428"/>
      <c r="DKZ3" s="428"/>
      <c r="DLA3" s="428"/>
      <c r="DLB3" s="428"/>
      <c r="DLC3" s="428"/>
      <c r="DLD3" s="428"/>
      <c r="DLE3" s="428"/>
      <c r="DLF3" s="428"/>
      <c r="DLG3" s="428"/>
      <c r="DLH3" s="428"/>
      <c r="DLI3" s="428"/>
      <c r="DLJ3" s="428"/>
      <c r="DLK3" s="428"/>
      <c r="DLL3" s="428"/>
      <c r="DLM3" s="428"/>
      <c r="DLN3" s="428"/>
      <c r="DLO3" s="428"/>
      <c r="DLP3" s="428"/>
      <c r="DLQ3" s="428"/>
      <c r="DLR3" s="428"/>
      <c r="DLS3" s="428"/>
      <c r="DLT3" s="428"/>
      <c r="DLU3" s="428"/>
      <c r="DLV3" s="428"/>
      <c r="DLW3" s="428"/>
      <c r="DLX3" s="428"/>
      <c r="DLY3" s="428"/>
      <c r="DLZ3" s="428"/>
      <c r="DMA3" s="428"/>
      <c r="DMB3" s="428"/>
      <c r="DMC3" s="428"/>
      <c r="DMD3" s="428"/>
      <c r="DME3" s="428"/>
      <c r="DMF3" s="428"/>
      <c r="DMG3" s="428"/>
      <c r="DMH3" s="428"/>
      <c r="DMI3" s="428"/>
      <c r="DMJ3" s="428"/>
      <c r="DMK3" s="428"/>
      <c r="DML3" s="428"/>
      <c r="DMM3" s="428"/>
      <c r="DMN3" s="428"/>
      <c r="DMO3" s="428"/>
      <c r="DMP3" s="428"/>
      <c r="DMQ3" s="428"/>
      <c r="DMR3" s="428"/>
      <c r="DMS3" s="428"/>
      <c r="DMT3" s="428"/>
      <c r="DMU3" s="428"/>
      <c r="DMV3" s="428"/>
      <c r="DMW3" s="428"/>
      <c r="DMX3" s="428"/>
      <c r="DMY3" s="428"/>
      <c r="DMZ3" s="428"/>
      <c r="DNA3" s="428"/>
      <c r="DNB3" s="428"/>
      <c r="DNC3" s="428"/>
      <c r="DND3" s="428"/>
      <c r="DNE3" s="428"/>
      <c r="DNF3" s="428"/>
      <c r="DNG3" s="428"/>
      <c r="DNH3" s="428"/>
      <c r="DNI3" s="428"/>
      <c r="DNJ3" s="428"/>
      <c r="DNK3" s="428"/>
      <c r="DNL3" s="428"/>
      <c r="DNM3" s="428"/>
      <c r="DNN3" s="428"/>
      <c r="DNO3" s="428"/>
      <c r="DNP3" s="428"/>
      <c r="DNQ3" s="428"/>
      <c r="DNR3" s="428"/>
      <c r="DNS3" s="428"/>
      <c r="DNT3" s="428"/>
      <c r="DNU3" s="428"/>
      <c r="DNV3" s="428"/>
      <c r="DNW3" s="428"/>
      <c r="DNX3" s="428"/>
      <c r="DNY3" s="428"/>
      <c r="DNZ3" s="428"/>
      <c r="DOA3" s="428"/>
      <c r="DOB3" s="428"/>
      <c r="DOC3" s="428"/>
      <c r="DOD3" s="428"/>
      <c r="DOE3" s="428"/>
      <c r="DOF3" s="428"/>
      <c r="DOG3" s="428"/>
      <c r="DOH3" s="428"/>
      <c r="DOI3" s="428"/>
      <c r="DOJ3" s="428"/>
      <c r="DOK3" s="428"/>
      <c r="DOL3" s="428"/>
      <c r="DOM3" s="428"/>
      <c r="DON3" s="428"/>
      <c r="DOO3" s="428"/>
      <c r="DOP3" s="428"/>
      <c r="DOQ3" s="428"/>
      <c r="DOR3" s="428"/>
      <c r="DOS3" s="428"/>
      <c r="DOT3" s="428"/>
      <c r="DOU3" s="428"/>
      <c r="DOV3" s="428"/>
      <c r="DOW3" s="428"/>
      <c r="DOX3" s="428"/>
      <c r="DOY3" s="428"/>
      <c r="DOZ3" s="428"/>
      <c r="DPA3" s="428"/>
      <c r="DPB3" s="428"/>
      <c r="DPC3" s="428"/>
      <c r="DPD3" s="428"/>
      <c r="DPE3" s="428"/>
      <c r="DPF3" s="428"/>
      <c r="DPG3" s="428"/>
      <c r="DPH3" s="428"/>
      <c r="DPI3" s="428"/>
      <c r="DPJ3" s="428"/>
      <c r="DPK3" s="428"/>
      <c r="DPL3" s="428"/>
      <c r="DPM3" s="428"/>
      <c r="DPN3" s="428"/>
      <c r="DPO3" s="428"/>
      <c r="DPP3" s="428"/>
      <c r="DPQ3" s="428"/>
      <c r="DPR3" s="428"/>
      <c r="DPS3" s="428"/>
      <c r="DPT3" s="428"/>
      <c r="DPU3" s="428"/>
      <c r="DPV3" s="428"/>
      <c r="DPW3" s="428"/>
      <c r="DPX3" s="428"/>
      <c r="DPY3" s="428"/>
      <c r="DPZ3" s="428"/>
      <c r="DQA3" s="428"/>
      <c r="DQB3" s="428"/>
      <c r="DQC3" s="428"/>
      <c r="DQD3" s="428"/>
      <c r="DQE3" s="428"/>
      <c r="DQF3" s="428"/>
      <c r="DQG3" s="428"/>
      <c r="DQH3" s="428"/>
      <c r="DQI3" s="428"/>
      <c r="DQJ3" s="428"/>
      <c r="DQK3" s="428"/>
      <c r="DQL3" s="428"/>
      <c r="DQM3" s="428"/>
      <c r="DQN3" s="428"/>
      <c r="DQO3" s="428"/>
      <c r="DQP3" s="428"/>
      <c r="DQQ3" s="428"/>
      <c r="DQR3" s="428"/>
      <c r="DQS3" s="428"/>
      <c r="DQT3" s="428"/>
      <c r="DQU3" s="428"/>
      <c r="DQV3" s="428"/>
      <c r="DQW3" s="428"/>
      <c r="DQX3" s="428"/>
      <c r="DQY3" s="428"/>
      <c r="DQZ3" s="428"/>
      <c r="DRA3" s="428"/>
      <c r="DRB3" s="428"/>
      <c r="DRC3" s="428"/>
      <c r="DRD3" s="428"/>
      <c r="DRE3" s="428"/>
      <c r="DRF3" s="428"/>
      <c r="DRG3" s="428"/>
      <c r="DRH3" s="428"/>
      <c r="DRI3" s="428"/>
      <c r="DRJ3" s="428"/>
      <c r="DRK3" s="428"/>
      <c r="DRL3" s="428"/>
      <c r="DRM3" s="428"/>
      <c r="DRN3" s="428"/>
      <c r="DRO3" s="428"/>
      <c r="DRP3" s="428"/>
      <c r="DRQ3" s="428"/>
      <c r="DRR3" s="428"/>
      <c r="DRS3" s="428"/>
      <c r="DRT3" s="428"/>
      <c r="DRU3" s="428"/>
      <c r="DRV3" s="428"/>
      <c r="DRW3" s="428"/>
      <c r="DRX3" s="428"/>
      <c r="DRY3" s="428"/>
      <c r="DRZ3" s="428"/>
      <c r="DSA3" s="428"/>
      <c r="DSB3" s="428"/>
      <c r="DSC3" s="428"/>
      <c r="DSD3" s="428"/>
      <c r="DSE3" s="428"/>
      <c r="DSF3" s="428"/>
      <c r="DSG3" s="428"/>
      <c r="DSH3" s="428"/>
      <c r="DSI3" s="428"/>
      <c r="DSJ3" s="428"/>
      <c r="DSK3" s="428"/>
      <c r="DSL3" s="428"/>
      <c r="DSM3" s="428"/>
      <c r="DSN3" s="428"/>
      <c r="DSO3" s="428"/>
      <c r="DSP3" s="428"/>
      <c r="DSQ3" s="428"/>
      <c r="DSR3" s="428"/>
      <c r="DSS3" s="428"/>
      <c r="DST3" s="428"/>
      <c r="DSU3" s="428"/>
      <c r="DSV3" s="428"/>
      <c r="DSW3" s="428"/>
      <c r="DSX3" s="428"/>
      <c r="DSY3" s="428"/>
      <c r="DSZ3" s="428"/>
      <c r="DTA3" s="428"/>
      <c r="DTB3" s="428"/>
      <c r="DTC3" s="428"/>
      <c r="DTD3" s="428"/>
      <c r="DTE3" s="428"/>
      <c r="DTF3" s="428"/>
      <c r="DTG3" s="428"/>
      <c r="DTH3" s="428"/>
      <c r="DTI3" s="428"/>
      <c r="DTJ3" s="428"/>
      <c r="DTK3" s="428"/>
      <c r="DTL3" s="428"/>
      <c r="DTM3" s="428"/>
      <c r="DTN3" s="428"/>
      <c r="DTO3" s="428"/>
      <c r="DTP3" s="428"/>
      <c r="DTQ3" s="428"/>
      <c r="DTR3" s="428"/>
      <c r="DTS3" s="428"/>
      <c r="DTT3" s="428"/>
      <c r="DTU3" s="428"/>
      <c r="DTV3" s="428"/>
      <c r="DTW3" s="428"/>
      <c r="DTX3" s="428"/>
      <c r="DTY3" s="428"/>
      <c r="DTZ3" s="428"/>
      <c r="DUA3" s="428"/>
      <c r="DUB3" s="428"/>
      <c r="DUC3" s="428"/>
      <c r="DUD3" s="428"/>
      <c r="DUE3" s="428"/>
      <c r="DUF3" s="428"/>
      <c r="DUG3" s="428"/>
      <c r="DUH3" s="428"/>
      <c r="DUI3" s="428"/>
      <c r="DUJ3" s="428"/>
      <c r="DUK3" s="428"/>
      <c r="DUL3" s="428"/>
      <c r="DUM3" s="428"/>
      <c r="DUN3" s="428"/>
      <c r="DUO3" s="428"/>
      <c r="DUP3" s="428"/>
      <c r="DUQ3" s="428"/>
      <c r="DUR3" s="428"/>
      <c r="DUS3" s="428"/>
      <c r="DUT3" s="428"/>
      <c r="DUU3" s="428"/>
      <c r="DUV3" s="428"/>
      <c r="DUW3" s="428"/>
      <c r="DUX3" s="428"/>
      <c r="DUY3" s="428"/>
      <c r="DUZ3" s="428"/>
      <c r="DVA3" s="428"/>
      <c r="DVB3" s="428"/>
      <c r="DVC3" s="428"/>
      <c r="DVD3" s="428"/>
      <c r="DVE3" s="428"/>
      <c r="DVF3" s="428"/>
      <c r="DVG3" s="428"/>
      <c r="DVH3" s="428"/>
      <c r="DVI3" s="428"/>
      <c r="DVJ3" s="428"/>
      <c r="DVK3" s="428"/>
      <c r="DVL3" s="428"/>
      <c r="DVM3" s="428"/>
      <c r="DVN3" s="428"/>
      <c r="DVO3" s="428"/>
      <c r="DVP3" s="428"/>
      <c r="DVQ3" s="428"/>
      <c r="DVR3" s="428"/>
      <c r="DVS3" s="428"/>
      <c r="DVT3" s="428"/>
      <c r="DVU3" s="428"/>
      <c r="DVV3" s="428"/>
      <c r="DVW3" s="428"/>
      <c r="DVX3" s="428"/>
      <c r="DVY3" s="428"/>
      <c r="DVZ3" s="428"/>
      <c r="DWA3" s="428"/>
      <c r="DWB3" s="428"/>
      <c r="DWC3" s="428"/>
      <c r="DWD3" s="428"/>
      <c r="DWE3" s="428"/>
      <c r="DWF3" s="428"/>
      <c r="DWG3" s="428"/>
      <c r="DWH3" s="428"/>
      <c r="DWI3" s="428"/>
      <c r="DWJ3" s="428"/>
      <c r="DWK3" s="428"/>
      <c r="DWL3" s="428"/>
      <c r="DWM3" s="428"/>
      <c r="DWN3" s="428"/>
      <c r="DWO3" s="428"/>
      <c r="DWP3" s="428"/>
      <c r="DWQ3" s="428"/>
      <c r="DWR3" s="428"/>
      <c r="DWS3" s="428"/>
      <c r="DWT3" s="428"/>
      <c r="DWU3" s="428"/>
      <c r="DWV3" s="428"/>
      <c r="DWW3" s="428"/>
      <c r="DWX3" s="428"/>
      <c r="DWY3" s="428"/>
      <c r="DWZ3" s="428"/>
      <c r="DXA3" s="428"/>
      <c r="DXB3" s="428"/>
      <c r="DXC3" s="428"/>
      <c r="DXD3" s="428"/>
      <c r="DXE3" s="428"/>
      <c r="DXF3" s="428"/>
      <c r="DXG3" s="428"/>
      <c r="DXH3" s="428"/>
      <c r="DXI3" s="428"/>
      <c r="DXJ3" s="428"/>
      <c r="DXK3" s="428"/>
      <c r="DXL3" s="428"/>
      <c r="DXM3" s="428"/>
      <c r="DXN3" s="428"/>
      <c r="DXO3" s="428"/>
      <c r="DXP3" s="428"/>
      <c r="DXQ3" s="428"/>
      <c r="DXR3" s="428"/>
      <c r="DXS3" s="428"/>
      <c r="DXT3" s="428"/>
      <c r="DXU3" s="428"/>
      <c r="DXV3" s="428"/>
      <c r="DXW3" s="428"/>
      <c r="DXX3" s="428"/>
      <c r="DXY3" s="428"/>
      <c r="DXZ3" s="428"/>
      <c r="DYA3" s="428"/>
      <c r="DYB3" s="428"/>
      <c r="DYC3" s="428"/>
      <c r="DYD3" s="428"/>
      <c r="DYE3" s="428"/>
      <c r="DYF3" s="428"/>
      <c r="DYG3" s="428"/>
      <c r="DYH3" s="428"/>
      <c r="DYI3" s="428"/>
      <c r="DYJ3" s="428"/>
      <c r="DYK3" s="428"/>
      <c r="DYL3" s="428"/>
      <c r="DYM3" s="428"/>
      <c r="DYN3" s="428"/>
      <c r="DYO3" s="428"/>
      <c r="DYP3" s="428"/>
      <c r="DYQ3" s="428"/>
      <c r="DYR3" s="428"/>
      <c r="DYS3" s="428"/>
      <c r="DYT3" s="428"/>
      <c r="DYU3" s="428"/>
      <c r="DYV3" s="428"/>
      <c r="DYW3" s="428"/>
      <c r="DYX3" s="428"/>
      <c r="DYY3" s="428"/>
      <c r="DYZ3" s="428"/>
      <c r="DZA3" s="428"/>
      <c r="DZB3" s="428"/>
      <c r="DZC3" s="428"/>
      <c r="DZD3" s="428"/>
      <c r="DZE3" s="428"/>
      <c r="DZF3" s="428"/>
      <c r="DZG3" s="428"/>
      <c r="DZH3" s="428"/>
      <c r="DZI3" s="428"/>
      <c r="DZJ3" s="428"/>
      <c r="DZK3" s="428"/>
      <c r="DZL3" s="428"/>
      <c r="DZM3" s="428"/>
      <c r="DZN3" s="428"/>
      <c r="DZO3" s="428"/>
      <c r="DZP3" s="428"/>
      <c r="DZQ3" s="428"/>
      <c r="DZR3" s="428"/>
      <c r="DZS3" s="428"/>
      <c r="DZT3" s="428"/>
      <c r="DZU3" s="428"/>
      <c r="DZV3" s="428"/>
      <c r="DZW3" s="428"/>
      <c r="DZX3" s="428"/>
      <c r="DZY3" s="428"/>
      <c r="DZZ3" s="428"/>
      <c r="EAA3" s="428"/>
      <c r="EAB3" s="428"/>
      <c r="EAC3" s="428"/>
      <c r="EAD3" s="428"/>
      <c r="EAE3" s="428"/>
      <c r="EAF3" s="428"/>
      <c r="EAG3" s="428"/>
      <c r="EAH3" s="428"/>
      <c r="EAI3" s="428"/>
      <c r="EAJ3" s="428"/>
      <c r="EAK3" s="428"/>
      <c r="EAL3" s="428"/>
      <c r="EAM3" s="428"/>
      <c r="EAN3" s="428"/>
      <c r="EAO3" s="428"/>
      <c r="EAP3" s="428"/>
      <c r="EAQ3" s="428"/>
      <c r="EAR3" s="428"/>
      <c r="EAS3" s="428"/>
      <c r="EAT3" s="428"/>
      <c r="EAU3" s="428"/>
      <c r="EAV3" s="428"/>
      <c r="EAW3" s="428"/>
      <c r="EAX3" s="428"/>
      <c r="EAY3" s="428"/>
      <c r="EAZ3" s="428"/>
      <c r="EBA3" s="428"/>
      <c r="EBB3" s="428"/>
      <c r="EBC3" s="428"/>
      <c r="EBD3" s="428"/>
      <c r="EBE3" s="428"/>
      <c r="EBF3" s="428"/>
      <c r="EBG3" s="428"/>
      <c r="EBH3" s="428"/>
      <c r="EBI3" s="428"/>
      <c r="EBJ3" s="428"/>
      <c r="EBK3" s="428"/>
      <c r="EBL3" s="428"/>
      <c r="EBM3" s="428"/>
      <c r="EBN3" s="428"/>
      <c r="EBO3" s="428"/>
      <c r="EBP3" s="428"/>
      <c r="EBQ3" s="428"/>
      <c r="EBR3" s="428"/>
      <c r="EBS3" s="428"/>
      <c r="EBT3" s="428"/>
      <c r="EBU3" s="428"/>
      <c r="EBV3" s="428"/>
      <c r="EBW3" s="428"/>
      <c r="EBX3" s="428"/>
      <c r="EBY3" s="428"/>
      <c r="EBZ3" s="428"/>
      <c r="ECA3" s="428"/>
      <c r="ECB3" s="428"/>
      <c r="ECC3" s="428"/>
      <c r="ECD3" s="428"/>
      <c r="ECE3" s="428"/>
      <c r="ECF3" s="428"/>
      <c r="ECG3" s="428"/>
      <c r="ECH3" s="428"/>
      <c r="ECI3" s="428"/>
      <c r="ECJ3" s="428"/>
      <c r="ECK3" s="428"/>
      <c r="ECL3" s="428"/>
      <c r="ECM3" s="428"/>
      <c r="ECN3" s="428"/>
      <c r="ECO3" s="428"/>
      <c r="ECP3" s="428"/>
      <c r="ECQ3" s="428"/>
      <c r="ECR3" s="428"/>
      <c r="ECS3" s="428"/>
      <c r="ECT3" s="428"/>
      <c r="ECU3" s="428"/>
      <c r="ECV3" s="428"/>
      <c r="ECW3" s="428"/>
      <c r="ECX3" s="428"/>
      <c r="ECY3" s="428"/>
      <c r="ECZ3" s="428"/>
      <c r="EDA3" s="428"/>
      <c r="EDB3" s="428"/>
      <c r="EDC3" s="428"/>
      <c r="EDD3" s="428"/>
      <c r="EDE3" s="428"/>
      <c r="EDF3" s="428"/>
      <c r="EDG3" s="428"/>
      <c r="EDH3" s="428"/>
      <c r="EDI3" s="428"/>
      <c r="EDJ3" s="428"/>
      <c r="EDK3" s="428"/>
      <c r="EDL3" s="428"/>
      <c r="EDM3" s="428"/>
      <c r="EDN3" s="428"/>
      <c r="EDO3" s="428"/>
      <c r="EDP3" s="428"/>
      <c r="EDQ3" s="428"/>
      <c r="EDR3" s="428"/>
      <c r="EDS3" s="428"/>
      <c r="EDT3" s="428"/>
      <c r="EDU3" s="428"/>
      <c r="EDV3" s="428"/>
      <c r="EDW3" s="428"/>
      <c r="EDX3" s="428"/>
      <c r="EDY3" s="428"/>
      <c r="EDZ3" s="428"/>
      <c r="EEA3" s="428"/>
      <c r="EEB3" s="428"/>
      <c r="EEC3" s="428"/>
      <c r="EED3" s="428"/>
      <c r="EEE3" s="428"/>
      <c r="EEF3" s="428"/>
      <c r="EEG3" s="428"/>
      <c r="EEH3" s="428"/>
      <c r="EEI3" s="428"/>
      <c r="EEJ3" s="428"/>
      <c r="EEK3" s="428"/>
      <c r="EEL3" s="428"/>
      <c r="EEM3" s="428"/>
      <c r="EEN3" s="428"/>
      <c r="EEO3" s="428"/>
      <c r="EEP3" s="428"/>
      <c r="EEQ3" s="428"/>
      <c r="EER3" s="428"/>
      <c r="EES3" s="428"/>
      <c r="EET3" s="428"/>
      <c r="EEU3" s="428"/>
      <c r="EEV3" s="428"/>
      <c r="EEW3" s="428"/>
      <c r="EEX3" s="428"/>
      <c r="EEY3" s="428"/>
      <c r="EEZ3" s="428"/>
      <c r="EFA3" s="428"/>
      <c r="EFB3" s="428"/>
      <c r="EFC3" s="428"/>
      <c r="EFD3" s="428"/>
      <c r="EFE3" s="428"/>
      <c r="EFF3" s="428"/>
      <c r="EFG3" s="428"/>
      <c r="EFH3" s="428"/>
      <c r="EFI3" s="428"/>
      <c r="EFJ3" s="428"/>
      <c r="EFK3" s="428"/>
      <c r="EFL3" s="428"/>
      <c r="EFM3" s="428"/>
      <c r="EFN3" s="428"/>
      <c r="EFO3" s="428"/>
      <c r="EFP3" s="428"/>
      <c r="EFQ3" s="428"/>
      <c r="EFR3" s="428"/>
      <c r="EFS3" s="428"/>
      <c r="EFT3" s="428"/>
      <c r="EFU3" s="428"/>
      <c r="EFV3" s="428"/>
      <c r="EFW3" s="428"/>
      <c r="EFX3" s="428"/>
      <c r="EFY3" s="428"/>
      <c r="EFZ3" s="428"/>
      <c r="EGA3" s="428"/>
      <c r="EGB3" s="428"/>
      <c r="EGC3" s="428"/>
      <c r="EGD3" s="428"/>
      <c r="EGE3" s="428"/>
      <c r="EGF3" s="428"/>
      <c r="EGG3" s="428"/>
      <c r="EGH3" s="428"/>
      <c r="EGI3" s="428"/>
      <c r="EGJ3" s="428"/>
      <c r="EGK3" s="428"/>
      <c r="EGL3" s="428"/>
      <c r="EGM3" s="428"/>
      <c r="EGN3" s="428"/>
      <c r="EGO3" s="428"/>
      <c r="EGP3" s="428"/>
      <c r="EGQ3" s="428"/>
      <c r="EGR3" s="428"/>
      <c r="EGS3" s="428"/>
      <c r="EGT3" s="428"/>
      <c r="EGU3" s="428"/>
      <c r="EGV3" s="428"/>
      <c r="EGW3" s="428"/>
      <c r="EGX3" s="428"/>
      <c r="EGY3" s="428"/>
      <c r="EGZ3" s="428"/>
      <c r="EHA3" s="428"/>
      <c r="EHB3" s="428"/>
      <c r="EHC3" s="428"/>
      <c r="EHD3" s="428"/>
      <c r="EHE3" s="428"/>
      <c r="EHF3" s="428"/>
      <c r="EHG3" s="428"/>
      <c r="EHH3" s="428"/>
      <c r="EHI3" s="428"/>
      <c r="EHJ3" s="428"/>
      <c r="EHK3" s="428"/>
      <c r="EHL3" s="428"/>
      <c r="EHM3" s="428"/>
      <c r="EHN3" s="428"/>
      <c r="EHO3" s="428"/>
      <c r="EHP3" s="428"/>
      <c r="EHQ3" s="428"/>
      <c r="EHR3" s="428"/>
      <c r="EHS3" s="428"/>
      <c r="EHT3" s="428"/>
      <c r="EHU3" s="428"/>
      <c r="EHV3" s="428"/>
      <c r="EHW3" s="428"/>
      <c r="EHX3" s="428"/>
      <c r="EHY3" s="428"/>
      <c r="EHZ3" s="428"/>
      <c r="EIA3" s="428"/>
      <c r="EIB3" s="428"/>
      <c r="EIC3" s="428"/>
      <c r="EID3" s="428"/>
      <c r="EIE3" s="428"/>
      <c r="EIF3" s="428"/>
      <c r="EIG3" s="428"/>
      <c r="EIH3" s="428"/>
      <c r="EII3" s="428"/>
      <c r="EIJ3" s="428"/>
      <c r="EIK3" s="428"/>
      <c r="EIL3" s="428"/>
      <c r="EIM3" s="428"/>
      <c r="EIN3" s="428"/>
      <c r="EIO3" s="428"/>
      <c r="EIP3" s="428"/>
      <c r="EIQ3" s="428"/>
      <c r="EIR3" s="428"/>
      <c r="EIS3" s="428"/>
      <c r="EIT3" s="428"/>
      <c r="EIU3" s="428"/>
      <c r="EIV3" s="428"/>
      <c r="EIW3" s="428"/>
      <c r="EIX3" s="428"/>
      <c r="EIY3" s="428"/>
      <c r="EIZ3" s="428"/>
      <c r="EJA3" s="428"/>
      <c r="EJB3" s="428"/>
      <c r="EJC3" s="428"/>
      <c r="EJD3" s="428"/>
      <c r="EJE3" s="428"/>
      <c r="EJF3" s="428"/>
      <c r="EJG3" s="428"/>
      <c r="EJH3" s="428"/>
      <c r="EJI3" s="428"/>
      <c r="EJJ3" s="428"/>
      <c r="EJK3" s="428"/>
      <c r="EJL3" s="428"/>
      <c r="EJM3" s="428"/>
      <c r="EJN3" s="428"/>
      <c r="EJO3" s="428"/>
      <c r="EJP3" s="428"/>
      <c r="EJQ3" s="428"/>
      <c r="EJR3" s="428"/>
      <c r="EJS3" s="428"/>
      <c r="EJT3" s="428"/>
      <c r="EJU3" s="428"/>
      <c r="EJV3" s="428"/>
      <c r="EJW3" s="428"/>
      <c r="EJX3" s="428"/>
      <c r="EJY3" s="428"/>
      <c r="EJZ3" s="428"/>
      <c r="EKA3" s="428"/>
      <c r="EKB3" s="428"/>
      <c r="EKC3" s="428"/>
      <c r="EKD3" s="428"/>
      <c r="EKE3" s="428"/>
      <c r="EKF3" s="428"/>
      <c r="EKG3" s="428"/>
      <c r="EKH3" s="428"/>
      <c r="EKI3" s="428"/>
      <c r="EKJ3" s="428"/>
      <c r="EKK3" s="428"/>
      <c r="EKL3" s="428"/>
      <c r="EKM3" s="428"/>
      <c r="EKN3" s="428"/>
      <c r="EKO3" s="428"/>
      <c r="EKP3" s="428"/>
      <c r="EKQ3" s="428"/>
      <c r="EKR3" s="428"/>
      <c r="EKS3" s="428"/>
      <c r="EKT3" s="428"/>
      <c r="EKU3" s="428"/>
      <c r="EKV3" s="428"/>
      <c r="EKW3" s="428"/>
      <c r="EKX3" s="428"/>
      <c r="EKY3" s="428"/>
      <c r="EKZ3" s="428"/>
      <c r="ELA3" s="428"/>
      <c r="ELB3" s="428"/>
      <c r="ELC3" s="428"/>
      <c r="ELD3" s="428"/>
      <c r="ELE3" s="428"/>
      <c r="ELF3" s="428"/>
      <c r="ELG3" s="428"/>
      <c r="ELH3" s="428"/>
      <c r="ELI3" s="428"/>
      <c r="ELJ3" s="428"/>
      <c r="ELK3" s="428"/>
      <c r="ELL3" s="428"/>
      <c r="ELM3" s="428"/>
      <c r="ELN3" s="428"/>
      <c r="ELO3" s="428"/>
      <c r="ELP3" s="428"/>
      <c r="ELQ3" s="428"/>
      <c r="ELR3" s="428"/>
      <c r="ELS3" s="428"/>
      <c r="ELT3" s="428"/>
      <c r="ELU3" s="428"/>
      <c r="ELV3" s="428"/>
      <c r="ELW3" s="428"/>
      <c r="ELX3" s="428"/>
      <c r="ELY3" s="428"/>
      <c r="ELZ3" s="428"/>
      <c r="EMA3" s="428"/>
      <c r="EMB3" s="428"/>
      <c r="EMC3" s="428"/>
      <c r="EMD3" s="428"/>
      <c r="EME3" s="428"/>
      <c r="EMF3" s="428"/>
      <c r="EMG3" s="428"/>
      <c r="EMH3" s="428"/>
      <c r="EMI3" s="428"/>
      <c r="EMJ3" s="428"/>
      <c r="EMK3" s="428"/>
      <c r="EML3" s="428"/>
      <c r="EMM3" s="428"/>
      <c r="EMN3" s="428"/>
      <c r="EMO3" s="428"/>
      <c r="EMP3" s="428"/>
      <c r="EMQ3" s="428"/>
      <c r="EMR3" s="428"/>
      <c r="EMS3" s="428"/>
      <c r="EMT3" s="428"/>
      <c r="EMU3" s="428"/>
      <c r="EMV3" s="428"/>
      <c r="EMW3" s="428"/>
      <c r="EMX3" s="428"/>
      <c r="EMY3" s="428"/>
      <c r="EMZ3" s="428"/>
      <c r="ENA3" s="428"/>
      <c r="ENB3" s="428"/>
      <c r="ENC3" s="428"/>
      <c r="END3" s="428"/>
      <c r="ENE3" s="428"/>
      <c r="ENF3" s="428"/>
      <c r="ENG3" s="428"/>
      <c r="ENH3" s="428"/>
      <c r="ENI3" s="428"/>
      <c r="ENJ3" s="428"/>
      <c r="ENK3" s="428"/>
      <c r="ENL3" s="428"/>
      <c r="ENM3" s="428"/>
      <c r="ENN3" s="428"/>
      <c r="ENO3" s="428"/>
      <c r="ENP3" s="428"/>
      <c r="ENQ3" s="428"/>
      <c r="ENR3" s="428"/>
      <c r="ENS3" s="428"/>
      <c r="ENT3" s="428"/>
      <c r="ENU3" s="428"/>
      <c r="ENV3" s="428"/>
      <c r="ENW3" s="428"/>
      <c r="ENX3" s="428"/>
      <c r="ENY3" s="428"/>
      <c r="ENZ3" s="428"/>
      <c r="EOA3" s="428"/>
      <c r="EOB3" s="428"/>
      <c r="EOC3" s="428"/>
      <c r="EOD3" s="428"/>
      <c r="EOE3" s="428"/>
      <c r="EOF3" s="428"/>
      <c r="EOG3" s="428"/>
      <c r="EOH3" s="428"/>
      <c r="EOI3" s="428"/>
      <c r="EOJ3" s="428"/>
      <c r="EOK3" s="428"/>
      <c r="EOL3" s="428"/>
      <c r="EOM3" s="428"/>
      <c r="EON3" s="428"/>
      <c r="EOO3" s="428"/>
      <c r="EOP3" s="428"/>
      <c r="EOQ3" s="428"/>
      <c r="EOR3" s="428"/>
      <c r="EOS3" s="428"/>
      <c r="EOT3" s="428"/>
      <c r="EOU3" s="428"/>
      <c r="EOV3" s="428"/>
      <c r="EOW3" s="428"/>
      <c r="EOX3" s="428"/>
      <c r="EOY3" s="428"/>
      <c r="EOZ3" s="428"/>
      <c r="EPA3" s="428"/>
      <c r="EPB3" s="428"/>
      <c r="EPC3" s="428"/>
      <c r="EPD3" s="428"/>
      <c r="EPE3" s="428"/>
      <c r="EPF3" s="428"/>
      <c r="EPG3" s="428"/>
      <c r="EPH3" s="428"/>
      <c r="EPI3" s="428"/>
      <c r="EPJ3" s="428"/>
      <c r="EPK3" s="428"/>
      <c r="EPL3" s="428"/>
      <c r="EPM3" s="428"/>
      <c r="EPN3" s="428"/>
      <c r="EPO3" s="428"/>
      <c r="EPP3" s="428"/>
      <c r="EPQ3" s="428"/>
      <c r="EPR3" s="428"/>
      <c r="EPS3" s="428"/>
      <c r="EPT3" s="428"/>
      <c r="EPU3" s="428"/>
      <c r="EPV3" s="428"/>
      <c r="EPW3" s="428"/>
      <c r="EPX3" s="428"/>
      <c r="EPY3" s="428"/>
      <c r="EPZ3" s="428"/>
      <c r="EQA3" s="428"/>
      <c r="EQB3" s="428"/>
      <c r="EQC3" s="428"/>
      <c r="EQD3" s="428"/>
      <c r="EQE3" s="428"/>
      <c r="EQF3" s="428"/>
      <c r="EQG3" s="428"/>
      <c r="EQH3" s="428"/>
      <c r="EQI3" s="428"/>
      <c r="EQJ3" s="428"/>
      <c r="EQK3" s="428"/>
      <c r="EQL3" s="428"/>
      <c r="EQM3" s="428"/>
      <c r="EQN3" s="428"/>
      <c r="EQO3" s="428"/>
      <c r="EQP3" s="428"/>
      <c r="EQQ3" s="428"/>
      <c r="EQR3" s="428"/>
      <c r="EQS3" s="428"/>
      <c r="EQT3" s="428"/>
      <c r="EQU3" s="428"/>
      <c r="EQV3" s="428"/>
      <c r="EQW3" s="428"/>
      <c r="EQX3" s="428"/>
      <c r="EQY3" s="428"/>
      <c r="EQZ3" s="428"/>
      <c r="ERA3" s="428"/>
      <c r="ERB3" s="428"/>
      <c r="ERC3" s="428"/>
      <c r="ERD3" s="428"/>
      <c r="ERE3" s="428"/>
      <c r="ERF3" s="428"/>
      <c r="ERG3" s="428"/>
      <c r="ERH3" s="428"/>
      <c r="ERI3" s="428"/>
      <c r="ERJ3" s="428"/>
      <c r="ERK3" s="428"/>
      <c r="ERL3" s="428"/>
      <c r="ERM3" s="428"/>
      <c r="ERN3" s="428"/>
      <c r="ERO3" s="428"/>
      <c r="ERP3" s="428"/>
      <c r="ERQ3" s="428"/>
      <c r="ERR3" s="428"/>
      <c r="ERS3" s="428"/>
      <c r="ERT3" s="428"/>
      <c r="ERU3" s="428"/>
      <c r="ERV3" s="428"/>
      <c r="ERW3" s="428"/>
      <c r="ERX3" s="428"/>
      <c r="ERY3" s="428"/>
      <c r="ERZ3" s="428"/>
      <c r="ESA3" s="428"/>
      <c r="ESB3" s="428"/>
      <c r="ESC3" s="428"/>
      <c r="ESD3" s="428"/>
      <c r="ESE3" s="428"/>
      <c r="ESF3" s="428"/>
      <c r="ESG3" s="428"/>
      <c r="ESH3" s="428"/>
      <c r="ESI3" s="428"/>
      <c r="ESJ3" s="428"/>
      <c r="ESK3" s="428"/>
      <c r="ESL3" s="428"/>
      <c r="ESM3" s="428"/>
      <c r="ESN3" s="428"/>
      <c r="ESO3" s="428"/>
      <c r="ESP3" s="428"/>
      <c r="ESQ3" s="428"/>
      <c r="ESR3" s="428"/>
      <c r="ESS3" s="428"/>
      <c r="EST3" s="428"/>
      <c r="ESU3" s="428"/>
      <c r="ESV3" s="428"/>
      <c r="ESW3" s="428"/>
      <c r="ESX3" s="428"/>
      <c r="ESY3" s="428"/>
      <c r="ESZ3" s="428"/>
      <c r="ETA3" s="428"/>
      <c r="ETB3" s="428"/>
      <c r="ETC3" s="428"/>
      <c r="ETD3" s="428"/>
      <c r="ETE3" s="428"/>
      <c r="ETF3" s="428"/>
      <c r="ETG3" s="428"/>
      <c r="ETH3" s="428"/>
      <c r="ETI3" s="428"/>
      <c r="ETJ3" s="428"/>
      <c r="ETK3" s="428"/>
      <c r="ETL3" s="428"/>
      <c r="ETM3" s="428"/>
      <c r="ETN3" s="428"/>
      <c r="ETO3" s="428"/>
      <c r="ETP3" s="428"/>
      <c r="ETQ3" s="428"/>
      <c r="ETR3" s="428"/>
      <c r="ETS3" s="428"/>
      <c r="ETT3" s="428"/>
      <c r="ETU3" s="428"/>
      <c r="ETV3" s="428"/>
      <c r="ETW3" s="428"/>
      <c r="ETX3" s="428"/>
      <c r="ETY3" s="428"/>
      <c r="ETZ3" s="428"/>
      <c r="EUA3" s="428"/>
      <c r="EUB3" s="428"/>
      <c r="EUC3" s="428"/>
      <c r="EUD3" s="428"/>
      <c r="EUE3" s="428"/>
      <c r="EUF3" s="428"/>
      <c r="EUG3" s="428"/>
      <c r="EUH3" s="428"/>
      <c r="EUI3" s="428"/>
      <c r="EUJ3" s="428"/>
      <c r="EUK3" s="428"/>
      <c r="EUL3" s="428"/>
      <c r="EUM3" s="428"/>
      <c r="EUN3" s="428"/>
      <c r="EUO3" s="428"/>
      <c r="EUP3" s="428"/>
      <c r="EUQ3" s="428"/>
      <c r="EUR3" s="428"/>
      <c r="EUS3" s="428"/>
      <c r="EUT3" s="428"/>
      <c r="EUU3" s="428"/>
      <c r="EUV3" s="428"/>
      <c r="EUW3" s="428"/>
      <c r="EUX3" s="428"/>
      <c r="EUY3" s="428"/>
      <c r="EUZ3" s="428"/>
      <c r="EVA3" s="428"/>
      <c r="EVB3" s="428"/>
      <c r="EVC3" s="428"/>
      <c r="EVD3" s="428"/>
      <c r="EVE3" s="428"/>
      <c r="EVF3" s="428"/>
      <c r="EVG3" s="428"/>
      <c r="EVH3" s="428"/>
      <c r="EVI3" s="428"/>
      <c r="EVJ3" s="428"/>
      <c r="EVK3" s="428"/>
      <c r="EVL3" s="428"/>
      <c r="EVM3" s="428"/>
      <c r="EVN3" s="428"/>
      <c r="EVO3" s="428"/>
      <c r="EVP3" s="428"/>
      <c r="EVQ3" s="428"/>
      <c r="EVR3" s="428"/>
      <c r="EVS3" s="428"/>
      <c r="EVT3" s="428"/>
      <c r="EVU3" s="428"/>
      <c r="EVV3" s="428"/>
      <c r="EVW3" s="428"/>
      <c r="EVX3" s="428"/>
      <c r="EVY3" s="428"/>
      <c r="EVZ3" s="428"/>
      <c r="EWA3" s="428"/>
      <c r="EWB3" s="428"/>
      <c r="EWC3" s="428"/>
      <c r="EWD3" s="428"/>
      <c r="EWE3" s="428"/>
      <c r="EWF3" s="428"/>
      <c r="EWG3" s="428"/>
      <c r="EWH3" s="428"/>
      <c r="EWI3" s="428"/>
      <c r="EWJ3" s="428"/>
      <c r="EWK3" s="428"/>
      <c r="EWL3" s="428"/>
      <c r="EWM3" s="428"/>
      <c r="EWN3" s="428"/>
      <c r="EWO3" s="428"/>
      <c r="EWP3" s="428"/>
      <c r="EWQ3" s="428"/>
      <c r="EWR3" s="428"/>
      <c r="EWS3" s="428"/>
      <c r="EWT3" s="428"/>
      <c r="EWU3" s="428"/>
      <c r="EWV3" s="428"/>
      <c r="EWW3" s="428"/>
      <c r="EWX3" s="428"/>
      <c r="EWY3" s="428"/>
      <c r="EWZ3" s="428"/>
      <c r="EXA3" s="428"/>
      <c r="EXB3" s="428"/>
      <c r="EXC3" s="428"/>
      <c r="EXD3" s="428"/>
      <c r="EXE3" s="428"/>
      <c r="EXF3" s="428"/>
      <c r="EXG3" s="428"/>
      <c r="EXH3" s="428"/>
      <c r="EXI3" s="428"/>
      <c r="EXJ3" s="428"/>
      <c r="EXK3" s="428"/>
      <c r="EXL3" s="428"/>
      <c r="EXM3" s="428"/>
      <c r="EXN3" s="428"/>
      <c r="EXO3" s="428"/>
      <c r="EXP3" s="428"/>
      <c r="EXQ3" s="428"/>
      <c r="EXR3" s="428"/>
      <c r="EXS3" s="428"/>
      <c r="EXT3" s="428"/>
      <c r="EXU3" s="428"/>
      <c r="EXV3" s="428"/>
      <c r="EXW3" s="428"/>
      <c r="EXX3" s="428"/>
      <c r="EXY3" s="428"/>
      <c r="EXZ3" s="428"/>
      <c r="EYA3" s="428"/>
      <c r="EYB3" s="428"/>
      <c r="EYC3" s="428"/>
      <c r="EYD3" s="428"/>
      <c r="EYE3" s="428"/>
      <c r="EYF3" s="428"/>
      <c r="EYG3" s="428"/>
      <c r="EYH3" s="428"/>
      <c r="EYI3" s="428"/>
      <c r="EYJ3" s="428"/>
      <c r="EYK3" s="428"/>
      <c r="EYL3" s="428"/>
      <c r="EYM3" s="428"/>
      <c r="EYN3" s="428"/>
      <c r="EYO3" s="428"/>
      <c r="EYP3" s="428"/>
      <c r="EYQ3" s="428"/>
      <c r="EYR3" s="428"/>
      <c r="EYS3" s="428"/>
      <c r="EYT3" s="428"/>
      <c r="EYU3" s="428"/>
      <c r="EYV3" s="428"/>
      <c r="EYW3" s="428"/>
      <c r="EYX3" s="428"/>
      <c r="EYY3" s="428"/>
      <c r="EYZ3" s="428"/>
      <c r="EZA3" s="428"/>
      <c r="EZB3" s="428"/>
      <c r="EZC3" s="428"/>
      <c r="EZD3" s="428"/>
      <c r="EZE3" s="428"/>
      <c r="EZF3" s="428"/>
      <c r="EZG3" s="428"/>
      <c r="EZH3" s="428"/>
      <c r="EZI3" s="428"/>
      <c r="EZJ3" s="428"/>
      <c r="EZK3" s="428"/>
      <c r="EZL3" s="428"/>
      <c r="EZM3" s="428"/>
      <c r="EZN3" s="428"/>
      <c r="EZO3" s="428"/>
      <c r="EZP3" s="428"/>
      <c r="EZQ3" s="428"/>
      <c r="EZR3" s="428"/>
      <c r="EZS3" s="428"/>
      <c r="EZT3" s="428"/>
      <c r="EZU3" s="428"/>
      <c r="EZV3" s="428"/>
      <c r="EZW3" s="428"/>
      <c r="EZX3" s="428"/>
      <c r="EZY3" s="428"/>
      <c r="EZZ3" s="428"/>
      <c r="FAA3" s="428"/>
      <c r="FAB3" s="428"/>
      <c r="FAC3" s="428"/>
      <c r="FAD3" s="428"/>
      <c r="FAE3" s="428"/>
      <c r="FAF3" s="428"/>
      <c r="FAG3" s="428"/>
      <c r="FAH3" s="428"/>
      <c r="FAI3" s="428"/>
      <c r="FAJ3" s="428"/>
      <c r="FAK3" s="428"/>
      <c r="FAL3" s="428"/>
      <c r="FAM3" s="428"/>
      <c r="FAN3" s="428"/>
      <c r="FAO3" s="428"/>
      <c r="FAP3" s="428"/>
      <c r="FAQ3" s="428"/>
      <c r="FAR3" s="428"/>
      <c r="FAS3" s="428"/>
      <c r="FAT3" s="428"/>
      <c r="FAU3" s="428"/>
      <c r="FAV3" s="428"/>
      <c r="FAW3" s="428"/>
      <c r="FAX3" s="428"/>
      <c r="FAY3" s="428"/>
      <c r="FAZ3" s="428"/>
      <c r="FBA3" s="428"/>
      <c r="FBB3" s="428"/>
      <c r="FBC3" s="428"/>
      <c r="FBD3" s="428"/>
      <c r="FBE3" s="428"/>
      <c r="FBF3" s="428"/>
      <c r="FBG3" s="428"/>
      <c r="FBH3" s="428"/>
      <c r="FBI3" s="428"/>
      <c r="FBJ3" s="428"/>
      <c r="FBK3" s="428"/>
      <c r="FBL3" s="428"/>
      <c r="FBM3" s="428"/>
      <c r="FBN3" s="428"/>
      <c r="FBO3" s="428"/>
      <c r="FBP3" s="428"/>
      <c r="FBQ3" s="428"/>
      <c r="FBR3" s="428"/>
      <c r="FBS3" s="428"/>
      <c r="FBT3" s="428"/>
      <c r="FBU3" s="428"/>
      <c r="FBV3" s="428"/>
      <c r="FBW3" s="428"/>
      <c r="FBX3" s="428"/>
      <c r="FBY3" s="428"/>
      <c r="FBZ3" s="428"/>
      <c r="FCA3" s="428"/>
      <c r="FCB3" s="428"/>
      <c r="FCC3" s="428"/>
      <c r="FCD3" s="428"/>
      <c r="FCE3" s="428"/>
      <c r="FCF3" s="428"/>
      <c r="FCG3" s="428"/>
      <c r="FCH3" s="428"/>
      <c r="FCI3" s="428"/>
      <c r="FCJ3" s="428"/>
      <c r="FCK3" s="428"/>
      <c r="FCL3" s="428"/>
      <c r="FCM3" s="428"/>
      <c r="FCN3" s="428"/>
      <c r="FCO3" s="428"/>
      <c r="FCP3" s="428"/>
      <c r="FCQ3" s="428"/>
      <c r="FCR3" s="428"/>
      <c r="FCS3" s="428"/>
      <c r="FCT3" s="428"/>
      <c r="FCU3" s="428"/>
      <c r="FCV3" s="428"/>
      <c r="FCW3" s="428"/>
      <c r="FCX3" s="428"/>
      <c r="FCY3" s="428"/>
      <c r="FCZ3" s="428"/>
      <c r="FDA3" s="428"/>
      <c r="FDB3" s="428"/>
      <c r="FDC3" s="428"/>
      <c r="FDD3" s="428"/>
      <c r="FDE3" s="428"/>
      <c r="FDF3" s="428"/>
      <c r="FDG3" s="428"/>
      <c r="FDH3" s="428"/>
      <c r="FDI3" s="428"/>
      <c r="FDJ3" s="428"/>
      <c r="FDK3" s="428"/>
      <c r="FDL3" s="428"/>
      <c r="FDM3" s="428"/>
      <c r="FDN3" s="428"/>
      <c r="FDO3" s="428"/>
      <c r="FDP3" s="428"/>
      <c r="FDQ3" s="428"/>
      <c r="FDR3" s="428"/>
      <c r="FDS3" s="428"/>
      <c r="FDT3" s="428"/>
      <c r="FDU3" s="428"/>
      <c r="FDV3" s="428"/>
      <c r="FDW3" s="428"/>
      <c r="FDX3" s="428"/>
      <c r="FDY3" s="428"/>
      <c r="FDZ3" s="428"/>
      <c r="FEA3" s="428"/>
      <c r="FEB3" s="428"/>
      <c r="FEC3" s="428"/>
      <c r="FED3" s="428"/>
      <c r="FEE3" s="428"/>
      <c r="FEF3" s="428"/>
      <c r="FEG3" s="428"/>
      <c r="FEH3" s="428"/>
      <c r="FEI3" s="428"/>
      <c r="FEJ3" s="428"/>
      <c r="FEK3" s="428"/>
      <c r="FEL3" s="428"/>
      <c r="FEM3" s="428"/>
      <c r="FEN3" s="428"/>
      <c r="FEO3" s="428"/>
      <c r="FEP3" s="428"/>
      <c r="FEQ3" s="428"/>
      <c r="FER3" s="428"/>
      <c r="FES3" s="428"/>
      <c r="FET3" s="428"/>
      <c r="FEU3" s="428"/>
      <c r="FEV3" s="428"/>
      <c r="FEW3" s="428"/>
      <c r="FEX3" s="428"/>
      <c r="FEY3" s="428"/>
      <c r="FEZ3" s="428"/>
      <c r="FFA3" s="428"/>
      <c r="FFB3" s="428"/>
      <c r="FFC3" s="428"/>
      <c r="FFD3" s="428"/>
      <c r="FFE3" s="428"/>
      <c r="FFF3" s="428"/>
      <c r="FFG3" s="428"/>
      <c r="FFH3" s="428"/>
      <c r="FFI3" s="428"/>
      <c r="FFJ3" s="428"/>
      <c r="FFK3" s="428"/>
      <c r="FFL3" s="428"/>
      <c r="FFM3" s="428"/>
      <c r="FFN3" s="428"/>
      <c r="FFO3" s="428"/>
      <c r="FFP3" s="428"/>
      <c r="FFQ3" s="428"/>
      <c r="FFR3" s="428"/>
      <c r="FFS3" s="428"/>
      <c r="FFT3" s="428"/>
      <c r="FFU3" s="428"/>
      <c r="FFV3" s="428"/>
      <c r="FFW3" s="428"/>
      <c r="FFX3" s="428"/>
      <c r="FFY3" s="428"/>
      <c r="FFZ3" s="428"/>
      <c r="FGA3" s="428"/>
      <c r="FGB3" s="428"/>
      <c r="FGC3" s="428"/>
      <c r="FGD3" s="428"/>
      <c r="FGE3" s="428"/>
      <c r="FGF3" s="428"/>
      <c r="FGG3" s="428"/>
      <c r="FGH3" s="428"/>
      <c r="FGI3" s="428"/>
      <c r="FGJ3" s="428"/>
      <c r="FGK3" s="428"/>
      <c r="FGL3" s="428"/>
      <c r="FGM3" s="428"/>
      <c r="FGN3" s="428"/>
      <c r="FGO3" s="428"/>
      <c r="FGP3" s="428"/>
      <c r="FGQ3" s="428"/>
      <c r="FGR3" s="428"/>
      <c r="FGS3" s="428"/>
      <c r="FGT3" s="428"/>
      <c r="FGU3" s="428"/>
      <c r="FGV3" s="428"/>
      <c r="FGW3" s="428"/>
      <c r="FGX3" s="428"/>
      <c r="FGY3" s="428"/>
      <c r="FGZ3" s="428"/>
      <c r="FHA3" s="428"/>
      <c r="FHB3" s="428"/>
      <c r="FHC3" s="428"/>
      <c r="FHD3" s="428"/>
      <c r="FHE3" s="428"/>
      <c r="FHF3" s="428"/>
      <c r="FHG3" s="428"/>
      <c r="FHH3" s="428"/>
      <c r="FHI3" s="428"/>
      <c r="FHJ3" s="428"/>
      <c r="FHK3" s="428"/>
      <c r="FHL3" s="428"/>
      <c r="FHM3" s="428"/>
      <c r="FHN3" s="428"/>
      <c r="FHO3" s="428"/>
      <c r="FHP3" s="428"/>
      <c r="FHQ3" s="428"/>
      <c r="FHR3" s="428"/>
      <c r="FHS3" s="428"/>
      <c r="FHT3" s="428"/>
      <c r="FHU3" s="428"/>
      <c r="FHV3" s="428"/>
      <c r="FHW3" s="428"/>
      <c r="FHX3" s="428"/>
      <c r="FHY3" s="428"/>
      <c r="FHZ3" s="428"/>
      <c r="FIA3" s="428"/>
      <c r="FIB3" s="428"/>
      <c r="FIC3" s="428"/>
      <c r="FID3" s="428"/>
      <c r="FIE3" s="428"/>
      <c r="FIF3" s="428"/>
      <c r="FIG3" s="428"/>
      <c r="FIH3" s="428"/>
      <c r="FII3" s="428"/>
      <c r="FIJ3" s="428"/>
      <c r="FIK3" s="428"/>
      <c r="FIL3" s="428"/>
      <c r="FIM3" s="428"/>
      <c r="FIN3" s="428"/>
      <c r="FIO3" s="428"/>
      <c r="FIP3" s="428"/>
      <c r="FIQ3" s="428"/>
      <c r="FIR3" s="428"/>
      <c r="FIS3" s="428"/>
      <c r="FIT3" s="428"/>
      <c r="FIU3" s="428"/>
      <c r="FIV3" s="428"/>
      <c r="FIW3" s="428"/>
      <c r="FIX3" s="428"/>
      <c r="FIY3" s="428"/>
      <c r="FIZ3" s="428"/>
      <c r="FJA3" s="428"/>
      <c r="FJB3" s="428"/>
      <c r="FJC3" s="428"/>
      <c r="FJD3" s="428"/>
      <c r="FJE3" s="428"/>
      <c r="FJF3" s="428"/>
      <c r="FJG3" s="428"/>
      <c r="FJH3" s="428"/>
      <c r="FJI3" s="428"/>
      <c r="FJJ3" s="428"/>
      <c r="FJK3" s="428"/>
      <c r="FJL3" s="428"/>
      <c r="FJM3" s="428"/>
      <c r="FJN3" s="428"/>
      <c r="FJO3" s="428"/>
      <c r="FJP3" s="428"/>
      <c r="FJQ3" s="428"/>
      <c r="FJR3" s="428"/>
      <c r="FJS3" s="428"/>
      <c r="FJT3" s="428"/>
      <c r="FJU3" s="428"/>
      <c r="FJV3" s="428"/>
      <c r="FJW3" s="428"/>
      <c r="FJX3" s="428"/>
      <c r="FJY3" s="428"/>
      <c r="FJZ3" s="428"/>
      <c r="FKA3" s="428"/>
      <c r="FKB3" s="428"/>
      <c r="FKC3" s="428"/>
      <c r="FKD3" s="428"/>
      <c r="FKE3" s="428"/>
      <c r="FKF3" s="428"/>
      <c r="FKG3" s="428"/>
      <c r="FKH3" s="428"/>
      <c r="FKI3" s="428"/>
      <c r="FKJ3" s="428"/>
      <c r="FKK3" s="428"/>
      <c r="FKL3" s="428"/>
      <c r="FKM3" s="428"/>
      <c r="FKN3" s="428"/>
      <c r="FKO3" s="428"/>
      <c r="FKP3" s="428"/>
      <c r="FKQ3" s="428"/>
      <c r="FKR3" s="428"/>
      <c r="FKS3" s="428"/>
      <c r="FKT3" s="428"/>
      <c r="FKU3" s="428"/>
      <c r="FKV3" s="428"/>
      <c r="FKW3" s="428"/>
      <c r="FKX3" s="428"/>
      <c r="FKY3" s="428"/>
      <c r="FKZ3" s="428"/>
      <c r="FLA3" s="428"/>
      <c r="FLB3" s="428"/>
      <c r="FLC3" s="428"/>
      <c r="FLD3" s="428"/>
      <c r="FLE3" s="428"/>
      <c r="FLF3" s="428"/>
      <c r="FLG3" s="428"/>
      <c r="FLH3" s="428"/>
      <c r="FLI3" s="428"/>
      <c r="FLJ3" s="428"/>
      <c r="FLK3" s="428"/>
      <c r="FLL3" s="428"/>
      <c r="FLM3" s="428"/>
      <c r="FLN3" s="428"/>
      <c r="FLO3" s="428"/>
      <c r="FLP3" s="428"/>
      <c r="FLQ3" s="428"/>
      <c r="FLR3" s="428"/>
      <c r="FLS3" s="428"/>
      <c r="FLT3" s="428"/>
      <c r="FLU3" s="428"/>
      <c r="FLV3" s="428"/>
      <c r="FLW3" s="428"/>
      <c r="FLX3" s="428"/>
      <c r="FLY3" s="428"/>
      <c r="FLZ3" s="428"/>
      <c r="FMA3" s="428"/>
      <c r="FMB3" s="428"/>
      <c r="FMC3" s="428"/>
      <c r="FMD3" s="428"/>
      <c r="FME3" s="428"/>
      <c r="FMF3" s="428"/>
      <c r="FMG3" s="428"/>
      <c r="FMH3" s="428"/>
      <c r="FMI3" s="428"/>
      <c r="FMJ3" s="428"/>
      <c r="FMK3" s="428"/>
      <c r="FML3" s="428"/>
      <c r="FMM3" s="428"/>
      <c r="FMN3" s="428"/>
      <c r="FMO3" s="428"/>
      <c r="FMP3" s="428"/>
      <c r="FMQ3" s="428"/>
      <c r="FMR3" s="428"/>
      <c r="FMS3" s="428"/>
      <c r="FMT3" s="428"/>
      <c r="FMU3" s="428"/>
      <c r="FMV3" s="428"/>
      <c r="FMW3" s="428"/>
      <c r="FMX3" s="428"/>
      <c r="FMY3" s="428"/>
      <c r="FMZ3" s="428"/>
      <c r="FNA3" s="428"/>
      <c r="FNB3" s="428"/>
      <c r="FNC3" s="428"/>
      <c r="FND3" s="428"/>
      <c r="FNE3" s="428"/>
      <c r="FNF3" s="428"/>
      <c r="FNG3" s="428"/>
      <c r="FNH3" s="428"/>
      <c r="FNI3" s="428"/>
      <c r="FNJ3" s="428"/>
      <c r="FNK3" s="428"/>
      <c r="FNL3" s="428"/>
      <c r="FNM3" s="428"/>
      <c r="FNN3" s="428"/>
      <c r="FNO3" s="428"/>
      <c r="FNP3" s="428"/>
      <c r="FNQ3" s="428"/>
      <c r="FNR3" s="428"/>
      <c r="FNS3" s="428"/>
      <c r="FNT3" s="428"/>
      <c r="FNU3" s="428"/>
      <c r="FNV3" s="428"/>
      <c r="FNW3" s="428"/>
      <c r="FNX3" s="428"/>
      <c r="FNY3" s="428"/>
      <c r="FNZ3" s="428"/>
      <c r="FOA3" s="428"/>
      <c r="FOB3" s="428"/>
      <c r="FOC3" s="428"/>
      <c r="FOD3" s="428"/>
      <c r="FOE3" s="428"/>
      <c r="FOF3" s="428"/>
      <c r="FOG3" s="428"/>
      <c r="FOH3" s="428"/>
      <c r="FOI3" s="428"/>
      <c r="FOJ3" s="428"/>
      <c r="FOK3" s="428"/>
      <c r="FOL3" s="428"/>
      <c r="FOM3" s="428"/>
      <c r="FON3" s="428"/>
      <c r="FOO3" s="428"/>
      <c r="FOP3" s="428"/>
      <c r="FOQ3" s="428"/>
      <c r="FOR3" s="428"/>
      <c r="FOS3" s="428"/>
      <c r="FOT3" s="428"/>
      <c r="FOU3" s="428"/>
      <c r="FOV3" s="428"/>
      <c r="FOW3" s="428"/>
      <c r="FOX3" s="428"/>
      <c r="FOY3" s="428"/>
      <c r="FOZ3" s="428"/>
      <c r="FPA3" s="428"/>
      <c r="FPB3" s="428"/>
      <c r="FPC3" s="428"/>
      <c r="FPD3" s="428"/>
      <c r="FPE3" s="428"/>
      <c r="FPF3" s="428"/>
      <c r="FPG3" s="428"/>
      <c r="FPH3" s="428"/>
      <c r="FPI3" s="428"/>
      <c r="FPJ3" s="428"/>
      <c r="FPK3" s="428"/>
      <c r="FPL3" s="428"/>
      <c r="FPM3" s="428"/>
      <c r="FPN3" s="428"/>
      <c r="FPO3" s="428"/>
      <c r="FPP3" s="428"/>
      <c r="FPQ3" s="428"/>
      <c r="FPR3" s="428"/>
      <c r="FPS3" s="428"/>
      <c r="FPT3" s="428"/>
      <c r="FPU3" s="428"/>
      <c r="FPV3" s="428"/>
      <c r="FPW3" s="428"/>
      <c r="FPX3" s="428"/>
      <c r="FPY3" s="428"/>
      <c r="FPZ3" s="428"/>
      <c r="FQA3" s="428"/>
      <c r="FQB3" s="428"/>
      <c r="FQC3" s="428"/>
      <c r="FQD3" s="428"/>
      <c r="FQE3" s="428"/>
      <c r="FQF3" s="428"/>
      <c r="FQG3" s="428"/>
      <c r="FQH3" s="428"/>
      <c r="FQI3" s="428"/>
      <c r="FQJ3" s="428"/>
      <c r="FQK3" s="428"/>
      <c r="FQL3" s="428"/>
      <c r="FQM3" s="428"/>
      <c r="FQN3" s="428"/>
      <c r="FQO3" s="428"/>
      <c r="FQP3" s="428"/>
      <c r="FQQ3" s="428"/>
      <c r="FQR3" s="428"/>
      <c r="FQS3" s="428"/>
      <c r="FQT3" s="428"/>
      <c r="FQU3" s="428"/>
      <c r="FQV3" s="428"/>
      <c r="FQW3" s="428"/>
      <c r="FQX3" s="428"/>
      <c r="FQY3" s="428"/>
      <c r="FQZ3" s="428"/>
      <c r="FRA3" s="428"/>
      <c r="FRB3" s="428"/>
      <c r="FRC3" s="428"/>
      <c r="FRD3" s="428"/>
      <c r="FRE3" s="428"/>
      <c r="FRF3" s="428"/>
      <c r="FRG3" s="428"/>
      <c r="FRH3" s="428"/>
      <c r="FRI3" s="428"/>
      <c r="FRJ3" s="428"/>
      <c r="FRK3" s="428"/>
      <c r="FRL3" s="428"/>
      <c r="FRM3" s="428"/>
      <c r="FRN3" s="428"/>
      <c r="FRO3" s="428"/>
      <c r="FRP3" s="428"/>
      <c r="FRQ3" s="428"/>
      <c r="FRR3" s="428"/>
      <c r="FRS3" s="428"/>
      <c r="FRT3" s="428"/>
      <c r="FRU3" s="428"/>
      <c r="FRV3" s="428"/>
      <c r="FRW3" s="428"/>
      <c r="FRX3" s="428"/>
      <c r="FRY3" s="428"/>
      <c r="FRZ3" s="428"/>
      <c r="FSA3" s="428"/>
      <c r="FSB3" s="428"/>
      <c r="FSC3" s="428"/>
      <c r="FSD3" s="428"/>
      <c r="FSE3" s="428"/>
      <c r="FSF3" s="428"/>
      <c r="FSG3" s="428"/>
      <c r="FSH3" s="428"/>
      <c r="FSI3" s="428"/>
      <c r="FSJ3" s="428"/>
      <c r="FSK3" s="428"/>
      <c r="FSL3" s="428"/>
      <c r="FSM3" s="428"/>
      <c r="FSN3" s="428"/>
      <c r="FSO3" s="428"/>
      <c r="FSP3" s="428"/>
      <c r="FSQ3" s="428"/>
      <c r="FSR3" s="428"/>
      <c r="FSS3" s="428"/>
      <c r="FST3" s="428"/>
      <c r="FSU3" s="428"/>
      <c r="FSV3" s="428"/>
      <c r="FSW3" s="428"/>
      <c r="FSX3" s="428"/>
      <c r="FSY3" s="428"/>
      <c r="FSZ3" s="428"/>
      <c r="FTA3" s="428"/>
      <c r="FTB3" s="428"/>
      <c r="FTC3" s="428"/>
      <c r="FTD3" s="428"/>
      <c r="FTE3" s="428"/>
      <c r="FTF3" s="428"/>
      <c r="FTG3" s="428"/>
      <c r="FTH3" s="428"/>
      <c r="FTI3" s="428"/>
      <c r="FTJ3" s="428"/>
      <c r="FTK3" s="428"/>
      <c r="FTL3" s="428"/>
      <c r="FTM3" s="428"/>
      <c r="FTN3" s="428"/>
      <c r="FTO3" s="428"/>
      <c r="FTP3" s="428"/>
      <c r="FTQ3" s="428"/>
      <c r="FTR3" s="428"/>
      <c r="FTS3" s="428"/>
      <c r="FTT3" s="428"/>
      <c r="FTU3" s="428"/>
      <c r="FTV3" s="428"/>
      <c r="FTW3" s="428"/>
      <c r="FTX3" s="428"/>
      <c r="FTY3" s="428"/>
      <c r="FTZ3" s="428"/>
      <c r="FUA3" s="428"/>
      <c r="FUB3" s="428"/>
      <c r="FUC3" s="428"/>
      <c r="FUD3" s="428"/>
      <c r="FUE3" s="428"/>
      <c r="FUF3" s="428"/>
      <c r="FUG3" s="428"/>
      <c r="FUH3" s="428"/>
      <c r="FUI3" s="428"/>
      <c r="FUJ3" s="428"/>
      <c r="FUK3" s="428"/>
      <c r="FUL3" s="428"/>
      <c r="FUM3" s="428"/>
      <c r="FUN3" s="428"/>
      <c r="FUO3" s="428"/>
      <c r="FUP3" s="428"/>
      <c r="FUQ3" s="428"/>
      <c r="FUR3" s="428"/>
      <c r="FUS3" s="428"/>
      <c r="FUT3" s="428"/>
      <c r="FUU3" s="428"/>
      <c r="FUV3" s="428"/>
      <c r="FUW3" s="428"/>
      <c r="FUX3" s="428"/>
      <c r="FUY3" s="428"/>
      <c r="FUZ3" s="428"/>
      <c r="FVA3" s="428"/>
      <c r="FVB3" s="428"/>
      <c r="FVC3" s="428"/>
      <c r="FVD3" s="428"/>
      <c r="FVE3" s="428"/>
      <c r="FVF3" s="428"/>
      <c r="FVG3" s="428"/>
      <c r="FVH3" s="428"/>
      <c r="FVI3" s="428"/>
      <c r="FVJ3" s="428"/>
      <c r="FVK3" s="428"/>
      <c r="FVL3" s="428"/>
      <c r="FVM3" s="428"/>
      <c r="FVN3" s="428"/>
      <c r="FVO3" s="428"/>
      <c r="FVP3" s="428"/>
      <c r="FVQ3" s="428"/>
      <c r="FVR3" s="428"/>
      <c r="FVS3" s="428"/>
      <c r="FVT3" s="428"/>
      <c r="FVU3" s="428"/>
      <c r="FVV3" s="428"/>
      <c r="FVW3" s="428"/>
      <c r="FVX3" s="428"/>
      <c r="FVY3" s="428"/>
      <c r="FVZ3" s="428"/>
      <c r="FWA3" s="428"/>
      <c r="FWB3" s="428"/>
      <c r="FWC3" s="428"/>
      <c r="FWD3" s="428"/>
      <c r="FWE3" s="428"/>
      <c r="FWF3" s="428"/>
      <c r="FWG3" s="428"/>
      <c r="FWH3" s="428"/>
      <c r="FWI3" s="428"/>
      <c r="FWJ3" s="428"/>
      <c r="FWK3" s="428"/>
      <c r="FWL3" s="428"/>
      <c r="FWM3" s="428"/>
      <c r="FWN3" s="428"/>
      <c r="FWO3" s="428"/>
      <c r="FWP3" s="428"/>
      <c r="FWQ3" s="428"/>
      <c r="FWR3" s="428"/>
      <c r="FWS3" s="428"/>
      <c r="FWT3" s="428"/>
      <c r="FWU3" s="428"/>
      <c r="FWV3" s="428"/>
      <c r="FWW3" s="428"/>
      <c r="FWX3" s="428"/>
      <c r="FWY3" s="428"/>
      <c r="FWZ3" s="428"/>
      <c r="FXA3" s="428"/>
      <c r="FXB3" s="428"/>
      <c r="FXC3" s="428"/>
      <c r="FXD3" s="428"/>
      <c r="FXE3" s="428"/>
      <c r="FXF3" s="428"/>
      <c r="FXG3" s="428"/>
      <c r="FXH3" s="428"/>
      <c r="FXI3" s="428"/>
      <c r="FXJ3" s="428"/>
      <c r="FXK3" s="428"/>
      <c r="FXL3" s="428"/>
      <c r="FXM3" s="428"/>
      <c r="FXN3" s="428"/>
      <c r="FXO3" s="428"/>
      <c r="FXP3" s="428"/>
      <c r="FXQ3" s="428"/>
      <c r="FXR3" s="428"/>
      <c r="FXS3" s="428"/>
      <c r="FXT3" s="428"/>
      <c r="FXU3" s="428"/>
      <c r="FXV3" s="428"/>
      <c r="FXW3" s="428"/>
      <c r="FXX3" s="428"/>
      <c r="FXY3" s="428"/>
      <c r="FXZ3" s="428"/>
      <c r="FYA3" s="428"/>
      <c r="FYB3" s="428"/>
      <c r="FYC3" s="428"/>
      <c r="FYD3" s="428"/>
      <c r="FYE3" s="428"/>
      <c r="FYF3" s="428"/>
      <c r="FYG3" s="428"/>
      <c r="FYH3" s="428"/>
      <c r="FYI3" s="428"/>
      <c r="FYJ3" s="428"/>
      <c r="FYK3" s="428"/>
      <c r="FYL3" s="428"/>
      <c r="FYM3" s="428"/>
      <c r="FYN3" s="428"/>
      <c r="FYO3" s="428"/>
      <c r="FYP3" s="428"/>
      <c r="FYQ3" s="428"/>
      <c r="FYR3" s="428"/>
      <c r="FYS3" s="428"/>
      <c r="FYT3" s="428"/>
      <c r="FYU3" s="428"/>
      <c r="FYV3" s="428"/>
      <c r="FYW3" s="428"/>
      <c r="FYX3" s="428"/>
      <c r="FYY3" s="428"/>
      <c r="FYZ3" s="428"/>
      <c r="FZA3" s="428"/>
      <c r="FZB3" s="428"/>
      <c r="FZC3" s="428"/>
      <c r="FZD3" s="428"/>
      <c r="FZE3" s="428"/>
      <c r="FZF3" s="428"/>
      <c r="FZG3" s="428"/>
      <c r="FZH3" s="428"/>
      <c r="FZI3" s="428"/>
      <c r="FZJ3" s="428"/>
      <c r="FZK3" s="428"/>
      <c r="FZL3" s="428"/>
      <c r="FZM3" s="428"/>
      <c r="FZN3" s="428"/>
      <c r="FZO3" s="428"/>
      <c r="FZP3" s="428"/>
      <c r="FZQ3" s="428"/>
      <c r="FZR3" s="428"/>
      <c r="FZS3" s="428"/>
      <c r="FZT3" s="428"/>
      <c r="FZU3" s="428"/>
      <c r="FZV3" s="428"/>
      <c r="FZW3" s="428"/>
      <c r="FZX3" s="428"/>
      <c r="FZY3" s="428"/>
      <c r="FZZ3" s="428"/>
      <c r="GAA3" s="428"/>
      <c r="GAB3" s="428"/>
      <c r="GAC3" s="428"/>
      <c r="GAD3" s="428"/>
      <c r="GAE3" s="428"/>
      <c r="GAF3" s="428"/>
      <c r="GAG3" s="428"/>
      <c r="GAH3" s="428"/>
      <c r="GAI3" s="428"/>
      <c r="GAJ3" s="428"/>
      <c r="GAK3" s="428"/>
      <c r="GAL3" s="428"/>
      <c r="GAM3" s="428"/>
      <c r="GAN3" s="428"/>
      <c r="GAO3" s="428"/>
      <c r="GAP3" s="428"/>
      <c r="GAQ3" s="428"/>
      <c r="GAR3" s="428"/>
      <c r="GAS3" s="428"/>
      <c r="GAT3" s="428"/>
      <c r="GAU3" s="428"/>
      <c r="GAV3" s="428"/>
      <c r="GAW3" s="428"/>
      <c r="GAX3" s="428"/>
      <c r="GAY3" s="428"/>
      <c r="GAZ3" s="428"/>
      <c r="GBA3" s="428"/>
      <c r="GBB3" s="428"/>
      <c r="GBC3" s="428"/>
      <c r="GBD3" s="428"/>
      <c r="GBE3" s="428"/>
      <c r="GBF3" s="428"/>
      <c r="GBG3" s="428"/>
      <c r="GBH3" s="428"/>
      <c r="GBI3" s="428"/>
      <c r="GBJ3" s="428"/>
      <c r="GBK3" s="428"/>
      <c r="GBL3" s="428"/>
      <c r="GBM3" s="428"/>
      <c r="GBN3" s="428"/>
      <c r="GBO3" s="428"/>
      <c r="GBP3" s="428"/>
      <c r="GBQ3" s="428"/>
      <c r="GBR3" s="428"/>
      <c r="GBS3" s="428"/>
      <c r="GBT3" s="428"/>
      <c r="GBU3" s="428"/>
      <c r="GBV3" s="428"/>
      <c r="GBW3" s="428"/>
      <c r="GBX3" s="428"/>
      <c r="GBY3" s="428"/>
      <c r="GBZ3" s="428"/>
      <c r="GCA3" s="428"/>
      <c r="GCB3" s="428"/>
      <c r="GCC3" s="428"/>
      <c r="GCD3" s="428"/>
      <c r="GCE3" s="428"/>
      <c r="GCF3" s="428"/>
      <c r="GCG3" s="428"/>
      <c r="GCH3" s="428"/>
      <c r="GCI3" s="428"/>
      <c r="GCJ3" s="428"/>
      <c r="GCK3" s="428"/>
      <c r="GCL3" s="428"/>
      <c r="GCM3" s="428"/>
      <c r="GCN3" s="428"/>
      <c r="GCO3" s="428"/>
      <c r="GCP3" s="428"/>
      <c r="GCQ3" s="428"/>
      <c r="GCR3" s="428"/>
      <c r="GCS3" s="428"/>
      <c r="GCT3" s="428"/>
      <c r="GCU3" s="428"/>
      <c r="GCV3" s="428"/>
      <c r="GCW3" s="428"/>
      <c r="GCX3" s="428"/>
      <c r="GCY3" s="428"/>
      <c r="GCZ3" s="428"/>
      <c r="GDA3" s="428"/>
      <c r="GDB3" s="428"/>
      <c r="GDC3" s="428"/>
      <c r="GDD3" s="428"/>
      <c r="GDE3" s="428"/>
      <c r="GDF3" s="428"/>
      <c r="GDG3" s="428"/>
      <c r="GDH3" s="428"/>
      <c r="GDI3" s="428"/>
      <c r="GDJ3" s="428"/>
      <c r="GDK3" s="428"/>
      <c r="GDL3" s="428"/>
      <c r="GDM3" s="428"/>
      <c r="GDN3" s="428"/>
      <c r="GDO3" s="428"/>
      <c r="GDP3" s="428"/>
      <c r="GDQ3" s="428"/>
      <c r="GDR3" s="428"/>
      <c r="GDS3" s="428"/>
      <c r="GDT3" s="428"/>
      <c r="GDU3" s="428"/>
      <c r="GDV3" s="428"/>
      <c r="GDW3" s="428"/>
      <c r="GDX3" s="428"/>
      <c r="GDY3" s="428"/>
      <c r="GDZ3" s="428"/>
      <c r="GEA3" s="428"/>
      <c r="GEB3" s="428"/>
      <c r="GEC3" s="428"/>
      <c r="GED3" s="428"/>
      <c r="GEE3" s="428"/>
      <c r="GEF3" s="428"/>
      <c r="GEG3" s="428"/>
      <c r="GEH3" s="428"/>
      <c r="GEI3" s="428"/>
      <c r="GEJ3" s="428"/>
      <c r="GEK3" s="428"/>
      <c r="GEL3" s="428"/>
      <c r="GEM3" s="428"/>
      <c r="GEN3" s="428"/>
      <c r="GEO3" s="428"/>
      <c r="GEP3" s="428"/>
      <c r="GEQ3" s="428"/>
      <c r="GER3" s="428"/>
      <c r="GES3" s="428"/>
      <c r="GET3" s="428"/>
      <c r="GEU3" s="428"/>
      <c r="GEV3" s="428"/>
      <c r="GEW3" s="428"/>
      <c r="GEX3" s="428"/>
      <c r="GEY3" s="428"/>
      <c r="GEZ3" s="428"/>
      <c r="GFA3" s="428"/>
      <c r="GFB3" s="428"/>
      <c r="GFC3" s="428"/>
      <c r="GFD3" s="428"/>
      <c r="GFE3" s="428"/>
      <c r="GFF3" s="428"/>
      <c r="GFG3" s="428"/>
      <c r="GFH3" s="428"/>
      <c r="GFI3" s="428"/>
      <c r="GFJ3" s="428"/>
      <c r="GFK3" s="428"/>
      <c r="GFL3" s="428"/>
      <c r="GFM3" s="428"/>
      <c r="GFN3" s="428"/>
      <c r="GFO3" s="428"/>
      <c r="GFP3" s="428"/>
      <c r="GFQ3" s="428"/>
      <c r="GFR3" s="428"/>
      <c r="GFS3" s="428"/>
      <c r="GFT3" s="428"/>
      <c r="GFU3" s="428"/>
      <c r="GFV3" s="428"/>
      <c r="GFW3" s="428"/>
      <c r="GFX3" s="428"/>
      <c r="GFY3" s="428"/>
      <c r="GFZ3" s="428"/>
      <c r="GGA3" s="428"/>
      <c r="GGB3" s="428"/>
      <c r="GGC3" s="428"/>
      <c r="GGD3" s="428"/>
      <c r="GGE3" s="428"/>
      <c r="GGF3" s="428"/>
      <c r="GGG3" s="428"/>
      <c r="GGH3" s="428"/>
      <c r="GGI3" s="428"/>
      <c r="GGJ3" s="428"/>
      <c r="GGK3" s="428"/>
      <c r="GGL3" s="428"/>
      <c r="GGM3" s="428"/>
      <c r="GGN3" s="428"/>
      <c r="GGO3" s="428"/>
      <c r="GGP3" s="428"/>
      <c r="GGQ3" s="428"/>
      <c r="GGR3" s="428"/>
      <c r="GGS3" s="428"/>
      <c r="GGT3" s="428"/>
      <c r="GGU3" s="428"/>
      <c r="GGV3" s="428"/>
      <c r="GGW3" s="428"/>
      <c r="GGX3" s="428"/>
      <c r="GGY3" s="428"/>
      <c r="GGZ3" s="428"/>
      <c r="GHA3" s="428"/>
      <c r="GHB3" s="428"/>
      <c r="GHC3" s="428"/>
      <c r="GHD3" s="428"/>
      <c r="GHE3" s="428"/>
      <c r="GHF3" s="428"/>
      <c r="GHG3" s="428"/>
      <c r="GHH3" s="428"/>
      <c r="GHI3" s="428"/>
      <c r="GHJ3" s="428"/>
      <c r="GHK3" s="428"/>
      <c r="GHL3" s="428"/>
      <c r="GHM3" s="428"/>
      <c r="GHN3" s="428"/>
      <c r="GHO3" s="428"/>
      <c r="GHP3" s="428"/>
      <c r="GHQ3" s="428"/>
      <c r="GHR3" s="428"/>
      <c r="GHS3" s="428"/>
      <c r="GHT3" s="428"/>
      <c r="GHU3" s="428"/>
      <c r="GHV3" s="428"/>
      <c r="GHW3" s="428"/>
      <c r="GHX3" s="428"/>
      <c r="GHY3" s="428"/>
      <c r="GHZ3" s="428"/>
      <c r="GIA3" s="428"/>
      <c r="GIB3" s="428"/>
      <c r="GIC3" s="428"/>
      <c r="GID3" s="428"/>
      <c r="GIE3" s="428"/>
      <c r="GIF3" s="428"/>
      <c r="GIG3" s="428"/>
      <c r="GIH3" s="428"/>
      <c r="GII3" s="428"/>
      <c r="GIJ3" s="428"/>
      <c r="GIK3" s="428"/>
      <c r="GIL3" s="428"/>
      <c r="GIM3" s="428"/>
      <c r="GIN3" s="428"/>
      <c r="GIO3" s="428"/>
      <c r="GIP3" s="428"/>
      <c r="GIQ3" s="428"/>
      <c r="GIR3" s="428"/>
      <c r="GIS3" s="428"/>
      <c r="GIT3" s="428"/>
      <c r="GIU3" s="428"/>
      <c r="GIV3" s="428"/>
      <c r="GIW3" s="428"/>
      <c r="GIX3" s="428"/>
      <c r="GIY3" s="428"/>
      <c r="GIZ3" s="428"/>
      <c r="GJA3" s="428"/>
      <c r="GJB3" s="428"/>
      <c r="GJC3" s="428"/>
      <c r="GJD3" s="428"/>
      <c r="GJE3" s="428"/>
      <c r="GJF3" s="428"/>
      <c r="GJG3" s="428"/>
      <c r="GJH3" s="428"/>
      <c r="GJI3" s="428"/>
      <c r="GJJ3" s="428"/>
      <c r="GJK3" s="428"/>
      <c r="GJL3" s="428"/>
      <c r="GJM3" s="428"/>
      <c r="GJN3" s="428"/>
      <c r="GJO3" s="428"/>
      <c r="GJP3" s="428"/>
      <c r="GJQ3" s="428"/>
      <c r="GJR3" s="428"/>
      <c r="GJS3" s="428"/>
      <c r="GJT3" s="428"/>
      <c r="GJU3" s="428"/>
      <c r="GJV3" s="428"/>
      <c r="GJW3" s="428"/>
      <c r="GJX3" s="428"/>
      <c r="GJY3" s="428"/>
      <c r="GJZ3" s="428"/>
      <c r="GKA3" s="428"/>
      <c r="GKB3" s="428"/>
      <c r="GKC3" s="428"/>
      <c r="GKD3" s="428"/>
      <c r="GKE3" s="428"/>
      <c r="GKF3" s="428"/>
      <c r="GKG3" s="428"/>
      <c r="GKH3" s="428"/>
      <c r="GKI3" s="428"/>
      <c r="GKJ3" s="428"/>
      <c r="GKK3" s="428"/>
      <c r="GKL3" s="428"/>
      <c r="GKM3" s="428"/>
      <c r="GKN3" s="428"/>
      <c r="GKO3" s="428"/>
      <c r="GKP3" s="428"/>
      <c r="GKQ3" s="428"/>
      <c r="GKR3" s="428"/>
      <c r="GKS3" s="428"/>
      <c r="GKT3" s="428"/>
      <c r="GKU3" s="428"/>
      <c r="GKV3" s="428"/>
      <c r="GKW3" s="428"/>
      <c r="GKX3" s="428"/>
      <c r="GKY3" s="428"/>
      <c r="GKZ3" s="428"/>
      <c r="GLA3" s="428"/>
      <c r="GLB3" s="428"/>
      <c r="GLC3" s="428"/>
      <c r="GLD3" s="428"/>
      <c r="GLE3" s="428"/>
      <c r="GLF3" s="428"/>
      <c r="GLG3" s="428"/>
      <c r="GLH3" s="428"/>
      <c r="GLI3" s="428"/>
      <c r="GLJ3" s="428"/>
      <c r="GLK3" s="428"/>
      <c r="GLL3" s="428"/>
      <c r="GLM3" s="428"/>
      <c r="GLN3" s="428"/>
      <c r="GLO3" s="428"/>
      <c r="GLP3" s="428"/>
      <c r="GLQ3" s="428"/>
      <c r="GLR3" s="428"/>
      <c r="GLS3" s="428"/>
      <c r="GLT3" s="428"/>
      <c r="GLU3" s="428"/>
      <c r="GLV3" s="428"/>
      <c r="GLW3" s="428"/>
      <c r="GLX3" s="428"/>
      <c r="GLY3" s="428"/>
      <c r="GLZ3" s="428"/>
      <c r="GMA3" s="428"/>
      <c r="GMB3" s="428"/>
      <c r="GMC3" s="428"/>
      <c r="GMD3" s="428"/>
      <c r="GME3" s="428"/>
      <c r="GMF3" s="428"/>
      <c r="GMG3" s="428"/>
      <c r="GMH3" s="428"/>
      <c r="GMI3" s="428"/>
      <c r="GMJ3" s="428"/>
      <c r="GMK3" s="428"/>
      <c r="GML3" s="428"/>
      <c r="GMM3" s="428"/>
      <c r="GMN3" s="428"/>
      <c r="GMO3" s="428"/>
      <c r="GMP3" s="428"/>
      <c r="GMQ3" s="428"/>
      <c r="GMR3" s="428"/>
      <c r="GMS3" s="428"/>
      <c r="GMT3" s="428"/>
      <c r="GMU3" s="428"/>
      <c r="GMV3" s="428"/>
      <c r="GMW3" s="428"/>
      <c r="GMX3" s="428"/>
      <c r="GMY3" s="428"/>
      <c r="GMZ3" s="428"/>
      <c r="GNA3" s="428"/>
      <c r="GNB3" s="428"/>
      <c r="GNC3" s="428"/>
      <c r="GND3" s="428"/>
      <c r="GNE3" s="428"/>
      <c r="GNF3" s="428"/>
      <c r="GNG3" s="428"/>
      <c r="GNH3" s="428"/>
      <c r="GNI3" s="428"/>
      <c r="GNJ3" s="428"/>
      <c r="GNK3" s="428"/>
      <c r="GNL3" s="428"/>
      <c r="GNM3" s="428"/>
      <c r="GNN3" s="428"/>
      <c r="GNO3" s="428"/>
      <c r="GNP3" s="428"/>
      <c r="GNQ3" s="428"/>
      <c r="GNR3" s="428"/>
      <c r="GNS3" s="428"/>
      <c r="GNT3" s="428"/>
      <c r="GNU3" s="428"/>
      <c r="GNV3" s="428"/>
      <c r="GNW3" s="428"/>
      <c r="GNX3" s="428"/>
      <c r="GNY3" s="428"/>
      <c r="GNZ3" s="428"/>
      <c r="GOA3" s="428"/>
      <c r="GOB3" s="428"/>
      <c r="GOC3" s="428"/>
      <c r="GOD3" s="428"/>
      <c r="GOE3" s="428"/>
      <c r="GOF3" s="428"/>
      <c r="GOG3" s="428"/>
      <c r="GOH3" s="428"/>
      <c r="GOI3" s="428"/>
      <c r="GOJ3" s="428"/>
      <c r="GOK3" s="428"/>
      <c r="GOL3" s="428"/>
      <c r="GOM3" s="428"/>
      <c r="GON3" s="428"/>
      <c r="GOO3" s="428"/>
      <c r="GOP3" s="428"/>
      <c r="GOQ3" s="428"/>
      <c r="GOR3" s="428"/>
      <c r="GOS3" s="428"/>
      <c r="GOT3" s="428"/>
      <c r="GOU3" s="428"/>
      <c r="GOV3" s="428"/>
      <c r="GOW3" s="428"/>
      <c r="GOX3" s="428"/>
      <c r="GOY3" s="428"/>
      <c r="GOZ3" s="428"/>
      <c r="GPA3" s="428"/>
      <c r="GPB3" s="428"/>
      <c r="GPC3" s="428"/>
      <c r="GPD3" s="428"/>
      <c r="GPE3" s="428"/>
      <c r="GPF3" s="428"/>
      <c r="GPG3" s="428"/>
      <c r="GPH3" s="428"/>
      <c r="GPI3" s="428"/>
      <c r="GPJ3" s="428"/>
      <c r="GPK3" s="428"/>
      <c r="GPL3" s="428"/>
      <c r="GPM3" s="428"/>
      <c r="GPN3" s="428"/>
      <c r="GPO3" s="428"/>
      <c r="GPP3" s="428"/>
      <c r="GPQ3" s="428"/>
      <c r="GPR3" s="428"/>
      <c r="GPS3" s="428"/>
      <c r="GPT3" s="428"/>
      <c r="GPU3" s="428"/>
      <c r="GPV3" s="428"/>
      <c r="GPW3" s="428"/>
      <c r="GPX3" s="428"/>
      <c r="GPY3" s="428"/>
      <c r="GPZ3" s="428"/>
      <c r="GQA3" s="428"/>
      <c r="GQB3" s="428"/>
      <c r="GQC3" s="428"/>
      <c r="GQD3" s="428"/>
      <c r="GQE3" s="428"/>
      <c r="GQF3" s="428"/>
      <c r="GQG3" s="428"/>
      <c r="GQH3" s="428"/>
      <c r="GQI3" s="428"/>
      <c r="GQJ3" s="428"/>
      <c r="GQK3" s="428"/>
      <c r="GQL3" s="428"/>
      <c r="GQM3" s="428"/>
      <c r="GQN3" s="428"/>
      <c r="GQO3" s="428"/>
      <c r="GQP3" s="428"/>
      <c r="GQQ3" s="428"/>
      <c r="GQR3" s="428"/>
      <c r="GQS3" s="428"/>
      <c r="GQT3" s="428"/>
      <c r="GQU3" s="428"/>
      <c r="GQV3" s="428"/>
      <c r="GQW3" s="428"/>
      <c r="GQX3" s="428"/>
      <c r="GQY3" s="428"/>
      <c r="GQZ3" s="428"/>
      <c r="GRA3" s="428"/>
      <c r="GRB3" s="428"/>
      <c r="GRC3" s="428"/>
      <c r="GRD3" s="428"/>
      <c r="GRE3" s="428"/>
      <c r="GRF3" s="428"/>
      <c r="GRG3" s="428"/>
      <c r="GRH3" s="428"/>
      <c r="GRI3" s="428"/>
      <c r="GRJ3" s="428"/>
      <c r="GRK3" s="428"/>
      <c r="GRL3" s="428"/>
      <c r="GRM3" s="428"/>
      <c r="GRN3" s="428"/>
      <c r="GRO3" s="428"/>
      <c r="GRP3" s="428"/>
      <c r="GRQ3" s="428"/>
      <c r="GRR3" s="428"/>
      <c r="GRS3" s="428"/>
      <c r="GRT3" s="428"/>
      <c r="GRU3" s="428"/>
      <c r="GRV3" s="428"/>
      <c r="GRW3" s="428"/>
      <c r="GRX3" s="428"/>
      <c r="GRY3" s="428"/>
      <c r="GRZ3" s="428"/>
      <c r="GSA3" s="428"/>
      <c r="GSB3" s="428"/>
      <c r="GSC3" s="428"/>
      <c r="GSD3" s="428"/>
      <c r="GSE3" s="428"/>
      <c r="GSF3" s="428"/>
      <c r="GSG3" s="428"/>
      <c r="GSH3" s="428"/>
      <c r="GSI3" s="428"/>
      <c r="GSJ3" s="428"/>
      <c r="GSK3" s="428"/>
      <c r="GSL3" s="428"/>
      <c r="GSM3" s="428"/>
      <c r="GSN3" s="428"/>
      <c r="GSO3" s="428"/>
      <c r="GSP3" s="428"/>
      <c r="GSQ3" s="428"/>
      <c r="GSR3" s="428"/>
      <c r="GSS3" s="428"/>
      <c r="GST3" s="428"/>
      <c r="GSU3" s="428"/>
      <c r="GSV3" s="428"/>
      <c r="GSW3" s="428"/>
      <c r="GSX3" s="428"/>
      <c r="GSY3" s="428"/>
      <c r="GSZ3" s="428"/>
      <c r="GTA3" s="428"/>
      <c r="GTB3" s="428"/>
      <c r="GTC3" s="428"/>
      <c r="GTD3" s="428"/>
      <c r="GTE3" s="428"/>
      <c r="GTF3" s="428"/>
      <c r="GTG3" s="428"/>
      <c r="GTH3" s="428"/>
      <c r="GTI3" s="428"/>
      <c r="GTJ3" s="428"/>
      <c r="GTK3" s="428"/>
      <c r="GTL3" s="428"/>
      <c r="GTM3" s="428"/>
      <c r="GTN3" s="428"/>
      <c r="GTO3" s="428"/>
      <c r="GTP3" s="428"/>
      <c r="GTQ3" s="428"/>
      <c r="GTR3" s="428"/>
      <c r="GTS3" s="428"/>
      <c r="GTT3" s="428"/>
      <c r="GTU3" s="428"/>
      <c r="GTV3" s="428"/>
      <c r="GTW3" s="428"/>
      <c r="GTX3" s="428"/>
      <c r="GTY3" s="428"/>
      <c r="GTZ3" s="428"/>
      <c r="GUA3" s="428"/>
      <c r="GUB3" s="428"/>
      <c r="GUC3" s="428"/>
      <c r="GUD3" s="428"/>
      <c r="GUE3" s="428"/>
      <c r="GUF3" s="428"/>
      <c r="GUG3" s="428"/>
      <c r="GUH3" s="428"/>
      <c r="GUI3" s="428"/>
      <c r="GUJ3" s="428"/>
      <c r="GUK3" s="428"/>
      <c r="GUL3" s="428"/>
      <c r="GUM3" s="428"/>
      <c r="GUN3" s="428"/>
      <c r="GUO3" s="428"/>
      <c r="GUP3" s="428"/>
      <c r="GUQ3" s="428"/>
      <c r="GUR3" s="428"/>
      <c r="GUS3" s="428"/>
      <c r="GUT3" s="428"/>
      <c r="GUU3" s="428"/>
      <c r="GUV3" s="428"/>
      <c r="GUW3" s="428"/>
      <c r="GUX3" s="428"/>
      <c r="GUY3" s="428"/>
      <c r="GUZ3" s="428"/>
      <c r="GVA3" s="428"/>
      <c r="GVB3" s="428"/>
      <c r="GVC3" s="428"/>
      <c r="GVD3" s="428"/>
      <c r="GVE3" s="428"/>
      <c r="GVF3" s="428"/>
      <c r="GVG3" s="428"/>
      <c r="GVH3" s="428"/>
      <c r="GVI3" s="428"/>
      <c r="GVJ3" s="428"/>
      <c r="GVK3" s="428"/>
      <c r="GVL3" s="428"/>
      <c r="GVM3" s="428"/>
      <c r="GVN3" s="428"/>
      <c r="GVO3" s="428"/>
      <c r="GVP3" s="428"/>
      <c r="GVQ3" s="428"/>
      <c r="GVR3" s="428"/>
      <c r="GVS3" s="428"/>
      <c r="GVT3" s="428"/>
      <c r="GVU3" s="428"/>
      <c r="GVV3" s="428"/>
      <c r="GVW3" s="428"/>
      <c r="GVX3" s="428"/>
      <c r="GVY3" s="428"/>
      <c r="GVZ3" s="428"/>
      <c r="GWA3" s="428"/>
      <c r="GWB3" s="428"/>
      <c r="GWC3" s="428"/>
      <c r="GWD3" s="428"/>
      <c r="GWE3" s="428"/>
      <c r="GWF3" s="428"/>
      <c r="GWG3" s="428"/>
      <c r="GWH3" s="428"/>
      <c r="GWI3" s="428"/>
      <c r="GWJ3" s="428"/>
      <c r="GWK3" s="428"/>
      <c r="GWL3" s="428"/>
      <c r="GWM3" s="428"/>
      <c r="GWN3" s="428"/>
      <c r="GWO3" s="428"/>
      <c r="GWP3" s="428"/>
      <c r="GWQ3" s="428"/>
      <c r="GWR3" s="428"/>
      <c r="GWS3" s="428"/>
      <c r="GWT3" s="428"/>
      <c r="GWU3" s="428"/>
      <c r="GWV3" s="428"/>
      <c r="GWW3" s="428"/>
      <c r="GWX3" s="428"/>
      <c r="GWY3" s="428"/>
      <c r="GWZ3" s="428"/>
      <c r="GXA3" s="428"/>
      <c r="GXB3" s="428"/>
      <c r="GXC3" s="428"/>
      <c r="GXD3" s="428"/>
      <c r="GXE3" s="428"/>
      <c r="GXF3" s="428"/>
      <c r="GXG3" s="428"/>
      <c r="GXH3" s="428"/>
      <c r="GXI3" s="428"/>
      <c r="GXJ3" s="428"/>
      <c r="GXK3" s="428"/>
      <c r="GXL3" s="428"/>
      <c r="GXM3" s="428"/>
      <c r="GXN3" s="428"/>
      <c r="GXO3" s="428"/>
      <c r="GXP3" s="428"/>
      <c r="GXQ3" s="428"/>
      <c r="GXR3" s="428"/>
      <c r="GXS3" s="428"/>
      <c r="GXT3" s="428"/>
      <c r="GXU3" s="428"/>
      <c r="GXV3" s="428"/>
      <c r="GXW3" s="428"/>
      <c r="GXX3" s="428"/>
      <c r="GXY3" s="428"/>
      <c r="GXZ3" s="428"/>
      <c r="GYA3" s="428"/>
      <c r="GYB3" s="428"/>
      <c r="GYC3" s="428"/>
      <c r="GYD3" s="428"/>
      <c r="GYE3" s="428"/>
      <c r="GYF3" s="428"/>
      <c r="GYG3" s="428"/>
      <c r="GYH3" s="428"/>
      <c r="GYI3" s="428"/>
      <c r="GYJ3" s="428"/>
      <c r="GYK3" s="428"/>
      <c r="GYL3" s="428"/>
      <c r="GYM3" s="428"/>
      <c r="GYN3" s="428"/>
      <c r="GYO3" s="428"/>
      <c r="GYP3" s="428"/>
      <c r="GYQ3" s="428"/>
      <c r="GYR3" s="428"/>
      <c r="GYS3" s="428"/>
      <c r="GYT3" s="428"/>
      <c r="GYU3" s="428"/>
      <c r="GYV3" s="428"/>
      <c r="GYW3" s="428"/>
      <c r="GYX3" s="428"/>
      <c r="GYY3" s="428"/>
      <c r="GYZ3" s="428"/>
      <c r="GZA3" s="428"/>
      <c r="GZB3" s="428"/>
      <c r="GZC3" s="428"/>
      <c r="GZD3" s="428"/>
      <c r="GZE3" s="428"/>
      <c r="GZF3" s="428"/>
      <c r="GZG3" s="428"/>
      <c r="GZH3" s="428"/>
      <c r="GZI3" s="428"/>
      <c r="GZJ3" s="428"/>
      <c r="GZK3" s="428"/>
      <c r="GZL3" s="428"/>
      <c r="GZM3" s="428"/>
      <c r="GZN3" s="428"/>
      <c r="GZO3" s="428"/>
      <c r="GZP3" s="428"/>
      <c r="GZQ3" s="428"/>
      <c r="GZR3" s="428"/>
      <c r="GZS3" s="428"/>
      <c r="GZT3" s="428"/>
      <c r="GZU3" s="428"/>
      <c r="GZV3" s="428"/>
      <c r="GZW3" s="428"/>
      <c r="GZX3" s="428"/>
      <c r="GZY3" s="428"/>
      <c r="GZZ3" s="428"/>
      <c r="HAA3" s="428"/>
      <c r="HAB3" s="428"/>
      <c r="HAC3" s="428"/>
      <c r="HAD3" s="428"/>
      <c r="HAE3" s="428"/>
      <c r="HAF3" s="428"/>
      <c r="HAG3" s="428"/>
      <c r="HAH3" s="428"/>
      <c r="HAI3" s="428"/>
      <c r="HAJ3" s="428"/>
      <c r="HAK3" s="428"/>
      <c r="HAL3" s="428"/>
      <c r="HAM3" s="428"/>
      <c r="HAN3" s="428"/>
      <c r="HAO3" s="428"/>
      <c r="HAP3" s="428"/>
      <c r="HAQ3" s="428"/>
      <c r="HAR3" s="428"/>
      <c r="HAS3" s="428"/>
      <c r="HAT3" s="428"/>
      <c r="HAU3" s="428"/>
      <c r="HAV3" s="428"/>
      <c r="HAW3" s="428"/>
      <c r="HAX3" s="428"/>
      <c r="HAY3" s="428"/>
      <c r="HAZ3" s="428"/>
      <c r="HBA3" s="428"/>
      <c r="HBB3" s="428"/>
      <c r="HBC3" s="428"/>
      <c r="HBD3" s="428"/>
      <c r="HBE3" s="428"/>
      <c r="HBF3" s="428"/>
      <c r="HBG3" s="428"/>
      <c r="HBH3" s="428"/>
      <c r="HBI3" s="428"/>
      <c r="HBJ3" s="428"/>
      <c r="HBK3" s="428"/>
      <c r="HBL3" s="428"/>
      <c r="HBM3" s="428"/>
      <c r="HBN3" s="428"/>
      <c r="HBO3" s="428"/>
      <c r="HBP3" s="428"/>
      <c r="HBQ3" s="428"/>
      <c r="HBR3" s="428"/>
      <c r="HBS3" s="428"/>
      <c r="HBT3" s="428"/>
      <c r="HBU3" s="428"/>
      <c r="HBV3" s="428"/>
      <c r="HBW3" s="428"/>
      <c r="HBX3" s="428"/>
      <c r="HBY3" s="428"/>
      <c r="HBZ3" s="428"/>
      <c r="HCA3" s="428"/>
      <c r="HCB3" s="428"/>
      <c r="HCC3" s="428"/>
      <c r="HCD3" s="428"/>
      <c r="HCE3" s="428"/>
      <c r="HCF3" s="428"/>
      <c r="HCG3" s="428"/>
      <c r="HCH3" s="428"/>
      <c r="HCI3" s="428"/>
      <c r="HCJ3" s="428"/>
      <c r="HCK3" s="428"/>
      <c r="HCL3" s="428"/>
      <c r="HCM3" s="428"/>
      <c r="HCN3" s="428"/>
      <c r="HCO3" s="428"/>
      <c r="HCP3" s="428"/>
      <c r="HCQ3" s="428"/>
      <c r="HCR3" s="428"/>
      <c r="HCS3" s="428"/>
      <c r="HCT3" s="428"/>
      <c r="HCU3" s="428"/>
      <c r="HCV3" s="428"/>
      <c r="HCW3" s="428"/>
      <c r="HCX3" s="428"/>
      <c r="HCY3" s="428"/>
      <c r="HCZ3" s="428"/>
      <c r="HDA3" s="428"/>
      <c r="HDB3" s="428"/>
      <c r="HDC3" s="428"/>
      <c r="HDD3" s="428"/>
      <c r="HDE3" s="428"/>
      <c r="HDF3" s="428"/>
      <c r="HDG3" s="428"/>
      <c r="HDH3" s="428"/>
      <c r="HDI3" s="428"/>
      <c r="HDJ3" s="428"/>
      <c r="HDK3" s="428"/>
      <c r="HDL3" s="428"/>
      <c r="HDM3" s="428"/>
      <c r="HDN3" s="428"/>
      <c r="HDO3" s="428"/>
      <c r="HDP3" s="428"/>
      <c r="HDQ3" s="428"/>
      <c r="HDR3" s="428"/>
      <c r="HDS3" s="428"/>
      <c r="HDT3" s="428"/>
      <c r="HDU3" s="428"/>
      <c r="HDV3" s="428"/>
      <c r="HDW3" s="428"/>
      <c r="HDX3" s="428"/>
      <c r="HDY3" s="428"/>
      <c r="HDZ3" s="428"/>
      <c r="HEA3" s="428"/>
      <c r="HEB3" s="428"/>
      <c r="HEC3" s="428"/>
      <c r="HED3" s="428"/>
      <c r="HEE3" s="428"/>
      <c r="HEF3" s="428"/>
      <c r="HEG3" s="428"/>
      <c r="HEH3" s="428"/>
      <c r="HEI3" s="428"/>
      <c r="HEJ3" s="428"/>
      <c r="HEK3" s="428"/>
      <c r="HEL3" s="428"/>
      <c r="HEM3" s="428"/>
      <c r="HEN3" s="428"/>
      <c r="HEO3" s="428"/>
      <c r="HEP3" s="428"/>
      <c r="HEQ3" s="428"/>
      <c r="HER3" s="428"/>
      <c r="HES3" s="428"/>
      <c r="HET3" s="428"/>
      <c r="HEU3" s="428"/>
      <c r="HEV3" s="428"/>
      <c r="HEW3" s="428"/>
      <c r="HEX3" s="428"/>
      <c r="HEY3" s="428"/>
      <c r="HEZ3" s="428"/>
      <c r="HFA3" s="428"/>
      <c r="HFB3" s="428"/>
      <c r="HFC3" s="428"/>
      <c r="HFD3" s="428"/>
      <c r="HFE3" s="428"/>
      <c r="HFF3" s="428"/>
      <c r="HFG3" s="428"/>
      <c r="HFH3" s="428"/>
      <c r="HFI3" s="428"/>
      <c r="HFJ3" s="428"/>
      <c r="HFK3" s="428"/>
      <c r="HFL3" s="428"/>
      <c r="HFM3" s="428"/>
      <c r="HFN3" s="428"/>
      <c r="HFO3" s="428"/>
      <c r="HFP3" s="428"/>
      <c r="HFQ3" s="428"/>
      <c r="HFR3" s="428"/>
      <c r="HFS3" s="428"/>
      <c r="HFT3" s="428"/>
      <c r="HFU3" s="428"/>
      <c r="HFV3" s="428"/>
      <c r="HFW3" s="428"/>
      <c r="HFX3" s="428"/>
      <c r="HFY3" s="428"/>
      <c r="HFZ3" s="428"/>
      <c r="HGA3" s="428"/>
      <c r="HGB3" s="428"/>
      <c r="HGC3" s="428"/>
      <c r="HGD3" s="428"/>
      <c r="HGE3" s="428"/>
      <c r="HGF3" s="428"/>
      <c r="HGG3" s="428"/>
      <c r="HGH3" s="428"/>
      <c r="HGI3" s="428"/>
      <c r="HGJ3" s="428"/>
      <c r="HGK3" s="428"/>
      <c r="HGL3" s="428"/>
      <c r="HGM3" s="428"/>
      <c r="HGN3" s="428"/>
      <c r="HGO3" s="428"/>
      <c r="HGP3" s="428"/>
      <c r="HGQ3" s="428"/>
      <c r="HGR3" s="428"/>
      <c r="HGS3" s="428"/>
      <c r="HGT3" s="428"/>
      <c r="HGU3" s="428"/>
      <c r="HGV3" s="428"/>
      <c r="HGW3" s="428"/>
      <c r="HGX3" s="428"/>
      <c r="HGY3" s="428"/>
      <c r="HGZ3" s="428"/>
      <c r="HHA3" s="428"/>
      <c r="HHB3" s="428"/>
      <c r="HHC3" s="428"/>
      <c r="HHD3" s="428"/>
      <c r="HHE3" s="428"/>
      <c r="HHF3" s="428"/>
      <c r="HHG3" s="428"/>
      <c r="HHH3" s="428"/>
      <c r="HHI3" s="428"/>
      <c r="HHJ3" s="428"/>
      <c r="HHK3" s="428"/>
      <c r="HHL3" s="428"/>
      <c r="HHM3" s="428"/>
      <c r="HHN3" s="428"/>
      <c r="HHO3" s="428"/>
      <c r="HHP3" s="428"/>
      <c r="HHQ3" s="428"/>
      <c r="HHR3" s="428"/>
      <c r="HHS3" s="428"/>
      <c r="HHT3" s="428"/>
      <c r="HHU3" s="428"/>
      <c r="HHV3" s="428"/>
      <c r="HHW3" s="428"/>
      <c r="HHX3" s="428"/>
      <c r="HHY3" s="428"/>
      <c r="HHZ3" s="428"/>
      <c r="HIA3" s="428"/>
      <c r="HIB3" s="428"/>
      <c r="HIC3" s="428"/>
      <c r="HID3" s="428"/>
      <c r="HIE3" s="428"/>
      <c r="HIF3" s="428"/>
      <c r="HIG3" s="428"/>
      <c r="HIH3" s="428"/>
      <c r="HII3" s="428"/>
      <c r="HIJ3" s="428"/>
      <c r="HIK3" s="428"/>
      <c r="HIL3" s="428"/>
      <c r="HIM3" s="428"/>
      <c r="HIN3" s="428"/>
      <c r="HIO3" s="428"/>
      <c r="HIP3" s="428"/>
      <c r="HIQ3" s="428"/>
      <c r="HIR3" s="428"/>
      <c r="HIS3" s="428"/>
      <c r="HIT3" s="428"/>
      <c r="HIU3" s="428"/>
      <c r="HIV3" s="428"/>
      <c r="HIW3" s="428"/>
      <c r="HIX3" s="428"/>
      <c r="HIY3" s="428"/>
      <c r="HIZ3" s="428"/>
      <c r="HJA3" s="428"/>
      <c r="HJB3" s="428"/>
      <c r="HJC3" s="428"/>
      <c r="HJD3" s="428"/>
      <c r="HJE3" s="428"/>
      <c r="HJF3" s="428"/>
      <c r="HJG3" s="428"/>
      <c r="HJH3" s="428"/>
      <c r="HJI3" s="428"/>
      <c r="HJJ3" s="428"/>
      <c r="HJK3" s="428"/>
      <c r="HJL3" s="428"/>
      <c r="HJM3" s="428"/>
      <c r="HJN3" s="428"/>
      <c r="HJO3" s="428"/>
      <c r="HJP3" s="428"/>
      <c r="HJQ3" s="428"/>
      <c r="HJR3" s="428"/>
      <c r="HJS3" s="428"/>
      <c r="HJT3" s="428"/>
      <c r="HJU3" s="428"/>
      <c r="HJV3" s="428"/>
      <c r="HJW3" s="428"/>
      <c r="HJX3" s="428"/>
      <c r="HJY3" s="428"/>
      <c r="HJZ3" s="428"/>
      <c r="HKA3" s="428"/>
      <c r="HKB3" s="428"/>
      <c r="HKC3" s="428"/>
      <c r="HKD3" s="428"/>
      <c r="HKE3" s="428"/>
      <c r="HKF3" s="428"/>
      <c r="HKG3" s="428"/>
      <c r="HKH3" s="428"/>
      <c r="HKI3" s="428"/>
      <c r="HKJ3" s="428"/>
      <c r="HKK3" s="428"/>
      <c r="HKL3" s="428"/>
      <c r="HKM3" s="428"/>
      <c r="HKN3" s="428"/>
      <c r="HKO3" s="428"/>
      <c r="HKP3" s="428"/>
      <c r="HKQ3" s="428"/>
      <c r="HKR3" s="428"/>
      <c r="HKS3" s="428"/>
      <c r="HKT3" s="428"/>
      <c r="HKU3" s="428"/>
      <c r="HKV3" s="428"/>
      <c r="HKW3" s="428"/>
      <c r="HKX3" s="428"/>
      <c r="HKY3" s="428"/>
      <c r="HKZ3" s="428"/>
      <c r="HLA3" s="428"/>
      <c r="HLB3" s="428"/>
      <c r="HLC3" s="428"/>
      <c r="HLD3" s="428"/>
      <c r="HLE3" s="428"/>
      <c r="HLF3" s="428"/>
      <c r="HLG3" s="428"/>
      <c r="HLH3" s="428"/>
      <c r="HLI3" s="428"/>
      <c r="HLJ3" s="428"/>
      <c r="HLK3" s="428"/>
      <c r="HLL3" s="428"/>
      <c r="HLM3" s="428"/>
      <c r="HLN3" s="428"/>
      <c r="HLO3" s="428"/>
      <c r="HLP3" s="428"/>
      <c r="HLQ3" s="428"/>
      <c r="HLR3" s="428"/>
      <c r="HLS3" s="428"/>
      <c r="HLT3" s="428"/>
      <c r="HLU3" s="428"/>
      <c r="HLV3" s="428"/>
      <c r="HLW3" s="428"/>
      <c r="HLX3" s="428"/>
      <c r="HLY3" s="428"/>
      <c r="HLZ3" s="428"/>
      <c r="HMA3" s="428"/>
      <c r="HMB3" s="428"/>
      <c r="HMC3" s="428"/>
      <c r="HMD3" s="428"/>
      <c r="HME3" s="428"/>
      <c r="HMF3" s="428"/>
      <c r="HMG3" s="428"/>
      <c r="HMH3" s="428"/>
      <c r="HMI3" s="428"/>
      <c r="HMJ3" s="428"/>
      <c r="HMK3" s="428"/>
      <c r="HML3" s="428"/>
      <c r="HMM3" s="428"/>
      <c r="HMN3" s="428"/>
      <c r="HMO3" s="428"/>
      <c r="HMP3" s="428"/>
      <c r="HMQ3" s="428"/>
      <c r="HMR3" s="428"/>
      <c r="HMS3" s="428"/>
      <c r="HMT3" s="428"/>
      <c r="HMU3" s="428"/>
      <c r="HMV3" s="428"/>
      <c r="HMW3" s="428"/>
      <c r="HMX3" s="428"/>
      <c r="HMY3" s="428"/>
      <c r="HMZ3" s="428"/>
      <c r="HNA3" s="428"/>
      <c r="HNB3" s="428"/>
      <c r="HNC3" s="428"/>
      <c r="HND3" s="428"/>
      <c r="HNE3" s="428"/>
      <c r="HNF3" s="428"/>
      <c r="HNG3" s="428"/>
      <c r="HNH3" s="428"/>
      <c r="HNI3" s="428"/>
      <c r="HNJ3" s="428"/>
      <c r="HNK3" s="428"/>
      <c r="HNL3" s="428"/>
      <c r="HNM3" s="428"/>
      <c r="HNN3" s="428"/>
      <c r="HNO3" s="428"/>
      <c r="HNP3" s="428"/>
      <c r="HNQ3" s="428"/>
      <c r="HNR3" s="428"/>
      <c r="HNS3" s="428"/>
      <c r="HNT3" s="428"/>
      <c r="HNU3" s="428"/>
      <c r="HNV3" s="428"/>
      <c r="HNW3" s="428"/>
      <c r="HNX3" s="428"/>
      <c r="HNY3" s="428"/>
      <c r="HNZ3" s="428"/>
      <c r="HOA3" s="428"/>
      <c r="HOB3" s="428"/>
      <c r="HOC3" s="428"/>
      <c r="HOD3" s="428"/>
      <c r="HOE3" s="428"/>
      <c r="HOF3" s="428"/>
      <c r="HOG3" s="428"/>
      <c r="HOH3" s="428"/>
      <c r="HOI3" s="428"/>
      <c r="HOJ3" s="428"/>
      <c r="HOK3" s="428"/>
      <c r="HOL3" s="428"/>
      <c r="HOM3" s="428"/>
      <c r="HON3" s="428"/>
      <c r="HOO3" s="428"/>
      <c r="HOP3" s="428"/>
      <c r="HOQ3" s="428"/>
      <c r="HOR3" s="428"/>
      <c r="HOS3" s="428"/>
      <c r="HOT3" s="428"/>
      <c r="HOU3" s="428"/>
      <c r="HOV3" s="428"/>
      <c r="HOW3" s="428"/>
      <c r="HOX3" s="428"/>
      <c r="HOY3" s="428"/>
      <c r="HOZ3" s="428"/>
      <c r="HPA3" s="428"/>
      <c r="HPB3" s="428"/>
      <c r="HPC3" s="428"/>
      <c r="HPD3" s="428"/>
      <c r="HPE3" s="428"/>
      <c r="HPF3" s="428"/>
      <c r="HPG3" s="428"/>
      <c r="HPH3" s="428"/>
      <c r="HPI3" s="428"/>
      <c r="HPJ3" s="428"/>
      <c r="HPK3" s="428"/>
      <c r="HPL3" s="428"/>
      <c r="HPM3" s="428"/>
      <c r="HPN3" s="428"/>
      <c r="HPO3" s="428"/>
      <c r="HPP3" s="428"/>
      <c r="HPQ3" s="428"/>
      <c r="HPR3" s="428"/>
      <c r="HPS3" s="428"/>
      <c r="HPT3" s="428"/>
      <c r="HPU3" s="428"/>
      <c r="HPV3" s="428"/>
      <c r="HPW3" s="428"/>
      <c r="HPX3" s="428"/>
      <c r="HPY3" s="428"/>
      <c r="HPZ3" s="428"/>
      <c r="HQA3" s="428"/>
      <c r="HQB3" s="428"/>
      <c r="HQC3" s="428"/>
      <c r="HQD3" s="428"/>
      <c r="HQE3" s="428"/>
      <c r="HQF3" s="428"/>
      <c r="HQG3" s="428"/>
      <c r="HQH3" s="428"/>
      <c r="HQI3" s="428"/>
      <c r="HQJ3" s="428"/>
      <c r="HQK3" s="428"/>
      <c r="HQL3" s="428"/>
      <c r="HQM3" s="428"/>
      <c r="HQN3" s="428"/>
      <c r="HQO3" s="428"/>
      <c r="HQP3" s="428"/>
      <c r="HQQ3" s="428"/>
      <c r="HQR3" s="428"/>
      <c r="HQS3" s="428"/>
      <c r="HQT3" s="428"/>
      <c r="HQU3" s="428"/>
      <c r="HQV3" s="428"/>
      <c r="HQW3" s="428"/>
      <c r="HQX3" s="428"/>
      <c r="HQY3" s="428"/>
      <c r="HQZ3" s="428"/>
      <c r="HRA3" s="428"/>
      <c r="HRB3" s="428"/>
      <c r="HRC3" s="428"/>
      <c r="HRD3" s="428"/>
      <c r="HRE3" s="428"/>
      <c r="HRF3" s="428"/>
      <c r="HRG3" s="428"/>
      <c r="HRH3" s="428"/>
      <c r="HRI3" s="428"/>
      <c r="HRJ3" s="428"/>
      <c r="HRK3" s="428"/>
      <c r="HRL3" s="428"/>
      <c r="HRM3" s="428"/>
      <c r="HRN3" s="428"/>
      <c r="HRO3" s="428"/>
      <c r="HRP3" s="428"/>
      <c r="HRQ3" s="428"/>
      <c r="HRR3" s="428"/>
      <c r="HRS3" s="428"/>
      <c r="HRT3" s="428"/>
      <c r="HRU3" s="428"/>
      <c r="HRV3" s="428"/>
      <c r="HRW3" s="428"/>
      <c r="HRX3" s="428"/>
      <c r="HRY3" s="428"/>
      <c r="HRZ3" s="428"/>
      <c r="HSA3" s="428"/>
      <c r="HSB3" s="428"/>
      <c r="HSC3" s="428"/>
      <c r="HSD3" s="428"/>
      <c r="HSE3" s="428"/>
      <c r="HSF3" s="428"/>
      <c r="HSG3" s="428"/>
      <c r="HSH3" s="428"/>
      <c r="HSI3" s="428"/>
      <c r="HSJ3" s="428"/>
      <c r="HSK3" s="428"/>
      <c r="HSL3" s="428"/>
      <c r="HSM3" s="428"/>
      <c r="HSN3" s="428"/>
      <c r="HSO3" s="428"/>
      <c r="HSP3" s="428"/>
      <c r="HSQ3" s="428"/>
      <c r="HSR3" s="428"/>
      <c r="HSS3" s="428"/>
      <c r="HST3" s="428"/>
      <c r="HSU3" s="428"/>
      <c r="HSV3" s="428"/>
      <c r="HSW3" s="428"/>
      <c r="HSX3" s="428"/>
      <c r="HSY3" s="428"/>
      <c r="HSZ3" s="428"/>
      <c r="HTA3" s="428"/>
      <c r="HTB3" s="428"/>
      <c r="HTC3" s="428"/>
      <c r="HTD3" s="428"/>
      <c r="HTE3" s="428"/>
      <c r="HTF3" s="428"/>
      <c r="HTG3" s="428"/>
      <c r="HTH3" s="428"/>
      <c r="HTI3" s="428"/>
      <c r="HTJ3" s="428"/>
      <c r="HTK3" s="428"/>
      <c r="HTL3" s="428"/>
      <c r="HTM3" s="428"/>
      <c r="HTN3" s="428"/>
      <c r="HTO3" s="428"/>
      <c r="HTP3" s="428"/>
      <c r="HTQ3" s="428"/>
      <c r="HTR3" s="428"/>
      <c r="HTS3" s="428"/>
      <c r="HTT3" s="428"/>
      <c r="HTU3" s="428"/>
      <c r="HTV3" s="428"/>
      <c r="HTW3" s="428"/>
      <c r="HTX3" s="428"/>
      <c r="HTY3" s="428"/>
      <c r="HTZ3" s="428"/>
      <c r="HUA3" s="428"/>
      <c r="HUB3" s="428"/>
      <c r="HUC3" s="428"/>
      <c r="HUD3" s="428"/>
      <c r="HUE3" s="428"/>
      <c r="HUF3" s="428"/>
      <c r="HUG3" s="428"/>
      <c r="HUH3" s="428"/>
      <c r="HUI3" s="428"/>
      <c r="HUJ3" s="428"/>
      <c r="HUK3" s="428"/>
      <c r="HUL3" s="428"/>
      <c r="HUM3" s="428"/>
      <c r="HUN3" s="428"/>
      <c r="HUO3" s="428"/>
      <c r="HUP3" s="428"/>
      <c r="HUQ3" s="428"/>
      <c r="HUR3" s="428"/>
      <c r="HUS3" s="428"/>
      <c r="HUT3" s="428"/>
      <c r="HUU3" s="428"/>
      <c r="HUV3" s="428"/>
      <c r="HUW3" s="428"/>
      <c r="HUX3" s="428"/>
      <c r="HUY3" s="428"/>
      <c r="HUZ3" s="428"/>
      <c r="HVA3" s="428"/>
      <c r="HVB3" s="428"/>
      <c r="HVC3" s="428"/>
      <c r="HVD3" s="428"/>
      <c r="HVE3" s="428"/>
      <c r="HVF3" s="428"/>
      <c r="HVG3" s="428"/>
      <c r="HVH3" s="428"/>
      <c r="HVI3" s="428"/>
      <c r="HVJ3" s="428"/>
      <c r="HVK3" s="428"/>
      <c r="HVL3" s="428"/>
      <c r="HVM3" s="428"/>
      <c r="HVN3" s="428"/>
      <c r="HVO3" s="428"/>
      <c r="HVP3" s="428"/>
      <c r="HVQ3" s="428"/>
      <c r="HVR3" s="428"/>
      <c r="HVS3" s="428"/>
      <c r="HVT3" s="428"/>
      <c r="HVU3" s="428"/>
      <c r="HVV3" s="428"/>
      <c r="HVW3" s="428"/>
      <c r="HVX3" s="428"/>
      <c r="HVY3" s="428"/>
      <c r="HVZ3" s="428"/>
      <c r="HWA3" s="428"/>
      <c r="HWB3" s="428"/>
      <c r="HWC3" s="428"/>
      <c r="HWD3" s="428"/>
      <c r="HWE3" s="428"/>
      <c r="HWF3" s="428"/>
      <c r="HWG3" s="428"/>
      <c r="HWH3" s="428"/>
      <c r="HWI3" s="428"/>
      <c r="HWJ3" s="428"/>
      <c r="HWK3" s="428"/>
      <c r="HWL3" s="428"/>
      <c r="HWM3" s="428"/>
      <c r="HWN3" s="428"/>
      <c r="HWO3" s="428"/>
      <c r="HWP3" s="428"/>
      <c r="HWQ3" s="428"/>
      <c r="HWR3" s="428"/>
      <c r="HWS3" s="428"/>
      <c r="HWT3" s="428"/>
      <c r="HWU3" s="428"/>
      <c r="HWV3" s="428"/>
      <c r="HWW3" s="428"/>
      <c r="HWX3" s="428"/>
      <c r="HWY3" s="428"/>
      <c r="HWZ3" s="428"/>
      <c r="HXA3" s="428"/>
      <c r="HXB3" s="428"/>
      <c r="HXC3" s="428"/>
      <c r="HXD3" s="428"/>
      <c r="HXE3" s="428"/>
      <c r="HXF3" s="428"/>
      <c r="HXG3" s="428"/>
      <c r="HXH3" s="428"/>
      <c r="HXI3" s="428"/>
      <c r="HXJ3" s="428"/>
      <c r="HXK3" s="428"/>
      <c r="HXL3" s="428"/>
      <c r="HXM3" s="428"/>
      <c r="HXN3" s="428"/>
      <c r="HXO3" s="428"/>
      <c r="HXP3" s="428"/>
      <c r="HXQ3" s="428"/>
      <c r="HXR3" s="428"/>
      <c r="HXS3" s="428"/>
      <c r="HXT3" s="428"/>
      <c r="HXU3" s="428"/>
      <c r="HXV3" s="428"/>
      <c r="HXW3" s="428"/>
      <c r="HXX3" s="428"/>
      <c r="HXY3" s="428"/>
      <c r="HXZ3" s="428"/>
      <c r="HYA3" s="428"/>
      <c r="HYB3" s="428"/>
      <c r="HYC3" s="428"/>
      <c r="HYD3" s="428"/>
      <c r="HYE3" s="428"/>
      <c r="HYF3" s="428"/>
      <c r="HYG3" s="428"/>
      <c r="HYH3" s="428"/>
      <c r="HYI3" s="428"/>
      <c r="HYJ3" s="428"/>
      <c r="HYK3" s="428"/>
      <c r="HYL3" s="428"/>
      <c r="HYM3" s="428"/>
      <c r="HYN3" s="428"/>
      <c r="HYO3" s="428"/>
      <c r="HYP3" s="428"/>
      <c r="HYQ3" s="428"/>
      <c r="HYR3" s="428"/>
      <c r="HYS3" s="428"/>
      <c r="HYT3" s="428"/>
      <c r="HYU3" s="428"/>
      <c r="HYV3" s="428"/>
      <c r="HYW3" s="428"/>
      <c r="HYX3" s="428"/>
      <c r="HYY3" s="428"/>
      <c r="HYZ3" s="428"/>
      <c r="HZA3" s="428"/>
      <c r="HZB3" s="428"/>
      <c r="HZC3" s="428"/>
      <c r="HZD3" s="428"/>
      <c r="HZE3" s="428"/>
      <c r="HZF3" s="428"/>
      <c r="HZG3" s="428"/>
      <c r="HZH3" s="428"/>
      <c r="HZI3" s="428"/>
      <c r="HZJ3" s="428"/>
      <c r="HZK3" s="428"/>
      <c r="HZL3" s="428"/>
      <c r="HZM3" s="428"/>
      <c r="HZN3" s="428"/>
      <c r="HZO3" s="428"/>
      <c r="HZP3" s="428"/>
      <c r="HZQ3" s="428"/>
      <c r="HZR3" s="428"/>
      <c r="HZS3" s="428"/>
      <c r="HZT3" s="428"/>
      <c r="HZU3" s="428"/>
      <c r="HZV3" s="428"/>
      <c r="HZW3" s="428"/>
      <c r="HZX3" s="428"/>
      <c r="HZY3" s="428"/>
      <c r="HZZ3" s="428"/>
      <c r="IAA3" s="428"/>
      <c r="IAB3" s="428"/>
      <c r="IAC3" s="428"/>
      <c r="IAD3" s="428"/>
      <c r="IAE3" s="428"/>
      <c r="IAF3" s="428"/>
      <c r="IAG3" s="428"/>
      <c r="IAH3" s="428"/>
      <c r="IAI3" s="428"/>
      <c r="IAJ3" s="428"/>
      <c r="IAK3" s="428"/>
      <c r="IAL3" s="428"/>
      <c r="IAM3" s="428"/>
      <c r="IAN3" s="428"/>
      <c r="IAO3" s="428"/>
      <c r="IAP3" s="428"/>
      <c r="IAQ3" s="428"/>
      <c r="IAR3" s="428"/>
      <c r="IAS3" s="428"/>
      <c r="IAT3" s="428"/>
      <c r="IAU3" s="428"/>
      <c r="IAV3" s="428"/>
      <c r="IAW3" s="428"/>
      <c r="IAX3" s="428"/>
      <c r="IAY3" s="428"/>
      <c r="IAZ3" s="428"/>
      <c r="IBA3" s="428"/>
      <c r="IBB3" s="428"/>
      <c r="IBC3" s="428"/>
      <c r="IBD3" s="428"/>
      <c r="IBE3" s="428"/>
      <c r="IBF3" s="428"/>
      <c r="IBG3" s="428"/>
      <c r="IBH3" s="428"/>
      <c r="IBI3" s="428"/>
      <c r="IBJ3" s="428"/>
      <c r="IBK3" s="428"/>
      <c r="IBL3" s="428"/>
      <c r="IBM3" s="428"/>
      <c r="IBN3" s="428"/>
      <c r="IBO3" s="428"/>
      <c r="IBP3" s="428"/>
      <c r="IBQ3" s="428"/>
      <c r="IBR3" s="428"/>
      <c r="IBS3" s="428"/>
      <c r="IBT3" s="428"/>
      <c r="IBU3" s="428"/>
      <c r="IBV3" s="428"/>
      <c r="IBW3" s="428"/>
      <c r="IBX3" s="428"/>
      <c r="IBY3" s="428"/>
      <c r="IBZ3" s="428"/>
      <c r="ICA3" s="428"/>
      <c r="ICB3" s="428"/>
      <c r="ICC3" s="428"/>
      <c r="ICD3" s="428"/>
      <c r="ICE3" s="428"/>
      <c r="ICF3" s="428"/>
      <c r="ICG3" s="428"/>
      <c r="ICH3" s="428"/>
      <c r="ICI3" s="428"/>
      <c r="ICJ3" s="428"/>
      <c r="ICK3" s="428"/>
      <c r="ICL3" s="428"/>
      <c r="ICM3" s="428"/>
      <c r="ICN3" s="428"/>
      <c r="ICO3" s="428"/>
      <c r="ICP3" s="428"/>
      <c r="ICQ3" s="428"/>
      <c r="ICR3" s="428"/>
      <c r="ICS3" s="428"/>
      <c r="ICT3" s="428"/>
      <c r="ICU3" s="428"/>
      <c r="ICV3" s="428"/>
      <c r="ICW3" s="428"/>
      <c r="ICX3" s="428"/>
      <c r="ICY3" s="428"/>
      <c r="ICZ3" s="428"/>
      <c r="IDA3" s="428"/>
      <c r="IDB3" s="428"/>
      <c r="IDC3" s="428"/>
      <c r="IDD3" s="428"/>
      <c r="IDE3" s="428"/>
      <c r="IDF3" s="428"/>
      <c r="IDG3" s="428"/>
      <c r="IDH3" s="428"/>
      <c r="IDI3" s="428"/>
      <c r="IDJ3" s="428"/>
      <c r="IDK3" s="428"/>
      <c r="IDL3" s="428"/>
      <c r="IDM3" s="428"/>
      <c r="IDN3" s="428"/>
      <c r="IDO3" s="428"/>
      <c r="IDP3" s="428"/>
      <c r="IDQ3" s="428"/>
      <c r="IDR3" s="428"/>
      <c r="IDS3" s="428"/>
      <c r="IDT3" s="428"/>
      <c r="IDU3" s="428"/>
      <c r="IDV3" s="428"/>
      <c r="IDW3" s="428"/>
      <c r="IDX3" s="428"/>
      <c r="IDY3" s="428"/>
      <c r="IDZ3" s="428"/>
      <c r="IEA3" s="428"/>
      <c r="IEB3" s="428"/>
      <c r="IEC3" s="428"/>
      <c r="IED3" s="428"/>
      <c r="IEE3" s="428"/>
      <c r="IEF3" s="428"/>
      <c r="IEG3" s="428"/>
      <c r="IEH3" s="428"/>
      <c r="IEI3" s="428"/>
      <c r="IEJ3" s="428"/>
      <c r="IEK3" s="428"/>
      <c r="IEL3" s="428"/>
      <c r="IEM3" s="428"/>
      <c r="IEN3" s="428"/>
      <c r="IEO3" s="428"/>
      <c r="IEP3" s="428"/>
      <c r="IEQ3" s="428"/>
      <c r="IER3" s="428"/>
      <c r="IES3" s="428"/>
      <c r="IET3" s="428"/>
      <c r="IEU3" s="428"/>
      <c r="IEV3" s="428"/>
      <c r="IEW3" s="428"/>
      <c r="IEX3" s="428"/>
      <c r="IEY3" s="428"/>
      <c r="IEZ3" s="428"/>
      <c r="IFA3" s="428"/>
      <c r="IFB3" s="428"/>
      <c r="IFC3" s="428"/>
      <c r="IFD3" s="428"/>
      <c r="IFE3" s="428"/>
      <c r="IFF3" s="428"/>
      <c r="IFG3" s="428"/>
      <c r="IFH3" s="428"/>
      <c r="IFI3" s="428"/>
      <c r="IFJ3" s="428"/>
      <c r="IFK3" s="428"/>
      <c r="IFL3" s="428"/>
      <c r="IFM3" s="428"/>
      <c r="IFN3" s="428"/>
      <c r="IFO3" s="428"/>
      <c r="IFP3" s="428"/>
      <c r="IFQ3" s="428"/>
      <c r="IFR3" s="428"/>
      <c r="IFS3" s="428"/>
      <c r="IFT3" s="428"/>
      <c r="IFU3" s="428"/>
      <c r="IFV3" s="428"/>
      <c r="IFW3" s="428"/>
      <c r="IFX3" s="428"/>
      <c r="IFY3" s="428"/>
      <c r="IFZ3" s="428"/>
      <c r="IGA3" s="428"/>
      <c r="IGB3" s="428"/>
      <c r="IGC3" s="428"/>
      <c r="IGD3" s="428"/>
      <c r="IGE3" s="428"/>
      <c r="IGF3" s="428"/>
      <c r="IGG3" s="428"/>
      <c r="IGH3" s="428"/>
      <c r="IGI3" s="428"/>
      <c r="IGJ3" s="428"/>
      <c r="IGK3" s="428"/>
      <c r="IGL3" s="428"/>
      <c r="IGM3" s="428"/>
      <c r="IGN3" s="428"/>
      <c r="IGO3" s="428"/>
      <c r="IGP3" s="428"/>
      <c r="IGQ3" s="428"/>
      <c r="IGR3" s="428"/>
      <c r="IGS3" s="428"/>
      <c r="IGT3" s="428"/>
      <c r="IGU3" s="428"/>
      <c r="IGV3" s="428"/>
      <c r="IGW3" s="428"/>
      <c r="IGX3" s="428"/>
      <c r="IGY3" s="428"/>
      <c r="IGZ3" s="428"/>
      <c r="IHA3" s="428"/>
      <c r="IHB3" s="428"/>
      <c r="IHC3" s="428"/>
      <c r="IHD3" s="428"/>
      <c r="IHE3" s="428"/>
      <c r="IHF3" s="428"/>
      <c r="IHG3" s="428"/>
      <c r="IHH3" s="428"/>
      <c r="IHI3" s="428"/>
      <c r="IHJ3" s="428"/>
      <c r="IHK3" s="428"/>
      <c r="IHL3" s="428"/>
      <c r="IHM3" s="428"/>
      <c r="IHN3" s="428"/>
      <c r="IHO3" s="428"/>
      <c r="IHP3" s="428"/>
      <c r="IHQ3" s="428"/>
      <c r="IHR3" s="428"/>
      <c r="IHS3" s="428"/>
      <c r="IHT3" s="428"/>
      <c r="IHU3" s="428"/>
      <c r="IHV3" s="428"/>
      <c r="IHW3" s="428"/>
      <c r="IHX3" s="428"/>
      <c r="IHY3" s="428"/>
      <c r="IHZ3" s="428"/>
      <c r="IIA3" s="428"/>
      <c r="IIB3" s="428"/>
      <c r="IIC3" s="428"/>
      <c r="IID3" s="428"/>
      <c r="IIE3" s="428"/>
      <c r="IIF3" s="428"/>
      <c r="IIG3" s="428"/>
      <c r="IIH3" s="428"/>
      <c r="III3" s="428"/>
      <c r="IIJ3" s="428"/>
      <c r="IIK3" s="428"/>
      <c r="IIL3" s="428"/>
      <c r="IIM3" s="428"/>
      <c r="IIN3" s="428"/>
      <c r="IIO3" s="428"/>
      <c r="IIP3" s="428"/>
      <c r="IIQ3" s="428"/>
      <c r="IIR3" s="428"/>
      <c r="IIS3" s="428"/>
      <c r="IIT3" s="428"/>
      <c r="IIU3" s="428"/>
      <c r="IIV3" s="428"/>
      <c r="IIW3" s="428"/>
      <c r="IIX3" s="428"/>
      <c r="IIY3" s="428"/>
      <c r="IIZ3" s="428"/>
      <c r="IJA3" s="428"/>
      <c r="IJB3" s="428"/>
      <c r="IJC3" s="428"/>
      <c r="IJD3" s="428"/>
      <c r="IJE3" s="428"/>
      <c r="IJF3" s="428"/>
      <c r="IJG3" s="428"/>
      <c r="IJH3" s="428"/>
      <c r="IJI3" s="428"/>
      <c r="IJJ3" s="428"/>
      <c r="IJK3" s="428"/>
      <c r="IJL3" s="428"/>
      <c r="IJM3" s="428"/>
      <c r="IJN3" s="428"/>
      <c r="IJO3" s="428"/>
      <c r="IJP3" s="428"/>
      <c r="IJQ3" s="428"/>
      <c r="IJR3" s="428"/>
      <c r="IJS3" s="428"/>
      <c r="IJT3" s="428"/>
      <c r="IJU3" s="428"/>
      <c r="IJV3" s="428"/>
      <c r="IJW3" s="428"/>
      <c r="IJX3" s="428"/>
      <c r="IJY3" s="428"/>
      <c r="IJZ3" s="428"/>
      <c r="IKA3" s="428"/>
      <c r="IKB3" s="428"/>
      <c r="IKC3" s="428"/>
      <c r="IKD3" s="428"/>
      <c r="IKE3" s="428"/>
      <c r="IKF3" s="428"/>
      <c r="IKG3" s="428"/>
      <c r="IKH3" s="428"/>
      <c r="IKI3" s="428"/>
      <c r="IKJ3" s="428"/>
      <c r="IKK3" s="428"/>
      <c r="IKL3" s="428"/>
      <c r="IKM3" s="428"/>
      <c r="IKN3" s="428"/>
      <c r="IKO3" s="428"/>
      <c r="IKP3" s="428"/>
      <c r="IKQ3" s="428"/>
      <c r="IKR3" s="428"/>
      <c r="IKS3" s="428"/>
      <c r="IKT3" s="428"/>
      <c r="IKU3" s="428"/>
      <c r="IKV3" s="428"/>
      <c r="IKW3" s="428"/>
      <c r="IKX3" s="428"/>
      <c r="IKY3" s="428"/>
      <c r="IKZ3" s="428"/>
      <c r="ILA3" s="428"/>
      <c r="ILB3" s="428"/>
      <c r="ILC3" s="428"/>
      <c r="ILD3" s="428"/>
      <c r="ILE3" s="428"/>
      <c r="ILF3" s="428"/>
      <c r="ILG3" s="428"/>
      <c r="ILH3" s="428"/>
      <c r="ILI3" s="428"/>
      <c r="ILJ3" s="428"/>
      <c r="ILK3" s="428"/>
      <c r="ILL3" s="428"/>
      <c r="ILM3" s="428"/>
      <c r="ILN3" s="428"/>
      <c r="ILO3" s="428"/>
      <c r="ILP3" s="428"/>
      <c r="ILQ3" s="428"/>
      <c r="ILR3" s="428"/>
      <c r="ILS3" s="428"/>
      <c r="ILT3" s="428"/>
      <c r="ILU3" s="428"/>
      <c r="ILV3" s="428"/>
      <c r="ILW3" s="428"/>
      <c r="ILX3" s="428"/>
      <c r="ILY3" s="428"/>
      <c r="ILZ3" s="428"/>
      <c r="IMA3" s="428"/>
      <c r="IMB3" s="428"/>
      <c r="IMC3" s="428"/>
      <c r="IMD3" s="428"/>
      <c r="IME3" s="428"/>
      <c r="IMF3" s="428"/>
      <c r="IMG3" s="428"/>
      <c r="IMH3" s="428"/>
      <c r="IMI3" s="428"/>
      <c r="IMJ3" s="428"/>
      <c r="IMK3" s="428"/>
      <c r="IML3" s="428"/>
      <c r="IMM3" s="428"/>
      <c r="IMN3" s="428"/>
      <c r="IMO3" s="428"/>
      <c r="IMP3" s="428"/>
      <c r="IMQ3" s="428"/>
      <c r="IMR3" s="428"/>
      <c r="IMS3" s="428"/>
      <c r="IMT3" s="428"/>
      <c r="IMU3" s="428"/>
      <c r="IMV3" s="428"/>
      <c r="IMW3" s="428"/>
      <c r="IMX3" s="428"/>
      <c r="IMY3" s="428"/>
      <c r="IMZ3" s="428"/>
      <c r="INA3" s="428"/>
      <c r="INB3" s="428"/>
      <c r="INC3" s="428"/>
      <c r="IND3" s="428"/>
      <c r="INE3" s="428"/>
      <c r="INF3" s="428"/>
      <c r="ING3" s="428"/>
      <c r="INH3" s="428"/>
      <c r="INI3" s="428"/>
      <c r="INJ3" s="428"/>
      <c r="INK3" s="428"/>
      <c r="INL3" s="428"/>
      <c r="INM3" s="428"/>
      <c r="INN3" s="428"/>
      <c r="INO3" s="428"/>
      <c r="INP3" s="428"/>
      <c r="INQ3" s="428"/>
      <c r="INR3" s="428"/>
      <c r="INS3" s="428"/>
      <c r="INT3" s="428"/>
      <c r="INU3" s="428"/>
      <c r="INV3" s="428"/>
      <c r="INW3" s="428"/>
      <c r="INX3" s="428"/>
      <c r="INY3" s="428"/>
      <c r="INZ3" s="428"/>
      <c r="IOA3" s="428"/>
      <c r="IOB3" s="428"/>
      <c r="IOC3" s="428"/>
      <c r="IOD3" s="428"/>
      <c r="IOE3" s="428"/>
      <c r="IOF3" s="428"/>
      <c r="IOG3" s="428"/>
      <c r="IOH3" s="428"/>
      <c r="IOI3" s="428"/>
      <c r="IOJ3" s="428"/>
      <c r="IOK3" s="428"/>
      <c r="IOL3" s="428"/>
      <c r="IOM3" s="428"/>
      <c r="ION3" s="428"/>
      <c r="IOO3" s="428"/>
      <c r="IOP3" s="428"/>
      <c r="IOQ3" s="428"/>
      <c r="IOR3" s="428"/>
      <c r="IOS3" s="428"/>
      <c r="IOT3" s="428"/>
      <c r="IOU3" s="428"/>
      <c r="IOV3" s="428"/>
      <c r="IOW3" s="428"/>
      <c r="IOX3" s="428"/>
      <c r="IOY3" s="428"/>
      <c r="IOZ3" s="428"/>
      <c r="IPA3" s="428"/>
      <c r="IPB3" s="428"/>
      <c r="IPC3" s="428"/>
      <c r="IPD3" s="428"/>
      <c r="IPE3" s="428"/>
      <c r="IPF3" s="428"/>
      <c r="IPG3" s="428"/>
      <c r="IPH3" s="428"/>
      <c r="IPI3" s="428"/>
      <c r="IPJ3" s="428"/>
      <c r="IPK3" s="428"/>
      <c r="IPL3" s="428"/>
      <c r="IPM3" s="428"/>
      <c r="IPN3" s="428"/>
      <c r="IPO3" s="428"/>
      <c r="IPP3" s="428"/>
      <c r="IPQ3" s="428"/>
      <c r="IPR3" s="428"/>
      <c r="IPS3" s="428"/>
      <c r="IPT3" s="428"/>
      <c r="IPU3" s="428"/>
      <c r="IPV3" s="428"/>
      <c r="IPW3" s="428"/>
      <c r="IPX3" s="428"/>
      <c r="IPY3" s="428"/>
      <c r="IPZ3" s="428"/>
      <c r="IQA3" s="428"/>
      <c r="IQB3" s="428"/>
      <c r="IQC3" s="428"/>
      <c r="IQD3" s="428"/>
      <c r="IQE3" s="428"/>
      <c r="IQF3" s="428"/>
      <c r="IQG3" s="428"/>
      <c r="IQH3" s="428"/>
      <c r="IQI3" s="428"/>
      <c r="IQJ3" s="428"/>
      <c r="IQK3" s="428"/>
      <c r="IQL3" s="428"/>
      <c r="IQM3" s="428"/>
      <c r="IQN3" s="428"/>
      <c r="IQO3" s="428"/>
      <c r="IQP3" s="428"/>
      <c r="IQQ3" s="428"/>
      <c r="IQR3" s="428"/>
      <c r="IQS3" s="428"/>
      <c r="IQT3" s="428"/>
      <c r="IQU3" s="428"/>
      <c r="IQV3" s="428"/>
      <c r="IQW3" s="428"/>
      <c r="IQX3" s="428"/>
      <c r="IQY3" s="428"/>
      <c r="IQZ3" s="428"/>
      <c r="IRA3" s="428"/>
      <c r="IRB3" s="428"/>
      <c r="IRC3" s="428"/>
      <c r="IRD3" s="428"/>
      <c r="IRE3" s="428"/>
      <c r="IRF3" s="428"/>
      <c r="IRG3" s="428"/>
      <c r="IRH3" s="428"/>
      <c r="IRI3" s="428"/>
      <c r="IRJ3" s="428"/>
      <c r="IRK3" s="428"/>
      <c r="IRL3" s="428"/>
      <c r="IRM3" s="428"/>
      <c r="IRN3" s="428"/>
      <c r="IRO3" s="428"/>
      <c r="IRP3" s="428"/>
      <c r="IRQ3" s="428"/>
      <c r="IRR3" s="428"/>
      <c r="IRS3" s="428"/>
      <c r="IRT3" s="428"/>
      <c r="IRU3" s="428"/>
      <c r="IRV3" s="428"/>
      <c r="IRW3" s="428"/>
      <c r="IRX3" s="428"/>
      <c r="IRY3" s="428"/>
      <c r="IRZ3" s="428"/>
      <c r="ISA3" s="428"/>
      <c r="ISB3" s="428"/>
      <c r="ISC3" s="428"/>
      <c r="ISD3" s="428"/>
      <c r="ISE3" s="428"/>
      <c r="ISF3" s="428"/>
      <c r="ISG3" s="428"/>
      <c r="ISH3" s="428"/>
      <c r="ISI3" s="428"/>
      <c r="ISJ3" s="428"/>
      <c r="ISK3" s="428"/>
      <c r="ISL3" s="428"/>
      <c r="ISM3" s="428"/>
      <c r="ISN3" s="428"/>
      <c r="ISO3" s="428"/>
      <c r="ISP3" s="428"/>
      <c r="ISQ3" s="428"/>
      <c r="ISR3" s="428"/>
      <c r="ISS3" s="428"/>
      <c r="IST3" s="428"/>
      <c r="ISU3" s="428"/>
      <c r="ISV3" s="428"/>
      <c r="ISW3" s="428"/>
      <c r="ISX3" s="428"/>
      <c r="ISY3" s="428"/>
      <c r="ISZ3" s="428"/>
      <c r="ITA3" s="428"/>
      <c r="ITB3" s="428"/>
      <c r="ITC3" s="428"/>
      <c r="ITD3" s="428"/>
      <c r="ITE3" s="428"/>
      <c r="ITF3" s="428"/>
      <c r="ITG3" s="428"/>
      <c r="ITH3" s="428"/>
      <c r="ITI3" s="428"/>
      <c r="ITJ3" s="428"/>
      <c r="ITK3" s="428"/>
      <c r="ITL3" s="428"/>
      <c r="ITM3" s="428"/>
      <c r="ITN3" s="428"/>
      <c r="ITO3" s="428"/>
      <c r="ITP3" s="428"/>
      <c r="ITQ3" s="428"/>
      <c r="ITR3" s="428"/>
      <c r="ITS3" s="428"/>
      <c r="ITT3" s="428"/>
      <c r="ITU3" s="428"/>
      <c r="ITV3" s="428"/>
      <c r="ITW3" s="428"/>
      <c r="ITX3" s="428"/>
      <c r="ITY3" s="428"/>
      <c r="ITZ3" s="428"/>
      <c r="IUA3" s="428"/>
      <c r="IUB3" s="428"/>
      <c r="IUC3" s="428"/>
      <c r="IUD3" s="428"/>
      <c r="IUE3" s="428"/>
      <c r="IUF3" s="428"/>
      <c r="IUG3" s="428"/>
      <c r="IUH3" s="428"/>
      <c r="IUI3" s="428"/>
      <c r="IUJ3" s="428"/>
      <c r="IUK3" s="428"/>
      <c r="IUL3" s="428"/>
      <c r="IUM3" s="428"/>
      <c r="IUN3" s="428"/>
      <c r="IUO3" s="428"/>
      <c r="IUP3" s="428"/>
      <c r="IUQ3" s="428"/>
      <c r="IUR3" s="428"/>
      <c r="IUS3" s="428"/>
      <c r="IUT3" s="428"/>
      <c r="IUU3" s="428"/>
      <c r="IUV3" s="428"/>
      <c r="IUW3" s="428"/>
      <c r="IUX3" s="428"/>
      <c r="IUY3" s="428"/>
      <c r="IUZ3" s="428"/>
      <c r="IVA3" s="428"/>
      <c r="IVB3" s="428"/>
      <c r="IVC3" s="428"/>
      <c r="IVD3" s="428"/>
      <c r="IVE3" s="428"/>
      <c r="IVF3" s="428"/>
      <c r="IVG3" s="428"/>
      <c r="IVH3" s="428"/>
      <c r="IVI3" s="428"/>
      <c r="IVJ3" s="428"/>
      <c r="IVK3" s="428"/>
      <c r="IVL3" s="428"/>
      <c r="IVM3" s="428"/>
      <c r="IVN3" s="428"/>
      <c r="IVO3" s="428"/>
      <c r="IVP3" s="428"/>
      <c r="IVQ3" s="428"/>
      <c r="IVR3" s="428"/>
      <c r="IVS3" s="428"/>
      <c r="IVT3" s="428"/>
      <c r="IVU3" s="428"/>
      <c r="IVV3" s="428"/>
      <c r="IVW3" s="428"/>
      <c r="IVX3" s="428"/>
      <c r="IVY3" s="428"/>
      <c r="IVZ3" s="428"/>
      <c r="IWA3" s="428"/>
      <c r="IWB3" s="428"/>
      <c r="IWC3" s="428"/>
      <c r="IWD3" s="428"/>
      <c r="IWE3" s="428"/>
      <c r="IWF3" s="428"/>
      <c r="IWG3" s="428"/>
      <c r="IWH3" s="428"/>
      <c r="IWI3" s="428"/>
      <c r="IWJ3" s="428"/>
      <c r="IWK3" s="428"/>
      <c r="IWL3" s="428"/>
      <c r="IWM3" s="428"/>
      <c r="IWN3" s="428"/>
      <c r="IWO3" s="428"/>
      <c r="IWP3" s="428"/>
      <c r="IWQ3" s="428"/>
      <c r="IWR3" s="428"/>
      <c r="IWS3" s="428"/>
      <c r="IWT3" s="428"/>
      <c r="IWU3" s="428"/>
      <c r="IWV3" s="428"/>
      <c r="IWW3" s="428"/>
      <c r="IWX3" s="428"/>
      <c r="IWY3" s="428"/>
      <c r="IWZ3" s="428"/>
      <c r="IXA3" s="428"/>
      <c r="IXB3" s="428"/>
      <c r="IXC3" s="428"/>
      <c r="IXD3" s="428"/>
      <c r="IXE3" s="428"/>
      <c r="IXF3" s="428"/>
      <c r="IXG3" s="428"/>
      <c r="IXH3" s="428"/>
      <c r="IXI3" s="428"/>
      <c r="IXJ3" s="428"/>
      <c r="IXK3" s="428"/>
      <c r="IXL3" s="428"/>
      <c r="IXM3" s="428"/>
      <c r="IXN3" s="428"/>
      <c r="IXO3" s="428"/>
      <c r="IXP3" s="428"/>
      <c r="IXQ3" s="428"/>
      <c r="IXR3" s="428"/>
      <c r="IXS3" s="428"/>
      <c r="IXT3" s="428"/>
      <c r="IXU3" s="428"/>
      <c r="IXV3" s="428"/>
      <c r="IXW3" s="428"/>
      <c r="IXX3" s="428"/>
      <c r="IXY3" s="428"/>
      <c r="IXZ3" s="428"/>
      <c r="IYA3" s="428"/>
      <c r="IYB3" s="428"/>
      <c r="IYC3" s="428"/>
      <c r="IYD3" s="428"/>
      <c r="IYE3" s="428"/>
      <c r="IYF3" s="428"/>
      <c r="IYG3" s="428"/>
      <c r="IYH3" s="428"/>
      <c r="IYI3" s="428"/>
      <c r="IYJ3" s="428"/>
      <c r="IYK3" s="428"/>
      <c r="IYL3" s="428"/>
      <c r="IYM3" s="428"/>
      <c r="IYN3" s="428"/>
      <c r="IYO3" s="428"/>
      <c r="IYP3" s="428"/>
      <c r="IYQ3" s="428"/>
      <c r="IYR3" s="428"/>
      <c r="IYS3" s="428"/>
      <c r="IYT3" s="428"/>
      <c r="IYU3" s="428"/>
      <c r="IYV3" s="428"/>
      <c r="IYW3" s="428"/>
      <c r="IYX3" s="428"/>
      <c r="IYY3" s="428"/>
      <c r="IYZ3" s="428"/>
      <c r="IZA3" s="428"/>
      <c r="IZB3" s="428"/>
      <c r="IZC3" s="428"/>
      <c r="IZD3" s="428"/>
      <c r="IZE3" s="428"/>
      <c r="IZF3" s="428"/>
      <c r="IZG3" s="428"/>
      <c r="IZH3" s="428"/>
      <c r="IZI3" s="428"/>
      <c r="IZJ3" s="428"/>
      <c r="IZK3" s="428"/>
      <c r="IZL3" s="428"/>
      <c r="IZM3" s="428"/>
      <c r="IZN3" s="428"/>
      <c r="IZO3" s="428"/>
      <c r="IZP3" s="428"/>
      <c r="IZQ3" s="428"/>
      <c r="IZR3" s="428"/>
      <c r="IZS3" s="428"/>
      <c r="IZT3" s="428"/>
      <c r="IZU3" s="428"/>
      <c r="IZV3" s="428"/>
      <c r="IZW3" s="428"/>
      <c r="IZX3" s="428"/>
      <c r="IZY3" s="428"/>
      <c r="IZZ3" s="428"/>
      <c r="JAA3" s="428"/>
      <c r="JAB3" s="428"/>
      <c r="JAC3" s="428"/>
      <c r="JAD3" s="428"/>
      <c r="JAE3" s="428"/>
      <c r="JAF3" s="428"/>
      <c r="JAG3" s="428"/>
      <c r="JAH3" s="428"/>
      <c r="JAI3" s="428"/>
      <c r="JAJ3" s="428"/>
      <c r="JAK3" s="428"/>
      <c r="JAL3" s="428"/>
      <c r="JAM3" s="428"/>
      <c r="JAN3" s="428"/>
      <c r="JAO3" s="428"/>
      <c r="JAP3" s="428"/>
      <c r="JAQ3" s="428"/>
      <c r="JAR3" s="428"/>
      <c r="JAS3" s="428"/>
      <c r="JAT3" s="428"/>
      <c r="JAU3" s="428"/>
      <c r="JAV3" s="428"/>
      <c r="JAW3" s="428"/>
      <c r="JAX3" s="428"/>
      <c r="JAY3" s="428"/>
      <c r="JAZ3" s="428"/>
      <c r="JBA3" s="428"/>
      <c r="JBB3" s="428"/>
      <c r="JBC3" s="428"/>
      <c r="JBD3" s="428"/>
      <c r="JBE3" s="428"/>
      <c r="JBF3" s="428"/>
      <c r="JBG3" s="428"/>
      <c r="JBH3" s="428"/>
      <c r="JBI3" s="428"/>
      <c r="JBJ3" s="428"/>
      <c r="JBK3" s="428"/>
      <c r="JBL3" s="428"/>
      <c r="JBM3" s="428"/>
      <c r="JBN3" s="428"/>
      <c r="JBO3" s="428"/>
      <c r="JBP3" s="428"/>
      <c r="JBQ3" s="428"/>
      <c r="JBR3" s="428"/>
      <c r="JBS3" s="428"/>
      <c r="JBT3" s="428"/>
      <c r="JBU3" s="428"/>
      <c r="JBV3" s="428"/>
      <c r="JBW3" s="428"/>
      <c r="JBX3" s="428"/>
      <c r="JBY3" s="428"/>
      <c r="JBZ3" s="428"/>
      <c r="JCA3" s="428"/>
      <c r="JCB3" s="428"/>
      <c r="JCC3" s="428"/>
      <c r="JCD3" s="428"/>
      <c r="JCE3" s="428"/>
      <c r="JCF3" s="428"/>
      <c r="JCG3" s="428"/>
      <c r="JCH3" s="428"/>
      <c r="JCI3" s="428"/>
      <c r="JCJ3" s="428"/>
      <c r="JCK3" s="428"/>
      <c r="JCL3" s="428"/>
      <c r="JCM3" s="428"/>
      <c r="JCN3" s="428"/>
      <c r="JCO3" s="428"/>
      <c r="JCP3" s="428"/>
      <c r="JCQ3" s="428"/>
      <c r="JCR3" s="428"/>
      <c r="JCS3" s="428"/>
      <c r="JCT3" s="428"/>
      <c r="JCU3" s="428"/>
      <c r="JCV3" s="428"/>
      <c r="JCW3" s="428"/>
      <c r="JCX3" s="428"/>
      <c r="JCY3" s="428"/>
      <c r="JCZ3" s="428"/>
      <c r="JDA3" s="428"/>
      <c r="JDB3" s="428"/>
      <c r="JDC3" s="428"/>
      <c r="JDD3" s="428"/>
      <c r="JDE3" s="428"/>
      <c r="JDF3" s="428"/>
      <c r="JDG3" s="428"/>
      <c r="JDH3" s="428"/>
      <c r="JDI3" s="428"/>
      <c r="JDJ3" s="428"/>
      <c r="JDK3" s="428"/>
      <c r="JDL3" s="428"/>
      <c r="JDM3" s="428"/>
      <c r="JDN3" s="428"/>
      <c r="JDO3" s="428"/>
      <c r="JDP3" s="428"/>
      <c r="JDQ3" s="428"/>
      <c r="JDR3" s="428"/>
      <c r="JDS3" s="428"/>
      <c r="JDT3" s="428"/>
      <c r="JDU3" s="428"/>
      <c r="JDV3" s="428"/>
      <c r="JDW3" s="428"/>
      <c r="JDX3" s="428"/>
      <c r="JDY3" s="428"/>
      <c r="JDZ3" s="428"/>
      <c r="JEA3" s="428"/>
      <c r="JEB3" s="428"/>
      <c r="JEC3" s="428"/>
      <c r="JED3" s="428"/>
      <c r="JEE3" s="428"/>
      <c r="JEF3" s="428"/>
      <c r="JEG3" s="428"/>
      <c r="JEH3" s="428"/>
      <c r="JEI3" s="428"/>
      <c r="JEJ3" s="428"/>
      <c r="JEK3" s="428"/>
      <c r="JEL3" s="428"/>
      <c r="JEM3" s="428"/>
      <c r="JEN3" s="428"/>
      <c r="JEO3" s="428"/>
      <c r="JEP3" s="428"/>
      <c r="JEQ3" s="428"/>
      <c r="JER3" s="428"/>
      <c r="JES3" s="428"/>
      <c r="JET3" s="428"/>
      <c r="JEU3" s="428"/>
      <c r="JEV3" s="428"/>
      <c r="JEW3" s="428"/>
      <c r="JEX3" s="428"/>
      <c r="JEY3" s="428"/>
      <c r="JEZ3" s="428"/>
      <c r="JFA3" s="428"/>
      <c r="JFB3" s="428"/>
      <c r="JFC3" s="428"/>
      <c r="JFD3" s="428"/>
      <c r="JFE3" s="428"/>
      <c r="JFF3" s="428"/>
      <c r="JFG3" s="428"/>
      <c r="JFH3" s="428"/>
      <c r="JFI3" s="428"/>
      <c r="JFJ3" s="428"/>
      <c r="JFK3" s="428"/>
      <c r="JFL3" s="428"/>
      <c r="JFM3" s="428"/>
      <c r="JFN3" s="428"/>
      <c r="JFO3" s="428"/>
      <c r="JFP3" s="428"/>
      <c r="JFQ3" s="428"/>
      <c r="JFR3" s="428"/>
      <c r="JFS3" s="428"/>
      <c r="JFT3" s="428"/>
      <c r="JFU3" s="428"/>
      <c r="JFV3" s="428"/>
      <c r="JFW3" s="428"/>
      <c r="JFX3" s="428"/>
      <c r="JFY3" s="428"/>
      <c r="JFZ3" s="428"/>
      <c r="JGA3" s="428"/>
      <c r="JGB3" s="428"/>
      <c r="JGC3" s="428"/>
      <c r="JGD3" s="428"/>
      <c r="JGE3" s="428"/>
      <c r="JGF3" s="428"/>
      <c r="JGG3" s="428"/>
      <c r="JGH3" s="428"/>
      <c r="JGI3" s="428"/>
      <c r="JGJ3" s="428"/>
      <c r="JGK3" s="428"/>
      <c r="JGL3" s="428"/>
      <c r="JGM3" s="428"/>
      <c r="JGN3" s="428"/>
      <c r="JGO3" s="428"/>
      <c r="JGP3" s="428"/>
      <c r="JGQ3" s="428"/>
      <c r="JGR3" s="428"/>
      <c r="JGS3" s="428"/>
      <c r="JGT3" s="428"/>
      <c r="JGU3" s="428"/>
      <c r="JGV3" s="428"/>
      <c r="JGW3" s="428"/>
      <c r="JGX3" s="428"/>
      <c r="JGY3" s="428"/>
      <c r="JGZ3" s="428"/>
      <c r="JHA3" s="428"/>
      <c r="JHB3" s="428"/>
      <c r="JHC3" s="428"/>
      <c r="JHD3" s="428"/>
      <c r="JHE3" s="428"/>
      <c r="JHF3" s="428"/>
      <c r="JHG3" s="428"/>
      <c r="JHH3" s="428"/>
      <c r="JHI3" s="428"/>
      <c r="JHJ3" s="428"/>
      <c r="JHK3" s="428"/>
      <c r="JHL3" s="428"/>
      <c r="JHM3" s="428"/>
      <c r="JHN3" s="428"/>
      <c r="JHO3" s="428"/>
      <c r="JHP3" s="428"/>
      <c r="JHQ3" s="428"/>
      <c r="JHR3" s="428"/>
      <c r="JHS3" s="428"/>
      <c r="JHT3" s="428"/>
      <c r="JHU3" s="428"/>
      <c r="JHV3" s="428"/>
      <c r="JHW3" s="428"/>
      <c r="JHX3" s="428"/>
      <c r="JHY3" s="428"/>
      <c r="JHZ3" s="428"/>
      <c r="JIA3" s="428"/>
      <c r="JIB3" s="428"/>
      <c r="JIC3" s="428"/>
      <c r="JID3" s="428"/>
      <c r="JIE3" s="428"/>
      <c r="JIF3" s="428"/>
      <c r="JIG3" s="428"/>
      <c r="JIH3" s="428"/>
      <c r="JII3" s="428"/>
      <c r="JIJ3" s="428"/>
      <c r="JIK3" s="428"/>
      <c r="JIL3" s="428"/>
      <c r="JIM3" s="428"/>
      <c r="JIN3" s="428"/>
      <c r="JIO3" s="428"/>
      <c r="JIP3" s="428"/>
      <c r="JIQ3" s="428"/>
      <c r="JIR3" s="428"/>
      <c r="JIS3" s="428"/>
      <c r="JIT3" s="428"/>
      <c r="JIU3" s="428"/>
      <c r="JIV3" s="428"/>
      <c r="JIW3" s="428"/>
      <c r="JIX3" s="428"/>
      <c r="JIY3" s="428"/>
      <c r="JIZ3" s="428"/>
      <c r="JJA3" s="428"/>
      <c r="JJB3" s="428"/>
      <c r="JJC3" s="428"/>
      <c r="JJD3" s="428"/>
      <c r="JJE3" s="428"/>
      <c r="JJF3" s="428"/>
      <c r="JJG3" s="428"/>
      <c r="JJH3" s="428"/>
      <c r="JJI3" s="428"/>
      <c r="JJJ3" s="428"/>
      <c r="JJK3" s="428"/>
      <c r="JJL3" s="428"/>
      <c r="JJM3" s="428"/>
      <c r="JJN3" s="428"/>
      <c r="JJO3" s="428"/>
      <c r="JJP3" s="428"/>
      <c r="JJQ3" s="428"/>
      <c r="JJR3" s="428"/>
      <c r="JJS3" s="428"/>
      <c r="JJT3" s="428"/>
      <c r="JJU3" s="428"/>
      <c r="JJV3" s="428"/>
      <c r="JJW3" s="428"/>
      <c r="JJX3" s="428"/>
      <c r="JJY3" s="428"/>
      <c r="JJZ3" s="428"/>
      <c r="JKA3" s="428"/>
      <c r="JKB3" s="428"/>
      <c r="JKC3" s="428"/>
      <c r="JKD3" s="428"/>
      <c r="JKE3" s="428"/>
      <c r="JKF3" s="428"/>
      <c r="JKG3" s="428"/>
      <c r="JKH3" s="428"/>
      <c r="JKI3" s="428"/>
      <c r="JKJ3" s="428"/>
      <c r="JKK3" s="428"/>
      <c r="JKL3" s="428"/>
      <c r="JKM3" s="428"/>
      <c r="JKN3" s="428"/>
      <c r="JKO3" s="428"/>
      <c r="JKP3" s="428"/>
      <c r="JKQ3" s="428"/>
      <c r="JKR3" s="428"/>
      <c r="JKS3" s="428"/>
      <c r="JKT3" s="428"/>
      <c r="JKU3" s="428"/>
      <c r="JKV3" s="428"/>
      <c r="JKW3" s="428"/>
      <c r="JKX3" s="428"/>
      <c r="JKY3" s="428"/>
      <c r="JKZ3" s="428"/>
      <c r="JLA3" s="428"/>
      <c r="JLB3" s="428"/>
      <c r="JLC3" s="428"/>
      <c r="JLD3" s="428"/>
      <c r="JLE3" s="428"/>
      <c r="JLF3" s="428"/>
      <c r="JLG3" s="428"/>
      <c r="JLH3" s="428"/>
      <c r="JLI3" s="428"/>
      <c r="JLJ3" s="428"/>
      <c r="JLK3" s="428"/>
      <c r="JLL3" s="428"/>
      <c r="JLM3" s="428"/>
      <c r="JLN3" s="428"/>
      <c r="JLO3" s="428"/>
      <c r="JLP3" s="428"/>
      <c r="JLQ3" s="428"/>
      <c r="JLR3" s="428"/>
      <c r="JLS3" s="428"/>
      <c r="JLT3" s="428"/>
      <c r="JLU3" s="428"/>
      <c r="JLV3" s="428"/>
      <c r="JLW3" s="428"/>
      <c r="JLX3" s="428"/>
      <c r="JLY3" s="428"/>
      <c r="JLZ3" s="428"/>
      <c r="JMA3" s="428"/>
      <c r="JMB3" s="428"/>
      <c r="JMC3" s="428"/>
      <c r="JMD3" s="428"/>
      <c r="JME3" s="428"/>
      <c r="JMF3" s="428"/>
      <c r="JMG3" s="428"/>
      <c r="JMH3" s="428"/>
      <c r="JMI3" s="428"/>
      <c r="JMJ3" s="428"/>
      <c r="JMK3" s="428"/>
      <c r="JML3" s="428"/>
      <c r="JMM3" s="428"/>
      <c r="JMN3" s="428"/>
      <c r="JMO3" s="428"/>
      <c r="JMP3" s="428"/>
      <c r="JMQ3" s="428"/>
      <c r="JMR3" s="428"/>
      <c r="JMS3" s="428"/>
      <c r="JMT3" s="428"/>
      <c r="JMU3" s="428"/>
      <c r="JMV3" s="428"/>
      <c r="JMW3" s="428"/>
      <c r="JMX3" s="428"/>
      <c r="JMY3" s="428"/>
      <c r="JMZ3" s="428"/>
      <c r="JNA3" s="428"/>
      <c r="JNB3" s="428"/>
      <c r="JNC3" s="428"/>
      <c r="JND3" s="428"/>
      <c r="JNE3" s="428"/>
      <c r="JNF3" s="428"/>
      <c r="JNG3" s="428"/>
      <c r="JNH3" s="428"/>
      <c r="JNI3" s="428"/>
      <c r="JNJ3" s="428"/>
      <c r="JNK3" s="428"/>
      <c r="JNL3" s="428"/>
      <c r="JNM3" s="428"/>
      <c r="JNN3" s="428"/>
      <c r="JNO3" s="428"/>
      <c r="JNP3" s="428"/>
      <c r="JNQ3" s="428"/>
      <c r="JNR3" s="428"/>
      <c r="JNS3" s="428"/>
      <c r="JNT3" s="428"/>
      <c r="JNU3" s="428"/>
      <c r="JNV3" s="428"/>
      <c r="JNW3" s="428"/>
      <c r="JNX3" s="428"/>
      <c r="JNY3" s="428"/>
      <c r="JNZ3" s="428"/>
      <c r="JOA3" s="428"/>
      <c r="JOB3" s="428"/>
      <c r="JOC3" s="428"/>
      <c r="JOD3" s="428"/>
      <c r="JOE3" s="428"/>
      <c r="JOF3" s="428"/>
      <c r="JOG3" s="428"/>
      <c r="JOH3" s="428"/>
      <c r="JOI3" s="428"/>
      <c r="JOJ3" s="428"/>
      <c r="JOK3" s="428"/>
      <c r="JOL3" s="428"/>
      <c r="JOM3" s="428"/>
      <c r="JON3" s="428"/>
      <c r="JOO3" s="428"/>
      <c r="JOP3" s="428"/>
      <c r="JOQ3" s="428"/>
      <c r="JOR3" s="428"/>
      <c r="JOS3" s="428"/>
      <c r="JOT3" s="428"/>
      <c r="JOU3" s="428"/>
      <c r="JOV3" s="428"/>
      <c r="JOW3" s="428"/>
      <c r="JOX3" s="428"/>
      <c r="JOY3" s="428"/>
      <c r="JOZ3" s="428"/>
      <c r="JPA3" s="428"/>
      <c r="JPB3" s="428"/>
      <c r="JPC3" s="428"/>
      <c r="JPD3" s="428"/>
      <c r="JPE3" s="428"/>
      <c r="JPF3" s="428"/>
      <c r="JPG3" s="428"/>
      <c r="JPH3" s="428"/>
      <c r="JPI3" s="428"/>
      <c r="JPJ3" s="428"/>
      <c r="JPK3" s="428"/>
      <c r="JPL3" s="428"/>
      <c r="JPM3" s="428"/>
      <c r="JPN3" s="428"/>
      <c r="JPO3" s="428"/>
      <c r="JPP3" s="428"/>
      <c r="JPQ3" s="428"/>
      <c r="JPR3" s="428"/>
      <c r="JPS3" s="428"/>
      <c r="JPT3" s="428"/>
      <c r="JPU3" s="428"/>
      <c r="JPV3" s="428"/>
      <c r="JPW3" s="428"/>
      <c r="JPX3" s="428"/>
      <c r="JPY3" s="428"/>
      <c r="JPZ3" s="428"/>
      <c r="JQA3" s="428"/>
      <c r="JQB3" s="428"/>
      <c r="JQC3" s="428"/>
      <c r="JQD3" s="428"/>
      <c r="JQE3" s="428"/>
      <c r="JQF3" s="428"/>
      <c r="JQG3" s="428"/>
      <c r="JQH3" s="428"/>
      <c r="JQI3" s="428"/>
      <c r="JQJ3" s="428"/>
      <c r="JQK3" s="428"/>
      <c r="JQL3" s="428"/>
      <c r="JQM3" s="428"/>
      <c r="JQN3" s="428"/>
      <c r="JQO3" s="428"/>
      <c r="JQP3" s="428"/>
      <c r="JQQ3" s="428"/>
      <c r="JQR3" s="428"/>
      <c r="JQS3" s="428"/>
      <c r="JQT3" s="428"/>
      <c r="JQU3" s="428"/>
      <c r="JQV3" s="428"/>
      <c r="JQW3" s="428"/>
      <c r="JQX3" s="428"/>
      <c r="JQY3" s="428"/>
      <c r="JQZ3" s="428"/>
      <c r="JRA3" s="428"/>
      <c r="JRB3" s="428"/>
      <c r="JRC3" s="428"/>
      <c r="JRD3" s="428"/>
      <c r="JRE3" s="428"/>
      <c r="JRF3" s="428"/>
      <c r="JRG3" s="428"/>
      <c r="JRH3" s="428"/>
      <c r="JRI3" s="428"/>
      <c r="JRJ3" s="428"/>
      <c r="JRK3" s="428"/>
      <c r="JRL3" s="428"/>
      <c r="JRM3" s="428"/>
      <c r="JRN3" s="428"/>
      <c r="JRO3" s="428"/>
      <c r="JRP3" s="428"/>
      <c r="JRQ3" s="428"/>
      <c r="JRR3" s="428"/>
      <c r="JRS3" s="428"/>
      <c r="JRT3" s="428"/>
      <c r="JRU3" s="428"/>
      <c r="JRV3" s="428"/>
      <c r="JRW3" s="428"/>
      <c r="JRX3" s="428"/>
      <c r="JRY3" s="428"/>
      <c r="JRZ3" s="428"/>
      <c r="JSA3" s="428"/>
      <c r="JSB3" s="428"/>
      <c r="JSC3" s="428"/>
      <c r="JSD3" s="428"/>
      <c r="JSE3" s="428"/>
      <c r="JSF3" s="428"/>
      <c r="JSG3" s="428"/>
      <c r="JSH3" s="428"/>
      <c r="JSI3" s="428"/>
      <c r="JSJ3" s="428"/>
      <c r="JSK3" s="428"/>
      <c r="JSL3" s="428"/>
      <c r="JSM3" s="428"/>
      <c r="JSN3" s="428"/>
      <c r="JSO3" s="428"/>
      <c r="JSP3" s="428"/>
      <c r="JSQ3" s="428"/>
      <c r="JSR3" s="428"/>
      <c r="JSS3" s="428"/>
      <c r="JST3" s="428"/>
      <c r="JSU3" s="428"/>
      <c r="JSV3" s="428"/>
      <c r="JSW3" s="428"/>
      <c r="JSX3" s="428"/>
      <c r="JSY3" s="428"/>
      <c r="JSZ3" s="428"/>
      <c r="JTA3" s="428"/>
      <c r="JTB3" s="428"/>
      <c r="JTC3" s="428"/>
      <c r="JTD3" s="428"/>
      <c r="JTE3" s="428"/>
      <c r="JTF3" s="428"/>
      <c r="JTG3" s="428"/>
      <c r="JTH3" s="428"/>
      <c r="JTI3" s="428"/>
      <c r="JTJ3" s="428"/>
      <c r="JTK3" s="428"/>
      <c r="JTL3" s="428"/>
      <c r="JTM3" s="428"/>
      <c r="JTN3" s="428"/>
      <c r="JTO3" s="428"/>
      <c r="JTP3" s="428"/>
      <c r="JTQ3" s="428"/>
      <c r="JTR3" s="428"/>
      <c r="JTS3" s="428"/>
      <c r="JTT3" s="428"/>
      <c r="JTU3" s="428"/>
      <c r="JTV3" s="428"/>
      <c r="JTW3" s="428"/>
      <c r="JTX3" s="428"/>
      <c r="JTY3" s="428"/>
      <c r="JTZ3" s="428"/>
      <c r="JUA3" s="428"/>
      <c r="JUB3" s="428"/>
      <c r="JUC3" s="428"/>
      <c r="JUD3" s="428"/>
      <c r="JUE3" s="428"/>
      <c r="JUF3" s="428"/>
      <c r="JUG3" s="428"/>
      <c r="JUH3" s="428"/>
      <c r="JUI3" s="428"/>
      <c r="JUJ3" s="428"/>
      <c r="JUK3" s="428"/>
      <c r="JUL3" s="428"/>
      <c r="JUM3" s="428"/>
      <c r="JUN3" s="428"/>
      <c r="JUO3" s="428"/>
      <c r="JUP3" s="428"/>
      <c r="JUQ3" s="428"/>
      <c r="JUR3" s="428"/>
      <c r="JUS3" s="428"/>
      <c r="JUT3" s="428"/>
      <c r="JUU3" s="428"/>
      <c r="JUV3" s="428"/>
      <c r="JUW3" s="428"/>
      <c r="JUX3" s="428"/>
      <c r="JUY3" s="428"/>
      <c r="JUZ3" s="428"/>
      <c r="JVA3" s="428"/>
      <c r="JVB3" s="428"/>
      <c r="JVC3" s="428"/>
      <c r="JVD3" s="428"/>
      <c r="JVE3" s="428"/>
      <c r="JVF3" s="428"/>
      <c r="JVG3" s="428"/>
      <c r="JVH3" s="428"/>
      <c r="JVI3" s="428"/>
      <c r="JVJ3" s="428"/>
      <c r="JVK3" s="428"/>
      <c r="JVL3" s="428"/>
      <c r="JVM3" s="428"/>
      <c r="JVN3" s="428"/>
      <c r="JVO3" s="428"/>
      <c r="JVP3" s="428"/>
      <c r="JVQ3" s="428"/>
      <c r="JVR3" s="428"/>
      <c r="JVS3" s="428"/>
      <c r="JVT3" s="428"/>
      <c r="JVU3" s="428"/>
      <c r="JVV3" s="428"/>
      <c r="JVW3" s="428"/>
      <c r="JVX3" s="428"/>
      <c r="JVY3" s="428"/>
      <c r="JVZ3" s="428"/>
      <c r="JWA3" s="428"/>
      <c r="JWB3" s="428"/>
      <c r="JWC3" s="428"/>
      <c r="JWD3" s="428"/>
      <c r="JWE3" s="428"/>
      <c r="JWF3" s="428"/>
      <c r="JWG3" s="428"/>
      <c r="JWH3" s="428"/>
      <c r="JWI3" s="428"/>
      <c r="JWJ3" s="428"/>
      <c r="JWK3" s="428"/>
      <c r="JWL3" s="428"/>
      <c r="JWM3" s="428"/>
      <c r="JWN3" s="428"/>
      <c r="JWO3" s="428"/>
      <c r="JWP3" s="428"/>
      <c r="JWQ3" s="428"/>
      <c r="JWR3" s="428"/>
      <c r="JWS3" s="428"/>
      <c r="JWT3" s="428"/>
      <c r="JWU3" s="428"/>
      <c r="JWV3" s="428"/>
      <c r="JWW3" s="428"/>
      <c r="JWX3" s="428"/>
      <c r="JWY3" s="428"/>
      <c r="JWZ3" s="428"/>
      <c r="JXA3" s="428"/>
      <c r="JXB3" s="428"/>
      <c r="JXC3" s="428"/>
      <c r="JXD3" s="428"/>
      <c r="JXE3" s="428"/>
      <c r="JXF3" s="428"/>
      <c r="JXG3" s="428"/>
      <c r="JXH3" s="428"/>
      <c r="JXI3" s="428"/>
      <c r="JXJ3" s="428"/>
      <c r="JXK3" s="428"/>
      <c r="JXL3" s="428"/>
      <c r="JXM3" s="428"/>
      <c r="JXN3" s="428"/>
      <c r="JXO3" s="428"/>
      <c r="JXP3" s="428"/>
      <c r="JXQ3" s="428"/>
      <c r="JXR3" s="428"/>
      <c r="JXS3" s="428"/>
      <c r="JXT3" s="428"/>
      <c r="JXU3" s="428"/>
      <c r="JXV3" s="428"/>
      <c r="JXW3" s="428"/>
      <c r="JXX3" s="428"/>
      <c r="JXY3" s="428"/>
      <c r="JXZ3" s="428"/>
      <c r="JYA3" s="428"/>
      <c r="JYB3" s="428"/>
      <c r="JYC3" s="428"/>
      <c r="JYD3" s="428"/>
      <c r="JYE3" s="428"/>
      <c r="JYF3" s="428"/>
      <c r="JYG3" s="428"/>
      <c r="JYH3" s="428"/>
      <c r="JYI3" s="428"/>
      <c r="JYJ3" s="428"/>
      <c r="JYK3" s="428"/>
      <c r="JYL3" s="428"/>
      <c r="JYM3" s="428"/>
      <c r="JYN3" s="428"/>
      <c r="JYO3" s="428"/>
      <c r="JYP3" s="428"/>
      <c r="JYQ3" s="428"/>
      <c r="JYR3" s="428"/>
      <c r="JYS3" s="428"/>
      <c r="JYT3" s="428"/>
      <c r="JYU3" s="428"/>
      <c r="JYV3" s="428"/>
      <c r="JYW3" s="428"/>
      <c r="JYX3" s="428"/>
      <c r="JYY3" s="428"/>
      <c r="JYZ3" s="428"/>
      <c r="JZA3" s="428"/>
      <c r="JZB3" s="428"/>
      <c r="JZC3" s="428"/>
      <c r="JZD3" s="428"/>
      <c r="JZE3" s="428"/>
      <c r="JZF3" s="428"/>
      <c r="JZG3" s="428"/>
      <c r="JZH3" s="428"/>
      <c r="JZI3" s="428"/>
      <c r="JZJ3" s="428"/>
      <c r="JZK3" s="428"/>
      <c r="JZL3" s="428"/>
      <c r="JZM3" s="428"/>
      <c r="JZN3" s="428"/>
      <c r="JZO3" s="428"/>
      <c r="JZP3" s="428"/>
      <c r="JZQ3" s="428"/>
      <c r="JZR3" s="428"/>
      <c r="JZS3" s="428"/>
      <c r="JZT3" s="428"/>
      <c r="JZU3" s="428"/>
      <c r="JZV3" s="428"/>
      <c r="JZW3" s="428"/>
      <c r="JZX3" s="428"/>
      <c r="JZY3" s="428"/>
      <c r="JZZ3" s="428"/>
      <c r="KAA3" s="428"/>
      <c r="KAB3" s="428"/>
      <c r="KAC3" s="428"/>
      <c r="KAD3" s="428"/>
      <c r="KAE3" s="428"/>
      <c r="KAF3" s="428"/>
      <c r="KAG3" s="428"/>
      <c r="KAH3" s="428"/>
      <c r="KAI3" s="428"/>
      <c r="KAJ3" s="428"/>
      <c r="KAK3" s="428"/>
      <c r="KAL3" s="428"/>
      <c r="KAM3" s="428"/>
      <c r="KAN3" s="428"/>
      <c r="KAO3" s="428"/>
      <c r="KAP3" s="428"/>
      <c r="KAQ3" s="428"/>
      <c r="KAR3" s="428"/>
      <c r="KAS3" s="428"/>
      <c r="KAT3" s="428"/>
      <c r="KAU3" s="428"/>
      <c r="KAV3" s="428"/>
      <c r="KAW3" s="428"/>
      <c r="KAX3" s="428"/>
      <c r="KAY3" s="428"/>
      <c r="KAZ3" s="428"/>
      <c r="KBA3" s="428"/>
      <c r="KBB3" s="428"/>
      <c r="KBC3" s="428"/>
      <c r="KBD3" s="428"/>
      <c r="KBE3" s="428"/>
      <c r="KBF3" s="428"/>
      <c r="KBG3" s="428"/>
      <c r="KBH3" s="428"/>
      <c r="KBI3" s="428"/>
      <c r="KBJ3" s="428"/>
      <c r="KBK3" s="428"/>
      <c r="KBL3" s="428"/>
      <c r="KBM3" s="428"/>
      <c r="KBN3" s="428"/>
      <c r="KBO3" s="428"/>
      <c r="KBP3" s="428"/>
      <c r="KBQ3" s="428"/>
      <c r="KBR3" s="428"/>
      <c r="KBS3" s="428"/>
      <c r="KBT3" s="428"/>
      <c r="KBU3" s="428"/>
      <c r="KBV3" s="428"/>
      <c r="KBW3" s="428"/>
      <c r="KBX3" s="428"/>
      <c r="KBY3" s="428"/>
      <c r="KBZ3" s="428"/>
      <c r="KCA3" s="428"/>
      <c r="KCB3" s="428"/>
      <c r="KCC3" s="428"/>
      <c r="KCD3" s="428"/>
      <c r="KCE3" s="428"/>
      <c r="KCF3" s="428"/>
      <c r="KCG3" s="428"/>
      <c r="KCH3" s="428"/>
      <c r="KCI3" s="428"/>
      <c r="KCJ3" s="428"/>
      <c r="KCK3" s="428"/>
      <c r="KCL3" s="428"/>
      <c r="KCM3" s="428"/>
      <c r="KCN3" s="428"/>
      <c r="KCO3" s="428"/>
      <c r="KCP3" s="428"/>
      <c r="KCQ3" s="428"/>
      <c r="KCR3" s="428"/>
      <c r="KCS3" s="428"/>
      <c r="KCT3" s="428"/>
      <c r="KCU3" s="428"/>
      <c r="KCV3" s="428"/>
      <c r="KCW3" s="428"/>
      <c r="KCX3" s="428"/>
      <c r="KCY3" s="428"/>
      <c r="KCZ3" s="428"/>
      <c r="KDA3" s="428"/>
      <c r="KDB3" s="428"/>
      <c r="KDC3" s="428"/>
      <c r="KDD3" s="428"/>
      <c r="KDE3" s="428"/>
      <c r="KDF3" s="428"/>
      <c r="KDG3" s="428"/>
      <c r="KDH3" s="428"/>
      <c r="KDI3" s="428"/>
      <c r="KDJ3" s="428"/>
      <c r="KDK3" s="428"/>
      <c r="KDL3" s="428"/>
      <c r="KDM3" s="428"/>
      <c r="KDN3" s="428"/>
      <c r="KDO3" s="428"/>
      <c r="KDP3" s="428"/>
      <c r="KDQ3" s="428"/>
      <c r="KDR3" s="428"/>
      <c r="KDS3" s="428"/>
      <c r="KDT3" s="428"/>
      <c r="KDU3" s="428"/>
      <c r="KDV3" s="428"/>
      <c r="KDW3" s="428"/>
      <c r="KDX3" s="428"/>
      <c r="KDY3" s="428"/>
      <c r="KDZ3" s="428"/>
      <c r="KEA3" s="428"/>
      <c r="KEB3" s="428"/>
      <c r="KEC3" s="428"/>
      <c r="KED3" s="428"/>
      <c r="KEE3" s="428"/>
      <c r="KEF3" s="428"/>
      <c r="KEG3" s="428"/>
      <c r="KEH3" s="428"/>
      <c r="KEI3" s="428"/>
      <c r="KEJ3" s="428"/>
      <c r="KEK3" s="428"/>
      <c r="KEL3" s="428"/>
      <c r="KEM3" s="428"/>
      <c r="KEN3" s="428"/>
      <c r="KEO3" s="428"/>
      <c r="KEP3" s="428"/>
      <c r="KEQ3" s="428"/>
      <c r="KER3" s="428"/>
      <c r="KES3" s="428"/>
      <c r="KET3" s="428"/>
      <c r="KEU3" s="428"/>
      <c r="KEV3" s="428"/>
      <c r="KEW3" s="428"/>
      <c r="KEX3" s="428"/>
      <c r="KEY3" s="428"/>
      <c r="KEZ3" s="428"/>
      <c r="KFA3" s="428"/>
      <c r="KFB3" s="428"/>
      <c r="KFC3" s="428"/>
      <c r="KFD3" s="428"/>
      <c r="KFE3" s="428"/>
      <c r="KFF3" s="428"/>
      <c r="KFG3" s="428"/>
      <c r="KFH3" s="428"/>
      <c r="KFI3" s="428"/>
      <c r="KFJ3" s="428"/>
      <c r="KFK3" s="428"/>
      <c r="KFL3" s="428"/>
      <c r="KFM3" s="428"/>
      <c r="KFN3" s="428"/>
      <c r="KFO3" s="428"/>
      <c r="KFP3" s="428"/>
      <c r="KFQ3" s="428"/>
      <c r="KFR3" s="428"/>
      <c r="KFS3" s="428"/>
      <c r="KFT3" s="428"/>
      <c r="KFU3" s="428"/>
      <c r="KFV3" s="428"/>
      <c r="KFW3" s="428"/>
      <c r="KFX3" s="428"/>
      <c r="KFY3" s="428"/>
      <c r="KFZ3" s="428"/>
      <c r="KGA3" s="428"/>
      <c r="KGB3" s="428"/>
      <c r="KGC3" s="428"/>
      <c r="KGD3" s="428"/>
      <c r="KGE3" s="428"/>
      <c r="KGF3" s="428"/>
      <c r="KGG3" s="428"/>
      <c r="KGH3" s="428"/>
      <c r="KGI3" s="428"/>
      <c r="KGJ3" s="428"/>
      <c r="KGK3" s="428"/>
      <c r="KGL3" s="428"/>
      <c r="KGM3" s="428"/>
      <c r="KGN3" s="428"/>
      <c r="KGO3" s="428"/>
      <c r="KGP3" s="428"/>
      <c r="KGQ3" s="428"/>
      <c r="KGR3" s="428"/>
      <c r="KGS3" s="428"/>
      <c r="KGT3" s="428"/>
      <c r="KGU3" s="428"/>
      <c r="KGV3" s="428"/>
      <c r="KGW3" s="428"/>
      <c r="KGX3" s="428"/>
      <c r="KGY3" s="428"/>
      <c r="KGZ3" s="428"/>
      <c r="KHA3" s="428"/>
      <c r="KHB3" s="428"/>
      <c r="KHC3" s="428"/>
      <c r="KHD3" s="428"/>
      <c r="KHE3" s="428"/>
      <c r="KHF3" s="428"/>
      <c r="KHG3" s="428"/>
      <c r="KHH3" s="428"/>
      <c r="KHI3" s="428"/>
      <c r="KHJ3" s="428"/>
      <c r="KHK3" s="428"/>
      <c r="KHL3" s="428"/>
      <c r="KHM3" s="428"/>
      <c r="KHN3" s="428"/>
      <c r="KHO3" s="428"/>
      <c r="KHP3" s="428"/>
      <c r="KHQ3" s="428"/>
      <c r="KHR3" s="428"/>
      <c r="KHS3" s="428"/>
      <c r="KHT3" s="428"/>
      <c r="KHU3" s="428"/>
      <c r="KHV3" s="428"/>
      <c r="KHW3" s="428"/>
      <c r="KHX3" s="428"/>
      <c r="KHY3" s="428"/>
      <c r="KHZ3" s="428"/>
      <c r="KIA3" s="428"/>
      <c r="KIB3" s="428"/>
      <c r="KIC3" s="428"/>
      <c r="KID3" s="428"/>
      <c r="KIE3" s="428"/>
      <c r="KIF3" s="428"/>
      <c r="KIG3" s="428"/>
      <c r="KIH3" s="428"/>
      <c r="KII3" s="428"/>
      <c r="KIJ3" s="428"/>
      <c r="KIK3" s="428"/>
      <c r="KIL3" s="428"/>
      <c r="KIM3" s="428"/>
      <c r="KIN3" s="428"/>
      <c r="KIO3" s="428"/>
      <c r="KIP3" s="428"/>
      <c r="KIQ3" s="428"/>
      <c r="KIR3" s="428"/>
      <c r="KIS3" s="428"/>
      <c r="KIT3" s="428"/>
      <c r="KIU3" s="428"/>
      <c r="KIV3" s="428"/>
      <c r="KIW3" s="428"/>
      <c r="KIX3" s="428"/>
      <c r="KIY3" s="428"/>
      <c r="KIZ3" s="428"/>
      <c r="KJA3" s="428"/>
      <c r="KJB3" s="428"/>
      <c r="KJC3" s="428"/>
      <c r="KJD3" s="428"/>
      <c r="KJE3" s="428"/>
      <c r="KJF3" s="428"/>
      <c r="KJG3" s="428"/>
      <c r="KJH3" s="428"/>
      <c r="KJI3" s="428"/>
      <c r="KJJ3" s="428"/>
      <c r="KJK3" s="428"/>
      <c r="KJL3" s="428"/>
      <c r="KJM3" s="428"/>
      <c r="KJN3" s="428"/>
      <c r="KJO3" s="428"/>
      <c r="KJP3" s="428"/>
      <c r="KJQ3" s="428"/>
      <c r="KJR3" s="428"/>
      <c r="KJS3" s="428"/>
      <c r="KJT3" s="428"/>
      <c r="KJU3" s="428"/>
      <c r="KJV3" s="428"/>
      <c r="KJW3" s="428"/>
      <c r="KJX3" s="428"/>
      <c r="KJY3" s="428"/>
      <c r="KJZ3" s="428"/>
      <c r="KKA3" s="428"/>
      <c r="KKB3" s="428"/>
      <c r="KKC3" s="428"/>
      <c r="KKD3" s="428"/>
      <c r="KKE3" s="428"/>
      <c r="KKF3" s="428"/>
      <c r="KKG3" s="428"/>
      <c r="KKH3" s="428"/>
      <c r="KKI3" s="428"/>
      <c r="KKJ3" s="428"/>
      <c r="KKK3" s="428"/>
      <c r="KKL3" s="428"/>
      <c r="KKM3" s="428"/>
      <c r="KKN3" s="428"/>
      <c r="KKO3" s="428"/>
      <c r="KKP3" s="428"/>
      <c r="KKQ3" s="428"/>
      <c r="KKR3" s="428"/>
      <c r="KKS3" s="428"/>
      <c r="KKT3" s="428"/>
      <c r="KKU3" s="428"/>
      <c r="KKV3" s="428"/>
      <c r="KKW3" s="428"/>
      <c r="KKX3" s="428"/>
      <c r="KKY3" s="428"/>
      <c r="KKZ3" s="428"/>
      <c r="KLA3" s="428"/>
      <c r="KLB3" s="428"/>
      <c r="KLC3" s="428"/>
      <c r="KLD3" s="428"/>
      <c r="KLE3" s="428"/>
      <c r="KLF3" s="428"/>
      <c r="KLG3" s="428"/>
      <c r="KLH3" s="428"/>
      <c r="KLI3" s="428"/>
      <c r="KLJ3" s="428"/>
      <c r="KLK3" s="428"/>
      <c r="KLL3" s="428"/>
      <c r="KLM3" s="428"/>
      <c r="KLN3" s="428"/>
      <c r="KLO3" s="428"/>
      <c r="KLP3" s="428"/>
      <c r="KLQ3" s="428"/>
      <c r="KLR3" s="428"/>
      <c r="KLS3" s="428"/>
      <c r="KLT3" s="428"/>
      <c r="KLU3" s="428"/>
      <c r="KLV3" s="428"/>
      <c r="KLW3" s="428"/>
      <c r="KLX3" s="428"/>
      <c r="KLY3" s="428"/>
      <c r="KLZ3" s="428"/>
      <c r="KMA3" s="428"/>
      <c r="KMB3" s="428"/>
      <c r="KMC3" s="428"/>
      <c r="KMD3" s="428"/>
      <c r="KME3" s="428"/>
      <c r="KMF3" s="428"/>
      <c r="KMG3" s="428"/>
      <c r="KMH3" s="428"/>
      <c r="KMI3" s="428"/>
      <c r="KMJ3" s="428"/>
      <c r="KMK3" s="428"/>
      <c r="KML3" s="428"/>
      <c r="KMM3" s="428"/>
      <c r="KMN3" s="428"/>
      <c r="KMO3" s="428"/>
      <c r="KMP3" s="428"/>
      <c r="KMQ3" s="428"/>
      <c r="KMR3" s="428"/>
      <c r="KMS3" s="428"/>
      <c r="KMT3" s="428"/>
      <c r="KMU3" s="428"/>
      <c r="KMV3" s="428"/>
      <c r="KMW3" s="428"/>
      <c r="KMX3" s="428"/>
      <c r="KMY3" s="428"/>
      <c r="KMZ3" s="428"/>
      <c r="KNA3" s="428"/>
      <c r="KNB3" s="428"/>
      <c r="KNC3" s="428"/>
      <c r="KND3" s="428"/>
      <c r="KNE3" s="428"/>
      <c r="KNF3" s="428"/>
      <c r="KNG3" s="428"/>
      <c r="KNH3" s="428"/>
      <c r="KNI3" s="428"/>
      <c r="KNJ3" s="428"/>
      <c r="KNK3" s="428"/>
      <c r="KNL3" s="428"/>
      <c r="KNM3" s="428"/>
      <c r="KNN3" s="428"/>
      <c r="KNO3" s="428"/>
      <c r="KNP3" s="428"/>
      <c r="KNQ3" s="428"/>
      <c r="KNR3" s="428"/>
      <c r="KNS3" s="428"/>
      <c r="KNT3" s="428"/>
      <c r="KNU3" s="428"/>
      <c r="KNV3" s="428"/>
      <c r="KNW3" s="428"/>
      <c r="KNX3" s="428"/>
      <c r="KNY3" s="428"/>
      <c r="KNZ3" s="428"/>
      <c r="KOA3" s="428"/>
      <c r="KOB3" s="428"/>
      <c r="KOC3" s="428"/>
      <c r="KOD3" s="428"/>
      <c r="KOE3" s="428"/>
      <c r="KOF3" s="428"/>
      <c r="KOG3" s="428"/>
      <c r="KOH3" s="428"/>
      <c r="KOI3" s="428"/>
      <c r="KOJ3" s="428"/>
      <c r="KOK3" s="428"/>
      <c r="KOL3" s="428"/>
      <c r="KOM3" s="428"/>
      <c r="KON3" s="428"/>
      <c r="KOO3" s="428"/>
      <c r="KOP3" s="428"/>
      <c r="KOQ3" s="428"/>
      <c r="KOR3" s="428"/>
      <c r="KOS3" s="428"/>
      <c r="KOT3" s="428"/>
      <c r="KOU3" s="428"/>
      <c r="KOV3" s="428"/>
      <c r="KOW3" s="428"/>
      <c r="KOX3" s="428"/>
      <c r="KOY3" s="428"/>
      <c r="KOZ3" s="428"/>
      <c r="KPA3" s="428"/>
      <c r="KPB3" s="428"/>
      <c r="KPC3" s="428"/>
      <c r="KPD3" s="428"/>
      <c r="KPE3" s="428"/>
      <c r="KPF3" s="428"/>
      <c r="KPG3" s="428"/>
      <c r="KPH3" s="428"/>
      <c r="KPI3" s="428"/>
      <c r="KPJ3" s="428"/>
      <c r="KPK3" s="428"/>
      <c r="KPL3" s="428"/>
      <c r="KPM3" s="428"/>
      <c r="KPN3" s="428"/>
      <c r="KPO3" s="428"/>
      <c r="KPP3" s="428"/>
      <c r="KPQ3" s="428"/>
      <c r="KPR3" s="428"/>
      <c r="KPS3" s="428"/>
      <c r="KPT3" s="428"/>
      <c r="KPU3" s="428"/>
      <c r="KPV3" s="428"/>
      <c r="KPW3" s="428"/>
      <c r="KPX3" s="428"/>
      <c r="KPY3" s="428"/>
      <c r="KPZ3" s="428"/>
      <c r="KQA3" s="428"/>
      <c r="KQB3" s="428"/>
      <c r="KQC3" s="428"/>
      <c r="KQD3" s="428"/>
      <c r="KQE3" s="428"/>
      <c r="KQF3" s="428"/>
      <c r="KQG3" s="428"/>
      <c r="KQH3" s="428"/>
      <c r="KQI3" s="428"/>
      <c r="KQJ3" s="428"/>
      <c r="KQK3" s="428"/>
      <c r="KQL3" s="428"/>
      <c r="KQM3" s="428"/>
      <c r="KQN3" s="428"/>
      <c r="KQO3" s="428"/>
      <c r="KQP3" s="428"/>
      <c r="KQQ3" s="428"/>
      <c r="KQR3" s="428"/>
      <c r="KQS3" s="428"/>
      <c r="KQT3" s="428"/>
      <c r="KQU3" s="428"/>
      <c r="KQV3" s="428"/>
      <c r="KQW3" s="428"/>
      <c r="KQX3" s="428"/>
      <c r="KQY3" s="428"/>
      <c r="KQZ3" s="428"/>
      <c r="KRA3" s="428"/>
      <c r="KRB3" s="428"/>
      <c r="KRC3" s="428"/>
      <c r="KRD3" s="428"/>
      <c r="KRE3" s="428"/>
      <c r="KRF3" s="428"/>
      <c r="KRG3" s="428"/>
      <c r="KRH3" s="428"/>
      <c r="KRI3" s="428"/>
      <c r="KRJ3" s="428"/>
      <c r="KRK3" s="428"/>
      <c r="KRL3" s="428"/>
      <c r="KRM3" s="428"/>
      <c r="KRN3" s="428"/>
      <c r="KRO3" s="428"/>
      <c r="KRP3" s="428"/>
      <c r="KRQ3" s="428"/>
      <c r="KRR3" s="428"/>
      <c r="KRS3" s="428"/>
      <c r="KRT3" s="428"/>
      <c r="KRU3" s="428"/>
      <c r="KRV3" s="428"/>
      <c r="KRW3" s="428"/>
      <c r="KRX3" s="428"/>
      <c r="KRY3" s="428"/>
      <c r="KRZ3" s="428"/>
      <c r="KSA3" s="428"/>
      <c r="KSB3" s="428"/>
      <c r="KSC3" s="428"/>
      <c r="KSD3" s="428"/>
      <c r="KSE3" s="428"/>
      <c r="KSF3" s="428"/>
      <c r="KSG3" s="428"/>
      <c r="KSH3" s="428"/>
      <c r="KSI3" s="428"/>
      <c r="KSJ3" s="428"/>
      <c r="KSK3" s="428"/>
      <c r="KSL3" s="428"/>
      <c r="KSM3" s="428"/>
      <c r="KSN3" s="428"/>
      <c r="KSO3" s="428"/>
      <c r="KSP3" s="428"/>
      <c r="KSQ3" s="428"/>
      <c r="KSR3" s="428"/>
      <c r="KSS3" s="428"/>
      <c r="KST3" s="428"/>
      <c r="KSU3" s="428"/>
      <c r="KSV3" s="428"/>
      <c r="KSW3" s="428"/>
      <c r="KSX3" s="428"/>
      <c r="KSY3" s="428"/>
      <c r="KSZ3" s="428"/>
      <c r="KTA3" s="428"/>
      <c r="KTB3" s="428"/>
      <c r="KTC3" s="428"/>
      <c r="KTD3" s="428"/>
      <c r="KTE3" s="428"/>
      <c r="KTF3" s="428"/>
      <c r="KTG3" s="428"/>
      <c r="KTH3" s="428"/>
      <c r="KTI3" s="428"/>
      <c r="KTJ3" s="428"/>
      <c r="KTK3" s="428"/>
      <c r="KTL3" s="428"/>
      <c r="KTM3" s="428"/>
      <c r="KTN3" s="428"/>
      <c r="KTO3" s="428"/>
      <c r="KTP3" s="428"/>
      <c r="KTQ3" s="428"/>
      <c r="KTR3" s="428"/>
      <c r="KTS3" s="428"/>
      <c r="KTT3" s="428"/>
      <c r="KTU3" s="428"/>
      <c r="KTV3" s="428"/>
      <c r="KTW3" s="428"/>
      <c r="KTX3" s="428"/>
      <c r="KTY3" s="428"/>
      <c r="KTZ3" s="428"/>
      <c r="KUA3" s="428"/>
      <c r="KUB3" s="428"/>
      <c r="KUC3" s="428"/>
      <c r="KUD3" s="428"/>
      <c r="KUE3" s="428"/>
      <c r="KUF3" s="428"/>
      <c r="KUG3" s="428"/>
      <c r="KUH3" s="428"/>
      <c r="KUI3" s="428"/>
      <c r="KUJ3" s="428"/>
      <c r="KUK3" s="428"/>
      <c r="KUL3" s="428"/>
      <c r="KUM3" s="428"/>
      <c r="KUN3" s="428"/>
      <c r="KUO3" s="428"/>
      <c r="KUP3" s="428"/>
      <c r="KUQ3" s="428"/>
      <c r="KUR3" s="428"/>
      <c r="KUS3" s="428"/>
      <c r="KUT3" s="428"/>
      <c r="KUU3" s="428"/>
      <c r="KUV3" s="428"/>
      <c r="KUW3" s="428"/>
      <c r="KUX3" s="428"/>
      <c r="KUY3" s="428"/>
      <c r="KUZ3" s="428"/>
      <c r="KVA3" s="428"/>
      <c r="KVB3" s="428"/>
      <c r="KVC3" s="428"/>
      <c r="KVD3" s="428"/>
      <c r="KVE3" s="428"/>
      <c r="KVF3" s="428"/>
      <c r="KVG3" s="428"/>
      <c r="KVH3" s="428"/>
      <c r="KVI3" s="428"/>
      <c r="KVJ3" s="428"/>
      <c r="KVK3" s="428"/>
      <c r="KVL3" s="428"/>
      <c r="KVM3" s="428"/>
      <c r="KVN3" s="428"/>
      <c r="KVO3" s="428"/>
      <c r="KVP3" s="428"/>
      <c r="KVQ3" s="428"/>
      <c r="KVR3" s="428"/>
      <c r="KVS3" s="428"/>
      <c r="KVT3" s="428"/>
      <c r="KVU3" s="428"/>
      <c r="KVV3" s="428"/>
      <c r="KVW3" s="428"/>
      <c r="KVX3" s="428"/>
      <c r="KVY3" s="428"/>
      <c r="KVZ3" s="428"/>
      <c r="KWA3" s="428"/>
      <c r="KWB3" s="428"/>
      <c r="KWC3" s="428"/>
      <c r="KWD3" s="428"/>
      <c r="KWE3" s="428"/>
      <c r="KWF3" s="428"/>
      <c r="KWG3" s="428"/>
      <c r="KWH3" s="428"/>
      <c r="KWI3" s="428"/>
      <c r="KWJ3" s="428"/>
      <c r="KWK3" s="428"/>
      <c r="KWL3" s="428"/>
      <c r="KWM3" s="428"/>
      <c r="KWN3" s="428"/>
      <c r="KWO3" s="428"/>
      <c r="KWP3" s="428"/>
      <c r="KWQ3" s="428"/>
      <c r="KWR3" s="428"/>
      <c r="KWS3" s="428"/>
      <c r="KWT3" s="428"/>
      <c r="KWU3" s="428"/>
      <c r="KWV3" s="428"/>
      <c r="KWW3" s="428"/>
      <c r="KWX3" s="428"/>
      <c r="KWY3" s="428"/>
      <c r="KWZ3" s="428"/>
      <c r="KXA3" s="428"/>
      <c r="KXB3" s="428"/>
      <c r="KXC3" s="428"/>
      <c r="KXD3" s="428"/>
      <c r="KXE3" s="428"/>
      <c r="KXF3" s="428"/>
      <c r="KXG3" s="428"/>
      <c r="KXH3" s="428"/>
      <c r="KXI3" s="428"/>
      <c r="KXJ3" s="428"/>
      <c r="KXK3" s="428"/>
      <c r="KXL3" s="428"/>
      <c r="KXM3" s="428"/>
      <c r="KXN3" s="428"/>
      <c r="KXO3" s="428"/>
      <c r="KXP3" s="428"/>
      <c r="KXQ3" s="428"/>
      <c r="KXR3" s="428"/>
      <c r="KXS3" s="428"/>
      <c r="KXT3" s="428"/>
      <c r="KXU3" s="428"/>
      <c r="KXV3" s="428"/>
      <c r="KXW3" s="428"/>
      <c r="KXX3" s="428"/>
      <c r="KXY3" s="428"/>
      <c r="KXZ3" s="428"/>
      <c r="KYA3" s="428"/>
      <c r="KYB3" s="428"/>
      <c r="KYC3" s="428"/>
      <c r="KYD3" s="428"/>
      <c r="KYE3" s="428"/>
      <c r="KYF3" s="428"/>
      <c r="KYG3" s="428"/>
      <c r="KYH3" s="428"/>
      <c r="KYI3" s="428"/>
      <c r="KYJ3" s="428"/>
      <c r="KYK3" s="428"/>
      <c r="KYL3" s="428"/>
      <c r="KYM3" s="428"/>
      <c r="KYN3" s="428"/>
      <c r="KYO3" s="428"/>
      <c r="KYP3" s="428"/>
      <c r="KYQ3" s="428"/>
      <c r="KYR3" s="428"/>
      <c r="KYS3" s="428"/>
      <c r="KYT3" s="428"/>
      <c r="KYU3" s="428"/>
      <c r="KYV3" s="428"/>
      <c r="KYW3" s="428"/>
      <c r="KYX3" s="428"/>
      <c r="KYY3" s="428"/>
      <c r="KYZ3" s="428"/>
      <c r="KZA3" s="428"/>
      <c r="KZB3" s="428"/>
      <c r="KZC3" s="428"/>
      <c r="KZD3" s="428"/>
      <c r="KZE3" s="428"/>
      <c r="KZF3" s="428"/>
      <c r="KZG3" s="428"/>
      <c r="KZH3" s="428"/>
      <c r="KZI3" s="428"/>
      <c r="KZJ3" s="428"/>
      <c r="KZK3" s="428"/>
      <c r="KZL3" s="428"/>
      <c r="KZM3" s="428"/>
      <c r="KZN3" s="428"/>
      <c r="KZO3" s="428"/>
      <c r="KZP3" s="428"/>
      <c r="KZQ3" s="428"/>
      <c r="KZR3" s="428"/>
      <c r="KZS3" s="428"/>
      <c r="KZT3" s="428"/>
      <c r="KZU3" s="428"/>
      <c r="KZV3" s="428"/>
      <c r="KZW3" s="428"/>
      <c r="KZX3" s="428"/>
      <c r="KZY3" s="428"/>
      <c r="KZZ3" s="428"/>
      <c r="LAA3" s="428"/>
      <c r="LAB3" s="428"/>
      <c r="LAC3" s="428"/>
      <c r="LAD3" s="428"/>
      <c r="LAE3" s="428"/>
      <c r="LAF3" s="428"/>
      <c r="LAG3" s="428"/>
      <c r="LAH3" s="428"/>
      <c r="LAI3" s="428"/>
      <c r="LAJ3" s="428"/>
      <c r="LAK3" s="428"/>
      <c r="LAL3" s="428"/>
      <c r="LAM3" s="428"/>
      <c r="LAN3" s="428"/>
      <c r="LAO3" s="428"/>
      <c r="LAP3" s="428"/>
      <c r="LAQ3" s="428"/>
      <c r="LAR3" s="428"/>
      <c r="LAS3" s="428"/>
      <c r="LAT3" s="428"/>
      <c r="LAU3" s="428"/>
      <c r="LAV3" s="428"/>
      <c r="LAW3" s="428"/>
      <c r="LAX3" s="428"/>
      <c r="LAY3" s="428"/>
      <c r="LAZ3" s="428"/>
      <c r="LBA3" s="428"/>
      <c r="LBB3" s="428"/>
      <c r="LBC3" s="428"/>
      <c r="LBD3" s="428"/>
      <c r="LBE3" s="428"/>
      <c r="LBF3" s="428"/>
      <c r="LBG3" s="428"/>
      <c r="LBH3" s="428"/>
      <c r="LBI3" s="428"/>
      <c r="LBJ3" s="428"/>
      <c r="LBK3" s="428"/>
      <c r="LBL3" s="428"/>
      <c r="LBM3" s="428"/>
      <c r="LBN3" s="428"/>
      <c r="LBO3" s="428"/>
      <c r="LBP3" s="428"/>
      <c r="LBQ3" s="428"/>
      <c r="LBR3" s="428"/>
      <c r="LBS3" s="428"/>
      <c r="LBT3" s="428"/>
      <c r="LBU3" s="428"/>
      <c r="LBV3" s="428"/>
      <c r="LBW3" s="428"/>
      <c r="LBX3" s="428"/>
      <c r="LBY3" s="428"/>
      <c r="LBZ3" s="428"/>
      <c r="LCA3" s="428"/>
      <c r="LCB3" s="428"/>
      <c r="LCC3" s="428"/>
      <c r="LCD3" s="428"/>
      <c r="LCE3" s="428"/>
      <c r="LCF3" s="428"/>
      <c r="LCG3" s="428"/>
      <c r="LCH3" s="428"/>
      <c r="LCI3" s="428"/>
      <c r="LCJ3" s="428"/>
      <c r="LCK3" s="428"/>
      <c r="LCL3" s="428"/>
      <c r="LCM3" s="428"/>
      <c r="LCN3" s="428"/>
      <c r="LCO3" s="428"/>
      <c r="LCP3" s="428"/>
      <c r="LCQ3" s="428"/>
      <c r="LCR3" s="428"/>
      <c r="LCS3" s="428"/>
      <c r="LCT3" s="428"/>
      <c r="LCU3" s="428"/>
      <c r="LCV3" s="428"/>
      <c r="LCW3" s="428"/>
      <c r="LCX3" s="428"/>
      <c r="LCY3" s="428"/>
      <c r="LCZ3" s="428"/>
      <c r="LDA3" s="428"/>
      <c r="LDB3" s="428"/>
      <c r="LDC3" s="428"/>
      <c r="LDD3" s="428"/>
      <c r="LDE3" s="428"/>
      <c r="LDF3" s="428"/>
      <c r="LDG3" s="428"/>
      <c r="LDH3" s="428"/>
      <c r="LDI3" s="428"/>
      <c r="LDJ3" s="428"/>
      <c r="LDK3" s="428"/>
      <c r="LDL3" s="428"/>
      <c r="LDM3" s="428"/>
      <c r="LDN3" s="428"/>
      <c r="LDO3" s="428"/>
      <c r="LDP3" s="428"/>
      <c r="LDQ3" s="428"/>
      <c r="LDR3" s="428"/>
      <c r="LDS3" s="428"/>
      <c r="LDT3" s="428"/>
      <c r="LDU3" s="428"/>
      <c r="LDV3" s="428"/>
      <c r="LDW3" s="428"/>
      <c r="LDX3" s="428"/>
      <c r="LDY3" s="428"/>
      <c r="LDZ3" s="428"/>
      <c r="LEA3" s="428"/>
      <c r="LEB3" s="428"/>
      <c r="LEC3" s="428"/>
      <c r="LED3" s="428"/>
      <c r="LEE3" s="428"/>
      <c r="LEF3" s="428"/>
      <c r="LEG3" s="428"/>
      <c r="LEH3" s="428"/>
      <c r="LEI3" s="428"/>
      <c r="LEJ3" s="428"/>
      <c r="LEK3" s="428"/>
      <c r="LEL3" s="428"/>
      <c r="LEM3" s="428"/>
      <c r="LEN3" s="428"/>
      <c r="LEO3" s="428"/>
      <c r="LEP3" s="428"/>
      <c r="LEQ3" s="428"/>
      <c r="LER3" s="428"/>
      <c r="LES3" s="428"/>
      <c r="LET3" s="428"/>
      <c r="LEU3" s="428"/>
      <c r="LEV3" s="428"/>
      <c r="LEW3" s="428"/>
      <c r="LEX3" s="428"/>
      <c r="LEY3" s="428"/>
      <c r="LEZ3" s="428"/>
      <c r="LFA3" s="428"/>
      <c r="LFB3" s="428"/>
      <c r="LFC3" s="428"/>
      <c r="LFD3" s="428"/>
      <c r="LFE3" s="428"/>
      <c r="LFF3" s="428"/>
      <c r="LFG3" s="428"/>
      <c r="LFH3" s="428"/>
      <c r="LFI3" s="428"/>
      <c r="LFJ3" s="428"/>
      <c r="LFK3" s="428"/>
      <c r="LFL3" s="428"/>
      <c r="LFM3" s="428"/>
      <c r="LFN3" s="428"/>
      <c r="LFO3" s="428"/>
      <c r="LFP3" s="428"/>
      <c r="LFQ3" s="428"/>
      <c r="LFR3" s="428"/>
      <c r="LFS3" s="428"/>
      <c r="LFT3" s="428"/>
      <c r="LFU3" s="428"/>
      <c r="LFV3" s="428"/>
      <c r="LFW3" s="428"/>
      <c r="LFX3" s="428"/>
      <c r="LFY3" s="428"/>
      <c r="LFZ3" s="428"/>
      <c r="LGA3" s="428"/>
      <c r="LGB3" s="428"/>
      <c r="LGC3" s="428"/>
      <c r="LGD3" s="428"/>
      <c r="LGE3" s="428"/>
      <c r="LGF3" s="428"/>
      <c r="LGG3" s="428"/>
      <c r="LGH3" s="428"/>
      <c r="LGI3" s="428"/>
      <c r="LGJ3" s="428"/>
      <c r="LGK3" s="428"/>
      <c r="LGL3" s="428"/>
      <c r="LGM3" s="428"/>
      <c r="LGN3" s="428"/>
      <c r="LGO3" s="428"/>
      <c r="LGP3" s="428"/>
      <c r="LGQ3" s="428"/>
      <c r="LGR3" s="428"/>
      <c r="LGS3" s="428"/>
      <c r="LGT3" s="428"/>
      <c r="LGU3" s="428"/>
      <c r="LGV3" s="428"/>
      <c r="LGW3" s="428"/>
      <c r="LGX3" s="428"/>
      <c r="LGY3" s="428"/>
      <c r="LGZ3" s="428"/>
      <c r="LHA3" s="428"/>
      <c r="LHB3" s="428"/>
      <c r="LHC3" s="428"/>
      <c r="LHD3" s="428"/>
      <c r="LHE3" s="428"/>
      <c r="LHF3" s="428"/>
      <c r="LHG3" s="428"/>
      <c r="LHH3" s="428"/>
      <c r="LHI3" s="428"/>
      <c r="LHJ3" s="428"/>
      <c r="LHK3" s="428"/>
      <c r="LHL3" s="428"/>
      <c r="LHM3" s="428"/>
      <c r="LHN3" s="428"/>
      <c r="LHO3" s="428"/>
      <c r="LHP3" s="428"/>
      <c r="LHQ3" s="428"/>
      <c r="LHR3" s="428"/>
      <c r="LHS3" s="428"/>
      <c r="LHT3" s="428"/>
      <c r="LHU3" s="428"/>
      <c r="LHV3" s="428"/>
      <c r="LHW3" s="428"/>
      <c r="LHX3" s="428"/>
      <c r="LHY3" s="428"/>
      <c r="LHZ3" s="428"/>
      <c r="LIA3" s="428"/>
      <c r="LIB3" s="428"/>
      <c r="LIC3" s="428"/>
      <c r="LID3" s="428"/>
      <c r="LIE3" s="428"/>
      <c r="LIF3" s="428"/>
      <c r="LIG3" s="428"/>
      <c r="LIH3" s="428"/>
      <c r="LII3" s="428"/>
      <c r="LIJ3" s="428"/>
      <c r="LIK3" s="428"/>
      <c r="LIL3" s="428"/>
      <c r="LIM3" s="428"/>
      <c r="LIN3" s="428"/>
      <c r="LIO3" s="428"/>
      <c r="LIP3" s="428"/>
      <c r="LIQ3" s="428"/>
      <c r="LIR3" s="428"/>
      <c r="LIS3" s="428"/>
      <c r="LIT3" s="428"/>
      <c r="LIU3" s="428"/>
      <c r="LIV3" s="428"/>
      <c r="LIW3" s="428"/>
      <c r="LIX3" s="428"/>
      <c r="LIY3" s="428"/>
      <c r="LIZ3" s="428"/>
      <c r="LJA3" s="428"/>
      <c r="LJB3" s="428"/>
      <c r="LJC3" s="428"/>
      <c r="LJD3" s="428"/>
      <c r="LJE3" s="428"/>
      <c r="LJF3" s="428"/>
      <c r="LJG3" s="428"/>
      <c r="LJH3" s="428"/>
      <c r="LJI3" s="428"/>
      <c r="LJJ3" s="428"/>
      <c r="LJK3" s="428"/>
      <c r="LJL3" s="428"/>
      <c r="LJM3" s="428"/>
      <c r="LJN3" s="428"/>
      <c r="LJO3" s="428"/>
      <c r="LJP3" s="428"/>
      <c r="LJQ3" s="428"/>
      <c r="LJR3" s="428"/>
      <c r="LJS3" s="428"/>
      <c r="LJT3" s="428"/>
      <c r="LJU3" s="428"/>
      <c r="LJV3" s="428"/>
      <c r="LJW3" s="428"/>
      <c r="LJX3" s="428"/>
      <c r="LJY3" s="428"/>
      <c r="LJZ3" s="428"/>
      <c r="LKA3" s="428"/>
      <c r="LKB3" s="428"/>
      <c r="LKC3" s="428"/>
      <c r="LKD3" s="428"/>
      <c r="LKE3" s="428"/>
      <c r="LKF3" s="428"/>
      <c r="LKG3" s="428"/>
      <c r="LKH3" s="428"/>
      <c r="LKI3" s="428"/>
      <c r="LKJ3" s="428"/>
      <c r="LKK3" s="428"/>
      <c r="LKL3" s="428"/>
      <c r="LKM3" s="428"/>
      <c r="LKN3" s="428"/>
      <c r="LKO3" s="428"/>
      <c r="LKP3" s="428"/>
      <c r="LKQ3" s="428"/>
      <c r="LKR3" s="428"/>
      <c r="LKS3" s="428"/>
      <c r="LKT3" s="428"/>
      <c r="LKU3" s="428"/>
      <c r="LKV3" s="428"/>
      <c r="LKW3" s="428"/>
      <c r="LKX3" s="428"/>
      <c r="LKY3" s="428"/>
      <c r="LKZ3" s="428"/>
      <c r="LLA3" s="428"/>
      <c r="LLB3" s="428"/>
      <c r="LLC3" s="428"/>
      <c r="LLD3" s="428"/>
      <c r="LLE3" s="428"/>
      <c r="LLF3" s="428"/>
      <c r="LLG3" s="428"/>
      <c r="LLH3" s="428"/>
      <c r="LLI3" s="428"/>
      <c r="LLJ3" s="428"/>
      <c r="LLK3" s="428"/>
      <c r="LLL3" s="428"/>
      <c r="LLM3" s="428"/>
      <c r="LLN3" s="428"/>
      <c r="LLO3" s="428"/>
      <c r="LLP3" s="428"/>
      <c r="LLQ3" s="428"/>
      <c r="LLR3" s="428"/>
      <c r="LLS3" s="428"/>
      <c r="LLT3" s="428"/>
      <c r="LLU3" s="428"/>
      <c r="LLV3" s="428"/>
      <c r="LLW3" s="428"/>
      <c r="LLX3" s="428"/>
      <c r="LLY3" s="428"/>
      <c r="LLZ3" s="428"/>
      <c r="LMA3" s="428"/>
      <c r="LMB3" s="428"/>
      <c r="LMC3" s="428"/>
      <c r="LMD3" s="428"/>
      <c r="LME3" s="428"/>
      <c r="LMF3" s="428"/>
      <c r="LMG3" s="428"/>
      <c r="LMH3" s="428"/>
      <c r="LMI3" s="428"/>
      <c r="LMJ3" s="428"/>
      <c r="LMK3" s="428"/>
      <c r="LML3" s="428"/>
      <c r="LMM3" s="428"/>
      <c r="LMN3" s="428"/>
      <c r="LMO3" s="428"/>
      <c r="LMP3" s="428"/>
      <c r="LMQ3" s="428"/>
      <c r="LMR3" s="428"/>
      <c r="LMS3" s="428"/>
      <c r="LMT3" s="428"/>
      <c r="LMU3" s="428"/>
      <c r="LMV3" s="428"/>
      <c r="LMW3" s="428"/>
      <c r="LMX3" s="428"/>
      <c r="LMY3" s="428"/>
      <c r="LMZ3" s="428"/>
      <c r="LNA3" s="428"/>
      <c r="LNB3" s="428"/>
      <c r="LNC3" s="428"/>
      <c r="LND3" s="428"/>
      <c r="LNE3" s="428"/>
      <c r="LNF3" s="428"/>
      <c r="LNG3" s="428"/>
      <c r="LNH3" s="428"/>
      <c r="LNI3" s="428"/>
      <c r="LNJ3" s="428"/>
      <c r="LNK3" s="428"/>
      <c r="LNL3" s="428"/>
      <c r="LNM3" s="428"/>
      <c r="LNN3" s="428"/>
      <c r="LNO3" s="428"/>
      <c r="LNP3" s="428"/>
      <c r="LNQ3" s="428"/>
      <c r="LNR3" s="428"/>
      <c r="LNS3" s="428"/>
      <c r="LNT3" s="428"/>
      <c r="LNU3" s="428"/>
      <c r="LNV3" s="428"/>
      <c r="LNW3" s="428"/>
      <c r="LNX3" s="428"/>
      <c r="LNY3" s="428"/>
      <c r="LNZ3" s="428"/>
      <c r="LOA3" s="428"/>
      <c r="LOB3" s="428"/>
      <c r="LOC3" s="428"/>
      <c r="LOD3" s="428"/>
      <c r="LOE3" s="428"/>
      <c r="LOF3" s="428"/>
      <c r="LOG3" s="428"/>
      <c r="LOH3" s="428"/>
      <c r="LOI3" s="428"/>
      <c r="LOJ3" s="428"/>
      <c r="LOK3" s="428"/>
      <c r="LOL3" s="428"/>
      <c r="LOM3" s="428"/>
      <c r="LON3" s="428"/>
      <c r="LOO3" s="428"/>
      <c r="LOP3" s="428"/>
      <c r="LOQ3" s="428"/>
      <c r="LOR3" s="428"/>
      <c r="LOS3" s="428"/>
      <c r="LOT3" s="428"/>
      <c r="LOU3" s="428"/>
      <c r="LOV3" s="428"/>
      <c r="LOW3" s="428"/>
      <c r="LOX3" s="428"/>
      <c r="LOY3" s="428"/>
      <c r="LOZ3" s="428"/>
      <c r="LPA3" s="428"/>
      <c r="LPB3" s="428"/>
      <c r="LPC3" s="428"/>
      <c r="LPD3" s="428"/>
      <c r="LPE3" s="428"/>
      <c r="LPF3" s="428"/>
      <c r="LPG3" s="428"/>
      <c r="LPH3" s="428"/>
      <c r="LPI3" s="428"/>
      <c r="LPJ3" s="428"/>
      <c r="LPK3" s="428"/>
      <c r="LPL3" s="428"/>
      <c r="LPM3" s="428"/>
      <c r="LPN3" s="428"/>
      <c r="LPO3" s="428"/>
      <c r="LPP3" s="428"/>
      <c r="LPQ3" s="428"/>
      <c r="LPR3" s="428"/>
      <c r="LPS3" s="428"/>
      <c r="LPT3" s="428"/>
      <c r="LPU3" s="428"/>
      <c r="LPV3" s="428"/>
      <c r="LPW3" s="428"/>
      <c r="LPX3" s="428"/>
      <c r="LPY3" s="428"/>
      <c r="LPZ3" s="428"/>
      <c r="LQA3" s="428"/>
      <c r="LQB3" s="428"/>
      <c r="LQC3" s="428"/>
      <c r="LQD3" s="428"/>
      <c r="LQE3" s="428"/>
      <c r="LQF3" s="428"/>
      <c r="LQG3" s="428"/>
      <c r="LQH3" s="428"/>
      <c r="LQI3" s="428"/>
      <c r="LQJ3" s="428"/>
      <c r="LQK3" s="428"/>
      <c r="LQL3" s="428"/>
      <c r="LQM3" s="428"/>
      <c r="LQN3" s="428"/>
      <c r="LQO3" s="428"/>
      <c r="LQP3" s="428"/>
      <c r="LQQ3" s="428"/>
      <c r="LQR3" s="428"/>
      <c r="LQS3" s="428"/>
      <c r="LQT3" s="428"/>
      <c r="LQU3" s="428"/>
      <c r="LQV3" s="428"/>
      <c r="LQW3" s="428"/>
      <c r="LQX3" s="428"/>
      <c r="LQY3" s="428"/>
      <c r="LQZ3" s="428"/>
      <c r="LRA3" s="428"/>
      <c r="LRB3" s="428"/>
      <c r="LRC3" s="428"/>
      <c r="LRD3" s="428"/>
      <c r="LRE3" s="428"/>
      <c r="LRF3" s="428"/>
      <c r="LRG3" s="428"/>
      <c r="LRH3" s="428"/>
      <c r="LRI3" s="428"/>
      <c r="LRJ3" s="428"/>
      <c r="LRK3" s="428"/>
      <c r="LRL3" s="428"/>
      <c r="LRM3" s="428"/>
      <c r="LRN3" s="428"/>
      <c r="LRO3" s="428"/>
      <c r="LRP3" s="428"/>
      <c r="LRQ3" s="428"/>
      <c r="LRR3" s="428"/>
      <c r="LRS3" s="428"/>
      <c r="LRT3" s="428"/>
      <c r="LRU3" s="428"/>
      <c r="LRV3" s="428"/>
      <c r="LRW3" s="428"/>
      <c r="LRX3" s="428"/>
      <c r="LRY3" s="428"/>
      <c r="LRZ3" s="428"/>
      <c r="LSA3" s="428"/>
      <c r="LSB3" s="428"/>
      <c r="LSC3" s="428"/>
      <c r="LSD3" s="428"/>
      <c r="LSE3" s="428"/>
      <c r="LSF3" s="428"/>
      <c r="LSG3" s="428"/>
      <c r="LSH3" s="428"/>
      <c r="LSI3" s="428"/>
      <c r="LSJ3" s="428"/>
      <c r="LSK3" s="428"/>
      <c r="LSL3" s="428"/>
      <c r="LSM3" s="428"/>
      <c r="LSN3" s="428"/>
      <c r="LSO3" s="428"/>
      <c r="LSP3" s="428"/>
      <c r="LSQ3" s="428"/>
      <c r="LSR3" s="428"/>
      <c r="LSS3" s="428"/>
      <c r="LST3" s="428"/>
      <c r="LSU3" s="428"/>
      <c r="LSV3" s="428"/>
      <c r="LSW3" s="428"/>
      <c r="LSX3" s="428"/>
      <c r="LSY3" s="428"/>
      <c r="LSZ3" s="428"/>
      <c r="LTA3" s="428"/>
      <c r="LTB3" s="428"/>
      <c r="LTC3" s="428"/>
      <c r="LTD3" s="428"/>
      <c r="LTE3" s="428"/>
      <c r="LTF3" s="428"/>
      <c r="LTG3" s="428"/>
      <c r="LTH3" s="428"/>
      <c r="LTI3" s="428"/>
      <c r="LTJ3" s="428"/>
      <c r="LTK3" s="428"/>
      <c r="LTL3" s="428"/>
      <c r="LTM3" s="428"/>
      <c r="LTN3" s="428"/>
      <c r="LTO3" s="428"/>
      <c r="LTP3" s="428"/>
      <c r="LTQ3" s="428"/>
      <c r="LTR3" s="428"/>
      <c r="LTS3" s="428"/>
      <c r="LTT3" s="428"/>
      <c r="LTU3" s="428"/>
      <c r="LTV3" s="428"/>
      <c r="LTW3" s="428"/>
      <c r="LTX3" s="428"/>
      <c r="LTY3" s="428"/>
      <c r="LTZ3" s="428"/>
      <c r="LUA3" s="428"/>
      <c r="LUB3" s="428"/>
      <c r="LUC3" s="428"/>
      <c r="LUD3" s="428"/>
      <c r="LUE3" s="428"/>
      <c r="LUF3" s="428"/>
      <c r="LUG3" s="428"/>
      <c r="LUH3" s="428"/>
      <c r="LUI3" s="428"/>
      <c r="LUJ3" s="428"/>
      <c r="LUK3" s="428"/>
      <c r="LUL3" s="428"/>
      <c r="LUM3" s="428"/>
      <c r="LUN3" s="428"/>
      <c r="LUO3" s="428"/>
      <c r="LUP3" s="428"/>
      <c r="LUQ3" s="428"/>
      <c r="LUR3" s="428"/>
      <c r="LUS3" s="428"/>
      <c r="LUT3" s="428"/>
      <c r="LUU3" s="428"/>
      <c r="LUV3" s="428"/>
      <c r="LUW3" s="428"/>
      <c r="LUX3" s="428"/>
      <c r="LUY3" s="428"/>
      <c r="LUZ3" s="428"/>
      <c r="LVA3" s="428"/>
      <c r="LVB3" s="428"/>
      <c r="LVC3" s="428"/>
      <c r="LVD3" s="428"/>
      <c r="LVE3" s="428"/>
      <c r="LVF3" s="428"/>
      <c r="LVG3" s="428"/>
      <c r="LVH3" s="428"/>
      <c r="LVI3" s="428"/>
      <c r="LVJ3" s="428"/>
      <c r="LVK3" s="428"/>
      <c r="LVL3" s="428"/>
      <c r="LVM3" s="428"/>
      <c r="LVN3" s="428"/>
      <c r="LVO3" s="428"/>
      <c r="LVP3" s="428"/>
      <c r="LVQ3" s="428"/>
      <c r="LVR3" s="428"/>
      <c r="LVS3" s="428"/>
      <c r="LVT3" s="428"/>
      <c r="LVU3" s="428"/>
      <c r="LVV3" s="428"/>
      <c r="LVW3" s="428"/>
      <c r="LVX3" s="428"/>
      <c r="LVY3" s="428"/>
      <c r="LVZ3" s="428"/>
      <c r="LWA3" s="428"/>
      <c r="LWB3" s="428"/>
      <c r="LWC3" s="428"/>
      <c r="LWD3" s="428"/>
      <c r="LWE3" s="428"/>
      <c r="LWF3" s="428"/>
      <c r="LWG3" s="428"/>
      <c r="LWH3" s="428"/>
      <c r="LWI3" s="428"/>
      <c r="LWJ3" s="428"/>
      <c r="LWK3" s="428"/>
      <c r="LWL3" s="428"/>
      <c r="LWM3" s="428"/>
      <c r="LWN3" s="428"/>
      <c r="LWO3" s="428"/>
      <c r="LWP3" s="428"/>
      <c r="LWQ3" s="428"/>
      <c r="LWR3" s="428"/>
      <c r="LWS3" s="428"/>
      <c r="LWT3" s="428"/>
      <c r="LWU3" s="428"/>
      <c r="LWV3" s="428"/>
      <c r="LWW3" s="428"/>
      <c r="LWX3" s="428"/>
      <c r="LWY3" s="428"/>
      <c r="LWZ3" s="428"/>
      <c r="LXA3" s="428"/>
      <c r="LXB3" s="428"/>
      <c r="LXC3" s="428"/>
      <c r="LXD3" s="428"/>
      <c r="LXE3" s="428"/>
      <c r="LXF3" s="428"/>
      <c r="LXG3" s="428"/>
      <c r="LXH3" s="428"/>
      <c r="LXI3" s="428"/>
      <c r="LXJ3" s="428"/>
      <c r="LXK3" s="428"/>
      <c r="LXL3" s="428"/>
      <c r="LXM3" s="428"/>
      <c r="LXN3" s="428"/>
      <c r="LXO3" s="428"/>
      <c r="LXP3" s="428"/>
      <c r="LXQ3" s="428"/>
      <c r="LXR3" s="428"/>
      <c r="LXS3" s="428"/>
      <c r="LXT3" s="428"/>
      <c r="LXU3" s="428"/>
      <c r="LXV3" s="428"/>
      <c r="LXW3" s="428"/>
      <c r="LXX3" s="428"/>
      <c r="LXY3" s="428"/>
      <c r="LXZ3" s="428"/>
      <c r="LYA3" s="428"/>
      <c r="LYB3" s="428"/>
      <c r="LYC3" s="428"/>
      <c r="LYD3" s="428"/>
      <c r="LYE3" s="428"/>
      <c r="LYF3" s="428"/>
      <c r="LYG3" s="428"/>
      <c r="LYH3" s="428"/>
      <c r="LYI3" s="428"/>
      <c r="LYJ3" s="428"/>
      <c r="LYK3" s="428"/>
      <c r="LYL3" s="428"/>
      <c r="LYM3" s="428"/>
      <c r="LYN3" s="428"/>
      <c r="LYO3" s="428"/>
      <c r="LYP3" s="428"/>
      <c r="LYQ3" s="428"/>
      <c r="LYR3" s="428"/>
      <c r="LYS3" s="428"/>
      <c r="LYT3" s="428"/>
      <c r="LYU3" s="428"/>
      <c r="LYV3" s="428"/>
      <c r="LYW3" s="428"/>
      <c r="LYX3" s="428"/>
      <c r="LYY3" s="428"/>
      <c r="LYZ3" s="428"/>
      <c r="LZA3" s="428"/>
      <c r="LZB3" s="428"/>
      <c r="LZC3" s="428"/>
      <c r="LZD3" s="428"/>
      <c r="LZE3" s="428"/>
      <c r="LZF3" s="428"/>
      <c r="LZG3" s="428"/>
      <c r="LZH3" s="428"/>
      <c r="LZI3" s="428"/>
      <c r="LZJ3" s="428"/>
      <c r="LZK3" s="428"/>
      <c r="LZL3" s="428"/>
      <c r="LZM3" s="428"/>
      <c r="LZN3" s="428"/>
      <c r="LZO3" s="428"/>
      <c r="LZP3" s="428"/>
      <c r="LZQ3" s="428"/>
      <c r="LZR3" s="428"/>
      <c r="LZS3" s="428"/>
      <c r="LZT3" s="428"/>
      <c r="LZU3" s="428"/>
      <c r="LZV3" s="428"/>
      <c r="LZW3" s="428"/>
      <c r="LZX3" s="428"/>
      <c r="LZY3" s="428"/>
      <c r="LZZ3" s="428"/>
      <c r="MAA3" s="428"/>
      <c r="MAB3" s="428"/>
      <c r="MAC3" s="428"/>
      <c r="MAD3" s="428"/>
      <c r="MAE3" s="428"/>
      <c r="MAF3" s="428"/>
      <c r="MAG3" s="428"/>
      <c r="MAH3" s="428"/>
      <c r="MAI3" s="428"/>
      <c r="MAJ3" s="428"/>
      <c r="MAK3" s="428"/>
      <c r="MAL3" s="428"/>
      <c r="MAM3" s="428"/>
      <c r="MAN3" s="428"/>
      <c r="MAO3" s="428"/>
      <c r="MAP3" s="428"/>
      <c r="MAQ3" s="428"/>
      <c r="MAR3" s="428"/>
      <c r="MAS3" s="428"/>
      <c r="MAT3" s="428"/>
      <c r="MAU3" s="428"/>
      <c r="MAV3" s="428"/>
      <c r="MAW3" s="428"/>
      <c r="MAX3" s="428"/>
      <c r="MAY3" s="428"/>
      <c r="MAZ3" s="428"/>
      <c r="MBA3" s="428"/>
      <c r="MBB3" s="428"/>
      <c r="MBC3" s="428"/>
      <c r="MBD3" s="428"/>
      <c r="MBE3" s="428"/>
      <c r="MBF3" s="428"/>
      <c r="MBG3" s="428"/>
      <c r="MBH3" s="428"/>
      <c r="MBI3" s="428"/>
      <c r="MBJ3" s="428"/>
      <c r="MBK3" s="428"/>
      <c r="MBL3" s="428"/>
      <c r="MBM3" s="428"/>
      <c r="MBN3" s="428"/>
      <c r="MBO3" s="428"/>
      <c r="MBP3" s="428"/>
      <c r="MBQ3" s="428"/>
      <c r="MBR3" s="428"/>
      <c r="MBS3" s="428"/>
      <c r="MBT3" s="428"/>
      <c r="MBU3" s="428"/>
      <c r="MBV3" s="428"/>
      <c r="MBW3" s="428"/>
      <c r="MBX3" s="428"/>
      <c r="MBY3" s="428"/>
      <c r="MBZ3" s="428"/>
      <c r="MCA3" s="428"/>
      <c r="MCB3" s="428"/>
      <c r="MCC3" s="428"/>
      <c r="MCD3" s="428"/>
      <c r="MCE3" s="428"/>
      <c r="MCF3" s="428"/>
      <c r="MCG3" s="428"/>
      <c r="MCH3" s="428"/>
      <c r="MCI3" s="428"/>
      <c r="MCJ3" s="428"/>
      <c r="MCK3" s="428"/>
      <c r="MCL3" s="428"/>
      <c r="MCM3" s="428"/>
      <c r="MCN3" s="428"/>
      <c r="MCO3" s="428"/>
      <c r="MCP3" s="428"/>
      <c r="MCQ3" s="428"/>
      <c r="MCR3" s="428"/>
      <c r="MCS3" s="428"/>
      <c r="MCT3" s="428"/>
      <c r="MCU3" s="428"/>
      <c r="MCV3" s="428"/>
      <c r="MCW3" s="428"/>
      <c r="MCX3" s="428"/>
      <c r="MCY3" s="428"/>
      <c r="MCZ3" s="428"/>
      <c r="MDA3" s="428"/>
      <c r="MDB3" s="428"/>
      <c r="MDC3" s="428"/>
      <c r="MDD3" s="428"/>
      <c r="MDE3" s="428"/>
      <c r="MDF3" s="428"/>
      <c r="MDG3" s="428"/>
      <c r="MDH3" s="428"/>
      <c r="MDI3" s="428"/>
      <c r="MDJ3" s="428"/>
      <c r="MDK3" s="428"/>
      <c r="MDL3" s="428"/>
      <c r="MDM3" s="428"/>
      <c r="MDN3" s="428"/>
      <c r="MDO3" s="428"/>
      <c r="MDP3" s="428"/>
      <c r="MDQ3" s="428"/>
      <c r="MDR3" s="428"/>
      <c r="MDS3" s="428"/>
      <c r="MDT3" s="428"/>
      <c r="MDU3" s="428"/>
      <c r="MDV3" s="428"/>
      <c r="MDW3" s="428"/>
      <c r="MDX3" s="428"/>
      <c r="MDY3" s="428"/>
      <c r="MDZ3" s="428"/>
      <c r="MEA3" s="428"/>
      <c r="MEB3" s="428"/>
      <c r="MEC3" s="428"/>
      <c r="MED3" s="428"/>
      <c r="MEE3" s="428"/>
      <c r="MEF3" s="428"/>
      <c r="MEG3" s="428"/>
      <c r="MEH3" s="428"/>
      <c r="MEI3" s="428"/>
      <c r="MEJ3" s="428"/>
      <c r="MEK3" s="428"/>
      <c r="MEL3" s="428"/>
      <c r="MEM3" s="428"/>
      <c r="MEN3" s="428"/>
      <c r="MEO3" s="428"/>
      <c r="MEP3" s="428"/>
      <c r="MEQ3" s="428"/>
      <c r="MER3" s="428"/>
      <c r="MES3" s="428"/>
      <c r="MET3" s="428"/>
      <c r="MEU3" s="428"/>
      <c r="MEV3" s="428"/>
      <c r="MEW3" s="428"/>
      <c r="MEX3" s="428"/>
      <c r="MEY3" s="428"/>
      <c r="MEZ3" s="428"/>
      <c r="MFA3" s="428"/>
      <c r="MFB3" s="428"/>
      <c r="MFC3" s="428"/>
      <c r="MFD3" s="428"/>
      <c r="MFE3" s="428"/>
      <c r="MFF3" s="428"/>
      <c r="MFG3" s="428"/>
      <c r="MFH3" s="428"/>
      <c r="MFI3" s="428"/>
      <c r="MFJ3" s="428"/>
      <c r="MFK3" s="428"/>
      <c r="MFL3" s="428"/>
      <c r="MFM3" s="428"/>
      <c r="MFN3" s="428"/>
      <c r="MFO3" s="428"/>
      <c r="MFP3" s="428"/>
      <c r="MFQ3" s="428"/>
      <c r="MFR3" s="428"/>
      <c r="MFS3" s="428"/>
      <c r="MFT3" s="428"/>
      <c r="MFU3" s="428"/>
      <c r="MFV3" s="428"/>
      <c r="MFW3" s="428"/>
      <c r="MFX3" s="428"/>
      <c r="MFY3" s="428"/>
      <c r="MFZ3" s="428"/>
      <c r="MGA3" s="428"/>
      <c r="MGB3" s="428"/>
      <c r="MGC3" s="428"/>
      <c r="MGD3" s="428"/>
      <c r="MGE3" s="428"/>
      <c r="MGF3" s="428"/>
      <c r="MGG3" s="428"/>
      <c r="MGH3" s="428"/>
      <c r="MGI3" s="428"/>
      <c r="MGJ3" s="428"/>
      <c r="MGK3" s="428"/>
      <c r="MGL3" s="428"/>
      <c r="MGM3" s="428"/>
      <c r="MGN3" s="428"/>
      <c r="MGO3" s="428"/>
      <c r="MGP3" s="428"/>
      <c r="MGQ3" s="428"/>
      <c r="MGR3" s="428"/>
      <c r="MGS3" s="428"/>
      <c r="MGT3" s="428"/>
      <c r="MGU3" s="428"/>
      <c r="MGV3" s="428"/>
      <c r="MGW3" s="428"/>
      <c r="MGX3" s="428"/>
      <c r="MGY3" s="428"/>
      <c r="MGZ3" s="428"/>
      <c r="MHA3" s="428"/>
      <c r="MHB3" s="428"/>
      <c r="MHC3" s="428"/>
      <c r="MHD3" s="428"/>
      <c r="MHE3" s="428"/>
      <c r="MHF3" s="428"/>
      <c r="MHG3" s="428"/>
      <c r="MHH3" s="428"/>
      <c r="MHI3" s="428"/>
      <c r="MHJ3" s="428"/>
      <c r="MHK3" s="428"/>
      <c r="MHL3" s="428"/>
      <c r="MHM3" s="428"/>
      <c r="MHN3" s="428"/>
      <c r="MHO3" s="428"/>
      <c r="MHP3" s="428"/>
      <c r="MHQ3" s="428"/>
      <c r="MHR3" s="428"/>
      <c r="MHS3" s="428"/>
      <c r="MHT3" s="428"/>
      <c r="MHU3" s="428"/>
      <c r="MHV3" s="428"/>
      <c r="MHW3" s="428"/>
      <c r="MHX3" s="428"/>
      <c r="MHY3" s="428"/>
      <c r="MHZ3" s="428"/>
      <c r="MIA3" s="428"/>
      <c r="MIB3" s="428"/>
      <c r="MIC3" s="428"/>
      <c r="MID3" s="428"/>
      <c r="MIE3" s="428"/>
      <c r="MIF3" s="428"/>
      <c r="MIG3" s="428"/>
      <c r="MIH3" s="428"/>
      <c r="MII3" s="428"/>
      <c r="MIJ3" s="428"/>
      <c r="MIK3" s="428"/>
      <c r="MIL3" s="428"/>
      <c r="MIM3" s="428"/>
      <c r="MIN3" s="428"/>
      <c r="MIO3" s="428"/>
      <c r="MIP3" s="428"/>
      <c r="MIQ3" s="428"/>
      <c r="MIR3" s="428"/>
      <c r="MIS3" s="428"/>
      <c r="MIT3" s="428"/>
      <c r="MIU3" s="428"/>
      <c r="MIV3" s="428"/>
      <c r="MIW3" s="428"/>
      <c r="MIX3" s="428"/>
      <c r="MIY3" s="428"/>
      <c r="MIZ3" s="428"/>
      <c r="MJA3" s="428"/>
      <c r="MJB3" s="428"/>
      <c r="MJC3" s="428"/>
      <c r="MJD3" s="428"/>
      <c r="MJE3" s="428"/>
      <c r="MJF3" s="428"/>
      <c r="MJG3" s="428"/>
      <c r="MJH3" s="428"/>
      <c r="MJI3" s="428"/>
      <c r="MJJ3" s="428"/>
      <c r="MJK3" s="428"/>
      <c r="MJL3" s="428"/>
      <c r="MJM3" s="428"/>
      <c r="MJN3" s="428"/>
      <c r="MJO3" s="428"/>
      <c r="MJP3" s="428"/>
      <c r="MJQ3" s="428"/>
      <c r="MJR3" s="428"/>
      <c r="MJS3" s="428"/>
      <c r="MJT3" s="428"/>
      <c r="MJU3" s="428"/>
      <c r="MJV3" s="428"/>
      <c r="MJW3" s="428"/>
      <c r="MJX3" s="428"/>
      <c r="MJY3" s="428"/>
      <c r="MJZ3" s="428"/>
      <c r="MKA3" s="428"/>
      <c r="MKB3" s="428"/>
      <c r="MKC3" s="428"/>
      <c r="MKD3" s="428"/>
      <c r="MKE3" s="428"/>
      <c r="MKF3" s="428"/>
      <c r="MKG3" s="428"/>
      <c r="MKH3" s="428"/>
      <c r="MKI3" s="428"/>
      <c r="MKJ3" s="428"/>
      <c r="MKK3" s="428"/>
      <c r="MKL3" s="428"/>
      <c r="MKM3" s="428"/>
      <c r="MKN3" s="428"/>
      <c r="MKO3" s="428"/>
      <c r="MKP3" s="428"/>
      <c r="MKQ3" s="428"/>
      <c r="MKR3" s="428"/>
      <c r="MKS3" s="428"/>
      <c r="MKT3" s="428"/>
      <c r="MKU3" s="428"/>
      <c r="MKV3" s="428"/>
      <c r="MKW3" s="428"/>
      <c r="MKX3" s="428"/>
      <c r="MKY3" s="428"/>
      <c r="MKZ3" s="428"/>
      <c r="MLA3" s="428"/>
      <c r="MLB3" s="428"/>
      <c r="MLC3" s="428"/>
      <c r="MLD3" s="428"/>
      <c r="MLE3" s="428"/>
      <c r="MLF3" s="428"/>
      <c r="MLG3" s="428"/>
      <c r="MLH3" s="428"/>
      <c r="MLI3" s="428"/>
      <c r="MLJ3" s="428"/>
      <c r="MLK3" s="428"/>
      <c r="MLL3" s="428"/>
      <c r="MLM3" s="428"/>
      <c r="MLN3" s="428"/>
      <c r="MLO3" s="428"/>
      <c r="MLP3" s="428"/>
      <c r="MLQ3" s="428"/>
      <c r="MLR3" s="428"/>
      <c r="MLS3" s="428"/>
      <c r="MLT3" s="428"/>
      <c r="MLU3" s="428"/>
      <c r="MLV3" s="428"/>
      <c r="MLW3" s="428"/>
      <c r="MLX3" s="428"/>
      <c r="MLY3" s="428"/>
      <c r="MLZ3" s="428"/>
      <c r="MMA3" s="428"/>
      <c r="MMB3" s="428"/>
      <c r="MMC3" s="428"/>
      <c r="MMD3" s="428"/>
      <c r="MME3" s="428"/>
      <c r="MMF3" s="428"/>
      <c r="MMG3" s="428"/>
      <c r="MMH3" s="428"/>
      <c r="MMI3" s="428"/>
      <c r="MMJ3" s="428"/>
      <c r="MMK3" s="428"/>
      <c r="MML3" s="428"/>
      <c r="MMM3" s="428"/>
      <c r="MMN3" s="428"/>
      <c r="MMO3" s="428"/>
      <c r="MMP3" s="428"/>
      <c r="MMQ3" s="428"/>
      <c r="MMR3" s="428"/>
      <c r="MMS3" s="428"/>
      <c r="MMT3" s="428"/>
      <c r="MMU3" s="428"/>
      <c r="MMV3" s="428"/>
      <c r="MMW3" s="428"/>
      <c r="MMX3" s="428"/>
      <c r="MMY3" s="428"/>
      <c r="MMZ3" s="428"/>
      <c r="MNA3" s="428"/>
      <c r="MNB3" s="428"/>
      <c r="MNC3" s="428"/>
      <c r="MND3" s="428"/>
      <c r="MNE3" s="428"/>
      <c r="MNF3" s="428"/>
      <c r="MNG3" s="428"/>
      <c r="MNH3" s="428"/>
      <c r="MNI3" s="428"/>
      <c r="MNJ3" s="428"/>
      <c r="MNK3" s="428"/>
      <c r="MNL3" s="428"/>
      <c r="MNM3" s="428"/>
      <c r="MNN3" s="428"/>
      <c r="MNO3" s="428"/>
      <c r="MNP3" s="428"/>
      <c r="MNQ3" s="428"/>
      <c r="MNR3" s="428"/>
      <c r="MNS3" s="428"/>
      <c r="MNT3" s="428"/>
      <c r="MNU3" s="428"/>
      <c r="MNV3" s="428"/>
      <c r="MNW3" s="428"/>
      <c r="MNX3" s="428"/>
      <c r="MNY3" s="428"/>
      <c r="MNZ3" s="428"/>
      <c r="MOA3" s="428"/>
      <c r="MOB3" s="428"/>
      <c r="MOC3" s="428"/>
      <c r="MOD3" s="428"/>
      <c r="MOE3" s="428"/>
      <c r="MOF3" s="428"/>
      <c r="MOG3" s="428"/>
      <c r="MOH3" s="428"/>
      <c r="MOI3" s="428"/>
      <c r="MOJ3" s="428"/>
      <c r="MOK3" s="428"/>
      <c r="MOL3" s="428"/>
      <c r="MOM3" s="428"/>
      <c r="MON3" s="428"/>
      <c r="MOO3" s="428"/>
      <c r="MOP3" s="428"/>
      <c r="MOQ3" s="428"/>
      <c r="MOR3" s="428"/>
      <c r="MOS3" s="428"/>
      <c r="MOT3" s="428"/>
      <c r="MOU3" s="428"/>
      <c r="MOV3" s="428"/>
      <c r="MOW3" s="428"/>
      <c r="MOX3" s="428"/>
      <c r="MOY3" s="428"/>
      <c r="MOZ3" s="428"/>
      <c r="MPA3" s="428"/>
      <c r="MPB3" s="428"/>
      <c r="MPC3" s="428"/>
      <c r="MPD3" s="428"/>
      <c r="MPE3" s="428"/>
      <c r="MPF3" s="428"/>
      <c r="MPG3" s="428"/>
      <c r="MPH3" s="428"/>
      <c r="MPI3" s="428"/>
      <c r="MPJ3" s="428"/>
      <c r="MPK3" s="428"/>
      <c r="MPL3" s="428"/>
      <c r="MPM3" s="428"/>
      <c r="MPN3" s="428"/>
      <c r="MPO3" s="428"/>
      <c r="MPP3" s="428"/>
      <c r="MPQ3" s="428"/>
      <c r="MPR3" s="428"/>
      <c r="MPS3" s="428"/>
      <c r="MPT3" s="428"/>
      <c r="MPU3" s="428"/>
      <c r="MPV3" s="428"/>
      <c r="MPW3" s="428"/>
      <c r="MPX3" s="428"/>
      <c r="MPY3" s="428"/>
      <c r="MPZ3" s="428"/>
      <c r="MQA3" s="428"/>
      <c r="MQB3" s="428"/>
      <c r="MQC3" s="428"/>
      <c r="MQD3" s="428"/>
      <c r="MQE3" s="428"/>
      <c r="MQF3" s="428"/>
      <c r="MQG3" s="428"/>
      <c r="MQH3" s="428"/>
      <c r="MQI3" s="428"/>
      <c r="MQJ3" s="428"/>
      <c r="MQK3" s="428"/>
      <c r="MQL3" s="428"/>
      <c r="MQM3" s="428"/>
      <c r="MQN3" s="428"/>
      <c r="MQO3" s="428"/>
      <c r="MQP3" s="428"/>
      <c r="MQQ3" s="428"/>
      <c r="MQR3" s="428"/>
      <c r="MQS3" s="428"/>
      <c r="MQT3" s="428"/>
      <c r="MQU3" s="428"/>
      <c r="MQV3" s="428"/>
      <c r="MQW3" s="428"/>
      <c r="MQX3" s="428"/>
      <c r="MQY3" s="428"/>
      <c r="MQZ3" s="428"/>
      <c r="MRA3" s="428"/>
      <c r="MRB3" s="428"/>
      <c r="MRC3" s="428"/>
      <c r="MRD3" s="428"/>
      <c r="MRE3" s="428"/>
      <c r="MRF3" s="428"/>
      <c r="MRG3" s="428"/>
      <c r="MRH3" s="428"/>
      <c r="MRI3" s="428"/>
      <c r="MRJ3" s="428"/>
      <c r="MRK3" s="428"/>
      <c r="MRL3" s="428"/>
      <c r="MRM3" s="428"/>
      <c r="MRN3" s="428"/>
      <c r="MRO3" s="428"/>
      <c r="MRP3" s="428"/>
      <c r="MRQ3" s="428"/>
      <c r="MRR3" s="428"/>
      <c r="MRS3" s="428"/>
      <c r="MRT3" s="428"/>
      <c r="MRU3" s="428"/>
      <c r="MRV3" s="428"/>
      <c r="MRW3" s="428"/>
      <c r="MRX3" s="428"/>
      <c r="MRY3" s="428"/>
      <c r="MRZ3" s="428"/>
      <c r="MSA3" s="428"/>
      <c r="MSB3" s="428"/>
      <c r="MSC3" s="428"/>
      <c r="MSD3" s="428"/>
      <c r="MSE3" s="428"/>
      <c r="MSF3" s="428"/>
      <c r="MSG3" s="428"/>
      <c r="MSH3" s="428"/>
      <c r="MSI3" s="428"/>
      <c r="MSJ3" s="428"/>
      <c r="MSK3" s="428"/>
      <c r="MSL3" s="428"/>
      <c r="MSM3" s="428"/>
      <c r="MSN3" s="428"/>
      <c r="MSO3" s="428"/>
      <c r="MSP3" s="428"/>
      <c r="MSQ3" s="428"/>
      <c r="MSR3" s="428"/>
      <c r="MSS3" s="428"/>
      <c r="MST3" s="428"/>
      <c r="MSU3" s="428"/>
      <c r="MSV3" s="428"/>
      <c r="MSW3" s="428"/>
      <c r="MSX3" s="428"/>
      <c r="MSY3" s="428"/>
      <c r="MSZ3" s="428"/>
      <c r="MTA3" s="428"/>
      <c r="MTB3" s="428"/>
      <c r="MTC3" s="428"/>
      <c r="MTD3" s="428"/>
      <c r="MTE3" s="428"/>
      <c r="MTF3" s="428"/>
      <c r="MTG3" s="428"/>
      <c r="MTH3" s="428"/>
      <c r="MTI3" s="428"/>
      <c r="MTJ3" s="428"/>
      <c r="MTK3" s="428"/>
      <c r="MTL3" s="428"/>
      <c r="MTM3" s="428"/>
      <c r="MTN3" s="428"/>
      <c r="MTO3" s="428"/>
      <c r="MTP3" s="428"/>
      <c r="MTQ3" s="428"/>
      <c r="MTR3" s="428"/>
      <c r="MTS3" s="428"/>
      <c r="MTT3" s="428"/>
      <c r="MTU3" s="428"/>
      <c r="MTV3" s="428"/>
      <c r="MTW3" s="428"/>
      <c r="MTX3" s="428"/>
      <c r="MTY3" s="428"/>
      <c r="MTZ3" s="428"/>
      <c r="MUA3" s="428"/>
      <c r="MUB3" s="428"/>
      <c r="MUC3" s="428"/>
      <c r="MUD3" s="428"/>
      <c r="MUE3" s="428"/>
      <c r="MUF3" s="428"/>
      <c r="MUG3" s="428"/>
      <c r="MUH3" s="428"/>
      <c r="MUI3" s="428"/>
      <c r="MUJ3" s="428"/>
      <c r="MUK3" s="428"/>
      <c r="MUL3" s="428"/>
      <c r="MUM3" s="428"/>
      <c r="MUN3" s="428"/>
      <c r="MUO3" s="428"/>
      <c r="MUP3" s="428"/>
      <c r="MUQ3" s="428"/>
      <c r="MUR3" s="428"/>
      <c r="MUS3" s="428"/>
      <c r="MUT3" s="428"/>
      <c r="MUU3" s="428"/>
      <c r="MUV3" s="428"/>
      <c r="MUW3" s="428"/>
      <c r="MUX3" s="428"/>
      <c r="MUY3" s="428"/>
      <c r="MUZ3" s="428"/>
      <c r="MVA3" s="428"/>
      <c r="MVB3" s="428"/>
      <c r="MVC3" s="428"/>
      <c r="MVD3" s="428"/>
      <c r="MVE3" s="428"/>
      <c r="MVF3" s="428"/>
      <c r="MVG3" s="428"/>
      <c r="MVH3" s="428"/>
      <c r="MVI3" s="428"/>
      <c r="MVJ3" s="428"/>
      <c r="MVK3" s="428"/>
      <c r="MVL3" s="428"/>
      <c r="MVM3" s="428"/>
      <c r="MVN3" s="428"/>
      <c r="MVO3" s="428"/>
      <c r="MVP3" s="428"/>
      <c r="MVQ3" s="428"/>
      <c r="MVR3" s="428"/>
      <c r="MVS3" s="428"/>
      <c r="MVT3" s="428"/>
      <c r="MVU3" s="428"/>
      <c r="MVV3" s="428"/>
      <c r="MVW3" s="428"/>
      <c r="MVX3" s="428"/>
      <c r="MVY3" s="428"/>
      <c r="MVZ3" s="428"/>
      <c r="MWA3" s="428"/>
      <c r="MWB3" s="428"/>
      <c r="MWC3" s="428"/>
      <c r="MWD3" s="428"/>
      <c r="MWE3" s="428"/>
      <c r="MWF3" s="428"/>
      <c r="MWG3" s="428"/>
      <c r="MWH3" s="428"/>
      <c r="MWI3" s="428"/>
      <c r="MWJ3" s="428"/>
      <c r="MWK3" s="428"/>
      <c r="MWL3" s="428"/>
      <c r="MWM3" s="428"/>
      <c r="MWN3" s="428"/>
      <c r="MWO3" s="428"/>
      <c r="MWP3" s="428"/>
      <c r="MWQ3" s="428"/>
      <c r="MWR3" s="428"/>
      <c r="MWS3" s="428"/>
      <c r="MWT3" s="428"/>
      <c r="MWU3" s="428"/>
      <c r="MWV3" s="428"/>
      <c r="MWW3" s="428"/>
      <c r="MWX3" s="428"/>
      <c r="MWY3" s="428"/>
      <c r="MWZ3" s="428"/>
      <c r="MXA3" s="428"/>
      <c r="MXB3" s="428"/>
      <c r="MXC3" s="428"/>
      <c r="MXD3" s="428"/>
      <c r="MXE3" s="428"/>
      <c r="MXF3" s="428"/>
      <c r="MXG3" s="428"/>
      <c r="MXH3" s="428"/>
      <c r="MXI3" s="428"/>
      <c r="MXJ3" s="428"/>
      <c r="MXK3" s="428"/>
      <c r="MXL3" s="428"/>
      <c r="MXM3" s="428"/>
      <c r="MXN3" s="428"/>
      <c r="MXO3" s="428"/>
      <c r="MXP3" s="428"/>
      <c r="MXQ3" s="428"/>
      <c r="MXR3" s="428"/>
      <c r="MXS3" s="428"/>
      <c r="MXT3" s="428"/>
      <c r="MXU3" s="428"/>
      <c r="MXV3" s="428"/>
      <c r="MXW3" s="428"/>
      <c r="MXX3" s="428"/>
      <c r="MXY3" s="428"/>
      <c r="MXZ3" s="428"/>
      <c r="MYA3" s="428"/>
      <c r="MYB3" s="428"/>
      <c r="MYC3" s="428"/>
      <c r="MYD3" s="428"/>
      <c r="MYE3" s="428"/>
      <c r="MYF3" s="428"/>
      <c r="MYG3" s="428"/>
      <c r="MYH3" s="428"/>
      <c r="MYI3" s="428"/>
      <c r="MYJ3" s="428"/>
      <c r="MYK3" s="428"/>
      <c r="MYL3" s="428"/>
      <c r="MYM3" s="428"/>
      <c r="MYN3" s="428"/>
      <c r="MYO3" s="428"/>
      <c r="MYP3" s="428"/>
      <c r="MYQ3" s="428"/>
      <c r="MYR3" s="428"/>
      <c r="MYS3" s="428"/>
      <c r="MYT3" s="428"/>
      <c r="MYU3" s="428"/>
      <c r="MYV3" s="428"/>
      <c r="MYW3" s="428"/>
      <c r="MYX3" s="428"/>
      <c r="MYY3" s="428"/>
      <c r="MYZ3" s="428"/>
      <c r="MZA3" s="428"/>
      <c r="MZB3" s="428"/>
      <c r="MZC3" s="428"/>
      <c r="MZD3" s="428"/>
      <c r="MZE3" s="428"/>
      <c r="MZF3" s="428"/>
      <c r="MZG3" s="428"/>
      <c r="MZH3" s="428"/>
      <c r="MZI3" s="428"/>
      <c r="MZJ3" s="428"/>
      <c r="MZK3" s="428"/>
      <c r="MZL3" s="428"/>
      <c r="MZM3" s="428"/>
      <c r="MZN3" s="428"/>
      <c r="MZO3" s="428"/>
      <c r="MZP3" s="428"/>
      <c r="MZQ3" s="428"/>
      <c r="MZR3" s="428"/>
      <c r="MZS3" s="428"/>
      <c r="MZT3" s="428"/>
      <c r="MZU3" s="428"/>
      <c r="MZV3" s="428"/>
      <c r="MZW3" s="428"/>
      <c r="MZX3" s="428"/>
      <c r="MZY3" s="428"/>
      <c r="MZZ3" s="428"/>
      <c r="NAA3" s="428"/>
      <c r="NAB3" s="428"/>
      <c r="NAC3" s="428"/>
      <c r="NAD3" s="428"/>
      <c r="NAE3" s="428"/>
      <c r="NAF3" s="428"/>
      <c r="NAG3" s="428"/>
      <c r="NAH3" s="428"/>
      <c r="NAI3" s="428"/>
      <c r="NAJ3" s="428"/>
      <c r="NAK3" s="428"/>
      <c r="NAL3" s="428"/>
      <c r="NAM3" s="428"/>
      <c r="NAN3" s="428"/>
      <c r="NAO3" s="428"/>
      <c r="NAP3" s="428"/>
      <c r="NAQ3" s="428"/>
      <c r="NAR3" s="428"/>
      <c r="NAS3" s="428"/>
      <c r="NAT3" s="428"/>
      <c r="NAU3" s="428"/>
      <c r="NAV3" s="428"/>
      <c r="NAW3" s="428"/>
      <c r="NAX3" s="428"/>
      <c r="NAY3" s="428"/>
      <c r="NAZ3" s="428"/>
      <c r="NBA3" s="428"/>
      <c r="NBB3" s="428"/>
      <c r="NBC3" s="428"/>
      <c r="NBD3" s="428"/>
      <c r="NBE3" s="428"/>
      <c r="NBF3" s="428"/>
      <c r="NBG3" s="428"/>
      <c r="NBH3" s="428"/>
      <c r="NBI3" s="428"/>
      <c r="NBJ3" s="428"/>
      <c r="NBK3" s="428"/>
      <c r="NBL3" s="428"/>
      <c r="NBM3" s="428"/>
      <c r="NBN3" s="428"/>
      <c r="NBO3" s="428"/>
      <c r="NBP3" s="428"/>
      <c r="NBQ3" s="428"/>
      <c r="NBR3" s="428"/>
      <c r="NBS3" s="428"/>
      <c r="NBT3" s="428"/>
      <c r="NBU3" s="428"/>
      <c r="NBV3" s="428"/>
      <c r="NBW3" s="428"/>
      <c r="NBX3" s="428"/>
      <c r="NBY3" s="428"/>
      <c r="NBZ3" s="428"/>
      <c r="NCA3" s="428"/>
      <c r="NCB3" s="428"/>
      <c r="NCC3" s="428"/>
      <c r="NCD3" s="428"/>
      <c r="NCE3" s="428"/>
      <c r="NCF3" s="428"/>
      <c r="NCG3" s="428"/>
      <c r="NCH3" s="428"/>
      <c r="NCI3" s="428"/>
      <c r="NCJ3" s="428"/>
      <c r="NCK3" s="428"/>
      <c r="NCL3" s="428"/>
      <c r="NCM3" s="428"/>
      <c r="NCN3" s="428"/>
      <c r="NCO3" s="428"/>
      <c r="NCP3" s="428"/>
      <c r="NCQ3" s="428"/>
      <c r="NCR3" s="428"/>
      <c r="NCS3" s="428"/>
      <c r="NCT3" s="428"/>
      <c r="NCU3" s="428"/>
      <c r="NCV3" s="428"/>
      <c r="NCW3" s="428"/>
      <c r="NCX3" s="428"/>
      <c r="NCY3" s="428"/>
      <c r="NCZ3" s="428"/>
      <c r="NDA3" s="428"/>
      <c r="NDB3" s="428"/>
      <c r="NDC3" s="428"/>
      <c r="NDD3" s="428"/>
      <c r="NDE3" s="428"/>
      <c r="NDF3" s="428"/>
      <c r="NDG3" s="428"/>
      <c r="NDH3" s="428"/>
      <c r="NDI3" s="428"/>
      <c r="NDJ3" s="428"/>
      <c r="NDK3" s="428"/>
      <c r="NDL3" s="428"/>
      <c r="NDM3" s="428"/>
      <c r="NDN3" s="428"/>
      <c r="NDO3" s="428"/>
      <c r="NDP3" s="428"/>
      <c r="NDQ3" s="428"/>
      <c r="NDR3" s="428"/>
      <c r="NDS3" s="428"/>
      <c r="NDT3" s="428"/>
      <c r="NDU3" s="428"/>
      <c r="NDV3" s="428"/>
      <c r="NDW3" s="428"/>
      <c r="NDX3" s="428"/>
      <c r="NDY3" s="428"/>
      <c r="NDZ3" s="428"/>
      <c r="NEA3" s="428"/>
      <c r="NEB3" s="428"/>
      <c r="NEC3" s="428"/>
      <c r="NED3" s="428"/>
      <c r="NEE3" s="428"/>
      <c r="NEF3" s="428"/>
      <c r="NEG3" s="428"/>
      <c r="NEH3" s="428"/>
      <c r="NEI3" s="428"/>
      <c r="NEJ3" s="428"/>
      <c r="NEK3" s="428"/>
      <c r="NEL3" s="428"/>
      <c r="NEM3" s="428"/>
      <c r="NEN3" s="428"/>
      <c r="NEO3" s="428"/>
      <c r="NEP3" s="428"/>
      <c r="NEQ3" s="428"/>
      <c r="NER3" s="428"/>
      <c r="NES3" s="428"/>
      <c r="NET3" s="428"/>
      <c r="NEU3" s="428"/>
      <c r="NEV3" s="428"/>
      <c r="NEW3" s="428"/>
      <c r="NEX3" s="428"/>
      <c r="NEY3" s="428"/>
      <c r="NEZ3" s="428"/>
      <c r="NFA3" s="428"/>
      <c r="NFB3" s="428"/>
      <c r="NFC3" s="428"/>
      <c r="NFD3" s="428"/>
      <c r="NFE3" s="428"/>
      <c r="NFF3" s="428"/>
      <c r="NFG3" s="428"/>
      <c r="NFH3" s="428"/>
      <c r="NFI3" s="428"/>
      <c r="NFJ3" s="428"/>
      <c r="NFK3" s="428"/>
      <c r="NFL3" s="428"/>
      <c r="NFM3" s="428"/>
      <c r="NFN3" s="428"/>
      <c r="NFO3" s="428"/>
      <c r="NFP3" s="428"/>
      <c r="NFQ3" s="428"/>
      <c r="NFR3" s="428"/>
      <c r="NFS3" s="428"/>
      <c r="NFT3" s="428"/>
      <c r="NFU3" s="428"/>
      <c r="NFV3" s="428"/>
      <c r="NFW3" s="428"/>
      <c r="NFX3" s="428"/>
      <c r="NFY3" s="428"/>
      <c r="NFZ3" s="428"/>
      <c r="NGA3" s="428"/>
      <c r="NGB3" s="428"/>
      <c r="NGC3" s="428"/>
      <c r="NGD3" s="428"/>
      <c r="NGE3" s="428"/>
      <c r="NGF3" s="428"/>
      <c r="NGG3" s="428"/>
      <c r="NGH3" s="428"/>
      <c r="NGI3" s="428"/>
      <c r="NGJ3" s="428"/>
      <c r="NGK3" s="428"/>
      <c r="NGL3" s="428"/>
      <c r="NGM3" s="428"/>
      <c r="NGN3" s="428"/>
      <c r="NGO3" s="428"/>
      <c r="NGP3" s="428"/>
      <c r="NGQ3" s="428"/>
      <c r="NGR3" s="428"/>
      <c r="NGS3" s="428"/>
      <c r="NGT3" s="428"/>
      <c r="NGU3" s="428"/>
      <c r="NGV3" s="428"/>
      <c r="NGW3" s="428"/>
      <c r="NGX3" s="428"/>
      <c r="NGY3" s="428"/>
      <c r="NGZ3" s="428"/>
      <c r="NHA3" s="428"/>
      <c r="NHB3" s="428"/>
      <c r="NHC3" s="428"/>
      <c r="NHD3" s="428"/>
      <c r="NHE3" s="428"/>
      <c r="NHF3" s="428"/>
      <c r="NHG3" s="428"/>
      <c r="NHH3" s="428"/>
      <c r="NHI3" s="428"/>
      <c r="NHJ3" s="428"/>
      <c r="NHK3" s="428"/>
      <c r="NHL3" s="428"/>
      <c r="NHM3" s="428"/>
      <c r="NHN3" s="428"/>
      <c r="NHO3" s="428"/>
      <c r="NHP3" s="428"/>
      <c r="NHQ3" s="428"/>
      <c r="NHR3" s="428"/>
      <c r="NHS3" s="428"/>
      <c r="NHT3" s="428"/>
      <c r="NHU3" s="428"/>
      <c r="NHV3" s="428"/>
      <c r="NHW3" s="428"/>
      <c r="NHX3" s="428"/>
      <c r="NHY3" s="428"/>
      <c r="NHZ3" s="428"/>
      <c r="NIA3" s="428"/>
      <c r="NIB3" s="428"/>
      <c r="NIC3" s="428"/>
      <c r="NID3" s="428"/>
      <c r="NIE3" s="428"/>
      <c r="NIF3" s="428"/>
      <c r="NIG3" s="428"/>
      <c r="NIH3" s="428"/>
      <c r="NII3" s="428"/>
      <c r="NIJ3" s="428"/>
      <c r="NIK3" s="428"/>
      <c r="NIL3" s="428"/>
      <c r="NIM3" s="428"/>
      <c r="NIN3" s="428"/>
      <c r="NIO3" s="428"/>
      <c r="NIP3" s="428"/>
      <c r="NIQ3" s="428"/>
      <c r="NIR3" s="428"/>
      <c r="NIS3" s="428"/>
      <c r="NIT3" s="428"/>
      <c r="NIU3" s="428"/>
      <c r="NIV3" s="428"/>
      <c r="NIW3" s="428"/>
      <c r="NIX3" s="428"/>
      <c r="NIY3" s="428"/>
      <c r="NIZ3" s="428"/>
      <c r="NJA3" s="428"/>
      <c r="NJB3" s="428"/>
      <c r="NJC3" s="428"/>
      <c r="NJD3" s="428"/>
      <c r="NJE3" s="428"/>
      <c r="NJF3" s="428"/>
      <c r="NJG3" s="428"/>
      <c r="NJH3" s="428"/>
      <c r="NJI3" s="428"/>
      <c r="NJJ3" s="428"/>
      <c r="NJK3" s="428"/>
      <c r="NJL3" s="428"/>
      <c r="NJM3" s="428"/>
      <c r="NJN3" s="428"/>
      <c r="NJO3" s="428"/>
      <c r="NJP3" s="428"/>
      <c r="NJQ3" s="428"/>
      <c r="NJR3" s="428"/>
      <c r="NJS3" s="428"/>
      <c r="NJT3" s="428"/>
      <c r="NJU3" s="428"/>
      <c r="NJV3" s="428"/>
      <c r="NJW3" s="428"/>
      <c r="NJX3" s="428"/>
      <c r="NJY3" s="428"/>
      <c r="NJZ3" s="428"/>
      <c r="NKA3" s="428"/>
      <c r="NKB3" s="428"/>
      <c r="NKC3" s="428"/>
      <c r="NKD3" s="428"/>
      <c r="NKE3" s="428"/>
      <c r="NKF3" s="428"/>
      <c r="NKG3" s="428"/>
      <c r="NKH3" s="428"/>
      <c r="NKI3" s="428"/>
      <c r="NKJ3" s="428"/>
      <c r="NKK3" s="428"/>
      <c r="NKL3" s="428"/>
      <c r="NKM3" s="428"/>
      <c r="NKN3" s="428"/>
      <c r="NKO3" s="428"/>
      <c r="NKP3" s="428"/>
      <c r="NKQ3" s="428"/>
      <c r="NKR3" s="428"/>
      <c r="NKS3" s="428"/>
      <c r="NKT3" s="428"/>
      <c r="NKU3" s="428"/>
      <c r="NKV3" s="428"/>
      <c r="NKW3" s="428"/>
      <c r="NKX3" s="428"/>
      <c r="NKY3" s="428"/>
      <c r="NKZ3" s="428"/>
      <c r="NLA3" s="428"/>
      <c r="NLB3" s="428"/>
      <c r="NLC3" s="428"/>
      <c r="NLD3" s="428"/>
      <c r="NLE3" s="428"/>
      <c r="NLF3" s="428"/>
      <c r="NLG3" s="428"/>
      <c r="NLH3" s="428"/>
      <c r="NLI3" s="428"/>
      <c r="NLJ3" s="428"/>
      <c r="NLK3" s="428"/>
      <c r="NLL3" s="428"/>
      <c r="NLM3" s="428"/>
      <c r="NLN3" s="428"/>
      <c r="NLO3" s="428"/>
      <c r="NLP3" s="428"/>
      <c r="NLQ3" s="428"/>
      <c r="NLR3" s="428"/>
      <c r="NLS3" s="428"/>
      <c r="NLT3" s="428"/>
      <c r="NLU3" s="428"/>
      <c r="NLV3" s="428"/>
      <c r="NLW3" s="428"/>
      <c r="NLX3" s="428"/>
      <c r="NLY3" s="428"/>
      <c r="NLZ3" s="428"/>
      <c r="NMA3" s="428"/>
      <c r="NMB3" s="428"/>
      <c r="NMC3" s="428"/>
      <c r="NMD3" s="428"/>
      <c r="NME3" s="428"/>
      <c r="NMF3" s="428"/>
      <c r="NMG3" s="428"/>
      <c r="NMH3" s="428"/>
      <c r="NMI3" s="428"/>
      <c r="NMJ3" s="428"/>
      <c r="NMK3" s="428"/>
      <c r="NML3" s="428"/>
      <c r="NMM3" s="428"/>
      <c r="NMN3" s="428"/>
      <c r="NMO3" s="428"/>
      <c r="NMP3" s="428"/>
      <c r="NMQ3" s="428"/>
      <c r="NMR3" s="428"/>
      <c r="NMS3" s="428"/>
      <c r="NMT3" s="428"/>
      <c r="NMU3" s="428"/>
      <c r="NMV3" s="428"/>
      <c r="NMW3" s="428"/>
      <c r="NMX3" s="428"/>
      <c r="NMY3" s="428"/>
      <c r="NMZ3" s="428"/>
      <c r="NNA3" s="428"/>
      <c r="NNB3" s="428"/>
      <c r="NNC3" s="428"/>
      <c r="NND3" s="428"/>
      <c r="NNE3" s="428"/>
      <c r="NNF3" s="428"/>
      <c r="NNG3" s="428"/>
      <c r="NNH3" s="428"/>
      <c r="NNI3" s="428"/>
      <c r="NNJ3" s="428"/>
      <c r="NNK3" s="428"/>
      <c r="NNL3" s="428"/>
      <c r="NNM3" s="428"/>
      <c r="NNN3" s="428"/>
      <c r="NNO3" s="428"/>
      <c r="NNP3" s="428"/>
      <c r="NNQ3" s="428"/>
      <c r="NNR3" s="428"/>
      <c r="NNS3" s="428"/>
      <c r="NNT3" s="428"/>
      <c r="NNU3" s="428"/>
      <c r="NNV3" s="428"/>
      <c r="NNW3" s="428"/>
      <c r="NNX3" s="428"/>
      <c r="NNY3" s="428"/>
      <c r="NNZ3" s="428"/>
      <c r="NOA3" s="428"/>
      <c r="NOB3" s="428"/>
      <c r="NOC3" s="428"/>
      <c r="NOD3" s="428"/>
      <c r="NOE3" s="428"/>
      <c r="NOF3" s="428"/>
      <c r="NOG3" s="428"/>
      <c r="NOH3" s="428"/>
      <c r="NOI3" s="428"/>
      <c r="NOJ3" s="428"/>
      <c r="NOK3" s="428"/>
      <c r="NOL3" s="428"/>
      <c r="NOM3" s="428"/>
      <c r="NON3" s="428"/>
      <c r="NOO3" s="428"/>
      <c r="NOP3" s="428"/>
      <c r="NOQ3" s="428"/>
      <c r="NOR3" s="428"/>
      <c r="NOS3" s="428"/>
      <c r="NOT3" s="428"/>
      <c r="NOU3" s="428"/>
      <c r="NOV3" s="428"/>
      <c r="NOW3" s="428"/>
      <c r="NOX3" s="428"/>
      <c r="NOY3" s="428"/>
      <c r="NOZ3" s="428"/>
      <c r="NPA3" s="428"/>
      <c r="NPB3" s="428"/>
      <c r="NPC3" s="428"/>
      <c r="NPD3" s="428"/>
      <c r="NPE3" s="428"/>
      <c r="NPF3" s="428"/>
      <c r="NPG3" s="428"/>
      <c r="NPH3" s="428"/>
      <c r="NPI3" s="428"/>
      <c r="NPJ3" s="428"/>
      <c r="NPK3" s="428"/>
      <c r="NPL3" s="428"/>
      <c r="NPM3" s="428"/>
      <c r="NPN3" s="428"/>
      <c r="NPO3" s="428"/>
      <c r="NPP3" s="428"/>
      <c r="NPQ3" s="428"/>
      <c r="NPR3" s="428"/>
      <c r="NPS3" s="428"/>
      <c r="NPT3" s="428"/>
      <c r="NPU3" s="428"/>
      <c r="NPV3" s="428"/>
      <c r="NPW3" s="428"/>
      <c r="NPX3" s="428"/>
      <c r="NPY3" s="428"/>
      <c r="NPZ3" s="428"/>
      <c r="NQA3" s="428"/>
      <c r="NQB3" s="428"/>
      <c r="NQC3" s="428"/>
      <c r="NQD3" s="428"/>
      <c r="NQE3" s="428"/>
      <c r="NQF3" s="428"/>
      <c r="NQG3" s="428"/>
      <c r="NQH3" s="428"/>
      <c r="NQI3" s="428"/>
      <c r="NQJ3" s="428"/>
      <c r="NQK3" s="428"/>
      <c r="NQL3" s="428"/>
      <c r="NQM3" s="428"/>
      <c r="NQN3" s="428"/>
      <c r="NQO3" s="428"/>
      <c r="NQP3" s="428"/>
      <c r="NQQ3" s="428"/>
      <c r="NQR3" s="428"/>
      <c r="NQS3" s="428"/>
      <c r="NQT3" s="428"/>
      <c r="NQU3" s="428"/>
      <c r="NQV3" s="428"/>
      <c r="NQW3" s="428"/>
      <c r="NQX3" s="428"/>
      <c r="NQY3" s="428"/>
      <c r="NQZ3" s="428"/>
      <c r="NRA3" s="428"/>
      <c r="NRB3" s="428"/>
      <c r="NRC3" s="428"/>
      <c r="NRD3" s="428"/>
      <c r="NRE3" s="428"/>
      <c r="NRF3" s="428"/>
      <c r="NRG3" s="428"/>
      <c r="NRH3" s="428"/>
      <c r="NRI3" s="428"/>
      <c r="NRJ3" s="428"/>
      <c r="NRK3" s="428"/>
      <c r="NRL3" s="428"/>
      <c r="NRM3" s="428"/>
      <c r="NRN3" s="428"/>
      <c r="NRO3" s="428"/>
      <c r="NRP3" s="428"/>
      <c r="NRQ3" s="428"/>
      <c r="NRR3" s="428"/>
      <c r="NRS3" s="428"/>
      <c r="NRT3" s="428"/>
      <c r="NRU3" s="428"/>
      <c r="NRV3" s="428"/>
      <c r="NRW3" s="428"/>
      <c r="NRX3" s="428"/>
      <c r="NRY3" s="428"/>
      <c r="NRZ3" s="428"/>
      <c r="NSA3" s="428"/>
      <c r="NSB3" s="428"/>
      <c r="NSC3" s="428"/>
      <c r="NSD3" s="428"/>
      <c r="NSE3" s="428"/>
      <c r="NSF3" s="428"/>
      <c r="NSG3" s="428"/>
      <c r="NSH3" s="428"/>
      <c r="NSI3" s="428"/>
      <c r="NSJ3" s="428"/>
      <c r="NSK3" s="428"/>
      <c r="NSL3" s="428"/>
      <c r="NSM3" s="428"/>
      <c r="NSN3" s="428"/>
      <c r="NSO3" s="428"/>
      <c r="NSP3" s="428"/>
      <c r="NSQ3" s="428"/>
      <c r="NSR3" s="428"/>
      <c r="NSS3" s="428"/>
      <c r="NST3" s="428"/>
      <c r="NSU3" s="428"/>
      <c r="NSV3" s="428"/>
      <c r="NSW3" s="428"/>
      <c r="NSX3" s="428"/>
      <c r="NSY3" s="428"/>
      <c r="NSZ3" s="428"/>
      <c r="NTA3" s="428"/>
      <c r="NTB3" s="428"/>
      <c r="NTC3" s="428"/>
      <c r="NTD3" s="428"/>
      <c r="NTE3" s="428"/>
      <c r="NTF3" s="428"/>
      <c r="NTG3" s="428"/>
      <c r="NTH3" s="428"/>
      <c r="NTI3" s="428"/>
      <c r="NTJ3" s="428"/>
      <c r="NTK3" s="428"/>
      <c r="NTL3" s="428"/>
      <c r="NTM3" s="428"/>
      <c r="NTN3" s="428"/>
      <c r="NTO3" s="428"/>
      <c r="NTP3" s="428"/>
      <c r="NTQ3" s="428"/>
      <c r="NTR3" s="428"/>
      <c r="NTS3" s="428"/>
      <c r="NTT3" s="428"/>
      <c r="NTU3" s="428"/>
      <c r="NTV3" s="428"/>
      <c r="NTW3" s="428"/>
      <c r="NTX3" s="428"/>
      <c r="NTY3" s="428"/>
      <c r="NTZ3" s="428"/>
      <c r="NUA3" s="428"/>
      <c r="NUB3" s="428"/>
      <c r="NUC3" s="428"/>
      <c r="NUD3" s="428"/>
      <c r="NUE3" s="428"/>
      <c r="NUF3" s="428"/>
      <c r="NUG3" s="428"/>
      <c r="NUH3" s="428"/>
      <c r="NUI3" s="428"/>
      <c r="NUJ3" s="428"/>
      <c r="NUK3" s="428"/>
      <c r="NUL3" s="428"/>
      <c r="NUM3" s="428"/>
      <c r="NUN3" s="428"/>
      <c r="NUO3" s="428"/>
      <c r="NUP3" s="428"/>
      <c r="NUQ3" s="428"/>
      <c r="NUR3" s="428"/>
      <c r="NUS3" s="428"/>
      <c r="NUT3" s="428"/>
      <c r="NUU3" s="428"/>
      <c r="NUV3" s="428"/>
      <c r="NUW3" s="428"/>
      <c r="NUX3" s="428"/>
      <c r="NUY3" s="428"/>
      <c r="NUZ3" s="428"/>
      <c r="NVA3" s="428"/>
      <c r="NVB3" s="428"/>
      <c r="NVC3" s="428"/>
      <c r="NVD3" s="428"/>
      <c r="NVE3" s="428"/>
      <c r="NVF3" s="428"/>
      <c r="NVG3" s="428"/>
      <c r="NVH3" s="428"/>
      <c r="NVI3" s="428"/>
      <c r="NVJ3" s="428"/>
      <c r="NVK3" s="428"/>
      <c r="NVL3" s="428"/>
      <c r="NVM3" s="428"/>
      <c r="NVN3" s="428"/>
      <c r="NVO3" s="428"/>
      <c r="NVP3" s="428"/>
      <c r="NVQ3" s="428"/>
      <c r="NVR3" s="428"/>
      <c r="NVS3" s="428"/>
      <c r="NVT3" s="428"/>
      <c r="NVU3" s="428"/>
      <c r="NVV3" s="428"/>
      <c r="NVW3" s="428"/>
      <c r="NVX3" s="428"/>
      <c r="NVY3" s="428"/>
      <c r="NVZ3" s="428"/>
      <c r="NWA3" s="428"/>
      <c r="NWB3" s="428"/>
      <c r="NWC3" s="428"/>
      <c r="NWD3" s="428"/>
      <c r="NWE3" s="428"/>
      <c r="NWF3" s="428"/>
      <c r="NWG3" s="428"/>
      <c r="NWH3" s="428"/>
      <c r="NWI3" s="428"/>
      <c r="NWJ3" s="428"/>
      <c r="NWK3" s="428"/>
      <c r="NWL3" s="428"/>
      <c r="NWM3" s="428"/>
      <c r="NWN3" s="428"/>
      <c r="NWO3" s="428"/>
      <c r="NWP3" s="428"/>
      <c r="NWQ3" s="428"/>
      <c r="NWR3" s="428"/>
      <c r="NWS3" s="428"/>
      <c r="NWT3" s="428"/>
      <c r="NWU3" s="428"/>
      <c r="NWV3" s="428"/>
      <c r="NWW3" s="428"/>
      <c r="NWX3" s="428"/>
      <c r="NWY3" s="428"/>
      <c r="NWZ3" s="428"/>
      <c r="NXA3" s="428"/>
      <c r="NXB3" s="428"/>
      <c r="NXC3" s="428"/>
      <c r="NXD3" s="428"/>
      <c r="NXE3" s="428"/>
      <c r="NXF3" s="428"/>
      <c r="NXG3" s="428"/>
      <c r="NXH3" s="428"/>
      <c r="NXI3" s="428"/>
      <c r="NXJ3" s="428"/>
      <c r="NXK3" s="428"/>
      <c r="NXL3" s="428"/>
      <c r="NXM3" s="428"/>
      <c r="NXN3" s="428"/>
      <c r="NXO3" s="428"/>
      <c r="NXP3" s="428"/>
      <c r="NXQ3" s="428"/>
      <c r="NXR3" s="428"/>
      <c r="NXS3" s="428"/>
      <c r="NXT3" s="428"/>
      <c r="NXU3" s="428"/>
      <c r="NXV3" s="428"/>
      <c r="NXW3" s="428"/>
      <c r="NXX3" s="428"/>
      <c r="NXY3" s="428"/>
      <c r="NXZ3" s="428"/>
      <c r="NYA3" s="428"/>
      <c r="NYB3" s="428"/>
      <c r="NYC3" s="428"/>
      <c r="NYD3" s="428"/>
      <c r="NYE3" s="428"/>
      <c r="NYF3" s="428"/>
      <c r="NYG3" s="428"/>
      <c r="NYH3" s="428"/>
      <c r="NYI3" s="428"/>
      <c r="NYJ3" s="428"/>
      <c r="NYK3" s="428"/>
      <c r="NYL3" s="428"/>
      <c r="NYM3" s="428"/>
      <c r="NYN3" s="428"/>
      <c r="NYO3" s="428"/>
      <c r="NYP3" s="428"/>
      <c r="NYQ3" s="428"/>
      <c r="NYR3" s="428"/>
      <c r="NYS3" s="428"/>
      <c r="NYT3" s="428"/>
      <c r="NYU3" s="428"/>
      <c r="NYV3" s="428"/>
      <c r="NYW3" s="428"/>
      <c r="NYX3" s="428"/>
      <c r="NYY3" s="428"/>
      <c r="NYZ3" s="428"/>
      <c r="NZA3" s="428"/>
      <c r="NZB3" s="428"/>
      <c r="NZC3" s="428"/>
      <c r="NZD3" s="428"/>
      <c r="NZE3" s="428"/>
      <c r="NZF3" s="428"/>
      <c r="NZG3" s="428"/>
      <c r="NZH3" s="428"/>
      <c r="NZI3" s="428"/>
      <c r="NZJ3" s="428"/>
      <c r="NZK3" s="428"/>
      <c r="NZL3" s="428"/>
      <c r="NZM3" s="428"/>
      <c r="NZN3" s="428"/>
      <c r="NZO3" s="428"/>
      <c r="NZP3" s="428"/>
      <c r="NZQ3" s="428"/>
      <c r="NZR3" s="428"/>
      <c r="NZS3" s="428"/>
      <c r="NZT3" s="428"/>
      <c r="NZU3" s="428"/>
      <c r="NZV3" s="428"/>
      <c r="NZW3" s="428"/>
      <c r="NZX3" s="428"/>
      <c r="NZY3" s="428"/>
      <c r="NZZ3" s="428"/>
      <c r="OAA3" s="428"/>
      <c r="OAB3" s="428"/>
      <c r="OAC3" s="428"/>
      <c r="OAD3" s="428"/>
      <c r="OAE3" s="428"/>
      <c r="OAF3" s="428"/>
      <c r="OAG3" s="428"/>
      <c r="OAH3" s="428"/>
      <c r="OAI3" s="428"/>
      <c r="OAJ3" s="428"/>
      <c r="OAK3" s="428"/>
      <c r="OAL3" s="428"/>
      <c r="OAM3" s="428"/>
      <c r="OAN3" s="428"/>
      <c r="OAO3" s="428"/>
      <c r="OAP3" s="428"/>
      <c r="OAQ3" s="428"/>
      <c r="OAR3" s="428"/>
      <c r="OAS3" s="428"/>
      <c r="OAT3" s="428"/>
      <c r="OAU3" s="428"/>
      <c r="OAV3" s="428"/>
      <c r="OAW3" s="428"/>
      <c r="OAX3" s="428"/>
      <c r="OAY3" s="428"/>
      <c r="OAZ3" s="428"/>
      <c r="OBA3" s="428"/>
      <c r="OBB3" s="428"/>
      <c r="OBC3" s="428"/>
      <c r="OBD3" s="428"/>
      <c r="OBE3" s="428"/>
      <c r="OBF3" s="428"/>
      <c r="OBG3" s="428"/>
      <c r="OBH3" s="428"/>
      <c r="OBI3" s="428"/>
      <c r="OBJ3" s="428"/>
      <c r="OBK3" s="428"/>
      <c r="OBL3" s="428"/>
      <c r="OBM3" s="428"/>
      <c r="OBN3" s="428"/>
      <c r="OBO3" s="428"/>
      <c r="OBP3" s="428"/>
      <c r="OBQ3" s="428"/>
      <c r="OBR3" s="428"/>
      <c r="OBS3" s="428"/>
      <c r="OBT3" s="428"/>
      <c r="OBU3" s="428"/>
      <c r="OBV3" s="428"/>
      <c r="OBW3" s="428"/>
      <c r="OBX3" s="428"/>
      <c r="OBY3" s="428"/>
      <c r="OBZ3" s="428"/>
      <c r="OCA3" s="428"/>
      <c r="OCB3" s="428"/>
      <c r="OCC3" s="428"/>
      <c r="OCD3" s="428"/>
      <c r="OCE3" s="428"/>
      <c r="OCF3" s="428"/>
      <c r="OCG3" s="428"/>
      <c r="OCH3" s="428"/>
      <c r="OCI3" s="428"/>
      <c r="OCJ3" s="428"/>
      <c r="OCK3" s="428"/>
      <c r="OCL3" s="428"/>
      <c r="OCM3" s="428"/>
      <c r="OCN3" s="428"/>
      <c r="OCO3" s="428"/>
      <c r="OCP3" s="428"/>
      <c r="OCQ3" s="428"/>
      <c r="OCR3" s="428"/>
      <c r="OCS3" s="428"/>
      <c r="OCT3" s="428"/>
      <c r="OCU3" s="428"/>
      <c r="OCV3" s="428"/>
      <c r="OCW3" s="428"/>
      <c r="OCX3" s="428"/>
      <c r="OCY3" s="428"/>
      <c r="OCZ3" s="428"/>
      <c r="ODA3" s="428"/>
      <c r="ODB3" s="428"/>
      <c r="ODC3" s="428"/>
      <c r="ODD3" s="428"/>
      <c r="ODE3" s="428"/>
      <c r="ODF3" s="428"/>
      <c r="ODG3" s="428"/>
      <c r="ODH3" s="428"/>
      <c r="ODI3" s="428"/>
      <c r="ODJ3" s="428"/>
      <c r="ODK3" s="428"/>
      <c r="ODL3" s="428"/>
      <c r="ODM3" s="428"/>
      <c r="ODN3" s="428"/>
      <c r="ODO3" s="428"/>
      <c r="ODP3" s="428"/>
      <c r="ODQ3" s="428"/>
      <c r="ODR3" s="428"/>
      <c r="ODS3" s="428"/>
      <c r="ODT3" s="428"/>
      <c r="ODU3" s="428"/>
      <c r="ODV3" s="428"/>
      <c r="ODW3" s="428"/>
      <c r="ODX3" s="428"/>
      <c r="ODY3" s="428"/>
      <c r="ODZ3" s="428"/>
      <c r="OEA3" s="428"/>
      <c r="OEB3" s="428"/>
      <c r="OEC3" s="428"/>
      <c r="OED3" s="428"/>
      <c r="OEE3" s="428"/>
      <c r="OEF3" s="428"/>
      <c r="OEG3" s="428"/>
      <c r="OEH3" s="428"/>
      <c r="OEI3" s="428"/>
      <c r="OEJ3" s="428"/>
      <c r="OEK3" s="428"/>
      <c r="OEL3" s="428"/>
      <c r="OEM3" s="428"/>
      <c r="OEN3" s="428"/>
      <c r="OEO3" s="428"/>
      <c r="OEP3" s="428"/>
      <c r="OEQ3" s="428"/>
      <c r="OER3" s="428"/>
      <c r="OES3" s="428"/>
      <c r="OET3" s="428"/>
      <c r="OEU3" s="428"/>
      <c r="OEV3" s="428"/>
      <c r="OEW3" s="428"/>
      <c r="OEX3" s="428"/>
      <c r="OEY3" s="428"/>
      <c r="OEZ3" s="428"/>
      <c r="OFA3" s="428"/>
      <c r="OFB3" s="428"/>
      <c r="OFC3" s="428"/>
      <c r="OFD3" s="428"/>
      <c r="OFE3" s="428"/>
      <c r="OFF3" s="428"/>
      <c r="OFG3" s="428"/>
      <c r="OFH3" s="428"/>
      <c r="OFI3" s="428"/>
      <c r="OFJ3" s="428"/>
      <c r="OFK3" s="428"/>
      <c r="OFL3" s="428"/>
      <c r="OFM3" s="428"/>
      <c r="OFN3" s="428"/>
      <c r="OFO3" s="428"/>
      <c r="OFP3" s="428"/>
      <c r="OFQ3" s="428"/>
      <c r="OFR3" s="428"/>
      <c r="OFS3" s="428"/>
      <c r="OFT3" s="428"/>
      <c r="OFU3" s="428"/>
      <c r="OFV3" s="428"/>
      <c r="OFW3" s="428"/>
      <c r="OFX3" s="428"/>
      <c r="OFY3" s="428"/>
      <c r="OFZ3" s="428"/>
      <c r="OGA3" s="428"/>
      <c r="OGB3" s="428"/>
      <c r="OGC3" s="428"/>
      <c r="OGD3" s="428"/>
      <c r="OGE3" s="428"/>
      <c r="OGF3" s="428"/>
      <c r="OGG3" s="428"/>
      <c r="OGH3" s="428"/>
      <c r="OGI3" s="428"/>
      <c r="OGJ3" s="428"/>
      <c r="OGK3" s="428"/>
      <c r="OGL3" s="428"/>
      <c r="OGM3" s="428"/>
      <c r="OGN3" s="428"/>
      <c r="OGO3" s="428"/>
      <c r="OGP3" s="428"/>
      <c r="OGQ3" s="428"/>
      <c r="OGR3" s="428"/>
      <c r="OGS3" s="428"/>
      <c r="OGT3" s="428"/>
      <c r="OGU3" s="428"/>
      <c r="OGV3" s="428"/>
      <c r="OGW3" s="428"/>
      <c r="OGX3" s="428"/>
      <c r="OGY3" s="428"/>
      <c r="OGZ3" s="428"/>
      <c r="OHA3" s="428"/>
      <c r="OHB3" s="428"/>
      <c r="OHC3" s="428"/>
      <c r="OHD3" s="428"/>
      <c r="OHE3" s="428"/>
      <c r="OHF3" s="428"/>
      <c r="OHG3" s="428"/>
      <c r="OHH3" s="428"/>
      <c r="OHI3" s="428"/>
      <c r="OHJ3" s="428"/>
      <c r="OHK3" s="428"/>
      <c r="OHL3" s="428"/>
      <c r="OHM3" s="428"/>
      <c r="OHN3" s="428"/>
      <c r="OHO3" s="428"/>
      <c r="OHP3" s="428"/>
      <c r="OHQ3" s="428"/>
      <c r="OHR3" s="428"/>
      <c r="OHS3" s="428"/>
      <c r="OHT3" s="428"/>
      <c r="OHU3" s="428"/>
      <c r="OHV3" s="428"/>
      <c r="OHW3" s="428"/>
      <c r="OHX3" s="428"/>
      <c r="OHY3" s="428"/>
      <c r="OHZ3" s="428"/>
      <c r="OIA3" s="428"/>
      <c r="OIB3" s="428"/>
      <c r="OIC3" s="428"/>
      <c r="OID3" s="428"/>
      <c r="OIE3" s="428"/>
      <c r="OIF3" s="428"/>
      <c r="OIG3" s="428"/>
      <c r="OIH3" s="428"/>
      <c r="OII3" s="428"/>
      <c r="OIJ3" s="428"/>
      <c r="OIK3" s="428"/>
      <c r="OIL3" s="428"/>
      <c r="OIM3" s="428"/>
      <c r="OIN3" s="428"/>
      <c r="OIO3" s="428"/>
      <c r="OIP3" s="428"/>
      <c r="OIQ3" s="428"/>
      <c r="OIR3" s="428"/>
      <c r="OIS3" s="428"/>
      <c r="OIT3" s="428"/>
      <c r="OIU3" s="428"/>
      <c r="OIV3" s="428"/>
      <c r="OIW3" s="428"/>
      <c r="OIX3" s="428"/>
      <c r="OIY3" s="428"/>
      <c r="OIZ3" s="428"/>
      <c r="OJA3" s="428"/>
      <c r="OJB3" s="428"/>
      <c r="OJC3" s="428"/>
      <c r="OJD3" s="428"/>
      <c r="OJE3" s="428"/>
      <c r="OJF3" s="428"/>
      <c r="OJG3" s="428"/>
      <c r="OJH3" s="428"/>
      <c r="OJI3" s="428"/>
      <c r="OJJ3" s="428"/>
      <c r="OJK3" s="428"/>
      <c r="OJL3" s="428"/>
      <c r="OJM3" s="428"/>
      <c r="OJN3" s="428"/>
      <c r="OJO3" s="428"/>
      <c r="OJP3" s="428"/>
      <c r="OJQ3" s="428"/>
      <c r="OJR3" s="428"/>
      <c r="OJS3" s="428"/>
      <c r="OJT3" s="428"/>
      <c r="OJU3" s="428"/>
      <c r="OJV3" s="428"/>
      <c r="OJW3" s="428"/>
      <c r="OJX3" s="428"/>
      <c r="OJY3" s="428"/>
      <c r="OJZ3" s="428"/>
      <c r="OKA3" s="428"/>
      <c r="OKB3" s="428"/>
      <c r="OKC3" s="428"/>
      <c r="OKD3" s="428"/>
      <c r="OKE3" s="428"/>
      <c r="OKF3" s="428"/>
      <c r="OKG3" s="428"/>
      <c r="OKH3" s="428"/>
      <c r="OKI3" s="428"/>
      <c r="OKJ3" s="428"/>
      <c r="OKK3" s="428"/>
      <c r="OKL3" s="428"/>
      <c r="OKM3" s="428"/>
      <c r="OKN3" s="428"/>
      <c r="OKO3" s="428"/>
      <c r="OKP3" s="428"/>
      <c r="OKQ3" s="428"/>
      <c r="OKR3" s="428"/>
      <c r="OKS3" s="428"/>
      <c r="OKT3" s="428"/>
      <c r="OKU3" s="428"/>
      <c r="OKV3" s="428"/>
      <c r="OKW3" s="428"/>
      <c r="OKX3" s="428"/>
      <c r="OKY3" s="428"/>
      <c r="OKZ3" s="428"/>
      <c r="OLA3" s="428"/>
      <c r="OLB3" s="428"/>
      <c r="OLC3" s="428"/>
      <c r="OLD3" s="428"/>
      <c r="OLE3" s="428"/>
      <c r="OLF3" s="428"/>
      <c r="OLG3" s="428"/>
      <c r="OLH3" s="428"/>
      <c r="OLI3" s="428"/>
      <c r="OLJ3" s="428"/>
      <c r="OLK3" s="428"/>
      <c r="OLL3" s="428"/>
      <c r="OLM3" s="428"/>
      <c r="OLN3" s="428"/>
      <c r="OLO3" s="428"/>
      <c r="OLP3" s="428"/>
      <c r="OLQ3" s="428"/>
      <c r="OLR3" s="428"/>
      <c r="OLS3" s="428"/>
      <c r="OLT3" s="428"/>
      <c r="OLU3" s="428"/>
      <c r="OLV3" s="428"/>
      <c r="OLW3" s="428"/>
      <c r="OLX3" s="428"/>
      <c r="OLY3" s="428"/>
      <c r="OLZ3" s="428"/>
      <c r="OMA3" s="428"/>
      <c r="OMB3" s="428"/>
      <c r="OMC3" s="428"/>
      <c r="OMD3" s="428"/>
      <c r="OME3" s="428"/>
      <c r="OMF3" s="428"/>
      <c r="OMG3" s="428"/>
      <c r="OMH3" s="428"/>
      <c r="OMI3" s="428"/>
      <c r="OMJ3" s="428"/>
      <c r="OMK3" s="428"/>
      <c r="OML3" s="428"/>
      <c r="OMM3" s="428"/>
      <c r="OMN3" s="428"/>
      <c r="OMO3" s="428"/>
      <c r="OMP3" s="428"/>
      <c r="OMQ3" s="428"/>
      <c r="OMR3" s="428"/>
      <c r="OMS3" s="428"/>
      <c r="OMT3" s="428"/>
      <c r="OMU3" s="428"/>
      <c r="OMV3" s="428"/>
      <c r="OMW3" s="428"/>
      <c r="OMX3" s="428"/>
      <c r="OMY3" s="428"/>
      <c r="OMZ3" s="428"/>
      <c r="ONA3" s="428"/>
      <c r="ONB3" s="428"/>
      <c r="ONC3" s="428"/>
      <c r="OND3" s="428"/>
      <c r="ONE3" s="428"/>
      <c r="ONF3" s="428"/>
      <c r="ONG3" s="428"/>
      <c r="ONH3" s="428"/>
      <c r="ONI3" s="428"/>
      <c r="ONJ3" s="428"/>
      <c r="ONK3" s="428"/>
      <c r="ONL3" s="428"/>
      <c r="ONM3" s="428"/>
      <c r="ONN3" s="428"/>
      <c r="ONO3" s="428"/>
      <c r="ONP3" s="428"/>
      <c r="ONQ3" s="428"/>
      <c r="ONR3" s="428"/>
      <c r="ONS3" s="428"/>
      <c r="ONT3" s="428"/>
      <c r="ONU3" s="428"/>
      <c r="ONV3" s="428"/>
      <c r="ONW3" s="428"/>
      <c r="ONX3" s="428"/>
      <c r="ONY3" s="428"/>
      <c r="ONZ3" s="428"/>
      <c r="OOA3" s="428"/>
      <c r="OOB3" s="428"/>
      <c r="OOC3" s="428"/>
      <c r="OOD3" s="428"/>
      <c r="OOE3" s="428"/>
      <c r="OOF3" s="428"/>
      <c r="OOG3" s="428"/>
      <c r="OOH3" s="428"/>
      <c r="OOI3" s="428"/>
      <c r="OOJ3" s="428"/>
      <c r="OOK3" s="428"/>
      <c r="OOL3" s="428"/>
      <c r="OOM3" s="428"/>
      <c r="OON3" s="428"/>
      <c r="OOO3" s="428"/>
      <c r="OOP3" s="428"/>
      <c r="OOQ3" s="428"/>
      <c r="OOR3" s="428"/>
      <c r="OOS3" s="428"/>
      <c r="OOT3" s="428"/>
      <c r="OOU3" s="428"/>
      <c r="OOV3" s="428"/>
      <c r="OOW3" s="428"/>
      <c r="OOX3" s="428"/>
      <c r="OOY3" s="428"/>
      <c r="OOZ3" s="428"/>
      <c r="OPA3" s="428"/>
      <c r="OPB3" s="428"/>
      <c r="OPC3" s="428"/>
      <c r="OPD3" s="428"/>
      <c r="OPE3" s="428"/>
      <c r="OPF3" s="428"/>
      <c r="OPG3" s="428"/>
      <c r="OPH3" s="428"/>
      <c r="OPI3" s="428"/>
      <c r="OPJ3" s="428"/>
      <c r="OPK3" s="428"/>
      <c r="OPL3" s="428"/>
      <c r="OPM3" s="428"/>
      <c r="OPN3" s="428"/>
      <c r="OPO3" s="428"/>
      <c r="OPP3" s="428"/>
      <c r="OPQ3" s="428"/>
      <c r="OPR3" s="428"/>
      <c r="OPS3" s="428"/>
      <c r="OPT3" s="428"/>
      <c r="OPU3" s="428"/>
      <c r="OPV3" s="428"/>
      <c r="OPW3" s="428"/>
      <c r="OPX3" s="428"/>
      <c r="OPY3" s="428"/>
      <c r="OPZ3" s="428"/>
      <c r="OQA3" s="428"/>
      <c r="OQB3" s="428"/>
      <c r="OQC3" s="428"/>
      <c r="OQD3" s="428"/>
      <c r="OQE3" s="428"/>
      <c r="OQF3" s="428"/>
      <c r="OQG3" s="428"/>
      <c r="OQH3" s="428"/>
      <c r="OQI3" s="428"/>
      <c r="OQJ3" s="428"/>
      <c r="OQK3" s="428"/>
      <c r="OQL3" s="428"/>
      <c r="OQM3" s="428"/>
      <c r="OQN3" s="428"/>
      <c r="OQO3" s="428"/>
      <c r="OQP3" s="428"/>
      <c r="OQQ3" s="428"/>
      <c r="OQR3" s="428"/>
      <c r="OQS3" s="428"/>
      <c r="OQT3" s="428"/>
      <c r="OQU3" s="428"/>
      <c r="OQV3" s="428"/>
      <c r="OQW3" s="428"/>
      <c r="OQX3" s="428"/>
      <c r="OQY3" s="428"/>
      <c r="OQZ3" s="428"/>
      <c r="ORA3" s="428"/>
      <c r="ORB3" s="428"/>
      <c r="ORC3" s="428"/>
      <c r="ORD3" s="428"/>
      <c r="ORE3" s="428"/>
      <c r="ORF3" s="428"/>
      <c r="ORG3" s="428"/>
      <c r="ORH3" s="428"/>
      <c r="ORI3" s="428"/>
      <c r="ORJ3" s="428"/>
      <c r="ORK3" s="428"/>
      <c r="ORL3" s="428"/>
      <c r="ORM3" s="428"/>
      <c r="ORN3" s="428"/>
      <c r="ORO3" s="428"/>
      <c r="ORP3" s="428"/>
      <c r="ORQ3" s="428"/>
      <c r="ORR3" s="428"/>
      <c r="ORS3" s="428"/>
      <c r="ORT3" s="428"/>
      <c r="ORU3" s="428"/>
      <c r="ORV3" s="428"/>
      <c r="ORW3" s="428"/>
      <c r="ORX3" s="428"/>
      <c r="ORY3" s="428"/>
      <c r="ORZ3" s="428"/>
      <c r="OSA3" s="428"/>
      <c r="OSB3" s="428"/>
      <c r="OSC3" s="428"/>
      <c r="OSD3" s="428"/>
      <c r="OSE3" s="428"/>
      <c r="OSF3" s="428"/>
      <c r="OSG3" s="428"/>
      <c r="OSH3" s="428"/>
      <c r="OSI3" s="428"/>
      <c r="OSJ3" s="428"/>
      <c r="OSK3" s="428"/>
      <c r="OSL3" s="428"/>
      <c r="OSM3" s="428"/>
      <c r="OSN3" s="428"/>
      <c r="OSO3" s="428"/>
      <c r="OSP3" s="428"/>
      <c r="OSQ3" s="428"/>
      <c r="OSR3" s="428"/>
      <c r="OSS3" s="428"/>
      <c r="OST3" s="428"/>
      <c r="OSU3" s="428"/>
      <c r="OSV3" s="428"/>
      <c r="OSW3" s="428"/>
      <c r="OSX3" s="428"/>
      <c r="OSY3" s="428"/>
      <c r="OSZ3" s="428"/>
      <c r="OTA3" s="428"/>
      <c r="OTB3" s="428"/>
      <c r="OTC3" s="428"/>
      <c r="OTD3" s="428"/>
      <c r="OTE3" s="428"/>
      <c r="OTF3" s="428"/>
      <c r="OTG3" s="428"/>
      <c r="OTH3" s="428"/>
      <c r="OTI3" s="428"/>
      <c r="OTJ3" s="428"/>
      <c r="OTK3" s="428"/>
      <c r="OTL3" s="428"/>
      <c r="OTM3" s="428"/>
      <c r="OTN3" s="428"/>
      <c r="OTO3" s="428"/>
      <c r="OTP3" s="428"/>
      <c r="OTQ3" s="428"/>
      <c r="OTR3" s="428"/>
      <c r="OTS3" s="428"/>
      <c r="OTT3" s="428"/>
      <c r="OTU3" s="428"/>
      <c r="OTV3" s="428"/>
      <c r="OTW3" s="428"/>
      <c r="OTX3" s="428"/>
      <c r="OTY3" s="428"/>
      <c r="OTZ3" s="428"/>
      <c r="OUA3" s="428"/>
      <c r="OUB3" s="428"/>
      <c r="OUC3" s="428"/>
      <c r="OUD3" s="428"/>
      <c r="OUE3" s="428"/>
      <c r="OUF3" s="428"/>
      <c r="OUG3" s="428"/>
      <c r="OUH3" s="428"/>
      <c r="OUI3" s="428"/>
      <c r="OUJ3" s="428"/>
      <c r="OUK3" s="428"/>
      <c r="OUL3" s="428"/>
      <c r="OUM3" s="428"/>
      <c r="OUN3" s="428"/>
      <c r="OUO3" s="428"/>
      <c r="OUP3" s="428"/>
      <c r="OUQ3" s="428"/>
      <c r="OUR3" s="428"/>
      <c r="OUS3" s="428"/>
      <c r="OUT3" s="428"/>
      <c r="OUU3" s="428"/>
      <c r="OUV3" s="428"/>
      <c r="OUW3" s="428"/>
      <c r="OUX3" s="428"/>
      <c r="OUY3" s="428"/>
      <c r="OUZ3" s="428"/>
      <c r="OVA3" s="428"/>
      <c r="OVB3" s="428"/>
      <c r="OVC3" s="428"/>
      <c r="OVD3" s="428"/>
      <c r="OVE3" s="428"/>
      <c r="OVF3" s="428"/>
      <c r="OVG3" s="428"/>
      <c r="OVH3" s="428"/>
      <c r="OVI3" s="428"/>
      <c r="OVJ3" s="428"/>
      <c r="OVK3" s="428"/>
      <c r="OVL3" s="428"/>
      <c r="OVM3" s="428"/>
      <c r="OVN3" s="428"/>
      <c r="OVO3" s="428"/>
      <c r="OVP3" s="428"/>
      <c r="OVQ3" s="428"/>
      <c r="OVR3" s="428"/>
      <c r="OVS3" s="428"/>
      <c r="OVT3" s="428"/>
      <c r="OVU3" s="428"/>
      <c r="OVV3" s="428"/>
      <c r="OVW3" s="428"/>
      <c r="OVX3" s="428"/>
      <c r="OVY3" s="428"/>
      <c r="OVZ3" s="428"/>
      <c r="OWA3" s="428"/>
      <c r="OWB3" s="428"/>
      <c r="OWC3" s="428"/>
      <c r="OWD3" s="428"/>
      <c r="OWE3" s="428"/>
      <c r="OWF3" s="428"/>
      <c r="OWG3" s="428"/>
      <c r="OWH3" s="428"/>
      <c r="OWI3" s="428"/>
      <c r="OWJ3" s="428"/>
      <c r="OWK3" s="428"/>
      <c r="OWL3" s="428"/>
      <c r="OWM3" s="428"/>
      <c r="OWN3" s="428"/>
      <c r="OWO3" s="428"/>
      <c r="OWP3" s="428"/>
      <c r="OWQ3" s="428"/>
      <c r="OWR3" s="428"/>
      <c r="OWS3" s="428"/>
      <c r="OWT3" s="428"/>
      <c r="OWU3" s="428"/>
      <c r="OWV3" s="428"/>
      <c r="OWW3" s="428"/>
      <c r="OWX3" s="428"/>
      <c r="OWY3" s="428"/>
      <c r="OWZ3" s="428"/>
      <c r="OXA3" s="428"/>
      <c r="OXB3" s="428"/>
      <c r="OXC3" s="428"/>
      <c r="OXD3" s="428"/>
      <c r="OXE3" s="428"/>
      <c r="OXF3" s="428"/>
      <c r="OXG3" s="428"/>
      <c r="OXH3" s="428"/>
      <c r="OXI3" s="428"/>
      <c r="OXJ3" s="428"/>
      <c r="OXK3" s="428"/>
      <c r="OXL3" s="428"/>
      <c r="OXM3" s="428"/>
      <c r="OXN3" s="428"/>
      <c r="OXO3" s="428"/>
      <c r="OXP3" s="428"/>
      <c r="OXQ3" s="428"/>
      <c r="OXR3" s="428"/>
      <c r="OXS3" s="428"/>
      <c r="OXT3" s="428"/>
      <c r="OXU3" s="428"/>
      <c r="OXV3" s="428"/>
      <c r="OXW3" s="428"/>
      <c r="OXX3" s="428"/>
      <c r="OXY3" s="428"/>
      <c r="OXZ3" s="428"/>
      <c r="OYA3" s="428"/>
      <c r="OYB3" s="428"/>
      <c r="OYC3" s="428"/>
      <c r="OYD3" s="428"/>
      <c r="OYE3" s="428"/>
      <c r="OYF3" s="428"/>
      <c r="OYG3" s="428"/>
      <c r="OYH3" s="428"/>
      <c r="OYI3" s="428"/>
      <c r="OYJ3" s="428"/>
      <c r="OYK3" s="428"/>
      <c r="OYL3" s="428"/>
      <c r="OYM3" s="428"/>
      <c r="OYN3" s="428"/>
      <c r="OYO3" s="428"/>
      <c r="OYP3" s="428"/>
      <c r="OYQ3" s="428"/>
      <c r="OYR3" s="428"/>
      <c r="OYS3" s="428"/>
      <c r="OYT3" s="428"/>
      <c r="OYU3" s="428"/>
      <c r="OYV3" s="428"/>
      <c r="OYW3" s="428"/>
      <c r="OYX3" s="428"/>
      <c r="OYY3" s="428"/>
      <c r="OYZ3" s="428"/>
      <c r="OZA3" s="428"/>
      <c r="OZB3" s="428"/>
      <c r="OZC3" s="428"/>
      <c r="OZD3" s="428"/>
      <c r="OZE3" s="428"/>
      <c r="OZF3" s="428"/>
      <c r="OZG3" s="428"/>
      <c r="OZH3" s="428"/>
      <c r="OZI3" s="428"/>
      <c r="OZJ3" s="428"/>
      <c r="OZK3" s="428"/>
      <c r="OZL3" s="428"/>
      <c r="OZM3" s="428"/>
      <c r="OZN3" s="428"/>
      <c r="OZO3" s="428"/>
      <c r="OZP3" s="428"/>
      <c r="OZQ3" s="428"/>
      <c r="OZR3" s="428"/>
      <c r="OZS3" s="428"/>
      <c r="OZT3" s="428"/>
      <c r="OZU3" s="428"/>
      <c r="OZV3" s="428"/>
      <c r="OZW3" s="428"/>
      <c r="OZX3" s="428"/>
      <c r="OZY3" s="428"/>
      <c r="OZZ3" s="428"/>
      <c r="PAA3" s="428"/>
      <c r="PAB3" s="428"/>
      <c r="PAC3" s="428"/>
      <c r="PAD3" s="428"/>
      <c r="PAE3" s="428"/>
      <c r="PAF3" s="428"/>
      <c r="PAG3" s="428"/>
      <c r="PAH3" s="428"/>
      <c r="PAI3" s="428"/>
      <c r="PAJ3" s="428"/>
      <c r="PAK3" s="428"/>
      <c r="PAL3" s="428"/>
      <c r="PAM3" s="428"/>
      <c r="PAN3" s="428"/>
      <c r="PAO3" s="428"/>
      <c r="PAP3" s="428"/>
      <c r="PAQ3" s="428"/>
      <c r="PAR3" s="428"/>
      <c r="PAS3" s="428"/>
      <c r="PAT3" s="428"/>
      <c r="PAU3" s="428"/>
      <c r="PAV3" s="428"/>
      <c r="PAW3" s="428"/>
      <c r="PAX3" s="428"/>
      <c r="PAY3" s="428"/>
      <c r="PAZ3" s="428"/>
      <c r="PBA3" s="428"/>
      <c r="PBB3" s="428"/>
      <c r="PBC3" s="428"/>
      <c r="PBD3" s="428"/>
      <c r="PBE3" s="428"/>
      <c r="PBF3" s="428"/>
      <c r="PBG3" s="428"/>
      <c r="PBH3" s="428"/>
      <c r="PBI3" s="428"/>
      <c r="PBJ3" s="428"/>
      <c r="PBK3" s="428"/>
      <c r="PBL3" s="428"/>
      <c r="PBM3" s="428"/>
      <c r="PBN3" s="428"/>
      <c r="PBO3" s="428"/>
      <c r="PBP3" s="428"/>
      <c r="PBQ3" s="428"/>
      <c r="PBR3" s="428"/>
      <c r="PBS3" s="428"/>
      <c r="PBT3" s="428"/>
      <c r="PBU3" s="428"/>
      <c r="PBV3" s="428"/>
      <c r="PBW3" s="428"/>
      <c r="PBX3" s="428"/>
      <c r="PBY3" s="428"/>
      <c r="PBZ3" s="428"/>
      <c r="PCA3" s="428"/>
      <c r="PCB3" s="428"/>
      <c r="PCC3" s="428"/>
      <c r="PCD3" s="428"/>
      <c r="PCE3" s="428"/>
      <c r="PCF3" s="428"/>
      <c r="PCG3" s="428"/>
      <c r="PCH3" s="428"/>
      <c r="PCI3" s="428"/>
      <c r="PCJ3" s="428"/>
      <c r="PCK3" s="428"/>
      <c r="PCL3" s="428"/>
      <c r="PCM3" s="428"/>
      <c r="PCN3" s="428"/>
      <c r="PCO3" s="428"/>
      <c r="PCP3" s="428"/>
      <c r="PCQ3" s="428"/>
      <c r="PCR3" s="428"/>
      <c r="PCS3" s="428"/>
      <c r="PCT3" s="428"/>
      <c r="PCU3" s="428"/>
      <c r="PCV3" s="428"/>
      <c r="PCW3" s="428"/>
      <c r="PCX3" s="428"/>
      <c r="PCY3" s="428"/>
      <c r="PCZ3" s="428"/>
      <c r="PDA3" s="428"/>
      <c r="PDB3" s="428"/>
      <c r="PDC3" s="428"/>
      <c r="PDD3" s="428"/>
      <c r="PDE3" s="428"/>
      <c r="PDF3" s="428"/>
      <c r="PDG3" s="428"/>
      <c r="PDH3" s="428"/>
      <c r="PDI3" s="428"/>
      <c r="PDJ3" s="428"/>
      <c r="PDK3" s="428"/>
      <c r="PDL3" s="428"/>
      <c r="PDM3" s="428"/>
      <c r="PDN3" s="428"/>
      <c r="PDO3" s="428"/>
      <c r="PDP3" s="428"/>
      <c r="PDQ3" s="428"/>
      <c r="PDR3" s="428"/>
      <c r="PDS3" s="428"/>
      <c r="PDT3" s="428"/>
      <c r="PDU3" s="428"/>
      <c r="PDV3" s="428"/>
      <c r="PDW3" s="428"/>
      <c r="PDX3" s="428"/>
      <c r="PDY3" s="428"/>
      <c r="PDZ3" s="428"/>
      <c r="PEA3" s="428"/>
      <c r="PEB3" s="428"/>
      <c r="PEC3" s="428"/>
      <c r="PED3" s="428"/>
      <c r="PEE3" s="428"/>
      <c r="PEF3" s="428"/>
      <c r="PEG3" s="428"/>
      <c r="PEH3" s="428"/>
      <c r="PEI3" s="428"/>
      <c r="PEJ3" s="428"/>
      <c r="PEK3" s="428"/>
      <c r="PEL3" s="428"/>
      <c r="PEM3" s="428"/>
      <c r="PEN3" s="428"/>
      <c r="PEO3" s="428"/>
      <c r="PEP3" s="428"/>
      <c r="PEQ3" s="428"/>
      <c r="PER3" s="428"/>
      <c r="PES3" s="428"/>
      <c r="PET3" s="428"/>
      <c r="PEU3" s="428"/>
      <c r="PEV3" s="428"/>
      <c r="PEW3" s="428"/>
      <c r="PEX3" s="428"/>
      <c r="PEY3" s="428"/>
      <c r="PEZ3" s="428"/>
      <c r="PFA3" s="428"/>
      <c r="PFB3" s="428"/>
      <c r="PFC3" s="428"/>
      <c r="PFD3" s="428"/>
      <c r="PFE3" s="428"/>
      <c r="PFF3" s="428"/>
      <c r="PFG3" s="428"/>
      <c r="PFH3" s="428"/>
      <c r="PFI3" s="428"/>
      <c r="PFJ3" s="428"/>
      <c r="PFK3" s="428"/>
      <c r="PFL3" s="428"/>
      <c r="PFM3" s="428"/>
      <c r="PFN3" s="428"/>
      <c r="PFO3" s="428"/>
      <c r="PFP3" s="428"/>
      <c r="PFQ3" s="428"/>
      <c r="PFR3" s="428"/>
      <c r="PFS3" s="428"/>
      <c r="PFT3" s="428"/>
      <c r="PFU3" s="428"/>
      <c r="PFV3" s="428"/>
      <c r="PFW3" s="428"/>
      <c r="PFX3" s="428"/>
      <c r="PFY3" s="428"/>
      <c r="PFZ3" s="428"/>
      <c r="PGA3" s="428"/>
      <c r="PGB3" s="428"/>
      <c r="PGC3" s="428"/>
      <c r="PGD3" s="428"/>
      <c r="PGE3" s="428"/>
      <c r="PGF3" s="428"/>
      <c r="PGG3" s="428"/>
      <c r="PGH3" s="428"/>
      <c r="PGI3" s="428"/>
      <c r="PGJ3" s="428"/>
      <c r="PGK3" s="428"/>
      <c r="PGL3" s="428"/>
      <c r="PGM3" s="428"/>
      <c r="PGN3" s="428"/>
      <c r="PGO3" s="428"/>
      <c r="PGP3" s="428"/>
      <c r="PGQ3" s="428"/>
      <c r="PGR3" s="428"/>
      <c r="PGS3" s="428"/>
      <c r="PGT3" s="428"/>
      <c r="PGU3" s="428"/>
      <c r="PGV3" s="428"/>
      <c r="PGW3" s="428"/>
      <c r="PGX3" s="428"/>
      <c r="PGY3" s="428"/>
      <c r="PGZ3" s="428"/>
      <c r="PHA3" s="428"/>
      <c r="PHB3" s="428"/>
      <c r="PHC3" s="428"/>
      <c r="PHD3" s="428"/>
      <c r="PHE3" s="428"/>
      <c r="PHF3" s="428"/>
      <c r="PHG3" s="428"/>
      <c r="PHH3" s="428"/>
      <c r="PHI3" s="428"/>
      <c r="PHJ3" s="428"/>
      <c r="PHK3" s="428"/>
      <c r="PHL3" s="428"/>
      <c r="PHM3" s="428"/>
      <c r="PHN3" s="428"/>
      <c r="PHO3" s="428"/>
      <c r="PHP3" s="428"/>
      <c r="PHQ3" s="428"/>
      <c r="PHR3" s="428"/>
      <c r="PHS3" s="428"/>
      <c r="PHT3" s="428"/>
      <c r="PHU3" s="428"/>
      <c r="PHV3" s="428"/>
      <c r="PHW3" s="428"/>
      <c r="PHX3" s="428"/>
      <c r="PHY3" s="428"/>
      <c r="PHZ3" s="428"/>
      <c r="PIA3" s="428"/>
      <c r="PIB3" s="428"/>
      <c r="PIC3" s="428"/>
      <c r="PID3" s="428"/>
      <c r="PIE3" s="428"/>
      <c r="PIF3" s="428"/>
      <c r="PIG3" s="428"/>
      <c r="PIH3" s="428"/>
      <c r="PII3" s="428"/>
      <c r="PIJ3" s="428"/>
      <c r="PIK3" s="428"/>
      <c r="PIL3" s="428"/>
      <c r="PIM3" s="428"/>
      <c r="PIN3" s="428"/>
      <c r="PIO3" s="428"/>
      <c r="PIP3" s="428"/>
      <c r="PIQ3" s="428"/>
      <c r="PIR3" s="428"/>
      <c r="PIS3" s="428"/>
      <c r="PIT3" s="428"/>
      <c r="PIU3" s="428"/>
      <c r="PIV3" s="428"/>
      <c r="PIW3" s="428"/>
      <c r="PIX3" s="428"/>
      <c r="PIY3" s="428"/>
      <c r="PIZ3" s="428"/>
      <c r="PJA3" s="428"/>
      <c r="PJB3" s="428"/>
      <c r="PJC3" s="428"/>
      <c r="PJD3" s="428"/>
      <c r="PJE3" s="428"/>
      <c r="PJF3" s="428"/>
      <c r="PJG3" s="428"/>
      <c r="PJH3" s="428"/>
      <c r="PJI3" s="428"/>
      <c r="PJJ3" s="428"/>
      <c r="PJK3" s="428"/>
      <c r="PJL3" s="428"/>
      <c r="PJM3" s="428"/>
      <c r="PJN3" s="428"/>
      <c r="PJO3" s="428"/>
      <c r="PJP3" s="428"/>
      <c r="PJQ3" s="428"/>
      <c r="PJR3" s="428"/>
      <c r="PJS3" s="428"/>
      <c r="PJT3" s="428"/>
      <c r="PJU3" s="428"/>
      <c r="PJV3" s="428"/>
      <c r="PJW3" s="428"/>
      <c r="PJX3" s="428"/>
      <c r="PJY3" s="428"/>
      <c r="PJZ3" s="428"/>
      <c r="PKA3" s="428"/>
      <c r="PKB3" s="428"/>
      <c r="PKC3" s="428"/>
      <c r="PKD3" s="428"/>
      <c r="PKE3" s="428"/>
      <c r="PKF3" s="428"/>
      <c r="PKG3" s="428"/>
      <c r="PKH3" s="428"/>
      <c r="PKI3" s="428"/>
      <c r="PKJ3" s="428"/>
      <c r="PKK3" s="428"/>
      <c r="PKL3" s="428"/>
      <c r="PKM3" s="428"/>
      <c r="PKN3" s="428"/>
      <c r="PKO3" s="428"/>
      <c r="PKP3" s="428"/>
      <c r="PKQ3" s="428"/>
      <c r="PKR3" s="428"/>
      <c r="PKS3" s="428"/>
      <c r="PKT3" s="428"/>
      <c r="PKU3" s="428"/>
      <c r="PKV3" s="428"/>
      <c r="PKW3" s="428"/>
      <c r="PKX3" s="428"/>
      <c r="PKY3" s="428"/>
      <c r="PKZ3" s="428"/>
      <c r="PLA3" s="428"/>
      <c r="PLB3" s="428"/>
      <c r="PLC3" s="428"/>
      <c r="PLD3" s="428"/>
      <c r="PLE3" s="428"/>
      <c r="PLF3" s="428"/>
      <c r="PLG3" s="428"/>
      <c r="PLH3" s="428"/>
      <c r="PLI3" s="428"/>
      <c r="PLJ3" s="428"/>
      <c r="PLK3" s="428"/>
      <c r="PLL3" s="428"/>
      <c r="PLM3" s="428"/>
      <c r="PLN3" s="428"/>
      <c r="PLO3" s="428"/>
      <c r="PLP3" s="428"/>
      <c r="PLQ3" s="428"/>
      <c r="PLR3" s="428"/>
      <c r="PLS3" s="428"/>
      <c r="PLT3" s="428"/>
      <c r="PLU3" s="428"/>
      <c r="PLV3" s="428"/>
      <c r="PLW3" s="428"/>
      <c r="PLX3" s="428"/>
      <c r="PLY3" s="428"/>
      <c r="PLZ3" s="428"/>
      <c r="PMA3" s="428"/>
      <c r="PMB3" s="428"/>
      <c r="PMC3" s="428"/>
      <c r="PMD3" s="428"/>
      <c r="PME3" s="428"/>
      <c r="PMF3" s="428"/>
      <c r="PMG3" s="428"/>
      <c r="PMH3" s="428"/>
      <c r="PMI3" s="428"/>
      <c r="PMJ3" s="428"/>
      <c r="PMK3" s="428"/>
      <c r="PML3" s="428"/>
      <c r="PMM3" s="428"/>
      <c r="PMN3" s="428"/>
      <c r="PMO3" s="428"/>
      <c r="PMP3" s="428"/>
      <c r="PMQ3" s="428"/>
      <c r="PMR3" s="428"/>
      <c r="PMS3" s="428"/>
      <c r="PMT3" s="428"/>
      <c r="PMU3" s="428"/>
      <c r="PMV3" s="428"/>
      <c r="PMW3" s="428"/>
      <c r="PMX3" s="428"/>
      <c r="PMY3" s="428"/>
      <c r="PMZ3" s="428"/>
      <c r="PNA3" s="428"/>
      <c r="PNB3" s="428"/>
      <c r="PNC3" s="428"/>
      <c r="PND3" s="428"/>
      <c r="PNE3" s="428"/>
      <c r="PNF3" s="428"/>
      <c r="PNG3" s="428"/>
      <c r="PNH3" s="428"/>
      <c r="PNI3" s="428"/>
      <c r="PNJ3" s="428"/>
      <c r="PNK3" s="428"/>
      <c r="PNL3" s="428"/>
      <c r="PNM3" s="428"/>
      <c r="PNN3" s="428"/>
      <c r="PNO3" s="428"/>
      <c r="PNP3" s="428"/>
      <c r="PNQ3" s="428"/>
      <c r="PNR3" s="428"/>
      <c r="PNS3" s="428"/>
      <c r="PNT3" s="428"/>
      <c r="PNU3" s="428"/>
      <c r="PNV3" s="428"/>
      <c r="PNW3" s="428"/>
      <c r="PNX3" s="428"/>
      <c r="PNY3" s="428"/>
      <c r="PNZ3" s="428"/>
      <c r="POA3" s="428"/>
      <c r="POB3" s="428"/>
      <c r="POC3" s="428"/>
      <c r="POD3" s="428"/>
      <c r="POE3" s="428"/>
      <c r="POF3" s="428"/>
      <c r="POG3" s="428"/>
      <c r="POH3" s="428"/>
      <c r="POI3" s="428"/>
      <c r="POJ3" s="428"/>
      <c r="POK3" s="428"/>
      <c r="POL3" s="428"/>
      <c r="POM3" s="428"/>
      <c r="PON3" s="428"/>
      <c r="POO3" s="428"/>
      <c r="POP3" s="428"/>
      <c r="POQ3" s="428"/>
      <c r="POR3" s="428"/>
      <c r="POS3" s="428"/>
      <c r="POT3" s="428"/>
      <c r="POU3" s="428"/>
      <c r="POV3" s="428"/>
      <c r="POW3" s="428"/>
      <c r="POX3" s="428"/>
      <c r="POY3" s="428"/>
      <c r="POZ3" s="428"/>
      <c r="PPA3" s="428"/>
      <c r="PPB3" s="428"/>
      <c r="PPC3" s="428"/>
      <c r="PPD3" s="428"/>
      <c r="PPE3" s="428"/>
      <c r="PPF3" s="428"/>
      <c r="PPG3" s="428"/>
      <c r="PPH3" s="428"/>
      <c r="PPI3" s="428"/>
      <c r="PPJ3" s="428"/>
      <c r="PPK3" s="428"/>
      <c r="PPL3" s="428"/>
      <c r="PPM3" s="428"/>
      <c r="PPN3" s="428"/>
      <c r="PPO3" s="428"/>
      <c r="PPP3" s="428"/>
      <c r="PPQ3" s="428"/>
      <c r="PPR3" s="428"/>
      <c r="PPS3" s="428"/>
      <c r="PPT3" s="428"/>
      <c r="PPU3" s="428"/>
      <c r="PPV3" s="428"/>
      <c r="PPW3" s="428"/>
      <c r="PPX3" s="428"/>
      <c r="PPY3" s="428"/>
      <c r="PPZ3" s="428"/>
      <c r="PQA3" s="428"/>
      <c r="PQB3" s="428"/>
      <c r="PQC3" s="428"/>
      <c r="PQD3" s="428"/>
      <c r="PQE3" s="428"/>
      <c r="PQF3" s="428"/>
      <c r="PQG3" s="428"/>
      <c r="PQH3" s="428"/>
      <c r="PQI3" s="428"/>
      <c r="PQJ3" s="428"/>
      <c r="PQK3" s="428"/>
      <c r="PQL3" s="428"/>
      <c r="PQM3" s="428"/>
      <c r="PQN3" s="428"/>
      <c r="PQO3" s="428"/>
      <c r="PQP3" s="428"/>
      <c r="PQQ3" s="428"/>
      <c r="PQR3" s="428"/>
      <c r="PQS3" s="428"/>
      <c r="PQT3" s="428"/>
      <c r="PQU3" s="428"/>
      <c r="PQV3" s="428"/>
      <c r="PQW3" s="428"/>
      <c r="PQX3" s="428"/>
      <c r="PQY3" s="428"/>
      <c r="PQZ3" s="428"/>
      <c r="PRA3" s="428"/>
      <c r="PRB3" s="428"/>
      <c r="PRC3" s="428"/>
      <c r="PRD3" s="428"/>
      <c r="PRE3" s="428"/>
      <c r="PRF3" s="428"/>
      <c r="PRG3" s="428"/>
      <c r="PRH3" s="428"/>
      <c r="PRI3" s="428"/>
      <c r="PRJ3" s="428"/>
      <c r="PRK3" s="428"/>
      <c r="PRL3" s="428"/>
      <c r="PRM3" s="428"/>
      <c r="PRN3" s="428"/>
      <c r="PRO3" s="428"/>
      <c r="PRP3" s="428"/>
      <c r="PRQ3" s="428"/>
      <c r="PRR3" s="428"/>
      <c r="PRS3" s="428"/>
      <c r="PRT3" s="428"/>
      <c r="PRU3" s="428"/>
      <c r="PRV3" s="428"/>
      <c r="PRW3" s="428"/>
      <c r="PRX3" s="428"/>
      <c r="PRY3" s="428"/>
      <c r="PRZ3" s="428"/>
      <c r="PSA3" s="428"/>
      <c r="PSB3" s="428"/>
      <c r="PSC3" s="428"/>
      <c r="PSD3" s="428"/>
      <c r="PSE3" s="428"/>
      <c r="PSF3" s="428"/>
      <c r="PSG3" s="428"/>
      <c r="PSH3" s="428"/>
      <c r="PSI3" s="428"/>
      <c r="PSJ3" s="428"/>
      <c r="PSK3" s="428"/>
      <c r="PSL3" s="428"/>
      <c r="PSM3" s="428"/>
      <c r="PSN3" s="428"/>
      <c r="PSO3" s="428"/>
      <c r="PSP3" s="428"/>
      <c r="PSQ3" s="428"/>
      <c r="PSR3" s="428"/>
      <c r="PSS3" s="428"/>
      <c r="PST3" s="428"/>
      <c r="PSU3" s="428"/>
      <c r="PSV3" s="428"/>
      <c r="PSW3" s="428"/>
      <c r="PSX3" s="428"/>
      <c r="PSY3" s="428"/>
      <c r="PSZ3" s="428"/>
      <c r="PTA3" s="428"/>
      <c r="PTB3" s="428"/>
      <c r="PTC3" s="428"/>
      <c r="PTD3" s="428"/>
      <c r="PTE3" s="428"/>
      <c r="PTF3" s="428"/>
      <c r="PTG3" s="428"/>
      <c r="PTH3" s="428"/>
      <c r="PTI3" s="428"/>
      <c r="PTJ3" s="428"/>
      <c r="PTK3" s="428"/>
      <c r="PTL3" s="428"/>
      <c r="PTM3" s="428"/>
      <c r="PTN3" s="428"/>
      <c r="PTO3" s="428"/>
      <c r="PTP3" s="428"/>
      <c r="PTQ3" s="428"/>
      <c r="PTR3" s="428"/>
      <c r="PTS3" s="428"/>
      <c r="PTT3" s="428"/>
      <c r="PTU3" s="428"/>
      <c r="PTV3" s="428"/>
      <c r="PTW3" s="428"/>
      <c r="PTX3" s="428"/>
      <c r="PTY3" s="428"/>
      <c r="PTZ3" s="428"/>
      <c r="PUA3" s="428"/>
      <c r="PUB3" s="428"/>
      <c r="PUC3" s="428"/>
      <c r="PUD3" s="428"/>
      <c r="PUE3" s="428"/>
      <c r="PUF3" s="428"/>
      <c r="PUG3" s="428"/>
      <c r="PUH3" s="428"/>
      <c r="PUI3" s="428"/>
      <c r="PUJ3" s="428"/>
      <c r="PUK3" s="428"/>
      <c r="PUL3" s="428"/>
      <c r="PUM3" s="428"/>
      <c r="PUN3" s="428"/>
      <c r="PUO3" s="428"/>
      <c r="PUP3" s="428"/>
      <c r="PUQ3" s="428"/>
      <c r="PUR3" s="428"/>
      <c r="PUS3" s="428"/>
      <c r="PUT3" s="428"/>
      <c r="PUU3" s="428"/>
      <c r="PUV3" s="428"/>
      <c r="PUW3" s="428"/>
      <c r="PUX3" s="428"/>
      <c r="PUY3" s="428"/>
      <c r="PUZ3" s="428"/>
      <c r="PVA3" s="428"/>
      <c r="PVB3" s="428"/>
      <c r="PVC3" s="428"/>
      <c r="PVD3" s="428"/>
      <c r="PVE3" s="428"/>
      <c r="PVF3" s="428"/>
      <c r="PVG3" s="428"/>
      <c r="PVH3" s="428"/>
      <c r="PVI3" s="428"/>
      <c r="PVJ3" s="428"/>
      <c r="PVK3" s="428"/>
      <c r="PVL3" s="428"/>
      <c r="PVM3" s="428"/>
      <c r="PVN3" s="428"/>
      <c r="PVO3" s="428"/>
      <c r="PVP3" s="428"/>
      <c r="PVQ3" s="428"/>
      <c r="PVR3" s="428"/>
      <c r="PVS3" s="428"/>
      <c r="PVT3" s="428"/>
      <c r="PVU3" s="428"/>
      <c r="PVV3" s="428"/>
      <c r="PVW3" s="428"/>
      <c r="PVX3" s="428"/>
      <c r="PVY3" s="428"/>
      <c r="PVZ3" s="428"/>
      <c r="PWA3" s="428"/>
      <c r="PWB3" s="428"/>
      <c r="PWC3" s="428"/>
      <c r="PWD3" s="428"/>
      <c r="PWE3" s="428"/>
      <c r="PWF3" s="428"/>
      <c r="PWG3" s="428"/>
      <c r="PWH3" s="428"/>
      <c r="PWI3" s="428"/>
      <c r="PWJ3" s="428"/>
      <c r="PWK3" s="428"/>
      <c r="PWL3" s="428"/>
      <c r="PWM3" s="428"/>
      <c r="PWN3" s="428"/>
      <c r="PWO3" s="428"/>
      <c r="PWP3" s="428"/>
      <c r="PWQ3" s="428"/>
      <c r="PWR3" s="428"/>
      <c r="PWS3" s="428"/>
      <c r="PWT3" s="428"/>
      <c r="PWU3" s="428"/>
      <c r="PWV3" s="428"/>
      <c r="PWW3" s="428"/>
      <c r="PWX3" s="428"/>
      <c r="PWY3" s="428"/>
      <c r="PWZ3" s="428"/>
      <c r="PXA3" s="428"/>
      <c r="PXB3" s="428"/>
      <c r="PXC3" s="428"/>
      <c r="PXD3" s="428"/>
      <c r="PXE3" s="428"/>
      <c r="PXF3" s="428"/>
      <c r="PXG3" s="428"/>
      <c r="PXH3" s="428"/>
      <c r="PXI3" s="428"/>
      <c r="PXJ3" s="428"/>
      <c r="PXK3" s="428"/>
      <c r="PXL3" s="428"/>
      <c r="PXM3" s="428"/>
      <c r="PXN3" s="428"/>
      <c r="PXO3" s="428"/>
      <c r="PXP3" s="428"/>
      <c r="PXQ3" s="428"/>
      <c r="PXR3" s="428"/>
      <c r="PXS3" s="428"/>
      <c r="PXT3" s="428"/>
      <c r="PXU3" s="428"/>
      <c r="PXV3" s="428"/>
      <c r="PXW3" s="428"/>
      <c r="PXX3" s="428"/>
      <c r="PXY3" s="428"/>
      <c r="PXZ3" s="428"/>
      <c r="PYA3" s="428"/>
      <c r="PYB3" s="428"/>
      <c r="PYC3" s="428"/>
      <c r="PYD3" s="428"/>
      <c r="PYE3" s="428"/>
      <c r="PYF3" s="428"/>
      <c r="PYG3" s="428"/>
      <c r="PYH3" s="428"/>
      <c r="PYI3" s="428"/>
      <c r="PYJ3" s="428"/>
      <c r="PYK3" s="428"/>
      <c r="PYL3" s="428"/>
      <c r="PYM3" s="428"/>
      <c r="PYN3" s="428"/>
      <c r="PYO3" s="428"/>
      <c r="PYP3" s="428"/>
      <c r="PYQ3" s="428"/>
      <c r="PYR3" s="428"/>
      <c r="PYS3" s="428"/>
      <c r="PYT3" s="428"/>
      <c r="PYU3" s="428"/>
      <c r="PYV3" s="428"/>
      <c r="PYW3" s="428"/>
      <c r="PYX3" s="428"/>
      <c r="PYY3" s="428"/>
      <c r="PYZ3" s="428"/>
      <c r="PZA3" s="428"/>
      <c r="PZB3" s="428"/>
      <c r="PZC3" s="428"/>
      <c r="PZD3" s="428"/>
      <c r="PZE3" s="428"/>
      <c r="PZF3" s="428"/>
      <c r="PZG3" s="428"/>
      <c r="PZH3" s="428"/>
      <c r="PZI3" s="428"/>
      <c r="PZJ3" s="428"/>
      <c r="PZK3" s="428"/>
      <c r="PZL3" s="428"/>
      <c r="PZM3" s="428"/>
      <c r="PZN3" s="428"/>
      <c r="PZO3" s="428"/>
      <c r="PZP3" s="428"/>
      <c r="PZQ3" s="428"/>
      <c r="PZR3" s="428"/>
      <c r="PZS3" s="428"/>
      <c r="PZT3" s="428"/>
      <c r="PZU3" s="428"/>
      <c r="PZV3" s="428"/>
      <c r="PZW3" s="428"/>
      <c r="PZX3" s="428"/>
      <c r="PZY3" s="428"/>
      <c r="PZZ3" s="428"/>
      <c r="QAA3" s="428"/>
      <c r="QAB3" s="428"/>
      <c r="QAC3" s="428"/>
      <c r="QAD3" s="428"/>
      <c r="QAE3" s="428"/>
      <c r="QAF3" s="428"/>
      <c r="QAG3" s="428"/>
      <c r="QAH3" s="428"/>
      <c r="QAI3" s="428"/>
      <c r="QAJ3" s="428"/>
      <c r="QAK3" s="428"/>
      <c r="QAL3" s="428"/>
      <c r="QAM3" s="428"/>
      <c r="QAN3" s="428"/>
      <c r="QAO3" s="428"/>
      <c r="QAP3" s="428"/>
      <c r="QAQ3" s="428"/>
      <c r="QAR3" s="428"/>
      <c r="QAS3" s="428"/>
      <c r="QAT3" s="428"/>
      <c r="QAU3" s="428"/>
      <c r="QAV3" s="428"/>
      <c r="QAW3" s="428"/>
      <c r="QAX3" s="428"/>
      <c r="QAY3" s="428"/>
      <c r="QAZ3" s="428"/>
      <c r="QBA3" s="428"/>
      <c r="QBB3" s="428"/>
      <c r="QBC3" s="428"/>
      <c r="QBD3" s="428"/>
      <c r="QBE3" s="428"/>
      <c r="QBF3" s="428"/>
      <c r="QBG3" s="428"/>
      <c r="QBH3" s="428"/>
      <c r="QBI3" s="428"/>
      <c r="QBJ3" s="428"/>
      <c r="QBK3" s="428"/>
      <c r="QBL3" s="428"/>
      <c r="QBM3" s="428"/>
      <c r="QBN3" s="428"/>
      <c r="QBO3" s="428"/>
      <c r="QBP3" s="428"/>
      <c r="QBQ3" s="428"/>
      <c r="QBR3" s="428"/>
      <c r="QBS3" s="428"/>
      <c r="QBT3" s="428"/>
      <c r="QBU3" s="428"/>
      <c r="QBV3" s="428"/>
      <c r="QBW3" s="428"/>
      <c r="QBX3" s="428"/>
      <c r="QBY3" s="428"/>
      <c r="QBZ3" s="428"/>
      <c r="QCA3" s="428"/>
      <c r="QCB3" s="428"/>
      <c r="QCC3" s="428"/>
      <c r="QCD3" s="428"/>
      <c r="QCE3" s="428"/>
      <c r="QCF3" s="428"/>
      <c r="QCG3" s="428"/>
      <c r="QCH3" s="428"/>
      <c r="QCI3" s="428"/>
      <c r="QCJ3" s="428"/>
      <c r="QCK3" s="428"/>
      <c r="QCL3" s="428"/>
      <c r="QCM3" s="428"/>
      <c r="QCN3" s="428"/>
      <c r="QCO3" s="428"/>
      <c r="QCP3" s="428"/>
      <c r="QCQ3" s="428"/>
      <c r="QCR3" s="428"/>
      <c r="QCS3" s="428"/>
      <c r="QCT3" s="428"/>
      <c r="QCU3" s="428"/>
      <c r="QCV3" s="428"/>
      <c r="QCW3" s="428"/>
      <c r="QCX3" s="428"/>
      <c r="QCY3" s="428"/>
      <c r="QCZ3" s="428"/>
      <c r="QDA3" s="428"/>
      <c r="QDB3" s="428"/>
      <c r="QDC3" s="428"/>
      <c r="QDD3" s="428"/>
      <c r="QDE3" s="428"/>
      <c r="QDF3" s="428"/>
      <c r="QDG3" s="428"/>
      <c r="QDH3" s="428"/>
      <c r="QDI3" s="428"/>
      <c r="QDJ3" s="428"/>
      <c r="QDK3" s="428"/>
      <c r="QDL3" s="428"/>
      <c r="QDM3" s="428"/>
      <c r="QDN3" s="428"/>
      <c r="QDO3" s="428"/>
      <c r="QDP3" s="428"/>
      <c r="QDQ3" s="428"/>
      <c r="QDR3" s="428"/>
      <c r="QDS3" s="428"/>
      <c r="QDT3" s="428"/>
      <c r="QDU3" s="428"/>
      <c r="QDV3" s="428"/>
      <c r="QDW3" s="428"/>
      <c r="QDX3" s="428"/>
      <c r="QDY3" s="428"/>
      <c r="QDZ3" s="428"/>
      <c r="QEA3" s="428"/>
      <c r="QEB3" s="428"/>
      <c r="QEC3" s="428"/>
      <c r="QED3" s="428"/>
      <c r="QEE3" s="428"/>
      <c r="QEF3" s="428"/>
      <c r="QEG3" s="428"/>
      <c r="QEH3" s="428"/>
      <c r="QEI3" s="428"/>
      <c r="QEJ3" s="428"/>
      <c r="QEK3" s="428"/>
      <c r="QEL3" s="428"/>
      <c r="QEM3" s="428"/>
      <c r="QEN3" s="428"/>
      <c r="QEO3" s="428"/>
      <c r="QEP3" s="428"/>
      <c r="QEQ3" s="428"/>
      <c r="QER3" s="428"/>
      <c r="QES3" s="428"/>
      <c r="QET3" s="428"/>
      <c r="QEU3" s="428"/>
      <c r="QEV3" s="428"/>
      <c r="QEW3" s="428"/>
      <c r="QEX3" s="428"/>
      <c r="QEY3" s="428"/>
      <c r="QEZ3" s="428"/>
      <c r="QFA3" s="428"/>
      <c r="QFB3" s="428"/>
      <c r="QFC3" s="428"/>
      <c r="QFD3" s="428"/>
      <c r="QFE3" s="428"/>
      <c r="QFF3" s="428"/>
      <c r="QFG3" s="428"/>
      <c r="QFH3" s="428"/>
      <c r="QFI3" s="428"/>
      <c r="QFJ3" s="428"/>
      <c r="QFK3" s="428"/>
      <c r="QFL3" s="428"/>
      <c r="QFM3" s="428"/>
      <c r="QFN3" s="428"/>
      <c r="QFO3" s="428"/>
      <c r="QFP3" s="428"/>
      <c r="QFQ3" s="428"/>
      <c r="QFR3" s="428"/>
      <c r="QFS3" s="428"/>
      <c r="QFT3" s="428"/>
      <c r="QFU3" s="428"/>
      <c r="QFV3" s="428"/>
      <c r="QFW3" s="428"/>
      <c r="QFX3" s="428"/>
      <c r="QFY3" s="428"/>
      <c r="QFZ3" s="428"/>
      <c r="QGA3" s="428"/>
      <c r="QGB3" s="428"/>
      <c r="QGC3" s="428"/>
      <c r="QGD3" s="428"/>
      <c r="QGE3" s="428"/>
      <c r="QGF3" s="428"/>
      <c r="QGG3" s="428"/>
      <c r="QGH3" s="428"/>
      <c r="QGI3" s="428"/>
      <c r="QGJ3" s="428"/>
      <c r="QGK3" s="428"/>
      <c r="QGL3" s="428"/>
      <c r="QGM3" s="428"/>
      <c r="QGN3" s="428"/>
      <c r="QGO3" s="428"/>
      <c r="QGP3" s="428"/>
      <c r="QGQ3" s="428"/>
      <c r="QGR3" s="428"/>
      <c r="QGS3" s="428"/>
      <c r="QGT3" s="428"/>
      <c r="QGU3" s="428"/>
      <c r="QGV3" s="428"/>
      <c r="QGW3" s="428"/>
      <c r="QGX3" s="428"/>
      <c r="QGY3" s="428"/>
      <c r="QGZ3" s="428"/>
      <c r="QHA3" s="428"/>
      <c r="QHB3" s="428"/>
      <c r="QHC3" s="428"/>
      <c r="QHD3" s="428"/>
      <c r="QHE3" s="428"/>
      <c r="QHF3" s="428"/>
      <c r="QHG3" s="428"/>
      <c r="QHH3" s="428"/>
      <c r="QHI3" s="428"/>
      <c r="QHJ3" s="428"/>
      <c r="QHK3" s="428"/>
      <c r="QHL3" s="428"/>
      <c r="QHM3" s="428"/>
      <c r="QHN3" s="428"/>
      <c r="QHO3" s="428"/>
      <c r="QHP3" s="428"/>
      <c r="QHQ3" s="428"/>
      <c r="QHR3" s="428"/>
      <c r="QHS3" s="428"/>
      <c r="QHT3" s="428"/>
      <c r="QHU3" s="428"/>
      <c r="QHV3" s="428"/>
      <c r="QHW3" s="428"/>
      <c r="QHX3" s="428"/>
      <c r="QHY3" s="428"/>
      <c r="QHZ3" s="428"/>
      <c r="QIA3" s="428"/>
      <c r="QIB3" s="428"/>
      <c r="QIC3" s="428"/>
      <c r="QID3" s="428"/>
      <c r="QIE3" s="428"/>
      <c r="QIF3" s="428"/>
      <c r="QIG3" s="428"/>
      <c r="QIH3" s="428"/>
      <c r="QII3" s="428"/>
      <c r="QIJ3" s="428"/>
      <c r="QIK3" s="428"/>
      <c r="QIL3" s="428"/>
      <c r="QIM3" s="428"/>
      <c r="QIN3" s="428"/>
      <c r="QIO3" s="428"/>
      <c r="QIP3" s="428"/>
      <c r="QIQ3" s="428"/>
      <c r="QIR3" s="428"/>
      <c r="QIS3" s="428"/>
      <c r="QIT3" s="428"/>
      <c r="QIU3" s="428"/>
      <c r="QIV3" s="428"/>
      <c r="QIW3" s="428"/>
      <c r="QIX3" s="428"/>
      <c r="QIY3" s="428"/>
      <c r="QIZ3" s="428"/>
      <c r="QJA3" s="428"/>
      <c r="QJB3" s="428"/>
      <c r="QJC3" s="428"/>
      <c r="QJD3" s="428"/>
      <c r="QJE3" s="428"/>
      <c r="QJF3" s="428"/>
      <c r="QJG3" s="428"/>
      <c r="QJH3" s="428"/>
      <c r="QJI3" s="428"/>
      <c r="QJJ3" s="428"/>
      <c r="QJK3" s="428"/>
      <c r="QJL3" s="428"/>
      <c r="QJM3" s="428"/>
      <c r="QJN3" s="428"/>
      <c r="QJO3" s="428"/>
      <c r="QJP3" s="428"/>
      <c r="QJQ3" s="428"/>
      <c r="QJR3" s="428"/>
      <c r="QJS3" s="428"/>
      <c r="QJT3" s="428"/>
      <c r="QJU3" s="428"/>
      <c r="QJV3" s="428"/>
      <c r="QJW3" s="428"/>
      <c r="QJX3" s="428"/>
      <c r="QJY3" s="428"/>
      <c r="QJZ3" s="428"/>
      <c r="QKA3" s="428"/>
      <c r="QKB3" s="428"/>
      <c r="QKC3" s="428"/>
      <c r="QKD3" s="428"/>
      <c r="QKE3" s="428"/>
      <c r="QKF3" s="428"/>
      <c r="QKG3" s="428"/>
      <c r="QKH3" s="428"/>
      <c r="QKI3" s="428"/>
      <c r="QKJ3" s="428"/>
      <c r="QKK3" s="428"/>
      <c r="QKL3" s="428"/>
      <c r="QKM3" s="428"/>
      <c r="QKN3" s="428"/>
      <c r="QKO3" s="428"/>
      <c r="QKP3" s="428"/>
      <c r="QKQ3" s="428"/>
      <c r="QKR3" s="428"/>
      <c r="QKS3" s="428"/>
      <c r="QKT3" s="428"/>
      <c r="QKU3" s="428"/>
      <c r="QKV3" s="428"/>
      <c r="QKW3" s="428"/>
      <c r="QKX3" s="428"/>
      <c r="QKY3" s="428"/>
      <c r="QKZ3" s="428"/>
      <c r="QLA3" s="428"/>
      <c r="QLB3" s="428"/>
      <c r="QLC3" s="428"/>
      <c r="QLD3" s="428"/>
      <c r="QLE3" s="428"/>
      <c r="QLF3" s="428"/>
      <c r="QLG3" s="428"/>
      <c r="QLH3" s="428"/>
      <c r="QLI3" s="428"/>
      <c r="QLJ3" s="428"/>
      <c r="QLK3" s="428"/>
      <c r="QLL3" s="428"/>
      <c r="QLM3" s="428"/>
      <c r="QLN3" s="428"/>
      <c r="QLO3" s="428"/>
      <c r="QLP3" s="428"/>
      <c r="QLQ3" s="428"/>
      <c r="QLR3" s="428"/>
      <c r="QLS3" s="428"/>
      <c r="QLT3" s="428"/>
      <c r="QLU3" s="428"/>
      <c r="QLV3" s="428"/>
      <c r="QLW3" s="428"/>
      <c r="QLX3" s="428"/>
      <c r="QLY3" s="428"/>
      <c r="QLZ3" s="428"/>
      <c r="QMA3" s="428"/>
      <c r="QMB3" s="428"/>
      <c r="QMC3" s="428"/>
      <c r="QMD3" s="428"/>
      <c r="QME3" s="428"/>
      <c r="QMF3" s="428"/>
      <c r="QMG3" s="428"/>
      <c r="QMH3" s="428"/>
      <c r="QMI3" s="428"/>
      <c r="QMJ3" s="428"/>
      <c r="QMK3" s="428"/>
      <c r="QML3" s="428"/>
      <c r="QMM3" s="428"/>
      <c r="QMN3" s="428"/>
      <c r="QMO3" s="428"/>
      <c r="QMP3" s="428"/>
      <c r="QMQ3" s="428"/>
      <c r="QMR3" s="428"/>
      <c r="QMS3" s="428"/>
      <c r="QMT3" s="428"/>
      <c r="QMU3" s="428"/>
      <c r="QMV3" s="428"/>
      <c r="QMW3" s="428"/>
      <c r="QMX3" s="428"/>
      <c r="QMY3" s="428"/>
      <c r="QMZ3" s="428"/>
      <c r="QNA3" s="428"/>
      <c r="QNB3" s="428"/>
      <c r="QNC3" s="428"/>
      <c r="QND3" s="428"/>
      <c r="QNE3" s="428"/>
      <c r="QNF3" s="428"/>
      <c r="QNG3" s="428"/>
      <c r="QNH3" s="428"/>
      <c r="QNI3" s="428"/>
      <c r="QNJ3" s="428"/>
      <c r="QNK3" s="428"/>
      <c r="QNL3" s="428"/>
      <c r="QNM3" s="428"/>
      <c r="QNN3" s="428"/>
      <c r="QNO3" s="428"/>
      <c r="QNP3" s="428"/>
      <c r="QNQ3" s="428"/>
      <c r="QNR3" s="428"/>
      <c r="QNS3" s="428"/>
      <c r="QNT3" s="428"/>
      <c r="QNU3" s="428"/>
      <c r="QNV3" s="428"/>
      <c r="QNW3" s="428"/>
      <c r="QNX3" s="428"/>
      <c r="QNY3" s="428"/>
      <c r="QNZ3" s="428"/>
      <c r="QOA3" s="428"/>
      <c r="QOB3" s="428"/>
      <c r="QOC3" s="428"/>
      <c r="QOD3" s="428"/>
      <c r="QOE3" s="428"/>
      <c r="QOF3" s="428"/>
      <c r="QOG3" s="428"/>
      <c r="QOH3" s="428"/>
      <c r="QOI3" s="428"/>
      <c r="QOJ3" s="428"/>
      <c r="QOK3" s="428"/>
      <c r="QOL3" s="428"/>
      <c r="QOM3" s="428"/>
      <c r="QON3" s="428"/>
      <c r="QOO3" s="428"/>
      <c r="QOP3" s="428"/>
      <c r="QOQ3" s="428"/>
      <c r="QOR3" s="428"/>
      <c r="QOS3" s="428"/>
      <c r="QOT3" s="428"/>
      <c r="QOU3" s="428"/>
      <c r="QOV3" s="428"/>
      <c r="QOW3" s="428"/>
      <c r="QOX3" s="428"/>
      <c r="QOY3" s="428"/>
      <c r="QOZ3" s="428"/>
      <c r="QPA3" s="428"/>
      <c r="QPB3" s="428"/>
      <c r="QPC3" s="428"/>
      <c r="QPD3" s="428"/>
      <c r="QPE3" s="428"/>
      <c r="QPF3" s="428"/>
      <c r="QPG3" s="428"/>
      <c r="QPH3" s="428"/>
      <c r="QPI3" s="428"/>
      <c r="QPJ3" s="428"/>
      <c r="QPK3" s="428"/>
      <c r="QPL3" s="428"/>
      <c r="QPM3" s="428"/>
      <c r="QPN3" s="428"/>
      <c r="QPO3" s="428"/>
      <c r="QPP3" s="428"/>
      <c r="QPQ3" s="428"/>
      <c r="QPR3" s="428"/>
      <c r="QPS3" s="428"/>
      <c r="QPT3" s="428"/>
      <c r="QPU3" s="428"/>
      <c r="QPV3" s="428"/>
      <c r="QPW3" s="428"/>
      <c r="QPX3" s="428"/>
      <c r="QPY3" s="428"/>
      <c r="QPZ3" s="428"/>
      <c r="QQA3" s="428"/>
      <c r="QQB3" s="428"/>
      <c r="QQC3" s="428"/>
      <c r="QQD3" s="428"/>
      <c r="QQE3" s="428"/>
      <c r="QQF3" s="428"/>
      <c r="QQG3" s="428"/>
      <c r="QQH3" s="428"/>
      <c r="QQI3" s="428"/>
      <c r="QQJ3" s="428"/>
      <c r="QQK3" s="428"/>
      <c r="QQL3" s="428"/>
      <c r="QQM3" s="428"/>
      <c r="QQN3" s="428"/>
      <c r="QQO3" s="428"/>
      <c r="QQP3" s="428"/>
      <c r="QQQ3" s="428"/>
      <c r="QQR3" s="428"/>
      <c r="QQS3" s="428"/>
      <c r="QQT3" s="428"/>
      <c r="QQU3" s="428"/>
      <c r="QQV3" s="428"/>
      <c r="QQW3" s="428"/>
      <c r="QQX3" s="428"/>
      <c r="QQY3" s="428"/>
      <c r="QQZ3" s="428"/>
      <c r="QRA3" s="428"/>
      <c r="QRB3" s="428"/>
      <c r="QRC3" s="428"/>
      <c r="QRD3" s="428"/>
      <c r="QRE3" s="428"/>
      <c r="QRF3" s="428"/>
      <c r="QRG3" s="428"/>
      <c r="QRH3" s="428"/>
      <c r="QRI3" s="428"/>
      <c r="QRJ3" s="428"/>
      <c r="QRK3" s="428"/>
      <c r="QRL3" s="428"/>
      <c r="QRM3" s="428"/>
      <c r="QRN3" s="428"/>
      <c r="QRO3" s="428"/>
      <c r="QRP3" s="428"/>
      <c r="QRQ3" s="428"/>
      <c r="QRR3" s="428"/>
      <c r="QRS3" s="428"/>
      <c r="QRT3" s="428"/>
      <c r="QRU3" s="428"/>
      <c r="QRV3" s="428"/>
      <c r="QRW3" s="428"/>
      <c r="QRX3" s="428"/>
      <c r="QRY3" s="428"/>
      <c r="QRZ3" s="428"/>
      <c r="QSA3" s="428"/>
      <c r="QSB3" s="428"/>
      <c r="QSC3" s="428"/>
      <c r="QSD3" s="428"/>
      <c r="QSE3" s="428"/>
      <c r="QSF3" s="428"/>
      <c r="QSG3" s="428"/>
      <c r="QSH3" s="428"/>
      <c r="QSI3" s="428"/>
      <c r="QSJ3" s="428"/>
      <c r="QSK3" s="428"/>
      <c r="QSL3" s="428"/>
      <c r="QSM3" s="428"/>
      <c r="QSN3" s="428"/>
      <c r="QSO3" s="428"/>
      <c r="QSP3" s="428"/>
      <c r="QSQ3" s="428"/>
      <c r="QSR3" s="428"/>
      <c r="QSS3" s="428"/>
      <c r="QST3" s="428"/>
      <c r="QSU3" s="428"/>
      <c r="QSV3" s="428"/>
      <c r="QSW3" s="428"/>
      <c r="QSX3" s="428"/>
      <c r="QSY3" s="428"/>
      <c r="QSZ3" s="428"/>
      <c r="QTA3" s="428"/>
      <c r="QTB3" s="428"/>
      <c r="QTC3" s="428"/>
      <c r="QTD3" s="428"/>
      <c r="QTE3" s="428"/>
      <c r="QTF3" s="428"/>
      <c r="QTG3" s="428"/>
      <c r="QTH3" s="428"/>
      <c r="QTI3" s="428"/>
      <c r="QTJ3" s="428"/>
      <c r="QTK3" s="428"/>
      <c r="QTL3" s="428"/>
      <c r="QTM3" s="428"/>
      <c r="QTN3" s="428"/>
      <c r="QTO3" s="428"/>
      <c r="QTP3" s="428"/>
      <c r="QTQ3" s="428"/>
      <c r="QTR3" s="428"/>
      <c r="QTS3" s="428"/>
      <c r="QTT3" s="428"/>
      <c r="QTU3" s="428"/>
      <c r="QTV3" s="428"/>
      <c r="QTW3" s="428"/>
      <c r="QTX3" s="428"/>
      <c r="QTY3" s="428"/>
      <c r="QTZ3" s="428"/>
      <c r="QUA3" s="428"/>
      <c r="QUB3" s="428"/>
      <c r="QUC3" s="428"/>
      <c r="QUD3" s="428"/>
      <c r="QUE3" s="428"/>
      <c r="QUF3" s="428"/>
      <c r="QUG3" s="428"/>
      <c r="QUH3" s="428"/>
      <c r="QUI3" s="428"/>
      <c r="QUJ3" s="428"/>
      <c r="QUK3" s="428"/>
      <c r="QUL3" s="428"/>
      <c r="QUM3" s="428"/>
      <c r="QUN3" s="428"/>
      <c r="QUO3" s="428"/>
      <c r="QUP3" s="428"/>
      <c r="QUQ3" s="428"/>
      <c r="QUR3" s="428"/>
      <c r="QUS3" s="428"/>
      <c r="QUT3" s="428"/>
      <c r="QUU3" s="428"/>
      <c r="QUV3" s="428"/>
      <c r="QUW3" s="428"/>
      <c r="QUX3" s="428"/>
      <c r="QUY3" s="428"/>
      <c r="QUZ3" s="428"/>
      <c r="QVA3" s="428"/>
      <c r="QVB3" s="428"/>
      <c r="QVC3" s="428"/>
      <c r="QVD3" s="428"/>
      <c r="QVE3" s="428"/>
      <c r="QVF3" s="428"/>
      <c r="QVG3" s="428"/>
      <c r="QVH3" s="428"/>
      <c r="QVI3" s="428"/>
      <c r="QVJ3" s="428"/>
      <c r="QVK3" s="428"/>
      <c r="QVL3" s="428"/>
      <c r="QVM3" s="428"/>
      <c r="QVN3" s="428"/>
      <c r="QVO3" s="428"/>
      <c r="QVP3" s="428"/>
      <c r="QVQ3" s="428"/>
      <c r="QVR3" s="428"/>
      <c r="QVS3" s="428"/>
      <c r="QVT3" s="428"/>
      <c r="QVU3" s="428"/>
      <c r="QVV3" s="428"/>
      <c r="QVW3" s="428"/>
      <c r="QVX3" s="428"/>
      <c r="QVY3" s="428"/>
      <c r="QVZ3" s="428"/>
      <c r="QWA3" s="428"/>
      <c r="QWB3" s="428"/>
      <c r="QWC3" s="428"/>
      <c r="QWD3" s="428"/>
      <c r="QWE3" s="428"/>
      <c r="QWF3" s="428"/>
      <c r="QWG3" s="428"/>
      <c r="QWH3" s="428"/>
      <c r="QWI3" s="428"/>
      <c r="QWJ3" s="428"/>
      <c r="QWK3" s="428"/>
      <c r="QWL3" s="428"/>
      <c r="QWM3" s="428"/>
      <c r="QWN3" s="428"/>
      <c r="QWO3" s="428"/>
      <c r="QWP3" s="428"/>
      <c r="QWQ3" s="428"/>
      <c r="QWR3" s="428"/>
      <c r="QWS3" s="428"/>
      <c r="QWT3" s="428"/>
      <c r="QWU3" s="428"/>
      <c r="QWV3" s="428"/>
      <c r="QWW3" s="428"/>
      <c r="QWX3" s="428"/>
      <c r="QWY3" s="428"/>
      <c r="QWZ3" s="428"/>
      <c r="QXA3" s="428"/>
      <c r="QXB3" s="428"/>
      <c r="QXC3" s="428"/>
      <c r="QXD3" s="428"/>
      <c r="QXE3" s="428"/>
      <c r="QXF3" s="428"/>
      <c r="QXG3" s="428"/>
      <c r="QXH3" s="428"/>
      <c r="QXI3" s="428"/>
      <c r="QXJ3" s="428"/>
      <c r="QXK3" s="428"/>
      <c r="QXL3" s="428"/>
      <c r="QXM3" s="428"/>
      <c r="QXN3" s="428"/>
      <c r="QXO3" s="428"/>
      <c r="QXP3" s="428"/>
      <c r="QXQ3" s="428"/>
      <c r="QXR3" s="428"/>
      <c r="QXS3" s="428"/>
      <c r="QXT3" s="428"/>
      <c r="QXU3" s="428"/>
      <c r="QXV3" s="428"/>
      <c r="QXW3" s="428"/>
      <c r="QXX3" s="428"/>
      <c r="QXY3" s="428"/>
      <c r="QXZ3" s="428"/>
      <c r="QYA3" s="428"/>
      <c r="QYB3" s="428"/>
      <c r="QYC3" s="428"/>
      <c r="QYD3" s="428"/>
      <c r="QYE3" s="428"/>
      <c r="QYF3" s="428"/>
      <c r="QYG3" s="428"/>
      <c r="QYH3" s="428"/>
      <c r="QYI3" s="428"/>
      <c r="QYJ3" s="428"/>
      <c r="QYK3" s="428"/>
      <c r="QYL3" s="428"/>
      <c r="QYM3" s="428"/>
      <c r="QYN3" s="428"/>
      <c r="QYO3" s="428"/>
      <c r="QYP3" s="428"/>
      <c r="QYQ3" s="428"/>
      <c r="QYR3" s="428"/>
      <c r="QYS3" s="428"/>
      <c r="QYT3" s="428"/>
      <c r="QYU3" s="428"/>
      <c r="QYV3" s="428"/>
      <c r="QYW3" s="428"/>
      <c r="QYX3" s="428"/>
      <c r="QYY3" s="428"/>
      <c r="QYZ3" s="428"/>
      <c r="QZA3" s="428"/>
      <c r="QZB3" s="428"/>
      <c r="QZC3" s="428"/>
      <c r="QZD3" s="428"/>
      <c r="QZE3" s="428"/>
      <c r="QZF3" s="428"/>
      <c r="QZG3" s="428"/>
      <c r="QZH3" s="428"/>
      <c r="QZI3" s="428"/>
      <c r="QZJ3" s="428"/>
      <c r="QZK3" s="428"/>
      <c r="QZL3" s="428"/>
      <c r="QZM3" s="428"/>
      <c r="QZN3" s="428"/>
      <c r="QZO3" s="428"/>
      <c r="QZP3" s="428"/>
      <c r="QZQ3" s="428"/>
      <c r="QZR3" s="428"/>
      <c r="QZS3" s="428"/>
      <c r="QZT3" s="428"/>
      <c r="QZU3" s="428"/>
      <c r="QZV3" s="428"/>
      <c r="QZW3" s="428"/>
      <c r="QZX3" s="428"/>
      <c r="QZY3" s="428"/>
      <c r="QZZ3" s="428"/>
      <c r="RAA3" s="428"/>
      <c r="RAB3" s="428"/>
      <c r="RAC3" s="428"/>
      <c r="RAD3" s="428"/>
      <c r="RAE3" s="428"/>
      <c r="RAF3" s="428"/>
      <c r="RAG3" s="428"/>
      <c r="RAH3" s="428"/>
      <c r="RAI3" s="428"/>
      <c r="RAJ3" s="428"/>
      <c r="RAK3" s="428"/>
      <c r="RAL3" s="428"/>
      <c r="RAM3" s="428"/>
      <c r="RAN3" s="428"/>
      <c r="RAO3" s="428"/>
      <c r="RAP3" s="428"/>
      <c r="RAQ3" s="428"/>
      <c r="RAR3" s="428"/>
      <c r="RAS3" s="428"/>
      <c r="RAT3" s="428"/>
      <c r="RAU3" s="428"/>
      <c r="RAV3" s="428"/>
      <c r="RAW3" s="428"/>
      <c r="RAX3" s="428"/>
      <c r="RAY3" s="428"/>
      <c r="RAZ3" s="428"/>
      <c r="RBA3" s="428"/>
      <c r="RBB3" s="428"/>
      <c r="RBC3" s="428"/>
      <c r="RBD3" s="428"/>
      <c r="RBE3" s="428"/>
      <c r="RBF3" s="428"/>
      <c r="RBG3" s="428"/>
      <c r="RBH3" s="428"/>
      <c r="RBI3" s="428"/>
      <c r="RBJ3" s="428"/>
      <c r="RBK3" s="428"/>
      <c r="RBL3" s="428"/>
      <c r="RBM3" s="428"/>
      <c r="RBN3" s="428"/>
      <c r="RBO3" s="428"/>
      <c r="RBP3" s="428"/>
      <c r="RBQ3" s="428"/>
      <c r="RBR3" s="428"/>
      <c r="RBS3" s="428"/>
      <c r="RBT3" s="428"/>
      <c r="RBU3" s="428"/>
      <c r="RBV3" s="428"/>
      <c r="RBW3" s="428"/>
      <c r="RBX3" s="428"/>
      <c r="RBY3" s="428"/>
      <c r="RBZ3" s="428"/>
      <c r="RCA3" s="428"/>
      <c r="RCB3" s="428"/>
      <c r="RCC3" s="428"/>
      <c r="RCD3" s="428"/>
      <c r="RCE3" s="428"/>
      <c r="RCF3" s="428"/>
      <c r="RCG3" s="428"/>
      <c r="RCH3" s="428"/>
      <c r="RCI3" s="428"/>
      <c r="RCJ3" s="428"/>
      <c r="RCK3" s="428"/>
      <c r="RCL3" s="428"/>
      <c r="RCM3" s="428"/>
      <c r="RCN3" s="428"/>
      <c r="RCO3" s="428"/>
      <c r="RCP3" s="428"/>
      <c r="RCQ3" s="428"/>
      <c r="RCR3" s="428"/>
      <c r="RCS3" s="428"/>
      <c r="RCT3" s="428"/>
      <c r="RCU3" s="428"/>
      <c r="RCV3" s="428"/>
      <c r="RCW3" s="428"/>
      <c r="RCX3" s="428"/>
      <c r="RCY3" s="428"/>
      <c r="RCZ3" s="428"/>
      <c r="RDA3" s="428"/>
      <c r="RDB3" s="428"/>
      <c r="RDC3" s="428"/>
      <c r="RDD3" s="428"/>
      <c r="RDE3" s="428"/>
      <c r="RDF3" s="428"/>
      <c r="RDG3" s="428"/>
      <c r="RDH3" s="428"/>
      <c r="RDI3" s="428"/>
      <c r="RDJ3" s="428"/>
      <c r="RDK3" s="428"/>
      <c r="RDL3" s="428"/>
      <c r="RDM3" s="428"/>
      <c r="RDN3" s="428"/>
      <c r="RDO3" s="428"/>
      <c r="RDP3" s="428"/>
      <c r="RDQ3" s="428"/>
      <c r="RDR3" s="428"/>
      <c r="RDS3" s="428"/>
      <c r="RDT3" s="428"/>
      <c r="RDU3" s="428"/>
      <c r="RDV3" s="428"/>
      <c r="RDW3" s="428"/>
      <c r="RDX3" s="428"/>
      <c r="RDY3" s="428"/>
      <c r="RDZ3" s="428"/>
      <c r="REA3" s="428"/>
      <c r="REB3" s="428"/>
      <c r="REC3" s="428"/>
      <c r="RED3" s="428"/>
      <c r="REE3" s="428"/>
      <c r="REF3" s="428"/>
      <c r="REG3" s="428"/>
      <c r="REH3" s="428"/>
      <c r="REI3" s="428"/>
      <c r="REJ3" s="428"/>
      <c r="REK3" s="428"/>
      <c r="REL3" s="428"/>
      <c r="REM3" s="428"/>
      <c r="REN3" s="428"/>
      <c r="REO3" s="428"/>
      <c r="REP3" s="428"/>
      <c r="REQ3" s="428"/>
      <c r="RER3" s="428"/>
      <c r="RES3" s="428"/>
      <c r="RET3" s="428"/>
      <c r="REU3" s="428"/>
      <c r="REV3" s="428"/>
      <c r="REW3" s="428"/>
      <c r="REX3" s="428"/>
      <c r="REY3" s="428"/>
      <c r="REZ3" s="428"/>
      <c r="RFA3" s="428"/>
      <c r="RFB3" s="428"/>
      <c r="RFC3" s="428"/>
      <c r="RFD3" s="428"/>
      <c r="RFE3" s="428"/>
      <c r="RFF3" s="428"/>
      <c r="RFG3" s="428"/>
      <c r="RFH3" s="428"/>
      <c r="RFI3" s="428"/>
      <c r="RFJ3" s="428"/>
      <c r="RFK3" s="428"/>
      <c r="RFL3" s="428"/>
      <c r="RFM3" s="428"/>
      <c r="RFN3" s="428"/>
      <c r="RFO3" s="428"/>
      <c r="RFP3" s="428"/>
      <c r="RFQ3" s="428"/>
      <c r="RFR3" s="428"/>
      <c r="RFS3" s="428"/>
      <c r="RFT3" s="428"/>
      <c r="RFU3" s="428"/>
      <c r="RFV3" s="428"/>
      <c r="RFW3" s="428"/>
      <c r="RFX3" s="428"/>
      <c r="RFY3" s="428"/>
      <c r="RFZ3" s="428"/>
      <c r="RGA3" s="428"/>
      <c r="RGB3" s="428"/>
      <c r="RGC3" s="428"/>
      <c r="RGD3" s="428"/>
      <c r="RGE3" s="428"/>
      <c r="RGF3" s="428"/>
      <c r="RGG3" s="428"/>
      <c r="RGH3" s="428"/>
      <c r="RGI3" s="428"/>
      <c r="RGJ3" s="428"/>
      <c r="RGK3" s="428"/>
      <c r="RGL3" s="428"/>
      <c r="RGM3" s="428"/>
      <c r="RGN3" s="428"/>
      <c r="RGO3" s="428"/>
      <c r="RGP3" s="428"/>
      <c r="RGQ3" s="428"/>
      <c r="RGR3" s="428"/>
      <c r="RGS3" s="428"/>
      <c r="RGT3" s="428"/>
      <c r="RGU3" s="428"/>
      <c r="RGV3" s="428"/>
      <c r="RGW3" s="428"/>
      <c r="RGX3" s="428"/>
      <c r="RGY3" s="428"/>
      <c r="RGZ3" s="428"/>
      <c r="RHA3" s="428"/>
      <c r="RHB3" s="428"/>
      <c r="RHC3" s="428"/>
      <c r="RHD3" s="428"/>
      <c r="RHE3" s="428"/>
      <c r="RHF3" s="428"/>
      <c r="RHG3" s="428"/>
      <c r="RHH3" s="428"/>
      <c r="RHI3" s="428"/>
      <c r="RHJ3" s="428"/>
      <c r="RHK3" s="428"/>
      <c r="RHL3" s="428"/>
      <c r="RHM3" s="428"/>
      <c r="RHN3" s="428"/>
      <c r="RHO3" s="428"/>
      <c r="RHP3" s="428"/>
      <c r="RHQ3" s="428"/>
      <c r="RHR3" s="428"/>
      <c r="RHS3" s="428"/>
      <c r="RHT3" s="428"/>
      <c r="RHU3" s="428"/>
      <c r="RHV3" s="428"/>
      <c r="RHW3" s="428"/>
      <c r="RHX3" s="428"/>
      <c r="RHY3" s="428"/>
      <c r="RHZ3" s="428"/>
      <c r="RIA3" s="428"/>
      <c r="RIB3" s="428"/>
      <c r="RIC3" s="428"/>
      <c r="RID3" s="428"/>
      <c r="RIE3" s="428"/>
      <c r="RIF3" s="428"/>
      <c r="RIG3" s="428"/>
      <c r="RIH3" s="428"/>
      <c r="RII3" s="428"/>
      <c r="RIJ3" s="428"/>
      <c r="RIK3" s="428"/>
      <c r="RIL3" s="428"/>
      <c r="RIM3" s="428"/>
      <c r="RIN3" s="428"/>
      <c r="RIO3" s="428"/>
      <c r="RIP3" s="428"/>
      <c r="RIQ3" s="428"/>
      <c r="RIR3" s="428"/>
      <c r="RIS3" s="428"/>
      <c r="RIT3" s="428"/>
      <c r="RIU3" s="428"/>
      <c r="RIV3" s="428"/>
      <c r="RIW3" s="428"/>
      <c r="RIX3" s="428"/>
      <c r="RIY3" s="428"/>
      <c r="RIZ3" s="428"/>
      <c r="RJA3" s="428"/>
      <c r="RJB3" s="428"/>
      <c r="RJC3" s="428"/>
      <c r="RJD3" s="428"/>
      <c r="RJE3" s="428"/>
      <c r="RJF3" s="428"/>
      <c r="RJG3" s="428"/>
      <c r="RJH3" s="428"/>
      <c r="RJI3" s="428"/>
      <c r="RJJ3" s="428"/>
      <c r="RJK3" s="428"/>
      <c r="RJL3" s="428"/>
      <c r="RJM3" s="428"/>
      <c r="RJN3" s="428"/>
      <c r="RJO3" s="428"/>
      <c r="RJP3" s="428"/>
      <c r="RJQ3" s="428"/>
      <c r="RJR3" s="428"/>
      <c r="RJS3" s="428"/>
      <c r="RJT3" s="428"/>
      <c r="RJU3" s="428"/>
      <c r="RJV3" s="428"/>
      <c r="RJW3" s="428"/>
      <c r="RJX3" s="428"/>
      <c r="RJY3" s="428"/>
      <c r="RJZ3" s="428"/>
      <c r="RKA3" s="428"/>
      <c r="RKB3" s="428"/>
      <c r="RKC3" s="428"/>
      <c r="RKD3" s="428"/>
      <c r="RKE3" s="428"/>
      <c r="RKF3" s="428"/>
      <c r="RKG3" s="428"/>
      <c r="RKH3" s="428"/>
      <c r="RKI3" s="428"/>
      <c r="RKJ3" s="428"/>
      <c r="RKK3" s="428"/>
      <c r="RKL3" s="428"/>
      <c r="RKM3" s="428"/>
      <c r="RKN3" s="428"/>
      <c r="RKO3" s="428"/>
      <c r="RKP3" s="428"/>
      <c r="RKQ3" s="428"/>
      <c r="RKR3" s="428"/>
      <c r="RKS3" s="428"/>
      <c r="RKT3" s="428"/>
      <c r="RKU3" s="428"/>
      <c r="RKV3" s="428"/>
      <c r="RKW3" s="428"/>
      <c r="RKX3" s="428"/>
      <c r="RKY3" s="428"/>
      <c r="RKZ3" s="428"/>
      <c r="RLA3" s="428"/>
      <c r="RLB3" s="428"/>
      <c r="RLC3" s="428"/>
      <c r="RLD3" s="428"/>
      <c r="RLE3" s="428"/>
      <c r="RLF3" s="428"/>
      <c r="RLG3" s="428"/>
      <c r="RLH3" s="428"/>
      <c r="RLI3" s="428"/>
      <c r="RLJ3" s="428"/>
      <c r="RLK3" s="428"/>
      <c r="RLL3" s="428"/>
      <c r="RLM3" s="428"/>
      <c r="RLN3" s="428"/>
      <c r="RLO3" s="428"/>
      <c r="RLP3" s="428"/>
      <c r="RLQ3" s="428"/>
      <c r="RLR3" s="428"/>
      <c r="RLS3" s="428"/>
      <c r="RLT3" s="428"/>
      <c r="RLU3" s="428"/>
      <c r="RLV3" s="428"/>
      <c r="RLW3" s="428"/>
      <c r="RLX3" s="428"/>
      <c r="RLY3" s="428"/>
      <c r="RLZ3" s="428"/>
      <c r="RMA3" s="428"/>
      <c r="RMB3" s="428"/>
      <c r="RMC3" s="428"/>
      <c r="RMD3" s="428"/>
      <c r="RME3" s="428"/>
      <c r="RMF3" s="428"/>
      <c r="RMG3" s="428"/>
      <c r="RMH3" s="428"/>
      <c r="RMI3" s="428"/>
      <c r="RMJ3" s="428"/>
      <c r="RMK3" s="428"/>
      <c r="RML3" s="428"/>
      <c r="RMM3" s="428"/>
      <c r="RMN3" s="428"/>
      <c r="RMO3" s="428"/>
      <c r="RMP3" s="428"/>
      <c r="RMQ3" s="428"/>
      <c r="RMR3" s="428"/>
      <c r="RMS3" s="428"/>
      <c r="RMT3" s="428"/>
      <c r="RMU3" s="428"/>
      <c r="RMV3" s="428"/>
      <c r="RMW3" s="428"/>
      <c r="RMX3" s="428"/>
      <c r="RMY3" s="428"/>
      <c r="RMZ3" s="428"/>
      <c r="RNA3" s="428"/>
      <c r="RNB3" s="428"/>
      <c r="RNC3" s="428"/>
      <c r="RND3" s="428"/>
      <c r="RNE3" s="428"/>
      <c r="RNF3" s="428"/>
      <c r="RNG3" s="428"/>
      <c r="RNH3" s="428"/>
      <c r="RNI3" s="428"/>
      <c r="RNJ3" s="428"/>
      <c r="RNK3" s="428"/>
      <c r="RNL3" s="428"/>
      <c r="RNM3" s="428"/>
      <c r="RNN3" s="428"/>
      <c r="RNO3" s="428"/>
      <c r="RNP3" s="428"/>
      <c r="RNQ3" s="428"/>
      <c r="RNR3" s="428"/>
      <c r="RNS3" s="428"/>
      <c r="RNT3" s="428"/>
      <c r="RNU3" s="428"/>
      <c r="RNV3" s="428"/>
      <c r="RNW3" s="428"/>
      <c r="RNX3" s="428"/>
      <c r="RNY3" s="428"/>
      <c r="RNZ3" s="428"/>
      <c r="ROA3" s="428"/>
      <c r="ROB3" s="428"/>
      <c r="ROC3" s="428"/>
      <c r="ROD3" s="428"/>
      <c r="ROE3" s="428"/>
      <c r="ROF3" s="428"/>
      <c r="ROG3" s="428"/>
      <c r="ROH3" s="428"/>
      <c r="ROI3" s="428"/>
      <c r="ROJ3" s="428"/>
      <c r="ROK3" s="428"/>
      <c r="ROL3" s="428"/>
      <c r="ROM3" s="428"/>
      <c r="RON3" s="428"/>
      <c r="ROO3" s="428"/>
      <c r="ROP3" s="428"/>
      <c r="ROQ3" s="428"/>
      <c r="ROR3" s="428"/>
      <c r="ROS3" s="428"/>
      <c r="ROT3" s="428"/>
      <c r="ROU3" s="428"/>
      <c r="ROV3" s="428"/>
      <c r="ROW3" s="428"/>
      <c r="ROX3" s="428"/>
      <c r="ROY3" s="428"/>
      <c r="ROZ3" s="428"/>
      <c r="RPA3" s="428"/>
      <c r="RPB3" s="428"/>
      <c r="RPC3" s="428"/>
      <c r="RPD3" s="428"/>
      <c r="RPE3" s="428"/>
      <c r="RPF3" s="428"/>
      <c r="RPG3" s="428"/>
      <c r="RPH3" s="428"/>
      <c r="RPI3" s="428"/>
      <c r="RPJ3" s="428"/>
      <c r="RPK3" s="428"/>
      <c r="RPL3" s="428"/>
      <c r="RPM3" s="428"/>
      <c r="RPN3" s="428"/>
      <c r="RPO3" s="428"/>
      <c r="RPP3" s="428"/>
      <c r="RPQ3" s="428"/>
      <c r="RPR3" s="428"/>
      <c r="RPS3" s="428"/>
      <c r="RPT3" s="428"/>
      <c r="RPU3" s="428"/>
      <c r="RPV3" s="428"/>
      <c r="RPW3" s="428"/>
      <c r="RPX3" s="428"/>
      <c r="RPY3" s="428"/>
      <c r="RPZ3" s="428"/>
      <c r="RQA3" s="428"/>
      <c r="RQB3" s="428"/>
      <c r="RQC3" s="428"/>
      <c r="RQD3" s="428"/>
      <c r="RQE3" s="428"/>
      <c r="RQF3" s="428"/>
      <c r="RQG3" s="428"/>
      <c r="RQH3" s="428"/>
      <c r="RQI3" s="428"/>
      <c r="RQJ3" s="428"/>
      <c r="RQK3" s="428"/>
      <c r="RQL3" s="428"/>
      <c r="RQM3" s="428"/>
      <c r="RQN3" s="428"/>
      <c r="RQO3" s="428"/>
      <c r="RQP3" s="428"/>
      <c r="RQQ3" s="428"/>
      <c r="RQR3" s="428"/>
      <c r="RQS3" s="428"/>
      <c r="RQT3" s="428"/>
      <c r="RQU3" s="428"/>
      <c r="RQV3" s="428"/>
      <c r="RQW3" s="428"/>
      <c r="RQX3" s="428"/>
      <c r="RQY3" s="428"/>
      <c r="RQZ3" s="428"/>
      <c r="RRA3" s="428"/>
      <c r="RRB3" s="428"/>
      <c r="RRC3" s="428"/>
      <c r="RRD3" s="428"/>
      <c r="RRE3" s="428"/>
      <c r="RRF3" s="428"/>
      <c r="RRG3" s="428"/>
      <c r="RRH3" s="428"/>
      <c r="RRI3" s="428"/>
      <c r="RRJ3" s="428"/>
      <c r="RRK3" s="428"/>
      <c r="RRL3" s="428"/>
      <c r="RRM3" s="428"/>
      <c r="RRN3" s="428"/>
      <c r="RRO3" s="428"/>
      <c r="RRP3" s="428"/>
      <c r="RRQ3" s="428"/>
      <c r="RRR3" s="428"/>
      <c r="RRS3" s="428"/>
      <c r="RRT3" s="428"/>
      <c r="RRU3" s="428"/>
      <c r="RRV3" s="428"/>
      <c r="RRW3" s="428"/>
      <c r="RRX3" s="428"/>
      <c r="RRY3" s="428"/>
      <c r="RRZ3" s="428"/>
      <c r="RSA3" s="428"/>
      <c r="RSB3" s="428"/>
      <c r="RSC3" s="428"/>
      <c r="RSD3" s="428"/>
      <c r="RSE3" s="428"/>
      <c r="RSF3" s="428"/>
      <c r="RSG3" s="428"/>
      <c r="RSH3" s="428"/>
      <c r="RSI3" s="428"/>
      <c r="RSJ3" s="428"/>
      <c r="RSK3" s="428"/>
      <c r="RSL3" s="428"/>
      <c r="RSM3" s="428"/>
      <c r="RSN3" s="428"/>
      <c r="RSO3" s="428"/>
      <c r="RSP3" s="428"/>
      <c r="RSQ3" s="428"/>
      <c r="RSR3" s="428"/>
      <c r="RSS3" s="428"/>
      <c r="RST3" s="428"/>
      <c r="RSU3" s="428"/>
      <c r="RSV3" s="428"/>
      <c r="RSW3" s="428"/>
      <c r="RSX3" s="428"/>
      <c r="RSY3" s="428"/>
      <c r="RSZ3" s="428"/>
      <c r="RTA3" s="428"/>
      <c r="RTB3" s="428"/>
      <c r="RTC3" s="428"/>
      <c r="RTD3" s="428"/>
      <c r="RTE3" s="428"/>
      <c r="RTF3" s="428"/>
      <c r="RTG3" s="428"/>
      <c r="RTH3" s="428"/>
      <c r="RTI3" s="428"/>
      <c r="RTJ3" s="428"/>
      <c r="RTK3" s="428"/>
      <c r="RTL3" s="428"/>
      <c r="RTM3" s="428"/>
      <c r="RTN3" s="428"/>
      <c r="RTO3" s="428"/>
      <c r="RTP3" s="428"/>
      <c r="RTQ3" s="428"/>
      <c r="RTR3" s="428"/>
      <c r="RTS3" s="428"/>
      <c r="RTT3" s="428"/>
      <c r="RTU3" s="428"/>
      <c r="RTV3" s="428"/>
      <c r="RTW3" s="428"/>
      <c r="RTX3" s="428"/>
      <c r="RTY3" s="428"/>
      <c r="RTZ3" s="428"/>
      <c r="RUA3" s="428"/>
      <c r="RUB3" s="428"/>
      <c r="RUC3" s="428"/>
      <c r="RUD3" s="428"/>
      <c r="RUE3" s="428"/>
      <c r="RUF3" s="428"/>
      <c r="RUG3" s="428"/>
      <c r="RUH3" s="428"/>
      <c r="RUI3" s="428"/>
      <c r="RUJ3" s="428"/>
      <c r="RUK3" s="428"/>
      <c r="RUL3" s="428"/>
      <c r="RUM3" s="428"/>
      <c r="RUN3" s="428"/>
      <c r="RUO3" s="428"/>
      <c r="RUP3" s="428"/>
      <c r="RUQ3" s="428"/>
      <c r="RUR3" s="428"/>
      <c r="RUS3" s="428"/>
      <c r="RUT3" s="428"/>
      <c r="RUU3" s="428"/>
      <c r="RUV3" s="428"/>
      <c r="RUW3" s="428"/>
      <c r="RUX3" s="428"/>
      <c r="RUY3" s="428"/>
      <c r="RUZ3" s="428"/>
      <c r="RVA3" s="428"/>
      <c r="RVB3" s="428"/>
      <c r="RVC3" s="428"/>
      <c r="RVD3" s="428"/>
      <c r="RVE3" s="428"/>
      <c r="RVF3" s="428"/>
      <c r="RVG3" s="428"/>
      <c r="RVH3" s="428"/>
      <c r="RVI3" s="428"/>
      <c r="RVJ3" s="428"/>
      <c r="RVK3" s="428"/>
      <c r="RVL3" s="428"/>
      <c r="RVM3" s="428"/>
      <c r="RVN3" s="428"/>
      <c r="RVO3" s="428"/>
      <c r="RVP3" s="428"/>
      <c r="RVQ3" s="428"/>
      <c r="RVR3" s="428"/>
      <c r="RVS3" s="428"/>
      <c r="RVT3" s="428"/>
      <c r="RVU3" s="428"/>
      <c r="RVV3" s="428"/>
      <c r="RVW3" s="428"/>
      <c r="RVX3" s="428"/>
      <c r="RVY3" s="428"/>
      <c r="RVZ3" s="428"/>
      <c r="RWA3" s="428"/>
      <c r="RWB3" s="428"/>
      <c r="RWC3" s="428"/>
      <c r="RWD3" s="428"/>
      <c r="RWE3" s="428"/>
      <c r="RWF3" s="428"/>
      <c r="RWG3" s="428"/>
      <c r="RWH3" s="428"/>
      <c r="RWI3" s="428"/>
      <c r="RWJ3" s="428"/>
      <c r="RWK3" s="428"/>
      <c r="RWL3" s="428"/>
      <c r="RWM3" s="428"/>
      <c r="RWN3" s="428"/>
      <c r="RWO3" s="428"/>
      <c r="RWP3" s="428"/>
      <c r="RWQ3" s="428"/>
      <c r="RWR3" s="428"/>
      <c r="RWS3" s="428"/>
      <c r="RWT3" s="428"/>
      <c r="RWU3" s="428"/>
      <c r="RWV3" s="428"/>
      <c r="RWW3" s="428"/>
      <c r="RWX3" s="428"/>
      <c r="RWY3" s="428"/>
      <c r="RWZ3" s="428"/>
      <c r="RXA3" s="428"/>
      <c r="RXB3" s="428"/>
      <c r="RXC3" s="428"/>
      <c r="RXD3" s="428"/>
      <c r="RXE3" s="428"/>
      <c r="RXF3" s="428"/>
      <c r="RXG3" s="428"/>
      <c r="RXH3" s="428"/>
      <c r="RXI3" s="428"/>
      <c r="RXJ3" s="428"/>
      <c r="RXK3" s="428"/>
      <c r="RXL3" s="428"/>
      <c r="RXM3" s="428"/>
      <c r="RXN3" s="428"/>
      <c r="RXO3" s="428"/>
      <c r="RXP3" s="428"/>
      <c r="RXQ3" s="428"/>
      <c r="RXR3" s="428"/>
      <c r="RXS3" s="428"/>
      <c r="RXT3" s="428"/>
      <c r="RXU3" s="428"/>
      <c r="RXV3" s="428"/>
      <c r="RXW3" s="428"/>
      <c r="RXX3" s="428"/>
      <c r="RXY3" s="428"/>
      <c r="RXZ3" s="428"/>
      <c r="RYA3" s="428"/>
      <c r="RYB3" s="428"/>
      <c r="RYC3" s="428"/>
      <c r="RYD3" s="428"/>
      <c r="RYE3" s="428"/>
      <c r="RYF3" s="428"/>
      <c r="RYG3" s="428"/>
      <c r="RYH3" s="428"/>
      <c r="RYI3" s="428"/>
      <c r="RYJ3" s="428"/>
      <c r="RYK3" s="428"/>
      <c r="RYL3" s="428"/>
      <c r="RYM3" s="428"/>
      <c r="RYN3" s="428"/>
      <c r="RYO3" s="428"/>
      <c r="RYP3" s="428"/>
      <c r="RYQ3" s="428"/>
      <c r="RYR3" s="428"/>
      <c r="RYS3" s="428"/>
      <c r="RYT3" s="428"/>
      <c r="RYU3" s="428"/>
      <c r="RYV3" s="428"/>
      <c r="RYW3" s="428"/>
      <c r="RYX3" s="428"/>
      <c r="RYY3" s="428"/>
      <c r="RYZ3" s="428"/>
      <c r="RZA3" s="428"/>
      <c r="RZB3" s="428"/>
      <c r="RZC3" s="428"/>
      <c r="RZD3" s="428"/>
      <c r="RZE3" s="428"/>
      <c r="RZF3" s="428"/>
      <c r="RZG3" s="428"/>
      <c r="RZH3" s="428"/>
      <c r="RZI3" s="428"/>
      <c r="RZJ3" s="428"/>
      <c r="RZK3" s="428"/>
      <c r="RZL3" s="428"/>
      <c r="RZM3" s="428"/>
      <c r="RZN3" s="428"/>
      <c r="RZO3" s="428"/>
      <c r="RZP3" s="428"/>
      <c r="RZQ3" s="428"/>
      <c r="RZR3" s="428"/>
      <c r="RZS3" s="428"/>
      <c r="RZT3" s="428"/>
      <c r="RZU3" s="428"/>
      <c r="RZV3" s="428"/>
      <c r="RZW3" s="428"/>
      <c r="RZX3" s="428"/>
      <c r="RZY3" s="428"/>
      <c r="RZZ3" s="428"/>
      <c r="SAA3" s="428"/>
      <c r="SAB3" s="428"/>
      <c r="SAC3" s="428"/>
      <c r="SAD3" s="428"/>
      <c r="SAE3" s="428"/>
      <c r="SAF3" s="428"/>
      <c r="SAG3" s="428"/>
      <c r="SAH3" s="428"/>
      <c r="SAI3" s="428"/>
      <c r="SAJ3" s="428"/>
      <c r="SAK3" s="428"/>
      <c r="SAL3" s="428"/>
      <c r="SAM3" s="428"/>
      <c r="SAN3" s="428"/>
      <c r="SAO3" s="428"/>
      <c r="SAP3" s="428"/>
      <c r="SAQ3" s="428"/>
      <c r="SAR3" s="428"/>
      <c r="SAS3" s="428"/>
      <c r="SAT3" s="428"/>
      <c r="SAU3" s="428"/>
      <c r="SAV3" s="428"/>
      <c r="SAW3" s="428"/>
      <c r="SAX3" s="428"/>
      <c r="SAY3" s="428"/>
      <c r="SAZ3" s="428"/>
      <c r="SBA3" s="428"/>
      <c r="SBB3" s="428"/>
      <c r="SBC3" s="428"/>
      <c r="SBD3" s="428"/>
      <c r="SBE3" s="428"/>
      <c r="SBF3" s="428"/>
      <c r="SBG3" s="428"/>
      <c r="SBH3" s="428"/>
      <c r="SBI3" s="428"/>
      <c r="SBJ3" s="428"/>
      <c r="SBK3" s="428"/>
      <c r="SBL3" s="428"/>
      <c r="SBM3" s="428"/>
      <c r="SBN3" s="428"/>
      <c r="SBO3" s="428"/>
      <c r="SBP3" s="428"/>
      <c r="SBQ3" s="428"/>
      <c r="SBR3" s="428"/>
      <c r="SBS3" s="428"/>
      <c r="SBT3" s="428"/>
      <c r="SBU3" s="428"/>
      <c r="SBV3" s="428"/>
      <c r="SBW3" s="428"/>
      <c r="SBX3" s="428"/>
      <c r="SBY3" s="428"/>
      <c r="SBZ3" s="428"/>
      <c r="SCA3" s="428"/>
      <c r="SCB3" s="428"/>
      <c r="SCC3" s="428"/>
      <c r="SCD3" s="428"/>
      <c r="SCE3" s="428"/>
      <c r="SCF3" s="428"/>
      <c r="SCG3" s="428"/>
      <c r="SCH3" s="428"/>
      <c r="SCI3" s="428"/>
      <c r="SCJ3" s="428"/>
      <c r="SCK3" s="428"/>
      <c r="SCL3" s="428"/>
      <c r="SCM3" s="428"/>
      <c r="SCN3" s="428"/>
      <c r="SCO3" s="428"/>
      <c r="SCP3" s="428"/>
      <c r="SCQ3" s="428"/>
      <c r="SCR3" s="428"/>
      <c r="SCS3" s="428"/>
      <c r="SCT3" s="428"/>
      <c r="SCU3" s="428"/>
      <c r="SCV3" s="428"/>
      <c r="SCW3" s="428"/>
      <c r="SCX3" s="428"/>
      <c r="SCY3" s="428"/>
      <c r="SCZ3" s="428"/>
      <c r="SDA3" s="428"/>
      <c r="SDB3" s="428"/>
      <c r="SDC3" s="428"/>
      <c r="SDD3" s="428"/>
      <c r="SDE3" s="428"/>
      <c r="SDF3" s="428"/>
      <c r="SDG3" s="428"/>
      <c r="SDH3" s="428"/>
      <c r="SDI3" s="428"/>
      <c r="SDJ3" s="428"/>
      <c r="SDK3" s="428"/>
      <c r="SDL3" s="428"/>
      <c r="SDM3" s="428"/>
      <c r="SDN3" s="428"/>
      <c r="SDO3" s="428"/>
      <c r="SDP3" s="428"/>
      <c r="SDQ3" s="428"/>
      <c r="SDR3" s="428"/>
      <c r="SDS3" s="428"/>
      <c r="SDT3" s="428"/>
      <c r="SDU3" s="428"/>
      <c r="SDV3" s="428"/>
      <c r="SDW3" s="428"/>
      <c r="SDX3" s="428"/>
      <c r="SDY3" s="428"/>
      <c r="SDZ3" s="428"/>
      <c r="SEA3" s="428"/>
      <c r="SEB3" s="428"/>
      <c r="SEC3" s="428"/>
      <c r="SED3" s="428"/>
      <c r="SEE3" s="428"/>
      <c r="SEF3" s="428"/>
      <c r="SEG3" s="428"/>
      <c r="SEH3" s="428"/>
      <c r="SEI3" s="428"/>
      <c r="SEJ3" s="428"/>
      <c r="SEK3" s="428"/>
      <c r="SEL3" s="428"/>
      <c r="SEM3" s="428"/>
      <c r="SEN3" s="428"/>
      <c r="SEO3" s="428"/>
      <c r="SEP3" s="428"/>
      <c r="SEQ3" s="428"/>
      <c r="SER3" s="428"/>
      <c r="SES3" s="428"/>
      <c r="SET3" s="428"/>
      <c r="SEU3" s="428"/>
      <c r="SEV3" s="428"/>
      <c r="SEW3" s="428"/>
      <c r="SEX3" s="428"/>
      <c r="SEY3" s="428"/>
      <c r="SEZ3" s="428"/>
      <c r="SFA3" s="428"/>
      <c r="SFB3" s="428"/>
      <c r="SFC3" s="428"/>
      <c r="SFD3" s="428"/>
      <c r="SFE3" s="428"/>
      <c r="SFF3" s="428"/>
      <c r="SFG3" s="428"/>
      <c r="SFH3" s="428"/>
      <c r="SFI3" s="428"/>
      <c r="SFJ3" s="428"/>
      <c r="SFK3" s="428"/>
      <c r="SFL3" s="428"/>
      <c r="SFM3" s="428"/>
      <c r="SFN3" s="428"/>
      <c r="SFO3" s="428"/>
      <c r="SFP3" s="428"/>
      <c r="SFQ3" s="428"/>
      <c r="SFR3" s="428"/>
      <c r="SFS3" s="428"/>
      <c r="SFT3" s="428"/>
      <c r="SFU3" s="428"/>
      <c r="SFV3" s="428"/>
      <c r="SFW3" s="428"/>
      <c r="SFX3" s="428"/>
      <c r="SFY3" s="428"/>
      <c r="SFZ3" s="428"/>
      <c r="SGA3" s="428"/>
      <c r="SGB3" s="428"/>
      <c r="SGC3" s="428"/>
      <c r="SGD3" s="428"/>
      <c r="SGE3" s="428"/>
      <c r="SGF3" s="428"/>
      <c r="SGG3" s="428"/>
      <c r="SGH3" s="428"/>
      <c r="SGI3" s="428"/>
      <c r="SGJ3" s="428"/>
      <c r="SGK3" s="428"/>
      <c r="SGL3" s="428"/>
      <c r="SGM3" s="428"/>
      <c r="SGN3" s="428"/>
      <c r="SGO3" s="428"/>
      <c r="SGP3" s="428"/>
      <c r="SGQ3" s="428"/>
      <c r="SGR3" s="428"/>
      <c r="SGS3" s="428"/>
      <c r="SGT3" s="428"/>
      <c r="SGU3" s="428"/>
      <c r="SGV3" s="428"/>
      <c r="SGW3" s="428"/>
      <c r="SGX3" s="428"/>
      <c r="SGY3" s="428"/>
      <c r="SGZ3" s="428"/>
      <c r="SHA3" s="428"/>
      <c r="SHB3" s="428"/>
      <c r="SHC3" s="428"/>
      <c r="SHD3" s="428"/>
      <c r="SHE3" s="428"/>
      <c r="SHF3" s="428"/>
      <c r="SHG3" s="428"/>
      <c r="SHH3" s="428"/>
      <c r="SHI3" s="428"/>
      <c r="SHJ3" s="428"/>
      <c r="SHK3" s="428"/>
      <c r="SHL3" s="428"/>
      <c r="SHM3" s="428"/>
      <c r="SHN3" s="428"/>
      <c r="SHO3" s="428"/>
      <c r="SHP3" s="428"/>
      <c r="SHQ3" s="428"/>
      <c r="SHR3" s="428"/>
      <c r="SHS3" s="428"/>
      <c r="SHT3" s="428"/>
      <c r="SHU3" s="428"/>
      <c r="SHV3" s="428"/>
      <c r="SHW3" s="428"/>
      <c r="SHX3" s="428"/>
      <c r="SHY3" s="428"/>
      <c r="SHZ3" s="428"/>
      <c r="SIA3" s="428"/>
      <c r="SIB3" s="428"/>
      <c r="SIC3" s="428"/>
      <c r="SID3" s="428"/>
      <c r="SIE3" s="428"/>
      <c r="SIF3" s="428"/>
      <c r="SIG3" s="428"/>
      <c r="SIH3" s="428"/>
      <c r="SII3" s="428"/>
      <c r="SIJ3" s="428"/>
      <c r="SIK3" s="428"/>
      <c r="SIL3" s="428"/>
      <c r="SIM3" s="428"/>
      <c r="SIN3" s="428"/>
      <c r="SIO3" s="428"/>
      <c r="SIP3" s="428"/>
      <c r="SIQ3" s="428"/>
      <c r="SIR3" s="428"/>
      <c r="SIS3" s="428"/>
      <c r="SIT3" s="428"/>
      <c r="SIU3" s="428"/>
      <c r="SIV3" s="428"/>
      <c r="SIW3" s="428"/>
      <c r="SIX3" s="428"/>
      <c r="SIY3" s="428"/>
      <c r="SIZ3" s="428"/>
      <c r="SJA3" s="428"/>
      <c r="SJB3" s="428"/>
      <c r="SJC3" s="428"/>
      <c r="SJD3" s="428"/>
      <c r="SJE3" s="428"/>
      <c r="SJF3" s="428"/>
      <c r="SJG3" s="428"/>
      <c r="SJH3" s="428"/>
      <c r="SJI3" s="428"/>
      <c r="SJJ3" s="428"/>
      <c r="SJK3" s="428"/>
      <c r="SJL3" s="428"/>
      <c r="SJM3" s="428"/>
      <c r="SJN3" s="428"/>
      <c r="SJO3" s="428"/>
      <c r="SJP3" s="428"/>
      <c r="SJQ3" s="428"/>
      <c r="SJR3" s="428"/>
      <c r="SJS3" s="428"/>
      <c r="SJT3" s="428"/>
      <c r="SJU3" s="428"/>
      <c r="SJV3" s="428"/>
      <c r="SJW3" s="428"/>
      <c r="SJX3" s="428"/>
      <c r="SJY3" s="428"/>
      <c r="SJZ3" s="428"/>
      <c r="SKA3" s="428"/>
      <c r="SKB3" s="428"/>
      <c r="SKC3" s="428"/>
      <c r="SKD3" s="428"/>
      <c r="SKE3" s="428"/>
      <c r="SKF3" s="428"/>
      <c r="SKG3" s="428"/>
      <c r="SKH3" s="428"/>
      <c r="SKI3" s="428"/>
      <c r="SKJ3" s="428"/>
      <c r="SKK3" s="428"/>
      <c r="SKL3" s="428"/>
      <c r="SKM3" s="428"/>
      <c r="SKN3" s="428"/>
      <c r="SKO3" s="428"/>
      <c r="SKP3" s="428"/>
      <c r="SKQ3" s="428"/>
      <c r="SKR3" s="428"/>
      <c r="SKS3" s="428"/>
      <c r="SKT3" s="428"/>
      <c r="SKU3" s="428"/>
      <c r="SKV3" s="428"/>
      <c r="SKW3" s="428"/>
      <c r="SKX3" s="428"/>
      <c r="SKY3" s="428"/>
      <c r="SKZ3" s="428"/>
      <c r="SLA3" s="428"/>
      <c r="SLB3" s="428"/>
      <c r="SLC3" s="428"/>
      <c r="SLD3" s="428"/>
      <c r="SLE3" s="428"/>
      <c r="SLF3" s="428"/>
      <c r="SLG3" s="428"/>
      <c r="SLH3" s="428"/>
      <c r="SLI3" s="428"/>
      <c r="SLJ3" s="428"/>
      <c r="SLK3" s="428"/>
      <c r="SLL3" s="428"/>
      <c r="SLM3" s="428"/>
      <c r="SLN3" s="428"/>
      <c r="SLO3" s="428"/>
      <c r="SLP3" s="428"/>
      <c r="SLQ3" s="428"/>
      <c r="SLR3" s="428"/>
      <c r="SLS3" s="428"/>
      <c r="SLT3" s="428"/>
      <c r="SLU3" s="428"/>
      <c r="SLV3" s="428"/>
      <c r="SLW3" s="428"/>
      <c r="SLX3" s="428"/>
      <c r="SLY3" s="428"/>
      <c r="SLZ3" s="428"/>
      <c r="SMA3" s="428"/>
      <c r="SMB3" s="428"/>
      <c r="SMC3" s="428"/>
      <c r="SMD3" s="428"/>
      <c r="SME3" s="428"/>
      <c r="SMF3" s="428"/>
      <c r="SMG3" s="428"/>
      <c r="SMH3" s="428"/>
      <c r="SMI3" s="428"/>
      <c r="SMJ3" s="428"/>
      <c r="SMK3" s="428"/>
      <c r="SML3" s="428"/>
      <c r="SMM3" s="428"/>
      <c r="SMN3" s="428"/>
      <c r="SMO3" s="428"/>
      <c r="SMP3" s="428"/>
      <c r="SMQ3" s="428"/>
      <c r="SMR3" s="428"/>
      <c r="SMS3" s="428"/>
      <c r="SMT3" s="428"/>
      <c r="SMU3" s="428"/>
      <c r="SMV3" s="428"/>
      <c r="SMW3" s="428"/>
      <c r="SMX3" s="428"/>
      <c r="SMY3" s="428"/>
      <c r="SMZ3" s="428"/>
      <c r="SNA3" s="428"/>
      <c r="SNB3" s="428"/>
      <c r="SNC3" s="428"/>
      <c r="SND3" s="428"/>
      <c r="SNE3" s="428"/>
      <c r="SNF3" s="428"/>
      <c r="SNG3" s="428"/>
      <c r="SNH3" s="428"/>
      <c r="SNI3" s="428"/>
      <c r="SNJ3" s="428"/>
      <c r="SNK3" s="428"/>
      <c r="SNL3" s="428"/>
      <c r="SNM3" s="428"/>
      <c r="SNN3" s="428"/>
      <c r="SNO3" s="428"/>
      <c r="SNP3" s="428"/>
      <c r="SNQ3" s="428"/>
      <c r="SNR3" s="428"/>
      <c r="SNS3" s="428"/>
      <c r="SNT3" s="428"/>
      <c r="SNU3" s="428"/>
      <c r="SNV3" s="428"/>
      <c r="SNW3" s="428"/>
      <c r="SNX3" s="428"/>
      <c r="SNY3" s="428"/>
      <c r="SNZ3" s="428"/>
      <c r="SOA3" s="428"/>
      <c r="SOB3" s="428"/>
      <c r="SOC3" s="428"/>
      <c r="SOD3" s="428"/>
      <c r="SOE3" s="428"/>
      <c r="SOF3" s="428"/>
      <c r="SOG3" s="428"/>
      <c r="SOH3" s="428"/>
      <c r="SOI3" s="428"/>
      <c r="SOJ3" s="428"/>
      <c r="SOK3" s="428"/>
      <c r="SOL3" s="428"/>
      <c r="SOM3" s="428"/>
      <c r="SON3" s="428"/>
      <c r="SOO3" s="428"/>
      <c r="SOP3" s="428"/>
      <c r="SOQ3" s="428"/>
      <c r="SOR3" s="428"/>
      <c r="SOS3" s="428"/>
      <c r="SOT3" s="428"/>
      <c r="SOU3" s="428"/>
      <c r="SOV3" s="428"/>
      <c r="SOW3" s="428"/>
      <c r="SOX3" s="428"/>
      <c r="SOY3" s="428"/>
      <c r="SOZ3" s="428"/>
      <c r="SPA3" s="428"/>
      <c r="SPB3" s="428"/>
      <c r="SPC3" s="428"/>
      <c r="SPD3" s="428"/>
      <c r="SPE3" s="428"/>
      <c r="SPF3" s="428"/>
      <c r="SPG3" s="428"/>
      <c r="SPH3" s="428"/>
      <c r="SPI3" s="428"/>
      <c r="SPJ3" s="428"/>
      <c r="SPK3" s="428"/>
      <c r="SPL3" s="428"/>
      <c r="SPM3" s="428"/>
      <c r="SPN3" s="428"/>
      <c r="SPO3" s="428"/>
      <c r="SPP3" s="428"/>
      <c r="SPQ3" s="428"/>
      <c r="SPR3" s="428"/>
      <c r="SPS3" s="428"/>
      <c r="SPT3" s="428"/>
      <c r="SPU3" s="428"/>
      <c r="SPV3" s="428"/>
      <c r="SPW3" s="428"/>
      <c r="SPX3" s="428"/>
      <c r="SPY3" s="428"/>
      <c r="SPZ3" s="428"/>
      <c r="SQA3" s="428"/>
      <c r="SQB3" s="428"/>
      <c r="SQC3" s="428"/>
      <c r="SQD3" s="428"/>
      <c r="SQE3" s="428"/>
      <c r="SQF3" s="428"/>
      <c r="SQG3" s="428"/>
      <c r="SQH3" s="428"/>
      <c r="SQI3" s="428"/>
      <c r="SQJ3" s="428"/>
      <c r="SQK3" s="428"/>
      <c r="SQL3" s="428"/>
      <c r="SQM3" s="428"/>
      <c r="SQN3" s="428"/>
      <c r="SQO3" s="428"/>
      <c r="SQP3" s="428"/>
      <c r="SQQ3" s="428"/>
      <c r="SQR3" s="428"/>
      <c r="SQS3" s="428"/>
      <c r="SQT3" s="428"/>
      <c r="SQU3" s="428"/>
      <c r="SQV3" s="428"/>
      <c r="SQW3" s="428"/>
      <c r="SQX3" s="428"/>
      <c r="SQY3" s="428"/>
      <c r="SQZ3" s="428"/>
      <c r="SRA3" s="428"/>
      <c r="SRB3" s="428"/>
      <c r="SRC3" s="428"/>
      <c r="SRD3" s="428"/>
      <c r="SRE3" s="428"/>
      <c r="SRF3" s="428"/>
      <c r="SRG3" s="428"/>
      <c r="SRH3" s="428"/>
      <c r="SRI3" s="428"/>
      <c r="SRJ3" s="428"/>
      <c r="SRK3" s="428"/>
      <c r="SRL3" s="428"/>
      <c r="SRM3" s="428"/>
      <c r="SRN3" s="428"/>
      <c r="SRO3" s="428"/>
      <c r="SRP3" s="428"/>
      <c r="SRQ3" s="428"/>
      <c r="SRR3" s="428"/>
      <c r="SRS3" s="428"/>
      <c r="SRT3" s="428"/>
      <c r="SRU3" s="428"/>
      <c r="SRV3" s="428"/>
      <c r="SRW3" s="428"/>
      <c r="SRX3" s="428"/>
      <c r="SRY3" s="428"/>
      <c r="SRZ3" s="428"/>
      <c r="SSA3" s="428"/>
      <c r="SSB3" s="428"/>
      <c r="SSC3" s="428"/>
      <c r="SSD3" s="428"/>
      <c r="SSE3" s="428"/>
      <c r="SSF3" s="428"/>
      <c r="SSG3" s="428"/>
      <c r="SSH3" s="428"/>
      <c r="SSI3" s="428"/>
      <c r="SSJ3" s="428"/>
      <c r="SSK3" s="428"/>
      <c r="SSL3" s="428"/>
      <c r="SSM3" s="428"/>
      <c r="SSN3" s="428"/>
      <c r="SSO3" s="428"/>
      <c r="SSP3" s="428"/>
      <c r="SSQ3" s="428"/>
      <c r="SSR3" s="428"/>
      <c r="SSS3" s="428"/>
      <c r="SST3" s="428"/>
      <c r="SSU3" s="428"/>
      <c r="SSV3" s="428"/>
      <c r="SSW3" s="428"/>
      <c r="SSX3" s="428"/>
      <c r="SSY3" s="428"/>
      <c r="SSZ3" s="428"/>
      <c r="STA3" s="428"/>
      <c r="STB3" s="428"/>
      <c r="STC3" s="428"/>
      <c r="STD3" s="428"/>
      <c r="STE3" s="428"/>
      <c r="STF3" s="428"/>
      <c r="STG3" s="428"/>
      <c r="STH3" s="428"/>
      <c r="STI3" s="428"/>
      <c r="STJ3" s="428"/>
      <c r="STK3" s="428"/>
      <c r="STL3" s="428"/>
      <c r="STM3" s="428"/>
      <c r="STN3" s="428"/>
      <c r="STO3" s="428"/>
      <c r="STP3" s="428"/>
      <c r="STQ3" s="428"/>
      <c r="STR3" s="428"/>
      <c r="STS3" s="428"/>
      <c r="STT3" s="428"/>
      <c r="STU3" s="428"/>
      <c r="STV3" s="428"/>
      <c r="STW3" s="428"/>
      <c r="STX3" s="428"/>
      <c r="STY3" s="428"/>
      <c r="STZ3" s="428"/>
      <c r="SUA3" s="428"/>
      <c r="SUB3" s="428"/>
      <c r="SUC3" s="428"/>
      <c r="SUD3" s="428"/>
      <c r="SUE3" s="428"/>
      <c r="SUF3" s="428"/>
      <c r="SUG3" s="428"/>
      <c r="SUH3" s="428"/>
      <c r="SUI3" s="428"/>
      <c r="SUJ3" s="428"/>
      <c r="SUK3" s="428"/>
      <c r="SUL3" s="428"/>
      <c r="SUM3" s="428"/>
      <c r="SUN3" s="428"/>
      <c r="SUO3" s="428"/>
      <c r="SUP3" s="428"/>
      <c r="SUQ3" s="428"/>
      <c r="SUR3" s="428"/>
      <c r="SUS3" s="428"/>
      <c r="SUT3" s="428"/>
      <c r="SUU3" s="428"/>
      <c r="SUV3" s="428"/>
      <c r="SUW3" s="428"/>
      <c r="SUX3" s="428"/>
      <c r="SUY3" s="428"/>
      <c r="SUZ3" s="428"/>
      <c r="SVA3" s="428"/>
      <c r="SVB3" s="428"/>
      <c r="SVC3" s="428"/>
      <c r="SVD3" s="428"/>
      <c r="SVE3" s="428"/>
      <c r="SVF3" s="428"/>
      <c r="SVG3" s="428"/>
      <c r="SVH3" s="428"/>
      <c r="SVI3" s="428"/>
      <c r="SVJ3" s="428"/>
      <c r="SVK3" s="428"/>
      <c r="SVL3" s="428"/>
      <c r="SVM3" s="428"/>
      <c r="SVN3" s="428"/>
      <c r="SVO3" s="428"/>
      <c r="SVP3" s="428"/>
      <c r="SVQ3" s="428"/>
      <c r="SVR3" s="428"/>
      <c r="SVS3" s="428"/>
      <c r="SVT3" s="428"/>
      <c r="SVU3" s="428"/>
      <c r="SVV3" s="428"/>
      <c r="SVW3" s="428"/>
      <c r="SVX3" s="428"/>
      <c r="SVY3" s="428"/>
      <c r="SVZ3" s="428"/>
      <c r="SWA3" s="428"/>
      <c r="SWB3" s="428"/>
      <c r="SWC3" s="428"/>
      <c r="SWD3" s="428"/>
      <c r="SWE3" s="428"/>
      <c r="SWF3" s="428"/>
      <c r="SWG3" s="428"/>
      <c r="SWH3" s="428"/>
      <c r="SWI3" s="428"/>
      <c r="SWJ3" s="428"/>
      <c r="SWK3" s="428"/>
      <c r="SWL3" s="428"/>
      <c r="SWM3" s="428"/>
      <c r="SWN3" s="428"/>
      <c r="SWO3" s="428"/>
      <c r="SWP3" s="428"/>
      <c r="SWQ3" s="428"/>
      <c r="SWR3" s="428"/>
      <c r="SWS3" s="428"/>
      <c r="SWT3" s="428"/>
      <c r="SWU3" s="428"/>
      <c r="SWV3" s="428"/>
      <c r="SWW3" s="428"/>
      <c r="SWX3" s="428"/>
      <c r="SWY3" s="428"/>
      <c r="SWZ3" s="428"/>
      <c r="SXA3" s="428"/>
      <c r="SXB3" s="428"/>
      <c r="SXC3" s="428"/>
      <c r="SXD3" s="428"/>
      <c r="SXE3" s="428"/>
      <c r="SXF3" s="428"/>
      <c r="SXG3" s="428"/>
      <c r="SXH3" s="428"/>
      <c r="SXI3" s="428"/>
      <c r="SXJ3" s="428"/>
      <c r="SXK3" s="428"/>
      <c r="SXL3" s="428"/>
      <c r="SXM3" s="428"/>
      <c r="SXN3" s="428"/>
      <c r="SXO3" s="428"/>
      <c r="SXP3" s="428"/>
      <c r="SXQ3" s="428"/>
      <c r="SXR3" s="428"/>
      <c r="SXS3" s="428"/>
      <c r="SXT3" s="428"/>
      <c r="SXU3" s="428"/>
      <c r="SXV3" s="428"/>
      <c r="SXW3" s="428"/>
      <c r="SXX3" s="428"/>
      <c r="SXY3" s="428"/>
      <c r="SXZ3" s="428"/>
      <c r="SYA3" s="428"/>
      <c r="SYB3" s="428"/>
      <c r="SYC3" s="428"/>
      <c r="SYD3" s="428"/>
      <c r="SYE3" s="428"/>
      <c r="SYF3" s="428"/>
      <c r="SYG3" s="428"/>
      <c r="SYH3" s="428"/>
      <c r="SYI3" s="428"/>
      <c r="SYJ3" s="428"/>
      <c r="SYK3" s="428"/>
      <c r="SYL3" s="428"/>
      <c r="SYM3" s="428"/>
      <c r="SYN3" s="428"/>
      <c r="SYO3" s="428"/>
      <c r="SYP3" s="428"/>
      <c r="SYQ3" s="428"/>
      <c r="SYR3" s="428"/>
      <c r="SYS3" s="428"/>
      <c r="SYT3" s="428"/>
      <c r="SYU3" s="428"/>
      <c r="SYV3" s="428"/>
      <c r="SYW3" s="428"/>
      <c r="SYX3" s="428"/>
      <c r="SYY3" s="428"/>
      <c r="SYZ3" s="428"/>
      <c r="SZA3" s="428"/>
      <c r="SZB3" s="428"/>
      <c r="SZC3" s="428"/>
      <c r="SZD3" s="428"/>
      <c r="SZE3" s="428"/>
      <c r="SZF3" s="428"/>
      <c r="SZG3" s="428"/>
      <c r="SZH3" s="428"/>
      <c r="SZI3" s="428"/>
      <c r="SZJ3" s="428"/>
      <c r="SZK3" s="428"/>
      <c r="SZL3" s="428"/>
      <c r="SZM3" s="428"/>
      <c r="SZN3" s="428"/>
      <c r="SZO3" s="428"/>
      <c r="SZP3" s="428"/>
      <c r="SZQ3" s="428"/>
      <c r="SZR3" s="428"/>
      <c r="SZS3" s="428"/>
      <c r="SZT3" s="428"/>
      <c r="SZU3" s="428"/>
      <c r="SZV3" s="428"/>
      <c r="SZW3" s="428"/>
      <c r="SZX3" s="428"/>
      <c r="SZY3" s="428"/>
      <c r="SZZ3" s="428"/>
      <c r="TAA3" s="428"/>
      <c r="TAB3" s="428"/>
      <c r="TAC3" s="428"/>
      <c r="TAD3" s="428"/>
      <c r="TAE3" s="428"/>
      <c r="TAF3" s="428"/>
      <c r="TAG3" s="428"/>
      <c r="TAH3" s="428"/>
      <c r="TAI3" s="428"/>
      <c r="TAJ3" s="428"/>
      <c r="TAK3" s="428"/>
      <c r="TAL3" s="428"/>
      <c r="TAM3" s="428"/>
      <c r="TAN3" s="428"/>
      <c r="TAO3" s="428"/>
      <c r="TAP3" s="428"/>
      <c r="TAQ3" s="428"/>
      <c r="TAR3" s="428"/>
      <c r="TAS3" s="428"/>
      <c r="TAT3" s="428"/>
      <c r="TAU3" s="428"/>
      <c r="TAV3" s="428"/>
      <c r="TAW3" s="428"/>
      <c r="TAX3" s="428"/>
      <c r="TAY3" s="428"/>
      <c r="TAZ3" s="428"/>
      <c r="TBA3" s="428"/>
      <c r="TBB3" s="428"/>
      <c r="TBC3" s="428"/>
      <c r="TBD3" s="428"/>
      <c r="TBE3" s="428"/>
      <c r="TBF3" s="428"/>
      <c r="TBG3" s="428"/>
      <c r="TBH3" s="428"/>
      <c r="TBI3" s="428"/>
      <c r="TBJ3" s="428"/>
      <c r="TBK3" s="428"/>
      <c r="TBL3" s="428"/>
      <c r="TBM3" s="428"/>
      <c r="TBN3" s="428"/>
      <c r="TBO3" s="428"/>
      <c r="TBP3" s="428"/>
      <c r="TBQ3" s="428"/>
      <c r="TBR3" s="428"/>
      <c r="TBS3" s="428"/>
      <c r="TBT3" s="428"/>
      <c r="TBU3" s="428"/>
      <c r="TBV3" s="428"/>
      <c r="TBW3" s="428"/>
      <c r="TBX3" s="428"/>
      <c r="TBY3" s="428"/>
      <c r="TBZ3" s="428"/>
      <c r="TCA3" s="428"/>
      <c r="TCB3" s="428"/>
      <c r="TCC3" s="428"/>
      <c r="TCD3" s="428"/>
      <c r="TCE3" s="428"/>
      <c r="TCF3" s="428"/>
      <c r="TCG3" s="428"/>
      <c r="TCH3" s="428"/>
      <c r="TCI3" s="428"/>
      <c r="TCJ3" s="428"/>
      <c r="TCK3" s="428"/>
      <c r="TCL3" s="428"/>
      <c r="TCM3" s="428"/>
      <c r="TCN3" s="428"/>
      <c r="TCO3" s="428"/>
      <c r="TCP3" s="428"/>
      <c r="TCQ3" s="428"/>
      <c r="TCR3" s="428"/>
      <c r="TCS3" s="428"/>
      <c r="TCT3" s="428"/>
      <c r="TCU3" s="428"/>
      <c r="TCV3" s="428"/>
      <c r="TCW3" s="428"/>
      <c r="TCX3" s="428"/>
      <c r="TCY3" s="428"/>
      <c r="TCZ3" s="428"/>
      <c r="TDA3" s="428"/>
      <c r="TDB3" s="428"/>
      <c r="TDC3" s="428"/>
      <c r="TDD3" s="428"/>
      <c r="TDE3" s="428"/>
      <c r="TDF3" s="428"/>
      <c r="TDG3" s="428"/>
      <c r="TDH3" s="428"/>
      <c r="TDI3" s="428"/>
      <c r="TDJ3" s="428"/>
      <c r="TDK3" s="428"/>
      <c r="TDL3" s="428"/>
      <c r="TDM3" s="428"/>
      <c r="TDN3" s="428"/>
      <c r="TDO3" s="428"/>
      <c r="TDP3" s="428"/>
      <c r="TDQ3" s="428"/>
      <c r="TDR3" s="428"/>
      <c r="TDS3" s="428"/>
      <c r="TDT3" s="428"/>
      <c r="TDU3" s="428"/>
      <c r="TDV3" s="428"/>
      <c r="TDW3" s="428"/>
      <c r="TDX3" s="428"/>
      <c r="TDY3" s="428"/>
      <c r="TDZ3" s="428"/>
      <c r="TEA3" s="428"/>
      <c r="TEB3" s="428"/>
      <c r="TEC3" s="428"/>
      <c r="TED3" s="428"/>
      <c r="TEE3" s="428"/>
      <c r="TEF3" s="428"/>
      <c r="TEG3" s="428"/>
      <c r="TEH3" s="428"/>
      <c r="TEI3" s="428"/>
      <c r="TEJ3" s="428"/>
      <c r="TEK3" s="428"/>
      <c r="TEL3" s="428"/>
      <c r="TEM3" s="428"/>
      <c r="TEN3" s="428"/>
      <c r="TEO3" s="428"/>
      <c r="TEP3" s="428"/>
      <c r="TEQ3" s="428"/>
      <c r="TER3" s="428"/>
      <c r="TES3" s="428"/>
      <c r="TET3" s="428"/>
      <c r="TEU3" s="428"/>
      <c r="TEV3" s="428"/>
      <c r="TEW3" s="428"/>
      <c r="TEX3" s="428"/>
      <c r="TEY3" s="428"/>
      <c r="TEZ3" s="428"/>
      <c r="TFA3" s="428"/>
      <c r="TFB3" s="428"/>
      <c r="TFC3" s="428"/>
      <c r="TFD3" s="428"/>
      <c r="TFE3" s="428"/>
      <c r="TFF3" s="428"/>
      <c r="TFG3" s="428"/>
      <c r="TFH3" s="428"/>
      <c r="TFI3" s="428"/>
      <c r="TFJ3" s="428"/>
      <c r="TFK3" s="428"/>
      <c r="TFL3" s="428"/>
      <c r="TFM3" s="428"/>
      <c r="TFN3" s="428"/>
      <c r="TFO3" s="428"/>
      <c r="TFP3" s="428"/>
      <c r="TFQ3" s="428"/>
      <c r="TFR3" s="428"/>
      <c r="TFS3" s="428"/>
      <c r="TFT3" s="428"/>
      <c r="TFU3" s="428"/>
      <c r="TFV3" s="428"/>
      <c r="TFW3" s="428"/>
      <c r="TFX3" s="428"/>
      <c r="TFY3" s="428"/>
      <c r="TFZ3" s="428"/>
      <c r="TGA3" s="428"/>
      <c r="TGB3" s="428"/>
      <c r="TGC3" s="428"/>
      <c r="TGD3" s="428"/>
      <c r="TGE3" s="428"/>
      <c r="TGF3" s="428"/>
      <c r="TGG3" s="428"/>
      <c r="TGH3" s="428"/>
      <c r="TGI3" s="428"/>
      <c r="TGJ3" s="428"/>
      <c r="TGK3" s="428"/>
      <c r="TGL3" s="428"/>
      <c r="TGM3" s="428"/>
      <c r="TGN3" s="428"/>
      <c r="TGO3" s="428"/>
      <c r="TGP3" s="428"/>
      <c r="TGQ3" s="428"/>
      <c r="TGR3" s="428"/>
      <c r="TGS3" s="428"/>
      <c r="TGT3" s="428"/>
      <c r="TGU3" s="428"/>
      <c r="TGV3" s="428"/>
      <c r="TGW3" s="428"/>
      <c r="TGX3" s="428"/>
      <c r="TGY3" s="428"/>
      <c r="TGZ3" s="428"/>
      <c r="THA3" s="428"/>
      <c r="THB3" s="428"/>
      <c r="THC3" s="428"/>
      <c r="THD3" s="428"/>
      <c r="THE3" s="428"/>
      <c r="THF3" s="428"/>
      <c r="THG3" s="428"/>
      <c r="THH3" s="428"/>
      <c r="THI3" s="428"/>
      <c r="THJ3" s="428"/>
      <c r="THK3" s="428"/>
      <c r="THL3" s="428"/>
      <c r="THM3" s="428"/>
      <c r="THN3" s="428"/>
      <c r="THO3" s="428"/>
      <c r="THP3" s="428"/>
      <c r="THQ3" s="428"/>
      <c r="THR3" s="428"/>
      <c r="THS3" s="428"/>
      <c r="THT3" s="428"/>
      <c r="THU3" s="428"/>
      <c r="THV3" s="428"/>
      <c r="THW3" s="428"/>
      <c r="THX3" s="428"/>
      <c r="THY3" s="428"/>
      <c r="THZ3" s="428"/>
      <c r="TIA3" s="428"/>
      <c r="TIB3" s="428"/>
      <c r="TIC3" s="428"/>
      <c r="TID3" s="428"/>
      <c r="TIE3" s="428"/>
      <c r="TIF3" s="428"/>
      <c r="TIG3" s="428"/>
      <c r="TIH3" s="428"/>
      <c r="TII3" s="428"/>
      <c r="TIJ3" s="428"/>
      <c r="TIK3" s="428"/>
      <c r="TIL3" s="428"/>
      <c r="TIM3" s="428"/>
      <c r="TIN3" s="428"/>
      <c r="TIO3" s="428"/>
      <c r="TIP3" s="428"/>
      <c r="TIQ3" s="428"/>
      <c r="TIR3" s="428"/>
      <c r="TIS3" s="428"/>
      <c r="TIT3" s="428"/>
      <c r="TIU3" s="428"/>
      <c r="TIV3" s="428"/>
      <c r="TIW3" s="428"/>
      <c r="TIX3" s="428"/>
      <c r="TIY3" s="428"/>
      <c r="TIZ3" s="428"/>
      <c r="TJA3" s="428"/>
      <c r="TJB3" s="428"/>
      <c r="TJC3" s="428"/>
      <c r="TJD3" s="428"/>
      <c r="TJE3" s="428"/>
      <c r="TJF3" s="428"/>
      <c r="TJG3" s="428"/>
      <c r="TJH3" s="428"/>
      <c r="TJI3" s="428"/>
      <c r="TJJ3" s="428"/>
      <c r="TJK3" s="428"/>
      <c r="TJL3" s="428"/>
      <c r="TJM3" s="428"/>
      <c r="TJN3" s="428"/>
      <c r="TJO3" s="428"/>
      <c r="TJP3" s="428"/>
      <c r="TJQ3" s="428"/>
      <c r="TJR3" s="428"/>
      <c r="TJS3" s="428"/>
      <c r="TJT3" s="428"/>
      <c r="TJU3" s="428"/>
      <c r="TJV3" s="428"/>
      <c r="TJW3" s="428"/>
      <c r="TJX3" s="428"/>
      <c r="TJY3" s="428"/>
      <c r="TJZ3" s="428"/>
      <c r="TKA3" s="428"/>
      <c r="TKB3" s="428"/>
      <c r="TKC3" s="428"/>
      <c r="TKD3" s="428"/>
      <c r="TKE3" s="428"/>
      <c r="TKF3" s="428"/>
      <c r="TKG3" s="428"/>
      <c r="TKH3" s="428"/>
      <c r="TKI3" s="428"/>
      <c r="TKJ3" s="428"/>
      <c r="TKK3" s="428"/>
      <c r="TKL3" s="428"/>
      <c r="TKM3" s="428"/>
      <c r="TKN3" s="428"/>
      <c r="TKO3" s="428"/>
      <c r="TKP3" s="428"/>
      <c r="TKQ3" s="428"/>
      <c r="TKR3" s="428"/>
      <c r="TKS3" s="428"/>
      <c r="TKT3" s="428"/>
      <c r="TKU3" s="428"/>
      <c r="TKV3" s="428"/>
      <c r="TKW3" s="428"/>
      <c r="TKX3" s="428"/>
      <c r="TKY3" s="428"/>
      <c r="TKZ3" s="428"/>
      <c r="TLA3" s="428"/>
      <c r="TLB3" s="428"/>
      <c r="TLC3" s="428"/>
      <c r="TLD3" s="428"/>
      <c r="TLE3" s="428"/>
      <c r="TLF3" s="428"/>
      <c r="TLG3" s="428"/>
      <c r="TLH3" s="428"/>
      <c r="TLI3" s="428"/>
      <c r="TLJ3" s="428"/>
      <c r="TLK3" s="428"/>
      <c r="TLL3" s="428"/>
      <c r="TLM3" s="428"/>
      <c r="TLN3" s="428"/>
      <c r="TLO3" s="428"/>
      <c r="TLP3" s="428"/>
      <c r="TLQ3" s="428"/>
      <c r="TLR3" s="428"/>
      <c r="TLS3" s="428"/>
      <c r="TLT3" s="428"/>
      <c r="TLU3" s="428"/>
      <c r="TLV3" s="428"/>
      <c r="TLW3" s="428"/>
      <c r="TLX3" s="428"/>
      <c r="TLY3" s="428"/>
      <c r="TLZ3" s="428"/>
      <c r="TMA3" s="428"/>
      <c r="TMB3" s="428"/>
      <c r="TMC3" s="428"/>
      <c r="TMD3" s="428"/>
      <c r="TME3" s="428"/>
      <c r="TMF3" s="428"/>
      <c r="TMG3" s="428"/>
      <c r="TMH3" s="428"/>
      <c r="TMI3" s="428"/>
      <c r="TMJ3" s="428"/>
      <c r="TMK3" s="428"/>
      <c r="TML3" s="428"/>
      <c r="TMM3" s="428"/>
      <c r="TMN3" s="428"/>
      <c r="TMO3" s="428"/>
      <c r="TMP3" s="428"/>
      <c r="TMQ3" s="428"/>
      <c r="TMR3" s="428"/>
      <c r="TMS3" s="428"/>
      <c r="TMT3" s="428"/>
      <c r="TMU3" s="428"/>
      <c r="TMV3" s="428"/>
      <c r="TMW3" s="428"/>
      <c r="TMX3" s="428"/>
      <c r="TMY3" s="428"/>
      <c r="TMZ3" s="428"/>
      <c r="TNA3" s="428"/>
      <c r="TNB3" s="428"/>
      <c r="TNC3" s="428"/>
      <c r="TND3" s="428"/>
      <c r="TNE3" s="428"/>
      <c r="TNF3" s="428"/>
      <c r="TNG3" s="428"/>
      <c r="TNH3" s="428"/>
      <c r="TNI3" s="428"/>
      <c r="TNJ3" s="428"/>
      <c r="TNK3" s="428"/>
      <c r="TNL3" s="428"/>
      <c r="TNM3" s="428"/>
      <c r="TNN3" s="428"/>
      <c r="TNO3" s="428"/>
      <c r="TNP3" s="428"/>
      <c r="TNQ3" s="428"/>
      <c r="TNR3" s="428"/>
      <c r="TNS3" s="428"/>
      <c r="TNT3" s="428"/>
      <c r="TNU3" s="428"/>
      <c r="TNV3" s="428"/>
      <c r="TNW3" s="428"/>
      <c r="TNX3" s="428"/>
      <c r="TNY3" s="428"/>
      <c r="TNZ3" s="428"/>
      <c r="TOA3" s="428"/>
      <c r="TOB3" s="428"/>
      <c r="TOC3" s="428"/>
      <c r="TOD3" s="428"/>
      <c r="TOE3" s="428"/>
      <c r="TOF3" s="428"/>
      <c r="TOG3" s="428"/>
      <c r="TOH3" s="428"/>
      <c r="TOI3" s="428"/>
      <c r="TOJ3" s="428"/>
      <c r="TOK3" s="428"/>
      <c r="TOL3" s="428"/>
      <c r="TOM3" s="428"/>
      <c r="TON3" s="428"/>
      <c r="TOO3" s="428"/>
      <c r="TOP3" s="428"/>
      <c r="TOQ3" s="428"/>
      <c r="TOR3" s="428"/>
      <c r="TOS3" s="428"/>
      <c r="TOT3" s="428"/>
      <c r="TOU3" s="428"/>
      <c r="TOV3" s="428"/>
      <c r="TOW3" s="428"/>
      <c r="TOX3" s="428"/>
      <c r="TOY3" s="428"/>
      <c r="TOZ3" s="428"/>
      <c r="TPA3" s="428"/>
      <c r="TPB3" s="428"/>
      <c r="TPC3" s="428"/>
      <c r="TPD3" s="428"/>
      <c r="TPE3" s="428"/>
      <c r="TPF3" s="428"/>
      <c r="TPG3" s="428"/>
      <c r="TPH3" s="428"/>
      <c r="TPI3" s="428"/>
      <c r="TPJ3" s="428"/>
      <c r="TPK3" s="428"/>
      <c r="TPL3" s="428"/>
      <c r="TPM3" s="428"/>
      <c r="TPN3" s="428"/>
      <c r="TPO3" s="428"/>
      <c r="TPP3" s="428"/>
      <c r="TPQ3" s="428"/>
      <c r="TPR3" s="428"/>
      <c r="TPS3" s="428"/>
      <c r="TPT3" s="428"/>
      <c r="TPU3" s="428"/>
      <c r="TPV3" s="428"/>
      <c r="TPW3" s="428"/>
      <c r="TPX3" s="428"/>
      <c r="TPY3" s="428"/>
      <c r="TPZ3" s="428"/>
      <c r="TQA3" s="428"/>
      <c r="TQB3" s="428"/>
      <c r="TQC3" s="428"/>
      <c r="TQD3" s="428"/>
      <c r="TQE3" s="428"/>
      <c r="TQF3" s="428"/>
      <c r="TQG3" s="428"/>
      <c r="TQH3" s="428"/>
      <c r="TQI3" s="428"/>
      <c r="TQJ3" s="428"/>
      <c r="TQK3" s="428"/>
      <c r="TQL3" s="428"/>
      <c r="TQM3" s="428"/>
      <c r="TQN3" s="428"/>
      <c r="TQO3" s="428"/>
      <c r="TQP3" s="428"/>
      <c r="TQQ3" s="428"/>
      <c r="TQR3" s="428"/>
      <c r="TQS3" s="428"/>
      <c r="TQT3" s="428"/>
      <c r="TQU3" s="428"/>
      <c r="TQV3" s="428"/>
      <c r="TQW3" s="428"/>
      <c r="TQX3" s="428"/>
      <c r="TQY3" s="428"/>
      <c r="TQZ3" s="428"/>
      <c r="TRA3" s="428"/>
      <c r="TRB3" s="428"/>
      <c r="TRC3" s="428"/>
      <c r="TRD3" s="428"/>
      <c r="TRE3" s="428"/>
      <c r="TRF3" s="428"/>
      <c r="TRG3" s="428"/>
      <c r="TRH3" s="428"/>
      <c r="TRI3" s="428"/>
      <c r="TRJ3" s="428"/>
      <c r="TRK3" s="428"/>
      <c r="TRL3" s="428"/>
      <c r="TRM3" s="428"/>
      <c r="TRN3" s="428"/>
      <c r="TRO3" s="428"/>
      <c r="TRP3" s="428"/>
      <c r="TRQ3" s="428"/>
      <c r="TRR3" s="428"/>
      <c r="TRS3" s="428"/>
      <c r="TRT3" s="428"/>
      <c r="TRU3" s="428"/>
      <c r="TRV3" s="428"/>
      <c r="TRW3" s="428"/>
      <c r="TRX3" s="428"/>
      <c r="TRY3" s="428"/>
      <c r="TRZ3" s="428"/>
      <c r="TSA3" s="428"/>
      <c r="TSB3" s="428"/>
      <c r="TSC3" s="428"/>
      <c r="TSD3" s="428"/>
      <c r="TSE3" s="428"/>
      <c r="TSF3" s="428"/>
      <c r="TSG3" s="428"/>
      <c r="TSH3" s="428"/>
      <c r="TSI3" s="428"/>
      <c r="TSJ3" s="428"/>
      <c r="TSK3" s="428"/>
      <c r="TSL3" s="428"/>
      <c r="TSM3" s="428"/>
      <c r="TSN3" s="428"/>
      <c r="TSO3" s="428"/>
      <c r="TSP3" s="428"/>
      <c r="TSQ3" s="428"/>
      <c r="TSR3" s="428"/>
      <c r="TSS3" s="428"/>
      <c r="TST3" s="428"/>
      <c r="TSU3" s="428"/>
      <c r="TSV3" s="428"/>
      <c r="TSW3" s="428"/>
      <c r="TSX3" s="428"/>
      <c r="TSY3" s="428"/>
      <c r="TSZ3" s="428"/>
      <c r="TTA3" s="428"/>
      <c r="TTB3" s="428"/>
      <c r="TTC3" s="428"/>
      <c r="TTD3" s="428"/>
      <c r="TTE3" s="428"/>
      <c r="TTF3" s="428"/>
      <c r="TTG3" s="428"/>
      <c r="TTH3" s="428"/>
      <c r="TTI3" s="428"/>
      <c r="TTJ3" s="428"/>
      <c r="TTK3" s="428"/>
      <c r="TTL3" s="428"/>
      <c r="TTM3" s="428"/>
      <c r="TTN3" s="428"/>
      <c r="TTO3" s="428"/>
      <c r="TTP3" s="428"/>
      <c r="TTQ3" s="428"/>
      <c r="TTR3" s="428"/>
      <c r="TTS3" s="428"/>
      <c r="TTT3" s="428"/>
      <c r="TTU3" s="428"/>
      <c r="TTV3" s="428"/>
      <c r="TTW3" s="428"/>
      <c r="TTX3" s="428"/>
      <c r="TTY3" s="428"/>
      <c r="TTZ3" s="428"/>
      <c r="TUA3" s="428"/>
      <c r="TUB3" s="428"/>
      <c r="TUC3" s="428"/>
      <c r="TUD3" s="428"/>
      <c r="TUE3" s="428"/>
      <c r="TUF3" s="428"/>
      <c r="TUG3" s="428"/>
      <c r="TUH3" s="428"/>
      <c r="TUI3" s="428"/>
      <c r="TUJ3" s="428"/>
      <c r="TUK3" s="428"/>
      <c r="TUL3" s="428"/>
      <c r="TUM3" s="428"/>
      <c r="TUN3" s="428"/>
      <c r="TUO3" s="428"/>
      <c r="TUP3" s="428"/>
      <c r="TUQ3" s="428"/>
      <c r="TUR3" s="428"/>
      <c r="TUS3" s="428"/>
      <c r="TUT3" s="428"/>
      <c r="TUU3" s="428"/>
      <c r="TUV3" s="428"/>
      <c r="TUW3" s="428"/>
      <c r="TUX3" s="428"/>
      <c r="TUY3" s="428"/>
      <c r="TUZ3" s="428"/>
      <c r="TVA3" s="428"/>
      <c r="TVB3" s="428"/>
      <c r="TVC3" s="428"/>
      <c r="TVD3" s="428"/>
      <c r="TVE3" s="428"/>
      <c r="TVF3" s="428"/>
      <c r="TVG3" s="428"/>
      <c r="TVH3" s="428"/>
      <c r="TVI3" s="428"/>
      <c r="TVJ3" s="428"/>
      <c r="TVK3" s="428"/>
      <c r="TVL3" s="428"/>
      <c r="TVM3" s="428"/>
      <c r="TVN3" s="428"/>
      <c r="TVO3" s="428"/>
      <c r="TVP3" s="428"/>
      <c r="TVQ3" s="428"/>
      <c r="TVR3" s="428"/>
      <c r="TVS3" s="428"/>
      <c r="TVT3" s="428"/>
      <c r="TVU3" s="428"/>
      <c r="TVV3" s="428"/>
      <c r="TVW3" s="428"/>
      <c r="TVX3" s="428"/>
      <c r="TVY3" s="428"/>
      <c r="TVZ3" s="428"/>
      <c r="TWA3" s="428"/>
      <c r="TWB3" s="428"/>
      <c r="TWC3" s="428"/>
      <c r="TWD3" s="428"/>
      <c r="TWE3" s="428"/>
      <c r="TWF3" s="428"/>
      <c r="TWG3" s="428"/>
      <c r="TWH3" s="428"/>
      <c r="TWI3" s="428"/>
      <c r="TWJ3" s="428"/>
      <c r="TWK3" s="428"/>
      <c r="TWL3" s="428"/>
      <c r="TWM3" s="428"/>
      <c r="TWN3" s="428"/>
      <c r="TWO3" s="428"/>
      <c r="TWP3" s="428"/>
      <c r="TWQ3" s="428"/>
      <c r="TWR3" s="428"/>
      <c r="TWS3" s="428"/>
      <c r="TWT3" s="428"/>
      <c r="TWU3" s="428"/>
      <c r="TWV3" s="428"/>
      <c r="TWW3" s="428"/>
      <c r="TWX3" s="428"/>
      <c r="TWY3" s="428"/>
      <c r="TWZ3" s="428"/>
      <c r="TXA3" s="428"/>
      <c r="TXB3" s="428"/>
      <c r="TXC3" s="428"/>
      <c r="TXD3" s="428"/>
      <c r="TXE3" s="428"/>
      <c r="TXF3" s="428"/>
      <c r="TXG3" s="428"/>
      <c r="TXH3" s="428"/>
      <c r="TXI3" s="428"/>
      <c r="TXJ3" s="428"/>
      <c r="TXK3" s="428"/>
      <c r="TXL3" s="428"/>
      <c r="TXM3" s="428"/>
      <c r="TXN3" s="428"/>
      <c r="TXO3" s="428"/>
      <c r="TXP3" s="428"/>
      <c r="TXQ3" s="428"/>
      <c r="TXR3" s="428"/>
      <c r="TXS3" s="428"/>
      <c r="TXT3" s="428"/>
      <c r="TXU3" s="428"/>
      <c r="TXV3" s="428"/>
      <c r="TXW3" s="428"/>
      <c r="TXX3" s="428"/>
      <c r="TXY3" s="428"/>
      <c r="TXZ3" s="428"/>
      <c r="TYA3" s="428"/>
      <c r="TYB3" s="428"/>
      <c r="TYC3" s="428"/>
      <c r="TYD3" s="428"/>
      <c r="TYE3" s="428"/>
      <c r="TYF3" s="428"/>
      <c r="TYG3" s="428"/>
      <c r="TYH3" s="428"/>
      <c r="TYI3" s="428"/>
      <c r="TYJ3" s="428"/>
      <c r="TYK3" s="428"/>
      <c r="TYL3" s="428"/>
      <c r="TYM3" s="428"/>
      <c r="TYN3" s="428"/>
      <c r="TYO3" s="428"/>
      <c r="TYP3" s="428"/>
      <c r="TYQ3" s="428"/>
      <c r="TYR3" s="428"/>
      <c r="TYS3" s="428"/>
      <c r="TYT3" s="428"/>
      <c r="TYU3" s="428"/>
      <c r="TYV3" s="428"/>
      <c r="TYW3" s="428"/>
      <c r="TYX3" s="428"/>
      <c r="TYY3" s="428"/>
      <c r="TYZ3" s="428"/>
      <c r="TZA3" s="428"/>
      <c r="TZB3" s="428"/>
      <c r="TZC3" s="428"/>
      <c r="TZD3" s="428"/>
      <c r="TZE3" s="428"/>
      <c r="TZF3" s="428"/>
      <c r="TZG3" s="428"/>
      <c r="TZH3" s="428"/>
      <c r="TZI3" s="428"/>
      <c r="TZJ3" s="428"/>
      <c r="TZK3" s="428"/>
      <c r="TZL3" s="428"/>
      <c r="TZM3" s="428"/>
      <c r="TZN3" s="428"/>
      <c r="TZO3" s="428"/>
      <c r="TZP3" s="428"/>
      <c r="TZQ3" s="428"/>
      <c r="TZR3" s="428"/>
      <c r="TZS3" s="428"/>
      <c r="TZT3" s="428"/>
      <c r="TZU3" s="428"/>
      <c r="TZV3" s="428"/>
      <c r="TZW3" s="428"/>
      <c r="TZX3" s="428"/>
      <c r="TZY3" s="428"/>
      <c r="TZZ3" s="428"/>
      <c r="UAA3" s="428"/>
      <c r="UAB3" s="428"/>
      <c r="UAC3" s="428"/>
      <c r="UAD3" s="428"/>
      <c r="UAE3" s="428"/>
      <c r="UAF3" s="428"/>
      <c r="UAG3" s="428"/>
      <c r="UAH3" s="428"/>
      <c r="UAI3" s="428"/>
      <c r="UAJ3" s="428"/>
      <c r="UAK3" s="428"/>
      <c r="UAL3" s="428"/>
      <c r="UAM3" s="428"/>
      <c r="UAN3" s="428"/>
      <c r="UAO3" s="428"/>
      <c r="UAP3" s="428"/>
      <c r="UAQ3" s="428"/>
      <c r="UAR3" s="428"/>
      <c r="UAS3" s="428"/>
      <c r="UAT3" s="428"/>
      <c r="UAU3" s="428"/>
      <c r="UAV3" s="428"/>
      <c r="UAW3" s="428"/>
      <c r="UAX3" s="428"/>
      <c r="UAY3" s="428"/>
      <c r="UAZ3" s="428"/>
      <c r="UBA3" s="428"/>
      <c r="UBB3" s="428"/>
      <c r="UBC3" s="428"/>
      <c r="UBD3" s="428"/>
      <c r="UBE3" s="428"/>
      <c r="UBF3" s="428"/>
      <c r="UBG3" s="428"/>
      <c r="UBH3" s="428"/>
      <c r="UBI3" s="428"/>
      <c r="UBJ3" s="428"/>
      <c r="UBK3" s="428"/>
      <c r="UBL3" s="428"/>
      <c r="UBM3" s="428"/>
      <c r="UBN3" s="428"/>
      <c r="UBO3" s="428"/>
      <c r="UBP3" s="428"/>
      <c r="UBQ3" s="428"/>
      <c r="UBR3" s="428"/>
      <c r="UBS3" s="428"/>
      <c r="UBT3" s="428"/>
      <c r="UBU3" s="428"/>
      <c r="UBV3" s="428"/>
      <c r="UBW3" s="428"/>
      <c r="UBX3" s="428"/>
      <c r="UBY3" s="428"/>
      <c r="UBZ3" s="428"/>
      <c r="UCA3" s="428"/>
      <c r="UCB3" s="428"/>
      <c r="UCC3" s="428"/>
      <c r="UCD3" s="428"/>
      <c r="UCE3" s="428"/>
      <c r="UCF3" s="428"/>
      <c r="UCG3" s="428"/>
      <c r="UCH3" s="428"/>
      <c r="UCI3" s="428"/>
      <c r="UCJ3" s="428"/>
      <c r="UCK3" s="428"/>
      <c r="UCL3" s="428"/>
      <c r="UCM3" s="428"/>
      <c r="UCN3" s="428"/>
      <c r="UCO3" s="428"/>
      <c r="UCP3" s="428"/>
      <c r="UCQ3" s="428"/>
      <c r="UCR3" s="428"/>
      <c r="UCS3" s="428"/>
      <c r="UCT3" s="428"/>
      <c r="UCU3" s="428"/>
      <c r="UCV3" s="428"/>
      <c r="UCW3" s="428"/>
      <c r="UCX3" s="428"/>
      <c r="UCY3" s="428"/>
      <c r="UCZ3" s="428"/>
      <c r="UDA3" s="428"/>
      <c r="UDB3" s="428"/>
      <c r="UDC3" s="428"/>
      <c r="UDD3" s="428"/>
      <c r="UDE3" s="428"/>
      <c r="UDF3" s="428"/>
      <c r="UDG3" s="428"/>
      <c r="UDH3" s="428"/>
      <c r="UDI3" s="428"/>
      <c r="UDJ3" s="428"/>
      <c r="UDK3" s="428"/>
      <c r="UDL3" s="428"/>
      <c r="UDM3" s="428"/>
      <c r="UDN3" s="428"/>
      <c r="UDO3" s="428"/>
      <c r="UDP3" s="428"/>
      <c r="UDQ3" s="428"/>
      <c r="UDR3" s="428"/>
      <c r="UDS3" s="428"/>
      <c r="UDT3" s="428"/>
      <c r="UDU3" s="428"/>
      <c r="UDV3" s="428"/>
      <c r="UDW3" s="428"/>
      <c r="UDX3" s="428"/>
      <c r="UDY3" s="428"/>
      <c r="UDZ3" s="428"/>
      <c r="UEA3" s="428"/>
      <c r="UEB3" s="428"/>
      <c r="UEC3" s="428"/>
      <c r="UED3" s="428"/>
      <c r="UEE3" s="428"/>
      <c r="UEF3" s="428"/>
      <c r="UEG3" s="428"/>
      <c r="UEH3" s="428"/>
      <c r="UEI3" s="428"/>
      <c r="UEJ3" s="428"/>
      <c r="UEK3" s="428"/>
      <c r="UEL3" s="428"/>
      <c r="UEM3" s="428"/>
      <c r="UEN3" s="428"/>
      <c r="UEO3" s="428"/>
      <c r="UEP3" s="428"/>
      <c r="UEQ3" s="428"/>
      <c r="UER3" s="428"/>
      <c r="UES3" s="428"/>
      <c r="UET3" s="428"/>
      <c r="UEU3" s="428"/>
      <c r="UEV3" s="428"/>
      <c r="UEW3" s="428"/>
      <c r="UEX3" s="428"/>
      <c r="UEY3" s="428"/>
      <c r="UEZ3" s="428"/>
      <c r="UFA3" s="428"/>
      <c r="UFB3" s="428"/>
      <c r="UFC3" s="428"/>
      <c r="UFD3" s="428"/>
      <c r="UFE3" s="428"/>
      <c r="UFF3" s="428"/>
      <c r="UFG3" s="428"/>
      <c r="UFH3" s="428"/>
      <c r="UFI3" s="428"/>
      <c r="UFJ3" s="428"/>
      <c r="UFK3" s="428"/>
      <c r="UFL3" s="428"/>
      <c r="UFM3" s="428"/>
      <c r="UFN3" s="428"/>
      <c r="UFO3" s="428"/>
      <c r="UFP3" s="428"/>
      <c r="UFQ3" s="428"/>
      <c r="UFR3" s="428"/>
      <c r="UFS3" s="428"/>
      <c r="UFT3" s="428"/>
      <c r="UFU3" s="428"/>
      <c r="UFV3" s="428"/>
      <c r="UFW3" s="428"/>
      <c r="UFX3" s="428"/>
      <c r="UFY3" s="428"/>
      <c r="UFZ3" s="428"/>
      <c r="UGA3" s="428"/>
      <c r="UGB3" s="428"/>
      <c r="UGC3" s="428"/>
      <c r="UGD3" s="428"/>
      <c r="UGE3" s="428"/>
      <c r="UGF3" s="428"/>
      <c r="UGG3" s="428"/>
      <c r="UGH3" s="428"/>
      <c r="UGI3" s="428"/>
      <c r="UGJ3" s="428"/>
      <c r="UGK3" s="428"/>
      <c r="UGL3" s="428"/>
      <c r="UGM3" s="428"/>
      <c r="UGN3" s="428"/>
      <c r="UGO3" s="428"/>
      <c r="UGP3" s="428"/>
      <c r="UGQ3" s="428"/>
      <c r="UGR3" s="428"/>
      <c r="UGS3" s="428"/>
      <c r="UGT3" s="428"/>
      <c r="UGU3" s="428"/>
      <c r="UGV3" s="428"/>
      <c r="UGW3" s="428"/>
      <c r="UGX3" s="428"/>
      <c r="UGY3" s="428"/>
      <c r="UGZ3" s="428"/>
      <c r="UHA3" s="428"/>
      <c r="UHB3" s="428"/>
      <c r="UHC3" s="428"/>
      <c r="UHD3" s="428"/>
      <c r="UHE3" s="428"/>
      <c r="UHF3" s="428"/>
      <c r="UHG3" s="428"/>
      <c r="UHH3" s="428"/>
      <c r="UHI3" s="428"/>
      <c r="UHJ3" s="428"/>
      <c r="UHK3" s="428"/>
      <c r="UHL3" s="428"/>
      <c r="UHM3" s="428"/>
      <c r="UHN3" s="428"/>
      <c r="UHO3" s="428"/>
      <c r="UHP3" s="428"/>
      <c r="UHQ3" s="428"/>
      <c r="UHR3" s="428"/>
      <c r="UHS3" s="428"/>
      <c r="UHT3" s="428"/>
      <c r="UHU3" s="428"/>
      <c r="UHV3" s="428"/>
      <c r="UHW3" s="428"/>
      <c r="UHX3" s="428"/>
      <c r="UHY3" s="428"/>
      <c r="UHZ3" s="428"/>
      <c r="UIA3" s="428"/>
      <c r="UIB3" s="428"/>
      <c r="UIC3" s="428"/>
      <c r="UID3" s="428"/>
      <c r="UIE3" s="428"/>
      <c r="UIF3" s="428"/>
      <c r="UIG3" s="428"/>
      <c r="UIH3" s="428"/>
      <c r="UII3" s="428"/>
      <c r="UIJ3" s="428"/>
      <c r="UIK3" s="428"/>
      <c r="UIL3" s="428"/>
      <c r="UIM3" s="428"/>
      <c r="UIN3" s="428"/>
      <c r="UIO3" s="428"/>
      <c r="UIP3" s="428"/>
      <c r="UIQ3" s="428"/>
      <c r="UIR3" s="428"/>
      <c r="UIS3" s="428"/>
      <c r="UIT3" s="428"/>
      <c r="UIU3" s="428"/>
      <c r="UIV3" s="428"/>
      <c r="UIW3" s="428"/>
      <c r="UIX3" s="428"/>
      <c r="UIY3" s="428"/>
      <c r="UIZ3" s="428"/>
      <c r="UJA3" s="428"/>
      <c r="UJB3" s="428"/>
      <c r="UJC3" s="428"/>
      <c r="UJD3" s="428"/>
      <c r="UJE3" s="428"/>
      <c r="UJF3" s="428"/>
      <c r="UJG3" s="428"/>
      <c r="UJH3" s="428"/>
      <c r="UJI3" s="428"/>
      <c r="UJJ3" s="428"/>
      <c r="UJK3" s="428"/>
      <c r="UJL3" s="428"/>
      <c r="UJM3" s="428"/>
      <c r="UJN3" s="428"/>
      <c r="UJO3" s="428"/>
      <c r="UJP3" s="428"/>
      <c r="UJQ3" s="428"/>
      <c r="UJR3" s="428"/>
      <c r="UJS3" s="428"/>
      <c r="UJT3" s="428"/>
      <c r="UJU3" s="428"/>
      <c r="UJV3" s="428"/>
      <c r="UJW3" s="428"/>
      <c r="UJX3" s="428"/>
      <c r="UJY3" s="428"/>
      <c r="UJZ3" s="428"/>
      <c r="UKA3" s="428"/>
      <c r="UKB3" s="428"/>
      <c r="UKC3" s="428"/>
      <c r="UKD3" s="428"/>
      <c r="UKE3" s="428"/>
      <c r="UKF3" s="428"/>
      <c r="UKG3" s="428"/>
      <c r="UKH3" s="428"/>
      <c r="UKI3" s="428"/>
      <c r="UKJ3" s="428"/>
      <c r="UKK3" s="428"/>
      <c r="UKL3" s="428"/>
      <c r="UKM3" s="428"/>
      <c r="UKN3" s="428"/>
      <c r="UKO3" s="428"/>
      <c r="UKP3" s="428"/>
      <c r="UKQ3" s="428"/>
      <c r="UKR3" s="428"/>
      <c r="UKS3" s="428"/>
      <c r="UKT3" s="428"/>
      <c r="UKU3" s="428"/>
      <c r="UKV3" s="428"/>
      <c r="UKW3" s="428"/>
      <c r="UKX3" s="428"/>
      <c r="UKY3" s="428"/>
      <c r="UKZ3" s="428"/>
      <c r="ULA3" s="428"/>
      <c r="ULB3" s="428"/>
      <c r="ULC3" s="428"/>
      <c r="ULD3" s="428"/>
      <c r="ULE3" s="428"/>
      <c r="ULF3" s="428"/>
      <c r="ULG3" s="428"/>
      <c r="ULH3" s="428"/>
      <c r="ULI3" s="428"/>
      <c r="ULJ3" s="428"/>
      <c r="ULK3" s="428"/>
      <c r="ULL3" s="428"/>
      <c r="ULM3" s="428"/>
      <c r="ULN3" s="428"/>
      <c r="ULO3" s="428"/>
      <c r="ULP3" s="428"/>
      <c r="ULQ3" s="428"/>
      <c r="ULR3" s="428"/>
      <c r="ULS3" s="428"/>
      <c r="ULT3" s="428"/>
      <c r="ULU3" s="428"/>
      <c r="ULV3" s="428"/>
      <c r="ULW3" s="428"/>
      <c r="ULX3" s="428"/>
      <c r="ULY3" s="428"/>
      <c r="ULZ3" s="428"/>
      <c r="UMA3" s="428"/>
      <c r="UMB3" s="428"/>
      <c r="UMC3" s="428"/>
      <c r="UMD3" s="428"/>
      <c r="UME3" s="428"/>
      <c r="UMF3" s="428"/>
      <c r="UMG3" s="428"/>
      <c r="UMH3" s="428"/>
      <c r="UMI3" s="428"/>
      <c r="UMJ3" s="428"/>
      <c r="UMK3" s="428"/>
      <c r="UML3" s="428"/>
      <c r="UMM3" s="428"/>
      <c r="UMN3" s="428"/>
      <c r="UMO3" s="428"/>
      <c r="UMP3" s="428"/>
      <c r="UMQ3" s="428"/>
      <c r="UMR3" s="428"/>
      <c r="UMS3" s="428"/>
      <c r="UMT3" s="428"/>
      <c r="UMU3" s="428"/>
      <c r="UMV3" s="428"/>
      <c r="UMW3" s="428"/>
      <c r="UMX3" s="428"/>
      <c r="UMY3" s="428"/>
      <c r="UMZ3" s="428"/>
      <c r="UNA3" s="428"/>
      <c r="UNB3" s="428"/>
      <c r="UNC3" s="428"/>
      <c r="UND3" s="428"/>
      <c r="UNE3" s="428"/>
      <c r="UNF3" s="428"/>
      <c r="UNG3" s="428"/>
      <c r="UNH3" s="428"/>
      <c r="UNI3" s="428"/>
      <c r="UNJ3" s="428"/>
      <c r="UNK3" s="428"/>
      <c r="UNL3" s="428"/>
      <c r="UNM3" s="428"/>
      <c r="UNN3" s="428"/>
      <c r="UNO3" s="428"/>
      <c r="UNP3" s="428"/>
      <c r="UNQ3" s="428"/>
      <c r="UNR3" s="428"/>
      <c r="UNS3" s="428"/>
      <c r="UNT3" s="428"/>
      <c r="UNU3" s="428"/>
      <c r="UNV3" s="428"/>
      <c r="UNW3" s="428"/>
      <c r="UNX3" s="428"/>
      <c r="UNY3" s="428"/>
      <c r="UNZ3" s="428"/>
      <c r="UOA3" s="428"/>
      <c r="UOB3" s="428"/>
      <c r="UOC3" s="428"/>
      <c r="UOD3" s="428"/>
      <c r="UOE3" s="428"/>
      <c r="UOF3" s="428"/>
      <c r="UOG3" s="428"/>
      <c r="UOH3" s="428"/>
      <c r="UOI3" s="428"/>
      <c r="UOJ3" s="428"/>
      <c r="UOK3" s="428"/>
      <c r="UOL3" s="428"/>
      <c r="UOM3" s="428"/>
      <c r="UON3" s="428"/>
      <c r="UOO3" s="428"/>
      <c r="UOP3" s="428"/>
      <c r="UOQ3" s="428"/>
      <c r="UOR3" s="428"/>
      <c r="UOS3" s="428"/>
      <c r="UOT3" s="428"/>
      <c r="UOU3" s="428"/>
      <c r="UOV3" s="428"/>
      <c r="UOW3" s="428"/>
      <c r="UOX3" s="428"/>
      <c r="UOY3" s="428"/>
      <c r="UOZ3" s="428"/>
      <c r="UPA3" s="428"/>
      <c r="UPB3" s="428"/>
      <c r="UPC3" s="428"/>
      <c r="UPD3" s="428"/>
      <c r="UPE3" s="428"/>
      <c r="UPF3" s="428"/>
      <c r="UPG3" s="428"/>
      <c r="UPH3" s="428"/>
      <c r="UPI3" s="428"/>
      <c r="UPJ3" s="428"/>
      <c r="UPK3" s="428"/>
      <c r="UPL3" s="428"/>
      <c r="UPM3" s="428"/>
      <c r="UPN3" s="428"/>
      <c r="UPO3" s="428"/>
      <c r="UPP3" s="428"/>
      <c r="UPQ3" s="428"/>
      <c r="UPR3" s="428"/>
      <c r="UPS3" s="428"/>
      <c r="UPT3" s="428"/>
      <c r="UPU3" s="428"/>
      <c r="UPV3" s="428"/>
      <c r="UPW3" s="428"/>
      <c r="UPX3" s="428"/>
      <c r="UPY3" s="428"/>
      <c r="UPZ3" s="428"/>
      <c r="UQA3" s="428"/>
      <c r="UQB3" s="428"/>
      <c r="UQC3" s="428"/>
      <c r="UQD3" s="428"/>
      <c r="UQE3" s="428"/>
      <c r="UQF3" s="428"/>
      <c r="UQG3" s="428"/>
      <c r="UQH3" s="428"/>
      <c r="UQI3" s="428"/>
      <c r="UQJ3" s="428"/>
      <c r="UQK3" s="428"/>
      <c r="UQL3" s="428"/>
      <c r="UQM3" s="428"/>
      <c r="UQN3" s="428"/>
      <c r="UQO3" s="428"/>
      <c r="UQP3" s="428"/>
      <c r="UQQ3" s="428"/>
      <c r="UQR3" s="428"/>
      <c r="UQS3" s="428"/>
      <c r="UQT3" s="428"/>
      <c r="UQU3" s="428"/>
      <c r="UQV3" s="428"/>
      <c r="UQW3" s="428"/>
      <c r="UQX3" s="428"/>
      <c r="UQY3" s="428"/>
      <c r="UQZ3" s="428"/>
      <c r="URA3" s="428"/>
      <c r="URB3" s="428"/>
      <c r="URC3" s="428"/>
      <c r="URD3" s="428"/>
      <c r="URE3" s="428"/>
      <c r="URF3" s="428"/>
      <c r="URG3" s="428"/>
      <c r="URH3" s="428"/>
      <c r="URI3" s="428"/>
      <c r="URJ3" s="428"/>
      <c r="URK3" s="428"/>
      <c r="URL3" s="428"/>
      <c r="URM3" s="428"/>
      <c r="URN3" s="428"/>
      <c r="URO3" s="428"/>
      <c r="URP3" s="428"/>
      <c r="URQ3" s="428"/>
      <c r="URR3" s="428"/>
      <c r="URS3" s="428"/>
      <c r="URT3" s="428"/>
      <c r="URU3" s="428"/>
      <c r="URV3" s="428"/>
      <c r="URW3" s="428"/>
      <c r="URX3" s="428"/>
      <c r="URY3" s="428"/>
      <c r="URZ3" s="428"/>
      <c r="USA3" s="428"/>
      <c r="USB3" s="428"/>
      <c r="USC3" s="428"/>
      <c r="USD3" s="428"/>
      <c r="USE3" s="428"/>
      <c r="USF3" s="428"/>
      <c r="USG3" s="428"/>
      <c r="USH3" s="428"/>
      <c r="USI3" s="428"/>
      <c r="USJ3" s="428"/>
      <c r="USK3" s="428"/>
      <c r="USL3" s="428"/>
      <c r="USM3" s="428"/>
      <c r="USN3" s="428"/>
      <c r="USO3" s="428"/>
      <c r="USP3" s="428"/>
      <c r="USQ3" s="428"/>
      <c r="USR3" s="428"/>
      <c r="USS3" s="428"/>
      <c r="UST3" s="428"/>
      <c r="USU3" s="428"/>
      <c r="USV3" s="428"/>
      <c r="USW3" s="428"/>
      <c r="USX3" s="428"/>
      <c r="USY3" s="428"/>
      <c r="USZ3" s="428"/>
      <c r="UTA3" s="428"/>
      <c r="UTB3" s="428"/>
      <c r="UTC3" s="428"/>
      <c r="UTD3" s="428"/>
      <c r="UTE3" s="428"/>
      <c r="UTF3" s="428"/>
      <c r="UTG3" s="428"/>
      <c r="UTH3" s="428"/>
      <c r="UTI3" s="428"/>
      <c r="UTJ3" s="428"/>
      <c r="UTK3" s="428"/>
      <c r="UTL3" s="428"/>
      <c r="UTM3" s="428"/>
      <c r="UTN3" s="428"/>
      <c r="UTO3" s="428"/>
      <c r="UTP3" s="428"/>
      <c r="UTQ3" s="428"/>
      <c r="UTR3" s="428"/>
      <c r="UTS3" s="428"/>
      <c r="UTT3" s="428"/>
      <c r="UTU3" s="428"/>
      <c r="UTV3" s="428"/>
      <c r="UTW3" s="428"/>
      <c r="UTX3" s="428"/>
      <c r="UTY3" s="428"/>
      <c r="UTZ3" s="428"/>
      <c r="UUA3" s="428"/>
      <c r="UUB3" s="428"/>
      <c r="UUC3" s="428"/>
      <c r="UUD3" s="428"/>
      <c r="UUE3" s="428"/>
      <c r="UUF3" s="428"/>
      <c r="UUG3" s="428"/>
      <c r="UUH3" s="428"/>
      <c r="UUI3" s="428"/>
      <c r="UUJ3" s="428"/>
      <c r="UUK3" s="428"/>
      <c r="UUL3" s="428"/>
      <c r="UUM3" s="428"/>
      <c r="UUN3" s="428"/>
      <c r="UUO3" s="428"/>
      <c r="UUP3" s="428"/>
      <c r="UUQ3" s="428"/>
      <c r="UUR3" s="428"/>
      <c r="UUS3" s="428"/>
      <c r="UUT3" s="428"/>
      <c r="UUU3" s="428"/>
      <c r="UUV3" s="428"/>
      <c r="UUW3" s="428"/>
      <c r="UUX3" s="428"/>
      <c r="UUY3" s="428"/>
      <c r="UUZ3" s="428"/>
      <c r="UVA3" s="428"/>
      <c r="UVB3" s="428"/>
      <c r="UVC3" s="428"/>
      <c r="UVD3" s="428"/>
      <c r="UVE3" s="428"/>
      <c r="UVF3" s="428"/>
      <c r="UVG3" s="428"/>
      <c r="UVH3" s="428"/>
      <c r="UVI3" s="428"/>
      <c r="UVJ3" s="428"/>
      <c r="UVK3" s="428"/>
      <c r="UVL3" s="428"/>
      <c r="UVM3" s="428"/>
      <c r="UVN3" s="428"/>
      <c r="UVO3" s="428"/>
      <c r="UVP3" s="428"/>
      <c r="UVQ3" s="428"/>
      <c r="UVR3" s="428"/>
      <c r="UVS3" s="428"/>
      <c r="UVT3" s="428"/>
      <c r="UVU3" s="428"/>
      <c r="UVV3" s="428"/>
      <c r="UVW3" s="428"/>
      <c r="UVX3" s="428"/>
      <c r="UVY3" s="428"/>
      <c r="UVZ3" s="428"/>
      <c r="UWA3" s="428"/>
      <c r="UWB3" s="428"/>
      <c r="UWC3" s="428"/>
      <c r="UWD3" s="428"/>
      <c r="UWE3" s="428"/>
      <c r="UWF3" s="428"/>
      <c r="UWG3" s="428"/>
      <c r="UWH3" s="428"/>
      <c r="UWI3" s="428"/>
      <c r="UWJ3" s="428"/>
      <c r="UWK3" s="428"/>
      <c r="UWL3" s="428"/>
      <c r="UWM3" s="428"/>
      <c r="UWN3" s="428"/>
      <c r="UWO3" s="428"/>
      <c r="UWP3" s="428"/>
      <c r="UWQ3" s="428"/>
      <c r="UWR3" s="428"/>
      <c r="UWS3" s="428"/>
      <c r="UWT3" s="428"/>
      <c r="UWU3" s="428"/>
      <c r="UWV3" s="428"/>
      <c r="UWW3" s="428"/>
      <c r="UWX3" s="428"/>
      <c r="UWY3" s="428"/>
      <c r="UWZ3" s="428"/>
      <c r="UXA3" s="428"/>
      <c r="UXB3" s="428"/>
      <c r="UXC3" s="428"/>
      <c r="UXD3" s="428"/>
      <c r="UXE3" s="428"/>
      <c r="UXF3" s="428"/>
      <c r="UXG3" s="428"/>
      <c r="UXH3" s="428"/>
      <c r="UXI3" s="428"/>
      <c r="UXJ3" s="428"/>
      <c r="UXK3" s="428"/>
      <c r="UXL3" s="428"/>
      <c r="UXM3" s="428"/>
      <c r="UXN3" s="428"/>
      <c r="UXO3" s="428"/>
      <c r="UXP3" s="428"/>
      <c r="UXQ3" s="428"/>
      <c r="UXR3" s="428"/>
      <c r="UXS3" s="428"/>
      <c r="UXT3" s="428"/>
      <c r="UXU3" s="428"/>
      <c r="UXV3" s="428"/>
      <c r="UXW3" s="428"/>
      <c r="UXX3" s="428"/>
      <c r="UXY3" s="428"/>
      <c r="UXZ3" s="428"/>
      <c r="UYA3" s="428"/>
      <c r="UYB3" s="428"/>
      <c r="UYC3" s="428"/>
      <c r="UYD3" s="428"/>
      <c r="UYE3" s="428"/>
      <c r="UYF3" s="428"/>
      <c r="UYG3" s="428"/>
      <c r="UYH3" s="428"/>
      <c r="UYI3" s="428"/>
      <c r="UYJ3" s="428"/>
      <c r="UYK3" s="428"/>
      <c r="UYL3" s="428"/>
      <c r="UYM3" s="428"/>
      <c r="UYN3" s="428"/>
      <c r="UYO3" s="428"/>
      <c r="UYP3" s="428"/>
      <c r="UYQ3" s="428"/>
      <c r="UYR3" s="428"/>
      <c r="UYS3" s="428"/>
      <c r="UYT3" s="428"/>
      <c r="UYU3" s="428"/>
      <c r="UYV3" s="428"/>
      <c r="UYW3" s="428"/>
      <c r="UYX3" s="428"/>
      <c r="UYY3" s="428"/>
      <c r="UYZ3" s="428"/>
      <c r="UZA3" s="428"/>
      <c r="UZB3" s="428"/>
      <c r="UZC3" s="428"/>
      <c r="UZD3" s="428"/>
      <c r="UZE3" s="428"/>
      <c r="UZF3" s="428"/>
      <c r="UZG3" s="428"/>
      <c r="UZH3" s="428"/>
      <c r="UZI3" s="428"/>
      <c r="UZJ3" s="428"/>
      <c r="UZK3" s="428"/>
      <c r="UZL3" s="428"/>
      <c r="UZM3" s="428"/>
      <c r="UZN3" s="428"/>
      <c r="UZO3" s="428"/>
      <c r="UZP3" s="428"/>
      <c r="UZQ3" s="428"/>
      <c r="UZR3" s="428"/>
      <c r="UZS3" s="428"/>
      <c r="UZT3" s="428"/>
      <c r="UZU3" s="428"/>
      <c r="UZV3" s="428"/>
      <c r="UZW3" s="428"/>
      <c r="UZX3" s="428"/>
      <c r="UZY3" s="428"/>
      <c r="UZZ3" s="428"/>
      <c r="VAA3" s="428"/>
      <c r="VAB3" s="428"/>
      <c r="VAC3" s="428"/>
      <c r="VAD3" s="428"/>
      <c r="VAE3" s="428"/>
      <c r="VAF3" s="428"/>
      <c r="VAG3" s="428"/>
      <c r="VAH3" s="428"/>
      <c r="VAI3" s="428"/>
      <c r="VAJ3" s="428"/>
      <c r="VAK3" s="428"/>
      <c r="VAL3" s="428"/>
      <c r="VAM3" s="428"/>
      <c r="VAN3" s="428"/>
      <c r="VAO3" s="428"/>
      <c r="VAP3" s="428"/>
      <c r="VAQ3" s="428"/>
      <c r="VAR3" s="428"/>
      <c r="VAS3" s="428"/>
      <c r="VAT3" s="428"/>
      <c r="VAU3" s="428"/>
      <c r="VAV3" s="428"/>
      <c r="VAW3" s="428"/>
      <c r="VAX3" s="428"/>
      <c r="VAY3" s="428"/>
      <c r="VAZ3" s="428"/>
      <c r="VBA3" s="428"/>
      <c r="VBB3" s="428"/>
      <c r="VBC3" s="428"/>
      <c r="VBD3" s="428"/>
      <c r="VBE3" s="428"/>
      <c r="VBF3" s="428"/>
      <c r="VBG3" s="428"/>
      <c r="VBH3" s="428"/>
      <c r="VBI3" s="428"/>
      <c r="VBJ3" s="428"/>
      <c r="VBK3" s="428"/>
      <c r="VBL3" s="428"/>
      <c r="VBM3" s="428"/>
      <c r="VBN3" s="428"/>
      <c r="VBO3" s="428"/>
      <c r="VBP3" s="428"/>
      <c r="VBQ3" s="428"/>
      <c r="VBR3" s="428"/>
      <c r="VBS3" s="428"/>
      <c r="VBT3" s="428"/>
      <c r="VBU3" s="428"/>
      <c r="VBV3" s="428"/>
      <c r="VBW3" s="428"/>
      <c r="VBX3" s="428"/>
      <c r="VBY3" s="428"/>
      <c r="VBZ3" s="428"/>
      <c r="VCA3" s="428"/>
      <c r="VCB3" s="428"/>
      <c r="VCC3" s="428"/>
      <c r="VCD3" s="428"/>
      <c r="VCE3" s="428"/>
      <c r="VCF3" s="428"/>
      <c r="VCG3" s="428"/>
      <c r="VCH3" s="428"/>
      <c r="VCI3" s="428"/>
      <c r="VCJ3" s="428"/>
      <c r="VCK3" s="428"/>
      <c r="VCL3" s="428"/>
      <c r="VCM3" s="428"/>
      <c r="VCN3" s="428"/>
      <c r="VCO3" s="428"/>
      <c r="VCP3" s="428"/>
      <c r="VCQ3" s="428"/>
      <c r="VCR3" s="428"/>
      <c r="VCS3" s="428"/>
      <c r="VCT3" s="428"/>
      <c r="VCU3" s="428"/>
      <c r="VCV3" s="428"/>
      <c r="VCW3" s="428"/>
      <c r="VCX3" s="428"/>
      <c r="VCY3" s="428"/>
      <c r="VCZ3" s="428"/>
      <c r="VDA3" s="428"/>
      <c r="VDB3" s="428"/>
      <c r="VDC3" s="428"/>
      <c r="VDD3" s="428"/>
      <c r="VDE3" s="428"/>
      <c r="VDF3" s="428"/>
      <c r="VDG3" s="428"/>
      <c r="VDH3" s="428"/>
      <c r="VDI3" s="428"/>
      <c r="VDJ3" s="428"/>
      <c r="VDK3" s="428"/>
      <c r="VDL3" s="428"/>
      <c r="VDM3" s="428"/>
      <c r="VDN3" s="428"/>
      <c r="VDO3" s="428"/>
      <c r="VDP3" s="428"/>
      <c r="VDQ3" s="428"/>
      <c r="VDR3" s="428"/>
      <c r="VDS3" s="428"/>
      <c r="VDT3" s="428"/>
      <c r="VDU3" s="428"/>
      <c r="VDV3" s="428"/>
      <c r="VDW3" s="428"/>
      <c r="VDX3" s="428"/>
      <c r="VDY3" s="428"/>
      <c r="VDZ3" s="428"/>
      <c r="VEA3" s="428"/>
      <c r="VEB3" s="428"/>
      <c r="VEC3" s="428"/>
      <c r="VED3" s="428"/>
      <c r="VEE3" s="428"/>
      <c r="VEF3" s="428"/>
      <c r="VEG3" s="428"/>
      <c r="VEH3" s="428"/>
      <c r="VEI3" s="428"/>
      <c r="VEJ3" s="428"/>
      <c r="VEK3" s="428"/>
      <c r="VEL3" s="428"/>
      <c r="VEM3" s="428"/>
      <c r="VEN3" s="428"/>
      <c r="VEO3" s="428"/>
      <c r="VEP3" s="428"/>
      <c r="VEQ3" s="428"/>
      <c r="VER3" s="428"/>
      <c r="VES3" s="428"/>
      <c r="VET3" s="428"/>
      <c r="VEU3" s="428"/>
      <c r="VEV3" s="428"/>
      <c r="VEW3" s="428"/>
      <c r="VEX3" s="428"/>
      <c r="VEY3" s="428"/>
      <c r="VEZ3" s="428"/>
      <c r="VFA3" s="428"/>
      <c r="VFB3" s="428"/>
      <c r="VFC3" s="428"/>
      <c r="VFD3" s="428"/>
      <c r="VFE3" s="428"/>
      <c r="VFF3" s="428"/>
      <c r="VFG3" s="428"/>
      <c r="VFH3" s="428"/>
      <c r="VFI3" s="428"/>
      <c r="VFJ3" s="428"/>
      <c r="VFK3" s="428"/>
      <c r="VFL3" s="428"/>
      <c r="VFM3" s="428"/>
      <c r="VFN3" s="428"/>
      <c r="VFO3" s="428"/>
      <c r="VFP3" s="428"/>
      <c r="VFQ3" s="428"/>
      <c r="VFR3" s="428"/>
      <c r="VFS3" s="428"/>
      <c r="VFT3" s="428"/>
      <c r="VFU3" s="428"/>
      <c r="VFV3" s="428"/>
      <c r="VFW3" s="428"/>
      <c r="VFX3" s="428"/>
      <c r="VFY3" s="428"/>
      <c r="VFZ3" s="428"/>
      <c r="VGA3" s="428"/>
      <c r="VGB3" s="428"/>
      <c r="VGC3" s="428"/>
      <c r="VGD3" s="428"/>
      <c r="VGE3" s="428"/>
      <c r="VGF3" s="428"/>
      <c r="VGG3" s="428"/>
      <c r="VGH3" s="428"/>
      <c r="VGI3" s="428"/>
      <c r="VGJ3" s="428"/>
      <c r="VGK3" s="428"/>
      <c r="VGL3" s="428"/>
      <c r="VGM3" s="428"/>
      <c r="VGN3" s="428"/>
      <c r="VGO3" s="428"/>
      <c r="VGP3" s="428"/>
      <c r="VGQ3" s="428"/>
      <c r="VGR3" s="428"/>
      <c r="VGS3" s="428"/>
      <c r="VGT3" s="428"/>
      <c r="VGU3" s="428"/>
      <c r="VGV3" s="428"/>
      <c r="VGW3" s="428"/>
      <c r="VGX3" s="428"/>
      <c r="VGY3" s="428"/>
      <c r="VGZ3" s="428"/>
      <c r="VHA3" s="428"/>
      <c r="VHB3" s="428"/>
      <c r="VHC3" s="428"/>
      <c r="VHD3" s="428"/>
      <c r="VHE3" s="428"/>
      <c r="VHF3" s="428"/>
      <c r="VHG3" s="428"/>
      <c r="VHH3" s="428"/>
      <c r="VHI3" s="428"/>
      <c r="VHJ3" s="428"/>
      <c r="VHK3" s="428"/>
      <c r="VHL3" s="428"/>
      <c r="VHM3" s="428"/>
      <c r="VHN3" s="428"/>
      <c r="VHO3" s="428"/>
      <c r="VHP3" s="428"/>
      <c r="VHQ3" s="428"/>
      <c r="VHR3" s="428"/>
      <c r="VHS3" s="428"/>
      <c r="VHT3" s="428"/>
      <c r="VHU3" s="428"/>
      <c r="VHV3" s="428"/>
      <c r="VHW3" s="428"/>
      <c r="VHX3" s="428"/>
      <c r="VHY3" s="428"/>
      <c r="VHZ3" s="428"/>
      <c r="VIA3" s="428"/>
      <c r="VIB3" s="428"/>
      <c r="VIC3" s="428"/>
      <c r="VID3" s="428"/>
      <c r="VIE3" s="428"/>
      <c r="VIF3" s="428"/>
      <c r="VIG3" s="428"/>
      <c r="VIH3" s="428"/>
      <c r="VII3" s="428"/>
      <c r="VIJ3" s="428"/>
      <c r="VIK3" s="428"/>
      <c r="VIL3" s="428"/>
      <c r="VIM3" s="428"/>
      <c r="VIN3" s="428"/>
      <c r="VIO3" s="428"/>
      <c r="VIP3" s="428"/>
      <c r="VIQ3" s="428"/>
      <c r="VIR3" s="428"/>
      <c r="VIS3" s="428"/>
      <c r="VIT3" s="428"/>
      <c r="VIU3" s="428"/>
      <c r="VIV3" s="428"/>
      <c r="VIW3" s="428"/>
      <c r="VIX3" s="428"/>
      <c r="VIY3" s="428"/>
      <c r="VIZ3" s="428"/>
      <c r="VJA3" s="428"/>
      <c r="VJB3" s="428"/>
      <c r="VJC3" s="428"/>
      <c r="VJD3" s="428"/>
      <c r="VJE3" s="428"/>
      <c r="VJF3" s="428"/>
      <c r="VJG3" s="428"/>
      <c r="VJH3" s="428"/>
      <c r="VJI3" s="428"/>
      <c r="VJJ3" s="428"/>
      <c r="VJK3" s="428"/>
      <c r="VJL3" s="428"/>
      <c r="VJM3" s="428"/>
      <c r="VJN3" s="428"/>
      <c r="VJO3" s="428"/>
      <c r="VJP3" s="428"/>
      <c r="VJQ3" s="428"/>
      <c r="VJR3" s="428"/>
      <c r="VJS3" s="428"/>
      <c r="VJT3" s="428"/>
      <c r="VJU3" s="428"/>
      <c r="VJV3" s="428"/>
      <c r="VJW3" s="428"/>
      <c r="VJX3" s="428"/>
      <c r="VJY3" s="428"/>
      <c r="VJZ3" s="428"/>
      <c r="VKA3" s="428"/>
      <c r="VKB3" s="428"/>
      <c r="VKC3" s="428"/>
      <c r="VKD3" s="428"/>
      <c r="VKE3" s="428"/>
      <c r="VKF3" s="428"/>
      <c r="VKG3" s="428"/>
      <c r="VKH3" s="428"/>
      <c r="VKI3" s="428"/>
      <c r="VKJ3" s="428"/>
      <c r="VKK3" s="428"/>
      <c r="VKL3" s="428"/>
      <c r="VKM3" s="428"/>
      <c r="VKN3" s="428"/>
      <c r="VKO3" s="428"/>
      <c r="VKP3" s="428"/>
      <c r="VKQ3" s="428"/>
      <c r="VKR3" s="428"/>
      <c r="VKS3" s="428"/>
      <c r="VKT3" s="428"/>
      <c r="VKU3" s="428"/>
      <c r="VKV3" s="428"/>
      <c r="VKW3" s="428"/>
      <c r="VKX3" s="428"/>
      <c r="VKY3" s="428"/>
      <c r="VKZ3" s="428"/>
      <c r="VLA3" s="428"/>
      <c r="VLB3" s="428"/>
      <c r="VLC3" s="428"/>
      <c r="VLD3" s="428"/>
      <c r="VLE3" s="428"/>
      <c r="VLF3" s="428"/>
      <c r="VLG3" s="428"/>
      <c r="VLH3" s="428"/>
      <c r="VLI3" s="428"/>
      <c r="VLJ3" s="428"/>
      <c r="VLK3" s="428"/>
      <c r="VLL3" s="428"/>
      <c r="VLM3" s="428"/>
      <c r="VLN3" s="428"/>
      <c r="VLO3" s="428"/>
      <c r="VLP3" s="428"/>
      <c r="VLQ3" s="428"/>
      <c r="VLR3" s="428"/>
      <c r="VLS3" s="428"/>
      <c r="VLT3" s="428"/>
      <c r="VLU3" s="428"/>
      <c r="VLV3" s="428"/>
      <c r="VLW3" s="428"/>
      <c r="VLX3" s="428"/>
      <c r="VLY3" s="428"/>
      <c r="VLZ3" s="428"/>
      <c r="VMA3" s="428"/>
      <c r="VMB3" s="428"/>
      <c r="VMC3" s="428"/>
      <c r="VMD3" s="428"/>
      <c r="VME3" s="428"/>
      <c r="VMF3" s="428"/>
      <c r="VMG3" s="428"/>
      <c r="VMH3" s="428"/>
      <c r="VMI3" s="428"/>
      <c r="VMJ3" s="428"/>
      <c r="VMK3" s="428"/>
      <c r="VML3" s="428"/>
      <c r="VMM3" s="428"/>
      <c r="VMN3" s="428"/>
      <c r="VMO3" s="428"/>
      <c r="VMP3" s="428"/>
      <c r="VMQ3" s="428"/>
      <c r="VMR3" s="428"/>
      <c r="VMS3" s="428"/>
      <c r="VMT3" s="428"/>
      <c r="VMU3" s="428"/>
      <c r="VMV3" s="428"/>
      <c r="VMW3" s="428"/>
      <c r="VMX3" s="428"/>
      <c r="VMY3" s="428"/>
      <c r="VMZ3" s="428"/>
      <c r="VNA3" s="428"/>
      <c r="VNB3" s="428"/>
      <c r="VNC3" s="428"/>
      <c r="VND3" s="428"/>
      <c r="VNE3" s="428"/>
      <c r="VNF3" s="428"/>
      <c r="VNG3" s="428"/>
      <c r="VNH3" s="428"/>
      <c r="VNI3" s="428"/>
      <c r="VNJ3" s="428"/>
      <c r="VNK3" s="428"/>
      <c r="VNL3" s="428"/>
      <c r="VNM3" s="428"/>
      <c r="VNN3" s="428"/>
      <c r="VNO3" s="428"/>
      <c r="VNP3" s="428"/>
      <c r="VNQ3" s="428"/>
      <c r="VNR3" s="428"/>
      <c r="VNS3" s="428"/>
      <c r="VNT3" s="428"/>
      <c r="VNU3" s="428"/>
      <c r="VNV3" s="428"/>
      <c r="VNW3" s="428"/>
      <c r="VNX3" s="428"/>
      <c r="VNY3" s="428"/>
      <c r="VNZ3" s="428"/>
      <c r="VOA3" s="428"/>
      <c r="VOB3" s="428"/>
      <c r="VOC3" s="428"/>
      <c r="VOD3" s="428"/>
      <c r="VOE3" s="428"/>
      <c r="VOF3" s="428"/>
      <c r="VOG3" s="428"/>
      <c r="VOH3" s="428"/>
      <c r="VOI3" s="428"/>
      <c r="VOJ3" s="428"/>
      <c r="VOK3" s="428"/>
      <c r="VOL3" s="428"/>
      <c r="VOM3" s="428"/>
      <c r="VON3" s="428"/>
      <c r="VOO3" s="428"/>
      <c r="VOP3" s="428"/>
      <c r="VOQ3" s="428"/>
      <c r="VOR3" s="428"/>
      <c r="VOS3" s="428"/>
      <c r="VOT3" s="428"/>
      <c r="VOU3" s="428"/>
      <c r="VOV3" s="428"/>
      <c r="VOW3" s="428"/>
      <c r="VOX3" s="428"/>
      <c r="VOY3" s="428"/>
      <c r="VOZ3" s="428"/>
      <c r="VPA3" s="428"/>
      <c r="VPB3" s="428"/>
      <c r="VPC3" s="428"/>
      <c r="VPD3" s="428"/>
      <c r="VPE3" s="428"/>
      <c r="VPF3" s="428"/>
      <c r="VPG3" s="428"/>
      <c r="VPH3" s="428"/>
      <c r="VPI3" s="428"/>
      <c r="VPJ3" s="428"/>
      <c r="VPK3" s="428"/>
      <c r="VPL3" s="428"/>
      <c r="VPM3" s="428"/>
      <c r="VPN3" s="428"/>
      <c r="VPO3" s="428"/>
      <c r="VPP3" s="428"/>
      <c r="VPQ3" s="428"/>
      <c r="VPR3" s="428"/>
      <c r="VPS3" s="428"/>
      <c r="VPT3" s="428"/>
      <c r="VPU3" s="428"/>
      <c r="VPV3" s="428"/>
      <c r="VPW3" s="428"/>
      <c r="VPX3" s="428"/>
      <c r="VPY3" s="428"/>
      <c r="VPZ3" s="428"/>
      <c r="VQA3" s="428"/>
      <c r="VQB3" s="428"/>
      <c r="VQC3" s="428"/>
      <c r="VQD3" s="428"/>
      <c r="VQE3" s="428"/>
      <c r="VQF3" s="428"/>
      <c r="VQG3" s="428"/>
      <c r="VQH3" s="428"/>
      <c r="VQI3" s="428"/>
      <c r="VQJ3" s="428"/>
      <c r="VQK3" s="428"/>
      <c r="VQL3" s="428"/>
      <c r="VQM3" s="428"/>
      <c r="VQN3" s="428"/>
      <c r="VQO3" s="428"/>
      <c r="VQP3" s="428"/>
      <c r="VQQ3" s="428"/>
      <c r="VQR3" s="428"/>
      <c r="VQS3" s="428"/>
      <c r="VQT3" s="428"/>
      <c r="VQU3" s="428"/>
      <c r="VQV3" s="428"/>
      <c r="VQW3" s="428"/>
      <c r="VQX3" s="428"/>
      <c r="VQY3" s="428"/>
      <c r="VQZ3" s="428"/>
      <c r="VRA3" s="428"/>
      <c r="VRB3" s="428"/>
      <c r="VRC3" s="428"/>
      <c r="VRD3" s="428"/>
      <c r="VRE3" s="428"/>
      <c r="VRF3" s="428"/>
      <c r="VRG3" s="428"/>
      <c r="VRH3" s="428"/>
      <c r="VRI3" s="428"/>
      <c r="VRJ3" s="428"/>
      <c r="VRK3" s="428"/>
      <c r="VRL3" s="428"/>
      <c r="VRM3" s="428"/>
      <c r="VRN3" s="428"/>
      <c r="VRO3" s="428"/>
      <c r="VRP3" s="428"/>
      <c r="VRQ3" s="428"/>
      <c r="VRR3" s="428"/>
      <c r="VRS3" s="428"/>
      <c r="VRT3" s="428"/>
      <c r="VRU3" s="428"/>
      <c r="VRV3" s="428"/>
      <c r="VRW3" s="428"/>
      <c r="VRX3" s="428"/>
      <c r="VRY3" s="428"/>
      <c r="VRZ3" s="428"/>
      <c r="VSA3" s="428"/>
      <c r="VSB3" s="428"/>
      <c r="VSC3" s="428"/>
      <c r="VSD3" s="428"/>
      <c r="VSE3" s="428"/>
      <c r="VSF3" s="428"/>
      <c r="VSG3" s="428"/>
      <c r="VSH3" s="428"/>
      <c r="VSI3" s="428"/>
      <c r="VSJ3" s="428"/>
      <c r="VSK3" s="428"/>
      <c r="VSL3" s="428"/>
      <c r="VSM3" s="428"/>
      <c r="VSN3" s="428"/>
      <c r="VSO3" s="428"/>
      <c r="VSP3" s="428"/>
      <c r="VSQ3" s="428"/>
      <c r="VSR3" s="428"/>
      <c r="VSS3" s="428"/>
      <c r="VST3" s="428"/>
      <c r="VSU3" s="428"/>
      <c r="VSV3" s="428"/>
      <c r="VSW3" s="428"/>
      <c r="VSX3" s="428"/>
      <c r="VSY3" s="428"/>
      <c r="VSZ3" s="428"/>
      <c r="VTA3" s="428"/>
      <c r="VTB3" s="428"/>
      <c r="VTC3" s="428"/>
      <c r="VTD3" s="428"/>
      <c r="VTE3" s="428"/>
      <c r="VTF3" s="428"/>
      <c r="VTG3" s="428"/>
      <c r="VTH3" s="428"/>
      <c r="VTI3" s="428"/>
      <c r="VTJ3" s="428"/>
      <c r="VTK3" s="428"/>
      <c r="VTL3" s="428"/>
      <c r="VTM3" s="428"/>
      <c r="VTN3" s="428"/>
      <c r="VTO3" s="428"/>
      <c r="VTP3" s="428"/>
      <c r="VTQ3" s="428"/>
      <c r="VTR3" s="428"/>
      <c r="VTS3" s="428"/>
      <c r="VTT3" s="428"/>
      <c r="VTU3" s="428"/>
      <c r="VTV3" s="428"/>
      <c r="VTW3" s="428"/>
      <c r="VTX3" s="428"/>
      <c r="VTY3" s="428"/>
      <c r="VTZ3" s="428"/>
      <c r="VUA3" s="428"/>
      <c r="VUB3" s="428"/>
      <c r="VUC3" s="428"/>
      <c r="VUD3" s="428"/>
      <c r="VUE3" s="428"/>
      <c r="VUF3" s="428"/>
      <c r="VUG3" s="428"/>
      <c r="VUH3" s="428"/>
      <c r="VUI3" s="428"/>
      <c r="VUJ3" s="428"/>
      <c r="VUK3" s="428"/>
      <c r="VUL3" s="428"/>
      <c r="VUM3" s="428"/>
      <c r="VUN3" s="428"/>
      <c r="VUO3" s="428"/>
      <c r="VUP3" s="428"/>
      <c r="VUQ3" s="428"/>
      <c r="VUR3" s="428"/>
      <c r="VUS3" s="428"/>
      <c r="VUT3" s="428"/>
      <c r="VUU3" s="428"/>
      <c r="VUV3" s="428"/>
      <c r="VUW3" s="428"/>
      <c r="VUX3" s="428"/>
      <c r="VUY3" s="428"/>
      <c r="VUZ3" s="428"/>
      <c r="VVA3" s="428"/>
      <c r="VVB3" s="428"/>
      <c r="VVC3" s="428"/>
      <c r="VVD3" s="428"/>
      <c r="VVE3" s="428"/>
      <c r="VVF3" s="428"/>
      <c r="VVG3" s="428"/>
      <c r="VVH3" s="428"/>
      <c r="VVI3" s="428"/>
      <c r="VVJ3" s="428"/>
      <c r="VVK3" s="428"/>
      <c r="VVL3" s="428"/>
      <c r="VVM3" s="428"/>
      <c r="VVN3" s="428"/>
      <c r="VVO3" s="428"/>
      <c r="VVP3" s="428"/>
      <c r="VVQ3" s="428"/>
      <c r="VVR3" s="428"/>
      <c r="VVS3" s="428"/>
      <c r="VVT3" s="428"/>
      <c r="VVU3" s="428"/>
      <c r="VVV3" s="428"/>
      <c r="VVW3" s="428"/>
      <c r="VVX3" s="428"/>
      <c r="VVY3" s="428"/>
      <c r="VVZ3" s="428"/>
      <c r="VWA3" s="428"/>
      <c r="VWB3" s="428"/>
      <c r="VWC3" s="428"/>
      <c r="VWD3" s="428"/>
      <c r="VWE3" s="428"/>
      <c r="VWF3" s="428"/>
      <c r="VWG3" s="428"/>
      <c r="VWH3" s="428"/>
      <c r="VWI3" s="428"/>
      <c r="VWJ3" s="428"/>
      <c r="VWK3" s="428"/>
      <c r="VWL3" s="428"/>
      <c r="VWM3" s="428"/>
      <c r="VWN3" s="428"/>
      <c r="VWO3" s="428"/>
      <c r="VWP3" s="428"/>
      <c r="VWQ3" s="428"/>
      <c r="VWR3" s="428"/>
      <c r="VWS3" s="428"/>
      <c r="VWT3" s="428"/>
      <c r="VWU3" s="428"/>
      <c r="VWV3" s="428"/>
      <c r="VWW3" s="428"/>
      <c r="VWX3" s="428"/>
      <c r="VWY3" s="428"/>
      <c r="VWZ3" s="428"/>
      <c r="VXA3" s="428"/>
      <c r="VXB3" s="428"/>
      <c r="VXC3" s="428"/>
      <c r="VXD3" s="428"/>
      <c r="VXE3" s="428"/>
      <c r="VXF3" s="428"/>
      <c r="VXG3" s="428"/>
      <c r="VXH3" s="428"/>
      <c r="VXI3" s="428"/>
      <c r="VXJ3" s="428"/>
      <c r="VXK3" s="428"/>
      <c r="VXL3" s="428"/>
      <c r="VXM3" s="428"/>
      <c r="VXN3" s="428"/>
      <c r="VXO3" s="428"/>
      <c r="VXP3" s="428"/>
      <c r="VXQ3" s="428"/>
      <c r="VXR3" s="428"/>
      <c r="VXS3" s="428"/>
      <c r="VXT3" s="428"/>
      <c r="VXU3" s="428"/>
      <c r="VXV3" s="428"/>
      <c r="VXW3" s="428"/>
      <c r="VXX3" s="428"/>
      <c r="VXY3" s="428"/>
      <c r="VXZ3" s="428"/>
      <c r="VYA3" s="428"/>
      <c r="VYB3" s="428"/>
      <c r="VYC3" s="428"/>
      <c r="VYD3" s="428"/>
      <c r="VYE3" s="428"/>
      <c r="VYF3" s="428"/>
      <c r="VYG3" s="428"/>
      <c r="VYH3" s="428"/>
      <c r="VYI3" s="428"/>
      <c r="VYJ3" s="428"/>
      <c r="VYK3" s="428"/>
      <c r="VYL3" s="428"/>
      <c r="VYM3" s="428"/>
      <c r="VYN3" s="428"/>
      <c r="VYO3" s="428"/>
      <c r="VYP3" s="428"/>
      <c r="VYQ3" s="428"/>
      <c r="VYR3" s="428"/>
      <c r="VYS3" s="428"/>
      <c r="VYT3" s="428"/>
      <c r="VYU3" s="428"/>
      <c r="VYV3" s="428"/>
      <c r="VYW3" s="428"/>
      <c r="VYX3" s="428"/>
      <c r="VYY3" s="428"/>
      <c r="VYZ3" s="428"/>
      <c r="VZA3" s="428"/>
      <c r="VZB3" s="428"/>
      <c r="VZC3" s="428"/>
      <c r="VZD3" s="428"/>
      <c r="VZE3" s="428"/>
      <c r="VZF3" s="428"/>
      <c r="VZG3" s="428"/>
      <c r="VZH3" s="428"/>
      <c r="VZI3" s="428"/>
      <c r="VZJ3" s="428"/>
      <c r="VZK3" s="428"/>
      <c r="VZL3" s="428"/>
      <c r="VZM3" s="428"/>
      <c r="VZN3" s="428"/>
      <c r="VZO3" s="428"/>
      <c r="VZP3" s="428"/>
      <c r="VZQ3" s="428"/>
      <c r="VZR3" s="428"/>
      <c r="VZS3" s="428"/>
      <c r="VZT3" s="428"/>
      <c r="VZU3" s="428"/>
      <c r="VZV3" s="428"/>
      <c r="VZW3" s="428"/>
      <c r="VZX3" s="428"/>
      <c r="VZY3" s="428"/>
      <c r="VZZ3" s="428"/>
      <c r="WAA3" s="428"/>
      <c r="WAB3" s="428"/>
      <c r="WAC3" s="428"/>
      <c r="WAD3" s="428"/>
      <c r="WAE3" s="428"/>
      <c r="WAF3" s="428"/>
      <c r="WAG3" s="428"/>
      <c r="WAH3" s="428"/>
      <c r="WAI3" s="428"/>
      <c r="WAJ3" s="428"/>
      <c r="WAK3" s="428"/>
      <c r="WAL3" s="428"/>
      <c r="WAM3" s="428"/>
      <c r="WAN3" s="428"/>
      <c r="WAO3" s="428"/>
      <c r="WAP3" s="428"/>
      <c r="WAQ3" s="428"/>
      <c r="WAR3" s="428"/>
      <c r="WAS3" s="428"/>
      <c r="WAT3" s="428"/>
      <c r="WAU3" s="428"/>
      <c r="WAV3" s="428"/>
      <c r="WAW3" s="428"/>
      <c r="WAX3" s="428"/>
      <c r="WAY3" s="428"/>
      <c r="WAZ3" s="428"/>
      <c r="WBA3" s="428"/>
      <c r="WBB3" s="428"/>
      <c r="WBC3" s="428"/>
      <c r="WBD3" s="428"/>
      <c r="WBE3" s="428"/>
      <c r="WBF3" s="428"/>
      <c r="WBG3" s="428"/>
      <c r="WBH3" s="428"/>
      <c r="WBI3" s="428"/>
      <c r="WBJ3" s="428"/>
      <c r="WBK3" s="428"/>
      <c r="WBL3" s="428"/>
      <c r="WBM3" s="428"/>
      <c r="WBN3" s="428"/>
      <c r="WBO3" s="428"/>
      <c r="WBP3" s="428"/>
      <c r="WBQ3" s="428"/>
      <c r="WBR3" s="428"/>
      <c r="WBS3" s="428"/>
      <c r="WBT3" s="428"/>
      <c r="WBU3" s="428"/>
      <c r="WBV3" s="428"/>
      <c r="WBW3" s="428"/>
      <c r="WBX3" s="428"/>
      <c r="WBY3" s="428"/>
      <c r="WBZ3" s="428"/>
      <c r="WCA3" s="428"/>
      <c r="WCB3" s="428"/>
      <c r="WCC3" s="428"/>
      <c r="WCD3" s="428"/>
      <c r="WCE3" s="428"/>
      <c r="WCF3" s="428"/>
      <c r="WCG3" s="428"/>
      <c r="WCH3" s="428"/>
      <c r="WCI3" s="428"/>
      <c r="WCJ3" s="428"/>
      <c r="WCK3" s="428"/>
      <c r="WCL3" s="428"/>
      <c r="WCM3" s="428"/>
      <c r="WCN3" s="428"/>
      <c r="WCO3" s="428"/>
      <c r="WCP3" s="428"/>
      <c r="WCQ3" s="428"/>
      <c r="WCR3" s="428"/>
      <c r="WCS3" s="428"/>
      <c r="WCT3" s="428"/>
      <c r="WCU3" s="428"/>
      <c r="WCV3" s="428"/>
      <c r="WCW3" s="428"/>
      <c r="WCX3" s="428"/>
      <c r="WCY3" s="428"/>
      <c r="WCZ3" s="428"/>
      <c r="WDA3" s="428"/>
      <c r="WDB3" s="428"/>
      <c r="WDC3" s="428"/>
      <c r="WDD3" s="428"/>
      <c r="WDE3" s="428"/>
      <c r="WDF3" s="428"/>
      <c r="WDG3" s="428"/>
      <c r="WDH3" s="428"/>
      <c r="WDI3" s="428"/>
      <c r="WDJ3" s="428"/>
      <c r="WDK3" s="428"/>
      <c r="WDL3" s="428"/>
      <c r="WDM3" s="428"/>
      <c r="WDN3" s="428"/>
      <c r="WDO3" s="428"/>
      <c r="WDP3" s="428"/>
      <c r="WDQ3" s="428"/>
      <c r="WDR3" s="428"/>
      <c r="WDS3" s="428"/>
      <c r="WDT3" s="428"/>
      <c r="WDU3" s="428"/>
      <c r="WDV3" s="428"/>
      <c r="WDW3" s="428"/>
      <c r="WDX3" s="428"/>
      <c r="WDY3" s="428"/>
      <c r="WDZ3" s="428"/>
      <c r="WEA3" s="428"/>
      <c r="WEB3" s="428"/>
      <c r="WEC3" s="428"/>
      <c r="WED3" s="428"/>
      <c r="WEE3" s="428"/>
      <c r="WEF3" s="428"/>
      <c r="WEG3" s="428"/>
      <c r="WEH3" s="428"/>
      <c r="WEI3" s="428"/>
      <c r="WEJ3" s="428"/>
      <c r="WEK3" s="428"/>
      <c r="WEL3" s="428"/>
      <c r="WEM3" s="428"/>
      <c r="WEN3" s="428"/>
      <c r="WEO3" s="428"/>
      <c r="WEP3" s="428"/>
      <c r="WEQ3" s="428"/>
      <c r="WER3" s="428"/>
      <c r="WES3" s="428"/>
      <c r="WET3" s="428"/>
      <c r="WEU3" s="428"/>
      <c r="WEV3" s="428"/>
      <c r="WEW3" s="428"/>
      <c r="WEX3" s="428"/>
      <c r="WEY3" s="428"/>
      <c r="WEZ3" s="428"/>
      <c r="WFA3" s="428"/>
      <c r="WFB3" s="428"/>
      <c r="WFC3" s="428"/>
      <c r="WFD3" s="428"/>
      <c r="WFE3" s="428"/>
      <c r="WFF3" s="428"/>
      <c r="WFG3" s="428"/>
      <c r="WFH3" s="428"/>
      <c r="WFI3" s="428"/>
      <c r="WFJ3" s="428"/>
      <c r="WFK3" s="428"/>
      <c r="WFL3" s="428"/>
      <c r="WFM3" s="428"/>
      <c r="WFN3" s="428"/>
      <c r="WFO3" s="428"/>
      <c r="WFP3" s="428"/>
      <c r="WFQ3" s="428"/>
      <c r="WFR3" s="428"/>
      <c r="WFS3" s="428"/>
      <c r="WFT3" s="428"/>
      <c r="WFU3" s="428"/>
      <c r="WFV3" s="428"/>
      <c r="WFW3" s="428"/>
      <c r="WFX3" s="428"/>
      <c r="WFY3" s="428"/>
      <c r="WFZ3" s="428"/>
      <c r="WGA3" s="428"/>
      <c r="WGB3" s="428"/>
      <c r="WGC3" s="428"/>
      <c r="WGD3" s="428"/>
      <c r="WGE3" s="428"/>
      <c r="WGF3" s="428"/>
      <c r="WGG3" s="428"/>
      <c r="WGH3" s="428"/>
      <c r="WGI3" s="428"/>
      <c r="WGJ3" s="428"/>
      <c r="WGK3" s="428"/>
      <c r="WGL3" s="428"/>
      <c r="WGM3" s="428"/>
      <c r="WGN3" s="428"/>
      <c r="WGO3" s="428"/>
      <c r="WGP3" s="428"/>
      <c r="WGQ3" s="428"/>
      <c r="WGR3" s="428"/>
      <c r="WGS3" s="428"/>
      <c r="WGT3" s="428"/>
      <c r="WGU3" s="428"/>
      <c r="WGV3" s="428"/>
      <c r="WGW3" s="428"/>
      <c r="WGX3" s="428"/>
      <c r="WGY3" s="428"/>
      <c r="WGZ3" s="428"/>
      <c r="WHA3" s="428"/>
      <c r="WHB3" s="428"/>
      <c r="WHC3" s="428"/>
      <c r="WHD3" s="428"/>
      <c r="WHE3" s="428"/>
      <c r="WHF3" s="428"/>
      <c r="WHG3" s="428"/>
      <c r="WHH3" s="428"/>
      <c r="WHI3" s="428"/>
      <c r="WHJ3" s="428"/>
      <c r="WHK3" s="428"/>
      <c r="WHL3" s="428"/>
      <c r="WHM3" s="428"/>
      <c r="WHN3" s="428"/>
      <c r="WHO3" s="428"/>
      <c r="WHP3" s="428"/>
      <c r="WHQ3" s="428"/>
      <c r="WHR3" s="428"/>
      <c r="WHS3" s="428"/>
      <c r="WHT3" s="428"/>
      <c r="WHU3" s="428"/>
      <c r="WHV3" s="428"/>
      <c r="WHW3" s="428"/>
      <c r="WHX3" s="428"/>
      <c r="WHY3" s="428"/>
      <c r="WHZ3" s="428"/>
      <c r="WIA3" s="428"/>
      <c r="WIB3" s="428"/>
      <c r="WIC3" s="428"/>
      <c r="WID3" s="428"/>
      <c r="WIE3" s="428"/>
      <c r="WIF3" s="428"/>
      <c r="WIG3" s="428"/>
      <c r="WIH3" s="428"/>
      <c r="WII3" s="428"/>
      <c r="WIJ3" s="428"/>
      <c r="WIK3" s="428"/>
      <c r="WIL3" s="428"/>
      <c r="WIM3" s="428"/>
      <c r="WIN3" s="428"/>
      <c r="WIO3" s="428"/>
      <c r="WIP3" s="428"/>
      <c r="WIQ3" s="428"/>
      <c r="WIR3" s="428"/>
      <c r="WIS3" s="428"/>
      <c r="WIT3" s="428"/>
      <c r="WIU3" s="428"/>
      <c r="WIV3" s="428"/>
      <c r="WIW3" s="428"/>
      <c r="WIX3" s="428"/>
      <c r="WIY3" s="428"/>
      <c r="WIZ3" s="428"/>
      <c r="WJA3" s="428"/>
      <c r="WJB3" s="428"/>
      <c r="WJC3" s="428"/>
      <c r="WJD3" s="428"/>
      <c r="WJE3" s="428"/>
      <c r="WJF3" s="428"/>
      <c r="WJG3" s="428"/>
      <c r="WJH3" s="428"/>
      <c r="WJI3" s="428"/>
      <c r="WJJ3" s="428"/>
      <c r="WJK3" s="428"/>
      <c r="WJL3" s="428"/>
      <c r="WJM3" s="428"/>
      <c r="WJN3" s="428"/>
      <c r="WJO3" s="428"/>
      <c r="WJP3" s="428"/>
      <c r="WJQ3" s="428"/>
      <c r="WJR3" s="428"/>
      <c r="WJS3" s="428"/>
      <c r="WJT3" s="428"/>
      <c r="WJU3" s="428"/>
      <c r="WJV3" s="428"/>
      <c r="WJW3" s="428"/>
      <c r="WJX3" s="428"/>
      <c r="WJY3" s="428"/>
      <c r="WJZ3" s="428"/>
      <c r="WKA3" s="428"/>
      <c r="WKB3" s="428"/>
      <c r="WKC3" s="428"/>
      <c r="WKD3" s="428"/>
      <c r="WKE3" s="428"/>
      <c r="WKF3" s="428"/>
      <c r="WKG3" s="428"/>
      <c r="WKH3" s="428"/>
      <c r="WKI3" s="428"/>
      <c r="WKJ3" s="428"/>
      <c r="WKK3" s="428"/>
      <c r="WKL3" s="428"/>
      <c r="WKM3" s="428"/>
      <c r="WKN3" s="428"/>
      <c r="WKO3" s="428"/>
      <c r="WKP3" s="428"/>
      <c r="WKQ3" s="428"/>
      <c r="WKR3" s="428"/>
      <c r="WKS3" s="428"/>
      <c r="WKT3" s="428"/>
      <c r="WKU3" s="428"/>
      <c r="WKV3" s="428"/>
      <c r="WKW3" s="428"/>
      <c r="WKX3" s="428"/>
      <c r="WKY3" s="428"/>
      <c r="WKZ3" s="428"/>
      <c r="WLA3" s="428"/>
      <c r="WLB3" s="428"/>
      <c r="WLC3" s="428"/>
      <c r="WLD3" s="428"/>
      <c r="WLE3" s="428"/>
      <c r="WLF3" s="428"/>
      <c r="WLG3" s="428"/>
      <c r="WLH3" s="428"/>
      <c r="WLI3" s="428"/>
      <c r="WLJ3" s="428"/>
      <c r="WLK3" s="428"/>
      <c r="WLL3" s="428"/>
      <c r="WLM3" s="428"/>
      <c r="WLN3" s="428"/>
      <c r="WLO3" s="428"/>
      <c r="WLP3" s="428"/>
      <c r="WLQ3" s="428"/>
      <c r="WLR3" s="428"/>
      <c r="WLS3" s="428"/>
      <c r="WLT3" s="428"/>
      <c r="WLU3" s="428"/>
      <c r="WLV3" s="428"/>
      <c r="WLW3" s="428"/>
      <c r="WLX3" s="428"/>
      <c r="WLY3" s="428"/>
      <c r="WLZ3" s="428"/>
      <c r="WMA3" s="428"/>
      <c r="WMB3" s="428"/>
      <c r="WMC3" s="428"/>
      <c r="WMD3" s="428"/>
      <c r="WME3" s="428"/>
      <c r="WMF3" s="428"/>
      <c r="WMG3" s="428"/>
      <c r="WMH3" s="428"/>
      <c r="WMI3" s="428"/>
      <c r="WMJ3" s="428"/>
      <c r="WMK3" s="428"/>
      <c r="WML3" s="428"/>
      <c r="WMM3" s="428"/>
      <c r="WMN3" s="428"/>
      <c r="WMO3" s="428"/>
      <c r="WMP3" s="428"/>
      <c r="WMQ3" s="428"/>
      <c r="WMR3" s="428"/>
      <c r="WMS3" s="428"/>
      <c r="WMT3" s="428"/>
      <c r="WMU3" s="428"/>
      <c r="WMV3" s="428"/>
      <c r="WMW3" s="428"/>
      <c r="WMX3" s="428"/>
      <c r="WMY3" s="428"/>
      <c r="WMZ3" s="428"/>
      <c r="WNA3" s="428"/>
      <c r="WNB3" s="428"/>
      <c r="WNC3" s="428"/>
      <c r="WND3" s="428"/>
      <c r="WNE3" s="428"/>
      <c r="WNF3" s="428"/>
      <c r="WNG3" s="428"/>
      <c r="WNH3" s="428"/>
      <c r="WNI3" s="428"/>
      <c r="WNJ3" s="428"/>
      <c r="WNK3" s="428"/>
      <c r="WNL3" s="428"/>
      <c r="WNM3" s="428"/>
      <c r="WNN3" s="428"/>
      <c r="WNO3" s="428"/>
      <c r="WNP3" s="428"/>
      <c r="WNQ3" s="428"/>
      <c r="WNR3" s="428"/>
      <c r="WNS3" s="428"/>
      <c r="WNT3" s="428"/>
      <c r="WNU3" s="428"/>
      <c r="WNV3" s="428"/>
      <c r="WNW3" s="428"/>
      <c r="WNX3" s="428"/>
      <c r="WNY3" s="428"/>
      <c r="WNZ3" s="428"/>
      <c r="WOA3" s="428"/>
      <c r="WOB3" s="428"/>
      <c r="WOC3" s="428"/>
      <c r="WOD3" s="428"/>
      <c r="WOE3" s="428"/>
      <c r="WOF3" s="428"/>
      <c r="WOG3" s="428"/>
      <c r="WOH3" s="428"/>
      <c r="WOI3" s="428"/>
      <c r="WOJ3" s="428"/>
      <c r="WOK3" s="428"/>
      <c r="WOL3" s="428"/>
      <c r="WOM3" s="428"/>
      <c r="WON3" s="428"/>
      <c r="WOO3" s="428"/>
      <c r="WOP3" s="428"/>
      <c r="WOQ3" s="428"/>
      <c r="WOR3" s="428"/>
      <c r="WOS3" s="428"/>
      <c r="WOT3" s="428"/>
      <c r="WOU3" s="428"/>
      <c r="WOV3" s="428"/>
      <c r="WOW3" s="428"/>
      <c r="WOX3" s="428"/>
      <c r="WOY3" s="428"/>
      <c r="WOZ3" s="428"/>
      <c r="WPA3" s="428"/>
      <c r="WPB3" s="428"/>
      <c r="WPC3" s="428"/>
      <c r="WPD3" s="428"/>
      <c r="WPE3" s="428"/>
      <c r="WPF3" s="428"/>
      <c r="WPG3" s="428"/>
      <c r="WPH3" s="428"/>
      <c r="WPI3" s="428"/>
      <c r="WPJ3" s="428"/>
      <c r="WPK3" s="428"/>
      <c r="WPL3" s="428"/>
      <c r="WPM3" s="428"/>
      <c r="WPN3" s="428"/>
      <c r="WPO3" s="428"/>
      <c r="WPP3" s="428"/>
      <c r="WPQ3" s="428"/>
      <c r="WPR3" s="428"/>
      <c r="WPS3" s="428"/>
      <c r="WPT3" s="428"/>
      <c r="WPU3" s="428"/>
      <c r="WPV3" s="428"/>
      <c r="WPW3" s="428"/>
      <c r="WPX3" s="428"/>
      <c r="WPY3" s="428"/>
      <c r="WPZ3" s="428"/>
      <c r="WQA3" s="428"/>
      <c r="WQB3" s="428"/>
      <c r="WQC3" s="428"/>
      <c r="WQD3" s="428"/>
      <c r="WQE3" s="428"/>
      <c r="WQF3" s="428"/>
      <c r="WQG3" s="428"/>
      <c r="WQH3" s="428"/>
      <c r="WQI3" s="428"/>
      <c r="WQJ3" s="428"/>
      <c r="WQK3" s="428"/>
      <c r="WQL3" s="428"/>
      <c r="WQM3" s="428"/>
      <c r="WQN3" s="428"/>
      <c r="WQO3" s="428"/>
      <c r="WQP3" s="428"/>
      <c r="WQQ3" s="428"/>
      <c r="WQR3" s="428"/>
      <c r="WQS3" s="428"/>
      <c r="WQT3" s="428"/>
      <c r="WQU3" s="428"/>
      <c r="WQV3" s="428"/>
      <c r="WQW3" s="428"/>
      <c r="WQX3" s="428"/>
      <c r="WQY3" s="428"/>
      <c r="WQZ3" s="428"/>
      <c r="WRA3" s="428"/>
      <c r="WRB3" s="428"/>
      <c r="WRC3" s="428"/>
      <c r="WRD3" s="428"/>
      <c r="WRE3" s="428"/>
      <c r="WRF3" s="428"/>
      <c r="WRG3" s="428"/>
      <c r="WRH3" s="428"/>
      <c r="WRI3" s="428"/>
      <c r="WRJ3" s="428"/>
      <c r="WRK3" s="428"/>
      <c r="WRL3" s="428"/>
      <c r="WRM3" s="428"/>
      <c r="WRN3" s="428"/>
      <c r="WRO3" s="428"/>
      <c r="WRP3" s="428"/>
      <c r="WRQ3" s="428"/>
      <c r="WRR3" s="428"/>
      <c r="WRS3" s="428"/>
      <c r="WRT3" s="428"/>
      <c r="WRU3" s="428"/>
      <c r="WRV3" s="428"/>
      <c r="WRW3" s="428"/>
      <c r="WRX3" s="428"/>
      <c r="WRY3" s="428"/>
      <c r="WRZ3" s="428"/>
      <c r="WSA3" s="428"/>
      <c r="WSB3" s="428"/>
      <c r="WSC3" s="428"/>
      <c r="WSD3" s="428"/>
      <c r="WSE3" s="428"/>
      <c r="WSF3" s="428"/>
      <c r="WSG3" s="428"/>
      <c r="WSH3" s="428"/>
      <c r="WSI3" s="428"/>
      <c r="WSJ3" s="428"/>
      <c r="WSK3" s="428"/>
      <c r="WSL3" s="428"/>
      <c r="WSM3" s="428"/>
      <c r="WSN3" s="428"/>
      <c r="WSO3" s="428"/>
      <c r="WSP3" s="428"/>
      <c r="WSQ3" s="428"/>
      <c r="WSR3" s="428"/>
      <c r="WSS3" s="428"/>
      <c r="WST3" s="428"/>
      <c r="WSU3" s="428"/>
      <c r="WSV3" s="428"/>
      <c r="WSW3" s="428"/>
      <c r="WSX3" s="428"/>
      <c r="WSY3" s="428"/>
      <c r="WSZ3" s="428"/>
      <c r="WTA3" s="428"/>
      <c r="WTB3" s="428"/>
      <c r="WTC3" s="428"/>
      <c r="WTD3" s="428"/>
      <c r="WTE3" s="428"/>
      <c r="WTF3" s="428"/>
      <c r="WTG3" s="428"/>
      <c r="WTH3" s="428"/>
      <c r="WTI3" s="428"/>
      <c r="WTJ3" s="428"/>
      <c r="WTK3" s="428"/>
      <c r="WTL3" s="428"/>
      <c r="WTM3" s="428"/>
      <c r="WTN3" s="428"/>
      <c r="WTO3" s="428"/>
      <c r="WTP3" s="428"/>
      <c r="WTQ3" s="428"/>
      <c r="WTR3" s="428"/>
      <c r="WTS3" s="428"/>
      <c r="WTT3" s="428"/>
      <c r="WTU3" s="428"/>
      <c r="WTV3" s="428"/>
      <c r="WTW3" s="428"/>
      <c r="WTX3" s="428"/>
      <c r="WTY3" s="428"/>
      <c r="WTZ3" s="428"/>
      <c r="WUA3" s="428"/>
      <c r="WUB3" s="428"/>
      <c r="WUC3" s="428"/>
      <c r="WUD3" s="428"/>
      <c r="WUE3" s="428"/>
      <c r="WUF3" s="428"/>
      <c r="WUG3" s="428"/>
      <c r="WUH3" s="428"/>
      <c r="WUI3" s="428"/>
      <c r="WUJ3" s="428"/>
      <c r="WUK3" s="428"/>
      <c r="WUL3" s="428"/>
      <c r="WUM3" s="428"/>
      <c r="WUN3" s="428"/>
      <c r="WUO3" s="428"/>
      <c r="WUP3" s="428"/>
      <c r="WUQ3" s="428"/>
      <c r="WUR3" s="428"/>
      <c r="WUS3" s="428"/>
      <c r="WUT3" s="428"/>
      <c r="WUU3" s="428"/>
      <c r="WUV3" s="428"/>
      <c r="WUW3" s="428"/>
      <c r="WUX3" s="428"/>
      <c r="WUY3" s="428"/>
      <c r="WUZ3" s="428"/>
      <c r="WVA3" s="428"/>
      <c r="WVB3" s="428"/>
      <c r="WVC3" s="428"/>
      <c r="WVD3" s="428"/>
      <c r="WVE3" s="428"/>
      <c r="WVF3" s="428"/>
      <c r="WVG3" s="428"/>
      <c r="WVH3" s="428"/>
      <c r="WVI3" s="428"/>
      <c r="WVJ3" s="428"/>
      <c r="WVK3" s="428"/>
      <c r="WVL3" s="428"/>
      <c r="WVM3" s="428"/>
      <c r="WVN3" s="428"/>
      <c r="WVO3" s="428"/>
      <c r="WVP3" s="428"/>
      <c r="WVQ3" s="428"/>
      <c r="WVR3" s="428"/>
      <c r="WVS3" s="428"/>
      <c r="WVT3" s="428"/>
      <c r="WVU3" s="428"/>
      <c r="WVV3" s="428"/>
      <c r="WVW3" s="428"/>
      <c r="WVX3" s="428"/>
      <c r="WVY3" s="428"/>
      <c r="WVZ3" s="428"/>
      <c r="WWA3" s="428"/>
      <c r="WWB3" s="428"/>
      <c r="WWC3" s="428"/>
      <c r="WWD3" s="428"/>
      <c r="WWE3" s="428"/>
      <c r="WWF3" s="428"/>
      <c r="WWG3" s="428"/>
      <c r="WWH3" s="428"/>
      <c r="WWI3" s="428"/>
      <c r="WWJ3" s="428"/>
      <c r="WWK3" s="428"/>
      <c r="WWL3" s="428"/>
      <c r="WWM3" s="428"/>
      <c r="WWN3" s="428"/>
      <c r="WWO3" s="428"/>
      <c r="WWP3" s="428"/>
      <c r="WWQ3" s="428"/>
      <c r="WWR3" s="428"/>
      <c r="WWS3" s="428"/>
      <c r="WWT3" s="428"/>
      <c r="WWU3" s="428"/>
      <c r="WWV3" s="428"/>
      <c r="WWW3" s="428"/>
      <c r="WWX3" s="428"/>
      <c r="WWY3" s="428"/>
      <c r="WWZ3" s="428"/>
      <c r="WXA3" s="428"/>
      <c r="WXB3" s="428"/>
      <c r="WXC3" s="428"/>
      <c r="WXD3" s="428"/>
      <c r="WXE3" s="428"/>
      <c r="WXF3" s="428"/>
      <c r="WXG3" s="428"/>
      <c r="WXH3" s="428"/>
      <c r="WXI3" s="428"/>
      <c r="WXJ3" s="428"/>
      <c r="WXK3" s="428"/>
      <c r="WXL3" s="428"/>
      <c r="WXM3" s="428"/>
      <c r="WXN3" s="428"/>
      <c r="WXO3" s="428"/>
      <c r="WXP3" s="428"/>
      <c r="WXQ3" s="428"/>
      <c r="WXR3" s="428"/>
      <c r="WXS3" s="428"/>
      <c r="WXT3" s="428"/>
      <c r="WXU3" s="428"/>
      <c r="WXV3" s="428"/>
      <c r="WXW3" s="428"/>
      <c r="WXX3" s="428"/>
      <c r="WXY3" s="428"/>
      <c r="WXZ3" s="428"/>
      <c r="WYA3" s="428"/>
      <c r="WYB3" s="428"/>
      <c r="WYC3" s="428"/>
      <c r="WYD3" s="428"/>
      <c r="WYE3" s="428"/>
      <c r="WYF3" s="428"/>
      <c r="WYG3" s="428"/>
      <c r="WYH3" s="428"/>
      <c r="WYI3" s="428"/>
      <c r="WYJ3" s="428"/>
      <c r="WYK3" s="428"/>
      <c r="WYL3" s="428"/>
      <c r="WYM3" s="428"/>
      <c r="WYN3" s="428"/>
      <c r="WYO3" s="428"/>
      <c r="WYP3" s="428"/>
      <c r="WYQ3" s="428"/>
      <c r="WYR3" s="428"/>
      <c r="WYS3" s="428"/>
      <c r="WYT3" s="428"/>
      <c r="WYU3" s="428"/>
      <c r="WYV3" s="428"/>
      <c r="WYW3" s="428"/>
      <c r="WYX3" s="428"/>
      <c r="WYY3" s="428"/>
      <c r="WYZ3" s="428"/>
      <c r="WZA3" s="428"/>
      <c r="WZB3" s="428"/>
      <c r="WZC3" s="428"/>
      <c r="WZD3" s="428"/>
      <c r="WZE3" s="428"/>
      <c r="WZF3" s="428"/>
      <c r="WZG3" s="428"/>
      <c r="WZH3" s="428"/>
      <c r="WZI3" s="428"/>
      <c r="WZJ3" s="428"/>
      <c r="WZK3" s="428"/>
      <c r="WZL3" s="428"/>
      <c r="WZM3" s="428"/>
      <c r="WZN3" s="428"/>
      <c r="WZO3" s="428"/>
      <c r="WZP3" s="428"/>
      <c r="WZQ3" s="428"/>
      <c r="WZR3" s="428"/>
      <c r="WZS3" s="428"/>
      <c r="WZT3" s="428"/>
      <c r="WZU3" s="428"/>
      <c r="WZV3" s="428"/>
      <c r="WZW3" s="428"/>
      <c r="WZX3" s="428"/>
      <c r="WZY3" s="428"/>
      <c r="WZZ3" s="428"/>
      <c r="XAA3" s="428"/>
      <c r="XAB3" s="428"/>
      <c r="XAC3" s="428"/>
      <c r="XAD3" s="428"/>
      <c r="XAE3" s="428"/>
      <c r="XAF3" s="428"/>
      <c r="XAG3" s="428"/>
      <c r="XAH3" s="428"/>
      <c r="XAI3" s="428"/>
      <c r="XAJ3" s="428"/>
      <c r="XAK3" s="428"/>
      <c r="XAL3" s="428"/>
      <c r="XAM3" s="428"/>
      <c r="XAN3" s="428"/>
      <c r="XAO3" s="428"/>
      <c r="XAP3" s="428"/>
      <c r="XAQ3" s="428"/>
      <c r="XAR3" s="428"/>
      <c r="XAS3" s="428"/>
      <c r="XAT3" s="428"/>
      <c r="XAU3" s="428"/>
      <c r="XAV3" s="428"/>
      <c r="XAW3" s="428"/>
      <c r="XAX3" s="428"/>
      <c r="XAY3" s="428"/>
      <c r="XAZ3" s="428"/>
      <c r="XBA3" s="428"/>
      <c r="XBB3" s="428"/>
      <c r="XBC3" s="428"/>
      <c r="XBD3" s="428"/>
      <c r="XBE3" s="428"/>
      <c r="XBF3" s="428"/>
      <c r="XBG3" s="428"/>
      <c r="XBH3" s="428"/>
      <c r="XBI3" s="428"/>
      <c r="XBJ3" s="428"/>
      <c r="XBK3" s="428"/>
      <c r="XBL3" s="428"/>
      <c r="XBM3" s="428"/>
      <c r="XBN3" s="428"/>
      <c r="XBO3" s="428"/>
      <c r="XBP3" s="428"/>
      <c r="XBQ3" s="428"/>
      <c r="XBR3" s="428"/>
      <c r="XBS3" s="428"/>
      <c r="XBT3" s="428"/>
      <c r="XBU3" s="428"/>
      <c r="XBV3" s="428"/>
      <c r="XBW3" s="428"/>
      <c r="XBX3" s="428"/>
      <c r="XBY3" s="428"/>
      <c r="XBZ3" s="428"/>
      <c r="XCA3" s="428"/>
      <c r="XCB3" s="428"/>
      <c r="XCC3" s="428"/>
      <c r="XCD3" s="428"/>
      <c r="XCE3" s="428"/>
      <c r="XCF3" s="428"/>
      <c r="XCG3" s="428"/>
      <c r="XCH3" s="428"/>
      <c r="XCI3" s="428"/>
      <c r="XCJ3" s="428"/>
      <c r="XCK3" s="428"/>
      <c r="XCL3" s="428"/>
      <c r="XCM3" s="428"/>
      <c r="XCN3" s="428"/>
      <c r="XCO3" s="428"/>
      <c r="XCP3" s="428"/>
      <c r="XCQ3" s="428"/>
      <c r="XCR3" s="428"/>
      <c r="XCS3" s="428"/>
      <c r="XCT3" s="428"/>
      <c r="XCU3" s="428"/>
      <c r="XCV3" s="428"/>
      <c r="XCW3" s="428"/>
      <c r="XCX3" s="428"/>
      <c r="XCY3" s="428"/>
      <c r="XCZ3" s="428"/>
      <c r="XDA3" s="428"/>
      <c r="XDB3" s="428"/>
      <c r="XDC3" s="428"/>
      <c r="XDD3" s="428"/>
      <c r="XDE3" s="428"/>
      <c r="XDF3" s="428"/>
      <c r="XDG3" s="428"/>
      <c r="XDH3" s="428"/>
      <c r="XDI3" s="428"/>
      <c r="XDJ3" s="428"/>
      <c r="XDK3" s="428"/>
      <c r="XDL3" s="428"/>
      <c r="XDM3" s="428"/>
      <c r="XDN3" s="428"/>
      <c r="XDO3" s="428"/>
      <c r="XDP3" s="428"/>
      <c r="XDQ3" s="428"/>
      <c r="XDR3" s="428"/>
      <c r="XDS3" s="428"/>
      <c r="XDT3" s="428"/>
      <c r="XDU3" s="428"/>
      <c r="XDV3" s="428"/>
      <c r="XDW3" s="428"/>
      <c r="XDX3" s="428"/>
      <c r="XDY3" s="428"/>
      <c r="XDZ3" s="428"/>
      <c r="XEA3" s="428"/>
      <c r="XEB3" s="428"/>
      <c r="XEC3" s="428"/>
      <c r="XED3" s="428"/>
      <c r="XEE3" s="428"/>
      <c r="XEF3" s="428"/>
      <c r="XEG3" s="428"/>
      <c r="XEH3" s="428"/>
      <c r="XEI3" s="428"/>
      <c r="XEJ3" s="428"/>
      <c r="XEK3" s="428"/>
      <c r="XEL3" s="428"/>
      <c r="XEM3" s="428"/>
      <c r="XEN3" s="428"/>
      <c r="XEO3" s="428"/>
      <c r="XEP3" s="428"/>
      <c r="XEQ3" s="428"/>
      <c r="XER3" s="428"/>
      <c r="XES3" s="428"/>
      <c r="XET3" s="428"/>
      <c r="XEU3" s="428"/>
      <c r="XEV3" s="428"/>
      <c r="XEW3" s="428"/>
      <c r="XEX3" s="428"/>
      <c r="XEY3" s="428"/>
      <c r="XEZ3" s="428"/>
      <c r="XFA3" s="428"/>
      <c r="XFB3" s="428"/>
      <c r="XFC3" s="428"/>
      <c r="XFD3" s="428"/>
    </row>
    <row r="4" spans="1:16384" s="1929" customFormat="1">
      <c r="B4" s="1930"/>
      <c r="C4" s="1930"/>
      <c r="D4" s="1930"/>
      <c r="E4" s="1930"/>
      <c r="F4" s="1931"/>
      <c r="G4" s="1930"/>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28"/>
      <c r="AY4" s="428"/>
      <c r="AZ4" s="428"/>
      <c r="BA4" s="428"/>
      <c r="BB4" s="428"/>
      <c r="BC4" s="428"/>
      <c r="BD4" s="428"/>
      <c r="BE4" s="428"/>
      <c r="BF4" s="428"/>
      <c r="BG4" s="428"/>
      <c r="BH4" s="428"/>
      <c r="BI4" s="428"/>
      <c r="BJ4" s="428"/>
      <c r="BK4" s="428"/>
      <c r="BL4" s="428"/>
      <c r="BM4" s="428"/>
      <c r="BN4" s="428"/>
      <c r="BO4" s="428"/>
      <c r="BP4" s="428"/>
      <c r="BQ4" s="428"/>
      <c r="BR4" s="428"/>
      <c r="BS4" s="428"/>
      <c r="BT4" s="428"/>
      <c r="BU4" s="428"/>
      <c r="BV4" s="428"/>
      <c r="BW4" s="428"/>
      <c r="BX4" s="428"/>
      <c r="BY4" s="428"/>
      <c r="BZ4" s="428"/>
      <c r="CA4" s="428"/>
      <c r="CB4" s="428"/>
      <c r="CC4" s="428"/>
      <c r="CD4" s="428"/>
      <c r="CE4" s="428"/>
      <c r="CF4" s="428"/>
      <c r="CG4" s="428"/>
      <c r="CH4" s="428"/>
      <c r="CI4" s="428"/>
      <c r="CJ4" s="428"/>
      <c r="CK4" s="428"/>
      <c r="CL4" s="428"/>
      <c r="CM4" s="428"/>
      <c r="CN4" s="428"/>
      <c r="CO4" s="428"/>
      <c r="CP4" s="428"/>
      <c r="CQ4" s="428"/>
      <c r="CR4" s="428"/>
      <c r="CS4" s="428"/>
      <c r="CT4" s="428"/>
      <c r="CU4" s="428"/>
      <c r="CV4" s="428"/>
      <c r="CW4" s="428"/>
      <c r="CX4" s="428"/>
      <c r="CY4" s="428"/>
      <c r="CZ4" s="428"/>
      <c r="DA4" s="428"/>
      <c r="DB4" s="428"/>
      <c r="DC4" s="428"/>
      <c r="DD4" s="428"/>
      <c r="DE4" s="428"/>
      <c r="DF4" s="428"/>
      <c r="DG4" s="428"/>
      <c r="DH4" s="428"/>
      <c r="DI4" s="428"/>
      <c r="DJ4" s="428"/>
      <c r="DK4" s="428"/>
      <c r="DL4" s="428"/>
      <c r="DM4" s="428"/>
      <c r="DN4" s="428"/>
      <c r="DO4" s="428"/>
      <c r="DP4" s="428"/>
      <c r="DQ4" s="428"/>
      <c r="DR4" s="428"/>
      <c r="DS4" s="428"/>
      <c r="DT4" s="428"/>
      <c r="DU4" s="428"/>
      <c r="DV4" s="428"/>
      <c r="DW4" s="428"/>
      <c r="DX4" s="428"/>
      <c r="DY4" s="428"/>
      <c r="DZ4" s="428"/>
      <c r="EA4" s="428"/>
      <c r="EB4" s="428"/>
      <c r="EC4" s="428"/>
      <c r="ED4" s="428"/>
      <c r="EE4" s="428"/>
      <c r="EF4" s="428"/>
      <c r="EG4" s="428"/>
      <c r="EH4" s="428"/>
      <c r="EI4" s="428"/>
      <c r="EJ4" s="428"/>
      <c r="EK4" s="428"/>
      <c r="EL4" s="428"/>
      <c r="EM4" s="428"/>
      <c r="EN4" s="428"/>
      <c r="EO4" s="428"/>
      <c r="EP4" s="428"/>
      <c r="EQ4" s="428"/>
      <c r="ER4" s="428"/>
      <c r="ES4" s="428"/>
      <c r="ET4" s="428"/>
      <c r="EU4" s="428"/>
      <c r="EV4" s="428"/>
      <c r="EW4" s="428"/>
      <c r="EX4" s="428"/>
      <c r="EY4" s="428"/>
      <c r="EZ4" s="428"/>
      <c r="FA4" s="428"/>
      <c r="FB4" s="428"/>
      <c r="FC4" s="428"/>
      <c r="FD4" s="428"/>
      <c r="FE4" s="428"/>
      <c r="FF4" s="428"/>
      <c r="FG4" s="428"/>
      <c r="FH4" s="428"/>
      <c r="FI4" s="428"/>
      <c r="FJ4" s="428"/>
      <c r="FK4" s="428"/>
      <c r="FL4" s="428"/>
      <c r="FM4" s="428"/>
      <c r="FN4" s="428"/>
      <c r="FO4" s="428"/>
      <c r="FP4" s="428"/>
      <c r="FQ4" s="428"/>
      <c r="FR4" s="428"/>
      <c r="FS4" s="428"/>
      <c r="FT4" s="428"/>
      <c r="FU4" s="428"/>
      <c r="FV4" s="428"/>
      <c r="FW4" s="428"/>
      <c r="FX4" s="428"/>
      <c r="FY4" s="428"/>
      <c r="FZ4" s="428"/>
      <c r="GA4" s="428"/>
      <c r="GB4" s="428"/>
      <c r="GC4" s="428"/>
      <c r="GD4" s="428"/>
      <c r="GE4" s="428"/>
      <c r="GF4" s="428"/>
      <c r="GG4" s="428"/>
      <c r="GH4" s="428"/>
      <c r="GI4" s="428"/>
      <c r="GJ4" s="428"/>
      <c r="GK4" s="428"/>
      <c r="GL4" s="428"/>
      <c r="GM4" s="428"/>
      <c r="GN4" s="428"/>
      <c r="GO4" s="428"/>
      <c r="GP4" s="428"/>
      <c r="GQ4" s="428"/>
      <c r="GR4" s="428"/>
      <c r="GS4" s="428"/>
      <c r="GT4" s="428"/>
      <c r="GU4" s="428"/>
      <c r="GV4" s="428"/>
      <c r="GW4" s="428"/>
      <c r="GX4" s="428"/>
      <c r="GY4" s="428"/>
      <c r="GZ4" s="428"/>
      <c r="HA4" s="428"/>
      <c r="HB4" s="428"/>
      <c r="HC4" s="428"/>
      <c r="HD4" s="428"/>
      <c r="HE4" s="428"/>
      <c r="HF4" s="428"/>
      <c r="HG4" s="428"/>
      <c r="HH4" s="428"/>
      <c r="HI4" s="428"/>
      <c r="HJ4" s="428"/>
      <c r="HK4" s="428"/>
      <c r="HL4" s="428"/>
      <c r="HM4" s="428"/>
      <c r="HN4" s="428"/>
      <c r="HO4" s="428"/>
      <c r="HP4" s="428"/>
      <c r="HQ4" s="428"/>
      <c r="HR4" s="428"/>
      <c r="HS4" s="428"/>
      <c r="HT4" s="428"/>
      <c r="HU4" s="428"/>
      <c r="HV4" s="428"/>
      <c r="HW4" s="428"/>
      <c r="HX4" s="428"/>
      <c r="HY4" s="428"/>
      <c r="HZ4" s="428"/>
      <c r="IA4" s="428"/>
      <c r="IB4" s="428"/>
      <c r="IC4" s="428"/>
      <c r="ID4" s="428"/>
      <c r="IE4" s="428"/>
      <c r="IF4" s="428"/>
      <c r="IG4" s="428"/>
      <c r="IH4" s="428"/>
      <c r="II4" s="428"/>
      <c r="IJ4" s="428"/>
      <c r="IK4" s="428"/>
      <c r="IL4" s="428"/>
      <c r="IM4" s="428"/>
      <c r="IN4" s="428"/>
      <c r="IO4" s="428"/>
      <c r="IP4" s="428"/>
      <c r="IQ4" s="428"/>
      <c r="IR4" s="428"/>
      <c r="IS4" s="428"/>
      <c r="IT4" s="428"/>
      <c r="IU4" s="428"/>
      <c r="IV4" s="428"/>
      <c r="IW4" s="428"/>
      <c r="IX4" s="428"/>
      <c r="IY4" s="428"/>
      <c r="IZ4" s="428"/>
      <c r="JA4" s="428"/>
      <c r="JB4" s="428"/>
      <c r="JC4" s="428"/>
      <c r="JD4" s="428"/>
      <c r="JE4" s="428"/>
      <c r="JF4" s="428"/>
      <c r="JG4" s="428"/>
      <c r="JH4" s="428"/>
      <c r="JI4" s="428"/>
      <c r="JJ4" s="428"/>
      <c r="JK4" s="428"/>
      <c r="JL4" s="428"/>
      <c r="JM4" s="428"/>
      <c r="JN4" s="428"/>
      <c r="JO4" s="428"/>
      <c r="JP4" s="428"/>
      <c r="JQ4" s="428"/>
      <c r="JR4" s="428"/>
      <c r="JS4" s="428"/>
      <c r="JT4" s="428"/>
      <c r="JU4" s="428"/>
      <c r="JV4" s="428"/>
      <c r="JW4" s="428"/>
      <c r="JX4" s="428"/>
      <c r="JY4" s="428"/>
      <c r="JZ4" s="428"/>
      <c r="KA4" s="428"/>
      <c r="KB4" s="428"/>
      <c r="KC4" s="428"/>
      <c r="KD4" s="428"/>
      <c r="KE4" s="428"/>
      <c r="KF4" s="428"/>
      <c r="KG4" s="428"/>
      <c r="KH4" s="428"/>
      <c r="KI4" s="428"/>
      <c r="KJ4" s="428"/>
      <c r="KK4" s="428"/>
      <c r="KL4" s="428"/>
      <c r="KM4" s="428"/>
      <c r="KN4" s="428"/>
      <c r="KO4" s="428"/>
      <c r="KP4" s="428"/>
      <c r="KQ4" s="428"/>
      <c r="KR4" s="428"/>
      <c r="KS4" s="428"/>
      <c r="KT4" s="428"/>
      <c r="KU4" s="428"/>
      <c r="KV4" s="428"/>
      <c r="KW4" s="428"/>
      <c r="KX4" s="428"/>
      <c r="KY4" s="428"/>
      <c r="KZ4" s="428"/>
      <c r="LA4" s="428"/>
      <c r="LB4" s="428"/>
      <c r="LC4" s="428"/>
      <c r="LD4" s="428"/>
      <c r="LE4" s="428"/>
      <c r="LF4" s="428"/>
      <c r="LG4" s="428"/>
      <c r="LH4" s="428"/>
      <c r="LI4" s="428"/>
      <c r="LJ4" s="428"/>
      <c r="LK4" s="428"/>
      <c r="LL4" s="428"/>
      <c r="LM4" s="428"/>
      <c r="LN4" s="428"/>
      <c r="LO4" s="428"/>
      <c r="LP4" s="428"/>
      <c r="LQ4" s="428"/>
      <c r="LR4" s="428"/>
      <c r="LS4" s="428"/>
      <c r="LT4" s="428"/>
      <c r="LU4" s="428"/>
      <c r="LV4" s="428"/>
      <c r="LW4" s="428"/>
      <c r="LX4" s="428"/>
      <c r="LY4" s="428"/>
      <c r="LZ4" s="428"/>
      <c r="MA4" s="428"/>
      <c r="MB4" s="428"/>
      <c r="MC4" s="428"/>
      <c r="MD4" s="428"/>
      <c r="ME4" s="428"/>
      <c r="MF4" s="428"/>
      <c r="MG4" s="428"/>
      <c r="MH4" s="428"/>
      <c r="MI4" s="428"/>
      <c r="MJ4" s="428"/>
      <c r="MK4" s="428"/>
      <c r="ML4" s="428"/>
      <c r="MM4" s="428"/>
      <c r="MN4" s="428"/>
      <c r="MO4" s="428"/>
      <c r="MP4" s="428"/>
      <c r="MQ4" s="428"/>
      <c r="MR4" s="428"/>
      <c r="MS4" s="428"/>
      <c r="MT4" s="428"/>
      <c r="MU4" s="428"/>
      <c r="MV4" s="428"/>
      <c r="MW4" s="428"/>
      <c r="MX4" s="428"/>
      <c r="MY4" s="428"/>
      <c r="MZ4" s="428"/>
      <c r="NA4" s="428"/>
      <c r="NB4" s="428"/>
      <c r="NC4" s="428"/>
      <c r="ND4" s="428"/>
      <c r="NE4" s="428"/>
      <c r="NF4" s="428"/>
      <c r="NG4" s="428"/>
      <c r="NH4" s="428"/>
      <c r="NI4" s="428"/>
      <c r="NJ4" s="428"/>
      <c r="NK4" s="428"/>
      <c r="NL4" s="428"/>
      <c r="NM4" s="428"/>
      <c r="NN4" s="428"/>
      <c r="NO4" s="428"/>
      <c r="NP4" s="428"/>
      <c r="NQ4" s="428"/>
      <c r="NR4" s="428"/>
      <c r="NS4" s="428"/>
      <c r="NT4" s="428"/>
      <c r="NU4" s="428"/>
      <c r="NV4" s="428"/>
      <c r="NW4" s="428"/>
      <c r="NX4" s="428"/>
      <c r="NY4" s="428"/>
      <c r="NZ4" s="428"/>
      <c r="OA4" s="428"/>
      <c r="OB4" s="428"/>
      <c r="OC4" s="428"/>
      <c r="OD4" s="428"/>
      <c r="OE4" s="428"/>
      <c r="OF4" s="428"/>
      <c r="OG4" s="428"/>
      <c r="OH4" s="428"/>
      <c r="OI4" s="428"/>
      <c r="OJ4" s="428"/>
      <c r="OK4" s="428"/>
      <c r="OL4" s="428"/>
      <c r="OM4" s="428"/>
      <c r="ON4" s="428"/>
      <c r="OO4" s="428"/>
      <c r="OP4" s="428"/>
      <c r="OQ4" s="428"/>
      <c r="OR4" s="428"/>
      <c r="OS4" s="428"/>
      <c r="OT4" s="428"/>
      <c r="OU4" s="428"/>
      <c r="OV4" s="428"/>
      <c r="OW4" s="428"/>
      <c r="OX4" s="428"/>
      <c r="OY4" s="428"/>
      <c r="OZ4" s="428"/>
      <c r="PA4" s="428"/>
      <c r="PB4" s="428"/>
      <c r="PC4" s="428"/>
      <c r="PD4" s="428"/>
      <c r="PE4" s="428"/>
      <c r="PF4" s="428"/>
      <c r="PG4" s="428"/>
      <c r="PH4" s="428"/>
      <c r="PI4" s="428"/>
      <c r="PJ4" s="428"/>
      <c r="PK4" s="428"/>
      <c r="PL4" s="428"/>
      <c r="PM4" s="428"/>
      <c r="PN4" s="428"/>
      <c r="PO4" s="428"/>
      <c r="PP4" s="428"/>
      <c r="PQ4" s="428"/>
      <c r="PR4" s="428"/>
      <c r="PS4" s="428"/>
      <c r="PT4" s="428"/>
      <c r="PU4" s="428"/>
      <c r="PV4" s="428"/>
      <c r="PW4" s="428"/>
      <c r="PX4" s="428"/>
      <c r="PY4" s="428"/>
      <c r="PZ4" s="428"/>
      <c r="QA4" s="428"/>
      <c r="QB4" s="428"/>
      <c r="QC4" s="428"/>
      <c r="QD4" s="428"/>
      <c r="QE4" s="428"/>
      <c r="QF4" s="428"/>
      <c r="QG4" s="428"/>
      <c r="QH4" s="428"/>
      <c r="QI4" s="428"/>
      <c r="QJ4" s="428"/>
      <c r="QK4" s="428"/>
      <c r="QL4" s="428"/>
      <c r="QM4" s="428"/>
      <c r="QN4" s="428"/>
      <c r="QO4" s="428"/>
      <c r="QP4" s="428"/>
      <c r="QQ4" s="428"/>
      <c r="QR4" s="428"/>
      <c r="QS4" s="428"/>
      <c r="QT4" s="428"/>
      <c r="QU4" s="428"/>
      <c r="QV4" s="428"/>
      <c r="QW4" s="428"/>
      <c r="QX4" s="428"/>
      <c r="QY4" s="428"/>
      <c r="QZ4" s="428"/>
      <c r="RA4" s="428"/>
      <c r="RB4" s="428"/>
      <c r="RC4" s="428"/>
      <c r="RD4" s="428"/>
      <c r="RE4" s="428"/>
      <c r="RF4" s="428"/>
      <c r="RG4" s="428"/>
      <c r="RH4" s="428"/>
      <c r="RI4" s="428"/>
      <c r="RJ4" s="428"/>
      <c r="RK4" s="428"/>
      <c r="RL4" s="428"/>
      <c r="RM4" s="428"/>
      <c r="RN4" s="428"/>
      <c r="RO4" s="428"/>
      <c r="RP4" s="428"/>
      <c r="RQ4" s="428"/>
      <c r="RR4" s="428"/>
      <c r="RS4" s="428"/>
      <c r="RT4" s="428"/>
      <c r="RU4" s="428"/>
      <c r="RV4" s="428"/>
      <c r="RW4" s="428"/>
      <c r="RX4" s="428"/>
      <c r="RY4" s="428"/>
      <c r="RZ4" s="428"/>
      <c r="SA4" s="428"/>
      <c r="SB4" s="428"/>
      <c r="SC4" s="428"/>
      <c r="SD4" s="428"/>
      <c r="SE4" s="428"/>
      <c r="SF4" s="428"/>
      <c r="SG4" s="428"/>
      <c r="SH4" s="428"/>
      <c r="SI4" s="428"/>
      <c r="SJ4" s="428"/>
      <c r="SK4" s="428"/>
      <c r="SL4" s="428"/>
      <c r="SM4" s="428"/>
      <c r="SN4" s="428"/>
      <c r="SO4" s="428"/>
      <c r="SP4" s="428"/>
      <c r="SQ4" s="428"/>
      <c r="SR4" s="428"/>
      <c r="SS4" s="428"/>
      <c r="ST4" s="428"/>
      <c r="SU4" s="428"/>
      <c r="SV4" s="428"/>
      <c r="SW4" s="428"/>
      <c r="SX4" s="428"/>
      <c r="SY4" s="428"/>
      <c r="SZ4" s="428"/>
      <c r="TA4" s="428"/>
      <c r="TB4" s="428"/>
      <c r="TC4" s="428"/>
      <c r="TD4" s="428"/>
      <c r="TE4" s="428"/>
      <c r="TF4" s="428"/>
      <c r="TG4" s="428"/>
      <c r="TH4" s="428"/>
      <c r="TI4" s="428"/>
      <c r="TJ4" s="428"/>
      <c r="TK4" s="428"/>
      <c r="TL4" s="428"/>
      <c r="TM4" s="428"/>
      <c r="TN4" s="428"/>
      <c r="TO4" s="428"/>
      <c r="TP4" s="428"/>
      <c r="TQ4" s="428"/>
      <c r="TR4" s="428"/>
      <c r="TS4" s="428"/>
      <c r="TT4" s="428"/>
      <c r="TU4" s="428"/>
      <c r="TV4" s="428"/>
      <c r="TW4" s="428"/>
      <c r="TX4" s="428"/>
      <c r="TY4" s="428"/>
      <c r="TZ4" s="428"/>
      <c r="UA4" s="428"/>
      <c r="UB4" s="428"/>
      <c r="UC4" s="428"/>
      <c r="UD4" s="428"/>
      <c r="UE4" s="428"/>
      <c r="UF4" s="428"/>
      <c r="UG4" s="428"/>
      <c r="UH4" s="428"/>
      <c r="UI4" s="428"/>
      <c r="UJ4" s="428"/>
      <c r="UK4" s="428"/>
      <c r="UL4" s="428"/>
      <c r="UM4" s="428"/>
      <c r="UN4" s="428"/>
      <c r="UO4" s="428"/>
      <c r="UP4" s="428"/>
      <c r="UQ4" s="428"/>
      <c r="UR4" s="428"/>
      <c r="US4" s="428"/>
      <c r="UT4" s="428"/>
      <c r="UU4" s="428"/>
      <c r="UV4" s="428"/>
      <c r="UW4" s="428"/>
      <c r="UX4" s="428"/>
      <c r="UY4" s="428"/>
      <c r="UZ4" s="428"/>
      <c r="VA4" s="428"/>
      <c r="VB4" s="428"/>
      <c r="VC4" s="428"/>
      <c r="VD4" s="428"/>
      <c r="VE4" s="428"/>
      <c r="VF4" s="428"/>
      <c r="VG4" s="428"/>
      <c r="VH4" s="428"/>
      <c r="VI4" s="428"/>
      <c r="VJ4" s="428"/>
      <c r="VK4" s="428"/>
      <c r="VL4" s="428"/>
      <c r="VM4" s="428"/>
      <c r="VN4" s="428"/>
      <c r="VO4" s="428"/>
      <c r="VP4" s="428"/>
      <c r="VQ4" s="428"/>
      <c r="VR4" s="428"/>
      <c r="VS4" s="428"/>
      <c r="VT4" s="428"/>
      <c r="VU4" s="428"/>
      <c r="VV4" s="428"/>
      <c r="VW4" s="428"/>
      <c r="VX4" s="428"/>
      <c r="VY4" s="428"/>
      <c r="VZ4" s="428"/>
      <c r="WA4" s="428"/>
      <c r="WB4" s="428"/>
      <c r="WC4" s="428"/>
      <c r="WD4" s="428"/>
      <c r="WE4" s="428"/>
      <c r="WF4" s="428"/>
      <c r="WG4" s="428"/>
      <c r="WH4" s="428"/>
      <c r="WI4" s="428"/>
      <c r="WJ4" s="428"/>
      <c r="WK4" s="428"/>
      <c r="WL4" s="428"/>
      <c r="WM4" s="428"/>
      <c r="WN4" s="428"/>
      <c r="WO4" s="428"/>
      <c r="WP4" s="428"/>
      <c r="WQ4" s="428"/>
      <c r="WR4" s="428"/>
      <c r="WS4" s="428"/>
      <c r="WT4" s="428"/>
      <c r="WU4" s="428"/>
      <c r="WV4" s="428"/>
      <c r="WW4" s="428"/>
      <c r="WX4" s="428"/>
      <c r="WY4" s="428"/>
      <c r="WZ4" s="428"/>
      <c r="XA4" s="428"/>
      <c r="XB4" s="428"/>
      <c r="XC4" s="428"/>
      <c r="XD4" s="428"/>
      <c r="XE4" s="428"/>
      <c r="XF4" s="428"/>
      <c r="XG4" s="428"/>
      <c r="XH4" s="428"/>
      <c r="XI4" s="428"/>
      <c r="XJ4" s="428"/>
      <c r="XK4" s="428"/>
      <c r="XL4" s="428"/>
      <c r="XM4" s="428"/>
      <c r="XN4" s="428"/>
      <c r="XO4" s="428"/>
      <c r="XP4" s="428"/>
      <c r="XQ4" s="428"/>
      <c r="XR4" s="428"/>
      <c r="XS4" s="428"/>
      <c r="XT4" s="428"/>
      <c r="XU4" s="428"/>
      <c r="XV4" s="428"/>
      <c r="XW4" s="428"/>
      <c r="XX4" s="428"/>
      <c r="XY4" s="428"/>
      <c r="XZ4" s="428"/>
      <c r="YA4" s="428"/>
      <c r="YB4" s="428"/>
      <c r="YC4" s="428"/>
      <c r="YD4" s="428"/>
      <c r="YE4" s="428"/>
      <c r="YF4" s="428"/>
      <c r="YG4" s="428"/>
      <c r="YH4" s="428"/>
      <c r="YI4" s="428"/>
      <c r="YJ4" s="428"/>
      <c r="YK4" s="428"/>
      <c r="YL4" s="428"/>
      <c r="YM4" s="428"/>
      <c r="YN4" s="428"/>
      <c r="YO4" s="428"/>
      <c r="YP4" s="428"/>
      <c r="YQ4" s="428"/>
      <c r="YR4" s="428"/>
      <c r="YS4" s="428"/>
      <c r="YT4" s="428"/>
      <c r="YU4" s="428"/>
      <c r="YV4" s="428"/>
      <c r="YW4" s="428"/>
      <c r="YX4" s="428"/>
      <c r="YY4" s="428"/>
      <c r="YZ4" s="428"/>
      <c r="ZA4" s="428"/>
      <c r="ZB4" s="428"/>
      <c r="ZC4" s="428"/>
      <c r="ZD4" s="428"/>
      <c r="ZE4" s="428"/>
      <c r="ZF4" s="428"/>
      <c r="ZG4" s="428"/>
      <c r="ZH4" s="428"/>
      <c r="ZI4" s="428"/>
      <c r="ZJ4" s="428"/>
      <c r="ZK4" s="428"/>
      <c r="ZL4" s="428"/>
      <c r="ZM4" s="428"/>
      <c r="ZN4" s="428"/>
      <c r="ZO4" s="428"/>
      <c r="ZP4" s="428"/>
      <c r="ZQ4" s="428"/>
      <c r="ZR4" s="428"/>
      <c r="ZS4" s="428"/>
      <c r="ZT4" s="428"/>
      <c r="ZU4" s="428"/>
      <c r="ZV4" s="428"/>
      <c r="ZW4" s="428"/>
      <c r="ZX4" s="428"/>
      <c r="ZY4" s="428"/>
      <c r="ZZ4" s="428"/>
      <c r="AAA4" s="428"/>
      <c r="AAB4" s="428"/>
      <c r="AAC4" s="428"/>
      <c r="AAD4" s="428"/>
      <c r="AAE4" s="428"/>
      <c r="AAF4" s="428"/>
      <c r="AAG4" s="428"/>
      <c r="AAH4" s="428"/>
      <c r="AAI4" s="428"/>
      <c r="AAJ4" s="428"/>
      <c r="AAK4" s="428"/>
      <c r="AAL4" s="428"/>
      <c r="AAM4" s="428"/>
      <c r="AAN4" s="428"/>
      <c r="AAO4" s="428"/>
      <c r="AAP4" s="428"/>
      <c r="AAQ4" s="428"/>
      <c r="AAR4" s="428"/>
      <c r="AAS4" s="428"/>
      <c r="AAT4" s="428"/>
      <c r="AAU4" s="428"/>
      <c r="AAV4" s="428"/>
      <c r="AAW4" s="428"/>
      <c r="AAX4" s="428"/>
      <c r="AAY4" s="428"/>
      <c r="AAZ4" s="428"/>
      <c r="ABA4" s="428"/>
      <c r="ABB4" s="428"/>
      <c r="ABC4" s="428"/>
      <c r="ABD4" s="428"/>
      <c r="ABE4" s="428"/>
      <c r="ABF4" s="428"/>
      <c r="ABG4" s="428"/>
      <c r="ABH4" s="428"/>
      <c r="ABI4" s="428"/>
      <c r="ABJ4" s="428"/>
      <c r="ABK4" s="428"/>
      <c r="ABL4" s="428"/>
      <c r="ABM4" s="428"/>
      <c r="ABN4" s="428"/>
      <c r="ABO4" s="428"/>
      <c r="ABP4" s="428"/>
      <c r="ABQ4" s="428"/>
      <c r="ABR4" s="428"/>
      <c r="ABS4" s="428"/>
      <c r="ABT4" s="428"/>
      <c r="ABU4" s="428"/>
      <c r="ABV4" s="428"/>
      <c r="ABW4" s="428"/>
      <c r="ABX4" s="428"/>
      <c r="ABY4" s="428"/>
      <c r="ABZ4" s="428"/>
      <c r="ACA4" s="428"/>
      <c r="ACB4" s="428"/>
      <c r="ACC4" s="428"/>
      <c r="ACD4" s="428"/>
      <c r="ACE4" s="428"/>
      <c r="ACF4" s="428"/>
      <c r="ACG4" s="428"/>
      <c r="ACH4" s="428"/>
      <c r="ACI4" s="428"/>
      <c r="ACJ4" s="428"/>
      <c r="ACK4" s="428"/>
      <c r="ACL4" s="428"/>
      <c r="ACM4" s="428"/>
      <c r="ACN4" s="428"/>
      <c r="ACO4" s="428"/>
      <c r="ACP4" s="428"/>
      <c r="ACQ4" s="428"/>
      <c r="ACR4" s="428"/>
      <c r="ACS4" s="428"/>
      <c r="ACT4" s="428"/>
      <c r="ACU4" s="428"/>
      <c r="ACV4" s="428"/>
      <c r="ACW4" s="428"/>
      <c r="ACX4" s="428"/>
      <c r="ACY4" s="428"/>
      <c r="ACZ4" s="428"/>
      <c r="ADA4" s="428"/>
      <c r="ADB4" s="428"/>
      <c r="ADC4" s="428"/>
      <c r="ADD4" s="428"/>
      <c r="ADE4" s="428"/>
      <c r="ADF4" s="428"/>
      <c r="ADG4" s="428"/>
      <c r="ADH4" s="428"/>
      <c r="ADI4" s="428"/>
      <c r="ADJ4" s="428"/>
      <c r="ADK4" s="428"/>
      <c r="ADL4" s="428"/>
      <c r="ADM4" s="428"/>
      <c r="ADN4" s="428"/>
      <c r="ADO4" s="428"/>
      <c r="ADP4" s="428"/>
      <c r="ADQ4" s="428"/>
      <c r="ADR4" s="428"/>
      <c r="ADS4" s="428"/>
      <c r="ADT4" s="428"/>
      <c r="ADU4" s="428"/>
      <c r="ADV4" s="428"/>
      <c r="ADW4" s="428"/>
      <c r="ADX4" s="428"/>
      <c r="ADY4" s="428"/>
      <c r="ADZ4" s="428"/>
      <c r="AEA4" s="428"/>
      <c r="AEB4" s="428"/>
      <c r="AEC4" s="428"/>
      <c r="AED4" s="428"/>
      <c r="AEE4" s="428"/>
      <c r="AEF4" s="428"/>
      <c r="AEG4" s="428"/>
      <c r="AEH4" s="428"/>
      <c r="AEI4" s="428"/>
      <c r="AEJ4" s="428"/>
      <c r="AEK4" s="428"/>
      <c r="AEL4" s="428"/>
      <c r="AEM4" s="428"/>
      <c r="AEN4" s="428"/>
      <c r="AEO4" s="428"/>
      <c r="AEP4" s="428"/>
      <c r="AEQ4" s="428"/>
      <c r="AER4" s="428"/>
      <c r="AES4" s="428"/>
      <c r="AET4" s="428"/>
      <c r="AEU4" s="428"/>
      <c r="AEV4" s="428"/>
      <c r="AEW4" s="428"/>
      <c r="AEX4" s="428"/>
      <c r="AEY4" s="428"/>
      <c r="AEZ4" s="428"/>
      <c r="AFA4" s="428"/>
      <c r="AFB4" s="428"/>
      <c r="AFC4" s="428"/>
      <c r="AFD4" s="428"/>
      <c r="AFE4" s="428"/>
      <c r="AFF4" s="428"/>
      <c r="AFG4" s="428"/>
      <c r="AFH4" s="428"/>
      <c r="AFI4" s="428"/>
      <c r="AFJ4" s="428"/>
      <c r="AFK4" s="428"/>
      <c r="AFL4" s="428"/>
      <c r="AFM4" s="428"/>
      <c r="AFN4" s="428"/>
      <c r="AFO4" s="428"/>
      <c r="AFP4" s="428"/>
      <c r="AFQ4" s="428"/>
      <c r="AFR4" s="428"/>
      <c r="AFS4" s="428"/>
      <c r="AFT4" s="428"/>
      <c r="AFU4" s="428"/>
      <c r="AFV4" s="428"/>
      <c r="AFW4" s="428"/>
      <c r="AFX4" s="428"/>
      <c r="AFY4" s="428"/>
      <c r="AFZ4" s="428"/>
      <c r="AGA4" s="428"/>
      <c r="AGB4" s="428"/>
      <c r="AGC4" s="428"/>
      <c r="AGD4" s="428"/>
      <c r="AGE4" s="428"/>
      <c r="AGF4" s="428"/>
      <c r="AGG4" s="428"/>
      <c r="AGH4" s="428"/>
      <c r="AGI4" s="428"/>
      <c r="AGJ4" s="428"/>
      <c r="AGK4" s="428"/>
      <c r="AGL4" s="428"/>
      <c r="AGM4" s="428"/>
      <c r="AGN4" s="428"/>
      <c r="AGO4" s="428"/>
      <c r="AGP4" s="428"/>
      <c r="AGQ4" s="428"/>
      <c r="AGR4" s="428"/>
      <c r="AGS4" s="428"/>
      <c r="AGT4" s="428"/>
      <c r="AGU4" s="428"/>
      <c r="AGV4" s="428"/>
      <c r="AGW4" s="428"/>
      <c r="AGX4" s="428"/>
      <c r="AGY4" s="428"/>
      <c r="AGZ4" s="428"/>
      <c r="AHA4" s="428"/>
      <c r="AHB4" s="428"/>
      <c r="AHC4" s="428"/>
      <c r="AHD4" s="428"/>
      <c r="AHE4" s="428"/>
      <c r="AHF4" s="428"/>
      <c r="AHG4" s="428"/>
      <c r="AHH4" s="428"/>
      <c r="AHI4" s="428"/>
      <c r="AHJ4" s="428"/>
      <c r="AHK4" s="428"/>
      <c r="AHL4" s="428"/>
      <c r="AHM4" s="428"/>
      <c r="AHN4" s="428"/>
      <c r="AHO4" s="428"/>
      <c r="AHP4" s="428"/>
      <c r="AHQ4" s="428"/>
      <c r="AHR4" s="428"/>
      <c r="AHS4" s="428"/>
      <c r="AHT4" s="428"/>
      <c r="AHU4" s="428"/>
      <c r="AHV4" s="428"/>
      <c r="AHW4" s="428"/>
      <c r="AHX4" s="428"/>
      <c r="AHY4" s="428"/>
      <c r="AHZ4" s="428"/>
      <c r="AIA4" s="428"/>
      <c r="AIB4" s="428"/>
      <c r="AIC4" s="428"/>
      <c r="AID4" s="428"/>
      <c r="AIE4" s="428"/>
      <c r="AIF4" s="428"/>
      <c r="AIG4" s="428"/>
      <c r="AIH4" s="428"/>
      <c r="AII4" s="428"/>
      <c r="AIJ4" s="428"/>
      <c r="AIK4" s="428"/>
      <c r="AIL4" s="428"/>
      <c r="AIM4" s="428"/>
      <c r="AIN4" s="428"/>
      <c r="AIO4" s="428"/>
      <c r="AIP4" s="428"/>
      <c r="AIQ4" s="428"/>
      <c r="AIR4" s="428"/>
      <c r="AIS4" s="428"/>
      <c r="AIT4" s="428"/>
      <c r="AIU4" s="428"/>
      <c r="AIV4" s="428"/>
      <c r="AIW4" s="428"/>
      <c r="AIX4" s="428"/>
      <c r="AIY4" s="428"/>
      <c r="AIZ4" s="428"/>
      <c r="AJA4" s="428"/>
      <c r="AJB4" s="428"/>
      <c r="AJC4" s="428"/>
      <c r="AJD4" s="428"/>
      <c r="AJE4" s="428"/>
      <c r="AJF4" s="428"/>
      <c r="AJG4" s="428"/>
      <c r="AJH4" s="428"/>
      <c r="AJI4" s="428"/>
      <c r="AJJ4" s="428"/>
      <c r="AJK4" s="428"/>
      <c r="AJL4" s="428"/>
      <c r="AJM4" s="428"/>
      <c r="AJN4" s="428"/>
      <c r="AJO4" s="428"/>
      <c r="AJP4" s="428"/>
      <c r="AJQ4" s="428"/>
      <c r="AJR4" s="428"/>
      <c r="AJS4" s="428"/>
      <c r="AJT4" s="428"/>
      <c r="AJU4" s="428"/>
      <c r="AJV4" s="428"/>
      <c r="AJW4" s="428"/>
      <c r="AJX4" s="428"/>
      <c r="AJY4" s="428"/>
      <c r="AJZ4" s="428"/>
      <c r="AKA4" s="428"/>
      <c r="AKB4" s="428"/>
      <c r="AKC4" s="428"/>
      <c r="AKD4" s="428"/>
      <c r="AKE4" s="428"/>
      <c r="AKF4" s="428"/>
      <c r="AKG4" s="428"/>
      <c r="AKH4" s="428"/>
      <c r="AKI4" s="428"/>
      <c r="AKJ4" s="428"/>
      <c r="AKK4" s="428"/>
      <c r="AKL4" s="428"/>
      <c r="AKM4" s="428"/>
      <c r="AKN4" s="428"/>
      <c r="AKO4" s="428"/>
      <c r="AKP4" s="428"/>
      <c r="AKQ4" s="428"/>
      <c r="AKR4" s="428"/>
      <c r="AKS4" s="428"/>
      <c r="AKT4" s="428"/>
      <c r="AKU4" s="428"/>
      <c r="AKV4" s="428"/>
      <c r="AKW4" s="428"/>
      <c r="AKX4" s="428"/>
      <c r="AKY4" s="428"/>
      <c r="AKZ4" s="428"/>
      <c r="ALA4" s="428"/>
      <c r="ALB4" s="428"/>
      <c r="ALC4" s="428"/>
      <c r="ALD4" s="428"/>
      <c r="ALE4" s="428"/>
      <c r="ALF4" s="428"/>
      <c r="ALG4" s="428"/>
      <c r="ALH4" s="428"/>
      <c r="ALI4" s="428"/>
      <c r="ALJ4" s="428"/>
      <c r="ALK4" s="428"/>
      <c r="ALL4" s="428"/>
      <c r="ALM4" s="428"/>
      <c r="ALN4" s="428"/>
      <c r="ALO4" s="428"/>
      <c r="ALP4" s="428"/>
      <c r="ALQ4" s="428"/>
      <c r="ALR4" s="428"/>
      <c r="ALS4" s="428"/>
      <c r="ALT4" s="428"/>
      <c r="ALU4" s="428"/>
      <c r="ALV4" s="428"/>
      <c r="ALW4" s="428"/>
      <c r="ALX4" s="428"/>
      <c r="ALY4" s="428"/>
      <c r="ALZ4" s="428"/>
      <c r="AMA4" s="428"/>
      <c r="AMB4" s="428"/>
      <c r="AMC4" s="428"/>
      <c r="AMD4" s="428"/>
      <c r="AME4" s="428"/>
      <c r="AMF4" s="428"/>
      <c r="AMG4" s="428"/>
      <c r="AMH4" s="428"/>
      <c r="AMI4" s="428"/>
      <c r="AMJ4" s="428"/>
      <c r="AMK4" s="428"/>
      <c r="AML4" s="428"/>
      <c r="AMM4" s="428"/>
      <c r="AMN4" s="428"/>
      <c r="AMO4" s="428"/>
      <c r="AMP4" s="428"/>
      <c r="AMQ4" s="428"/>
      <c r="AMR4" s="428"/>
      <c r="AMS4" s="428"/>
      <c r="AMT4" s="428"/>
      <c r="AMU4" s="428"/>
      <c r="AMV4" s="428"/>
      <c r="AMW4" s="428"/>
      <c r="AMX4" s="428"/>
      <c r="AMY4" s="428"/>
      <c r="AMZ4" s="428"/>
      <c r="ANA4" s="428"/>
      <c r="ANB4" s="428"/>
      <c r="ANC4" s="428"/>
      <c r="AND4" s="428"/>
      <c r="ANE4" s="428"/>
      <c r="ANF4" s="428"/>
      <c r="ANG4" s="428"/>
      <c r="ANH4" s="428"/>
      <c r="ANI4" s="428"/>
      <c r="ANJ4" s="428"/>
      <c r="ANK4" s="428"/>
      <c r="ANL4" s="428"/>
      <c r="ANM4" s="428"/>
      <c r="ANN4" s="428"/>
      <c r="ANO4" s="428"/>
      <c r="ANP4" s="428"/>
      <c r="ANQ4" s="428"/>
      <c r="ANR4" s="428"/>
      <c r="ANS4" s="428"/>
      <c r="ANT4" s="428"/>
      <c r="ANU4" s="428"/>
      <c r="ANV4" s="428"/>
      <c r="ANW4" s="428"/>
      <c r="ANX4" s="428"/>
      <c r="ANY4" s="428"/>
      <c r="ANZ4" s="428"/>
      <c r="AOA4" s="428"/>
      <c r="AOB4" s="428"/>
      <c r="AOC4" s="428"/>
      <c r="AOD4" s="428"/>
      <c r="AOE4" s="428"/>
      <c r="AOF4" s="428"/>
      <c r="AOG4" s="428"/>
      <c r="AOH4" s="428"/>
      <c r="AOI4" s="428"/>
      <c r="AOJ4" s="428"/>
      <c r="AOK4" s="428"/>
      <c r="AOL4" s="428"/>
      <c r="AOM4" s="428"/>
      <c r="AON4" s="428"/>
      <c r="AOO4" s="428"/>
      <c r="AOP4" s="428"/>
      <c r="AOQ4" s="428"/>
      <c r="AOR4" s="428"/>
      <c r="AOS4" s="428"/>
      <c r="AOT4" s="428"/>
      <c r="AOU4" s="428"/>
      <c r="AOV4" s="428"/>
      <c r="AOW4" s="428"/>
      <c r="AOX4" s="428"/>
      <c r="AOY4" s="428"/>
      <c r="AOZ4" s="428"/>
      <c r="APA4" s="428"/>
      <c r="APB4" s="428"/>
      <c r="APC4" s="428"/>
      <c r="APD4" s="428"/>
      <c r="APE4" s="428"/>
      <c r="APF4" s="428"/>
      <c r="APG4" s="428"/>
      <c r="APH4" s="428"/>
      <c r="API4" s="428"/>
      <c r="APJ4" s="428"/>
      <c r="APK4" s="428"/>
      <c r="APL4" s="428"/>
      <c r="APM4" s="428"/>
      <c r="APN4" s="428"/>
      <c r="APO4" s="428"/>
      <c r="APP4" s="428"/>
      <c r="APQ4" s="428"/>
      <c r="APR4" s="428"/>
      <c r="APS4" s="428"/>
      <c r="APT4" s="428"/>
      <c r="APU4" s="428"/>
      <c r="APV4" s="428"/>
      <c r="APW4" s="428"/>
      <c r="APX4" s="428"/>
      <c r="APY4" s="428"/>
      <c r="APZ4" s="428"/>
      <c r="AQA4" s="428"/>
      <c r="AQB4" s="428"/>
      <c r="AQC4" s="428"/>
      <c r="AQD4" s="428"/>
      <c r="AQE4" s="428"/>
      <c r="AQF4" s="428"/>
      <c r="AQG4" s="428"/>
      <c r="AQH4" s="428"/>
      <c r="AQI4" s="428"/>
      <c r="AQJ4" s="428"/>
      <c r="AQK4" s="428"/>
      <c r="AQL4" s="428"/>
      <c r="AQM4" s="428"/>
      <c r="AQN4" s="428"/>
      <c r="AQO4" s="428"/>
      <c r="AQP4" s="428"/>
      <c r="AQQ4" s="428"/>
      <c r="AQR4" s="428"/>
      <c r="AQS4" s="428"/>
      <c r="AQT4" s="428"/>
      <c r="AQU4" s="428"/>
      <c r="AQV4" s="428"/>
      <c r="AQW4" s="428"/>
      <c r="AQX4" s="428"/>
      <c r="AQY4" s="428"/>
      <c r="AQZ4" s="428"/>
      <c r="ARA4" s="428"/>
      <c r="ARB4" s="428"/>
      <c r="ARC4" s="428"/>
      <c r="ARD4" s="428"/>
      <c r="ARE4" s="428"/>
      <c r="ARF4" s="428"/>
      <c r="ARG4" s="428"/>
      <c r="ARH4" s="428"/>
      <c r="ARI4" s="428"/>
      <c r="ARJ4" s="428"/>
      <c r="ARK4" s="428"/>
      <c r="ARL4" s="428"/>
      <c r="ARM4" s="428"/>
      <c r="ARN4" s="428"/>
      <c r="ARO4" s="428"/>
      <c r="ARP4" s="428"/>
      <c r="ARQ4" s="428"/>
      <c r="ARR4" s="428"/>
      <c r="ARS4" s="428"/>
      <c r="ART4" s="428"/>
      <c r="ARU4" s="428"/>
      <c r="ARV4" s="428"/>
      <c r="ARW4" s="428"/>
      <c r="ARX4" s="428"/>
      <c r="ARY4" s="428"/>
      <c r="ARZ4" s="428"/>
      <c r="ASA4" s="428"/>
      <c r="ASB4" s="428"/>
      <c r="ASC4" s="428"/>
      <c r="ASD4" s="428"/>
      <c r="ASE4" s="428"/>
      <c r="ASF4" s="428"/>
      <c r="ASG4" s="428"/>
      <c r="ASH4" s="428"/>
      <c r="ASI4" s="428"/>
      <c r="ASJ4" s="428"/>
      <c r="ASK4" s="428"/>
      <c r="ASL4" s="428"/>
      <c r="ASM4" s="428"/>
      <c r="ASN4" s="428"/>
      <c r="ASO4" s="428"/>
      <c r="ASP4" s="428"/>
      <c r="ASQ4" s="428"/>
      <c r="ASR4" s="428"/>
      <c r="ASS4" s="428"/>
      <c r="AST4" s="428"/>
      <c r="ASU4" s="428"/>
      <c r="ASV4" s="428"/>
      <c r="ASW4" s="428"/>
      <c r="ASX4" s="428"/>
      <c r="ASY4" s="428"/>
      <c r="ASZ4" s="428"/>
      <c r="ATA4" s="428"/>
      <c r="ATB4" s="428"/>
      <c r="ATC4" s="428"/>
      <c r="ATD4" s="428"/>
      <c r="ATE4" s="428"/>
      <c r="ATF4" s="428"/>
      <c r="ATG4" s="428"/>
      <c r="ATH4" s="428"/>
      <c r="ATI4" s="428"/>
      <c r="ATJ4" s="428"/>
      <c r="ATK4" s="428"/>
      <c r="ATL4" s="428"/>
      <c r="ATM4" s="428"/>
      <c r="ATN4" s="428"/>
      <c r="ATO4" s="428"/>
      <c r="ATP4" s="428"/>
      <c r="ATQ4" s="428"/>
      <c r="ATR4" s="428"/>
      <c r="ATS4" s="428"/>
      <c r="ATT4" s="428"/>
      <c r="ATU4" s="428"/>
      <c r="ATV4" s="428"/>
      <c r="ATW4" s="428"/>
      <c r="ATX4" s="428"/>
      <c r="ATY4" s="428"/>
      <c r="ATZ4" s="428"/>
      <c r="AUA4" s="428"/>
      <c r="AUB4" s="428"/>
      <c r="AUC4" s="428"/>
      <c r="AUD4" s="428"/>
      <c r="AUE4" s="428"/>
      <c r="AUF4" s="428"/>
      <c r="AUG4" s="428"/>
      <c r="AUH4" s="428"/>
      <c r="AUI4" s="428"/>
      <c r="AUJ4" s="428"/>
      <c r="AUK4" s="428"/>
      <c r="AUL4" s="428"/>
      <c r="AUM4" s="428"/>
      <c r="AUN4" s="428"/>
      <c r="AUO4" s="428"/>
      <c r="AUP4" s="428"/>
      <c r="AUQ4" s="428"/>
      <c r="AUR4" s="428"/>
      <c r="AUS4" s="428"/>
      <c r="AUT4" s="428"/>
      <c r="AUU4" s="428"/>
      <c r="AUV4" s="428"/>
      <c r="AUW4" s="428"/>
      <c r="AUX4" s="428"/>
      <c r="AUY4" s="428"/>
      <c r="AUZ4" s="428"/>
      <c r="AVA4" s="428"/>
      <c r="AVB4" s="428"/>
      <c r="AVC4" s="428"/>
      <c r="AVD4" s="428"/>
      <c r="AVE4" s="428"/>
      <c r="AVF4" s="428"/>
      <c r="AVG4" s="428"/>
      <c r="AVH4" s="428"/>
      <c r="AVI4" s="428"/>
      <c r="AVJ4" s="428"/>
      <c r="AVK4" s="428"/>
      <c r="AVL4" s="428"/>
      <c r="AVM4" s="428"/>
      <c r="AVN4" s="428"/>
      <c r="AVO4" s="428"/>
      <c r="AVP4" s="428"/>
      <c r="AVQ4" s="428"/>
      <c r="AVR4" s="428"/>
      <c r="AVS4" s="428"/>
      <c r="AVT4" s="428"/>
      <c r="AVU4" s="428"/>
      <c r="AVV4" s="428"/>
      <c r="AVW4" s="428"/>
      <c r="AVX4" s="428"/>
      <c r="AVY4" s="428"/>
      <c r="AVZ4" s="428"/>
      <c r="AWA4" s="428"/>
      <c r="AWB4" s="428"/>
      <c r="AWC4" s="428"/>
      <c r="AWD4" s="428"/>
      <c r="AWE4" s="428"/>
      <c r="AWF4" s="428"/>
      <c r="AWG4" s="428"/>
      <c r="AWH4" s="428"/>
      <c r="AWI4" s="428"/>
      <c r="AWJ4" s="428"/>
      <c r="AWK4" s="428"/>
      <c r="AWL4" s="428"/>
      <c r="AWM4" s="428"/>
      <c r="AWN4" s="428"/>
      <c r="AWO4" s="428"/>
      <c r="AWP4" s="428"/>
      <c r="AWQ4" s="428"/>
      <c r="AWR4" s="428"/>
      <c r="AWS4" s="428"/>
      <c r="AWT4" s="428"/>
      <c r="AWU4" s="428"/>
      <c r="AWV4" s="428"/>
      <c r="AWW4" s="428"/>
      <c r="AWX4" s="428"/>
      <c r="AWY4" s="428"/>
      <c r="AWZ4" s="428"/>
      <c r="AXA4" s="428"/>
      <c r="AXB4" s="428"/>
      <c r="AXC4" s="428"/>
      <c r="AXD4" s="428"/>
      <c r="AXE4" s="428"/>
      <c r="AXF4" s="428"/>
      <c r="AXG4" s="428"/>
      <c r="AXH4" s="428"/>
      <c r="AXI4" s="428"/>
      <c r="AXJ4" s="428"/>
      <c r="AXK4" s="428"/>
      <c r="AXL4" s="428"/>
      <c r="AXM4" s="428"/>
      <c r="AXN4" s="428"/>
      <c r="AXO4" s="428"/>
      <c r="AXP4" s="428"/>
      <c r="AXQ4" s="428"/>
      <c r="AXR4" s="428"/>
      <c r="AXS4" s="428"/>
      <c r="AXT4" s="428"/>
      <c r="AXU4" s="428"/>
      <c r="AXV4" s="428"/>
      <c r="AXW4" s="428"/>
      <c r="AXX4" s="428"/>
      <c r="AXY4" s="428"/>
      <c r="AXZ4" s="428"/>
      <c r="AYA4" s="428"/>
      <c r="AYB4" s="428"/>
      <c r="AYC4" s="428"/>
      <c r="AYD4" s="428"/>
      <c r="AYE4" s="428"/>
      <c r="AYF4" s="428"/>
      <c r="AYG4" s="428"/>
      <c r="AYH4" s="428"/>
      <c r="AYI4" s="428"/>
      <c r="AYJ4" s="428"/>
      <c r="AYK4" s="428"/>
      <c r="AYL4" s="428"/>
      <c r="AYM4" s="428"/>
      <c r="AYN4" s="428"/>
      <c r="AYO4" s="428"/>
      <c r="AYP4" s="428"/>
      <c r="AYQ4" s="428"/>
      <c r="AYR4" s="428"/>
      <c r="AYS4" s="428"/>
      <c r="AYT4" s="428"/>
      <c r="AYU4" s="428"/>
      <c r="AYV4" s="428"/>
      <c r="AYW4" s="428"/>
      <c r="AYX4" s="428"/>
      <c r="AYY4" s="428"/>
      <c r="AYZ4" s="428"/>
      <c r="AZA4" s="428"/>
      <c r="AZB4" s="428"/>
      <c r="AZC4" s="428"/>
      <c r="AZD4" s="428"/>
      <c r="AZE4" s="428"/>
      <c r="AZF4" s="428"/>
      <c r="AZG4" s="428"/>
      <c r="AZH4" s="428"/>
      <c r="AZI4" s="428"/>
      <c r="AZJ4" s="428"/>
      <c r="AZK4" s="428"/>
      <c r="AZL4" s="428"/>
      <c r="AZM4" s="428"/>
      <c r="AZN4" s="428"/>
      <c r="AZO4" s="428"/>
      <c r="AZP4" s="428"/>
      <c r="AZQ4" s="428"/>
      <c r="AZR4" s="428"/>
      <c r="AZS4" s="428"/>
      <c r="AZT4" s="428"/>
      <c r="AZU4" s="428"/>
      <c r="AZV4" s="428"/>
      <c r="AZW4" s="428"/>
      <c r="AZX4" s="428"/>
      <c r="AZY4" s="428"/>
      <c r="AZZ4" s="428"/>
      <c r="BAA4" s="428"/>
      <c r="BAB4" s="428"/>
      <c r="BAC4" s="428"/>
      <c r="BAD4" s="428"/>
      <c r="BAE4" s="428"/>
      <c r="BAF4" s="428"/>
      <c r="BAG4" s="428"/>
      <c r="BAH4" s="428"/>
      <c r="BAI4" s="428"/>
      <c r="BAJ4" s="428"/>
      <c r="BAK4" s="428"/>
      <c r="BAL4" s="428"/>
      <c r="BAM4" s="428"/>
      <c r="BAN4" s="428"/>
      <c r="BAO4" s="428"/>
      <c r="BAP4" s="428"/>
      <c r="BAQ4" s="428"/>
      <c r="BAR4" s="428"/>
      <c r="BAS4" s="428"/>
      <c r="BAT4" s="428"/>
      <c r="BAU4" s="428"/>
      <c r="BAV4" s="428"/>
      <c r="BAW4" s="428"/>
      <c r="BAX4" s="428"/>
      <c r="BAY4" s="428"/>
      <c r="BAZ4" s="428"/>
      <c r="BBA4" s="428"/>
      <c r="BBB4" s="428"/>
      <c r="BBC4" s="428"/>
      <c r="BBD4" s="428"/>
      <c r="BBE4" s="428"/>
      <c r="BBF4" s="428"/>
      <c r="BBG4" s="428"/>
      <c r="BBH4" s="428"/>
      <c r="BBI4" s="428"/>
      <c r="BBJ4" s="428"/>
      <c r="BBK4" s="428"/>
      <c r="BBL4" s="428"/>
      <c r="BBM4" s="428"/>
      <c r="BBN4" s="428"/>
      <c r="BBO4" s="428"/>
      <c r="BBP4" s="428"/>
      <c r="BBQ4" s="428"/>
      <c r="BBR4" s="428"/>
      <c r="BBS4" s="428"/>
      <c r="BBT4" s="428"/>
      <c r="BBU4" s="428"/>
      <c r="BBV4" s="428"/>
      <c r="BBW4" s="428"/>
      <c r="BBX4" s="428"/>
      <c r="BBY4" s="428"/>
      <c r="BBZ4" s="428"/>
      <c r="BCA4" s="428"/>
      <c r="BCB4" s="428"/>
      <c r="BCC4" s="428"/>
      <c r="BCD4" s="428"/>
      <c r="BCE4" s="428"/>
      <c r="BCF4" s="428"/>
      <c r="BCG4" s="428"/>
      <c r="BCH4" s="428"/>
      <c r="BCI4" s="428"/>
      <c r="BCJ4" s="428"/>
      <c r="BCK4" s="428"/>
      <c r="BCL4" s="428"/>
      <c r="BCM4" s="428"/>
      <c r="BCN4" s="428"/>
      <c r="BCO4" s="428"/>
      <c r="BCP4" s="428"/>
      <c r="BCQ4" s="428"/>
      <c r="BCR4" s="428"/>
      <c r="BCS4" s="428"/>
      <c r="BCT4" s="428"/>
      <c r="BCU4" s="428"/>
      <c r="BCV4" s="428"/>
      <c r="BCW4" s="428"/>
      <c r="BCX4" s="428"/>
      <c r="BCY4" s="428"/>
      <c r="BCZ4" s="428"/>
      <c r="BDA4" s="428"/>
      <c r="BDB4" s="428"/>
      <c r="BDC4" s="428"/>
      <c r="BDD4" s="428"/>
      <c r="BDE4" s="428"/>
      <c r="BDF4" s="428"/>
      <c r="BDG4" s="428"/>
      <c r="BDH4" s="428"/>
      <c r="BDI4" s="428"/>
      <c r="BDJ4" s="428"/>
      <c r="BDK4" s="428"/>
      <c r="BDL4" s="428"/>
      <c r="BDM4" s="428"/>
      <c r="BDN4" s="428"/>
      <c r="BDO4" s="428"/>
      <c r="BDP4" s="428"/>
      <c r="BDQ4" s="428"/>
      <c r="BDR4" s="428"/>
      <c r="BDS4" s="428"/>
      <c r="BDT4" s="428"/>
      <c r="BDU4" s="428"/>
      <c r="BDV4" s="428"/>
      <c r="BDW4" s="428"/>
      <c r="BDX4" s="428"/>
      <c r="BDY4" s="428"/>
      <c r="BDZ4" s="428"/>
      <c r="BEA4" s="428"/>
      <c r="BEB4" s="428"/>
      <c r="BEC4" s="428"/>
      <c r="BED4" s="428"/>
      <c r="BEE4" s="428"/>
      <c r="BEF4" s="428"/>
      <c r="BEG4" s="428"/>
      <c r="BEH4" s="428"/>
      <c r="BEI4" s="428"/>
      <c r="BEJ4" s="428"/>
      <c r="BEK4" s="428"/>
      <c r="BEL4" s="428"/>
      <c r="BEM4" s="428"/>
      <c r="BEN4" s="428"/>
      <c r="BEO4" s="428"/>
      <c r="BEP4" s="428"/>
      <c r="BEQ4" s="428"/>
      <c r="BER4" s="428"/>
      <c r="BES4" s="428"/>
      <c r="BET4" s="428"/>
      <c r="BEU4" s="428"/>
      <c r="BEV4" s="428"/>
      <c r="BEW4" s="428"/>
      <c r="BEX4" s="428"/>
      <c r="BEY4" s="428"/>
      <c r="BEZ4" s="428"/>
      <c r="BFA4" s="428"/>
      <c r="BFB4" s="428"/>
      <c r="BFC4" s="428"/>
      <c r="BFD4" s="428"/>
      <c r="BFE4" s="428"/>
      <c r="BFF4" s="428"/>
      <c r="BFG4" s="428"/>
      <c r="BFH4" s="428"/>
      <c r="BFI4" s="428"/>
      <c r="BFJ4" s="428"/>
      <c r="BFK4" s="428"/>
      <c r="BFL4" s="428"/>
      <c r="BFM4" s="428"/>
      <c r="BFN4" s="428"/>
      <c r="BFO4" s="428"/>
      <c r="BFP4" s="428"/>
      <c r="BFQ4" s="428"/>
      <c r="BFR4" s="428"/>
      <c r="BFS4" s="428"/>
      <c r="BFT4" s="428"/>
      <c r="BFU4" s="428"/>
      <c r="BFV4" s="428"/>
      <c r="BFW4" s="428"/>
      <c r="BFX4" s="428"/>
      <c r="BFY4" s="428"/>
      <c r="BFZ4" s="428"/>
      <c r="BGA4" s="428"/>
      <c r="BGB4" s="428"/>
      <c r="BGC4" s="428"/>
      <c r="BGD4" s="428"/>
      <c r="BGE4" s="428"/>
      <c r="BGF4" s="428"/>
      <c r="BGG4" s="428"/>
      <c r="BGH4" s="428"/>
      <c r="BGI4" s="428"/>
      <c r="BGJ4" s="428"/>
      <c r="BGK4" s="428"/>
      <c r="BGL4" s="428"/>
      <c r="BGM4" s="428"/>
      <c r="BGN4" s="428"/>
      <c r="BGO4" s="428"/>
      <c r="BGP4" s="428"/>
      <c r="BGQ4" s="428"/>
      <c r="BGR4" s="428"/>
      <c r="BGS4" s="428"/>
      <c r="BGT4" s="428"/>
      <c r="BGU4" s="428"/>
      <c r="BGV4" s="428"/>
      <c r="BGW4" s="428"/>
      <c r="BGX4" s="428"/>
      <c r="BGY4" s="428"/>
      <c r="BGZ4" s="428"/>
      <c r="BHA4" s="428"/>
      <c r="BHB4" s="428"/>
      <c r="BHC4" s="428"/>
      <c r="BHD4" s="428"/>
      <c r="BHE4" s="428"/>
      <c r="BHF4" s="428"/>
      <c r="BHG4" s="428"/>
      <c r="BHH4" s="428"/>
      <c r="BHI4" s="428"/>
      <c r="BHJ4" s="428"/>
      <c r="BHK4" s="428"/>
      <c r="BHL4" s="428"/>
      <c r="BHM4" s="428"/>
      <c r="BHN4" s="428"/>
      <c r="BHO4" s="428"/>
      <c r="BHP4" s="428"/>
      <c r="BHQ4" s="428"/>
      <c r="BHR4" s="428"/>
      <c r="BHS4" s="428"/>
      <c r="BHT4" s="428"/>
      <c r="BHU4" s="428"/>
      <c r="BHV4" s="428"/>
      <c r="BHW4" s="428"/>
      <c r="BHX4" s="428"/>
      <c r="BHY4" s="428"/>
      <c r="BHZ4" s="428"/>
      <c r="BIA4" s="428"/>
      <c r="BIB4" s="428"/>
      <c r="BIC4" s="428"/>
      <c r="BID4" s="428"/>
      <c r="BIE4" s="428"/>
      <c r="BIF4" s="428"/>
      <c r="BIG4" s="428"/>
      <c r="BIH4" s="428"/>
      <c r="BII4" s="428"/>
      <c r="BIJ4" s="428"/>
      <c r="BIK4" s="428"/>
      <c r="BIL4" s="428"/>
      <c r="BIM4" s="428"/>
      <c r="BIN4" s="428"/>
      <c r="BIO4" s="428"/>
      <c r="BIP4" s="428"/>
      <c r="BIQ4" s="428"/>
      <c r="BIR4" s="428"/>
      <c r="BIS4" s="428"/>
      <c r="BIT4" s="428"/>
      <c r="BIU4" s="428"/>
      <c r="BIV4" s="428"/>
      <c r="BIW4" s="428"/>
      <c r="BIX4" s="428"/>
      <c r="BIY4" s="428"/>
      <c r="BIZ4" s="428"/>
      <c r="BJA4" s="428"/>
      <c r="BJB4" s="428"/>
      <c r="BJC4" s="428"/>
      <c r="BJD4" s="428"/>
      <c r="BJE4" s="428"/>
      <c r="BJF4" s="428"/>
      <c r="BJG4" s="428"/>
      <c r="BJH4" s="428"/>
      <c r="BJI4" s="428"/>
      <c r="BJJ4" s="428"/>
      <c r="BJK4" s="428"/>
      <c r="BJL4" s="428"/>
      <c r="BJM4" s="428"/>
      <c r="BJN4" s="428"/>
      <c r="BJO4" s="428"/>
      <c r="BJP4" s="428"/>
      <c r="BJQ4" s="428"/>
      <c r="BJR4" s="428"/>
      <c r="BJS4" s="428"/>
      <c r="BJT4" s="428"/>
      <c r="BJU4" s="428"/>
      <c r="BJV4" s="428"/>
      <c r="BJW4" s="428"/>
      <c r="BJX4" s="428"/>
      <c r="BJY4" s="428"/>
      <c r="BJZ4" s="428"/>
      <c r="BKA4" s="428"/>
      <c r="BKB4" s="428"/>
      <c r="BKC4" s="428"/>
      <c r="BKD4" s="428"/>
      <c r="BKE4" s="428"/>
      <c r="BKF4" s="428"/>
      <c r="BKG4" s="428"/>
      <c r="BKH4" s="428"/>
      <c r="BKI4" s="428"/>
      <c r="BKJ4" s="428"/>
      <c r="BKK4" s="428"/>
      <c r="BKL4" s="428"/>
      <c r="BKM4" s="428"/>
      <c r="BKN4" s="428"/>
      <c r="BKO4" s="428"/>
      <c r="BKP4" s="428"/>
      <c r="BKQ4" s="428"/>
      <c r="BKR4" s="428"/>
      <c r="BKS4" s="428"/>
      <c r="BKT4" s="428"/>
      <c r="BKU4" s="428"/>
      <c r="BKV4" s="428"/>
      <c r="BKW4" s="428"/>
      <c r="BKX4" s="428"/>
      <c r="BKY4" s="428"/>
      <c r="BKZ4" s="428"/>
      <c r="BLA4" s="428"/>
      <c r="BLB4" s="428"/>
      <c r="BLC4" s="428"/>
      <c r="BLD4" s="428"/>
      <c r="BLE4" s="428"/>
      <c r="BLF4" s="428"/>
      <c r="BLG4" s="428"/>
      <c r="BLH4" s="428"/>
      <c r="BLI4" s="428"/>
      <c r="BLJ4" s="428"/>
      <c r="BLK4" s="428"/>
      <c r="BLL4" s="428"/>
      <c r="BLM4" s="428"/>
      <c r="BLN4" s="428"/>
      <c r="BLO4" s="428"/>
      <c r="BLP4" s="428"/>
      <c r="BLQ4" s="428"/>
      <c r="BLR4" s="428"/>
      <c r="BLS4" s="428"/>
      <c r="BLT4" s="428"/>
      <c r="BLU4" s="428"/>
      <c r="BLV4" s="428"/>
      <c r="BLW4" s="428"/>
      <c r="BLX4" s="428"/>
      <c r="BLY4" s="428"/>
      <c r="BLZ4" s="428"/>
      <c r="BMA4" s="428"/>
      <c r="BMB4" s="428"/>
      <c r="BMC4" s="428"/>
      <c r="BMD4" s="428"/>
      <c r="BME4" s="428"/>
      <c r="BMF4" s="428"/>
      <c r="BMG4" s="428"/>
      <c r="BMH4" s="428"/>
      <c r="BMI4" s="428"/>
      <c r="BMJ4" s="428"/>
      <c r="BMK4" s="428"/>
      <c r="BML4" s="428"/>
      <c r="BMM4" s="428"/>
      <c r="BMN4" s="428"/>
      <c r="BMO4" s="428"/>
      <c r="BMP4" s="428"/>
      <c r="BMQ4" s="428"/>
      <c r="BMR4" s="428"/>
      <c r="BMS4" s="428"/>
      <c r="BMT4" s="428"/>
      <c r="BMU4" s="428"/>
      <c r="BMV4" s="428"/>
      <c r="BMW4" s="428"/>
      <c r="BMX4" s="428"/>
      <c r="BMY4" s="428"/>
      <c r="BMZ4" s="428"/>
      <c r="BNA4" s="428"/>
      <c r="BNB4" s="428"/>
      <c r="BNC4" s="428"/>
      <c r="BND4" s="428"/>
      <c r="BNE4" s="428"/>
      <c r="BNF4" s="428"/>
      <c r="BNG4" s="428"/>
      <c r="BNH4" s="428"/>
      <c r="BNI4" s="428"/>
      <c r="BNJ4" s="428"/>
      <c r="BNK4" s="428"/>
      <c r="BNL4" s="428"/>
      <c r="BNM4" s="428"/>
      <c r="BNN4" s="428"/>
      <c r="BNO4" s="428"/>
      <c r="BNP4" s="428"/>
      <c r="BNQ4" s="428"/>
      <c r="BNR4" s="428"/>
      <c r="BNS4" s="428"/>
      <c r="BNT4" s="428"/>
      <c r="BNU4" s="428"/>
      <c r="BNV4" s="428"/>
      <c r="BNW4" s="428"/>
      <c r="BNX4" s="428"/>
      <c r="BNY4" s="428"/>
      <c r="BNZ4" s="428"/>
      <c r="BOA4" s="428"/>
      <c r="BOB4" s="428"/>
      <c r="BOC4" s="428"/>
      <c r="BOD4" s="428"/>
      <c r="BOE4" s="428"/>
      <c r="BOF4" s="428"/>
      <c r="BOG4" s="428"/>
      <c r="BOH4" s="428"/>
      <c r="BOI4" s="428"/>
      <c r="BOJ4" s="428"/>
      <c r="BOK4" s="428"/>
      <c r="BOL4" s="428"/>
      <c r="BOM4" s="428"/>
      <c r="BON4" s="428"/>
      <c r="BOO4" s="428"/>
      <c r="BOP4" s="428"/>
      <c r="BOQ4" s="428"/>
      <c r="BOR4" s="428"/>
      <c r="BOS4" s="428"/>
      <c r="BOT4" s="428"/>
      <c r="BOU4" s="428"/>
      <c r="BOV4" s="428"/>
      <c r="BOW4" s="428"/>
      <c r="BOX4" s="428"/>
      <c r="BOY4" s="428"/>
      <c r="BOZ4" s="428"/>
      <c r="BPA4" s="428"/>
      <c r="BPB4" s="428"/>
      <c r="BPC4" s="428"/>
      <c r="BPD4" s="428"/>
      <c r="BPE4" s="428"/>
      <c r="BPF4" s="428"/>
      <c r="BPG4" s="428"/>
      <c r="BPH4" s="428"/>
      <c r="BPI4" s="428"/>
      <c r="BPJ4" s="428"/>
      <c r="BPK4" s="428"/>
      <c r="BPL4" s="428"/>
      <c r="BPM4" s="428"/>
      <c r="BPN4" s="428"/>
      <c r="BPO4" s="428"/>
      <c r="BPP4" s="428"/>
      <c r="BPQ4" s="428"/>
      <c r="BPR4" s="428"/>
      <c r="BPS4" s="428"/>
      <c r="BPT4" s="428"/>
      <c r="BPU4" s="428"/>
      <c r="BPV4" s="428"/>
      <c r="BPW4" s="428"/>
      <c r="BPX4" s="428"/>
      <c r="BPY4" s="428"/>
      <c r="BPZ4" s="428"/>
      <c r="BQA4" s="428"/>
      <c r="BQB4" s="428"/>
      <c r="BQC4" s="428"/>
      <c r="BQD4" s="428"/>
      <c r="BQE4" s="428"/>
      <c r="BQF4" s="428"/>
      <c r="BQG4" s="428"/>
      <c r="BQH4" s="428"/>
      <c r="BQI4" s="428"/>
      <c r="BQJ4" s="428"/>
      <c r="BQK4" s="428"/>
      <c r="BQL4" s="428"/>
      <c r="BQM4" s="428"/>
      <c r="BQN4" s="428"/>
      <c r="BQO4" s="428"/>
      <c r="BQP4" s="428"/>
      <c r="BQQ4" s="428"/>
      <c r="BQR4" s="428"/>
      <c r="BQS4" s="428"/>
      <c r="BQT4" s="428"/>
      <c r="BQU4" s="428"/>
      <c r="BQV4" s="428"/>
      <c r="BQW4" s="428"/>
      <c r="BQX4" s="428"/>
      <c r="BQY4" s="428"/>
      <c r="BQZ4" s="428"/>
      <c r="BRA4" s="428"/>
      <c r="BRB4" s="428"/>
      <c r="BRC4" s="428"/>
      <c r="BRD4" s="428"/>
      <c r="BRE4" s="428"/>
      <c r="BRF4" s="428"/>
      <c r="BRG4" s="428"/>
      <c r="BRH4" s="428"/>
      <c r="BRI4" s="428"/>
      <c r="BRJ4" s="428"/>
      <c r="BRK4" s="428"/>
      <c r="BRL4" s="428"/>
      <c r="BRM4" s="428"/>
      <c r="BRN4" s="428"/>
      <c r="BRO4" s="428"/>
      <c r="BRP4" s="428"/>
      <c r="BRQ4" s="428"/>
      <c r="BRR4" s="428"/>
      <c r="BRS4" s="428"/>
      <c r="BRT4" s="428"/>
      <c r="BRU4" s="428"/>
      <c r="BRV4" s="428"/>
      <c r="BRW4" s="428"/>
      <c r="BRX4" s="428"/>
      <c r="BRY4" s="428"/>
      <c r="BRZ4" s="428"/>
      <c r="BSA4" s="428"/>
      <c r="BSB4" s="428"/>
      <c r="BSC4" s="428"/>
      <c r="BSD4" s="428"/>
      <c r="BSE4" s="428"/>
      <c r="BSF4" s="428"/>
      <c r="BSG4" s="428"/>
      <c r="BSH4" s="428"/>
      <c r="BSI4" s="428"/>
      <c r="BSJ4" s="428"/>
      <c r="BSK4" s="428"/>
      <c r="BSL4" s="428"/>
      <c r="BSM4" s="428"/>
      <c r="BSN4" s="428"/>
      <c r="BSO4" s="428"/>
      <c r="BSP4" s="428"/>
      <c r="BSQ4" s="428"/>
      <c r="BSR4" s="428"/>
      <c r="BSS4" s="428"/>
      <c r="BST4" s="428"/>
      <c r="BSU4" s="428"/>
      <c r="BSV4" s="428"/>
      <c r="BSW4" s="428"/>
      <c r="BSX4" s="428"/>
      <c r="BSY4" s="428"/>
      <c r="BSZ4" s="428"/>
      <c r="BTA4" s="428"/>
      <c r="BTB4" s="428"/>
      <c r="BTC4" s="428"/>
      <c r="BTD4" s="428"/>
      <c r="BTE4" s="428"/>
      <c r="BTF4" s="428"/>
      <c r="BTG4" s="428"/>
      <c r="BTH4" s="428"/>
      <c r="BTI4" s="428"/>
      <c r="BTJ4" s="428"/>
      <c r="BTK4" s="428"/>
      <c r="BTL4" s="428"/>
      <c r="BTM4" s="428"/>
      <c r="BTN4" s="428"/>
      <c r="BTO4" s="428"/>
      <c r="BTP4" s="428"/>
      <c r="BTQ4" s="428"/>
      <c r="BTR4" s="428"/>
      <c r="BTS4" s="428"/>
      <c r="BTT4" s="428"/>
      <c r="BTU4" s="428"/>
      <c r="BTV4" s="428"/>
      <c r="BTW4" s="428"/>
      <c r="BTX4" s="428"/>
      <c r="BTY4" s="428"/>
      <c r="BTZ4" s="428"/>
      <c r="BUA4" s="428"/>
      <c r="BUB4" s="428"/>
      <c r="BUC4" s="428"/>
      <c r="BUD4" s="428"/>
      <c r="BUE4" s="428"/>
      <c r="BUF4" s="428"/>
      <c r="BUG4" s="428"/>
      <c r="BUH4" s="428"/>
      <c r="BUI4" s="428"/>
      <c r="BUJ4" s="428"/>
      <c r="BUK4" s="428"/>
      <c r="BUL4" s="428"/>
      <c r="BUM4" s="428"/>
      <c r="BUN4" s="428"/>
      <c r="BUO4" s="428"/>
      <c r="BUP4" s="428"/>
      <c r="BUQ4" s="428"/>
      <c r="BUR4" s="428"/>
      <c r="BUS4" s="428"/>
      <c r="BUT4" s="428"/>
      <c r="BUU4" s="428"/>
      <c r="BUV4" s="428"/>
      <c r="BUW4" s="428"/>
      <c r="BUX4" s="428"/>
      <c r="BUY4" s="428"/>
      <c r="BUZ4" s="428"/>
      <c r="BVA4" s="428"/>
      <c r="BVB4" s="428"/>
      <c r="BVC4" s="428"/>
      <c r="BVD4" s="428"/>
      <c r="BVE4" s="428"/>
      <c r="BVF4" s="428"/>
      <c r="BVG4" s="428"/>
      <c r="BVH4" s="428"/>
      <c r="BVI4" s="428"/>
      <c r="BVJ4" s="428"/>
      <c r="BVK4" s="428"/>
      <c r="BVL4" s="428"/>
      <c r="BVM4" s="428"/>
      <c r="BVN4" s="428"/>
      <c r="BVO4" s="428"/>
      <c r="BVP4" s="428"/>
      <c r="BVQ4" s="428"/>
      <c r="BVR4" s="428"/>
      <c r="BVS4" s="428"/>
      <c r="BVT4" s="428"/>
      <c r="BVU4" s="428"/>
      <c r="BVV4" s="428"/>
      <c r="BVW4" s="428"/>
      <c r="BVX4" s="428"/>
      <c r="BVY4" s="428"/>
      <c r="BVZ4" s="428"/>
      <c r="BWA4" s="428"/>
      <c r="BWB4" s="428"/>
      <c r="BWC4" s="428"/>
      <c r="BWD4" s="428"/>
      <c r="BWE4" s="428"/>
      <c r="BWF4" s="428"/>
      <c r="BWG4" s="428"/>
      <c r="BWH4" s="428"/>
      <c r="BWI4" s="428"/>
      <c r="BWJ4" s="428"/>
      <c r="BWK4" s="428"/>
      <c r="BWL4" s="428"/>
      <c r="BWM4" s="428"/>
      <c r="BWN4" s="428"/>
      <c r="BWO4" s="428"/>
      <c r="BWP4" s="428"/>
      <c r="BWQ4" s="428"/>
      <c r="BWR4" s="428"/>
      <c r="BWS4" s="428"/>
      <c r="BWT4" s="428"/>
      <c r="BWU4" s="428"/>
      <c r="BWV4" s="428"/>
      <c r="BWW4" s="428"/>
      <c r="BWX4" s="428"/>
      <c r="BWY4" s="428"/>
      <c r="BWZ4" s="428"/>
      <c r="BXA4" s="428"/>
      <c r="BXB4" s="428"/>
      <c r="BXC4" s="428"/>
      <c r="BXD4" s="428"/>
      <c r="BXE4" s="428"/>
      <c r="BXF4" s="428"/>
      <c r="BXG4" s="428"/>
      <c r="BXH4" s="428"/>
      <c r="BXI4" s="428"/>
      <c r="BXJ4" s="428"/>
      <c r="BXK4" s="428"/>
      <c r="BXL4" s="428"/>
      <c r="BXM4" s="428"/>
      <c r="BXN4" s="428"/>
      <c r="BXO4" s="428"/>
      <c r="BXP4" s="428"/>
      <c r="BXQ4" s="428"/>
      <c r="BXR4" s="428"/>
      <c r="BXS4" s="428"/>
      <c r="BXT4" s="428"/>
      <c r="BXU4" s="428"/>
      <c r="BXV4" s="428"/>
      <c r="BXW4" s="428"/>
      <c r="BXX4" s="428"/>
      <c r="BXY4" s="428"/>
      <c r="BXZ4" s="428"/>
      <c r="BYA4" s="428"/>
      <c r="BYB4" s="428"/>
      <c r="BYC4" s="428"/>
      <c r="BYD4" s="428"/>
      <c r="BYE4" s="428"/>
      <c r="BYF4" s="428"/>
      <c r="BYG4" s="428"/>
      <c r="BYH4" s="428"/>
      <c r="BYI4" s="428"/>
      <c r="BYJ4" s="428"/>
      <c r="BYK4" s="428"/>
      <c r="BYL4" s="428"/>
      <c r="BYM4" s="428"/>
      <c r="BYN4" s="428"/>
      <c r="BYO4" s="428"/>
      <c r="BYP4" s="428"/>
      <c r="BYQ4" s="428"/>
      <c r="BYR4" s="428"/>
      <c r="BYS4" s="428"/>
      <c r="BYT4" s="428"/>
      <c r="BYU4" s="428"/>
      <c r="BYV4" s="428"/>
      <c r="BYW4" s="428"/>
      <c r="BYX4" s="428"/>
      <c r="BYY4" s="428"/>
      <c r="BYZ4" s="428"/>
      <c r="BZA4" s="428"/>
      <c r="BZB4" s="428"/>
      <c r="BZC4" s="428"/>
      <c r="BZD4" s="428"/>
      <c r="BZE4" s="428"/>
      <c r="BZF4" s="428"/>
      <c r="BZG4" s="428"/>
      <c r="BZH4" s="428"/>
      <c r="BZI4" s="428"/>
      <c r="BZJ4" s="428"/>
      <c r="BZK4" s="428"/>
      <c r="BZL4" s="428"/>
      <c r="BZM4" s="428"/>
      <c r="BZN4" s="428"/>
      <c r="BZO4" s="428"/>
      <c r="BZP4" s="428"/>
      <c r="BZQ4" s="428"/>
      <c r="BZR4" s="428"/>
      <c r="BZS4" s="428"/>
      <c r="BZT4" s="428"/>
      <c r="BZU4" s="428"/>
      <c r="BZV4" s="428"/>
      <c r="BZW4" s="428"/>
      <c r="BZX4" s="428"/>
      <c r="BZY4" s="428"/>
      <c r="BZZ4" s="428"/>
      <c r="CAA4" s="428"/>
      <c r="CAB4" s="428"/>
      <c r="CAC4" s="428"/>
      <c r="CAD4" s="428"/>
      <c r="CAE4" s="428"/>
      <c r="CAF4" s="428"/>
      <c r="CAG4" s="428"/>
      <c r="CAH4" s="428"/>
      <c r="CAI4" s="428"/>
      <c r="CAJ4" s="428"/>
      <c r="CAK4" s="428"/>
      <c r="CAL4" s="428"/>
      <c r="CAM4" s="428"/>
      <c r="CAN4" s="428"/>
      <c r="CAO4" s="428"/>
      <c r="CAP4" s="428"/>
      <c r="CAQ4" s="428"/>
      <c r="CAR4" s="428"/>
      <c r="CAS4" s="428"/>
      <c r="CAT4" s="428"/>
      <c r="CAU4" s="428"/>
      <c r="CAV4" s="428"/>
      <c r="CAW4" s="428"/>
      <c r="CAX4" s="428"/>
      <c r="CAY4" s="428"/>
      <c r="CAZ4" s="428"/>
      <c r="CBA4" s="428"/>
      <c r="CBB4" s="428"/>
      <c r="CBC4" s="428"/>
      <c r="CBD4" s="428"/>
      <c r="CBE4" s="428"/>
      <c r="CBF4" s="428"/>
      <c r="CBG4" s="428"/>
      <c r="CBH4" s="428"/>
      <c r="CBI4" s="428"/>
      <c r="CBJ4" s="428"/>
      <c r="CBK4" s="428"/>
      <c r="CBL4" s="428"/>
      <c r="CBM4" s="428"/>
      <c r="CBN4" s="428"/>
      <c r="CBO4" s="428"/>
      <c r="CBP4" s="428"/>
      <c r="CBQ4" s="428"/>
      <c r="CBR4" s="428"/>
      <c r="CBS4" s="428"/>
      <c r="CBT4" s="428"/>
      <c r="CBU4" s="428"/>
      <c r="CBV4" s="428"/>
      <c r="CBW4" s="428"/>
      <c r="CBX4" s="428"/>
      <c r="CBY4" s="428"/>
      <c r="CBZ4" s="428"/>
      <c r="CCA4" s="428"/>
      <c r="CCB4" s="428"/>
      <c r="CCC4" s="428"/>
      <c r="CCD4" s="428"/>
      <c r="CCE4" s="428"/>
      <c r="CCF4" s="428"/>
      <c r="CCG4" s="428"/>
      <c r="CCH4" s="428"/>
      <c r="CCI4" s="428"/>
      <c r="CCJ4" s="428"/>
      <c r="CCK4" s="428"/>
      <c r="CCL4" s="428"/>
      <c r="CCM4" s="428"/>
      <c r="CCN4" s="428"/>
      <c r="CCO4" s="428"/>
      <c r="CCP4" s="428"/>
      <c r="CCQ4" s="428"/>
      <c r="CCR4" s="428"/>
      <c r="CCS4" s="428"/>
      <c r="CCT4" s="428"/>
      <c r="CCU4" s="428"/>
      <c r="CCV4" s="428"/>
      <c r="CCW4" s="428"/>
      <c r="CCX4" s="428"/>
      <c r="CCY4" s="428"/>
      <c r="CCZ4" s="428"/>
      <c r="CDA4" s="428"/>
      <c r="CDB4" s="428"/>
      <c r="CDC4" s="428"/>
      <c r="CDD4" s="428"/>
      <c r="CDE4" s="428"/>
      <c r="CDF4" s="428"/>
      <c r="CDG4" s="428"/>
      <c r="CDH4" s="428"/>
      <c r="CDI4" s="428"/>
      <c r="CDJ4" s="428"/>
      <c r="CDK4" s="428"/>
      <c r="CDL4" s="428"/>
      <c r="CDM4" s="428"/>
      <c r="CDN4" s="428"/>
      <c r="CDO4" s="428"/>
      <c r="CDP4" s="428"/>
      <c r="CDQ4" s="428"/>
      <c r="CDR4" s="428"/>
      <c r="CDS4" s="428"/>
      <c r="CDT4" s="428"/>
      <c r="CDU4" s="428"/>
      <c r="CDV4" s="428"/>
      <c r="CDW4" s="428"/>
      <c r="CDX4" s="428"/>
      <c r="CDY4" s="428"/>
      <c r="CDZ4" s="428"/>
      <c r="CEA4" s="428"/>
      <c r="CEB4" s="428"/>
      <c r="CEC4" s="428"/>
      <c r="CED4" s="428"/>
      <c r="CEE4" s="428"/>
      <c r="CEF4" s="428"/>
      <c r="CEG4" s="428"/>
      <c r="CEH4" s="428"/>
      <c r="CEI4" s="428"/>
      <c r="CEJ4" s="428"/>
      <c r="CEK4" s="428"/>
      <c r="CEL4" s="428"/>
      <c r="CEM4" s="428"/>
      <c r="CEN4" s="428"/>
      <c r="CEO4" s="428"/>
      <c r="CEP4" s="428"/>
      <c r="CEQ4" s="428"/>
      <c r="CER4" s="428"/>
      <c r="CES4" s="428"/>
      <c r="CET4" s="428"/>
      <c r="CEU4" s="428"/>
      <c r="CEV4" s="428"/>
      <c r="CEW4" s="428"/>
      <c r="CEX4" s="428"/>
      <c r="CEY4" s="428"/>
      <c r="CEZ4" s="428"/>
      <c r="CFA4" s="428"/>
      <c r="CFB4" s="428"/>
      <c r="CFC4" s="428"/>
      <c r="CFD4" s="428"/>
      <c r="CFE4" s="428"/>
      <c r="CFF4" s="428"/>
      <c r="CFG4" s="428"/>
      <c r="CFH4" s="428"/>
      <c r="CFI4" s="428"/>
      <c r="CFJ4" s="428"/>
      <c r="CFK4" s="428"/>
      <c r="CFL4" s="428"/>
      <c r="CFM4" s="428"/>
      <c r="CFN4" s="428"/>
      <c r="CFO4" s="428"/>
      <c r="CFP4" s="428"/>
      <c r="CFQ4" s="428"/>
      <c r="CFR4" s="428"/>
      <c r="CFS4" s="428"/>
      <c r="CFT4" s="428"/>
      <c r="CFU4" s="428"/>
      <c r="CFV4" s="428"/>
      <c r="CFW4" s="428"/>
      <c r="CFX4" s="428"/>
      <c r="CFY4" s="428"/>
      <c r="CFZ4" s="428"/>
      <c r="CGA4" s="428"/>
      <c r="CGB4" s="428"/>
      <c r="CGC4" s="428"/>
      <c r="CGD4" s="428"/>
      <c r="CGE4" s="428"/>
      <c r="CGF4" s="428"/>
      <c r="CGG4" s="428"/>
      <c r="CGH4" s="428"/>
      <c r="CGI4" s="428"/>
      <c r="CGJ4" s="428"/>
      <c r="CGK4" s="428"/>
      <c r="CGL4" s="428"/>
      <c r="CGM4" s="428"/>
      <c r="CGN4" s="428"/>
      <c r="CGO4" s="428"/>
      <c r="CGP4" s="428"/>
      <c r="CGQ4" s="428"/>
      <c r="CGR4" s="428"/>
      <c r="CGS4" s="428"/>
      <c r="CGT4" s="428"/>
      <c r="CGU4" s="428"/>
      <c r="CGV4" s="428"/>
      <c r="CGW4" s="428"/>
      <c r="CGX4" s="428"/>
      <c r="CGY4" s="428"/>
      <c r="CGZ4" s="428"/>
      <c r="CHA4" s="428"/>
      <c r="CHB4" s="428"/>
      <c r="CHC4" s="428"/>
      <c r="CHD4" s="428"/>
      <c r="CHE4" s="428"/>
      <c r="CHF4" s="428"/>
      <c r="CHG4" s="428"/>
      <c r="CHH4" s="428"/>
      <c r="CHI4" s="428"/>
      <c r="CHJ4" s="428"/>
      <c r="CHK4" s="428"/>
      <c r="CHL4" s="428"/>
      <c r="CHM4" s="428"/>
      <c r="CHN4" s="428"/>
      <c r="CHO4" s="428"/>
      <c r="CHP4" s="428"/>
      <c r="CHQ4" s="428"/>
      <c r="CHR4" s="428"/>
      <c r="CHS4" s="428"/>
      <c r="CHT4" s="428"/>
      <c r="CHU4" s="428"/>
      <c r="CHV4" s="428"/>
      <c r="CHW4" s="428"/>
      <c r="CHX4" s="428"/>
      <c r="CHY4" s="428"/>
      <c r="CHZ4" s="428"/>
      <c r="CIA4" s="428"/>
      <c r="CIB4" s="428"/>
      <c r="CIC4" s="428"/>
      <c r="CID4" s="428"/>
      <c r="CIE4" s="428"/>
      <c r="CIF4" s="428"/>
      <c r="CIG4" s="428"/>
      <c r="CIH4" s="428"/>
      <c r="CII4" s="428"/>
      <c r="CIJ4" s="428"/>
      <c r="CIK4" s="428"/>
      <c r="CIL4" s="428"/>
      <c r="CIM4" s="428"/>
      <c r="CIN4" s="428"/>
      <c r="CIO4" s="428"/>
      <c r="CIP4" s="428"/>
      <c r="CIQ4" s="428"/>
      <c r="CIR4" s="428"/>
      <c r="CIS4" s="428"/>
      <c r="CIT4" s="428"/>
      <c r="CIU4" s="428"/>
      <c r="CIV4" s="428"/>
      <c r="CIW4" s="428"/>
      <c r="CIX4" s="428"/>
      <c r="CIY4" s="428"/>
      <c r="CIZ4" s="428"/>
      <c r="CJA4" s="428"/>
      <c r="CJB4" s="428"/>
      <c r="CJC4" s="428"/>
      <c r="CJD4" s="428"/>
      <c r="CJE4" s="428"/>
      <c r="CJF4" s="428"/>
      <c r="CJG4" s="428"/>
      <c r="CJH4" s="428"/>
      <c r="CJI4" s="428"/>
      <c r="CJJ4" s="428"/>
      <c r="CJK4" s="428"/>
      <c r="CJL4" s="428"/>
      <c r="CJM4" s="428"/>
      <c r="CJN4" s="428"/>
      <c r="CJO4" s="428"/>
      <c r="CJP4" s="428"/>
      <c r="CJQ4" s="428"/>
      <c r="CJR4" s="428"/>
      <c r="CJS4" s="428"/>
      <c r="CJT4" s="428"/>
      <c r="CJU4" s="428"/>
      <c r="CJV4" s="428"/>
      <c r="CJW4" s="428"/>
      <c r="CJX4" s="428"/>
      <c r="CJY4" s="428"/>
      <c r="CJZ4" s="428"/>
      <c r="CKA4" s="428"/>
      <c r="CKB4" s="428"/>
      <c r="CKC4" s="428"/>
      <c r="CKD4" s="428"/>
      <c r="CKE4" s="428"/>
      <c r="CKF4" s="428"/>
      <c r="CKG4" s="428"/>
      <c r="CKH4" s="428"/>
      <c r="CKI4" s="428"/>
      <c r="CKJ4" s="428"/>
      <c r="CKK4" s="428"/>
      <c r="CKL4" s="428"/>
      <c r="CKM4" s="428"/>
      <c r="CKN4" s="428"/>
      <c r="CKO4" s="428"/>
      <c r="CKP4" s="428"/>
      <c r="CKQ4" s="428"/>
      <c r="CKR4" s="428"/>
      <c r="CKS4" s="428"/>
      <c r="CKT4" s="428"/>
      <c r="CKU4" s="428"/>
      <c r="CKV4" s="428"/>
      <c r="CKW4" s="428"/>
      <c r="CKX4" s="428"/>
      <c r="CKY4" s="428"/>
      <c r="CKZ4" s="428"/>
      <c r="CLA4" s="428"/>
      <c r="CLB4" s="428"/>
      <c r="CLC4" s="428"/>
      <c r="CLD4" s="428"/>
      <c r="CLE4" s="428"/>
      <c r="CLF4" s="428"/>
      <c r="CLG4" s="428"/>
      <c r="CLH4" s="428"/>
      <c r="CLI4" s="428"/>
      <c r="CLJ4" s="428"/>
      <c r="CLK4" s="428"/>
      <c r="CLL4" s="428"/>
      <c r="CLM4" s="428"/>
      <c r="CLN4" s="428"/>
      <c r="CLO4" s="428"/>
      <c r="CLP4" s="428"/>
      <c r="CLQ4" s="428"/>
      <c r="CLR4" s="428"/>
      <c r="CLS4" s="428"/>
      <c r="CLT4" s="428"/>
      <c r="CLU4" s="428"/>
      <c r="CLV4" s="428"/>
      <c r="CLW4" s="428"/>
      <c r="CLX4" s="428"/>
      <c r="CLY4" s="428"/>
      <c r="CLZ4" s="428"/>
      <c r="CMA4" s="428"/>
      <c r="CMB4" s="428"/>
      <c r="CMC4" s="428"/>
      <c r="CMD4" s="428"/>
      <c r="CME4" s="428"/>
      <c r="CMF4" s="428"/>
      <c r="CMG4" s="428"/>
      <c r="CMH4" s="428"/>
      <c r="CMI4" s="428"/>
      <c r="CMJ4" s="428"/>
      <c r="CMK4" s="428"/>
      <c r="CML4" s="428"/>
      <c r="CMM4" s="428"/>
      <c r="CMN4" s="428"/>
      <c r="CMO4" s="428"/>
      <c r="CMP4" s="428"/>
      <c r="CMQ4" s="428"/>
      <c r="CMR4" s="428"/>
      <c r="CMS4" s="428"/>
      <c r="CMT4" s="428"/>
      <c r="CMU4" s="428"/>
      <c r="CMV4" s="428"/>
      <c r="CMW4" s="428"/>
      <c r="CMX4" s="428"/>
      <c r="CMY4" s="428"/>
      <c r="CMZ4" s="428"/>
      <c r="CNA4" s="428"/>
      <c r="CNB4" s="428"/>
      <c r="CNC4" s="428"/>
      <c r="CND4" s="428"/>
      <c r="CNE4" s="428"/>
      <c r="CNF4" s="428"/>
      <c r="CNG4" s="428"/>
      <c r="CNH4" s="428"/>
      <c r="CNI4" s="428"/>
      <c r="CNJ4" s="428"/>
      <c r="CNK4" s="428"/>
      <c r="CNL4" s="428"/>
      <c r="CNM4" s="428"/>
      <c r="CNN4" s="428"/>
      <c r="CNO4" s="428"/>
      <c r="CNP4" s="428"/>
      <c r="CNQ4" s="428"/>
      <c r="CNR4" s="428"/>
      <c r="CNS4" s="428"/>
      <c r="CNT4" s="428"/>
      <c r="CNU4" s="428"/>
      <c r="CNV4" s="428"/>
      <c r="CNW4" s="428"/>
      <c r="CNX4" s="428"/>
      <c r="CNY4" s="428"/>
      <c r="CNZ4" s="428"/>
      <c r="COA4" s="428"/>
      <c r="COB4" s="428"/>
      <c r="COC4" s="428"/>
      <c r="COD4" s="428"/>
      <c r="COE4" s="428"/>
      <c r="COF4" s="428"/>
      <c r="COG4" s="428"/>
      <c r="COH4" s="428"/>
      <c r="COI4" s="428"/>
      <c r="COJ4" s="428"/>
      <c r="COK4" s="428"/>
      <c r="COL4" s="428"/>
      <c r="COM4" s="428"/>
      <c r="CON4" s="428"/>
      <c r="COO4" s="428"/>
      <c r="COP4" s="428"/>
      <c r="COQ4" s="428"/>
      <c r="COR4" s="428"/>
      <c r="COS4" s="428"/>
      <c r="COT4" s="428"/>
      <c r="COU4" s="428"/>
      <c r="COV4" s="428"/>
      <c r="COW4" s="428"/>
      <c r="COX4" s="428"/>
      <c r="COY4" s="428"/>
      <c r="COZ4" s="428"/>
      <c r="CPA4" s="428"/>
      <c r="CPB4" s="428"/>
      <c r="CPC4" s="428"/>
      <c r="CPD4" s="428"/>
      <c r="CPE4" s="428"/>
      <c r="CPF4" s="428"/>
      <c r="CPG4" s="428"/>
      <c r="CPH4" s="428"/>
      <c r="CPI4" s="428"/>
      <c r="CPJ4" s="428"/>
      <c r="CPK4" s="428"/>
      <c r="CPL4" s="428"/>
      <c r="CPM4" s="428"/>
      <c r="CPN4" s="428"/>
      <c r="CPO4" s="428"/>
      <c r="CPP4" s="428"/>
      <c r="CPQ4" s="428"/>
      <c r="CPR4" s="428"/>
      <c r="CPS4" s="428"/>
      <c r="CPT4" s="428"/>
      <c r="CPU4" s="428"/>
      <c r="CPV4" s="428"/>
      <c r="CPW4" s="428"/>
      <c r="CPX4" s="428"/>
      <c r="CPY4" s="428"/>
      <c r="CPZ4" s="428"/>
      <c r="CQA4" s="428"/>
      <c r="CQB4" s="428"/>
      <c r="CQC4" s="428"/>
      <c r="CQD4" s="428"/>
      <c r="CQE4" s="428"/>
      <c r="CQF4" s="428"/>
      <c r="CQG4" s="428"/>
      <c r="CQH4" s="428"/>
      <c r="CQI4" s="428"/>
      <c r="CQJ4" s="428"/>
      <c r="CQK4" s="428"/>
      <c r="CQL4" s="428"/>
      <c r="CQM4" s="428"/>
      <c r="CQN4" s="428"/>
      <c r="CQO4" s="428"/>
      <c r="CQP4" s="428"/>
      <c r="CQQ4" s="428"/>
      <c r="CQR4" s="428"/>
      <c r="CQS4" s="428"/>
      <c r="CQT4" s="428"/>
      <c r="CQU4" s="428"/>
      <c r="CQV4" s="428"/>
      <c r="CQW4" s="428"/>
      <c r="CQX4" s="428"/>
      <c r="CQY4" s="428"/>
      <c r="CQZ4" s="428"/>
      <c r="CRA4" s="428"/>
      <c r="CRB4" s="428"/>
      <c r="CRC4" s="428"/>
      <c r="CRD4" s="428"/>
      <c r="CRE4" s="428"/>
      <c r="CRF4" s="428"/>
      <c r="CRG4" s="428"/>
      <c r="CRH4" s="428"/>
      <c r="CRI4" s="428"/>
      <c r="CRJ4" s="428"/>
      <c r="CRK4" s="428"/>
      <c r="CRL4" s="428"/>
      <c r="CRM4" s="428"/>
      <c r="CRN4" s="428"/>
      <c r="CRO4" s="428"/>
      <c r="CRP4" s="428"/>
      <c r="CRQ4" s="428"/>
      <c r="CRR4" s="428"/>
      <c r="CRS4" s="428"/>
      <c r="CRT4" s="428"/>
      <c r="CRU4" s="428"/>
      <c r="CRV4" s="428"/>
      <c r="CRW4" s="428"/>
      <c r="CRX4" s="428"/>
      <c r="CRY4" s="428"/>
      <c r="CRZ4" s="428"/>
      <c r="CSA4" s="428"/>
      <c r="CSB4" s="428"/>
      <c r="CSC4" s="428"/>
      <c r="CSD4" s="428"/>
      <c r="CSE4" s="428"/>
      <c r="CSF4" s="428"/>
      <c r="CSG4" s="428"/>
      <c r="CSH4" s="428"/>
      <c r="CSI4" s="428"/>
      <c r="CSJ4" s="428"/>
      <c r="CSK4" s="428"/>
      <c r="CSL4" s="428"/>
      <c r="CSM4" s="428"/>
      <c r="CSN4" s="428"/>
      <c r="CSO4" s="428"/>
      <c r="CSP4" s="428"/>
      <c r="CSQ4" s="428"/>
      <c r="CSR4" s="428"/>
      <c r="CSS4" s="428"/>
      <c r="CST4" s="428"/>
      <c r="CSU4" s="428"/>
      <c r="CSV4" s="428"/>
      <c r="CSW4" s="428"/>
      <c r="CSX4" s="428"/>
      <c r="CSY4" s="428"/>
      <c r="CSZ4" s="428"/>
      <c r="CTA4" s="428"/>
      <c r="CTB4" s="428"/>
      <c r="CTC4" s="428"/>
      <c r="CTD4" s="428"/>
      <c r="CTE4" s="428"/>
      <c r="CTF4" s="428"/>
      <c r="CTG4" s="428"/>
      <c r="CTH4" s="428"/>
      <c r="CTI4" s="428"/>
      <c r="CTJ4" s="428"/>
      <c r="CTK4" s="428"/>
      <c r="CTL4" s="428"/>
      <c r="CTM4" s="428"/>
      <c r="CTN4" s="428"/>
      <c r="CTO4" s="428"/>
      <c r="CTP4" s="428"/>
      <c r="CTQ4" s="428"/>
      <c r="CTR4" s="428"/>
      <c r="CTS4" s="428"/>
      <c r="CTT4" s="428"/>
      <c r="CTU4" s="428"/>
      <c r="CTV4" s="428"/>
      <c r="CTW4" s="428"/>
      <c r="CTX4" s="428"/>
      <c r="CTY4" s="428"/>
      <c r="CTZ4" s="428"/>
      <c r="CUA4" s="428"/>
      <c r="CUB4" s="428"/>
      <c r="CUC4" s="428"/>
      <c r="CUD4" s="428"/>
      <c r="CUE4" s="428"/>
      <c r="CUF4" s="428"/>
      <c r="CUG4" s="428"/>
      <c r="CUH4" s="428"/>
      <c r="CUI4" s="428"/>
      <c r="CUJ4" s="428"/>
      <c r="CUK4" s="428"/>
      <c r="CUL4" s="428"/>
      <c r="CUM4" s="428"/>
      <c r="CUN4" s="428"/>
      <c r="CUO4" s="428"/>
      <c r="CUP4" s="428"/>
      <c r="CUQ4" s="428"/>
      <c r="CUR4" s="428"/>
      <c r="CUS4" s="428"/>
      <c r="CUT4" s="428"/>
      <c r="CUU4" s="428"/>
      <c r="CUV4" s="428"/>
      <c r="CUW4" s="428"/>
      <c r="CUX4" s="428"/>
      <c r="CUY4" s="428"/>
      <c r="CUZ4" s="428"/>
      <c r="CVA4" s="428"/>
      <c r="CVB4" s="428"/>
      <c r="CVC4" s="428"/>
      <c r="CVD4" s="428"/>
      <c r="CVE4" s="428"/>
      <c r="CVF4" s="428"/>
      <c r="CVG4" s="428"/>
      <c r="CVH4" s="428"/>
      <c r="CVI4" s="428"/>
      <c r="CVJ4" s="428"/>
      <c r="CVK4" s="428"/>
      <c r="CVL4" s="428"/>
      <c r="CVM4" s="428"/>
      <c r="CVN4" s="428"/>
      <c r="CVO4" s="428"/>
      <c r="CVP4" s="428"/>
      <c r="CVQ4" s="428"/>
      <c r="CVR4" s="428"/>
      <c r="CVS4" s="428"/>
      <c r="CVT4" s="428"/>
      <c r="CVU4" s="428"/>
      <c r="CVV4" s="428"/>
      <c r="CVW4" s="428"/>
      <c r="CVX4" s="428"/>
      <c r="CVY4" s="428"/>
      <c r="CVZ4" s="428"/>
      <c r="CWA4" s="428"/>
      <c r="CWB4" s="428"/>
      <c r="CWC4" s="428"/>
      <c r="CWD4" s="428"/>
      <c r="CWE4" s="428"/>
      <c r="CWF4" s="428"/>
      <c r="CWG4" s="428"/>
      <c r="CWH4" s="428"/>
      <c r="CWI4" s="428"/>
      <c r="CWJ4" s="428"/>
      <c r="CWK4" s="428"/>
      <c r="CWL4" s="428"/>
      <c r="CWM4" s="428"/>
      <c r="CWN4" s="428"/>
      <c r="CWO4" s="428"/>
      <c r="CWP4" s="428"/>
      <c r="CWQ4" s="428"/>
      <c r="CWR4" s="428"/>
      <c r="CWS4" s="428"/>
      <c r="CWT4" s="428"/>
      <c r="CWU4" s="428"/>
      <c r="CWV4" s="428"/>
      <c r="CWW4" s="428"/>
      <c r="CWX4" s="428"/>
      <c r="CWY4" s="428"/>
      <c r="CWZ4" s="428"/>
      <c r="CXA4" s="428"/>
      <c r="CXB4" s="428"/>
      <c r="CXC4" s="428"/>
      <c r="CXD4" s="428"/>
      <c r="CXE4" s="428"/>
      <c r="CXF4" s="428"/>
      <c r="CXG4" s="428"/>
      <c r="CXH4" s="428"/>
      <c r="CXI4" s="428"/>
      <c r="CXJ4" s="428"/>
      <c r="CXK4" s="428"/>
      <c r="CXL4" s="428"/>
      <c r="CXM4" s="428"/>
      <c r="CXN4" s="428"/>
      <c r="CXO4" s="428"/>
      <c r="CXP4" s="428"/>
      <c r="CXQ4" s="428"/>
      <c r="CXR4" s="428"/>
      <c r="CXS4" s="428"/>
      <c r="CXT4" s="428"/>
      <c r="CXU4" s="428"/>
      <c r="CXV4" s="428"/>
      <c r="CXW4" s="428"/>
      <c r="CXX4" s="428"/>
      <c r="CXY4" s="428"/>
      <c r="CXZ4" s="428"/>
      <c r="CYA4" s="428"/>
      <c r="CYB4" s="428"/>
      <c r="CYC4" s="428"/>
      <c r="CYD4" s="428"/>
      <c r="CYE4" s="428"/>
      <c r="CYF4" s="428"/>
      <c r="CYG4" s="428"/>
      <c r="CYH4" s="428"/>
      <c r="CYI4" s="428"/>
      <c r="CYJ4" s="428"/>
      <c r="CYK4" s="428"/>
      <c r="CYL4" s="428"/>
      <c r="CYM4" s="428"/>
      <c r="CYN4" s="428"/>
      <c r="CYO4" s="428"/>
      <c r="CYP4" s="428"/>
      <c r="CYQ4" s="428"/>
      <c r="CYR4" s="428"/>
      <c r="CYS4" s="428"/>
      <c r="CYT4" s="428"/>
      <c r="CYU4" s="428"/>
      <c r="CYV4" s="428"/>
      <c r="CYW4" s="428"/>
      <c r="CYX4" s="428"/>
      <c r="CYY4" s="428"/>
      <c r="CYZ4" s="428"/>
      <c r="CZA4" s="428"/>
      <c r="CZB4" s="428"/>
      <c r="CZC4" s="428"/>
      <c r="CZD4" s="428"/>
      <c r="CZE4" s="428"/>
      <c r="CZF4" s="428"/>
      <c r="CZG4" s="428"/>
      <c r="CZH4" s="428"/>
      <c r="CZI4" s="428"/>
      <c r="CZJ4" s="428"/>
      <c r="CZK4" s="428"/>
      <c r="CZL4" s="428"/>
      <c r="CZM4" s="428"/>
      <c r="CZN4" s="428"/>
      <c r="CZO4" s="428"/>
      <c r="CZP4" s="428"/>
      <c r="CZQ4" s="428"/>
      <c r="CZR4" s="428"/>
      <c r="CZS4" s="428"/>
      <c r="CZT4" s="428"/>
      <c r="CZU4" s="428"/>
      <c r="CZV4" s="428"/>
      <c r="CZW4" s="428"/>
      <c r="CZX4" s="428"/>
      <c r="CZY4" s="428"/>
      <c r="CZZ4" s="428"/>
      <c r="DAA4" s="428"/>
      <c r="DAB4" s="428"/>
      <c r="DAC4" s="428"/>
      <c r="DAD4" s="428"/>
      <c r="DAE4" s="428"/>
      <c r="DAF4" s="428"/>
      <c r="DAG4" s="428"/>
      <c r="DAH4" s="428"/>
      <c r="DAI4" s="428"/>
      <c r="DAJ4" s="428"/>
      <c r="DAK4" s="428"/>
      <c r="DAL4" s="428"/>
      <c r="DAM4" s="428"/>
      <c r="DAN4" s="428"/>
      <c r="DAO4" s="428"/>
      <c r="DAP4" s="428"/>
      <c r="DAQ4" s="428"/>
      <c r="DAR4" s="428"/>
      <c r="DAS4" s="428"/>
      <c r="DAT4" s="428"/>
      <c r="DAU4" s="428"/>
      <c r="DAV4" s="428"/>
      <c r="DAW4" s="428"/>
      <c r="DAX4" s="428"/>
      <c r="DAY4" s="428"/>
      <c r="DAZ4" s="428"/>
      <c r="DBA4" s="428"/>
      <c r="DBB4" s="428"/>
      <c r="DBC4" s="428"/>
      <c r="DBD4" s="428"/>
      <c r="DBE4" s="428"/>
      <c r="DBF4" s="428"/>
      <c r="DBG4" s="428"/>
      <c r="DBH4" s="428"/>
      <c r="DBI4" s="428"/>
      <c r="DBJ4" s="428"/>
      <c r="DBK4" s="428"/>
      <c r="DBL4" s="428"/>
      <c r="DBM4" s="428"/>
      <c r="DBN4" s="428"/>
      <c r="DBO4" s="428"/>
      <c r="DBP4" s="428"/>
      <c r="DBQ4" s="428"/>
      <c r="DBR4" s="428"/>
      <c r="DBS4" s="428"/>
      <c r="DBT4" s="428"/>
      <c r="DBU4" s="428"/>
      <c r="DBV4" s="428"/>
      <c r="DBW4" s="428"/>
      <c r="DBX4" s="428"/>
      <c r="DBY4" s="428"/>
      <c r="DBZ4" s="428"/>
      <c r="DCA4" s="428"/>
      <c r="DCB4" s="428"/>
      <c r="DCC4" s="428"/>
      <c r="DCD4" s="428"/>
      <c r="DCE4" s="428"/>
      <c r="DCF4" s="428"/>
      <c r="DCG4" s="428"/>
      <c r="DCH4" s="428"/>
      <c r="DCI4" s="428"/>
      <c r="DCJ4" s="428"/>
      <c r="DCK4" s="428"/>
      <c r="DCL4" s="428"/>
      <c r="DCM4" s="428"/>
      <c r="DCN4" s="428"/>
      <c r="DCO4" s="428"/>
      <c r="DCP4" s="428"/>
      <c r="DCQ4" s="428"/>
      <c r="DCR4" s="428"/>
      <c r="DCS4" s="428"/>
      <c r="DCT4" s="428"/>
      <c r="DCU4" s="428"/>
      <c r="DCV4" s="428"/>
      <c r="DCW4" s="428"/>
      <c r="DCX4" s="428"/>
      <c r="DCY4" s="428"/>
      <c r="DCZ4" s="428"/>
      <c r="DDA4" s="428"/>
      <c r="DDB4" s="428"/>
      <c r="DDC4" s="428"/>
      <c r="DDD4" s="428"/>
      <c r="DDE4" s="428"/>
      <c r="DDF4" s="428"/>
      <c r="DDG4" s="428"/>
      <c r="DDH4" s="428"/>
      <c r="DDI4" s="428"/>
      <c r="DDJ4" s="428"/>
      <c r="DDK4" s="428"/>
      <c r="DDL4" s="428"/>
      <c r="DDM4" s="428"/>
      <c r="DDN4" s="428"/>
      <c r="DDO4" s="428"/>
      <c r="DDP4" s="428"/>
      <c r="DDQ4" s="428"/>
      <c r="DDR4" s="428"/>
      <c r="DDS4" s="428"/>
      <c r="DDT4" s="428"/>
      <c r="DDU4" s="428"/>
      <c r="DDV4" s="428"/>
      <c r="DDW4" s="428"/>
      <c r="DDX4" s="428"/>
      <c r="DDY4" s="428"/>
      <c r="DDZ4" s="428"/>
      <c r="DEA4" s="428"/>
      <c r="DEB4" s="428"/>
      <c r="DEC4" s="428"/>
      <c r="DED4" s="428"/>
      <c r="DEE4" s="428"/>
      <c r="DEF4" s="428"/>
      <c r="DEG4" s="428"/>
      <c r="DEH4" s="428"/>
      <c r="DEI4" s="428"/>
      <c r="DEJ4" s="428"/>
      <c r="DEK4" s="428"/>
      <c r="DEL4" s="428"/>
      <c r="DEM4" s="428"/>
      <c r="DEN4" s="428"/>
      <c r="DEO4" s="428"/>
      <c r="DEP4" s="428"/>
      <c r="DEQ4" s="428"/>
      <c r="DER4" s="428"/>
      <c r="DES4" s="428"/>
      <c r="DET4" s="428"/>
      <c r="DEU4" s="428"/>
      <c r="DEV4" s="428"/>
      <c r="DEW4" s="428"/>
      <c r="DEX4" s="428"/>
      <c r="DEY4" s="428"/>
      <c r="DEZ4" s="428"/>
      <c r="DFA4" s="428"/>
      <c r="DFB4" s="428"/>
      <c r="DFC4" s="428"/>
      <c r="DFD4" s="428"/>
      <c r="DFE4" s="428"/>
      <c r="DFF4" s="428"/>
      <c r="DFG4" s="428"/>
      <c r="DFH4" s="428"/>
      <c r="DFI4" s="428"/>
      <c r="DFJ4" s="428"/>
      <c r="DFK4" s="428"/>
      <c r="DFL4" s="428"/>
      <c r="DFM4" s="428"/>
      <c r="DFN4" s="428"/>
      <c r="DFO4" s="428"/>
      <c r="DFP4" s="428"/>
      <c r="DFQ4" s="428"/>
      <c r="DFR4" s="428"/>
      <c r="DFS4" s="428"/>
      <c r="DFT4" s="428"/>
      <c r="DFU4" s="428"/>
      <c r="DFV4" s="428"/>
      <c r="DFW4" s="428"/>
      <c r="DFX4" s="428"/>
      <c r="DFY4" s="428"/>
      <c r="DFZ4" s="428"/>
      <c r="DGA4" s="428"/>
      <c r="DGB4" s="428"/>
      <c r="DGC4" s="428"/>
      <c r="DGD4" s="428"/>
      <c r="DGE4" s="428"/>
      <c r="DGF4" s="428"/>
      <c r="DGG4" s="428"/>
      <c r="DGH4" s="428"/>
      <c r="DGI4" s="428"/>
      <c r="DGJ4" s="428"/>
      <c r="DGK4" s="428"/>
      <c r="DGL4" s="428"/>
      <c r="DGM4" s="428"/>
      <c r="DGN4" s="428"/>
      <c r="DGO4" s="428"/>
      <c r="DGP4" s="428"/>
      <c r="DGQ4" s="428"/>
      <c r="DGR4" s="428"/>
      <c r="DGS4" s="428"/>
      <c r="DGT4" s="428"/>
      <c r="DGU4" s="428"/>
      <c r="DGV4" s="428"/>
      <c r="DGW4" s="428"/>
      <c r="DGX4" s="428"/>
      <c r="DGY4" s="428"/>
      <c r="DGZ4" s="428"/>
      <c r="DHA4" s="428"/>
      <c r="DHB4" s="428"/>
      <c r="DHC4" s="428"/>
      <c r="DHD4" s="428"/>
      <c r="DHE4" s="428"/>
      <c r="DHF4" s="428"/>
      <c r="DHG4" s="428"/>
      <c r="DHH4" s="428"/>
      <c r="DHI4" s="428"/>
      <c r="DHJ4" s="428"/>
      <c r="DHK4" s="428"/>
      <c r="DHL4" s="428"/>
      <c r="DHM4" s="428"/>
      <c r="DHN4" s="428"/>
      <c r="DHO4" s="428"/>
      <c r="DHP4" s="428"/>
      <c r="DHQ4" s="428"/>
      <c r="DHR4" s="428"/>
      <c r="DHS4" s="428"/>
      <c r="DHT4" s="428"/>
      <c r="DHU4" s="428"/>
      <c r="DHV4" s="428"/>
      <c r="DHW4" s="428"/>
      <c r="DHX4" s="428"/>
      <c r="DHY4" s="428"/>
      <c r="DHZ4" s="428"/>
      <c r="DIA4" s="428"/>
      <c r="DIB4" s="428"/>
      <c r="DIC4" s="428"/>
      <c r="DID4" s="428"/>
      <c r="DIE4" s="428"/>
      <c r="DIF4" s="428"/>
      <c r="DIG4" s="428"/>
      <c r="DIH4" s="428"/>
      <c r="DII4" s="428"/>
      <c r="DIJ4" s="428"/>
      <c r="DIK4" s="428"/>
      <c r="DIL4" s="428"/>
      <c r="DIM4" s="428"/>
      <c r="DIN4" s="428"/>
      <c r="DIO4" s="428"/>
      <c r="DIP4" s="428"/>
      <c r="DIQ4" s="428"/>
      <c r="DIR4" s="428"/>
      <c r="DIS4" s="428"/>
      <c r="DIT4" s="428"/>
      <c r="DIU4" s="428"/>
      <c r="DIV4" s="428"/>
      <c r="DIW4" s="428"/>
      <c r="DIX4" s="428"/>
      <c r="DIY4" s="428"/>
      <c r="DIZ4" s="428"/>
      <c r="DJA4" s="428"/>
      <c r="DJB4" s="428"/>
      <c r="DJC4" s="428"/>
      <c r="DJD4" s="428"/>
      <c r="DJE4" s="428"/>
      <c r="DJF4" s="428"/>
      <c r="DJG4" s="428"/>
      <c r="DJH4" s="428"/>
      <c r="DJI4" s="428"/>
      <c r="DJJ4" s="428"/>
      <c r="DJK4" s="428"/>
      <c r="DJL4" s="428"/>
      <c r="DJM4" s="428"/>
      <c r="DJN4" s="428"/>
      <c r="DJO4" s="428"/>
      <c r="DJP4" s="428"/>
      <c r="DJQ4" s="428"/>
      <c r="DJR4" s="428"/>
      <c r="DJS4" s="428"/>
      <c r="DJT4" s="428"/>
      <c r="DJU4" s="428"/>
      <c r="DJV4" s="428"/>
      <c r="DJW4" s="428"/>
      <c r="DJX4" s="428"/>
      <c r="DJY4" s="428"/>
      <c r="DJZ4" s="428"/>
      <c r="DKA4" s="428"/>
      <c r="DKB4" s="428"/>
      <c r="DKC4" s="428"/>
      <c r="DKD4" s="428"/>
      <c r="DKE4" s="428"/>
      <c r="DKF4" s="428"/>
      <c r="DKG4" s="428"/>
      <c r="DKH4" s="428"/>
      <c r="DKI4" s="428"/>
      <c r="DKJ4" s="428"/>
      <c r="DKK4" s="428"/>
      <c r="DKL4" s="428"/>
      <c r="DKM4" s="428"/>
      <c r="DKN4" s="428"/>
      <c r="DKO4" s="428"/>
      <c r="DKP4" s="428"/>
      <c r="DKQ4" s="428"/>
      <c r="DKR4" s="428"/>
      <c r="DKS4" s="428"/>
      <c r="DKT4" s="428"/>
      <c r="DKU4" s="428"/>
      <c r="DKV4" s="428"/>
      <c r="DKW4" s="428"/>
      <c r="DKX4" s="428"/>
      <c r="DKY4" s="428"/>
      <c r="DKZ4" s="428"/>
      <c r="DLA4" s="428"/>
      <c r="DLB4" s="428"/>
      <c r="DLC4" s="428"/>
      <c r="DLD4" s="428"/>
      <c r="DLE4" s="428"/>
      <c r="DLF4" s="428"/>
      <c r="DLG4" s="428"/>
      <c r="DLH4" s="428"/>
      <c r="DLI4" s="428"/>
      <c r="DLJ4" s="428"/>
      <c r="DLK4" s="428"/>
      <c r="DLL4" s="428"/>
      <c r="DLM4" s="428"/>
      <c r="DLN4" s="428"/>
      <c r="DLO4" s="428"/>
      <c r="DLP4" s="428"/>
      <c r="DLQ4" s="428"/>
      <c r="DLR4" s="428"/>
      <c r="DLS4" s="428"/>
      <c r="DLT4" s="428"/>
      <c r="DLU4" s="428"/>
      <c r="DLV4" s="428"/>
      <c r="DLW4" s="428"/>
      <c r="DLX4" s="428"/>
      <c r="DLY4" s="428"/>
      <c r="DLZ4" s="428"/>
      <c r="DMA4" s="428"/>
      <c r="DMB4" s="428"/>
      <c r="DMC4" s="428"/>
      <c r="DMD4" s="428"/>
      <c r="DME4" s="428"/>
      <c r="DMF4" s="428"/>
      <c r="DMG4" s="428"/>
      <c r="DMH4" s="428"/>
      <c r="DMI4" s="428"/>
      <c r="DMJ4" s="428"/>
      <c r="DMK4" s="428"/>
      <c r="DML4" s="428"/>
      <c r="DMM4" s="428"/>
      <c r="DMN4" s="428"/>
      <c r="DMO4" s="428"/>
      <c r="DMP4" s="428"/>
      <c r="DMQ4" s="428"/>
      <c r="DMR4" s="428"/>
      <c r="DMS4" s="428"/>
      <c r="DMT4" s="428"/>
      <c r="DMU4" s="428"/>
      <c r="DMV4" s="428"/>
      <c r="DMW4" s="428"/>
      <c r="DMX4" s="428"/>
      <c r="DMY4" s="428"/>
      <c r="DMZ4" s="428"/>
      <c r="DNA4" s="428"/>
      <c r="DNB4" s="428"/>
      <c r="DNC4" s="428"/>
      <c r="DND4" s="428"/>
      <c r="DNE4" s="428"/>
      <c r="DNF4" s="428"/>
      <c r="DNG4" s="428"/>
      <c r="DNH4" s="428"/>
      <c r="DNI4" s="428"/>
      <c r="DNJ4" s="428"/>
      <c r="DNK4" s="428"/>
      <c r="DNL4" s="428"/>
      <c r="DNM4" s="428"/>
      <c r="DNN4" s="428"/>
      <c r="DNO4" s="428"/>
      <c r="DNP4" s="428"/>
      <c r="DNQ4" s="428"/>
      <c r="DNR4" s="428"/>
      <c r="DNS4" s="428"/>
      <c r="DNT4" s="428"/>
      <c r="DNU4" s="428"/>
      <c r="DNV4" s="428"/>
      <c r="DNW4" s="428"/>
      <c r="DNX4" s="428"/>
      <c r="DNY4" s="428"/>
      <c r="DNZ4" s="428"/>
      <c r="DOA4" s="428"/>
      <c r="DOB4" s="428"/>
      <c r="DOC4" s="428"/>
      <c r="DOD4" s="428"/>
      <c r="DOE4" s="428"/>
      <c r="DOF4" s="428"/>
      <c r="DOG4" s="428"/>
      <c r="DOH4" s="428"/>
      <c r="DOI4" s="428"/>
      <c r="DOJ4" s="428"/>
      <c r="DOK4" s="428"/>
      <c r="DOL4" s="428"/>
      <c r="DOM4" s="428"/>
      <c r="DON4" s="428"/>
      <c r="DOO4" s="428"/>
      <c r="DOP4" s="428"/>
      <c r="DOQ4" s="428"/>
      <c r="DOR4" s="428"/>
      <c r="DOS4" s="428"/>
      <c r="DOT4" s="428"/>
      <c r="DOU4" s="428"/>
      <c r="DOV4" s="428"/>
      <c r="DOW4" s="428"/>
      <c r="DOX4" s="428"/>
      <c r="DOY4" s="428"/>
      <c r="DOZ4" s="428"/>
      <c r="DPA4" s="428"/>
      <c r="DPB4" s="428"/>
      <c r="DPC4" s="428"/>
      <c r="DPD4" s="428"/>
      <c r="DPE4" s="428"/>
      <c r="DPF4" s="428"/>
      <c r="DPG4" s="428"/>
      <c r="DPH4" s="428"/>
      <c r="DPI4" s="428"/>
      <c r="DPJ4" s="428"/>
      <c r="DPK4" s="428"/>
      <c r="DPL4" s="428"/>
      <c r="DPM4" s="428"/>
      <c r="DPN4" s="428"/>
      <c r="DPO4" s="428"/>
      <c r="DPP4" s="428"/>
      <c r="DPQ4" s="428"/>
      <c r="DPR4" s="428"/>
      <c r="DPS4" s="428"/>
      <c r="DPT4" s="428"/>
      <c r="DPU4" s="428"/>
      <c r="DPV4" s="428"/>
      <c r="DPW4" s="428"/>
      <c r="DPX4" s="428"/>
      <c r="DPY4" s="428"/>
      <c r="DPZ4" s="428"/>
      <c r="DQA4" s="428"/>
      <c r="DQB4" s="428"/>
      <c r="DQC4" s="428"/>
      <c r="DQD4" s="428"/>
      <c r="DQE4" s="428"/>
      <c r="DQF4" s="428"/>
      <c r="DQG4" s="428"/>
      <c r="DQH4" s="428"/>
      <c r="DQI4" s="428"/>
      <c r="DQJ4" s="428"/>
      <c r="DQK4" s="428"/>
      <c r="DQL4" s="428"/>
      <c r="DQM4" s="428"/>
      <c r="DQN4" s="428"/>
      <c r="DQO4" s="428"/>
      <c r="DQP4" s="428"/>
      <c r="DQQ4" s="428"/>
      <c r="DQR4" s="428"/>
      <c r="DQS4" s="428"/>
      <c r="DQT4" s="428"/>
      <c r="DQU4" s="428"/>
      <c r="DQV4" s="428"/>
      <c r="DQW4" s="428"/>
      <c r="DQX4" s="428"/>
      <c r="DQY4" s="428"/>
      <c r="DQZ4" s="428"/>
      <c r="DRA4" s="428"/>
      <c r="DRB4" s="428"/>
      <c r="DRC4" s="428"/>
      <c r="DRD4" s="428"/>
      <c r="DRE4" s="428"/>
      <c r="DRF4" s="428"/>
      <c r="DRG4" s="428"/>
      <c r="DRH4" s="428"/>
      <c r="DRI4" s="428"/>
      <c r="DRJ4" s="428"/>
      <c r="DRK4" s="428"/>
      <c r="DRL4" s="428"/>
      <c r="DRM4" s="428"/>
      <c r="DRN4" s="428"/>
      <c r="DRO4" s="428"/>
      <c r="DRP4" s="428"/>
      <c r="DRQ4" s="428"/>
      <c r="DRR4" s="428"/>
      <c r="DRS4" s="428"/>
      <c r="DRT4" s="428"/>
      <c r="DRU4" s="428"/>
      <c r="DRV4" s="428"/>
      <c r="DRW4" s="428"/>
      <c r="DRX4" s="428"/>
      <c r="DRY4" s="428"/>
      <c r="DRZ4" s="428"/>
      <c r="DSA4" s="428"/>
      <c r="DSB4" s="428"/>
      <c r="DSC4" s="428"/>
      <c r="DSD4" s="428"/>
      <c r="DSE4" s="428"/>
      <c r="DSF4" s="428"/>
      <c r="DSG4" s="428"/>
      <c r="DSH4" s="428"/>
      <c r="DSI4" s="428"/>
      <c r="DSJ4" s="428"/>
      <c r="DSK4" s="428"/>
      <c r="DSL4" s="428"/>
      <c r="DSM4" s="428"/>
      <c r="DSN4" s="428"/>
      <c r="DSO4" s="428"/>
      <c r="DSP4" s="428"/>
      <c r="DSQ4" s="428"/>
      <c r="DSR4" s="428"/>
      <c r="DSS4" s="428"/>
      <c r="DST4" s="428"/>
      <c r="DSU4" s="428"/>
      <c r="DSV4" s="428"/>
      <c r="DSW4" s="428"/>
      <c r="DSX4" s="428"/>
      <c r="DSY4" s="428"/>
      <c r="DSZ4" s="428"/>
      <c r="DTA4" s="428"/>
      <c r="DTB4" s="428"/>
      <c r="DTC4" s="428"/>
      <c r="DTD4" s="428"/>
      <c r="DTE4" s="428"/>
      <c r="DTF4" s="428"/>
      <c r="DTG4" s="428"/>
      <c r="DTH4" s="428"/>
      <c r="DTI4" s="428"/>
      <c r="DTJ4" s="428"/>
      <c r="DTK4" s="428"/>
      <c r="DTL4" s="428"/>
      <c r="DTM4" s="428"/>
      <c r="DTN4" s="428"/>
      <c r="DTO4" s="428"/>
      <c r="DTP4" s="428"/>
      <c r="DTQ4" s="428"/>
      <c r="DTR4" s="428"/>
      <c r="DTS4" s="428"/>
      <c r="DTT4" s="428"/>
      <c r="DTU4" s="428"/>
      <c r="DTV4" s="428"/>
      <c r="DTW4" s="428"/>
      <c r="DTX4" s="428"/>
      <c r="DTY4" s="428"/>
      <c r="DTZ4" s="428"/>
      <c r="DUA4" s="428"/>
      <c r="DUB4" s="428"/>
      <c r="DUC4" s="428"/>
      <c r="DUD4" s="428"/>
      <c r="DUE4" s="428"/>
      <c r="DUF4" s="428"/>
      <c r="DUG4" s="428"/>
      <c r="DUH4" s="428"/>
      <c r="DUI4" s="428"/>
      <c r="DUJ4" s="428"/>
      <c r="DUK4" s="428"/>
      <c r="DUL4" s="428"/>
      <c r="DUM4" s="428"/>
      <c r="DUN4" s="428"/>
      <c r="DUO4" s="428"/>
      <c r="DUP4" s="428"/>
      <c r="DUQ4" s="428"/>
      <c r="DUR4" s="428"/>
      <c r="DUS4" s="428"/>
      <c r="DUT4" s="428"/>
      <c r="DUU4" s="428"/>
      <c r="DUV4" s="428"/>
      <c r="DUW4" s="428"/>
      <c r="DUX4" s="428"/>
      <c r="DUY4" s="428"/>
      <c r="DUZ4" s="428"/>
      <c r="DVA4" s="428"/>
      <c r="DVB4" s="428"/>
      <c r="DVC4" s="428"/>
      <c r="DVD4" s="428"/>
      <c r="DVE4" s="428"/>
      <c r="DVF4" s="428"/>
      <c r="DVG4" s="428"/>
      <c r="DVH4" s="428"/>
      <c r="DVI4" s="428"/>
      <c r="DVJ4" s="428"/>
      <c r="DVK4" s="428"/>
      <c r="DVL4" s="428"/>
      <c r="DVM4" s="428"/>
      <c r="DVN4" s="428"/>
      <c r="DVO4" s="428"/>
      <c r="DVP4" s="428"/>
      <c r="DVQ4" s="428"/>
      <c r="DVR4" s="428"/>
      <c r="DVS4" s="428"/>
      <c r="DVT4" s="428"/>
      <c r="DVU4" s="428"/>
      <c r="DVV4" s="428"/>
      <c r="DVW4" s="428"/>
      <c r="DVX4" s="428"/>
      <c r="DVY4" s="428"/>
      <c r="DVZ4" s="428"/>
      <c r="DWA4" s="428"/>
      <c r="DWB4" s="428"/>
      <c r="DWC4" s="428"/>
      <c r="DWD4" s="428"/>
      <c r="DWE4" s="428"/>
      <c r="DWF4" s="428"/>
      <c r="DWG4" s="428"/>
      <c r="DWH4" s="428"/>
      <c r="DWI4" s="428"/>
      <c r="DWJ4" s="428"/>
      <c r="DWK4" s="428"/>
      <c r="DWL4" s="428"/>
      <c r="DWM4" s="428"/>
      <c r="DWN4" s="428"/>
      <c r="DWO4" s="428"/>
      <c r="DWP4" s="428"/>
      <c r="DWQ4" s="428"/>
      <c r="DWR4" s="428"/>
      <c r="DWS4" s="428"/>
      <c r="DWT4" s="428"/>
      <c r="DWU4" s="428"/>
      <c r="DWV4" s="428"/>
      <c r="DWW4" s="428"/>
      <c r="DWX4" s="428"/>
      <c r="DWY4" s="428"/>
      <c r="DWZ4" s="428"/>
      <c r="DXA4" s="428"/>
      <c r="DXB4" s="428"/>
      <c r="DXC4" s="428"/>
      <c r="DXD4" s="428"/>
      <c r="DXE4" s="428"/>
      <c r="DXF4" s="428"/>
      <c r="DXG4" s="428"/>
      <c r="DXH4" s="428"/>
      <c r="DXI4" s="428"/>
      <c r="DXJ4" s="428"/>
      <c r="DXK4" s="428"/>
      <c r="DXL4" s="428"/>
      <c r="DXM4" s="428"/>
      <c r="DXN4" s="428"/>
      <c r="DXO4" s="428"/>
      <c r="DXP4" s="428"/>
      <c r="DXQ4" s="428"/>
      <c r="DXR4" s="428"/>
      <c r="DXS4" s="428"/>
      <c r="DXT4" s="428"/>
      <c r="DXU4" s="428"/>
      <c r="DXV4" s="428"/>
      <c r="DXW4" s="428"/>
      <c r="DXX4" s="428"/>
      <c r="DXY4" s="428"/>
      <c r="DXZ4" s="428"/>
      <c r="DYA4" s="428"/>
      <c r="DYB4" s="428"/>
      <c r="DYC4" s="428"/>
      <c r="DYD4" s="428"/>
      <c r="DYE4" s="428"/>
      <c r="DYF4" s="428"/>
      <c r="DYG4" s="428"/>
      <c r="DYH4" s="428"/>
      <c r="DYI4" s="428"/>
      <c r="DYJ4" s="428"/>
      <c r="DYK4" s="428"/>
      <c r="DYL4" s="428"/>
      <c r="DYM4" s="428"/>
      <c r="DYN4" s="428"/>
      <c r="DYO4" s="428"/>
      <c r="DYP4" s="428"/>
      <c r="DYQ4" s="428"/>
      <c r="DYR4" s="428"/>
      <c r="DYS4" s="428"/>
      <c r="DYT4" s="428"/>
      <c r="DYU4" s="428"/>
      <c r="DYV4" s="428"/>
      <c r="DYW4" s="428"/>
      <c r="DYX4" s="428"/>
      <c r="DYY4" s="428"/>
      <c r="DYZ4" s="428"/>
      <c r="DZA4" s="428"/>
      <c r="DZB4" s="428"/>
      <c r="DZC4" s="428"/>
      <c r="DZD4" s="428"/>
      <c r="DZE4" s="428"/>
      <c r="DZF4" s="428"/>
      <c r="DZG4" s="428"/>
      <c r="DZH4" s="428"/>
      <c r="DZI4" s="428"/>
      <c r="DZJ4" s="428"/>
      <c r="DZK4" s="428"/>
      <c r="DZL4" s="428"/>
      <c r="DZM4" s="428"/>
      <c r="DZN4" s="428"/>
      <c r="DZO4" s="428"/>
      <c r="DZP4" s="428"/>
      <c r="DZQ4" s="428"/>
      <c r="DZR4" s="428"/>
      <c r="DZS4" s="428"/>
      <c r="DZT4" s="428"/>
      <c r="DZU4" s="428"/>
      <c r="DZV4" s="428"/>
      <c r="DZW4" s="428"/>
      <c r="DZX4" s="428"/>
      <c r="DZY4" s="428"/>
      <c r="DZZ4" s="428"/>
      <c r="EAA4" s="428"/>
      <c r="EAB4" s="428"/>
      <c r="EAC4" s="428"/>
      <c r="EAD4" s="428"/>
      <c r="EAE4" s="428"/>
      <c r="EAF4" s="428"/>
      <c r="EAG4" s="428"/>
      <c r="EAH4" s="428"/>
      <c r="EAI4" s="428"/>
      <c r="EAJ4" s="428"/>
      <c r="EAK4" s="428"/>
      <c r="EAL4" s="428"/>
      <c r="EAM4" s="428"/>
      <c r="EAN4" s="428"/>
      <c r="EAO4" s="428"/>
      <c r="EAP4" s="428"/>
      <c r="EAQ4" s="428"/>
      <c r="EAR4" s="428"/>
      <c r="EAS4" s="428"/>
      <c r="EAT4" s="428"/>
      <c r="EAU4" s="428"/>
      <c r="EAV4" s="428"/>
      <c r="EAW4" s="428"/>
      <c r="EAX4" s="428"/>
      <c r="EAY4" s="428"/>
      <c r="EAZ4" s="428"/>
      <c r="EBA4" s="428"/>
      <c r="EBB4" s="428"/>
      <c r="EBC4" s="428"/>
      <c r="EBD4" s="428"/>
      <c r="EBE4" s="428"/>
      <c r="EBF4" s="428"/>
      <c r="EBG4" s="428"/>
      <c r="EBH4" s="428"/>
      <c r="EBI4" s="428"/>
      <c r="EBJ4" s="428"/>
      <c r="EBK4" s="428"/>
      <c r="EBL4" s="428"/>
      <c r="EBM4" s="428"/>
      <c r="EBN4" s="428"/>
      <c r="EBO4" s="428"/>
      <c r="EBP4" s="428"/>
      <c r="EBQ4" s="428"/>
      <c r="EBR4" s="428"/>
      <c r="EBS4" s="428"/>
      <c r="EBT4" s="428"/>
      <c r="EBU4" s="428"/>
      <c r="EBV4" s="428"/>
      <c r="EBW4" s="428"/>
      <c r="EBX4" s="428"/>
      <c r="EBY4" s="428"/>
      <c r="EBZ4" s="428"/>
      <c r="ECA4" s="428"/>
      <c r="ECB4" s="428"/>
      <c r="ECC4" s="428"/>
      <c r="ECD4" s="428"/>
      <c r="ECE4" s="428"/>
      <c r="ECF4" s="428"/>
      <c r="ECG4" s="428"/>
      <c r="ECH4" s="428"/>
      <c r="ECI4" s="428"/>
      <c r="ECJ4" s="428"/>
      <c r="ECK4" s="428"/>
      <c r="ECL4" s="428"/>
      <c r="ECM4" s="428"/>
      <c r="ECN4" s="428"/>
      <c r="ECO4" s="428"/>
      <c r="ECP4" s="428"/>
      <c r="ECQ4" s="428"/>
      <c r="ECR4" s="428"/>
      <c r="ECS4" s="428"/>
      <c r="ECT4" s="428"/>
      <c r="ECU4" s="428"/>
      <c r="ECV4" s="428"/>
      <c r="ECW4" s="428"/>
      <c r="ECX4" s="428"/>
      <c r="ECY4" s="428"/>
      <c r="ECZ4" s="428"/>
      <c r="EDA4" s="428"/>
      <c r="EDB4" s="428"/>
      <c r="EDC4" s="428"/>
      <c r="EDD4" s="428"/>
      <c r="EDE4" s="428"/>
      <c r="EDF4" s="428"/>
      <c r="EDG4" s="428"/>
      <c r="EDH4" s="428"/>
      <c r="EDI4" s="428"/>
      <c r="EDJ4" s="428"/>
      <c r="EDK4" s="428"/>
      <c r="EDL4" s="428"/>
      <c r="EDM4" s="428"/>
      <c r="EDN4" s="428"/>
      <c r="EDO4" s="428"/>
      <c r="EDP4" s="428"/>
      <c r="EDQ4" s="428"/>
      <c r="EDR4" s="428"/>
      <c r="EDS4" s="428"/>
      <c r="EDT4" s="428"/>
      <c r="EDU4" s="428"/>
      <c r="EDV4" s="428"/>
      <c r="EDW4" s="428"/>
      <c r="EDX4" s="428"/>
      <c r="EDY4" s="428"/>
      <c r="EDZ4" s="428"/>
      <c r="EEA4" s="428"/>
      <c r="EEB4" s="428"/>
      <c r="EEC4" s="428"/>
      <c r="EED4" s="428"/>
      <c r="EEE4" s="428"/>
      <c r="EEF4" s="428"/>
      <c r="EEG4" s="428"/>
      <c r="EEH4" s="428"/>
      <c r="EEI4" s="428"/>
      <c r="EEJ4" s="428"/>
      <c r="EEK4" s="428"/>
      <c r="EEL4" s="428"/>
      <c r="EEM4" s="428"/>
      <c r="EEN4" s="428"/>
      <c r="EEO4" s="428"/>
      <c r="EEP4" s="428"/>
      <c r="EEQ4" s="428"/>
      <c r="EER4" s="428"/>
      <c r="EES4" s="428"/>
      <c r="EET4" s="428"/>
      <c r="EEU4" s="428"/>
      <c r="EEV4" s="428"/>
      <c r="EEW4" s="428"/>
      <c r="EEX4" s="428"/>
      <c r="EEY4" s="428"/>
      <c r="EEZ4" s="428"/>
      <c r="EFA4" s="428"/>
      <c r="EFB4" s="428"/>
      <c r="EFC4" s="428"/>
      <c r="EFD4" s="428"/>
      <c r="EFE4" s="428"/>
      <c r="EFF4" s="428"/>
      <c r="EFG4" s="428"/>
      <c r="EFH4" s="428"/>
      <c r="EFI4" s="428"/>
      <c r="EFJ4" s="428"/>
      <c r="EFK4" s="428"/>
      <c r="EFL4" s="428"/>
      <c r="EFM4" s="428"/>
      <c r="EFN4" s="428"/>
      <c r="EFO4" s="428"/>
      <c r="EFP4" s="428"/>
      <c r="EFQ4" s="428"/>
      <c r="EFR4" s="428"/>
      <c r="EFS4" s="428"/>
      <c r="EFT4" s="428"/>
      <c r="EFU4" s="428"/>
      <c r="EFV4" s="428"/>
      <c r="EFW4" s="428"/>
      <c r="EFX4" s="428"/>
      <c r="EFY4" s="428"/>
      <c r="EFZ4" s="428"/>
      <c r="EGA4" s="428"/>
      <c r="EGB4" s="428"/>
      <c r="EGC4" s="428"/>
      <c r="EGD4" s="428"/>
      <c r="EGE4" s="428"/>
      <c r="EGF4" s="428"/>
      <c r="EGG4" s="428"/>
      <c r="EGH4" s="428"/>
      <c r="EGI4" s="428"/>
      <c r="EGJ4" s="428"/>
      <c r="EGK4" s="428"/>
      <c r="EGL4" s="428"/>
      <c r="EGM4" s="428"/>
      <c r="EGN4" s="428"/>
      <c r="EGO4" s="428"/>
      <c r="EGP4" s="428"/>
      <c r="EGQ4" s="428"/>
      <c r="EGR4" s="428"/>
      <c r="EGS4" s="428"/>
      <c r="EGT4" s="428"/>
      <c r="EGU4" s="428"/>
      <c r="EGV4" s="428"/>
      <c r="EGW4" s="428"/>
      <c r="EGX4" s="428"/>
      <c r="EGY4" s="428"/>
      <c r="EGZ4" s="428"/>
      <c r="EHA4" s="428"/>
      <c r="EHB4" s="428"/>
      <c r="EHC4" s="428"/>
      <c r="EHD4" s="428"/>
      <c r="EHE4" s="428"/>
      <c r="EHF4" s="428"/>
      <c r="EHG4" s="428"/>
      <c r="EHH4" s="428"/>
      <c r="EHI4" s="428"/>
      <c r="EHJ4" s="428"/>
      <c r="EHK4" s="428"/>
      <c r="EHL4" s="428"/>
      <c r="EHM4" s="428"/>
      <c r="EHN4" s="428"/>
      <c r="EHO4" s="428"/>
      <c r="EHP4" s="428"/>
      <c r="EHQ4" s="428"/>
      <c r="EHR4" s="428"/>
      <c r="EHS4" s="428"/>
      <c r="EHT4" s="428"/>
      <c r="EHU4" s="428"/>
      <c r="EHV4" s="428"/>
      <c r="EHW4" s="428"/>
      <c r="EHX4" s="428"/>
      <c r="EHY4" s="428"/>
      <c r="EHZ4" s="428"/>
      <c r="EIA4" s="428"/>
      <c r="EIB4" s="428"/>
      <c r="EIC4" s="428"/>
      <c r="EID4" s="428"/>
      <c r="EIE4" s="428"/>
      <c r="EIF4" s="428"/>
      <c r="EIG4" s="428"/>
      <c r="EIH4" s="428"/>
      <c r="EII4" s="428"/>
      <c r="EIJ4" s="428"/>
      <c r="EIK4" s="428"/>
      <c r="EIL4" s="428"/>
      <c r="EIM4" s="428"/>
      <c r="EIN4" s="428"/>
      <c r="EIO4" s="428"/>
      <c r="EIP4" s="428"/>
      <c r="EIQ4" s="428"/>
      <c r="EIR4" s="428"/>
      <c r="EIS4" s="428"/>
      <c r="EIT4" s="428"/>
      <c r="EIU4" s="428"/>
      <c r="EIV4" s="428"/>
      <c r="EIW4" s="428"/>
      <c r="EIX4" s="428"/>
      <c r="EIY4" s="428"/>
      <c r="EIZ4" s="428"/>
      <c r="EJA4" s="428"/>
      <c r="EJB4" s="428"/>
      <c r="EJC4" s="428"/>
      <c r="EJD4" s="428"/>
      <c r="EJE4" s="428"/>
      <c r="EJF4" s="428"/>
      <c r="EJG4" s="428"/>
      <c r="EJH4" s="428"/>
      <c r="EJI4" s="428"/>
      <c r="EJJ4" s="428"/>
      <c r="EJK4" s="428"/>
      <c r="EJL4" s="428"/>
      <c r="EJM4" s="428"/>
      <c r="EJN4" s="428"/>
      <c r="EJO4" s="428"/>
      <c r="EJP4" s="428"/>
      <c r="EJQ4" s="428"/>
      <c r="EJR4" s="428"/>
      <c r="EJS4" s="428"/>
      <c r="EJT4" s="428"/>
      <c r="EJU4" s="428"/>
      <c r="EJV4" s="428"/>
      <c r="EJW4" s="428"/>
      <c r="EJX4" s="428"/>
      <c r="EJY4" s="428"/>
      <c r="EJZ4" s="428"/>
      <c r="EKA4" s="428"/>
      <c r="EKB4" s="428"/>
      <c r="EKC4" s="428"/>
      <c r="EKD4" s="428"/>
      <c r="EKE4" s="428"/>
      <c r="EKF4" s="428"/>
      <c r="EKG4" s="428"/>
      <c r="EKH4" s="428"/>
      <c r="EKI4" s="428"/>
      <c r="EKJ4" s="428"/>
      <c r="EKK4" s="428"/>
      <c r="EKL4" s="428"/>
      <c r="EKM4" s="428"/>
      <c r="EKN4" s="428"/>
      <c r="EKO4" s="428"/>
      <c r="EKP4" s="428"/>
      <c r="EKQ4" s="428"/>
      <c r="EKR4" s="428"/>
      <c r="EKS4" s="428"/>
      <c r="EKT4" s="428"/>
      <c r="EKU4" s="428"/>
      <c r="EKV4" s="428"/>
      <c r="EKW4" s="428"/>
      <c r="EKX4" s="428"/>
      <c r="EKY4" s="428"/>
      <c r="EKZ4" s="428"/>
      <c r="ELA4" s="428"/>
      <c r="ELB4" s="428"/>
      <c r="ELC4" s="428"/>
      <c r="ELD4" s="428"/>
      <c r="ELE4" s="428"/>
      <c r="ELF4" s="428"/>
      <c r="ELG4" s="428"/>
      <c r="ELH4" s="428"/>
      <c r="ELI4" s="428"/>
      <c r="ELJ4" s="428"/>
      <c r="ELK4" s="428"/>
      <c r="ELL4" s="428"/>
      <c r="ELM4" s="428"/>
      <c r="ELN4" s="428"/>
      <c r="ELO4" s="428"/>
      <c r="ELP4" s="428"/>
      <c r="ELQ4" s="428"/>
      <c r="ELR4" s="428"/>
      <c r="ELS4" s="428"/>
      <c r="ELT4" s="428"/>
      <c r="ELU4" s="428"/>
      <c r="ELV4" s="428"/>
      <c r="ELW4" s="428"/>
      <c r="ELX4" s="428"/>
      <c r="ELY4" s="428"/>
      <c r="ELZ4" s="428"/>
      <c r="EMA4" s="428"/>
      <c r="EMB4" s="428"/>
      <c r="EMC4" s="428"/>
      <c r="EMD4" s="428"/>
      <c r="EME4" s="428"/>
      <c r="EMF4" s="428"/>
      <c r="EMG4" s="428"/>
      <c r="EMH4" s="428"/>
      <c r="EMI4" s="428"/>
      <c r="EMJ4" s="428"/>
      <c r="EMK4" s="428"/>
      <c r="EML4" s="428"/>
      <c r="EMM4" s="428"/>
      <c r="EMN4" s="428"/>
      <c r="EMO4" s="428"/>
      <c r="EMP4" s="428"/>
      <c r="EMQ4" s="428"/>
      <c r="EMR4" s="428"/>
      <c r="EMS4" s="428"/>
      <c r="EMT4" s="428"/>
      <c r="EMU4" s="428"/>
      <c r="EMV4" s="428"/>
      <c r="EMW4" s="428"/>
      <c r="EMX4" s="428"/>
      <c r="EMY4" s="428"/>
      <c r="EMZ4" s="428"/>
      <c r="ENA4" s="428"/>
      <c r="ENB4" s="428"/>
      <c r="ENC4" s="428"/>
      <c r="END4" s="428"/>
      <c r="ENE4" s="428"/>
      <c r="ENF4" s="428"/>
      <c r="ENG4" s="428"/>
      <c r="ENH4" s="428"/>
      <c r="ENI4" s="428"/>
      <c r="ENJ4" s="428"/>
      <c r="ENK4" s="428"/>
      <c r="ENL4" s="428"/>
      <c r="ENM4" s="428"/>
      <c r="ENN4" s="428"/>
      <c r="ENO4" s="428"/>
      <c r="ENP4" s="428"/>
      <c r="ENQ4" s="428"/>
      <c r="ENR4" s="428"/>
      <c r="ENS4" s="428"/>
      <c r="ENT4" s="428"/>
      <c r="ENU4" s="428"/>
      <c r="ENV4" s="428"/>
      <c r="ENW4" s="428"/>
      <c r="ENX4" s="428"/>
      <c r="ENY4" s="428"/>
      <c r="ENZ4" s="428"/>
      <c r="EOA4" s="428"/>
      <c r="EOB4" s="428"/>
      <c r="EOC4" s="428"/>
      <c r="EOD4" s="428"/>
      <c r="EOE4" s="428"/>
      <c r="EOF4" s="428"/>
      <c r="EOG4" s="428"/>
      <c r="EOH4" s="428"/>
      <c r="EOI4" s="428"/>
      <c r="EOJ4" s="428"/>
      <c r="EOK4" s="428"/>
      <c r="EOL4" s="428"/>
      <c r="EOM4" s="428"/>
      <c r="EON4" s="428"/>
      <c r="EOO4" s="428"/>
      <c r="EOP4" s="428"/>
      <c r="EOQ4" s="428"/>
      <c r="EOR4" s="428"/>
      <c r="EOS4" s="428"/>
      <c r="EOT4" s="428"/>
      <c r="EOU4" s="428"/>
      <c r="EOV4" s="428"/>
      <c r="EOW4" s="428"/>
      <c r="EOX4" s="428"/>
      <c r="EOY4" s="428"/>
      <c r="EOZ4" s="428"/>
      <c r="EPA4" s="428"/>
      <c r="EPB4" s="428"/>
      <c r="EPC4" s="428"/>
      <c r="EPD4" s="428"/>
      <c r="EPE4" s="428"/>
      <c r="EPF4" s="428"/>
      <c r="EPG4" s="428"/>
      <c r="EPH4" s="428"/>
      <c r="EPI4" s="428"/>
      <c r="EPJ4" s="428"/>
      <c r="EPK4" s="428"/>
      <c r="EPL4" s="428"/>
      <c r="EPM4" s="428"/>
      <c r="EPN4" s="428"/>
      <c r="EPO4" s="428"/>
      <c r="EPP4" s="428"/>
      <c r="EPQ4" s="428"/>
      <c r="EPR4" s="428"/>
      <c r="EPS4" s="428"/>
      <c r="EPT4" s="428"/>
      <c r="EPU4" s="428"/>
      <c r="EPV4" s="428"/>
      <c r="EPW4" s="428"/>
      <c r="EPX4" s="428"/>
      <c r="EPY4" s="428"/>
      <c r="EPZ4" s="428"/>
      <c r="EQA4" s="428"/>
      <c r="EQB4" s="428"/>
      <c r="EQC4" s="428"/>
      <c r="EQD4" s="428"/>
      <c r="EQE4" s="428"/>
      <c r="EQF4" s="428"/>
      <c r="EQG4" s="428"/>
      <c r="EQH4" s="428"/>
      <c r="EQI4" s="428"/>
      <c r="EQJ4" s="428"/>
      <c r="EQK4" s="428"/>
      <c r="EQL4" s="428"/>
      <c r="EQM4" s="428"/>
      <c r="EQN4" s="428"/>
      <c r="EQO4" s="428"/>
      <c r="EQP4" s="428"/>
      <c r="EQQ4" s="428"/>
      <c r="EQR4" s="428"/>
      <c r="EQS4" s="428"/>
      <c r="EQT4" s="428"/>
      <c r="EQU4" s="428"/>
      <c r="EQV4" s="428"/>
      <c r="EQW4" s="428"/>
      <c r="EQX4" s="428"/>
      <c r="EQY4" s="428"/>
      <c r="EQZ4" s="428"/>
      <c r="ERA4" s="428"/>
      <c r="ERB4" s="428"/>
      <c r="ERC4" s="428"/>
      <c r="ERD4" s="428"/>
      <c r="ERE4" s="428"/>
      <c r="ERF4" s="428"/>
      <c r="ERG4" s="428"/>
      <c r="ERH4" s="428"/>
      <c r="ERI4" s="428"/>
      <c r="ERJ4" s="428"/>
      <c r="ERK4" s="428"/>
      <c r="ERL4" s="428"/>
      <c r="ERM4" s="428"/>
      <c r="ERN4" s="428"/>
      <c r="ERO4" s="428"/>
      <c r="ERP4" s="428"/>
      <c r="ERQ4" s="428"/>
      <c r="ERR4" s="428"/>
      <c r="ERS4" s="428"/>
      <c r="ERT4" s="428"/>
      <c r="ERU4" s="428"/>
      <c r="ERV4" s="428"/>
      <c r="ERW4" s="428"/>
      <c r="ERX4" s="428"/>
      <c r="ERY4" s="428"/>
      <c r="ERZ4" s="428"/>
      <c r="ESA4" s="428"/>
      <c r="ESB4" s="428"/>
      <c r="ESC4" s="428"/>
      <c r="ESD4" s="428"/>
      <c r="ESE4" s="428"/>
      <c r="ESF4" s="428"/>
      <c r="ESG4" s="428"/>
      <c r="ESH4" s="428"/>
      <c r="ESI4" s="428"/>
      <c r="ESJ4" s="428"/>
      <c r="ESK4" s="428"/>
      <c r="ESL4" s="428"/>
      <c r="ESM4" s="428"/>
      <c r="ESN4" s="428"/>
      <c r="ESO4" s="428"/>
      <c r="ESP4" s="428"/>
      <c r="ESQ4" s="428"/>
      <c r="ESR4" s="428"/>
      <c r="ESS4" s="428"/>
      <c r="EST4" s="428"/>
      <c r="ESU4" s="428"/>
      <c r="ESV4" s="428"/>
      <c r="ESW4" s="428"/>
      <c r="ESX4" s="428"/>
      <c r="ESY4" s="428"/>
      <c r="ESZ4" s="428"/>
      <c r="ETA4" s="428"/>
      <c r="ETB4" s="428"/>
      <c r="ETC4" s="428"/>
      <c r="ETD4" s="428"/>
      <c r="ETE4" s="428"/>
      <c r="ETF4" s="428"/>
      <c r="ETG4" s="428"/>
      <c r="ETH4" s="428"/>
      <c r="ETI4" s="428"/>
      <c r="ETJ4" s="428"/>
      <c r="ETK4" s="428"/>
      <c r="ETL4" s="428"/>
      <c r="ETM4" s="428"/>
      <c r="ETN4" s="428"/>
      <c r="ETO4" s="428"/>
      <c r="ETP4" s="428"/>
      <c r="ETQ4" s="428"/>
      <c r="ETR4" s="428"/>
      <c r="ETS4" s="428"/>
      <c r="ETT4" s="428"/>
      <c r="ETU4" s="428"/>
      <c r="ETV4" s="428"/>
      <c r="ETW4" s="428"/>
      <c r="ETX4" s="428"/>
      <c r="ETY4" s="428"/>
      <c r="ETZ4" s="428"/>
      <c r="EUA4" s="428"/>
      <c r="EUB4" s="428"/>
      <c r="EUC4" s="428"/>
      <c r="EUD4" s="428"/>
      <c r="EUE4" s="428"/>
      <c r="EUF4" s="428"/>
      <c r="EUG4" s="428"/>
      <c r="EUH4" s="428"/>
      <c r="EUI4" s="428"/>
      <c r="EUJ4" s="428"/>
      <c r="EUK4" s="428"/>
      <c r="EUL4" s="428"/>
      <c r="EUM4" s="428"/>
      <c r="EUN4" s="428"/>
      <c r="EUO4" s="428"/>
      <c r="EUP4" s="428"/>
      <c r="EUQ4" s="428"/>
      <c r="EUR4" s="428"/>
      <c r="EUS4" s="428"/>
      <c r="EUT4" s="428"/>
      <c r="EUU4" s="428"/>
      <c r="EUV4" s="428"/>
      <c r="EUW4" s="428"/>
      <c r="EUX4" s="428"/>
      <c r="EUY4" s="428"/>
      <c r="EUZ4" s="428"/>
      <c r="EVA4" s="428"/>
      <c r="EVB4" s="428"/>
      <c r="EVC4" s="428"/>
      <c r="EVD4" s="428"/>
      <c r="EVE4" s="428"/>
      <c r="EVF4" s="428"/>
      <c r="EVG4" s="428"/>
      <c r="EVH4" s="428"/>
      <c r="EVI4" s="428"/>
      <c r="EVJ4" s="428"/>
      <c r="EVK4" s="428"/>
      <c r="EVL4" s="428"/>
      <c r="EVM4" s="428"/>
      <c r="EVN4" s="428"/>
      <c r="EVO4" s="428"/>
      <c r="EVP4" s="428"/>
      <c r="EVQ4" s="428"/>
      <c r="EVR4" s="428"/>
      <c r="EVS4" s="428"/>
      <c r="EVT4" s="428"/>
      <c r="EVU4" s="428"/>
      <c r="EVV4" s="428"/>
      <c r="EVW4" s="428"/>
      <c r="EVX4" s="428"/>
      <c r="EVY4" s="428"/>
      <c r="EVZ4" s="428"/>
      <c r="EWA4" s="428"/>
      <c r="EWB4" s="428"/>
      <c r="EWC4" s="428"/>
      <c r="EWD4" s="428"/>
      <c r="EWE4" s="428"/>
      <c r="EWF4" s="428"/>
      <c r="EWG4" s="428"/>
      <c r="EWH4" s="428"/>
      <c r="EWI4" s="428"/>
      <c r="EWJ4" s="428"/>
      <c r="EWK4" s="428"/>
      <c r="EWL4" s="428"/>
      <c r="EWM4" s="428"/>
      <c r="EWN4" s="428"/>
      <c r="EWO4" s="428"/>
      <c r="EWP4" s="428"/>
      <c r="EWQ4" s="428"/>
      <c r="EWR4" s="428"/>
      <c r="EWS4" s="428"/>
      <c r="EWT4" s="428"/>
      <c r="EWU4" s="428"/>
      <c r="EWV4" s="428"/>
      <c r="EWW4" s="428"/>
      <c r="EWX4" s="428"/>
      <c r="EWY4" s="428"/>
      <c r="EWZ4" s="428"/>
      <c r="EXA4" s="428"/>
      <c r="EXB4" s="428"/>
      <c r="EXC4" s="428"/>
      <c r="EXD4" s="428"/>
      <c r="EXE4" s="428"/>
      <c r="EXF4" s="428"/>
      <c r="EXG4" s="428"/>
      <c r="EXH4" s="428"/>
      <c r="EXI4" s="428"/>
      <c r="EXJ4" s="428"/>
      <c r="EXK4" s="428"/>
      <c r="EXL4" s="428"/>
      <c r="EXM4" s="428"/>
      <c r="EXN4" s="428"/>
      <c r="EXO4" s="428"/>
      <c r="EXP4" s="428"/>
      <c r="EXQ4" s="428"/>
      <c r="EXR4" s="428"/>
      <c r="EXS4" s="428"/>
      <c r="EXT4" s="428"/>
      <c r="EXU4" s="428"/>
      <c r="EXV4" s="428"/>
      <c r="EXW4" s="428"/>
      <c r="EXX4" s="428"/>
      <c r="EXY4" s="428"/>
      <c r="EXZ4" s="428"/>
      <c r="EYA4" s="428"/>
      <c r="EYB4" s="428"/>
      <c r="EYC4" s="428"/>
      <c r="EYD4" s="428"/>
      <c r="EYE4" s="428"/>
      <c r="EYF4" s="428"/>
      <c r="EYG4" s="428"/>
      <c r="EYH4" s="428"/>
      <c r="EYI4" s="428"/>
      <c r="EYJ4" s="428"/>
      <c r="EYK4" s="428"/>
      <c r="EYL4" s="428"/>
      <c r="EYM4" s="428"/>
      <c r="EYN4" s="428"/>
      <c r="EYO4" s="428"/>
      <c r="EYP4" s="428"/>
      <c r="EYQ4" s="428"/>
      <c r="EYR4" s="428"/>
      <c r="EYS4" s="428"/>
      <c r="EYT4" s="428"/>
      <c r="EYU4" s="428"/>
      <c r="EYV4" s="428"/>
      <c r="EYW4" s="428"/>
      <c r="EYX4" s="428"/>
      <c r="EYY4" s="428"/>
      <c r="EYZ4" s="428"/>
      <c r="EZA4" s="428"/>
      <c r="EZB4" s="428"/>
      <c r="EZC4" s="428"/>
      <c r="EZD4" s="428"/>
      <c r="EZE4" s="428"/>
      <c r="EZF4" s="428"/>
      <c r="EZG4" s="428"/>
      <c r="EZH4" s="428"/>
      <c r="EZI4" s="428"/>
      <c r="EZJ4" s="428"/>
      <c r="EZK4" s="428"/>
      <c r="EZL4" s="428"/>
      <c r="EZM4" s="428"/>
      <c r="EZN4" s="428"/>
      <c r="EZO4" s="428"/>
      <c r="EZP4" s="428"/>
      <c r="EZQ4" s="428"/>
      <c r="EZR4" s="428"/>
      <c r="EZS4" s="428"/>
      <c r="EZT4" s="428"/>
      <c r="EZU4" s="428"/>
      <c r="EZV4" s="428"/>
      <c r="EZW4" s="428"/>
      <c r="EZX4" s="428"/>
      <c r="EZY4" s="428"/>
      <c r="EZZ4" s="428"/>
      <c r="FAA4" s="428"/>
      <c r="FAB4" s="428"/>
      <c r="FAC4" s="428"/>
      <c r="FAD4" s="428"/>
      <c r="FAE4" s="428"/>
      <c r="FAF4" s="428"/>
      <c r="FAG4" s="428"/>
      <c r="FAH4" s="428"/>
      <c r="FAI4" s="428"/>
      <c r="FAJ4" s="428"/>
      <c r="FAK4" s="428"/>
      <c r="FAL4" s="428"/>
      <c r="FAM4" s="428"/>
      <c r="FAN4" s="428"/>
      <c r="FAO4" s="428"/>
      <c r="FAP4" s="428"/>
      <c r="FAQ4" s="428"/>
      <c r="FAR4" s="428"/>
      <c r="FAS4" s="428"/>
      <c r="FAT4" s="428"/>
      <c r="FAU4" s="428"/>
      <c r="FAV4" s="428"/>
      <c r="FAW4" s="428"/>
      <c r="FAX4" s="428"/>
      <c r="FAY4" s="428"/>
      <c r="FAZ4" s="428"/>
      <c r="FBA4" s="428"/>
      <c r="FBB4" s="428"/>
      <c r="FBC4" s="428"/>
      <c r="FBD4" s="428"/>
      <c r="FBE4" s="428"/>
      <c r="FBF4" s="428"/>
      <c r="FBG4" s="428"/>
      <c r="FBH4" s="428"/>
      <c r="FBI4" s="428"/>
      <c r="FBJ4" s="428"/>
      <c r="FBK4" s="428"/>
      <c r="FBL4" s="428"/>
      <c r="FBM4" s="428"/>
      <c r="FBN4" s="428"/>
      <c r="FBO4" s="428"/>
      <c r="FBP4" s="428"/>
      <c r="FBQ4" s="428"/>
      <c r="FBR4" s="428"/>
      <c r="FBS4" s="428"/>
      <c r="FBT4" s="428"/>
      <c r="FBU4" s="428"/>
      <c r="FBV4" s="428"/>
      <c r="FBW4" s="428"/>
      <c r="FBX4" s="428"/>
      <c r="FBY4" s="428"/>
      <c r="FBZ4" s="428"/>
      <c r="FCA4" s="428"/>
      <c r="FCB4" s="428"/>
      <c r="FCC4" s="428"/>
      <c r="FCD4" s="428"/>
      <c r="FCE4" s="428"/>
      <c r="FCF4" s="428"/>
      <c r="FCG4" s="428"/>
      <c r="FCH4" s="428"/>
      <c r="FCI4" s="428"/>
      <c r="FCJ4" s="428"/>
      <c r="FCK4" s="428"/>
      <c r="FCL4" s="428"/>
      <c r="FCM4" s="428"/>
      <c r="FCN4" s="428"/>
      <c r="FCO4" s="428"/>
      <c r="FCP4" s="428"/>
      <c r="FCQ4" s="428"/>
      <c r="FCR4" s="428"/>
      <c r="FCS4" s="428"/>
      <c r="FCT4" s="428"/>
      <c r="FCU4" s="428"/>
      <c r="FCV4" s="428"/>
      <c r="FCW4" s="428"/>
      <c r="FCX4" s="428"/>
      <c r="FCY4" s="428"/>
      <c r="FCZ4" s="428"/>
      <c r="FDA4" s="428"/>
      <c r="FDB4" s="428"/>
      <c r="FDC4" s="428"/>
      <c r="FDD4" s="428"/>
      <c r="FDE4" s="428"/>
      <c r="FDF4" s="428"/>
      <c r="FDG4" s="428"/>
      <c r="FDH4" s="428"/>
      <c r="FDI4" s="428"/>
      <c r="FDJ4" s="428"/>
      <c r="FDK4" s="428"/>
      <c r="FDL4" s="428"/>
      <c r="FDM4" s="428"/>
      <c r="FDN4" s="428"/>
      <c r="FDO4" s="428"/>
      <c r="FDP4" s="428"/>
      <c r="FDQ4" s="428"/>
      <c r="FDR4" s="428"/>
      <c r="FDS4" s="428"/>
      <c r="FDT4" s="428"/>
      <c r="FDU4" s="428"/>
      <c r="FDV4" s="428"/>
      <c r="FDW4" s="428"/>
      <c r="FDX4" s="428"/>
      <c r="FDY4" s="428"/>
      <c r="FDZ4" s="428"/>
      <c r="FEA4" s="428"/>
      <c r="FEB4" s="428"/>
      <c r="FEC4" s="428"/>
      <c r="FED4" s="428"/>
      <c r="FEE4" s="428"/>
      <c r="FEF4" s="428"/>
      <c r="FEG4" s="428"/>
      <c r="FEH4" s="428"/>
      <c r="FEI4" s="428"/>
      <c r="FEJ4" s="428"/>
      <c r="FEK4" s="428"/>
      <c r="FEL4" s="428"/>
      <c r="FEM4" s="428"/>
      <c r="FEN4" s="428"/>
      <c r="FEO4" s="428"/>
      <c r="FEP4" s="428"/>
      <c r="FEQ4" s="428"/>
      <c r="FER4" s="428"/>
      <c r="FES4" s="428"/>
      <c r="FET4" s="428"/>
      <c r="FEU4" s="428"/>
      <c r="FEV4" s="428"/>
      <c r="FEW4" s="428"/>
      <c r="FEX4" s="428"/>
      <c r="FEY4" s="428"/>
      <c r="FEZ4" s="428"/>
      <c r="FFA4" s="428"/>
      <c r="FFB4" s="428"/>
      <c r="FFC4" s="428"/>
      <c r="FFD4" s="428"/>
      <c r="FFE4" s="428"/>
      <c r="FFF4" s="428"/>
      <c r="FFG4" s="428"/>
      <c r="FFH4" s="428"/>
      <c r="FFI4" s="428"/>
      <c r="FFJ4" s="428"/>
      <c r="FFK4" s="428"/>
      <c r="FFL4" s="428"/>
      <c r="FFM4" s="428"/>
      <c r="FFN4" s="428"/>
      <c r="FFO4" s="428"/>
      <c r="FFP4" s="428"/>
      <c r="FFQ4" s="428"/>
      <c r="FFR4" s="428"/>
      <c r="FFS4" s="428"/>
      <c r="FFT4" s="428"/>
      <c r="FFU4" s="428"/>
      <c r="FFV4" s="428"/>
      <c r="FFW4" s="428"/>
      <c r="FFX4" s="428"/>
      <c r="FFY4" s="428"/>
      <c r="FFZ4" s="428"/>
      <c r="FGA4" s="428"/>
      <c r="FGB4" s="428"/>
      <c r="FGC4" s="428"/>
      <c r="FGD4" s="428"/>
      <c r="FGE4" s="428"/>
      <c r="FGF4" s="428"/>
      <c r="FGG4" s="428"/>
      <c r="FGH4" s="428"/>
      <c r="FGI4" s="428"/>
      <c r="FGJ4" s="428"/>
      <c r="FGK4" s="428"/>
      <c r="FGL4" s="428"/>
      <c r="FGM4" s="428"/>
      <c r="FGN4" s="428"/>
      <c r="FGO4" s="428"/>
      <c r="FGP4" s="428"/>
      <c r="FGQ4" s="428"/>
      <c r="FGR4" s="428"/>
      <c r="FGS4" s="428"/>
      <c r="FGT4" s="428"/>
      <c r="FGU4" s="428"/>
      <c r="FGV4" s="428"/>
      <c r="FGW4" s="428"/>
      <c r="FGX4" s="428"/>
      <c r="FGY4" s="428"/>
      <c r="FGZ4" s="428"/>
      <c r="FHA4" s="428"/>
      <c r="FHB4" s="428"/>
      <c r="FHC4" s="428"/>
      <c r="FHD4" s="428"/>
      <c r="FHE4" s="428"/>
      <c r="FHF4" s="428"/>
      <c r="FHG4" s="428"/>
      <c r="FHH4" s="428"/>
      <c r="FHI4" s="428"/>
      <c r="FHJ4" s="428"/>
      <c r="FHK4" s="428"/>
      <c r="FHL4" s="428"/>
      <c r="FHM4" s="428"/>
      <c r="FHN4" s="428"/>
      <c r="FHO4" s="428"/>
      <c r="FHP4" s="428"/>
      <c r="FHQ4" s="428"/>
      <c r="FHR4" s="428"/>
      <c r="FHS4" s="428"/>
      <c r="FHT4" s="428"/>
      <c r="FHU4" s="428"/>
      <c r="FHV4" s="428"/>
      <c r="FHW4" s="428"/>
      <c r="FHX4" s="428"/>
      <c r="FHY4" s="428"/>
      <c r="FHZ4" s="428"/>
      <c r="FIA4" s="428"/>
      <c r="FIB4" s="428"/>
      <c r="FIC4" s="428"/>
      <c r="FID4" s="428"/>
      <c r="FIE4" s="428"/>
      <c r="FIF4" s="428"/>
      <c r="FIG4" s="428"/>
      <c r="FIH4" s="428"/>
      <c r="FII4" s="428"/>
      <c r="FIJ4" s="428"/>
      <c r="FIK4" s="428"/>
      <c r="FIL4" s="428"/>
      <c r="FIM4" s="428"/>
      <c r="FIN4" s="428"/>
      <c r="FIO4" s="428"/>
      <c r="FIP4" s="428"/>
      <c r="FIQ4" s="428"/>
      <c r="FIR4" s="428"/>
      <c r="FIS4" s="428"/>
      <c r="FIT4" s="428"/>
      <c r="FIU4" s="428"/>
      <c r="FIV4" s="428"/>
      <c r="FIW4" s="428"/>
      <c r="FIX4" s="428"/>
      <c r="FIY4" s="428"/>
      <c r="FIZ4" s="428"/>
      <c r="FJA4" s="428"/>
      <c r="FJB4" s="428"/>
      <c r="FJC4" s="428"/>
      <c r="FJD4" s="428"/>
      <c r="FJE4" s="428"/>
      <c r="FJF4" s="428"/>
      <c r="FJG4" s="428"/>
      <c r="FJH4" s="428"/>
      <c r="FJI4" s="428"/>
      <c r="FJJ4" s="428"/>
      <c r="FJK4" s="428"/>
      <c r="FJL4" s="428"/>
      <c r="FJM4" s="428"/>
      <c r="FJN4" s="428"/>
      <c r="FJO4" s="428"/>
      <c r="FJP4" s="428"/>
      <c r="FJQ4" s="428"/>
      <c r="FJR4" s="428"/>
      <c r="FJS4" s="428"/>
      <c r="FJT4" s="428"/>
      <c r="FJU4" s="428"/>
      <c r="FJV4" s="428"/>
      <c r="FJW4" s="428"/>
      <c r="FJX4" s="428"/>
      <c r="FJY4" s="428"/>
      <c r="FJZ4" s="428"/>
      <c r="FKA4" s="428"/>
      <c r="FKB4" s="428"/>
      <c r="FKC4" s="428"/>
      <c r="FKD4" s="428"/>
      <c r="FKE4" s="428"/>
      <c r="FKF4" s="428"/>
      <c r="FKG4" s="428"/>
      <c r="FKH4" s="428"/>
      <c r="FKI4" s="428"/>
      <c r="FKJ4" s="428"/>
      <c r="FKK4" s="428"/>
      <c r="FKL4" s="428"/>
      <c r="FKM4" s="428"/>
      <c r="FKN4" s="428"/>
      <c r="FKO4" s="428"/>
      <c r="FKP4" s="428"/>
      <c r="FKQ4" s="428"/>
      <c r="FKR4" s="428"/>
      <c r="FKS4" s="428"/>
      <c r="FKT4" s="428"/>
      <c r="FKU4" s="428"/>
      <c r="FKV4" s="428"/>
      <c r="FKW4" s="428"/>
      <c r="FKX4" s="428"/>
      <c r="FKY4" s="428"/>
      <c r="FKZ4" s="428"/>
      <c r="FLA4" s="428"/>
      <c r="FLB4" s="428"/>
      <c r="FLC4" s="428"/>
      <c r="FLD4" s="428"/>
      <c r="FLE4" s="428"/>
      <c r="FLF4" s="428"/>
      <c r="FLG4" s="428"/>
      <c r="FLH4" s="428"/>
      <c r="FLI4" s="428"/>
      <c r="FLJ4" s="428"/>
      <c r="FLK4" s="428"/>
      <c r="FLL4" s="428"/>
      <c r="FLM4" s="428"/>
      <c r="FLN4" s="428"/>
      <c r="FLO4" s="428"/>
      <c r="FLP4" s="428"/>
      <c r="FLQ4" s="428"/>
      <c r="FLR4" s="428"/>
      <c r="FLS4" s="428"/>
      <c r="FLT4" s="428"/>
      <c r="FLU4" s="428"/>
      <c r="FLV4" s="428"/>
      <c r="FLW4" s="428"/>
      <c r="FLX4" s="428"/>
      <c r="FLY4" s="428"/>
      <c r="FLZ4" s="428"/>
      <c r="FMA4" s="428"/>
      <c r="FMB4" s="428"/>
      <c r="FMC4" s="428"/>
      <c r="FMD4" s="428"/>
      <c r="FME4" s="428"/>
      <c r="FMF4" s="428"/>
      <c r="FMG4" s="428"/>
      <c r="FMH4" s="428"/>
      <c r="FMI4" s="428"/>
      <c r="FMJ4" s="428"/>
      <c r="FMK4" s="428"/>
      <c r="FML4" s="428"/>
      <c r="FMM4" s="428"/>
      <c r="FMN4" s="428"/>
      <c r="FMO4" s="428"/>
      <c r="FMP4" s="428"/>
      <c r="FMQ4" s="428"/>
      <c r="FMR4" s="428"/>
      <c r="FMS4" s="428"/>
      <c r="FMT4" s="428"/>
      <c r="FMU4" s="428"/>
      <c r="FMV4" s="428"/>
      <c r="FMW4" s="428"/>
      <c r="FMX4" s="428"/>
      <c r="FMY4" s="428"/>
      <c r="FMZ4" s="428"/>
      <c r="FNA4" s="428"/>
      <c r="FNB4" s="428"/>
      <c r="FNC4" s="428"/>
      <c r="FND4" s="428"/>
      <c r="FNE4" s="428"/>
      <c r="FNF4" s="428"/>
      <c r="FNG4" s="428"/>
      <c r="FNH4" s="428"/>
      <c r="FNI4" s="428"/>
      <c r="FNJ4" s="428"/>
      <c r="FNK4" s="428"/>
      <c r="FNL4" s="428"/>
      <c r="FNM4" s="428"/>
      <c r="FNN4" s="428"/>
      <c r="FNO4" s="428"/>
      <c r="FNP4" s="428"/>
      <c r="FNQ4" s="428"/>
      <c r="FNR4" s="428"/>
      <c r="FNS4" s="428"/>
      <c r="FNT4" s="428"/>
      <c r="FNU4" s="428"/>
      <c r="FNV4" s="428"/>
      <c r="FNW4" s="428"/>
      <c r="FNX4" s="428"/>
      <c r="FNY4" s="428"/>
      <c r="FNZ4" s="428"/>
      <c r="FOA4" s="428"/>
      <c r="FOB4" s="428"/>
      <c r="FOC4" s="428"/>
      <c r="FOD4" s="428"/>
      <c r="FOE4" s="428"/>
      <c r="FOF4" s="428"/>
      <c r="FOG4" s="428"/>
      <c r="FOH4" s="428"/>
      <c r="FOI4" s="428"/>
      <c r="FOJ4" s="428"/>
      <c r="FOK4" s="428"/>
      <c r="FOL4" s="428"/>
      <c r="FOM4" s="428"/>
      <c r="FON4" s="428"/>
      <c r="FOO4" s="428"/>
      <c r="FOP4" s="428"/>
      <c r="FOQ4" s="428"/>
      <c r="FOR4" s="428"/>
      <c r="FOS4" s="428"/>
      <c r="FOT4" s="428"/>
      <c r="FOU4" s="428"/>
      <c r="FOV4" s="428"/>
      <c r="FOW4" s="428"/>
      <c r="FOX4" s="428"/>
      <c r="FOY4" s="428"/>
      <c r="FOZ4" s="428"/>
      <c r="FPA4" s="428"/>
      <c r="FPB4" s="428"/>
      <c r="FPC4" s="428"/>
      <c r="FPD4" s="428"/>
      <c r="FPE4" s="428"/>
      <c r="FPF4" s="428"/>
      <c r="FPG4" s="428"/>
      <c r="FPH4" s="428"/>
      <c r="FPI4" s="428"/>
      <c r="FPJ4" s="428"/>
      <c r="FPK4" s="428"/>
      <c r="FPL4" s="428"/>
      <c r="FPM4" s="428"/>
      <c r="FPN4" s="428"/>
      <c r="FPO4" s="428"/>
      <c r="FPP4" s="428"/>
      <c r="FPQ4" s="428"/>
      <c r="FPR4" s="428"/>
      <c r="FPS4" s="428"/>
      <c r="FPT4" s="428"/>
      <c r="FPU4" s="428"/>
      <c r="FPV4" s="428"/>
      <c r="FPW4" s="428"/>
      <c r="FPX4" s="428"/>
      <c r="FPY4" s="428"/>
      <c r="FPZ4" s="428"/>
      <c r="FQA4" s="428"/>
      <c r="FQB4" s="428"/>
      <c r="FQC4" s="428"/>
      <c r="FQD4" s="428"/>
      <c r="FQE4" s="428"/>
      <c r="FQF4" s="428"/>
      <c r="FQG4" s="428"/>
      <c r="FQH4" s="428"/>
      <c r="FQI4" s="428"/>
      <c r="FQJ4" s="428"/>
      <c r="FQK4" s="428"/>
      <c r="FQL4" s="428"/>
      <c r="FQM4" s="428"/>
      <c r="FQN4" s="428"/>
      <c r="FQO4" s="428"/>
      <c r="FQP4" s="428"/>
      <c r="FQQ4" s="428"/>
      <c r="FQR4" s="428"/>
      <c r="FQS4" s="428"/>
      <c r="FQT4" s="428"/>
      <c r="FQU4" s="428"/>
      <c r="FQV4" s="428"/>
      <c r="FQW4" s="428"/>
      <c r="FQX4" s="428"/>
      <c r="FQY4" s="428"/>
      <c r="FQZ4" s="428"/>
      <c r="FRA4" s="428"/>
      <c r="FRB4" s="428"/>
      <c r="FRC4" s="428"/>
      <c r="FRD4" s="428"/>
      <c r="FRE4" s="428"/>
      <c r="FRF4" s="428"/>
      <c r="FRG4" s="428"/>
      <c r="FRH4" s="428"/>
      <c r="FRI4" s="428"/>
      <c r="FRJ4" s="428"/>
      <c r="FRK4" s="428"/>
      <c r="FRL4" s="428"/>
      <c r="FRM4" s="428"/>
      <c r="FRN4" s="428"/>
      <c r="FRO4" s="428"/>
      <c r="FRP4" s="428"/>
      <c r="FRQ4" s="428"/>
      <c r="FRR4" s="428"/>
      <c r="FRS4" s="428"/>
      <c r="FRT4" s="428"/>
      <c r="FRU4" s="428"/>
      <c r="FRV4" s="428"/>
      <c r="FRW4" s="428"/>
      <c r="FRX4" s="428"/>
      <c r="FRY4" s="428"/>
      <c r="FRZ4" s="428"/>
      <c r="FSA4" s="428"/>
      <c r="FSB4" s="428"/>
      <c r="FSC4" s="428"/>
      <c r="FSD4" s="428"/>
      <c r="FSE4" s="428"/>
      <c r="FSF4" s="428"/>
      <c r="FSG4" s="428"/>
      <c r="FSH4" s="428"/>
      <c r="FSI4" s="428"/>
      <c r="FSJ4" s="428"/>
      <c r="FSK4" s="428"/>
      <c r="FSL4" s="428"/>
      <c r="FSM4" s="428"/>
      <c r="FSN4" s="428"/>
      <c r="FSO4" s="428"/>
      <c r="FSP4" s="428"/>
      <c r="FSQ4" s="428"/>
      <c r="FSR4" s="428"/>
      <c r="FSS4" s="428"/>
      <c r="FST4" s="428"/>
      <c r="FSU4" s="428"/>
      <c r="FSV4" s="428"/>
      <c r="FSW4" s="428"/>
      <c r="FSX4" s="428"/>
      <c r="FSY4" s="428"/>
      <c r="FSZ4" s="428"/>
      <c r="FTA4" s="428"/>
      <c r="FTB4" s="428"/>
      <c r="FTC4" s="428"/>
      <c r="FTD4" s="428"/>
      <c r="FTE4" s="428"/>
      <c r="FTF4" s="428"/>
      <c r="FTG4" s="428"/>
      <c r="FTH4" s="428"/>
      <c r="FTI4" s="428"/>
      <c r="FTJ4" s="428"/>
      <c r="FTK4" s="428"/>
      <c r="FTL4" s="428"/>
      <c r="FTM4" s="428"/>
      <c r="FTN4" s="428"/>
      <c r="FTO4" s="428"/>
      <c r="FTP4" s="428"/>
      <c r="FTQ4" s="428"/>
      <c r="FTR4" s="428"/>
      <c r="FTS4" s="428"/>
      <c r="FTT4" s="428"/>
      <c r="FTU4" s="428"/>
      <c r="FTV4" s="428"/>
      <c r="FTW4" s="428"/>
      <c r="FTX4" s="428"/>
      <c r="FTY4" s="428"/>
      <c r="FTZ4" s="428"/>
      <c r="FUA4" s="428"/>
      <c r="FUB4" s="428"/>
      <c r="FUC4" s="428"/>
      <c r="FUD4" s="428"/>
      <c r="FUE4" s="428"/>
      <c r="FUF4" s="428"/>
      <c r="FUG4" s="428"/>
      <c r="FUH4" s="428"/>
      <c r="FUI4" s="428"/>
      <c r="FUJ4" s="428"/>
      <c r="FUK4" s="428"/>
      <c r="FUL4" s="428"/>
      <c r="FUM4" s="428"/>
      <c r="FUN4" s="428"/>
      <c r="FUO4" s="428"/>
      <c r="FUP4" s="428"/>
      <c r="FUQ4" s="428"/>
      <c r="FUR4" s="428"/>
      <c r="FUS4" s="428"/>
      <c r="FUT4" s="428"/>
      <c r="FUU4" s="428"/>
      <c r="FUV4" s="428"/>
      <c r="FUW4" s="428"/>
      <c r="FUX4" s="428"/>
      <c r="FUY4" s="428"/>
      <c r="FUZ4" s="428"/>
      <c r="FVA4" s="428"/>
      <c r="FVB4" s="428"/>
      <c r="FVC4" s="428"/>
      <c r="FVD4" s="428"/>
      <c r="FVE4" s="428"/>
      <c r="FVF4" s="428"/>
      <c r="FVG4" s="428"/>
      <c r="FVH4" s="428"/>
      <c r="FVI4" s="428"/>
      <c r="FVJ4" s="428"/>
      <c r="FVK4" s="428"/>
      <c r="FVL4" s="428"/>
      <c r="FVM4" s="428"/>
      <c r="FVN4" s="428"/>
      <c r="FVO4" s="428"/>
      <c r="FVP4" s="428"/>
      <c r="FVQ4" s="428"/>
      <c r="FVR4" s="428"/>
      <c r="FVS4" s="428"/>
      <c r="FVT4" s="428"/>
      <c r="FVU4" s="428"/>
      <c r="FVV4" s="428"/>
      <c r="FVW4" s="428"/>
      <c r="FVX4" s="428"/>
      <c r="FVY4" s="428"/>
      <c r="FVZ4" s="428"/>
      <c r="FWA4" s="428"/>
      <c r="FWB4" s="428"/>
      <c r="FWC4" s="428"/>
      <c r="FWD4" s="428"/>
      <c r="FWE4" s="428"/>
      <c r="FWF4" s="428"/>
      <c r="FWG4" s="428"/>
      <c r="FWH4" s="428"/>
      <c r="FWI4" s="428"/>
      <c r="FWJ4" s="428"/>
      <c r="FWK4" s="428"/>
      <c r="FWL4" s="428"/>
      <c r="FWM4" s="428"/>
      <c r="FWN4" s="428"/>
      <c r="FWO4" s="428"/>
      <c r="FWP4" s="428"/>
      <c r="FWQ4" s="428"/>
      <c r="FWR4" s="428"/>
      <c r="FWS4" s="428"/>
      <c r="FWT4" s="428"/>
      <c r="FWU4" s="428"/>
      <c r="FWV4" s="428"/>
      <c r="FWW4" s="428"/>
      <c r="FWX4" s="428"/>
      <c r="FWY4" s="428"/>
      <c r="FWZ4" s="428"/>
      <c r="FXA4" s="428"/>
      <c r="FXB4" s="428"/>
      <c r="FXC4" s="428"/>
      <c r="FXD4" s="428"/>
      <c r="FXE4" s="428"/>
      <c r="FXF4" s="428"/>
      <c r="FXG4" s="428"/>
      <c r="FXH4" s="428"/>
      <c r="FXI4" s="428"/>
      <c r="FXJ4" s="428"/>
      <c r="FXK4" s="428"/>
      <c r="FXL4" s="428"/>
      <c r="FXM4" s="428"/>
      <c r="FXN4" s="428"/>
      <c r="FXO4" s="428"/>
      <c r="FXP4" s="428"/>
      <c r="FXQ4" s="428"/>
      <c r="FXR4" s="428"/>
      <c r="FXS4" s="428"/>
      <c r="FXT4" s="428"/>
      <c r="FXU4" s="428"/>
      <c r="FXV4" s="428"/>
      <c r="FXW4" s="428"/>
      <c r="FXX4" s="428"/>
      <c r="FXY4" s="428"/>
      <c r="FXZ4" s="428"/>
      <c r="FYA4" s="428"/>
      <c r="FYB4" s="428"/>
      <c r="FYC4" s="428"/>
      <c r="FYD4" s="428"/>
      <c r="FYE4" s="428"/>
      <c r="FYF4" s="428"/>
      <c r="FYG4" s="428"/>
      <c r="FYH4" s="428"/>
      <c r="FYI4" s="428"/>
      <c r="FYJ4" s="428"/>
      <c r="FYK4" s="428"/>
      <c r="FYL4" s="428"/>
      <c r="FYM4" s="428"/>
      <c r="FYN4" s="428"/>
      <c r="FYO4" s="428"/>
      <c r="FYP4" s="428"/>
      <c r="FYQ4" s="428"/>
      <c r="FYR4" s="428"/>
      <c r="FYS4" s="428"/>
      <c r="FYT4" s="428"/>
      <c r="FYU4" s="428"/>
      <c r="FYV4" s="428"/>
      <c r="FYW4" s="428"/>
      <c r="FYX4" s="428"/>
      <c r="FYY4" s="428"/>
      <c r="FYZ4" s="428"/>
      <c r="FZA4" s="428"/>
      <c r="FZB4" s="428"/>
      <c r="FZC4" s="428"/>
      <c r="FZD4" s="428"/>
      <c r="FZE4" s="428"/>
      <c r="FZF4" s="428"/>
      <c r="FZG4" s="428"/>
      <c r="FZH4" s="428"/>
      <c r="FZI4" s="428"/>
      <c r="FZJ4" s="428"/>
      <c r="FZK4" s="428"/>
      <c r="FZL4" s="428"/>
      <c r="FZM4" s="428"/>
      <c r="FZN4" s="428"/>
      <c r="FZO4" s="428"/>
      <c r="FZP4" s="428"/>
      <c r="FZQ4" s="428"/>
      <c r="FZR4" s="428"/>
      <c r="FZS4" s="428"/>
      <c r="FZT4" s="428"/>
      <c r="FZU4" s="428"/>
      <c r="FZV4" s="428"/>
      <c r="FZW4" s="428"/>
      <c r="FZX4" s="428"/>
      <c r="FZY4" s="428"/>
      <c r="FZZ4" s="428"/>
      <c r="GAA4" s="428"/>
      <c r="GAB4" s="428"/>
      <c r="GAC4" s="428"/>
      <c r="GAD4" s="428"/>
      <c r="GAE4" s="428"/>
      <c r="GAF4" s="428"/>
      <c r="GAG4" s="428"/>
      <c r="GAH4" s="428"/>
      <c r="GAI4" s="428"/>
      <c r="GAJ4" s="428"/>
      <c r="GAK4" s="428"/>
      <c r="GAL4" s="428"/>
      <c r="GAM4" s="428"/>
      <c r="GAN4" s="428"/>
      <c r="GAO4" s="428"/>
      <c r="GAP4" s="428"/>
      <c r="GAQ4" s="428"/>
      <c r="GAR4" s="428"/>
      <c r="GAS4" s="428"/>
      <c r="GAT4" s="428"/>
      <c r="GAU4" s="428"/>
      <c r="GAV4" s="428"/>
      <c r="GAW4" s="428"/>
      <c r="GAX4" s="428"/>
      <c r="GAY4" s="428"/>
      <c r="GAZ4" s="428"/>
      <c r="GBA4" s="428"/>
      <c r="GBB4" s="428"/>
      <c r="GBC4" s="428"/>
      <c r="GBD4" s="428"/>
      <c r="GBE4" s="428"/>
      <c r="GBF4" s="428"/>
      <c r="GBG4" s="428"/>
      <c r="GBH4" s="428"/>
      <c r="GBI4" s="428"/>
      <c r="GBJ4" s="428"/>
      <c r="GBK4" s="428"/>
      <c r="GBL4" s="428"/>
      <c r="GBM4" s="428"/>
      <c r="GBN4" s="428"/>
      <c r="GBO4" s="428"/>
      <c r="GBP4" s="428"/>
      <c r="GBQ4" s="428"/>
      <c r="GBR4" s="428"/>
      <c r="GBS4" s="428"/>
      <c r="GBT4" s="428"/>
      <c r="GBU4" s="428"/>
      <c r="GBV4" s="428"/>
      <c r="GBW4" s="428"/>
      <c r="GBX4" s="428"/>
      <c r="GBY4" s="428"/>
      <c r="GBZ4" s="428"/>
      <c r="GCA4" s="428"/>
      <c r="GCB4" s="428"/>
      <c r="GCC4" s="428"/>
      <c r="GCD4" s="428"/>
      <c r="GCE4" s="428"/>
      <c r="GCF4" s="428"/>
      <c r="GCG4" s="428"/>
      <c r="GCH4" s="428"/>
      <c r="GCI4" s="428"/>
      <c r="GCJ4" s="428"/>
      <c r="GCK4" s="428"/>
      <c r="GCL4" s="428"/>
      <c r="GCM4" s="428"/>
      <c r="GCN4" s="428"/>
      <c r="GCO4" s="428"/>
      <c r="GCP4" s="428"/>
      <c r="GCQ4" s="428"/>
      <c r="GCR4" s="428"/>
      <c r="GCS4" s="428"/>
      <c r="GCT4" s="428"/>
      <c r="GCU4" s="428"/>
      <c r="GCV4" s="428"/>
      <c r="GCW4" s="428"/>
      <c r="GCX4" s="428"/>
      <c r="GCY4" s="428"/>
      <c r="GCZ4" s="428"/>
      <c r="GDA4" s="428"/>
      <c r="GDB4" s="428"/>
      <c r="GDC4" s="428"/>
      <c r="GDD4" s="428"/>
      <c r="GDE4" s="428"/>
      <c r="GDF4" s="428"/>
      <c r="GDG4" s="428"/>
      <c r="GDH4" s="428"/>
      <c r="GDI4" s="428"/>
      <c r="GDJ4" s="428"/>
      <c r="GDK4" s="428"/>
      <c r="GDL4" s="428"/>
      <c r="GDM4" s="428"/>
      <c r="GDN4" s="428"/>
      <c r="GDO4" s="428"/>
      <c r="GDP4" s="428"/>
      <c r="GDQ4" s="428"/>
      <c r="GDR4" s="428"/>
      <c r="GDS4" s="428"/>
      <c r="GDT4" s="428"/>
      <c r="GDU4" s="428"/>
      <c r="GDV4" s="428"/>
      <c r="GDW4" s="428"/>
      <c r="GDX4" s="428"/>
      <c r="GDY4" s="428"/>
      <c r="GDZ4" s="428"/>
      <c r="GEA4" s="428"/>
      <c r="GEB4" s="428"/>
      <c r="GEC4" s="428"/>
      <c r="GED4" s="428"/>
      <c r="GEE4" s="428"/>
      <c r="GEF4" s="428"/>
      <c r="GEG4" s="428"/>
      <c r="GEH4" s="428"/>
      <c r="GEI4" s="428"/>
      <c r="GEJ4" s="428"/>
      <c r="GEK4" s="428"/>
      <c r="GEL4" s="428"/>
      <c r="GEM4" s="428"/>
      <c r="GEN4" s="428"/>
      <c r="GEO4" s="428"/>
      <c r="GEP4" s="428"/>
      <c r="GEQ4" s="428"/>
      <c r="GER4" s="428"/>
      <c r="GES4" s="428"/>
      <c r="GET4" s="428"/>
      <c r="GEU4" s="428"/>
      <c r="GEV4" s="428"/>
      <c r="GEW4" s="428"/>
      <c r="GEX4" s="428"/>
      <c r="GEY4" s="428"/>
      <c r="GEZ4" s="428"/>
      <c r="GFA4" s="428"/>
      <c r="GFB4" s="428"/>
      <c r="GFC4" s="428"/>
      <c r="GFD4" s="428"/>
      <c r="GFE4" s="428"/>
      <c r="GFF4" s="428"/>
      <c r="GFG4" s="428"/>
      <c r="GFH4" s="428"/>
      <c r="GFI4" s="428"/>
      <c r="GFJ4" s="428"/>
      <c r="GFK4" s="428"/>
      <c r="GFL4" s="428"/>
      <c r="GFM4" s="428"/>
      <c r="GFN4" s="428"/>
      <c r="GFO4" s="428"/>
      <c r="GFP4" s="428"/>
      <c r="GFQ4" s="428"/>
      <c r="GFR4" s="428"/>
      <c r="GFS4" s="428"/>
      <c r="GFT4" s="428"/>
      <c r="GFU4" s="428"/>
      <c r="GFV4" s="428"/>
      <c r="GFW4" s="428"/>
      <c r="GFX4" s="428"/>
      <c r="GFY4" s="428"/>
      <c r="GFZ4" s="428"/>
      <c r="GGA4" s="428"/>
      <c r="GGB4" s="428"/>
      <c r="GGC4" s="428"/>
      <c r="GGD4" s="428"/>
      <c r="GGE4" s="428"/>
      <c r="GGF4" s="428"/>
      <c r="GGG4" s="428"/>
      <c r="GGH4" s="428"/>
      <c r="GGI4" s="428"/>
      <c r="GGJ4" s="428"/>
      <c r="GGK4" s="428"/>
      <c r="GGL4" s="428"/>
      <c r="GGM4" s="428"/>
      <c r="GGN4" s="428"/>
      <c r="GGO4" s="428"/>
      <c r="GGP4" s="428"/>
      <c r="GGQ4" s="428"/>
      <c r="GGR4" s="428"/>
      <c r="GGS4" s="428"/>
      <c r="GGT4" s="428"/>
      <c r="GGU4" s="428"/>
      <c r="GGV4" s="428"/>
      <c r="GGW4" s="428"/>
      <c r="GGX4" s="428"/>
      <c r="GGY4" s="428"/>
      <c r="GGZ4" s="428"/>
      <c r="GHA4" s="428"/>
      <c r="GHB4" s="428"/>
      <c r="GHC4" s="428"/>
      <c r="GHD4" s="428"/>
      <c r="GHE4" s="428"/>
      <c r="GHF4" s="428"/>
      <c r="GHG4" s="428"/>
      <c r="GHH4" s="428"/>
      <c r="GHI4" s="428"/>
      <c r="GHJ4" s="428"/>
      <c r="GHK4" s="428"/>
      <c r="GHL4" s="428"/>
      <c r="GHM4" s="428"/>
      <c r="GHN4" s="428"/>
      <c r="GHO4" s="428"/>
      <c r="GHP4" s="428"/>
      <c r="GHQ4" s="428"/>
      <c r="GHR4" s="428"/>
      <c r="GHS4" s="428"/>
      <c r="GHT4" s="428"/>
      <c r="GHU4" s="428"/>
      <c r="GHV4" s="428"/>
      <c r="GHW4" s="428"/>
      <c r="GHX4" s="428"/>
      <c r="GHY4" s="428"/>
      <c r="GHZ4" s="428"/>
      <c r="GIA4" s="428"/>
      <c r="GIB4" s="428"/>
      <c r="GIC4" s="428"/>
      <c r="GID4" s="428"/>
      <c r="GIE4" s="428"/>
      <c r="GIF4" s="428"/>
      <c r="GIG4" s="428"/>
      <c r="GIH4" s="428"/>
      <c r="GII4" s="428"/>
      <c r="GIJ4" s="428"/>
      <c r="GIK4" s="428"/>
      <c r="GIL4" s="428"/>
      <c r="GIM4" s="428"/>
      <c r="GIN4" s="428"/>
      <c r="GIO4" s="428"/>
      <c r="GIP4" s="428"/>
      <c r="GIQ4" s="428"/>
      <c r="GIR4" s="428"/>
      <c r="GIS4" s="428"/>
      <c r="GIT4" s="428"/>
      <c r="GIU4" s="428"/>
      <c r="GIV4" s="428"/>
      <c r="GIW4" s="428"/>
      <c r="GIX4" s="428"/>
      <c r="GIY4" s="428"/>
      <c r="GIZ4" s="428"/>
      <c r="GJA4" s="428"/>
      <c r="GJB4" s="428"/>
      <c r="GJC4" s="428"/>
      <c r="GJD4" s="428"/>
      <c r="GJE4" s="428"/>
      <c r="GJF4" s="428"/>
      <c r="GJG4" s="428"/>
      <c r="GJH4" s="428"/>
      <c r="GJI4" s="428"/>
      <c r="GJJ4" s="428"/>
      <c r="GJK4" s="428"/>
      <c r="GJL4" s="428"/>
      <c r="GJM4" s="428"/>
      <c r="GJN4" s="428"/>
      <c r="GJO4" s="428"/>
      <c r="GJP4" s="428"/>
      <c r="GJQ4" s="428"/>
      <c r="GJR4" s="428"/>
      <c r="GJS4" s="428"/>
      <c r="GJT4" s="428"/>
      <c r="GJU4" s="428"/>
      <c r="GJV4" s="428"/>
      <c r="GJW4" s="428"/>
      <c r="GJX4" s="428"/>
      <c r="GJY4" s="428"/>
      <c r="GJZ4" s="428"/>
      <c r="GKA4" s="428"/>
      <c r="GKB4" s="428"/>
      <c r="GKC4" s="428"/>
      <c r="GKD4" s="428"/>
      <c r="GKE4" s="428"/>
      <c r="GKF4" s="428"/>
      <c r="GKG4" s="428"/>
      <c r="GKH4" s="428"/>
      <c r="GKI4" s="428"/>
      <c r="GKJ4" s="428"/>
      <c r="GKK4" s="428"/>
      <c r="GKL4" s="428"/>
      <c r="GKM4" s="428"/>
      <c r="GKN4" s="428"/>
      <c r="GKO4" s="428"/>
      <c r="GKP4" s="428"/>
      <c r="GKQ4" s="428"/>
      <c r="GKR4" s="428"/>
      <c r="GKS4" s="428"/>
      <c r="GKT4" s="428"/>
      <c r="GKU4" s="428"/>
      <c r="GKV4" s="428"/>
      <c r="GKW4" s="428"/>
      <c r="GKX4" s="428"/>
      <c r="GKY4" s="428"/>
      <c r="GKZ4" s="428"/>
      <c r="GLA4" s="428"/>
      <c r="GLB4" s="428"/>
      <c r="GLC4" s="428"/>
      <c r="GLD4" s="428"/>
      <c r="GLE4" s="428"/>
      <c r="GLF4" s="428"/>
      <c r="GLG4" s="428"/>
      <c r="GLH4" s="428"/>
      <c r="GLI4" s="428"/>
      <c r="GLJ4" s="428"/>
      <c r="GLK4" s="428"/>
      <c r="GLL4" s="428"/>
      <c r="GLM4" s="428"/>
      <c r="GLN4" s="428"/>
      <c r="GLO4" s="428"/>
      <c r="GLP4" s="428"/>
      <c r="GLQ4" s="428"/>
      <c r="GLR4" s="428"/>
      <c r="GLS4" s="428"/>
      <c r="GLT4" s="428"/>
      <c r="GLU4" s="428"/>
      <c r="GLV4" s="428"/>
      <c r="GLW4" s="428"/>
      <c r="GLX4" s="428"/>
      <c r="GLY4" s="428"/>
      <c r="GLZ4" s="428"/>
      <c r="GMA4" s="428"/>
      <c r="GMB4" s="428"/>
      <c r="GMC4" s="428"/>
      <c r="GMD4" s="428"/>
      <c r="GME4" s="428"/>
      <c r="GMF4" s="428"/>
      <c r="GMG4" s="428"/>
      <c r="GMH4" s="428"/>
      <c r="GMI4" s="428"/>
      <c r="GMJ4" s="428"/>
      <c r="GMK4" s="428"/>
      <c r="GML4" s="428"/>
      <c r="GMM4" s="428"/>
      <c r="GMN4" s="428"/>
      <c r="GMO4" s="428"/>
      <c r="GMP4" s="428"/>
      <c r="GMQ4" s="428"/>
      <c r="GMR4" s="428"/>
      <c r="GMS4" s="428"/>
      <c r="GMT4" s="428"/>
      <c r="GMU4" s="428"/>
      <c r="GMV4" s="428"/>
      <c r="GMW4" s="428"/>
      <c r="GMX4" s="428"/>
      <c r="GMY4" s="428"/>
      <c r="GMZ4" s="428"/>
      <c r="GNA4" s="428"/>
      <c r="GNB4" s="428"/>
      <c r="GNC4" s="428"/>
      <c r="GND4" s="428"/>
      <c r="GNE4" s="428"/>
      <c r="GNF4" s="428"/>
      <c r="GNG4" s="428"/>
      <c r="GNH4" s="428"/>
      <c r="GNI4" s="428"/>
      <c r="GNJ4" s="428"/>
      <c r="GNK4" s="428"/>
      <c r="GNL4" s="428"/>
      <c r="GNM4" s="428"/>
      <c r="GNN4" s="428"/>
      <c r="GNO4" s="428"/>
      <c r="GNP4" s="428"/>
      <c r="GNQ4" s="428"/>
      <c r="GNR4" s="428"/>
      <c r="GNS4" s="428"/>
      <c r="GNT4" s="428"/>
      <c r="GNU4" s="428"/>
      <c r="GNV4" s="428"/>
      <c r="GNW4" s="428"/>
      <c r="GNX4" s="428"/>
      <c r="GNY4" s="428"/>
      <c r="GNZ4" s="428"/>
      <c r="GOA4" s="428"/>
      <c r="GOB4" s="428"/>
      <c r="GOC4" s="428"/>
      <c r="GOD4" s="428"/>
      <c r="GOE4" s="428"/>
      <c r="GOF4" s="428"/>
      <c r="GOG4" s="428"/>
      <c r="GOH4" s="428"/>
      <c r="GOI4" s="428"/>
      <c r="GOJ4" s="428"/>
      <c r="GOK4" s="428"/>
      <c r="GOL4" s="428"/>
      <c r="GOM4" s="428"/>
      <c r="GON4" s="428"/>
      <c r="GOO4" s="428"/>
      <c r="GOP4" s="428"/>
      <c r="GOQ4" s="428"/>
      <c r="GOR4" s="428"/>
      <c r="GOS4" s="428"/>
      <c r="GOT4" s="428"/>
      <c r="GOU4" s="428"/>
      <c r="GOV4" s="428"/>
      <c r="GOW4" s="428"/>
      <c r="GOX4" s="428"/>
      <c r="GOY4" s="428"/>
      <c r="GOZ4" s="428"/>
      <c r="GPA4" s="428"/>
      <c r="GPB4" s="428"/>
      <c r="GPC4" s="428"/>
      <c r="GPD4" s="428"/>
      <c r="GPE4" s="428"/>
      <c r="GPF4" s="428"/>
      <c r="GPG4" s="428"/>
      <c r="GPH4" s="428"/>
      <c r="GPI4" s="428"/>
      <c r="GPJ4" s="428"/>
      <c r="GPK4" s="428"/>
      <c r="GPL4" s="428"/>
      <c r="GPM4" s="428"/>
      <c r="GPN4" s="428"/>
      <c r="GPO4" s="428"/>
      <c r="GPP4" s="428"/>
      <c r="GPQ4" s="428"/>
      <c r="GPR4" s="428"/>
      <c r="GPS4" s="428"/>
      <c r="GPT4" s="428"/>
      <c r="GPU4" s="428"/>
      <c r="GPV4" s="428"/>
      <c r="GPW4" s="428"/>
      <c r="GPX4" s="428"/>
      <c r="GPY4" s="428"/>
      <c r="GPZ4" s="428"/>
      <c r="GQA4" s="428"/>
      <c r="GQB4" s="428"/>
      <c r="GQC4" s="428"/>
      <c r="GQD4" s="428"/>
      <c r="GQE4" s="428"/>
      <c r="GQF4" s="428"/>
      <c r="GQG4" s="428"/>
      <c r="GQH4" s="428"/>
      <c r="GQI4" s="428"/>
      <c r="GQJ4" s="428"/>
      <c r="GQK4" s="428"/>
      <c r="GQL4" s="428"/>
      <c r="GQM4" s="428"/>
      <c r="GQN4" s="428"/>
      <c r="GQO4" s="428"/>
      <c r="GQP4" s="428"/>
      <c r="GQQ4" s="428"/>
      <c r="GQR4" s="428"/>
      <c r="GQS4" s="428"/>
      <c r="GQT4" s="428"/>
      <c r="GQU4" s="428"/>
      <c r="GQV4" s="428"/>
      <c r="GQW4" s="428"/>
      <c r="GQX4" s="428"/>
      <c r="GQY4" s="428"/>
      <c r="GQZ4" s="428"/>
      <c r="GRA4" s="428"/>
      <c r="GRB4" s="428"/>
      <c r="GRC4" s="428"/>
      <c r="GRD4" s="428"/>
      <c r="GRE4" s="428"/>
      <c r="GRF4" s="428"/>
      <c r="GRG4" s="428"/>
      <c r="GRH4" s="428"/>
      <c r="GRI4" s="428"/>
      <c r="GRJ4" s="428"/>
      <c r="GRK4" s="428"/>
      <c r="GRL4" s="428"/>
      <c r="GRM4" s="428"/>
      <c r="GRN4" s="428"/>
      <c r="GRO4" s="428"/>
      <c r="GRP4" s="428"/>
      <c r="GRQ4" s="428"/>
      <c r="GRR4" s="428"/>
      <c r="GRS4" s="428"/>
      <c r="GRT4" s="428"/>
      <c r="GRU4" s="428"/>
      <c r="GRV4" s="428"/>
      <c r="GRW4" s="428"/>
      <c r="GRX4" s="428"/>
      <c r="GRY4" s="428"/>
      <c r="GRZ4" s="428"/>
      <c r="GSA4" s="428"/>
      <c r="GSB4" s="428"/>
      <c r="GSC4" s="428"/>
      <c r="GSD4" s="428"/>
      <c r="GSE4" s="428"/>
      <c r="GSF4" s="428"/>
      <c r="GSG4" s="428"/>
      <c r="GSH4" s="428"/>
      <c r="GSI4" s="428"/>
      <c r="GSJ4" s="428"/>
      <c r="GSK4" s="428"/>
      <c r="GSL4" s="428"/>
      <c r="GSM4" s="428"/>
      <c r="GSN4" s="428"/>
      <c r="GSO4" s="428"/>
      <c r="GSP4" s="428"/>
      <c r="GSQ4" s="428"/>
      <c r="GSR4" s="428"/>
      <c r="GSS4" s="428"/>
      <c r="GST4" s="428"/>
      <c r="GSU4" s="428"/>
      <c r="GSV4" s="428"/>
      <c r="GSW4" s="428"/>
      <c r="GSX4" s="428"/>
      <c r="GSY4" s="428"/>
      <c r="GSZ4" s="428"/>
      <c r="GTA4" s="428"/>
      <c r="GTB4" s="428"/>
      <c r="GTC4" s="428"/>
      <c r="GTD4" s="428"/>
      <c r="GTE4" s="428"/>
      <c r="GTF4" s="428"/>
      <c r="GTG4" s="428"/>
      <c r="GTH4" s="428"/>
      <c r="GTI4" s="428"/>
      <c r="GTJ4" s="428"/>
      <c r="GTK4" s="428"/>
      <c r="GTL4" s="428"/>
      <c r="GTM4" s="428"/>
      <c r="GTN4" s="428"/>
      <c r="GTO4" s="428"/>
      <c r="GTP4" s="428"/>
      <c r="GTQ4" s="428"/>
      <c r="GTR4" s="428"/>
      <c r="GTS4" s="428"/>
      <c r="GTT4" s="428"/>
      <c r="GTU4" s="428"/>
      <c r="GTV4" s="428"/>
      <c r="GTW4" s="428"/>
      <c r="GTX4" s="428"/>
      <c r="GTY4" s="428"/>
      <c r="GTZ4" s="428"/>
      <c r="GUA4" s="428"/>
      <c r="GUB4" s="428"/>
      <c r="GUC4" s="428"/>
      <c r="GUD4" s="428"/>
      <c r="GUE4" s="428"/>
      <c r="GUF4" s="428"/>
      <c r="GUG4" s="428"/>
      <c r="GUH4" s="428"/>
      <c r="GUI4" s="428"/>
      <c r="GUJ4" s="428"/>
      <c r="GUK4" s="428"/>
      <c r="GUL4" s="428"/>
      <c r="GUM4" s="428"/>
      <c r="GUN4" s="428"/>
      <c r="GUO4" s="428"/>
      <c r="GUP4" s="428"/>
      <c r="GUQ4" s="428"/>
      <c r="GUR4" s="428"/>
      <c r="GUS4" s="428"/>
      <c r="GUT4" s="428"/>
      <c r="GUU4" s="428"/>
      <c r="GUV4" s="428"/>
      <c r="GUW4" s="428"/>
      <c r="GUX4" s="428"/>
      <c r="GUY4" s="428"/>
      <c r="GUZ4" s="428"/>
      <c r="GVA4" s="428"/>
      <c r="GVB4" s="428"/>
      <c r="GVC4" s="428"/>
      <c r="GVD4" s="428"/>
      <c r="GVE4" s="428"/>
      <c r="GVF4" s="428"/>
      <c r="GVG4" s="428"/>
      <c r="GVH4" s="428"/>
      <c r="GVI4" s="428"/>
      <c r="GVJ4" s="428"/>
      <c r="GVK4" s="428"/>
      <c r="GVL4" s="428"/>
      <c r="GVM4" s="428"/>
      <c r="GVN4" s="428"/>
      <c r="GVO4" s="428"/>
      <c r="GVP4" s="428"/>
      <c r="GVQ4" s="428"/>
      <c r="GVR4" s="428"/>
      <c r="GVS4" s="428"/>
      <c r="GVT4" s="428"/>
      <c r="GVU4" s="428"/>
      <c r="GVV4" s="428"/>
      <c r="GVW4" s="428"/>
      <c r="GVX4" s="428"/>
      <c r="GVY4" s="428"/>
      <c r="GVZ4" s="428"/>
      <c r="GWA4" s="428"/>
      <c r="GWB4" s="428"/>
      <c r="GWC4" s="428"/>
      <c r="GWD4" s="428"/>
      <c r="GWE4" s="428"/>
      <c r="GWF4" s="428"/>
      <c r="GWG4" s="428"/>
      <c r="GWH4" s="428"/>
      <c r="GWI4" s="428"/>
      <c r="GWJ4" s="428"/>
      <c r="GWK4" s="428"/>
      <c r="GWL4" s="428"/>
      <c r="GWM4" s="428"/>
      <c r="GWN4" s="428"/>
      <c r="GWO4" s="428"/>
      <c r="GWP4" s="428"/>
      <c r="GWQ4" s="428"/>
      <c r="GWR4" s="428"/>
      <c r="GWS4" s="428"/>
      <c r="GWT4" s="428"/>
      <c r="GWU4" s="428"/>
      <c r="GWV4" s="428"/>
      <c r="GWW4" s="428"/>
      <c r="GWX4" s="428"/>
      <c r="GWY4" s="428"/>
      <c r="GWZ4" s="428"/>
      <c r="GXA4" s="428"/>
      <c r="GXB4" s="428"/>
      <c r="GXC4" s="428"/>
      <c r="GXD4" s="428"/>
      <c r="GXE4" s="428"/>
      <c r="GXF4" s="428"/>
      <c r="GXG4" s="428"/>
      <c r="GXH4" s="428"/>
      <c r="GXI4" s="428"/>
      <c r="GXJ4" s="428"/>
      <c r="GXK4" s="428"/>
      <c r="GXL4" s="428"/>
      <c r="GXM4" s="428"/>
      <c r="GXN4" s="428"/>
      <c r="GXO4" s="428"/>
      <c r="GXP4" s="428"/>
      <c r="GXQ4" s="428"/>
      <c r="GXR4" s="428"/>
      <c r="GXS4" s="428"/>
      <c r="GXT4" s="428"/>
      <c r="GXU4" s="428"/>
      <c r="GXV4" s="428"/>
      <c r="GXW4" s="428"/>
      <c r="GXX4" s="428"/>
      <c r="GXY4" s="428"/>
      <c r="GXZ4" s="428"/>
      <c r="GYA4" s="428"/>
      <c r="GYB4" s="428"/>
      <c r="GYC4" s="428"/>
      <c r="GYD4" s="428"/>
      <c r="GYE4" s="428"/>
      <c r="GYF4" s="428"/>
      <c r="GYG4" s="428"/>
      <c r="GYH4" s="428"/>
      <c r="GYI4" s="428"/>
      <c r="GYJ4" s="428"/>
      <c r="GYK4" s="428"/>
      <c r="GYL4" s="428"/>
      <c r="GYM4" s="428"/>
      <c r="GYN4" s="428"/>
      <c r="GYO4" s="428"/>
      <c r="GYP4" s="428"/>
      <c r="GYQ4" s="428"/>
      <c r="GYR4" s="428"/>
      <c r="GYS4" s="428"/>
      <c r="GYT4" s="428"/>
      <c r="GYU4" s="428"/>
      <c r="GYV4" s="428"/>
      <c r="GYW4" s="428"/>
      <c r="GYX4" s="428"/>
      <c r="GYY4" s="428"/>
      <c r="GYZ4" s="428"/>
      <c r="GZA4" s="428"/>
      <c r="GZB4" s="428"/>
      <c r="GZC4" s="428"/>
      <c r="GZD4" s="428"/>
      <c r="GZE4" s="428"/>
      <c r="GZF4" s="428"/>
      <c r="GZG4" s="428"/>
      <c r="GZH4" s="428"/>
      <c r="GZI4" s="428"/>
      <c r="GZJ4" s="428"/>
      <c r="GZK4" s="428"/>
      <c r="GZL4" s="428"/>
      <c r="GZM4" s="428"/>
      <c r="GZN4" s="428"/>
      <c r="GZO4" s="428"/>
      <c r="GZP4" s="428"/>
      <c r="GZQ4" s="428"/>
      <c r="GZR4" s="428"/>
      <c r="GZS4" s="428"/>
      <c r="GZT4" s="428"/>
      <c r="GZU4" s="428"/>
      <c r="GZV4" s="428"/>
      <c r="GZW4" s="428"/>
      <c r="GZX4" s="428"/>
      <c r="GZY4" s="428"/>
      <c r="GZZ4" s="428"/>
      <c r="HAA4" s="428"/>
      <c r="HAB4" s="428"/>
      <c r="HAC4" s="428"/>
      <c r="HAD4" s="428"/>
      <c r="HAE4" s="428"/>
      <c r="HAF4" s="428"/>
      <c r="HAG4" s="428"/>
      <c r="HAH4" s="428"/>
      <c r="HAI4" s="428"/>
      <c r="HAJ4" s="428"/>
      <c r="HAK4" s="428"/>
      <c r="HAL4" s="428"/>
      <c r="HAM4" s="428"/>
      <c r="HAN4" s="428"/>
      <c r="HAO4" s="428"/>
      <c r="HAP4" s="428"/>
      <c r="HAQ4" s="428"/>
      <c r="HAR4" s="428"/>
      <c r="HAS4" s="428"/>
      <c r="HAT4" s="428"/>
      <c r="HAU4" s="428"/>
      <c r="HAV4" s="428"/>
      <c r="HAW4" s="428"/>
      <c r="HAX4" s="428"/>
      <c r="HAY4" s="428"/>
      <c r="HAZ4" s="428"/>
      <c r="HBA4" s="428"/>
      <c r="HBB4" s="428"/>
      <c r="HBC4" s="428"/>
      <c r="HBD4" s="428"/>
      <c r="HBE4" s="428"/>
      <c r="HBF4" s="428"/>
      <c r="HBG4" s="428"/>
      <c r="HBH4" s="428"/>
      <c r="HBI4" s="428"/>
      <c r="HBJ4" s="428"/>
      <c r="HBK4" s="428"/>
      <c r="HBL4" s="428"/>
      <c r="HBM4" s="428"/>
      <c r="HBN4" s="428"/>
      <c r="HBO4" s="428"/>
      <c r="HBP4" s="428"/>
      <c r="HBQ4" s="428"/>
      <c r="HBR4" s="428"/>
      <c r="HBS4" s="428"/>
      <c r="HBT4" s="428"/>
      <c r="HBU4" s="428"/>
      <c r="HBV4" s="428"/>
      <c r="HBW4" s="428"/>
      <c r="HBX4" s="428"/>
      <c r="HBY4" s="428"/>
      <c r="HBZ4" s="428"/>
      <c r="HCA4" s="428"/>
      <c r="HCB4" s="428"/>
      <c r="HCC4" s="428"/>
      <c r="HCD4" s="428"/>
      <c r="HCE4" s="428"/>
      <c r="HCF4" s="428"/>
      <c r="HCG4" s="428"/>
      <c r="HCH4" s="428"/>
      <c r="HCI4" s="428"/>
      <c r="HCJ4" s="428"/>
      <c r="HCK4" s="428"/>
      <c r="HCL4" s="428"/>
      <c r="HCM4" s="428"/>
      <c r="HCN4" s="428"/>
      <c r="HCO4" s="428"/>
      <c r="HCP4" s="428"/>
      <c r="HCQ4" s="428"/>
      <c r="HCR4" s="428"/>
      <c r="HCS4" s="428"/>
      <c r="HCT4" s="428"/>
      <c r="HCU4" s="428"/>
      <c r="HCV4" s="428"/>
      <c r="HCW4" s="428"/>
      <c r="HCX4" s="428"/>
      <c r="HCY4" s="428"/>
      <c r="HCZ4" s="428"/>
      <c r="HDA4" s="428"/>
      <c r="HDB4" s="428"/>
      <c r="HDC4" s="428"/>
      <c r="HDD4" s="428"/>
      <c r="HDE4" s="428"/>
      <c r="HDF4" s="428"/>
      <c r="HDG4" s="428"/>
      <c r="HDH4" s="428"/>
      <c r="HDI4" s="428"/>
      <c r="HDJ4" s="428"/>
      <c r="HDK4" s="428"/>
      <c r="HDL4" s="428"/>
      <c r="HDM4" s="428"/>
      <c r="HDN4" s="428"/>
      <c r="HDO4" s="428"/>
      <c r="HDP4" s="428"/>
      <c r="HDQ4" s="428"/>
      <c r="HDR4" s="428"/>
      <c r="HDS4" s="428"/>
      <c r="HDT4" s="428"/>
      <c r="HDU4" s="428"/>
      <c r="HDV4" s="428"/>
      <c r="HDW4" s="428"/>
      <c r="HDX4" s="428"/>
      <c r="HDY4" s="428"/>
      <c r="HDZ4" s="428"/>
      <c r="HEA4" s="428"/>
      <c r="HEB4" s="428"/>
      <c r="HEC4" s="428"/>
      <c r="HED4" s="428"/>
      <c r="HEE4" s="428"/>
      <c r="HEF4" s="428"/>
      <c r="HEG4" s="428"/>
      <c r="HEH4" s="428"/>
      <c r="HEI4" s="428"/>
      <c r="HEJ4" s="428"/>
      <c r="HEK4" s="428"/>
      <c r="HEL4" s="428"/>
      <c r="HEM4" s="428"/>
      <c r="HEN4" s="428"/>
      <c r="HEO4" s="428"/>
      <c r="HEP4" s="428"/>
      <c r="HEQ4" s="428"/>
      <c r="HER4" s="428"/>
      <c r="HES4" s="428"/>
      <c r="HET4" s="428"/>
      <c r="HEU4" s="428"/>
      <c r="HEV4" s="428"/>
      <c r="HEW4" s="428"/>
      <c r="HEX4" s="428"/>
      <c r="HEY4" s="428"/>
      <c r="HEZ4" s="428"/>
      <c r="HFA4" s="428"/>
      <c r="HFB4" s="428"/>
      <c r="HFC4" s="428"/>
      <c r="HFD4" s="428"/>
      <c r="HFE4" s="428"/>
      <c r="HFF4" s="428"/>
      <c r="HFG4" s="428"/>
      <c r="HFH4" s="428"/>
      <c r="HFI4" s="428"/>
      <c r="HFJ4" s="428"/>
      <c r="HFK4" s="428"/>
      <c r="HFL4" s="428"/>
      <c r="HFM4" s="428"/>
      <c r="HFN4" s="428"/>
      <c r="HFO4" s="428"/>
      <c r="HFP4" s="428"/>
      <c r="HFQ4" s="428"/>
      <c r="HFR4" s="428"/>
      <c r="HFS4" s="428"/>
      <c r="HFT4" s="428"/>
      <c r="HFU4" s="428"/>
      <c r="HFV4" s="428"/>
      <c r="HFW4" s="428"/>
      <c r="HFX4" s="428"/>
      <c r="HFY4" s="428"/>
      <c r="HFZ4" s="428"/>
      <c r="HGA4" s="428"/>
      <c r="HGB4" s="428"/>
      <c r="HGC4" s="428"/>
      <c r="HGD4" s="428"/>
      <c r="HGE4" s="428"/>
      <c r="HGF4" s="428"/>
      <c r="HGG4" s="428"/>
      <c r="HGH4" s="428"/>
      <c r="HGI4" s="428"/>
      <c r="HGJ4" s="428"/>
      <c r="HGK4" s="428"/>
      <c r="HGL4" s="428"/>
      <c r="HGM4" s="428"/>
      <c r="HGN4" s="428"/>
      <c r="HGO4" s="428"/>
      <c r="HGP4" s="428"/>
      <c r="HGQ4" s="428"/>
      <c r="HGR4" s="428"/>
      <c r="HGS4" s="428"/>
      <c r="HGT4" s="428"/>
      <c r="HGU4" s="428"/>
      <c r="HGV4" s="428"/>
      <c r="HGW4" s="428"/>
      <c r="HGX4" s="428"/>
      <c r="HGY4" s="428"/>
      <c r="HGZ4" s="428"/>
      <c r="HHA4" s="428"/>
      <c r="HHB4" s="428"/>
      <c r="HHC4" s="428"/>
      <c r="HHD4" s="428"/>
      <c r="HHE4" s="428"/>
      <c r="HHF4" s="428"/>
      <c r="HHG4" s="428"/>
      <c r="HHH4" s="428"/>
      <c r="HHI4" s="428"/>
      <c r="HHJ4" s="428"/>
      <c r="HHK4" s="428"/>
      <c r="HHL4" s="428"/>
      <c r="HHM4" s="428"/>
      <c r="HHN4" s="428"/>
      <c r="HHO4" s="428"/>
      <c r="HHP4" s="428"/>
      <c r="HHQ4" s="428"/>
      <c r="HHR4" s="428"/>
      <c r="HHS4" s="428"/>
      <c r="HHT4" s="428"/>
      <c r="HHU4" s="428"/>
      <c r="HHV4" s="428"/>
      <c r="HHW4" s="428"/>
      <c r="HHX4" s="428"/>
      <c r="HHY4" s="428"/>
      <c r="HHZ4" s="428"/>
      <c r="HIA4" s="428"/>
      <c r="HIB4" s="428"/>
      <c r="HIC4" s="428"/>
      <c r="HID4" s="428"/>
      <c r="HIE4" s="428"/>
      <c r="HIF4" s="428"/>
      <c r="HIG4" s="428"/>
      <c r="HIH4" s="428"/>
      <c r="HII4" s="428"/>
      <c r="HIJ4" s="428"/>
      <c r="HIK4" s="428"/>
      <c r="HIL4" s="428"/>
      <c r="HIM4" s="428"/>
      <c r="HIN4" s="428"/>
      <c r="HIO4" s="428"/>
      <c r="HIP4" s="428"/>
      <c r="HIQ4" s="428"/>
      <c r="HIR4" s="428"/>
      <c r="HIS4" s="428"/>
      <c r="HIT4" s="428"/>
      <c r="HIU4" s="428"/>
      <c r="HIV4" s="428"/>
      <c r="HIW4" s="428"/>
      <c r="HIX4" s="428"/>
      <c r="HIY4" s="428"/>
      <c r="HIZ4" s="428"/>
      <c r="HJA4" s="428"/>
      <c r="HJB4" s="428"/>
      <c r="HJC4" s="428"/>
      <c r="HJD4" s="428"/>
      <c r="HJE4" s="428"/>
      <c r="HJF4" s="428"/>
      <c r="HJG4" s="428"/>
      <c r="HJH4" s="428"/>
      <c r="HJI4" s="428"/>
      <c r="HJJ4" s="428"/>
      <c r="HJK4" s="428"/>
      <c r="HJL4" s="428"/>
      <c r="HJM4" s="428"/>
      <c r="HJN4" s="428"/>
      <c r="HJO4" s="428"/>
      <c r="HJP4" s="428"/>
      <c r="HJQ4" s="428"/>
      <c r="HJR4" s="428"/>
      <c r="HJS4" s="428"/>
      <c r="HJT4" s="428"/>
      <c r="HJU4" s="428"/>
      <c r="HJV4" s="428"/>
      <c r="HJW4" s="428"/>
      <c r="HJX4" s="428"/>
      <c r="HJY4" s="428"/>
      <c r="HJZ4" s="428"/>
      <c r="HKA4" s="428"/>
      <c r="HKB4" s="428"/>
      <c r="HKC4" s="428"/>
      <c r="HKD4" s="428"/>
      <c r="HKE4" s="428"/>
      <c r="HKF4" s="428"/>
      <c r="HKG4" s="428"/>
      <c r="HKH4" s="428"/>
      <c r="HKI4" s="428"/>
      <c r="HKJ4" s="428"/>
      <c r="HKK4" s="428"/>
      <c r="HKL4" s="428"/>
      <c r="HKM4" s="428"/>
      <c r="HKN4" s="428"/>
      <c r="HKO4" s="428"/>
      <c r="HKP4" s="428"/>
      <c r="HKQ4" s="428"/>
      <c r="HKR4" s="428"/>
      <c r="HKS4" s="428"/>
      <c r="HKT4" s="428"/>
      <c r="HKU4" s="428"/>
      <c r="HKV4" s="428"/>
      <c r="HKW4" s="428"/>
      <c r="HKX4" s="428"/>
      <c r="HKY4" s="428"/>
      <c r="HKZ4" s="428"/>
      <c r="HLA4" s="428"/>
      <c r="HLB4" s="428"/>
      <c r="HLC4" s="428"/>
      <c r="HLD4" s="428"/>
      <c r="HLE4" s="428"/>
      <c r="HLF4" s="428"/>
      <c r="HLG4" s="428"/>
      <c r="HLH4" s="428"/>
      <c r="HLI4" s="428"/>
      <c r="HLJ4" s="428"/>
      <c r="HLK4" s="428"/>
      <c r="HLL4" s="428"/>
      <c r="HLM4" s="428"/>
      <c r="HLN4" s="428"/>
      <c r="HLO4" s="428"/>
      <c r="HLP4" s="428"/>
      <c r="HLQ4" s="428"/>
      <c r="HLR4" s="428"/>
      <c r="HLS4" s="428"/>
      <c r="HLT4" s="428"/>
      <c r="HLU4" s="428"/>
      <c r="HLV4" s="428"/>
      <c r="HLW4" s="428"/>
      <c r="HLX4" s="428"/>
      <c r="HLY4" s="428"/>
      <c r="HLZ4" s="428"/>
      <c r="HMA4" s="428"/>
      <c r="HMB4" s="428"/>
      <c r="HMC4" s="428"/>
      <c r="HMD4" s="428"/>
      <c r="HME4" s="428"/>
      <c r="HMF4" s="428"/>
      <c r="HMG4" s="428"/>
      <c r="HMH4" s="428"/>
      <c r="HMI4" s="428"/>
      <c r="HMJ4" s="428"/>
      <c r="HMK4" s="428"/>
      <c r="HML4" s="428"/>
      <c r="HMM4" s="428"/>
      <c r="HMN4" s="428"/>
      <c r="HMO4" s="428"/>
      <c r="HMP4" s="428"/>
      <c r="HMQ4" s="428"/>
      <c r="HMR4" s="428"/>
      <c r="HMS4" s="428"/>
      <c r="HMT4" s="428"/>
      <c r="HMU4" s="428"/>
      <c r="HMV4" s="428"/>
      <c r="HMW4" s="428"/>
      <c r="HMX4" s="428"/>
      <c r="HMY4" s="428"/>
      <c r="HMZ4" s="428"/>
      <c r="HNA4" s="428"/>
      <c r="HNB4" s="428"/>
      <c r="HNC4" s="428"/>
      <c r="HND4" s="428"/>
      <c r="HNE4" s="428"/>
      <c r="HNF4" s="428"/>
      <c r="HNG4" s="428"/>
      <c r="HNH4" s="428"/>
      <c r="HNI4" s="428"/>
      <c r="HNJ4" s="428"/>
      <c r="HNK4" s="428"/>
      <c r="HNL4" s="428"/>
      <c r="HNM4" s="428"/>
      <c r="HNN4" s="428"/>
      <c r="HNO4" s="428"/>
      <c r="HNP4" s="428"/>
      <c r="HNQ4" s="428"/>
      <c r="HNR4" s="428"/>
      <c r="HNS4" s="428"/>
      <c r="HNT4" s="428"/>
      <c r="HNU4" s="428"/>
      <c r="HNV4" s="428"/>
      <c r="HNW4" s="428"/>
      <c r="HNX4" s="428"/>
      <c r="HNY4" s="428"/>
      <c r="HNZ4" s="428"/>
      <c r="HOA4" s="428"/>
      <c r="HOB4" s="428"/>
      <c r="HOC4" s="428"/>
      <c r="HOD4" s="428"/>
      <c r="HOE4" s="428"/>
      <c r="HOF4" s="428"/>
      <c r="HOG4" s="428"/>
      <c r="HOH4" s="428"/>
      <c r="HOI4" s="428"/>
      <c r="HOJ4" s="428"/>
      <c r="HOK4" s="428"/>
      <c r="HOL4" s="428"/>
      <c r="HOM4" s="428"/>
      <c r="HON4" s="428"/>
      <c r="HOO4" s="428"/>
      <c r="HOP4" s="428"/>
      <c r="HOQ4" s="428"/>
      <c r="HOR4" s="428"/>
      <c r="HOS4" s="428"/>
      <c r="HOT4" s="428"/>
      <c r="HOU4" s="428"/>
      <c r="HOV4" s="428"/>
      <c r="HOW4" s="428"/>
      <c r="HOX4" s="428"/>
      <c r="HOY4" s="428"/>
      <c r="HOZ4" s="428"/>
      <c r="HPA4" s="428"/>
      <c r="HPB4" s="428"/>
      <c r="HPC4" s="428"/>
      <c r="HPD4" s="428"/>
      <c r="HPE4" s="428"/>
      <c r="HPF4" s="428"/>
      <c r="HPG4" s="428"/>
      <c r="HPH4" s="428"/>
      <c r="HPI4" s="428"/>
      <c r="HPJ4" s="428"/>
      <c r="HPK4" s="428"/>
      <c r="HPL4" s="428"/>
      <c r="HPM4" s="428"/>
      <c r="HPN4" s="428"/>
      <c r="HPO4" s="428"/>
      <c r="HPP4" s="428"/>
      <c r="HPQ4" s="428"/>
      <c r="HPR4" s="428"/>
      <c r="HPS4" s="428"/>
      <c r="HPT4" s="428"/>
      <c r="HPU4" s="428"/>
      <c r="HPV4" s="428"/>
      <c r="HPW4" s="428"/>
      <c r="HPX4" s="428"/>
      <c r="HPY4" s="428"/>
      <c r="HPZ4" s="428"/>
      <c r="HQA4" s="428"/>
      <c r="HQB4" s="428"/>
      <c r="HQC4" s="428"/>
      <c r="HQD4" s="428"/>
      <c r="HQE4" s="428"/>
      <c r="HQF4" s="428"/>
      <c r="HQG4" s="428"/>
      <c r="HQH4" s="428"/>
      <c r="HQI4" s="428"/>
      <c r="HQJ4" s="428"/>
      <c r="HQK4" s="428"/>
      <c r="HQL4" s="428"/>
      <c r="HQM4" s="428"/>
      <c r="HQN4" s="428"/>
      <c r="HQO4" s="428"/>
      <c r="HQP4" s="428"/>
      <c r="HQQ4" s="428"/>
      <c r="HQR4" s="428"/>
      <c r="HQS4" s="428"/>
      <c r="HQT4" s="428"/>
      <c r="HQU4" s="428"/>
      <c r="HQV4" s="428"/>
      <c r="HQW4" s="428"/>
      <c r="HQX4" s="428"/>
      <c r="HQY4" s="428"/>
      <c r="HQZ4" s="428"/>
      <c r="HRA4" s="428"/>
      <c r="HRB4" s="428"/>
      <c r="HRC4" s="428"/>
      <c r="HRD4" s="428"/>
      <c r="HRE4" s="428"/>
      <c r="HRF4" s="428"/>
      <c r="HRG4" s="428"/>
      <c r="HRH4" s="428"/>
      <c r="HRI4" s="428"/>
      <c r="HRJ4" s="428"/>
      <c r="HRK4" s="428"/>
      <c r="HRL4" s="428"/>
      <c r="HRM4" s="428"/>
      <c r="HRN4" s="428"/>
      <c r="HRO4" s="428"/>
      <c r="HRP4" s="428"/>
      <c r="HRQ4" s="428"/>
      <c r="HRR4" s="428"/>
      <c r="HRS4" s="428"/>
      <c r="HRT4" s="428"/>
      <c r="HRU4" s="428"/>
      <c r="HRV4" s="428"/>
      <c r="HRW4" s="428"/>
      <c r="HRX4" s="428"/>
      <c r="HRY4" s="428"/>
      <c r="HRZ4" s="428"/>
      <c r="HSA4" s="428"/>
      <c r="HSB4" s="428"/>
      <c r="HSC4" s="428"/>
      <c r="HSD4" s="428"/>
      <c r="HSE4" s="428"/>
      <c r="HSF4" s="428"/>
      <c r="HSG4" s="428"/>
      <c r="HSH4" s="428"/>
      <c r="HSI4" s="428"/>
      <c r="HSJ4" s="428"/>
      <c r="HSK4" s="428"/>
      <c r="HSL4" s="428"/>
      <c r="HSM4" s="428"/>
      <c r="HSN4" s="428"/>
      <c r="HSO4" s="428"/>
      <c r="HSP4" s="428"/>
      <c r="HSQ4" s="428"/>
      <c r="HSR4" s="428"/>
      <c r="HSS4" s="428"/>
      <c r="HST4" s="428"/>
      <c r="HSU4" s="428"/>
      <c r="HSV4" s="428"/>
      <c r="HSW4" s="428"/>
      <c r="HSX4" s="428"/>
      <c r="HSY4" s="428"/>
      <c r="HSZ4" s="428"/>
      <c r="HTA4" s="428"/>
      <c r="HTB4" s="428"/>
      <c r="HTC4" s="428"/>
      <c r="HTD4" s="428"/>
      <c r="HTE4" s="428"/>
      <c r="HTF4" s="428"/>
      <c r="HTG4" s="428"/>
      <c r="HTH4" s="428"/>
      <c r="HTI4" s="428"/>
      <c r="HTJ4" s="428"/>
      <c r="HTK4" s="428"/>
      <c r="HTL4" s="428"/>
      <c r="HTM4" s="428"/>
      <c r="HTN4" s="428"/>
      <c r="HTO4" s="428"/>
      <c r="HTP4" s="428"/>
      <c r="HTQ4" s="428"/>
      <c r="HTR4" s="428"/>
      <c r="HTS4" s="428"/>
      <c r="HTT4" s="428"/>
      <c r="HTU4" s="428"/>
      <c r="HTV4" s="428"/>
      <c r="HTW4" s="428"/>
      <c r="HTX4" s="428"/>
      <c r="HTY4" s="428"/>
      <c r="HTZ4" s="428"/>
      <c r="HUA4" s="428"/>
      <c r="HUB4" s="428"/>
      <c r="HUC4" s="428"/>
      <c r="HUD4" s="428"/>
      <c r="HUE4" s="428"/>
      <c r="HUF4" s="428"/>
      <c r="HUG4" s="428"/>
      <c r="HUH4" s="428"/>
      <c r="HUI4" s="428"/>
      <c r="HUJ4" s="428"/>
      <c r="HUK4" s="428"/>
      <c r="HUL4" s="428"/>
      <c r="HUM4" s="428"/>
      <c r="HUN4" s="428"/>
      <c r="HUO4" s="428"/>
      <c r="HUP4" s="428"/>
      <c r="HUQ4" s="428"/>
      <c r="HUR4" s="428"/>
      <c r="HUS4" s="428"/>
      <c r="HUT4" s="428"/>
      <c r="HUU4" s="428"/>
      <c r="HUV4" s="428"/>
      <c r="HUW4" s="428"/>
      <c r="HUX4" s="428"/>
      <c r="HUY4" s="428"/>
      <c r="HUZ4" s="428"/>
      <c r="HVA4" s="428"/>
      <c r="HVB4" s="428"/>
      <c r="HVC4" s="428"/>
      <c r="HVD4" s="428"/>
      <c r="HVE4" s="428"/>
      <c r="HVF4" s="428"/>
      <c r="HVG4" s="428"/>
      <c r="HVH4" s="428"/>
      <c r="HVI4" s="428"/>
      <c r="HVJ4" s="428"/>
      <c r="HVK4" s="428"/>
      <c r="HVL4" s="428"/>
      <c r="HVM4" s="428"/>
      <c r="HVN4" s="428"/>
      <c r="HVO4" s="428"/>
      <c r="HVP4" s="428"/>
      <c r="HVQ4" s="428"/>
      <c r="HVR4" s="428"/>
      <c r="HVS4" s="428"/>
      <c r="HVT4" s="428"/>
      <c r="HVU4" s="428"/>
      <c r="HVV4" s="428"/>
      <c r="HVW4" s="428"/>
      <c r="HVX4" s="428"/>
      <c r="HVY4" s="428"/>
      <c r="HVZ4" s="428"/>
      <c r="HWA4" s="428"/>
      <c r="HWB4" s="428"/>
      <c r="HWC4" s="428"/>
      <c r="HWD4" s="428"/>
      <c r="HWE4" s="428"/>
      <c r="HWF4" s="428"/>
      <c r="HWG4" s="428"/>
      <c r="HWH4" s="428"/>
      <c r="HWI4" s="428"/>
      <c r="HWJ4" s="428"/>
      <c r="HWK4" s="428"/>
      <c r="HWL4" s="428"/>
      <c r="HWM4" s="428"/>
      <c r="HWN4" s="428"/>
      <c r="HWO4" s="428"/>
      <c r="HWP4" s="428"/>
      <c r="HWQ4" s="428"/>
      <c r="HWR4" s="428"/>
      <c r="HWS4" s="428"/>
      <c r="HWT4" s="428"/>
      <c r="HWU4" s="428"/>
      <c r="HWV4" s="428"/>
      <c r="HWW4" s="428"/>
      <c r="HWX4" s="428"/>
      <c r="HWY4" s="428"/>
      <c r="HWZ4" s="428"/>
      <c r="HXA4" s="428"/>
      <c r="HXB4" s="428"/>
      <c r="HXC4" s="428"/>
      <c r="HXD4" s="428"/>
      <c r="HXE4" s="428"/>
      <c r="HXF4" s="428"/>
      <c r="HXG4" s="428"/>
      <c r="HXH4" s="428"/>
      <c r="HXI4" s="428"/>
      <c r="HXJ4" s="428"/>
      <c r="HXK4" s="428"/>
      <c r="HXL4" s="428"/>
      <c r="HXM4" s="428"/>
      <c r="HXN4" s="428"/>
      <c r="HXO4" s="428"/>
      <c r="HXP4" s="428"/>
      <c r="HXQ4" s="428"/>
      <c r="HXR4" s="428"/>
      <c r="HXS4" s="428"/>
      <c r="HXT4" s="428"/>
      <c r="HXU4" s="428"/>
      <c r="HXV4" s="428"/>
      <c r="HXW4" s="428"/>
      <c r="HXX4" s="428"/>
      <c r="HXY4" s="428"/>
      <c r="HXZ4" s="428"/>
      <c r="HYA4" s="428"/>
      <c r="HYB4" s="428"/>
      <c r="HYC4" s="428"/>
      <c r="HYD4" s="428"/>
      <c r="HYE4" s="428"/>
      <c r="HYF4" s="428"/>
      <c r="HYG4" s="428"/>
      <c r="HYH4" s="428"/>
      <c r="HYI4" s="428"/>
      <c r="HYJ4" s="428"/>
      <c r="HYK4" s="428"/>
      <c r="HYL4" s="428"/>
      <c r="HYM4" s="428"/>
      <c r="HYN4" s="428"/>
      <c r="HYO4" s="428"/>
      <c r="HYP4" s="428"/>
      <c r="HYQ4" s="428"/>
      <c r="HYR4" s="428"/>
      <c r="HYS4" s="428"/>
      <c r="HYT4" s="428"/>
      <c r="HYU4" s="428"/>
      <c r="HYV4" s="428"/>
      <c r="HYW4" s="428"/>
      <c r="HYX4" s="428"/>
      <c r="HYY4" s="428"/>
      <c r="HYZ4" s="428"/>
      <c r="HZA4" s="428"/>
      <c r="HZB4" s="428"/>
      <c r="HZC4" s="428"/>
      <c r="HZD4" s="428"/>
      <c r="HZE4" s="428"/>
      <c r="HZF4" s="428"/>
      <c r="HZG4" s="428"/>
      <c r="HZH4" s="428"/>
      <c r="HZI4" s="428"/>
      <c r="HZJ4" s="428"/>
      <c r="HZK4" s="428"/>
      <c r="HZL4" s="428"/>
      <c r="HZM4" s="428"/>
      <c r="HZN4" s="428"/>
      <c r="HZO4" s="428"/>
      <c r="HZP4" s="428"/>
      <c r="HZQ4" s="428"/>
      <c r="HZR4" s="428"/>
      <c r="HZS4" s="428"/>
      <c r="HZT4" s="428"/>
      <c r="HZU4" s="428"/>
      <c r="HZV4" s="428"/>
      <c r="HZW4" s="428"/>
      <c r="HZX4" s="428"/>
      <c r="HZY4" s="428"/>
      <c r="HZZ4" s="428"/>
      <c r="IAA4" s="428"/>
      <c r="IAB4" s="428"/>
      <c r="IAC4" s="428"/>
      <c r="IAD4" s="428"/>
      <c r="IAE4" s="428"/>
      <c r="IAF4" s="428"/>
      <c r="IAG4" s="428"/>
      <c r="IAH4" s="428"/>
      <c r="IAI4" s="428"/>
      <c r="IAJ4" s="428"/>
      <c r="IAK4" s="428"/>
      <c r="IAL4" s="428"/>
      <c r="IAM4" s="428"/>
      <c r="IAN4" s="428"/>
      <c r="IAO4" s="428"/>
      <c r="IAP4" s="428"/>
      <c r="IAQ4" s="428"/>
      <c r="IAR4" s="428"/>
      <c r="IAS4" s="428"/>
      <c r="IAT4" s="428"/>
      <c r="IAU4" s="428"/>
      <c r="IAV4" s="428"/>
      <c r="IAW4" s="428"/>
      <c r="IAX4" s="428"/>
      <c r="IAY4" s="428"/>
      <c r="IAZ4" s="428"/>
      <c r="IBA4" s="428"/>
      <c r="IBB4" s="428"/>
      <c r="IBC4" s="428"/>
      <c r="IBD4" s="428"/>
      <c r="IBE4" s="428"/>
      <c r="IBF4" s="428"/>
      <c r="IBG4" s="428"/>
      <c r="IBH4" s="428"/>
      <c r="IBI4" s="428"/>
      <c r="IBJ4" s="428"/>
      <c r="IBK4" s="428"/>
      <c r="IBL4" s="428"/>
      <c r="IBM4" s="428"/>
      <c r="IBN4" s="428"/>
      <c r="IBO4" s="428"/>
      <c r="IBP4" s="428"/>
      <c r="IBQ4" s="428"/>
      <c r="IBR4" s="428"/>
      <c r="IBS4" s="428"/>
      <c r="IBT4" s="428"/>
      <c r="IBU4" s="428"/>
      <c r="IBV4" s="428"/>
      <c r="IBW4" s="428"/>
      <c r="IBX4" s="428"/>
      <c r="IBY4" s="428"/>
      <c r="IBZ4" s="428"/>
      <c r="ICA4" s="428"/>
      <c r="ICB4" s="428"/>
      <c r="ICC4" s="428"/>
      <c r="ICD4" s="428"/>
      <c r="ICE4" s="428"/>
      <c r="ICF4" s="428"/>
      <c r="ICG4" s="428"/>
      <c r="ICH4" s="428"/>
      <c r="ICI4" s="428"/>
      <c r="ICJ4" s="428"/>
      <c r="ICK4" s="428"/>
      <c r="ICL4" s="428"/>
      <c r="ICM4" s="428"/>
      <c r="ICN4" s="428"/>
      <c r="ICO4" s="428"/>
      <c r="ICP4" s="428"/>
      <c r="ICQ4" s="428"/>
      <c r="ICR4" s="428"/>
      <c r="ICS4" s="428"/>
      <c r="ICT4" s="428"/>
      <c r="ICU4" s="428"/>
      <c r="ICV4" s="428"/>
      <c r="ICW4" s="428"/>
      <c r="ICX4" s="428"/>
      <c r="ICY4" s="428"/>
      <c r="ICZ4" s="428"/>
      <c r="IDA4" s="428"/>
      <c r="IDB4" s="428"/>
      <c r="IDC4" s="428"/>
      <c r="IDD4" s="428"/>
      <c r="IDE4" s="428"/>
      <c r="IDF4" s="428"/>
      <c r="IDG4" s="428"/>
      <c r="IDH4" s="428"/>
      <c r="IDI4" s="428"/>
      <c r="IDJ4" s="428"/>
      <c r="IDK4" s="428"/>
      <c r="IDL4" s="428"/>
      <c r="IDM4" s="428"/>
      <c r="IDN4" s="428"/>
      <c r="IDO4" s="428"/>
      <c r="IDP4" s="428"/>
      <c r="IDQ4" s="428"/>
      <c r="IDR4" s="428"/>
      <c r="IDS4" s="428"/>
      <c r="IDT4" s="428"/>
      <c r="IDU4" s="428"/>
      <c r="IDV4" s="428"/>
      <c r="IDW4" s="428"/>
      <c r="IDX4" s="428"/>
      <c r="IDY4" s="428"/>
      <c r="IDZ4" s="428"/>
      <c r="IEA4" s="428"/>
      <c r="IEB4" s="428"/>
      <c r="IEC4" s="428"/>
      <c r="IED4" s="428"/>
      <c r="IEE4" s="428"/>
      <c r="IEF4" s="428"/>
      <c r="IEG4" s="428"/>
      <c r="IEH4" s="428"/>
      <c r="IEI4" s="428"/>
      <c r="IEJ4" s="428"/>
      <c r="IEK4" s="428"/>
      <c r="IEL4" s="428"/>
      <c r="IEM4" s="428"/>
      <c r="IEN4" s="428"/>
      <c r="IEO4" s="428"/>
      <c r="IEP4" s="428"/>
      <c r="IEQ4" s="428"/>
      <c r="IER4" s="428"/>
      <c r="IES4" s="428"/>
      <c r="IET4" s="428"/>
      <c r="IEU4" s="428"/>
      <c r="IEV4" s="428"/>
      <c r="IEW4" s="428"/>
      <c r="IEX4" s="428"/>
      <c r="IEY4" s="428"/>
      <c r="IEZ4" s="428"/>
      <c r="IFA4" s="428"/>
      <c r="IFB4" s="428"/>
      <c r="IFC4" s="428"/>
      <c r="IFD4" s="428"/>
      <c r="IFE4" s="428"/>
      <c r="IFF4" s="428"/>
      <c r="IFG4" s="428"/>
      <c r="IFH4" s="428"/>
      <c r="IFI4" s="428"/>
      <c r="IFJ4" s="428"/>
      <c r="IFK4" s="428"/>
      <c r="IFL4" s="428"/>
      <c r="IFM4" s="428"/>
      <c r="IFN4" s="428"/>
      <c r="IFO4" s="428"/>
      <c r="IFP4" s="428"/>
      <c r="IFQ4" s="428"/>
      <c r="IFR4" s="428"/>
      <c r="IFS4" s="428"/>
      <c r="IFT4" s="428"/>
      <c r="IFU4" s="428"/>
      <c r="IFV4" s="428"/>
      <c r="IFW4" s="428"/>
      <c r="IFX4" s="428"/>
      <c r="IFY4" s="428"/>
      <c r="IFZ4" s="428"/>
      <c r="IGA4" s="428"/>
      <c r="IGB4" s="428"/>
      <c r="IGC4" s="428"/>
      <c r="IGD4" s="428"/>
      <c r="IGE4" s="428"/>
      <c r="IGF4" s="428"/>
      <c r="IGG4" s="428"/>
      <c r="IGH4" s="428"/>
      <c r="IGI4" s="428"/>
      <c r="IGJ4" s="428"/>
      <c r="IGK4" s="428"/>
      <c r="IGL4" s="428"/>
      <c r="IGM4" s="428"/>
      <c r="IGN4" s="428"/>
      <c r="IGO4" s="428"/>
      <c r="IGP4" s="428"/>
      <c r="IGQ4" s="428"/>
      <c r="IGR4" s="428"/>
      <c r="IGS4" s="428"/>
      <c r="IGT4" s="428"/>
      <c r="IGU4" s="428"/>
      <c r="IGV4" s="428"/>
      <c r="IGW4" s="428"/>
      <c r="IGX4" s="428"/>
      <c r="IGY4" s="428"/>
      <c r="IGZ4" s="428"/>
      <c r="IHA4" s="428"/>
      <c r="IHB4" s="428"/>
      <c r="IHC4" s="428"/>
      <c r="IHD4" s="428"/>
      <c r="IHE4" s="428"/>
      <c r="IHF4" s="428"/>
      <c r="IHG4" s="428"/>
      <c r="IHH4" s="428"/>
      <c r="IHI4" s="428"/>
      <c r="IHJ4" s="428"/>
      <c r="IHK4" s="428"/>
      <c r="IHL4" s="428"/>
      <c r="IHM4" s="428"/>
      <c r="IHN4" s="428"/>
      <c r="IHO4" s="428"/>
      <c r="IHP4" s="428"/>
      <c r="IHQ4" s="428"/>
      <c r="IHR4" s="428"/>
      <c r="IHS4" s="428"/>
      <c r="IHT4" s="428"/>
      <c r="IHU4" s="428"/>
      <c r="IHV4" s="428"/>
      <c r="IHW4" s="428"/>
      <c r="IHX4" s="428"/>
      <c r="IHY4" s="428"/>
      <c r="IHZ4" s="428"/>
      <c r="IIA4" s="428"/>
      <c r="IIB4" s="428"/>
      <c r="IIC4" s="428"/>
      <c r="IID4" s="428"/>
      <c r="IIE4" s="428"/>
      <c r="IIF4" s="428"/>
      <c r="IIG4" s="428"/>
      <c r="IIH4" s="428"/>
      <c r="III4" s="428"/>
      <c r="IIJ4" s="428"/>
      <c r="IIK4" s="428"/>
      <c r="IIL4" s="428"/>
      <c r="IIM4" s="428"/>
      <c r="IIN4" s="428"/>
      <c r="IIO4" s="428"/>
      <c r="IIP4" s="428"/>
      <c r="IIQ4" s="428"/>
      <c r="IIR4" s="428"/>
      <c r="IIS4" s="428"/>
      <c r="IIT4" s="428"/>
      <c r="IIU4" s="428"/>
      <c r="IIV4" s="428"/>
      <c r="IIW4" s="428"/>
      <c r="IIX4" s="428"/>
      <c r="IIY4" s="428"/>
      <c r="IIZ4" s="428"/>
      <c r="IJA4" s="428"/>
      <c r="IJB4" s="428"/>
      <c r="IJC4" s="428"/>
      <c r="IJD4" s="428"/>
      <c r="IJE4" s="428"/>
      <c r="IJF4" s="428"/>
      <c r="IJG4" s="428"/>
      <c r="IJH4" s="428"/>
      <c r="IJI4" s="428"/>
      <c r="IJJ4" s="428"/>
      <c r="IJK4" s="428"/>
      <c r="IJL4" s="428"/>
      <c r="IJM4" s="428"/>
      <c r="IJN4" s="428"/>
      <c r="IJO4" s="428"/>
      <c r="IJP4" s="428"/>
      <c r="IJQ4" s="428"/>
      <c r="IJR4" s="428"/>
      <c r="IJS4" s="428"/>
      <c r="IJT4" s="428"/>
      <c r="IJU4" s="428"/>
      <c r="IJV4" s="428"/>
      <c r="IJW4" s="428"/>
      <c r="IJX4" s="428"/>
      <c r="IJY4" s="428"/>
      <c r="IJZ4" s="428"/>
      <c r="IKA4" s="428"/>
      <c r="IKB4" s="428"/>
      <c r="IKC4" s="428"/>
      <c r="IKD4" s="428"/>
      <c r="IKE4" s="428"/>
      <c r="IKF4" s="428"/>
      <c r="IKG4" s="428"/>
      <c r="IKH4" s="428"/>
      <c r="IKI4" s="428"/>
      <c r="IKJ4" s="428"/>
      <c r="IKK4" s="428"/>
      <c r="IKL4" s="428"/>
      <c r="IKM4" s="428"/>
      <c r="IKN4" s="428"/>
      <c r="IKO4" s="428"/>
      <c r="IKP4" s="428"/>
      <c r="IKQ4" s="428"/>
      <c r="IKR4" s="428"/>
      <c r="IKS4" s="428"/>
      <c r="IKT4" s="428"/>
      <c r="IKU4" s="428"/>
      <c r="IKV4" s="428"/>
      <c r="IKW4" s="428"/>
      <c r="IKX4" s="428"/>
      <c r="IKY4" s="428"/>
      <c r="IKZ4" s="428"/>
      <c r="ILA4" s="428"/>
      <c r="ILB4" s="428"/>
      <c r="ILC4" s="428"/>
      <c r="ILD4" s="428"/>
      <c r="ILE4" s="428"/>
      <c r="ILF4" s="428"/>
      <c r="ILG4" s="428"/>
      <c r="ILH4" s="428"/>
      <c r="ILI4" s="428"/>
      <c r="ILJ4" s="428"/>
      <c r="ILK4" s="428"/>
      <c r="ILL4" s="428"/>
      <c r="ILM4" s="428"/>
      <c r="ILN4" s="428"/>
      <c r="ILO4" s="428"/>
      <c r="ILP4" s="428"/>
      <c r="ILQ4" s="428"/>
      <c r="ILR4" s="428"/>
      <c r="ILS4" s="428"/>
      <c r="ILT4" s="428"/>
      <c r="ILU4" s="428"/>
      <c r="ILV4" s="428"/>
      <c r="ILW4" s="428"/>
      <c r="ILX4" s="428"/>
      <c r="ILY4" s="428"/>
      <c r="ILZ4" s="428"/>
      <c r="IMA4" s="428"/>
      <c r="IMB4" s="428"/>
      <c r="IMC4" s="428"/>
      <c r="IMD4" s="428"/>
      <c r="IME4" s="428"/>
      <c r="IMF4" s="428"/>
      <c r="IMG4" s="428"/>
      <c r="IMH4" s="428"/>
      <c r="IMI4" s="428"/>
      <c r="IMJ4" s="428"/>
      <c r="IMK4" s="428"/>
      <c r="IML4" s="428"/>
      <c r="IMM4" s="428"/>
      <c r="IMN4" s="428"/>
      <c r="IMO4" s="428"/>
      <c r="IMP4" s="428"/>
      <c r="IMQ4" s="428"/>
      <c r="IMR4" s="428"/>
      <c r="IMS4" s="428"/>
      <c r="IMT4" s="428"/>
      <c r="IMU4" s="428"/>
      <c r="IMV4" s="428"/>
      <c r="IMW4" s="428"/>
      <c r="IMX4" s="428"/>
      <c r="IMY4" s="428"/>
      <c r="IMZ4" s="428"/>
      <c r="INA4" s="428"/>
      <c r="INB4" s="428"/>
      <c r="INC4" s="428"/>
      <c r="IND4" s="428"/>
      <c r="INE4" s="428"/>
      <c r="INF4" s="428"/>
      <c r="ING4" s="428"/>
      <c r="INH4" s="428"/>
      <c r="INI4" s="428"/>
      <c r="INJ4" s="428"/>
      <c r="INK4" s="428"/>
      <c r="INL4" s="428"/>
      <c r="INM4" s="428"/>
      <c r="INN4" s="428"/>
      <c r="INO4" s="428"/>
      <c r="INP4" s="428"/>
      <c r="INQ4" s="428"/>
      <c r="INR4" s="428"/>
      <c r="INS4" s="428"/>
      <c r="INT4" s="428"/>
      <c r="INU4" s="428"/>
      <c r="INV4" s="428"/>
      <c r="INW4" s="428"/>
      <c r="INX4" s="428"/>
      <c r="INY4" s="428"/>
      <c r="INZ4" s="428"/>
      <c r="IOA4" s="428"/>
      <c r="IOB4" s="428"/>
      <c r="IOC4" s="428"/>
      <c r="IOD4" s="428"/>
      <c r="IOE4" s="428"/>
      <c r="IOF4" s="428"/>
      <c r="IOG4" s="428"/>
      <c r="IOH4" s="428"/>
      <c r="IOI4" s="428"/>
      <c r="IOJ4" s="428"/>
      <c r="IOK4" s="428"/>
      <c r="IOL4" s="428"/>
      <c r="IOM4" s="428"/>
      <c r="ION4" s="428"/>
      <c r="IOO4" s="428"/>
      <c r="IOP4" s="428"/>
      <c r="IOQ4" s="428"/>
      <c r="IOR4" s="428"/>
      <c r="IOS4" s="428"/>
      <c r="IOT4" s="428"/>
      <c r="IOU4" s="428"/>
      <c r="IOV4" s="428"/>
      <c r="IOW4" s="428"/>
      <c r="IOX4" s="428"/>
      <c r="IOY4" s="428"/>
      <c r="IOZ4" s="428"/>
      <c r="IPA4" s="428"/>
      <c r="IPB4" s="428"/>
      <c r="IPC4" s="428"/>
      <c r="IPD4" s="428"/>
      <c r="IPE4" s="428"/>
      <c r="IPF4" s="428"/>
      <c r="IPG4" s="428"/>
      <c r="IPH4" s="428"/>
      <c r="IPI4" s="428"/>
      <c r="IPJ4" s="428"/>
      <c r="IPK4" s="428"/>
      <c r="IPL4" s="428"/>
      <c r="IPM4" s="428"/>
      <c r="IPN4" s="428"/>
      <c r="IPO4" s="428"/>
      <c r="IPP4" s="428"/>
      <c r="IPQ4" s="428"/>
      <c r="IPR4" s="428"/>
      <c r="IPS4" s="428"/>
      <c r="IPT4" s="428"/>
      <c r="IPU4" s="428"/>
      <c r="IPV4" s="428"/>
      <c r="IPW4" s="428"/>
      <c r="IPX4" s="428"/>
      <c r="IPY4" s="428"/>
      <c r="IPZ4" s="428"/>
      <c r="IQA4" s="428"/>
      <c r="IQB4" s="428"/>
      <c r="IQC4" s="428"/>
      <c r="IQD4" s="428"/>
      <c r="IQE4" s="428"/>
      <c r="IQF4" s="428"/>
      <c r="IQG4" s="428"/>
      <c r="IQH4" s="428"/>
      <c r="IQI4" s="428"/>
      <c r="IQJ4" s="428"/>
      <c r="IQK4" s="428"/>
      <c r="IQL4" s="428"/>
      <c r="IQM4" s="428"/>
      <c r="IQN4" s="428"/>
      <c r="IQO4" s="428"/>
      <c r="IQP4" s="428"/>
      <c r="IQQ4" s="428"/>
      <c r="IQR4" s="428"/>
      <c r="IQS4" s="428"/>
      <c r="IQT4" s="428"/>
      <c r="IQU4" s="428"/>
      <c r="IQV4" s="428"/>
      <c r="IQW4" s="428"/>
      <c r="IQX4" s="428"/>
      <c r="IQY4" s="428"/>
      <c r="IQZ4" s="428"/>
      <c r="IRA4" s="428"/>
      <c r="IRB4" s="428"/>
      <c r="IRC4" s="428"/>
      <c r="IRD4" s="428"/>
      <c r="IRE4" s="428"/>
      <c r="IRF4" s="428"/>
      <c r="IRG4" s="428"/>
      <c r="IRH4" s="428"/>
      <c r="IRI4" s="428"/>
      <c r="IRJ4" s="428"/>
      <c r="IRK4" s="428"/>
      <c r="IRL4" s="428"/>
      <c r="IRM4" s="428"/>
      <c r="IRN4" s="428"/>
      <c r="IRO4" s="428"/>
      <c r="IRP4" s="428"/>
      <c r="IRQ4" s="428"/>
      <c r="IRR4" s="428"/>
      <c r="IRS4" s="428"/>
      <c r="IRT4" s="428"/>
      <c r="IRU4" s="428"/>
      <c r="IRV4" s="428"/>
      <c r="IRW4" s="428"/>
      <c r="IRX4" s="428"/>
      <c r="IRY4" s="428"/>
      <c r="IRZ4" s="428"/>
      <c r="ISA4" s="428"/>
      <c r="ISB4" s="428"/>
      <c r="ISC4" s="428"/>
      <c r="ISD4" s="428"/>
      <c r="ISE4" s="428"/>
      <c r="ISF4" s="428"/>
      <c r="ISG4" s="428"/>
      <c r="ISH4" s="428"/>
      <c r="ISI4" s="428"/>
      <c r="ISJ4" s="428"/>
      <c r="ISK4" s="428"/>
      <c r="ISL4" s="428"/>
      <c r="ISM4" s="428"/>
      <c r="ISN4" s="428"/>
      <c r="ISO4" s="428"/>
      <c r="ISP4" s="428"/>
      <c r="ISQ4" s="428"/>
      <c r="ISR4" s="428"/>
      <c r="ISS4" s="428"/>
      <c r="IST4" s="428"/>
      <c r="ISU4" s="428"/>
      <c r="ISV4" s="428"/>
      <c r="ISW4" s="428"/>
      <c r="ISX4" s="428"/>
      <c r="ISY4" s="428"/>
      <c r="ISZ4" s="428"/>
      <c r="ITA4" s="428"/>
      <c r="ITB4" s="428"/>
      <c r="ITC4" s="428"/>
      <c r="ITD4" s="428"/>
      <c r="ITE4" s="428"/>
      <c r="ITF4" s="428"/>
      <c r="ITG4" s="428"/>
      <c r="ITH4" s="428"/>
      <c r="ITI4" s="428"/>
      <c r="ITJ4" s="428"/>
      <c r="ITK4" s="428"/>
      <c r="ITL4" s="428"/>
      <c r="ITM4" s="428"/>
      <c r="ITN4" s="428"/>
      <c r="ITO4" s="428"/>
      <c r="ITP4" s="428"/>
      <c r="ITQ4" s="428"/>
      <c r="ITR4" s="428"/>
      <c r="ITS4" s="428"/>
      <c r="ITT4" s="428"/>
      <c r="ITU4" s="428"/>
      <c r="ITV4" s="428"/>
      <c r="ITW4" s="428"/>
      <c r="ITX4" s="428"/>
      <c r="ITY4" s="428"/>
      <c r="ITZ4" s="428"/>
      <c r="IUA4" s="428"/>
      <c r="IUB4" s="428"/>
      <c r="IUC4" s="428"/>
      <c r="IUD4" s="428"/>
      <c r="IUE4" s="428"/>
      <c r="IUF4" s="428"/>
      <c r="IUG4" s="428"/>
      <c r="IUH4" s="428"/>
      <c r="IUI4" s="428"/>
      <c r="IUJ4" s="428"/>
      <c r="IUK4" s="428"/>
      <c r="IUL4" s="428"/>
      <c r="IUM4" s="428"/>
      <c r="IUN4" s="428"/>
      <c r="IUO4" s="428"/>
      <c r="IUP4" s="428"/>
      <c r="IUQ4" s="428"/>
      <c r="IUR4" s="428"/>
      <c r="IUS4" s="428"/>
      <c r="IUT4" s="428"/>
      <c r="IUU4" s="428"/>
      <c r="IUV4" s="428"/>
      <c r="IUW4" s="428"/>
      <c r="IUX4" s="428"/>
      <c r="IUY4" s="428"/>
      <c r="IUZ4" s="428"/>
      <c r="IVA4" s="428"/>
      <c r="IVB4" s="428"/>
      <c r="IVC4" s="428"/>
      <c r="IVD4" s="428"/>
      <c r="IVE4" s="428"/>
      <c r="IVF4" s="428"/>
      <c r="IVG4" s="428"/>
      <c r="IVH4" s="428"/>
      <c r="IVI4" s="428"/>
      <c r="IVJ4" s="428"/>
      <c r="IVK4" s="428"/>
      <c r="IVL4" s="428"/>
      <c r="IVM4" s="428"/>
      <c r="IVN4" s="428"/>
      <c r="IVO4" s="428"/>
      <c r="IVP4" s="428"/>
      <c r="IVQ4" s="428"/>
      <c r="IVR4" s="428"/>
      <c r="IVS4" s="428"/>
      <c r="IVT4" s="428"/>
      <c r="IVU4" s="428"/>
      <c r="IVV4" s="428"/>
      <c r="IVW4" s="428"/>
      <c r="IVX4" s="428"/>
      <c r="IVY4" s="428"/>
      <c r="IVZ4" s="428"/>
      <c r="IWA4" s="428"/>
      <c r="IWB4" s="428"/>
      <c r="IWC4" s="428"/>
      <c r="IWD4" s="428"/>
      <c r="IWE4" s="428"/>
      <c r="IWF4" s="428"/>
      <c r="IWG4" s="428"/>
      <c r="IWH4" s="428"/>
      <c r="IWI4" s="428"/>
      <c r="IWJ4" s="428"/>
      <c r="IWK4" s="428"/>
      <c r="IWL4" s="428"/>
      <c r="IWM4" s="428"/>
      <c r="IWN4" s="428"/>
      <c r="IWO4" s="428"/>
      <c r="IWP4" s="428"/>
      <c r="IWQ4" s="428"/>
      <c r="IWR4" s="428"/>
      <c r="IWS4" s="428"/>
      <c r="IWT4" s="428"/>
      <c r="IWU4" s="428"/>
      <c r="IWV4" s="428"/>
      <c r="IWW4" s="428"/>
      <c r="IWX4" s="428"/>
      <c r="IWY4" s="428"/>
      <c r="IWZ4" s="428"/>
      <c r="IXA4" s="428"/>
      <c r="IXB4" s="428"/>
      <c r="IXC4" s="428"/>
      <c r="IXD4" s="428"/>
      <c r="IXE4" s="428"/>
      <c r="IXF4" s="428"/>
      <c r="IXG4" s="428"/>
      <c r="IXH4" s="428"/>
      <c r="IXI4" s="428"/>
      <c r="IXJ4" s="428"/>
      <c r="IXK4" s="428"/>
      <c r="IXL4" s="428"/>
      <c r="IXM4" s="428"/>
      <c r="IXN4" s="428"/>
      <c r="IXO4" s="428"/>
      <c r="IXP4" s="428"/>
      <c r="IXQ4" s="428"/>
      <c r="IXR4" s="428"/>
      <c r="IXS4" s="428"/>
      <c r="IXT4" s="428"/>
      <c r="IXU4" s="428"/>
      <c r="IXV4" s="428"/>
      <c r="IXW4" s="428"/>
      <c r="IXX4" s="428"/>
      <c r="IXY4" s="428"/>
      <c r="IXZ4" s="428"/>
      <c r="IYA4" s="428"/>
      <c r="IYB4" s="428"/>
      <c r="IYC4" s="428"/>
      <c r="IYD4" s="428"/>
      <c r="IYE4" s="428"/>
      <c r="IYF4" s="428"/>
      <c r="IYG4" s="428"/>
      <c r="IYH4" s="428"/>
      <c r="IYI4" s="428"/>
      <c r="IYJ4" s="428"/>
      <c r="IYK4" s="428"/>
      <c r="IYL4" s="428"/>
      <c r="IYM4" s="428"/>
      <c r="IYN4" s="428"/>
      <c r="IYO4" s="428"/>
      <c r="IYP4" s="428"/>
      <c r="IYQ4" s="428"/>
      <c r="IYR4" s="428"/>
      <c r="IYS4" s="428"/>
      <c r="IYT4" s="428"/>
      <c r="IYU4" s="428"/>
      <c r="IYV4" s="428"/>
      <c r="IYW4" s="428"/>
      <c r="IYX4" s="428"/>
      <c r="IYY4" s="428"/>
      <c r="IYZ4" s="428"/>
      <c r="IZA4" s="428"/>
      <c r="IZB4" s="428"/>
      <c r="IZC4" s="428"/>
      <c r="IZD4" s="428"/>
      <c r="IZE4" s="428"/>
      <c r="IZF4" s="428"/>
      <c r="IZG4" s="428"/>
      <c r="IZH4" s="428"/>
      <c r="IZI4" s="428"/>
      <c r="IZJ4" s="428"/>
      <c r="IZK4" s="428"/>
      <c r="IZL4" s="428"/>
      <c r="IZM4" s="428"/>
      <c r="IZN4" s="428"/>
      <c r="IZO4" s="428"/>
      <c r="IZP4" s="428"/>
      <c r="IZQ4" s="428"/>
      <c r="IZR4" s="428"/>
      <c r="IZS4" s="428"/>
      <c r="IZT4" s="428"/>
      <c r="IZU4" s="428"/>
      <c r="IZV4" s="428"/>
      <c r="IZW4" s="428"/>
      <c r="IZX4" s="428"/>
      <c r="IZY4" s="428"/>
      <c r="IZZ4" s="428"/>
      <c r="JAA4" s="428"/>
      <c r="JAB4" s="428"/>
      <c r="JAC4" s="428"/>
      <c r="JAD4" s="428"/>
      <c r="JAE4" s="428"/>
      <c r="JAF4" s="428"/>
      <c r="JAG4" s="428"/>
      <c r="JAH4" s="428"/>
      <c r="JAI4" s="428"/>
      <c r="JAJ4" s="428"/>
      <c r="JAK4" s="428"/>
      <c r="JAL4" s="428"/>
      <c r="JAM4" s="428"/>
      <c r="JAN4" s="428"/>
      <c r="JAO4" s="428"/>
      <c r="JAP4" s="428"/>
      <c r="JAQ4" s="428"/>
      <c r="JAR4" s="428"/>
      <c r="JAS4" s="428"/>
      <c r="JAT4" s="428"/>
      <c r="JAU4" s="428"/>
      <c r="JAV4" s="428"/>
      <c r="JAW4" s="428"/>
      <c r="JAX4" s="428"/>
      <c r="JAY4" s="428"/>
      <c r="JAZ4" s="428"/>
      <c r="JBA4" s="428"/>
      <c r="JBB4" s="428"/>
      <c r="JBC4" s="428"/>
      <c r="JBD4" s="428"/>
      <c r="JBE4" s="428"/>
      <c r="JBF4" s="428"/>
      <c r="JBG4" s="428"/>
      <c r="JBH4" s="428"/>
      <c r="JBI4" s="428"/>
      <c r="JBJ4" s="428"/>
      <c r="JBK4" s="428"/>
      <c r="JBL4" s="428"/>
      <c r="JBM4" s="428"/>
      <c r="JBN4" s="428"/>
      <c r="JBO4" s="428"/>
      <c r="JBP4" s="428"/>
      <c r="JBQ4" s="428"/>
      <c r="JBR4" s="428"/>
      <c r="JBS4" s="428"/>
      <c r="JBT4" s="428"/>
      <c r="JBU4" s="428"/>
      <c r="JBV4" s="428"/>
      <c r="JBW4" s="428"/>
      <c r="JBX4" s="428"/>
      <c r="JBY4" s="428"/>
      <c r="JBZ4" s="428"/>
      <c r="JCA4" s="428"/>
      <c r="JCB4" s="428"/>
      <c r="JCC4" s="428"/>
      <c r="JCD4" s="428"/>
      <c r="JCE4" s="428"/>
      <c r="JCF4" s="428"/>
      <c r="JCG4" s="428"/>
      <c r="JCH4" s="428"/>
      <c r="JCI4" s="428"/>
      <c r="JCJ4" s="428"/>
      <c r="JCK4" s="428"/>
      <c r="JCL4" s="428"/>
      <c r="JCM4" s="428"/>
      <c r="JCN4" s="428"/>
      <c r="JCO4" s="428"/>
      <c r="JCP4" s="428"/>
      <c r="JCQ4" s="428"/>
      <c r="JCR4" s="428"/>
      <c r="JCS4" s="428"/>
      <c r="JCT4" s="428"/>
      <c r="JCU4" s="428"/>
      <c r="JCV4" s="428"/>
      <c r="JCW4" s="428"/>
      <c r="JCX4" s="428"/>
      <c r="JCY4" s="428"/>
      <c r="JCZ4" s="428"/>
      <c r="JDA4" s="428"/>
      <c r="JDB4" s="428"/>
      <c r="JDC4" s="428"/>
      <c r="JDD4" s="428"/>
      <c r="JDE4" s="428"/>
      <c r="JDF4" s="428"/>
      <c r="JDG4" s="428"/>
      <c r="JDH4" s="428"/>
      <c r="JDI4" s="428"/>
      <c r="JDJ4" s="428"/>
      <c r="JDK4" s="428"/>
      <c r="JDL4" s="428"/>
      <c r="JDM4" s="428"/>
      <c r="JDN4" s="428"/>
      <c r="JDO4" s="428"/>
      <c r="JDP4" s="428"/>
      <c r="JDQ4" s="428"/>
      <c r="JDR4" s="428"/>
      <c r="JDS4" s="428"/>
      <c r="JDT4" s="428"/>
      <c r="JDU4" s="428"/>
      <c r="JDV4" s="428"/>
      <c r="JDW4" s="428"/>
      <c r="JDX4" s="428"/>
      <c r="JDY4" s="428"/>
      <c r="JDZ4" s="428"/>
      <c r="JEA4" s="428"/>
      <c r="JEB4" s="428"/>
      <c r="JEC4" s="428"/>
      <c r="JED4" s="428"/>
      <c r="JEE4" s="428"/>
      <c r="JEF4" s="428"/>
      <c r="JEG4" s="428"/>
      <c r="JEH4" s="428"/>
      <c r="JEI4" s="428"/>
      <c r="JEJ4" s="428"/>
      <c r="JEK4" s="428"/>
      <c r="JEL4" s="428"/>
      <c r="JEM4" s="428"/>
      <c r="JEN4" s="428"/>
      <c r="JEO4" s="428"/>
      <c r="JEP4" s="428"/>
      <c r="JEQ4" s="428"/>
      <c r="JER4" s="428"/>
      <c r="JES4" s="428"/>
      <c r="JET4" s="428"/>
      <c r="JEU4" s="428"/>
      <c r="JEV4" s="428"/>
      <c r="JEW4" s="428"/>
      <c r="JEX4" s="428"/>
      <c r="JEY4" s="428"/>
      <c r="JEZ4" s="428"/>
      <c r="JFA4" s="428"/>
      <c r="JFB4" s="428"/>
      <c r="JFC4" s="428"/>
      <c r="JFD4" s="428"/>
      <c r="JFE4" s="428"/>
      <c r="JFF4" s="428"/>
      <c r="JFG4" s="428"/>
      <c r="JFH4" s="428"/>
      <c r="JFI4" s="428"/>
      <c r="JFJ4" s="428"/>
      <c r="JFK4" s="428"/>
      <c r="JFL4" s="428"/>
      <c r="JFM4" s="428"/>
      <c r="JFN4" s="428"/>
      <c r="JFO4" s="428"/>
      <c r="JFP4" s="428"/>
      <c r="JFQ4" s="428"/>
      <c r="JFR4" s="428"/>
      <c r="JFS4" s="428"/>
      <c r="JFT4" s="428"/>
      <c r="JFU4" s="428"/>
      <c r="JFV4" s="428"/>
      <c r="JFW4" s="428"/>
      <c r="JFX4" s="428"/>
      <c r="JFY4" s="428"/>
      <c r="JFZ4" s="428"/>
      <c r="JGA4" s="428"/>
      <c r="JGB4" s="428"/>
      <c r="JGC4" s="428"/>
      <c r="JGD4" s="428"/>
      <c r="JGE4" s="428"/>
      <c r="JGF4" s="428"/>
      <c r="JGG4" s="428"/>
      <c r="JGH4" s="428"/>
      <c r="JGI4" s="428"/>
      <c r="JGJ4" s="428"/>
      <c r="JGK4" s="428"/>
      <c r="JGL4" s="428"/>
      <c r="JGM4" s="428"/>
      <c r="JGN4" s="428"/>
      <c r="JGO4" s="428"/>
      <c r="JGP4" s="428"/>
      <c r="JGQ4" s="428"/>
      <c r="JGR4" s="428"/>
      <c r="JGS4" s="428"/>
      <c r="JGT4" s="428"/>
      <c r="JGU4" s="428"/>
      <c r="JGV4" s="428"/>
      <c r="JGW4" s="428"/>
      <c r="JGX4" s="428"/>
      <c r="JGY4" s="428"/>
      <c r="JGZ4" s="428"/>
      <c r="JHA4" s="428"/>
      <c r="JHB4" s="428"/>
      <c r="JHC4" s="428"/>
      <c r="JHD4" s="428"/>
      <c r="JHE4" s="428"/>
      <c r="JHF4" s="428"/>
      <c r="JHG4" s="428"/>
      <c r="JHH4" s="428"/>
      <c r="JHI4" s="428"/>
      <c r="JHJ4" s="428"/>
      <c r="JHK4" s="428"/>
      <c r="JHL4" s="428"/>
      <c r="JHM4" s="428"/>
      <c r="JHN4" s="428"/>
      <c r="JHO4" s="428"/>
      <c r="JHP4" s="428"/>
      <c r="JHQ4" s="428"/>
      <c r="JHR4" s="428"/>
      <c r="JHS4" s="428"/>
      <c r="JHT4" s="428"/>
      <c r="JHU4" s="428"/>
      <c r="JHV4" s="428"/>
      <c r="JHW4" s="428"/>
      <c r="JHX4" s="428"/>
      <c r="JHY4" s="428"/>
      <c r="JHZ4" s="428"/>
      <c r="JIA4" s="428"/>
      <c r="JIB4" s="428"/>
      <c r="JIC4" s="428"/>
      <c r="JID4" s="428"/>
      <c r="JIE4" s="428"/>
      <c r="JIF4" s="428"/>
      <c r="JIG4" s="428"/>
      <c r="JIH4" s="428"/>
      <c r="JII4" s="428"/>
      <c r="JIJ4" s="428"/>
      <c r="JIK4" s="428"/>
      <c r="JIL4" s="428"/>
      <c r="JIM4" s="428"/>
      <c r="JIN4" s="428"/>
      <c r="JIO4" s="428"/>
      <c r="JIP4" s="428"/>
      <c r="JIQ4" s="428"/>
      <c r="JIR4" s="428"/>
      <c r="JIS4" s="428"/>
      <c r="JIT4" s="428"/>
      <c r="JIU4" s="428"/>
      <c r="JIV4" s="428"/>
      <c r="JIW4" s="428"/>
      <c r="JIX4" s="428"/>
      <c r="JIY4" s="428"/>
      <c r="JIZ4" s="428"/>
      <c r="JJA4" s="428"/>
      <c r="JJB4" s="428"/>
      <c r="JJC4" s="428"/>
      <c r="JJD4" s="428"/>
      <c r="JJE4" s="428"/>
      <c r="JJF4" s="428"/>
      <c r="JJG4" s="428"/>
      <c r="JJH4" s="428"/>
      <c r="JJI4" s="428"/>
      <c r="JJJ4" s="428"/>
      <c r="JJK4" s="428"/>
      <c r="JJL4" s="428"/>
      <c r="JJM4" s="428"/>
      <c r="JJN4" s="428"/>
      <c r="JJO4" s="428"/>
      <c r="JJP4" s="428"/>
      <c r="JJQ4" s="428"/>
      <c r="JJR4" s="428"/>
      <c r="JJS4" s="428"/>
      <c r="JJT4" s="428"/>
      <c r="JJU4" s="428"/>
      <c r="JJV4" s="428"/>
      <c r="JJW4" s="428"/>
      <c r="JJX4" s="428"/>
      <c r="JJY4" s="428"/>
      <c r="JJZ4" s="428"/>
      <c r="JKA4" s="428"/>
      <c r="JKB4" s="428"/>
      <c r="JKC4" s="428"/>
      <c r="JKD4" s="428"/>
      <c r="JKE4" s="428"/>
      <c r="JKF4" s="428"/>
      <c r="JKG4" s="428"/>
      <c r="JKH4" s="428"/>
      <c r="JKI4" s="428"/>
      <c r="JKJ4" s="428"/>
      <c r="JKK4" s="428"/>
      <c r="JKL4" s="428"/>
      <c r="JKM4" s="428"/>
      <c r="JKN4" s="428"/>
      <c r="JKO4" s="428"/>
      <c r="JKP4" s="428"/>
      <c r="JKQ4" s="428"/>
      <c r="JKR4" s="428"/>
      <c r="JKS4" s="428"/>
      <c r="JKT4" s="428"/>
      <c r="JKU4" s="428"/>
      <c r="JKV4" s="428"/>
      <c r="JKW4" s="428"/>
      <c r="JKX4" s="428"/>
      <c r="JKY4" s="428"/>
      <c r="JKZ4" s="428"/>
      <c r="JLA4" s="428"/>
      <c r="JLB4" s="428"/>
      <c r="JLC4" s="428"/>
      <c r="JLD4" s="428"/>
      <c r="JLE4" s="428"/>
      <c r="JLF4" s="428"/>
      <c r="JLG4" s="428"/>
      <c r="JLH4" s="428"/>
      <c r="JLI4" s="428"/>
      <c r="JLJ4" s="428"/>
      <c r="JLK4" s="428"/>
      <c r="JLL4" s="428"/>
      <c r="JLM4" s="428"/>
      <c r="JLN4" s="428"/>
      <c r="JLO4" s="428"/>
      <c r="JLP4" s="428"/>
      <c r="JLQ4" s="428"/>
      <c r="JLR4" s="428"/>
      <c r="JLS4" s="428"/>
      <c r="JLT4" s="428"/>
      <c r="JLU4" s="428"/>
      <c r="JLV4" s="428"/>
      <c r="JLW4" s="428"/>
      <c r="JLX4" s="428"/>
      <c r="JLY4" s="428"/>
      <c r="JLZ4" s="428"/>
      <c r="JMA4" s="428"/>
      <c r="JMB4" s="428"/>
      <c r="JMC4" s="428"/>
      <c r="JMD4" s="428"/>
      <c r="JME4" s="428"/>
      <c r="JMF4" s="428"/>
      <c r="JMG4" s="428"/>
      <c r="JMH4" s="428"/>
      <c r="JMI4" s="428"/>
      <c r="JMJ4" s="428"/>
      <c r="JMK4" s="428"/>
      <c r="JML4" s="428"/>
      <c r="JMM4" s="428"/>
      <c r="JMN4" s="428"/>
      <c r="JMO4" s="428"/>
      <c r="JMP4" s="428"/>
      <c r="JMQ4" s="428"/>
      <c r="JMR4" s="428"/>
      <c r="JMS4" s="428"/>
      <c r="JMT4" s="428"/>
      <c r="JMU4" s="428"/>
      <c r="JMV4" s="428"/>
      <c r="JMW4" s="428"/>
      <c r="JMX4" s="428"/>
      <c r="JMY4" s="428"/>
      <c r="JMZ4" s="428"/>
      <c r="JNA4" s="428"/>
      <c r="JNB4" s="428"/>
      <c r="JNC4" s="428"/>
      <c r="JND4" s="428"/>
      <c r="JNE4" s="428"/>
      <c r="JNF4" s="428"/>
      <c r="JNG4" s="428"/>
      <c r="JNH4" s="428"/>
      <c r="JNI4" s="428"/>
      <c r="JNJ4" s="428"/>
      <c r="JNK4" s="428"/>
      <c r="JNL4" s="428"/>
      <c r="JNM4" s="428"/>
      <c r="JNN4" s="428"/>
      <c r="JNO4" s="428"/>
      <c r="JNP4" s="428"/>
      <c r="JNQ4" s="428"/>
      <c r="JNR4" s="428"/>
      <c r="JNS4" s="428"/>
      <c r="JNT4" s="428"/>
      <c r="JNU4" s="428"/>
      <c r="JNV4" s="428"/>
      <c r="JNW4" s="428"/>
      <c r="JNX4" s="428"/>
      <c r="JNY4" s="428"/>
      <c r="JNZ4" s="428"/>
      <c r="JOA4" s="428"/>
      <c r="JOB4" s="428"/>
      <c r="JOC4" s="428"/>
      <c r="JOD4" s="428"/>
      <c r="JOE4" s="428"/>
      <c r="JOF4" s="428"/>
      <c r="JOG4" s="428"/>
      <c r="JOH4" s="428"/>
      <c r="JOI4" s="428"/>
      <c r="JOJ4" s="428"/>
      <c r="JOK4" s="428"/>
      <c r="JOL4" s="428"/>
      <c r="JOM4" s="428"/>
      <c r="JON4" s="428"/>
      <c r="JOO4" s="428"/>
      <c r="JOP4" s="428"/>
      <c r="JOQ4" s="428"/>
      <c r="JOR4" s="428"/>
      <c r="JOS4" s="428"/>
      <c r="JOT4" s="428"/>
      <c r="JOU4" s="428"/>
      <c r="JOV4" s="428"/>
      <c r="JOW4" s="428"/>
      <c r="JOX4" s="428"/>
      <c r="JOY4" s="428"/>
      <c r="JOZ4" s="428"/>
      <c r="JPA4" s="428"/>
      <c r="JPB4" s="428"/>
      <c r="JPC4" s="428"/>
      <c r="JPD4" s="428"/>
      <c r="JPE4" s="428"/>
      <c r="JPF4" s="428"/>
      <c r="JPG4" s="428"/>
      <c r="JPH4" s="428"/>
      <c r="JPI4" s="428"/>
      <c r="JPJ4" s="428"/>
      <c r="JPK4" s="428"/>
      <c r="JPL4" s="428"/>
      <c r="JPM4" s="428"/>
      <c r="JPN4" s="428"/>
      <c r="JPO4" s="428"/>
      <c r="JPP4" s="428"/>
      <c r="JPQ4" s="428"/>
      <c r="JPR4" s="428"/>
      <c r="JPS4" s="428"/>
      <c r="JPT4" s="428"/>
      <c r="JPU4" s="428"/>
      <c r="JPV4" s="428"/>
      <c r="JPW4" s="428"/>
      <c r="JPX4" s="428"/>
      <c r="JPY4" s="428"/>
      <c r="JPZ4" s="428"/>
      <c r="JQA4" s="428"/>
      <c r="JQB4" s="428"/>
      <c r="JQC4" s="428"/>
      <c r="JQD4" s="428"/>
      <c r="JQE4" s="428"/>
      <c r="JQF4" s="428"/>
      <c r="JQG4" s="428"/>
      <c r="JQH4" s="428"/>
      <c r="JQI4" s="428"/>
      <c r="JQJ4" s="428"/>
      <c r="JQK4" s="428"/>
      <c r="JQL4" s="428"/>
      <c r="JQM4" s="428"/>
      <c r="JQN4" s="428"/>
      <c r="JQO4" s="428"/>
      <c r="JQP4" s="428"/>
      <c r="JQQ4" s="428"/>
      <c r="JQR4" s="428"/>
      <c r="JQS4" s="428"/>
      <c r="JQT4" s="428"/>
      <c r="JQU4" s="428"/>
      <c r="JQV4" s="428"/>
      <c r="JQW4" s="428"/>
      <c r="JQX4" s="428"/>
      <c r="JQY4" s="428"/>
      <c r="JQZ4" s="428"/>
      <c r="JRA4" s="428"/>
      <c r="JRB4" s="428"/>
      <c r="JRC4" s="428"/>
      <c r="JRD4" s="428"/>
      <c r="JRE4" s="428"/>
      <c r="JRF4" s="428"/>
      <c r="JRG4" s="428"/>
      <c r="JRH4" s="428"/>
      <c r="JRI4" s="428"/>
      <c r="JRJ4" s="428"/>
      <c r="JRK4" s="428"/>
      <c r="JRL4" s="428"/>
      <c r="JRM4" s="428"/>
      <c r="JRN4" s="428"/>
      <c r="JRO4" s="428"/>
      <c r="JRP4" s="428"/>
      <c r="JRQ4" s="428"/>
      <c r="JRR4" s="428"/>
      <c r="JRS4" s="428"/>
      <c r="JRT4" s="428"/>
      <c r="JRU4" s="428"/>
      <c r="JRV4" s="428"/>
      <c r="JRW4" s="428"/>
      <c r="JRX4" s="428"/>
      <c r="JRY4" s="428"/>
      <c r="JRZ4" s="428"/>
      <c r="JSA4" s="428"/>
      <c r="JSB4" s="428"/>
      <c r="JSC4" s="428"/>
      <c r="JSD4" s="428"/>
      <c r="JSE4" s="428"/>
      <c r="JSF4" s="428"/>
      <c r="JSG4" s="428"/>
      <c r="JSH4" s="428"/>
      <c r="JSI4" s="428"/>
      <c r="JSJ4" s="428"/>
      <c r="JSK4" s="428"/>
      <c r="JSL4" s="428"/>
      <c r="JSM4" s="428"/>
      <c r="JSN4" s="428"/>
      <c r="JSO4" s="428"/>
      <c r="JSP4" s="428"/>
      <c r="JSQ4" s="428"/>
      <c r="JSR4" s="428"/>
      <c r="JSS4" s="428"/>
      <c r="JST4" s="428"/>
      <c r="JSU4" s="428"/>
      <c r="JSV4" s="428"/>
      <c r="JSW4" s="428"/>
      <c r="JSX4" s="428"/>
      <c r="JSY4" s="428"/>
      <c r="JSZ4" s="428"/>
      <c r="JTA4" s="428"/>
      <c r="JTB4" s="428"/>
      <c r="JTC4" s="428"/>
      <c r="JTD4" s="428"/>
      <c r="JTE4" s="428"/>
      <c r="JTF4" s="428"/>
      <c r="JTG4" s="428"/>
      <c r="JTH4" s="428"/>
      <c r="JTI4" s="428"/>
      <c r="JTJ4" s="428"/>
      <c r="JTK4" s="428"/>
      <c r="JTL4" s="428"/>
      <c r="JTM4" s="428"/>
      <c r="JTN4" s="428"/>
      <c r="JTO4" s="428"/>
      <c r="JTP4" s="428"/>
      <c r="JTQ4" s="428"/>
      <c r="JTR4" s="428"/>
      <c r="JTS4" s="428"/>
      <c r="JTT4" s="428"/>
      <c r="JTU4" s="428"/>
      <c r="JTV4" s="428"/>
      <c r="JTW4" s="428"/>
      <c r="JTX4" s="428"/>
      <c r="JTY4" s="428"/>
      <c r="JTZ4" s="428"/>
      <c r="JUA4" s="428"/>
      <c r="JUB4" s="428"/>
      <c r="JUC4" s="428"/>
      <c r="JUD4" s="428"/>
      <c r="JUE4" s="428"/>
      <c r="JUF4" s="428"/>
      <c r="JUG4" s="428"/>
      <c r="JUH4" s="428"/>
      <c r="JUI4" s="428"/>
      <c r="JUJ4" s="428"/>
      <c r="JUK4" s="428"/>
      <c r="JUL4" s="428"/>
      <c r="JUM4" s="428"/>
      <c r="JUN4" s="428"/>
      <c r="JUO4" s="428"/>
      <c r="JUP4" s="428"/>
      <c r="JUQ4" s="428"/>
      <c r="JUR4" s="428"/>
      <c r="JUS4" s="428"/>
      <c r="JUT4" s="428"/>
      <c r="JUU4" s="428"/>
      <c r="JUV4" s="428"/>
      <c r="JUW4" s="428"/>
      <c r="JUX4" s="428"/>
      <c r="JUY4" s="428"/>
      <c r="JUZ4" s="428"/>
      <c r="JVA4" s="428"/>
      <c r="JVB4" s="428"/>
      <c r="JVC4" s="428"/>
      <c r="JVD4" s="428"/>
      <c r="JVE4" s="428"/>
      <c r="JVF4" s="428"/>
      <c r="JVG4" s="428"/>
      <c r="JVH4" s="428"/>
      <c r="JVI4" s="428"/>
      <c r="JVJ4" s="428"/>
      <c r="JVK4" s="428"/>
      <c r="JVL4" s="428"/>
      <c r="JVM4" s="428"/>
      <c r="JVN4" s="428"/>
      <c r="JVO4" s="428"/>
      <c r="JVP4" s="428"/>
      <c r="JVQ4" s="428"/>
      <c r="JVR4" s="428"/>
      <c r="JVS4" s="428"/>
      <c r="JVT4" s="428"/>
      <c r="JVU4" s="428"/>
      <c r="JVV4" s="428"/>
      <c r="JVW4" s="428"/>
      <c r="JVX4" s="428"/>
      <c r="JVY4" s="428"/>
      <c r="JVZ4" s="428"/>
      <c r="JWA4" s="428"/>
      <c r="JWB4" s="428"/>
      <c r="JWC4" s="428"/>
      <c r="JWD4" s="428"/>
      <c r="JWE4" s="428"/>
      <c r="JWF4" s="428"/>
      <c r="JWG4" s="428"/>
      <c r="JWH4" s="428"/>
      <c r="JWI4" s="428"/>
      <c r="JWJ4" s="428"/>
      <c r="JWK4" s="428"/>
      <c r="JWL4" s="428"/>
      <c r="JWM4" s="428"/>
      <c r="JWN4" s="428"/>
      <c r="JWO4" s="428"/>
      <c r="JWP4" s="428"/>
      <c r="JWQ4" s="428"/>
      <c r="JWR4" s="428"/>
      <c r="JWS4" s="428"/>
      <c r="JWT4" s="428"/>
      <c r="JWU4" s="428"/>
      <c r="JWV4" s="428"/>
      <c r="JWW4" s="428"/>
      <c r="JWX4" s="428"/>
      <c r="JWY4" s="428"/>
      <c r="JWZ4" s="428"/>
      <c r="JXA4" s="428"/>
      <c r="JXB4" s="428"/>
      <c r="JXC4" s="428"/>
      <c r="JXD4" s="428"/>
      <c r="JXE4" s="428"/>
      <c r="JXF4" s="428"/>
      <c r="JXG4" s="428"/>
      <c r="JXH4" s="428"/>
      <c r="JXI4" s="428"/>
      <c r="JXJ4" s="428"/>
      <c r="JXK4" s="428"/>
      <c r="JXL4" s="428"/>
      <c r="JXM4" s="428"/>
      <c r="JXN4" s="428"/>
      <c r="JXO4" s="428"/>
      <c r="JXP4" s="428"/>
      <c r="JXQ4" s="428"/>
      <c r="JXR4" s="428"/>
      <c r="JXS4" s="428"/>
      <c r="JXT4" s="428"/>
      <c r="JXU4" s="428"/>
      <c r="JXV4" s="428"/>
      <c r="JXW4" s="428"/>
      <c r="JXX4" s="428"/>
      <c r="JXY4" s="428"/>
      <c r="JXZ4" s="428"/>
      <c r="JYA4" s="428"/>
      <c r="JYB4" s="428"/>
      <c r="JYC4" s="428"/>
      <c r="JYD4" s="428"/>
      <c r="JYE4" s="428"/>
      <c r="JYF4" s="428"/>
      <c r="JYG4" s="428"/>
      <c r="JYH4" s="428"/>
      <c r="JYI4" s="428"/>
      <c r="JYJ4" s="428"/>
      <c r="JYK4" s="428"/>
      <c r="JYL4" s="428"/>
      <c r="JYM4" s="428"/>
      <c r="JYN4" s="428"/>
      <c r="JYO4" s="428"/>
      <c r="JYP4" s="428"/>
      <c r="JYQ4" s="428"/>
      <c r="JYR4" s="428"/>
      <c r="JYS4" s="428"/>
      <c r="JYT4" s="428"/>
      <c r="JYU4" s="428"/>
      <c r="JYV4" s="428"/>
      <c r="JYW4" s="428"/>
      <c r="JYX4" s="428"/>
      <c r="JYY4" s="428"/>
      <c r="JYZ4" s="428"/>
      <c r="JZA4" s="428"/>
      <c r="JZB4" s="428"/>
      <c r="JZC4" s="428"/>
      <c r="JZD4" s="428"/>
      <c r="JZE4" s="428"/>
      <c r="JZF4" s="428"/>
      <c r="JZG4" s="428"/>
      <c r="JZH4" s="428"/>
      <c r="JZI4" s="428"/>
      <c r="JZJ4" s="428"/>
      <c r="JZK4" s="428"/>
      <c r="JZL4" s="428"/>
      <c r="JZM4" s="428"/>
      <c r="JZN4" s="428"/>
      <c r="JZO4" s="428"/>
      <c r="JZP4" s="428"/>
      <c r="JZQ4" s="428"/>
      <c r="JZR4" s="428"/>
      <c r="JZS4" s="428"/>
      <c r="JZT4" s="428"/>
      <c r="JZU4" s="428"/>
      <c r="JZV4" s="428"/>
      <c r="JZW4" s="428"/>
      <c r="JZX4" s="428"/>
      <c r="JZY4" s="428"/>
      <c r="JZZ4" s="428"/>
      <c r="KAA4" s="428"/>
      <c r="KAB4" s="428"/>
      <c r="KAC4" s="428"/>
      <c r="KAD4" s="428"/>
      <c r="KAE4" s="428"/>
      <c r="KAF4" s="428"/>
      <c r="KAG4" s="428"/>
      <c r="KAH4" s="428"/>
      <c r="KAI4" s="428"/>
      <c r="KAJ4" s="428"/>
      <c r="KAK4" s="428"/>
      <c r="KAL4" s="428"/>
      <c r="KAM4" s="428"/>
      <c r="KAN4" s="428"/>
      <c r="KAO4" s="428"/>
      <c r="KAP4" s="428"/>
      <c r="KAQ4" s="428"/>
      <c r="KAR4" s="428"/>
      <c r="KAS4" s="428"/>
      <c r="KAT4" s="428"/>
      <c r="KAU4" s="428"/>
      <c r="KAV4" s="428"/>
      <c r="KAW4" s="428"/>
      <c r="KAX4" s="428"/>
      <c r="KAY4" s="428"/>
      <c r="KAZ4" s="428"/>
      <c r="KBA4" s="428"/>
      <c r="KBB4" s="428"/>
      <c r="KBC4" s="428"/>
      <c r="KBD4" s="428"/>
      <c r="KBE4" s="428"/>
      <c r="KBF4" s="428"/>
      <c r="KBG4" s="428"/>
      <c r="KBH4" s="428"/>
      <c r="KBI4" s="428"/>
      <c r="KBJ4" s="428"/>
      <c r="KBK4" s="428"/>
      <c r="KBL4" s="428"/>
      <c r="KBM4" s="428"/>
      <c r="KBN4" s="428"/>
      <c r="KBO4" s="428"/>
      <c r="KBP4" s="428"/>
      <c r="KBQ4" s="428"/>
      <c r="KBR4" s="428"/>
      <c r="KBS4" s="428"/>
      <c r="KBT4" s="428"/>
      <c r="KBU4" s="428"/>
      <c r="KBV4" s="428"/>
      <c r="KBW4" s="428"/>
      <c r="KBX4" s="428"/>
      <c r="KBY4" s="428"/>
      <c r="KBZ4" s="428"/>
      <c r="KCA4" s="428"/>
      <c r="KCB4" s="428"/>
      <c r="KCC4" s="428"/>
      <c r="KCD4" s="428"/>
      <c r="KCE4" s="428"/>
      <c r="KCF4" s="428"/>
      <c r="KCG4" s="428"/>
      <c r="KCH4" s="428"/>
      <c r="KCI4" s="428"/>
      <c r="KCJ4" s="428"/>
      <c r="KCK4" s="428"/>
      <c r="KCL4" s="428"/>
      <c r="KCM4" s="428"/>
      <c r="KCN4" s="428"/>
      <c r="KCO4" s="428"/>
      <c r="KCP4" s="428"/>
      <c r="KCQ4" s="428"/>
      <c r="KCR4" s="428"/>
      <c r="KCS4" s="428"/>
      <c r="KCT4" s="428"/>
      <c r="KCU4" s="428"/>
      <c r="KCV4" s="428"/>
      <c r="KCW4" s="428"/>
      <c r="KCX4" s="428"/>
      <c r="KCY4" s="428"/>
      <c r="KCZ4" s="428"/>
      <c r="KDA4" s="428"/>
      <c r="KDB4" s="428"/>
      <c r="KDC4" s="428"/>
      <c r="KDD4" s="428"/>
      <c r="KDE4" s="428"/>
      <c r="KDF4" s="428"/>
      <c r="KDG4" s="428"/>
      <c r="KDH4" s="428"/>
      <c r="KDI4" s="428"/>
      <c r="KDJ4" s="428"/>
      <c r="KDK4" s="428"/>
      <c r="KDL4" s="428"/>
      <c r="KDM4" s="428"/>
      <c r="KDN4" s="428"/>
      <c r="KDO4" s="428"/>
      <c r="KDP4" s="428"/>
      <c r="KDQ4" s="428"/>
      <c r="KDR4" s="428"/>
      <c r="KDS4" s="428"/>
      <c r="KDT4" s="428"/>
      <c r="KDU4" s="428"/>
      <c r="KDV4" s="428"/>
      <c r="KDW4" s="428"/>
      <c r="KDX4" s="428"/>
      <c r="KDY4" s="428"/>
      <c r="KDZ4" s="428"/>
      <c r="KEA4" s="428"/>
      <c r="KEB4" s="428"/>
      <c r="KEC4" s="428"/>
      <c r="KED4" s="428"/>
      <c r="KEE4" s="428"/>
      <c r="KEF4" s="428"/>
      <c r="KEG4" s="428"/>
      <c r="KEH4" s="428"/>
      <c r="KEI4" s="428"/>
      <c r="KEJ4" s="428"/>
      <c r="KEK4" s="428"/>
      <c r="KEL4" s="428"/>
      <c r="KEM4" s="428"/>
      <c r="KEN4" s="428"/>
      <c r="KEO4" s="428"/>
      <c r="KEP4" s="428"/>
      <c r="KEQ4" s="428"/>
      <c r="KER4" s="428"/>
      <c r="KES4" s="428"/>
      <c r="KET4" s="428"/>
      <c r="KEU4" s="428"/>
      <c r="KEV4" s="428"/>
      <c r="KEW4" s="428"/>
      <c r="KEX4" s="428"/>
      <c r="KEY4" s="428"/>
      <c r="KEZ4" s="428"/>
      <c r="KFA4" s="428"/>
      <c r="KFB4" s="428"/>
      <c r="KFC4" s="428"/>
      <c r="KFD4" s="428"/>
      <c r="KFE4" s="428"/>
      <c r="KFF4" s="428"/>
      <c r="KFG4" s="428"/>
      <c r="KFH4" s="428"/>
      <c r="KFI4" s="428"/>
      <c r="KFJ4" s="428"/>
      <c r="KFK4" s="428"/>
      <c r="KFL4" s="428"/>
      <c r="KFM4" s="428"/>
      <c r="KFN4" s="428"/>
      <c r="KFO4" s="428"/>
      <c r="KFP4" s="428"/>
      <c r="KFQ4" s="428"/>
      <c r="KFR4" s="428"/>
      <c r="KFS4" s="428"/>
      <c r="KFT4" s="428"/>
      <c r="KFU4" s="428"/>
      <c r="KFV4" s="428"/>
      <c r="KFW4" s="428"/>
      <c r="KFX4" s="428"/>
      <c r="KFY4" s="428"/>
      <c r="KFZ4" s="428"/>
      <c r="KGA4" s="428"/>
      <c r="KGB4" s="428"/>
      <c r="KGC4" s="428"/>
      <c r="KGD4" s="428"/>
      <c r="KGE4" s="428"/>
      <c r="KGF4" s="428"/>
      <c r="KGG4" s="428"/>
      <c r="KGH4" s="428"/>
      <c r="KGI4" s="428"/>
      <c r="KGJ4" s="428"/>
      <c r="KGK4" s="428"/>
      <c r="KGL4" s="428"/>
      <c r="KGM4" s="428"/>
      <c r="KGN4" s="428"/>
      <c r="KGO4" s="428"/>
      <c r="KGP4" s="428"/>
      <c r="KGQ4" s="428"/>
      <c r="KGR4" s="428"/>
      <c r="KGS4" s="428"/>
      <c r="KGT4" s="428"/>
      <c r="KGU4" s="428"/>
      <c r="KGV4" s="428"/>
      <c r="KGW4" s="428"/>
      <c r="KGX4" s="428"/>
      <c r="KGY4" s="428"/>
      <c r="KGZ4" s="428"/>
      <c r="KHA4" s="428"/>
      <c r="KHB4" s="428"/>
      <c r="KHC4" s="428"/>
      <c r="KHD4" s="428"/>
      <c r="KHE4" s="428"/>
      <c r="KHF4" s="428"/>
      <c r="KHG4" s="428"/>
      <c r="KHH4" s="428"/>
      <c r="KHI4" s="428"/>
      <c r="KHJ4" s="428"/>
      <c r="KHK4" s="428"/>
      <c r="KHL4" s="428"/>
      <c r="KHM4" s="428"/>
      <c r="KHN4" s="428"/>
      <c r="KHO4" s="428"/>
      <c r="KHP4" s="428"/>
      <c r="KHQ4" s="428"/>
      <c r="KHR4" s="428"/>
      <c r="KHS4" s="428"/>
      <c r="KHT4" s="428"/>
      <c r="KHU4" s="428"/>
      <c r="KHV4" s="428"/>
      <c r="KHW4" s="428"/>
      <c r="KHX4" s="428"/>
      <c r="KHY4" s="428"/>
      <c r="KHZ4" s="428"/>
      <c r="KIA4" s="428"/>
      <c r="KIB4" s="428"/>
      <c r="KIC4" s="428"/>
      <c r="KID4" s="428"/>
      <c r="KIE4" s="428"/>
      <c r="KIF4" s="428"/>
      <c r="KIG4" s="428"/>
      <c r="KIH4" s="428"/>
      <c r="KII4" s="428"/>
      <c r="KIJ4" s="428"/>
      <c r="KIK4" s="428"/>
      <c r="KIL4" s="428"/>
      <c r="KIM4" s="428"/>
      <c r="KIN4" s="428"/>
      <c r="KIO4" s="428"/>
      <c r="KIP4" s="428"/>
      <c r="KIQ4" s="428"/>
      <c r="KIR4" s="428"/>
      <c r="KIS4" s="428"/>
      <c r="KIT4" s="428"/>
      <c r="KIU4" s="428"/>
      <c r="KIV4" s="428"/>
      <c r="KIW4" s="428"/>
      <c r="KIX4" s="428"/>
      <c r="KIY4" s="428"/>
      <c r="KIZ4" s="428"/>
      <c r="KJA4" s="428"/>
      <c r="KJB4" s="428"/>
      <c r="KJC4" s="428"/>
      <c r="KJD4" s="428"/>
      <c r="KJE4" s="428"/>
      <c r="KJF4" s="428"/>
      <c r="KJG4" s="428"/>
      <c r="KJH4" s="428"/>
      <c r="KJI4" s="428"/>
      <c r="KJJ4" s="428"/>
      <c r="KJK4" s="428"/>
      <c r="KJL4" s="428"/>
      <c r="KJM4" s="428"/>
      <c r="KJN4" s="428"/>
      <c r="KJO4" s="428"/>
      <c r="KJP4" s="428"/>
      <c r="KJQ4" s="428"/>
      <c r="KJR4" s="428"/>
      <c r="KJS4" s="428"/>
      <c r="KJT4" s="428"/>
      <c r="KJU4" s="428"/>
      <c r="KJV4" s="428"/>
      <c r="KJW4" s="428"/>
      <c r="KJX4" s="428"/>
      <c r="KJY4" s="428"/>
      <c r="KJZ4" s="428"/>
      <c r="KKA4" s="428"/>
      <c r="KKB4" s="428"/>
      <c r="KKC4" s="428"/>
      <c r="KKD4" s="428"/>
      <c r="KKE4" s="428"/>
      <c r="KKF4" s="428"/>
      <c r="KKG4" s="428"/>
      <c r="KKH4" s="428"/>
      <c r="KKI4" s="428"/>
      <c r="KKJ4" s="428"/>
      <c r="KKK4" s="428"/>
      <c r="KKL4" s="428"/>
      <c r="KKM4" s="428"/>
      <c r="KKN4" s="428"/>
      <c r="KKO4" s="428"/>
      <c r="KKP4" s="428"/>
      <c r="KKQ4" s="428"/>
      <c r="KKR4" s="428"/>
      <c r="KKS4" s="428"/>
      <c r="KKT4" s="428"/>
      <c r="KKU4" s="428"/>
      <c r="KKV4" s="428"/>
      <c r="KKW4" s="428"/>
      <c r="KKX4" s="428"/>
      <c r="KKY4" s="428"/>
      <c r="KKZ4" s="428"/>
      <c r="KLA4" s="428"/>
      <c r="KLB4" s="428"/>
      <c r="KLC4" s="428"/>
      <c r="KLD4" s="428"/>
      <c r="KLE4" s="428"/>
      <c r="KLF4" s="428"/>
      <c r="KLG4" s="428"/>
      <c r="KLH4" s="428"/>
      <c r="KLI4" s="428"/>
      <c r="KLJ4" s="428"/>
      <c r="KLK4" s="428"/>
      <c r="KLL4" s="428"/>
      <c r="KLM4" s="428"/>
      <c r="KLN4" s="428"/>
      <c r="KLO4" s="428"/>
      <c r="KLP4" s="428"/>
      <c r="KLQ4" s="428"/>
      <c r="KLR4" s="428"/>
      <c r="KLS4" s="428"/>
      <c r="KLT4" s="428"/>
      <c r="KLU4" s="428"/>
      <c r="KLV4" s="428"/>
      <c r="KLW4" s="428"/>
      <c r="KLX4" s="428"/>
      <c r="KLY4" s="428"/>
      <c r="KLZ4" s="428"/>
      <c r="KMA4" s="428"/>
      <c r="KMB4" s="428"/>
      <c r="KMC4" s="428"/>
      <c r="KMD4" s="428"/>
      <c r="KME4" s="428"/>
      <c r="KMF4" s="428"/>
      <c r="KMG4" s="428"/>
      <c r="KMH4" s="428"/>
      <c r="KMI4" s="428"/>
      <c r="KMJ4" s="428"/>
      <c r="KMK4" s="428"/>
      <c r="KML4" s="428"/>
      <c r="KMM4" s="428"/>
      <c r="KMN4" s="428"/>
      <c r="KMO4" s="428"/>
      <c r="KMP4" s="428"/>
      <c r="KMQ4" s="428"/>
      <c r="KMR4" s="428"/>
      <c r="KMS4" s="428"/>
      <c r="KMT4" s="428"/>
      <c r="KMU4" s="428"/>
      <c r="KMV4" s="428"/>
      <c r="KMW4" s="428"/>
      <c r="KMX4" s="428"/>
      <c r="KMY4" s="428"/>
      <c r="KMZ4" s="428"/>
      <c r="KNA4" s="428"/>
      <c r="KNB4" s="428"/>
      <c r="KNC4" s="428"/>
      <c r="KND4" s="428"/>
      <c r="KNE4" s="428"/>
      <c r="KNF4" s="428"/>
      <c r="KNG4" s="428"/>
      <c r="KNH4" s="428"/>
      <c r="KNI4" s="428"/>
      <c r="KNJ4" s="428"/>
      <c r="KNK4" s="428"/>
      <c r="KNL4" s="428"/>
      <c r="KNM4" s="428"/>
      <c r="KNN4" s="428"/>
      <c r="KNO4" s="428"/>
      <c r="KNP4" s="428"/>
      <c r="KNQ4" s="428"/>
      <c r="KNR4" s="428"/>
      <c r="KNS4" s="428"/>
      <c r="KNT4" s="428"/>
      <c r="KNU4" s="428"/>
      <c r="KNV4" s="428"/>
      <c r="KNW4" s="428"/>
      <c r="KNX4" s="428"/>
      <c r="KNY4" s="428"/>
      <c r="KNZ4" s="428"/>
      <c r="KOA4" s="428"/>
      <c r="KOB4" s="428"/>
      <c r="KOC4" s="428"/>
      <c r="KOD4" s="428"/>
      <c r="KOE4" s="428"/>
      <c r="KOF4" s="428"/>
      <c r="KOG4" s="428"/>
      <c r="KOH4" s="428"/>
      <c r="KOI4" s="428"/>
      <c r="KOJ4" s="428"/>
      <c r="KOK4" s="428"/>
      <c r="KOL4" s="428"/>
      <c r="KOM4" s="428"/>
      <c r="KON4" s="428"/>
      <c r="KOO4" s="428"/>
      <c r="KOP4" s="428"/>
      <c r="KOQ4" s="428"/>
      <c r="KOR4" s="428"/>
      <c r="KOS4" s="428"/>
      <c r="KOT4" s="428"/>
      <c r="KOU4" s="428"/>
      <c r="KOV4" s="428"/>
      <c r="KOW4" s="428"/>
      <c r="KOX4" s="428"/>
      <c r="KOY4" s="428"/>
      <c r="KOZ4" s="428"/>
      <c r="KPA4" s="428"/>
      <c r="KPB4" s="428"/>
      <c r="KPC4" s="428"/>
      <c r="KPD4" s="428"/>
      <c r="KPE4" s="428"/>
      <c r="KPF4" s="428"/>
      <c r="KPG4" s="428"/>
      <c r="KPH4" s="428"/>
      <c r="KPI4" s="428"/>
      <c r="KPJ4" s="428"/>
      <c r="KPK4" s="428"/>
      <c r="KPL4" s="428"/>
      <c r="KPM4" s="428"/>
      <c r="KPN4" s="428"/>
      <c r="KPO4" s="428"/>
      <c r="KPP4" s="428"/>
      <c r="KPQ4" s="428"/>
      <c r="KPR4" s="428"/>
      <c r="KPS4" s="428"/>
      <c r="KPT4" s="428"/>
      <c r="KPU4" s="428"/>
      <c r="KPV4" s="428"/>
      <c r="KPW4" s="428"/>
      <c r="KPX4" s="428"/>
      <c r="KPY4" s="428"/>
      <c r="KPZ4" s="428"/>
      <c r="KQA4" s="428"/>
      <c r="KQB4" s="428"/>
      <c r="KQC4" s="428"/>
      <c r="KQD4" s="428"/>
      <c r="KQE4" s="428"/>
      <c r="KQF4" s="428"/>
      <c r="KQG4" s="428"/>
      <c r="KQH4" s="428"/>
      <c r="KQI4" s="428"/>
      <c r="KQJ4" s="428"/>
      <c r="KQK4" s="428"/>
      <c r="KQL4" s="428"/>
      <c r="KQM4" s="428"/>
      <c r="KQN4" s="428"/>
      <c r="KQO4" s="428"/>
      <c r="KQP4" s="428"/>
      <c r="KQQ4" s="428"/>
      <c r="KQR4" s="428"/>
      <c r="KQS4" s="428"/>
      <c r="KQT4" s="428"/>
      <c r="KQU4" s="428"/>
      <c r="KQV4" s="428"/>
      <c r="KQW4" s="428"/>
      <c r="KQX4" s="428"/>
      <c r="KQY4" s="428"/>
      <c r="KQZ4" s="428"/>
      <c r="KRA4" s="428"/>
      <c r="KRB4" s="428"/>
      <c r="KRC4" s="428"/>
      <c r="KRD4" s="428"/>
      <c r="KRE4" s="428"/>
      <c r="KRF4" s="428"/>
      <c r="KRG4" s="428"/>
      <c r="KRH4" s="428"/>
      <c r="KRI4" s="428"/>
      <c r="KRJ4" s="428"/>
      <c r="KRK4" s="428"/>
      <c r="KRL4" s="428"/>
      <c r="KRM4" s="428"/>
      <c r="KRN4" s="428"/>
      <c r="KRO4" s="428"/>
      <c r="KRP4" s="428"/>
      <c r="KRQ4" s="428"/>
      <c r="KRR4" s="428"/>
      <c r="KRS4" s="428"/>
      <c r="KRT4" s="428"/>
      <c r="KRU4" s="428"/>
      <c r="KRV4" s="428"/>
      <c r="KRW4" s="428"/>
      <c r="KRX4" s="428"/>
      <c r="KRY4" s="428"/>
      <c r="KRZ4" s="428"/>
      <c r="KSA4" s="428"/>
      <c r="KSB4" s="428"/>
      <c r="KSC4" s="428"/>
      <c r="KSD4" s="428"/>
      <c r="KSE4" s="428"/>
      <c r="KSF4" s="428"/>
      <c r="KSG4" s="428"/>
      <c r="KSH4" s="428"/>
      <c r="KSI4" s="428"/>
      <c r="KSJ4" s="428"/>
      <c r="KSK4" s="428"/>
      <c r="KSL4" s="428"/>
      <c r="KSM4" s="428"/>
      <c r="KSN4" s="428"/>
      <c r="KSO4" s="428"/>
      <c r="KSP4" s="428"/>
      <c r="KSQ4" s="428"/>
      <c r="KSR4" s="428"/>
      <c r="KSS4" s="428"/>
      <c r="KST4" s="428"/>
      <c r="KSU4" s="428"/>
      <c r="KSV4" s="428"/>
      <c r="KSW4" s="428"/>
      <c r="KSX4" s="428"/>
      <c r="KSY4" s="428"/>
      <c r="KSZ4" s="428"/>
      <c r="KTA4" s="428"/>
      <c r="KTB4" s="428"/>
      <c r="KTC4" s="428"/>
      <c r="KTD4" s="428"/>
      <c r="KTE4" s="428"/>
      <c r="KTF4" s="428"/>
      <c r="KTG4" s="428"/>
      <c r="KTH4" s="428"/>
      <c r="KTI4" s="428"/>
      <c r="KTJ4" s="428"/>
      <c r="KTK4" s="428"/>
      <c r="KTL4" s="428"/>
      <c r="KTM4" s="428"/>
      <c r="KTN4" s="428"/>
      <c r="KTO4" s="428"/>
      <c r="KTP4" s="428"/>
      <c r="KTQ4" s="428"/>
      <c r="KTR4" s="428"/>
      <c r="KTS4" s="428"/>
      <c r="KTT4" s="428"/>
      <c r="KTU4" s="428"/>
      <c r="KTV4" s="428"/>
      <c r="KTW4" s="428"/>
      <c r="KTX4" s="428"/>
      <c r="KTY4" s="428"/>
      <c r="KTZ4" s="428"/>
      <c r="KUA4" s="428"/>
      <c r="KUB4" s="428"/>
      <c r="KUC4" s="428"/>
      <c r="KUD4" s="428"/>
      <c r="KUE4" s="428"/>
      <c r="KUF4" s="428"/>
      <c r="KUG4" s="428"/>
      <c r="KUH4" s="428"/>
      <c r="KUI4" s="428"/>
      <c r="KUJ4" s="428"/>
      <c r="KUK4" s="428"/>
      <c r="KUL4" s="428"/>
      <c r="KUM4" s="428"/>
      <c r="KUN4" s="428"/>
      <c r="KUO4" s="428"/>
      <c r="KUP4" s="428"/>
      <c r="KUQ4" s="428"/>
      <c r="KUR4" s="428"/>
      <c r="KUS4" s="428"/>
      <c r="KUT4" s="428"/>
      <c r="KUU4" s="428"/>
      <c r="KUV4" s="428"/>
      <c r="KUW4" s="428"/>
      <c r="KUX4" s="428"/>
      <c r="KUY4" s="428"/>
      <c r="KUZ4" s="428"/>
      <c r="KVA4" s="428"/>
      <c r="KVB4" s="428"/>
      <c r="KVC4" s="428"/>
      <c r="KVD4" s="428"/>
      <c r="KVE4" s="428"/>
      <c r="KVF4" s="428"/>
      <c r="KVG4" s="428"/>
      <c r="KVH4" s="428"/>
      <c r="KVI4" s="428"/>
      <c r="KVJ4" s="428"/>
      <c r="KVK4" s="428"/>
      <c r="KVL4" s="428"/>
      <c r="KVM4" s="428"/>
      <c r="KVN4" s="428"/>
      <c r="KVO4" s="428"/>
      <c r="KVP4" s="428"/>
      <c r="KVQ4" s="428"/>
      <c r="KVR4" s="428"/>
      <c r="KVS4" s="428"/>
      <c r="KVT4" s="428"/>
      <c r="KVU4" s="428"/>
      <c r="KVV4" s="428"/>
      <c r="KVW4" s="428"/>
      <c r="KVX4" s="428"/>
      <c r="KVY4" s="428"/>
      <c r="KVZ4" s="428"/>
      <c r="KWA4" s="428"/>
      <c r="KWB4" s="428"/>
      <c r="KWC4" s="428"/>
      <c r="KWD4" s="428"/>
      <c r="KWE4" s="428"/>
      <c r="KWF4" s="428"/>
      <c r="KWG4" s="428"/>
      <c r="KWH4" s="428"/>
      <c r="KWI4" s="428"/>
      <c r="KWJ4" s="428"/>
      <c r="KWK4" s="428"/>
      <c r="KWL4" s="428"/>
      <c r="KWM4" s="428"/>
      <c r="KWN4" s="428"/>
      <c r="KWO4" s="428"/>
      <c r="KWP4" s="428"/>
      <c r="KWQ4" s="428"/>
      <c r="KWR4" s="428"/>
      <c r="KWS4" s="428"/>
      <c r="KWT4" s="428"/>
      <c r="KWU4" s="428"/>
      <c r="KWV4" s="428"/>
      <c r="KWW4" s="428"/>
      <c r="KWX4" s="428"/>
      <c r="KWY4" s="428"/>
      <c r="KWZ4" s="428"/>
      <c r="KXA4" s="428"/>
      <c r="KXB4" s="428"/>
      <c r="KXC4" s="428"/>
      <c r="KXD4" s="428"/>
      <c r="KXE4" s="428"/>
      <c r="KXF4" s="428"/>
      <c r="KXG4" s="428"/>
      <c r="KXH4" s="428"/>
      <c r="KXI4" s="428"/>
      <c r="KXJ4" s="428"/>
      <c r="KXK4" s="428"/>
      <c r="KXL4" s="428"/>
      <c r="KXM4" s="428"/>
      <c r="KXN4" s="428"/>
      <c r="KXO4" s="428"/>
      <c r="KXP4" s="428"/>
      <c r="KXQ4" s="428"/>
      <c r="KXR4" s="428"/>
      <c r="KXS4" s="428"/>
      <c r="KXT4" s="428"/>
      <c r="KXU4" s="428"/>
      <c r="KXV4" s="428"/>
      <c r="KXW4" s="428"/>
      <c r="KXX4" s="428"/>
      <c r="KXY4" s="428"/>
      <c r="KXZ4" s="428"/>
      <c r="KYA4" s="428"/>
      <c r="KYB4" s="428"/>
      <c r="KYC4" s="428"/>
      <c r="KYD4" s="428"/>
      <c r="KYE4" s="428"/>
      <c r="KYF4" s="428"/>
      <c r="KYG4" s="428"/>
      <c r="KYH4" s="428"/>
      <c r="KYI4" s="428"/>
      <c r="KYJ4" s="428"/>
      <c r="KYK4" s="428"/>
      <c r="KYL4" s="428"/>
      <c r="KYM4" s="428"/>
      <c r="KYN4" s="428"/>
      <c r="KYO4" s="428"/>
      <c r="KYP4" s="428"/>
      <c r="KYQ4" s="428"/>
      <c r="KYR4" s="428"/>
      <c r="KYS4" s="428"/>
      <c r="KYT4" s="428"/>
      <c r="KYU4" s="428"/>
      <c r="KYV4" s="428"/>
      <c r="KYW4" s="428"/>
      <c r="KYX4" s="428"/>
      <c r="KYY4" s="428"/>
      <c r="KYZ4" s="428"/>
      <c r="KZA4" s="428"/>
      <c r="KZB4" s="428"/>
      <c r="KZC4" s="428"/>
      <c r="KZD4" s="428"/>
      <c r="KZE4" s="428"/>
      <c r="KZF4" s="428"/>
      <c r="KZG4" s="428"/>
      <c r="KZH4" s="428"/>
      <c r="KZI4" s="428"/>
      <c r="KZJ4" s="428"/>
      <c r="KZK4" s="428"/>
      <c r="KZL4" s="428"/>
      <c r="KZM4" s="428"/>
      <c r="KZN4" s="428"/>
      <c r="KZO4" s="428"/>
      <c r="KZP4" s="428"/>
      <c r="KZQ4" s="428"/>
      <c r="KZR4" s="428"/>
      <c r="KZS4" s="428"/>
      <c r="KZT4" s="428"/>
      <c r="KZU4" s="428"/>
      <c r="KZV4" s="428"/>
      <c r="KZW4" s="428"/>
      <c r="KZX4" s="428"/>
      <c r="KZY4" s="428"/>
      <c r="KZZ4" s="428"/>
      <c r="LAA4" s="428"/>
      <c r="LAB4" s="428"/>
      <c r="LAC4" s="428"/>
      <c r="LAD4" s="428"/>
      <c r="LAE4" s="428"/>
      <c r="LAF4" s="428"/>
      <c r="LAG4" s="428"/>
      <c r="LAH4" s="428"/>
      <c r="LAI4" s="428"/>
      <c r="LAJ4" s="428"/>
      <c r="LAK4" s="428"/>
      <c r="LAL4" s="428"/>
      <c r="LAM4" s="428"/>
      <c r="LAN4" s="428"/>
      <c r="LAO4" s="428"/>
      <c r="LAP4" s="428"/>
      <c r="LAQ4" s="428"/>
      <c r="LAR4" s="428"/>
      <c r="LAS4" s="428"/>
      <c r="LAT4" s="428"/>
      <c r="LAU4" s="428"/>
      <c r="LAV4" s="428"/>
      <c r="LAW4" s="428"/>
      <c r="LAX4" s="428"/>
      <c r="LAY4" s="428"/>
      <c r="LAZ4" s="428"/>
      <c r="LBA4" s="428"/>
      <c r="LBB4" s="428"/>
      <c r="LBC4" s="428"/>
      <c r="LBD4" s="428"/>
      <c r="LBE4" s="428"/>
      <c r="LBF4" s="428"/>
      <c r="LBG4" s="428"/>
      <c r="LBH4" s="428"/>
      <c r="LBI4" s="428"/>
      <c r="LBJ4" s="428"/>
      <c r="LBK4" s="428"/>
      <c r="LBL4" s="428"/>
      <c r="LBM4" s="428"/>
      <c r="LBN4" s="428"/>
      <c r="LBO4" s="428"/>
      <c r="LBP4" s="428"/>
      <c r="LBQ4" s="428"/>
      <c r="LBR4" s="428"/>
      <c r="LBS4" s="428"/>
      <c r="LBT4" s="428"/>
      <c r="LBU4" s="428"/>
      <c r="LBV4" s="428"/>
      <c r="LBW4" s="428"/>
      <c r="LBX4" s="428"/>
      <c r="LBY4" s="428"/>
      <c r="LBZ4" s="428"/>
      <c r="LCA4" s="428"/>
      <c r="LCB4" s="428"/>
      <c r="LCC4" s="428"/>
      <c r="LCD4" s="428"/>
      <c r="LCE4" s="428"/>
      <c r="LCF4" s="428"/>
      <c r="LCG4" s="428"/>
      <c r="LCH4" s="428"/>
      <c r="LCI4" s="428"/>
      <c r="LCJ4" s="428"/>
      <c r="LCK4" s="428"/>
      <c r="LCL4" s="428"/>
      <c r="LCM4" s="428"/>
      <c r="LCN4" s="428"/>
      <c r="LCO4" s="428"/>
      <c r="LCP4" s="428"/>
      <c r="LCQ4" s="428"/>
      <c r="LCR4" s="428"/>
      <c r="LCS4" s="428"/>
      <c r="LCT4" s="428"/>
      <c r="LCU4" s="428"/>
      <c r="LCV4" s="428"/>
      <c r="LCW4" s="428"/>
      <c r="LCX4" s="428"/>
      <c r="LCY4" s="428"/>
      <c r="LCZ4" s="428"/>
      <c r="LDA4" s="428"/>
      <c r="LDB4" s="428"/>
      <c r="LDC4" s="428"/>
      <c r="LDD4" s="428"/>
      <c r="LDE4" s="428"/>
      <c r="LDF4" s="428"/>
      <c r="LDG4" s="428"/>
      <c r="LDH4" s="428"/>
      <c r="LDI4" s="428"/>
      <c r="LDJ4" s="428"/>
      <c r="LDK4" s="428"/>
      <c r="LDL4" s="428"/>
      <c r="LDM4" s="428"/>
      <c r="LDN4" s="428"/>
      <c r="LDO4" s="428"/>
      <c r="LDP4" s="428"/>
      <c r="LDQ4" s="428"/>
      <c r="LDR4" s="428"/>
      <c r="LDS4" s="428"/>
      <c r="LDT4" s="428"/>
      <c r="LDU4" s="428"/>
      <c r="LDV4" s="428"/>
      <c r="LDW4" s="428"/>
      <c r="LDX4" s="428"/>
      <c r="LDY4" s="428"/>
      <c r="LDZ4" s="428"/>
      <c r="LEA4" s="428"/>
      <c r="LEB4" s="428"/>
      <c r="LEC4" s="428"/>
      <c r="LED4" s="428"/>
      <c r="LEE4" s="428"/>
      <c r="LEF4" s="428"/>
      <c r="LEG4" s="428"/>
      <c r="LEH4" s="428"/>
      <c r="LEI4" s="428"/>
      <c r="LEJ4" s="428"/>
      <c r="LEK4" s="428"/>
      <c r="LEL4" s="428"/>
      <c r="LEM4" s="428"/>
      <c r="LEN4" s="428"/>
      <c r="LEO4" s="428"/>
      <c r="LEP4" s="428"/>
      <c r="LEQ4" s="428"/>
      <c r="LER4" s="428"/>
      <c r="LES4" s="428"/>
      <c r="LET4" s="428"/>
      <c r="LEU4" s="428"/>
      <c r="LEV4" s="428"/>
      <c r="LEW4" s="428"/>
      <c r="LEX4" s="428"/>
      <c r="LEY4" s="428"/>
      <c r="LEZ4" s="428"/>
      <c r="LFA4" s="428"/>
      <c r="LFB4" s="428"/>
      <c r="LFC4" s="428"/>
      <c r="LFD4" s="428"/>
      <c r="LFE4" s="428"/>
      <c r="LFF4" s="428"/>
      <c r="LFG4" s="428"/>
      <c r="LFH4" s="428"/>
      <c r="LFI4" s="428"/>
      <c r="LFJ4" s="428"/>
      <c r="LFK4" s="428"/>
      <c r="LFL4" s="428"/>
      <c r="LFM4" s="428"/>
      <c r="LFN4" s="428"/>
      <c r="LFO4" s="428"/>
      <c r="LFP4" s="428"/>
      <c r="LFQ4" s="428"/>
      <c r="LFR4" s="428"/>
      <c r="LFS4" s="428"/>
      <c r="LFT4" s="428"/>
      <c r="LFU4" s="428"/>
      <c r="LFV4" s="428"/>
      <c r="LFW4" s="428"/>
      <c r="LFX4" s="428"/>
      <c r="LFY4" s="428"/>
      <c r="LFZ4" s="428"/>
      <c r="LGA4" s="428"/>
      <c r="LGB4" s="428"/>
      <c r="LGC4" s="428"/>
      <c r="LGD4" s="428"/>
      <c r="LGE4" s="428"/>
      <c r="LGF4" s="428"/>
      <c r="LGG4" s="428"/>
      <c r="LGH4" s="428"/>
      <c r="LGI4" s="428"/>
      <c r="LGJ4" s="428"/>
      <c r="LGK4" s="428"/>
      <c r="LGL4" s="428"/>
      <c r="LGM4" s="428"/>
      <c r="LGN4" s="428"/>
      <c r="LGO4" s="428"/>
      <c r="LGP4" s="428"/>
      <c r="LGQ4" s="428"/>
      <c r="LGR4" s="428"/>
      <c r="LGS4" s="428"/>
      <c r="LGT4" s="428"/>
      <c r="LGU4" s="428"/>
      <c r="LGV4" s="428"/>
      <c r="LGW4" s="428"/>
      <c r="LGX4" s="428"/>
      <c r="LGY4" s="428"/>
      <c r="LGZ4" s="428"/>
      <c r="LHA4" s="428"/>
      <c r="LHB4" s="428"/>
      <c r="LHC4" s="428"/>
      <c r="LHD4" s="428"/>
      <c r="LHE4" s="428"/>
      <c r="LHF4" s="428"/>
      <c r="LHG4" s="428"/>
      <c r="LHH4" s="428"/>
      <c r="LHI4" s="428"/>
      <c r="LHJ4" s="428"/>
      <c r="LHK4" s="428"/>
      <c r="LHL4" s="428"/>
      <c r="LHM4" s="428"/>
      <c r="LHN4" s="428"/>
      <c r="LHO4" s="428"/>
      <c r="LHP4" s="428"/>
      <c r="LHQ4" s="428"/>
      <c r="LHR4" s="428"/>
      <c r="LHS4" s="428"/>
      <c r="LHT4" s="428"/>
      <c r="LHU4" s="428"/>
      <c r="LHV4" s="428"/>
      <c r="LHW4" s="428"/>
      <c r="LHX4" s="428"/>
      <c r="LHY4" s="428"/>
      <c r="LHZ4" s="428"/>
      <c r="LIA4" s="428"/>
      <c r="LIB4" s="428"/>
      <c r="LIC4" s="428"/>
      <c r="LID4" s="428"/>
      <c r="LIE4" s="428"/>
      <c r="LIF4" s="428"/>
      <c r="LIG4" s="428"/>
      <c r="LIH4" s="428"/>
      <c r="LII4" s="428"/>
      <c r="LIJ4" s="428"/>
      <c r="LIK4" s="428"/>
      <c r="LIL4" s="428"/>
      <c r="LIM4" s="428"/>
      <c r="LIN4" s="428"/>
      <c r="LIO4" s="428"/>
      <c r="LIP4" s="428"/>
      <c r="LIQ4" s="428"/>
      <c r="LIR4" s="428"/>
      <c r="LIS4" s="428"/>
      <c r="LIT4" s="428"/>
      <c r="LIU4" s="428"/>
      <c r="LIV4" s="428"/>
      <c r="LIW4" s="428"/>
      <c r="LIX4" s="428"/>
      <c r="LIY4" s="428"/>
      <c r="LIZ4" s="428"/>
      <c r="LJA4" s="428"/>
      <c r="LJB4" s="428"/>
      <c r="LJC4" s="428"/>
      <c r="LJD4" s="428"/>
      <c r="LJE4" s="428"/>
      <c r="LJF4" s="428"/>
      <c r="LJG4" s="428"/>
      <c r="LJH4" s="428"/>
      <c r="LJI4" s="428"/>
      <c r="LJJ4" s="428"/>
      <c r="LJK4" s="428"/>
      <c r="LJL4" s="428"/>
      <c r="LJM4" s="428"/>
      <c r="LJN4" s="428"/>
      <c r="LJO4" s="428"/>
      <c r="LJP4" s="428"/>
      <c r="LJQ4" s="428"/>
      <c r="LJR4" s="428"/>
      <c r="LJS4" s="428"/>
      <c r="LJT4" s="428"/>
      <c r="LJU4" s="428"/>
      <c r="LJV4" s="428"/>
      <c r="LJW4" s="428"/>
      <c r="LJX4" s="428"/>
      <c r="LJY4" s="428"/>
      <c r="LJZ4" s="428"/>
      <c r="LKA4" s="428"/>
      <c r="LKB4" s="428"/>
      <c r="LKC4" s="428"/>
      <c r="LKD4" s="428"/>
      <c r="LKE4" s="428"/>
      <c r="LKF4" s="428"/>
      <c r="LKG4" s="428"/>
      <c r="LKH4" s="428"/>
      <c r="LKI4" s="428"/>
      <c r="LKJ4" s="428"/>
      <c r="LKK4" s="428"/>
      <c r="LKL4" s="428"/>
      <c r="LKM4" s="428"/>
      <c r="LKN4" s="428"/>
      <c r="LKO4" s="428"/>
      <c r="LKP4" s="428"/>
      <c r="LKQ4" s="428"/>
      <c r="LKR4" s="428"/>
      <c r="LKS4" s="428"/>
      <c r="LKT4" s="428"/>
      <c r="LKU4" s="428"/>
      <c r="LKV4" s="428"/>
      <c r="LKW4" s="428"/>
      <c r="LKX4" s="428"/>
      <c r="LKY4" s="428"/>
      <c r="LKZ4" s="428"/>
      <c r="LLA4" s="428"/>
      <c r="LLB4" s="428"/>
      <c r="LLC4" s="428"/>
      <c r="LLD4" s="428"/>
      <c r="LLE4" s="428"/>
      <c r="LLF4" s="428"/>
      <c r="LLG4" s="428"/>
      <c r="LLH4" s="428"/>
      <c r="LLI4" s="428"/>
      <c r="LLJ4" s="428"/>
      <c r="LLK4" s="428"/>
      <c r="LLL4" s="428"/>
      <c r="LLM4" s="428"/>
      <c r="LLN4" s="428"/>
      <c r="LLO4" s="428"/>
      <c r="LLP4" s="428"/>
      <c r="LLQ4" s="428"/>
      <c r="LLR4" s="428"/>
      <c r="LLS4" s="428"/>
      <c r="LLT4" s="428"/>
      <c r="LLU4" s="428"/>
      <c r="LLV4" s="428"/>
      <c r="LLW4" s="428"/>
      <c r="LLX4" s="428"/>
      <c r="LLY4" s="428"/>
      <c r="LLZ4" s="428"/>
      <c r="LMA4" s="428"/>
      <c r="LMB4" s="428"/>
      <c r="LMC4" s="428"/>
      <c r="LMD4" s="428"/>
      <c r="LME4" s="428"/>
      <c r="LMF4" s="428"/>
      <c r="LMG4" s="428"/>
      <c r="LMH4" s="428"/>
      <c r="LMI4" s="428"/>
      <c r="LMJ4" s="428"/>
      <c r="LMK4" s="428"/>
      <c r="LML4" s="428"/>
      <c r="LMM4" s="428"/>
      <c r="LMN4" s="428"/>
      <c r="LMO4" s="428"/>
      <c r="LMP4" s="428"/>
      <c r="LMQ4" s="428"/>
      <c r="LMR4" s="428"/>
      <c r="LMS4" s="428"/>
      <c r="LMT4" s="428"/>
      <c r="LMU4" s="428"/>
      <c r="LMV4" s="428"/>
      <c r="LMW4" s="428"/>
      <c r="LMX4" s="428"/>
      <c r="LMY4" s="428"/>
      <c r="LMZ4" s="428"/>
      <c r="LNA4" s="428"/>
      <c r="LNB4" s="428"/>
      <c r="LNC4" s="428"/>
      <c r="LND4" s="428"/>
      <c r="LNE4" s="428"/>
      <c r="LNF4" s="428"/>
      <c r="LNG4" s="428"/>
      <c r="LNH4" s="428"/>
      <c r="LNI4" s="428"/>
      <c r="LNJ4" s="428"/>
      <c r="LNK4" s="428"/>
      <c r="LNL4" s="428"/>
      <c r="LNM4" s="428"/>
      <c r="LNN4" s="428"/>
      <c r="LNO4" s="428"/>
      <c r="LNP4" s="428"/>
      <c r="LNQ4" s="428"/>
      <c r="LNR4" s="428"/>
      <c r="LNS4" s="428"/>
      <c r="LNT4" s="428"/>
      <c r="LNU4" s="428"/>
      <c r="LNV4" s="428"/>
      <c r="LNW4" s="428"/>
      <c r="LNX4" s="428"/>
      <c r="LNY4" s="428"/>
      <c r="LNZ4" s="428"/>
      <c r="LOA4" s="428"/>
      <c r="LOB4" s="428"/>
      <c r="LOC4" s="428"/>
      <c r="LOD4" s="428"/>
      <c r="LOE4" s="428"/>
      <c r="LOF4" s="428"/>
      <c r="LOG4" s="428"/>
      <c r="LOH4" s="428"/>
      <c r="LOI4" s="428"/>
      <c r="LOJ4" s="428"/>
      <c r="LOK4" s="428"/>
      <c r="LOL4" s="428"/>
      <c r="LOM4" s="428"/>
      <c r="LON4" s="428"/>
      <c r="LOO4" s="428"/>
      <c r="LOP4" s="428"/>
      <c r="LOQ4" s="428"/>
      <c r="LOR4" s="428"/>
      <c r="LOS4" s="428"/>
      <c r="LOT4" s="428"/>
      <c r="LOU4" s="428"/>
      <c r="LOV4" s="428"/>
      <c r="LOW4" s="428"/>
      <c r="LOX4" s="428"/>
      <c r="LOY4" s="428"/>
      <c r="LOZ4" s="428"/>
      <c r="LPA4" s="428"/>
      <c r="LPB4" s="428"/>
      <c r="LPC4" s="428"/>
      <c r="LPD4" s="428"/>
      <c r="LPE4" s="428"/>
      <c r="LPF4" s="428"/>
      <c r="LPG4" s="428"/>
      <c r="LPH4" s="428"/>
      <c r="LPI4" s="428"/>
      <c r="LPJ4" s="428"/>
      <c r="LPK4" s="428"/>
      <c r="LPL4" s="428"/>
      <c r="LPM4" s="428"/>
      <c r="LPN4" s="428"/>
      <c r="LPO4" s="428"/>
      <c r="LPP4" s="428"/>
      <c r="LPQ4" s="428"/>
      <c r="LPR4" s="428"/>
      <c r="LPS4" s="428"/>
      <c r="LPT4" s="428"/>
      <c r="LPU4" s="428"/>
      <c r="LPV4" s="428"/>
      <c r="LPW4" s="428"/>
      <c r="LPX4" s="428"/>
      <c r="LPY4" s="428"/>
      <c r="LPZ4" s="428"/>
      <c r="LQA4" s="428"/>
      <c r="LQB4" s="428"/>
      <c r="LQC4" s="428"/>
      <c r="LQD4" s="428"/>
      <c r="LQE4" s="428"/>
      <c r="LQF4" s="428"/>
      <c r="LQG4" s="428"/>
      <c r="LQH4" s="428"/>
      <c r="LQI4" s="428"/>
      <c r="LQJ4" s="428"/>
      <c r="LQK4" s="428"/>
      <c r="LQL4" s="428"/>
      <c r="LQM4" s="428"/>
      <c r="LQN4" s="428"/>
      <c r="LQO4" s="428"/>
      <c r="LQP4" s="428"/>
      <c r="LQQ4" s="428"/>
      <c r="LQR4" s="428"/>
      <c r="LQS4" s="428"/>
      <c r="LQT4" s="428"/>
      <c r="LQU4" s="428"/>
      <c r="LQV4" s="428"/>
      <c r="LQW4" s="428"/>
      <c r="LQX4" s="428"/>
      <c r="LQY4" s="428"/>
      <c r="LQZ4" s="428"/>
      <c r="LRA4" s="428"/>
      <c r="LRB4" s="428"/>
      <c r="LRC4" s="428"/>
      <c r="LRD4" s="428"/>
      <c r="LRE4" s="428"/>
      <c r="LRF4" s="428"/>
      <c r="LRG4" s="428"/>
      <c r="LRH4" s="428"/>
      <c r="LRI4" s="428"/>
      <c r="LRJ4" s="428"/>
      <c r="LRK4" s="428"/>
      <c r="LRL4" s="428"/>
      <c r="LRM4" s="428"/>
      <c r="LRN4" s="428"/>
      <c r="LRO4" s="428"/>
      <c r="LRP4" s="428"/>
      <c r="LRQ4" s="428"/>
      <c r="LRR4" s="428"/>
      <c r="LRS4" s="428"/>
      <c r="LRT4" s="428"/>
      <c r="LRU4" s="428"/>
      <c r="LRV4" s="428"/>
      <c r="LRW4" s="428"/>
      <c r="LRX4" s="428"/>
      <c r="LRY4" s="428"/>
      <c r="LRZ4" s="428"/>
      <c r="LSA4" s="428"/>
      <c r="LSB4" s="428"/>
      <c r="LSC4" s="428"/>
      <c r="LSD4" s="428"/>
      <c r="LSE4" s="428"/>
      <c r="LSF4" s="428"/>
      <c r="LSG4" s="428"/>
      <c r="LSH4" s="428"/>
      <c r="LSI4" s="428"/>
      <c r="LSJ4" s="428"/>
      <c r="LSK4" s="428"/>
      <c r="LSL4" s="428"/>
      <c r="LSM4" s="428"/>
      <c r="LSN4" s="428"/>
      <c r="LSO4" s="428"/>
      <c r="LSP4" s="428"/>
      <c r="LSQ4" s="428"/>
      <c r="LSR4" s="428"/>
      <c r="LSS4" s="428"/>
      <c r="LST4" s="428"/>
      <c r="LSU4" s="428"/>
      <c r="LSV4" s="428"/>
      <c r="LSW4" s="428"/>
      <c r="LSX4" s="428"/>
      <c r="LSY4" s="428"/>
      <c r="LSZ4" s="428"/>
      <c r="LTA4" s="428"/>
      <c r="LTB4" s="428"/>
      <c r="LTC4" s="428"/>
      <c r="LTD4" s="428"/>
      <c r="LTE4" s="428"/>
      <c r="LTF4" s="428"/>
      <c r="LTG4" s="428"/>
      <c r="LTH4" s="428"/>
      <c r="LTI4" s="428"/>
      <c r="LTJ4" s="428"/>
      <c r="LTK4" s="428"/>
      <c r="LTL4" s="428"/>
      <c r="LTM4" s="428"/>
      <c r="LTN4" s="428"/>
      <c r="LTO4" s="428"/>
      <c r="LTP4" s="428"/>
      <c r="LTQ4" s="428"/>
      <c r="LTR4" s="428"/>
      <c r="LTS4" s="428"/>
      <c r="LTT4" s="428"/>
      <c r="LTU4" s="428"/>
      <c r="LTV4" s="428"/>
      <c r="LTW4" s="428"/>
      <c r="LTX4" s="428"/>
      <c r="LTY4" s="428"/>
      <c r="LTZ4" s="428"/>
      <c r="LUA4" s="428"/>
      <c r="LUB4" s="428"/>
      <c r="LUC4" s="428"/>
      <c r="LUD4" s="428"/>
      <c r="LUE4" s="428"/>
      <c r="LUF4" s="428"/>
      <c r="LUG4" s="428"/>
      <c r="LUH4" s="428"/>
      <c r="LUI4" s="428"/>
      <c r="LUJ4" s="428"/>
      <c r="LUK4" s="428"/>
      <c r="LUL4" s="428"/>
      <c r="LUM4" s="428"/>
      <c r="LUN4" s="428"/>
      <c r="LUO4" s="428"/>
      <c r="LUP4" s="428"/>
      <c r="LUQ4" s="428"/>
      <c r="LUR4" s="428"/>
      <c r="LUS4" s="428"/>
      <c r="LUT4" s="428"/>
      <c r="LUU4" s="428"/>
      <c r="LUV4" s="428"/>
      <c r="LUW4" s="428"/>
      <c r="LUX4" s="428"/>
      <c r="LUY4" s="428"/>
      <c r="LUZ4" s="428"/>
      <c r="LVA4" s="428"/>
      <c r="LVB4" s="428"/>
      <c r="LVC4" s="428"/>
      <c r="LVD4" s="428"/>
      <c r="LVE4" s="428"/>
      <c r="LVF4" s="428"/>
      <c r="LVG4" s="428"/>
      <c r="LVH4" s="428"/>
      <c r="LVI4" s="428"/>
      <c r="LVJ4" s="428"/>
      <c r="LVK4" s="428"/>
      <c r="LVL4" s="428"/>
      <c r="LVM4" s="428"/>
      <c r="LVN4" s="428"/>
      <c r="LVO4" s="428"/>
      <c r="LVP4" s="428"/>
      <c r="LVQ4" s="428"/>
      <c r="LVR4" s="428"/>
      <c r="LVS4" s="428"/>
      <c r="LVT4" s="428"/>
      <c r="LVU4" s="428"/>
      <c r="LVV4" s="428"/>
      <c r="LVW4" s="428"/>
      <c r="LVX4" s="428"/>
      <c r="LVY4" s="428"/>
      <c r="LVZ4" s="428"/>
      <c r="LWA4" s="428"/>
      <c r="LWB4" s="428"/>
      <c r="LWC4" s="428"/>
      <c r="LWD4" s="428"/>
      <c r="LWE4" s="428"/>
      <c r="LWF4" s="428"/>
      <c r="LWG4" s="428"/>
      <c r="LWH4" s="428"/>
      <c r="LWI4" s="428"/>
      <c r="LWJ4" s="428"/>
      <c r="LWK4" s="428"/>
      <c r="LWL4" s="428"/>
      <c r="LWM4" s="428"/>
      <c r="LWN4" s="428"/>
      <c r="LWO4" s="428"/>
      <c r="LWP4" s="428"/>
      <c r="LWQ4" s="428"/>
      <c r="LWR4" s="428"/>
      <c r="LWS4" s="428"/>
      <c r="LWT4" s="428"/>
      <c r="LWU4" s="428"/>
      <c r="LWV4" s="428"/>
      <c r="LWW4" s="428"/>
      <c r="LWX4" s="428"/>
      <c r="LWY4" s="428"/>
      <c r="LWZ4" s="428"/>
      <c r="LXA4" s="428"/>
      <c r="LXB4" s="428"/>
      <c r="LXC4" s="428"/>
      <c r="LXD4" s="428"/>
      <c r="LXE4" s="428"/>
      <c r="LXF4" s="428"/>
      <c r="LXG4" s="428"/>
      <c r="LXH4" s="428"/>
      <c r="LXI4" s="428"/>
      <c r="LXJ4" s="428"/>
      <c r="LXK4" s="428"/>
      <c r="LXL4" s="428"/>
      <c r="LXM4" s="428"/>
      <c r="LXN4" s="428"/>
      <c r="LXO4" s="428"/>
      <c r="LXP4" s="428"/>
      <c r="LXQ4" s="428"/>
      <c r="LXR4" s="428"/>
      <c r="LXS4" s="428"/>
      <c r="LXT4" s="428"/>
      <c r="LXU4" s="428"/>
      <c r="LXV4" s="428"/>
      <c r="LXW4" s="428"/>
      <c r="LXX4" s="428"/>
      <c r="LXY4" s="428"/>
      <c r="LXZ4" s="428"/>
      <c r="LYA4" s="428"/>
      <c r="LYB4" s="428"/>
      <c r="LYC4" s="428"/>
      <c r="LYD4" s="428"/>
      <c r="LYE4" s="428"/>
      <c r="LYF4" s="428"/>
      <c r="LYG4" s="428"/>
      <c r="LYH4" s="428"/>
      <c r="LYI4" s="428"/>
      <c r="LYJ4" s="428"/>
      <c r="LYK4" s="428"/>
      <c r="LYL4" s="428"/>
      <c r="LYM4" s="428"/>
      <c r="LYN4" s="428"/>
      <c r="LYO4" s="428"/>
      <c r="LYP4" s="428"/>
      <c r="LYQ4" s="428"/>
      <c r="LYR4" s="428"/>
      <c r="LYS4" s="428"/>
      <c r="LYT4" s="428"/>
      <c r="LYU4" s="428"/>
      <c r="LYV4" s="428"/>
      <c r="LYW4" s="428"/>
      <c r="LYX4" s="428"/>
      <c r="LYY4" s="428"/>
      <c r="LYZ4" s="428"/>
      <c r="LZA4" s="428"/>
      <c r="LZB4" s="428"/>
      <c r="LZC4" s="428"/>
      <c r="LZD4" s="428"/>
      <c r="LZE4" s="428"/>
      <c r="LZF4" s="428"/>
      <c r="LZG4" s="428"/>
      <c r="LZH4" s="428"/>
      <c r="LZI4" s="428"/>
      <c r="LZJ4" s="428"/>
      <c r="LZK4" s="428"/>
      <c r="LZL4" s="428"/>
      <c r="LZM4" s="428"/>
      <c r="LZN4" s="428"/>
      <c r="LZO4" s="428"/>
      <c r="LZP4" s="428"/>
      <c r="LZQ4" s="428"/>
      <c r="LZR4" s="428"/>
      <c r="LZS4" s="428"/>
      <c r="LZT4" s="428"/>
      <c r="LZU4" s="428"/>
      <c r="LZV4" s="428"/>
      <c r="LZW4" s="428"/>
      <c r="LZX4" s="428"/>
      <c r="LZY4" s="428"/>
      <c r="LZZ4" s="428"/>
      <c r="MAA4" s="428"/>
      <c r="MAB4" s="428"/>
      <c r="MAC4" s="428"/>
      <c r="MAD4" s="428"/>
      <c r="MAE4" s="428"/>
      <c r="MAF4" s="428"/>
      <c r="MAG4" s="428"/>
      <c r="MAH4" s="428"/>
      <c r="MAI4" s="428"/>
      <c r="MAJ4" s="428"/>
      <c r="MAK4" s="428"/>
      <c r="MAL4" s="428"/>
      <c r="MAM4" s="428"/>
      <c r="MAN4" s="428"/>
      <c r="MAO4" s="428"/>
      <c r="MAP4" s="428"/>
      <c r="MAQ4" s="428"/>
      <c r="MAR4" s="428"/>
      <c r="MAS4" s="428"/>
      <c r="MAT4" s="428"/>
      <c r="MAU4" s="428"/>
      <c r="MAV4" s="428"/>
      <c r="MAW4" s="428"/>
      <c r="MAX4" s="428"/>
      <c r="MAY4" s="428"/>
      <c r="MAZ4" s="428"/>
      <c r="MBA4" s="428"/>
      <c r="MBB4" s="428"/>
      <c r="MBC4" s="428"/>
      <c r="MBD4" s="428"/>
      <c r="MBE4" s="428"/>
      <c r="MBF4" s="428"/>
      <c r="MBG4" s="428"/>
      <c r="MBH4" s="428"/>
      <c r="MBI4" s="428"/>
      <c r="MBJ4" s="428"/>
      <c r="MBK4" s="428"/>
      <c r="MBL4" s="428"/>
      <c r="MBM4" s="428"/>
      <c r="MBN4" s="428"/>
      <c r="MBO4" s="428"/>
      <c r="MBP4" s="428"/>
      <c r="MBQ4" s="428"/>
      <c r="MBR4" s="428"/>
      <c r="MBS4" s="428"/>
      <c r="MBT4" s="428"/>
      <c r="MBU4" s="428"/>
      <c r="MBV4" s="428"/>
      <c r="MBW4" s="428"/>
      <c r="MBX4" s="428"/>
      <c r="MBY4" s="428"/>
      <c r="MBZ4" s="428"/>
      <c r="MCA4" s="428"/>
      <c r="MCB4" s="428"/>
      <c r="MCC4" s="428"/>
      <c r="MCD4" s="428"/>
      <c r="MCE4" s="428"/>
      <c r="MCF4" s="428"/>
      <c r="MCG4" s="428"/>
      <c r="MCH4" s="428"/>
      <c r="MCI4" s="428"/>
      <c r="MCJ4" s="428"/>
      <c r="MCK4" s="428"/>
      <c r="MCL4" s="428"/>
      <c r="MCM4" s="428"/>
      <c r="MCN4" s="428"/>
      <c r="MCO4" s="428"/>
      <c r="MCP4" s="428"/>
      <c r="MCQ4" s="428"/>
      <c r="MCR4" s="428"/>
      <c r="MCS4" s="428"/>
      <c r="MCT4" s="428"/>
      <c r="MCU4" s="428"/>
      <c r="MCV4" s="428"/>
      <c r="MCW4" s="428"/>
      <c r="MCX4" s="428"/>
      <c r="MCY4" s="428"/>
      <c r="MCZ4" s="428"/>
      <c r="MDA4" s="428"/>
      <c r="MDB4" s="428"/>
      <c r="MDC4" s="428"/>
      <c r="MDD4" s="428"/>
      <c r="MDE4" s="428"/>
      <c r="MDF4" s="428"/>
      <c r="MDG4" s="428"/>
      <c r="MDH4" s="428"/>
      <c r="MDI4" s="428"/>
      <c r="MDJ4" s="428"/>
      <c r="MDK4" s="428"/>
      <c r="MDL4" s="428"/>
      <c r="MDM4" s="428"/>
      <c r="MDN4" s="428"/>
      <c r="MDO4" s="428"/>
      <c r="MDP4" s="428"/>
      <c r="MDQ4" s="428"/>
      <c r="MDR4" s="428"/>
      <c r="MDS4" s="428"/>
      <c r="MDT4" s="428"/>
      <c r="MDU4" s="428"/>
      <c r="MDV4" s="428"/>
      <c r="MDW4" s="428"/>
      <c r="MDX4" s="428"/>
      <c r="MDY4" s="428"/>
      <c r="MDZ4" s="428"/>
      <c r="MEA4" s="428"/>
      <c r="MEB4" s="428"/>
      <c r="MEC4" s="428"/>
      <c r="MED4" s="428"/>
      <c r="MEE4" s="428"/>
      <c r="MEF4" s="428"/>
      <c r="MEG4" s="428"/>
      <c r="MEH4" s="428"/>
      <c r="MEI4" s="428"/>
      <c r="MEJ4" s="428"/>
      <c r="MEK4" s="428"/>
      <c r="MEL4" s="428"/>
      <c r="MEM4" s="428"/>
      <c r="MEN4" s="428"/>
      <c r="MEO4" s="428"/>
      <c r="MEP4" s="428"/>
      <c r="MEQ4" s="428"/>
      <c r="MER4" s="428"/>
      <c r="MES4" s="428"/>
      <c r="MET4" s="428"/>
      <c r="MEU4" s="428"/>
      <c r="MEV4" s="428"/>
      <c r="MEW4" s="428"/>
      <c r="MEX4" s="428"/>
      <c r="MEY4" s="428"/>
      <c r="MEZ4" s="428"/>
      <c r="MFA4" s="428"/>
      <c r="MFB4" s="428"/>
      <c r="MFC4" s="428"/>
      <c r="MFD4" s="428"/>
      <c r="MFE4" s="428"/>
      <c r="MFF4" s="428"/>
      <c r="MFG4" s="428"/>
      <c r="MFH4" s="428"/>
      <c r="MFI4" s="428"/>
      <c r="MFJ4" s="428"/>
      <c r="MFK4" s="428"/>
      <c r="MFL4" s="428"/>
      <c r="MFM4" s="428"/>
      <c r="MFN4" s="428"/>
      <c r="MFO4" s="428"/>
      <c r="MFP4" s="428"/>
      <c r="MFQ4" s="428"/>
      <c r="MFR4" s="428"/>
      <c r="MFS4" s="428"/>
      <c r="MFT4" s="428"/>
      <c r="MFU4" s="428"/>
      <c r="MFV4" s="428"/>
      <c r="MFW4" s="428"/>
      <c r="MFX4" s="428"/>
      <c r="MFY4" s="428"/>
      <c r="MFZ4" s="428"/>
      <c r="MGA4" s="428"/>
      <c r="MGB4" s="428"/>
      <c r="MGC4" s="428"/>
      <c r="MGD4" s="428"/>
      <c r="MGE4" s="428"/>
      <c r="MGF4" s="428"/>
      <c r="MGG4" s="428"/>
      <c r="MGH4" s="428"/>
      <c r="MGI4" s="428"/>
      <c r="MGJ4" s="428"/>
      <c r="MGK4" s="428"/>
      <c r="MGL4" s="428"/>
      <c r="MGM4" s="428"/>
      <c r="MGN4" s="428"/>
      <c r="MGO4" s="428"/>
      <c r="MGP4" s="428"/>
      <c r="MGQ4" s="428"/>
      <c r="MGR4" s="428"/>
      <c r="MGS4" s="428"/>
      <c r="MGT4" s="428"/>
      <c r="MGU4" s="428"/>
      <c r="MGV4" s="428"/>
      <c r="MGW4" s="428"/>
      <c r="MGX4" s="428"/>
      <c r="MGY4" s="428"/>
      <c r="MGZ4" s="428"/>
      <c r="MHA4" s="428"/>
      <c r="MHB4" s="428"/>
      <c r="MHC4" s="428"/>
      <c r="MHD4" s="428"/>
      <c r="MHE4" s="428"/>
      <c r="MHF4" s="428"/>
      <c r="MHG4" s="428"/>
      <c r="MHH4" s="428"/>
      <c r="MHI4" s="428"/>
      <c r="MHJ4" s="428"/>
      <c r="MHK4" s="428"/>
      <c r="MHL4" s="428"/>
      <c r="MHM4" s="428"/>
      <c r="MHN4" s="428"/>
      <c r="MHO4" s="428"/>
      <c r="MHP4" s="428"/>
      <c r="MHQ4" s="428"/>
      <c r="MHR4" s="428"/>
      <c r="MHS4" s="428"/>
      <c r="MHT4" s="428"/>
      <c r="MHU4" s="428"/>
      <c r="MHV4" s="428"/>
      <c r="MHW4" s="428"/>
      <c r="MHX4" s="428"/>
      <c r="MHY4" s="428"/>
      <c r="MHZ4" s="428"/>
      <c r="MIA4" s="428"/>
      <c r="MIB4" s="428"/>
      <c r="MIC4" s="428"/>
      <c r="MID4" s="428"/>
      <c r="MIE4" s="428"/>
      <c r="MIF4" s="428"/>
      <c r="MIG4" s="428"/>
      <c r="MIH4" s="428"/>
      <c r="MII4" s="428"/>
      <c r="MIJ4" s="428"/>
      <c r="MIK4" s="428"/>
      <c r="MIL4" s="428"/>
      <c r="MIM4" s="428"/>
      <c r="MIN4" s="428"/>
      <c r="MIO4" s="428"/>
      <c r="MIP4" s="428"/>
      <c r="MIQ4" s="428"/>
      <c r="MIR4" s="428"/>
      <c r="MIS4" s="428"/>
      <c r="MIT4" s="428"/>
      <c r="MIU4" s="428"/>
      <c r="MIV4" s="428"/>
      <c r="MIW4" s="428"/>
      <c r="MIX4" s="428"/>
      <c r="MIY4" s="428"/>
      <c r="MIZ4" s="428"/>
      <c r="MJA4" s="428"/>
      <c r="MJB4" s="428"/>
      <c r="MJC4" s="428"/>
      <c r="MJD4" s="428"/>
      <c r="MJE4" s="428"/>
      <c r="MJF4" s="428"/>
      <c r="MJG4" s="428"/>
      <c r="MJH4" s="428"/>
      <c r="MJI4" s="428"/>
      <c r="MJJ4" s="428"/>
      <c r="MJK4" s="428"/>
      <c r="MJL4" s="428"/>
      <c r="MJM4" s="428"/>
      <c r="MJN4" s="428"/>
      <c r="MJO4" s="428"/>
      <c r="MJP4" s="428"/>
      <c r="MJQ4" s="428"/>
      <c r="MJR4" s="428"/>
      <c r="MJS4" s="428"/>
      <c r="MJT4" s="428"/>
      <c r="MJU4" s="428"/>
      <c r="MJV4" s="428"/>
      <c r="MJW4" s="428"/>
      <c r="MJX4" s="428"/>
      <c r="MJY4" s="428"/>
      <c r="MJZ4" s="428"/>
      <c r="MKA4" s="428"/>
      <c r="MKB4" s="428"/>
      <c r="MKC4" s="428"/>
      <c r="MKD4" s="428"/>
      <c r="MKE4" s="428"/>
      <c r="MKF4" s="428"/>
      <c r="MKG4" s="428"/>
      <c r="MKH4" s="428"/>
      <c r="MKI4" s="428"/>
      <c r="MKJ4" s="428"/>
      <c r="MKK4" s="428"/>
      <c r="MKL4" s="428"/>
      <c r="MKM4" s="428"/>
      <c r="MKN4" s="428"/>
      <c r="MKO4" s="428"/>
      <c r="MKP4" s="428"/>
      <c r="MKQ4" s="428"/>
      <c r="MKR4" s="428"/>
      <c r="MKS4" s="428"/>
      <c r="MKT4" s="428"/>
      <c r="MKU4" s="428"/>
      <c r="MKV4" s="428"/>
      <c r="MKW4" s="428"/>
      <c r="MKX4" s="428"/>
      <c r="MKY4" s="428"/>
      <c r="MKZ4" s="428"/>
      <c r="MLA4" s="428"/>
      <c r="MLB4" s="428"/>
      <c r="MLC4" s="428"/>
      <c r="MLD4" s="428"/>
      <c r="MLE4" s="428"/>
      <c r="MLF4" s="428"/>
      <c r="MLG4" s="428"/>
      <c r="MLH4" s="428"/>
      <c r="MLI4" s="428"/>
      <c r="MLJ4" s="428"/>
      <c r="MLK4" s="428"/>
      <c r="MLL4" s="428"/>
      <c r="MLM4" s="428"/>
      <c r="MLN4" s="428"/>
      <c r="MLO4" s="428"/>
      <c r="MLP4" s="428"/>
      <c r="MLQ4" s="428"/>
      <c r="MLR4" s="428"/>
      <c r="MLS4" s="428"/>
      <c r="MLT4" s="428"/>
      <c r="MLU4" s="428"/>
      <c r="MLV4" s="428"/>
      <c r="MLW4" s="428"/>
      <c r="MLX4" s="428"/>
      <c r="MLY4" s="428"/>
      <c r="MLZ4" s="428"/>
      <c r="MMA4" s="428"/>
      <c r="MMB4" s="428"/>
      <c r="MMC4" s="428"/>
      <c r="MMD4" s="428"/>
      <c r="MME4" s="428"/>
      <c r="MMF4" s="428"/>
      <c r="MMG4" s="428"/>
      <c r="MMH4" s="428"/>
      <c r="MMI4" s="428"/>
      <c r="MMJ4" s="428"/>
      <c r="MMK4" s="428"/>
      <c r="MML4" s="428"/>
      <c r="MMM4" s="428"/>
      <c r="MMN4" s="428"/>
      <c r="MMO4" s="428"/>
      <c r="MMP4" s="428"/>
      <c r="MMQ4" s="428"/>
      <c r="MMR4" s="428"/>
      <c r="MMS4" s="428"/>
      <c r="MMT4" s="428"/>
      <c r="MMU4" s="428"/>
      <c r="MMV4" s="428"/>
      <c r="MMW4" s="428"/>
      <c r="MMX4" s="428"/>
      <c r="MMY4" s="428"/>
      <c r="MMZ4" s="428"/>
      <c r="MNA4" s="428"/>
      <c r="MNB4" s="428"/>
      <c r="MNC4" s="428"/>
      <c r="MND4" s="428"/>
      <c r="MNE4" s="428"/>
      <c r="MNF4" s="428"/>
      <c r="MNG4" s="428"/>
      <c r="MNH4" s="428"/>
      <c r="MNI4" s="428"/>
      <c r="MNJ4" s="428"/>
      <c r="MNK4" s="428"/>
      <c r="MNL4" s="428"/>
      <c r="MNM4" s="428"/>
      <c r="MNN4" s="428"/>
      <c r="MNO4" s="428"/>
      <c r="MNP4" s="428"/>
      <c r="MNQ4" s="428"/>
      <c r="MNR4" s="428"/>
      <c r="MNS4" s="428"/>
      <c r="MNT4" s="428"/>
      <c r="MNU4" s="428"/>
      <c r="MNV4" s="428"/>
      <c r="MNW4" s="428"/>
      <c r="MNX4" s="428"/>
      <c r="MNY4" s="428"/>
      <c r="MNZ4" s="428"/>
      <c r="MOA4" s="428"/>
      <c r="MOB4" s="428"/>
      <c r="MOC4" s="428"/>
      <c r="MOD4" s="428"/>
      <c r="MOE4" s="428"/>
      <c r="MOF4" s="428"/>
      <c r="MOG4" s="428"/>
      <c r="MOH4" s="428"/>
      <c r="MOI4" s="428"/>
      <c r="MOJ4" s="428"/>
      <c r="MOK4" s="428"/>
      <c r="MOL4" s="428"/>
      <c r="MOM4" s="428"/>
      <c r="MON4" s="428"/>
      <c r="MOO4" s="428"/>
      <c r="MOP4" s="428"/>
      <c r="MOQ4" s="428"/>
      <c r="MOR4" s="428"/>
      <c r="MOS4" s="428"/>
      <c r="MOT4" s="428"/>
      <c r="MOU4" s="428"/>
      <c r="MOV4" s="428"/>
      <c r="MOW4" s="428"/>
      <c r="MOX4" s="428"/>
      <c r="MOY4" s="428"/>
      <c r="MOZ4" s="428"/>
      <c r="MPA4" s="428"/>
      <c r="MPB4" s="428"/>
      <c r="MPC4" s="428"/>
      <c r="MPD4" s="428"/>
      <c r="MPE4" s="428"/>
      <c r="MPF4" s="428"/>
      <c r="MPG4" s="428"/>
      <c r="MPH4" s="428"/>
      <c r="MPI4" s="428"/>
      <c r="MPJ4" s="428"/>
      <c r="MPK4" s="428"/>
      <c r="MPL4" s="428"/>
      <c r="MPM4" s="428"/>
      <c r="MPN4" s="428"/>
      <c r="MPO4" s="428"/>
      <c r="MPP4" s="428"/>
      <c r="MPQ4" s="428"/>
      <c r="MPR4" s="428"/>
      <c r="MPS4" s="428"/>
      <c r="MPT4" s="428"/>
      <c r="MPU4" s="428"/>
      <c r="MPV4" s="428"/>
      <c r="MPW4" s="428"/>
      <c r="MPX4" s="428"/>
      <c r="MPY4" s="428"/>
      <c r="MPZ4" s="428"/>
      <c r="MQA4" s="428"/>
      <c r="MQB4" s="428"/>
      <c r="MQC4" s="428"/>
      <c r="MQD4" s="428"/>
      <c r="MQE4" s="428"/>
      <c r="MQF4" s="428"/>
      <c r="MQG4" s="428"/>
      <c r="MQH4" s="428"/>
      <c r="MQI4" s="428"/>
      <c r="MQJ4" s="428"/>
      <c r="MQK4" s="428"/>
      <c r="MQL4" s="428"/>
      <c r="MQM4" s="428"/>
      <c r="MQN4" s="428"/>
      <c r="MQO4" s="428"/>
      <c r="MQP4" s="428"/>
      <c r="MQQ4" s="428"/>
      <c r="MQR4" s="428"/>
      <c r="MQS4" s="428"/>
      <c r="MQT4" s="428"/>
      <c r="MQU4" s="428"/>
      <c r="MQV4" s="428"/>
      <c r="MQW4" s="428"/>
      <c r="MQX4" s="428"/>
      <c r="MQY4" s="428"/>
      <c r="MQZ4" s="428"/>
      <c r="MRA4" s="428"/>
      <c r="MRB4" s="428"/>
      <c r="MRC4" s="428"/>
      <c r="MRD4" s="428"/>
      <c r="MRE4" s="428"/>
      <c r="MRF4" s="428"/>
      <c r="MRG4" s="428"/>
      <c r="MRH4" s="428"/>
      <c r="MRI4" s="428"/>
      <c r="MRJ4" s="428"/>
      <c r="MRK4" s="428"/>
      <c r="MRL4" s="428"/>
      <c r="MRM4" s="428"/>
      <c r="MRN4" s="428"/>
      <c r="MRO4" s="428"/>
      <c r="MRP4" s="428"/>
      <c r="MRQ4" s="428"/>
      <c r="MRR4" s="428"/>
      <c r="MRS4" s="428"/>
      <c r="MRT4" s="428"/>
      <c r="MRU4" s="428"/>
      <c r="MRV4" s="428"/>
      <c r="MRW4" s="428"/>
      <c r="MRX4" s="428"/>
      <c r="MRY4" s="428"/>
      <c r="MRZ4" s="428"/>
      <c r="MSA4" s="428"/>
      <c r="MSB4" s="428"/>
      <c r="MSC4" s="428"/>
      <c r="MSD4" s="428"/>
      <c r="MSE4" s="428"/>
      <c r="MSF4" s="428"/>
      <c r="MSG4" s="428"/>
      <c r="MSH4" s="428"/>
      <c r="MSI4" s="428"/>
      <c r="MSJ4" s="428"/>
      <c r="MSK4" s="428"/>
      <c r="MSL4" s="428"/>
      <c r="MSM4" s="428"/>
      <c r="MSN4" s="428"/>
      <c r="MSO4" s="428"/>
      <c r="MSP4" s="428"/>
      <c r="MSQ4" s="428"/>
      <c r="MSR4" s="428"/>
      <c r="MSS4" s="428"/>
      <c r="MST4" s="428"/>
      <c r="MSU4" s="428"/>
      <c r="MSV4" s="428"/>
      <c r="MSW4" s="428"/>
      <c r="MSX4" s="428"/>
      <c r="MSY4" s="428"/>
      <c r="MSZ4" s="428"/>
      <c r="MTA4" s="428"/>
      <c r="MTB4" s="428"/>
      <c r="MTC4" s="428"/>
      <c r="MTD4" s="428"/>
      <c r="MTE4" s="428"/>
      <c r="MTF4" s="428"/>
      <c r="MTG4" s="428"/>
      <c r="MTH4" s="428"/>
      <c r="MTI4" s="428"/>
      <c r="MTJ4" s="428"/>
      <c r="MTK4" s="428"/>
      <c r="MTL4" s="428"/>
      <c r="MTM4" s="428"/>
      <c r="MTN4" s="428"/>
      <c r="MTO4" s="428"/>
      <c r="MTP4" s="428"/>
      <c r="MTQ4" s="428"/>
      <c r="MTR4" s="428"/>
      <c r="MTS4" s="428"/>
      <c r="MTT4" s="428"/>
      <c r="MTU4" s="428"/>
      <c r="MTV4" s="428"/>
      <c r="MTW4" s="428"/>
      <c r="MTX4" s="428"/>
      <c r="MTY4" s="428"/>
      <c r="MTZ4" s="428"/>
      <c r="MUA4" s="428"/>
      <c r="MUB4" s="428"/>
      <c r="MUC4" s="428"/>
      <c r="MUD4" s="428"/>
      <c r="MUE4" s="428"/>
      <c r="MUF4" s="428"/>
      <c r="MUG4" s="428"/>
      <c r="MUH4" s="428"/>
      <c r="MUI4" s="428"/>
      <c r="MUJ4" s="428"/>
      <c r="MUK4" s="428"/>
      <c r="MUL4" s="428"/>
      <c r="MUM4" s="428"/>
      <c r="MUN4" s="428"/>
      <c r="MUO4" s="428"/>
      <c r="MUP4" s="428"/>
      <c r="MUQ4" s="428"/>
      <c r="MUR4" s="428"/>
      <c r="MUS4" s="428"/>
      <c r="MUT4" s="428"/>
      <c r="MUU4" s="428"/>
      <c r="MUV4" s="428"/>
      <c r="MUW4" s="428"/>
      <c r="MUX4" s="428"/>
      <c r="MUY4" s="428"/>
      <c r="MUZ4" s="428"/>
      <c r="MVA4" s="428"/>
      <c r="MVB4" s="428"/>
      <c r="MVC4" s="428"/>
      <c r="MVD4" s="428"/>
      <c r="MVE4" s="428"/>
      <c r="MVF4" s="428"/>
      <c r="MVG4" s="428"/>
      <c r="MVH4" s="428"/>
      <c r="MVI4" s="428"/>
      <c r="MVJ4" s="428"/>
      <c r="MVK4" s="428"/>
      <c r="MVL4" s="428"/>
      <c r="MVM4" s="428"/>
      <c r="MVN4" s="428"/>
      <c r="MVO4" s="428"/>
      <c r="MVP4" s="428"/>
      <c r="MVQ4" s="428"/>
      <c r="MVR4" s="428"/>
      <c r="MVS4" s="428"/>
      <c r="MVT4" s="428"/>
      <c r="MVU4" s="428"/>
      <c r="MVV4" s="428"/>
      <c r="MVW4" s="428"/>
      <c r="MVX4" s="428"/>
      <c r="MVY4" s="428"/>
      <c r="MVZ4" s="428"/>
      <c r="MWA4" s="428"/>
      <c r="MWB4" s="428"/>
      <c r="MWC4" s="428"/>
      <c r="MWD4" s="428"/>
      <c r="MWE4" s="428"/>
      <c r="MWF4" s="428"/>
      <c r="MWG4" s="428"/>
      <c r="MWH4" s="428"/>
      <c r="MWI4" s="428"/>
      <c r="MWJ4" s="428"/>
      <c r="MWK4" s="428"/>
      <c r="MWL4" s="428"/>
      <c r="MWM4" s="428"/>
      <c r="MWN4" s="428"/>
      <c r="MWO4" s="428"/>
      <c r="MWP4" s="428"/>
      <c r="MWQ4" s="428"/>
      <c r="MWR4" s="428"/>
      <c r="MWS4" s="428"/>
      <c r="MWT4" s="428"/>
      <c r="MWU4" s="428"/>
      <c r="MWV4" s="428"/>
      <c r="MWW4" s="428"/>
      <c r="MWX4" s="428"/>
      <c r="MWY4" s="428"/>
      <c r="MWZ4" s="428"/>
      <c r="MXA4" s="428"/>
      <c r="MXB4" s="428"/>
      <c r="MXC4" s="428"/>
      <c r="MXD4" s="428"/>
      <c r="MXE4" s="428"/>
      <c r="MXF4" s="428"/>
      <c r="MXG4" s="428"/>
      <c r="MXH4" s="428"/>
      <c r="MXI4" s="428"/>
      <c r="MXJ4" s="428"/>
      <c r="MXK4" s="428"/>
      <c r="MXL4" s="428"/>
      <c r="MXM4" s="428"/>
      <c r="MXN4" s="428"/>
      <c r="MXO4" s="428"/>
      <c r="MXP4" s="428"/>
      <c r="MXQ4" s="428"/>
      <c r="MXR4" s="428"/>
      <c r="MXS4" s="428"/>
      <c r="MXT4" s="428"/>
      <c r="MXU4" s="428"/>
      <c r="MXV4" s="428"/>
      <c r="MXW4" s="428"/>
      <c r="MXX4" s="428"/>
      <c r="MXY4" s="428"/>
      <c r="MXZ4" s="428"/>
      <c r="MYA4" s="428"/>
      <c r="MYB4" s="428"/>
      <c r="MYC4" s="428"/>
      <c r="MYD4" s="428"/>
      <c r="MYE4" s="428"/>
      <c r="MYF4" s="428"/>
      <c r="MYG4" s="428"/>
      <c r="MYH4" s="428"/>
      <c r="MYI4" s="428"/>
      <c r="MYJ4" s="428"/>
      <c r="MYK4" s="428"/>
      <c r="MYL4" s="428"/>
      <c r="MYM4" s="428"/>
      <c r="MYN4" s="428"/>
      <c r="MYO4" s="428"/>
      <c r="MYP4" s="428"/>
      <c r="MYQ4" s="428"/>
      <c r="MYR4" s="428"/>
      <c r="MYS4" s="428"/>
      <c r="MYT4" s="428"/>
      <c r="MYU4" s="428"/>
      <c r="MYV4" s="428"/>
      <c r="MYW4" s="428"/>
      <c r="MYX4" s="428"/>
      <c r="MYY4" s="428"/>
      <c r="MYZ4" s="428"/>
      <c r="MZA4" s="428"/>
      <c r="MZB4" s="428"/>
      <c r="MZC4" s="428"/>
      <c r="MZD4" s="428"/>
      <c r="MZE4" s="428"/>
      <c r="MZF4" s="428"/>
      <c r="MZG4" s="428"/>
      <c r="MZH4" s="428"/>
      <c r="MZI4" s="428"/>
      <c r="MZJ4" s="428"/>
      <c r="MZK4" s="428"/>
      <c r="MZL4" s="428"/>
      <c r="MZM4" s="428"/>
      <c r="MZN4" s="428"/>
      <c r="MZO4" s="428"/>
      <c r="MZP4" s="428"/>
      <c r="MZQ4" s="428"/>
      <c r="MZR4" s="428"/>
      <c r="MZS4" s="428"/>
      <c r="MZT4" s="428"/>
      <c r="MZU4" s="428"/>
      <c r="MZV4" s="428"/>
      <c r="MZW4" s="428"/>
      <c r="MZX4" s="428"/>
      <c r="MZY4" s="428"/>
      <c r="MZZ4" s="428"/>
      <c r="NAA4" s="428"/>
      <c r="NAB4" s="428"/>
      <c r="NAC4" s="428"/>
      <c r="NAD4" s="428"/>
      <c r="NAE4" s="428"/>
      <c r="NAF4" s="428"/>
      <c r="NAG4" s="428"/>
      <c r="NAH4" s="428"/>
      <c r="NAI4" s="428"/>
      <c r="NAJ4" s="428"/>
      <c r="NAK4" s="428"/>
      <c r="NAL4" s="428"/>
      <c r="NAM4" s="428"/>
      <c r="NAN4" s="428"/>
      <c r="NAO4" s="428"/>
      <c r="NAP4" s="428"/>
      <c r="NAQ4" s="428"/>
      <c r="NAR4" s="428"/>
      <c r="NAS4" s="428"/>
      <c r="NAT4" s="428"/>
      <c r="NAU4" s="428"/>
      <c r="NAV4" s="428"/>
      <c r="NAW4" s="428"/>
      <c r="NAX4" s="428"/>
      <c r="NAY4" s="428"/>
      <c r="NAZ4" s="428"/>
      <c r="NBA4" s="428"/>
      <c r="NBB4" s="428"/>
      <c r="NBC4" s="428"/>
      <c r="NBD4" s="428"/>
      <c r="NBE4" s="428"/>
      <c r="NBF4" s="428"/>
      <c r="NBG4" s="428"/>
      <c r="NBH4" s="428"/>
      <c r="NBI4" s="428"/>
      <c r="NBJ4" s="428"/>
      <c r="NBK4" s="428"/>
      <c r="NBL4" s="428"/>
      <c r="NBM4" s="428"/>
      <c r="NBN4" s="428"/>
      <c r="NBO4" s="428"/>
      <c r="NBP4" s="428"/>
      <c r="NBQ4" s="428"/>
      <c r="NBR4" s="428"/>
      <c r="NBS4" s="428"/>
      <c r="NBT4" s="428"/>
      <c r="NBU4" s="428"/>
      <c r="NBV4" s="428"/>
      <c r="NBW4" s="428"/>
      <c r="NBX4" s="428"/>
      <c r="NBY4" s="428"/>
      <c r="NBZ4" s="428"/>
      <c r="NCA4" s="428"/>
      <c r="NCB4" s="428"/>
      <c r="NCC4" s="428"/>
      <c r="NCD4" s="428"/>
      <c r="NCE4" s="428"/>
      <c r="NCF4" s="428"/>
      <c r="NCG4" s="428"/>
      <c r="NCH4" s="428"/>
      <c r="NCI4" s="428"/>
      <c r="NCJ4" s="428"/>
      <c r="NCK4" s="428"/>
      <c r="NCL4" s="428"/>
      <c r="NCM4" s="428"/>
      <c r="NCN4" s="428"/>
      <c r="NCO4" s="428"/>
      <c r="NCP4" s="428"/>
      <c r="NCQ4" s="428"/>
      <c r="NCR4" s="428"/>
      <c r="NCS4" s="428"/>
      <c r="NCT4" s="428"/>
      <c r="NCU4" s="428"/>
      <c r="NCV4" s="428"/>
      <c r="NCW4" s="428"/>
      <c r="NCX4" s="428"/>
      <c r="NCY4" s="428"/>
      <c r="NCZ4" s="428"/>
      <c r="NDA4" s="428"/>
      <c r="NDB4" s="428"/>
      <c r="NDC4" s="428"/>
      <c r="NDD4" s="428"/>
      <c r="NDE4" s="428"/>
      <c r="NDF4" s="428"/>
      <c r="NDG4" s="428"/>
      <c r="NDH4" s="428"/>
      <c r="NDI4" s="428"/>
      <c r="NDJ4" s="428"/>
      <c r="NDK4" s="428"/>
      <c r="NDL4" s="428"/>
      <c r="NDM4" s="428"/>
      <c r="NDN4" s="428"/>
      <c r="NDO4" s="428"/>
      <c r="NDP4" s="428"/>
      <c r="NDQ4" s="428"/>
      <c r="NDR4" s="428"/>
      <c r="NDS4" s="428"/>
      <c r="NDT4" s="428"/>
      <c r="NDU4" s="428"/>
      <c r="NDV4" s="428"/>
      <c r="NDW4" s="428"/>
      <c r="NDX4" s="428"/>
      <c r="NDY4" s="428"/>
      <c r="NDZ4" s="428"/>
      <c r="NEA4" s="428"/>
      <c r="NEB4" s="428"/>
      <c r="NEC4" s="428"/>
      <c r="NED4" s="428"/>
      <c r="NEE4" s="428"/>
      <c r="NEF4" s="428"/>
      <c r="NEG4" s="428"/>
      <c r="NEH4" s="428"/>
      <c r="NEI4" s="428"/>
      <c r="NEJ4" s="428"/>
      <c r="NEK4" s="428"/>
      <c r="NEL4" s="428"/>
      <c r="NEM4" s="428"/>
      <c r="NEN4" s="428"/>
      <c r="NEO4" s="428"/>
      <c r="NEP4" s="428"/>
      <c r="NEQ4" s="428"/>
      <c r="NER4" s="428"/>
      <c r="NES4" s="428"/>
      <c r="NET4" s="428"/>
      <c r="NEU4" s="428"/>
      <c r="NEV4" s="428"/>
      <c r="NEW4" s="428"/>
      <c r="NEX4" s="428"/>
      <c r="NEY4" s="428"/>
      <c r="NEZ4" s="428"/>
      <c r="NFA4" s="428"/>
      <c r="NFB4" s="428"/>
      <c r="NFC4" s="428"/>
      <c r="NFD4" s="428"/>
      <c r="NFE4" s="428"/>
      <c r="NFF4" s="428"/>
      <c r="NFG4" s="428"/>
      <c r="NFH4" s="428"/>
      <c r="NFI4" s="428"/>
      <c r="NFJ4" s="428"/>
      <c r="NFK4" s="428"/>
      <c r="NFL4" s="428"/>
      <c r="NFM4" s="428"/>
      <c r="NFN4" s="428"/>
      <c r="NFO4" s="428"/>
      <c r="NFP4" s="428"/>
      <c r="NFQ4" s="428"/>
      <c r="NFR4" s="428"/>
      <c r="NFS4" s="428"/>
      <c r="NFT4" s="428"/>
      <c r="NFU4" s="428"/>
      <c r="NFV4" s="428"/>
      <c r="NFW4" s="428"/>
      <c r="NFX4" s="428"/>
      <c r="NFY4" s="428"/>
      <c r="NFZ4" s="428"/>
      <c r="NGA4" s="428"/>
      <c r="NGB4" s="428"/>
      <c r="NGC4" s="428"/>
      <c r="NGD4" s="428"/>
      <c r="NGE4" s="428"/>
      <c r="NGF4" s="428"/>
      <c r="NGG4" s="428"/>
      <c r="NGH4" s="428"/>
      <c r="NGI4" s="428"/>
      <c r="NGJ4" s="428"/>
      <c r="NGK4" s="428"/>
      <c r="NGL4" s="428"/>
      <c r="NGM4" s="428"/>
      <c r="NGN4" s="428"/>
      <c r="NGO4" s="428"/>
      <c r="NGP4" s="428"/>
      <c r="NGQ4" s="428"/>
      <c r="NGR4" s="428"/>
      <c r="NGS4" s="428"/>
      <c r="NGT4" s="428"/>
      <c r="NGU4" s="428"/>
      <c r="NGV4" s="428"/>
      <c r="NGW4" s="428"/>
      <c r="NGX4" s="428"/>
      <c r="NGY4" s="428"/>
      <c r="NGZ4" s="428"/>
      <c r="NHA4" s="428"/>
      <c r="NHB4" s="428"/>
      <c r="NHC4" s="428"/>
      <c r="NHD4" s="428"/>
      <c r="NHE4" s="428"/>
      <c r="NHF4" s="428"/>
      <c r="NHG4" s="428"/>
      <c r="NHH4" s="428"/>
      <c r="NHI4" s="428"/>
      <c r="NHJ4" s="428"/>
      <c r="NHK4" s="428"/>
      <c r="NHL4" s="428"/>
      <c r="NHM4" s="428"/>
      <c r="NHN4" s="428"/>
      <c r="NHO4" s="428"/>
      <c r="NHP4" s="428"/>
      <c r="NHQ4" s="428"/>
      <c r="NHR4" s="428"/>
      <c r="NHS4" s="428"/>
      <c r="NHT4" s="428"/>
      <c r="NHU4" s="428"/>
      <c r="NHV4" s="428"/>
      <c r="NHW4" s="428"/>
      <c r="NHX4" s="428"/>
      <c r="NHY4" s="428"/>
      <c r="NHZ4" s="428"/>
      <c r="NIA4" s="428"/>
      <c r="NIB4" s="428"/>
      <c r="NIC4" s="428"/>
      <c r="NID4" s="428"/>
      <c r="NIE4" s="428"/>
      <c r="NIF4" s="428"/>
      <c r="NIG4" s="428"/>
      <c r="NIH4" s="428"/>
      <c r="NII4" s="428"/>
      <c r="NIJ4" s="428"/>
      <c r="NIK4" s="428"/>
      <c r="NIL4" s="428"/>
      <c r="NIM4" s="428"/>
      <c r="NIN4" s="428"/>
      <c r="NIO4" s="428"/>
      <c r="NIP4" s="428"/>
      <c r="NIQ4" s="428"/>
      <c r="NIR4" s="428"/>
      <c r="NIS4" s="428"/>
      <c r="NIT4" s="428"/>
      <c r="NIU4" s="428"/>
      <c r="NIV4" s="428"/>
      <c r="NIW4" s="428"/>
      <c r="NIX4" s="428"/>
      <c r="NIY4" s="428"/>
      <c r="NIZ4" s="428"/>
      <c r="NJA4" s="428"/>
      <c r="NJB4" s="428"/>
      <c r="NJC4" s="428"/>
      <c r="NJD4" s="428"/>
      <c r="NJE4" s="428"/>
      <c r="NJF4" s="428"/>
      <c r="NJG4" s="428"/>
      <c r="NJH4" s="428"/>
      <c r="NJI4" s="428"/>
      <c r="NJJ4" s="428"/>
      <c r="NJK4" s="428"/>
      <c r="NJL4" s="428"/>
      <c r="NJM4" s="428"/>
      <c r="NJN4" s="428"/>
      <c r="NJO4" s="428"/>
      <c r="NJP4" s="428"/>
      <c r="NJQ4" s="428"/>
      <c r="NJR4" s="428"/>
      <c r="NJS4" s="428"/>
      <c r="NJT4" s="428"/>
      <c r="NJU4" s="428"/>
      <c r="NJV4" s="428"/>
      <c r="NJW4" s="428"/>
      <c r="NJX4" s="428"/>
      <c r="NJY4" s="428"/>
      <c r="NJZ4" s="428"/>
      <c r="NKA4" s="428"/>
      <c r="NKB4" s="428"/>
      <c r="NKC4" s="428"/>
      <c r="NKD4" s="428"/>
      <c r="NKE4" s="428"/>
      <c r="NKF4" s="428"/>
      <c r="NKG4" s="428"/>
      <c r="NKH4" s="428"/>
      <c r="NKI4" s="428"/>
      <c r="NKJ4" s="428"/>
      <c r="NKK4" s="428"/>
      <c r="NKL4" s="428"/>
      <c r="NKM4" s="428"/>
      <c r="NKN4" s="428"/>
      <c r="NKO4" s="428"/>
      <c r="NKP4" s="428"/>
      <c r="NKQ4" s="428"/>
      <c r="NKR4" s="428"/>
      <c r="NKS4" s="428"/>
      <c r="NKT4" s="428"/>
      <c r="NKU4" s="428"/>
      <c r="NKV4" s="428"/>
      <c r="NKW4" s="428"/>
      <c r="NKX4" s="428"/>
      <c r="NKY4" s="428"/>
      <c r="NKZ4" s="428"/>
      <c r="NLA4" s="428"/>
      <c r="NLB4" s="428"/>
      <c r="NLC4" s="428"/>
      <c r="NLD4" s="428"/>
      <c r="NLE4" s="428"/>
      <c r="NLF4" s="428"/>
      <c r="NLG4" s="428"/>
      <c r="NLH4" s="428"/>
      <c r="NLI4" s="428"/>
      <c r="NLJ4" s="428"/>
      <c r="NLK4" s="428"/>
      <c r="NLL4" s="428"/>
      <c r="NLM4" s="428"/>
      <c r="NLN4" s="428"/>
      <c r="NLO4" s="428"/>
      <c r="NLP4" s="428"/>
      <c r="NLQ4" s="428"/>
      <c r="NLR4" s="428"/>
      <c r="NLS4" s="428"/>
      <c r="NLT4" s="428"/>
      <c r="NLU4" s="428"/>
      <c r="NLV4" s="428"/>
      <c r="NLW4" s="428"/>
      <c r="NLX4" s="428"/>
      <c r="NLY4" s="428"/>
      <c r="NLZ4" s="428"/>
      <c r="NMA4" s="428"/>
      <c r="NMB4" s="428"/>
      <c r="NMC4" s="428"/>
      <c r="NMD4" s="428"/>
      <c r="NME4" s="428"/>
      <c r="NMF4" s="428"/>
      <c r="NMG4" s="428"/>
      <c r="NMH4" s="428"/>
      <c r="NMI4" s="428"/>
      <c r="NMJ4" s="428"/>
      <c r="NMK4" s="428"/>
      <c r="NML4" s="428"/>
      <c r="NMM4" s="428"/>
      <c r="NMN4" s="428"/>
      <c r="NMO4" s="428"/>
      <c r="NMP4" s="428"/>
      <c r="NMQ4" s="428"/>
      <c r="NMR4" s="428"/>
      <c r="NMS4" s="428"/>
      <c r="NMT4" s="428"/>
      <c r="NMU4" s="428"/>
      <c r="NMV4" s="428"/>
      <c r="NMW4" s="428"/>
      <c r="NMX4" s="428"/>
      <c r="NMY4" s="428"/>
      <c r="NMZ4" s="428"/>
      <c r="NNA4" s="428"/>
      <c r="NNB4" s="428"/>
      <c r="NNC4" s="428"/>
      <c r="NND4" s="428"/>
      <c r="NNE4" s="428"/>
      <c r="NNF4" s="428"/>
      <c r="NNG4" s="428"/>
      <c r="NNH4" s="428"/>
      <c r="NNI4" s="428"/>
      <c r="NNJ4" s="428"/>
      <c r="NNK4" s="428"/>
      <c r="NNL4" s="428"/>
      <c r="NNM4" s="428"/>
      <c r="NNN4" s="428"/>
      <c r="NNO4" s="428"/>
      <c r="NNP4" s="428"/>
      <c r="NNQ4" s="428"/>
      <c r="NNR4" s="428"/>
      <c r="NNS4" s="428"/>
      <c r="NNT4" s="428"/>
      <c r="NNU4" s="428"/>
      <c r="NNV4" s="428"/>
      <c r="NNW4" s="428"/>
      <c r="NNX4" s="428"/>
      <c r="NNY4" s="428"/>
      <c r="NNZ4" s="428"/>
      <c r="NOA4" s="428"/>
      <c r="NOB4" s="428"/>
      <c r="NOC4" s="428"/>
      <c r="NOD4" s="428"/>
      <c r="NOE4" s="428"/>
      <c r="NOF4" s="428"/>
      <c r="NOG4" s="428"/>
      <c r="NOH4" s="428"/>
      <c r="NOI4" s="428"/>
      <c r="NOJ4" s="428"/>
      <c r="NOK4" s="428"/>
      <c r="NOL4" s="428"/>
      <c r="NOM4" s="428"/>
      <c r="NON4" s="428"/>
      <c r="NOO4" s="428"/>
      <c r="NOP4" s="428"/>
      <c r="NOQ4" s="428"/>
      <c r="NOR4" s="428"/>
      <c r="NOS4" s="428"/>
      <c r="NOT4" s="428"/>
      <c r="NOU4" s="428"/>
      <c r="NOV4" s="428"/>
      <c r="NOW4" s="428"/>
      <c r="NOX4" s="428"/>
      <c r="NOY4" s="428"/>
      <c r="NOZ4" s="428"/>
      <c r="NPA4" s="428"/>
      <c r="NPB4" s="428"/>
      <c r="NPC4" s="428"/>
      <c r="NPD4" s="428"/>
      <c r="NPE4" s="428"/>
      <c r="NPF4" s="428"/>
      <c r="NPG4" s="428"/>
      <c r="NPH4" s="428"/>
      <c r="NPI4" s="428"/>
      <c r="NPJ4" s="428"/>
      <c r="NPK4" s="428"/>
      <c r="NPL4" s="428"/>
      <c r="NPM4" s="428"/>
      <c r="NPN4" s="428"/>
      <c r="NPO4" s="428"/>
      <c r="NPP4" s="428"/>
      <c r="NPQ4" s="428"/>
      <c r="NPR4" s="428"/>
      <c r="NPS4" s="428"/>
      <c r="NPT4" s="428"/>
      <c r="NPU4" s="428"/>
      <c r="NPV4" s="428"/>
      <c r="NPW4" s="428"/>
      <c r="NPX4" s="428"/>
      <c r="NPY4" s="428"/>
      <c r="NPZ4" s="428"/>
      <c r="NQA4" s="428"/>
      <c r="NQB4" s="428"/>
      <c r="NQC4" s="428"/>
      <c r="NQD4" s="428"/>
      <c r="NQE4" s="428"/>
      <c r="NQF4" s="428"/>
      <c r="NQG4" s="428"/>
      <c r="NQH4" s="428"/>
      <c r="NQI4" s="428"/>
      <c r="NQJ4" s="428"/>
      <c r="NQK4" s="428"/>
      <c r="NQL4" s="428"/>
      <c r="NQM4" s="428"/>
      <c r="NQN4" s="428"/>
      <c r="NQO4" s="428"/>
      <c r="NQP4" s="428"/>
      <c r="NQQ4" s="428"/>
      <c r="NQR4" s="428"/>
      <c r="NQS4" s="428"/>
      <c r="NQT4" s="428"/>
      <c r="NQU4" s="428"/>
      <c r="NQV4" s="428"/>
      <c r="NQW4" s="428"/>
      <c r="NQX4" s="428"/>
      <c r="NQY4" s="428"/>
      <c r="NQZ4" s="428"/>
      <c r="NRA4" s="428"/>
      <c r="NRB4" s="428"/>
      <c r="NRC4" s="428"/>
      <c r="NRD4" s="428"/>
      <c r="NRE4" s="428"/>
      <c r="NRF4" s="428"/>
      <c r="NRG4" s="428"/>
      <c r="NRH4" s="428"/>
      <c r="NRI4" s="428"/>
      <c r="NRJ4" s="428"/>
      <c r="NRK4" s="428"/>
      <c r="NRL4" s="428"/>
      <c r="NRM4" s="428"/>
      <c r="NRN4" s="428"/>
      <c r="NRO4" s="428"/>
      <c r="NRP4" s="428"/>
      <c r="NRQ4" s="428"/>
      <c r="NRR4" s="428"/>
      <c r="NRS4" s="428"/>
      <c r="NRT4" s="428"/>
      <c r="NRU4" s="428"/>
      <c r="NRV4" s="428"/>
      <c r="NRW4" s="428"/>
      <c r="NRX4" s="428"/>
      <c r="NRY4" s="428"/>
      <c r="NRZ4" s="428"/>
      <c r="NSA4" s="428"/>
      <c r="NSB4" s="428"/>
      <c r="NSC4" s="428"/>
      <c r="NSD4" s="428"/>
      <c r="NSE4" s="428"/>
      <c r="NSF4" s="428"/>
      <c r="NSG4" s="428"/>
      <c r="NSH4" s="428"/>
      <c r="NSI4" s="428"/>
      <c r="NSJ4" s="428"/>
      <c r="NSK4" s="428"/>
      <c r="NSL4" s="428"/>
      <c r="NSM4" s="428"/>
      <c r="NSN4" s="428"/>
      <c r="NSO4" s="428"/>
      <c r="NSP4" s="428"/>
      <c r="NSQ4" s="428"/>
      <c r="NSR4" s="428"/>
      <c r="NSS4" s="428"/>
      <c r="NST4" s="428"/>
      <c r="NSU4" s="428"/>
      <c r="NSV4" s="428"/>
      <c r="NSW4" s="428"/>
      <c r="NSX4" s="428"/>
      <c r="NSY4" s="428"/>
      <c r="NSZ4" s="428"/>
      <c r="NTA4" s="428"/>
      <c r="NTB4" s="428"/>
      <c r="NTC4" s="428"/>
      <c r="NTD4" s="428"/>
      <c r="NTE4" s="428"/>
      <c r="NTF4" s="428"/>
      <c r="NTG4" s="428"/>
      <c r="NTH4" s="428"/>
      <c r="NTI4" s="428"/>
      <c r="NTJ4" s="428"/>
      <c r="NTK4" s="428"/>
      <c r="NTL4" s="428"/>
      <c r="NTM4" s="428"/>
      <c r="NTN4" s="428"/>
      <c r="NTO4" s="428"/>
      <c r="NTP4" s="428"/>
      <c r="NTQ4" s="428"/>
      <c r="NTR4" s="428"/>
      <c r="NTS4" s="428"/>
      <c r="NTT4" s="428"/>
      <c r="NTU4" s="428"/>
      <c r="NTV4" s="428"/>
      <c r="NTW4" s="428"/>
      <c r="NTX4" s="428"/>
      <c r="NTY4" s="428"/>
      <c r="NTZ4" s="428"/>
      <c r="NUA4" s="428"/>
      <c r="NUB4" s="428"/>
      <c r="NUC4" s="428"/>
      <c r="NUD4" s="428"/>
      <c r="NUE4" s="428"/>
      <c r="NUF4" s="428"/>
      <c r="NUG4" s="428"/>
      <c r="NUH4" s="428"/>
      <c r="NUI4" s="428"/>
      <c r="NUJ4" s="428"/>
      <c r="NUK4" s="428"/>
      <c r="NUL4" s="428"/>
      <c r="NUM4" s="428"/>
      <c r="NUN4" s="428"/>
      <c r="NUO4" s="428"/>
      <c r="NUP4" s="428"/>
      <c r="NUQ4" s="428"/>
      <c r="NUR4" s="428"/>
      <c r="NUS4" s="428"/>
      <c r="NUT4" s="428"/>
      <c r="NUU4" s="428"/>
      <c r="NUV4" s="428"/>
      <c r="NUW4" s="428"/>
      <c r="NUX4" s="428"/>
      <c r="NUY4" s="428"/>
      <c r="NUZ4" s="428"/>
      <c r="NVA4" s="428"/>
      <c r="NVB4" s="428"/>
      <c r="NVC4" s="428"/>
      <c r="NVD4" s="428"/>
      <c r="NVE4" s="428"/>
      <c r="NVF4" s="428"/>
      <c r="NVG4" s="428"/>
      <c r="NVH4" s="428"/>
      <c r="NVI4" s="428"/>
      <c r="NVJ4" s="428"/>
      <c r="NVK4" s="428"/>
      <c r="NVL4" s="428"/>
      <c r="NVM4" s="428"/>
      <c r="NVN4" s="428"/>
      <c r="NVO4" s="428"/>
      <c r="NVP4" s="428"/>
      <c r="NVQ4" s="428"/>
      <c r="NVR4" s="428"/>
      <c r="NVS4" s="428"/>
      <c r="NVT4" s="428"/>
      <c r="NVU4" s="428"/>
      <c r="NVV4" s="428"/>
      <c r="NVW4" s="428"/>
      <c r="NVX4" s="428"/>
      <c r="NVY4" s="428"/>
      <c r="NVZ4" s="428"/>
      <c r="NWA4" s="428"/>
      <c r="NWB4" s="428"/>
      <c r="NWC4" s="428"/>
      <c r="NWD4" s="428"/>
      <c r="NWE4" s="428"/>
      <c r="NWF4" s="428"/>
      <c r="NWG4" s="428"/>
      <c r="NWH4" s="428"/>
      <c r="NWI4" s="428"/>
      <c r="NWJ4" s="428"/>
      <c r="NWK4" s="428"/>
      <c r="NWL4" s="428"/>
      <c r="NWM4" s="428"/>
      <c r="NWN4" s="428"/>
      <c r="NWO4" s="428"/>
      <c r="NWP4" s="428"/>
      <c r="NWQ4" s="428"/>
      <c r="NWR4" s="428"/>
      <c r="NWS4" s="428"/>
      <c r="NWT4" s="428"/>
      <c r="NWU4" s="428"/>
      <c r="NWV4" s="428"/>
      <c r="NWW4" s="428"/>
      <c r="NWX4" s="428"/>
      <c r="NWY4" s="428"/>
      <c r="NWZ4" s="428"/>
      <c r="NXA4" s="428"/>
      <c r="NXB4" s="428"/>
      <c r="NXC4" s="428"/>
      <c r="NXD4" s="428"/>
      <c r="NXE4" s="428"/>
      <c r="NXF4" s="428"/>
      <c r="NXG4" s="428"/>
      <c r="NXH4" s="428"/>
      <c r="NXI4" s="428"/>
      <c r="NXJ4" s="428"/>
      <c r="NXK4" s="428"/>
      <c r="NXL4" s="428"/>
      <c r="NXM4" s="428"/>
      <c r="NXN4" s="428"/>
      <c r="NXO4" s="428"/>
      <c r="NXP4" s="428"/>
      <c r="NXQ4" s="428"/>
      <c r="NXR4" s="428"/>
      <c r="NXS4" s="428"/>
      <c r="NXT4" s="428"/>
      <c r="NXU4" s="428"/>
      <c r="NXV4" s="428"/>
      <c r="NXW4" s="428"/>
      <c r="NXX4" s="428"/>
      <c r="NXY4" s="428"/>
      <c r="NXZ4" s="428"/>
      <c r="NYA4" s="428"/>
      <c r="NYB4" s="428"/>
      <c r="NYC4" s="428"/>
      <c r="NYD4" s="428"/>
      <c r="NYE4" s="428"/>
      <c r="NYF4" s="428"/>
      <c r="NYG4" s="428"/>
      <c r="NYH4" s="428"/>
      <c r="NYI4" s="428"/>
      <c r="NYJ4" s="428"/>
      <c r="NYK4" s="428"/>
      <c r="NYL4" s="428"/>
      <c r="NYM4" s="428"/>
      <c r="NYN4" s="428"/>
      <c r="NYO4" s="428"/>
      <c r="NYP4" s="428"/>
      <c r="NYQ4" s="428"/>
      <c r="NYR4" s="428"/>
      <c r="NYS4" s="428"/>
      <c r="NYT4" s="428"/>
      <c r="NYU4" s="428"/>
      <c r="NYV4" s="428"/>
      <c r="NYW4" s="428"/>
      <c r="NYX4" s="428"/>
      <c r="NYY4" s="428"/>
      <c r="NYZ4" s="428"/>
      <c r="NZA4" s="428"/>
      <c r="NZB4" s="428"/>
      <c r="NZC4" s="428"/>
      <c r="NZD4" s="428"/>
      <c r="NZE4" s="428"/>
      <c r="NZF4" s="428"/>
      <c r="NZG4" s="428"/>
      <c r="NZH4" s="428"/>
      <c r="NZI4" s="428"/>
      <c r="NZJ4" s="428"/>
      <c r="NZK4" s="428"/>
      <c r="NZL4" s="428"/>
      <c r="NZM4" s="428"/>
      <c r="NZN4" s="428"/>
      <c r="NZO4" s="428"/>
      <c r="NZP4" s="428"/>
      <c r="NZQ4" s="428"/>
      <c r="NZR4" s="428"/>
      <c r="NZS4" s="428"/>
      <c r="NZT4" s="428"/>
      <c r="NZU4" s="428"/>
      <c r="NZV4" s="428"/>
      <c r="NZW4" s="428"/>
      <c r="NZX4" s="428"/>
      <c r="NZY4" s="428"/>
      <c r="NZZ4" s="428"/>
      <c r="OAA4" s="428"/>
      <c r="OAB4" s="428"/>
      <c r="OAC4" s="428"/>
      <c r="OAD4" s="428"/>
      <c r="OAE4" s="428"/>
      <c r="OAF4" s="428"/>
      <c r="OAG4" s="428"/>
      <c r="OAH4" s="428"/>
      <c r="OAI4" s="428"/>
      <c r="OAJ4" s="428"/>
      <c r="OAK4" s="428"/>
      <c r="OAL4" s="428"/>
      <c r="OAM4" s="428"/>
      <c r="OAN4" s="428"/>
      <c r="OAO4" s="428"/>
      <c r="OAP4" s="428"/>
      <c r="OAQ4" s="428"/>
      <c r="OAR4" s="428"/>
      <c r="OAS4" s="428"/>
      <c r="OAT4" s="428"/>
      <c r="OAU4" s="428"/>
      <c r="OAV4" s="428"/>
      <c r="OAW4" s="428"/>
      <c r="OAX4" s="428"/>
      <c r="OAY4" s="428"/>
      <c r="OAZ4" s="428"/>
      <c r="OBA4" s="428"/>
      <c r="OBB4" s="428"/>
      <c r="OBC4" s="428"/>
      <c r="OBD4" s="428"/>
      <c r="OBE4" s="428"/>
      <c r="OBF4" s="428"/>
      <c r="OBG4" s="428"/>
      <c r="OBH4" s="428"/>
      <c r="OBI4" s="428"/>
      <c r="OBJ4" s="428"/>
      <c r="OBK4" s="428"/>
      <c r="OBL4" s="428"/>
      <c r="OBM4" s="428"/>
      <c r="OBN4" s="428"/>
      <c r="OBO4" s="428"/>
      <c r="OBP4" s="428"/>
      <c r="OBQ4" s="428"/>
      <c r="OBR4" s="428"/>
      <c r="OBS4" s="428"/>
      <c r="OBT4" s="428"/>
      <c r="OBU4" s="428"/>
      <c r="OBV4" s="428"/>
      <c r="OBW4" s="428"/>
      <c r="OBX4" s="428"/>
      <c r="OBY4" s="428"/>
      <c r="OBZ4" s="428"/>
      <c r="OCA4" s="428"/>
      <c r="OCB4" s="428"/>
      <c r="OCC4" s="428"/>
      <c r="OCD4" s="428"/>
      <c r="OCE4" s="428"/>
      <c r="OCF4" s="428"/>
      <c r="OCG4" s="428"/>
      <c r="OCH4" s="428"/>
      <c r="OCI4" s="428"/>
      <c r="OCJ4" s="428"/>
      <c r="OCK4" s="428"/>
      <c r="OCL4" s="428"/>
      <c r="OCM4" s="428"/>
      <c r="OCN4" s="428"/>
      <c r="OCO4" s="428"/>
      <c r="OCP4" s="428"/>
      <c r="OCQ4" s="428"/>
      <c r="OCR4" s="428"/>
      <c r="OCS4" s="428"/>
      <c r="OCT4" s="428"/>
      <c r="OCU4" s="428"/>
      <c r="OCV4" s="428"/>
      <c r="OCW4" s="428"/>
      <c r="OCX4" s="428"/>
      <c r="OCY4" s="428"/>
      <c r="OCZ4" s="428"/>
      <c r="ODA4" s="428"/>
      <c r="ODB4" s="428"/>
      <c r="ODC4" s="428"/>
      <c r="ODD4" s="428"/>
      <c r="ODE4" s="428"/>
      <c r="ODF4" s="428"/>
      <c r="ODG4" s="428"/>
      <c r="ODH4" s="428"/>
      <c r="ODI4" s="428"/>
      <c r="ODJ4" s="428"/>
      <c r="ODK4" s="428"/>
      <c r="ODL4" s="428"/>
      <c r="ODM4" s="428"/>
      <c r="ODN4" s="428"/>
      <c r="ODO4" s="428"/>
      <c r="ODP4" s="428"/>
      <c r="ODQ4" s="428"/>
      <c r="ODR4" s="428"/>
      <c r="ODS4" s="428"/>
      <c r="ODT4" s="428"/>
      <c r="ODU4" s="428"/>
      <c r="ODV4" s="428"/>
      <c r="ODW4" s="428"/>
      <c r="ODX4" s="428"/>
      <c r="ODY4" s="428"/>
      <c r="ODZ4" s="428"/>
      <c r="OEA4" s="428"/>
      <c r="OEB4" s="428"/>
      <c r="OEC4" s="428"/>
      <c r="OED4" s="428"/>
      <c r="OEE4" s="428"/>
      <c r="OEF4" s="428"/>
      <c r="OEG4" s="428"/>
      <c r="OEH4" s="428"/>
      <c r="OEI4" s="428"/>
      <c r="OEJ4" s="428"/>
      <c r="OEK4" s="428"/>
      <c r="OEL4" s="428"/>
      <c r="OEM4" s="428"/>
      <c r="OEN4" s="428"/>
      <c r="OEO4" s="428"/>
      <c r="OEP4" s="428"/>
      <c r="OEQ4" s="428"/>
      <c r="OER4" s="428"/>
      <c r="OES4" s="428"/>
      <c r="OET4" s="428"/>
      <c r="OEU4" s="428"/>
      <c r="OEV4" s="428"/>
      <c r="OEW4" s="428"/>
      <c r="OEX4" s="428"/>
      <c r="OEY4" s="428"/>
      <c r="OEZ4" s="428"/>
      <c r="OFA4" s="428"/>
      <c r="OFB4" s="428"/>
      <c r="OFC4" s="428"/>
      <c r="OFD4" s="428"/>
      <c r="OFE4" s="428"/>
      <c r="OFF4" s="428"/>
      <c r="OFG4" s="428"/>
      <c r="OFH4" s="428"/>
      <c r="OFI4" s="428"/>
      <c r="OFJ4" s="428"/>
      <c r="OFK4" s="428"/>
      <c r="OFL4" s="428"/>
      <c r="OFM4" s="428"/>
      <c r="OFN4" s="428"/>
      <c r="OFO4" s="428"/>
      <c r="OFP4" s="428"/>
      <c r="OFQ4" s="428"/>
      <c r="OFR4" s="428"/>
      <c r="OFS4" s="428"/>
      <c r="OFT4" s="428"/>
      <c r="OFU4" s="428"/>
      <c r="OFV4" s="428"/>
      <c r="OFW4" s="428"/>
      <c r="OFX4" s="428"/>
      <c r="OFY4" s="428"/>
      <c r="OFZ4" s="428"/>
      <c r="OGA4" s="428"/>
      <c r="OGB4" s="428"/>
      <c r="OGC4" s="428"/>
      <c r="OGD4" s="428"/>
      <c r="OGE4" s="428"/>
      <c r="OGF4" s="428"/>
      <c r="OGG4" s="428"/>
      <c r="OGH4" s="428"/>
      <c r="OGI4" s="428"/>
      <c r="OGJ4" s="428"/>
      <c r="OGK4" s="428"/>
      <c r="OGL4" s="428"/>
      <c r="OGM4" s="428"/>
      <c r="OGN4" s="428"/>
      <c r="OGO4" s="428"/>
      <c r="OGP4" s="428"/>
      <c r="OGQ4" s="428"/>
      <c r="OGR4" s="428"/>
      <c r="OGS4" s="428"/>
      <c r="OGT4" s="428"/>
      <c r="OGU4" s="428"/>
      <c r="OGV4" s="428"/>
      <c r="OGW4" s="428"/>
      <c r="OGX4" s="428"/>
      <c r="OGY4" s="428"/>
      <c r="OGZ4" s="428"/>
      <c r="OHA4" s="428"/>
      <c r="OHB4" s="428"/>
      <c r="OHC4" s="428"/>
      <c r="OHD4" s="428"/>
      <c r="OHE4" s="428"/>
      <c r="OHF4" s="428"/>
      <c r="OHG4" s="428"/>
      <c r="OHH4" s="428"/>
      <c r="OHI4" s="428"/>
      <c r="OHJ4" s="428"/>
      <c r="OHK4" s="428"/>
      <c r="OHL4" s="428"/>
      <c r="OHM4" s="428"/>
      <c r="OHN4" s="428"/>
      <c r="OHO4" s="428"/>
      <c r="OHP4" s="428"/>
      <c r="OHQ4" s="428"/>
      <c r="OHR4" s="428"/>
      <c r="OHS4" s="428"/>
      <c r="OHT4" s="428"/>
      <c r="OHU4" s="428"/>
      <c r="OHV4" s="428"/>
      <c r="OHW4" s="428"/>
      <c r="OHX4" s="428"/>
      <c r="OHY4" s="428"/>
      <c r="OHZ4" s="428"/>
      <c r="OIA4" s="428"/>
      <c r="OIB4" s="428"/>
      <c r="OIC4" s="428"/>
      <c r="OID4" s="428"/>
      <c r="OIE4" s="428"/>
      <c r="OIF4" s="428"/>
      <c r="OIG4" s="428"/>
      <c r="OIH4" s="428"/>
      <c r="OII4" s="428"/>
      <c r="OIJ4" s="428"/>
      <c r="OIK4" s="428"/>
      <c r="OIL4" s="428"/>
      <c r="OIM4" s="428"/>
      <c r="OIN4" s="428"/>
      <c r="OIO4" s="428"/>
      <c r="OIP4" s="428"/>
      <c r="OIQ4" s="428"/>
      <c r="OIR4" s="428"/>
      <c r="OIS4" s="428"/>
      <c r="OIT4" s="428"/>
      <c r="OIU4" s="428"/>
      <c r="OIV4" s="428"/>
      <c r="OIW4" s="428"/>
      <c r="OIX4" s="428"/>
      <c r="OIY4" s="428"/>
      <c r="OIZ4" s="428"/>
      <c r="OJA4" s="428"/>
      <c r="OJB4" s="428"/>
      <c r="OJC4" s="428"/>
      <c r="OJD4" s="428"/>
      <c r="OJE4" s="428"/>
      <c r="OJF4" s="428"/>
      <c r="OJG4" s="428"/>
      <c r="OJH4" s="428"/>
      <c r="OJI4" s="428"/>
      <c r="OJJ4" s="428"/>
      <c r="OJK4" s="428"/>
      <c r="OJL4" s="428"/>
      <c r="OJM4" s="428"/>
      <c r="OJN4" s="428"/>
      <c r="OJO4" s="428"/>
      <c r="OJP4" s="428"/>
      <c r="OJQ4" s="428"/>
      <c r="OJR4" s="428"/>
      <c r="OJS4" s="428"/>
      <c r="OJT4" s="428"/>
      <c r="OJU4" s="428"/>
      <c r="OJV4" s="428"/>
      <c r="OJW4" s="428"/>
      <c r="OJX4" s="428"/>
      <c r="OJY4" s="428"/>
      <c r="OJZ4" s="428"/>
      <c r="OKA4" s="428"/>
      <c r="OKB4" s="428"/>
      <c r="OKC4" s="428"/>
      <c r="OKD4" s="428"/>
      <c r="OKE4" s="428"/>
      <c r="OKF4" s="428"/>
      <c r="OKG4" s="428"/>
      <c r="OKH4" s="428"/>
      <c r="OKI4" s="428"/>
      <c r="OKJ4" s="428"/>
      <c r="OKK4" s="428"/>
      <c r="OKL4" s="428"/>
      <c r="OKM4" s="428"/>
      <c r="OKN4" s="428"/>
      <c r="OKO4" s="428"/>
      <c r="OKP4" s="428"/>
      <c r="OKQ4" s="428"/>
      <c r="OKR4" s="428"/>
      <c r="OKS4" s="428"/>
      <c r="OKT4" s="428"/>
      <c r="OKU4" s="428"/>
      <c r="OKV4" s="428"/>
      <c r="OKW4" s="428"/>
      <c r="OKX4" s="428"/>
      <c r="OKY4" s="428"/>
      <c r="OKZ4" s="428"/>
      <c r="OLA4" s="428"/>
      <c r="OLB4" s="428"/>
      <c r="OLC4" s="428"/>
      <c r="OLD4" s="428"/>
      <c r="OLE4" s="428"/>
      <c r="OLF4" s="428"/>
      <c r="OLG4" s="428"/>
      <c r="OLH4" s="428"/>
      <c r="OLI4" s="428"/>
      <c r="OLJ4" s="428"/>
      <c r="OLK4" s="428"/>
      <c r="OLL4" s="428"/>
      <c r="OLM4" s="428"/>
      <c r="OLN4" s="428"/>
      <c r="OLO4" s="428"/>
      <c r="OLP4" s="428"/>
      <c r="OLQ4" s="428"/>
      <c r="OLR4" s="428"/>
      <c r="OLS4" s="428"/>
      <c r="OLT4" s="428"/>
      <c r="OLU4" s="428"/>
      <c r="OLV4" s="428"/>
      <c r="OLW4" s="428"/>
      <c r="OLX4" s="428"/>
      <c r="OLY4" s="428"/>
      <c r="OLZ4" s="428"/>
      <c r="OMA4" s="428"/>
      <c r="OMB4" s="428"/>
      <c r="OMC4" s="428"/>
      <c r="OMD4" s="428"/>
      <c r="OME4" s="428"/>
      <c r="OMF4" s="428"/>
      <c r="OMG4" s="428"/>
      <c r="OMH4" s="428"/>
      <c r="OMI4" s="428"/>
      <c r="OMJ4" s="428"/>
      <c r="OMK4" s="428"/>
      <c r="OML4" s="428"/>
      <c r="OMM4" s="428"/>
      <c r="OMN4" s="428"/>
      <c r="OMO4" s="428"/>
      <c r="OMP4" s="428"/>
      <c r="OMQ4" s="428"/>
      <c r="OMR4" s="428"/>
      <c r="OMS4" s="428"/>
      <c r="OMT4" s="428"/>
      <c r="OMU4" s="428"/>
      <c r="OMV4" s="428"/>
      <c r="OMW4" s="428"/>
      <c r="OMX4" s="428"/>
      <c r="OMY4" s="428"/>
      <c r="OMZ4" s="428"/>
      <c r="ONA4" s="428"/>
      <c r="ONB4" s="428"/>
      <c r="ONC4" s="428"/>
      <c r="OND4" s="428"/>
      <c r="ONE4" s="428"/>
      <c r="ONF4" s="428"/>
      <c r="ONG4" s="428"/>
      <c r="ONH4" s="428"/>
      <c r="ONI4" s="428"/>
      <c r="ONJ4" s="428"/>
      <c r="ONK4" s="428"/>
      <c r="ONL4" s="428"/>
      <c r="ONM4" s="428"/>
      <c r="ONN4" s="428"/>
      <c r="ONO4" s="428"/>
      <c r="ONP4" s="428"/>
      <c r="ONQ4" s="428"/>
      <c r="ONR4" s="428"/>
      <c r="ONS4" s="428"/>
      <c r="ONT4" s="428"/>
      <c r="ONU4" s="428"/>
      <c r="ONV4" s="428"/>
      <c r="ONW4" s="428"/>
      <c r="ONX4" s="428"/>
      <c r="ONY4" s="428"/>
      <c r="ONZ4" s="428"/>
      <c r="OOA4" s="428"/>
      <c r="OOB4" s="428"/>
      <c r="OOC4" s="428"/>
      <c r="OOD4" s="428"/>
      <c r="OOE4" s="428"/>
      <c r="OOF4" s="428"/>
      <c r="OOG4" s="428"/>
      <c r="OOH4" s="428"/>
      <c r="OOI4" s="428"/>
      <c r="OOJ4" s="428"/>
      <c r="OOK4" s="428"/>
      <c r="OOL4" s="428"/>
      <c r="OOM4" s="428"/>
      <c r="OON4" s="428"/>
      <c r="OOO4" s="428"/>
      <c r="OOP4" s="428"/>
      <c r="OOQ4" s="428"/>
      <c r="OOR4" s="428"/>
      <c r="OOS4" s="428"/>
      <c r="OOT4" s="428"/>
      <c r="OOU4" s="428"/>
      <c r="OOV4" s="428"/>
      <c r="OOW4" s="428"/>
      <c r="OOX4" s="428"/>
      <c r="OOY4" s="428"/>
      <c r="OOZ4" s="428"/>
      <c r="OPA4" s="428"/>
      <c r="OPB4" s="428"/>
      <c r="OPC4" s="428"/>
      <c r="OPD4" s="428"/>
      <c r="OPE4" s="428"/>
      <c r="OPF4" s="428"/>
      <c r="OPG4" s="428"/>
      <c r="OPH4" s="428"/>
      <c r="OPI4" s="428"/>
      <c r="OPJ4" s="428"/>
      <c r="OPK4" s="428"/>
      <c r="OPL4" s="428"/>
      <c r="OPM4" s="428"/>
      <c r="OPN4" s="428"/>
      <c r="OPO4" s="428"/>
      <c r="OPP4" s="428"/>
      <c r="OPQ4" s="428"/>
      <c r="OPR4" s="428"/>
      <c r="OPS4" s="428"/>
      <c r="OPT4" s="428"/>
      <c r="OPU4" s="428"/>
      <c r="OPV4" s="428"/>
      <c r="OPW4" s="428"/>
      <c r="OPX4" s="428"/>
      <c r="OPY4" s="428"/>
      <c r="OPZ4" s="428"/>
      <c r="OQA4" s="428"/>
      <c r="OQB4" s="428"/>
      <c r="OQC4" s="428"/>
      <c r="OQD4" s="428"/>
      <c r="OQE4" s="428"/>
      <c r="OQF4" s="428"/>
      <c r="OQG4" s="428"/>
      <c r="OQH4" s="428"/>
      <c r="OQI4" s="428"/>
      <c r="OQJ4" s="428"/>
      <c r="OQK4" s="428"/>
      <c r="OQL4" s="428"/>
      <c r="OQM4" s="428"/>
      <c r="OQN4" s="428"/>
      <c r="OQO4" s="428"/>
      <c r="OQP4" s="428"/>
      <c r="OQQ4" s="428"/>
      <c r="OQR4" s="428"/>
      <c r="OQS4" s="428"/>
      <c r="OQT4" s="428"/>
      <c r="OQU4" s="428"/>
      <c r="OQV4" s="428"/>
      <c r="OQW4" s="428"/>
      <c r="OQX4" s="428"/>
      <c r="OQY4" s="428"/>
      <c r="OQZ4" s="428"/>
      <c r="ORA4" s="428"/>
      <c r="ORB4" s="428"/>
      <c r="ORC4" s="428"/>
      <c r="ORD4" s="428"/>
      <c r="ORE4" s="428"/>
      <c r="ORF4" s="428"/>
      <c r="ORG4" s="428"/>
      <c r="ORH4" s="428"/>
      <c r="ORI4" s="428"/>
      <c r="ORJ4" s="428"/>
      <c r="ORK4" s="428"/>
      <c r="ORL4" s="428"/>
      <c r="ORM4" s="428"/>
      <c r="ORN4" s="428"/>
      <c r="ORO4" s="428"/>
      <c r="ORP4" s="428"/>
      <c r="ORQ4" s="428"/>
      <c r="ORR4" s="428"/>
      <c r="ORS4" s="428"/>
      <c r="ORT4" s="428"/>
      <c r="ORU4" s="428"/>
      <c r="ORV4" s="428"/>
      <c r="ORW4" s="428"/>
      <c r="ORX4" s="428"/>
      <c r="ORY4" s="428"/>
      <c r="ORZ4" s="428"/>
      <c r="OSA4" s="428"/>
      <c r="OSB4" s="428"/>
      <c r="OSC4" s="428"/>
      <c r="OSD4" s="428"/>
      <c r="OSE4" s="428"/>
      <c r="OSF4" s="428"/>
      <c r="OSG4" s="428"/>
      <c r="OSH4" s="428"/>
      <c r="OSI4" s="428"/>
      <c r="OSJ4" s="428"/>
      <c r="OSK4" s="428"/>
      <c r="OSL4" s="428"/>
      <c r="OSM4" s="428"/>
      <c r="OSN4" s="428"/>
      <c r="OSO4" s="428"/>
      <c r="OSP4" s="428"/>
      <c r="OSQ4" s="428"/>
      <c r="OSR4" s="428"/>
      <c r="OSS4" s="428"/>
      <c r="OST4" s="428"/>
      <c r="OSU4" s="428"/>
      <c r="OSV4" s="428"/>
      <c r="OSW4" s="428"/>
      <c r="OSX4" s="428"/>
      <c r="OSY4" s="428"/>
      <c r="OSZ4" s="428"/>
      <c r="OTA4" s="428"/>
      <c r="OTB4" s="428"/>
      <c r="OTC4" s="428"/>
      <c r="OTD4" s="428"/>
      <c r="OTE4" s="428"/>
      <c r="OTF4" s="428"/>
      <c r="OTG4" s="428"/>
      <c r="OTH4" s="428"/>
      <c r="OTI4" s="428"/>
      <c r="OTJ4" s="428"/>
      <c r="OTK4" s="428"/>
      <c r="OTL4" s="428"/>
      <c r="OTM4" s="428"/>
      <c r="OTN4" s="428"/>
      <c r="OTO4" s="428"/>
      <c r="OTP4" s="428"/>
      <c r="OTQ4" s="428"/>
      <c r="OTR4" s="428"/>
      <c r="OTS4" s="428"/>
      <c r="OTT4" s="428"/>
      <c r="OTU4" s="428"/>
      <c r="OTV4" s="428"/>
      <c r="OTW4" s="428"/>
      <c r="OTX4" s="428"/>
      <c r="OTY4" s="428"/>
      <c r="OTZ4" s="428"/>
      <c r="OUA4" s="428"/>
      <c r="OUB4" s="428"/>
      <c r="OUC4" s="428"/>
      <c r="OUD4" s="428"/>
      <c r="OUE4" s="428"/>
      <c r="OUF4" s="428"/>
      <c r="OUG4" s="428"/>
      <c r="OUH4" s="428"/>
      <c r="OUI4" s="428"/>
      <c r="OUJ4" s="428"/>
      <c r="OUK4" s="428"/>
      <c r="OUL4" s="428"/>
      <c r="OUM4" s="428"/>
      <c r="OUN4" s="428"/>
      <c r="OUO4" s="428"/>
      <c r="OUP4" s="428"/>
      <c r="OUQ4" s="428"/>
      <c r="OUR4" s="428"/>
      <c r="OUS4" s="428"/>
      <c r="OUT4" s="428"/>
      <c r="OUU4" s="428"/>
      <c r="OUV4" s="428"/>
      <c r="OUW4" s="428"/>
      <c r="OUX4" s="428"/>
      <c r="OUY4" s="428"/>
      <c r="OUZ4" s="428"/>
      <c r="OVA4" s="428"/>
      <c r="OVB4" s="428"/>
      <c r="OVC4" s="428"/>
      <c r="OVD4" s="428"/>
      <c r="OVE4" s="428"/>
      <c r="OVF4" s="428"/>
      <c r="OVG4" s="428"/>
      <c r="OVH4" s="428"/>
      <c r="OVI4" s="428"/>
      <c r="OVJ4" s="428"/>
      <c r="OVK4" s="428"/>
      <c r="OVL4" s="428"/>
      <c r="OVM4" s="428"/>
      <c r="OVN4" s="428"/>
      <c r="OVO4" s="428"/>
      <c r="OVP4" s="428"/>
      <c r="OVQ4" s="428"/>
      <c r="OVR4" s="428"/>
      <c r="OVS4" s="428"/>
      <c r="OVT4" s="428"/>
      <c r="OVU4" s="428"/>
      <c r="OVV4" s="428"/>
      <c r="OVW4" s="428"/>
      <c r="OVX4" s="428"/>
      <c r="OVY4" s="428"/>
      <c r="OVZ4" s="428"/>
      <c r="OWA4" s="428"/>
      <c r="OWB4" s="428"/>
      <c r="OWC4" s="428"/>
      <c r="OWD4" s="428"/>
      <c r="OWE4" s="428"/>
      <c r="OWF4" s="428"/>
      <c r="OWG4" s="428"/>
      <c r="OWH4" s="428"/>
      <c r="OWI4" s="428"/>
      <c r="OWJ4" s="428"/>
      <c r="OWK4" s="428"/>
      <c r="OWL4" s="428"/>
      <c r="OWM4" s="428"/>
      <c r="OWN4" s="428"/>
      <c r="OWO4" s="428"/>
      <c r="OWP4" s="428"/>
      <c r="OWQ4" s="428"/>
      <c r="OWR4" s="428"/>
      <c r="OWS4" s="428"/>
      <c r="OWT4" s="428"/>
      <c r="OWU4" s="428"/>
      <c r="OWV4" s="428"/>
      <c r="OWW4" s="428"/>
      <c r="OWX4" s="428"/>
      <c r="OWY4" s="428"/>
      <c r="OWZ4" s="428"/>
      <c r="OXA4" s="428"/>
      <c r="OXB4" s="428"/>
      <c r="OXC4" s="428"/>
      <c r="OXD4" s="428"/>
      <c r="OXE4" s="428"/>
      <c r="OXF4" s="428"/>
      <c r="OXG4" s="428"/>
      <c r="OXH4" s="428"/>
      <c r="OXI4" s="428"/>
      <c r="OXJ4" s="428"/>
      <c r="OXK4" s="428"/>
      <c r="OXL4" s="428"/>
      <c r="OXM4" s="428"/>
      <c r="OXN4" s="428"/>
      <c r="OXO4" s="428"/>
      <c r="OXP4" s="428"/>
      <c r="OXQ4" s="428"/>
      <c r="OXR4" s="428"/>
      <c r="OXS4" s="428"/>
      <c r="OXT4" s="428"/>
      <c r="OXU4" s="428"/>
      <c r="OXV4" s="428"/>
      <c r="OXW4" s="428"/>
      <c r="OXX4" s="428"/>
      <c r="OXY4" s="428"/>
      <c r="OXZ4" s="428"/>
      <c r="OYA4" s="428"/>
      <c r="OYB4" s="428"/>
      <c r="OYC4" s="428"/>
      <c r="OYD4" s="428"/>
      <c r="OYE4" s="428"/>
      <c r="OYF4" s="428"/>
      <c r="OYG4" s="428"/>
      <c r="OYH4" s="428"/>
      <c r="OYI4" s="428"/>
      <c r="OYJ4" s="428"/>
      <c r="OYK4" s="428"/>
      <c r="OYL4" s="428"/>
      <c r="OYM4" s="428"/>
      <c r="OYN4" s="428"/>
      <c r="OYO4" s="428"/>
      <c r="OYP4" s="428"/>
      <c r="OYQ4" s="428"/>
      <c r="OYR4" s="428"/>
      <c r="OYS4" s="428"/>
      <c r="OYT4" s="428"/>
      <c r="OYU4" s="428"/>
      <c r="OYV4" s="428"/>
      <c r="OYW4" s="428"/>
      <c r="OYX4" s="428"/>
      <c r="OYY4" s="428"/>
      <c r="OYZ4" s="428"/>
      <c r="OZA4" s="428"/>
      <c r="OZB4" s="428"/>
      <c r="OZC4" s="428"/>
      <c r="OZD4" s="428"/>
      <c r="OZE4" s="428"/>
      <c r="OZF4" s="428"/>
      <c r="OZG4" s="428"/>
      <c r="OZH4" s="428"/>
      <c r="OZI4" s="428"/>
      <c r="OZJ4" s="428"/>
      <c r="OZK4" s="428"/>
      <c r="OZL4" s="428"/>
      <c r="OZM4" s="428"/>
      <c r="OZN4" s="428"/>
      <c r="OZO4" s="428"/>
      <c r="OZP4" s="428"/>
      <c r="OZQ4" s="428"/>
      <c r="OZR4" s="428"/>
      <c r="OZS4" s="428"/>
      <c r="OZT4" s="428"/>
      <c r="OZU4" s="428"/>
      <c r="OZV4" s="428"/>
      <c r="OZW4" s="428"/>
      <c r="OZX4" s="428"/>
      <c r="OZY4" s="428"/>
      <c r="OZZ4" s="428"/>
      <c r="PAA4" s="428"/>
      <c r="PAB4" s="428"/>
      <c r="PAC4" s="428"/>
      <c r="PAD4" s="428"/>
      <c r="PAE4" s="428"/>
      <c r="PAF4" s="428"/>
      <c r="PAG4" s="428"/>
      <c r="PAH4" s="428"/>
      <c r="PAI4" s="428"/>
      <c r="PAJ4" s="428"/>
      <c r="PAK4" s="428"/>
      <c r="PAL4" s="428"/>
      <c r="PAM4" s="428"/>
      <c r="PAN4" s="428"/>
      <c r="PAO4" s="428"/>
      <c r="PAP4" s="428"/>
      <c r="PAQ4" s="428"/>
      <c r="PAR4" s="428"/>
      <c r="PAS4" s="428"/>
      <c r="PAT4" s="428"/>
      <c r="PAU4" s="428"/>
      <c r="PAV4" s="428"/>
      <c r="PAW4" s="428"/>
      <c r="PAX4" s="428"/>
      <c r="PAY4" s="428"/>
      <c r="PAZ4" s="428"/>
      <c r="PBA4" s="428"/>
      <c r="PBB4" s="428"/>
      <c r="PBC4" s="428"/>
      <c r="PBD4" s="428"/>
      <c r="PBE4" s="428"/>
      <c r="PBF4" s="428"/>
      <c r="PBG4" s="428"/>
      <c r="PBH4" s="428"/>
      <c r="PBI4" s="428"/>
      <c r="PBJ4" s="428"/>
      <c r="PBK4" s="428"/>
      <c r="PBL4" s="428"/>
      <c r="PBM4" s="428"/>
      <c r="PBN4" s="428"/>
      <c r="PBO4" s="428"/>
      <c r="PBP4" s="428"/>
      <c r="PBQ4" s="428"/>
      <c r="PBR4" s="428"/>
      <c r="PBS4" s="428"/>
      <c r="PBT4" s="428"/>
      <c r="PBU4" s="428"/>
      <c r="PBV4" s="428"/>
      <c r="PBW4" s="428"/>
      <c r="PBX4" s="428"/>
      <c r="PBY4" s="428"/>
      <c r="PBZ4" s="428"/>
      <c r="PCA4" s="428"/>
      <c r="PCB4" s="428"/>
      <c r="PCC4" s="428"/>
      <c r="PCD4" s="428"/>
      <c r="PCE4" s="428"/>
      <c r="PCF4" s="428"/>
      <c r="PCG4" s="428"/>
      <c r="PCH4" s="428"/>
      <c r="PCI4" s="428"/>
      <c r="PCJ4" s="428"/>
      <c r="PCK4" s="428"/>
      <c r="PCL4" s="428"/>
      <c r="PCM4" s="428"/>
      <c r="PCN4" s="428"/>
      <c r="PCO4" s="428"/>
      <c r="PCP4" s="428"/>
      <c r="PCQ4" s="428"/>
      <c r="PCR4" s="428"/>
      <c r="PCS4" s="428"/>
      <c r="PCT4" s="428"/>
      <c r="PCU4" s="428"/>
      <c r="PCV4" s="428"/>
      <c r="PCW4" s="428"/>
      <c r="PCX4" s="428"/>
      <c r="PCY4" s="428"/>
      <c r="PCZ4" s="428"/>
      <c r="PDA4" s="428"/>
      <c r="PDB4" s="428"/>
      <c r="PDC4" s="428"/>
      <c r="PDD4" s="428"/>
      <c r="PDE4" s="428"/>
      <c r="PDF4" s="428"/>
      <c r="PDG4" s="428"/>
      <c r="PDH4" s="428"/>
      <c r="PDI4" s="428"/>
      <c r="PDJ4" s="428"/>
      <c r="PDK4" s="428"/>
      <c r="PDL4" s="428"/>
      <c r="PDM4" s="428"/>
      <c r="PDN4" s="428"/>
      <c r="PDO4" s="428"/>
      <c r="PDP4" s="428"/>
      <c r="PDQ4" s="428"/>
      <c r="PDR4" s="428"/>
      <c r="PDS4" s="428"/>
      <c r="PDT4" s="428"/>
      <c r="PDU4" s="428"/>
      <c r="PDV4" s="428"/>
      <c r="PDW4" s="428"/>
      <c r="PDX4" s="428"/>
      <c r="PDY4" s="428"/>
      <c r="PDZ4" s="428"/>
      <c r="PEA4" s="428"/>
      <c r="PEB4" s="428"/>
      <c r="PEC4" s="428"/>
      <c r="PED4" s="428"/>
      <c r="PEE4" s="428"/>
      <c r="PEF4" s="428"/>
      <c r="PEG4" s="428"/>
      <c r="PEH4" s="428"/>
      <c r="PEI4" s="428"/>
      <c r="PEJ4" s="428"/>
      <c r="PEK4" s="428"/>
      <c r="PEL4" s="428"/>
      <c r="PEM4" s="428"/>
      <c r="PEN4" s="428"/>
      <c r="PEO4" s="428"/>
      <c r="PEP4" s="428"/>
      <c r="PEQ4" s="428"/>
      <c r="PER4" s="428"/>
      <c r="PES4" s="428"/>
      <c r="PET4" s="428"/>
      <c r="PEU4" s="428"/>
      <c r="PEV4" s="428"/>
      <c r="PEW4" s="428"/>
      <c r="PEX4" s="428"/>
      <c r="PEY4" s="428"/>
      <c r="PEZ4" s="428"/>
      <c r="PFA4" s="428"/>
      <c r="PFB4" s="428"/>
      <c r="PFC4" s="428"/>
      <c r="PFD4" s="428"/>
      <c r="PFE4" s="428"/>
      <c r="PFF4" s="428"/>
      <c r="PFG4" s="428"/>
      <c r="PFH4" s="428"/>
      <c r="PFI4" s="428"/>
      <c r="PFJ4" s="428"/>
      <c r="PFK4" s="428"/>
      <c r="PFL4" s="428"/>
      <c r="PFM4" s="428"/>
      <c r="PFN4" s="428"/>
      <c r="PFO4" s="428"/>
      <c r="PFP4" s="428"/>
      <c r="PFQ4" s="428"/>
      <c r="PFR4" s="428"/>
      <c r="PFS4" s="428"/>
      <c r="PFT4" s="428"/>
      <c r="PFU4" s="428"/>
      <c r="PFV4" s="428"/>
      <c r="PFW4" s="428"/>
      <c r="PFX4" s="428"/>
      <c r="PFY4" s="428"/>
      <c r="PFZ4" s="428"/>
      <c r="PGA4" s="428"/>
      <c r="PGB4" s="428"/>
      <c r="PGC4" s="428"/>
      <c r="PGD4" s="428"/>
      <c r="PGE4" s="428"/>
      <c r="PGF4" s="428"/>
      <c r="PGG4" s="428"/>
      <c r="PGH4" s="428"/>
      <c r="PGI4" s="428"/>
      <c r="PGJ4" s="428"/>
      <c r="PGK4" s="428"/>
      <c r="PGL4" s="428"/>
      <c r="PGM4" s="428"/>
      <c r="PGN4" s="428"/>
      <c r="PGO4" s="428"/>
      <c r="PGP4" s="428"/>
      <c r="PGQ4" s="428"/>
      <c r="PGR4" s="428"/>
      <c r="PGS4" s="428"/>
      <c r="PGT4" s="428"/>
      <c r="PGU4" s="428"/>
      <c r="PGV4" s="428"/>
      <c r="PGW4" s="428"/>
      <c r="PGX4" s="428"/>
      <c r="PGY4" s="428"/>
      <c r="PGZ4" s="428"/>
      <c r="PHA4" s="428"/>
      <c r="PHB4" s="428"/>
      <c r="PHC4" s="428"/>
      <c r="PHD4" s="428"/>
      <c r="PHE4" s="428"/>
      <c r="PHF4" s="428"/>
      <c r="PHG4" s="428"/>
      <c r="PHH4" s="428"/>
      <c r="PHI4" s="428"/>
      <c r="PHJ4" s="428"/>
      <c r="PHK4" s="428"/>
      <c r="PHL4" s="428"/>
      <c r="PHM4" s="428"/>
      <c r="PHN4" s="428"/>
      <c r="PHO4" s="428"/>
      <c r="PHP4" s="428"/>
      <c r="PHQ4" s="428"/>
      <c r="PHR4" s="428"/>
      <c r="PHS4" s="428"/>
      <c r="PHT4" s="428"/>
      <c r="PHU4" s="428"/>
      <c r="PHV4" s="428"/>
      <c r="PHW4" s="428"/>
      <c r="PHX4" s="428"/>
      <c r="PHY4" s="428"/>
      <c r="PHZ4" s="428"/>
      <c r="PIA4" s="428"/>
      <c r="PIB4" s="428"/>
      <c r="PIC4" s="428"/>
      <c r="PID4" s="428"/>
      <c r="PIE4" s="428"/>
      <c r="PIF4" s="428"/>
      <c r="PIG4" s="428"/>
      <c r="PIH4" s="428"/>
      <c r="PII4" s="428"/>
      <c r="PIJ4" s="428"/>
      <c r="PIK4" s="428"/>
      <c r="PIL4" s="428"/>
      <c r="PIM4" s="428"/>
      <c r="PIN4" s="428"/>
      <c r="PIO4" s="428"/>
      <c r="PIP4" s="428"/>
      <c r="PIQ4" s="428"/>
      <c r="PIR4" s="428"/>
      <c r="PIS4" s="428"/>
      <c r="PIT4" s="428"/>
      <c r="PIU4" s="428"/>
      <c r="PIV4" s="428"/>
      <c r="PIW4" s="428"/>
      <c r="PIX4" s="428"/>
      <c r="PIY4" s="428"/>
      <c r="PIZ4" s="428"/>
      <c r="PJA4" s="428"/>
      <c r="PJB4" s="428"/>
      <c r="PJC4" s="428"/>
      <c r="PJD4" s="428"/>
      <c r="PJE4" s="428"/>
      <c r="PJF4" s="428"/>
      <c r="PJG4" s="428"/>
      <c r="PJH4" s="428"/>
      <c r="PJI4" s="428"/>
      <c r="PJJ4" s="428"/>
      <c r="PJK4" s="428"/>
      <c r="PJL4" s="428"/>
      <c r="PJM4" s="428"/>
      <c r="PJN4" s="428"/>
      <c r="PJO4" s="428"/>
      <c r="PJP4" s="428"/>
      <c r="PJQ4" s="428"/>
      <c r="PJR4" s="428"/>
      <c r="PJS4" s="428"/>
      <c r="PJT4" s="428"/>
      <c r="PJU4" s="428"/>
      <c r="PJV4" s="428"/>
      <c r="PJW4" s="428"/>
      <c r="PJX4" s="428"/>
      <c r="PJY4" s="428"/>
      <c r="PJZ4" s="428"/>
      <c r="PKA4" s="428"/>
      <c r="PKB4" s="428"/>
      <c r="PKC4" s="428"/>
      <c r="PKD4" s="428"/>
      <c r="PKE4" s="428"/>
      <c r="PKF4" s="428"/>
      <c r="PKG4" s="428"/>
      <c r="PKH4" s="428"/>
      <c r="PKI4" s="428"/>
      <c r="PKJ4" s="428"/>
      <c r="PKK4" s="428"/>
      <c r="PKL4" s="428"/>
      <c r="PKM4" s="428"/>
      <c r="PKN4" s="428"/>
      <c r="PKO4" s="428"/>
      <c r="PKP4" s="428"/>
      <c r="PKQ4" s="428"/>
      <c r="PKR4" s="428"/>
      <c r="PKS4" s="428"/>
      <c r="PKT4" s="428"/>
      <c r="PKU4" s="428"/>
      <c r="PKV4" s="428"/>
      <c r="PKW4" s="428"/>
      <c r="PKX4" s="428"/>
      <c r="PKY4" s="428"/>
      <c r="PKZ4" s="428"/>
      <c r="PLA4" s="428"/>
      <c r="PLB4" s="428"/>
      <c r="PLC4" s="428"/>
      <c r="PLD4" s="428"/>
      <c r="PLE4" s="428"/>
      <c r="PLF4" s="428"/>
      <c r="PLG4" s="428"/>
      <c r="PLH4" s="428"/>
      <c r="PLI4" s="428"/>
      <c r="PLJ4" s="428"/>
      <c r="PLK4" s="428"/>
      <c r="PLL4" s="428"/>
      <c r="PLM4" s="428"/>
      <c r="PLN4" s="428"/>
      <c r="PLO4" s="428"/>
      <c r="PLP4" s="428"/>
      <c r="PLQ4" s="428"/>
      <c r="PLR4" s="428"/>
      <c r="PLS4" s="428"/>
      <c r="PLT4" s="428"/>
      <c r="PLU4" s="428"/>
      <c r="PLV4" s="428"/>
      <c r="PLW4" s="428"/>
      <c r="PLX4" s="428"/>
      <c r="PLY4" s="428"/>
      <c r="PLZ4" s="428"/>
      <c r="PMA4" s="428"/>
      <c r="PMB4" s="428"/>
      <c r="PMC4" s="428"/>
      <c r="PMD4" s="428"/>
      <c r="PME4" s="428"/>
      <c r="PMF4" s="428"/>
      <c r="PMG4" s="428"/>
      <c r="PMH4" s="428"/>
      <c r="PMI4" s="428"/>
      <c r="PMJ4" s="428"/>
      <c r="PMK4" s="428"/>
      <c r="PML4" s="428"/>
      <c r="PMM4" s="428"/>
      <c r="PMN4" s="428"/>
      <c r="PMO4" s="428"/>
      <c r="PMP4" s="428"/>
      <c r="PMQ4" s="428"/>
      <c r="PMR4" s="428"/>
      <c r="PMS4" s="428"/>
      <c r="PMT4" s="428"/>
      <c r="PMU4" s="428"/>
      <c r="PMV4" s="428"/>
      <c r="PMW4" s="428"/>
      <c r="PMX4" s="428"/>
      <c r="PMY4" s="428"/>
      <c r="PMZ4" s="428"/>
      <c r="PNA4" s="428"/>
      <c r="PNB4" s="428"/>
      <c r="PNC4" s="428"/>
      <c r="PND4" s="428"/>
      <c r="PNE4" s="428"/>
      <c r="PNF4" s="428"/>
      <c r="PNG4" s="428"/>
      <c r="PNH4" s="428"/>
      <c r="PNI4" s="428"/>
      <c r="PNJ4" s="428"/>
      <c r="PNK4" s="428"/>
      <c r="PNL4" s="428"/>
      <c r="PNM4" s="428"/>
      <c r="PNN4" s="428"/>
      <c r="PNO4" s="428"/>
      <c r="PNP4" s="428"/>
      <c r="PNQ4" s="428"/>
      <c r="PNR4" s="428"/>
      <c r="PNS4" s="428"/>
      <c r="PNT4" s="428"/>
      <c r="PNU4" s="428"/>
      <c r="PNV4" s="428"/>
      <c r="PNW4" s="428"/>
      <c r="PNX4" s="428"/>
      <c r="PNY4" s="428"/>
      <c r="PNZ4" s="428"/>
      <c r="POA4" s="428"/>
      <c r="POB4" s="428"/>
      <c r="POC4" s="428"/>
      <c r="POD4" s="428"/>
      <c r="POE4" s="428"/>
      <c r="POF4" s="428"/>
      <c r="POG4" s="428"/>
      <c r="POH4" s="428"/>
      <c r="POI4" s="428"/>
      <c r="POJ4" s="428"/>
      <c r="POK4" s="428"/>
      <c r="POL4" s="428"/>
      <c r="POM4" s="428"/>
      <c r="PON4" s="428"/>
      <c r="POO4" s="428"/>
      <c r="POP4" s="428"/>
      <c r="POQ4" s="428"/>
      <c r="POR4" s="428"/>
      <c r="POS4" s="428"/>
      <c r="POT4" s="428"/>
      <c r="POU4" s="428"/>
      <c r="POV4" s="428"/>
      <c r="POW4" s="428"/>
      <c r="POX4" s="428"/>
      <c r="POY4" s="428"/>
      <c r="POZ4" s="428"/>
      <c r="PPA4" s="428"/>
      <c r="PPB4" s="428"/>
      <c r="PPC4" s="428"/>
      <c r="PPD4" s="428"/>
      <c r="PPE4" s="428"/>
      <c r="PPF4" s="428"/>
      <c r="PPG4" s="428"/>
      <c r="PPH4" s="428"/>
      <c r="PPI4" s="428"/>
      <c r="PPJ4" s="428"/>
      <c r="PPK4" s="428"/>
      <c r="PPL4" s="428"/>
      <c r="PPM4" s="428"/>
      <c r="PPN4" s="428"/>
      <c r="PPO4" s="428"/>
      <c r="PPP4" s="428"/>
      <c r="PPQ4" s="428"/>
      <c r="PPR4" s="428"/>
      <c r="PPS4" s="428"/>
      <c r="PPT4" s="428"/>
      <c r="PPU4" s="428"/>
      <c r="PPV4" s="428"/>
      <c r="PPW4" s="428"/>
      <c r="PPX4" s="428"/>
      <c r="PPY4" s="428"/>
      <c r="PPZ4" s="428"/>
      <c r="PQA4" s="428"/>
      <c r="PQB4" s="428"/>
      <c r="PQC4" s="428"/>
      <c r="PQD4" s="428"/>
      <c r="PQE4" s="428"/>
      <c r="PQF4" s="428"/>
      <c r="PQG4" s="428"/>
      <c r="PQH4" s="428"/>
      <c r="PQI4" s="428"/>
      <c r="PQJ4" s="428"/>
      <c r="PQK4" s="428"/>
      <c r="PQL4" s="428"/>
      <c r="PQM4" s="428"/>
      <c r="PQN4" s="428"/>
      <c r="PQO4" s="428"/>
      <c r="PQP4" s="428"/>
      <c r="PQQ4" s="428"/>
      <c r="PQR4" s="428"/>
      <c r="PQS4" s="428"/>
      <c r="PQT4" s="428"/>
      <c r="PQU4" s="428"/>
      <c r="PQV4" s="428"/>
      <c r="PQW4" s="428"/>
      <c r="PQX4" s="428"/>
      <c r="PQY4" s="428"/>
      <c r="PQZ4" s="428"/>
      <c r="PRA4" s="428"/>
      <c r="PRB4" s="428"/>
      <c r="PRC4" s="428"/>
      <c r="PRD4" s="428"/>
      <c r="PRE4" s="428"/>
      <c r="PRF4" s="428"/>
      <c r="PRG4" s="428"/>
      <c r="PRH4" s="428"/>
      <c r="PRI4" s="428"/>
      <c r="PRJ4" s="428"/>
      <c r="PRK4" s="428"/>
      <c r="PRL4" s="428"/>
      <c r="PRM4" s="428"/>
      <c r="PRN4" s="428"/>
      <c r="PRO4" s="428"/>
      <c r="PRP4" s="428"/>
      <c r="PRQ4" s="428"/>
      <c r="PRR4" s="428"/>
      <c r="PRS4" s="428"/>
      <c r="PRT4" s="428"/>
      <c r="PRU4" s="428"/>
      <c r="PRV4" s="428"/>
      <c r="PRW4" s="428"/>
      <c r="PRX4" s="428"/>
      <c r="PRY4" s="428"/>
      <c r="PRZ4" s="428"/>
      <c r="PSA4" s="428"/>
      <c r="PSB4" s="428"/>
      <c r="PSC4" s="428"/>
      <c r="PSD4" s="428"/>
      <c r="PSE4" s="428"/>
      <c r="PSF4" s="428"/>
      <c r="PSG4" s="428"/>
      <c r="PSH4" s="428"/>
      <c r="PSI4" s="428"/>
      <c r="PSJ4" s="428"/>
      <c r="PSK4" s="428"/>
      <c r="PSL4" s="428"/>
      <c r="PSM4" s="428"/>
      <c r="PSN4" s="428"/>
      <c r="PSO4" s="428"/>
      <c r="PSP4" s="428"/>
      <c r="PSQ4" s="428"/>
      <c r="PSR4" s="428"/>
      <c r="PSS4" s="428"/>
      <c r="PST4" s="428"/>
      <c r="PSU4" s="428"/>
      <c r="PSV4" s="428"/>
      <c r="PSW4" s="428"/>
      <c r="PSX4" s="428"/>
      <c r="PSY4" s="428"/>
      <c r="PSZ4" s="428"/>
      <c r="PTA4" s="428"/>
      <c r="PTB4" s="428"/>
      <c r="PTC4" s="428"/>
      <c r="PTD4" s="428"/>
      <c r="PTE4" s="428"/>
      <c r="PTF4" s="428"/>
      <c r="PTG4" s="428"/>
      <c r="PTH4" s="428"/>
      <c r="PTI4" s="428"/>
      <c r="PTJ4" s="428"/>
      <c r="PTK4" s="428"/>
      <c r="PTL4" s="428"/>
      <c r="PTM4" s="428"/>
      <c r="PTN4" s="428"/>
      <c r="PTO4" s="428"/>
      <c r="PTP4" s="428"/>
      <c r="PTQ4" s="428"/>
      <c r="PTR4" s="428"/>
      <c r="PTS4" s="428"/>
      <c r="PTT4" s="428"/>
      <c r="PTU4" s="428"/>
      <c r="PTV4" s="428"/>
      <c r="PTW4" s="428"/>
      <c r="PTX4" s="428"/>
      <c r="PTY4" s="428"/>
      <c r="PTZ4" s="428"/>
      <c r="PUA4" s="428"/>
      <c r="PUB4" s="428"/>
      <c r="PUC4" s="428"/>
      <c r="PUD4" s="428"/>
      <c r="PUE4" s="428"/>
      <c r="PUF4" s="428"/>
      <c r="PUG4" s="428"/>
      <c r="PUH4" s="428"/>
      <c r="PUI4" s="428"/>
      <c r="PUJ4" s="428"/>
      <c r="PUK4" s="428"/>
      <c r="PUL4" s="428"/>
      <c r="PUM4" s="428"/>
      <c r="PUN4" s="428"/>
      <c r="PUO4" s="428"/>
      <c r="PUP4" s="428"/>
      <c r="PUQ4" s="428"/>
      <c r="PUR4" s="428"/>
      <c r="PUS4" s="428"/>
      <c r="PUT4" s="428"/>
      <c r="PUU4" s="428"/>
      <c r="PUV4" s="428"/>
      <c r="PUW4" s="428"/>
      <c r="PUX4" s="428"/>
      <c r="PUY4" s="428"/>
      <c r="PUZ4" s="428"/>
      <c r="PVA4" s="428"/>
      <c r="PVB4" s="428"/>
      <c r="PVC4" s="428"/>
      <c r="PVD4" s="428"/>
      <c r="PVE4" s="428"/>
      <c r="PVF4" s="428"/>
      <c r="PVG4" s="428"/>
      <c r="PVH4" s="428"/>
      <c r="PVI4" s="428"/>
      <c r="PVJ4" s="428"/>
      <c r="PVK4" s="428"/>
      <c r="PVL4" s="428"/>
      <c r="PVM4" s="428"/>
      <c r="PVN4" s="428"/>
      <c r="PVO4" s="428"/>
      <c r="PVP4" s="428"/>
      <c r="PVQ4" s="428"/>
      <c r="PVR4" s="428"/>
      <c r="PVS4" s="428"/>
      <c r="PVT4" s="428"/>
      <c r="PVU4" s="428"/>
      <c r="PVV4" s="428"/>
      <c r="PVW4" s="428"/>
      <c r="PVX4" s="428"/>
      <c r="PVY4" s="428"/>
      <c r="PVZ4" s="428"/>
      <c r="PWA4" s="428"/>
      <c r="PWB4" s="428"/>
      <c r="PWC4" s="428"/>
      <c r="PWD4" s="428"/>
      <c r="PWE4" s="428"/>
      <c r="PWF4" s="428"/>
      <c r="PWG4" s="428"/>
      <c r="PWH4" s="428"/>
      <c r="PWI4" s="428"/>
      <c r="PWJ4" s="428"/>
      <c r="PWK4" s="428"/>
      <c r="PWL4" s="428"/>
      <c r="PWM4" s="428"/>
      <c r="PWN4" s="428"/>
      <c r="PWO4" s="428"/>
      <c r="PWP4" s="428"/>
      <c r="PWQ4" s="428"/>
      <c r="PWR4" s="428"/>
      <c r="PWS4" s="428"/>
      <c r="PWT4" s="428"/>
      <c r="PWU4" s="428"/>
      <c r="PWV4" s="428"/>
      <c r="PWW4" s="428"/>
      <c r="PWX4" s="428"/>
      <c r="PWY4" s="428"/>
      <c r="PWZ4" s="428"/>
      <c r="PXA4" s="428"/>
      <c r="PXB4" s="428"/>
      <c r="PXC4" s="428"/>
      <c r="PXD4" s="428"/>
      <c r="PXE4" s="428"/>
      <c r="PXF4" s="428"/>
      <c r="PXG4" s="428"/>
      <c r="PXH4" s="428"/>
      <c r="PXI4" s="428"/>
      <c r="PXJ4" s="428"/>
      <c r="PXK4" s="428"/>
      <c r="PXL4" s="428"/>
      <c r="PXM4" s="428"/>
      <c r="PXN4" s="428"/>
      <c r="PXO4" s="428"/>
      <c r="PXP4" s="428"/>
      <c r="PXQ4" s="428"/>
      <c r="PXR4" s="428"/>
      <c r="PXS4" s="428"/>
      <c r="PXT4" s="428"/>
      <c r="PXU4" s="428"/>
      <c r="PXV4" s="428"/>
      <c r="PXW4" s="428"/>
      <c r="PXX4" s="428"/>
      <c r="PXY4" s="428"/>
      <c r="PXZ4" s="428"/>
      <c r="PYA4" s="428"/>
      <c r="PYB4" s="428"/>
      <c r="PYC4" s="428"/>
      <c r="PYD4" s="428"/>
      <c r="PYE4" s="428"/>
      <c r="PYF4" s="428"/>
      <c r="PYG4" s="428"/>
      <c r="PYH4" s="428"/>
      <c r="PYI4" s="428"/>
      <c r="PYJ4" s="428"/>
      <c r="PYK4" s="428"/>
      <c r="PYL4" s="428"/>
      <c r="PYM4" s="428"/>
      <c r="PYN4" s="428"/>
      <c r="PYO4" s="428"/>
      <c r="PYP4" s="428"/>
      <c r="PYQ4" s="428"/>
      <c r="PYR4" s="428"/>
      <c r="PYS4" s="428"/>
      <c r="PYT4" s="428"/>
      <c r="PYU4" s="428"/>
      <c r="PYV4" s="428"/>
      <c r="PYW4" s="428"/>
      <c r="PYX4" s="428"/>
      <c r="PYY4" s="428"/>
      <c r="PYZ4" s="428"/>
      <c r="PZA4" s="428"/>
      <c r="PZB4" s="428"/>
      <c r="PZC4" s="428"/>
      <c r="PZD4" s="428"/>
      <c r="PZE4" s="428"/>
      <c r="PZF4" s="428"/>
      <c r="PZG4" s="428"/>
      <c r="PZH4" s="428"/>
      <c r="PZI4" s="428"/>
      <c r="PZJ4" s="428"/>
      <c r="PZK4" s="428"/>
      <c r="PZL4" s="428"/>
      <c r="PZM4" s="428"/>
      <c r="PZN4" s="428"/>
      <c r="PZO4" s="428"/>
      <c r="PZP4" s="428"/>
      <c r="PZQ4" s="428"/>
      <c r="PZR4" s="428"/>
      <c r="PZS4" s="428"/>
      <c r="PZT4" s="428"/>
      <c r="PZU4" s="428"/>
      <c r="PZV4" s="428"/>
      <c r="PZW4" s="428"/>
      <c r="PZX4" s="428"/>
      <c r="PZY4" s="428"/>
      <c r="PZZ4" s="428"/>
      <c r="QAA4" s="428"/>
      <c r="QAB4" s="428"/>
      <c r="QAC4" s="428"/>
      <c r="QAD4" s="428"/>
      <c r="QAE4" s="428"/>
      <c r="QAF4" s="428"/>
      <c r="QAG4" s="428"/>
      <c r="QAH4" s="428"/>
      <c r="QAI4" s="428"/>
      <c r="QAJ4" s="428"/>
      <c r="QAK4" s="428"/>
      <c r="QAL4" s="428"/>
      <c r="QAM4" s="428"/>
      <c r="QAN4" s="428"/>
      <c r="QAO4" s="428"/>
      <c r="QAP4" s="428"/>
      <c r="QAQ4" s="428"/>
      <c r="QAR4" s="428"/>
      <c r="QAS4" s="428"/>
      <c r="QAT4" s="428"/>
      <c r="QAU4" s="428"/>
      <c r="QAV4" s="428"/>
      <c r="QAW4" s="428"/>
      <c r="QAX4" s="428"/>
      <c r="QAY4" s="428"/>
      <c r="QAZ4" s="428"/>
      <c r="QBA4" s="428"/>
      <c r="QBB4" s="428"/>
      <c r="QBC4" s="428"/>
      <c r="QBD4" s="428"/>
      <c r="QBE4" s="428"/>
      <c r="QBF4" s="428"/>
      <c r="QBG4" s="428"/>
      <c r="QBH4" s="428"/>
      <c r="QBI4" s="428"/>
      <c r="QBJ4" s="428"/>
      <c r="QBK4" s="428"/>
      <c r="QBL4" s="428"/>
      <c r="QBM4" s="428"/>
      <c r="QBN4" s="428"/>
      <c r="QBO4" s="428"/>
      <c r="QBP4" s="428"/>
      <c r="QBQ4" s="428"/>
      <c r="QBR4" s="428"/>
      <c r="QBS4" s="428"/>
      <c r="QBT4" s="428"/>
      <c r="QBU4" s="428"/>
      <c r="QBV4" s="428"/>
      <c r="QBW4" s="428"/>
      <c r="QBX4" s="428"/>
      <c r="QBY4" s="428"/>
      <c r="QBZ4" s="428"/>
      <c r="QCA4" s="428"/>
      <c r="QCB4" s="428"/>
      <c r="QCC4" s="428"/>
      <c r="QCD4" s="428"/>
      <c r="QCE4" s="428"/>
      <c r="QCF4" s="428"/>
      <c r="QCG4" s="428"/>
      <c r="QCH4" s="428"/>
      <c r="QCI4" s="428"/>
      <c r="QCJ4" s="428"/>
      <c r="QCK4" s="428"/>
      <c r="QCL4" s="428"/>
      <c r="QCM4" s="428"/>
      <c r="QCN4" s="428"/>
      <c r="QCO4" s="428"/>
      <c r="QCP4" s="428"/>
      <c r="QCQ4" s="428"/>
      <c r="QCR4" s="428"/>
      <c r="QCS4" s="428"/>
      <c r="QCT4" s="428"/>
      <c r="QCU4" s="428"/>
      <c r="QCV4" s="428"/>
      <c r="QCW4" s="428"/>
      <c r="QCX4" s="428"/>
      <c r="QCY4" s="428"/>
      <c r="QCZ4" s="428"/>
      <c r="QDA4" s="428"/>
      <c r="QDB4" s="428"/>
      <c r="QDC4" s="428"/>
      <c r="QDD4" s="428"/>
      <c r="QDE4" s="428"/>
      <c r="QDF4" s="428"/>
      <c r="QDG4" s="428"/>
      <c r="QDH4" s="428"/>
      <c r="QDI4" s="428"/>
      <c r="QDJ4" s="428"/>
      <c r="QDK4" s="428"/>
      <c r="QDL4" s="428"/>
      <c r="QDM4" s="428"/>
      <c r="QDN4" s="428"/>
      <c r="QDO4" s="428"/>
      <c r="QDP4" s="428"/>
      <c r="QDQ4" s="428"/>
      <c r="QDR4" s="428"/>
      <c r="QDS4" s="428"/>
      <c r="QDT4" s="428"/>
      <c r="QDU4" s="428"/>
      <c r="QDV4" s="428"/>
      <c r="QDW4" s="428"/>
      <c r="QDX4" s="428"/>
      <c r="QDY4" s="428"/>
      <c r="QDZ4" s="428"/>
      <c r="QEA4" s="428"/>
      <c r="QEB4" s="428"/>
      <c r="QEC4" s="428"/>
      <c r="QED4" s="428"/>
      <c r="QEE4" s="428"/>
      <c r="QEF4" s="428"/>
      <c r="QEG4" s="428"/>
      <c r="QEH4" s="428"/>
      <c r="QEI4" s="428"/>
      <c r="QEJ4" s="428"/>
      <c r="QEK4" s="428"/>
      <c r="QEL4" s="428"/>
      <c r="QEM4" s="428"/>
      <c r="QEN4" s="428"/>
      <c r="QEO4" s="428"/>
      <c r="QEP4" s="428"/>
      <c r="QEQ4" s="428"/>
      <c r="QER4" s="428"/>
      <c r="QES4" s="428"/>
      <c r="QET4" s="428"/>
      <c r="QEU4" s="428"/>
      <c r="QEV4" s="428"/>
      <c r="QEW4" s="428"/>
      <c r="QEX4" s="428"/>
      <c r="QEY4" s="428"/>
      <c r="QEZ4" s="428"/>
      <c r="QFA4" s="428"/>
      <c r="QFB4" s="428"/>
      <c r="QFC4" s="428"/>
      <c r="QFD4" s="428"/>
      <c r="QFE4" s="428"/>
      <c r="QFF4" s="428"/>
      <c r="QFG4" s="428"/>
      <c r="QFH4" s="428"/>
      <c r="QFI4" s="428"/>
      <c r="QFJ4" s="428"/>
      <c r="QFK4" s="428"/>
      <c r="QFL4" s="428"/>
      <c r="QFM4" s="428"/>
      <c r="QFN4" s="428"/>
      <c r="QFO4" s="428"/>
      <c r="QFP4" s="428"/>
      <c r="QFQ4" s="428"/>
      <c r="QFR4" s="428"/>
      <c r="QFS4" s="428"/>
      <c r="QFT4" s="428"/>
      <c r="QFU4" s="428"/>
      <c r="QFV4" s="428"/>
      <c r="QFW4" s="428"/>
      <c r="QFX4" s="428"/>
      <c r="QFY4" s="428"/>
      <c r="QFZ4" s="428"/>
      <c r="QGA4" s="428"/>
      <c r="QGB4" s="428"/>
      <c r="QGC4" s="428"/>
      <c r="QGD4" s="428"/>
      <c r="QGE4" s="428"/>
      <c r="QGF4" s="428"/>
      <c r="QGG4" s="428"/>
      <c r="QGH4" s="428"/>
      <c r="QGI4" s="428"/>
      <c r="QGJ4" s="428"/>
      <c r="QGK4" s="428"/>
      <c r="QGL4" s="428"/>
      <c r="QGM4" s="428"/>
      <c r="QGN4" s="428"/>
      <c r="QGO4" s="428"/>
      <c r="QGP4" s="428"/>
      <c r="QGQ4" s="428"/>
      <c r="QGR4" s="428"/>
      <c r="QGS4" s="428"/>
      <c r="QGT4" s="428"/>
      <c r="QGU4" s="428"/>
      <c r="QGV4" s="428"/>
      <c r="QGW4" s="428"/>
      <c r="QGX4" s="428"/>
      <c r="QGY4" s="428"/>
      <c r="QGZ4" s="428"/>
      <c r="QHA4" s="428"/>
      <c r="QHB4" s="428"/>
      <c r="QHC4" s="428"/>
      <c r="QHD4" s="428"/>
      <c r="QHE4" s="428"/>
      <c r="QHF4" s="428"/>
      <c r="QHG4" s="428"/>
      <c r="QHH4" s="428"/>
      <c r="QHI4" s="428"/>
      <c r="QHJ4" s="428"/>
      <c r="QHK4" s="428"/>
      <c r="QHL4" s="428"/>
      <c r="QHM4" s="428"/>
      <c r="QHN4" s="428"/>
      <c r="QHO4" s="428"/>
      <c r="QHP4" s="428"/>
      <c r="QHQ4" s="428"/>
      <c r="QHR4" s="428"/>
      <c r="QHS4" s="428"/>
      <c r="QHT4" s="428"/>
      <c r="QHU4" s="428"/>
      <c r="QHV4" s="428"/>
      <c r="QHW4" s="428"/>
      <c r="QHX4" s="428"/>
      <c r="QHY4" s="428"/>
      <c r="QHZ4" s="428"/>
      <c r="QIA4" s="428"/>
      <c r="QIB4" s="428"/>
      <c r="QIC4" s="428"/>
      <c r="QID4" s="428"/>
      <c r="QIE4" s="428"/>
      <c r="QIF4" s="428"/>
      <c r="QIG4" s="428"/>
      <c r="QIH4" s="428"/>
      <c r="QII4" s="428"/>
      <c r="QIJ4" s="428"/>
      <c r="QIK4" s="428"/>
      <c r="QIL4" s="428"/>
      <c r="QIM4" s="428"/>
      <c r="QIN4" s="428"/>
      <c r="QIO4" s="428"/>
      <c r="QIP4" s="428"/>
      <c r="QIQ4" s="428"/>
      <c r="QIR4" s="428"/>
      <c r="QIS4" s="428"/>
      <c r="QIT4" s="428"/>
      <c r="QIU4" s="428"/>
      <c r="QIV4" s="428"/>
      <c r="QIW4" s="428"/>
      <c r="QIX4" s="428"/>
      <c r="QIY4" s="428"/>
      <c r="QIZ4" s="428"/>
      <c r="QJA4" s="428"/>
      <c r="QJB4" s="428"/>
      <c r="QJC4" s="428"/>
      <c r="QJD4" s="428"/>
      <c r="QJE4" s="428"/>
      <c r="QJF4" s="428"/>
      <c r="QJG4" s="428"/>
      <c r="QJH4" s="428"/>
      <c r="QJI4" s="428"/>
      <c r="QJJ4" s="428"/>
      <c r="QJK4" s="428"/>
      <c r="QJL4" s="428"/>
      <c r="QJM4" s="428"/>
      <c r="QJN4" s="428"/>
      <c r="QJO4" s="428"/>
      <c r="QJP4" s="428"/>
      <c r="QJQ4" s="428"/>
      <c r="QJR4" s="428"/>
      <c r="QJS4" s="428"/>
      <c r="QJT4" s="428"/>
      <c r="QJU4" s="428"/>
      <c r="QJV4" s="428"/>
      <c r="QJW4" s="428"/>
      <c r="QJX4" s="428"/>
      <c r="QJY4" s="428"/>
      <c r="QJZ4" s="428"/>
      <c r="QKA4" s="428"/>
      <c r="QKB4" s="428"/>
      <c r="QKC4" s="428"/>
      <c r="QKD4" s="428"/>
      <c r="QKE4" s="428"/>
      <c r="QKF4" s="428"/>
      <c r="QKG4" s="428"/>
      <c r="QKH4" s="428"/>
      <c r="QKI4" s="428"/>
      <c r="QKJ4" s="428"/>
      <c r="QKK4" s="428"/>
      <c r="QKL4" s="428"/>
      <c r="QKM4" s="428"/>
      <c r="QKN4" s="428"/>
      <c r="QKO4" s="428"/>
      <c r="QKP4" s="428"/>
      <c r="QKQ4" s="428"/>
      <c r="QKR4" s="428"/>
      <c r="QKS4" s="428"/>
      <c r="QKT4" s="428"/>
      <c r="QKU4" s="428"/>
      <c r="QKV4" s="428"/>
      <c r="QKW4" s="428"/>
      <c r="QKX4" s="428"/>
      <c r="QKY4" s="428"/>
      <c r="QKZ4" s="428"/>
      <c r="QLA4" s="428"/>
      <c r="QLB4" s="428"/>
      <c r="QLC4" s="428"/>
      <c r="QLD4" s="428"/>
      <c r="QLE4" s="428"/>
      <c r="QLF4" s="428"/>
      <c r="QLG4" s="428"/>
      <c r="QLH4" s="428"/>
      <c r="QLI4" s="428"/>
      <c r="QLJ4" s="428"/>
      <c r="QLK4" s="428"/>
      <c r="QLL4" s="428"/>
      <c r="QLM4" s="428"/>
      <c r="QLN4" s="428"/>
      <c r="QLO4" s="428"/>
      <c r="QLP4" s="428"/>
      <c r="QLQ4" s="428"/>
      <c r="QLR4" s="428"/>
      <c r="QLS4" s="428"/>
      <c r="QLT4" s="428"/>
      <c r="QLU4" s="428"/>
      <c r="QLV4" s="428"/>
      <c r="QLW4" s="428"/>
      <c r="QLX4" s="428"/>
      <c r="QLY4" s="428"/>
      <c r="QLZ4" s="428"/>
      <c r="QMA4" s="428"/>
      <c r="QMB4" s="428"/>
      <c r="QMC4" s="428"/>
      <c r="QMD4" s="428"/>
      <c r="QME4" s="428"/>
      <c r="QMF4" s="428"/>
      <c r="QMG4" s="428"/>
      <c r="QMH4" s="428"/>
      <c r="QMI4" s="428"/>
      <c r="QMJ4" s="428"/>
      <c r="QMK4" s="428"/>
      <c r="QML4" s="428"/>
      <c r="QMM4" s="428"/>
      <c r="QMN4" s="428"/>
      <c r="QMO4" s="428"/>
      <c r="QMP4" s="428"/>
      <c r="QMQ4" s="428"/>
      <c r="QMR4" s="428"/>
      <c r="QMS4" s="428"/>
      <c r="QMT4" s="428"/>
      <c r="QMU4" s="428"/>
      <c r="QMV4" s="428"/>
      <c r="QMW4" s="428"/>
      <c r="QMX4" s="428"/>
      <c r="QMY4" s="428"/>
      <c r="QMZ4" s="428"/>
      <c r="QNA4" s="428"/>
      <c r="QNB4" s="428"/>
      <c r="QNC4" s="428"/>
      <c r="QND4" s="428"/>
      <c r="QNE4" s="428"/>
      <c r="QNF4" s="428"/>
      <c r="QNG4" s="428"/>
      <c r="QNH4" s="428"/>
      <c r="QNI4" s="428"/>
      <c r="QNJ4" s="428"/>
      <c r="QNK4" s="428"/>
      <c r="QNL4" s="428"/>
      <c r="QNM4" s="428"/>
      <c r="QNN4" s="428"/>
      <c r="QNO4" s="428"/>
      <c r="QNP4" s="428"/>
      <c r="QNQ4" s="428"/>
      <c r="QNR4" s="428"/>
      <c r="QNS4" s="428"/>
      <c r="QNT4" s="428"/>
      <c r="QNU4" s="428"/>
      <c r="QNV4" s="428"/>
      <c r="QNW4" s="428"/>
      <c r="QNX4" s="428"/>
      <c r="QNY4" s="428"/>
      <c r="QNZ4" s="428"/>
      <c r="QOA4" s="428"/>
      <c r="QOB4" s="428"/>
      <c r="QOC4" s="428"/>
      <c r="QOD4" s="428"/>
      <c r="QOE4" s="428"/>
      <c r="QOF4" s="428"/>
      <c r="QOG4" s="428"/>
      <c r="QOH4" s="428"/>
      <c r="QOI4" s="428"/>
      <c r="QOJ4" s="428"/>
      <c r="QOK4" s="428"/>
      <c r="QOL4" s="428"/>
      <c r="QOM4" s="428"/>
      <c r="QON4" s="428"/>
      <c r="QOO4" s="428"/>
      <c r="QOP4" s="428"/>
      <c r="QOQ4" s="428"/>
      <c r="QOR4" s="428"/>
      <c r="QOS4" s="428"/>
      <c r="QOT4" s="428"/>
      <c r="QOU4" s="428"/>
      <c r="QOV4" s="428"/>
      <c r="QOW4" s="428"/>
      <c r="QOX4" s="428"/>
      <c r="QOY4" s="428"/>
      <c r="QOZ4" s="428"/>
      <c r="QPA4" s="428"/>
      <c r="QPB4" s="428"/>
      <c r="QPC4" s="428"/>
      <c r="QPD4" s="428"/>
      <c r="QPE4" s="428"/>
      <c r="QPF4" s="428"/>
      <c r="QPG4" s="428"/>
      <c r="QPH4" s="428"/>
      <c r="QPI4" s="428"/>
      <c r="QPJ4" s="428"/>
      <c r="QPK4" s="428"/>
      <c r="QPL4" s="428"/>
      <c r="QPM4" s="428"/>
      <c r="QPN4" s="428"/>
      <c r="QPO4" s="428"/>
      <c r="QPP4" s="428"/>
      <c r="QPQ4" s="428"/>
      <c r="QPR4" s="428"/>
      <c r="QPS4" s="428"/>
      <c r="QPT4" s="428"/>
      <c r="QPU4" s="428"/>
      <c r="QPV4" s="428"/>
      <c r="QPW4" s="428"/>
      <c r="QPX4" s="428"/>
      <c r="QPY4" s="428"/>
      <c r="QPZ4" s="428"/>
      <c r="QQA4" s="428"/>
      <c r="QQB4" s="428"/>
      <c r="QQC4" s="428"/>
      <c r="QQD4" s="428"/>
      <c r="QQE4" s="428"/>
      <c r="QQF4" s="428"/>
      <c r="QQG4" s="428"/>
      <c r="QQH4" s="428"/>
      <c r="QQI4" s="428"/>
      <c r="QQJ4" s="428"/>
      <c r="QQK4" s="428"/>
      <c r="QQL4" s="428"/>
      <c r="QQM4" s="428"/>
      <c r="QQN4" s="428"/>
      <c r="QQO4" s="428"/>
      <c r="QQP4" s="428"/>
      <c r="QQQ4" s="428"/>
      <c r="QQR4" s="428"/>
      <c r="QQS4" s="428"/>
      <c r="QQT4" s="428"/>
      <c r="QQU4" s="428"/>
      <c r="QQV4" s="428"/>
      <c r="QQW4" s="428"/>
      <c r="QQX4" s="428"/>
      <c r="QQY4" s="428"/>
      <c r="QQZ4" s="428"/>
      <c r="QRA4" s="428"/>
      <c r="QRB4" s="428"/>
      <c r="QRC4" s="428"/>
      <c r="QRD4" s="428"/>
      <c r="QRE4" s="428"/>
      <c r="QRF4" s="428"/>
      <c r="QRG4" s="428"/>
      <c r="QRH4" s="428"/>
      <c r="QRI4" s="428"/>
      <c r="QRJ4" s="428"/>
      <c r="QRK4" s="428"/>
      <c r="QRL4" s="428"/>
      <c r="QRM4" s="428"/>
      <c r="QRN4" s="428"/>
      <c r="QRO4" s="428"/>
      <c r="QRP4" s="428"/>
      <c r="QRQ4" s="428"/>
      <c r="QRR4" s="428"/>
      <c r="QRS4" s="428"/>
      <c r="QRT4" s="428"/>
      <c r="QRU4" s="428"/>
      <c r="QRV4" s="428"/>
      <c r="QRW4" s="428"/>
      <c r="QRX4" s="428"/>
      <c r="QRY4" s="428"/>
      <c r="QRZ4" s="428"/>
      <c r="QSA4" s="428"/>
      <c r="QSB4" s="428"/>
      <c r="QSC4" s="428"/>
      <c r="QSD4" s="428"/>
      <c r="QSE4" s="428"/>
      <c r="QSF4" s="428"/>
      <c r="QSG4" s="428"/>
      <c r="QSH4" s="428"/>
      <c r="QSI4" s="428"/>
      <c r="QSJ4" s="428"/>
      <c r="QSK4" s="428"/>
      <c r="QSL4" s="428"/>
      <c r="QSM4" s="428"/>
      <c r="QSN4" s="428"/>
      <c r="QSO4" s="428"/>
      <c r="QSP4" s="428"/>
      <c r="QSQ4" s="428"/>
      <c r="QSR4" s="428"/>
      <c r="QSS4" s="428"/>
      <c r="QST4" s="428"/>
      <c r="QSU4" s="428"/>
      <c r="QSV4" s="428"/>
      <c r="QSW4" s="428"/>
      <c r="QSX4" s="428"/>
      <c r="QSY4" s="428"/>
      <c r="QSZ4" s="428"/>
      <c r="QTA4" s="428"/>
      <c r="QTB4" s="428"/>
      <c r="QTC4" s="428"/>
      <c r="QTD4" s="428"/>
      <c r="QTE4" s="428"/>
      <c r="QTF4" s="428"/>
      <c r="QTG4" s="428"/>
      <c r="QTH4" s="428"/>
      <c r="QTI4" s="428"/>
      <c r="QTJ4" s="428"/>
      <c r="QTK4" s="428"/>
      <c r="QTL4" s="428"/>
      <c r="QTM4" s="428"/>
      <c r="QTN4" s="428"/>
      <c r="QTO4" s="428"/>
      <c r="QTP4" s="428"/>
      <c r="QTQ4" s="428"/>
      <c r="QTR4" s="428"/>
      <c r="QTS4" s="428"/>
      <c r="QTT4" s="428"/>
      <c r="QTU4" s="428"/>
      <c r="QTV4" s="428"/>
      <c r="QTW4" s="428"/>
      <c r="QTX4" s="428"/>
      <c r="QTY4" s="428"/>
      <c r="QTZ4" s="428"/>
      <c r="QUA4" s="428"/>
      <c r="QUB4" s="428"/>
      <c r="QUC4" s="428"/>
      <c r="QUD4" s="428"/>
      <c r="QUE4" s="428"/>
      <c r="QUF4" s="428"/>
      <c r="QUG4" s="428"/>
      <c r="QUH4" s="428"/>
      <c r="QUI4" s="428"/>
      <c r="QUJ4" s="428"/>
      <c r="QUK4" s="428"/>
      <c r="QUL4" s="428"/>
      <c r="QUM4" s="428"/>
      <c r="QUN4" s="428"/>
      <c r="QUO4" s="428"/>
      <c r="QUP4" s="428"/>
      <c r="QUQ4" s="428"/>
      <c r="QUR4" s="428"/>
      <c r="QUS4" s="428"/>
      <c r="QUT4" s="428"/>
      <c r="QUU4" s="428"/>
      <c r="QUV4" s="428"/>
      <c r="QUW4" s="428"/>
      <c r="QUX4" s="428"/>
      <c r="QUY4" s="428"/>
      <c r="QUZ4" s="428"/>
      <c r="QVA4" s="428"/>
      <c r="QVB4" s="428"/>
      <c r="QVC4" s="428"/>
      <c r="QVD4" s="428"/>
      <c r="QVE4" s="428"/>
      <c r="QVF4" s="428"/>
      <c r="QVG4" s="428"/>
      <c r="QVH4" s="428"/>
      <c r="QVI4" s="428"/>
      <c r="QVJ4" s="428"/>
      <c r="QVK4" s="428"/>
      <c r="QVL4" s="428"/>
      <c r="QVM4" s="428"/>
      <c r="QVN4" s="428"/>
      <c r="QVO4" s="428"/>
      <c r="QVP4" s="428"/>
      <c r="QVQ4" s="428"/>
      <c r="QVR4" s="428"/>
      <c r="QVS4" s="428"/>
      <c r="QVT4" s="428"/>
      <c r="QVU4" s="428"/>
      <c r="QVV4" s="428"/>
      <c r="QVW4" s="428"/>
      <c r="QVX4" s="428"/>
      <c r="QVY4" s="428"/>
      <c r="QVZ4" s="428"/>
      <c r="QWA4" s="428"/>
      <c r="QWB4" s="428"/>
      <c r="QWC4" s="428"/>
      <c r="QWD4" s="428"/>
      <c r="QWE4" s="428"/>
      <c r="QWF4" s="428"/>
      <c r="QWG4" s="428"/>
      <c r="QWH4" s="428"/>
      <c r="QWI4" s="428"/>
      <c r="QWJ4" s="428"/>
      <c r="QWK4" s="428"/>
      <c r="QWL4" s="428"/>
      <c r="QWM4" s="428"/>
      <c r="QWN4" s="428"/>
      <c r="QWO4" s="428"/>
      <c r="QWP4" s="428"/>
      <c r="QWQ4" s="428"/>
      <c r="QWR4" s="428"/>
      <c r="QWS4" s="428"/>
      <c r="QWT4" s="428"/>
      <c r="QWU4" s="428"/>
      <c r="QWV4" s="428"/>
      <c r="QWW4" s="428"/>
      <c r="QWX4" s="428"/>
      <c r="QWY4" s="428"/>
      <c r="QWZ4" s="428"/>
      <c r="QXA4" s="428"/>
      <c r="QXB4" s="428"/>
      <c r="QXC4" s="428"/>
      <c r="QXD4" s="428"/>
      <c r="QXE4" s="428"/>
      <c r="QXF4" s="428"/>
      <c r="QXG4" s="428"/>
      <c r="QXH4" s="428"/>
      <c r="QXI4" s="428"/>
      <c r="QXJ4" s="428"/>
      <c r="QXK4" s="428"/>
      <c r="QXL4" s="428"/>
      <c r="QXM4" s="428"/>
      <c r="QXN4" s="428"/>
      <c r="QXO4" s="428"/>
      <c r="QXP4" s="428"/>
      <c r="QXQ4" s="428"/>
      <c r="QXR4" s="428"/>
      <c r="QXS4" s="428"/>
      <c r="QXT4" s="428"/>
      <c r="QXU4" s="428"/>
      <c r="QXV4" s="428"/>
      <c r="QXW4" s="428"/>
      <c r="QXX4" s="428"/>
      <c r="QXY4" s="428"/>
      <c r="QXZ4" s="428"/>
      <c r="QYA4" s="428"/>
      <c r="QYB4" s="428"/>
      <c r="QYC4" s="428"/>
      <c r="QYD4" s="428"/>
      <c r="QYE4" s="428"/>
      <c r="QYF4" s="428"/>
      <c r="QYG4" s="428"/>
      <c r="QYH4" s="428"/>
      <c r="QYI4" s="428"/>
      <c r="QYJ4" s="428"/>
      <c r="QYK4" s="428"/>
      <c r="QYL4" s="428"/>
      <c r="QYM4" s="428"/>
      <c r="QYN4" s="428"/>
      <c r="QYO4" s="428"/>
      <c r="QYP4" s="428"/>
      <c r="QYQ4" s="428"/>
      <c r="QYR4" s="428"/>
      <c r="QYS4" s="428"/>
      <c r="QYT4" s="428"/>
      <c r="QYU4" s="428"/>
      <c r="QYV4" s="428"/>
      <c r="QYW4" s="428"/>
      <c r="QYX4" s="428"/>
      <c r="QYY4" s="428"/>
      <c r="QYZ4" s="428"/>
      <c r="QZA4" s="428"/>
      <c r="QZB4" s="428"/>
      <c r="QZC4" s="428"/>
      <c r="QZD4" s="428"/>
      <c r="QZE4" s="428"/>
      <c r="QZF4" s="428"/>
      <c r="QZG4" s="428"/>
      <c r="QZH4" s="428"/>
      <c r="QZI4" s="428"/>
      <c r="QZJ4" s="428"/>
      <c r="QZK4" s="428"/>
      <c r="QZL4" s="428"/>
      <c r="QZM4" s="428"/>
      <c r="QZN4" s="428"/>
      <c r="QZO4" s="428"/>
      <c r="QZP4" s="428"/>
      <c r="QZQ4" s="428"/>
      <c r="QZR4" s="428"/>
      <c r="QZS4" s="428"/>
      <c r="QZT4" s="428"/>
      <c r="QZU4" s="428"/>
      <c r="QZV4" s="428"/>
      <c r="QZW4" s="428"/>
      <c r="QZX4" s="428"/>
      <c r="QZY4" s="428"/>
      <c r="QZZ4" s="428"/>
      <c r="RAA4" s="428"/>
      <c r="RAB4" s="428"/>
      <c r="RAC4" s="428"/>
      <c r="RAD4" s="428"/>
      <c r="RAE4" s="428"/>
      <c r="RAF4" s="428"/>
      <c r="RAG4" s="428"/>
      <c r="RAH4" s="428"/>
      <c r="RAI4" s="428"/>
      <c r="RAJ4" s="428"/>
      <c r="RAK4" s="428"/>
      <c r="RAL4" s="428"/>
      <c r="RAM4" s="428"/>
      <c r="RAN4" s="428"/>
      <c r="RAO4" s="428"/>
      <c r="RAP4" s="428"/>
      <c r="RAQ4" s="428"/>
      <c r="RAR4" s="428"/>
      <c r="RAS4" s="428"/>
      <c r="RAT4" s="428"/>
      <c r="RAU4" s="428"/>
      <c r="RAV4" s="428"/>
      <c r="RAW4" s="428"/>
      <c r="RAX4" s="428"/>
      <c r="RAY4" s="428"/>
      <c r="RAZ4" s="428"/>
      <c r="RBA4" s="428"/>
      <c r="RBB4" s="428"/>
      <c r="RBC4" s="428"/>
      <c r="RBD4" s="428"/>
      <c r="RBE4" s="428"/>
      <c r="RBF4" s="428"/>
      <c r="RBG4" s="428"/>
      <c r="RBH4" s="428"/>
      <c r="RBI4" s="428"/>
      <c r="RBJ4" s="428"/>
      <c r="RBK4" s="428"/>
      <c r="RBL4" s="428"/>
      <c r="RBM4" s="428"/>
      <c r="RBN4" s="428"/>
      <c r="RBO4" s="428"/>
      <c r="RBP4" s="428"/>
      <c r="RBQ4" s="428"/>
      <c r="RBR4" s="428"/>
      <c r="RBS4" s="428"/>
      <c r="RBT4" s="428"/>
      <c r="RBU4" s="428"/>
      <c r="RBV4" s="428"/>
      <c r="RBW4" s="428"/>
      <c r="RBX4" s="428"/>
      <c r="RBY4" s="428"/>
      <c r="RBZ4" s="428"/>
      <c r="RCA4" s="428"/>
      <c r="RCB4" s="428"/>
      <c r="RCC4" s="428"/>
      <c r="RCD4" s="428"/>
      <c r="RCE4" s="428"/>
      <c r="RCF4" s="428"/>
      <c r="RCG4" s="428"/>
      <c r="RCH4" s="428"/>
      <c r="RCI4" s="428"/>
      <c r="RCJ4" s="428"/>
      <c r="RCK4" s="428"/>
      <c r="RCL4" s="428"/>
      <c r="RCM4" s="428"/>
      <c r="RCN4" s="428"/>
      <c r="RCO4" s="428"/>
      <c r="RCP4" s="428"/>
      <c r="RCQ4" s="428"/>
      <c r="RCR4" s="428"/>
      <c r="RCS4" s="428"/>
      <c r="RCT4" s="428"/>
      <c r="RCU4" s="428"/>
      <c r="RCV4" s="428"/>
      <c r="RCW4" s="428"/>
      <c r="RCX4" s="428"/>
      <c r="RCY4" s="428"/>
      <c r="RCZ4" s="428"/>
      <c r="RDA4" s="428"/>
      <c r="RDB4" s="428"/>
      <c r="RDC4" s="428"/>
      <c r="RDD4" s="428"/>
      <c r="RDE4" s="428"/>
      <c r="RDF4" s="428"/>
      <c r="RDG4" s="428"/>
      <c r="RDH4" s="428"/>
      <c r="RDI4" s="428"/>
      <c r="RDJ4" s="428"/>
      <c r="RDK4" s="428"/>
      <c r="RDL4" s="428"/>
      <c r="RDM4" s="428"/>
      <c r="RDN4" s="428"/>
      <c r="RDO4" s="428"/>
      <c r="RDP4" s="428"/>
      <c r="RDQ4" s="428"/>
      <c r="RDR4" s="428"/>
      <c r="RDS4" s="428"/>
      <c r="RDT4" s="428"/>
      <c r="RDU4" s="428"/>
      <c r="RDV4" s="428"/>
      <c r="RDW4" s="428"/>
      <c r="RDX4" s="428"/>
      <c r="RDY4" s="428"/>
      <c r="RDZ4" s="428"/>
      <c r="REA4" s="428"/>
      <c r="REB4" s="428"/>
      <c r="REC4" s="428"/>
      <c r="RED4" s="428"/>
      <c r="REE4" s="428"/>
      <c r="REF4" s="428"/>
      <c r="REG4" s="428"/>
      <c r="REH4" s="428"/>
      <c r="REI4" s="428"/>
      <c r="REJ4" s="428"/>
      <c r="REK4" s="428"/>
      <c r="REL4" s="428"/>
      <c r="REM4" s="428"/>
      <c r="REN4" s="428"/>
      <c r="REO4" s="428"/>
      <c r="REP4" s="428"/>
      <c r="REQ4" s="428"/>
      <c r="RER4" s="428"/>
      <c r="RES4" s="428"/>
      <c r="RET4" s="428"/>
      <c r="REU4" s="428"/>
      <c r="REV4" s="428"/>
      <c r="REW4" s="428"/>
      <c r="REX4" s="428"/>
      <c r="REY4" s="428"/>
      <c r="REZ4" s="428"/>
      <c r="RFA4" s="428"/>
      <c r="RFB4" s="428"/>
      <c r="RFC4" s="428"/>
      <c r="RFD4" s="428"/>
      <c r="RFE4" s="428"/>
      <c r="RFF4" s="428"/>
      <c r="RFG4" s="428"/>
      <c r="RFH4" s="428"/>
      <c r="RFI4" s="428"/>
      <c r="RFJ4" s="428"/>
      <c r="RFK4" s="428"/>
      <c r="RFL4" s="428"/>
      <c r="RFM4" s="428"/>
      <c r="RFN4" s="428"/>
      <c r="RFO4" s="428"/>
      <c r="RFP4" s="428"/>
      <c r="RFQ4" s="428"/>
      <c r="RFR4" s="428"/>
      <c r="RFS4" s="428"/>
      <c r="RFT4" s="428"/>
      <c r="RFU4" s="428"/>
      <c r="RFV4" s="428"/>
      <c r="RFW4" s="428"/>
      <c r="RFX4" s="428"/>
      <c r="RFY4" s="428"/>
      <c r="RFZ4" s="428"/>
      <c r="RGA4" s="428"/>
      <c r="RGB4" s="428"/>
      <c r="RGC4" s="428"/>
      <c r="RGD4" s="428"/>
      <c r="RGE4" s="428"/>
      <c r="RGF4" s="428"/>
      <c r="RGG4" s="428"/>
      <c r="RGH4" s="428"/>
      <c r="RGI4" s="428"/>
      <c r="RGJ4" s="428"/>
      <c r="RGK4" s="428"/>
      <c r="RGL4" s="428"/>
      <c r="RGM4" s="428"/>
      <c r="RGN4" s="428"/>
      <c r="RGO4" s="428"/>
      <c r="RGP4" s="428"/>
      <c r="RGQ4" s="428"/>
      <c r="RGR4" s="428"/>
      <c r="RGS4" s="428"/>
      <c r="RGT4" s="428"/>
      <c r="RGU4" s="428"/>
      <c r="RGV4" s="428"/>
      <c r="RGW4" s="428"/>
      <c r="RGX4" s="428"/>
      <c r="RGY4" s="428"/>
      <c r="RGZ4" s="428"/>
      <c r="RHA4" s="428"/>
      <c r="RHB4" s="428"/>
      <c r="RHC4" s="428"/>
      <c r="RHD4" s="428"/>
      <c r="RHE4" s="428"/>
      <c r="RHF4" s="428"/>
      <c r="RHG4" s="428"/>
      <c r="RHH4" s="428"/>
      <c r="RHI4" s="428"/>
      <c r="RHJ4" s="428"/>
      <c r="RHK4" s="428"/>
      <c r="RHL4" s="428"/>
      <c r="RHM4" s="428"/>
      <c r="RHN4" s="428"/>
      <c r="RHO4" s="428"/>
      <c r="RHP4" s="428"/>
      <c r="RHQ4" s="428"/>
      <c r="RHR4" s="428"/>
      <c r="RHS4" s="428"/>
      <c r="RHT4" s="428"/>
      <c r="RHU4" s="428"/>
      <c r="RHV4" s="428"/>
      <c r="RHW4" s="428"/>
      <c r="RHX4" s="428"/>
      <c r="RHY4" s="428"/>
      <c r="RHZ4" s="428"/>
      <c r="RIA4" s="428"/>
      <c r="RIB4" s="428"/>
      <c r="RIC4" s="428"/>
      <c r="RID4" s="428"/>
      <c r="RIE4" s="428"/>
      <c r="RIF4" s="428"/>
      <c r="RIG4" s="428"/>
      <c r="RIH4" s="428"/>
      <c r="RII4" s="428"/>
      <c r="RIJ4" s="428"/>
      <c r="RIK4" s="428"/>
      <c r="RIL4" s="428"/>
      <c r="RIM4" s="428"/>
      <c r="RIN4" s="428"/>
      <c r="RIO4" s="428"/>
      <c r="RIP4" s="428"/>
      <c r="RIQ4" s="428"/>
      <c r="RIR4" s="428"/>
      <c r="RIS4" s="428"/>
      <c r="RIT4" s="428"/>
      <c r="RIU4" s="428"/>
      <c r="RIV4" s="428"/>
      <c r="RIW4" s="428"/>
      <c r="RIX4" s="428"/>
      <c r="RIY4" s="428"/>
      <c r="RIZ4" s="428"/>
      <c r="RJA4" s="428"/>
      <c r="RJB4" s="428"/>
      <c r="RJC4" s="428"/>
      <c r="RJD4" s="428"/>
      <c r="RJE4" s="428"/>
      <c r="RJF4" s="428"/>
      <c r="RJG4" s="428"/>
      <c r="RJH4" s="428"/>
      <c r="RJI4" s="428"/>
      <c r="RJJ4" s="428"/>
      <c r="RJK4" s="428"/>
      <c r="RJL4" s="428"/>
      <c r="RJM4" s="428"/>
      <c r="RJN4" s="428"/>
      <c r="RJO4" s="428"/>
      <c r="RJP4" s="428"/>
      <c r="RJQ4" s="428"/>
      <c r="RJR4" s="428"/>
      <c r="RJS4" s="428"/>
      <c r="RJT4" s="428"/>
      <c r="RJU4" s="428"/>
      <c r="RJV4" s="428"/>
      <c r="RJW4" s="428"/>
      <c r="RJX4" s="428"/>
      <c r="RJY4" s="428"/>
      <c r="RJZ4" s="428"/>
      <c r="RKA4" s="428"/>
      <c r="RKB4" s="428"/>
      <c r="RKC4" s="428"/>
      <c r="RKD4" s="428"/>
      <c r="RKE4" s="428"/>
      <c r="RKF4" s="428"/>
      <c r="RKG4" s="428"/>
      <c r="RKH4" s="428"/>
      <c r="RKI4" s="428"/>
      <c r="RKJ4" s="428"/>
      <c r="RKK4" s="428"/>
      <c r="RKL4" s="428"/>
      <c r="RKM4" s="428"/>
      <c r="RKN4" s="428"/>
      <c r="RKO4" s="428"/>
      <c r="RKP4" s="428"/>
      <c r="RKQ4" s="428"/>
      <c r="RKR4" s="428"/>
      <c r="RKS4" s="428"/>
      <c r="RKT4" s="428"/>
      <c r="RKU4" s="428"/>
      <c r="RKV4" s="428"/>
      <c r="RKW4" s="428"/>
      <c r="RKX4" s="428"/>
      <c r="RKY4" s="428"/>
      <c r="RKZ4" s="428"/>
      <c r="RLA4" s="428"/>
      <c r="RLB4" s="428"/>
      <c r="RLC4" s="428"/>
      <c r="RLD4" s="428"/>
      <c r="RLE4" s="428"/>
      <c r="RLF4" s="428"/>
      <c r="RLG4" s="428"/>
      <c r="RLH4" s="428"/>
      <c r="RLI4" s="428"/>
      <c r="RLJ4" s="428"/>
      <c r="RLK4" s="428"/>
      <c r="RLL4" s="428"/>
      <c r="RLM4" s="428"/>
      <c r="RLN4" s="428"/>
      <c r="RLO4" s="428"/>
      <c r="RLP4" s="428"/>
      <c r="RLQ4" s="428"/>
      <c r="RLR4" s="428"/>
      <c r="RLS4" s="428"/>
      <c r="RLT4" s="428"/>
      <c r="RLU4" s="428"/>
      <c r="RLV4" s="428"/>
      <c r="RLW4" s="428"/>
      <c r="RLX4" s="428"/>
      <c r="RLY4" s="428"/>
      <c r="RLZ4" s="428"/>
      <c r="RMA4" s="428"/>
      <c r="RMB4" s="428"/>
      <c r="RMC4" s="428"/>
      <c r="RMD4" s="428"/>
      <c r="RME4" s="428"/>
      <c r="RMF4" s="428"/>
      <c r="RMG4" s="428"/>
      <c r="RMH4" s="428"/>
      <c r="RMI4" s="428"/>
      <c r="RMJ4" s="428"/>
      <c r="RMK4" s="428"/>
      <c r="RML4" s="428"/>
      <c r="RMM4" s="428"/>
      <c r="RMN4" s="428"/>
      <c r="RMO4" s="428"/>
      <c r="RMP4" s="428"/>
      <c r="RMQ4" s="428"/>
      <c r="RMR4" s="428"/>
      <c r="RMS4" s="428"/>
      <c r="RMT4" s="428"/>
      <c r="RMU4" s="428"/>
      <c r="RMV4" s="428"/>
      <c r="RMW4" s="428"/>
      <c r="RMX4" s="428"/>
      <c r="RMY4" s="428"/>
      <c r="RMZ4" s="428"/>
      <c r="RNA4" s="428"/>
      <c r="RNB4" s="428"/>
      <c r="RNC4" s="428"/>
      <c r="RND4" s="428"/>
      <c r="RNE4" s="428"/>
      <c r="RNF4" s="428"/>
      <c r="RNG4" s="428"/>
      <c r="RNH4" s="428"/>
      <c r="RNI4" s="428"/>
      <c r="RNJ4" s="428"/>
      <c r="RNK4" s="428"/>
      <c r="RNL4" s="428"/>
      <c r="RNM4" s="428"/>
      <c r="RNN4" s="428"/>
      <c r="RNO4" s="428"/>
      <c r="RNP4" s="428"/>
      <c r="RNQ4" s="428"/>
      <c r="RNR4" s="428"/>
      <c r="RNS4" s="428"/>
      <c r="RNT4" s="428"/>
      <c r="RNU4" s="428"/>
      <c r="RNV4" s="428"/>
      <c r="RNW4" s="428"/>
      <c r="RNX4" s="428"/>
      <c r="RNY4" s="428"/>
      <c r="RNZ4" s="428"/>
      <c r="ROA4" s="428"/>
      <c r="ROB4" s="428"/>
      <c r="ROC4" s="428"/>
      <c r="ROD4" s="428"/>
      <c r="ROE4" s="428"/>
      <c r="ROF4" s="428"/>
      <c r="ROG4" s="428"/>
      <c r="ROH4" s="428"/>
      <c r="ROI4" s="428"/>
      <c r="ROJ4" s="428"/>
      <c r="ROK4" s="428"/>
      <c r="ROL4" s="428"/>
      <c r="ROM4" s="428"/>
      <c r="RON4" s="428"/>
      <c r="ROO4" s="428"/>
      <c r="ROP4" s="428"/>
      <c r="ROQ4" s="428"/>
      <c r="ROR4" s="428"/>
      <c r="ROS4" s="428"/>
      <c r="ROT4" s="428"/>
      <c r="ROU4" s="428"/>
      <c r="ROV4" s="428"/>
      <c r="ROW4" s="428"/>
      <c r="ROX4" s="428"/>
      <c r="ROY4" s="428"/>
      <c r="ROZ4" s="428"/>
      <c r="RPA4" s="428"/>
      <c r="RPB4" s="428"/>
      <c r="RPC4" s="428"/>
      <c r="RPD4" s="428"/>
      <c r="RPE4" s="428"/>
      <c r="RPF4" s="428"/>
      <c r="RPG4" s="428"/>
      <c r="RPH4" s="428"/>
      <c r="RPI4" s="428"/>
      <c r="RPJ4" s="428"/>
      <c r="RPK4" s="428"/>
      <c r="RPL4" s="428"/>
      <c r="RPM4" s="428"/>
      <c r="RPN4" s="428"/>
      <c r="RPO4" s="428"/>
      <c r="RPP4" s="428"/>
      <c r="RPQ4" s="428"/>
      <c r="RPR4" s="428"/>
      <c r="RPS4" s="428"/>
      <c r="RPT4" s="428"/>
      <c r="RPU4" s="428"/>
      <c r="RPV4" s="428"/>
      <c r="RPW4" s="428"/>
      <c r="RPX4" s="428"/>
      <c r="RPY4" s="428"/>
      <c r="RPZ4" s="428"/>
      <c r="RQA4" s="428"/>
      <c r="RQB4" s="428"/>
      <c r="RQC4" s="428"/>
      <c r="RQD4" s="428"/>
      <c r="RQE4" s="428"/>
      <c r="RQF4" s="428"/>
      <c r="RQG4" s="428"/>
      <c r="RQH4" s="428"/>
      <c r="RQI4" s="428"/>
      <c r="RQJ4" s="428"/>
      <c r="RQK4" s="428"/>
      <c r="RQL4" s="428"/>
      <c r="RQM4" s="428"/>
      <c r="RQN4" s="428"/>
      <c r="RQO4" s="428"/>
      <c r="RQP4" s="428"/>
      <c r="RQQ4" s="428"/>
      <c r="RQR4" s="428"/>
      <c r="RQS4" s="428"/>
      <c r="RQT4" s="428"/>
      <c r="RQU4" s="428"/>
      <c r="RQV4" s="428"/>
      <c r="RQW4" s="428"/>
      <c r="RQX4" s="428"/>
      <c r="RQY4" s="428"/>
      <c r="RQZ4" s="428"/>
      <c r="RRA4" s="428"/>
      <c r="RRB4" s="428"/>
      <c r="RRC4" s="428"/>
      <c r="RRD4" s="428"/>
      <c r="RRE4" s="428"/>
      <c r="RRF4" s="428"/>
      <c r="RRG4" s="428"/>
      <c r="RRH4" s="428"/>
      <c r="RRI4" s="428"/>
      <c r="RRJ4" s="428"/>
      <c r="RRK4" s="428"/>
      <c r="RRL4" s="428"/>
      <c r="RRM4" s="428"/>
      <c r="RRN4" s="428"/>
      <c r="RRO4" s="428"/>
      <c r="RRP4" s="428"/>
      <c r="RRQ4" s="428"/>
      <c r="RRR4" s="428"/>
      <c r="RRS4" s="428"/>
      <c r="RRT4" s="428"/>
      <c r="RRU4" s="428"/>
      <c r="RRV4" s="428"/>
      <c r="RRW4" s="428"/>
      <c r="RRX4" s="428"/>
      <c r="RRY4" s="428"/>
      <c r="RRZ4" s="428"/>
      <c r="RSA4" s="428"/>
      <c r="RSB4" s="428"/>
      <c r="RSC4" s="428"/>
      <c r="RSD4" s="428"/>
      <c r="RSE4" s="428"/>
      <c r="RSF4" s="428"/>
      <c r="RSG4" s="428"/>
      <c r="RSH4" s="428"/>
      <c r="RSI4" s="428"/>
      <c r="RSJ4" s="428"/>
      <c r="RSK4" s="428"/>
      <c r="RSL4" s="428"/>
      <c r="RSM4" s="428"/>
      <c r="RSN4" s="428"/>
      <c r="RSO4" s="428"/>
      <c r="RSP4" s="428"/>
      <c r="RSQ4" s="428"/>
      <c r="RSR4" s="428"/>
      <c r="RSS4" s="428"/>
      <c r="RST4" s="428"/>
      <c r="RSU4" s="428"/>
      <c r="RSV4" s="428"/>
      <c r="RSW4" s="428"/>
      <c r="RSX4" s="428"/>
      <c r="RSY4" s="428"/>
      <c r="RSZ4" s="428"/>
      <c r="RTA4" s="428"/>
      <c r="RTB4" s="428"/>
      <c r="RTC4" s="428"/>
      <c r="RTD4" s="428"/>
      <c r="RTE4" s="428"/>
      <c r="RTF4" s="428"/>
      <c r="RTG4" s="428"/>
      <c r="RTH4" s="428"/>
      <c r="RTI4" s="428"/>
      <c r="RTJ4" s="428"/>
      <c r="RTK4" s="428"/>
      <c r="RTL4" s="428"/>
      <c r="RTM4" s="428"/>
      <c r="RTN4" s="428"/>
      <c r="RTO4" s="428"/>
      <c r="RTP4" s="428"/>
      <c r="RTQ4" s="428"/>
      <c r="RTR4" s="428"/>
      <c r="RTS4" s="428"/>
      <c r="RTT4" s="428"/>
      <c r="RTU4" s="428"/>
      <c r="RTV4" s="428"/>
      <c r="RTW4" s="428"/>
      <c r="RTX4" s="428"/>
      <c r="RTY4" s="428"/>
      <c r="RTZ4" s="428"/>
      <c r="RUA4" s="428"/>
      <c r="RUB4" s="428"/>
      <c r="RUC4" s="428"/>
      <c r="RUD4" s="428"/>
      <c r="RUE4" s="428"/>
      <c r="RUF4" s="428"/>
      <c r="RUG4" s="428"/>
      <c r="RUH4" s="428"/>
      <c r="RUI4" s="428"/>
      <c r="RUJ4" s="428"/>
      <c r="RUK4" s="428"/>
      <c r="RUL4" s="428"/>
      <c r="RUM4" s="428"/>
      <c r="RUN4" s="428"/>
      <c r="RUO4" s="428"/>
      <c r="RUP4" s="428"/>
      <c r="RUQ4" s="428"/>
      <c r="RUR4" s="428"/>
      <c r="RUS4" s="428"/>
      <c r="RUT4" s="428"/>
      <c r="RUU4" s="428"/>
      <c r="RUV4" s="428"/>
      <c r="RUW4" s="428"/>
      <c r="RUX4" s="428"/>
      <c r="RUY4" s="428"/>
      <c r="RUZ4" s="428"/>
      <c r="RVA4" s="428"/>
      <c r="RVB4" s="428"/>
      <c r="RVC4" s="428"/>
      <c r="RVD4" s="428"/>
      <c r="RVE4" s="428"/>
      <c r="RVF4" s="428"/>
      <c r="RVG4" s="428"/>
      <c r="RVH4" s="428"/>
      <c r="RVI4" s="428"/>
      <c r="RVJ4" s="428"/>
      <c r="RVK4" s="428"/>
      <c r="RVL4" s="428"/>
      <c r="RVM4" s="428"/>
      <c r="RVN4" s="428"/>
      <c r="RVO4" s="428"/>
      <c r="RVP4" s="428"/>
      <c r="RVQ4" s="428"/>
      <c r="RVR4" s="428"/>
      <c r="RVS4" s="428"/>
      <c r="RVT4" s="428"/>
      <c r="RVU4" s="428"/>
      <c r="RVV4" s="428"/>
      <c r="RVW4" s="428"/>
      <c r="RVX4" s="428"/>
      <c r="RVY4" s="428"/>
      <c r="RVZ4" s="428"/>
      <c r="RWA4" s="428"/>
      <c r="RWB4" s="428"/>
      <c r="RWC4" s="428"/>
      <c r="RWD4" s="428"/>
      <c r="RWE4" s="428"/>
      <c r="RWF4" s="428"/>
      <c r="RWG4" s="428"/>
      <c r="RWH4" s="428"/>
      <c r="RWI4" s="428"/>
      <c r="RWJ4" s="428"/>
      <c r="RWK4" s="428"/>
      <c r="RWL4" s="428"/>
      <c r="RWM4" s="428"/>
      <c r="RWN4" s="428"/>
      <c r="RWO4" s="428"/>
      <c r="RWP4" s="428"/>
      <c r="RWQ4" s="428"/>
      <c r="RWR4" s="428"/>
      <c r="RWS4" s="428"/>
      <c r="RWT4" s="428"/>
      <c r="RWU4" s="428"/>
      <c r="RWV4" s="428"/>
      <c r="RWW4" s="428"/>
      <c r="RWX4" s="428"/>
      <c r="RWY4" s="428"/>
      <c r="RWZ4" s="428"/>
      <c r="RXA4" s="428"/>
      <c r="RXB4" s="428"/>
      <c r="RXC4" s="428"/>
      <c r="RXD4" s="428"/>
      <c r="RXE4" s="428"/>
      <c r="RXF4" s="428"/>
      <c r="RXG4" s="428"/>
      <c r="RXH4" s="428"/>
      <c r="RXI4" s="428"/>
      <c r="RXJ4" s="428"/>
      <c r="RXK4" s="428"/>
      <c r="RXL4" s="428"/>
      <c r="RXM4" s="428"/>
      <c r="RXN4" s="428"/>
      <c r="RXO4" s="428"/>
      <c r="RXP4" s="428"/>
      <c r="RXQ4" s="428"/>
      <c r="RXR4" s="428"/>
      <c r="RXS4" s="428"/>
      <c r="RXT4" s="428"/>
      <c r="RXU4" s="428"/>
      <c r="RXV4" s="428"/>
      <c r="RXW4" s="428"/>
      <c r="RXX4" s="428"/>
      <c r="RXY4" s="428"/>
      <c r="RXZ4" s="428"/>
      <c r="RYA4" s="428"/>
      <c r="RYB4" s="428"/>
      <c r="RYC4" s="428"/>
      <c r="RYD4" s="428"/>
      <c r="RYE4" s="428"/>
      <c r="RYF4" s="428"/>
      <c r="RYG4" s="428"/>
      <c r="RYH4" s="428"/>
      <c r="RYI4" s="428"/>
      <c r="RYJ4" s="428"/>
      <c r="RYK4" s="428"/>
      <c r="RYL4" s="428"/>
      <c r="RYM4" s="428"/>
      <c r="RYN4" s="428"/>
      <c r="RYO4" s="428"/>
      <c r="RYP4" s="428"/>
      <c r="RYQ4" s="428"/>
      <c r="RYR4" s="428"/>
      <c r="RYS4" s="428"/>
      <c r="RYT4" s="428"/>
      <c r="RYU4" s="428"/>
      <c r="RYV4" s="428"/>
      <c r="RYW4" s="428"/>
      <c r="RYX4" s="428"/>
      <c r="RYY4" s="428"/>
      <c r="RYZ4" s="428"/>
      <c r="RZA4" s="428"/>
      <c r="RZB4" s="428"/>
      <c r="RZC4" s="428"/>
      <c r="RZD4" s="428"/>
      <c r="RZE4" s="428"/>
      <c r="RZF4" s="428"/>
      <c r="RZG4" s="428"/>
      <c r="RZH4" s="428"/>
      <c r="RZI4" s="428"/>
      <c r="RZJ4" s="428"/>
      <c r="RZK4" s="428"/>
      <c r="RZL4" s="428"/>
      <c r="RZM4" s="428"/>
      <c r="RZN4" s="428"/>
      <c r="RZO4" s="428"/>
      <c r="RZP4" s="428"/>
      <c r="RZQ4" s="428"/>
      <c r="RZR4" s="428"/>
      <c r="RZS4" s="428"/>
      <c r="RZT4" s="428"/>
      <c r="RZU4" s="428"/>
      <c r="RZV4" s="428"/>
      <c r="RZW4" s="428"/>
      <c r="RZX4" s="428"/>
      <c r="RZY4" s="428"/>
      <c r="RZZ4" s="428"/>
      <c r="SAA4" s="428"/>
      <c r="SAB4" s="428"/>
      <c r="SAC4" s="428"/>
      <c r="SAD4" s="428"/>
      <c r="SAE4" s="428"/>
      <c r="SAF4" s="428"/>
      <c r="SAG4" s="428"/>
      <c r="SAH4" s="428"/>
      <c r="SAI4" s="428"/>
      <c r="SAJ4" s="428"/>
      <c r="SAK4" s="428"/>
      <c r="SAL4" s="428"/>
      <c r="SAM4" s="428"/>
      <c r="SAN4" s="428"/>
      <c r="SAO4" s="428"/>
      <c r="SAP4" s="428"/>
      <c r="SAQ4" s="428"/>
      <c r="SAR4" s="428"/>
      <c r="SAS4" s="428"/>
      <c r="SAT4" s="428"/>
      <c r="SAU4" s="428"/>
      <c r="SAV4" s="428"/>
      <c r="SAW4" s="428"/>
      <c r="SAX4" s="428"/>
      <c r="SAY4" s="428"/>
      <c r="SAZ4" s="428"/>
      <c r="SBA4" s="428"/>
      <c r="SBB4" s="428"/>
      <c r="SBC4" s="428"/>
      <c r="SBD4" s="428"/>
      <c r="SBE4" s="428"/>
      <c r="SBF4" s="428"/>
      <c r="SBG4" s="428"/>
      <c r="SBH4" s="428"/>
      <c r="SBI4" s="428"/>
      <c r="SBJ4" s="428"/>
      <c r="SBK4" s="428"/>
      <c r="SBL4" s="428"/>
      <c r="SBM4" s="428"/>
      <c r="SBN4" s="428"/>
      <c r="SBO4" s="428"/>
      <c r="SBP4" s="428"/>
      <c r="SBQ4" s="428"/>
      <c r="SBR4" s="428"/>
      <c r="SBS4" s="428"/>
      <c r="SBT4" s="428"/>
      <c r="SBU4" s="428"/>
      <c r="SBV4" s="428"/>
      <c r="SBW4" s="428"/>
      <c r="SBX4" s="428"/>
      <c r="SBY4" s="428"/>
      <c r="SBZ4" s="428"/>
      <c r="SCA4" s="428"/>
      <c r="SCB4" s="428"/>
      <c r="SCC4" s="428"/>
      <c r="SCD4" s="428"/>
      <c r="SCE4" s="428"/>
      <c r="SCF4" s="428"/>
      <c r="SCG4" s="428"/>
      <c r="SCH4" s="428"/>
      <c r="SCI4" s="428"/>
      <c r="SCJ4" s="428"/>
      <c r="SCK4" s="428"/>
      <c r="SCL4" s="428"/>
      <c r="SCM4" s="428"/>
      <c r="SCN4" s="428"/>
      <c r="SCO4" s="428"/>
      <c r="SCP4" s="428"/>
      <c r="SCQ4" s="428"/>
      <c r="SCR4" s="428"/>
      <c r="SCS4" s="428"/>
      <c r="SCT4" s="428"/>
      <c r="SCU4" s="428"/>
      <c r="SCV4" s="428"/>
      <c r="SCW4" s="428"/>
      <c r="SCX4" s="428"/>
      <c r="SCY4" s="428"/>
      <c r="SCZ4" s="428"/>
      <c r="SDA4" s="428"/>
      <c r="SDB4" s="428"/>
      <c r="SDC4" s="428"/>
      <c r="SDD4" s="428"/>
      <c r="SDE4" s="428"/>
      <c r="SDF4" s="428"/>
      <c r="SDG4" s="428"/>
      <c r="SDH4" s="428"/>
      <c r="SDI4" s="428"/>
      <c r="SDJ4" s="428"/>
      <c r="SDK4" s="428"/>
      <c r="SDL4" s="428"/>
      <c r="SDM4" s="428"/>
      <c r="SDN4" s="428"/>
      <c r="SDO4" s="428"/>
      <c r="SDP4" s="428"/>
      <c r="SDQ4" s="428"/>
      <c r="SDR4" s="428"/>
      <c r="SDS4" s="428"/>
      <c r="SDT4" s="428"/>
      <c r="SDU4" s="428"/>
      <c r="SDV4" s="428"/>
      <c r="SDW4" s="428"/>
      <c r="SDX4" s="428"/>
      <c r="SDY4" s="428"/>
      <c r="SDZ4" s="428"/>
      <c r="SEA4" s="428"/>
      <c r="SEB4" s="428"/>
      <c r="SEC4" s="428"/>
      <c r="SED4" s="428"/>
      <c r="SEE4" s="428"/>
      <c r="SEF4" s="428"/>
      <c r="SEG4" s="428"/>
      <c r="SEH4" s="428"/>
      <c r="SEI4" s="428"/>
      <c r="SEJ4" s="428"/>
      <c r="SEK4" s="428"/>
      <c r="SEL4" s="428"/>
      <c r="SEM4" s="428"/>
      <c r="SEN4" s="428"/>
      <c r="SEO4" s="428"/>
      <c r="SEP4" s="428"/>
      <c r="SEQ4" s="428"/>
      <c r="SER4" s="428"/>
      <c r="SES4" s="428"/>
      <c r="SET4" s="428"/>
      <c r="SEU4" s="428"/>
      <c r="SEV4" s="428"/>
      <c r="SEW4" s="428"/>
      <c r="SEX4" s="428"/>
      <c r="SEY4" s="428"/>
      <c r="SEZ4" s="428"/>
      <c r="SFA4" s="428"/>
      <c r="SFB4" s="428"/>
      <c r="SFC4" s="428"/>
      <c r="SFD4" s="428"/>
      <c r="SFE4" s="428"/>
      <c r="SFF4" s="428"/>
      <c r="SFG4" s="428"/>
      <c r="SFH4" s="428"/>
      <c r="SFI4" s="428"/>
      <c r="SFJ4" s="428"/>
      <c r="SFK4" s="428"/>
      <c r="SFL4" s="428"/>
      <c r="SFM4" s="428"/>
      <c r="SFN4" s="428"/>
      <c r="SFO4" s="428"/>
      <c r="SFP4" s="428"/>
      <c r="SFQ4" s="428"/>
      <c r="SFR4" s="428"/>
      <c r="SFS4" s="428"/>
      <c r="SFT4" s="428"/>
      <c r="SFU4" s="428"/>
      <c r="SFV4" s="428"/>
      <c r="SFW4" s="428"/>
      <c r="SFX4" s="428"/>
      <c r="SFY4" s="428"/>
      <c r="SFZ4" s="428"/>
      <c r="SGA4" s="428"/>
      <c r="SGB4" s="428"/>
      <c r="SGC4" s="428"/>
      <c r="SGD4" s="428"/>
      <c r="SGE4" s="428"/>
      <c r="SGF4" s="428"/>
      <c r="SGG4" s="428"/>
      <c r="SGH4" s="428"/>
      <c r="SGI4" s="428"/>
      <c r="SGJ4" s="428"/>
      <c r="SGK4" s="428"/>
      <c r="SGL4" s="428"/>
      <c r="SGM4" s="428"/>
      <c r="SGN4" s="428"/>
      <c r="SGO4" s="428"/>
      <c r="SGP4" s="428"/>
      <c r="SGQ4" s="428"/>
      <c r="SGR4" s="428"/>
      <c r="SGS4" s="428"/>
      <c r="SGT4" s="428"/>
      <c r="SGU4" s="428"/>
      <c r="SGV4" s="428"/>
      <c r="SGW4" s="428"/>
      <c r="SGX4" s="428"/>
      <c r="SGY4" s="428"/>
      <c r="SGZ4" s="428"/>
      <c r="SHA4" s="428"/>
      <c r="SHB4" s="428"/>
      <c r="SHC4" s="428"/>
      <c r="SHD4" s="428"/>
      <c r="SHE4" s="428"/>
      <c r="SHF4" s="428"/>
      <c r="SHG4" s="428"/>
      <c r="SHH4" s="428"/>
      <c r="SHI4" s="428"/>
      <c r="SHJ4" s="428"/>
      <c r="SHK4" s="428"/>
      <c r="SHL4" s="428"/>
      <c r="SHM4" s="428"/>
      <c r="SHN4" s="428"/>
      <c r="SHO4" s="428"/>
      <c r="SHP4" s="428"/>
      <c r="SHQ4" s="428"/>
      <c r="SHR4" s="428"/>
      <c r="SHS4" s="428"/>
      <c r="SHT4" s="428"/>
      <c r="SHU4" s="428"/>
      <c r="SHV4" s="428"/>
      <c r="SHW4" s="428"/>
      <c r="SHX4" s="428"/>
      <c r="SHY4" s="428"/>
      <c r="SHZ4" s="428"/>
      <c r="SIA4" s="428"/>
      <c r="SIB4" s="428"/>
      <c r="SIC4" s="428"/>
      <c r="SID4" s="428"/>
      <c r="SIE4" s="428"/>
      <c r="SIF4" s="428"/>
      <c r="SIG4" s="428"/>
      <c r="SIH4" s="428"/>
      <c r="SII4" s="428"/>
      <c r="SIJ4" s="428"/>
      <c r="SIK4" s="428"/>
      <c r="SIL4" s="428"/>
      <c r="SIM4" s="428"/>
      <c r="SIN4" s="428"/>
      <c r="SIO4" s="428"/>
      <c r="SIP4" s="428"/>
      <c r="SIQ4" s="428"/>
      <c r="SIR4" s="428"/>
      <c r="SIS4" s="428"/>
      <c r="SIT4" s="428"/>
      <c r="SIU4" s="428"/>
      <c r="SIV4" s="428"/>
      <c r="SIW4" s="428"/>
      <c r="SIX4" s="428"/>
      <c r="SIY4" s="428"/>
      <c r="SIZ4" s="428"/>
      <c r="SJA4" s="428"/>
      <c r="SJB4" s="428"/>
      <c r="SJC4" s="428"/>
      <c r="SJD4" s="428"/>
      <c r="SJE4" s="428"/>
      <c r="SJF4" s="428"/>
      <c r="SJG4" s="428"/>
      <c r="SJH4" s="428"/>
      <c r="SJI4" s="428"/>
      <c r="SJJ4" s="428"/>
      <c r="SJK4" s="428"/>
      <c r="SJL4" s="428"/>
      <c r="SJM4" s="428"/>
      <c r="SJN4" s="428"/>
      <c r="SJO4" s="428"/>
      <c r="SJP4" s="428"/>
      <c r="SJQ4" s="428"/>
      <c r="SJR4" s="428"/>
      <c r="SJS4" s="428"/>
      <c r="SJT4" s="428"/>
      <c r="SJU4" s="428"/>
      <c r="SJV4" s="428"/>
      <c r="SJW4" s="428"/>
      <c r="SJX4" s="428"/>
      <c r="SJY4" s="428"/>
      <c r="SJZ4" s="428"/>
      <c r="SKA4" s="428"/>
      <c r="SKB4" s="428"/>
      <c r="SKC4" s="428"/>
      <c r="SKD4" s="428"/>
      <c r="SKE4" s="428"/>
      <c r="SKF4" s="428"/>
      <c r="SKG4" s="428"/>
      <c r="SKH4" s="428"/>
      <c r="SKI4" s="428"/>
      <c r="SKJ4" s="428"/>
      <c r="SKK4" s="428"/>
      <c r="SKL4" s="428"/>
      <c r="SKM4" s="428"/>
      <c r="SKN4" s="428"/>
      <c r="SKO4" s="428"/>
      <c r="SKP4" s="428"/>
      <c r="SKQ4" s="428"/>
      <c r="SKR4" s="428"/>
      <c r="SKS4" s="428"/>
      <c r="SKT4" s="428"/>
      <c r="SKU4" s="428"/>
      <c r="SKV4" s="428"/>
      <c r="SKW4" s="428"/>
      <c r="SKX4" s="428"/>
      <c r="SKY4" s="428"/>
      <c r="SKZ4" s="428"/>
      <c r="SLA4" s="428"/>
      <c r="SLB4" s="428"/>
      <c r="SLC4" s="428"/>
      <c r="SLD4" s="428"/>
      <c r="SLE4" s="428"/>
      <c r="SLF4" s="428"/>
      <c r="SLG4" s="428"/>
      <c r="SLH4" s="428"/>
      <c r="SLI4" s="428"/>
      <c r="SLJ4" s="428"/>
      <c r="SLK4" s="428"/>
      <c r="SLL4" s="428"/>
      <c r="SLM4" s="428"/>
      <c r="SLN4" s="428"/>
      <c r="SLO4" s="428"/>
      <c r="SLP4" s="428"/>
      <c r="SLQ4" s="428"/>
      <c r="SLR4" s="428"/>
      <c r="SLS4" s="428"/>
      <c r="SLT4" s="428"/>
      <c r="SLU4" s="428"/>
      <c r="SLV4" s="428"/>
      <c r="SLW4" s="428"/>
      <c r="SLX4" s="428"/>
      <c r="SLY4" s="428"/>
      <c r="SLZ4" s="428"/>
      <c r="SMA4" s="428"/>
      <c r="SMB4" s="428"/>
      <c r="SMC4" s="428"/>
      <c r="SMD4" s="428"/>
      <c r="SME4" s="428"/>
      <c r="SMF4" s="428"/>
      <c r="SMG4" s="428"/>
      <c r="SMH4" s="428"/>
      <c r="SMI4" s="428"/>
      <c r="SMJ4" s="428"/>
      <c r="SMK4" s="428"/>
      <c r="SML4" s="428"/>
      <c r="SMM4" s="428"/>
      <c r="SMN4" s="428"/>
      <c r="SMO4" s="428"/>
      <c r="SMP4" s="428"/>
      <c r="SMQ4" s="428"/>
      <c r="SMR4" s="428"/>
      <c r="SMS4" s="428"/>
      <c r="SMT4" s="428"/>
      <c r="SMU4" s="428"/>
      <c r="SMV4" s="428"/>
      <c r="SMW4" s="428"/>
      <c r="SMX4" s="428"/>
      <c r="SMY4" s="428"/>
      <c r="SMZ4" s="428"/>
      <c r="SNA4" s="428"/>
      <c r="SNB4" s="428"/>
      <c r="SNC4" s="428"/>
      <c r="SND4" s="428"/>
      <c r="SNE4" s="428"/>
      <c r="SNF4" s="428"/>
      <c r="SNG4" s="428"/>
      <c r="SNH4" s="428"/>
      <c r="SNI4" s="428"/>
      <c r="SNJ4" s="428"/>
      <c r="SNK4" s="428"/>
      <c r="SNL4" s="428"/>
      <c r="SNM4" s="428"/>
      <c r="SNN4" s="428"/>
      <c r="SNO4" s="428"/>
      <c r="SNP4" s="428"/>
      <c r="SNQ4" s="428"/>
      <c r="SNR4" s="428"/>
      <c r="SNS4" s="428"/>
      <c r="SNT4" s="428"/>
      <c r="SNU4" s="428"/>
      <c r="SNV4" s="428"/>
      <c r="SNW4" s="428"/>
      <c r="SNX4" s="428"/>
      <c r="SNY4" s="428"/>
      <c r="SNZ4" s="428"/>
      <c r="SOA4" s="428"/>
      <c r="SOB4" s="428"/>
      <c r="SOC4" s="428"/>
      <c r="SOD4" s="428"/>
      <c r="SOE4" s="428"/>
      <c r="SOF4" s="428"/>
      <c r="SOG4" s="428"/>
      <c r="SOH4" s="428"/>
      <c r="SOI4" s="428"/>
      <c r="SOJ4" s="428"/>
      <c r="SOK4" s="428"/>
      <c r="SOL4" s="428"/>
      <c r="SOM4" s="428"/>
      <c r="SON4" s="428"/>
      <c r="SOO4" s="428"/>
      <c r="SOP4" s="428"/>
      <c r="SOQ4" s="428"/>
      <c r="SOR4" s="428"/>
      <c r="SOS4" s="428"/>
      <c r="SOT4" s="428"/>
      <c r="SOU4" s="428"/>
      <c r="SOV4" s="428"/>
      <c r="SOW4" s="428"/>
      <c r="SOX4" s="428"/>
      <c r="SOY4" s="428"/>
      <c r="SOZ4" s="428"/>
      <c r="SPA4" s="428"/>
      <c r="SPB4" s="428"/>
      <c r="SPC4" s="428"/>
      <c r="SPD4" s="428"/>
      <c r="SPE4" s="428"/>
      <c r="SPF4" s="428"/>
      <c r="SPG4" s="428"/>
      <c r="SPH4" s="428"/>
      <c r="SPI4" s="428"/>
      <c r="SPJ4" s="428"/>
      <c r="SPK4" s="428"/>
      <c r="SPL4" s="428"/>
      <c r="SPM4" s="428"/>
      <c r="SPN4" s="428"/>
      <c r="SPO4" s="428"/>
      <c r="SPP4" s="428"/>
      <c r="SPQ4" s="428"/>
      <c r="SPR4" s="428"/>
      <c r="SPS4" s="428"/>
      <c r="SPT4" s="428"/>
      <c r="SPU4" s="428"/>
      <c r="SPV4" s="428"/>
      <c r="SPW4" s="428"/>
      <c r="SPX4" s="428"/>
      <c r="SPY4" s="428"/>
      <c r="SPZ4" s="428"/>
      <c r="SQA4" s="428"/>
      <c r="SQB4" s="428"/>
      <c r="SQC4" s="428"/>
      <c r="SQD4" s="428"/>
      <c r="SQE4" s="428"/>
      <c r="SQF4" s="428"/>
      <c r="SQG4" s="428"/>
      <c r="SQH4" s="428"/>
      <c r="SQI4" s="428"/>
      <c r="SQJ4" s="428"/>
      <c r="SQK4" s="428"/>
      <c r="SQL4" s="428"/>
      <c r="SQM4" s="428"/>
      <c r="SQN4" s="428"/>
      <c r="SQO4" s="428"/>
      <c r="SQP4" s="428"/>
      <c r="SQQ4" s="428"/>
      <c r="SQR4" s="428"/>
      <c r="SQS4" s="428"/>
      <c r="SQT4" s="428"/>
      <c r="SQU4" s="428"/>
      <c r="SQV4" s="428"/>
      <c r="SQW4" s="428"/>
      <c r="SQX4" s="428"/>
      <c r="SQY4" s="428"/>
      <c r="SQZ4" s="428"/>
      <c r="SRA4" s="428"/>
      <c r="SRB4" s="428"/>
      <c r="SRC4" s="428"/>
      <c r="SRD4" s="428"/>
      <c r="SRE4" s="428"/>
      <c r="SRF4" s="428"/>
      <c r="SRG4" s="428"/>
      <c r="SRH4" s="428"/>
      <c r="SRI4" s="428"/>
      <c r="SRJ4" s="428"/>
      <c r="SRK4" s="428"/>
      <c r="SRL4" s="428"/>
      <c r="SRM4" s="428"/>
      <c r="SRN4" s="428"/>
      <c r="SRO4" s="428"/>
      <c r="SRP4" s="428"/>
      <c r="SRQ4" s="428"/>
      <c r="SRR4" s="428"/>
      <c r="SRS4" s="428"/>
      <c r="SRT4" s="428"/>
      <c r="SRU4" s="428"/>
      <c r="SRV4" s="428"/>
      <c r="SRW4" s="428"/>
      <c r="SRX4" s="428"/>
      <c r="SRY4" s="428"/>
      <c r="SRZ4" s="428"/>
      <c r="SSA4" s="428"/>
      <c r="SSB4" s="428"/>
      <c r="SSC4" s="428"/>
      <c r="SSD4" s="428"/>
      <c r="SSE4" s="428"/>
      <c r="SSF4" s="428"/>
      <c r="SSG4" s="428"/>
      <c r="SSH4" s="428"/>
      <c r="SSI4" s="428"/>
      <c r="SSJ4" s="428"/>
      <c r="SSK4" s="428"/>
      <c r="SSL4" s="428"/>
      <c r="SSM4" s="428"/>
      <c r="SSN4" s="428"/>
      <c r="SSO4" s="428"/>
      <c r="SSP4" s="428"/>
      <c r="SSQ4" s="428"/>
      <c r="SSR4" s="428"/>
      <c r="SSS4" s="428"/>
      <c r="SST4" s="428"/>
      <c r="SSU4" s="428"/>
      <c r="SSV4" s="428"/>
      <c r="SSW4" s="428"/>
      <c r="SSX4" s="428"/>
      <c r="SSY4" s="428"/>
      <c r="SSZ4" s="428"/>
      <c r="STA4" s="428"/>
      <c r="STB4" s="428"/>
      <c r="STC4" s="428"/>
      <c r="STD4" s="428"/>
      <c r="STE4" s="428"/>
      <c r="STF4" s="428"/>
      <c r="STG4" s="428"/>
      <c r="STH4" s="428"/>
      <c r="STI4" s="428"/>
      <c r="STJ4" s="428"/>
      <c r="STK4" s="428"/>
      <c r="STL4" s="428"/>
      <c r="STM4" s="428"/>
      <c r="STN4" s="428"/>
      <c r="STO4" s="428"/>
      <c r="STP4" s="428"/>
      <c r="STQ4" s="428"/>
      <c r="STR4" s="428"/>
      <c r="STS4" s="428"/>
      <c r="STT4" s="428"/>
      <c r="STU4" s="428"/>
      <c r="STV4" s="428"/>
      <c r="STW4" s="428"/>
      <c r="STX4" s="428"/>
      <c r="STY4" s="428"/>
      <c r="STZ4" s="428"/>
      <c r="SUA4" s="428"/>
      <c r="SUB4" s="428"/>
      <c r="SUC4" s="428"/>
      <c r="SUD4" s="428"/>
      <c r="SUE4" s="428"/>
      <c r="SUF4" s="428"/>
      <c r="SUG4" s="428"/>
      <c r="SUH4" s="428"/>
      <c r="SUI4" s="428"/>
      <c r="SUJ4" s="428"/>
      <c r="SUK4" s="428"/>
      <c r="SUL4" s="428"/>
      <c r="SUM4" s="428"/>
      <c r="SUN4" s="428"/>
      <c r="SUO4" s="428"/>
      <c r="SUP4" s="428"/>
      <c r="SUQ4" s="428"/>
      <c r="SUR4" s="428"/>
      <c r="SUS4" s="428"/>
      <c r="SUT4" s="428"/>
      <c r="SUU4" s="428"/>
      <c r="SUV4" s="428"/>
      <c r="SUW4" s="428"/>
      <c r="SUX4" s="428"/>
      <c r="SUY4" s="428"/>
      <c r="SUZ4" s="428"/>
      <c r="SVA4" s="428"/>
      <c r="SVB4" s="428"/>
      <c r="SVC4" s="428"/>
      <c r="SVD4" s="428"/>
      <c r="SVE4" s="428"/>
      <c r="SVF4" s="428"/>
      <c r="SVG4" s="428"/>
      <c r="SVH4" s="428"/>
      <c r="SVI4" s="428"/>
      <c r="SVJ4" s="428"/>
      <c r="SVK4" s="428"/>
      <c r="SVL4" s="428"/>
      <c r="SVM4" s="428"/>
      <c r="SVN4" s="428"/>
      <c r="SVO4" s="428"/>
      <c r="SVP4" s="428"/>
      <c r="SVQ4" s="428"/>
      <c r="SVR4" s="428"/>
      <c r="SVS4" s="428"/>
      <c r="SVT4" s="428"/>
      <c r="SVU4" s="428"/>
      <c r="SVV4" s="428"/>
      <c r="SVW4" s="428"/>
      <c r="SVX4" s="428"/>
      <c r="SVY4" s="428"/>
      <c r="SVZ4" s="428"/>
      <c r="SWA4" s="428"/>
      <c r="SWB4" s="428"/>
      <c r="SWC4" s="428"/>
      <c r="SWD4" s="428"/>
      <c r="SWE4" s="428"/>
      <c r="SWF4" s="428"/>
      <c r="SWG4" s="428"/>
      <c r="SWH4" s="428"/>
      <c r="SWI4" s="428"/>
      <c r="SWJ4" s="428"/>
      <c r="SWK4" s="428"/>
      <c r="SWL4" s="428"/>
      <c r="SWM4" s="428"/>
      <c r="SWN4" s="428"/>
      <c r="SWO4" s="428"/>
      <c r="SWP4" s="428"/>
      <c r="SWQ4" s="428"/>
      <c r="SWR4" s="428"/>
      <c r="SWS4" s="428"/>
      <c r="SWT4" s="428"/>
      <c r="SWU4" s="428"/>
      <c r="SWV4" s="428"/>
      <c r="SWW4" s="428"/>
      <c r="SWX4" s="428"/>
      <c r="SWY4" s="428"/>
      <c r="SWZ4" s="428"/>
      <c r="SXA4" s="428"/>
      <c r="SXB4" s="428"/>
      <c r="SXC4" s="428"/>
      <c r="SXD4" s="428"/>
      <c r="SXE4" s="428"/>
      <c r="SXF4" s="428"/>
      <c r="SXG4" s="428"/>
      <c r="SXH4" s="428"/>
      <c r="SXI4" s="428"/>
      <c r="SXJ4" s="428"/>
      <c r="SXK4" s="428"/>
      <c r="SXL4" s="428"/>
      <c r="SXM4" s="428"/>
      <c r="SXN4" s="428"/>
      <c r="SXO4" s="428"/>
      <c r="SXP4" s="428"/>
      <c r="SXQ4" s="428"/>
      <c r="SXR4" s="428"/>
      <c r="SXS4" s="428"/>
      <c r="SXT4" s="428"/>
      <c r="SXU4" s="428"/>
      <c r="SXV4" s="428"/>
      <c r="SXW4" s="428"/>
      <c r="SXX4" s="428"/>
      <c r="SXY4" s="428"/>
      <c r="SXZ4" s="428"/>
      <c r="SYA4" s="428"/>
      <c r="SYB4" s="428"/>
      <c r="SYC4" s="428"/>
      <c r="SYD4" s="428"/>
      <c r="SYE4" s="428"/>
      <c r="SYF4" s="428"/>
      <c r="SYG4" s="428"/>
      <c r="SYH4" s="428"/>
      <c r="SYI4" s="428"/>
      <c r="SYJ4" s="428"/>
      <c r="SYK4" s="428"/>
      <c r="SYL4" s="428"/>
      <c r="SYM4" s="428"/>
      <c r="SYN4" s="428"/>
      <c r="SYO4" s="428"/>
      <c r="SYP4" s="428"/>
      <c r="SYQ4" s="428"/>
      <c r="SYR4" s="428"/>
      <c r="SYS4" s="428"/>
      <c r="SYT4" s="428"/>
      <c r="SYU4" s="428"/>
      <c r="SYV4" s="428"/>
      <c r="SYW4" s="428"/>
      <c r="SYX4" s="428"/>
      <c r="SYY4" s="428"/>
      <c r="SYZ4" s="428"/>
      <c r="SZA4" s="428"/>
      <c r="SZB4" s="428"/>
      <c r="SZC4" s="428"/>
      <c r="SZD4" s="428"/>
      <c r="SZE4" s="428"/>
      <c r="SZF4" s="428"/>
      <c r="SZG4" s="428"/>
      <c r="SZH4" s="428"/>
      <c r="SZI4" s="428"/>
      <c r="SZJ4" s="428"/>
      <c r="SZK4" s="428"/>
      <c r="SZL4" s="428"/>
      <c r="SZM4" s="428"/>
      <c r="SZN4" s="428"/>
      <c r="SZO4" s="428"/>
      <c r="SZP4" s="428"/>
      <c r="SZQ4" s="428"/>
      <c r="SZR4" s="428"/>
      <c r="SZS4" s="428"/>
      <c r="SZT4" s="428"/>
      <c r="SZU4" s="428"/>
      <c r="SZV4" s="428"/>
      <c r="SZW4" s="428"/>
      <c r="SZX4" s="428"/>
      <c r="SZY4" s="428"/>
      <c r="SZZ4" s="428"/>
      <c r="TAA4" s="428"/>
      <c r="TAB4" s="428"/>
      <c r="TAC4" s="428"/>
      <c r="TAD4" s="428"/>
      <c r="TAE4" s="428"/>
      <c r="TAF4" s="428"/>
      <c r="TAG4" s="428"/>
      <c r="TAH4" s="428"/>
      <c r="TAI4" s="428"/>
      <c r="TAJ4" s="428"/>
      <c r="TAK4" s="428"/>
      <c r="TAL4" s="428"/>
      <c r="TAM4" s="428"/>
      <c r="TAN4" s="428"/>
      <c r="TAO4" s="428"/>
      <c r="TAP4" s="428"/>
      <c r="TAQ4" s="428"/>
      <c r="TAR4" s="428"/>
      <c r="TAS4" s="428"/>
      <c r="TAT4" s="428"/>
      <c r="TAU4" s="428"/>
      <c r="TAV4" s="428"/>
      <c r="TAW4" s="428"/>
      <c r="TAX4" s="428"/>
      <c r="TAY4" s="428"/>
      <c r="TAZ4" s="428"/>
      <c r="TBA4" s="428"/>
      <c r="TBB4" s="428"/>
      <c r="TBC4" s="428"/>
      <c r="TBD4" s="428"/>
      <c r="TBE4" s="428"/>
      <c r="TBF4" s="428"/>
      <c r="TBG4" s="428"/>
      <c r="TBH4" s="428"/>
      <c r="TBI4" s="428"/>
      <c r="TBJ4" s="428"/>
      <c r="TBK4" s="428"/>
      <c r="TBL4" s="428"/>
      <c r="TBM4" s="428"/>
      <c r="TBN4" s="428"/>
      <c r="TBO4" s="428"/>
      <c r="TBP4" s="428"/>
      <c r="TBQ4" s="428"/>
      <c r="TBR4" s="428"/>
      <c r="TBS4" s="428"/>
      <c r="TBT4" s="428"/>
      <c r="TBU4" s="428"/>
      <c r="TBV4" s="428"/>
      <c r="TBW4" s="428"/>
      <c r="TBX4" s="428"/>
      <c r="TBY4" s="428"/>
      <c r="TBZ4" s="428"/>
      <c r="TCA4" s="428"/>
      <c r="TCB4" s="428"/>
      <c r="TCC4" s="428"/>
      <c r="TCD4" s="428"/>
      <c r="TCE4" s="428"/>
      <c r="TCF4" s="428"/>
      <c r="TCG4" s="428"/>
      <c r="TCH4" s="428"/>
      <c r="TCI4" s="428"/>
      <c r="TCJ4" s="428"/>
      <c r="TCK4" s="428"/>
      <c r="TCL4" s="428"/>
      <c r="TCM4" s="428"/>
      <c r="TCN4" s="428"/>
      <c r="TCO4" s="428"/>
      <c r="TCP4" s="428"/>
      <c r="TCQ4" s="428"/>
      <c r="TCR4" s="428"/>
      <c r="TCS4" s="428"/>
      <c r="TCT4" s="428"/>
      <c r="TCU4" s="428"/>
      <c r="TCV4" s="428"/>
      <c r="TCW4" s="428"/>
      <c r="TCX4" s="428"/>
      <c r="TCY4" s="428"/>
      <c r="TCZ4" s="428"/>
      <c r="TDA4" s="428"/>
      <c r="TDB4" s="428"/>
      <c r="TDC4" s="428"/>
      <c r="TDD4" s="428"/>
      <c r="TDE4" s="428"/>
      <c r="TDF4" s="428"/>
      <c r="TDG4" s="428"/>
      <c r="TDH4" s="428"/>
      <c r="TDI4" s="428"/>
      <c r="TDJ4" s="428"/>
      <c r="TDK4" s="428"/>
      <c r="TDL4" s="428"/>
      <c r="TDM4" s="428"/>
      <c r="TDN4" s="428"/>
      <c r="TDO4" s="428"/>
      <c r="TDP4" s="428"/>
      <c r="TDQ4" s="428"/>
      <c r="TDR4" s="428"/>
      <c r="TDS4" s="428"/>
      <c r="TDT4" s="428"/>
      <c r="TDU4" s="428"/>
      <c r="TDV4" s="428"/>
      <c r="TDW4" s="428"/>
      <c r="TDX4" s="428"/>
      <c r="TDY4" s="428"/>
      <c r="TDZ4" s="428"/>
      <c r="TEA4" s="428"/>
      <c r="TEB4" s="428"/>
      <c r="TEC4" s="428"/>
      <c r="TED4" s="428"/>
      <c r="TEE4" s="428"/>
      <c r="TEF4" s="428"/>
      <c r="TEG4" s="428"/>
      <c r="TEH4" s="428"/>
      <c r="TEI4" s="428"/>
      <c r="TEJ4" s="428"/>
      <c r="TEK4" s="428"/>
      <c r="TEL4" s="428"/>
      <c r="TEM4" s="428"/>
      <c r="TEN4" s="428"/>
      <c r="TEO4" s="428"/>
      <c r="TEP4" s="428"/>
      <c r="TEQ4" s="428"/>
      <c r="TER4" s="428"/>
      <c r="TES4" s="428"/>
      <c r="TET4" s="428"/>
      <c r="TEU4" s="428"/>
      <c r="TEV4" s="428"/>
      <c r="TEW4" s="428"/>
      <c r="TEX4" s="428"/>
      <c r="TEY4" s="428"/>
      <c r="TEZ4" s="428"/>
      <c r="TFA4" s="428"/>
      <c r="TFB4" s="428"/>
      <c r="TFC4" s="428"/>
      <c r="TFD4" s="428"/>
      <c r="TFE4" s="428"/>
      <c r="TFF4" s="428"/>
      <c r="TFG4" s="428"/>
      <c r="TFH4" s="428"/>
      <c r="TFI4" s="428"/>
      <c r="TFJ4" s="428"/>
      <c r="TFK4" s="428"/>
      <c r="TFL4" s="428"/>
      <c r="TFM4" s="428"/>
      <c r="TFN4" s="428"/>
      <c r="TFO4" s="428"/>
      <c r="TFP4" s="428"/>
      <c r="TFQ4" s="428"/>
      <c r="TFR4" s="428"/>
      <c r="TFS4" s="428"/>
      <c r="TFT4" s="428"/>
      <c r="TFU4" s="428"/>
      <c r="TFV4" s="428"/>
      <c r="TFW4" s="428"/>
      <c r="TFX4" s="428"/>
      <c r="TFY4" s="428"/>
      <c r="TFZ4" s="428"/>
      <c r="TGA4" s="428"/>
      <c r="TGB4" s="428"/>
      <c r="TGC4" s="428"/>
      <c r="TGD4" s="428"/>
      <c r="TGE4" s="428"/>
      <c r="TGF4" s="428"/>
      <c r="TGG4" s="428"/>
      <c r="TGH4" s="428"/>
      <c r="TGI4" s="428"/>
      <c r="TGJ4" s="428"/>
      <c r="TGK4" s="428"/>
      <c r="TGL4" s="428"/>
      <c r="TGM4" s="428"/>
      <c r="TGN4" s="428"/>
      <c r="TGO4" s="428"/>
      <c r="TGP4" s="428"/>
      <c r="TGQ4" s="428"/>
      <c r="TGR4" s="428"/>
      <c r="TGS4" s="428"/>
      <c r="TGT4" s="428"/>
      <c r="TGU4" s="428"/>
      <c r="TGV4" s="428"/>
      <c r="TGW4" s="428"/>
      <c r="TGX4" s="428"/>
      <c r="TGY4" s="428"/>
      <c r="TGZ4" s="428"/>
      <c r="THA4" s="428"/>
      <c r="THB4" s="428"/>
      <c r="THC4" s="428"/>
      <c r="THD4" s="428"/>
      <c r="THE4" s="428"/>
      <c r="THF4" s="428"/>
      <c r="THG4" s="428"/>
      <c r="THH4" s="428"/>
      <c r="THI4" s="428"/>
      <c r="THJ4" s="428"/>
      <c r="THK4" s="428"/>
      <c r="THL4" s="428"/>
      <c r="THM4" s="428"/>
      <c r="THN4" s="428"/>
      <c r="THO4" s="428"/>
      <c r="THP4" s="428"/>
      <c r="THQ4" s="428"/>
      <c r="THR4" s="428"/>
      <c r="THS4" s="428"/>
      <c r="THT4" s="428"/>
      <c r="THU4" s="428"/>
      <c r="THV4" s="428"/>
      <c r="THW4" s="428"/>
      <c r="THX4" s="428"/>
      <c r="THY4" s="428"/>
      <c r="THZ4" s="428"/>
      <c r="TIA4" s="428"/>
      <c r="TIB4" s="428"/>
      <c r="TIC4" s="428"/>
      <c r="TID4" s="428"/>
      <c r="TIE4" s="428"/>
      <c r="TIF4" s="428"/>
      <c r="TIG4" s="428"/>
      <c r="TIH4" s="428"/>
      <c r="TII4" s="428"/>
      <c r="TIJ4" s="428"/>
      <c r="TIK4" s="428"/>
      <c r="TIL4" s="428"/>
      <c r="TIM4" s="428"/>
      <c r="TIN4" s="428"/>
      <c r="TIO4" s="428"/>
      <c r="TIP4" s="428"/>
      <c r="TIQ4" s="428"/>
      <c r="TIR4" s="428"/>
      <c r="TIS4" s="428"/>
      <c r="TIT4" s="428"/>
      <c r="TIU4" s="428"/>
      <c r="TIV4" s="428"/>
      <c r="TIW4" s="428"/>
      <c r="TIX4" s="428"/>
      <c r="TIY4" s="428"/>
      <c r="TIZ4" s="428"/>
      <c r="TJA4" s="428"/>
      <c r="TJB4" s="428"/>
      <c r="TJC4" s="428"/>
      <c r="TJD4" s="428"/>
      <c r="TJE4" s="428"/>
      <c r="TJF4" s="428"/>
      <c r="TJG4" s="428"/>
      <c r="TJH4" s="428"/>
      <c r="TJI4" s="428"/>
      <c r="TJJ4" s="428"/>
      <c r="TJK4" s="428"/>
      <c r="TJL4" s="428"/>
      <c r="TJM4" s="428"/>
      <c r="TJN4" s="428"/>
      <c r="TJO4" s="428"/>
      <c r="TJP4" s="428"/>
      <c r="TJQ4" s="428"/>
      <c r="TJR4" s="428"/>
      <c r="TJS4" s="428"/>
      <c r="TJT4" s="428"/>
      <c r="TJU4" s="428"/>
      <c r="TJV4" s="428"/>
      <c r="TJW4" s="428"/>
      <c r="TJX4" s="428"/>
      <c r="TJY4" s="428"/>
      <c r="TJZ4" s="428"/>
      <c r="TKA4" s="428"/>
      <c r="TKB4" s="428"/>
      <c r="TKC4" s="428"/>
      <c r="TKD4" s="428"/>
      <c r="TKE4" s="428"/>
      <c r="TKF4" s="428"/>
      <c r="TKG4" s="428"/>
      <c r="TKH4" s="428"/>
      <c r="TKI4" s="428"/>
      <c r="TKJ4" s="428"/>
      <c r="TKK4" s="428"/>
      <c r="TKL4" s="428"/>
      <c r="TKM4" s="428"/>
      <c r="TKN4" s="428"/>
      <c r="TKO4" s="428"/>
      <c r="TKP4" s="428"/>
      <c r="TKQ4" s="428"/>
      <c r="TKR4" s="428"/>
      <c r="TKS4" s="428"/>
      <c r="TKT4" s="428"/>
      <c r="TKU4" s="428"/>
      <c r="TKV4" s="428"/>
      <c r="TKW4" s="428"/>
      <c r="TKX4" s="428"/>
      <c r="TKY4" s="428"/>
      <c r="TKZ4" s="428"/>
      <c r="TLA4" s="428"/>
      <c r="TLB4" s="428"/>
      <c r="TLC4" s="428"/>
      <c r="TLD4" s="428"/>
      <c r="TLE4" s="428"/>
      <c r="TLF4" s="428"/>
      <c r="TLG4" s="428"/>
      <c r="TLH4" s="428"/>
      <c r="TLI4" s="428"/>
      <c r="TLJ4" s="428"/>
      <c r="TLK4" s="428"/>
      <c r="TLL4" s="428"/>
      <c r="TLM4" s="428"/>
      <c r="TLN4" s="428"/>
      <c r="TLO4" s="428"/>
      <c r="TLP4" s="428"/>
      <c r="TLQ4" s="428"/>
      <c r="TLR4" s="428"/>
      <c r="TLS4" s="428"/>
      <c r="TLT4" s="428"/>
      <c r="TLU4" s="428"/>
      <c r="TLV4" s="428"/>
      <c r="TLW4" s="428"/>
      <c r="TLX4" s="428"/>
      <c r="TLY4" s="428"/>
      <c r="TLZ4" s="428"/>
      <c r="TMA4" s="428"/>
      <c r="TMB4" s="428"/>
      <c r="TMC4" s="428"/>
      <c r="TMD4" s="428"/>
      <c r="TME4" s="428"/>
      <c r="TMF4" s="428"/>
      <c r="TMG4" s="428"/>
      <c r="TMH4" s="428"/>
      <c r="TMI4" s="428"/>
      <c r="TMJ4" s="428"/>
      <c r="TMK4" s="428"/>
      <c r="TML4" s="428"/>
      <c r="TMM4" s="428"/>
      <c r="TMN4" s="428"/>
      <c r="TMO4" s="428"/>
      <c r="TMP4" s="428"/>
      <c r="TMQ4" s="428"/>
      <c r="TMR4" s="428"/>
      <c r="TMS4" s="428"/>
      <c r="TMT4" s="428"/>
      <c r="TMU4" s="428"/>
      <c r="TMV4" s="428"/>
      <c r="TMW4" s="428"/>
      <c r="TMX4" s="428"/>
      <c r="TMY4" s="428"/>
      <c r="TMZ4" s="428"/>
      <c r="TNA4" s="428"/>
      <c r="TNB4" s="428"/>
      <c r="TNC4" s="428"/>
      <c r="TND4" s="428"/>
      <c r="TNE4" s="428"/>
      <c r="TNF4" s="428"/>
      <c r="TNG4" s="428"/>
      <c r="TNH4" s="428"/>
      <c r="TNI4" s="428"/>
      <c r="TNJ4" s="428"/>
      <c r="TNK4" s="428"/>
      <c r="TNL4" s="428"/>
      <c r="TNM4" s="428"/>
      <c r="TNN4" s="428"/>
      <c r="TNO4" s="428"/>
      <c r="TNP4" s="428"/>
      <c r="TNQ4" s="428"/>
      <c r="TNR4" s="428"/>
      <c r="TNS4" s="428"/>
      <c r="TNT4" s="428"/>
      <c r="TNU4" s="428"/>
      <c r="TNV4" s="428"/>
      <c r="TNW4" s="428"/>
      <c r="TNX4" s="428"/>
      <c r="TNY4" s="428"/>
      <c r="TNZ4" s="428"/>
      <c r="TOA4" s="428"/>
      <c r="TOB4" s="428"/>
      <c r="TOC4" s="428"/>
      <c r="TOD4" s="428"/>
      <c r="TOE4" s="428"/>
      <c r="TOF4" s="428"/>
      <c r="TOG4" s="428"/>
      <c r="TOH4" s="428"/>
      <c r="TOI4" s="428"/>
      <c r="TOJ4" s="428"/>
      <c r="TOK4" s="428"/>
      <c r="TOL4" s="428"/>
      <c r="TOM4" s="428"/>
      <c r="TON4" s="428"/>
      <c r="TOO4" s="428"/>
      <c r="TOP4" s="428"/>
      <c r="TOQ4" s="428"/>
      <c r="TOR4" s="428"/>
      <c r="TOS4" s="428"/>
      <c r="TOT4" s="428"/>
      <c r="TOU4" s="428"/>
      <c r="TOV4" s="428"/>
      <c r="TOW4" s="428"/>
      <c r="TOX4" s="428"/>
      <c r="TOY4" s="428"/>
      <c r="TOZ4" s="428"/>
      <c r="TPA4" s="428"/>
      <c r="TPB4" s="428"/>
      <c r="TPC4" s="428"/>
      <c r="TPD4" s="428"/>
      <c r="TPE4" s="428"/>
      <c r="TPF4" s="428"/>
      <c r="TPG4" s="428"/>
      <c r="TPH4" s="428"/>
      <c r="TPI4" s="428"/>
      <c r="TPJ4" s="428"/>
      <c r="TPK4" s="428"/>
      <c r="TPL4" s="428"/>
      <c r="TPM4" s="428"/>
      <c r="TPN4" s="428"/>
      <c r="TPO4" s="428"/>
      <c r="TPP4" s="428"/>
      <c r="TPQ4" s="428"/>
      <c r="TPR4" s="428"/>
      <c r="TPS4" s="428"/>
      <c r="TPT4" s="428"/>
      <c r="TPU4" s="428"/>
      <c r="TPV4" s="428"/>
      <c r="TPW4" s="428"/>
      <c r="TPX4" s="428"/>
      <c r="TPY4" s="428"/>
      <c r="TPZ4" s="428"/>
      <c r="TQA4" s="428"/>
      <c r="TQB4" s="428"/>
      <c r="TQC4" s="428"/>
      <c r="TQD4" s="428"/>
      <c r="TQE4" s="428"/>
      <c r="TQF4" s="428"/>
      <c r="TQG4" s="428"/>
      <c r="TQH4" s="428"/>
      <c r="TQI4" s="428"/>
      <c r="TQJ4" s="428"/>
      <c r="TQK4" s="428"/>
      <c r="TQL4" s="428"/>
      <c r="TQM4" s="428"/>
      <c r="TQN4" s="428"/>
      <c r="TQO4" s="428"/>
      <c r="TQP4" s="428"/>
      <c r="TQQ4" s="428"/>
      <c r="TQR4" s="428"/>
      <c r="TQS4" s="428"/>
      <c r="TQT4" s="428"/>
      <c r="TQU4" s="428"/>
      <c r="TQV4" s="428"/>
      <c r="TQW4" s="428"/>
      <c r="TQX4" s="428"/>
      <c r="TQY4" s="428"/>
      <c r="TQZ4" s="428"/>
      <c r="TRA4" s="428"/>
      <c r="TRB4" s="428"/>
      <c r="TRC4" s="428"/>
      <c r="TRD4" s="428"/>
      <c r="TRE4" s="428"/>
      <c r="TRF4" s="428"/>
      <c r="TRG4" s="428"/>
      <c r="TRH4" s="428"/>
      <c r="TRI4" s="428"/>
      <c r="TRJ4" s="428"/>
      <c r="TRK4" s="428"/>
      <c r="TRL4" s="428"/>
      <c r="TRM4" s="428"/>
      <c r="TRN4" s="428"/>
      <c r="TRO4" s="428"/>
      <c r="TRP4" s="428"/>
      <c r="TRQ4" s="428"/>
      <c r="TRR4" s="428"/>
      <c r="TRS4" s="428"/>
      <c r="TRT4" s="428"/>
      <c r="TRU4" s="428"/>
      <c r="TRV4" s="428"/>
      <c r="TRW4" s="428"/>
      <c r="TRX4" s="428"/>
      <c r="TRY4" s="428"/>
      <c r="TRZ4" s="428"/>
      <c r="TSA4" s="428"/>
      <c r="TSB4" s="428"/>
      <c r="TSC4" s="428"/>
      <c r="TSD4" s="428"/>
      <c r="TSE4" s="428"/>
      <c r="TSF4" s="428"/>
      <c r="TSG4" s="428"/>
      <c r="TSH4" s="428"/>
      <c r="TSI4" s="428"/>
      <c r="TSJ4" s="428"/>
      <c r="TSK4" s="428"/>
      <c r="TSL4" s="428"/>
      <c r="TSM4" s="428"/>
      <c r="TSN4" s="428"/>
      <c r="TSO4" s="428"/>
      <c r="TSP4" s="428"/>
      <c r="TSQ4" s="428"/>
      <c r="TSR4" s="428"/>
      <c r="TSS4" s="428"/>
      <c r="TST4" s="428"/>
      <c r="TSU4" s="428"/>
      <c r="TSV4" s="428"/>
      <c r="TSW4" s="428"/>
      <c r="TSX4" s="428"/>
      <c r="TSY4" s="428"/>
      <c r="TSZ4" s="428"/>
      <c r="TTA4" s="428"/>
      <c r="TTB4" s="428"/>
      <c r="TTC4" s="428"/>
      <c r="TTD4" s="428"/>
      <c r="TTE4" s="428"/>
      <c r="TTF4" s="428"/>
      <c r="TTG4" s="428"/>
      <c r="TTH4" s="428"/>
      <c r="TTI4" s="428"/>
      <c r="TTJ4" s="428"/>
      <c r="TTK4" s="428"/>
      <c r="TTL4" s="428"/>
      <c r="TTM4" s="428"/>
      <c r="TTN4" s="428"/>
      <c r="TTO4" s="428"/>
      <c r="TTP4" s="428"/>
      <c r="TTQ4" s="428"/>
      <c r="TTR4" s="428"/>
      <c r="TTS4" s="428"/>
      <c r="TTT4" s="428"/>
      <c r="TTU4" s="428"/>
      <c r="TTV4" s="428"/>
      <c r="TTW4" s="428"/>
      <c r="TTX4" s="428"/>
      <c r="TTY4" s="428"/>
      <c r="TTZ4" s="428"/>
      <c r="TUA4" s="428"/>
      <c r="TUB4" s="428"/>
      <c r="TUC4" s="428"/>
      <c r="TUD4" s="428"/>
      <c r="TUE4" s="428"/>
      <c r="TUF4" s="428"/>
      <c r="TUG4" s="428"/>
      <c r="TUH4" s="428"/>
      <c r="TUI4" s="428"/>
      <c r="TUJ4" s="428"/>
      <c r="TUK4" s="428"/>
      <c r="TUL4" s="428"/>
      <c r="TUM4" s="428"/>
      <c r="TUN4" s="428"/>
      <c r="TUO4" s="428"/>
      <c r="TUP4" s="428"/>
      <c r="TUQ4" s="428"/>
      <c r="TUR4" s="428"/>
      <c r="TUS4" s="428"/>
      <c r="TUT4" s="428"/>
      <c r="TUU4" s="428"/>
      <c r="TUV4" s="428"/>
      <c r="TUW4" s="428"/>
      <c r="TUX4" s="428"/>
      <c r="TUY4" s="428"/>
      <c r="TUZ4" s="428"/>
      <c r="TVA4" s="428"/>
      <c r="TVB4" s="428"/>
      <c r="TVC4" s="428"/>
      <c r="TVD4" s="428"/>
      <c r="TVE4" s="428"/>
      <c r="TVF4" s="428"/>
      <c r="TVG4" s="428"/>
      <c r="TVH4" s="428"/>
      <c r="TVI4" s="428"/>
      <c r="TVJ4" s="428"/>
      <c r="TVK4" s="428"/>
      <c r="TVL4" s="428"/>
      <c r="TVM4" s="428"/>
      <c r="TVN4" s="428"/>
      <c r="TVO4" s="428"/>
      <c r="TVP4" s="428"/>
      <c r="TVQ4" s="428"/>
      <c r="TVR4" s="428"/>
      <c r="TVS4" s="428"/>
      <c r="TVT4" s="428"/>
      <c r="TVU4" s="428"/>
      <c r="TVV4" s="428"/>
      <c r="TVW4" s="428"/>
      <c r="TVX4" s="428"/>
      <c r="TVY4" s="428"/>
      <c r="TVZ4" s="428"/>
      <c r="TWA4" s="428"/>
      <c r="TWB4" s="428"/>
      <c r="TWC4" s="428"/>
      <c r="TWD4" s="428"/>
      <c r="TWE4" s="428"/>
      <c r="TWF4" s="428"/>
      <c r="TWG4" s="428"/>
      <c r="TWH4" s="428"/>
      <c r="TWI4" s="428"/>
      <c r="TWJ4" s="428"/>
      <c r="TWK4" s="428"/>
      <c r="TWL4" s="428"/>
      <c r="TWM4" s="428"/>
      <c r="TWN4" s="428"/>
      <c r="TWO4" s="428"/>
      <c r="TWP4" s="428"/>
      <c r="TWQ4" s="428"/>
      <c r="TWR4" s="428"/>
      <c r="TWS4" s="428"/>
      <c r="TWT4" s="428"/>
      <c r="TWU4" s="428"/>
      <c r="TWV4" s="428"/>
      <c r="TWW4" s="428"/>
      <c r="TWX4" s="428"/>
      <c r="TWY4" s="428"/>
      <c r="TWZ4" s="428"/>
      <c r="TXA4" s="428"/>
      <c r="TXB4" s="428"/>
      <c r="TXC4" s="428"/>
      <c r="TXD4" s="428"/>
      <c r="TXE4" s="428"/>
      <c r="TXF4" s="428"/>
      <c r="TXG4" s="428"/>
      <c r="TXH4" s="428"/>
      <c r="TXI4" s="428"/>
      <c r="TXJ4" s="428"/>
      <c r="TXK4" s="428"/>
      <c r="TXL4" s="428"/>
      <c r="TXM4" s="428"/>
      <c r="TXN4" s="428"/>
      <c r="TXO4" s="428"/>
      <c r="TXP4" s="428"/>
      <c r="TXQ4" s="428"/>
      <c r="TXR4" s="428"/>
      <c r="TXS4" s="428"/>
      <c r="TXT4" s="428"/>
      <c r="TXU4" s="428"/>
      <c r="TXV4" s="428"/>
      <c r="TXW4" s="428"/>
      <c r="TXX4" s="428"/>
      <c r="TXY4" s="428"/>
      <c r="TXZ4" s="428"/>
      <c r="TYA4" s="428"/>
      <c r="TYB4" s="428"/>
      <c r="TYC4" s="428"/>
      <c r="TYD4" s="428"/>
      <c r="TYE4" s="428"/>
      <c r="TYF4" s="428"/>
      <c r="TYG4" s="428"/>
      <c r="TYH4" s="428"/>
      <c r="TYI4" s="428"/>
      <c r="TYJ4" s="428"/>
      <c r="TYK4" s="428"/>
      <c r="TYL4" s="428"/>
      <c r="TYM4" s="428"/>
      <c r="TYN4" s="428"/>
      <c r="TYO4" s="428"/>
      <c r="TYP4" s="428"/>
      <c r="TYQ4" s="428"/>
      <c r="TYR4" s="428"/>
      <c r="TYS4" s="428"/>
      <c r="TYT4" s="428"/>
      <c r="TYU4" s="428"/>
      <c r="TYV4" s="428"/>
      <c r="TYW4" s="428"/>
      <c r="TYX4" s="428"/>
      <c r="TYY4" s="428"/>
      <c r="TYZ4" s="428"/>
      <c r="TZA4" s="428"/>
      <c r="TZB4" s="428"/>
      <c r="TZC4" s="428"/>
      <c r="TZD4" s="428"/>
      <c r="TZE4" s="428"/>
      <c r="TZF4" s="428"/>
      <c r="TZG4" s="428"/>
      <c r="TZH4" s="428"/>
      <c r="TZI4" s="428"/>
      <c r="TZJ4" s="428"/>
      <c r="TZK4" s="428"/>
      <c r="TZL4" s="428"/>
      <c r="TZM4" s="428"/>
      <c r="TZN4" s="428"/>
      <c r="TZO4" s="428"/>
      <c r="TZP4" s="428"/>
      <c r="TZQ4" s="428"/>
      <c r="TZR4" s="428"/>
      <c r="TZS4" s="428"/>
      <c r="TZT4" s="428"/>
      <c r="TZU4" s="428"/>
      <c r="TZV4" s="428"/>
      <c r="TZW4" s="428"/>
      <c r="TZX4" s="428"/>
      <c r="TZY4" s="428"/>
      <c r="TZZ4" s="428"/>
      <c r="UAA4" s="428"/>
      <c r="UAB4" s="428"/>
      <c r="UAC4" s="428"/>
      <c r="UAD4" s="428"/>
      <c r="UAE4" s="428"/>
      <c r="UAF4" s="428"/>
      <c r="UAG4" s="428"/>
      <c r="UAH4" s="428"/>
      <c r="UAI4" s="428"/>
      <c r="UAJ4" s="428"/>
      <c r="UAK4" s="428"/>
      <c r="UAL4" s="428"/>
      <c r="UAM4" s="428"/>
      <c r="UAN4" s="428"/>
      <c r="UAO4" s="428"/>
      <c r="UAP4" s="428"/>
      <c r="UAQ4" s="428"/>
      <c r="UAR4" s="428"/>
      <c r="UAS4" s="428"/>
      <c r="UAT4" s="428"/>
      <c r="UAU4" s="428"/>
      <c r="UAV4" s="428"/>
      <c r="UAW4" s="428"/>
      <c r="UAX4" s="428"/>
      <c r="UAY4" s="428"/>
      <c r="UAZ4" s="428"/>
      <c r="UBA4" s="428"/>
      <c r="UBB4" s="428"/>
      <c r="UBC4" s="428"/>
      <c r="UBD4" s="428"/>
      <c r="UBE4" s="428"/>
      <c r="UBF4" s="428"/>
      <c r="UBG4" s="428"/>
      <c r="UBH4" s="428"/>
      <c r="UBI4" s="428"/>
      <c r="UBJ4" s="428"/>
      <c r="UBK4" s="428"/>
      <c r="UBL4" s="428"/>
      <c r="UBM4" s="428"/>
      <c r="UBN4" s="428"/>
      <c r="UBO4" s="428"/>
      <c r="UBP4" s="428"/>
      <c r="UBQ4" s="428"/>
      <c r="UBR4" s="428"/>
      <c r="UBS4" s="428"/>
      <c r="UBT4" s="428"/>
      <c r="UBU4" s="428"/>
      <c r="UBV4" s="428"/>
      <c r="UBW4" s="428"/>
      <c r="UBX4" s="428"/>
      <c r="UBY4" s="428"/>
      <c r="UBZ4" s="428"/>
      <c r="UCA4" s="428"/>
      <c r="UCB4" s="428"/>
      <c r="UCC4" s="428"/>
      <c r="UCD4" s="428"/>
      <c r="UCE4" s="428"/>
      <c r="UCF4" s="428"/>
      <c r="UCG4" s="428"/>
      <c r="UCH4" s="428"/>
      <c r="UCI4" s="428"/>
      <c r="UCJ4" s="428"/>
      <c r="UCK4" s="428"/>
      <c r="UCL4" s="428"/>
      <c r="UCM4" s="428"/>
      <c r="UCN4" s="428"/>
      <c r="UCO4" s="428"/>
      <c r="UCP4" s="428"/>
      <c r="UCQ4" s="428"/>
      <c r="UCR4" s="428"/>
      <c r="UCS4" s="428"/>
      <c r="UCT4" s="428"/>
      <c r="UCU4" s="428"/>
      <c r="UCV4" s="428"/>
      <c r="UCW4" s="428"/>
      <c r="UCX4" s="428"/>
      <c r="UCY4" s="428"/>
      <c r="UCZ4" s="428"/>
      <c r="UDA4" s="428"/>
      <c r="UDB4" s="428"/>
      <c r="UDC4" s="428"/>
      <c r="UDD4" s="428"/>
      <c r="UDE4" s="428"/>
      <c r="UDF4" s="428"/>
      <c r="UDG4" s="428"/>
      <c r="UDH4" s="428"/>
      <c r="UDI4" s="428"/>
      <c r="UDJ4" s="428"/>
      <c r="UDK4" s="428"/>
      <c r="UDL4" s="428"/>
      <c r="UDM4" s="428"/>
      <c r="UDN4" s="428"/>
      <c r="UDO4" s="428"/>
      <c r="UDP4" s="428"/>
      <c r="UDQ4" s="428"/>
      <c r="UDR4" s="428"/>
      <c r="UDS4" s="428"/>
      <c r="UDT4" s="428"/>
      <c r="UDU4" s="428"/>
      <c r="UDV4" s="428"/>
      <c r="UDW4" s="428"/>
      <c r="UDX4" s="428"/>
      <c r="UDY4" s="428"/>
      <c r="UDZ4" s="428"/>
      <c r="UEA4" s="428"/>
      <c r="UEB4" s="428"/>
      <c r="UEC4" s="428"/>
      <c r="UED4" s="428"/>
      <c r="UEE4" s="428"/>
      <c r="UEF4" s="428"/>
      <c r="UEG4" s="428"/>
      <c r="UEH4" s="428"/>
      <c r="UEI4" s="428"/>
      <c r="UEJ4" s="428"/>
      <c r="UEK4" s="428"/>
      <c r="UEL4" s="428"/>
      <c r="UEM4" s="428"/>
      <c r="UEN4" s="428"/>
      <c r="UEO4" s="428"/>
      <c r="UEP4" s="428"/>
      <c r="UEQ4" s="428"/>
      <c r="UER4" s="428"/>
      <c r="UES4" s="428"/>
      <c r="UET4" s="428"/>
      <c r="UEU4" s="428"/>
      <c r="UEV4" s="428"/>
      <c r="UEW4" s="428"/>
      <c r="UEX4" s="428"/>
      <c r="UEY4" s="428"/>
      <c r="UEZ4" s="428"/>
      <c r="UFA4" s="428"/>
      <c r="UFB4" s="428"/>
      <c r="UFC4" s="428"/>
      <c r="UFD4" s="428"/>
      <c r="UFE4" s="428"/>
      <c r="UFF4" s="428"/>
      <c r="UFG4" s="428"/>
      <c r="UFH4" s="428"/>
      <c r="UFI4" s="428"/>
      <c r="UFJ4" s="428"/>
      <c r="UFK4" s="428"/>
      <c r="UFL4" s="428"/>
      <c r="UFM4" s="428"/>
      <c r="UFN4" s="428"/>
      <c r="UFO4" s="428"/>
      <c r="UFP4" s="428"/>
      <c r="UFQ4" s="428"/>
      <c r="UFR4" s="428"/>
      <c r="UFS4" s="428"/>
      <c r="UFT4" s="428"/>
      <c r="UFU4" s="428"/>
      <c r="UFV4" s="428"/>
      <c r="UFW4" s="428"/>
      <c r="UFX4" s="428"/>
      <c r="UFY4" s="428"/>
      <c r="UFZ4" s="428"/>
      <c r="UGA4" s="428"/>
      <c r="UGB4" s="428"/>
      <c r="UGC4" s="428"/>
      <c r="UGD4" s="428"/>
      <c r="UGE4" s="428"/>
      <c r="UGF4" s="428"/>
      <c r="UGG4" s="428"/>
      <c r="UGH4" s="428"/>
      <c r="UGI4" s="428"/>
      <c r="UGJ4" s="428"/>
      <c r="UGK4" s="428"/>
      <c r="UGL4" s="428"/>
      <c r="UGM4" s="428"/>
      <c r="UGN4" s="428"/>
      <c r="UGO4" s="428"/>
      <c r="UGP4" s="428"/>
      <c r="UGQ4" s="428"/>
      <c r="UGR4" s="428"/>
      <c r="UGS4" s="428"/>
      <c r="UGT4" s="428"/>
      <c r="UGU4" s="428"/>
      <c r="UGV4" s="428"/>
      <c r="UGW4" s="428"/>
      <c r="UGX4" s="428"/>
      <c r="UGY4" s="428"/>
      <c r="UGZ4" s="428"/>
      <c r="UHA4" s="428"/>
      <c r="UHB4" s="428"/>
      <c r="UHC4" s="428"/>
      <c r="UHD4" s="428"/>
      <c r="UHE4" s="428"/>
      <c r="UHF4" s="428"/>
      <c r="UHG4" s="428"/>
      <c r="UHH4" s="428"/>
      <c r="UHI4" s="428"/>
      <c r="UHJ4" s="428"/>
      <c r="UHK4" s="428"/>
      <c r="UHL4" s="428"/>
      <c r="UHM4" s="428"/>
      <c r="UHN4" s="428"/>
      <c r="UHO4" s="428"/>
      <c r="UHP4" s="428"/>
      <c r="UHQ4" s="428"/>
      <c r="UHR4" s="428"/>
      <c r="UHS4" s="428"/>
      <c r="UHT4" s="428"/>
      <c r="UHU4" s="428"/>
      <c r="UHV4" s="428"/>
      <c r="UHW4" s="428"/>
      <c r="UHX4" s="428"/>
      <c r="UHY4" s="428"/>
      <c r="UHZ4" s="428"/>
      <c r="UIA4" s="428"/>
      <c r="UIB4" s="428"/>
      <c r="UIC4" s="428"/>
      <c r="UID4" s="428"/>
      <c r="UIE4" s="428"/>
      <c r="UIF4" s="428"/>
      <c r="UIG4" s="428"/>
      <c r="UIH4" s="428"/>
      <c r="UII4" s="428"/>
      <c r="UIJ4" s="428"/>
      <c r="UIK4" s="428"/>
      <c r="UIL4" s="428"/>
      <c r="UIM4" s="428"/>
      <c r="UIN4" s="428"/>
      <c r="UIO4" s="428"/>
      <c r="UIP4" s="428"/>
      <c r="UIQ4" s="428"/>
      <c r="UIR4" s="428"/>
      <c r="UIS4" s="428"/>
      <c r="UIT4" s="428"/>
      <c r="UIU4" s="428"/>
      <c r="UIV4" s="428"/>
      <c r="UIW4" s="428"/>
      <c r="UIX4" s="428"/>
      <c r="UIY4" s="428"/>
      <c r="UIZ4" s="428"/>
      <c r="UJA4" s="428"/>
      <c r="UJB4" s="428"/>
      <c r="UJC4" s="428"/>
      <c r="UJD4" s="428"/>
      <c r="UJE4" s="428"/>
      <c r="UJF4" s="428"/>
      <c r="UJG4" s="428"/>
      <c r="UJH4" s="428"/>
      <c r="UJI4" s="428"/>
      <c r="UJJ4" s="428"/>
      <c r="UJK4" s="428"/>
      <c r="UJL4" s="428"/>
      <c r="UJM4" s="428"/>
      <c r="UJN4" s="428"/>
      <c r="UJO4" s="428"/>
      <c r="UJP4" s="428"/>
      <c r="UJQ4" s="428"/>
      <c r="UJR4" s="428"/>
      <c r="UJS4" s="428"/>
      <c r="UJT4" s="428"/>
      <c r="UJU4" s="428"/>
      <c r="UJV4" s="428"/>
      <c r="UJW4" s="428"/>
      <c r="UJX4" s="428"/>
      <c r="UJY4" s="428"/>
      <c r="UJZ4" s="428"/>
      <c r="UKA4" s="428"/>
      <c r="UKB4" s="428"/>
      <c r="UKC4" s="428"/>
      <c r="UKD4" s="428"/>
      <c r="UKE4" s="428"/>
      <c r="UKF4" s="428"/>
      <c r="UKG4" s="428"/>
      <c r="UKH4" s="428"/>
      <c r="UKI4" s="428"/>
      <c r="UKJ4" s="428"/>
      <c r="UKK4" s="428"/>
      <c r="UKL4" s="428"/>
      <c r="UKM4" s="428"/>
      <c r="UKN4" s="428"/>
      <c r="UKO4" s="428"/>
      <c r="UKP4" s="428"/>
      <c r="UKQ4" s="428"/>
      <c r="UKR4" s="428"/>
      <c r="UKS4" s="428"/>
      <c r="UKT4" s="428"/>
      <c r="UKU4" s="428"/>
      <c r="UKV4" s="428"/>
      <c r="UKW4" s="428"/>
      <c r="UKX4" s="428"/>
      <c r="UKY4" s="428"/>
      <c r="UKZ4" s="428"/>
      <c r="ULA4" s="428"/>
      <c r="ULB4" s="428"/>
      <c r="ULC4" s="428"/>
      <c r="ULD4" s="428"/>
      <c r="ULE4" s="428"/>
      <c r="ULF4" s="428"/>
      <c r="ULG4" s="428"/>
      <c r="ULH4" s="428"/>
      <c r="ULI4" s="428"/>
      <c r="ULJ4" s="428"/>
      <c r="ULK4" s="428"/>
      <c r="ULL4" s="428"/>
      <c r="ULM4" s="428"/>
      <c r="ULN4" s="428"/>
      <c r="ULO4" s="428"/>
      <c r="ULP4" s="428"/>
      <c r="ULQ4" s="428"/>
      <c r="ULR4" s="428"/>
      <c r="ULS4" s="428"/>
      <c r="ULT4" s="428"/>
      <c r="ULU4" s="428"/>
      <c r="ULV4" s="428"/>
      <c r="ULW4" s="428"/>
      <c r="ULX4" s="428"/>
      <c r="ULY4" s="428"/>
      <c r="ULZ4" s="428"/>
      <c r="UMA4" s="428"/>
      <c r="UMB4" s="428"/>
      <c r="UMC4" s="428"/>
      <c r="UMD4" s="428"/>
      <c r="UME4" s="428"/>
      <c r="UMF4" s="428"/>
      <c r="UMG4" s="428"/>
      <c r="UMH4" s="428"/>
      <c r="UMI4" s="428"/>
      <c r="UMJ4" s="428"/>
      <c r="UMK4" s="428"/>
      <c r="UML4" s="428"/>
      <c r="UMM4" s="428"/>
      <c r="UMN4" s="428"/>
      <c r="UMO4" s="428"/>
      <c r="UMP4" s="428"/>
      <c r="UMQ4" s="428"/>
      <c r="UMR4" s="428"/>
      <c r="UMS4" s="428"/>
      <c r="UMT4" s="428"/>
      <c r="UMU4" s="428"/>
      <c r="UMV4" s="428"/>
      <c r="UMW4" s="428"/>
      <c r="UMX4" s="428"/>
      <c r="UMY4" s="428"/>
      <c r="UMZ4" s="428"/>
      <c r="UNA4" s="428"/>
      <c r="UNB4" s="428"/>
      <c r="UNC4" s="428"/>
      <c r="UND4" s="428"/>
      <c r="UNE4" s="428"/>
      <c r="UNF4" s="428"/>
      <c r="UNG4" s="428"/>
      <c r="UNH4" s="428"/>
      <c r="UNI4" s="428"/>
      <c r="UNJ4" s="428"/>
      <c r="UNK4" s="428"/>
      <c r="UNL4" s="428"/>
      <c r="UNM4" s="428"/>
      <c r="UNN4" s="428"/>
      <c r="UNO4" s="428"/>
      <c r="UNP4" s="428"/>
      <c r="UNQ4" s="428"/>
      <c r="UNR4" s="428"/>
      <c r="UNS4" s="428"/>
      <c r="UNT4" s="428"/>
      <c r="UNU4" s="428"/>
      <c r="UNV4" s="428"/>
      <c r="UNW4" s="428"/>
      <c r="UNX4" s="428"/>
      <c r="UNY4" s="428"/>
      <c r="UNZ4" s="428"/>
      <c r="UOA4" s="428"/>
      <c r="UOB4" s="428"/>
      <c r="UOC4" s="428"/>
      <c r="UOD4" s="428"/>
      <c r="UOE4" s="428"/>
      <c r="UOF4" s="428"/>
      <c r="UOG4" s="428"/>
      <c r="UOH4" s="428"/>
      <c r="UOI4" s="428"/>
      <c r="UOJ4" s="428"/>
      <c r="UOK4" s="428"/>
      <c r="UOL4" s="428"/>
      <c r="UOM4" s="428"/>
      <c r="UON4" s="428"/>
      <c r="UOO4" s="428"/>
      <c r="UOP4" s="428"/>
      <c r="UOQ4" s="428"/>
      <c r="UOR4" s="428"/>
      <c r="UOS4" s="428"/>
      <c r="UOT4" s="428"/>
      <c r="UOU4" s="428"/>
      <c r="UOV4" s="428"/>
      <c r="UOW4" s="428"/>
      <c r="UOX4" s="428"/>
      <c r="UOY4" s="428"/>
      <c r="UOZ4" s="428"/>
      <c r="UPA4" s="428"/>
      <c r="UPB4" s="428"/>
      <c r="UPC4" s="428"/>
      <c r="UPD4" s="428"/>
      <c r="UPE4" s="428"/>
      <c r="UPF4" s="428"/>
      <c r="UPG4" s="428"/>
      <c r="UPH4" s="428"/>
      <c r="UPI4" s="428"/>
      <c r="UPJ4" s="428"/>
      <c r="UPK4" s="428"/>
      <c r="UPL4" s="428"/>
      <c r="UPM4" s="428"/>
      <c r="UPN4" s="428"/>
      <c r="UPO4" s="428"/>
      <c r="UPP4" s="428"/>
      <c r="UPQ4" s="428"/>
      <c r="UPR4" s="428"/>
      <c r="UPS4" s="428"/>
      <c r="UPT4" s="428"/>
      <c r="UPU4" s="428"/>
      <c r="UPV4" s="428"/>
      <c r="UPW4" s="428"/>
      <c r="UPX4" s="428"/>
      <c r="UPY4" s="428"/>
      <c r="UPZ4" s="428"/>
      <c r="UQA4" s="428"/>
      <c r="UQB4" s="428"/>
      <c r="UQC4" s="428"/>
      <c r="UQD4" s="428"/>
      <c r="UQE4" s="428"/>
      <c r="UQF4" s="428"/>
      <c r="UQG4" s="428"/>
      <c r="UQH4" s="428"/>
      <c r="UQI4" s="428"/>
      <c r="UQJ4" s="428"/>
      <c r="UQK4" s="428"/>
      <c r="UQL4" s="428"/>
      <c r="UQM4" s="428"/>
      <c r="UQN4" s="428"/>
      <c r="UQO4" s="428"/>
      <c r="UQP4" s="428"/>
      <c r="UQQ4" s="428"/>
      <c r="UQR4" s="428"/>
      <c r="UQS4" s="428"/>
      <c r="UQT4" s="428"/>
      <c r="UQU4" s="428"/>
      <c r="UQV4" s="428"/>
      <c r="UQW4" s="428"/>
      <c r="UQX4" s="428"/>
      <c r="UQY4" s="428"/>
      <c r="UQZ4" s="428"/>
      <c r="URA4" s="428"/>
      <c r="URB4" s="428"/>
      <c r="URC4" s="428"/>
      <c r="URD4" s="428"/>
      <c r="URE4" s="428"/>
      <c r="URF4" s="428"/>
      <c r="URG4" s="428"/>
      <c r="URH4" s="428"/>
      <c r="URI4" s="428"/>
      <c r="URJ4" s="428"/>
      <c r="URK4" s="428"/>
      <c r="URL4" s="428"/>
      <c r="URM4" s="428"/>
      <c r="URN4" s="428"/>
      <c r="URO4" s="428"/>
      <c r="URP4" s="428"/>
      <c r="URQ4" s="428"/>
      <c r="URR4" s="428"/>
      <c r="URS4" s="428"/>
      <c r="URT4" s="428"/>
      <c r="URU4" s="428"/>
      <c r="URV4" s="428"/>
      <c r="URW4" s="428"/>
      <c r="URX4" s="428"/>
      <c r="URY4" s="428"/>
      <c r="URZ4" s="428"/>
      <c r="USA4" s="428"/>
      <c r="USB4" s="428"/>
      <c r="USC4" s="428"/>
      <c r="USD4" s="428"/>
      <c r="USE4" s="428"/>
      <c r="USF4" s="428"/>
      <c r="USG4" s="428"/>
      <c r="USH4" s="428"/>
      <c r="USI4" s="428"/>
      <c r="USJ4" s="428"/>
      <c r="USK4" s="428"/>
      <c r="USL4" s="428"/>
      <c r="USM4" s="428"/>
      <c r="USN4" s="428"/>
      <c r="USO4" s="428"/>
      <c r="USP4" s="428"/>
      <c r="USQ4" s="428"/>
      <c r="USR4" s="428"/>
      <c r="USS4" s="428"/>
      <c r="UST4" s="428"/>
      <c r="USU4" s="428"/>
      <c r="USV4" s="428"/>
      <c r="USW4" s="428"/>
      <c r="USX4" s="428"/>
      <c r="USY4" s="428"/>
      <c r="USZ4" s="428"/>
      <c r="UTA4" s="428"/>
      <c r="UTB4" s="428"/>
      <c r="UTC4" s="428"/>
      <c r="UTD4" s="428"/>
      <c r="UTE4" s="428"/>
      <c r="UTF4" s="428"/>
      <c r="UTG4" s="428"/>
      <c r="UTH4" s="428"/>
      <c r="UTI4" s="428"/>
      <c r="UTJ4" s="428"/>
      <c r="UTK4" s="428"/>
      <c r="UTL4" s="428"/>
      <c r="UTM4" s="428"/>
      <c r="UTN4" s="428"/>
      <c r="UTO4" s="428"/>
      <c r="UTP4" s="428"/>
      <c r="UTQ4" s="428"/>
      <c r="UTR4" s="428"/>
      <c r="UTS4" s="428"/>
      <c r="UTT4" s="428"/>
      <c r="UTU4" s="428"/>
      <c r="UTV4" s="428"/>
      <c r="UTW4" s="428"/>
      <c r="UTX4" s="428"/>
      <c r="UTY4" s="428"/>
      <c r="UTZ4" s="428"/>
      <c r="UUA4" s="428"/>
      <c r="UUB4" s="428"/>
      <c r="UUC4" s="428"/>
      <c r="UUD4" s="428"/>
      <c r="UUE4" s="428"/>
      <c r="UUF4" s="428"/>
      <c r="UUG4" s="428"/>
      <c r="UUH4" s="428"/>
      <c r="UUI4" s="428"/>
      <c r="UUJ4" s="428"/>
      <c r="UUK4" s="428"/>
      <c r="UUL4" s="428"/>
      <c r="UUM4" s="428"/>
      <c r="UUN4" s="428"/>
      <c r="UUO4" s="428"/>
      <c r="UUP4" s="428"/>
      <c r="UUQ4" s="428"/>
      <c r="UUR4" s="428"/>
      <c r="UUS4" s="428"/>
      <c r="UUT4" s="428"/>
      <c r="UUU4" s="428"/>
      <c r="UUV4" s="428"/>
      <c r="UUW4" s="428"/>
      <c r="UUX4" s="428"/>
      <c r="UUY4" s="428"/>
      <c r="UUZ4" s="428"/>
      <c r="UVA4" s="428"/>
      <c r="UVB4" s="428"/>
      <c r="UVC4" s="428"/>
      <c r="UVD4" s="428"/>
      <c r="UVE4" s="428"/>
      <c r="UVF4" s="428"/>
      <c r="UVG4" s="428"/>
      <c r="UVH4" s="428"/>
      <c r="UVI4" s="428"/>
      <c r="UVJ4" s="428"/>
      <c r="UVK4" s="428"/>
      <c r="UVL4" s="428"/>
      <c r="UVM4" s="428"/>
      <c r="UVN4" s="428"/>
      <c r="UVO4" s="428"/>
      <c r="UVP4" s="428"/>
      <c r="UVQ4" s="428"/>
      <c r="UVR4" s="428"/>
      <c r="UVS4" s="428"/>
      <c r="UVT4" s="428"/>
      <c r="UVU4" s="428"/>
      <c r="UVV4" s="428"/>
      <c r="UVW4" s="428"/>
      <c r="UVX4" s="428"/>
      <c r="UVY4" s="428"/>
      <c r="UVZ4" s="428"/>
      <c r="UWA4" s="428"/>
      <c r="UWB4" s="428"/>
      <c r="UWC4" s="428"/>
      <c r="UWD4" s="428"/>
      <c r="UWE4" s="428"/>
      <c r="UWF4" s="428"/>
      <c r="UWG4" s="428"/>
      <c r="UWH4" s="428"/>
      <c r="UWI4" s="428"/>
      <c r="UWJ4" s="428"/>
      <c r="UWK4" s="428"/>
      <c r="UWL4" s="428"/>
      <c r="UWM4" s="428"/>
      <c r="UWN4" s="428"/>
      <c r="UWO4" s="428"/>
      <c r="UWP4" s="428"/>
      <c r="UWQ4" s="428"/>
      <c r="UWR4" s="428"/>
      <c r="UWS4" s="428"/>
      <c r="UWT4" s="428"/>
      <c r="UWU4" s="428"/>
      <c r="UWV4" s="428"/>
      <c r="UWW4" s="428"/>
      <c r="UWX4" s="428"/>
      <c r="UWY4" s="428"/>
      <c r="UWZ4" s="428"/>
      <c r="UXA4" s="428"/>
      <c r="UXB4" s="428"/>
      <c r="UXC4" s="428"/>
      <c r="UXD4" s="428"/>
      <c r="UXE4" s="428"/>
      <c r="UXF4" s="428"/>
      <c r="UXG4" s="428"/>
      <c r="UXH4" s="428"/>
      <c r="UXI4" s="428"/>
      <c r="UXJ4" s="428"/>
      <c r="UXK4" s="428"/>
      <c r="UXL4" s="428"/>
      <c r="UXM4" s="428"/>
      <c r="UXN4" s="428"/>
      <c r="UXO4" s="428"/>
      <c r="UXP4" s="428"/>
      <c r="UXQ4" s="428"/>
      <c r="UXR4" s="428"/>
      <c r="UXS4" s="428"/>
      <c r="UXT4" s="428"/>
      <c r="UXU4" s="428"/>
      <c r="UXV4" s="428"/>
      <c r="UXW4" s="428"/>
      <c r="UXX4" s="428"/>
      <c r="UXY4" s="428"/>
      <c r="UXZ4" s="428"/>
      <c r="UYA4" s="428"/>
      <c r="UYB4" s="428"/>
      <c r="UYC4" s="428"/>
      <c r="UYD4" s="428"/>
      <c r="UYE4" s="428"/>
      <c r="UYF4" s="428"/>
      <c r="UYG4" s="428"/>
      <c r="UYH4" s="428"/>
      <c r="UYI4" s="428"/>
      <c r="UYJ4" s="428"/>
      <c r="UYK4" s="428"/>
      <c r="UYL4" s="428"/>
      <c r="UYM4" s="428"/>
      <c r="UYN4" s="428"/>
      <c r="UYO4" s="428"/>
      <c r="UYP4" s="428"/>
      <c r="UYQ4" s="428"/>
      <c r="UYR4" s="428"/>
      <c r="UYS4" s="428"/>
      <c r="UYT4" s="428"/>
      <c r="UYU4" s="428"/>
      <c r="UYV4" s="428"/>
      <c r="UYW4" s="428"/>
      <c r="UYX4" s="428"/>
      <c r="UYY4" s="428"/>
      <c r="UYZ4" s="428"/>
      <c r="UZA4" s="428"/>
      <c r="UZB4" s="428"/>
      <c r="UZC4" s="428"/>
      <c r="UZD4" s="428"/>
      <c r="UZE4" s="428"/>
      <c r="UZF4" s="428"/>
      <c r="UZG4" s="428"/>
      <c r="UZH4" s="428"/>
      <c r="UZI4" s="428"/>
      <c r="UZJ4" s="428"/>
      <c r="UZK4" s="428"/>
      <c r="UZL4" s="428"/>
      <c r="UZM4" s="428"/>
      <c r="UZN4" s="428"/>
      <c r="UZO4" s="428"/>
      <c r="UZP4" s="428"/>
      <c r="UZQ4" s="428"/>
      <c r="UZR4" s="428"/>
      <c r="UZS4" s="428"/>
      <c r="UZT4" s="428"/>
      <c r="UZU4" s="428"/>
      <c r="UZV4" s="428"/>
      <c r="UZW4" s="428"/>
      <c r="UZX4" s="428"/>
      <c r="UZY4" s="428"/>
      <c r="UZZ4" s="428"/>
      <c r="VAA4" s="428"/>
      <c r="VAB4" s="428"/>
      <c r="VAC4" s="428"/>
      <c r="VAD4" s="428"/>
      <c r="VAE4" s="428"/>
      <c r="VAF4" s="428"/>
      <c r="VAG4" s="428"/>
      <c r="VAH4" s="428"/>
      <c r="VAI4" s="428"/>
      <c r="VAJ4" s="428"/>
      <c r="VAK4" s="428"/>
      <c r="VAL4" s="428"/>
      <c r="VAM4" s="428"/>
      <c r="VAN4" s="428"/>
      <c r="VAO4" s="428"/>
      <c r="VAP4" s="428"/>
      <c r="VAQ4" s="428"/>
      <c r="VAR4" s="428"/>
      <c r="VAS4" s="428"/>
      <c r="VAT4" s="428"/>
      <c r="VAU4" s="428"/>
      <c r="VAV4" s="428"/>
      <c r="VAW4" s="428"/>
      <c r="VAX4" s="428"/>
      <c r="VAY4" s="428"/>
      <c r="VAZ4" s="428"/>
      <c r="VBA4" s="428"/>
      <c r="VBB4" s="428"/>
      <c r="VBC4" s="428"/>
      <c r="VBD4" s="428"/>
      <c r="VBE4" s="428"/>
      <c r="VBF4" s="428"/>
      <c r="VBG4" s="428"/>
      <c r="VBH4" s="428"/>
      <c r="VBI4" s="428"/>
      <c r="VBJ4" s="428"/>
      <c r="VBK4" s="428"/>
      <c r="VBL4" s="428"/>
      <c r="VBM4" s="428"/>
      <c r="VBN4" s="428"/>
      <c r="VBO4" s="428"/>
      <c r="VBP4" s="428"/>
      <c r="VBQ4" s="428"/>
      <c r="VBR4" s="428"/>
      <c r="VBS4" s="428"/>
      <c r="VBT4" s="428"/>
      <c r="VBU4" s="428"/>
      <c r="VBV4" s="428"/>
      <c r="VBW4" s="428"/>
      <c r="VBX4" s="428"/>
      <c r="VBY4" s="428"/>
      <c r="VBZ4" s="428"/>
      <c r="VCA4" s="428"/>
      <c r="VCB4" s="428"/>
      <c r="VCC4" s="428"/>
      <c r="VCD4" s="428"/>
      <c r="VCE4" s="428"/>
      <c r="VCF4" s="428"/>
      <c r="VCG4" s="428"/>
      <c r="VCH4" s="428"/>
      <c r="VCI4" s="428"/>
      <c r="VCJ4" s="428"/>
      <c r="VCK4" s="428"/>
      <c r="VCL4" s="428"/>
      <c r="VCM4" s="428"/>
      <c r="VCN4" s="428"/>
      <c r="VCO4" s="428"/>
      <c r="VCP4" s="428"/>
      <c r="VCQ4" s="428"/>
      <c r="VCR4" s="428"/>
      <c r="VCS4" s="428"/>
      <c r="VCT4" s="428"/>
      <c r="VCU4" s="428"/>
      <c r="VCV4" s="428"/>
      <c r="VCW4" s="428"/>
      <c r="VCX4" s="428"/>
      <c r="VCY4" s="428"/>
      <c r="VCZ4" s="428"/>
      <c r="VDA4" s="428"/>
      <c r="VDB4" s="428"/>
      <c r="VDC4" s="428"/>
      <c r="VDD4" s="428"/>
      <c r="VDE4" s="428"/>
      <c r="VDF4" s="428"/>
      <c r="VDG4" s="428"/>
      <c r="VDH4" s="428"/>
      <c r="VDI4" s="428"/>
      <c r="VDJ4" s="428"/>
      <c r="VDK4" s="428"/>
      <c r="VDL4" s="428"/>
      <c r="VDM4" s="428"/>
      <c r="VDN4" s="428"/>
      <c r="VDO4" s="428"/>
      <c r="VDP4" s="428"/>
      <c r="VDQ4" s="428"/>
      <c r="VDR4" s="428"/>
      <c r="VDS4" s="428"/>
      <c r="VDT4" s="428"/>
      <c r="VDU4" s="428"/>
      <c r="VDV4" s="428"/>
      <c r="VDW4" s="428"/>
      <c r="VDX4" s="428"/>
      <c r="VDY4" s="428"/>
      <c r="VDZ4" s="428"/>
      <c r="VEA4" s="428"/>
      <c r="VEB4" s="428"/>
      <c r="VEC4" s="428"/>
      <c r="VED4" s="428"/>
      <c r="VEE4" s="428"/>
      <c r="VEF4" s="428"/>
      <c r="VEG4" s="428"/>
      <c r="VEH4" s="428"/>
      <c r="VEI4" s="428"/>
      <c r="VEJ4" s="428"/>
      <c r="VEK4" s="428"/>
      <c r="VEL4" s="428"/>
      <c r="VEM4" s="428"/>
      <c r="VEN4" s="428"/>
      <c r="VEO4" s="428"/>
      <c r="VEP4" s="428"/>
      <c r="VEQ4" s="428"/>
      <c r="VER4" s="428"/>
      <c r="VES4" s="428"/>
      <c r="VET4" s="428"/>
      <c r="VEU4" s="428"/>
      <c r="VEV4" s="428"/>
      <c r="VEW4" s="428"/>
      <c r="VEX4" s="428"/>
      <c r="VEY4" s="428"/>
      <c r="VEZ4" s="428"/>
      <c r="VFA4" s="428"/>
      <c r="VFB4" s="428"/>
      <c r="VFC4" s="428"/>
      <c r="VFD4" s="428"/>
      <c r="VFE4" s="428"/>
      <c r="VFF4" s="428"/>
      <c r="VFG4" s="428"/>
      <c r="VFH4" s="428"/>
      <c r="VFI4" s="428"/>
      <c r="VFJ4" s="428"/>
      <c r="VFK4" s="428"/>
      <c r="VFL4" s="428"/>
      <c r="VFM4" s="428"/>
      <c r="VFN4" s="428"/>
      <c r="VFO4" s="428"/>
      <c r="VFP4" s="428"/>
      <c r="VFQ4" s="428"/>
      <c r="VFR4" s="428"/>
      <c r="VFS4" s="428"/>
      <c r="VFT4" s="428"/>
      <c r="VFU4" s="428"/>
      <c r="VFV4" s="428"/>
      <c r="VFW4" s="428"/>
      <c r="VFX4" s="428"/>
      <c r="VFY4" s="428"/>
      <c r="VFZ4" s="428"/>
      <c r="VGA4" s="428"/>
      <c r="VGB4" s="428"/>
      <c r="VGC4" s="428"/>
      <c r="VGD4" s="428"/>
      <c r="VGE4" s="428"/>
      <c r="VGF4" s="428"/>
      <c r="VGG4" s="428"/>
      <c r="VGH4" s="428"/>
      <c r="VGI4" s="428"/>
      <c r="VGJ4" s="428"/>
      <c r="VGK4" s="428"/>
      <c r="VGL4" s="428"/>
      <c r="VGM4" s="428"/>
      <c r="VGN4" s="428"/>
      <c r="VGO4" s="428"/>
      <c r="VGP4" s="428"/>
      <c r="VGQ4" s="428"/>
      <c r="VGR4" s="428"/>
      <c r="VGS4" s="428"/>
      <c r="VGT4" s="428"/>
      <c r="VGU4" s="428"/>
      <c r="VGV4" s="428"/>
      <c r="VGW4" s="428"/>
      <c r="VGX4" s="428"/>
      <c r="VGY4" s="428"/>
      <c r="VGZ4" s="428"/>
      <c r="VHA4" s="428"/>
      <c r="VHB4" s="428"/>
      <c r="VHC4" s="428"/>
      <c r="VHD4" s="428"/>
      <c r="VHE4" s="428"/>
      <c r="VHF4" s="428"/>
      <c r="VHG4" s="428"/>
      <c r="VHH4" s="428"/>
      <c r="VHI4" s="428"/>
      <c r="VHJ4" s="428"/>
      <c r="VHK4" s="428"/>
      <c r="VHL4" s="428"/>
      <c r="VHM4" s="428"/>
      <c r="VHN4" s="428"/>
      <c r="VHO4" s="428"/>
      <c r="VHP4" s="428"/>
      <c r="VHQ4" s="428"/>
      <c r="VHR4" s="428"/>
      <c r="VHS4" s="428"/>
      <c r="VHT4" s="428"/>
      <c r="VHU4" s="428"/>
      <c r="VHV4" s="428"/>
      <c r="VHW4" s="428"/>
      <c r="VHX4" s="428"/>
      <c r="VHY4" s="428"/>
      <c r="VHZ4" s="428"/>
      <c r="VIA4" s="428"/>
      <c r="VIB4" s="428"/>
      <c r="VIC4" s="428"/>
      <c r="VID4" s="428"/>
      <c r="VIE4" s="428"/>
      <c r="VIF4" s="428"/>
      <c r="VIG4" s="428"/>
      <c r="VIH4" s="428"/>
      <c r="VII4" s="428"/>
      <c r="VIJ4" s="428"/>
      <c r="VIK4" s="428"/>
      <c r="VIL4" s="428"/>
      <c r="VIM4" s="428"/>
      <c r="VIN4" s="428"/>
      <c r="VIO4" s="428"/>
      <c r="VIP4" s="428"/>
      <c r="VIQ4" s="428"/>
      <c r="VIR4" s="428"/>
      <c r="VIS4" s="428"/>
      <c r="VIT4" s="428"/>
      <c r="VIU4" s="428"/>
      <c r="VIV4" s="428"/>
      <c r="VIW4" s="428"/>
      <c r="VIX4" s="428"/>
      <c r="VIY4" s="428"/>
      <c r="VIZ4" s="428"/>
      <c r="VJA4" s="428"/>
      <c r="VJB4" s="428"/>
      <c r="VJC4" s="428"/>
      <c r="VJD4" s="428"/>
      <c r="VJE4" s="428"/>
      <c r="VJF4" s="428"/>
      <c r="VJG4" s="428"/>
      <c r="VJH4" s="428"/>
      <c r="VJI4" s="428"/>
      <c r="VJJ4" s="428"/>
      <c r="VJK4" s="428"/>
      <c r="VJL4" s="428"/>
      <c r="VJM4" s="428"/>
      <c r="VJN4" s="428"/>
      <c r="VJO4" s="428"/>
      <c r="VJP4" s="428"/>
      <c r="VJQ4" s="428"/>
      <c r="VJR4" s="428"/>
      <c r="VJS4" s="428"/>
      <c r="VJT4" s="428"/>
      <c r="VJU4" s="428"/>
      <c r="VJV4" s="428"/>
      <c r="VJW4" s="428"/>
      <c r="VJX4" s="428"/>
      <c r="VJY4" s="428"/>
      <c r="VJZ4" s="428"/>
      <c r="VKA4" s="428"/>
      <c r="VKB4" s="428"/>
      <c r="VKC4" s="428"/>
      <c r="VKD4" s="428"/>
      <c r="VKE4" s="428"/>
      <c r="VKF4" s="428"/>
      <c r="VKG4" s="428"/>
      <c r="VKH4" s="428"/>
      <c r="VKI4" s="428"/>
      <c r="VKJ4" s="428"/>
      <c r="VKK4" s="428"/>
      <c r="VKL4" s="428"/>
      <c r="VKM4" s="428"/>
      <c r="VKN4" s="428"/>
      <c r="VKO4" s="428"/>
      <c r="VKP4" s="428"/>
      <c r="VKQ4" s="428"/>
      <c r="VKR4" s="428"/>
      <c r="VKS4" s="428"/>
      <c r="VKT4" s="428"/>
      <c r="VKU4" s="428"/>
      <c r="VKV4" s="428"/>
      <c r="VKW4" s="428"/>
      <c r="VKX4" s="428"/>
      <c r="VKY4" s="428"/>
      <c r="VKZ4" s="428"/>
      <c r="VLA4" s="428"/>
      <c r="VLB4" s="428"/>
      <c r="VLC4" s="428"/>
      <c r="VLD4" s="428"/>
      <c r="VLE4" s="428"/>
      <c r="VLF4" s="428"/>
      <c r="VLG4" s="428"/>
      <c r="VLH4" s="428"/>
      <c r="VLI4" s="428"/>
      <c r="VLJ4" s="428"/>
      <c r="VLK4" s="428"/>
      <c r="VLL4" s="428"/>
      <c r="VLM4" s="428"/>
      <c r="VLN4" s="428"/>
      <c r="VLO4" s="428"/>
      <c r="VLP4" s="428"/>
      <c r="VLQ4" s="428"/>
      <c r="VLR4" s="428"/>
      <c r="VLS4" s="428"/>
      <c r="VLT4" s="428"/>
      <c r="VLU4" s="428"/>
      <c r="VLV4" s="428"/>
      <c r="VLW4" s="428"/>
      <c r="VLX4" s="428"/>
      <c r="VLY4" s="428"/>
      <c r="VLZ4" s="428"/>
      <c r="VMA4" s="428"/>
      <c r="VMB4" s="428"/>
      <c r="VMC4" s="428"/>
      <c r="VMD4" s="428"/>
      <c r="VME4" s="428"/>
      <c r="VMF4" s="428"/>
      <c r="VMG4" s="428"/>
      <c r="VMH4" s="428"/>
      <c r="VMI4" s="428"/>
      <c r="VMJ4" s="428"/>
      <c r="VMK4" s="428"/>
      <c r="VML4" s="428"/>
      <c r="VMM4" s="428"/>
      <c r="VMN4" s="428"/>
      <c r="VMO4" s="428"/>
      <c r="VMP4" s="428"/>
      <c r="VMQ4" s="428"/>
      <c r="VMR4" s="428"/>
      <c r="VMS4" s="428"/>
      <c r="VMT4" s="428"/>
      <c r="VMU4" s="428"/>
      <c r="VMV4" s="428"/>
      <c r="VMW4" s="428"/>
      <c r="VMX4" s="428"/>
      <c r="VMY4" s="428"/>
      <c r="VMZ4" s="428"/>
      <c r="VNA4" s="428"/>
      <c r="VNB4" s="428"/>
      <c r="VNC4" s="428"/>
      <c r="VND4" s="428"/>
      <c r="VNE4" s="428"/>
      <c r="VNF4" s="428"/>
      <c r="VNG4" s="428"/>
      <c r="VNH4" s="428"/>
      <c r="VNI4" s="428"/>
      <c r="VNJ4" s="428"/>
      <c r="VNK4" s="428"/>
      <c r="VNL4" s="428"/>
      <c r="VNM4" s="428"/>
      <c r="VNN4" s="428"/>
      <c r="VNO4" s="428"/>
      <c r="VNP4" s="428"/>
      <c r="VNQ4" s="428"/>
      <c r="VNR4" s="428"/>
      <c r="VNS4" s="428"/>
      <c r="VNT4" s="428"/>
      <c r="VNU4" s="428"/>
      <c r="VNV4" s="428"/>
      <c r="VNW4" s="428"/>
      <c r="VNX4" s="428"/>
      <c r="VNY4" s="428"/>
      <c r="VNZ4" s="428"/>
      <c r="VOA4" s="428"/>
      <c r="VOB4" s="428"/>
      <c r="VOC4" s="428"/>
      <c r="VOD4" s="428"/>
      <c r="VOE4" s="428"/>
      <c r="VOF4" s="428"/>
      <c r="VOG4" s="428"/>
      <c r="VOH4" s="428"/>
      <c r="VOI4" s="428"/>
      <c r="VOJ4" s="428"/>
      <c r="VOK4" s="428"/>
      <c r="VOL4" s="428"/>
      <c r="VOM4" s="428"/>
      <c r="VON4" s="428"/>
      <c r="VOO4" s="428"/>
      <c r="VOP4" s="428"/>
      <c r="VOQ4" s="428"/>
      <c r="VOR4" s="428"/>
      <c r="VOS4" s="428"/>
      <c r="VOT4" s="428"/>
      <c r="VOU4" s="428"/>
      <c r="VOV4" s="428"/>
      <c r="VOW4" s="428"/>
      <c r="VOX4" s="428"/>
      <c r="VOY4" s="428"/>
      <c r="VOZ4" s="428"/>
      <c r="VPA4" s="428"/>
      <c r="VPB4" s="428"/>
      <c r="VPC4" s="428"/>
      <c r="VPD4" s="428"/>
      <c r="VPE4" s="428"/>
      <c r="VPF4" s="428"/>
      <c r="VPG4" s="428"/>
      <c r="VPH4" s="428"/>
      <c r="VPI4" s="428"/>
      <c r="VPJ4" s="428"/>
      <c r="VPK4" s="428"/>
      <c r="VPL4" s="428"/>
      <c r="VPM4" s="428"/>
      <c r="VPN4" s="428"/>
      <c r="VPO4" s="428"/>
      <c r="VPP4" s="428"/>
      <c r="VPQ4" s="428"/>
      <c r="VPR4" s="428"/>
      <c r="VPS4" s="428"/>
      <c r="VPT4" s="428"/>
      <c r="VPU4" s="428"/>
      <c r="VPV4" s="428"/>
      <c r="VPW4" s="428"/>
      <c r="VPX4" s="428"/>
      <c r="VPY4" s="428"/>
      <c r="VPZ4" s="428"/>
      <c r="VQA4" s="428"/>
      <c r="VQB4" s="428"/>
      <c r="VQC4" s="428"/>
      <c r="VQD4" s="428"/>
      <c r="VQE4" s="428"/>
      <c r="VQF4" s="428"/>
      <c r="VQG4" s="428"/>
      <c r="VQH4" s="428"/>
      <c r="VQI4" s="428"/>
      <c r="VQJ4" s="428"/>
      <c r="VQK4" s="428"/>
      <c r="VQL4" s="428"/>
      <c r="VQM4" s="428"/>
      <c r="VQN4" s="428"/>
      <c r="VQO4" s="428"/>
      <c r="VQP4" s="428"/>
      <c r="VQQ4" s="428"/>
      <c r="VQR4" s="428"/>
      <c r="VQS4" s="428"/>
      <c r="VQT4" s="428"/>
      <c r="VQU4" s="428"/>
      <c r="VQV4" s="428"/>
      <c r="VQW4" s="428"/>
      <c r="VQX4" s="428"/>
      <c r="VQY4" s="428"/>
      <c r="VQZ4" s="428"/>
      <c r="VRA4" s="428"/>
      <c r="VRB4" s="428"/>
      <c r="VRC4" s="428"/>
      <c r="VRD4" s="428"/>
      <c r="VRE4" s="428"/>
      <c r="VRF4" s="428"/>
      <c r="VRG4" s="428"/>
      <c r="VRH4" s="428"/>
      <c r="VRI4" s="428"/>
      <c r="VRJ4" s="428"/>
      <c r="VRK4" s="428"/>
      <c r="VRL4" s="428"/>
      <c r="VRM4" s="428"/>
      <c r="VRN4" s="428"/>
      <c r="VRO4" s="428"/>
      <c r="VRP4" s="428"/>
      <c r="VRQ4" s="428"/>
      <c r="VRR4" s="428"/>
      <c r="VRS4" s="428"/>
      <c r="VRT4" s="428"/>
      <c r="VRU4" s="428"/>
      <c r="VRV4" s="428"/>
      <c r="VRW4" s="428"/>
      <c r="VRX4" s="428"/>
      <c r="VRY4" s="428"/>
      <c r="VRZ4" s="428"/>
      <c r="VSA4" s="428"/>
      <c r="VSB4" s="428"/>
      <c r="VSC4" s="428"/>
      <c r="VSD4" s="428"/>
      <c r="VSE4" s="428"/>
      <c r="VSF4" s="428"/>
      <c r="VSG4" s="428"/>
      <c r="VSH4" s="428"/>
      <c r="VSI4" s="428"/>
      <c r="VSJ4" s="428"/>
      <c r="VSK4" s="428"/>
      <c r="VSL4" s="428"/>
      <c r="VSM4" s="428"/>
      <c r="VSN4" s="428"/>
      <c r="VSO4" s="428"/>
      <c r="VSP4" s="428"/>
      <c r="VSQ4" s="428"/>
      <c r="VSR4" s="428"/>
      <c r="VSS4" s="428"/>
      <c r="VST4" s="428"/>
      <c r="VSU4" s="428"/>
      <c r="VSV4" s="428"/>
      <c r="VSW4" s="428"/>
      <c r="VSX4" s="428"/>
      <c r="VSY4" s="428"/>
      <c r="VSZ4" s="428"/>
      <c r="VTA4" s="428"/>
      <c r="VTB4" s="428"/>
      <c r="VTC4" s="428"/>
      <c r="VTD4" s="428"/>
      <c r="VTE4" s="428"/>
      <c r="VTF4" s="428"/>
      <c r="VTG4" s="428"/>
      <c r="VTH4" s="428"/>
      <c r="VTI4" s="428"/>
      <c r="VTJ4" s="428"/>
      <c r="VTK4" s="428"/>
      <c r="VTL4" s="428"/>
      <c r="VTM4" s="428"/>
      <c r="VTN4" s="428"/>
      <c r="VTO4" s="428"/>
      <c r="VTP4" s="428"/>
      <c r="VTQ4" s="428"/>
      <c r="VTR4" s="428"/>
      <c r="VTS4" s="428"/>
      <c r="VTT4" s="428"/>
      <c r="VTU4" s="428"/>
      <c r="VTV4" s="428"/>
      <c r="VTW4" s="428"/>
      <c r="VTX4" s="428"/>
      <c r="VTY4" s="428"/>
      <c r="VTZ4" s="428"/>
      <c r="VUA4" s="428"/>
      <c r="VUB4" s="428"/>
      <c r="VUC4" s="428"/>
      <c r="VUD4" s="428"/>
      <c r="VUE4" s="428"/>
      <c r="VUF4" s="428"/>
      <c r="VUG4" s="428"/>
      <c r="VUH4" s="428"/>
      <c r="VUI4" s="428"/>
      <c r="VUJ4" s="428"/>
      <c r="VUK4" s="428"/>
      <c r="VUL4" s="428"/>
      <c r="VUM4" s="428"/>
      <c r="VUN4" s="428"/>
      <c r="VUO4" s="428"/>
      <c r="VUP4" s="428"/>
      <c r="VUQ4" s="428"/>
      <c r="VUR4" s="428"/>
      <c r="VUS4" s="428"/>
      <c r="VUT4" s="428"/>
      <c r="VUU4" s="428"/>
      <c r="VUV4" s="428"/>
      <c r="VUW4" s="428"/>
      <c r="VUX4" s="428"/>
      <c r="VUY4" s="428"/>
      <c r="VUZ4" s="428"/>
      <c r="VVA4" s="428"/>
      <c r="VVB4" s="428"/>
      <c r="VVC4" s="428"/>
      <c r="VVD4" s="428"/>
      <c r="VVE4" s="428"/>
      <c r="VVF4" s="428"/>
      <c r="VVG4" s="428"/>
      <c r="VVH4" s="428"/>
      <c r="VVI4" s="428"/>
      <c r="VVJ4" s="428"/>
      <c r="VVK4" s="428"/>
      <c r="VVL4" s="428"/>
      <c r="VVM4" s="428"/>
      <c r="VVN4" s="428"/>
      <c r="VVO4" s="428"/>
      <c r="VVP4" s="428"/>
      <c r="VVQ4" s="428"/>
      <c r="VVR4" s="428"/>
      <c r="VVS4" s="428"/>
      <c r="VVT4" s="428"/>
      <c r="VVU4" s="428"/>
      <c r="VVV4" s="428"/>
      <c r="VVW4" s="428"/>
      <c r="VVX4" s="428"/>
      <c r="VVY4" s="428"/>
      <c r="VVZ4" s="428"/>
      <c r="VWA4" s="428"/>
      <c r="VWB4" s="428"/>
      <c r="VWC4" s="428"/>
      <c r="VWD4" s="428"/>
      <c r="VWE4" s="428"/>
      <c r="VWF4" s="428"/>
      <c r="VWG4" s="428"/>
      <c r="VWH4" s="428"/>
      <c r="VWI4" s="428"/>
      <c r="VWJ4" s="428"/>
      <c r="VWK4" s="428"/>
      <c r="VWL4" s="428"/>
      <c r="VWM4" s="428"/>
      <c r="VWN4" s="428"/>
      <c r="VWO4" s="428"/>
      <c r="VWP4" s="428"/>
      <c r="VWQ4" s="428"/>
      <c r="VWR4" s="428"/>
      <c r="VWS4" s="428"/>
      <c r="VWT4" s="428"/>
      <c r="VWU4" s="428"/>
      <c r="VWV4" s="428"/>
      <c r="VWW4" s="428"/>
      <c r="VWX4" s="428"/>
      <c r="VWY4" s="428"/>
      <c r="VWZ4" s="428"/>
      <c r="VXA4" s="428"/>
      <c r="VXB4" s="428"/>
      <c r="VXC4" s="428"/>
      <c r="VXD4" s="428"/>
      <c r="VXE4" s="428"/>
      <c r="VXF4" s="428"/>
      <c r="VXG4" s="428"/>
      <c r="VXH4" s="428"/>
      <c r="VXI4" s="428"/>
      <c r="VXJ4" s="428"/>
      <c r="VXK4" s="428"/>
      <c r="VXL4" s="428"/>
      <c r="VXM4" s="428"/>
      <c r="VXN4" s="428"/>
      <c r="VXO4" s="428"/>
      <c r="VXP4" s="428"/>
      <c r="VXQ4" s="428"/>
      <c r="VXR4" s="428"/>
      <c r="VXS4" s="428"/>
      <c r="VXT4" s="428"/>
      <c r="VXU4" s="428"/>
      <c r="VXV4" s="428"/>
      <c r="VXW4" s="428"/>
      <c r="VXX4" s="428"/>
      <c r="VXY4" s="428"/>
      <c r="VXZ4" s="428"/>
      <c r="VYA4" s="428"/>
      <c r="VYB4" s="428"/>
      <c r="VYC4" s="428"/>
      <c r="VYD4" s="428"/>
      <c r="VYE4" s="428"/>
      <c r="VYF4" s="428"/>
      <c r="VYG4" s="428"/>
      <c r="VYH4" s="428"/>
      <c r="VYI4" s="428"/>
      <c r="VYJ4" s="428"/>
      <c r="VYK4" s="428"/>
      <c r="VYL4" s="428"/>
      <c r="VYM4" s="428"/>
      <c r="VYN4" s="428"/>
      <c r="VYO4" s="428"/>
      <c r="VYP4" s="428"/>
      <c r="VYQ4" s="428"/>
      <c r="VYR4" s="428"/>
      <c r="VYS4" s="428"/>
      <c r="VYT4" s="428"/>
      <c r="VYU4" s="428"/>
      <c r="VYV4" s="428"/>
      <c r="VYW4" s="428"/>
      <c r="VYX4" s="428"/>
      <c r="VYY4" s="428"/>
      <c r="VYZ4" s="428"/>
      <c r="VZA4" s="428"/>
      <c r="VZB4" s="428"/>
      <c r="VZC4" s="428"/>
      <c r="VZD4" s="428"/>
      <c r="VZE4" s="428"/>
      <c r="VZF4" s="428"/>
      <c r="VZG4" s="428"/>
      <c r="VZH4" s="428"/>
      <c r="VZI4" s="428"/>
      <c r="VZJ4" s="428"/>
      <c r="VZK4" s="428"/>
      <c r="VZL4" s="428"/>
      <c r="VZM4" s="428"/>
      <c r="VZN4" s="428"/>
      <c r="VZO4" s="428"/>
      <c r="VZP4" s="428"/>
      <c r="VZQ4" s="428"/>
      <c r="VZR4" s="428"/>
      <c r="VZS4" s="428"/>
      <c r="VZT4" s="428"/>
      <c r="VZU4" s="428"/>
      <c r="VZV4" s="428"/>
      <c r="VZW4" s="428"/>
      <c r="VZX4" s="428"/>
      <c r="VZY4" s="428"/>
      <c r="VZZ4" s="428"/>
      <c r="WAA4" s="428"/>
      <c r="WAB4" s="428"/>
      <c r="WAC4" s="428"/>
      <c r="WAD4" s="428"/>
      <c r="WAE4" s="428"/>
      <c r="WAF4" s="428"/>
      <c r="WAG4" s="428"/>
      <c r="WAH4" s="428"/>
      <c r="WAI4" s="428"/>
      <c r="WAJ4" s="428"/>
      <c r="WAK4" s="428"/>
      <c r="WAL4" s="428"/>
      <c r="WAM4" s="428"/>
      <c r="WAN4" s="428"/>
      <c r="WAO4" s="428"/>
      <c r="WAP4" s="428"/>
      <c r="WAQ4" s="428"/>
      <c r="WAR4" s="428"/>
      <c r="WAS4" s="428"/>
      <c r="WAT4" s="428"/>
      <c r="WAU4" s="428"/>
      <c r="WAV4" s="428"/>
      <c r="WAW4" s="428"/>
      <c r="WAX4" s="428"/>
      <c r="WAY4" s="428"/>
      <c r="WAZ4" s="428"/>
      <c r="WBA4" s="428"/>
      <c r="WBB4" s="428"/>
      <c r="WBC4" s="428"/>
      <c r="WBD4" s="428"/>
      <c r="WBE4" s="428"/>
      <c r="WBF4" s="428"/>
      <c r="WBG4" s="428"/>
      <c r="WBH4" s="428"/>
      <c r="WBI4" s="428"/>
      <c r="WBJ4" s="428"/>
      <c r="WBK4" s="428"/>
      <c r="WBL4" s="428"/>
      <c r="WBM4" s="428"/>
      <c r="WBN4" s="428"/>
      <c r="WBO4" s="428"/>
      <c r="WBP4" s="428"/>
      <c r="WBQ4" s="428"/>
      <c r="WBR4" s="428"/>
      <c r="WBS4" s="428"/>
      <c r="WBT4" s="428"/>
      <c r="WBU4" s="428"/>
      <c r="WBV4" s="428"/>
      <c r="WBW4" s="428"/>
      <c r="WBX4" s="428"/>
      <c r="WBY4" s="428"/>
      <c r="WBZ4" s="428"/>
      <c r="WCA4" s="428"/>
      <c r="WCB4" s="428"/>
      <c r="WCC4" s="428"/>
      <c r="WCD4" s="428"/>
      <c r="WCE4" s="428"/>
      <c r="WCF4" s="428"/>
      <c r="WCG4" s="428"/>
      <c r="WCH4" s="428"/>
      <c r="WCI4" s="428"/>
      <c r="WCJ4" s="428"/>
      <c r="WCK4" s="428"/>
      <c r="WCL4" s="428"/>
      <c r="WCM4" s="428"/>
      <c r="WCN4" s="428"/>
      <c r="WCO4" s="428"/>
      <c r="WCP4" s="428"/>
      <c r="WCQ4" s="428"/>
      <c r="WCR4" s="428"/>
      <c r="WCS4" s="428"/>
      <c r="WCT4" s="428"/>
      <c r="WCU4" s="428"/>
      <c r="WCV4" s="428"/>
      <c r="WCW4" s="428"/>
      <c r="WCX4" s="428"/>
      <c r="WCY4" s="428"/>
      <c r="WCZ4" s="428"/>
      <c r="WDA4" s="428"/>
      <c r="WDB4" s="428"/>
      <c r="WDC4" s="428"/>
      <c r="WDD4" s="428"/>
      <c r="WDE4" s="428"/>
      <c r="WDF4" s="428"/>
      <c r="WDG4" s="428"/>
      <c r="WDH4" s="428"/>
      <c r="WDI4" s="428"/>
      <c r="WDJ4" s="428"/>
      <c r="WDK4" s="428"/>
      <c r="WDL4" s="428"/>
      <c r="WDM4" s="428"/>
      <c r="WDN4" s="428"/>
      <c r="WDO4" s="428"/>
      <c r="WDP4" s="428"/>
      <c r="WDQ4" s="428"/>
      <c r="WDR4" s="428"/>
      <c r="WDS4" s="428"/>
      <c r="WDT4" s="428"/>
      <c r="WDU4" s="428"/>
      <c r="WDV4" s="428"/>
      <c r="WDW4" s="428"/>
      <c r="WDX4" s="428"/>
      <c r="WDY4" s="428"/>
      <c r="WDZ4" s="428"/>
      <c r="WEA4" s="428"/>
      <c r="WEB4" s="428"/>
      <c r="WEC4" s="428"/>
      <c r="WED4" s="428"/>
      <c r="WEE4" s="428"/>
      <c r="WEF4" s="428"/>
      <c r="WEG4" s="428"/>
      <c r="WEH4" s="428"/>
      <c r="WEI4" s="428"/>
      <c r="WEJ4" s="428"/>
      <c r="WEK4" s="428"/>
      <c r="WEL4" s="428"/>
      <c r="WEM4" s="428"/>
      <c r="WEN4" s="428"/>
      <c r="WEO4" s="428"/>
      <c r="WEP4" s="428"/>
      <c r="WEQ4" s="428"/>
      <c r="WER4" s="428"/>
      <c r="WES4" s="428"/>
      <c r="WET4" s="428"/>
      <c r="WEU4" s="428"/>
      <c r="WEV4" s="428"/>
      <c r="WEW4" s="428"/>
      <c r="WEX4" s="428"/>
      <c r="WEY4" s="428"/>
      <c r="WEZ4" s="428"/>
      <c r="WFA4" s="428"/>
      <c r="WFB4" s="428"/>
      <c r="WFC4" s="428"/>
      <c r="WFD4" s="428"/>
      <c r="WFE4" s="428"/>
      <c r="WFF4" s="428"/>
      <c r="WFG4" s="428"/>
      <c r="WFH4" s="428"/>
      <c r="WFI4" s="428"/>
      <c r="WFJ4" s="428"/>
      <c r="WFK4" s="428"/>
      <c r="WFL4" s="428"/>
      <c r="WFM4" s="428"/>
      <c r="WFN4" s="428"/>
      <c r="WFO4" s="428"/>
      <c r="WFP4" s="428"/>
      <c r="WFQ4" s="428"/>
      <c r="WFR4" s="428"/>
      <c r="WFS4" s="428"/>
      <c r="WFT4" s="428"/>
      <c r="WFU4" s="428"/>
      <c r="WFV4" s="428"/>
      <c r="WFW4" s="428"/>
      <c r="WFX4" s="428"/>
      <c r="WFY4" s="428"/>
      <c r="WFZ4" s="428"/>
      <c r="WGA4" s="428"/>
      <c r="WGB4" s="428"/>
      <c r="WGC4" s="428"/>
      <c r="WGD4" s="428"/>
      <c r="WGE4" s="428"/>
      <c r="WGF4" s="428"/>
      <c r="WGG4" s="428"/>
      <c r="WGH4" s="428"/>
      <c r="WGI4" s="428"/>
      <c r="WGJ4" s="428"/>
      <c r="WGK4" s="428"/>
      <c r="WGL4" s="428"/>
      <c r="WGM4" s="428"/>
      <c r="WGN4" s="428"/>
      <c r="WGO4" s="428"/>
      <c r="WGP4" s="428"/>
      <c r="WGQ4" s="428"/>
      <c r="WGR4" s="428"/>
      <c r="WGS4" s="428"/>
      <c r="WGT4" s="428"/>
      <c r="WGU4" s="428"/>
      <c r="WGV4" s="428"/>
      <c r="WGW4" s="428"/>
      <c r="WGX4" s="428"/>
      <c r="WGY4" s="428"/>
      <c r="WGZ4" s="428"/>
      <c r="WHA4" s="428"/>
      <c r="WHB4" s="428"/>
      <c r="WHC4" s="428"/>
      <c r="WHD4" s="428"/>
      <c r="WHE4" s="428"/>
      <c r="WHF4" s="428"/>
      <c r="WHG4" s="428"/>
      <c r="WHH4" s="428"/>
      <c r="WHI4" s="428"/>
      <c r="WHJ4" s="428"/>
      <c r="WHK4" s="428"/>
      <c r="WHL4" s="428"/>
      <c r="WHM4" s="428"/>
      <c r="WHN4" s="428"/>
      <c r="WHO4" s="428"/>
      <c r="WHP4" s="428"/>
      <c r="WHQ4" s="428"/>
      <c r="WHR4" s="428"/>
      <c r="WHS4" s="428"/>
      <c r="WHT4" s="428"/>
      <c r="WHU4" s="428"/>
      <c r="WHV4" s="428"/>
      <c r="WHW4" s="428"/>
      <c r="WHX4" s="428"/>
      <c r="WHY4" s="428"/>
      <c r="WHZ4" s="428"/>
      <c r="WIA4" s="428"/>
      <c r="WIB4" s="428"/>
      <c r="WIC4" s="428"/>
      <c r="WID4" s="428"/>
      <c r="WIE4" s="428"/>
      <c r="WIF4" s="428"/>
      <c r="WIG4" s="428"/>
      <c r="WIH4" s="428"/>
      <c r="WII4" s="428"/>
      <c r="WIJ4" s="428"/>
      <c r="WIK4" s="428"/>
      <c r="WIL4" s="428"/>
      <c r="WIM4" s="428"/>
      <c r="WIN4" s="428"/>
      <c r="WIO4" s="428"/>
      <c r="WIP4" s="428"/>
      <c r="WIQ4" s="428"/>
      <c r="WIR4" s="428"/>
      <c r="WIS4" s="428"/>
      <c r="WIT4" s="428"/>
      <c r="WIU4" s="428"/>
      <c r="WIV4" s="428"/>
      <c r="WIW4" s="428"/>
      <c r="WIX4" s="428"/>
      <c r="WIY4" s="428"/>
      <c r="WIZ4" s="428"/>
      <c r="WJA4" s="428"/>
      <c r="WJB4" s="428"/>
      <c r="WJC4" s="428"/>
      <c r="WJD4" s="428"/>
      <c r="WJE4" s="428"/>
      <c r="WJF4" s="428"/>
      <c r="WJG4" s="428"/>
      <c r="WJH4" s="428"/>
      <c r="WJI4" s="428"/>
      <c r="WJJ4" s="428"/>
      <c r="WJK4" s="428"/>
      <c r="WJL4" s="428"/>
      <c r="WJM4" s="428"/>
      <c r="WJN4" s="428"/>
      <c r="WJO4" s="428"/>
      <c r="WJP4" s="428"/>
      <c r="WJQ4" s="428"/>
      <c r="WJR4" s="428"/>
      <c r="WJS4" s="428"/>
      <c r="WJT4" s="428"/>
      <c r="WJU4" s="428"/>
      <c r="WJV4" s="428"/>
      <c r="WJW4" s="428"/>
      <c r="WJX4" s="428"/>
      <c r="WJY4" s="428"/>
      <c r="WJZ4" s="428"/>
      <c r="WKA4" s="428"/>
      <c r="WKB4" s="428"/>
      <c r="WKC4" s="428"/>
      <c r="WKD4" s="428"/>
      <c r="WKE4" s="428"/>
      <c r="WKF4" s="428"/>
      <c r="WKG4" s="428"/>
      <c r="WKH4" s="428"/>
      <c r="WKI4" s="428"/>
      <c r="WKJ4" s="428"/>
      <c r="WKK4" s="428"/>
      <c r="WKL4" s="428"/>
      <c r="WKM4" s="428"/>
      <c r="WKN4" s="428"/>
      <c r="WKO4" s="428"/>
      <c r="WKP4" s="428"/>
      <c r="WKQ4" s="428"/>
      <c r="WKR4" s="428"/>
      <c r="WKS4" s="428"/>
      <c r="WKT4" s="428"/>
      <c r="WKU4" s="428"/>
      <c r="WKV4" s="428"/>
      <c r="WKW4" s="428"/>
      <c r="WKX4" s="428"/>
      <c r="WKY4" s="428"/>
      <c r="WKZ4" s="428"/>
      <c r="WLA4" s="428"/>
      <c r="WLB4" s="428"/>
      <c r="WLC4" s="428"/>
      <c r="WLD4" s="428"/>
      <c r="WLE4" s="428"/>
      <c r="WLF4" s="428"/>
      <c r="WLG4" s="428"/>
      <c r="WLH4" s="428"/>
      <c r="WLI4" s="428"/>
      <c r="WLJ4" s="428"/>
      <c r="WLK4" s="428"/>
      <c r="WLL4" s="428"/>
      <c r="WLM4" s="428"/>
      <c r="WLN4" s="428"/>
      <c r="WLO4" s="428"/>
      <c r="WLP4" s="428"/>
      <c r="WLQ4" s="428"/>
      <c r="WLR4" s="428"/>
      <c r="WLS4" s="428"/>
      <c r="WLT4" s="428"/>
      <c r="WLU4" s="428"/>
      <c r="WLV4" s="428"/>
      <c r="WLW4" s="428"/>
      <c r="WLX4" s="428"/>
      <c r="WLY4" s="428"/>
      <c r="WLZ4" s="428"/>
      <c r="WMA4" s="428"/>
      <c r="WMB4" s="428"/>
      <c r="WMC4" s="428"/>
      <c r="WMD4" s="428"/>
      <c r="WME4" s="428"/>
      <c r="WMF4" s="428"/>
      <c r="WMG4" s="428"/>
      <c r="WMH4" s="428"/>
      <c r="WMI4" s="428"/>
      <c r="WMJ4" s="428"/>
      <c r="WMK4" s="428"/>
      <c r="WML4" s="428"/>
      <c r="WMM4" s="428"/>
      <c r="WMN4" s="428"/>
      <c r="WMO4" s="428"/>
      <c r="WMP4" s="428"/>
      <c r="WMQ4" s="428"/>
      <c r="WMR4" s="428"/>
      <c r="WMS4" s="428"/>
      <c r="WMT4" s="428"/>
      <c r="WMU4" s="428"/>
      <c r="WMV4" s="428"/>
      <c r="WMW4" s="428"/>
      <c r="WMX4" s="428"/>
      <c r="WMY4" s="428"/>
      <c r="WMZ4" s="428"/>
      <c r="WNA4" s="428"/>
      <c r="WNB4" s="428"/>
      <c r="WNC4" s="428"/>
      <c r="WND4" s="428"/>
      <c r="WNE4" s="428"/>
      <c r="WNF4" s="428"/>
      <c r="WNG4" s="428"/>
      <c r="WNH4" s="428"/>
      <c r="WNI4" s="428"/>
      <c r="WNJ4" s="428"/>
      <c r="WNK4" s="428"/>
      <c r="WNL4" s="428"/>
      <c r="WNM4" s="428"/>
      <c r="WNN4" s="428"/>
      <c r="WNO4" s="428"/>
      <c r="WNP4" s="428"/>
      <c r="WNQ4" s="428"/>
      <c r="WNR4" s="428"/>
      <c r="WNS4" s="428"/>
      <c r="WNT4" s="428"/>
      <c r="WNU4" s="428"/>
      <c r="WNV4" s="428"/>
      <c r="WNW4" s="428"/>
      <c r="WNX4" s="428"/>
      <c r="WNY4" s="428"/>
      <c r="WNZ4" s="428"/>
      <c r="WOA4" s="428"/>
      <c r="WOB4" s="428"/>
      <c r="WOC4" s="428"/>
      <c r="WOD4" s="428"/>
      <c r="WOE4" s="428"/>
      <c r="WOF4" s="428"/>
      <c r="WOG4" s="428"/>
      <c r="WOH4" s="428"/>
      <c r="WOI4" s="428"/>
      <c r="WOJ4" s="428"/>
      <c r="WOK4" s="428"/>
      <c r="WOL4" s="428"/>
      <c r="WOM4" s="428"/>
      <c r="WON4" s="428"/>
      <c r="WOO4" s="428"/>
      <c r="WOP4" s="428"/>
      <c r="WOQ4" s="428"/>
      <c r="WOR4" s="428"/>
      <c r="WOS4" s="428"/>
      <c r="WOT4" s="428"/>
      <c r="WOU4" s="428"/>
      <c r="WOV4" s="428"/>
      <c r="WOW4" s="428"/>
      <c r="WOX4" s="428"/>
      <c r="WOY4" s="428"/>
      <c r="WOZ4" s="428"/>
      <c r="WPA4" s="428"/>
      <c r="WPB4" s="428"/>
      <c r="WPC4" s="428"/>
      <c r="WPD4" s="428"/>
      <c r="WPE4" s="428"/>
      <c r="WPF4" s="428"/>
      <c r="WPG4" s="428"/>
      <c r="WPH4" s="428"/>
      <c r="WPI4" s="428"/>
      <c r="WPJ4" s="428"/>
      <c r="WPK4" s="428"/>
      <c r="WPL4" s="428"/>
      <c r="WPM4" s="428"/>
      <c r="WPN4" s="428"/>
      <c r="WPO4" s="428"/>
      <c r="WPP4" s="428"/>
      <c r="WPQ4" s="428"/>
      <c r="WPR4" s="428"/>
      <c r="WPS4" s="428"/>
      <c r="WPT4" s="428"/>
      <c r="WPU4" s="428"/>
      <c r="WPV4" s="428"/>
      <c r="WPW4" s="428"/>
      <c r="WPX4" s="428"/>
      <c r="WPY4" s="428"/>
      <c r="WPZ4" s="428"/>
      <c r="WQA4" s="428"/>
      <c r="WQB4" s="428"/>
      <c r="WQC4" s="428"/>
      <c r="WQD4" s="428"/>
      <c r="WQE4" s="428"/>
      <c r="WQF4" s="428"/>
      <c r="WQG4" s="428"/>
      <c r="WQH4" s="428"/>
      <c r="WQI4" s="428"/>
      <c r="WQJ4" s="428"/>
      <c r="WQK4" s="428"/>
      <c r="WQL4" s="428"/>
      <c r="WQM4" s="428"/>
      <c r="WQN4" s="428"/>
      <c r="WQO4" s="428"/>
      <c r="WQP4" s="428"/>
      <c r="WQQ4" s="428"/>
      <c r="WQR4" s="428"/>
      <c r="WQS4" s="428"/>
      <c r="WQT4" s="428"/>
      <c r="WQU4" s="428"/>
      <c r="WQV4" s="428"/>
      <c r="WQW4" s="428"/>
      <c r="WQX4" s="428"/>
      <c r="WQY4" s="428"/>
      <c r="WQZ4" s="428"/>
      <c r="WRA4" s="428"/>
      <c r="WRB4" s="428"/>
      <c r="WRC4" s="428"/>
      <c r="WRD4" s="428"/>
      <c r="WRE4" s="428"/>
      <c r="WRF4" s="428"/>
      <c r="WRG4" s="428"/>
      <c r="WRH4" s="428"/>
      <c r="WRI4" s="428"/>
      <c r="WRJ4" s="428"/>
      <c r="WRK4" s="428"/>
      <c r="WRL4" s="428"/>
      <c r="WRM4" s="428"/>
      <c r="WRN4" s="428"/>
      <c r="WRO4" s="428"/>
      <c r="WRP4" s="428"/>
      <c r="WRQ4" s="428"/>
      <c r="WRR4" s="428"/>
      <c r="WRS4" s="428"/>
      <c r="WRT4" s="428"/>
      <c r="WRU4" s="428"/>
      <c r="WRV4" s="428"/>
      <c r="WRW4" s="428"/>
      <c r="WRX4" s="428"/>
      <c r="WRY4" s="428"/>
      <c r="WRZ4" s="428"/>
      <c r="WSA4" s="428"/>
      <c r="WSB4" s="428"/>
      <c r="WSC4" s="428"/>
      <c r="WSD4" s="428"/>
      <c r="WSE4" s="428"/>
      <c r="WSF4" s="428"/>
      <c r="WSG4" s="428"/>
      <c r="WSH4" s="428"/>
      <c r="WSI4" s="428"/>
      <c r="WSJ4" s="428"/>
      <c r="WSK4" s="428"/>
      <c r="WSL4" s="428"/>
      <c r="WSM4" s="428"/>
      <c r="WSN4" s="428"/>
      <c r="WSO4" s="428"/>
      <c r="WSP4" s="428"/>
      <c r="WSQ4" s="428"/>
      <c r="WSR4" s="428"/>
      <c r="WSS4" s="428"/>
      <c r="WST4" s="428"/>
      <c r="WSU4" s="428"/>
      <c r="WSV4" s="428"/>
      <c r="WSW4" s="428"/>
      <c r="WSX4" s="428"/>
      <c r="WSY4" s="428"/>
      <c r="WSZ4" s="428"/>
      <c r="WTA4" s="428"/>
      <c r="WTB4" s="428"/>
      <c r="WTC4" s="428"/>
      <c r="WTD4" s="428"/>
      <c r="WTE4" s="428"/>
      <c r="WTF4" s="428"/>
      <c r="WTG4" s="428"/>
      <c r="WTH4" s="428"/>
      <c r="WTI4" s="428"/>
      <c r="WTJ4" s="428"/>
      <c r="WTK4" s="428"/>
      <c r="WTL4" s="428"/>
      <c r="WTM4" s="428"/>
      <c r="WTN4" s="428"/>
      <c r="WTO4" s="428"/>
      <c r="WTP4" s="428"/>
      <c r="WTQ4" s="428"/>
      <c r="WTR4" s="428"/>
      <c r="WTS4" s="428"/>
      <c r="WTT4" s="428"/>
      <c r="WTU4" s="428"/>
      <c r="WTV4" s="428"/>
      <c r="WTW4" s="428"/>
      <c r="WTX4" s="428"/>
      <c r="WTY4" s="428"/>
      <c r="WTZ4" s="428"/>
      <c r="WUA4" s="428"/>
      <c r="WUB4" s="428"/>
      <c r="WUC4" s="428"/>
      <c r="WUD4" s="428"/>
      <c r="WUE4" s="428"/>
      <c r="WUF4" s="428"/>
      <c r="WUG4" s="428"/>
      <c r="WUH4" s="428"/>
      <c r="WUI4" s="428"/>
      <c r="WUJ4" s="428"/>
      <c r="WUK4" s="428"/>
      <c r="WUL4" s="428"/>
      <c r="WUM4" s="428"/>
      <c r="WUN4" s="428"/>
      <c r="WUO4" s="428"/>
      <c r="WUP4" s="428"/>
      <c r="WUQ4" s="428"/>
      <c r="WUR4" s="428"/>
      <c r="WUS4" s="428"/>
      <c r="WUT4" s="428"/>
      <c r="WUU4" s="428"/>
      <c r="WUV4" s="428"/>
      <c r="WUW4" s="428"/>
      <c r="WUX4" s="428"/>
      <c r="WUY4" s="428"/>
      <c r="WUZ4" s="428"/>
      <c r="WVA4" s="428"/>
      <c r="WVB4" s="428"/>
      <c r="WVC4" s="428"/>
      <c r="WVD4" s="428"/>
      <c r="WVE4" s="428"/>
      <c r="WVF4" s="428"/>
      <c r="WVG4" s="428"/>
      <c r="WVH4" s="428"/>
      <c r="WVI4" s="428"/>
      <c r="WVJ4" s="428"/>
      <c r="WVK4" s="428"/>
      <c r="WVL4" s="428"/>
      <c r="WVM4" s="428"/>
      <c r="WVN4" s="428"/>
      <c r="WVO4" s="428"/>
      <c r="WVP4" s="428"/>
      <c r="WVQ4" s="428"/>
      <c r="WVR4" s="428"/>
      <c r="WVS4" s="428"/>
      <c r="WVT4" s="428"/>
      <c r="WVU4" s="428"/>
      <c r="WVV4" s="428"/>
      <c r="WVW4" s="428"/>
      <c r="WVX4" s="428"/>
      <c r="WVY4" s="428"/>
      <c r="WVZ4" s="428"/>
      <c r="WWA4" s="428"/>
      <c r="WWB4" s="428"/>
      <c r="WWC4" s="428"/>
      <c r="WWD4" s="428"/>
      <c r="WWE4" s="428"/>
      <c r="WWF4" s="428"/>
      <c r="WWG4" s="428"/>
      <c r="WWH4" s="428"/>
      <c r="WWI4" s="428"/>
      <c r="WWJ4" s="428"/>
      <c r="WWK4" s="428"/>
      <c r="WWL4" s="428"/>
      <c r="WWM4" s="428"/>
      <c r="WWN4" s="428"/>
      <c r="WWO4" s="428"/>
      <c r="WWP4" s="428"/>
      <c r="WWQ4" s="428"/>
      <c r="WWR4" s="428"/>
      <c r="WWS4" s="428"/>
      <c r="WWT4" s="428"/>
      <c r="WWU4" s="428"/>
      <c r="WWV4" s="428"/>
      <c r="WWW4" s="428"/>
      <c r="WWX4" s="428"/>
      <c r="WWY4" s="428"/>
      <c r="WWZ4" s="428"/>
      <c r="WXA4" s="428"/>
      <c r="WXB4" s="428"/>
      <c r="WXC4" s="428"/>
      <c r="WXD4" s="428"/>
      <c r="WXE4" s="428"/>
      <c r="WXF4" s="428"/>
      <c r="WXG4" s="428"/>
      <c r="WXH4" s="428"/>
      <c r="WXI4" s="428"/>
      <c r="WXJ4" s="428"/>
      <c r="WXK4" s="428"/>
      <c r="WXL4" s="428"/>
      <c r="WXM4" s="428"/>
      <c r="WXN4" s="428"/>
      <c r="WXO4" s="428"/>
      <c r="WXP4" s="428"/>
      <c r="WXQ4" s="428"/>
      <c r="WXR4" s="428"/>
      <c r="WXS4" s="428"/>
      <c r="WXT4" s="428"/>
      <c r="WXU4" s="428"/>
      <c r="WXV4" s="428"/>
      <c r="WXW4" s="428"/>
      <c r="WXX4" s="428"/>
      <c r="WXY4" s="428"/>
      <c r="WXZ4" s="428"/>
      <c r="WYA4" s="428"/>
      <c r="WYB4" s="428"/>
      <c r="WYC4" s="428"/>
      <c r="WYD4" s="428"/>
      <c r="WYE4" s="428"/>
      <c r="WYF4" s="428"/>
      <c r="WYG4" s="428"/>
      <c r="WYH4" s="428"/>
      <c r="WYI4" s="428"/>
      <c r="WYJ4" s="428"/>
      <c r="WYK4" s="428"/>
      <c r="WYL4" s="428"/>
      <c r="WYM4" s="428"/>
      <c r="WYN4" s="428"/>
      <c r="WYO4" s="428"/>
      <c r="WYP4" s="428"/>
      <c r="WYQ4" s="428"/>
      <c r="WYR4" s="428"/>
      <c r="WYS4" s="428"/>
      <c r="WYT4" s="428"/>
      <c r="WYU4" s="428"/>
      <c r="WYV4" s="428"/>
      <c r="WYW4" s="428"/>
      <c r="WYX4" s="428"/>
      <c r="WYY4" s="428"/>
      <c r="WYZ4" s="428"/>
      <c r="WZA4" s="428"/>
      <c r="WZB4" s="428"/>
      <c r="WZC4" s="428"/>
      <c r="WZD4" s="428"/>
      <c r="WZE4" s="428"/>
      <c r="WZF4" s="428"/>
      <c r="WZG4" s="428"/>
      <c r="WZH4" s="428"/>
      <c r="WZI4" s="428"/>
      <c r="WZJ4" s="428"/>
      <c r="WZK4" s="428"/>
      <c r="WZL4" s="428"/>
      <c r="WZM4" s="428"/>
      <c r="WZN4" s="428"/>
      <c r="WZO4" s="428"/>
      <c r="WZP4" s="428"/>
      <c r="WZQ4" s="428"/>
      <c r="WZR4" s="428"/>
      <c r="WZS4" s="428"/>
      <c r="WZT4" s="428"/>
      <c r="WZU4" s="428"/>
      <c r="WZV4" s="428"/>
      <c r="WZW4" s="428"/>
      <c r="WZX4" s="428"/>
      <c r="WZY4" s="428"/>
      <c r="WZZ4" s="428"/>
      <c r="XAA4" s="428"/>
      <c r="XAB4" s="428"/>
      <c r="XAC4" s="428"/>
      <c r="XAD4" s="428"/>
      <c r="XAE4" s="428"/>
      <c r="XAF4" s="428"/>
      <c r="XAG4" s="428"/>
      <c r="XAH4" s="428"/>
      <c r="XAI4" s="428"/>
      <c r="XAJ4" s="428"/>
      <c r="XAK4" s="428"/>
      <c r="XAL4" s="428"/>
      <c r="XAM4" s="428"/>
      <c r="XAN4" s="428"/>
      <c r="XAO4" s="428"/>
      <c r="XAP4" s="428"/>
      <c r="XAQ4" s="428"/>
      <c r="XAR4" s="428"/>
      <c r="XAS4" s="428"/>
      <c r="XAT4" s="428"/>
      <c r="XAU4" s="428"/>
      <c r="XAV4" s="428"/>
      <c r="XAW4" s="428"/>
      <c r="XAX4" s="428"/>
      <c r="XAY4" s="428"/>
      <c r="XAZ4" s="428"/>
      <c r="XBA4" s="428"/>
      <c r="XBB4" s="428"/>
      <c r="XBC4" s="428"/>
      <c r="XBD4" s="428"/>
      <c r="XBE4" s="428"/>
      <c r="XBF4" s="428"/>
      <c r="XBG4" s="428"/>
      <c r="XBH4" s="428"/>
      <c r="XBI4" s="428"/>
      <c r="XBJ4" s="428"/>
      <c r="XBK4" s="428"/>
      <c r="XBL4" s="428"/>
      <c r="XBM4" s="428"/>
      <c r="XBN4" s="428"/>
      <c r="XBO4" s="428"/>
      <c r="XBP4" s="428"/>
      <c r="XBQ4" s="428"/>
      <c r="XBR4" s="428"/>
      <c r="XBS4" s="428"/>
      <c r="XBT4" s="428"/>
      <c r="XBU4" s="428"/>
      <c r="XBV4" s="428"/>
      <c r="XBW4" s="428"/>
      <c r="XBX4" s="428"/>
      <c r="XBY4" s="428"/>
      <c r="XBZ4" s="428"/>
      <c r="XCA4" s="428"/>
      <c r="XCB4" s="428"/>
      <c r="XCC4" s="428"/>
      <c r="XCD4" s="428"/>
      <c r="XCE4" s="428"/>
      <c r="XCF4" s="428"/>
      <c r="XCG4" s="428"/>
      <c r="XCH4" s="428"/>
      <c r="XCI4" s="428"/>
      <c r="XCJ4" s="428"/>
      <c r="XCK4" s="428"/>
      <c r="XCL4" s="428"/>
      <c r="XCM4" s="428"/>
      <c r="XCN4" s="428"/>
      <c r="XCO4" s="428"/>
      <c r="XCP4" s="428"/>
      <c r="XCQ4" s="428"/>
      <c r="XCR4" s="428"/>
      <c r="XCS4" s="428"/>
      <c r="XCT4" s="428"/>
      <c r="XCU4" s="428"/>
      <c r="XCV4" s="428"/>
      <c r="XCW4" s="428"/>
      <c r="XCX4" s="428"/>
      <c r="XCY4" s="428"/>
      <c r="XCZ4" s="428"/>
      <c r="XDA4" s="428"/>
      <c r="XDB4" s="428"/>
      <c r="XDC4" s="428"/>
      <c r="XDD4" s="428"/>
      <c r="XDE4" s="428"/>
      <c r="XDF4" s="428"/>
      <c r="XDG4" s="428"/>
      <c r="XDH4" s="428"/>
      <c r="XDI4" s="428"/>
      <c r="XDJ4" s="428"/>
      <c r="XDK4" s="428"/>
      <c r="XDL4" s="428"/>
      <c r="XDM4" s="428"/>
      <c r="XDN4" s="428"/>
      <c r="XDO4" s="428"/>
      <c r="XDP4" s="428"/>
      <c r="XDQ4" s="428"/>
      <c r="XDR4" s="428"/>
      <c r="XDS4" s="428"/>
      <c r="XDT4" s="428"/>
      <c r="XDU4" s="428"/>
      <c r="XDV4" s="428"/>
      <c r="XDW4" s="428"/>
      <c r="XDX4" s="428"/>
      <c r="XDY4" s="428"/>
      <c r="XDZ4" s="428"/>
      <c r="XEA4" s="428"/>
      <c r="XEB4" s="428"/>
      <c r="XEC4" s="428"/>
      <c r="XED4" s="428"/>
      <c r="XEE4" s="428"/>
      <c r="XEF4" s="428"/>
      <c r="XEG4" s="428"/>
      <c r="XEH4" s="428"/>
      <c r="XEI4" s="428"/>
      <c r="XEJ4" s="428"/>
      <c r="XEK4" s="428"/>
      <c r="XEL4" s="428"/>
      <c r="XEM4" s="428"/>
      <c r="XEN4" s="428"/>
      <c r="XEO4" s="428"/>
      <c r="XEP4" s="428"/>
      <c r="XEQ4" s="428"/>
      <c r="XER4" s="428"/>
      <c r="XES4" s="428"/>
      <c r="XET4" s="428"/>
      <c r="XEU4" s="428"/>
      <c r="XEV4" s="428"/>
      <c r="XEW4" s="428"/>
      <c r="XEX4" s="428"/>
      <c r="XEY4" s="428"/>
      <c r="XEZ4" s="428"/>
      <c r="XFA4" s="428"/>
      <c r="XFB4" s="428"/>
      <c r="XFC4" s="428"/>
      <c r="XFD4" s="428"/>
    </row>
    <row r="5" spans="1:16384" s="1934" customFormat="1" ht="20.25">
      <c r="A5" s="1885" t="str">
        <f ca="1">VLOOKUP(RIGHT(CELL("filename",A1),LEN(CELL("filename",A1))-FIND("]",CELL("filename",A1))),Index!$D$8:$E$102,2,FALSE)</f>
        <v>3.7 Operational training</v>
      </c>
      <c r="B5" s="1885"/>
      <c r="C5" s="1885"/>
      <c r="D5" s="1885"/>
      <c r="E5" s="1885"/>
      <c r="F5" s="1932"/>
      <c r="G5" s="1933"/>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c r="AO5" s="428"/>
      <c r="AP5" s="428"/>
      <c r="AQ5" s="428"/>
      <c r="AR5" s="428"/>
      <c r="AS5" s="428"/>
      <c r="AT5" s="428"/>
      <c r="AU5" s="428"/>
      <c r="AV5" s="428"/>
      <c r="AW5" s="428"/>
      <c r="AX5" s="428"/>
      <c r="AY5" s="428"/>
      <c r="AZ5" s="428"/>
      <c r="BA5" s="428"/>
      <c r="BB5" s="428"/>
      <c r="BC5" s="428"/>
      <c r="BD5" s="428"/>
      <c r="BE5" s="428"/>
      <c r="BF5" s="428"/>
      <c r="BG5" s="428"/>
      <c r="BH5" s="428"/>
      <c r="BI5" s="428"/>
      <c r="BJ5" s="428"/>
      <c r="BK5" s="428"/>
      <c r="BL5" s="428"/>
      <c r="BM5" s="428"/>
      <c r="BN5" s="428"/>
      <c r="BO5" s="428"/>
      <c r="BP5" s="428"/>
      <c r="BQ5" s="428"/>
      <c r="BR5" s="428"/>
      <c r="BS5" s="428"/>
      <c r="BT5" s="428"/>
      <c r="BU5" s="428"/>
      <c r="BV5" s="428"/>
      <c r="BW5" s="428"/>
      <c r="BX5" s="428"/>
      <c r="BY5" s="428"/>
      <c r="BZ5" s="428"/>
      <c r="CA5" s="428"/>
      <c r="CB5" s="428"/>
      <c r="CC5" s="428"/>
      <c r="CD5" s="428"/>
      <c r="CE5" s="428"/>
      <c r="CF5" s="428"/>
      <c r="CG5" s="428"/>
      <c r="CH5" s="428"/>
      <c r="CI5" s="428"/>
      <c r="CJ5" s="428"/>
      <c r="CK5" s="428"/>
      <c r="CL5" s="428"/>
      <c r="CM5" s="428"/>
      <c r="CN5" s="428"/>
      <c r="CO5" s="428"/>
      <c r="CP5" s="428"/>
      <c r="CQ5" s="428"/>
      <c r="CR5" s="428"/>
      <c r="CS5" s="428"/>
      <c r="CT5" s="428"/>
      <c r="CU5" s="428"/>
      <c r="CV5" s="428"/>
      <c r="CW5" s="428"/>
      <c r="CX5" s="428"/>
      <c r="CY5" s="428"/>
      <c r="CZ5" s="428"/>
      <c r="DA5" s="428"/>
      <c r="DB5" s="428"/>
      <c r="DC5" s="428"/>
      <c r="DD5" s="428"/>
      <c r="DE5" s="428"/>
      <c r="DF5" s="428"/>
      <c r="DG5" s="428"/>
      <c r="DH5" s="428"/>
      <c r="DI5" s="428"/>
      <c r="DJ5" s="428"/>
      <c r="DK5" s="428"/>
      <c r="DL5" s="428"/>
      <c r="DM5" s="428"/>
      <c r="DN5" s="428"/>
      <c r="DO5" s="428"/>
      <c r="DP5" s="428"/>
      <c r="DQ5" s="428"/>
      <c r="DR5" s="428"/>
      <c r="DS5" s="428"/>
      <c r="DT5" s="428"/>
      <c r="DU5" s="428"/>
      <c r="DV5" s="428"/>
      <c r="DW5" s="428"/>
      <c r="DX5" s="428"/>
      <c r="DY5" s="428"/>
      <c r="DZ5" s="428"/>
      <c r="EA5" s="428"/>
      <c r="EB5" s="428"/>
      <c r="EC5" s="428"/>
      <c r="ED5" s="428"/>
      <c r="EE5" s="428"/>
      <c r="EF5" s="428"/>
      <c r="EG5" s="428"/>
      <c r="EH5" s="428"/>
      <c r="EI5" s="428"/>
      <c r="EJ5" s="428"/>
      <c r="EK5" s="428"/>
      <c r="EL5" s="428"/>
      <c r="EM5" s="428"/>
      <c r="EN5" s="428"/>
      <c r="EO5" s="428"/>
      <c r="EP5" s="428"/>
      <c r="EQ5" s="428"/>
      <c r="ER5" s="428"/>
      <c r="ES5" s="428"/>
      <c r="ET5" s="428"/>
      <c r="EU5" s="428"/>
      <c r="EV5" s="428"/>
      <c r="EW5" s="428"/>
      <c r="EX5" s="428"/>
      <c r="EY5" s="428"/>
      <c r="EZ5" s="428"/>
      <c r="FA5" s="428"/>
      <c r="FB5" s="428"/>
      <c r="FC5" s="428"/>
      <c r="FD5" s="428"/>
      <c r="FE5" s="428"/>
      <c r="FF5" s="428"/>
      <c r="FG5" s="428"/>
      <c r="FH5" s="428"/>
      <c r="FI5" s="428"/>
      <c r="FJ5" s="428"/>
      <c r="FK5" s="428"/>
      <c r="FL5" s="428"/>
      <c r="FM5" s="428"/>
      <c r="FN5" s="428"/>
      <c r="FO5" s="428"/>
      <c r="FP5" s="428"/>
      <c r="FQ5" s="428"/>
      <c r="FR5" s="428"/>
      <c r="FS5" s="428"/>
      <c r="FT5" s="428"/>
      <c r="FU5" s="428"/>
      <c r="FV5" s="428"/>
      <c r="FW5" s="428"/>
      <c r="FX5" s="428"/>
      <c r="FY5" s="428"/>
      <c r="FZ5" s="428"/>
      <c r="GA5" s="428"/>
      <c r="GB5" s="428"/>
      <c r="GC5" s="428"/>
      <c r="GD5" s="428"/>
      <c r="GE5" s="428"/>
      <c r="GF5" s="428"/>
      <c r="GG5" s="428"/>
      <c r="GH5" s="428"/>
      <c r="GI5" s="428"/>
      <c r="GJ5" s="428"/>
      <c r="GK5" s="428"/>
      <c r="GL5" s="428"/>
      <c r="GM5" s="428"/>
      <c r="GN5" s="428"/>
      <c r="GO5" s="428"/>
      <c r="GP5" s="428"/>
      <c r="GQ5" s="428"/>
      <c r="GR5" s="428"/>
      <c r="GS5" s="428"/>
      <c r="GT5" s="428"/>
      <c r="GU5" s="428"/>
      <c r="GV5" s="428"/>
      <c r="GW5" s="428"/>
      <c r="GX5" s="428"/>
      <c r="GY5" s="428"/>
      <c r="GZ5" s="428"/>
      <c r="HA5" s="428"/>
      <c r="HB5" s="428"/>
      <c r="HC5" s="428"/>
      <c r="HD5" s="428"/>
      <c r="HE5" s="428"/>
      <c r="HF5" s="428"/>
      <c r="HG5" s="428"/>
      <c r="HH5" s="428"/>
      <c r="HI5" s="428"/>
      <c r="HJ5" s="428"/>
      <c r="HK5" s="428"/>
      <c r="HL5" s="428"/>
      <c r="HM5" s="428"/>
      <c r="HN5" s="428"/>
      <c r="HO5" s="428"/>
      <c r="HP5" s="428"/>
      <c r="HQ5" s="428"/>
      <c r="HR5" s="428"/>
      <c r="HS5" s="428"/>
      <c r="HT5" s="428"/>
      <c r="HU5" s="428"/>
      <c r="HV5" s="428"/>
      <c r="HW5" s="428"/>
      <c r="HX5" s="428"/>
      <c r="HY5" s="428"/>
      <c r="HZ5" s="428"/>
      <c r="IA5" s="428"/>
      <c r="IB5" s="428"/>
      <c r="IC5" s="428"/>
      <c r="ID5" s="428"/>
      <c r="IE5" s="428"/>
      <c r="IF5" s="428"/>
      <c r="IG5" s="428"/>
      <c r="IH5" s="428"/>
      <c r="II5" s="428"/>
      <c r="IJ5" s="428"/>
      <c r="IK5" s="428"/>
      <c r="IL5" s="428"/>
      <c r="IM5" s="428"/>
      <c r="IN5" s="428"/>
      <c r="IO5" s="428"/>
      <c r="IP5" s="428"/>
      <c r="IQ5" s="428"/>
      <c r="IR5" s="428"/>
      <c r="IS5" s="428"/>
      <c r="IT5" s="428"/>
      <c r="IU5" s="428"/>
      <c r="IV5" s="428"/>
      <c r="IW5" s="428"/>
      <c r="IX5" s="428"/>
      <c r="IY5" s="428"/>
      <c r="IZ5" s="428"/>
      <c r="JA5" s="428"/>
      <c r="JB5" s="428"/>
      <c r="JC5" s="428"/>
      <c r="JD5" s="428"/>
      <c r="JE5" s="428"/>
      <c r="JF5" s="428"/>
      <c r="JG5" s="428"/>
      <c r="JH5" s="428"/>
      <c r="JI5" s="428"/>
      <c r="JJ5" s="428"/>
      <c r="JK5" s="428"/>
      <c r="JL5" s="428"/>
      <c r="JM5" s="428"/>
      <c r="JN5" s="428"/>
      <c r="JO5" s="428"/>
      <c r="JP5" s="428"/>
      <c r="JQ5" s="428"/>
      <c r="JR5" s="428"/>
      <c r="JS5" s="428"/>
      <c r="JT5" s="428"/>
      <c r="JU5" s="428"/>
      <c r="JV5" s="428"/>
      <c r="JW5" s="428"/>
      <c r="JX5" s="428"/>
      <c r="JY5" s="428"/>
      <c r="JZ5" s="428"/>
      <c r="KA5" s="428"/>
      <c r="KB5" s="428"/>
      <c r="KC5" s="428"/>
      <c r="KD5" s="428"/>
      <c r="KE5" s="428"/>
      <c r="KF5" s="428"/>
      <c r="KG5" s="428"/>
      <c r="KH5" s="428"/>
      <c r="KI5" s="428"/>
      <c r="KJ5" s="428"/>
      <c r="KK5" s="428"/>
      <c r="KL5" s="428"/>
      <c r="KM5" s="428"/>
      <c r="KN5" s="428"/>
      <c r="KO5" s="428"/>
      <c r="KP5" s="428"/>
      <c r="KQ5" s="428"/>
      <c r="KR5" s="428"/>
      <c r="KS5" s="428"/>
      <c r="KT5" s="428"/>
      <c r="KU5" s="428"/>
      <c r="KV5" s="428"/>
      <c r="KW5" s="428"/>
      <c r="KX5" s="428"/>
      <c r="KY5" s="428"/>
      <c r="KZ5" s="428"/>
      <c r="LA5" s="428"/>
      <c r="LB5" s="428"/>
      <c r="LC5" s="428"/>
      <c r="LD5" s="428"/>
      <c r="LE5" s="428"/>
      <c r="LF5" s="428"/>
      <c r="LG5" s="428"/>
      <c r="LH5" s="428"/>
      <c r="LI5" s="428"/>
      <c r="LJ5" s="428"/>
      <c r="LK5" s="428"/>
      <c r="LL5" s="428"/>
      <c r="LM5" s="428"/>
      <c r="LN5" s="428"/>
      <c r="LO5" s="428"/>
      <c r="LP5" s="428"/>
      <c r="LQ5" s="428"/>
      <c r="LR5" s="428"/>
      <c r="LS5" s="428"/>
      <c r="LT5" s="428"/>
      <c r="LU5" s="428"/>
      <c r="LV5" s="428"/>
      <c r="LW5" s="428"/>
      <c r="LX5" s="428"/>
      <c r="LY5" s="428"/>
      <c r="LZ5" s="428"/>
      <c r="MA5" s="428"/>
      <c r="MB5" s="428"/>
      <c r="MC5" s="428"/>
      <c r="MD5" s="428"/>
      <c r="ME5" s="428"/>
      <c r="MF5" s="428"/>
      <c r="MG5" s="428"/>
      <c r="MH5" s="428"/>
      <c r="MI5" s="428"/>
      <c r="MJ5" s="428"/>
      <c r="MK5" s="428"/>
      <c r="ML5" s="428"/>
      <c r="MM5" s="428"/>
      <c r="MN5" s="428"/>
      <c r="MO5" s="428"/>
      <c r="MP5" s="428"/>
      <c r="MQ5" s="428"/>
      <c r="MR5" s="428"/>
      <c r="MS5" s="428"/>
      <c r="MT5" s="428"/>
      <c r="MU5" s="428"/>
      <c r="MV5" s="428"/>
      <c r="MW5" s="428"/>
      <c r="MX5" s="428"/>
      <c r="MY5" s="428"/>
      <c r="MZ5" s="428"/>
      <c r="NA5" s="428"/>
      <c r="NB5" s="428"/>
      <c r="NC5" s="428"/>
      <c r="ND5" s="428"/>
      <c r="NE5" s="428"/>
      <c r="NF5" s="428"/>
      <c r="NG5" s="428"/>
      <c r="NH5" s="428"/>
      <c r="NI5" s="428"/>
      <c r="NJ5" s="428"/>
      <c r="NK5" s="428"/>
      <c r="NL5" s="428"/>
      <c r="NM5" s="428"/>
      <c r="NN5" s="428"/>
      <c r="NO5" s="428"/>
      <c r="NP5" s="428"/>
      <c r="NQ5" s="428"/>
      <c r="NR5" s="428"/>
      <c r="NS5" s="428"/>
      <c r="NT5" s="428"/>
      <c r="NU5" s="428"/>
      <c r="NV5" s="428"/>
      <c r="NW5" s="428"/>
      <c r="NX5" s="428"/>
      <c r="NY5" s="428"/>
      <c r="NZ5" s="428"/>
      <c r="OA5" s="428"/>
      <c r="OB5" s="428"/>
      <c r="OC5" s="428"/>
      <c r="OD5" s="428"/>
      <c r="OE5" s="428"/>
      <c r="OF5" s="428"/>
      <c r="OG5" s="428"/>
      <c r="OH5" s="428"/>
      <c r="OI5" s="428"/>
      <c r="OJ5" s="428"/>
      <c r="OK5" s="428"/>
      <c r="OL5" s="428"/>
      <c r="OM5" s="428"/>
      <c r="ON5" s="428"/>
      <c r="OO5" s="428"/>
      <c r="OP5" s="428"/>
      <c r="OQ5" s="428"/>
      <c r="OR5" s="428"/>
      <c r="OS5" s="428"/>
      <c r="OT5" s="428"/>
      <c r="OU5" s="428"/>
      <c r="OV5" s="428"/>
      <c r="OW5" s="428"/>
      <c r="OX5" s="428"/>
      <c r="OY5" s="428"/>
      <c r="OZ5" s="428"/>
      <c r="PA5" s="428"/>
      <c r="PB5" s="428"/>
      <c r="PC5" s="428"/>
      <c r="PD5" s="428"/>
      <c r="PE5" s="428"/>
      <c r="PF5" s="428"/>
      <c r="PG5" s="428"/>
      <c r="PH5" s="428"/>
      <c r="PI5" s="428"/>
      <c r="PJ5" s="428"/>
      <c r="PK5" s="428"/>
      <c r="PL5" s="428"/>
      <c r="PM5" s="428"/>
      <c r="PN5" s="428"/>
      <c r="PO5" s="428"/>
      <c r="PP5" s="428"/>
      <c r="PQ5" s="428"/>
      <c r="PR5" s="428"/>
      <c r="PS5" s="428"/>
      <c r="PT5" s="428"/>
      <c r="PU5" s="428"/>
      <c r="PV5" s="428"/>
      <c r="PW5" s="428"/>
      <c r="PX5" s="428"/>
      <c r="PY5" s="428"/>
      <c r="PZ5" s="428"/>
      <c r="QA5" s="428"/>
      <c r="QB5" s="428"/>
      <c r="QC5" s="428"/>
      <c r="QD5" s="428"/>
      <c r="QE5" s="428"/>
      <c r="QF5" s="428"/>
      <c r="QG5" s="428"/>
      <c r="QH5" s="428"/>
      <c r="QI5" s="428"/>
      <c r="QJ5" s="428"/>
      <c r="QK5" s="428"/>
      <c r="QL5" s="428"/>
      <c r="QM5" s="428"/>
      <c r="QN5" s="428"/>
      <c r="QO5" s="428"/>
      <c r="QP5" s="428"/>
      <c r="QQ5" s="428"/>
      <c r="QR5" s="428"/>
      <c r="QS5" s="428"/>
      <c r="QT5" s="428"/>
      <c r="QU5" s="428"/>
      <c r="QV5" s="428"/>
      <c r="QW5" s="428"/>
      <c r="QX5" s="428"/>
      <c r="QY5" s="428"/>
      <c r="QZ5" s="428"/>
      <c r="RA5" s="428"/>
      <c r="RB5" s="428"/>
      <c r="RC5" s="428"/>
      <c r="RD5" s="428"/>
      <c r="RE5" s="428"/>
      <c r="RF5" s="428"/>
      <c r="RG5" s="428"/>
      <c r="RH5" s="428"/>
      <c r="RI5" s="428"/>
      <c r="RJ5" s="428"/>
      <c r="RK5" s="428"/>
      <c r="RL5" s="428"/>
      <c r="RM5" s="428"/>
      <c r="RN5" s="428"/>
      <c r="RO5" s="428"/>
      <c r="RP5" s="428"/>
      <c r="RQ5" s="428"/>
      <c r="RR5" s="428"/>
      <c r="RS5" s="428"/>
      <c r="RT5" s="428"/>
      <c r="RU5" s="428"/>
      <c r="RV5" s="428"/>
      <c r="RW5" s="428"/>
      <c r="RX5" s="428"/>
      <c r="RY5" s="428"/>
      <c r="RZ5" s="428"/>
      <c r="SA5" s="428"/>
      <c r="SB5" s="428"/>
      <c r="SC5" s="428"/>
      <c r="SD5" s="428"/>
      <c r="SE5" s="428"/>
      <c r="SF5" s="428"/>
      <c r="SG5" s="428"/>
      <c r="SH5" s="428"/>
      <c r="SI5" s="428"/>
      <c r="SJ5" s="428"/>
      <c r="SK5" s="428"/>
      <c r="SL5" s="428"/>
      <c r="SM5" s="428"/>
      <c r="SN5" s="428"/>
      <c r="SO5" s="428"/>
      <c r="SP5" s="428"/>
      <c r="SQ5" s="428"/>
      <c r="SR5" s="428"/>
      <c r="SS5" s="428"/>
      <c r="ST5" s="428"/>
      <c r="SU5" s="428"/>
      <c r="SV5" s="428"/>
      <c r="SW5" s="428"/>
      <c r="SX5" s="428"/>
      <c r="SY5" s="428"/>
      <c r="SZ5" s="428"/>
      <c r="TA5" s="428"/>
      <c r="TB5" s="428"/>
      <c r="TC5" s="428"/>
      <c r="TD5" s="428"/>
      <c r="TE5" s="428"/>
      <c r="TF5" s="428"/>
      <c r="TG5" s="428"/>
      <c r="TH5" s="428"/>
      <c r="TI5" s="428"/>
      <c r="TJ5" s="428"/>
      <c r="TK5" s="428"/>
      <c r="TL5" s="428"/>
      <c r="TM5" s="428"/>
      <c r="TN5" s="428"/>
      <c r="TO5" s="428"/>
      <c r="TP5" s="428"/>
      <c r="TQ5" s="428"/>
      <c r="TR5" s="428"/>
      <c r="TS5" s="428"/>
      <c r="TT5" s="428"/>
      <c r="TU5" s="428"/>
      <c r="TV5" s="428"/>
      <c r="TW5" s="428"/>
      <c r="TX5" s="428"/>
      <c r="TY5" s="428"/>
      <c r="TZ5" s="428"/>
      <c r="UA5" s="428"/>
      <c r="UB5" s="428"/>
      <c r="UC5" s="428"/>
      <c r="UD5" s="428"/>
      <c r="UE5" s="428"/>
      <c r="UF5" s="428"/>
      <c r="UG5" s="428"/>
      <c r="UH5" s="428"/>
      <c r="UI5" s="428"/>
      <c r="UJ5" s="428"/>
      <c r="UK5" s="428"/>
      <c r="UL5" s="428"/>
      <c r="UM5" s="428"/>
      <c r="UN5" s="428"/>
      <c r="UO5" s="428"/>
      <c r="UP5" s="428"/>
      <c r="UQ5" s="428"/>
      <c r="UR5" s="428"/>
      <c r="US5" s="428"/>
      <c r="UT5" s="428"/>
      <c r="UU5" s="428"/>
      <c r="UV5" s="428"/>
      <c r="UW5" s="428"/>
      <c r="UX5" s="428"/>
      <c r="UY5" s="428"/>
      <c r="UZ5" s="428"/>
      <c r="VA5" s="428"/>
      <c r="VB5" s="428"/>
      <c r="VC5" s="428"/>
      <c r="VD5" s="428"/>
      <c r="VE5" s="428"/>
      <c r="VF5" s="428"/>
      <c r="VG5" s="428"/>
      <c r="VH5" s="428"/>
      <c r="VI5" s="428"/>
      <c r="VJ5" s="428"/>
      <c r="VK5" s="428"/>
      <c r="VL5" s="428"/>
      <c r="VM5" s="428"/>
      <c r="VN5" s="428"/>
      <c r="VO5" s="428"/>
      <c r="VP5" s="428"/>
      <c r="VQ5" s="428"/>
      <c r="VR5" s="428"/>
      <c r="VS5" s="428"/>
      <c r="VT5" s="428"/>
      <c r="VU5" s="428"/>
      <c r="VV5" s="428"/>
      <c r="VW5" s="428"/>
      <c r="VX5" s="428"/>
      <c r="VY5" s="428"/>
      <c r="VZ5" s="428"/>
      <c r="WA5" s="428"/>
      <c r="WB5" s="428"/>
      <c r="WC5" s="428"/>
      <c r="WD5" s="428"/>
      <c r="WE5" s="428"/>
      <c r="WF5" s="428"/>
      <c r="WG5" s="428"/>
      <c r="WH5" s="428"/>
      <c r="WI5" s="428"/>
      <c r="WJ5" s="428"/>
      <c r="WK5" s="428"/>
      <c r="WL5" s="428"/>
      <c r="WM5" s="428"/>
      <c r="WN5" s="428"/>
      <c r="WO5" s="428"/>
      <c r="WP5" s="428"/>
      <c r="WQ5" s="428"/>
      <c r="WR5" s="428"/>
      <c r="WS5" s="428"/>
      <c r="WT5" s="428"/>
      <c r="WU5" s="428"/>
      <c r="WV5" s="428"/>
      <c r="WW5" s="428"/>
      <c r="WX5" s="428"/>
      <c r="WY5" s="428"/>
      <c r="WZ5" s="428"/>
      <c r="XA5" s="428"/>
      <c r="XB5" s="428"/>
      <c r="XC5" s="428"/>
      <c r="XD5" s="428"/>
      <c r="XE5" s="428"/>
      <c r="XF5" s="428"/>
      <c r="XG5" s="428"/>
      <c r="XH5" s="428"/>
      <c r="XI5" s="428"/>
      <c r="XJ5" s="428"/>
      <c r="XK5" s="428"/>
      <c r="XL5" s="428"/>
      <c r="XM5" s="428"/>
      <c r="XN5" s="428"/>
      <c r="XO5" s="428"/>
      <c r="XP5" s="428"/>
      <c r="XQ5" s="428"/>
      <c r="XR5" s="428"/>
      <c r="XS5" s="428"/>
      <c r="XT5" s="428"/>
      <c r="XU5" s="428"/>
      <c r="XV5" s="428"/>
      <c r="XW5" s="428"/>
      <c r="XX5" s="428"/>
      <c r="XY5" s="428"/>
      <c r="XZ5" s="428"/>
      <c r="YA5" s="428"/>
      <c r="YB5" s="428"/>
      <c r="YC5" s="428"/>
      <c r="YD5" s="428"/>
      <c r="YE5" s="428"/>
      <c r="YF5" s="428"/>
      <c r="YG5" s="428"/>
      <c r="YH5" s="428"/>
      <c r="YI5" s="428"/>
      <c r="YJ5" s="428"/>
      <c r="YK5" s="428"/>
      <c r="YL5" s="428"/>
      <c r="YM5" s="428"/>
      <c r="YN5" s="428"/>
      <c r="YO5" s="428"/>
      <c r="YP5" s="428"/>
      <c r="YQ5" s="428"/>
      <c r="YR5" s="428"/>
      <c r="YS5" s="428"/>
      <c r="YT5" s="428"/>
      <c r="YU5" s="428"/>
      <c r="YV5" s="428"/>
      <c r="YW5" s="428"/>
      <c r="YX5" s="428"/>
      <c r="YY5" s="428"/>
      <c r="YZ5" s="428"/>
      <c r="ZA5" s="428"/>
      <c r="ZB5" s="428"/>
      <c r="ZC5" s="428"/>
      <c r="ZD5" s="428"/>
      <c r="ZE5" s="428"/>
      <c r="ZF5" s="428"/>
      <c r="ZG5" s="428"/>
      <c r="ZH5" s="428"/>
      <c r="ZI5" s="428"/>
      <c r="ZJ5" s="428"/>
      <c r="ZK5" s="428"/>
      <c r="ZL5" s="428"/>
      <c r="ZM5" s="428"/>
      <c r="ZN5" s="428"/>
      <c r="ZO5" s="428"/>
      <c r="ZP5" s="428"/>
      <c r="ZQ5" s="428"/>
      <c r="ZR5" s="428"/>
      <c r="ZS5" s="428"/>
      <c r="ZT5" s="428"/>
      <c r="ZU5" s="428"/>
      <c r="ZV5" s="428"/>
      <c r="ZW5" s="428"/>
      <c r="ZX5" s="428"/>
      <c r="ZY5" s="428"/>
      <c r="ZZ5" s="428"/>
      <c r="AAA5" s="428"/>
      <c r="AAB5" s="428"/>
      <c r="AAC5" s="428"/>
      <c r="AAD5" s="428"/>
      <c r="AAE5" s="428"/>
      <c r="AAF5" s="428"/>
      <c r="AAG5" s="428"/>
      <c r="AAH5" s="428"/>
      <c r="AAI5" s="428"/>
      <c r="AAJ5" s="428"/>
      <c r="AAK5" s="428"/>
      <c r="AAL5" s="428"/>
      <c r="AAM5" s="428"/>
      <c r="AAN5" s="428"/>
      <c r="AAO5" s="428"/>
      <c r="AAP5" s="428"/>
      <c r="AAQ5" s="428"/>
      <c r="AAR5" s="428"/>
      <c r="AAS5" s="428"/>
      <c r="AAT5" s="428"/>
      <c r="AAU5" s="428"/>
      <c r="AAV5" s="428"/>
      <c r="AAW5" s="428"/>
      <c r="AAX5" s="428"/>
      <c r="AAY5" s="428"/>
      <c r="AAZ5" s="428"/>
      <c r="ABA5" s="428"/>
      <c r="ABB5" s="428"/>
      <c r="ABC5" s="428"/>
      <c r="ABD5" s="428"/>
      <c r="ABE5" s="428"/>
      <c r="ABF5" s="428"/>
      <c r="ABG5" s="428"/>
      <c r="ABH5" s="428"/>
      <c r="ABI5" s="428"/>
      <c r="ABJ5" s="428"/>
      <c r="ABK5" s="428"/>
      <c r="ABL5" s="428"/>
      <c r="ABM5" s="428"/>
      <c r="ABN5" s="428"/>
      <c r="ABO5" s="428"/>
      <c r="ABP5" s="428"/>
      <c r="ABQ5" s="428"/>
      <c r="ABR5" s="428"/>
      <c r="ABS5" s="428"/>
      <c r="ABT5" s="428"/>
      <c r="ABU5" s="428"/>
      <c r="ABV5" s="428"/>
      <c r="ABW5" s="428"/>
      <c r="ABX5" s="428"/>
      <c r="ABY5" s="428"/>
      <c r="ABZ5" s="428"/>
      <c r="ACA5" s="428"/>
      <c r="ACB5" s="428"/>
      <c r="ACC5" s="428"/>
      <c r="ACD5" s="428"/>
      <c r="ACE5" s="428"/>
      <c r="ACF5" s="428"/>
      <c r="ACG5" s="428"/>
      <c r="ACH5" s="428"/>
      <c r="ACI5" s="428"/>
      <c r="ACJ5" s="428"/>
      <c r="ACK5" s="428"/>
      <c r="ACL5" s="428"/>
      <c r="ACM5" s="428"/>
      <c r="ACN5" s="428"/>
      <c r="ACO5" s="428"/>
      <c r="ACP5" s="428"/>
      <c r="ACQ5" s="428"/>
      <c r="ACR5" s="428"/>
      <c r="ACS5" s="428"/>
      <c r="ACT5" s="428"/>
      <c r="ACU5" s="428"/>
      <c r="ACV5" s="428"/>
      <c r="ACW5" s="428"/>
      <c r="ACX5" s="428"/>
      <c r="ACY5" s="428"/>
      <c r="ACZ5" s="428"/>
      <c r="ADA5" s="428"/>
      <c r="ADB5" s="428"/>
      <c r="ADC5" s="428"/>
      <c r="ADD5" s="428"/>
      <c r="ADE5" s="428"/>
      <c r="ADF5" s="428"/>
      <c r="ADG5" s="428"/>
      <c r="ADH5" s="428"/>
      <c r="ADI5" s="428"/>
      <c r="ADJ5" s="428"/>
      <c r="ADK5" s="428"/>
      <c r="ADL5" s="428"/>
      <c r="ADM5" s="428"/>
      <c r="ADN5" s="428"/>
      <c r="ADO5" s="428"/>
      <c r="ADP5" s="428"/>
      <c r="ADQ5" s="428"/>
      <c r="ADR5" s="428"/>
      <c r="ADS5" s="428"/>
      <c r="ADT5" s="428"/>
      <c r="ADU5" s="428"/>
      <c r="ADV5" s="428"/>
      <c r="ADW5" s="428"/>
      <c r="ADX5" s="428"/>
      <c r="ADY5" s="428"/>
      <c r="ADZ5" s="428"/>
      <c r="AEA5" s="428"/>
      <c r="AEB5" s="428"/>
      <c r="AEC5" s="428"/>
      <c r="AED5" s="428"/>
      <c r="AEE5" s="428"/>
      <c r="AEF5" s="428"/>
      <c r="AEG5" s="428"/>
      <c r="AEH5" s="428"/>
      <c r="AEI5" s="428"/>
      <c r="AEJ5" s="428"/>
      <c r="AEK5" s="428"/>
      <c r="AEL5" s="428"/>
      <c r="AEM5" s="428"/>
      <c r="AEN5" s="428"/>
      <c r="AEO5" s="428"/>
      <c r="AEP5" s="428"/>
      <c r="AEQ5" s="428"/>
      <c r="AER5" s="428"/>
      <c r="AES5" s="428"/>
      <c r="AET5" s="428"/>
      <c r="AEU5" s="428"/>
      <c r="AEV5" s="428"/>
      <c r="AEW5" s="428"/>
      <c r="AEX5" s="428"/>
      <c r="AEY5" s="428"/>
      <c r="AEZ5" s="428"/>
      <c r="AFA5" s="428"/>
      <c r="AFB5" s="428"/>
      <c r="AFC5" s="428"/>
      <c r="AFD5" s="428"/>
      <c r="AFE5" s="428"/>
      <c r="AFF5" s="428"/>
      <c r="AFG5" s="428"/>
      <c r="AFH5" s="428"/>
      <c r="AFI5" s="428"/>
      <c r="AFJ5" s="428"/>
      <c r="AFK5" s="428"/>
      <c r="AFL5" s="428"/>
      <c r="AFM5" s="428"/>
      <c r="AFN5" s="428"/>
      <c r="AFO5" s="428"/>
      <c r="AFP5" s="428"/>
      <c r="AFQ5" s="428"/>
      <c r="AFR5" s="428"/>
      <c r="AFS5" s="428"/>
      <c r="AFT5" s="428"/>
      <c r="AFU5" s="428"/>
      <c r="AFV5" s="428"/>
      <c r="AFW5" s="428"/>
      <c r="AFX5" s="428"/>
      <c r="AFY5" s="428"/>
      <c r="AFZ5" s="428"/>
      <c r="AGA5" s="428"/>
      <c r="AGB5" s="428"/>
      <c r="AGC5" s="428"/>
      <c r="AGD5" s="428"/>
      <c r="AGE5" s="428"/>
      <c r="AGF5" s="428"/>
      <c r="AGG5" s="428"/>
      <c r="AGH5" s="428"/>
      <c r="AGI5" s="428"/>
      <c r="AGJ5" s="428"/>
      <c r="AGK5" s="428"/>
      <c r="AGL5" s="428"/>
      <c r="AGM5" s="428"/>
      <c r="AGN5" s="428"/>
      <c r="AGO5" s="428"/>
      <c r="AGP5" s="428"/>
      <c r="AGQ5" s="428"/>
      <c r="AGR5" s="428"/>
      <c r="AGS5" s="428"/>
      <c r="AGT5" s="428"/>
      <c r="AGU5" s="428"/>
      <c r="AGV5" s="428"/>
      <c r="AGW5" s="428"/>
      <c r="AGX5" s="428"/>
      <c r="AGY5" s="428"/>
      <c r="AGZ5" s="428"/>
      <c r="AHA5" s="428"/>
      <c r="AHB5" s="428"/>
      <c r="AHC5" s="428"/>
      <c r="AHD5" s="428"/>
      <c r="AHE5" s="428"/>
      <c r="AHF5" s="428"/>
      <c r="AHG5" s="428"/>
      <c r="AHH5" s="428"/>
      <c r="AHI5" s="428"/>
      <c r="AHJ5" s="428"/>
      <c r="AHK5" s="428"/>
      <c r="AHL5" s="428"/>
      <c r="AHM5" s="428"/>
      <c r="AHN5" s="428"/>
      <c r="AHO5" s="428"/>
      <c r="AHP5" s="428"/>
      <c r="AHQ5" s="428"/>
      <c r="AHR5" s="428"/>
      <c r="AHS5" s="428"/>
      <c r="AHT5" s="428"/>
      <c r="AHU5" s="428"/>
      <c r="AHV5" s="428"/>
      <c r="AHW5" s="428"/>
      <c r="AHX5" s="428"/>
      <c r="AHY5" s="428"/>
      <c r="AHZ5" s="428"/>
      <c r="AIA5" s="428"/>
      <c r="AIB5" s="428"/>
      <c r="AIC5" s="428"/>
      <c r="AID5" s="428"/>
      <c r="AIE5" s="428"/>
      <c r="AIF5" s="428"/>
      <c r="AIG5" s="428"/>
      <c r="AIH5" s="428"/>
      <c r="AII5" s="428"/>
      <c r="AIJ5" s="428"/>
      <c r="AIK5" s="428"/>
      <c r="AIL5" s="428"/>
      <c r="AIM5" s="428"/>
      <c r="AIN5" s="428"/>
      <c r="AIO5" s="428"/>
      <c r="AIP5" s="428"/>
      <c r="AIQ5" s="428"/>
      <c r="AIR5" s="428"/>
      <c r="AIS5" s="428"/>
      <c r="AIT5" s="428"/>
      <c r="AIU5" s="428"/>
      <c r="AIV5" s="428"/>
      <c r="AIW5" s="428"/>
      <c r="AIX5" s="428"/>
      <c r="AIY5" s="428"/>
      <c r="AIZ5" s="428"/>
      <c r="AJA5" s="428"/>
      <c r="AJB5" s="428"/>
      <c r="AJC5" s="428"/>
      <c r="AJD5" s="428"/>
      <c r="AJE5" s="428"/>
      <c r="AJF5" s="428"/>
      <c r="AJG5" s="428"/>
      <c r="AJH5" s="428"/>
      <c r="AJI5" s="428"/>
      <c r="AJJ5" s="428"/>
      <c r="AJK5" s="428"/>
      <c r="AJL5" s="428"/>
      <c r="AJM5" s="428"/>
      <c r="AJN5" s="428"/>
      <c r="AJO5" s="428"/>
      <c r="AJP5" s="428"/>
      <c r="AJQ5" s="428"/>
      <c r="AJR5" s="428"/>
      <c r="AJS5" s="428"/>
      <c r="AJT5" s="428"/>
      <c r="AJU5" s="428"/>
      <c r="AJV5" s="428"/>
      <c r="AJW5" s="428"/>
      <c r="AJX5" s="428"/>
      <c r="AJY5" s="428"/>
      <c r="AJZ5" s="428"/>
      <c r="AKA5" s="428"/>
      <c r="AKB5" s="428"/>
      <c r="AKC5" s="428"/>
      <c r="AKD5" s="428"/>
      <c r="AKE5" s="428"/>
      <c r="AKF5" s="428"/>
      <c r="AKG5" s="428"/>
      <c r="AKH5" s="428"/>
      <c r="AKI5" s="428"/>
      <c r="AKJ5" s="428"/>
      <c r="AKK5" s="428"/>
      <c r="AKL5" s="428"/>
      <c r="AKM5" s="428"/>
      <c r="AKN5" s="428"/>
      <c r="AKO5" s="428"/>
      <c r="AKP5" s="428"/>
      <c r="AKQ5" s="428"/>
      <c r="AKR5" s="428"/>
      <c r="AKS5" s="428"/>
      <c r="AKT5" s="428"/>
      <c r="AKU5" s="428"/>
      <c r="AKV5" s="428"/>
      <c r="AKW5" s="428"/>
      <c r="AKX5" s="428"/>
      <c r="AKY5" s="428"/>
      <c r="AKZ5" s="428"/>
      <c r="ALA5" s="428"/>
      <c r="ALB5" s="428"/>
      <c r="ALC5" s="428"/>
      <c r="ALD5" s="428"/>
      <c r="ALE5" s="428"/>
      <c r="ALF5" s="428"/>
      <c r="ALG5" s="428"/>
      <c r="ALH5" s="428"/>
      <c r="ALI5" s="428"/>
      <c r="ALJ5" s="428"/>
      <c r="ALK5" s="428"/>
      <c r="ALL5" s="428"/>
      <c r="ALM5" s="428"/>
      <c r="ALN5" s="428"/>
      <c r="ALO5" s="428"/>
      <c r="ALP5" s="428"/>
      <c r="ALQ5" s="428"/>
      <c r="ALR5" s="428"/>
      <c r="ALS5" s="428"/>
      <c r="ALT5" s="428"/>
      <c r="ALU5" s="428"/>
      <c r="ALV5" s="428"/>
      <c r="ALW5" s="428"/>
      <c r="ALX5" s="428"/>
      <c r="ALY5" s="428"/>
      <c r="ALZ5" s="428"/>
      <c r="AMA5" s="428"/>
      <c r="AMB5" s="428"/>
      <c r="AMC5" s="428"/>
      <c r="AMD5" s="428"/>
      <c r="AME5" s="428"/>
      <c r="AMF5" s="428"/>
      <c r="AMG5" s="428"/>
      <c r="AMH5" s="428"/>
      <c r="AMI5" s="428"/>
      <c r="AMJ5" s="428"/>
      <c r="AMK5" s="428"/>
      <c r="AML5" s="428"/>
      <c r="AMM5" s="428"/>
      <c r="AMN5" s="428"/>
      <c r="AMO5" s="428"/>
      <c r="AMP5" s="428"/>
      <c r="AMQ5" s="428"/>
      <c r="AMR5" s="428"/>
      <c r="AMS5" s="428"/>
      <c r="AMT5" s="428"/>
      <c r="AMU5" s="428"/>
      <c r="AMV5" s="428"/>
      <c r="AMW5" s="428"/>
      <c r="AMX5" s="428"/>
      <c r="AMY5" s="428"/>
      <c r="AMZ5" s="428"/>
      <c r="ANA5" s="428"/>
      <c r="ANB5" s="428"/>
      <c r="ANC5" s="428"/>
      <c r="AND5" s="428"/>
      <c r="ANE5" s="428"/>
      <c r="ANF5" s="428"/>
      <c r="ANG5" s="428"/>
      <c r="ANH5" s="428"/>
      <c r="ANI5" s="428"/>
      <c r="ANJ5" s="428"/>
      <c r="ANK5" s="428"/>
      <c r="ANL5" s="428"/>
      <c r="ANM5" s="428"/>
      <c r="ANN5" s="428"/>
      <c r="ANO5" s="428"/>
      <c r="ANP5" s="428"/>
      <c r="ANQ5" s="428"/>
      <c r="ANR5" s="428"/>
      <c r="ANS5" s="428"/>
      <c r="ANT5" s="428"/>
      <c r="ANU5" s="428"/>
      <c r="ANV5" s="428"/>
      <c r="ANW5" s="428"/>
      <c r="ANX5" s="428"/>
      <c r="ANY5" s="428"/>
      <c r="ANZ5" s="428"/>
      <c r="AOA5" s="428"/>
      <c r="AOB5" s="428"/>
      <c r="AOC5" s="428"/>
      <c r="AOD5" s="428"/>
      <c r="AOE5" s="428"/>
      <c r="AOF5" s="428"/>
      <c r="AOG5" s="428"/>
      <c r="AOH5" s="428"/>
      <c r="AOI5" s="428"/>
      <c r="AOJ5" s="428"/>
      <c r="AOK5" s="428"/>
      <c r="AOL5" s="428"/>
      <c r="AOM5" s="428"/>
      <c r="AON5" s="428"/>
      <c r="AOO5" s="428"/>
      <c r="AOP5" s="428"/>
      <c r="AOQ5" s="428"/>
      <c r="AOR5" s="428"/>
      <c r="AOS5" s="428"/>
      <c r="AOT5" s="428"/>
      <c r="AOU5" s="428"/>
      <c r="AOV5" s="428"/>
      <c r="AOW5" s="428"/>
      <c r="AOX5" s="428"/>
      <c r="AOY5" s="428"/>
      <c r="AOZ5" s="428"/>
      <c r="APA5" s="428"/>
      <c r="APB5" s="428"/>
      <c r="APC5" s="428"/>
      <c r="APD5" s="428"/>
      <c r="APE5" s="428"/>
      <c r="APF5" s="428"/>
      <c r="APG5" s="428"/>
      <c r="APH5" s="428"/>
      <c r="API5" s="428"/>
      <c r="APJ5" s="428"/>
      <c r="APK5" s="428"/>
      <c r="APL5" s="428"/>
      <c r="APM5" s="428"/>
      <c r="APN5" s="428"/>
      <c r="APO5" s="428"/>
      <c r="APP5" s="428"/>
      <c r="APQ5" s="428"/>
      <c r="APR5" s="428"/>
      <c r="APS5" s="428"/>
      <c r="APT5" s="428"/>
      <c r="APU5" s="428"/>
      <c r="APV5" s="428"/>
      <c r="APW5" s="428"/>
      <c r="APX5" s="428"/>
      <c r="APY5" s="428"/>
      <c r="APZ5" s="428"/>
      <c r="AQA5" s="428"/>
      <c r="AQB5" s="428"/>
      <c r="AQC5" s="428"/>
      <c r="AQD5" s="428"/>
      <c r="AQE5" s="428"/>
      <c r="AQF5" s="428"/>
      <c r="AQG5" s="428"/>
      <c r="AQH5" s="428"/>
      <c r="AQI5" s="428"/>
      <c r="AQJ5" s="428"/>
      <c r="AQK5" s="428"/>
      <c r="AQL5" s="428"/>
      <c r="AQM5" s="428"/>
      <c r="AQN5" s="428"/>
      <c r="AQO5" s="428"/>
      <c r="AQP5" s="428"/>
      <c r="AQQ5" s="428"/>
      <c r="AQR5" s="428"/>
      <c r="AQS5" s="428"/>
      <c r="AQT5" s="428"/>
      <c r="AQU5" s="428"/>
      <c r="AQV5" s="428"/>
      <c r="AQW5" s="428"/>
      <c r="AQX5" s="428"/>
      <c r="AQY5" s="428"/>
      <c r="AQZ5" s="428"/>
      <c r="ARA5" s="428"/>
      <c r="ARB5" s="428"/>
      <c r="ARC5" s="428"/>
      <c r="ARD5" s="428"/>
      <c r="ARE5" s="428"/>
      <c r="ARF5" s="428"/>
      <c r="ARG5" s="428"/>
      <c r="ARH5" s="428"/>
      <c r="ARI5" s="428"/>
      <c r="ARJ5" s="428"/>
      <c r="ARK5" s="428"/>
      <c r="ARL5" s="428"/>
      <c r="ARM5" s="428"/>
      <c r="ARN5" s="428"/>
      <c r="ARO5" s="428"/>
      <c r="ARP5" s="428"/>
      <c r="ARQ5" s="428"/>
      <c r="ARR5" s="428"/>
      <c r="ARS5" s="428"/>
      <c r="ART5" s="428"/>
      <c r="ARU5" s="428"/>
      <c r="ARV5" s="428"/>
      <c r="ARW5" s="428"/>
      <c r="ARX5" s="428"/>
      <c r="ARY5" s="428"/>
      <c r="ARZ5" s="428"/>
      <c r="ASA5" s="428"/>
      <c r="ASB5" s="428"/>
      <c r="ASC5" s="428"/>
      <c r="ASD5" s="428"/>
      <c r="ASE5" s="428"/>
      <c r="ASF5" s="428"/>
      <c r="ASG5" s="428"/>
      <c r="ASH5" s="428"/>
      <c r="ASI5" s="428"/>
      <c r="ASJ5" s="428"/>
      <c r="ASK5" s="428"/>
      <c r="ASL5" s="428"/>
      <c r="ASM5" s="428"/>
      <c r="ASN5" s="428"/>
      <c r="ASO5" s="428"/>
      <c r="ASP5" s="428"/>
      <c r="ASQ5" s="428"/>
      <c r="ASR5" s="428"/>
      <c r="ASS5" s="428"/>
      <c r="AST5" s="428"/>
      <c r="ASU5" s="428"/>
      <c r="ASV5" s="428"/>
      <c r="ASW5" s="428"/>
      <c r="ASX5" s="428"/>
      <c r="ASY5" s="428"/>
      <c r="ASZ5" s="428"/>
      <c r="ATA5" s="428"/>
      <c r="ATB5" s="428"/>
      <c r="ATC5" s="428"/>
      <c r="ATD5" s="428"/>
      <c r="ATE5" s="428"/>
      <c r="ATF5" s="428"/>
      <c r="ATG5" s="428"/>
      <c r="ATH5" s="428"/>
      <c r="ATI5" s="428"/>
      <c r="ATJ5" s="428"/>
      <c r="ATK5" s="428"/>
      <c r="ATL5" s="428"/>
      <c r="ATM5" s="428"/>
      <c r="ATN5" s="428"/>
      <c r="ATO5" s="428"/>
      <c r="ATP5" s="428"/>
      <c r="ATQ5" s="428"/>
      <c r="ATR5" s="428"/>
      <c r="ATS5" s="428"/>
      <c r="ATT5" s="428"/>
      <c r="ATU5" s="428"/>
      <c r="ATV5" s="428"/>
      <c r="ATW5" s="428"/>
      <c r="ATX5" s="428"/>
      <c r="ATY5" s="428"/>
      <c r="ATZ5" s="428"/>
      <c r="AUA5" s="428"/>
      <c r="AUB5" s="428"/>
      <c r="AUC5" s="428"/>
      <c r="AUD5" s="428"/>
      <c r="AUE5" s="428"/>
      <c r="AUF5" s="428"/>
      <c r="AUG5" s="428"/>
      <c r="AUH5" s="428"/>
      <c r="AUI5" s="428"/>
      <c r="AUJ5" s="428"/>
      <c r="AUK5" s="428"/>
      <c r="AUL5" s="428"/>
      <c r="AUM5" s="428"/>
      <c r="AUN5" s="428"/>
      <c r="AUO5" s="428"/>
      <c r="AUP5" s="428"/>
      <c r="AUQ5" s="428"/>
      <c r="AUR5" s="428"/>
      <c r="AUS5" s="428"/>
      <c r="AUT5" s="428"/>
      <c r="AUU5" s="428"/>
      <c r="AUV5" s="428"/>
      <c r="AUW5" s="428"/>
      <c r="AUX5" s="428"/>
      <c r="AUY5" s="428"/>
      <c r="AUZ5" s="428"/>
      <c r="AVA5" s="428"/>
      <c r="AVB5" s="428"/>
      <c r="AVC5" s="428"/>
      <c r="AVD5" s="428"/>
      <c r="AVE5" s="428"/>
      <c r="AVF5" s="428"/>
      <c r="AVG5" s="428"/>
      <c r="AVH5" s="428"/>
      <c r="AVI5" s="428"/>
      <c r="AVJ5" s="428"/>
      <c r="AVK5" s="428"/>
      <c r="AVL5" s="428"/>
      <c r="AVM5" s="428"/>
      <c r="AVN5" s="428"/>
      <c r="AVO5" s="428"/>
      <c r="AVP5" s="428"/>
      <c r="AVQ5" s="428"/>
      <c r="AVR5" s="428"/>
      <c r="AVS5" s="428"/>
      <c r="AVT5" s="428"/>
      <c r="AVU5" s="428"/>
      <c r="AVV5" s="428"/>
      <c r="AVW5" s="428"/>
      <c r="AVX5" s="428"/>
      <c r="AVY5" s="428"/>
      <c r="AVZ5" s="428"/>
      <c r="AWA5" s="428"/>
      <c r="AWB5" s="428"/>
      <c r="AWC5" s="428"/>
      <c r="AWD5" s="428"/>
      <c r="AWE5" s="428"/>
      <c r="AWF5" s="428"/>
      <c r="AWG5" s="428"/>
      <c r="AWH5" s="428"/>
      <c r="AWI5" s="428"/>
      <c r="AWJ5" s="428"/>
      <c r="AWK5" s="428"/>
      <c r="AWL5" s="428"/>
      <c r="AWM5" s="428"/>
      <c r="AWN5" s="428"/>
      <c r="AWO5" s="428"/>
      <c r="AWP5" s="428"/>
      <c r="AWQ5" s="428"/>
      <c r="AWR5" s="428"/>
      <c r="AWS5" s="428"/>
      <c r="AWT5" s="428"/>
      <c r="AWU5" s="428"/>
      <c r="AWV5" s="428"/>
      <c r="AWW5" s="428"/>
      <c r="AWX5" s="428"/>
      <c r="AWY5" s="428"/>
      <c r="AWZ5" s="428"/>
      <c r="AXA5" s="428"/>
      <c r="AXB5" s="428"/>
      <c r="AXC5" s="428"/>
      <c r="AXD5" s="428"/>
      <c r="AXE5" s="428"/>
      <c r="AXF5" s="428"/>
      <c r="AXG5" s="428"/>
      <c r="AXH5" s="428"/>
      <c r="AXI5" s="428"/>
      <c r="AXJ5" s="428"/>
      <c r="AXK5" s="428"/>
      <c r="AXL5" s="428"/>
      <c r="AXM5" s="428"/>
      <c r="AXN5" s="428"/>
      <c r="AXO5" s="428"/>
      <c r="AXP5" s="428"/>
      <c r="AXQ5" s="428"/>
      <c r="AXR5" s="428"/>
      <c r="AXS5" s="428"/>
      <c r="AXT5" s="428"/>
      <c r="AXU5" s="428"/>
      <c r="AXV5" s="428"/>
      <c r="AXW5" s="428"/>
      <c r="AXX5" s="428"/>
      <c r="AXY5" s="428"/>
      <c r="AXZ5" s="428"/>
      <c r="AYA5" s="428"/>
      <c r="AYB5" s="428"/>
      <c r="AYC5" s="428"/>
      <c r="AYD5" s="428"/>
      <c r="AYE5" s="428"/>
      <c r="AYF5" s="428"/>
      <c r="AYG5" s="428"/>
      <c r="AYH5" s="428"/>
      <c r="AYI5" s="428"/>
      <c r="AYJ5" s="428"/>
      <c r="AYK5" s="428"/>
      <c r="AYL5" s="428"/>
      <c r="AYM5" s="428"/>
      <c r="AYN5" s="428"/>
      <c r="AYO5" s="428"/>
      <c r="AYP5" s="428"/>
      <c r="AYQ5" s="428"/>
      <c r="AYR5" s="428"/>
      <c r="AYS5" s="428"/>
      <c r="AYT5" s="428"/>
      <c r="AYU5" s="428"/>
      <c r="AYV5" s="428"/>
      <c r="AYW5" s="428"/>
      <c r="AYX5" s="428"/>
      <c r="AYY5" s="428"/>
      <c r="AYZ5" s="428"/>
      <c r="AZA5" s="428"/>
      <c r="AZB5" s="428"/>
      <c r="AZC5" s="428"/>
      <c r="AZD5" s="428"/>
      <c r="AZE5" s="428"/>
      <c r="AZF5" s="428"/>
      <c r="AZG5" s="428"/>
      <c r="AZH5" s="428"/>
      <c r="AZI5" s="428"/>
      <c r="AZJ5" s="428"/>
      <c r="AZK5" s="428"/>
      <c r="AZL5" s="428"/>
      <c r="AZM5" s="428"/>
      <c r="AZN5" s="428"/>
      <c r="AZO5" s="428"/>
      <c r="AZP5" s="428"/>
      <c r="AZQ5" s="428"/>
      <c r="AZR5" s="428"/>
      <c r="AZS5" s="428"/>
      <c r="AZT5" s="428"/>
      <c r="AZU5" s="428"/>
      <c r="AZV5" s="428"/>
      <c r="AZW5" s="428"/>
      <c r="AZX5" s="428"/>
      <c r="AZY5" s="428"/>
      <c r="AZZ5" s="428"/>
      <c r="BAA5" s="428"/>
      <c r="BAB5" s="428"/>
      <c r="BAC5" s="428"/>
      <c r="BAD5" s="428"/>
      <c r="BAE5" s="428"/>
      <c r="BAF5" s="428"/>
      <c r="BAG5" s="428"/>
      <c r="BAH5" s="428"/>
      <c r="BAI5" s="428"/>
      <c r="BAJ5" s="428"/>
      <c r="BAK5" s="428"/>
      <c r="BAL5" s="428"/>
      <c r="BAM5" s="428"/>
      <c r="BAN5" s="428"/>
      <c r="BAO5" s="428"/>
      <c r="BAP5" s="428"/>
      <c r="BAQ5" s="428"/>
      <c r="BAR5" s="428"/>
      <c r="BAS5" s="428"/>
      <c r="BAT5" s="428"/>
      <c r="BAU5" s="428"/>
      <c r="BAV5" s="428"/>
      <c r="BAW5" s="428"/>
      <c r="BAX5" s="428"/>
      <c r="BAY5" s="428"/>
      <c r="BAZ5" s="428"/>
      <c r="BBA5" s="428"/>
      <c r="BBB5" s="428"/>
      <c r="BBC5" s="428"/>
      <c r="BBD5" s="428"/>
      <c r="BBE5" s="428"/>
      <c r="BBF5" s="428"/>
      <c r="BBG5" s="428"/>
      <c r="BBH5" s="428"/>
      <c r="BBI5" s="428"/>
      <c r="BBJ5" s="428"/>
      <c r="BBK5" s="428"/>
      <c r="BBL5" s="428"/>
      <c r="BBM5" s="428"/>
      <c r="BBN5" s="428"/>
      <c r="BBO5" s="428"/>
      <c r="BBP5" s="428"/>
      <c r="BBQ5" s="428"/>
      <c r="BBR5" s="428"/>
      <c r="BBS5" s="428"/>
      <c r="BBT5" s="428"/>
      <c r="BBU5" s="428"/>
      <c r="BBV5" s="428"/>
      <c r="BBW5" s="428"/>
      <c r="BBX5" s="428"/>
      <c r="BBY5" s="428"/>
      <c r="BBZ5" s="428"/>
      <c r="BCA5" s="428"/>
      <c r="BCB5" s="428"/>
      <c r="BCC5" s="428"/>
      <c r="BCD5" s="428"/>
      <c r="BCE5" s="428"/>
      <c r="BCF5" s="428"/>
      <c r="BCG5" s="428"/>
      <c r="BCH5" s="428"/>
      <c r="BCI5" s="428"/>
      <c r="BCJ5" s="428"/>
      <c r="BCK5" s="428"/>
      <c r="BCL5" s="428"/>
      <c r="BCM5" s="428"/>
      <c r="BCN5" s="428"/>
      <c r="BCO5" s="428"/>
      <c r="BCP5" s="428"/>
      <c r="BCQ5" s="428"/>
      <c r="BCR5" s="428"/>
      <c r="BCS5" s="428"/>
      <c r="BCT5" s="428"/>
      <c r="BCU5" s="428"/>
      <c r="BCV5" s="428"/>
      <c r="BCW5" s="428"/>
      <c r="BCX5" s="428"/>
      <c r="BCY5" s="428"/>
      <c r="BCZ5" s="428"/>
      <c r="BDA5" s="428"/>
      <c r="BDB5" s="428"/>
      <c r="BDC5" s="428"/>
      <c r="BDD5" s="428"/>
      <c r="BDE5" s="428"/>
      <c r="BDF5" s="428"/>
      <c r="BDG5" s="428"/>
      <c r="BDH5" s="428"/>
      <c r="BDI5" s="428"/>
      <c r="BDJ5" s="428"/>
      <c r="BDK5" s="428"/>
      <c r="BDL5" s="428"/>
      <c r="BDM5" s="428"/>
      <c r="BDN5" s="428"/>
      <c r="BDO5" s="428"/>
      <c r="BDP5" s="428"/>
      <c r="BDQ5" s="428"/>
      <c r="BDR5" s="428"/>
      <c r="BDS5" s="428"/>
      <c r="BDT5" s="428"/>
      <c r="BDU5" s="428"/>
      <c r="BDV5" s="428"/>
      <c r="BDW5" s="428"/>
      <c r="BDX5" s="428"/>
      <c r="BDY5" s="428"/>
      <c r="BDZ5" s="428"/>
      <c r="BEA5" s="428"/>
      <c r="BEB5" s="428"/>
      <c r="BEC5" s="428"/>
      <c r="BED5" s="428"/>
      <c r="BEE5" s="428"/>
      <c r="BEF5" s="428"/>
      <c r="BEG5" s="428"/>
      <c r="BEH5" s="428"/>
      <c r="BEI5" s="428"/>
      <c r="BEJ5" s="428"/>
      <c r="BEK5" s="428"/>
      <c r="BEL5" s="428"/>
      <c r="BEM5" s="428"/>
      <c r="BEN5" s="428"/>
      <c r="BEO5" s="428"/>
      <c r="BEP5" s="428"/>
      <c r="BEQ5" s="428"/>
      <c r="BER5" s="428"/>
      <c r="BES5" s="428"/>
      <c r="BET5" s="428"/>
      <c r="BEU5" s="428"/>
      <c r="BEV5" s="428"/>
      <c r="BEW5" s="428"/>
      <c r="BEX5" s="428"/>
      <c r="BEY5" s="428"/>
      <c r="BEZ5" s="428"/>
      <c r="BFA5" s="428"/>
      <c r="BFB5" s="428"/>
      <c r="BFC5" s="428"/>
      <c r="BFD5" s="428"/>
      <c r="BFE5" s="428"/>
      <c r="BFF5" s="428"/>
      <c r="BFG5" s="428"/>
      <c r="BFH5" s="428"/>
      <c r="BFI5" s="428"/>
      <c r="BFJ5" s="428"/>
      <c r="BFK5" s="428"/>
      <c r="BFL5" s="428"/>
      <c r="BFM5" s="428"/>
      <c r="BFN5" s="428"/>
      <c r="BFO5" s="428"/>
      <c r="BFP5" s="428"/>
      <c r="BFQ5" s="428"/>
      <c r="BFR5" s="428"/>
      <c r="BFS5" s="428"/>
      <c r="BFT5" s="428"/>
      <c r="BFU5" s="428"/>
      <c r="BFV5" s="428"/>
      <c r="BFW5" s="428"/>
      <c r="BFX5" s="428"/>
      <c r="BFY5" s="428"/>
      <c r="BFZ5" s="428"/>
      <c r="BGA5" s="428"/>
      <c r="BGB5" s="428"/>
      <c r="BGC5" s="428"/>
      <c r="BGD5" s="428"/>
      <c r="BGE5" s="428"/>
      <c r="BGF5" s="428"/>
      <c r="BGG5" s="428"/>
      <c r="BGH5" s="428"/>
      <c r="BGI5" s="428"/>
      <c r="BGJ5" s="428"/>
      <c r="BGK5" s="428"/>
      <c r="BGL5" s="428"/>
      <c r="BGM5" s="428"/>
      <c r="BGN5" s="428"/>
      <c r="BGO5" s="428"/>
      <c r="BGP5" s="428"/>
      <c r="BGQ5" s="428"/>
      <c r="BGR5" s="428"/>
      <c r="BGS5" s="428"/>
      <c r="BGT5" s="428"/>
      <c r="BGU5" s="428"/>
      <c r="BGV5" s="428"/>
      <c r="BGW5" s="428"/>
      <c r="BGX5" s="428"/>
      <c r="BGY5" s="428"/>
      <c r="BGZ5" s="428"/>
      <c r="BHA5" s="428"/>
      <c r="BHB5" s="428"/>
      <c r="BHC5" s="428"/>
      <c r="BHD5" s="428"/>
      <c r="BHE5" s="428"/>
      <c r="BHF5" s="428"/>
      <c r="BHG5" s="428"/>
      <c r="BHH5" s="428"/>
      <c r="BHI5" s="428"/>
      <c r="BHJ5" s="428"/>
      <c r="BHK5" s="428"/>
      <c r="BHL5" s="428"/>
      <c r="BHM5" s="428"/>
      <c r="BHN5" s="428"/>
      <c r="BHO5" s="428"/>
      <c r="BHP5" s="428"/>
      <c r="BHQ5" s="428"/>
      <c r="BHR5" s="428"/>
      <c r="BHS5" s="428"/>
      <c r="BHT5" s="428"/>
      <c r="BHU5" s="428"/>
      <c r="BHV5" s="428"/>
      <c r="BHW5" s="428"/>
      <c r="BHX5" s="428"/>
      <c r="BHY5" s="428"/>
      <c r="BHZ5" s="428"/>
      <c r="BIA5" s="428"/>
      <c r="BIB5" s="428"/>
      <c r="BIC5" s="428"/>
      <c r="BID5" s="428"/>
      <c r="BIE5" s="428"/>
      <c r="BIF5" s="428"/>
      <c r="BIG5" s="428"/>
      <c r="BIH5" s="428"/>
      <c r="BII5" s="428"/>
      <c r="BIJ5" s="428"/>
      <c r="BIK5" s="428"/>
      <c r="BIL5" s="428"/>
      <c r="BIM5" s="428"/>
      <c r="BIN5" s="428"/>
      <c r="BIO5" s="428"/>
      <c r="BIP5" s="428"/>
      <c r="BIQ5" s="428"/>
      <c r="BIR5" s="428"/>
      <c r="BIS5" s="428"/>
      <c r="BIT5" s="428"/>
      <c r="BIU5" s="428"/>
      <c r="BIV5" s="428"/>
      <c r="BIW5" s="428"/>
      <c r="BIX5" s="428"/>
      <c r="BIY5" s="428"/>
      <c r="BIZ5" s="428"/>
      <c r="BJA5" s="428"/>
      <c r="BJB5" s="428"/>
      <c r="BJC5" s="428"/>
      <c r="BJD5" s="428"/>
      <c r="BJE5" s="428"/>
      <c r="BJF5" s="428"/>
      <c r="BJG5" s="428"/>
      <c r="BJH5" s="428"/>
      <c r="BJI5" s="428"/>
      <c r="BJJ5" s="428"/>
      <c r="BJK5" s="428"/>
      <c r="BJL5" s="428"/>
      <c r="BJM5" s="428"/>
      <c r="BJN5" s="428"/>
      <c r="BJO5" s="428"/>
      <c r="BJP5" s="428"/>
      <c r="BJQ5" s="428"/>
      <c r="BJR5" s="428"/>
      <c r="BJS5" s="428"/>
      <c r="BJT5" s="428"/>
      <c r="BJU5" s="428"/>
      <c r="BJV5" s="428"/>
      <c r="BJW5" s="428"/>
      <c r="BJX5" s="428"/>
      <c r="BJY5" s="428"/>
      <c r="BJZ5" s="428"/>
      <c r="BKA5" s="428"/>
      <c r="BKB5" s="428"/>
      <c r="BKC5" s="428"/>
      <c r="BKD5" s="428"/>
      <c r="BKE5" s="428"/>
      <c r="BKF5" s="428"/>
      <c r="BKG5" s="428"/>
      <c r="BKH5" s="428"/>
      <c r="BKI5" s="428"/>
      <c r="BKJ5" s="428"/>
      <c r="BKK5" s="428"/>
      <c r="BKL5" s="428"/>
      <c r="BKM5" s="428"/>
      <c r="BKN5" s="428"/>
      <c r="BKO5" s="428"/>
      <c r="BKP5" s="428"/>
      <c r="BKQ5" s="428"/>
      <c r="BKR5" s="428"/>
      <c r="BKS5" s="428"/>
      <c r="BKT5" s="428"/>
      <c r="BKU5" s="428"/>
      <c r="BKV5" s="428"/>
      <c r="BKW5" s="428"/>
      <c r="BKX5" s="428"/>
      <c r="BKY5" s="428"/>
      <c r="BKZ5" s="428"/>
      <c r="BLA5" s="428"/>
      <c r="BLB5" s="428"/>
      <c r="BLC5" s="428"/>
      <c r="BLD5" s="428"/>
      <c r="BLE5" s="428"/>
      <c r="BLF5" s="428"/>
      <c r="BLG5" s="428"/>
      <c r="BLH5" s="428"/>
      <c r="BLI5" s="428"/>
      <c r="BLJ5" s="428"/>
      <c r="BLK5" s="428"/>
      <c r="BLL5" s="428"/>
      <c r="BLM5" s="428"/>
      <c r="BLN5" s="428"/>
      <c r="BLO5" s="428"/>
      <c r="BLP5" s="428"/>
      <c r="BLQ5" s="428"/>
      <c r="BLR5" s="428"/>
      <c r="BLS5" s="428"/>
      <c r="BLT5" s="428"/>
      <c r="BLU5" s="428"/>
      <c r="BLV5" s="428"/>
      <c r="BLW5" s="428"/>
      <c r="BLX5" s="428"/>
      <c r="BLY5" s="428"/>
      <c r="BLZ5" s="428"/>
      <c r="BMA5" s="428"/>
      <c r="BMB5" s="428"/>
      <c r="BMC5" s="428"/>
      <c r="BMD5" s="428"/>
      <c r="BME5" s="428"/>
      <c r="BMF5" s="428"/>
      <c r="BMG5" s="428"/>
      <c r="BMH5" s="428"/>
      <c r="BMI5" s="428"/>
      <c r="BMJ5" s="428"/>
      <c r="BMK5" s="428"/>
      <c r="BML5" s="428"/>
      <c r="BMM5" s="428"/>
      <c r="BMN5" s="428"/>
      <c r="BMO5" s="428"/>
      <c r="BMP5" s="428"/>
      <c r="BMQ5" s="428"/>
      <c r="BMR5" s="428"/>
      <c r="BMS5" s="428"/>
      <c r="BMT5" s="428"/>
      <c r="BMU5" s="428"/>
      <c r="BMV5" s="428"/>
      <c r="BMW5" s="428"/>
      <c r="BMX5" s="428"/>
      <c r="BMY5" s="428"/>
      <c r="BMZ5" s="428"/>
      <c r="BNA5" s="428"/>
      <c r="BNB5" s="428"/>
      <c r="BNC5" s="428"/>
      <c r="BND5" s="428"/>
      <c r="BNE5" s="428"/>
      <c r="BNF5" s="428"/>
      <c r="BNG5" s="428"/>
      <c r="BNH5" s="428"/>
      <c r="BNI5" s="428"/>
      <c r="BNJ5" s="428"/>
      <c r="BNK5" s="428"/>
      <c r="BNL5" s="428"/>
      <c r="BNM5" s="428"/>
      <c r="BNN5" s="428"/>
      <c r="BNO5" s="428"/>
      <c r="BNP5" s="428"/>
      <c r="BNQ5" s="428"/>
      <c r="BNR5" s="428"/>
      <c r="BNS5" s="428"/>
      <c r="BNT5" s="428"/>
      <c r="BNU5" s="428"/>
      <c r="BNV5" s="428"/>
      <c r="BNW5" s="428"/>
      <c r="BNX5" s="428"/>
      <c r="BNY5" s="428"/>
      <c r="BNZ5" s="428"/>
      <c r="BOA5" s="428"/>
      <c r="BOB5" s="428"/>
      <c r="BOC5" s="428"/>
      <c r="BOD5" s="428"/>
      <c r="BOE5" s="428"/>
      <c r="BOF5" s="428"/>
      <c r="BOG5" s="428"/>
      <c r="BOH5" s="428"/>
      <c r="BOI5" s="428"/>
      <c r="BOJ5" s="428"/>
      <c r="BOK5" s="428"/>
      <c r="BOL5" s="428"/>
      <c r="BOM5" s="428"/>
      <c r="BON5" s="428"/>
      <c r="BOO5" s="428"/>
      <c r="BOP5" s="428"/>
      <c r="BOQ5" s="428"/>
      <c r="BOR5" s="428"/>
      <c r="BOS5" s="428"/>
      <c r="BOT5" s="428"/>
      <c r="BOU5" s="428"/>
      <c r="BOV5" s="428"/>
      <c r="BOW5" s="428"/>
      <c r="BOX5" s="428"/>
      <c r="BOY5" s="428"/>
      <c r="BOZ5" s="428"/>
      <c r="BPA5" s="428"/>
      <c r="BPB5" s="428"/>
      <c r="BPC5" s="428"/>
      <c r="BPD5" s="428"/>
      <c r="BPE5" s="428"/>
      <c r="BPF5" s="428"/>
      <c r="BPG5" s="428"/>
      <c r="BPH5" s="428"/>
      <c r="BPI5" s="428"/>
      <c r="BPJ5" s="428"/>
      <c r="BPK5" s="428"/>
      <c r="BPL5" s="428"/>
      <c r="BPM5" s="428"/>
      <c r="BPN5" s="428"/>
      <c r="BPO5" s="428"/>
      <c r="BPP5" s="428"/>
      <c r="BPQ5" s="428"/>
      <c r="BPR5" s="428"/>
      <c r="BPS5" s="428"/>
      <c r="BPT5" s="428"/>
      <c r="BPU5" s="428"/>
      <c r="BPV5" s="428"/>
      <c r="BPW5" s="428"/>
      <c r="BPX5" s="428"/>
      <c r="BPY5" s="428"/>
      <c r="BPZ5" s="428"/>
      <c r="BQA5" s="428"/>
      <c r="BQB5" s="428"/>
      <c r="BQC5" s="428"/>
      <c r="BQD5" s="428"/>
      <c r="BQE5" s="428"/>
      <c r="BQF5" s="428"/>
      <c r="BQG5" s="428"/>
      <c r="BQH5" s="428"/>
      <c r="BQI5" s="428"/>
      <c r="BQJ5" s="428"/>
      <c r="BQK5" s="428"/>
      <c r="BQL5" s="428"/>
      <c r="BQM5" s="428"/>
      <c r="BQN5" s="428"/>
      <c r="BQO5" s="428"/>
      <c r="BQP5" s="428"/>
      <c r="BQQ5" s="428"/>
      <c r="BQR5" s="428"/>
      <c r="BQS5" s="428"/>
      <c r="BQT5" s="428"/>
      <c r="BQU5" s="428"/>
      <c r="BQV5" s="428"/>
      <c r="BQW5" s="428"/>
      <c r="BQX5" s="428"/>
      <c r="BQY5" s="428"/>
      <c r="BQZ5" s="428"/>
      <c r="BRA5" s="428"/>
      <c r="BRB5" s="428"/>
      <c r="BRC5" s="428"/>
      <c r="BRD5" s="428"/>
      <c r="BRE5" s="428"/>
      <c r="BRF5" s="428"/>
      <c r="BRG5" s="428"/>
      <c r="BRH5" s="428"/>
      <c r="BRI5" s="428"/>
      <c r="BRJ5" s="428"/>
      <c r="BRK5" s="428"/>
      <c r="BRL5" s="428"/>
      <c r="BRM5" s="428"/>
      <c r="BRN5" s="428"/>
      <c r="BRO5" s="428"/>
      <c r="BRP5" s="428"/>
      <c r="BRQ5" s="428"/>
      <c r="BRR5" s="428"/>
      <c r="BRS5" s="428"/>
      <c r="BRT5" s="428"/>
      <c r="BRU5" s="428"/>
      <c r="BRV5" s="428"/>
      <c r="BRW5" s="428"/>
      <c r="BRX5" s="428"/>
      <c r="BRY5" s="428"/>
      <c r="BRZ5" s="428"/>
      <c r="BSA5" s="428"/>
      <c r="BSB5" s="428"/>
      <c r="BSC5" s="428"/>
      <c r="BSD5" s="428"/>
      <c r="BSE5" s="428"/>
      <c r="BSF5" s="428"/>
      <c r="BSG5" s="428"/>
      <c r="BSH5" s="428"/>
      <c r="BSI5" s="428"/>
      <c r="BSJ5" s="428"/>
      <c r="BSK5" s="428"/>
      <c r="BSL5" s="428"/>
      <c r="BSM5" s="428"/>
      <c r="BSN5" s="428"/>
      <c r="BSO5" s="428"/>
      <c r="BSP5" s="428"/>
      <c r="BSQ5" s="428"/>
      <c r="BSR5" s="428"/>
      <c r="BSS5" s="428"/>
      <c r="BST5" s="428"/>
      <c r="BSU5" s="428"/>
      <c r="BSV5" s="428"/>
      <c r="BSW5" s="428"/>
      <c r="BSX5" s="428"/>
      <c r="BSY5" s="428"/>
      <c r="BSZ5" s="428"/>
      <c r="BTA5" s="428"/>
      <c r="BTB5" s="428"/>
      <c r="BTC5" s="428"/>
      <c r="BTD5" s="428"/>
      <c r="BTE5" s="428"/>
      <c r="BTF5" s="428"/>
      <c r="BTG5" s="428"/>
      <c r="BTH5" s="428"/>
      <c r="BTI5" s="428"/>
      <c r="BTJ5" s="428"/>
      <c r="BTK5" s="428"/>
      <c r="BTL5" s="428"/>
      <c r="BTM5" s="428"/>
      <c r="BTN5" s="428"/>
      <c r="BTO5" s="428"/>
      <c r="BTP5" s="428"/>
      <c r="BTQ5" s="428"/>
      <c r="BTR5" s="428"/>
      <c r="BTS5" s="428"/>
      <c r="BTT5" s="428"/>
      <c r="BTU5" s="428"/>
      <c r="BTV5" s="428"/>
      <c r="BTW5" s="428"/>
      <c r="BTX5" s="428"/>
      <c r="BTY5" s="428"/>
      <c r="BTZ5" s="428"/>
      <c r="BUA5" s="428"/>
      <c r="BUB5" s="428"/>
      <c r="BUC5" s="428"/>
      <c r="BUD5" s="428"/>
      <c r="BUE5" s="428"/>
      <c r="BUF5" s="428"/>
      <c r="BUG5" s="428"/>
      <c r="BUH5" s="428"/>
      <c r="BUI5" s="428"/>
      <c r="BUJ5" s="428"/>
      <c r="BUK5" s="428"/>
      <c r="BUL5" s="428"/>
      <c r="BUM5" s="428"/>
      <c r="BUN5" s="428"/>
      <c r="BUO5" s="428"/>
      <c r="BUP5" s="428"/>
      <c r="BUQ5" s="428"/>
      <c r="BUR5" s="428"/>
      <c r="BUS5" s="428"/>
      <c r="BUT5" s="428"/>
      <c r="BUU5" s="428"/>
      <c r="BUV5" s="428"/>
      <c r="BUW5" s="428"/>
      <c r="BUX5" s="428"/>
      <c r="BUY5" s="428"/>
      <c r="BUZ5" s="428"/>
      <c r="BVA5" s="428"/>
      <c r="BVB5" s="428"/>
      <c r="BVC5" s="428"/>
      <c r="BVD5" s="428"/>
      <c r="BVE5" s="428"/>
      <c r="BVF5" s="428"/>
      <c r="BVG5" s="428"/>
      <c r="BVH5" s="428"/>
      <c r="BVI5" s="428"/>
      <c r="BVJ5" s="428"/>
      <c r="BVK5" s="428"/>
      <c r="BVL5" s="428"/>
      <c r="BVM5" s="428"/>
      <c r="BVN5" s="428"/>
      <c r="BVO5" s="428"/>
      <c r="BVP5" s="428"/>
      <c r="BVQ5" s="428"/>
      <c r="BVR5" s="428"/>
      <c r="BVS5" s="428"/>
      <c r="BVT5" s="428"/>
      <c r="BVU5" s="428"/>
      <c r="BVV5" s="428"/>
      <c r="BVW5" s="428"/>
      <c r="BVX5" s="428"/>
      <c r="BVY5" s="428"/>
      <c r="BVZ5" s="428"/>
      <c r="BWA5" s="428"/>
      <c r="BWB5" s="428"/>
      <c r="BWC5" s="428"/>
      <c r="BWD5" s="428"/>
      <c r="BWE5" s="428"/>
      <c r="BWF5" s="428"/>
      <c r="BWG5" s="428"/>
      <c r="BWH5" s="428"/>
      <c r="BWI5" s="428"/>
      <c r="BWJ5" s="428"/>
      <c r="BWK5" s="428"/>
      <c r="BWL5" s="428"/>
      <c r="BWM5" s="428"/>
      <c r="BWN5" s="428"/>
      <c r="BWO5" s="428"/>
      <c r="BWP5" s="428"/>
      <c r="BWQ5" s="428"/>
      <c r="BWR5" s="428"/>
      <c r="BWS5" s="428"/>
      <c r="BWT5" s="428"/>
      <c r="BWU5" s="428"/>
      <c r="BWV5" s="428"/>
      <c r="BWW5" s="428"/>
      <c r="BWX5" s="428"/>
      <c r="BWY5" s="428"/>
      <c r="BWZ5" s="428"/>
      <c r="BXA5" s="428"/>
      <c r="BXB5" s="428"/>
      <c r="BXC5" s="428"/>
      <c r="BXD5" s="428"/>
      <c r="BXE5" s="428"/>
      <c r="BXF5" s="428"/>
      <c r="BXG5" s="428"/>
      <c r="BXH5" s="428"/>
      <c r="BXI5" s="428"/>
      <c r="BXJ5" s="428"/>
      <c r="BXK5" s="428"/>
      <c r="BXL5" s="428"/>
      <c r="BXM5" s="428"/>
      <c r="BXN5" s="428"/>
      <c r="BXO5" s="428"/>
      <c r="BXP5" s="428"/>
      <c r="BXQ5" s="428"/>
      <c r="BXR5" s="428"/>
      <c r="BXS5" s="428"/>
      <c r="BXT5" s="428"/>
      <c r="BXU5" s="428"/>
      <c r="BXV5" s="428"/>
      <c r="BXW5" s="428"/>
      <c r="BXX5" s="428"/>
      <c r="BXY5" s="428"/>
      <c r="BXZ5" s="428"/>
      <c r="BYA5" s="428"/>
      <c r="BYB5" s="428"/>
      <c r="BYC5" s="428"/>
      <c r="BYD5" s="428"/>
      <c r="BYE5" s="428"/>
      <c r="BYF5" s="428"/>
      <c r="BYG5" s="428"/>
      <c r="BYH5" s="428"/>
      <c r="BYI5" s="428"/>
      <c r="BYJ5" s="428"/>
      <c r="BYK5" s="428"/>
      <c r="BYL5" s="428"/>
      <c r="BYM5" s="428"/>
      <c r="BYN5" s="428"/>
      <c r="BYO5" s="428"/>
      <c r="BYP5" s="428"/>
      <c r="BYQ5" s="428"/>
      <c r="BYR5" s="428"/>
      <c r="BYS5" s="428"/>
      <c r="BYT5" s="428"/>
      <c r="BYU5" s="428"/>
      <c r="BYV5" s="428"/>
      <c r="BYW5" s="428"/>
      <c r="BYX5" s="428"/>
      <c r="BYY5" s="428"/>
      <c r="BYZ5" s="428"/>
      <c r="BZA5" s="428"/>
      <c r="BZB5" s="428"/>
      <c r="BZC5" s="428"/>
      <c r="BZD5" s="428"/>
      <c r="BZE5" s="428"/>
      <c r="BZF5" s="428"/>
      <c r="BZG5" s="428"/>
      <c r="BZH5" s="428"/>
      <c r="BZI5" s="428"/>
      <c r="BZJ5" s="428"/>
      <c r="BZK5" s="428"/>
      <c r="BZL5" s="428"/>
      <c r="BZM5" s="428"/>
      <c r="BZN5" s="428"/>
      <c r="BZO5" s="428"/>
      <c r="BZP5" s="428"/>
      <c r="BZQ5" s="428"/>
      <c r="BZR5" s="428"/>
      <c r="BZS5" s="428"/>
      <c r="BZT5" s="428"/>
      <c r="BZU5" s="428"/>
      <c r="BZV5" s="428"/>
      <c r="BZW5" s="428"/>
      <c r="BZX5" s="428"/>
      <c r="BZY5" s="428"/>
      <c r="BZZ5" s="428"/>
      <c r="CAA5" s="428"/>
      <c r="CAB5" s="428"/>
      <c r="CAC5" s="428"/>
      <c r="CAD5" s="428"/>
      <c r="CAE5" s="428"/>
      <c r="CAF5" s="428"/>
      <c r="CAG5" s="428"/>
      <c r="CAH5" s="428"/>
      <c r="CAI5" s="428"/>
      <c r="CAJ5" s="428"/>
      <c r="CAK5" s="428"/>
      <c r="CAL5" s="428"/>
      <c r="CAM5" s="428"/>
      <c r="CAN5" s="428"/>
      <c r="CAO5" s="428"/>
      <c r="CAP5" s="428"/>
      <c r="CAQ5" s="428"/>
      <c r="CAR5" s="428"/>
      <c r="CAS5" s="428"/>
      <c r="CAT5" s="428"/>
      <c r="CAU5" s="428"/>
      <c r="CAV5" s="428"/>
      <c r="CAW5" s="428"/>
      <c r="CAX5" s="428"/>
      <c r="CAY5" s="428"/>
      <c r="CAZ5" s="428"/>
      <c r="CBA5" s="428"/>
      <c r="CBB5" s="428"/>
      <c r="CBC5" s="428"/>
      <c r="CBD5" s="428"/>
      <c r="CBE5" s="428"/>
      <c r="CBF5" s="428"/>
      <c r="CBG5" s="428"/>
      <c r="CBH5" s="428"/>
      <c r="CBI5" s="428"/>
      <c r="CBJ5" s="428"/>
      <c r="CBK5" s="428"/>
      <c r="CBL5" s="428"/>
      <c r="CBM5" s="428"/>
      <c r="CBN5" s="428"/>
      <c r="CBO5" s="428"/>
      <c r="CBP5" s="428"/>
      <c r="CBQ5" s="428"/>
      <c r="CBR5" s="428"/>
      <c r="CBS5" s="428"/>
      <c r="CBT5" s="428"/>
      <c r="CBU5" s="428"/>
      <c r="CBV5" s="428"/>
      <c r="CBW5" s="428"/>
      <c r="CBX5" s="428"/>
      <c r="CBY5" s="428"/>
      <c r="CBZ5" s="428"/>
      <c r="CCA5" s="428"/>
      <c r="CCB5" s="428"/>
      <c r="CCC5" s="428"/>
      <c r="CCD5" s="428"/>
      <c r="CCE5" s="428"/>
      <c r="CCF5" s="428"/>
      <c r="CCG5" s="428"/>
      <c r="CCH5" s="428"/>
      <c r="CCI5" s="428"/>
      <c r="CCJ5" s="428"/>
      <c r="CCK5" s="428"/>
      <c r="CCL5" s="428"/>
      <c r="CCM5" s="428"/>
      <c r="CCN5" s="428"/>
      <c r="CCO5" s="428"/>
      <c r="CCP5" s="428"/>
      <c r="CCQ5" s="428"/>
      <c r="CCR5" s="428"/>
      <c r="CCS5" s="428"/>
      <c r="CCT5" s="428"/>
      <c r="CCU5" s="428"/>
      <c r="CCV5" s="428"/>
      <c r="CCW5" s="428"/>
      <c r="CCX5" s="428"/>
      <c r="CCY5" s="428"/>
      <c r="CCZ5" s="428"/>
      <c r="CDA5" s="428"/>
      <c r="CDB5" s="428"/>
      <c r="CDC5" s="428"/>
      <c r="CDD5" s="428"/>
      <c r="CDE5" s="428"/>
      <c r="CDF5" s="428"/>
      <c r="CDG5" s="428"/>
      <c r="CDH5" s="428"/>
      <c r="CDI5" s="428"/>
      <c r="CDJ5" s="428"/>
      <c r="CDK5" s="428"/>
      <c r="CDL5" s="428"/>
      <c r="CDM5" s="428"/>
      <c r="CDN5" s="428"/>
      <c r="CDO5" s="428"/>
      <c r="CDP5" s="428"/>
      <c r="CDQ5" s="428"/>
      <c r="CDR5" s="428"/>
      <c r="CDS5" s="428"/>
      <c r="CDT5" s="428"/>
      <c r="CDU5" s="428"/>
      <c r="CDV5" s="428"/>
      <c r="CDW5" s="428"/>
      <c r="CDX5" s="428"/>
      <c r="CDY5" s="428"/>
      <c r="CDZ5" s="428"/>
      <c r="CEA5" s="428"/>
      <c r="CEB5" s="428"/>
      <c r="CEC5" s="428"/>
      <c r="CED5" s="428"/>
      <c r="CEE5" s="428"/>
      <c r="CEF5" s="428"/>
      <c r="CEG5" s="428"/>
      <c r="CEH5" s="428"/>
      <c r="CEI5" s="428"/>
      <c r="CEJ5" s="428"/>
      <c r="CEK5" s="428"/>
      <c r="CEL5" s="428"/>
      <c r="CEM5" s="428"/>
      <c r="CEN5" s="428"/>
      <c r="CEO5" s="428"/>
      <c r="CEP5" s="428"/>
      <c r="CEQ5" s="428"/>
      <c r="CER5" s="428"/>
      <c r="CES5" s="428"/>
      <c r="CET5" s="428"/>
      <c r="CEU5" s="428"/>
      <c r="CEV5" s="428"/>
      <c r="CEW5" s="428"/>
      <c r="CEX5" s="428"/>
      <c r="CEY5" s="428"/>
      <c r="CEZ5" s="428"/>
      <c r="CFA5" s="428"/>
      <c r="CFB5" s="428"/>
      <c r="CFC5" s="428"/>
      <c r="CFD5" s="428"/>
      <c r="CFE5" s="428"/>
      <c r="CFF5" s="428"/>
      <c r="CFG5" s="428"/>
      <c r="CFH5" s="428"/>
      <c r="CFI5" s="428"/>
      <c r="CFJ5" s="428"/>
      <c r="CFK5" s="428"/>
      <c r="CFL5" s="428"/>
      <c r="CFM5" s="428"/>
      <c r="CFN5" s="428"/>
      <c r="CFO5" s="428"/>
      <c r="CFP5" s="428"/>
      <c r="CFQ5" s="428"/>
      <c r="CFR5" s="428"/>
      <c r="CFS5" s="428"/>
      <c r="CFT5" s="428"/>
      <c r="CFU5" s="428"/>
      <c r="CFV5" s="428"/>
      <c r="CFW5" s="428"/>
      <c r="CFX5" s="428"/>
      <c r="CFY5" s="428"/>
      <c r="CFZ5" s="428"/>
      <c r="CGA5" s="428"/>
      <c r="CGB5" s="428"/>
      <c r="CGC5" s="428"/>
      <c r="CGD5" s="428"/>
      <c r="CGE5" s="428"/>
      <c r="CGF5" s="428"/>
      <c r="CGG5" s="428"/>
      <c r="CGH5" s="428"/>
      <c r="CGI5" s="428"/>
      <c r="CGJ5" s="428"/>
      <c r="CGK5" s="428"/>
      <c r="CGL5" s="428"/>
      <c r="CGM5" s="428"/>
      <c r="CGN5" s="428"/>
      <c r="CGO5" s="428"/>
      <c r="CGP5" s="428"/>
      <c r="CGQ5" s="428"/>
      <c r="CGR5" s="428"/>
      <c r="CGS5" s="428"/>
      <c r="CGT5" s="428"/>
      <c r="CGU5" s="428"/>
      <c r="CGV5" s="428"/>
      <c r="CGW5" s="428"/>
      <c r="CGX5" s="428"/>
      <c r="CGY5" s="428"/>
      <c r="CGZ5" s="428"/>
      <c r="CHA5" s="428"/>
      <c r="CHB5" s="428"/>
      <c r="CHC5" s="428"/>
      <c r="CHD5" s="428"/>
      <c r="CHE5" s="428"/>
      <c r="CHF5" s="428"/>
      <c r="CHG5" s="428"/>
      <c r="CHH5" s="428"/>
      <c r="CHI5" s="428"/>
      <c r="CHJ5" s="428"/>
      <c r="CHK5" s="428"/>
      <c r="CHL5" s="428"/>
      <c r="CHM5" s="428"/>
      <c r="CHN5" s="428"/>
      <c r="CHO5" s="428"/>
      <c r="CHP5" s="428"/>
      <c r="CHQ5" s="428"/>
      <c r="CHR5" s="428"/>
      <c r="CHS5" s="428"/>
      <c r="CHT5" s="428"/>
      <c r="CHU5" s="428"/>
      <c r="CHV5" s="428"/>
      <c r="CHW5" s="428"/>
      <c r="CHX5" s="428"/>
      <c r="CHY5" s="428"/>
      <c r="CHZ5" s="428"/>
      <c r="CIA5" s="428"/>
      <c r="CIB5" s="428"/>
      <c r="CIC5" s="428"/>
      <c r="CID5" s="428"/>
      <c r="CIE5" s="428"/>
      <c r="CIF5" s="428"/>
      <c r="CIG5" s="428"/>
      <c r="CIH5" s="428"/>
      <c r="CII5" s="428"/>
      <c r="CIJ5" s="428"/>
      <c r="CIK5" s="428"/>
      <c r="CIL5" s="428"/>
      <c r="CIM5" s="428"/>
      <c r="CIN5" s="428"/>
      <c r="CIO5" s="428"/>
      <c r="CIP5" s="428"/>
      <c r="CIQ5" s="428"/>
      <c r="CIR5" s="428"/>
      <c r="CIS5" s="428"/>
      <c r="CIT5" s="428"/>
      <c r="CIU5" s="428"/>
      <c r="CIV5" s="428"/>
      <c r="CIW5" s="428"/>
      <c r="CIX5" s="428"/>
      <c r="CIY5" s="428"/>
      <c r="CIZ5" s="428"/>
      <c r="CJA5" s="428"/>
      <c r="CJB5" s="428"/>
      <c r="CJC5" s="428"/>
      <c r="CJD5" s="428"/>
      <c r="CJE5" s="428"/>
      <c r="CJF5" s="428"/>
      <c r="CJG5" s="428"/>
      <c r="CJH5" s="428"/>
      <c r="CJI5" s="428"/>
      <c r="CJJ5" s="428"/>
      <c r="CJK5" s="428"/>
      <c r="CJL5" s="428"/>
      <c r="CJM5" s="428"/>
      <c r="CJN5" s="428"/>
      <c r="CJO5" s="428"/>
      <c r="CJP5" s="428"/>
      <c r="CJQ5" s="428"/>
      <c r="CJR5" s="428"/>
      <c r="CJS5" s="428"/>
      <c r="CJT5" s="428"/>
      <c r="CJU5" s="428"/>
      <c r="CJV5" s="428"/>
      <c r="CJW5" s="428"/>
      <c r="CJX5" s="428"/>
      <c r="CJY5" s="428"/>
      <c r="CJZ5" s="428"/>
      <c r="CKA5" s="428"/>
      <c r="CKB5" s="428"/>
      <c r="CKC5" s="428"/>
      <c r="CKD5" s="428"/>
      <c r="CKE5" s="428"/>
      <c r="CKF5" s="428"/>
      <c r="CKG5" s="428"/>
      <c r="CKH5" s="428"/>
      <c r="CKI5" s="428"/>
      <c r="CKJ5" s="428"/>
      <c r="CKK5" s="428"/>
      <c r="CKL5" s="428"/>
      <c r="CKM5" s="428"/>
      <c r="CKN5" s="428"/>
      <c r="CKO5" s="428"/>
      <c r="CKP5" s="428"/>
      <c r="CKQ5" s="428"/>
      <c r="CKR5" s="428"/>
      <c r="CKS5" s="428"/>
      <c r="CKT5" s="428"/>
      <c r="CKU5" s="428"/>
      <c r="CKV5" s="428"/>
      <c r="CKW5" s="428"/>
      <c r="CKX5" s="428"/>
      <c r="CKY5" s="428"/>
      <c r="CKZ5" s="428"/>
      <c r="CLA5" s="428"/>
      <c r="CLB5" s="428"/>
      <c r="CLC5" s="428"/>
      <c r="CLD5" s="428"/>
      <c r="CLE5" s="428"/>
      <c r="CLF5" s="428"/>
      <c r="CLG5" s="428"/>
      <c r="CLH5" s="428"/>
      <c r="CLI5" s="428"/>
      <c r="CLJ5" s="428"/>
      <c r="CLK5" s="428"/>
      <c r="CLL5" s="428"/>
      <c r="CLM5" s="428"/>
      <c r="CLN5" s="428"/>
      <c r="CLO5" s="428"/>
      <c r="CLP5" s="428"/>
      <c r="CLQ5" s="428"/>
      <c r="CLR5" s="428"/>
      <c r="CLS5" s="428"/>
      <c r="CLT5" s="428"/>
      <c r="CLU5" s="428"/>
      <c r="CLV5" s="428"/>
      <c r="CLW5" s="428"/>
      <c r="CLX5" s="428"/>
      <c r="CLY5" s="428"/>
      <c r="CLZ5" s="428"/>
      <c r="CMA5" s="428"/>
      <c r="CMB5" s="428"/>
      <c r="CMC5" s="428"/>
      <c r="CMD5" s="428"/>
      <c r="CME5" s="428"/>
      <c r="CMF5" s="428"/>
      <c r="CMG5" s="428"/>
      <c r="CMH5" s="428"/>
      <c r="CMI5" s="428"/>
      <c r="CMJ5" s="428"/>
      <c r="CMK5" s="428"/>
      <c r="CML5" s="428"/>
      <c r="CMM5" s="428"/>
      <c r="CMN5" s="428"/>
      <c r="CMO5" s="428"/>
      <c r="CMP5" s="428"/>
      <c r="CMQ5" s="428"/>
      <c r="CMR5" s="428"/>
      <c r="CMS5" s="428"/>
      <c r="CMT5" s="428"/>
      <c r="CMU5" s="428"/>
      <c r="CMV5" s="428"/>
      <c r="CMW5" s="428"/>
      <c r="CMX5" s="428"/>
      <c r="CMY5" s="428"/>
      <c r="CMZ5" s="428"/>
      <c r="CNA5" s="428"/>
      <c r="CNB5" s="428"/>
      <c r="CNC5" s="428"/>
      <c r="CND5" s="428"/>
      <c r="CNE5" s="428"/>
      <c r="CNF5" s="428"/>
      <c r="CNG5" s="428"/>
      <c r="CNH5" s="428"/>
      <c r="CNI5" s="428"/>
      <c r="CNJ5" s="428"/>
      <c r="CNK5" s="428"/>
      <c r="CNL5" s="428"/>
      <c r="CNM5" s="428"/>
      <c r="CNN5" s="428"/>
      <c r="CNO5" s="428"/>
      <c r="CNP5" s="428"/>
      <c r="CNQ5" s="428"/>
      <c r="CNR5" s="428"/>
      <c r="CNS5" s="428"/>
      <c r="CNT5" s="428"/>
      <c r="CNU5" s="428"/>
      <c r="CNV5" s="428"/>
      <c r="CNW5" s="428"/>
      <c r="CNX5" s="428"/>
      <c r="CNY5" s="428"/>
      <c r="CNZ5" s="428"/>
      <c r="COA5" s="428"/>
      <c r="COB5" s="428"/>
      <c r="COC5" s="428"/>
      <c r="COD5" s="428"/>
      <c r="COE5" s="428"/>
      <c r="COF5" s="428"/>
      <c r="COG5" s="428"/>
      <c r="COH5" s="428"/>
      <c r="COI5" s="428"/>
      <c r="COJ5" s="428"/>
      <c r="COK5" s="428"/>
      <c r="COL5" s="428"/>
      <c r="COM5" s="428"/>
      <c r="CON5" s="428"/>
      <c r="COO5" s="428"/>
      <c r="COP5" s="428"/>
      <c r="COQ5" s="428"/>
      <c r="COR5" s="428"/>
      <c r="COS5" s="428"/>
      <c r="COT5" s="428"/>
      <c r="COU5" s="428"/>
      <c r="COV5" s="428"/>
      <c r="COW5" s="428"/>
      <c r="COX5" s="428"/>
      <c r="COY5" s="428"/>
      <c r="COZ5" s="428"/>
      <c r="CPA5" s="428"/>
      <c r="CPB5" s="428"/>
      <c r="CPC5" s="428"/>
      <c r="CPD5" s="428"/>
      <c r="CPE5" s="428"/>
      <c r="CPF5" s="428"/>
      <c r="CPG5" s="428"/>
      <c r="CPH5" s="428"/>
      <c r="CPI5" s="428"/>
      <c r="CPJ5" s="428"/>
      <c r="CPK5" s="428"/>
      <c r="CPL5" s="428"/>
      <c r="CPM5" s="428"/>
      <c r="CPN5" s="428"/>
      <c r="CPO5" s="428"/>
      <c r="CPP5" s="428"/>
      <c r="CPQ5" s="428"/>
      <c r="CPR5" s="428"/>
      <c r="CPS5" s="428"/>
      <c r="CPT5" s="428"/>
      <c r="CPU5" s="428"/>
      <c r="CPV5" s="428"/>
      <c r="CPW5" s="428"/>
      <c r="CPX5" s="428"/>
      <c r="CPY5" s="428"/>
      <c r="CPZ5" s="428"/>
      <c r="CQA5" s="428"/>
      <c r="CQB5" s="428"/>
      <c r="CQC5" s="428"/>
      <c r="CQD5" s="428"/>
      <c r="CQE5" s="428"/>
      <c r="CQF5" s="428"/>
      <c r="CQG5" s="428"/>
      <c r="CQH5" s="428"/>
      <c r="CQI5" s="428"/>
      <c r="CQJ5" s="428"/>
      <c r="CQK5" s="428"/>
      <c r="CQL5" s="428"/>
      <c r="CQM5" s="428"/>
      <c r="CQN5" s="428"/>
      <c r="CQO5" s="428"/>
      <c r="CQP5" s="428"/>
      <c r="CQQ5" s="428"/>
      <c r="CQR5" s="428"/>
      <c r="CQS5" s="428"/>
      <c r="CQT5" s="428"/>
      <c r="CQU5" s="428"/>
      <c r="CQV5" s="428"/>
      <c r="CQW5" s="428"/>
      <c r="CQX5" s="428"/>
      <c r="CQY5" s="428"/>
      <c r="CQZ5" s="428"/>
      <c r="CRA5" s="428"/>
      <c r="CRB5" s="428"/>
      <c r="CRC5" s="428"/>
      <c r="CRD5" s="428"/>
      <c r="CRE5" s="428"/>
      <c r="CRF5" s="428"/>
      <c r="CRG5" s="428"/>
      <c r="CRH5" s="428"/>
      <c r="CRI5" s="428"/>
      <c r="CRJ5" s="428"/>
      <c r="CRK5" s="428"/>
      <c r="CRL5" s="428"/>
      <c r="CRM5" s="428"/>
      <c r="CRN5" s="428"/>
      <c r="CRO5" s="428"/>
      <c r="CRP5" s="428"/>
      <c r="CRQ5" s="428"/>
      <c r="CRR5" s="428"/>
      <c r="CRS5" s="428"/>
      <c r="CRT5" s="428"/>
      <c r="CRU5" s="428"/>
      <c r="CRV5" s="428"/>
      <c r="CRW5" s="428"/>
      <c r="CRX5" s="428"/>
      <c r="CRY5" s="428"/>
      <c r="CRZ5" s="428"/>
      <c r="CSA5" s="428"/>
      <c r="CSB5" s="428"/>
      <c r="CSC5" s="428"/>
      <c r="CSD5" s="428"/>
      <c r="CSE5" s="428"/>
      <c r="CSF5" s="428"/>
      <c r="CSG5" s="428"/>
      <c r="CSH5" s="428"/>
      <c r="CSI5" s="428"/>
      <c r="CSJ5" s="428"/>
      <c r="CSK5" s="428"/>
      <c r="CSL5" s="428"/>
      <c r="CSM5" s="428"/>
      <c r="CSN5" s="428"/>
      <c r="CSO5" s="428"/>
      <c r="CSP5" s="428"/>
      <c r="CSQ5" s="428"/>
      <c r="CSR5" s="428"/>
      <c r="CSS5" s="428"/>
      <c r="CST5" s="428"/>
      <c r="CSU5" s="428"/>
      <c r="CSV5" s="428"/>
      <c r="CSW5" s="428"/>
      <c r="CSX5" s="428"/>
      <c r="CSY5" s="428"/>
      <c r="CSZ5" s="428"/>
      <c r="CTA5" s="428"/>
      <c r="CTB5" s="428"/>
      <c r="CTC5" s="428"/>
      <c r="CTD5" s="428"/>
      <c r="CTE5" s="428"/>
      <c r="CTF5" s="428"/>
      <c r="CTG5" s="428"/>
      <c r="CTH5" s="428"/>
      <c r="CTI5" s="428"/>
      <c r="CTJ5" s="428"/>
      <c r="CTK5" s="428"/>
      <c r="CTL5" s="428"/>
      <c r="CTM5" s="428"/>
      <c r="CTN5" s="428"/>
      <c r="CTO5" s="428"/>
      <c r="CTP5" s="428"/>
      <c r="CTQ5" s="428"/>
      <c r="CTR5" s="428"/>
      <c r="CTS5" s="428"/>
      <c r="CTT5" s="428"/>
      <c r="CTU5" s="428"/>
      <c r="CTV5" s="428"/>
      <c r="CTW5" s="428"/>
      <c r="CTX5" s="428"/>
      <c r="CTY5" s="428"/>
      <c r="CTZ5" s="428"/>
      <c r="CUA5" s="428"/>
      <c r="CUB5" s="428"/>
      <c r="CUC5" s="428"/>
      <c r="CUD5" s="428"/>
      <c r="CUE5" s="428"/>
      <c r="CUF5" s="428"/>
      <c r="CUG5" s="428"/>
      <c r="CUH5" s="428"/>
      <c r="CUI5" s="428"/>
      <c r="CUJ5" s="428"/>
      <c r="CUK5" s="428"/>
      <c r="CUL5" s="428"/>
      <c r="CUM5" s="428"/>
      <c r="CUN5" s="428"/>
      <c r="CUO5" s="428"/>
      <c r="CUP5" s="428"/>
      <c r="CUQ5" s="428"/>
      <c r="CUR5" s="428"/>
      <c r="CUS5" s="428"/>
      <c r="CUT5" s="428"/>
      <c r="CUU5" s="428"/>
      <c r="CUV5" s="428"/>
      <c r="CUW5" s="428"/>
      <c r="CUX5" s="428"/>
      <c r="CUY5" s="428"/>
      <c r="CUZ5" s="428"/>
      <c r="CVA5" s="428"/>
      <c r="CVB5" s="428"/>
      <c r="CVC5" s="428"/>
      <c r="CVD5" s="428"/>
      <c r="CVE5" s="428"/>
      <c r="CVF5" s="428"/>
      <c r="CVG5" s="428"/>
      <c r="CVH5" s="428"/>
      <c r="CVI5" s="428"/>
      <c r="CVJ5" s="428"/>
      <c r="CVK5" s="428"/>
      <c r="CVL5" s="428"/>
      <c r="CVM5" s="428"/>
      <c r="CVN5" s="428"/>
      <c r="CVO5" s="428"/>
      <c r="CVP5" s="428"/>
      <c r="CVQ5" s="428"/>
      <c r="CVR5" s="428"/>
      <c r="CVS5" s="428"/>
      <c r="CVT5" s="428"/>
      <c r="CVU5" s="428"/>
      <c r="CVV5" s="428"/>
      <c r="CVW5" s="428"/>
      <c r="CVX5" s="428"/>
      <c r="CVY5" s="428"/>
      <c r="CVZ5" s="428"/>
      <c r="CWA5" s="428"/>
      <c r="CWB5" s="428"/>
      <c r="CWC5" s="428"/>
      <c r="CWD5" s="428"/>
      <c r="CWE5" s="428"/>
      <c r="CWF5" s="428"/>
      <c r="CWG5" s="428"/>
      <c r="CWH5" s="428"/>
      <c r="CWI5" s="428"/>
      <c r="CWJ5" s="428"/>
      <c r="CWK5" s="428"/>
      <c r="CWL5" s="428"/>
      <c r="CWM5" s="428"/>
      <c r="CWN5" s="428"/>
      <c r="CWO5" s="428"/>
      <c r="CWP5" s="428"/>
      <c r="CWQ5" s="428"/>
      <c r="CWR5" s="428"/>
      <c r="CWS5" s="428"/>
      <c r="CWT5" s="428"/>
      <c r="CWU5" s="428"/>
      <c r="CWV5" s="428"/>
      <c r="CWW5" s="428"/>
      <c r="CWX5" s="428"/>
      <c r="CWY5" s="428"/>
      <c r="CWZ5" s="428"/>
      <c r="CXA5" s="428"/>
      <c r="CXB5" s="428"/>
      <c r="CXC5" s="428"/>
      <c r="CXD5" s="428"/>
      <c r="CXE5" s="428"/>
      <c r="CXF5" s="428"/>
      <c r="CXG5" s="428"/>
      <c r="CXH5" s="428"/>
      <c r="CXI5" s="428"/>
      <c r="CXJ5" s="428"/>
      <c r="CXK5" s="428"/>
      <c r="CXL5" s="428"/>
      <c r="CXM5" s="428"/>
      <c r="CXN5" s="428"/>
      <c r="CXO5" s="428"/>
      <c r="CXP5" s="428"/>
      <c r="CXQ5" s="428"/>
      <c r="CXR5" s="428"/>
      <c r="CXS5" s="428"/>
      <c r="CXT5" s="428"/>
      <c r="CXU5" s="428"/>
      <c r="CXV5" s="428"/>
      <c r="CXW5" s="428"/>
      <c r="CXX5" s="428"/>
      <c r="CXY5" s="428"/>
      <c r="CXZ5" s="428"/>
      <c r="CYA5" s="428"/>
      <c r="CYB5" s="428"/>
      <c r="CYC5" s="428"/>
      <c r="CYD5" s="428"/>
      <c r="CYE5" s="428"/>
      <c r="CYF5" s="428"/>
      <c r="CYG5" s="428"/>
      <c r="CYH5" s="428"/>
      <c r="CYI5" s="428"/>
      <c r="CYJ5" s="428"/>
      <c r="CYK5" s="428"/>
      <c r="CYL5" s="428"/>
      <c r="CYM5" s="428"/>
      <c r="CYN5" s="428"/>
      <c r="CYO5" s="428"/>
      <c r="CYP5" s="428"/>
      <c r="CYQ5" s="428"/>
      <c r="CYR5" s="428"/>
      <c r="CYS5" s="428"/>
      <c r="CYT5" s="428"/>
      <c r="CYU5" s="428"/>
      <c r="CYV5" s="428"/>
      <c r="CYW5" s="428"/>
      <c r="CYX5" s="428"/>
      <c r="CYY5" s="428"/>
      <c r="CYZ5" s="428"/>
      <c r="CZA5" s="428"/>
      <c r="CZB5" s="428"/>
      <c r="CZC5" s="428"/>
      <c r="CZD5" s="428"/>
      <c r="CZE5" s="428"/>
      <c r="CZF5" s="428"/>
      <c r="CZG5" s="428"/>
      <c r="CZH5" s="428"/>
      <c r="CZI5" s="428"/>
      <c r="CZJ5" s="428"/>
      <c r="CZK5" s="428"/>
      <c r="CZL5" s="428"/>
      <c r="CZM5" s="428"/>
      <c r="CZN5" s="428"/>
      <c r="CZO5" s="428"/>
      <c r="CZP5" s="428"/>
      <c r="CZQ5" s="428"/>
      <c r="CZR5" s="428"/>
      <c r="CZS5" s="428"/>
      <c r="CZT5" s="428"/>
      <c r="CZU5" s="428"/>
      <c r="CZV5" s="428"/>
      <c r="CZW5" s="428"/>
      <c r="CZX5" s="428"/>
      <c r="CZY5" s="428"/>
      <c r="CZZ5" s="428"/>
      <c r="DAA5" s="428"/>
      <c r="DAB5" s="428"/>
      <c r="DAC5" s="428"/>
      <c r="DAD5" s="428"/>
      <c r="DAE5" s="428"/>
      <c r="DAF5" s="428"/>
      <c r="DAG5" s="428"/>
      <c r="DAH5" s="428"/>
      <c r="DAI5" s="428"/>
      <c r="DAJ5" s="428"/>
      <c r="DAK5" s="428"/>
      <c r="DAL5" s="428"/>
      <c r="DAM5" s="428"/>
      <c r="DAN5" s="428"/>
      <c r="DAO5" s="428"/>
      <c r="DAP5" s="428"/>
      <c r="DAQ5" s="428"/>
      <c r="DAR5" s="428"/>
      <c r="DAS5" s="428"/>
      <c r="DAT5" s="428"/>
      <c r="DAU5" s="428"/>
      <c r="DAV5" s="428"/>
      <c r="DAW5" s="428"/>
      <c r="DAX5" s="428"/>
      <c r="DAY5" s="428"/>
      <c r="DAZ5" s="428"/>
      <c r="DBA5" s="428"/>
      <c r="DBB5" s="428"/>
      <c r="DBC5" s="428"/>
      <c r="DBD5" s="428"/>
      <c r="DBE5" s="428"/>
      <c r="DBF5" s="428"/>
      <c r="DBG5" s="428"/>
      <c r="DBH5" s="428"/>
      <c r="DBI5" s="428"/>
      <c r="DBJ5" s="428"/>
      <c r="DBK5" s="428"/>
      <c r="DBL5" s="428"/>
      <c r="DBM5" s="428"/>
      <c r="DBN5" s="428"/>
      <c r="DBO5" s="428"/>
      <c r="DBP5" s="428"/>
      <c r="DBQ5" s="428"/>
      <c r="DBR5" s="428"/>
      <c r="DBS5" s="428"/>
      <c r="DBT5" s="428"/>
      <c r="DBU5" s="428"/>
      <c r="DBV5" s="428"/>
      <c r="DBW5" s="428"/>
      <c r="DBX5" s="428"/>
      <c r="DBY5" s="428"/>
      <c r="DBZ5" s="428"/>
      <c r="DCA5" s="428"/>
      <c r="DCB5" s="428"/>
      <c r="DCC5" s="428"/>
      <c r="DCD5" s="428"/>
      <c r="DCE5" s="428"/>
      <c r="DCF5" s="428"/>
      <c r="DCG5" s="428"/>
      <c r="DCH5" s="428"/>
      <c r="DCI5" s="428"/>
      <c r="DCJ5" s="428"/>
      <c r="DCK5" s="428"/>
      <c r="DCL5" s="428"/>
      <c r="DCM5" s="428"/>
      <c r="DCN5" s="428"/>
      <c r="DCO5" s="428"/>
      <c r="DCP5" s="428"/>
      <c r="DCQ5" s="428"/>
      <c r="DCR5" s="428"/>
      <c r="DCS5" s="428"/>
      <c r="DCT5" s="428"/>
      <c r="DCU5" s="428"/>
      <c r="DCV5" s="428"/>
      <c r="DCW5" s="428"/>
      <c r="DCX5" s="428"/>
      <c r="DCY5" s="428"/>
      <c r="DCZ5" s="428"/>
      <c r="DDA5" s="428"/>
      <c r="DDB5" s="428"/>
      <c r="DDC5" s="428"/>
      <c r="DDD5" s="428"/>
      <c r="DDE5" s="428"/>
      <c r="DDF5" s="428"/>
      <c r="DDG5" s="428"/>
      <c r="DDH5" s="428"/>
      <c r="DDI5" s="428"/>
      <c r="DDJ5" s="428"/>
      <c r="DDK5" s="428"/>
      <c r="DDL5" s="428"/>
      <c r="DDM5" s="428"/>
      <c r="DDN5" s="428"/>
      <c r="DDO5" s="428"/>
      <c r="DDP5" s="428"/>
      <c r="DDQ5" s="428"/>
      <c r="DDR5" s="428"/>
      <c r="DDS5" s="428"/>
      <c r="DDT5" s="428"/>
      <c r="DDU5" s="428"/>
      <c r="DDV5" s="428"/>
      <c r="DDW5" s="428"/>
      <c r="DDX5" s="428"/>
      <c r="DDY5" s="428"/>
      <c r="DDZ5" s="428"/>
      <c r="DEA5" s="428"/>
      <c r="DEB5" s="428"/>
      <c r="DEC5" s="428"/>
      <c r="DED5" s="428"/>
      <c r="DEE5" s="428"/>
      <c r="DEF5" s="428"/>
      <c r="DEG5" s="428"/>
      <c r="DEH5" s="428"/>
      <c r="DEI5" s="428"/>
      <c r="DEJ5" s="428"/>
      <c r="DEK5" s="428"/>
      <c r="DEL5" s="428"/>
      <c r="DEM5" s="428"/>
      <c r="DEN5" s="428"/>
      <c r="DEO5" s="428"/>
      <c r="DEP5" s="428"/>
      <c r="DEQ5" s="428"/>
      <c r="DER5" s="428"/>
      <c r="DES5" s="428"/>
      <c r="DET5" s="428"/>
      <c r="DEU5" s="428"/>
      <c r="DEV5" s="428"/>
      <c r="DEW5" s="428"/>
      <c r="DEX5" s="428"/>
      <c r="DEY5" s="428"/>
      <c r="DEZ5" s="428"/>
      <c r="DFA5" s="428"/>
      <c r="DFB5" s="428"/>
      <c r="DFC5" s="428"/>
      <c r="DFD5" s="428"/>
      <c r="DFE5" s="428"/>
      <c r="DFF5" s="428"/>
      <c r="DFG5" s="428"/>
      <c r="DFH5" s="428"/>
      <c r="DFI5" s="428"/>
      <c r="DFJ5" s="428"/>
      <c r="DFK5" s="428"/>
      <c r="DFL5" s="428"/>
      <c r="DFM5" s="428"/>
      <c r="DFN5" s="428"/>
      <c r="DFO5" s="428"/>
      <c r="DFP5" s="428"/>
      <c r="DFQ5" s="428"/>
      <c r="DFR5" s="428"/>
      <c r="DFS5" s="428"/>
      <c r="DFT5" s="428"/>
      <c r="DFU5" s="428"/>
      <c r="DFV5" s="428"/>
      <c r="DFW5" s="428"/>
      <c r="DFX5" s="428"/>
      <c r="DFY5" s="428"/>
      <c r="DFZ5" s="428"/>
      <c r="DGA5" s="428"/>
      <c r="DGB5" s="428"/>
      <c r="DGC5" s="428"/>
      <c r="DGD5" s="428"/>
      <c r="DGE5" s="428"/>
      <c r="DGF5" s="428"/>
      <c r="DGG5" s="428"/>
      <c r="DGH5" s="428"/>
      <c r="DGI5" s="428"/>
      <c r="DGJ5" s="428"/>
      <c r="DGK5" s="428"/>
      <c r="DGL5" s="428"/>
      <c r="DGM5" s="428"/>
      <c r="DGN5" s="428"/>
      <c r="DGO5" s="428"/>
      <c r="DGP5" s="428"/>
      <c r="DGQ5" s="428"/>
      <c r="DGR5" s="428"/>
      <c r="DGS5" s="428"/>
      <c r="DGT5" s="428"/>
      <c r="DGU5" s="428"/>
      <c r="DGV5" s="428"/>
      <c r="DGW5" s="428"/>
      <c r="DGX5" s="428"/>
      <c r="DGY5" s="428"/>
      <c r="DGZ5" s="428"/>
      <c r="DHA5" s="428"/>
      <c r="DHB5" s="428"/>
      <c r="DHC5" s="428"/>
      <c r="DHD5" s="428"/>
      <c r="DHE5" s="428"/>
      <c r="DHF5" s="428"/>
      <c r="DHG5" s="428"/>
      <c r="DHH5" s="428"/>
      <c r="DHI5" s="428"/>
      <c r="DHJ5" s="428"/>
      <c r="DHK5" s="428"/>
      <c r="DHL5" s="428"/>
      <c r="DHM5" s="428"/>
      <c r="DHN5" s="428"/>
      <c r="DHO5" s="428"/>
      <c r="DHP5" s="428"/>
      <c r="DHQ5" s="428"/>
      <c r="DHR5" s="428"/>
      <c r="DHS5" s="428"/>
      <c r="DHT5" s="428"/>
      <c r="DHU5" s="428"/>
      <c r="DHV5" s="428"/>
      <c r="DHW5" s="428"/>
      <c r="DHX5" s="428"/>
      <c r="DHY5" s="428"/>
      <c r="DHZ5" s="428"/>
      <c r="DIA5" s="428"/>
      <c r="DIB5" s="428"/>
      <c r="DIC5" s="428"/>
      <c r="DID5" s="428"/>
      <c r="DIE5" s="428"/>
      <c r="DIF5" s="428"/>
      <c r="DIG5" s="428"/>
      <c r="DIH5" s="428"/>
      <c r="DII5" s="428"/>
      <c r="DIJ5" s="428"/>
      <c r="DIK5" s="428"/>
      <c r="DIL5" s="428"/>
      <c r="DIM5" s="428"/>
      <c r="DIN5" s="428"/>
      <c r="DIO5" s="428"/>
      <c r="DIP5" s="428"/>
      <c r="DIQ5" s="428"/>
      <c r="DIR5" s="428"/>
      <c r="DIS5" s="428"/>
      <c r="DIT5" s="428"/>
      <c r="DIU5" s="428"/>
      <c r="DIV5" s="428"/>
      <c r="DIW5" s="428"/>
      <c r="DIX5" s="428"/>
      <c r="DIY5" s="428"/>
      <c r="DIZ5" s="428"/>
      <c r="DJA5" s="428"/>
      <c r="DJB5" s="428"/>
      <c r="DJC5" s="428"/>
      <c r="DJD5" s="428"/>
      <c r="DJE5" s="428"/>
      <c r="DJF5" s="428"/>
      <c r="DJG5" s="428"/>
      <c r="DJH5" s="428"/>
      <c r="DJI5" s="428"/>
      <c r="DJJ5" s="428"/>
      <c r="DJK5" s="428"/>
      <c r="DJL5" s="428"/>
      <c r="DJM5" s="428"/>
      <c r="DJN5" s="428"/>
      <c r="DJO5" s="428"/>
      <c r="DJP5" s="428"/>
      <c r="DJQ5" s="428"/>
      <c r="DJR5" s="428"/>
      <c r="DJS5" s="428"/>
      <c r="DJT5" s="428"/>
      <c r="DJU5" s="428"/>
      <c r="DJV5" s="428"/>
      <c r="DJW5" s="428"/>
      <c r="DJX5" s="428"/>
      <c r="DJY5" s="428"/>
      <c r="DJZ5" s="428"/>
      <c r="DKA5" s="428"/>
      <c r="DKB5" s="428"/>
      <c r="DKC5" s="428"/>
      <c r="DKD5" s="428"/>
      <c r="DKE5" s="428"/>
      <c r="DKF5" s="428"/>
      <c r="DKG5" s="428"/>
      <c r="DKH5" s="428"/>
      <c r="DKI5" s="428"/>
      <c r="DKJ5" s="428"/>
      <c r="DKK5" s="428"/>
      <c r="DKL5" s="428"/>
      <c r="DKM5" s="428"/>
      <c r="DKN5" s="428"/>
      <c r="DKO5" s="428"/>
      <c r="DKP5" s="428"/>
      <c r="DKQ5" s="428"/>
      <c r="DKR5" s="428"/>
      <c r="DKS5" s="428"/>
      <c r="DKT5" s="428"/>
      <c r="DKU5" s="428"/>
      <c r="DKV5" s="428"/>
      <c r="DKW5" s="428"/>
      <c r="DKX5" s="428"/>
      <c r="DKY5" s="428"/>
      <c r="DKZ5" s="428"/>
      <c r="DLA5" s="428"/>
      <c r="DLB5" s="428"/>
      <c r="DLC5" s="428"/>
      <c r="DLD5" s="428"/>
      <c r="DLE5" s="428"/>
      <c r="DLF5" s="428"/>
      <c r="DLG5" s="428"/>
      <c r="DLH5" s="428"/>
      <c r="DLI5" s="428"/>
      <c r="DLJ5" s="428"/>
      <c r="DLK5" s="428"/>
      <c r="DLL5" s="428"/>
      <c r="DLM5" s="428"/>
      <c r="DLN5" s="428"/>
      <c r="DLO5" s="428"/>
      <c r="DLP5" s="428"/>
      <c r="DLQ5" s="428"/>
      <c r="DLR5" s="428"/>
      <c r="DLS5" s="428"/>
      <c r="DLT5" s="428"/>
      <c r="DLU5" s="428"/>
      <c r="DLV5" s="428"/>
      <c r="DLW5" s="428"/>
      <c r="DLX5" s="428"/>
      <c r="DLY5" s="428"/>
      <c r="DLZ5" s="428"/>
      <c r="DMA5" s="428"/>
      <c r="DMB5" s="428"/>
      <c r="DMC5" s="428"/>
      <c r="DMD5" s="428"/>
      <c r="DME5" s="428"/>
      <c r="DMF5" s="428"/>
      <c r="DMG5" s="428"/>
      <c r="DMH5" s="428"/>
      <c r="DMI5" s="428"/>
      <c r="DMJ5" s="428"/>
      <c r="DMK5" s="428"/>
      <c r="DML5" s="428"/>
      <c r="DMM5" s="428"/>
      <c r="DMN5" s="428"/>
      <c r="DMO5" s="428"/>
      <c r="DMP5" s="428"/>
      <c r="DMQ5" s="428"/>
      <c r="DMR5" s="428"/>
      <c r="DMS5" s="428"/>
      <c r="DMT5" s="428"/>
      <c r="DMU5" s="428"/>
      <c r="DMV5" s="428"/>
      <c r="DMW5" s="428"/>
      <c r="DMX5" s="428"/>
      <c r="DMY5" s="428"/>
      <c r="DMZ5" s="428"/>
      <c r="DNA5" s="428"/>
      <c r="DNB5" s="428"/>
      <c r="DNC5" s="428"/>
      <c r="DND5" s="428"/>
      <c r="DNE5" s="428"/>
      <c r="DNF5" s="428"/>
      <c r="DNG5" s="428"/>
      <c r="DNH5" s="428"/>
      <c r="DNI5" s="428"/>
      <c r="DNJ5" s="428"/>
      <c r="DNK5" s="428"/>
      <c r="DNL5" s="428"/>
      <c r="DNM5" s="428"/>
      <c r="DNN5" s="428"/>
      <c r="DNO5" s="428"/>
      <c r="DNP5" s="428"/>
      <c r="DNQ5" s="428"/>
      <c r="DNR5" s="428"/>
      <c r="DNS5" s="428"/>
      <c r="DNT5" s="428"/>
      <c r="DNU5" s="428"/>
      <c r="DNV5" s="428"/>
      <c r="DNW5" s="428"/>
      <c r="DNX5" s="428"/>
      <c r="DNY5" s="428"/>
      <c r="DNZ5" s="428"/>
      <c r="DOA5" s="428"/>
      <c r="DOB5" s="428"/>
      <c r="DOC5" s="428"/>
      <c r="DOD5" s="428"/>
      <c r="DOE5" s="428"/>
      <c r="DOF5" s="428"/>
      <c r="DOG5" s="428"/>
      <c r="DOH5" s="428"/>
      <c r="DOI5" s="428"/>
      <c r="DOJ5" s="428"/>
      <c r="DOK5" s="428"/>
      <c r="DOL5" s="428"/>
      <c r="DOM5" s="428"/>
      <c r="DON5" s="428"/>
      <c r="DOO5" s="428"/>
      <c r="DOP5" s="428"/>
      <c r="DOQ5" s="428"/>
      <c r="DOR5" s="428"/>
      <c r="DOS5" s="428"/>
      <c r="DOT5" s="428"/>
      <c r="DOU5" s="428"/>
      <c r="DOV5" s="428"/>
      <c r="DOW5" s="428"/>
      <c r="DOX5" s="428"/>
      <c r="DOY5" s="428"/>
      <c r="DOZ5" s="428"/>
      <c r="DPA5" s="428"/>
      <c r="DPB5" s="428"/>
      <c r="DPC5" s="428"/>
      <c r="DPD5" s="428"/>
      <c r="DPE5" s="428"/>
      <c r="DPF5" s="428"/>
      <c r="DPG5" s="428"/>
      <c r="DPH5" s="428"/>
      <c r="DPI5" s="428"/>
      <c r="DPJ5" s="428"/>
      <c r="DPK5" s="428"/>
      <c r="DPL5" s="428"/>
      <c r="DPM5" s="428"/>
      <c r="DPN5" s="428"/>
      <c r="DPO5" s="428"/>
      <c r="DPP5" s="428"/>
      <c r="DPQ5" s="428"/>
      <c r="DPR5" s="428"/>
      <c r="DPS5" s="428"/>
      <c r="DPT5" s="428"/>
      <c r="DPU5" s="428"/>
      <c r="DPV5" s="428"/>
      <c r="DPW5" s="428"/>
      <c r="DPX5" s="428"/>
      <c r="DPY5" s="428"/>
      <c r="DPZ5" s="428"/>
      <c r="DQA5" s="428"/>
      <c r="DQB5" s="428"/>
      <c r="DQC5" s="428"/>
      <c r="DQD5" s="428"/>
      <c r="DQE5" s="428"/>
      <c r="DQF5" s="428"/>
      <c r="DQG5" s="428"/>
      <c r="DQH5" s="428"/>
      <c r="DQI5" s="428"/>
      <c r="DQJ5" s="428"/>
      <c r="DQK5" s="428"/>
      <c r="DQL5" s="428"/>
      <c r="DQM5" s="428"/>
      <c r="DQN5" s="428"/>
      <c r="DQO5" s="428"/>
      <c r="DQP5" s="428"/>
      <c r="DQQ5" s="428"/>
      <c r="DQR5" s="428"/>
      <c r="DQS5" s="428"/>
      <c r="DQT5" s="428"/>
      <c r="DQU5" s="428"/>
      <c r="DQV5" s="428"/>
      <c r="DQW5" s="428"/>
      <c r="DQX5" s="428"/>
      <c r="DQY5" s="428"/>
      <c r="DQZ5" s="428"/>
      <c r="DRA5" s="428"/>
      <c r="DRB5" s="428"/>
      <c r="DRC5" s="428"/>
      <c r="DRD5" s="428"/>
      <c r="DRE5" s="428"/>
      <c r="DRF5" s="428"/>
      <c r="DRG5" s="428"/>
      <c r="DRH5" s="428"/>
      <c r="DRI5" s="428"/>
      <c r="DRJ5" s="428"/>
      <c r="DRK5" s="428"/>
      <c r="DRL5" s="428"/>
      <c r="DRM5" s="428"/>
      <c r="DRN5" s="428"/>
      <c r="DRO5" s="428"/>
      <c r="DRP5" s="428"/>
      <c r="DRQ5" s="428"/>
      <c r="DRR5" s="428"/>
      <c r="DRS5" s="428"/>
      <c r="DRT5" s="428"/>
      <c r="DRU5" s="428"/>
      <c r="DRV5" s="428"/>
      <c r="DRW5" s="428"/>
      <c r="DRX5" s="428"/>
      <c r="DRY5" s="428"/>
      <c r="DRZ5" s="428"/>
      <c r="DSA5" s="428"/>
      <c r="DSB5" s="428"/>
      <c r="DSC5" s="428"/>
      <c r="DSD5" s="428"/>
      <c r="DSE5" s="428"/>
      <c r="DSF5" s="428"/>
      <c r="DSG5" s="428"/>
      <c r="DSH5" s="428"/>
      <c r="DSI5" s="428"/>
      <c r="DSJ5" s="428"/>
      <c r="DSK5" s="428"/>
      <c r="DSL5" s="428"/>
      <c r="DSM5" s="428"/>
      <c r="DSN5" s="428"/>
      <c r="DSO5" s="428"/>
      <c r="DSP5" s="428"/>
      <c r="DSQ5" s="428"/>
      <c r="DSR5" s="428"/>
      <c r="DSS5" s="428"/>
      <c r="DST5" s="428"/>
      <c r="DSU5" s="428"/>
      <c r="DSV5" s="428"/>
      <c r="DSW5" s="428"/>
      <c r="DSX5" s="428"/>
      <c r="DSY5" s="428"/>
      <c r="DSZ5" s="428"/>
      <c r="DTA5" s="428"/>
      <c r="DTB5" s="428"/>
      <c r="DTC5" s="428"/>
      <c r="DTD5" s="428"/>
      <c r="DTE5" s="428"/>
      <c r="DTF5" s="428"/>
      <c r="DTG5" s="428"/>
      <c r="DTH5" s="428"/>
      <c r="DTI5" s="428"/>
      <c r="DTJ5" s="428"/>
      <c r="DTK5" s="428"/>
      <c r="DTL5" s="428"/>
      <c r="DTM5" s="428"/>
      <c r="DTN5" s="428"/>
      <c r="DTO5" s="428"/>
      <c r="DTP5" s="428"/>
      <c r="DTQ5" s="428"/>
      <c r="DTR5" s="428"/>
      <c r="DTS5" s="428"/>
      <c r="DTT5" s="428"/>
      <c r="DTU5" s="428"/>
      <c r="DTV5" s="428"/>
      <c r="DTW5" s="428"/>
      <c r="DTX5" s="428"/>
      <c r="DTY5" s="428"/>
      <c r="DTZ5" s="428"/>
      <c r="DUA5" s="428"/>
      <c r="DUB5" s="428"/>
      <c r="DUC5" s="428"/>
      <c r="DUD5" s="428"/>
      <c r="DUE5" s="428"/>
      <c r="DUF5" s="428"/>
      <c r="DUG5" s="428"/>
      <c r="DUH5" s="428"/>
      <c r="DUI5" s="428"/>
      <c r="DUJ5" s="428"/>
      <c r="DUK5" s="428"/>
      <c r="DUL5" s="428"/>
      <c r="DUM5" s="428"/>
      <c r="DUN5" s="428"/>
      <c r="DUO5" s="428"/>
      <c r="DUP5" s="428"/>
      <c r="DUQ5" s="428"/>
      <c r="DUR5" s="428"/>
      <c r="DUS5" s="428"/>
      <c r="DUT5" s="428"/>
      <c r="DUU5" s="428"/>
      <c r="DUV5" s="428"/>
      <c r="DUW5" s="428"/>
      <c r="DUX5" s="428"/>
      <c r="DUY5" s="428"/>
      <c r="DUZ5" s="428"/>
      <c r="DVA5" s="428"/>
      <c r="DVB5" s="428"/>
      <c r="DVC5" s="428"/>
      <c r="DVD5" s="428"/>
      <c r="DVE5" s="428"/>
      <c r="DVF5" s="428"/>
      <c r="DVG5" s="428"/>
      <c r="DVH5" s="428"/>
      <c r="DVI5" s="428"/>
      <c r="DVJ5" s="428"/>
      <c r="DVK5" s="428"/>
      <c r="DVL5" s="428"/>
      <c r="DVM5" s="428"/>
      <c r="DVN5" s="428"/>
      <c r="DVO5" s="428"/>
      <c r="DVP5" s="428"/>
      <c r="DVQ5" s="428"/>
      <c r="DVR5" s="428"/>
      <c r="DVS5" s="428"/>
      <c r="DVT5" s="428"/>
      <c r="DVU5" s="428"/>
      <c r="DVV5" s="428"/>
      <c r="DVW5" s="428"/>
      <c r="DVX5" s="428"/>
      <c r="DVY5" s="428"/>
      <c r="DVZ5" s="428"/>
      <c r="DWA5" s="428"/>
      <c r="DWB5" s="428"/>
      <c r="DWC5" s="428"/>
      <c r="DWD5" s="428"/>
      <c r="DWE5" s="428"/>
      <c r="DWF5" s="428"/>
      <c r="DWG5" s="428"/>
      <c r="DWH5" s="428"/>
      <c r="DWI5" s="428"/>
      <c r="DWJ5" s="428"/>
      <c r="DWK5" s="428"/>
      <c r="DWL5" s="428"/>
      <c r="DWM5" s="428"/>
      <c r="DWN5" s="428"/>
      <c r="DWO5" s="428"/>
      <c r="DWP5" s="428"/>
      <c r="DWQ5" s="428"/>
      <c r="DWR5" s="428"/>
      <c r="DWS5" s="428"/>
      <c r="DWT5" s="428"/>
      <c r="DWU5" s="428"/>
      <c r="DWV5" s="428"/>
      <c r="DWW5" s="428"/>
      <c r="DWX5" s="428"/>
      <c r="DWY5" s="428"/>
      <c r="DWZ5" s="428"/>
      <c r="DXA5" s="428"/>
      <c r="DXB5" s="428"/>
      <c r="DXC5" s="428"/>
      <c r="DXD5" s="428"/>
      <c r="DXE5" s="428"/>
      <c r="DXF5" s="428"/>
      <c r="DXG5" s="428"/>
      <c r="DXH5" s="428"/>
      <c r="DXI5" s="428"/>
      <c r="DXJ5" s="428"/>
      <c r="DXK5" s="428"/>
      <c r="DXL5" s="428"/>
      <c r="DXM5" s="428"/>
      <c r="DXN5" s="428"/>
      <c r="DXO5" s="428"/>
      <c r="DXP5" s="428"/>
      <c r="DXQ5" s="428"/>
      <c r="DXR5" s="428"/>
      <c r="DXS5" s="428"/>
      <c r="DXT5" s="428"/>
      <c r="DXU5" s="428"/>
      <c r="DXV5" s="428"/>
      <c r="DXW5" s="428"/>
      <c r="DXX5" s="428"/>
      <c r="DXY5" s="428"/>
      <c r="DXZ5" s="428"/>
      <c r="DYA5" s="428"/>
      <c r="DYB5" s="428"/>
      <c r="DYC5" s="428"/>
      <c r="DYD5" s="428"/>
      <c r="DYE5" s="428"/>
      <c r="DYF5" s="428"/>
      <c r="DYG5" s="428"/>
      <c r="DYH5" s="428"/>
      <c r="DYI5" s="428"/>
      <c r="DYJ5" s="428"/>
      <c r="DYK5" s="428"/>
      <c r="DYL5" s="428"/>
      <c r="DYM5" s="428"/>
      <c r="DYN5" s="428"/>
      <c r="DYO5" s="428"/>
      <c r="DYP5" s="428"/>
      <c r="DYQ5" s="428"/>
      <c r="DYR5" s="428"/>
      <c r="DYS5" s="428"/>
      <c r="DYT5" s="428"/>
      <c r="DYU5" s="428"/>
      <c r="DYV5" s="428"/>
      <c r="DYW5" s="428"/>
      <c r="DYX5" s="428"/>
      <c r="DYY5" s="428"/>
      <c r="DYZ5" s="428"/>
      <c r="DZA5" s="428"/>
      <c r="DZB5" s="428"/>
      <c r="DZC5" s="428"/>
      <c r="DZD5" s="428"/>
      <c r="DZE5" s="428"/>
      <c r="DZF5" s="428"/>
      <c r="DZG5" s="428"/>
      <c r="DZH5" s="428"/>
      <c r="DZI5" s="428"/>
      <c r="DZJ5" s="428"/>
      <c r="DZK5" s="428"/>
      <c r="DZL5" s="428"/>
      <c r="DZM5" s="428"/>
      <c r="DZN5" s="428"/>
      <c r="DZO5" s="428"/>
      <c r="DZP5" s="428"/>
      <c r="DZQ5" s="428"/>
      <c r="DZR5" s="428"/>
      <c r="DZS5" s="428"/>
      <c r="DZT5" s="428"/>
      <c r="DZU5" s="428"/>
      <c r="DZV5" s="428"/>
      <c r="DZW5" s="428"/>
      <c r="DZX5" s="428"/>
      <c r="DZY5" s="428"/>
      <c r="DZZ5" s="428"/>
      <c r="EAA5" s="428"/>
      <c r="EAB5" s="428"/>
      <c r="EAC5" s="428"/>
      <c r="EAD5" s="428"/>
      <c r="EAE5" s="428"/>
      <c r="EAF5" s="428"/>
      <c r="EAG5" s="428"/>
      <c r="EAH5" s="428"/>
      <c r="EAI5" s="428"/>
      <c r="EAJ5" s="428"/>
      <c r="EAK5" s="428"/>
      <c r="EAL5" s="428"/>
      <c r="EAM5" s="428"/>
      <c r="EAN5" s="428"/>
      <c r="EAO5" s="428"/>
      <c r="EAP5" s="428"/>
      <c r="EAQ5" s="428"/>
      <c r="EAR5" s="428"/>
      <c r="EAS5" s="428"/>
      <c r="EAT5" s="428"/>
      <c r="EAU5" s="428"/>
      <c r="EAV5" s="428"/>
      <c r="EAW5" s="428"/>
      <c r="EAX5" s="428"/>
      <c r="EAY5" s="428"/>
      <c r="EAZ5" s="428"/>
      <c r="EBA5" s="428"/>
      <c r="EBB5" s="428"/>
      <c r="EBC5" s="428"/>
      <c r="EBD5" s="428"/>
      <c r="EBE5" s="428"/>
      <c r="EBF5" s="428"/>
      <c r="EBG5" s="428"/>
      <c r="EBH5" s="428"/>
      <c r="EBI5" s="428"/>
      <c r="EBJ5" s="428"/>
      <c r="EBK5" s="428"/>
      <c r="EBL5" s="428"/>
      <c r="EBM5" s="428"/>
      <c r="EBN5" s="428"/>
      <c r="EBO5" s="428"/>
      <c r="EBP5" s="428"/>
      <c r="EBQ5" s="428"/>
      <c r="EBR5" s="428"/>
      <c r="EBS5" s="428"/>
      <c r="EBT5" s="428"/>
      <c r="EBU5" s="428"/>
      <c r="EBV5" s="428"/>
      <c r="EBW5" s="428"/>
      <c r="EBX5" s="428"/>
      <c r="EBY5" s="428"/>
      <c r="EBZ5" s="428"/>
      <c r="ECA5" s="428"/>
      <c r="ECB5" s="428"/>
      <c r="ECC5" s="428"/>
      <c r="ECD5" s="428"/>
      <c r="ECE5" s="428"/>
      <c r="ECF5" s="428"/>
      <c r="ECG5" s="428"/>
      <c r="ECH5" s="428"/>
      <c r="ECI5" s="428"/>
      <c r="ECJ5" s="428"/>
      <c r="ECK5" s="428"/>
      <c r="ECL5" s="428"/>
      <c r="ECM5" s="428"/>
      <c r="ECN5" s="428"/>
      <c r="ECO5" s="428"/>
      <c r="ECP5" s="428"/>
      <c r="ECQ5" s="428"/>
      <c r="ECR5" s="428"/>
      <c r="ECS5" s="428"/>
      <c r="ECT5" s="428"/>
      <c r="ECU5" s="428"/>
      <c r="ECV5" s="428"/>
      <c r="ECW5" s="428"/>
      <c r="ECX5" s="428"/>
      <c r="ECY5" s="428"/>
      <c r="ECZ5" s="428"/>
      <c r="EDA5" s="428"/>
      <c r="EDB5" s="428"/>
      <c r="EDC5" s="428"/>
      <c r="EDD5" s="428"/>
      <c r="EDE5" s="428"/>
      <c r="EDF5" s="428"/>
      <c r="EDG5" s="428"/>
      <c r="EDH5" s="428"/>
      <c r="EDI5" s="428"/>
      <c r="EDJ5" s="428"/>
      <c r="EDK5" s="428"/>
      <c r="EDL5" s="428"/>
      <c r="EDM5" s="428"/>
      <c r="EDN5" s="428"/>
      <c r="EDO5" s="428"/>
      <c r="EDP5" s="428"/>
      <c r="EDQ5" s="428"/>
      <c r="EDR5" s="428"/>
      <c r="EDS5" s="428"/>
      <c r="EDT5" s="428"/>
      <c r="EDU5" s="428"/>
      <c r="EDV5" s="428"/>
      <c r="EDW5" s="428"/>
      <c r="EDX5" s="428"/>
      <c r="EDY5" s="428"/>
      <c r="EDZ5" s="428"/>
      <c r="EEA5" s="428"/>
      <c r="EEB5" s="428"/>
      <c r="EEC5" s="428"/>
      <c r="EED5" s="428"/>
      <c r="EEE5" s="428"/>
      <c r="EEF5" s="428"/>
      <c r="EEG5" s="428"/>
      <c r="EEH5" s="428"/>
      <c r="EEI5" s="428"/>
      <c r="EEJ5" s="428"/>
      <c r="EEK5" s="428"/>
      <c r="EEL5" s="428"/>
      <c r="EEM5" s="428"/>
      <c r="EEN5" s="428"/>
      <c r="EEO5" s="428"/>
      <c r="EEP5" s="428"/>
      <c r="EEQ5" s="428"/>
      <c r="EER5" s="428"/>
      <c r="EES5" s="428"/>
      <c r="EET5" s="428"/>
      <c r="EEU5" s="428"/>
      <c r="EEV5" s="428"/>
      <c r="EEW5" s="428"/>
      <c r="EEX5" s="428"/>
      <c r="EEY5" s="428"/>
      <c r="EEZ5" s="428"/>
      <c r="EFA5" s="428"/>
      <c r="EFB5" s="428"/>
      <c r="EFC5" s="428"/>
      <c r="EFD5" s="428"/>
      <c r="EFE5" s="428"/>
      <c r="EFF5" s="428"/>
      <c r="EFG5" s="428"/>
      <c r="EFH5" s="428"/>
      <c r="EFI5" s="428"/>
      <c r="EFJ5" s="428"/>
      <c r="EFK5" s="428"/>
      <c r="EFL5" s="428"/>
      <c r="EFM5" s="428"/>
      <c r="EFN5" s="428"/>
      <c r="EFO5" s="428"/>
      <c r="EFP5" s="428"/>
      <c r="EFQ5" s="428"/>
      <c r="EFR5" s="428"/>
      <c r="EFS5" s="428"/>
      <c r="EFT5" s="428"/>
      <c r="EFU5" s="428"/>
      <c r="EFV5" s="428"/>
      <c r="EFW5" s="428"/>
      <c r="EFX5" s="428"/>
      <c r="EFY5" s="428"/>
      <c r="EFZ5" s="428"/>
      <c r="EGA5" s="428"/>
      <c r="EGB5" s="428"/>
      <c r="EGC5" s="428"/>
      <c r="EGD5" s="428"/>
      <c r="EGE5" s="428"/>
      <c r="EGF5" s="428"/>
      <c r="EGG5" s="428"/>
      <c r="EGH5" s="428"/>
      <c r="EGI5" s="428"/>
      <c r="EGJ5" s="428"/>
      <c r="EGK5" s="428"/>
      <c r="EGL5" s="428"/>
      <c r="EGM5" s="428"/>
      <c r="EGN5" s="428"/>
      <c r="EGO5" s="428"/>
      <c r="EGP5" s="428"/>
      <c r="EGQ5" s="428"/>
      <c r="EGR5" s="428"/>
      <c r="EGS5" s="428"/>
      <c r="EGT5" s="428"/>
      <c r="EGU5" s="428"/>
      <c r="EGV5" s="428"/>
      <c r="EGW5" s="428"/>
      <c r="EGX5" s="428"/>
      <c r="EGY5" s="428"/>
      <c r="EGZ5" s="428"/>
      <c r="EHA5" s="428"/>
      <c r="EHB5" s="428"/>
      <c r="EHC5" s="428"/>
      <c r="EHD5" s="428"/>
      <c r="EHE5" s="428"/>
      <c r="EHF5" s="428"/>
      <c r="EHG5" s="428"/>
      <c r="EHH5" s="428"/>
      <c r="EHI5" s="428"/>
      <c r="EHJ5" s="428"/>
      <c r="EHK5" s="428"/>
      <c r="EHL5" s="428"/>
      <c r="EHM5" s="428"/>
      <c r="EHN5" s="428"/>
      <c r="EHO5" s="428"/>
      <c r="EHP5" s="428"/>
      <c r="EHQ5" s="428"/>
      <c r="EHR5" s="428"/>
      <c r="EHS5" s="428"/>
      <c r="EHT5" s="428"/>
      <c r="EHU5" s="428"/>
      <c r="EHV5" s="428"/>
      <c r="EHW5" s="428"/>
      <c r="EHX5" s="428"/>
      <c r="EHY5" s="428"/>
      <c r="EHZ5" s="428"/>
      <c r="EIA5" s="428"/>
      <c r="EIB5" s="428"/>
      <c r="EIC5" s="428"/>
      <c r="EID5" s="428"/>
      <c r="EIE5" s="428"/>
      <c r="EIF5" s="428"/>
      <c r="EIG5" s="428"/>
      <c r="EIH5" s="428"/>
      <c r="EII5" s="428"/>
      <c r="EIJ5" s="428"/>
      <c r="EIK5" s="428"/>
      <c r="EIL5" s="428"/>
      <c r="EIM5" s="428"/>
      <c r="EIN5" s="428"/>
      <c r="EIO5" s="428"/>
      <c r="EIP5" s="428"/>
      <c r="EIQ5" s="428"/>
      <c r="EIR5" s="428"/>
      <c r="EIS5" s="428"/>
      <c r="EIT5" s="428"/>
      <c r="EIU5" s="428"/>
      <c r="EIV5" s="428"/>
      <c r="EIW5" s="428"/>
      <c r="EIX5" s="428"/>
      <c r="EIY5" s="428"/>
      <c r="EIZ5" s="428"/>
      <c r="EJA5" s="428"/>
      <c r="EJB5" s="428"/>
      <c r="EJC5" s="428"/>
      <c r="EJD5" s="428"/>
      <c r="EJE5" s="428"/>
      <c r="EJF5" s="428"/>
      <c r="EJG5" s="428"/>
      <c r="EJH5" s="428"/>
      <c r="EJI5" s="428"/>
      <c r="EJJ5" s="428"/>
      <c r="EJK5" s="428"/>
      <c r="EJL5" s="428"/>
      <c r="EJM5" s="428"/>
      <c r="EJN5" s="428"/>
      <c r="EJO5" s="428"/>
      <c r="EJP5" s="428"/>
      <c r="EJQ5" s="428"/>
      <c r="EJR5" s="428"/>
      <c r="EJS5" s="428"/>
      <c r="EJT5" s="428"/>
      <c r="EJU5" s="428"/>
      <c r="EJV5" s="428"/>
      <c r="EJW5" s="428"/>
      <c r="EJX5" s="428"/>
      <c r="EJY5" s="428"/>
      <c r="EJZ5" s="428"/>
      <c r="EKA5" s="428"/>
      <c r="EKB5" s="428"/>
      <c r="EKC5" s="428"/>
      <c r="EKD5" s="428"/>
      <c r="EKE5" s="428"/>
      <c r="EKF5" s="428"/>
      <c r="EKG5" s="428"/>
      <c r="EKH5" s="428"/>
      <c r="EKI5" s="428"/>
      <c r="EKJ5" s="428"/>
      <c r="EKK5" s="428"/>
      <c r="EKL5" s="428"/>
      <c r="EKM5" s="428"/>
      <c r="EKN5" s="428"/>
      <c r="EKO5" s="428"/>
      <c r="EKP5" s="428"/>
      <c r="EKQ5" s="428"/>
      <c r="EKR5" s="428"/>
      <c r="EKS5" s="428"/>
      <c r="EKT5" s="428"/>
      <c r="EKU5" s="428"/>
      <c r="EKV5" s="428"/>
      <c r="EKW5" s="428"/>
      <c r="EKX5" s="428"/>
      <c r="EKY5" s="428"/>
      <c r="EKZ5" s="428"/>
      <c r="ELA5" s="428"/>
      <c r="ELB5" s="428"/>
      <c r="ELC5" s="428"/>
      <c r="ELD5" s="428"/>
      <c r="ELE5" s="428"/>
      <c r="ELF5" s="428"/>
      <c r="ELG5" s="428"/>
      <c r="ELH5" s="428"/>
      <c r="ELI5" s="428"/>
      <c r="ELJ5" s="428"/>
      <c r="ELK5" s="428"/>
      <c r="ELL5" s="428"/>
      <c r="ELM5" s="428"/>
      <c r="ELN5" s="428"/>
      <c r="ELO5" s="428"/>
      <c r="ELP5" s="428"/>
      <c r="ELQ5" s="428"/>
      <c r="ELR5" s="428"/>
      <c r="ELS5" s="428"/>
      <c r="ELT5" s="428"/>
      <c r="ELU5" s="428"/>
      <c r="ELV5" s="428"/>
      <c r="ELW5" s="428"/>
      <c r="ELX5" s="428"/>
      <c r="ELY5" s="428"/>
      <c r="ELZ5" s="428"/>
      <c r="EMA5" s="428"/>
      <c r="EMB5" s="428"/>
      <c r="EMC5" s="428"/>
      <c r="EMD5" s="428"/>
      <c r="EME5" s="428"/>
      <c r="EMF5" s="428"/>
      <c r="EMG5" s="428"/>
      <c r="EMH5" s="428"/>
      <c r="EMI5" s="428"/>
      <c r="EMJ5" s="428"/>
      <c r="EMK5" s="428"/>
      <c r="EML5" s="428"/>
      <c r="EMM5" s="428"/>
      <c r="EMN5" s="428"/>
      <c r="EMO5" s="428"/>
      <c r="EMP5" s="428"/>
      <c r="EMQ5" s="428"/>
      <c r="EMR5" s="428"/>
      <c r="EMS5" s="428"/>
      <c r="EMT5" s="428"/>
      <c r="EMU5" s="428"/>
      <c r="EMV5" s="428"/>
      <c r="EMW5" s="428"/>
      <c r="EMX5" s="428"/>
      <c r="EMY5" s="428"/>
      <c r="EMZ5" s="428"/>
      <c r="ENA5" s="428"/>
      <c r="ENB5" s="428"/>
      <c r="ENC5" s="428"/>
      <c r="END5" s="428"/>
      <c r="ENE5" s="428"/>
      <c r="ENF5" s="428"/>
      <c r="ENG5" s="428"/>
      <c r="ENH5" s="428"/>
      <c r="ENI5" s="428"/>
      <c r="ENJ5" s="428"/>
      <c r="ENK5" s="428"/>
      <c r="ENL5" s="428"/>
      <c r="ENM5" s="428"/>
      <c r="ENN5" s="428"/>
      <c r="ENO5" s="428"/>
      <c r="ENP5" s="428"/>
      <c r="ENQ5" s="428"/>
      <c r="ENR5" s="428"/>
      <c r="ENS5" s="428"/>
      <c r="ENT5" s="428"/>
      <c r="ENU5" s="428"/>
      <c r="ENV5" s="428"/>
      <c r="ENW5" s="428"/>
      <c r="ENX5" s="428"/>
      <c r="ENY5" s="428"/>
      <c r="ENZ5" s="428"/>
      <c r="EOA5" s="428"/>
      <c r="EOB5" s="428"/>
      <c r="EOC5" s="428"/>
      <c r="EOD5" s="428"/>
      <c r="EOE5" s="428"/>
      <c r="EOF5" s="428"/>
      <c r="EOG5" s="428"/>
      <c r="EOH5" s="428"/>
      <c r="EOI5" s="428"/>
      <c r="EOJ5" s="428"/>
      <c r="EOK5" s="428"/>
      <c r="EOL5" s="428"/>
      <c r="EOM5" s="428"/>
      <c r="EON5" s="428"/>
      <c r="EOO5" s="428"/>
      <c r="EOP5" s="428"/>
      <c r="EOQ5" s="428"/>
      <c r="EOR5" s="428"/>
      <c r="EOS5" s="428"/>
      <c r="EOT5" s="428"/>
      <c r="EOU5" s="428"/>
      <c r="EOV5" s="428"/>
      <c r="EOW5" s="428"/>
      <c r="EOX5" s="428"/>
      <c r="EOY5" s="428"/>
      <c r="EOZ5" s="428"/>
      <c r="EPA5" s="428"/>
      <c r="EPB5" s="428"/>
      <c r="EPC5" s="428"/>
      <c r="EPD5" s="428"/>
      <c r="EPE5" s="428"/>
      <c r="EPF5" s="428"/>
      <c r="EPG5" s="428"/>
      <c r="EPH5" s="428"/>
      <c r="EPI5" s="428"/>
      <c r="EPJ5" s="428"/>
      <c r="EPK5" s="428"/>
      <c r="EPL5" s="428"/>
      <c r="EPM5" s="428"/>
      <c r="EPN5" s="428"/>
      <c r="EPO5" s="428"/>
      <c r="EPP5" s="428"/>
      <c r="EPQ5" s="428"/>
      <c r="EPR5" s="428"/>
      <c r="EPS5" s="428"/>
      <c r="EPT5" s="428"/>
      <c r="EPU5" s="428"/>
      <c r="EPV5" s="428"/>
      <c r="EPW5" s="428"/>
      <c r="EPX5" s="428"/>
      <c r="EPY5" s="428"/>
      <c r="EPZ5" s="428"/>
      <c r="EQA5" s="428"/>
      <c r="EQB5" s="428"/>
      <c r="EQC5" s="428"/>
      <c r="EQD5" s="428"/>
      <c r="EQE5" s="428"/>
      <c r="EQF5" s="428"/>
      <c r="EQG5" s="428"/>
      <c r="EQH5" s="428"/>
      <c r="EQI5" s="428"/>
      <c r="EQJ5" s="428"/>
      <c r="EQK5" s="428"/>
      <c r="EQL5" s="428"/>
      <c r="EQM5" s="428"/>
      <c r="EQN5" s="428"/>
      <c r="EQO5" s="428"/>
      <c r="EQP5" s="428"/>
      <c r="EQQ5" s="428"/>
      <c r="EQR5" s="428"/>
      <c r="EQS5" s="428"/>
      <c r="EQT5" s="428"/>
      <c r="EQU5" s="428"/>
      <c r="EQV5" s="428"/>
      <c r="EQW5" s="428"/>
      <c r="EQX5" s="428"/>
      <c r="EQY5" s="428"/>
      <c r="EQZ5" s="428"/>
      <c r="ERA5" s="428"/>
      <c r="ERB5" s="428"/>
      <c r="ERC5" s="428"/>
      <c r="ERD5" s="428"/>
      <c r="ERE5" s="428"/>
      <c r="ERF5" s="428"/>
      <c r="ERG5" s="428"/>
      <c r="ERH5" s="428"/>
      <c r="ERI5" s="428"/>
      <c r="ERJ5" s="428"/>
      <c r="ERK5" s="428"/>
      <c r="ERL5" s="428"/>
      <c r="ERM5" s="428"/>
      <c r="ERN5" s="428"/>
      <c r="ERO5" s="428"/>
      <c r="ERP5" s="428"/>
      <c r="ERQ5" s="428"/>
      <c r="ERR5" s="428"/>
      <c r="ERS5" s="428"/>
      <c r="ERT5" s="428"/>
      <c r="ERU5" s="428"/>
      <c r="ERV5" s="428"/>
      <c r="ERW5" s="428"/>
      <c r="ERX5" s="428"/>
      <c r="ERY5" s="428"/>
      <c r="ERZ5" s="428"/>
      <c r="ESA5" s="428"/>
      <c r="ESB5" s="428"/>
      <c r="ESC5" s="428"/>
      <c r="ESD5" s="428"/>
      <c r="ESE5" s="428"/>
      <c r="ESF5" s="428"/>
      <c r="ESG5" s="428"/>
      <c r="ESH5" s="428"/>
      <c r="ESI5" s="428"/>
      <c r="ESJ5" s="428"/>
      <c r="ESK5" s="428"/>
      <c r="ESL5" s="428"/>
      <c r="ESM5" s="428"/>
      <c r="ESN5" s="428"/>
      <c r="ESO5" s="428"/>
      <c r="ESP5" s="428"/>
      <c r="ESQ5" s="428"/>
      <c r="ESR5" s="428"/>
      <c r="ESS5" s="428"/>
      <c r="EST5" s="428"/>
      <c r="ESU5" s="428"/>
      <c r="ESV5" s="428"/>
      <c r="ESW5" s="428"/>
      <c r="ESX5" s="428"/>
      <c r="ESY5" s="428"/>
      <c r="ESZ5" s="428"/>
      <c r="ETA5" s="428"/>
      <c r="ETB5" s="428"/>
      <c r="ETC5" s="428"/>
      <c r="ETD5" s="428"/>
      <c r="ETE5" s="428"/>
      <c r="ETF5" s="428"/>
      <c r="ETG5" s="428"/>
      <c r="ETH5" s="428"/>
      <c r="ETI5" s="428"/>
      <c r="ETJ5" s="428"/>
      <c r="ETK5" s="428"/>
      <c r="ETL5" s="428"/>
      <c r="ETM5" s="428"/>
      <c r="ETN5" s="428"/>
      <c r="ETO5" s="428"/>
      <c r="ETP5" s="428"/>
      <c r="ETQ5" s="428"/>
      <c r="ETR5" s="428"/>
      <c r="ETS5" s="428"/>
      <c r="ETT5" s="428"/>
      <c r="ETU5" s="428"/>
      <c r="ETV5" s="428"/>
      <c r="ETW5" s="428"/>
      <c r="ETX5" s="428"/>
      <c r="ETY5" s="428"/>
      <c r="ETZ5" s="428"/>
      <c r="EUA5" s="428"/>
      <c r="EUB5" s="428"/>
      <c r="EUC5" s="428"/>
      <c r="EUD5" s="428"/>
      <c r="EUE5" s="428"/>
      <c r="EUF5" s="428"/>
      <c r="EUG5" s="428"/>
      <c r="EUH5" s="428"/>
      <c r="EUI5" s="428"/>
      <c r="EUJ5" s="428"/>
      <c r="EUK5" s="428"/>
      <c r="EUL5" s="428"/>
      <c r="EUM5" s="428"/>
      <c r="EUN5" s="428"/>
      <c r="EUO5" s="428"/>
      <c r="EUP5" s="428"/>
      <c r="EUQ5" s="428"/>
      <c r="EUR5" s="428"/>
      <c r="EUS5" s="428"/>
      <c r="EUT5" s="428"/>
      <c r="EUU5" s="428"/>
      <c r="EUV5" s="428"/>
      <c r="EUW5" s="428"/>
      <c r="EUX5" s="428"/>
      <c r="EUY5" s="428"/>
      <c r="EUZ5" s="428"/>
      <c r="EVA5" s="428"/>
      <c r="EVB5" s="428"/>
      <c r="EVC5" s="428"/>
      <c r="EVD5" s="428"/>
      <c r="EVE5" s="428"/>
      <c r="EVF5" s="428"/>
      <c r="EVG5" s="428"/>
      <c r="EVH5" s="428"/>
      <c r="EVI5" s="428"/>
      <c r="EVJ5" s="428"/>
      <c r="EVK5" s="428"/>
      <c r="EVL5" s="428"/>
      <c r="EVM5" s="428"/>
      <c r="EVN5" s="428"/>
      <c r="EVO5" s="428"/>
      <c r="EVP5" s="428"/>
      <c r="EVQ5" s="428"/>
      <c r="EVR5" s="428"/>
      <c r="EVS5" s="428"/>
      <c r="EVT5" s="428"/>
      <c r="EVU5" s="428"/>
      <c r="EVV5" s="428"/>
      <c r="EVW5" s="428"/>
      <c r="EVX5" s="428"/>
      <c r="EVY5" s="428"/>
      <c r="EVZ5" s="428"/>
      <c r="EWA5" s="428"/>
      <c r="EWB5" s="428"/>
      <c r="EWC5" s="428"/>
      <c r="EWD5" s="428"/>
      <c r="EWE5" s="428"/>
      <c r="EWF5" s="428"/>
      <c r="EWG5" s="428"/>
      <c r="EWH5" s="428"/>
      <c r="EWI5" s="428"/>
      <c r="EWJ5" s="428"/>
      <c r="EWK5" s="428"/>
      <c r="EWL5" s="428"/>
      <c r="EWM5" s="428"/>
      <c r="EWN5" s="428"/>
      <c r="EWO5" s="428"/>
      <c r="EWP5" s="428"/>
      <c r="EWQ5" s="428"/>
      <c r="EWR5" s="428"/>
      <c r="EWS5" s="428"/>
      <c r="EWT5" s="428"/>
      <c r="EWU5" s="428"/>
      <c r="EWV5" s="428"/>
      <c r="EWW5" s="428"/>
      <c r="EWX5" s="428"/>
      <c r="EWY5" s="428"/>
      <c r="EWZ5" s="428"/>
      <c r="EXA5" s="428"/>
      <c r="EXB5" s="428"/>
      <c r="EXC5" s="428"/>
      <c r="EXD5" s="428"/>
      <c r="EXE5" s="428"/>
      <c r="EXF5" s="428"/>
      <c r="EXG5" s="428"/>
      <c r="EXH5" s="428"/>
      <c r="EXI5" s="428"/>
      <c r="EXJ5" s="428"/>
      <c r="EXK5" s="428"/>
      <c r="EXL5" s="428"/>
      <c r="EXM5" s="428"/>
      <c r="EXN5" s="428"/>
      <c r="EXO5" s="428"/>
      <c r="EXP5" s="428"/>
      <c r="EXQ5" s="428"/>
      <c r="EXR5" s="428"/>
      <c r="EXS5" s="428"/>
      <c r="EXT5" s="428"/>
      <c r="EXU5" s="428"/>
      <c r="EXV5" s="428"/>
      <c r="EXW5" s="428"/>
      <c r="EXX5" s="428"/>
      <c r="EXY5" s="428"/>
      <c r="EXZ5" s="428"/>
      <c r="EYA5" s="428"/>
      <c r="EYB5" s="428"/>
      <c r="EYC5" s="428"/>
      <c r="EYD5" s="428"/>
      <c r="EYE5" s="428"/>
      <c r="EYF5" s="428"/>
      <c r="EYG5" s="428"/>
      <c r="EYH5" s="428"/>
      <c r="EYI5" s="428"/>
      <c r="EYJ5" s="428"/>
      <c r="EYK5" s="428"/>
      <c r="EYL5" s="428"/>
      <c r="EYM5" s="428"/>
      <c r="EYN5" s="428"/>
      <c r="EYO5" s="428"/>
      <c r="EYP5" s="428"/>
      <c r="EYQ5" s="428"/>
      <c r="EYR5" s="428"/>
      <c r="EYS5" s="428"/>
      <c r="EYT5" s="428"/>
      <c r="EYU5" s="428"/>
      <c r="EYV5" s="428"/>
      <c r="EYW5" s="428"/>
      <c r="EYX5" s="428"/>
      <c r="EYY5" s="428"/>
      <c r="EYZ5" s="428"/>
      <c r="EZA5" s="428"/>
      <c r="EZB5" s="428"/>
      <c r="EZC5" s="428"/>
      <c r="EZD5" s="428"/>
      <c r="EZE5" s="428"/>
      <c r="EZF5" s="428"/>
      <c r="EZG5" s="428"/>
      <c r="EZH5" s="428"/>
      <c r="EZI5" s="428"/>
      <c r="EZJ5" s="428"/>
      <c r="EZK5" s="428"/>
      <c r="EZL5" s="428"/>
      <c r="EZM5" s="428"/>
      <c r="EZN5" s="428"/>
      <c r="EZO5" s="428"/>
      <c r="EZP5" s="428"/>
      <c r="EZQ5" s="428"/>
      <c r="EZR5" s="428"/>
      <c r="EZS5" s="428"/>
      <c r="EZT5" s="428"/>
      <c r="EZU5" s="428"/>
      <c r="EZV5" s="428"/>
      <c r="EZW5" s="428"/>
      <c r="EZX5" s="428"/>
      <c r="EZY5" s="428"/>
      <c r="EZZ5" s="428"/>
      <c r="FAA5" s="428"/>
      <c r="FAB5" s="428"/>
      <c r="FAC5" s="428"/>
      <c r="FAD5" s="428"/>
      <c r="FAE5" s="428"/>
      <c r="FAF5" s="428"/>
      <c r="FAG5" s="428"/>
      <c r="FAH5" s="428"/>
      <c r="FAI5" s="428"/>
      <c r="FAJ5" s="428"/>
      <c r="FAK5" s="428"/>
      <c r="FAL5" s="428"/>
      <c r="FAM5" s="428"/>
      <c r="FAN5" s="428"/>
      <c r="FAO5" s="428"/>
      <c r="FAP5" s="428"/>
      <c r="FAQ5" s="428"/>
      <c r="FAR5" s="428"/>
      <c r="FAS5" s="428"/>
      <c r="FAT5" s="428"/>
      <c r="FAU5" s="428"/>
      <c r="FAV5" s="428"/>
      <c r="FAW5" s="428"/>
      <c r="FAX5" s="428"/>
      <c r="FAY5" s="428"/>
      <c r="FAZ5" s="428"/>
      <c r="FBA5" s="428"/>
      <c r="FBB5" s="428"/>
      <c r="FBC5" s="428"/>
      <c r="FBD5" s="428"/>
      <c r="FBE5" s="428"/>
      <c r="FBF5" s="428"/>
      <c r="FBG5" s="428"/>
      <c r="FBH5" s="428"/>
      <c r="FBI5" s="428"/>
      <c r="FBJ5" s="428"/>
      <c r="FBK5" s="428"/>
      <c r="FBL5" s="428"/>
      <c r="FBM5" s="428"/>
      <c r="FBN5" s="428"/>
      <c r="FBO5" s="428"/>
      <c r="FBP5" s="428"/>
      <c r="FBQ5" s="428"/>
      <c r="FBR5" s="428"/>
      <c r="FBS5" s="428"/>
      <c r="FBT5" s="428"/>
      <c r="FBU5" s="428"/>
      <c r="FBV5" s="428"/>
      <c r="FBW5" s="428"/>
      <c r="FBX5" s="428"/>
      <c r="FBY5" s="428"/>
      <c r="FBZ5" s="428"/>
      <c r="FCA5" s="428"/>
      <c r="FCB5" s="428"/>
      <c r="FCC5" s="428"/>
      <c r="FCD5" s="428"/>
      <c r="FCE5" s="428"/>
      <c r="FCF5" s="428"/>
      <c r="FCG5" s="428"/>
      <c r="FCH5" s="428"/>
      <c r="FCI5" s="428"/>
      <c r="FCJ5" s="428"/>
      <c r="FCK5" s="428"/>
      <c r="FCL5" s="428"/>
      <c r="FCM5" s="428"/>
      <c r="FCN5" s="428"/>
      <c r="FCO5" s="428"/>
      <c r="FCP5" s="428"/>
      <c r="FCQ5" s="428"/>
      <c r="FCR5" s="428"/>
      <c r="FCS5" s="428"/>
      <c r="FCT5" s="428"/>
      <c r="FCU5" s="428"/>
      <c r="FCV5" s="428"/>
      <c r="FCW5" s="428"/>
      <c r="FCX5" s="428"/>
      <c r="FCY5" s="428"/>
      <c r="FCZ5" s="428"/>
      <c r="FDA5" s="428"/>
      <c r="FDB5" s="428"/>
      <c r="FDC5" s="428"/>
      <c r="FDD5" s="428"/>
      <c r="FDE5" s="428"/>
      <c r="FDF5" s="428"/>
      <c r="FDG5" s="428"/>
      <c r="FDH5" s="428"/>
      <c r="FDI5" s="428"/>
      <c r="FDJ5" s="428"/>
      <c r="FDK5" s="428"/>
      <c r="FDL5" s="428"/>
      <c r="FDM5" s="428"/>
      <c r="FDN5" s="428"/>
      <c r="FDO5" s="428"/>
      <c r="FDP5" s="428"/>
      <c r="FDQ5" s="428"/>
      <c r="FDR5" s="428"/>
      <c r="FDS5" s="428"/>
      <c r="FDT5" s="428"/>
      <c r="FDU5" s="428"/>
      <c r="FDV5" s="428"/>
      <c r="FDW5" s="428"/>
      <c r="FDX5" s="428"/>
      <c r="FDY5" s="428"/>
      <c r="FDZ5" s="428"/>
      <c r="FEA5" s="428"/>
      <c r="FEB5" s="428"/>
      <c r="FEC5" s="428"/>
      <c r="FED5" s="428"/>
      <c r="FEE5" s="428"/>
      <c r="FEF5" s="428"/>
      <c r="FEG5" s="428"/>
      <c r="FEH5" s="428"/>
      <c r="FEI5" s="428"/>
      <c r="FEJ5" s="428"/>
      <c r="FEK5" s="428"/>
      <c r="FEL5" s="428"/>
      <c r="FEM5" s="428"/>
      <c r="FEN5" s="428"/>
      <c r="FEO5" s="428"/>
      <c r="FEP5" s="428"/>
      <c r="FEQ5" s="428"/>
      <c r="FER5" s="428"/>
      <c r="FES5" s="428"/>
      <c r="FET5" s="428"/>
      <c r="FEU5" s="428"/>
      <c r="FEV5" s="428"/>
      <c r="FEW5" s="428"/>
      <c r="FEX5" s="428"/>
      <c r="FEY5" s="428"/>
      <c r="FEZ5" s="428"/>
      <c r="FFA5" s="428"/>
      <c r="FFB5" s="428"/>
      <c r="FFC5" s="428"/>
      <c r="FFD5" s="428"/>
      <c r="FFE5" s="428"/>
      <c r="FFF5" s="428"/>
      <c r="FFG5" s="428"/>
      <c r="FFH5" s="428"/>
      <c r="FFI5" s="428"/>
      <c r="FFJ5" s="428"/>
      <c r="FFK5" s="428"/>
      <c r="FFL5" s="428"/>
      <c r="FFM5" s="428"/>
      <c r="FFN5" s="428"/>
      <c r="FFO5" s="428"/>
      <c r="FFP5" s="428"/>
      <c r="FFQ5" s="428"/>
      <c r="FFR5" s="428"/>
      <c r="FFS5" s="428"/>
      <c r="FFT5" s="428"/>
      <c r="FFU5" s="428"/>
      <c r="FFV5" s="428"/>
      <c r="FFW5" s="428"/>
      <c r="FFX5" s="428"/>
      <c r="FFY5" s="428"/>
      <c r="FFZ5" s="428"/>
      <c r="FGA5" s="428"/>
      <c r="FGB5" s="428"/>
      <c r="FGC5" s="428"/>
      <c r="FGD5" s="428"/>
      <c r="FGE5" s="428"/>
      <c r="FGF5" s="428"/>
      <c r="FGG5" s="428"/>
      <c r="FGH5" s="428"/>
      <c r="FGI5" s="428"/>
      <c r="FGJ5" s="428"/>
      <c r="FGK5" s="428"/>
      <c r="FGL5" s="428"/>
      <c r="FGM5" s="428"/>
      <c r="FGN5" s="428"/>
      <c r="FGO5" s="428"/>
      <c r="FGP5" s="428"/>
      <c r="FGQ5" s="428"/>
      <c r="FGR5" s="428"/>
      <c r="FGS5" s="428"/>
      <c r="FGT5" s="428"/>
      <c r="FGU5" s="428"/>
      <c r="FGV5" s="428"/>
      <c r="FGW5" s="428"/>
      <c r="FGX5" s="428"/>
      <c r="FGY5" s="428"/>
      <c r="FGZ5" s="428"/>
      <c r="FHA5" s="428"/>
      <c r="FHB5" s="428"/>
      <c r="FHC5" s="428"/>
      <c r="FHD5" s="428"/>
      <c r="FHE5" s="428"/>
      <c r="FHF5" s="428"/>
      <c r="FHG5" s="428"/>
      <c r="FHH5" s="428"/>
      <c r="FHI5" s="428"/>
      <c r="FHJ5" s="428"/>
      <c r="FHK5" s="428"/>
      <c r="FHL5" s="428"/>
      <c r="FHM5" s="428"/>
      <c r="FHN5" s="428"/>
      <c r="FHO5" s="428"/>
      <c r="FHP5" s="428"/>
      <c r="FHQ5" s="428"/>
      <c r="FHR5" s="428"/>
      <c r="FHS5" s="428"/>
      <c r="FHT5" s="428"/>
      <c r="FHU5" s="428"/>
      <c r="FHV5" s="428"/>
      <c r="FHW5" s="428"/>
      <c r="FHX5" s="428"/>
      <c r="FHY5" s="428"/>
      <c r="FHZ5" s="428"/>
      <c r="FIA5" s="428"/>
      <c r="FIB5" s="428"/>
      <c r="FIC5" s="428"/>
      <c r="FID5" s="428"/>
      <c r="FIE5" s="428"/>
      <c r="FIF5" s="428"/>
      <c r="FIG5" s="428"/>
      <c r="FIH5" s="428"/>
      <c r="FII5" s="428"/>
      <c r="FIJ5" s="428"/>
      <c r="FIK5" s="428"/>
      <c r="FIL5" s="428"/>
      <c r="FIM5" s="428"/>
      <c r="FIN5" s="428"/>
      <c r="FIO5" s="428"/>
      <c r="FIP5" s="428"/>
      <c r="FIQ5" s="428"/>
      <c r="FIR5" s="428"/>
      <c r="FIS5" s="428"/>
      <c r="FIT5" s="428"/>
      <c r="FIU5" s="428"/>
      <c r="FIV5" s="428"/>
      <c r="FIW5" s="428"/>
      <c r="FIX5" s="428"/>
      <c r="FIY5" s="428"/>
      <c r="FIZ5" s="428"/>
      <c r="FJA5" s="428"/>
      <c r="FJB5" s="428"/>
      <c r="FJC5" s="428"/>
      <c r="FJD5" s="428"/>
      <c r="FJE5" s="428"/>
      <c r="FJF5" s="428"/>
      <c r="FJG5" s="428"/>
      <c r="FJH5" s="428"/>
      <c r="FJI5" s="428"/>
      <c r="FJJ5" s="428"/>
      <c r="FJK5" s="428"/>
      <c r="FJL5" s="428"/>
      <c r="FJM5" s="428"/>
      <c r="FJN5" s="428"/>
      <c r="FJO5" s="428"/>
      <c r="FJP5" s="428"/>
      <c r="FJQ5" s="428"/>
      <c r="FJR5" s="428"/>
      <c r="FJS5" s="428"/>
      <c r="FJT5" s="428"/>
      <c r="FJU5" s="428"/>
      <c r="FJV5" s="428"/>
      <c r="FJW5" s="428"/>
      <c r="FJX5" s="428"/>
      <c r="FJY5" s="428"/>
      <c r="FJZ5" s="428"/>
      <c r="FKA5" s="428"/>
      <c r="FKB5" s="428"/>
      <c r="FKC5" s="428"/>
      <c r="FKD5" s="428"/>
      <c r="FKE5" s="428"/>
      <c r="FKF5" s="428"/>
      <c r="FKG5" s="428"/>
      <c r="FKH5" s="428"/>
      <c r="FKI5" s="428"/>
      <c r="FKJ5" s="428"/>
      <c r="FKK5" s="428"/>
      <c r="FKL5" s="428"/>
      <c r="FKM5" s="428"/>
      <c r="FKN5" s="428"/>
      <c r="FKO5" s="428"/>
      <c r="FKP5" s="428"/>
      <c r="FKQ5" s="428"/>
      <c r="FKR5" s="428"/>
      <c r="FKS5" s="428"/>
      <c r="FKT5" s="428"/>
      <c r="FKU5" s="428"/>
      <c r="FKV5" s="428"/>
      <c r="FKW5" s="428"/>
      <c r="FKX5" s="428"/>
      <c r="FKY5" s="428"/>
      <c r="FKZ5" s="428"/>
      <c r="FLA5" s="428"/>
      <c r="FLB5" s="428"/>
      <c r="FLC5" s="428"/>
      <c r="FLD5" s="428"/>
      <c r="FLE5" s="428"/>
      <c r="FLF5" s="428"/>
      <c r="FLG5" s="428"/>
      <c r="FLH5" s="428"/>
      <c r="FLI5" s="428"/>
      <c r="FLJ5" s="428"/>
      <c r="FLK5" s="428"/>
      <c r="FLL5" s="428"/>
      <c r="FLM5" s="428"/>
      <c r="FLN5" s="428"/>
      <c r="FLO5" s="428"/>
      <c r="FLP5" s="428"/>
      <c r="FLQ5" s="428"/>
      <c r="FLR5" s="428"/>
      <c r="FLS5" s="428"/>
      <c r="FLT5" s="428"/>
      <c r="FLU5" s="428"/>
      <c r="FLV5" s="428"/>
      <c r="FLW5" s="428"/>
      <c r="FLX5" s="428"/>
      <c r="FLY5" s="428"/>
      <c r="FLZ5" s="428"/>
      <c r="FMA5" s="428"/>
      <c r="FMB5" s="428"/>
      <c r="FMC5" s="428"/>
      <c r="FMD5" s="428"/>
      <c r="FME5" s="428"/>
      <c r="FMF5" s="428"/>
      <c r="FMG5" s="428"/>
      <c r="FMH5" s="428"/>
      <c r="FMI5" s="428"/>
      <c r="FMJ5" s="428"/>
      <c r="FMK5" s="428"/>
      <c r="FML5" s="428"/>
      <c r="FMM5" s="428"/>
      <c r="FMN5" s="428"/>
      <c r="FMO5" s="428"/>
      <c r="FMP5" s="428"/>
      <c r="FMQ5" s="428"/>
      <c r="FMR5" s="428"/>
      <c r="FMS5" s="428"/>
      <c r="FMT5" s="428"/>
      <c r="FMU5" s="428"/>
      <c r="FMV5" s="428"/>
      <c r="FMW5" s="428"/>
      <c r="FMX5" s="428"/>
      <c r="FMY5" s="428"/>
      <c r="FMZ5" s="428"/>
      <c r="FNA5" s="428"/>
      <c r="FNB5" s="428"/>
      <c r="FNC5" s="428"/>
      <c r="FND5" s="428"/>
      <c r="FNE5" s="428"/>
      <c r="FNF5" s="428"/>
      <c r="FNG5" s="428"/>
      <c r="FNH5" s="428"/>
      <c r="FNI5" s="428"/>
      <c r="FNJ5" s="428"/>
      <c r="FNK5" s="428"/>
      <c r="FNL5" s="428"/>
      <c r="FNM5" s="428"/>
      <c r="FNN5" s="428"/>
      <c r="FNO5" s="428"/>
      <c r="FNP5" s="428"/>
      <c r="FNQ5" s="428"/>
      <c r="FNR5" s="428"/>
      <c r="FNS5" s="428"/>
      <c r="FNT5" s="428"/>
      <c r="FNU5" s="428"/>
      <c r="FNV5" s="428"/>
      <c r="FNW5" s="428"/>
      <c r="FNX5" s="428"/>
      <c r="FNY5" s="428"/>
      <c r="FNZ5" s="428"/>
      <c r="FOA5" s="428"/>
      <c r="FOB5" s="428"/>
      <c r="FOC5" s="428"/>
      <c r="FOD5" s="428"/>
      <c r="FOE5" s="428"/>
      <c r="FOF5" s="428"/>
      <c r="FOG5" s="428"/>
      <c r="FOH5" s="428"/>
      <c r="FOI5" s="428"/>
      <c r="FOJ5" s="428"/>
      <c r="FOK5" s="428"/>
      <c r="FOL5" s="428"/>
      <c r="FOM5" s="428"/>
      <c r="FON5" s="428"/>
      <c r="FOO5" s="428"/>
      <c r="FOP5" s="428"/>
      <c r="FOQ5" s="428"/>
      <c r="FOR5" s="428"/>
      <c r="FOS5" s="428"/>
      <c r="FOT5" s="428"/>
      <c r="FOU5" s="428"/>
      <c r="FOV5" s="428"/>
      <c r="FOW5" s="428"/>
      <c r="FOX5" s="428"/>
      <c r="FOY5" s="428"/>
      <c r="FOZ5" s="428"/>
      <c r="FPA5" s="428"/>
      <c r="FPB5" s="428"/>
      <c r="FPC5" s="428"/>
      <c r="FPD5" s="428"/>
      <c r="FPE5" s="428"/>
      <c r="FPF5" s="428"/>
      <c r="FPG5" s="428"/>
      <c r="FPH5" s="428"/>
      <c r="FPI5" s="428"/>
      <c r="FPJ5" s="428"/>
      <c r="FPK5" s="428"/>
      <c r="FPL5" s="428"/>
      <c r="FPM5" s="428"/>
      <c r="FPN5" s="428"/>
      <c r="FPO5" s="428"/>
      <c r="FPP5" s="428"/>
      <c r="FPQ5" s="428"/>
      <c r="FPR5" s="428"/>
      <c r="FPS5" s="428"/>
      <c r="FPT5" s="428"/>
      <c r="FPU5" s="428"/>
      <c r="FPV5" s="428"/>
      <c r="FPW5" s="428"/>
      <c r="FPX5" s="428"/>
      <c r="FPY5" s="428"/>
      <c r="FPZ5" s="428"/>
      <c r="FQA5" s="428"/>
      <c r="FQB5" s="428"/>
      <c r="FQC5" s="428"/>
      <c r="FQD5" s="428"/>
      <c r="FQE5" s="428"/>
      <c r="FQF5" s="428"/>
      <c r="FQG5" s="428"/>
      <c r="FQH5" s="428"/>
      <c r="FQI5" s="428"/>
      <c r="FQJ5" s="428"/>
      <c r="FQK5" s="428"/>
      <c r="FQL5" s="428"/>
      <c r="FQM5" s="428"/>
      <c r="FQN5" s="428"/>
      <c r="FQO5" s="428"/>
      <c r="FQP5" s="428"/>
      <c r="FQQ5" s="428"/>
      <c r="FQR5" s="428"/>
      <c r="FQS5" s="428"/>
      <c r="FQT5" s="428"/>
      <c r="FQU5" s="428"/>
      <c r="FQV5" s="428"/>
      <c r="FQW5" s="428"/>
      <c r="FQX5" s="428"/>
      <c r="FQY5" s="428"/>
      <c r="FQZ5" s="428"/>
      <c r="FRA5" s="428"/>
      <c r="FRB5" s="428"/>
      <c r="FRC5" s="428"/>
      <c r="FRD5" s="428"/>
      <c r="FRE5" s="428"/>
      <c r="FRF5" s="428"/>
      <c r="FRG5" s="428"/>
      <c r="FRH5" s="428"/>
      <c r="FRI5" s="428"/>
      <c r="FRJ5" s="428"/>
      <c r="FRK5" s="428"/>
      <c r="FRL5" s="428"/>
      <c r="FRM5" s="428"/>
      <c r="FRN5" s="428"/>
      <c r="FRO5" s="428"/>
      <c r="FRP5" s="428"/>
      <c r="FRQ5" s="428"/>
      <c r="FRR5" s="428"/>
      <c r="FRS5" s="428"/>
      <c r="FRT5" s="428"/>
      <c r="FRU5" s="428"/>
      <c r="FRV5" s="428"/>
      <c r="FRW5" s="428"/>
      <c r="FRX5" s="428"/>
      <c r="FRY5" s="428"/>
      <c r="FRZ5" s="428"/>
      <c r="FSA5" s="428"/>
      <c r="FSB5" s="428"/>
      <c r="FSC5" s="428"/>
      <c r="FSD5" s="428"/>
      <c r="FSE5" s="428"/>
      <c r="FSF5" s="428"/>
      <c r="FSG5" s="428"/>
      <c r="FSH5" s="428"/>
      <c r="FSI5" s="428"/>
      <c r="FSJ5" s="428"/>
      <c r="FSK5" s="428"/>
      <c r="FSL5" s="428"/>
      <c r="FSM5" s="428"/>
      <c r="FSN5" s="428"/>
      <c r="FSO5" s="428"/>
      <c r="FSP5" s="428"/>
      <c r="FSQ5" s="428"/>
      <c r="FSR5" s="428"/>
      <c r="FSS5" s="428"/>
      <c r="FST5" s="428"/>
      <c r="FSU5" s="428"/>
      <c r="FSV5" s="428"/>
      <c r="FSW5" s="428"/>
      <c r="FSX5" s="428"/>
      <c r="FSY5" s="428"/>
      <c r="FSZ5" s="428"/>
      <c r="FTA5" s="428"/>
      <c r="FTB5" s="428"/>
      <c r="FTC5" s="428"/>
      <c r="FTD5" s="428"/>
      <c r="FTE5" s="428"/>
      <c r="FTF5" s="428"/>
      <c r="FTG5" s="428"/>
      <c r="FTH5" s="428"/>
      <c r="FTI5" s="428"/>
      <c r="FTJ5" s="428"/>
      <c r="FTK5" s="428"/>
      <c r="FTL5" s="428"/>
      <c r="FTM5" s="428"/>
      <c r="FTN5" s="428"/>
      <c r="FTO5" s="428"/>
      <c r="FTP5" s="428"/>
      <c r="FTQ5" s="428"/>
      <c r="FTR5" s="428"/>
      <c r="FTS5" s="428"/>
      <c r="FTT5" s="428"/>
      <c r="FTU5" s="428"/>
      <c r="FTV5" s="428"/>
      <c r="FTW5" s="428"/>
      <c r="FTX5" s="428"/>
      <c r="FTY5" s="428"/>
      <c r="FTZ5" s="428"/>
      <c r="FUA5" s="428"/>
      <c r="FUB5" s="428"/>
      <c r="FUC5" s="428"/>
      <c r="FUD5" s="428"/>
      <c r="FUE5" s="428"/>
      <c r="FUF5" s="428"/>
      <c r="FUG5" s="428"/>
      <c r="FUH5" s="428"/>
      <c r="FUI5" s="428"/>
      <c r="FUJ5" s="428"/>
      <c r="FUK5" s="428"/>
      <c r="FUL5" s="428"/>
      <c r="FUM5" s="428"/>
      <c r="FUN5" s="428"/>
      <c r="FUO5" s="428"/>
      <c r="FUP5" s="428"/>
      <c r="FUQ5" s="428"/>
      <c r="FUR5" s="428"/>
      <c r="FUS5" s="428"/>
      <c r="FUT5" s="428"/>
      <c r="FUU5" s="428"/>
      <c r="FUV5" s="428"/>
      <c r="FUW5" s="428"/>
      <c r="FUX5" s="428"/>
      <c r="FUY5" s="428"/>
      <c r="FUZ5" s="428"/>
      <c r="FVA5" s="428"/>
      <c r="FVB5" s="428"/>
      <c r="FVC5" s="428"/>
      <c r="FVD5" s="428"/>
      <c r="FVE5" s="428"/>
      <c r="FVF5" s="428"/>
      <c r="FVG5" s="428"/>
      <c r="FVH5" s="428"/>
      <c r="FVI5" s="428"/>
      <c r="FVJ5" s="428"/>
      <c r="FVK5" s="428"/>
      <c r="FVL5" s="428"/>
      <c r="FVM5" s="428"/>
      <c r="FVN5" s="428"/>
      <c r="FVO5" s="428"/>
      <c r="FVP5" s="428"/>
      <c r="FVQ5" s="428"/>
      <c r="FVR5" s="428"/>
      <c r="FVS5" s="428"/>
      <c r="FVT5" s="428"/>
      <c r="FVU5" s="428"/>
      <c r="FVV5" s="428"/>
      <c r="FVW5" s="428"/>
      <c r="FVX5" s="428"/>
      <c r="FVY5" s="428"/>
      <c r="FVZ5" s="428"/>
      <c r="FWA5" s="428"/>
      <c r="FWB5" s="428"/>
      <c r="FWC5" s="428"/>
      <c r="FWD5" s="428"/>
      <c r="FWE5" s="428"/>
      <c r="FWF5" s="428"/>
      <c r="FWG5" s="428"/>
      <c r="FWH5" s="428"/>
      <c r="FWI5" s="428"/>
      <c r="FWJ5" s="428"/>
      <c r="FWK5" s="428"/>
      <c r="FWL5" s="428"/>
      <c r="FWM5" s="428"/>
      <c r="FWN5" s="428"/>
      <c r="FWO5" s="428"/>
      <c r="FWP5" s="428"/>
      <c r="FWQ5" s="428"/>
      <c r="FWR5" s="428"/>
      <c r="FWS5" s="428"/>
      <c r="FWT5" s="428"/>
      <c r="FWU5" s="428"/>
      <c r="FWV5" s="428"/>
      <c r="FWW5" s="428"/>
      <c r="FWX5" s="428"/>
      <c r="FWY5" s="428"/>
      <c r="FWZ5" s="428"/>
      <c r="FXA5" s="428"/>
      <c r="FXB5" s="428"/>
      <c r="FXC5" s="428"/>
      <c r="FXD5" s="428"/>
      <c r="FXE5" s="428"/>
      <c r="FXF5" s="428"/>
      <c r="FXG5" s="428"/>
      <c r="FXH5" s="428"/>
      <c r="FXI5" s="428"/>
      <c r="FXJ5" s="428"/>
      <c r="FXK5" s="428"/>
      <c r="FXL5" s="428"/>
      <c r="FXM5" s="428"/>
      <c r="FXN5" s="428"/>
      <c r="FXO5" s="428"/>
      <c r="FXP5" s="428"/>
      <c r="FXQ5" s="428"/>
      <c r="FXR5" s="428"/>
      <c r="FXS5" s="428"/>
      <c r="FXT5" s="428"/>
      <c r="FXU5" s="428"/>
      <c r="FXV5" s="428"/>
      <c r="FXW5" s="428"/>
      <c r="FXX5" s="428"/>
      <c r="FXY5" s="428"/>
      <c r="FXZ5" s="428"/>
      <c r="FYA5" s="428"/>
      <c r="FYB5" s="428"/>
      <c r="FYC5" s="428"/>
      <c r="FYD5" s="428"/>
      <c r="FYE5" s="428"/>
      <c r="FYF5" s="428"/>
      <c r="FYG5" s="428"/>
      <c r="FYH5" s="428"/>
      <c r="FYI5" s="428"/>
      <c r="FYJ5" s="428"/>
      <c r="FYK5" s="428"/>
      <c r="FYL5" s="428"/>
      <c r="FYM5" s="428"/>
      <c r="FYN5" s="428"/>
      <c r="FYO5" s="428"/>
      <c r="FYP5" s="428"/>
      <c r="FYQ5" s="428"/>
      <c r="FYR5" s="428"/>
      <c r="FYS5" s="428"/>
      <c r="FYT5" s="428"/>
      <c r="FYU5" s="428"/>
      <c r="FYV5" s="428"/>
      <c r="FYW5" s="428"/>
      <c r="FYX5" s="428"/>
      <c r="FYY5" s="428"/>
      <c r="FYZ5" s="428"/>
      <c r="FZA5" s="428"/>
      <c r="FZB5" s="428"/>
      <c r="FZC5" s="428"/>
      <c r="FZD5" s="428"/>
      <c r="FZE5" s="428"/>
      <c r="FZF5" s="428"/>
      <c r="FZG5" s="428"/>
      <c r="FZH5" s="428"/>
      <c r="FZI5" s="428"/>
      <c r="FZJ5" s="428"/>
      <c r="FZK5" s="428"/>
      <c r="FZL5" s="428"/>
      <c r="FZM5" s="428"/>
      <c r="FZN5" s="428"/>
      <c r="FZO5" s="428"/>
      <c r="FZP5" s="428"/>
      <c r="FZQ5" s="428"/>
      <c r="FZR5" s="428"/>
      <c r="FZS5" s="428"/>
      <c r="FZT5" s="428"/>
      <c r="FZU5" s="428"/>
      <c r="FZV5" s="428"/>
      <c r="FZW5" s="428"/>
      <c r="FZX5" s="428"/>
      <c r="FZY5" s="428"/>
      <c r="FZZ5" s="428"/>
      <c r="GAA5" s="428"/>
      <c r="GAB5" s="428"/>
      <c r="GAC5" s="428"/>
      <c r="GAD5" s="428"/>
      <c r="GAE5" s="428"/>
      <c r="GAF5" s="428"/>
      <c r="GAG5" s="428"/>
      <c r="GAH5" s="428"/>
      <c r="GAI5" s="428"/>
      <c r="GAJ5" s="428"/>
      <c r="GAK5" s="428"/>
      <c r="GAL5" s="428"/>
      <c r="GAM5" s="428"/>
      <c r="GAN5" s="428"/>
      <c r="GAO5" s="428"/>
      <c r="GAP5" s="428"/>
      <c r="GAQ5" s="428"/>
      <c r="GAR5" s="428"/>
      <c r="GAS5" s="428"/>
      <c r="GAT5" s="428"/>
      <c r="GAU5" s="428"/>
      <c r="GAV5" s="428"/>
      <c r="GAW5" s="428"/>
      <c r="GAX5" s="428"/>
      <c r="GAY5" s="428"/>
      <c r="GAZ5" s="428"/>
      <c r="GBA5" s="428"/>
      <c r="GBB5" s="428"/>
      <c r="GBC5" s="428"/>
      <c r="GBD5" s="428"/>
      <c r="GBE5" s="428"/>
      <c r="GBF5" s="428"/>
      <c r="GBG5" s="428"/>
      <c r="GBH5" s="428"/>
      <c r="GBI5" s="428"/>
      <c r="GBJ5" s="428"/>
      <c r="GBK5" s="428"/>
      <c r="GBL5" s="428"/>
      <c r="GBM5" s="428"/>
      <c r="GBN5" s="428"/>
      <c r="GBO5" s="428"/>
      <c r="GBP5" s="428"/>
      <c r="GBQ5" s="428"/>
      <c r="GBR5" s="428"/>
      <c r="GBS5" s="428"/>
      <c r="GBT5" s="428"/>
      <c r="GBU5" s="428"/>
      <c r="GBV5" s="428"/>
      <c r="GBW5" s="428"/>
      <c r="GBX5" s="428"/>
      <c r="GBY5" s="428"/>
      <c r="GBZ5" s="428"/>
      <c r="GCA5" s="428"/>
      <c r="GCB5" s="428"/>
      <c r="GCC5" s="428"/>
      <c r="GCD5" s="428"/>
      <c r="GCE5" s="428"/>
      <c r="GCF5" s="428"/>
      <c r="GCG5" s="428"/>
      <c r="GCH5" s="428"/>
      <c r="GCI5" s="428"/>
      <c r="GCJ5" s="428"/>
      <c r="GCK5" s="428"/>
      <c r="GCL5" s="428"/>
      <c r="GCM5" s="428"/>
      <c r="GCN5" s="428"/>
      <c r="GCO5" s="428"/>
      <c r="GCP5" s="428"/>
      <c r="GCQ5" s="428"/>
      <c r="GCR5" s="428"/>
      <c r="GCS5" s="428"/>
      <c r="GCT5" s="428"/>
      <c r="GCU5" s="428"/>
      <c r="GCV5" s="428"/>
      <c r="GCW5" s="428"/>
      <c r="GCX5" s="428"/>
      <c r="GCY5" s="428"/>
      <c r="GCZ5" s="428"/>
      <c r="GDA5" s="428"/>
      <c r="GDB5" s="428"/>
      <c r="GDC5" s="428"/>
      <c r="GDD5" s="428"/>
      <c r="GDE5" s="428"/>
      <c r="GDF5" s="428"/>
      <c r="GDG5" s="428"/>
      <c r="GDH5" s="428"/>
      <c r="GDI5" s="428"/>
      <c r="GDJ5" s="428"/>
      <c r="GDK5" s="428"/>
      <c r="GDL5" s="428"/>
      <c r="GDM5" s="428"/>
      <c r="GDN5" s="428"/>
      <c r="GDO5" s="428"/>
      <c r="GDP5" s="428"/>
      <c r="GDQ5" s="428"/>
      <c r="GDR5" s="428"/>
      <c r="GDS5" s="428"/>
      <c r="GDT5" s="428"/>
      <c r="GDU5" s="428"/>
      <c r="GDV5" s="428"/>
      <c r="GDW5" s="428"/>
      <c r="GDX5" s="428"/>
      <c r="GDY5" s="428"/>
      <c r="GDZ5" s="428"/>
      <c r="GEA5" s="428"/>
      <c r="GEB5" s="428"/>
      <c r="GEC5" s="428"/>
      <c r="GED5" s="428"/>
      <c r="GEE5" s="428"/>
      <c r="GEF5" s="428"/>
      <c r="GEG5" s="428"/>
      <c r="GEH5" s="428"/>
      <c r="GEI5" s="428"/>
      <c r="GEJ5" s="428"/>
      <c r="GEK5" s="428"/>
      <c r="GEL5" s="428"/>
      <c r="GEM5" s="428"/>
      <c r="GEN5" s="428"/>
      <c r="GEO5" s="428"/>
      <c r="GEP5" s="428"/>
      <c r="GEQ5" s="428"/>
      <c r="GER5" s="428"/>
      <c r="GES5" s="428"/>
      <c r="GET5" s="428"/>
      <c r="GEU5" s="428"/>
      <c r="GEV5" s="428"/>
      <c r="GEW5" s="428"/>
      <c r="GEX5" s="428"/>
      <c r="GEY5" s="428"/>
      <c r="GEZ5" s="428"/>
      <c r="GFA5" s="428"/>
      <c r="GFB5" s="428"/>
      <c r="GFC5" s="428"/>
      <c r="GFD5" s="428"/>
      <c r="GFE5" s="428"/>
      <c r="GFF5" s="428"/>
      <c r="GFG5" s="428"/>
      <c r="GFH5" s="428"/>
      <c r="GFI5" s="428"/>
      <c r="GFJ5" s="428"/>
      <c r="GFK5" s="428"/>
      <c r="GFL5" s="428"/>
      <c r="GFM5" s="428"/>
      <c r="GFN5" s="428"/>
      <c r="GFO5" s="428"/>
      <c r="GFP5" s="428"/>
      <c r="GFQ5" s="428"/>
      <c r="GFR5" s="428"/>
      <c r="GFS5" s="428"/>
      <c r="GFT5" s="428"/>
      <c r="GFU5" s="428"/>
      <c r="GFV5" s="428"/>
      <c r="GFW5" s="428"/>
      <c r="GFX5" s="428"/>
      <c r="GFY5" s="428"/>
      <c r="GFZ5" s="428"/>
      <c r="GGA5" s="428"/>
      <c r="GGB5" s="428"/>
      <c r="GGC5" s="428"/>
      <c r="GGD5" s="428"/>
      <c r="GGE5" s="428"/>
      <c r="GGF5" s="428"/>
      <c r="GGG5" s="428"/>
      <c r="GGH5" s="428"/>
      <c r="GGI5" s="428"/>
      <c r="GGJ5" s="428"/>
      <c r="GGK5" s="428"/>
      <c r="GGL5" s="428"/>
      <c r="GGM5" s="428"/>
      <c r="GGN5" s="428"/>
      <c r="GGO5" s="428"/>
      <c r="GGP5" s="428"/>
      <c r="GGQ5" s="428"/>
      <c r="GGR5" s="428"/>
      <c r="GGS5" s="428"/>
      <c r="GGT5" s="428"/>
      <c r="GGU5" s="428"/>
      <c r="GGV5" s="428"/>
      <c r="GGW5" s="428"/>
      <c r="GGX5" s="428"/>
      <c r="GGY5" s="428"/>
      <c r="GGZ5" s="428"/>
      <c r="GHA5" s="428"/>
      <c r="GHB5" s="428"/>
      <c r="GHC5" s="428"/>
      <c r="GHD5" s="428"/>
      <c r="GHE5" s="428"/>
      <c r="GHF5" s="428"/>
      <c r="GHG5" s="428"/>
      <c r="GHH5" s="428"/>
      <c r="GHI5" s="428"/>
      <c r="GHJ5" s="428"/>
      <c r="GHK5" s="428"/>
      <c r="GHL5" s="428"/>
      <c r="GHM5" s="428"/>
      <c r="GHN5" s="428"/>
      <c r="GHO5" s="428"/>
      <c r="GHP5" s="428"/>
      <c r="GHQ5" s="428"/>
      <c r="GHR5" s="428"/>
      <c r="GHS5" s="428"/>
      <c r="GHT5" s="428"/>
      <c r="GHU5" s="428"/>
      <c r="GHV5" s="428"/>
      <c r="GHW5" s="428"/>
      <c r="GHX5" s="428"/>
      <c r="GHY5" s="428"/>
      <c r="GHZ5" s="428"/>
      <c r="GIA5" s="428"/>
      <c r="GIB5" s="428"/>
      <c r="GIC5" s="428"/>
      <c r="GID5" s="428"/>
      <c r="GIE5" s="428"/>
      <c r="GIF5" s="428"/>
      <c r="GIG5" s="428"/>
      <c r="GIH5" s="428"/>
      <c r="GII5" s="428"/>
      <c r="GIJ5" s="428"/>
      <c r="GIK5" s="428"/>
      <c r="GIL5" s="428"/>
      <c r="GIM5" s="428"/>
      <c r="GIN5" s="428"/>
      <c r="GIO5" s="428"/>
      <c r="GIP5" s="428"/>
      <c r="GIQ5" s="428"/>
      <c r="GIR5" s="428"/>
      <c r="GIS5" s="428"/>
      <c r="GIT5" s="428"/>
      <c r="GIU5" s="428"/>
      <c r="GIV5" s="428"/>
      <c r="GIW5" s="428"/>
      <c r="GIX5" s="428"/>
      <c r="GIY5" s="428"/>
      <c r="GIZ5" s="428"/>
      <c r="GJA5" s="428"/>
      <c r="GJB5" s="428"/>
      <c r="GJC5" s="428"/>
      <c r="GJD5" s="428"/>
      <c r="GJE5" s="428"/>
      <c r="GJF5" s="428"/>
      <c r="GJG5" s="428"/>
      <c r="GJH5" s="428"/>
      <c r="GJI5" s="428"/>
      <c r="GJJ5" s="428"/>
      <c r="GJK5" s="428"/>
      <c r="GJL5" s="428"/>
      <c r="GJM5" s="428"/>
      <c r="GJN5" s="428"/>
      <c r="GJO5" s="428"/>
      <c r="GJP5" s="428"/>
      <c r="GJQ5" s="428"/>
      <c r="GJR5" s="428"/>
      <c r="GJS5" s="428"/>
      <c r="GJT5" s="428"/>
      <c r="GJU5" s="428"/>
      <c r="GJV5" s="428"/>
      <c r="GJW5" s="428"/>
      <c r="GJX5" s="428"/>
      <c r="GJY5" s="428"/>
      <c r="GJZ5" s="428"/>
      <c r="GKA5" s="428"/>
      <c r="GKB5" s="428"/>
      <c r="GKC5" s="428"/>
      <c r="GKD5" s="428"/>
      <c r="GKE5" s="428"/>
      <c r="GKF5" s="428"/>
      <c r="GKG5" s="428"/>
      <c r="GKH5" s="428"/>
      <c r="GKI5" s="428"/>
      <c r="GKJ5" s="428"/>
      <c r="GKK5" s="428"/>
      <c r="GKL5" s="428"/>
      <c r="GKM5" s="428"/>
      <c r="GKN5" s="428"/>
      <c r="GKO5" s="428"/>
      <c r="GKP5" s="428"/>
      <c r="GKQ5" s="428"/>
      <c r="GKR5" s="428"/>
      <c r="GKS5" s="428"/>
      <c r="GKT5" s="428"/>
      <c r="GKU5" s="428"/>
      <c r="GKV5" s="428"/>
      <c r="GKW5" s="428"/>
      <c r="GKX5" s="428"/>
      <c r="GKY5" s="428"/>
      <c r="GKZ5" s="428"/>
      <c r="GLA5" s="428"/>
      <c r="GLB5" s="428"/>
      <c r="GLC5" s="428"/>
      <c r="GLD5" s="428"/>
      <c r="GLE5" s="428"/>
      <c r="GLF5" s="428"/>
      <c r="GLG5" s="428"/>
      <c r="GLH5" s="428"/>
      <c r="GLI5" s="428"/>
      <c r="GLJ5" s="428"/>
      <c r="GLK5" s="428"/>
      <c r="GLL5" s="428"/>
      <c r="GLM5" s="428"/>
      <c r="GLN5" s="428"/>
      <c r="GLO5" s="428"/>
      <c r="GLP5" s="428"/>
      <c r="GLQ5" s="428"/>
      <c r="GLR5" s="428"/>
      <c r="GLS5" s="428"/>
      <c r="GLT5" s="428"/>
      <c r="GLU5" s="428"/>
      <c r="GLV5" s="428"/>
      <c r="GLW5" s="428"/>
      <c r="GLX5" s="428"/>
      <c r="GLY5" s="428"/>
      <c r="GLZ5" s="428"/>
      <c r="GMA5" s="428"/>
      <c r="GMB5" s="428"/>
      <c r="GMC5" s="428"/>
      <c r="GMD5" s="428"/>
      <c r="GME5" s="428"/>
      <c r="GMF5" s="428"/>
      <c r="GMG5" s="428"/>
      <c r="GMH5" s="428"/>
      <c r="GMI5" s="428"/>
      <c r="GMJ5" s="428"/>
      <c r="GMK5" s="428"/>
      <c r="GML5" s="428"/>
      <c r="GMM5" s="428"/>
      <c r="GMN5" s="428"/>
      <c r="GMO5" s="428"/>
      <c r="GMP5" s="428"/>
      <c r="GMQ5" s="428"/>
      <c r="GMR5" s="428"/>
      <c r="GMS5" s="428"/>
      <c r="GMT5" s="428"/>
      <c r="GMU5" s="428"/>
      <c r="GMV5" s="428"/>
      <c r="GMW5" s="428"/>
      <c r="GMX5" s="428"/>
      <c r="GMY5" s="428"/>
      <c r="GMZ5" s="428"/>
      <c r="GNA5" s="428"/>
      <c r="GNB5" s="428"/>
      <c r="GNC5" s="428"/>
      <c r="GND5" s="428"/>
      <c r="GNE5" s="428"/>
      <c r="GNF5" s="428"/>
      <c r="GNG5" s="428"/>
      <c r="GNH5" s="428"/>
      <c r="GNI5" s="428"/>
      <c r="GNJ5" s="428"/>
      <c r="GNK5" s="428"/>
      <c r="GNL5" s="428"/>
      <c r="GNM5" s="428"/>
      <c r="GNN5" s="428"/>
      <c r="GNO5" s="428"/>
      <c r="GNP5" s="428"/>
      <c r="GNQ5" s="428"/>
      <c r="GNR5" s="428"/>
      <c r="GNS5" s="428"/>
      <c r="GNT5" s="428"/>
      <c r="GNU5" s="428"/>
      <c r="GNV5" s="428"/>
      <c r="GNW5" s="428"/>
      <c r="GNX5" s="428"/>
      <c r="GNY5" s="428"/>
      <c r="GNZ5" s="428"/>
      <c r="GOA5" s="428"/>
      <c r="GOB5" s="428"/>
      <c r="GOC5" s="428"/>
      <c r="GOD5" s="428"/>
      <c r="GOE5" s="428"/>
      <c r="GOF5" s="428"/>
      <c r="GOG5" s="428"/>
      <c r="GOH5" s="428"/>
      <c r="GOI5" s="428"/>
      <c r="GOJ5" s="428"/>
      <c r="GOK5" s="428"/>
      <c r="GOL5" s="428"/>
      <c r="GOM5" s="428"/>
      <c r="GON5" s="428"/>
      <c r="GOO5" s="428"/>
      <c r="GOP5" s="428"/>
      <c r="GOQ5" s="428"/>
      <c r="GOR5" s="428"/>
      <c r="GOS5" s="428"/>
      <c r="GOT5" s="428"/>
      <c r="GOU5" s="428"/>
      <c r="GOV5" s="428"/>
      <c r="GOW5" s="428"/>
      <c r="GOX5" s="428"/>
      <c r="GOY5" s="428"/>
      <c r="GOZ5" s="428"/>
      <c r="GPA5" s="428"/>
      <c r="GPB5" s="428"/>
      <c r="GPC5" s="428"/>
      <c r="GPD5" s="428"/>
      <c r="GPE5" s="428"/>
      <c r="GPF5" s="428"/>
      <c r="GPG5" s="428"/>
      <c r="GPH5" s="428"/>
      <c r="GPI5" s="428"/>
      <c r="GPJ5" s="428"/>
      <c r="GPK5" s="428"/>
      <c r="GPL5" s="428"/>
      <c r="GPM5" s="428"/>
      <c r="GPN5" s="428"/>
      <c r="GPO5" s="428"/>
      <c r="GPP5" s="428"/>
      <c r="GPQ5" s="428"/>
      <c r="GPR5" s="428"/>
      <c r="GPS5" s="428"/>
      <c r="GPT5" s="428"/>
      <c r="GPU5" s="428"/>
      <c r="GPV5" s="428"/>
      <c r="GPW5" s="428"/>
      <c r="GPX5" s="428"/>
      <c r="GPY5" s="428"/>
      <c r="GPZ5" s="428"/>
      <c r="GQA5" s="428"/>
      <c r="GQB5" s="428"/>
      <c r="GQC5" s="428"/>
      <c r="GQD5" s="428"/>
      <c r="GQE5" s="428"/>
      <c r="GQF5" s="428"/>
      <c r="GQG5" s="428"/>
      <c r="GQH5" s="428"/>
      <c r="GQI5" s="428"/>
      <c r="GQJ5" s="428"/>
      <c r="GQK5" s="428"/>
      <c r="GQL5" s="428"/>
      <c r="GQM5" s="428"/>
      <c r="GQN5" s="428"/>
      <c r="GQO5" s="428"/>
      <c r="GQP5" s="428"/>
      <c r="GQQ5" s="428"/>
      <c r="GQR5" s="428"/>
      <c r="GQS5" s="428"/>
      <c r="GQT5" s="428"/>
      <c r="GQU5" s="428"/>
      <c r="GQV5" s="428"/>
      <c r="GQW5" s="428"/>
      <c r="GQX5" s="428"/>
      <c r="GQY5" s="428"/>
      <c r="GQZ5" s="428"/>
      <c r="GRA5" s="428"/>
      <c r="GRB5" s="428"/>
      <c r="GRC5" s="428"/>
      <c r="GRD5" s="428"/>
      <c r="GRE5" s="428"/>
      <c r="GRF5" s="428"/>
      <c r="GRG5" s="428"/>
      <c r="GRH5" s="428"/>
      <c r="GRI5" s="428"/>
      <c r="GRJ5" s="428"/>
      <c r="GRK5" s="428"/>
      <c r="GRL5" s="428"/>
      <c r="GRM5" s="428"/>
      <c r="GRN5" s="428"/>
      <c r="GRO5" s="428"/>
      <c r="GRP5" s="428"/>
      <c r="GRQ5" s="428"/>
      <c r="GRR5" s="428"/>
      <c r="GRS5" s="428"/>
      <c r="GRT5" s="428"/>
      <c r="GRU5" s="428"/>
      <c r="GRV5" s="428"/>
      <c r="GRW5" s="428"/>
      <c r="GRX5" s="428"/>
      <c r="GRY5" s="428"/>
      <c r="GRZ5" s="428"/>
      <c r="GSA5" s="428"/>
      <c r="GSB5" s="428"/>
      <c r="GSC5" s="428"/>
      <c r="GSD5" s="428"/>
      <c r="GSE5" s="428"/>
      <c r="GSF5" s="428"/>
      <c r="GSG5" s="428"/>
      <c r="GSH5" s="428"/>
      <c r="GSI5" s="428"/>
      <c r="GSJ5" s="428"/>
      <c r="GSK5" s="428"/>
      <c r="GSL5" s="428"/>
      <c r="GSM5" s="428"/>
      <c r="GSN5" s="428"/>
      <c r="GSO5" s="428"/>
      <c r="GSP5" s="428"/>
      <c r="GSQ5" s="428"/>
      <c r="GSR5" s="428"/>
      <c r="GSS5" s="428"/>
      <c r="GST5" s="428"/>
      <c r="GSU5" s="428"/>
      <c r="GSV5" s="428"/>
      <c r="GSW5" s="428"/>
      <c r="GSX5" s="428"/>
      <c r="GSY5" s="428"/>
      <c r="GSZ5" s="428"/>
      <c r="GTA5" s="428"/>
      <c r="GTB5" s="428"/>
      <c r="GTC5" s="428"/>
      <c r="GTD5" s="428"/>
      <c r="GTE5" s="428"/>
      <c r="GTF5" s="428"/>
      <c r="GTG5" s="428"/>
      <c r="GTH5" s="428"/>
      <c r="GTI5" s="428"/>
      <c r="GTJ5" s="428"/>
      <c r="GTK5" s="428"/>
      <c r="GTL5" s="428"/>
      <c r="GTM5" s="428"/>
      <c r="GTN5" s="428"/>
      <c r="GTO5" s="428"/>
      <c r="GTP5" s="428"/>
      <c r="GTQ5" s="428"/>
      <c r="GTR5" s="428"/>
      <c r="GTS5" s="428"/>
      <c r="GTT5" s="428"/>
      <c r="GTU5" s="428"/>
      <c r="GTV5" s="428"/>
      <c r="GTW5" s="428"/>
      <c r="GTX5" s="428"/>
      <c r="GTY5" s="428"/>
      <c r="GTZ5" s="428"/>
      <c r="GUA5" s="428"/>
      <c r="GUB5" s="428"/>
      <c r="GUC5" s="428"/>
      <c r="GUD5" s="428"/>
      <c r="GUE5" s="428"/>
      <c r="GUF5" s="428"/>
      <c r="GUG5" s="428"/>
      <c r="GUH5" s="428"/>
      <c r="GUI5" s="428"/>
      <c r="GUJ5" s="428"/>
      <c r="GUK5" s="428"/>
      <c r="GUL5" s="428"/>
      <c r="GUM5" s="428"/>
      <c r="GUN5" s="428"/>
      <c r="GUO5" s="428"/>
      <c r="GUP5" s="428"/>
      <c r="GUQ5" s="428"/>
      <c r="GUR5" s="428"/>
      <c r="GUS5" s="428"/>
      <c r="GUT5" s="428"/>
      <c r="GUU5" s="428"/>
      <c r="GUV5" s="428"/>
      <c r="GUW5" s="428"/>
      <c r="GUX5" s="428"/>
      <c r="GUY5" s="428"/>
      <c r="GUZ5" s="428"/>
      <c r="GVA5" s="428"/>
      <c r="GVB5" s="428"/>
      <c r="GVC5" s="428"/>
      <c r="GVD5" s="428"/>
      <c r="GVE5" s="428"/>
      <c r="GVF5" s="428"/>
      <c r="GVG5" s="428"/>
      <c r="GVH5" s="428"/>
      <c r="GVI5" s="428"/>
      <c r="GVJ5" s="428"/>
      <c r="GVK5" s="428"/>
      <c r="GVL5" s="428"/>
      <c r="GVM5" s="428"/>
      <c r="GVN5" s="428"/>
      <c r="GVO5" s="428"/>
      <c r="GVP5" s="428"/>
      <c r="GVQ5" s="428"/>
      <c r="GVR5" s="428"/>
      <c r="GVS5" s="428"/>
      <c r="GVT5" s="428"/>
      <c r="GVU5" s="428"/>
      <c r="GVV5" s="428"/>
      <c r="GVW5" s="428"/>
      <c r="GVX5" s="428"/>
      <c r="GVY5" s="428"/>
      <c r="GVZ5" s="428"/>
      <c r="GWA5" s="428"/>
      <c r="GWB5" s="428"/>
      <c r="GWC5" s="428"/>
      <c r="GWD5" s="428"/>
      <c r="GWE5" s="428"/>
      <c r="GWF5" s="428"/>
      <c r="GWG5" s="428"/>
      <c r="GWH5" s="428"/>
      <c r="GWI5" s="428"/>
      <c r="GWJ5" s="428"/>
      <c r="GWK5" s="428"/>
      <c r="GWL5" s="428"/>
      <c r="GWM5" s="428"/>
      <c r="GWN5" s="428"/>
      <c r="GWO5" s="428"/>
      <c r="GWP5" s="428"/>
      <c r="GWQ5" s="428"/>
      <c r="GWR5" s="428"/>
      <c r="GWS5" s="428"/>
      <c r="GWT5" s="428"/>
      <c r="GWU5" s="428"/>
      <c r="GWV5" s="428"/>
      <c r="GWW5" s="428"/>
      <c r="GWX5" s="428"/>
      <c r="GWY5" s="428"/>
      <c r="GWZ5" s="428"/>
      <c r="GXA5" s="428"/>
      <c r="GXB5" s="428"/>
      <c r="GXC5" s="428"/>
      <c r="GXD5" s="428"/>
      <c r="GXE5" s="428"/>
      <c r="GXF5" s="428"/>
      <c r="GXG5" s="428"/>
      <c r="GXH5" s="428"/>
      <c r="GXI5" s="428"/>
      <c r="GXJ5" s="428"/>
      <c r="GXK5" s="428"/>
      <c r="GXL5" s="428"/>
      <c r="GXM5" s="428"/>
      <c r="GXN5" s="428"/>
      <c r="GXO5" s="428"/>
      <c r="GXP5" s="428"/>
      <c r="GXQ5" s="428"/>
      <c r="GXR5" s="428"/>
      <c r="GXS5" s="428"/>
      <c r="GXT5" s="428"/>
      <c r="GXU5" s="428"/>
      <c r="GXV5" s="428"/>
      <c r="GXW5" s="428"/>
      <c r="GXX5" s="428"/>
      <c r="GXY5" s="428"/>
      <c r="GXZ5" s="428"/>
      <c r="GYA5" s="428"/>
      <c r="GYB5" s="428"/>
      <c r="GYC5" s="428"/>
      <c r="GYD5" s="428"/>
      <c r="GYE5" s="428"/>
      <c r="GYF5" s="428"/>
      <c r="GYG5" s="428"/>
      <c r="GYH5" s="428"/>
      <c r="GYI5" s="428"/>
      <c r="GYJ5" s="428"/>
      <c r="GYK5" s="428"/>
      <c r="GYL5" s="428"/>
      <c r="GYM5" s="428"/>
      <c r="GYN5" s="428"/>
      <c r="GYO5" s="428"/>
      <c r="GYP5" s="428"/>
      <c r="GYQ5" s="428"/>
      <c r="GYR5" s="428"/>
      <c r="GYS5" s="428"/>
      <c r="GYT5" s="428"/>
      <c r="GYU5" s="428"/>
      <c r="GYV5" s="428"/>
      <c r="GYW5" s="428"/>
      <c r="GYX5" s="428"/>
      <c r="GYY5" s="428"/>
      <c r="GYZ5" s="428"/>
      <c r="GZA5" s="428"/>
      <c r="GZB5" s="428"/>
      <c r="GZC5" s="428"/>
      <c r="GZD5" s="428"/>
      <c r="GZE5" s="428"/>
      <c r="GZF5" s="428"/>
      <c r="GZG5" s="428"/>
      <c r="GZH5" s="428"/>
      <c r="GZI5" s="428"/>
      <c r="GZJ5" s="428"/>
      <c r="GZK5" s="428"/>
      <c r="GZL5" s="428"/>
      <c r="GZM5" s="428"/>
      <c r="GZN5" s="428"/>
      <c r="GZO5" s="428"/>
      <c r="GZP5" s="428"/>
      <c r="GZQ5" s="428"/>
      <c r="GZR5" s="428"/>
      <c r="GZS5" s="428"/>
      <c r="GZT5" s="428"/>
      <c r="GZU5" s="428"/>
      <c r="GZV5" s="428"/>
      <c r="GZW5" s="428"/>
      <c r="GZX5" s="428"/>
      <c r="GZY5" s="428"/>
      <c r="GZZ5" s="428"/>
      <c r="HAA5" s="428"/>
      <c r="HAB5" s="428"/>
      <c r="HAC5" s="428"/>
      <c r="HAD5" s="428"/>
      <c r="HAE5" s="428"/>
      <c r="HAF5" s="428"/>
      <c r="HAG5" s="428"/>
      <c r="HAH5" s="428"/>
      <c r="HAI5" s="428"/>
      <c r="HAJ5" s="428"/>
      <c r="HAK5" s="428"/>
      <c r="HAL5" s="428"/>
      <c r="HAM5" s="428"/>
      <c r="HAN5" s="428"/>
      <c r="HAO5" s="428"/>
      <c r="HAP5" s="428"/>
      <c r="HAQ5" s="428"/>
      <c r="HAR5" s="428"/>
      <c r="HAS5" s="428"/>
      <c r="HAT5" s="428"/>
      <c r="HAU5" s="428"/>
      <c r="HAV5" s="428"/>
      <c r="HAW5" s="428"/>
      <c r="HAX5" s="428"/>
      <c r="HAY5" s="428"/>
      <c r="HAZ5" s="428"/>
      <c r="HBA5" s="428"/>
      <c r="HBB5" s="428"/>
      <c r="HBC5" s="428"/>
      <c r="HBD5" s="428"/>
      <c r="HBE5" s="428"/>
      <c r="HBF5" s="428"/>
      <c r="HBG5" s="428"/>
      <c r="HBH5" s="428"/>
      <c r="HBI5" s="428"/>
      <c r="HBJ5" s="428"/>
      <c r="HBK5" s="428"/>
      <c r="HBL5" s="428"/>
      <c r="HBM5" s="428"/>
      <c r="HBN5" s="428"/>
      <c r="HBO5" s="428"/>
      <c r="HBP5" s="428"/>
      <c r="HBQ5" s="428"/>
      <c r="HBR5" s="428"/>
      <c r="HBS5" s="428"/>
      <c r="HBT5" s="428"/>
      <c r="HBU5" s="428"/>
      <c r="HBV5" s="428"/>
      <c r="HBW5" s="428"/>
      <c r="HBX5" s="428"/>
      <c r="HBY5" s="428"/>
      <c r="HBZ5" s="428"/>
      <c r="HCA5" s="428"/>
      <c r="HCB5" s="428"/>
      <c r="HCC5" s="428"/>
      <c r="HCD5" s="428"/>
      <c r="HCE5" s="428"/>
      <c r="HCF5" s="428"/>
      <c r="HCG5" s="428"/>
      <c r="HCH5" s="428"/>
      <c r="HCI5" s="428"/>
      <c r="HCJ5" s="428"/>
      <c r="HCK5" s="428"/>
      <c r="HCL5" s="428"/>
      <c r="HCM5" s="428"/>
      <c r="HCN5" s="428"/>
      <c r="HCO5" s="428"/>
      <c r="HCP5" s="428"/>
      <c r="HCQ5" s="428"/>
      <c r="HCR5" s="428"/>
      <c r="HCS5" s="428"/>
      <c r="HCT5" s="428"/>
      <c r="HCU5" s="428"/>
      <c r="HCV5" s="428"/>
      <c r="HCW5" s="428"/>
      <c r="HCX5" s="428"/>
      <c r="HCY5" s="428"/>
      <c r="HCZ5" s="428"/>
      <c r="HDA5" s="428"/>
      <c r="HDB5" s="428"/>
      <c r="HDC5" s="428"/>
      <c r="HDD5" s="428"/>
      <c r="HDE5" s="428"/>
      <c r="HDF5" s="428"/>
      <c r="HDG5" s="428"/>
      <c r="HDH5" s="428"/>
      <c r="HDI5" s="428"/>
      <c r="HDJ5" s="428"/>
      <c r="HDK5" s="428"/>
      <c r="HDL5" s="428"/>
      <c r="HDM5" s="428"/>
      <c r="HDN5" s="428"/>
      <c r="HDO5" s="428"/>
      <c r="HDP5" s="428"/>
      <c r="HDQ5" s="428"/>
      <c r="HDR5" s="428"/>
      <c r="HDS5" s="428"/>
      <c r="HDT5" s="428"/>
      <c r="HDU5" s="428"/>
      <c r="HDV5" s="428"/>
      <c r="HDW5" s="428"/>
      <c r="HDX5" s="428"/>
      <c r="HDY5" s="428"/>
      <c r="HDZ5" s="428"/>
      <c r="HEA5" s="428"/>
      <c r="HEB5" s="428"/>
      <c r="HEC5" s="428"/>
      <c r="HED5" s="428"/>
      <c r="HEE5" s="428"/>
      <c r="HEF5" s="428"/>
      <c r="HEG5" s="428"/>
      <c r="HEH5" s="428"/>
      <c r="HEI5" s="428"/>
      <c r="HEJ5" s="428"/>
      <c r="HEK5" s="428"/>
      <c r="HEL5" s="428"/>
      <c r="HEM5" s="428"/>
      <c r="HEN5" s="428"/>
      <c r="HEO5" s="428"/>
      <c r="HEP5" s="428"/>
      <c r="HEQ5" s="428"/>
      <c r="HER5" s="428"/>
      <c r="HES5" s="428"/>
      <c r="HET5" s="428"/>
      <c r="HEU5" s="428"/>
      <c r="HEV5" s="428"/>
      <c r="HEW5" s="428"/>
      <c r="HEX5" s="428"/>
      <c r="HEY5" s="428"/>
      <c r="HEZ5" s="428"/>
      <c r="HFA5" s="428"/>
      <c r="HFB5" s="428"/>
      <c r="HFC5" s="428"/>
      <c r="HFD5" s="428"/>
      <c r="HFE5" s="428"/>
      <c r="HFF5" s="428"/>
      <c r="HFG5" s="428"/>
      <c r="HFH5" s="428"/>
      <c r="HFI5" s="428"/>
      <c r="HFJ5" s="428"/>
      <c r="HFK5" s="428"/>
      <c r="HFL5" s="428"/>
      <c r="HFM5" s="428"/>
      <c r="HFN5" s="428"/>
      <c r="HFO5" s="428"/>
      <c r="HFP5" s="428"/>
      <c r="HFQ5" s="428"/>
      <c r="HFR5" s="428"/>
      <c r="HFS5" s="428"/>
      <c r="HFT5" s="428"/>
      <c r="HFU5" s="428"/>
      <c r="HFV5" s="428"/>
      <c r="HFW5" s="428"/>
      <c r="HFX5" s="428"/>
      <c r="HFY5" s="428"/>
      <c r="HFZ5" s="428"/>
      <c r="HGA5" s="428"/>
      <c r="HGB5" s="428"/>
      <c r="HGC5" s="428"/>
      <c r="HGD5" s="428"/>
      <c r="HGE5" s="428"/>
      <c r="HGF5" s="428"/>
      <c r="HGG5" s="428"/>
      <c r="HGH5" s="428"/>
      <c r="HGI5" s="428"/>
      <c r="HGJ5" s="428"/>
      <c r="HGK5" s="428"/>
      <c r="HGL5" s="428"/>
      <c r="HGM5" s="428"/>
      <c r="HGN5" s="428"/>
      <c r="HGO5" s="428"/>
      <c r="HGP5" s="428"/>
      <c r="HGQ5" s="428"/>
      <c r="HGR5" s="428"/>
      <c r="HGS5" s="428"/>
      <c r="HGT5" s="428"/>
      <c r="HGU5" s="428"/>
      <c r="HGV5" s="428"/>
      <c r="HGW5" s="428"/>
      <c r="HGX5" s="428"/>
      <c r="HGY5" s="428"/>
      <c r="HGZ5" s="428"/>
      <c r="HHA5" s="428"/>
      <c r="HHB5" s="428"/>
      <c r="HHC5" s="428"/>
      <c r="HHD5" s="428"/>
      <c r="HHE5" s="428"/>
      <c r="HHF5" s="428"/>
      <c r="HHG5" s="428"/>
      <c r="HHH5" s="428"/>
      <c r="HHI5" s="428"/>
      <c r="HHJ5" s="428"/>
      <c r="HHK5" s="428"/>
      <c r="HHL5" s="428"/>
      <c r="HHM5" s="428"/>
      <c r="HHN5" s="428"/>
      <c r="HHO5" s="428"/>
      <c r="HHP5" s="428"/>
      <c r="HHQ5" s="428"/>
      <c r="HHR5" s="428"/>
      <c r="HHS5" s="428"/>
      <c r="HHT5" s="428"/>
      <c r="HHU5" s="428"/>
      <c r="HHV5" s="428"/>
      <c r="HHW5" s="428"/>
      <c r="HHX5" s="428"/>
      <c r="HHY5" s="428"/>
      <c r="HHZ5" s="428"/>
      <c r="HIA5" s="428"/>
      <c r="HIB5" s="428"/>
      <c r="HIC5" s="428"/>
      <c r="HID5" s="428"/>
      <c r="HIE5" s="428"/>
      <c r="HIF5" s="428"/>
      <c r="HIG5" s="428"/>
      <c r="HIH5" s="428"/>
      <c r="HII5" s="428"/>
      <c r="HIJ5" s="428"/>
      <c r="HIK5" s="428"/>
      <c r="HIL5" s="428"/>
      <c r="HIM5" s="428"/>
      <c r="HIN5" s="428"/>
      <c r="HIO5" s="428"/>
      <c r="HIP5" s="428"/>
      <c r="HIQ5" s="428"/>
      <c r="HIR5" s="428"/>
      <c r="HIS5" s="428"/>
      <c r="HIT5" s="428"/>
      <c r="HIU5" s="428"/>
      <c r="HIV5" s="428"/>
      <c r="HIW5" s="428"/>
      <c r="HIX5" s="428"/>
      <c r="HIY5" s="428"/>
      <c r="HIZ5" s="428"/>
      <c r="HJA5" s="428"/>
      <c r="HJB5" s="428"/>
      <c r="HJC5" s="428"/>
      <c r="HJD5" s="428"/>
      <c r="HJE5" s="428"/>
      <c r="HJF5" s="428"/>
      <c r="HJG5" s="428"/>
      <c r="HJH5" s="428"/>
      <c r="HJI5" s="428"/>
      <c r="HJJ5" s="428"/>
      <c r="HJK5" s="428"/>
      <c r="HJL5" s="428"/>
      <c r="HJM5" s="428"/>
      <c r="HJN5" s="428"/>
      <c r="HJO5" s="428"/>
      <c r="HJP5" s="428"/>
      <c r="HJQ5" s="428"/>
      <c r="HJR5" s="428"/>
      <c r="HJS5" s="428"/>
      <c r="HJT5" s="428"/>
      <c r="HJU5" s="428"/>
      <c r="HJV5" s="428"/>
      <c r="HJW5" s="428"/>
      <c r="HJX5" s="428"/>
      <c r="HJY5" s="428"/>
      <c r="HJZ5" s="428"/>
      <c r="HKA5" s="428"/>
      <c r="HKB5" s="428"/>
      <c r="HKC5" s="428"/>
      <c r="HKD5" s="428"/>
      <c r="HKE5" s="428"/>
      <c r="HKF5" s="428"/>
      <c r="HKG5" s="428"/>
      <c r="HKH5" s="428"/>
      <c r="HKI5" s="428"/>
      <c r="HKJ5" s="428"/>
      <c r="HKK5" s="428"/>
      <c r="HKL5" s="428"/>
      <c r="HKM5" s="428"/>
      <c r="HKN5" s="428"/>
      <c r="HKO5" s="428"/>
      <c r="HKP5" s="428"/>
      <c r="HKQ5" s="428"/>
      <c r="HKR5" s="428"/>
      <c r="HKS5" s="428"/>
      <c r="HKT5" s="428"/>
      <c r="HKU5" s="428"/>
      <c r="HKV5" s="428"/>
      <c r="HKW5" s="428"/>
      <c r="HKX5" s="428"/>
      <c r="HKY5" s="428"/>
      <c r="HKZ5" s="428"/>
      <c r="HLA5" s="428"/>
      <c r="HLB5" s="428"/>
      <c r="HLC5" s="428"/>
      <c r="HLD5" s="428"/>
      <c r="HLE5" s="428"/>
      <c r="HLF5" s="428"/>
      <c r="HLG5" s="428"/>
      <c r="HLH5" s="428"/>
      <c r="HLI5" s="428"/>
      <c r="HLJ5" s="428"/>
      <c r="HLK5" s="428"/>
      <c r="HLL5" s="428"/>
      <c r="HLM5" s="428"/>
      <c r="HLN5" s="428"/>
      <c r="HLO5" s="428"/>
      <c r="HLP5" s="428"/>
      <c r="HLQ5" s="428"/>
      <c r="HLR5" s="428"/>
      <c r="HLS5" s="428"/>
      <c r="HLT5" s="428"/>
      <c r="HLU5" s="428"/>
      <c r="HLV5" s="428"/>
      <c r="HLW5" s="428"/>
      <c r="HLX5" s="428"/>
      <c r="HLY5" s="428"/>
      <c r="HLZ5" s="428"/>
      <c r="HMA5" s="428"/>
      <c r="HMB5" s="428"/>
      <c r="HMC5" s="428"/>
      <c r="HMD5" s="428"/>
      <c r="HME5" s="428"/>
      <c r="HMF5" s="428"/>
      <c r="HMG5" s="428"/>
      <c r="HMH5" s="428"/>
      <c r="HMI5" s="428"/>
      <c r="HMJ5" s="428"/>
      <c r="HMK5" s="428"/>
      <c r="HML5" s="428"/>
      <c r="HMM5" s="428"/>
      <c r="HMN5" s="428"/>
      <c r="HMO5" s="428"/>
      <c r="HMP5" s="428"/>
      <c r="HMQ5" s="428"/>
      <c r="HMR5" s="428"/>
      <c r="HMS5" s="428"/>
      <c r="HMT5" s="428"/>
      <c r="HMU5" s="428"/>
      <c r="HMV5" s="428"/>
      <c r="HMW5" s="428"/>
      <c r="HMX5" s="428"/>
      <c r="HMY5" s="428"/>
      <c r="HMZ5" s="428"/>
      <c r="HNA5" s="428"/>
      <c r="HNB5" s="428"/>
      <c r="HNC5" s="428"/>
      <c r="HND5" s="428"/>
      <c r="HNE5" s="428"/>
      <c r="HNF5" s="428"/>
      <c r="HNG5" s="428"/>
      <c r="HNH5" s="428"/>
      <c r="HNI5" s="428"/>
      <c r="HNJ5" s="428"/>
      <c r="HNK5" s="428"/>
      <c r="HNL5" s="428"/>
      <c r="HNM5" s="428"/>
      <c r="HNN5" s="428"/>
      <c r="HNO5" s="428"/>
      <c r="HNP5" s="428"/>
      <c r="HNQ5" s="428"/>
      <c r="HNR5" s="428"/>
      <c r="HNS5" s="428"/>
      <c r="HNT5" s="428"/>
      <c r="HNU5" s="428"/>
      <c r="HNV5" s="428"/>
      <c r="HNW5" s="428"/>
      <c r="HNX5" s="428"/>
      <c r="HNY5" s="428"/>
      <c r="HNZ5" s="428"/>
      <c r="HOA5" s="428"/>
      <c r="HOB5" s="428"/>
      <c r="HOC5" s="428"/>
      <c r="HOD5" s="428"/>
      <c r="HOE5" s="428"/>
      <c r="HOF5" s="428"/>
      <c r="HOG5" s="428"/>
      <c r="HOH5" s="428"/>
      <c r="HOI5" s="428"/>
      <c r="HOJ5" s="428"/>
      <c r="HOK5" s="428"/>
      <c r="HOL5" s="428"/>
      <c r="HOM5" s="428"/>
      <c r="HON5" s="428"/>
      <c r="HOO5" s="428"/>
      <c r="HOP5" s="428"/>
      <c r="HOQ5" s="428"/>
      <c r="HOR5" s="428"/>
      <c r="HOS5" s="428"/>
      <c r="HOT5" s="428"/>
      <c r="HOU5" s="428"/>
      <c r="HOV5" s="428"/>
      <c r="HOW5" s="428"/>
      <c r="HOX5" s="428"/>
      <c r="HOY5" s="428"/>
      <c r="HOZ5" s="428"/>
      <c r="HPA5" s="428"/>
      <c r="HPB5" s="428"/>
      <c r="HPC5" s="428"/>
      <c r="HPD5" s="428"/>
      <c r="HPE5" s="428"/>
      <c r="HPF5" s="428"/>
      <c r="HPG5" s="428"/>
      <c r="HPH5" s="428"/>
      <c r="HPI5" s="428"/>
      <c r="HPJ5" s="428"/>
      <c r="HPK5" s="428"/>
      <c r="HPL5" s="428"/>
      <c r="HPM5" s="428"/>
      <c r="HPN5" s="428"/>
      <c r="HPO5" s="428"/>
      <c r="HPP5" s="428"/>
      <c r="HPQ5" s="428"/>
      <c r="HPR5" s="428"/>
      <c r="HPS5" s="428"/>
      <c r="HPT5" s="428"/>
      <c r="HPU5" s="428"/>
      <c r="HPV5" s="428"/>
      <c r="HPW5" s="428"/>
      <c r="HPX5" s="428"/>
      <c r="HPY5" s="428"/>
      <c r="HPZ5" s="428"/>
      <c r="HQA5" s="428"/>
      <c r="HQB5" s="428"/>
      <c r="HQC5" s="428"/>
      <c r="HQD5" s="428"/>
      <c r="HQE5" s="428"/>
      <c r="HQF5" s="428"/>
      <c r="HQG5" s="428"/>
      <c r="HQH5" s="428"/>
      <c r="HQI5" s="428"/>
      <c r="HQJ5" s="428"/>
      <c r="HQK5" s="428"/>
      <c r="HQL5" s="428"/>
      <c r="HQM5" s="428"/>
      <c r="HQN5" s="428"/>
      <c r="HQO5" s="428"/>
      <c r="HQP5" s="428"/>
      <c r="HQQ5" s="428"/>
      <c r="HQR5" s="428"/>
      <c r="HQS5" s="428"/>
      <c r="HQT5" s="428"/>
      <c r="HQU5" s="428"/>
      <c r="HQV5" s="428"/>
      <c r="HQW5" s="428"/>
      <c r="HQX5" s="428"/>
      <c r="HQY5" s="428"/>
      <c r="HQZ5" s="428"/>
      <c r="HRA5" s="428"/>
      <c r="HRB5" s="428"/>
      <c r="HRC5" s="428"/>
      <c r="HRD5" s="428"/>
      <c r="HRE5" s="428"/>
      <c r="HRF5" s="428"/>
      <c r="HRG5" s="428"/>
      <c r="HRH5" s="428"/>
      <c r="HRI5" s="428"/>
      <c r="HRJ5" s="428"/>
      <c r="HRK5" s="428"/>
      <c r="HRL5" s="428"/>
      <c r="HRM5" s="428"/>
      <c r="HRN5" s="428"/>
      <c r="HRO5" s="428"/>
      <c r="HRP5" s="428"/>
      <c r="HRQ5" s="428"/>
      <c r="HRR5" s="428"/>
      <c r="HRS5" s="428"/>
      <c r="HRT5" s="428"/>
      <c r="HRU5" s="428"/>
      <c r="HRV5" s="428"/>
      <c r="HRW5" s="428"/>
      <c r="HRX5" s="428"/>
      <c r="HRY5" s="428"/>
      <c r="HRZ5" s="428"/>
      <c r="HSA5" s="428"/>
      <c r="HSB5" s="428"/>
      <c r="HSC5" s="428"/>
      <c r="HSD5" s="428"/>
      <c r="HSE5" s="428"/>
      <c r="HSF5" s="428"/>
      <c r="HSG5" s="428"/>
      <c r="HSH5" s="428"/>
      <c r="HSI5" s="428"/>
      <c r="HSJ5" s="428"/>
      <c r="HSK5" s="428"/>
      <c r="HSL5" s="428"/>
      <c r="HSM5" s="428"/>
      <c r="HSN5" s="428"/>
      <c r="HSO5" s="428"/>
      <c r="HSP5" s="428"/>
      <c r="HSQ5" s="428"/>
      <c r="HSR5" s="428"/>
      <c r="HSS5" s="428"/>
      <c r="HST5" s="428"/>
      <c r="HSU5" s="428"/>
      <c r="HSV5" s="428"/>
      <c r="HSW5" s="428"/>
      <c r="HSX5" s="428"/>
      <c r="HSY5" s="428"/>
      <c r="HSZ5" s="428"/>
      <c r="HTA5" s="428"/>
      <c r="HTB5" s="428"/>
      <c r="HTC5" s="428"/>
      <c r="HTD5" s="428"/>
      <c r="HTE5" s="428"/>
      <c r="HTF5" s="428"/>
      <c r="HTG5" s="428"/>
      <c r="HTH5" s="428"/>
      <c r="HTI5" s="428"/>
      <c r="HTJ5" s="428"/>
      <c r="HTK5" s="428"/>
      <c r="HTL5" s="428"/>
      <c r="HTM5" s="428"/>
      <c r="HTN5" s="428"/>
      <c r="HTO5" s="428"/>
      <c r="HTP5" s="428"/>
      <c r="HTQ5" s="428"/>
      <c r="HTR5" s="428"/>
      <c r="HTS5" s="428"/>
      <c r="HTT5" s="428"/>
      <c r="HTU5" s="428"/>
      <c r="HTV5" s="428"/>
      <c r="HTW5" s="428"/>
      <c r="HTX5" s="428"/>
      <c r="HTY5" s="428"/>
      <c r="HTZ5" s="428"/>
      <c r="HUA5" s="428"/>
      <c r="HUB5" s="428"/>
      <c r="HUC5" s="428"/>
      <c r="HUD5" s="428"/>
      <c r="HUE5" s="428"/>
      <c r="HUF5" s="428"/>
      <c r="HUG5" s="428"/>
      <c r="HUH5" s="428"/>
      <c r="HUI5" s="428"/>
      <c r="HUJ5" s="428"/>
      <c r="HUK5" s="428"/>
      <c r="HUL5" s="428"/>
      <c r="HUM5" s="428"/>
      <c r="HUN5" s="428"/>
      <c r="HUO5" s="428"/>
      <c r="HUP5" s="428"/>
      <c r="HUQ5" s="428"/>
      <c r="HUR5" s="428"/>
      <c r="HUS5" s="428"/>
      <c r="HUT5" s="428"/>
      <c r="HUU5" s="428"/>
      <c r="HUV5" s="428"/>
      <c r="HUW5" s="428"/>
      <c r="HUX5" s="428"/>
      <c r="HUY5" s="428"/>
      <c r="HUZ5" s="428"/>
      <c r="HVA5" s="428"/>
      <c r="HVB5" s="428"/>
      <c r="HVC5" s="428"/>
      <c r="HVD5" s="428"/>
      <c r="HVE5" s="428"/>
      <c r="HVF5" s="428"/>
      <c r="HVG5" s="428"/>
      <c r="HVH5" s="428"/>
      <c r="HVI5" s="428"/>
      <c r="HVJ5" s="428"/>
      <c r="HVK5" s="428"/>
      <c r="HVL5" s="428"/>
      <c r="HVM5" s="428"/>
      <c r="HVN5" s="428"/>
      <c r="HVO5" s="428"/>
      <c r="HVP5" s="428"/>
      <c r="HVQ5" s="428"/>
      <c r="HVR5" s="428"/>
      <c r="HVS5" s="428"/>
      <c r="HVT5" s="428"/>
      <c r="HVU5" s="428"/>
      <c r="HVV5" s="428"/>
      <c r="HVW5" s="428"/>
      <c r="HVX5" s="428"/>
      <c r="HVY5" s="428"/>
      <c r="HVZ5" s="428"/>
      <c r="HWA5" s="428"/>
      <c r="HWB5" s="428"/>
      <c r="HWC5" s="428"/>
      <c r="HWD5" s="428"/>
      <c r="HWE5" s="428"/>
      <c r="HWF5" s="428"/>
      <c r="HWG5" s="428"/>
      <c r="HWH5" s="428"/>
      <c r="HWI5" s="428"/>
      <c r="HWJ5" s="428"/>
      <c r="HWK5" s="428"/>
      <c r="HWL5" s="428"/>
      <c r="HWM5" s="428"/>
      <c r="HWN5" s="428"/>
      <c r="HWO5" s="428"/>
      <c r="HWP5" s="428"/>
      <c r="HWQ5" s="428"/>
      <c r="HWR5" s="428"/>
      <c r="HWS5" s="428"/>
      <c r="HWT5" s="428"/>
      <c r="HWU5" s="428"/>
      <c r="HWV5" s="428"/>
      <c r="HWW5" s="428"/>
      <c r="HWX5" s="428"/>
      <c r="HWY5" s="428"/>
      <c r="HWZ5" s="428"/>
      <c r="HXA5" s="428"/>
      <c r="HXB5" s="428"/>
      <c r="HXC5" s="428"/>
      <c r="HXD5" s="428"/>
      <c r="HXE5" s="428"/>
      <c r="HXF5" s="428"/>
      <c r="HXG5" s="428"/>
      <c r="HXH5" s="428"/>
      <c r="HXI5" s="428"/>
      <c r="HXJ5" s="428"/>
      <c r="HXK5" s="428"/>
      <c r="HXL5" s="428"/>
      <c r="HXM5" s="428"/>
      <c r="HXN5" s="428"/>
      <c r="HXO5" s="428"/>
      <c r="HXP5" s="428"/>
      <c r="HXQ5" s="428"/>
      <c r="HXR5" s="428"/>
      <c r="HXS5" s="428"/>
      <c r="HXT5" s="428"/>
      <c r="HXU5" s="428"/>
      <c r="HXV5" s="428"/>
      <c r="HXW5" s="428"/>
      <c r="HXX5" s="428"/>
      <c r="HXY5" s="428"/>
      <c r="HXZ5" s="428"/>
      <c r="HYA5" s="428"/>
      <c r="HYB5" s="428"/>
      <c r="HYC5" s="428"/>
      <c r="HYD5" s="428"/>
      <c r="HYE5" s="428"/>
      <c r="HYF5" s="428"/>
      <c r="HYG5" s="428"/>
      <c r="HYH5" s="428"/>
      <c r="HYI5" s="428"/>
      <c r="HYJ5" s="428"/>
      <c r="HYK5" s="428"/>
      <c r="HYL5" s="428"/>
      <c r="HYM5" s="428"/>
      <c r="HYN5" s="428"/>
      <c r="HYO5" s="428"/>
      <c r="HYP5" s="428"/>
      <c r="HYQ5" s="428"/>
      <c r="HYR5" s="428"/>
      <c r="HYS5" s="428"/>
      <c r="HYT5" s="428"/>
      <c r="HYU5" s="428"/>
      <c r="HYV5" s="428"/>
      <c r="HYW5" s="428"/>
      <c r="HYX5" s="428"/>
      <c r="HYY5" s="428"/>
      <c r="HYZ5" s="428"/>
      <c r="HZA5" s="428"/>
      <c r="HZB5" s="428"/>
      <c r="HZC5" s="428"/>
      <c r="HZD5" s="428"/>
      <c r="HZE5" s="428"/>
      <c r="HZF5" s="428"/>
      <c r="HZG5" s="428"/>
      <c r="HZH5" s="428"/>
      <c r="HZI5" s="428"/>
      <c r="HZJ5" s="428"/>
      <c r="HZK5" s="428"/>
      <c r="HZL5" s="428"/>
      <c r="HZM5" s="428"/>
      <c r="HZN5" s="428"/>
      <c r="HZO5" s="428"/>
      <c r="HZP5" s="428"/>
      <c r="HZQ5" s="428"/>
      <c r="HZR5" s="428"/>
      <c r="HZS5" s="428"/>
      <c r="HZT5" s="428"/>
      <c r="HZU5" s="428"/>
      <c r="HZV5" s="428"/>
      <c r="HZW5" s="428"/>
      <c r="HZX5" s="428"/>
      <c r="HZY5" s="428"/>
      <c r="HZZ5" s="428"/>
      <c r="IAA5" s="428"/>
      <c r="IAB5" s="428"/>
      <c r="IAC5" s="428"/>
      <c r="IAD5" s="428"/>
      <c r="IAE5" s="428"/>
      <c r="IAF5" s="428"/>
      <c r="IAG5" s="428"/>
      <c r="IAH5" s="428"/>
      <c r="IAI5" s="428"/>
      <c r="IAJ5" s="428"/>
      <c r="IAK5" s="428"/>
      <c r="IAL5" s="428"/>
      <c r="IAM5" s="428"/>
      <c r="IAN5" s="428"/>
      <c r="IAO5" s="428"/>
      <c r="IAP5" s="428"/>
      <c r="IAQ5" s="428"/>
      <c r="IAR5" s="428"/>
      <c r="IAS5" s="428"/>
      <c r="IAT5" s="428"/>
      <c r="IAU5" s="428"/>
      <c r="IAV5" s="428"/>
      <c r="IAW5" s="428"/>
      <c r="IAX5" s="428"/>
      <c r="IAY5" s="428"/>
      <c r="IAZ5" s="428"/>
      <c r="IBA5" s="428"/>
      <c r="IBB5" s="428"/>
      <c r="IBC5" s="428"/>
      <c r="IBD5" s="428"/>
      <c r="IBE5" s="428"/>
      <c r="IBF5" s="428"/>
      <c r="IBG5" s="428"/>
      <c r="IBH5" s="428"/>
      <c r="IBI5" s="428"/>
      <c r="IBJ5" s="428"/>
      <c r="IBK5" s="428"/>
      <c r="IBL5" s="428"/>
      <c r="IBM5" s="428"/>
      <c r="IBN5" s="428"/>
      <c r="IBO5" s="428"/>
      <c r="IBP5" s="428"/>
      <c r="IBQ5" s="428"/>
      <c r="IBR5" s="428"/>
      <c r="IBS5" s="428"/>
      <c r="IBT5" s="428"/>
      <c r="IBU5" s="428"/>
      <c r="IBV5" s="428"/>
      <c r="IBW5" s="428"/>
      <c r="IBX5" s="428"/>
      <c r="IBY5" s="428"/>
      <c r="IBZ5" s="428"/>
      <c r="ICA5" s="428"/>
      <c r="ICB5" s="428"/>
      <c r="ICC5" s="428"/>
      <c r="ICD5" s="428"/>
      <c r="ICE5" s="428"/>
      <c r="ICF5" s="428"/>
      <c r="ICG5" s="428"/>
      <c r="ICH5" s="428"/>
      <c r="ICI5" s="428"/>
      <c r="ICJ5" s="428"/>
      <c r="ICK5" s="428"/>
      <c r="ICL5" s="428"/>
      <c r="ICM5" s="428"/>
      <c r="ICN5" s="428"/>
      <c r="ICO5" s="428"/>
      <c r="ICP5" s="428"/>
      <c r="ICQ5" s="428"/>
      <c r="ICR5" s="428"/>
      <c r="ICS5" s="428"/>
      <c r="ICT5" s="428"/>
      <c r="ICU5" s="428"/>
      <c r="ICV5" s="428"/>
      <c r="ICW5" s="428"/>
      <c r="ICX5" s="428"/>
      <c r="ICY5" s="428"/>
      <c r="ICZ5" s="428"/>
      <c r="IDA5" s="428"/>
      <c r="IDB5" s="428"/>
      <c r="IDC5" s="428"/>
      <c r="IDD5" s="428"/>
      <c r="IDE5" s="428"/>
      <c r="IDF5" s="428"/>
      <c r="IDG5" s="428"/>
      <c r="IDH5" s="428"/>
      <c r="IDI5" s="428"/>
      <c r="IDJ5" s="428"/>
      <c r="IDK5" s="428"/>
      <c r="IDL5" s="428"/>
      <c r="IDM5" s="428"/>
      <c r="IDN5" s="428"/>
      <c r="IDO5" s="428"/>
      <c r="IDP5" s="428"/>
      <c r="IDQ5" s="428"/>
      <c r="IDR5" s="428"/>
      <c r="IDS5" s="428"/>
      <c r="IDT5" s="428"/>
      <c r="IDU5" s="428"/>
      <c r="IDV5" s="428"/>
      <c r="IDW5" s="428"/>
      <c r="IDX5" s="428"/>
      <c r="IDY5" s="428"/>
      <c r="IDZ5" s="428"/>
      <c r="IEA5" s="428"/>
      <c r="IEB5" s="428"/>
      <c r="IEC5" s="428"/>
      <c r="IED5" s="428"/>
      <c r="IEE5" s="428"/>
      <c r="IEF5" s="428"/>
      <c r="IEG5" s="428"/>
      <c r="IEH5" s="428"/>
      <c r="IEI5" s="428"/>
      <c r="IEJ5" s="428"/>
      <c r="IEK5" s="428"/>
      <c r="IEL5" s="428"/>
      <c r="IEM5" s="428"/>
      <c r="IEN5" s="428"/>
      <c r="IEO5" s="428"/>
      <c r="IEP5" s="428"/>
      <c r="IEQ5" s="428"/>
      <c r="IER5" s="428"/>
      <c r="IES5" s="428"/>
      <c r="IET5" s="428"/>
      <c r="IEU5" s="428"/>
      <c r="IEV5" s="428"/>
      <c r="IEW5" s="428"/>
      <c r="IEX5" s="428"/>
      <c r="IEY5" s="428"/>
      <c r="IEZ5" s="428"/>
      <c r="IFA5" s="428"/>
      <c r="IFB5" s="428"/>
      <c r="IFC5" s="428"/>
      <c r="IFD5" s="428"/>
      <c r="IFE5" s="428"/>
      <c r="IFF5" s="428"/>
      <c r="IFG5" s="428"/>
      <c r="IFH5" s="428"/>
      <c r="IFI5" s="428"/>
      <c r="IFJ5" s="428"/>
      <c r="IFK5" s="428"/>
      <c r="IFL5" s="428"/>
      <c r="IFM5" s="428"/>
      <c r="IFN5" s="428"/>
      <c r="IFO5" s="428"/>
      <c r="IFP5" s="428"/>
      <c r="IFQ5" s="428"/>
      <c r="IFR5" s="428"/>
      <c r="IFS5" s="428"/>
      <c r="IFT5" s="428"/>
      <c r="IFU5" s="428"/>
      <c r="IFV5" s="428"/>
      <c r="IFW5" s="428"/>
      <c r="IFX5" s="428"/>
      <c r="IFY5" s="428"/>
      <c r="IFZ5" s="428"/>
      <c r="IGA5" s="428"/>
      <c r="IGB5" s="428"/>
      <c r="IGC5" s="428"/>
      <c r="IGD5" s="428"/>
      <c r="IGE5" s="428"/>
      <c r="IGF5" s="428"/>
      <c r="IGG5" s="428"/>
      <c r="IGH5" s="428"/>
      <c r="IGI5" s="428"/>
      <c r="IGJ5" s="428"/>
      <c r="IGK5" s="428"/>
      <c r="IGL5" s="428"/>
      <c r="IGM5" s="428"/>
      <c r="IGN5" s="428"/>
      <c r="IGO5" s="428"/>
      <c r="IGP5" s="428"/>
      <c r="IGQ5" s="428"/>
      <c r="IGR5" s="428"/>
      <c r="IGS5" s="428"/>
      <c r="IGT5" s="428"/>
      <c r="IGU5" s="428"/>
      <c r="IGV5" s="428"/>
      <c r="IGW5" s="428"/>
      <c r="IGX5" s="428"/>
      <c r="IGY5" s="428"/>
      <c r="IGZ5" s="428"/>
      <c r="IHA5" s="428"/>
      <c r="IHB5" s="428"/>
      <c r="IHC5" s="428"/>
      <c r="IHD5" s="428"/>
      <c r="IHE5" s="428"/>
      <c r="IHF5" s="428"/>
      <c r="IHG5" s="428"/>
      <c r="IHH5" s="428"/>
      <c r="IHI5" s="428"/>
      <c r="IHJ5" s="428"/>
      <c r="IHK5" s="428"/>
      <c r="IHL5" s="428"/>
      <c r="IHM5" s="428"/>
      <c r="IHN5" s="428"/>
      <c r="IHO5" s="428"/>
      <c r="IHP5" s="428"/>
      <c r="IHQ5" s="428"/>
      <c r="IHR5" s="428"/>
      <c r="IHS5" s="428"/>
      <c r="IHT5" s="428"/>
      <c r="IHU5" s="428"/>
      <c r="IHV5" s="428"/>
      <c r="IHW5" s="428"/>
      <c r="IHX5" s="428"/>
      <c r="IHY5" s="428"/>
      <c r="IHZ5" s="428"/>
      <c r="IIA5" s="428"/>
      <c r="IIB5" s="428"/>
      <c r="IIC5" s="428"/>
      <c r="IID5" s="428"/>
      <c r="IIE5" s="428"/>
      <c r="IIF5" s="428"/>
      <c r="IIG5" s="428"/>
      <c r="IIH5" s="428"/>
      <c r="III5" s="428"/>
      <c r="IIJ5" s="428"/>
      <c r="IIK5" s="428"/>
      <c r="IIL5" s="428"/>
      <c r="IIM5" s="428"/>
      <c r="IIN5" s="428"/>
      <c r="IIO5" s="428"/>
      <c r="IIP5" s="428"/>
      <c r="IIQ5" s="428"/>
      <c r="IIR5" s="428"/>
      <c r="IIS5" s="428"/>
      <c r="IIT5" s="428"/>
      <c r="IIU5" s="428"/>
      <c r="IIV5" s="428"/>
      <c r="IIW5" s="428"/>
      <c r="IIX5" s="428"/>
      <c r="IIY5" s="428"/>
      <c r="IIZ5" s="428"/>
      <c r="IJA5" s="428"/>
      <c r="IJB5" s="428"/>
      <c r="IJC5" s="428"/>
      <c r="IJD5" s="428"/>
      <c r="IJE5" s="428"/>
      <c r="IJF5" s="428"/>
      <c r="IJG5" s="428"/>
      <c r="IJH5" s="428"/>
      <c r="IJI5" s="428"/>
      <c r="IJJ5" s="428"/>
      <c r="IJK5" s="428"/>
      <c r="IJL5" s="428"/>
      <c r="IJM5" s="428"/>
      <c r="IJN5" s="428"/>
      <c r="IJO5" s="428"/>
      <c r="IJP5" s="428"/>
      <c r="IJQ5" s="428"/>
      <c r="IJR5" s="428"/>
      <c r="IJS5" s="428"/>
      <c r="IJT5" s="428"/>
      <c r="IJU5" s="428"/>
      <c r="IJV5" s="428"/>
      <c r="IJW5" s="428"/>
      <c r="IJX5" s="428"/>
      <c r="IJY5" s="428"/>
      <c r="IJZ5" s="428"/>
      <c r="IKA5" s="428"/>
      <c r="IKB5" s="428"/>
      <c r="IKC5" s="428"/>
      <c r="IKD5" s="428"/>
      <c r="IKE5" s="428"/>
      <c r="IKF5" s="428"/>
      <c r="IKG5" s="428"/>
      <c r="IKH5" s="428"/>
      <c r="IKI5" s="428"/>
      <c r="IKJ5" s="428"/>
      <c r="IKK5" s="428"/>
      <c r="IKL5" s="428"/>
      <c r="IKM5" s="428"/>
      <c r="IKN5" s="428"/>
      <c r="IKO5" s="428"/>
      <c r="IKP5" s="428"/>
      <c r="IKQ5" s="428"/>
      <c r="IKR5" s="428"/>
      <c r="IKS5" s="428"/>
      <c r="IKT5" s="428"/>
      <c r="IKU5" s="428"/>
      <c r="IKV5" s="428"/>
      <c r="IKW5" s="428"/>
      <c r="IKX5" s="428"/>
      <c r="IKY5" s="428"/>
      <c r="IKZ5" s="428"/>
      <c r="ILA5" s="428"/>
      <c r="ILB5" s="428"/>
      <c r="ILC5" s="428"/>
      <c r="ILD5" s="428"/>
      <c r="ILE5" s="428"/>
      <c r="ILF5" s="428"/>
      <c r="ILG5" s="428"/>
      <c r="ILH5" s="428"/>
      <c r="ILI5" s="428"/>
      <c r="ILJ5" s="428"/>
      <c r="ILK5" s="428"/>
      <c r="ILL5" s="428"/>
      <c r="ILM5" s="428"/>
      <c r="ILN5" s="428"/>
      <c r="ILO5" s="428"/>
      <c r="ILP5" s="428"/>
      <c r="ILQ5" s="428"/>
      <c r="ILR5" s="428"/>
      <c r="ILS5" s="428"/>
      <c r="ILT5" s="428"/>
      <c r="ILU5" s="428"/>
      <c r="ILV5" s="428"/>
      <c r="ILW5" s="428"/>
      <c r="ILX5" s="428"/>
      <c r="ILY5" s="428"/>
      <c r="ILZ5" s="428"/>
      <c r="IMA5" s="428"/>
      <c r="IMB5" s="428"/>
      <c r="IMC5" s="428"/>
      <c r="IMD5" s="428"/>
      <c r="IME5" s="428"/>
      <c r="IMF5" s="428"/>
      <c r="IMG5" s="428"/>
      <c r="IMH5" s="428"/>
      <c r="IMI5" s="428"/>
      <c r="IMJ5" s="428"/>
      <c r="IMK5" s="428"/>
      <c r="IML5" s="428"/>
      <c r="IMM5" s="428"/>
      <c r="IMN5" s="428"/>
      <c r="IMO5" s="428"/>
      <c r="IMP5" s="428"/>
      <c r="IMQ5" s="428"/>
      <c r="IMR5" s="428"/>
      <c r="IMS5" s="428"/>
      <c r="IMT5" s="428"/>
      <c r="IMU5" s="428"/>
      <c r="IMV5" s="428"/>
      <c r="IMW5" s="428"/>
      <c r="IMX5" s="428"/>
      <c r="IMY5" s="428"/>
      <c r="IMZ5" s="428"/>
      <c r="INA5" s="428"/>
      <c r="INB5" s="428"/>
      <c r="INC5" s="428"/>
      <c r="IND5" s="428"/>
      <c r="INE5" s="428"/>
      <c r="INF5" s="428"/>
      <c r="ING5" s="428"/>
      <c r="INH5" s="428"/>
      <c r="INI5" s="428"/>
      <c r="INJ5" s="428"/>
      <c r="INK5" s="428"/>
      <c r="INL5" s="428"/>
      <c r="INM5" s="428"/>
      <c r="INN5" s="428"/>
      <c r="INO5" s="428"/>
      <c r="INP5" s="428"/>
      <c r="INQ5" s="428"/>
      <c r="INR5" s="428"/>
      <c r="INS5" s="428"/>
      <c r="INT5" s="428"/>
      <c r="INU5" s="428"/>
      <c r="INV5" s="428"/>
      <c r="INW5" s="428"/>
      <c r="INX5" s="428"/>
      <c r="INY5" s="428"/>
      <c r="INZ5" s="428"/>
      <c r="IOA5" s="428"/>
      <c r="IOB5" s="428"/>
      <c r="IOC5" s="428"/>
      <c r="IOD5" s="428"/>
      <c r="IOE5" s="428"/>
      <c r="IOF5" s="428"/>
      <c r="IOG5" s="428"/>
      <c r="IOH5" s="428"/>
      <c r="IOI5" s="428"/>
      <c r="IOJ5" s="428"/>
      <c r="IOK5" s="428"/>
      <c r="IOL5" s="428"/>
      <c r="IOM5" s="428"/>
      <c r="ION5" s="428"/>
      <c r="IOO5" s="428"/>
      <c r="IOP5" s="428"/>
      <c r="IOQ5" s="428"/>
      <c r="IOR5" s="428"/>
      <c r="IOS5" s="428"/>
      <c r="IOT5" s="428"/>
      <c r="IOU5" s="428"/>
      <c r="IOV5" s="428"/>
      <c r="IOW5" s="428"/>
      <c r="IOX5" s="428"/>
      <c r="IOY5" s="428"/>
      <c r="IOZ5" s="428"/>
      <c r="IPA5" s="428"/>
      <c r="IPB5" s="428"/>
      <c r="IPC5" s="428"/>
      <c r="IPD5" s="428"/>
      <c r="IPE5" s="428"/>
      <c r="IPF5" s="428"/>
      <c r="IPG5" s="428"/>
      <c r="IPH5" s="428"/>
      <c r="IPI5" s="428"/>
      <c r="IPJ5" s="428"/>
      <c r="IPK5" s="428"/>
      <c r="IPL5" s="428"/>
      <c r="IPM5" s="428"/>
      <c r="IPN5" s="428"/>
      <c r="IPO5" s="428"/>
      <c r="IPP5" s="428"/>
      <c r="IPQ5" s="428"/>
      <c r="IPR5" s="428"/>
      <c r="IPS5" s="428"/>
      <c r="IPT5" s="428"/>
      <c r="IPU5" s="428"/>
      <c r="IPV5" s="428"/>
      <c r="IPW5" s="428"/>
      <c r="IPX5" s="428"/>
      <c r="IPY5" s="428"/>
      <c r="IPZ5" s="428"/>
      <c r="IQA5" s="428"/>
      <c r="IQB5" s="428"/>
      <c r="IQC5" s="428"/>
      <c r="IQD5" s="428"/>
      <c r="IQE5" s="428"/>
      <c r="IQF5" s="428"/>
      <c r="IQG5" s="428"/>
      <c r="IQH5" s="428"/>
      <c r="IQI5" s="428"/>
      <c r="IQJ5" s="428"/>
      <c r="IQK5" s="428"/>
      <c r="IQL5" s="428"/>
      <c r="IQM5" s="428"/>
      <c r="IQN5" s="428"/>
      <c r="IQO5" s="428"/>
      <c r="IQP5" s="428"/>
      <c r="IQQ5" s="428"/>
      <c r="IQR5" s="428"/>
      <c r="IQS5" s="428"/>
      <c r="IQT5" s="428"/>
      <c r="IQU5" s="428"/>
      <c r="IQV5" s="428"/>
      <c r="IQW5" s="428"/>
      <c r="IQX5" s="428"/>
      <c r="IQY5" s="428"/>
      <c r="IQZ5" s="428"/>
      <c r="IRA5" s="428"/>
      <c r="IRB5" s="428"/>
      <c r="IRC5" s="428"/>
      <c r="IRD5" s="428"/>
      <c r="IRE5" s="428"/>
      <c r="IRF5" s="428"/>
      <c r="IRG5" s="428"/>
      <c r="IRH5" s="428"/>
      <c r="IRI5" s="428"/>
      <c r="IRJ5" s="428"/>
      <c r="IRK5" s="428"/>
      <c r="IRL5" s="428"/>
      <c r="IRM5" s="428"/>
      <c r="IRN5" s="428"/>
      <c r="IRO5" s="428"/>
      <c r="IRP5" s="428"/>
      <c r="IRQ5" s="428"/>
      <c r="IRR5" s="428"/>
      <c r="IRS5" s="428"/>
      <c r="IRT5" s="428"/>
      <c r="IRU5" s="428"/>
      <c r="IRV5" s="428"/>
      <c r="IRW5" s="428"/>
      <c r="IRX5" s="428"/>
      <c r="IRY5" s="428"/>
      <c r="IRZ5" s="428"/>
      <c r="ISA5" s="428"/>
      <c r="ISB5" s="428"/>
      <c r="ISC5" s="428"/>
      <c r="ISD5" s="428"/>
      <c r="ISE5" s="428"/>
      <c r="ISF5" s="428"/>
      <c r="ISG5" s="428"/>
      <c r="ISH5" s="428"/>
      <c r="ISI5" s="428"/>
      <c r="ISJ5" s="428"/>
      <c r="ISK5" s="428"/>
      <c r="ISL5" s="428"/>
      <c r="ISM5" s="428"/>
      <c r="ISN5" s="428"/>
      <c r="ISO5" s="428"/>
      <c r="ISP5" s="428"/>
      <c r="ISQ5" s="428"/>
      <c r="ISR5" s="428"/>
      <c r="ISS5" s="428"/>
      <c r="IST5" s="428"/>
      <c r="ISU5" s="428"/>
      <c r="ISV5" s="428"/>
      <c r="ISW5" s="428"/>
      <c r="ISX5" s="428"/>
      <c r="ISY5" s="428"/>
      <c r="ISZ5" s="428"/>
      <c r="ITA5" s="428"/>
      <c r="ITB5" s="428"/>
      <c r="ITC5" s="428"/>
      <c r="ITD5" s="428"/>
      <c r="ITE5" s="428"/>
      <c r="ITF5" s="428"/>
      <c r="ITG5" s="428"/>
      <c r="ITH5" s="428"/>
      <c r="ITI5" s="428"/>
      <c r="ITJ5" s="428"/>
      <c r="ITK5" s="428"/>
      <c r="ITL5" s="428"/>
      <c r="ITM5" s="428"/>
      <c r="ITN5" s="428"/>
      <c r="ITO5" s="428"/>
      <c r="ITP5" s="428"/>
      <c r="ITQ5" s="428"/>
      <c r="ITR5" s="428"/>
      <c r="ITS5" s="428"/>
      <c r="ITT5" s="428"/>
      <c r="ITU5" s="428"/>
      <c r="ITV5" s="428"/>
      <c r="ITW5" s="428"/>
      <c r="ITX5" s="428"/>
      <c r="ITY5" s="428"/>
      <c r="ITZ5" s="428"/>
      <c r="IUA5" s="428"/>
      <c r="IUB5" s="428"/>
      <c r="IUC5" s="428"/>
      <c r="IUD5" s="428"/>
      <c r="IUE5" s="428"/>
      <c r="IUF5" s="428"/>
      <c r="IUG5" s="428"/>
      <c r="IUH5" s="428"/>
      <c r="IUI5" s="428"/>
      <c r="IUJ5" s="428"/>
      <c r="IUK5" s="428"/>
      <c r="IUL5" s="428"/>
      <c r="IUM5" s="428"/>
      <c r="IUN5" s="428"/>
      <c r="IUO5" s="428"/>
      <c r="IUP5" s="428"/>
      <c r="IUQ5" s="428"/>
      <c r="IUR5" s="428"/>
      <c r="IUS5" s="428"/>
      <c r="IUT5" s="428"/>
      <c r="IUU5" s="428"/>
      <c r="IUV5" s="428"/>
      <c r="IUW5" s="428"/>
      <c r="IUX5" s="428"/>
      <c r="IUY5" s="428"/>
      <c r="IUZ5" s="428"/>
      <c r="IVA5" s="428"/>
      <c r="IVB5" s="428"/>
      <c r="IVC5" s="428"/>
      <c r="IVD5" s="428"/>
      <c r="IVE5" s="428"/>
      <c r="IVF5" s="428"/>
      <c r="IVG5" s="428"/>
      <c r="IVH5" s="428"/>
      <c r="IVI5" s="428"/>
      <c r="IVJ5" s="428"/>
      <c r="IVK5" s="428"/>
      <c r="IVL5" s="428"/>
      <c r="IVM5" s="428"/>
      <c r="IVN5" s="428"/>
      <c r="IVO5" s="428"/>
      <c r="IVP5" s="428"/>
      <c r="IVQ5" s="428"/>
      <c r="IVR5" s="428"/>
      <c r="IVS5" s="428"/>
      <c r="IVT5" s="428"/>
      <c r="IVU5" s="428"/>
      <c r="IVV5" s="428"/>
      <c r="IVW5" s="428"/>
      <c r="IVX5" s="428"/>
      <c r="IVY5" s="428"/>
      <c r="IVZ5" s="428"/>
      <c r="IWA5" s="428"/>
      <c r="IWB5" s="428"/>
      <c r="IWC5" s="428"/>
      <c r="IWD5" s="428"/>
      <c r="IWE5" s="428"/>
      <c r="IWF5" s="428"/>
      <c r="IWG5" s="428"/>
      <c r="IWH5" s="428"/>
      <c r="IWI5" s="428"/>
      <c r="IWJ5" s="428"/>
      <c r="IWK5" s="428"/>
      <c r="IWL5" s="428"/>
      <c r="IWM5" s="428"/>
      <c r="IWN5" s="428"/>
      <c r="IWO5" s="428"/>
      <c r="IWP5" s="428"/>
      <c r="IWQ5" s="428"/>
      <c r="IWR5" s="428"/>
      <c r="IWS5" s="428"/>
      <c r="IWT5" s="428"/>
      <c r="IWU5" s="428"/>
      <c r="IWV5" s="428"/>
      <c r="IWW5" s="428"/>
      <c r="IWX5" s="428"/>
      <c r="IWY5" s="428"/>
      <c r="IWZ5" s="428"/>
      <c r="IXA5" s="428"/>
      <c r="IXB5" s="428"/>
      <c r="IXC5" s="428"/>
      <c r="IXD5" s="428"/>
      <c r="IXE5" s="428"/>
      <c r="IXF5" s="428"/>
      <c r="IXG5" s="428"/>
      <c r="IXH5" s="428"/>
      <c r="IXI5" s="428"/>
      <c r="IXJ5" s="428"/>
      <c r="IXK5" s="428"/>
      <c r="IXL5" s="428"/>
      <c r="IXM5" s="428"/>
      <c r="IXN5" s="428"/>
      <c r="IXO5" s="428"/>
      <c r="IXP5" s="428"/>
      <c r="IXQ5" s="428"/>
      <c r="IXR5" s="428"/>
      <c r="IXS5" s="428"/>
      <c r="IXT5" s="428"/>
      <c r="IXU5" s="428"/>
      <c r="IXV5" s="428"/>
      <c r="IXW5" s="428"/>
      <c r="IXX5" s="428"/>
      <c r="IXY5" s="428"/>
      <c r="IXZ5" s="428"/>
      <c r="IYA5" s="428"/>
      <c r="IYB5" s="428"/>
      <c r="IYC5" s="428"/>
      <c r="IYD5" s="428"/>
      <c r="IYE5" s="428"/>
      <c r="IYF5" s="428"/>
      <c r="IYG5" s="428"/>
      <c r="IYH5" s="428"/>
      <c r="IYI5" s="428"/>
      <c r="IYJ5" s="428"/>
      <c r="IYK5" s="428"/>
      <c r="IYL5" s="428"/>
      <c r="IYM5" s="428"/>
      <c r="IYN5" s="428"/>
      <c r="IYO5" s="428"/>
      <c r="IYP5" s="428"/>
      <c r="IYQ5" s="428"/>
      <c r="IYR5" s="428"/>
      <c r="IYS5" s="428"/>
      <c r="IYT5" s="428"/>
      <c r="IYU5" s="428"/>
      <c r="IYV5" s="428"/>
      <c r="IYW5" s="428"/>
      <c r="IYX5" s="428"/>
      <c r="IYY5" s="428"/>
      <c r="IYZ5" s="428"/>
      <c r="IZA5" s="428"/>
      <c r="IZB5" s="428"/>
      <c r="IZC5" s="428"/>
      <c r="IZD5" s="428"/>
      <c r="IZE5" s="428"/>
      <c r="IZF5" s="428"/>
      <c r="IZG5" s="428"/>
      <c r="IZH5" s="428"/>
      <c r="IZI5" s="428"/>
      <c r="IZJ5" s="428"/>
      <c r="IZK5" s="428"/>
      <c r="IZL5" s="428"/>
      <c r="IZM5" s="428"/>
      <c r="IZN5" s="428"/>
      <c r="IZO5" s="428"/>
      <c r="IZP5" s="428"/>
      <c r="IZQ5" s="428"/>
      <c r="IZR5" s="428"/>
      <c r="IZS5" s="428"/>
      <c r="IZT5" s="428"/>
      <c r="IZU5" s="428"/>
      <c r="IZV5" s="428"/>
      <c r="IZW5" s="428"/>
      <c r="IZX5" s="428"/>
      <c r="IZY5" s="428"/>
      <c r="IZZ5" s="428"/>
      <c r="JAA5" s="428"/>
      <c r="JAB5" s="428"/>
      <c r="JAC5" s="428"/>
      <c r="JAD5" s="428"/>
      <c r="JAE5" s="428"/>
      <c r="JAF5" s="428"/>
      <c r="JAG5" s="428"/>
      <c r="JAH5" s="428"/>
      <c r="JAI5" s="428"/>
      <c r="JAJ5" s="428"/>
      <c r="JAK5" s="428"/>
      <c r="JAL5" s="428"/>
      <c r="JAM5" s="428"/>
      <c r="JAN5" s="428"/>
      <c r="JAO5" s="428"/>
      <c r="JAP5" s="428"/>
      <c r="JAQ5" s="428"/>
      <c r="JAR5" s="428"/>
      <c r="JAS5" s="428"/>
      <c r="JAT5" s="428"/>
      <c r="JAU5" s="428"/>
      <c r="JAV5" s="428"/>
      <c r="JAW5" s="428"/>
      <c r="JAX5" s="428"/>
      <c r="JAY5" s="428"/>
      <c r="JAZ5" s="428"/>
      <c r="JBA5" s="428"/>
      <c r="JBB5" s="428"/>
      <c r="JBC5" s="428"/>
      <c r="JBD5" s="428"/>
      <c r="JBE5" s="428"/>
      <c r="JBF5" s="428"/>
      <c r="JBG5" s="428"/>
      <c r="JBH5" s="428"/>
      <c r="JBI5" s="428"/>
      <c r="JBJ5" s="428"/>
      <c r="JBK5" s="428"/>
      <c r="JBL5" s="428"/>
      <c r="JBM5" s="428"/>
      <c r="JBN5" s="428"/>
      <c r="JBO5" s="428"/>
      <c r="JBP5" s="428"/>
      <c r="JBQ5" s="428"/>
      <c r="JBR5" s="428"/>
      <c r="JBS5" s="428"/>
      <c r="JBT5" s="428"/>
      <c r="JBU5" s="428"/>
      <c r="JBV5" s="428"/>
      <c r="JBW5" s="428"/>
      <c r="JBX5" s="428"/>
      <c r="JBY5" s="428"/>
      <c r="JBZ5" s="428"/>
      <c r="JCA5" s="428"/>
      <c r="JCB5" s="428"/>
      <c r="JCC5" s="428"/>
      <c r="JCD5" s="428"/>
      <c r="JCE5" s="428"/>
      <c r="JCF5" s="428"/>
      <c r="JCG5" s="428"/>
      <c r="JCH5" s="428"/>
      <c r="JCI5" s="428"/>
      <c r="JCJ5" s="428"/>
      <c r="JCK5" s="428"/>
      <c r="JCL5" s="428"/>
      <c r="JCM5" s="428"/>
      <c r="JCN5" s="428"/>
      <c r="JCO5" s="428"/>
      <c r="JCP5" s="428"/>
      <c r="JCQ5" s="428"/>
      <c r="JCR5" s="428"/>
      <c r="JCS5" s="428"/>
      <c r="JCT5" s="428"/>
      <c r="JCU5" s="428"/>
      <c r="JCV5" s="428"/>
      <c r="JCW5" s="428"/>
      <c r="JCX5" s="428"/>
      <c r="JCY5" s="428"/>
      <c r="JCZ5" s="428"/>
      <c r="JDA5" s="428"/>
      <c r="JDB5" s="428"/>
      <c r="JDC5" s="428"/>
      <c r="JDD5" s="428"/>
      <c r="JDE5" s="428"/>
      <c r="JDF5" s="428"/>
      <c r="JDG5" s="428"/>
      <c r="JDH5" s="428"/>
      <c r="JDI5" s="428"/>
      <c r="JDJ5" s="428"/>
      <c r="JDK5" s="428"/>
      <c r="JDL5" s="428"/>
      <c r="JDM5" s="428"/>
      <c r="JDN5" s="428"/>
      <c r="JDO5" s="428"/>
      <c r="JDP5" s="428"/>
      <c r="JDQ5" s="428"/>
      <c r="JDR5" s="428"/>
      <c r="JDS5" s="428"/>
      <c r="JDT5" s="428"/>
      <c r="JDU5" s="428"/>
      <c r="JDV5" s="428"/>
      <c r="JDW5" s="428"/>
      <c r="JDX5" s="428"/>
      <c r="JDY5" s="428"/>
      <c r="JDZ5" s="428"/>
      <c r="JEA5" s="428"/>
      <c r="JEB5" s="428"/>
      <c r="JEC5" s="428"/>
      <c r="JED5" s="428"/>
      <c r="JEE5" s="428"/>
      <c r="JEF5" s="428"/>
      <c r="JEG5" s="428"/>
      <c r="JEH5" s="428"/>
      <c r="JEI5" s="428"/>
      <c r="JEJ5" s="428"/>
      <c r="JEK5" s="428"/>
      <c r="JEL5" s="428"/>
      <c r="JEM5" s="428"/>
      <c r="JEN5" s="428"/>
      <c r="JEO5" s="428"/>
      <c r="JEP5" s="428"/>
      <c r="JEQ5" s="428"/>
      <c r="JER5" s="428"/>
      <c r="JES5" s="428"/>
      <c r="JET5" s="428"/>
      <c r="JEU5" s="428"/>
      <c r="JEV5" s="428"/>
      <c r="JEW5" s="428"/>
      <c r="JEX5" s="428"/>
      <c r="JEY5" s="428"/>
      <c r="JEZ5" s="428"/>
      <c r="JFA5" s="428"/>
      <c r="JFB5" s="428"/>
      <c r="JFC5" s="428"/>
      <c r="JFD5" s="428"/>
      <c r="JFE5" s="428"/>
      <c r="JFF5" s="428"/>
      <c r="JFG5" s="428"/>
      <c r="JFH5" s="428"/>
      <c r="JFI5" s="428"/>
      <c r="JFJ5" s="428"/>
      <c r="JFK5" s="428"/>
      <c r="JFL5" s="428"/>
      <c r="JFM5" s="428"/>
      <c r="JFN5" s="428"/>
      <c r="JFO5" s="428"/>
      <c r="JFP5" s="428"/>
      <c r="JFQ5" s="428"/>
      <c r="JFR5" s="428"/>
      <c r="JFS5" s="428"/>
      <c r="JFT5" s="428"/>
      <c r="JFU5" s="428"/>
      <c r="JFV5" s="428"/>
      <c r="JFW5" s="428"/>
      <c r="JFX5" s="428"/>
      <c r="JFY5" s="428"/>
      <c r="JFZ5" s="428"/>
      <c r="JGA5" s="428"/>
      <c r="JGB5" s="428"/>
      <c r="JGC5" s="428"/>
      <c r="JGD5" s="428"/>
      <c r="JGE5" s="428"/>
      <c r="JGF5" s="428"/>
      <c r="JGG5" s="428"/>
      <c r="JGH5" s="428"/>
      <c r="JGI5" s="428"/>
      <c r="JGJ5" s="428"/>
      <c r="JGK5" s="428"/>
      <c r="JGL5" s="428"/>
      <c r="JGM5" s="428"/>
      <c r="JGN5" s="428"/>
      <c r="JGO5" s="428"/>
      <c r="JGP5" s="428"/>
      <c r="JGQ5" s="428"/>
      <c r="JGR5" s="428"/>
      <c r="JGS5" s="428"/>
      <c r="JGT5" s="428"/>
      <c r="JGU5" s="428"/>
      <c r="JGV5" s="428"/>
      <c r="JGW5" s="428"/>
      <c r="JGX5" s="428"/>
      <c r="JGY5" s="428"/>
      <c r="JGZ5" s="428"/>
      <c r="JHA5" s="428"/>
      <c r="JHB5" s="428"/>
      <c r="JHC5" s="428"/>
      <c r="JHD5" s="428"/>
      <c r="JHE5" s="428"/>
      <c r="JHF5" s="428"/>
      <c r="JHG5" s="428"/>
      <c r="JHH5" s="428"/>
      <c r="JHI5" s="428"/>
      <c r="JHJ5" s="428"/>
      <c r="JHK5" s="428"/>
      <c r="JHL5" s="428"/>
      <c r="JHM5" s="428"/>
      <c r="JHN5" s="428"/>
      <c r="JHO5" s="428"/>
      <c r="JHP5" s="428"/>
      <c r="JHQ5" s="428"/>
      <c r="JHR5" s="428"/>
      <c r="JHS5" s="428"/>
      <c r="JHT5" s="428"/>
      <c r="JHU5" s="428"/>
      <c r="JHV5" s="428"/>
      <c r="JHW5" s="428"/>
      <c r="JHX5" s="428"/>
      <c r="JHY5" s="428"/>
      <c r="JHZ5" s="428"/>
      <c r="JIA5" s="428"/>
      <c r="JIB5" s="428"/>
      <c r="JIC5" s="428"/>
      <c r="JID5" s="428"/>
      <c r="JIE5" s="428"/>
      <c r="JIF5" s="428"/>
      <c r="JIG5" s="428"/>
      <c r="JIH5" s="428"/>
      <c r="JII5" s="428"/>
      <c r="JIJ5" s="428"/>
      <c r="JIK5" s="428"/>
      <c r="JIL5" s="428"/>
      <c r="JIM5" s="428"/>
      <c r="JIN5" s="428"/>
      <c r="JIO5" s="428"/>
      <c r="JIP5" s="428"/>
      <c r="JIQ5" s="428"/>
      <c r="JIR5" s="428"/>
      <c r="JIS5" s="428"/>
      <c r="JIT5" s="428"/>
      <c r="JIU5" s="428"/>
      <c r="JIV5" s="428"/>
      <c r="JIW5" s="428"/>
      <c r="JIX5" s="428"/>
      <c r="JIY5" s="428"/>
      <c r="JIZ5" s="428"/>
      <c r="JJA5" s="428"/>
      <c r="JJB5" s="428"/>
      <c r="JJC5" s="428"/>
      <c r="JJD5" s="428"/>
      <c r="JJE5" s="428"/>
      <c r="JJF5" s="428"/>
      <c r="JJG5" s="428"/>
      <c r="JJH5" s="428"/>
      <c r="JJI5" s="428"/>
      <c r="JJJ5" s="428"/>
      <c r="JJK5" s="428"/>
      <c r="JJL5" s="428"/>
      <c r="JJM5" s="428"/>
      <c r="JJN5" s="428"/>
      <c r="JJO5" s="428"/>
      <c r="JJP5" s="428"/>
      <c r="JJQ5" s="428"/>
      <c r="JJR5" s="428"/>
      <c r="JJS5" s="428"/>
      <c r="JJT5" s="428"/>
      <c r="JJU5" s="428"/>
      <c r="JJV5" s="428"/>
      <c r="JJW5" s="428"/>
      <c r="JJX5" s="428"/>
      <c r="JJY5" s="428"/>
      <c r="JJZ5" s="428"/>
      <c r="JKA5" s="428"/>
      <c r="JKB5" s="428"/>
      <c r="JKC5" s="428"/>
      <c r="JKD5" s="428"/>
      <c r="JKE5" s="428"/>
      <c r="JKF5" s="428"/>
      <c r="JKG5" s="428"/>
      <c r="JKH5" s="428"/>
      <c r="JKI5" s="428"/>
      <c r="JKJ5" s="428"/>
      <c r="JKK5" s="428"/>
      <c r="JKL5" s="428"/>
      <c r="JKM5" s="428"/>
      <c r="JKN5" s="428"/>
      <c r="JKO5" s="428"/>
      <c r="JKP5" s="428"/>
      <c r="JKQ5" s="428"/>
      <c r="JKR5" s="428"/>
      <c r="JKS5" s="428"/>
      <c r="JKT5" s="428"/>
      <c r="JKU5" s="428"/>
      <c r="JKV5" s="428"/>
      <c r="JKW5" s="428"/>
      <c r="JKX5" s="428"/>
      <c r="JKY5" s="428"/>
      <c r="JKZ5" s="428"/>
      <c r="JLA5" s="428"/>
      <c r="JLB5" s="428"/>
      <c r="JLC5" s="428"/>
      <c r="JLD5" s="428"/>
      <c r="JLE5" s="428"/>
      <c r="JLF5" s="428"/>
      <c r="JLG5" s="428"/>
      <c r="JLH5" s="428"/>
      <c r="JLI5" s="428"/>
      <c r="JLJ5" s="428"/>
      <c r="JLK5" s="428"/>
      <c r="JLL5" s="428"/>
      <c r="JLM5" s="428"/>
      <c r="JLN5" s="428"/>
      <c r="JLO5" s="428"/>
      <c r="JLP5" s="428"/>
      <c r="JLQ5" s="428"/>
      <c r="JLR5" s="428"/>
      <c r="JLS5" s="428"/>
      <c r="JLT5" s="428"/>
      <c r="JLU5" s="428"/>
      <c r="JLV5" s="428"/>
      <c r="JLW5" s="428"/>
      <c r="JLX5" s="428"/>
      <c r="JLY5" s="428"/>
      <c r="JLZ5" s="428"/>
      <c r="JMA5" s="428"/>
      <c r="JMB5" s="428"/>
      <c r="JMC5" s="428"/>
      <c r="JMD5" s="428"/>
      <c r="JME5" s="428"/>
      <c r="JMF5" s="428"/>
      <c r="JMG5" s="428"/>
      <c r="JMH5" s="428"/>
      <c r="JMI5" s="428"/>
      <c r="JMJ5" s="428"/>
      <c r="JMK5" s="428"/>
      <c r="JML5" s="428"/>
      <c r="JMM5" s="428"/>
      <c r="JMN5" s="428"/>
      <c r="JMO5" s="428"/>
      <c r="JMP5" s="428"/>
      <c r="JMQ5" s="428"/>
      <c r="JMR5" s="428"/>
      <c r="JMS5" s="428"/>
      <c r="JMT5" s="428"/>
      <c r="JMU5" s="428"/>
      <c r="JMV5" s="428"/>
      <c r="JMW5" s="428"/>
      <c r="JMX5" s="428"/>
      <c r="JMY5" s="428"/>
      <c r="JMZ5" s="428"/>
      <c r="JNA5" s="428"/>
      <c r="JNB5" s="428"/>
      <c r="JNC5" s="428"/>
      <c r="JND5" s="428"/>
      <c r="JNE5" s="428"/>
      <c r="JNF5" s="428"/>
      <c r="JNG5" s="428"/>
      <c r="JNH5" s="428"/>
      <c r="JNI5" s="428"/>
      <c r="JNJ5" s="428"/>
      <c r="JNK5" s="428"/>
      <c r="JNL5" s="428"/>
      <c r="JNM5" s="428"/>
      <c r="JNN5" s="428"/>
      <c r="JNO5" s="428"/>
      <c r="JNP5" s="428"/>
      <c r="JNQ5" s="428"/>
      <c r="JNR5" s="428"/>
      <c r="JNS5" s="428"/>
      <c r="JNT5" s="428"/>
      <c r="JNU5" s="428"/>
      <c r="JNV5" s="428"/>
      <c r="JNW5" s="428"/>
      <c r="JNX5" s="428"/>
      <c r="JNY5" s="428"/>
      <c r="JNZ5" s="428"/>
      <c r="JOA5" s="428"/>
      <c r="JOB5" s="428"/>
      <c r="JOC5" s="428"/>
      <c r="JOD5" s="428"/>
      <c r="JOE5" s="428"/>
      <c r="JOF5" s="428"/>
      <c r="JOG5" s="428"/>
      <c r="JOH5" s="428"/>
      <c r="JOI5" s="428"/>
      <c r="JOJ5" s="428"/>
      <c r="JOK5" s="428"/>
      <c r="JOL5" s="428"/>
      <c r="JOM5" s="428"/>
      <c r="JON5" s="428"/>
      <c r="JOO5" s="428"/>
      <c r="JOP5" s="428"/>
      <c r="JOQ5" s="428"/>
      <c r="JOR5" s="428"/>
      <c r="JOS5" s="428"/>
      <c r="JOT5" s="428"/>
      <c r="JOU5" s="428"/>
      <c r="JOV5" s="428"/>
      <c r="JOW5" s="428"/>
      <c r="JOX5" s="428"/>
      <c r="JOY5" s="428"/>
      <c r="JOZ5" s="428"/>
      <c r="JPA5" s="428"/>
      <c r="JPB5" s="428"/>
      <c r="JPC5" s="428"/>
      <c r="JPD5" s="428"/>
      <c r="JPE5" s="428"/>
      <c r="JPF5" s="428"/>
      <c r="JPG5" s="428"/>
      <c r="JPH5" s="428"/>
      <c r="JPI5" s="428"/>
      <c r="JPJ5" s="428"/>
      <c r="JPK5" s="428"/>
      <c r="JPL5" s="428"/>
      <c r="JPM5" s="428"/>
      <c r="JPN5" s="428"/>
      <c r="JPO5" s="428"/>
      <c r="JPP5" s="428"/>
      <c r="JPQ5" s="428"/>
      <c r="JPR5" s="428"/>
      <c r="JPS5" s="428"/>
      <c r="JPT5" s="428"/>
      <c r="JPU5" s="428"/>
      <c r="JPV5" s="428"/>
      <c r="JPW5" s="428"/>
      <c r="JPX5" s="428"/>
      <c r="JPY5" s="428"/>
      <c r="JPZ5" s="428"/>
      <c r="JQA5" s="428"/>
      <c r="JQB5" s="428"/>
      <c r="JQC5" s="428"/>
      <c r="JQD5" s="428"/>
      <c r="JQE5" s="428"/>
      <c r="JQF5" s="428"/>
      <c r="JQG5" s="428"/>
      <c r="JQH5" s="428"/>
      <c r="JQI5" s="428"/>
      <c r="JQJ5" s="428"/>
      <c r="JQK5" s="428"/>
      <c r="JQL5" s="428"/>
      <c r="JQM5" s="428"/>
      <c r="JQN5" s="428"/>
      <c r="JQO5" s="428"/>
      <c r="JQP5" s="428"/>
      <c r="JQQ5" s="428"/>
      <c r="JQR5" s="428"/>
      <c r="JQS5" s="428"/>
      <c r="JQT5" s="428"/>
      <c r="JQU5" s="428"/>
      <c r="JQV5" s="428"/>
      <c r="JQW5" s="428"/>
      <c r="JQX5" s="428"/>
      <c r="JQY5" s="428"/>
      <c r="JQZ5" s="428"/>
      <c r="JRA5" s="428"/>
      <c r="JRB5" s="428"/>
      <c r="JRC5" s="428"/>
      <c r="JRD5" s="428"/>
      <c r="JRE5" s="428"/>
      <c r="JRF5" s="428"/>
      <c r="JRG5" s="428"/>
      <c r="JRH5" s="428"/>
      <c r="JRI5" s="428"/>
      <c r="JRJ5" s="428"/>
      <c r="JRK5" s="428"/>
      <c r="JRL5" s="428"/>
      <c r="JRM5" s="428"/>
      <c r="JRN5" s="428"/>
      <c r="JRO5" s="428"/>
      <c r="JRP5" s="428"/>
      <c r="JRQ5" s="428"/>
      <c r="JRR5" s="428"/>
      <c r="JRS5" s="428"/>
      <c r="JRT5" s="428"/>
      <c r="JRU5" s="428"/>
      <c r="JRV5" s="428"/>
      <c r="JRW5" s="428"/>
      <c r="JRX5" s="428"/>
      <c r="JRY5" s="428"/>
      <c r="JRZ5" s="428"/>
      <c r="JSA5" s="428"/>
      <c r="JSB5" s="428"/>
      <c r="JSC5" s="428"/>
      <c r="JSD5" s="428"/>
      <c r="JSE5" s="428"/>
      <c r="JSF5" s="428"/>
      <c r="JSG5" s="428"/>
      <c r="JSH5" s="428"/>
      <c r="JSI5" s="428"/>
      <c r="JSJ5" s="428"/>
      <c r="JSK5" s="428"/>
      <c r="JSL5" s="428"/>
      <c r="JSM5" s="428"/>
      <c r="JSN5" s="428"/>
      <c r="JSO5" s="428"/>
      <c r="JSP5" s="428"/>
      <c r="JSQ5" s="428"/>
      <c r="JSR5" s="428"/>
      <c r="JSS5" s="428"/>
      <c r="JST5" s="428"/>
      <c r="JSU5" s="428"/>
      <c r="JSV5" s="428"/>
      <c r="JSW5" s="428"/>
      <c r="JSX5" s="428"/>
      <c r="JSY5" s="428"/>
      <c r="JSZ5" s="428"/>
      <c r="JTA5" s="428"/>
      <c r="JTB5" s="428"/>
      <c r="JTC5" s="428"/>
      <c r="JTD5" s="428"/>
      <c r="JTE5" s="428"/>
      <c r="JTF5" s="428"/>
      <c r="JTG5" s="428"/>
      <c r="JTH5" s="428"/>
      <c r="JTI5" s="428"/>
      <c r="JTJ5" s="428"/>
      <c r="JTK5" s="428"/>
      <c r="JTL5" s="428"/>
      <c r="JTM5" s="428"/>
      <c r="JTN5" s="428"/>
      <c r="JTO5" s="428"/>
      <c r="JTP5" s="428"/>
      <c r="JTQ5" s="428"/>
      <c r="JTR5" s="428"/>
      <c r="JTS5" s="428"/>
      <c r="JTT5" s="428"/>
      <c r="JTU5" s="428"/>
      <c r="JTV5" s="428"/>
      <c r="JTW5" s="428"/>
      <c r="JTX5" s="428"/>
      <c r="JTY5" s="428"/>
      <c r="JTZ5" s="428"/>
      <c r="JUA5" s="428"/>
      <c r="JUB5" s="428"/>
      <c r="JUC5" s="428"/>
      <c r="JUD5" s="428"/>
      <c r="JUE5" s="428"/>
      <c r="JUF5" s="428"/>
      <c r="JUG5" s="428"/>
      <c r="JUH5" s="428"/>
      <c r="JUI5" s="428"/>
      <c r="JUJ5" s="428"/>
      <c r="JUK5" s="428"/>
      <c r="JUL5" s="428"/>
      <c r="JUM5" s="428"/>
      <c r="JUN5" s="428"/>
      <c r="JUO5" s="428"/>
      <c r="JUP5" s="428"/>
      <c r="JUQ5" s="428"/>
      <c r="JUR5" s="428"/>
      <c r="JUS5" s="428"/>
      <c r="JUT5" s="428"/>
      <c r="JUU5" s="428"/>
      <c r="JUV5" s="428"/>
      <c r="JUW5" s="428"/>
      <c r="JUX5" s="428"/>
      <c r="JUY5" s="428"/>
      <c r="JUZ5" s="428"/>
      <c r="JVA5" s="428"/>
      <c r="JVB5" s="428"/>
      <c r="JVC5" s="428"/>
      <c r="JVD5" s="428"/>
      <c r="JVE5" s="428"/>
      <c r="JVF5" s="428"/>
      <c r="JVG5" s="428"/>
      <c r="JVH5" s="428"/>
      <c r="JVI5" s="428"/>
      <c r="JVJ5" s="428"/>
      <c r="JVK5" s="428"/>
      <c r="JVL5" s="428"/>
      <c r="JVM5" s="428"/>
      <c r="JVN5" s="428"/>
      <c r="JVO5" s="428"/>
      <c r="JVP5" s="428"/>
      <c r="JVQ5" s="428"/>
      <c r="JVR5" s="428"/>
      <c r="JVS5" s="428"/>
      <c r="JVT5" s="428"/>
      <c r="JVU5" s="428"/>
      <c r="JVV5" s="428"/>
      <c r="JVW5" s="428"/>
      <c r="JVX5" s="428"/>
      <c r="JVY5" s="428"/>
      <c r="JVZ5" s="428"/>
      <c r="JWA5" s="428"/>
      <c r="JWB5" s="428"/>
      <c r="JWC5" s="428"/>
      <c r="JWD5" s="428"/>
      <c r="JWE5" s="428"/>
      <c r="JWF5" s="428"/>
      <c r="JWG5" s="428"/>
      <c r="JWH5" s="428"/>
      <c r="JWI5" s="428"/>
      <c r="JWJ5" s="428"/>
      <c r="JWK5" s="428"/>
      <c r="JWL5" s="428"/>
      <c r="JWM5" s="428"/>
      <c r="JWN5" s="428"/>
      <c r="JWO5" s="428"/>
      <c r="JWP5" s="428"/>
      <c r="JWQ5" s="428"/>
      <c r="JWR5" s="428"/>
      <c r="JWS5" s="428"/>
      <c r="JWT5" s="428"/>
      <c r="JWU5" s="428"/>
      <c r="JWV5" s="428"/>
      <c r="JWW5" s="428"/>
      <c r="JWX5" s="428"/>
      <c r="JWY5" s="428"/>
      <c r="JWZ5" s="428"/>
      <c r="JXA5" s="428"/>
      <c r="JXB5" s="428"/>
      <c r="JXC5" s="428"/>
      <c r="JXD5" s="428"/>
      <c r="JXE5" s="428"/>
      <c r="JXF5" s="428"/>
      <c r="JXG5" s="428"/>
      <c r="JXH5" s="428"/>
      <c r="JXI5" s="428"/>
      <c r="JXJ5" s="428"/>
      <c r="JXK5" s="428"/>
      <c r="JXL5" s="428"/>
      <c r="JXM5" s="428"/>
      <c r="JXN5" s="428"/>
      <c r="JXO5" s="428"/>
      <c r="JXP5" s="428"/>
      <c r="JXQ5" s="428"/>
      <c r="JXR5" s="428"/>
      <c r="JXS5" s="428"/>
      <c r="JXT5" s="428"/>
      <c r="JXU5" s="428"/>
      <c r="JXV5" s="428"/>
      <c r="JXW5" s="428"/>
      <c r="JXX5" s="428"/>
      <c r="JXY5" s="428"/>
      <c r="JXZ5" s="428"/>
      <c r="JYA5" s="428"/>
      <c r="JYB5" s="428"/>
      <c r="JYC5" s="428"/>
      <c r="JYD5" s="428"/>
      <c r="JYE5" s="428"/>
      <c r="JYF5" s="428"/>
      <c r="JYG5" s="428"/>
      <c r="JYH5" s="428"/>
      <c r="JYI5" s="428"/>
      <c r="JYJ5" s="428"/>
      <c r="JYK5" s="428"/>
      <c r="JYL5" s="428"/>
      <c r="JYM5" s="428"/>
      <c r="JYN5" s="428"/>
      <c r="JYO5" s="428"/>
      <c r="JYP5" s="428"/>
      <c r="JYQ5" s="428"/>
      <c r="JYR5" s="428"/>
      <c r="JYS5" s="428"/>
      <c r="JYT5" s="428"/>
      <c r="JYU5" s="428"/>
      <c r="JYV5" s="428"/>
      <c r="JYW5" s="428"/>
      <c r="JYX5" s="428"/>
      <c r="JYY5" s="428"/>
      <c r="JYZ5" s="428"/>
      <c r="JZA5" s="428"/>
      <c r="JZB5" s="428"/>
      <c r="JZC5" s="428"/>
      <c r="JZD5" s="428"/>
      <c r="JZE5" s="428"/>
      <c r="JZF5" s="428"/>
      <c r="JZG5" s="428"/>
      <c r="JZH5" s="428"/>
      <c r="JZI5" s="428"/>
      <c r="JZJ5" s="428"/>
      <c r="JZK5" s="428"/>
      <c r="JZL5" s="428"/>
      <c r="JZM5" s="428"/>
      <c r="JZN5" s="428"/>
      <c r="JZO5" s="428"/>
      <c r="JZP5" s="428"/>
      <c r="JZQ5" s="428"/>
      <c r="JZR5" s="428"/>
      <c r="JZS5" s="428"/>
      <c r="JZT5" s="428"/>
      <c r="JZU5" s="428"/>
      <c r="JZV5" s="428"/>
      <c r="JZW5" s="428"/>
      <c r="JZX5" s="428"/>
      <c r="JZY5" s="428"/>
      <c r="JZZ5" s="428"/>
      <c r="KAA5" s="428"/>
      <c r="KAB5" s="428"/>
      <c r="KAC5" s="428"/>
      <c r="KAD5" s="428"/>
      <c r="KAE5" s="428"/>
      <c r="KAF5" s="428"/>
      <c r="KAG5" s="428"/>
      <c r="KAH5" s="428"/>
      <c r="KAI5" s="428"/>
      <c r="KAJ5" s="428"/>
      <c r="KAK5" s="428"/>
      <c r="KAL5" s="428"/>
      <c r="KAM5" s="428"/>
      <c r="KAN5" s="428"/>
      <c r="KAO5" s="428"/>
      <c r="KAP5" s="428"/>
      <c r="KAQ5" s="428"/>
      <c r="KAR5" s="428"/>
      <c r="KAS5" s="428"/>
      <c r="KAT5" s="428"/>
      <c r="KAU5" s="428"/>
      <c r="KAV5" s="428"/>
      <c r="KAW5" s="428"/>
      <c r="KAX5" s="428"/>
      <c r="KAY5" s="428"/>
      <c r="KAZ5" s="428"/>
      <c r="KBA5" s="428"/>
      <c r="KBB5" s="428"/>
      <c r="KBC5" s="428"/>
      <c r="KBD5" s="428"/>
      <c r="KBE5" s="428"/>
      <c r="KBF5" s="428"/>
      <c r="KBG5" s="428"/>
      <c r="KBH5" s="428"/>
      <c r="KBI5" s="428"/>
      <c r="KBJ5" s="428"/>
      <c r="KBK5" s="428"/>
      <c r="KBL5" s="428"/>
      <c r="KBM5" s="428"/>
      <c r="KBN5" s="428"/>
      <c r="KBO5" s="428"/>
      <c r="KBP5" s="428"/>
      <c r="KBQ5" s="428"/>
      <c r="KBR5" s="428"/>
      <c r="KBS5" s="428"/>
      <c r="KBT5" s="428"/>
      <c r="KBU5" s="428"/>
      <c r="KBV5" s="428"/>
      <c r="KBW5" s="428"/>
      <c r="KBX5" s="428"/>
      <c r="KBY5" s="428"/>
      <c r="KBZ5" s="428"/>
      <c r="KCA5" s="428"/>
      <c r="KCB5" s="428"/>
      <c r="KCC5" s="428"/>
      <c r="KCD5" s="428"/>
      <c r="KCE5" s="428"/>
      <c r="KCF5" s="428"/>
      <c r="KCG5" s="428"/>
      <c r="KCH5" s="428"/>
      <c r="KCI5" s="428"/>
      <c r="KCJ5" s="428"/>
      <c r="KCK5" s="428"/>
      <c r="KCL5" s="428"/>
      <c r="KCM5" s="428"/>
      <c r="KCN5" s="428"/>
      <c r="KCO5" s="428"/>
      <c r="KCP5" s="428"/>
      <c r="KCQ5" s="428"/>
      <c r="KCR5" s="428"/>
      <c r="KCS5" s="428"/>
      <c r="KCT5" s="428"/>
      <c r="KCU5" s="428"/>
      <c r="KCV5" s="428"/>
      <c r="KCW5" s="428"/>
      <c r="KCX5" s="428"/>
      <c r="KCY5" s="428"/>
      <c r="KCZ5" s="428"/>
      <c r="KDA5" s="428"/>
      <c r="KDB5" s="428"/>
      <c r="KDC5" s="428"/>
      <c r="KDD5" s="428"/>
      <c r="KDE5" s="428"/>
      <c r="KDF5" s="428"/>
      <c r="KDG5" s="428"/>
      <c r="KDH5" s="428"/>
      <c r="KDI5" s="428"/>
      <c r="KDJ5" s="428"/>
      <c r="KDK5" s="428"/>
      <c r="KDL5" s="428"/>
      <c r="KDM5" s="428"/>
      <c r="KDN5" s="428"/>
      <c r="KDO5" s="428"/>
      <c r="KDP5" s="428"/>
      <c r="KDQ5" s="428"/>
      <c r="KDR5" s="428"/>
      <c r="KDS5" s="428"/>
      <c r="KDT5" s="428"/>
      <c r="KDU5" s="428"/>
      <c r="KDV5" s="428"/>
      <c r="KDW5" s="428"/>
      <c r="KDX5" s="428"/>
      <c r="KDY5" s="428"/>
      <c r="KDZ5" s="428"/>
      <c r="KEA5" s="428"/>
      <c r="KEB5" s="428"/>
      <c r="KEC5" s="428"/>
      <c r="KED5" s="428"/>
      <c r="KEE5" s="428"/>
      <c r="KEF5" s="428"/>
      <c r="KEG5" s="428"/>
      <c r="KEH5" s="428"/>
      <c r="KEI5" s="428"/>
      <c r="KEJ5" s="428"/>
      <c r="KEK5" s="428"/>
      <c r="KEL5" s="428"/>
      <c r="KEM5" s="428"/>
      <c r="KEN5" s="428"/>
      <c r="KEO5" s="428"/>
      <c r="KEP5" s="428"/>
      <c r="KEQ5" s="428"/>
      <c r="KER5" s="428"/>
      <c r="KES5" s="428"/>
      <c r="KET5" s="428"/>
      <c r="KEU5" s="428"/>
      <c r="KEV5" s="428"/>
      <c r="KEW5" s="428"/>
      <c r="KEX5" s="428"/>
      <c r="KEY5" s="428"/>
      <c r="KEZ5" s="428"/>
      <c r="KFA5" s="428"/>
      <c r="KFB5" s="428"/>
      <c r="KFC5" s="428"/>
      <c r="KFD5" s="428"/>
      <c r="KFE5" s="428"/>
      <c r="KFF5" s="428"/>
      <c r="KFG5" s="428"/>
      <c r="KFH5" s="428"/>
      <c r="KFI5" s="428"/>
      <c r="KFJ5" s="428"/>
      <c r="KFK5" s="428"/>
      <c r="KFL5" s="428"/>
      <c r="KFM5" s="428"/>
      <c r="KFN5" s="428"/>
      <c r="KFO5" s="428"/>
      <c r="KFP5" s="428"/>
      <c r="KFQ5" s="428"/>
      <c r="KFR5" s="428"/>
      <c r="KFS5" s="428"/>
      <c r="KFT5" s="428"/>
      <c r="KFU5" s="428"/>
      <c r="KFV5" s="428"/>
      <c r="KFW5" s="428"/>
      <c r="KFX5" s="428"/>
      <c r="KFY5" s="428"/>
      <c r="KFZ5" s="428"/>
      <c r="KGA5" s="428"/>
      <c r="KGB5" s="428"/>
      <c r="KGC5" s="428"/>
      <c r="KGD5" s="428"/>
      <c r="KGE5" s="428"/>
      <c r="KGF5" s="428"/>
      <c r="KGG5" s="428"/>
      <c r="KGH5" s="428"/>
      <c r="KGI5" s="428"/>
      <c r="KGJ5" s="428"/>
      <c r="KGK5" s="428"/>
      <c r="KGL5" s="428"/>
      <c r="KGM5" s="428"/>
      <c r="KGN5" s="428"/>
      <c r="KGO5" s="428"/>
      <c r="KGP5" s="428"/>
      <c r="KGQ5" s="428"/>
      <c r="KGR5" s="428"/>
      <c r="KGS5" s="428"/>
      <c r="KGT5" s="428"/>
      <c r="KGU5" s="428"/>
      <c r="KGV5" s="428"/>
      <c r="KGW5" s="428"/>
      <c r="KGX5" s="428"/>
      <c r="KGY5" s="428"/>
      <c r="KGZ5" s="428"/>
      <c r="KHA5" s="428"/>
      <c r="KHB5" s="428"/>
      <c r="KHC5" s="428"/>
      <c r="KHD5" s="428"/>
      <c r="KHE5" s="428"/>
      <c r="KHF5" s="428"/>
      <c r="KHG5" s="428"/>
      <c r="KHH5" s="428"/>
      <c r="KHI5" s="428"/>
      <c r="KHJ5" s="428"/>
      <c r="KHK5" s="428"/>
      <c r="KHL5" s="428"/>
      <c r="KHM5" s="428"/>
      <c r="KHN5" s="428"/>
      <c r="KHO5" s="428"/>
      <c r="KHP5" s="428"/>
      <c r="KHQ5" s="428"/>
      <c r="KHR5" s="428"/>
      <c r="KHS5" s="428"/>
      <c r="KHT5" s="428"/>
      <c r="KHU5" s="428"/>
      <c r="KHV5" s="428"/>
      <c r="KHW5" s="428"/>
      <c r="KHX5" s="428"/>
      <c r="KHY5" s="428"/>
      <c r="KHZ5" s="428"/>
      <c r="KIA5" s="428"/>
      <c r="KIB5" s="428"/>
      <c r="KIC5" s="428"/>
      <c r="KID5" s="428"/>
      <c r="KIE5" s="428"/>
      <c r="KIF5" s="428"/>
      <c r="KIG5" s="428"/>
      <c r="KIH5" s="428"/>
      <c r="KII5" s="428"/>
      <c r="KIJ5" s="428"/>
      <c r="KIK5" s="428"/>
      <c r="KIL5" s="428"/>
      <c r="KIM5" s="428"/>
      <c r="KIN5" s="428"/>
      <c r="KIO5" s="428"/>
      <c r="KIP5" s="428"/>
      <c r="KIQ5" s="428"/>
      <c r="KIR5" s="428"/>
      <c r="KIS5" s="428"/>
      <c r="KIT5" s="428"/>
      <c r="KIU5" s="428"/>
      <c r="KIV5" s="428"/>
      <c r="KIW5" s="428"/>
      <c r="KIX5" s="428"/>
      <c r="KIY5" s="428"/>
      <c r="KIZ5" s="428"/>
      <c r="KJA5" s="428"/>
      <c r="KJB5" s="428"/>
      <c r="KJC5" s="428"/>
      <c r="KJD5" s="428"/>
      <c r="KJE5" s="428"/>
      <c r="KJF5" s="428"/>
      <c r="KJG5" s="428"/>
      <c r="KJH5" s="428"/>
      <c r="KJI5" s="428"/>
      <c r="KJJ5" s="428"/>
      <c r="KJK5" s="428"/>
      <c r="KJL5" s="428"/>
      <c r="KJM5" s="428"/>
      <c r="KJN5" s="428"/>
      <c r="KJO5" s="428"/>
      <c r="KJP5" s="428"/>
      <c r="KJQ5" s="428"/>
      <c r="KJR5" s="428"/>
      <c r="KJS5" s="428"/>
      <c r="KJT5" s="428"/>
      <c r="KJU5" s="428"/>
      <c r="KJV5" s="428"/>
      <c r="KJW5" s="428"/>
      <c r="KJX5" s="428"/>
      <c r="KJY5" s="428"/>
      <c r="KJZ5" s="428"/>
      <c r="KKA5" s="428"/>
      <c r="KKB5" s="428"/>
      <c r="KKC5" s="428"/>
      <c r="KKD5" s="428"/>
      <c r="KKE5" s="428"/>
      <c r="KKF5" s="428"/>
      <c r="KKG5" s="428"/>
      <c r="KKH5" s="428"/>
      <c r="KKI5" s="428"/>
      <c r="KKJ5" s="428"/>
      <c r="KKK5" s="428"/>
      <c r="KKL5" s="428"/>
      <c r="KKM5" s="428"/>
      <c r="KKN5" s="428"/>
      <c r="KKO5" s="428"/>
      <c r="KKP5" s="428"/>
      <c r="KKQ5" s="428"/>
      <c r="KKR5" s="428"/>
      <c r="KKS5" s="428"/>
      <c r="KKT5" s="428"/>
      <c r="KKU5" s="428"/>
      <c r="KKV5" s="428"/>
      <c r="KKW5" s="428"/>
      <c r="KKX5" s="428"/>
      <c r="KKY5" s="428"/>
      <c r="KKZ5" s="428"/>
      <c r="KLA5" s="428"/>
      <c r="KLB5" s="428"/>
      <c r="KLC5" s="428"/>
      <c r="KLD5" s="428"/>
      <c r="KLE5" s="428"/>
      <c r="KLF5" s="428"/>
      <c r="KLG5" s="428"/>
      <c r="KLH5" s="428"/>
      <c r="KLI5" s="428"/>
      <c r="KLJ5" s="428"/>
      <c r="KLK5" s="428"/>
      <c r="KLL5" s="428"/>
      <c r="KLM5" s="428"/>
      <c r="KLN5" s="428"/>
      <c r="KLO5" s="428"/>
      <c r="KLP5" s="428"/>
      <c r="KLQ5" s="428"/>
      <c r="KLR5" s="428"/>
      <c r="KLS5" s="428"/>
      <c r="KLT5" s="428"/>
      <c r="KLU5" s="428"/>
      <c r="KLV5" s="428"/>
      <c r="KLW5" s="428"/>
      <c r="KLX5" s="428"/>
      <c r="KLY5" s="428"/>
      <c r="KLZ5" s="428"/>
      <c r="KMA5" s="428"/>
      <c r="KMB5" s="428"/>
      <c r="KMC5" s="428"/>
      <c r="KMD5" s="428"/>
      <c r="KME5" s="428"/>
      <c r="KMF5" s="428"/>
      <c r="KMG5" s="428"/>
      <c r="KMH5" s="428"/>
      <c r="KMI5" s="428"/>
      <c r="KMJ5" s="428"/>
      <c r="KMK5" s="428"/>
      <c r="KML5" s="428"/>
      <c r="KMM5" s="428"/>
      <c r="KMN5" s="428"/>
      <c r="KMO5" s="428"/>
      <c r="KMP5" s="428"/>
      <c r="KMQ5" s="428"/>
      <c r="KMR5" s="428"/>
      <c r="KMS5" s="428"/>
      <c r="KMT5" s="428"/>
      <c r="KMU5" s="428"/>
      <c r="KMV5" s="428"/>
      <c r="KMW5" s="428"/>
      <c r="KMX5" s="428"/>
      <c r="KMY5" s="428"/>
      <c r="KMZ5" s="428"/>
      <c r="KNA5" s="428"/>
      <c r="KNB5" s="428"/>
      <c r="KNC5" s="428"/>
      <c r="KND5" s="428"/>
      <c r="KNE5" s="428"/>
      <c r="KNF5" s="428"/>
      <c r="KNG5" s="428"/>
      <c r="KNH5" s="428"/>
      <c r="KNI5" s="428"/>
      <c r="KNJ5" s="428"/>
      <c r="KNK5" s="428"/>
      <c r="KNL5" s="428"/>
      <c r="KNM5" s="428"/>
      <c r="KNN5" s="428"/>
      <c r="KNO5" s="428"/>
      <c r="KNP5" s="428"/>
      <c r="KNQ5" s="428"/>
      <c r="KNR5" s="428"/>
      <c r="KNS5" s="428"/>
      <c r="KNT5" s="428"/>
      <c r="KNU5" s="428"/>
      <c r="KNV5" s="428"/>
      <c r="KNW5" s="428"/>
      <c r="KNX5" s="428"/>
      <c r="KNY5" s="428"/>
      <c r="KNZ5" s="428"/>
      <c r="KOA5" s="428"/>
      <c r="KOB5" s="428"/>
      <c r="KOC5" s="428"/>
      <c r="KOD5" s="428"/>
      <c r="KOE5" s="428"/>
      <c r="KOF5" s="428"/>
      <c r="KOG5" s="428"/>
      <c r="KOH5" s="428"/>
      <c r="KOI5" s="428"/>
      <c r="KOJ5" s="428"/>
      <c r="KOK5" s="428"/>
      <c r="KOL5" s="428"/>
      <c r="KOM5" s="428"/>
      <c r="KON5" s="428"/>
      <c r="KOO5" s="428"/>
      <c r="KOP5" s="428"/>
      <c r="KOQ5" s="428"/>
      <c r="KOR5" s="428"/>
      <c r="KOS5" s="428"/>
      <c r="KOT5" s="428"/>
      <c r="KOU5" s="428"/>
      <c r="KOV5" s="428"/>
      <c r="KOW5" s="428"/>
      <c r="KOX5" s="428"/>
      <c r="KOY5" s="428"/>
      <c r="KOZ5" s="428"/>
      <c r="KPA5" s="428"/>
      <c r="KPB5" s="428"/>
      <c r="KPC5" s="428"/>
      <c r="KPD5" s="428"/>
      <c r="KPE5" s="428"/>
      <c r="KPF5" s="428"/>
      <c r="KPG5" s="428"/>
      <c r="KPH5" s="428"/>
      <c r="KPI5" s="428"/>
      <c r="KPJ5" s="428"/>
      <c r="KPK5" s="428"/>
      <c r="KPL5" s="428"/>
      <c r="KPM5" s="428"/>
      <c r="KPN5" s="428"/>
      <c r="KPO5" s="428"/>
      <c r="KPP5" s="428"/>
      <c r="KPQ5" s="428"/>
      <c r="KPR5" s="428"/>
      <c r="KPS5" s="428"/>
      <c r="KPT5" s="428"/>
      <c r="KPU5" s="428"/>
      <c r="KPV5" s="428"/>
      <c r="KPW5" s="428"/>
      <c r="KPX5" s="428"/>
      <c r="KPY5" s="428"/>
      <c r="KPZ5" s="428"/>
      <c r="KQA5" s="428"/>
      <c r="KQB5" s="428"/>
      <c r="KQC5" s="428"/>
      <c r="KQD5" s="428"/>
      <c r="KQE5" s="428"/>
      <c r="KQF5" s="428"/>
      <c r="KQG5" s="428"/>
      <c r="KQH5" s="428"/>
      <c r="KQI5" s="428"/>
      <c r="KQJ5" s="428"/>
      <c r="KQK5" s="428"/>
      <c r="KQL5" s="428"/>
      <c r="KQM5" s="428"/>
      <c r="KQN5" s="428"/>
      <c r="KQO5" s="428"/>
      <c r="KQP5" s="428"/>
      <c r="KQQ5" s="428"/>
      <c r="KQR5" s="428"/>
      <c r="KQS5" s="428"/>
      <c r="KQT5" s="428"/>
      <c r="KQU5" s="428"/>
      <c r="KQV5" s="428"/>
      <c r="KQW5" s="428"/>
      <c r="KQX5" s="428"/>
      <c r="KQY5" s="428"/>
      <c r="KQZ5" s="428"/>
      <c r="KRA5" s="428"/>
      <c r="KRB5" s="428"/>
      <c r="KRC5" s="428"/>
      <c r="KRD5" s="428"/>
      <c r="KRE5" s="428"/>
      <c r="KRF5" s="428"/>
      <c r="KRG5" s="428"/>
      <c r="KRH5" s="428"/>
      <c r="KRI5" s="428"/>
      <c r="KRJ5" s="428"/>
      <c r="KRK5" s="428"/>
      <c r="KRL5" s="428"/>
      <c r="KRM5" s="428"/>
      <c r="KRN5" s="428"/>
      <c r="KRO5" s="428"/>
      <c r="KRP5" s="428"/>
      <c r="KRQ5" s="428"/>
      <c r="KRR5" s="428"/>
      <c r="KRS5" s="428"/>
      <c r="KRT5" s="428"/>
      <c r="KRU5" s="428"/>
      <c r="KRV5" s="428"/>
      <c r="KRW5" s="428"/>
      <c r="KRX5" s="428"/>
      <c r="KRY5" s="428"/>
      <c r="KRZ5" s="428"/>
      <c r="KSA5" s="428"/>
      <c r="KSB5" s="428"/>
      <c r="KSC5" s="428"/>
      <c r="KSD5" s="428"/>
      <c r="KSE5" s="428"/>
      <c r="KSF5" s="428"/>
      <c r="KSG5" s="428"/>
      <c r="KSH5" s="428"/>
      <c r="KSI5" s="428"/>
      <c r="KSJ5" s="428"/>
      <c r="KSK5" s="428"/>
      <c r="KSL5" s="428"/>
      <c r="KSM5" s="428"/>
      <c r="KSN5" s="428"/>
      <c r="KSO5" s="428"/>
      <c r="KSP5" s="428"/>
      <c r="KSQ5" s="428"/>
      <c r="KSR5" s="428"/>
      <c r="KSS5" s="428"/>
      <c r="KST5" s="428"/>
      <c r="KSU5" s="428"/>
      <c r="KSV5" s="428"/>
      <c r="KSW5" s="428"/>
      <c r="KSX5" s="428"/>
      <c r="KSY5" s="428"/>
      <c r="KSZ5" s="428"/>
      <c r="KTA5" s="428"/>
      <c r="KTB5" s="428"/>
      <c r="KTC5" s="428"/>
      <c r="KTD5" s="428"/>
      <c r="KTE5" s="428"/>
      <c r="KTF5" s="428"/>
      <c r="KTG5" s="428"/>
      <c r="KTH5" s="428"/>
      <c r="KTI5" s="428"/>
      <c r="KTJ5" s="428"/>
      <c r="KTK5" s="428"/>
      <c r="KTL5" s="428"/>
      <c r="KTM5" s="428"/>
      <c r="KTN5" s="428"/>
      <c r="KTO5" s="428"/>
      <c r="KTP5" s="428"/>
      <c r="KTQ5" s="428"/>
      <c r="KTR5" s="428"/>
      <c r="KTS5" s="428"/>
      <c r="KTT5" s="428"/>
      <c r="KTU5" s="428"/>
      <c r="KTV5" s="428"/>
      <c r="KTW5" s="428"/>
      <c r="KTX5" s="428"/>
      <c r="KTY5" s="428"/>
      <c r="KTZ5" s="428"/>
      <c r="KUA5" s="428"/>
      <c r="KUB5" s="428"/>
      <c r="KUC5" s="428"/>
      <c r="KUD5" s="428"/>
      <c r="KUE5" s="428"/>
      <c r="KUF5" s="428"/>
      <c r="KUG5" s="428"/>
      <c r="KUH5" s="428"/>
      <c r="KUI5" s="428"/>
      <c r="KUJ5" s="428"/>
      <c r="KUK5" s="428"/>
      <c r="KUL5" s="428"/>
      <c r="KUM5" s="428"/>
      <c r="KUN5" s="428"/>
      <c r="KUO5" s="428"/>
      <c r="KUP5" s="428"/>
      <c r="KUQ5" s="428"/>
      <c r="KUR5" s="428"/>
      <c r="KUS5" s="428"/>
      <c r="KUT5" s="428"/>
      <c r="KUU5" s="428"/>
      <c r="KUV5" s="428"/>
      <c r="KUW5" s="428"/>
      <c r="KUX5" s="428"/>
      <c r="KUY5" s="428"/>
      <c r="KUZ5" s="428"/>
      <c r="KVA5" s="428"/>
      <c r="KVB5" s="428"/>
      <c r="KVC5" s="428"/>
      <c r="KVD5" s="428"/>
      <c r="KVE5" s="428"/>
      <c r="KVF5" s="428"/>
      <c r="KVG5" s="428"/>
      <c r="KVH5" s="428"/>
      <c r="KVI5" s="428"/>
      <c r="KVJ5" s="428"/>
      <c r="KVK5" s="428"/>
      <c r="KVL5" s="428"/>
      <c r="KVM5" s="428"/>
      <c r="KVN5" s="428"/>
      <c r="KVO5" s="428"/>
      <c r="KVP5" s="428"/>
      <c r="KVQ5" s="428"/>
      <c r="KVR5" s="428"/>
      <c r="KVS5" s="428"/>
      <c r="KVT5" s="428"/>
      <c r="KVU5" s="428"/>
      <c r="KVV5" s="428"/>
      <c r="KVW5" s="428"/>
      <c r="KVX5" s="428"/>
      <c r="KVY5" s="428"/>
      <c r="KVZ5" s="428"/>
      <c r="KWA5" s="428"/>
      <c r="KWB5" s="428"/>
      <c r="KWC5" s="428"/>
      <c r="KWD5" s="428"/>
      <c r="KWE5" s="428"/>
      <c r="KWF5" s="428"/>
      <c r="KWG5" s="428"/>
      <c r="KWH5" s="428"/>
      <c r="KWI5" s="428"/>
      <c r="KWJ5" s="428"/>
      <c r="KWK5" s="428"/>
      <c r="KWL5" s="428"/>
      <c r="KWM5" s="428"/>
      <c r="KWN5" s="428"/>
      <c r="KWO5" s="428"/>
      <c r="KWP5" s="428"/>
      <c r="KWQ5" s="428"/>
      <c r="KWR5" s="428"/>
      <c r="KWS5" s="428"/>
      <c r="KWT5" s="428"/>
      <c r="KWU5" s="428"/>
      <c r="KWV5" s="428"/>
      <c r="KWW5" s="428"/>
      <c r="KWX5" s="428"/>
      <c r="KWY5" s="428"/>
      <c r="KWZ5" s="428"/>
      <c r="KXA5" s="428"/>
      <c r="KXB5" s="428"/>
      <c r="KXC5" s="428"/>
      <c r="KXD5" s="428"/>
      <c r="KXE5" s="428"/>
      <c r="KXF5" s="428"/>
      <c r="KXG5" s="428"/>
      <c r="KXH5" s="428"/>
      <c r="KXI5" s="428"/>
      <c r="KXJ5" s="428"/>
      <c r="KXK5" s="428"/>
      <c r="KXL5" s="428"/>
      <c r="KXM5" s="428"/>
      <c r="KXN5" s="428"/>
      <c r="KXO5" s="428"/>
      <c r="KXP5" s="428"/>
      <c r="KXQ5" s="428"/>
      <c r="KXR5" s="428"/>
      <c r="KXS5" s="428"/>
      <c r="KXT5" s="428"/>
      <c r="KXU5" s="428"/>
      <c r="KXV5" s="428"/>
      <c r="KXW5" s="428"/>
      <c r="KXX5" s="428"/>
      <c r="KXY5" s="428"/>
      <c r="KXZ5" s="428"/>
      <c r="KYA5" s="428"/>
      <c r="KYB5" s="428"/>
      <c r="KYC5" s="428"/>
      <c r="KYD5" s="428"/>
      <c r="KYE5" s="428"/>
      <c r="KYF5" s="428"/>
      <c r="KYG5" s="428"/>
      <c r="KYH5" s="428"/>
      <c r="KYI5" s="428"/>
      <c r="KYJ5" s="428"/>
      <c r="KYK5" s="428"/>
      <c r="KYL5" s="428"/>
      <c r="KYM5" s="428"/>
      <c r="KYN5" s="428"/>
      <c r="KYO5" s="428"/>
      <c r="KYP5" s="428"/>
      <c r="KYQ5" s="428"/>
      <c r="KYR5" s="428"/>
      <c r="KYS5" s="428"/>
      <c r="KYT5" s="428"/>
      <c r="KYU5" s="428"/>
      <c r="KYV5" s="428"/>
      <c r="KYW5" s="428"/>
      <c r="KYX5" s="428"/>
      <c r="KYY5" s="428"/>
      <c r="KYZ5" s="428"/>
      <c r="KZA5" s="428"/>
      <c r="KZB5" s="428"/>
      <c r="KZC5" s="428"/>
      <c r="KZD5" s="428"/>
      <c r="KZE5" s="428"/>
      <c r="KZF5" s="428"/>
      <c r="KZG5" s="428"/>
      <c r="KZH5" s="428"/>
      <c r="KZI5" s="428"/>
      <c r="KZJ5" s="428"/>
      <c r="KZK5" s="428"/>
      <c r="KZL5" s="428"/>
      <c r="KZM5" s="428"/>
      <c r="KZN5" s="428"/>
      <c r="KZO5" s="428"/>
      <c r="KZP5" s="428"/>
      <c r="KZQ5" s="428"/>
      <c r="KZR5" s="428"/>
      <c r="KZS5" s="428"/>
      <c r="KZT5" s="428"/>
      <c r="KZU5" s="428"/>
      <c r="KZV5" s="428"/>
      <c r="KZW5" s="428"/>
      <c r="KZX5" s="428"/>
      <c r="KZY5" s="428"/>
      <c r="KZZ5" s="428"/>
      <c r="LAA5" s="428"/>
      <c r="LAB5" s="428"/>
      <c r="LAC5" s="428"/>
      <c r="LAD5" s="428"/>
      <c r="LAE5" s="428"/>
      <c r="LAF5" s="428"/>
      <c r="LAG5" s="428"/>
      <c r="LAH5" s="428"/>
      <c r="LAI5" s="428"/>
      <c r="LAJ5" s="428"/>
      <c r="LAK5" s="428"/>
      <c r="LAL5" s="428"/>
      <c r="LAM5" s="428"/>
      <c r="LAN5" s="428"/>
      <c r="LAO5" s="428"/>
      <c r="LAP5" s="428"/>
      <c r="LAQ5" s="428"/>
      <c r="LAR5" s="428"/>
      <c r="LAS5" s="428"/>
      <c r="LAT5" s="428"/>
      <c r="LAU5" s="428"/>
      <c r="LAV5" s="428"/>
      <c r="LAW5" s="428"/>
      <c r="LAX5" s="428"/>
      <c r="LAY5" s="428"/>
      <c r="LAZ5" s="428"/>
      <c r="LBA5" s="428"/>
      <c r="LBB5" s="428"/>
      <c r="LBC5" s="428"/>
      <c r="LBD5" s="428"/>
      <c r="LBE5" s="428"/>
      <c r="LBF5" s="428"/>
      <c r="LBG5" s="428"/>
      <c r="LBH5" s="428"/>
      <c r="LBI5" s="428"/>
      <c r="LBJ5" s="428"/>
      <c r="LBK5" s="428"/>
      <c r="LBL5" s="428"/>
      <c r="LBM5" s="428"/>
      <c r="LBN5" s="428"/>
      <c r="LBO5" s="428"/>
      <c r="LBP5" s="428"/>
      <c r="LBQ5" s="428"/>
      <c r="LBR5" s="428"/>
      <c r="LBS5" s="428"/>
      <c r="LBT5" s="428"/>
      <c r="LBU5" s="428"/>
      <c r="LBV5" s="428"/>
      <c r="LBW5" s="428"/>
      <c r="LBX5" s="428"/>
      <c r="LBY5" s="428"/>
      <c r="LBZ5" s="428"/>
      <c r="LCA5" s="428"/>
      <c r="LCB5" s="428"/>
      <c r="LCC5" s="428"/>
      <c r="LCD5" s="428"/>
      <c r="LCE5" s="428"/>
      <c r="LCF5" s="428"/>
      <c r="LCG5" s="428"/>
      <c r="LCH5" s="428"/>
      <c r="LCI5" s="428"/>
      <c r="LCJ5" s="428"/>
      <c r="LCK5" s="428"/>
      <c r="LCL5" s="428"/>
      <c r="LCM5" s="428"/>
      <c r="LCN5" s="428"/>
      <c r="LCO5" s="428"/>
      <c r="LCP5" s="428"/>
      <c r="LCQ5" s="428"/>
      <c r="LCR5" s="428"/>
      <c r="LCS5" s="428"/>
      <c r="LCT5" s="428"/>
      <c r="LCU5" s="428"/>
      <c r="LCV5" s="428"/>
      <c r="LCW5" s="428"/>
      <c r="LCX5" s="428"/>
      <c r="LCY5" s="428"/>
      <c r="LCZ5" s="428"/>
      <c r="LDA5" s="428"/>
      <c r="LDB5" s="428"/>
      <c r="LDC5" s="428"/>
      <c r="LDD5" s="428"/>
      <c r="LDE5" s="428"/>
      <c r="LDF5" s="428"/>
      <c r="LDG5" s="428"/>
      <c r="LDH5" s="428"/>
      <c r="LDI5" s="428"/>
      <c r="LDJ5" s="428"/>
      <c r="LDK5" s="428"/>
      <c r="LDL5" s="428"/>
      <c r="LDM5" s="428"/>
      <c r="LDN5" s="428"/>
      <c r="LDO5" s="428"/>
      <c r="LDP5" s="428"/>
      <c r="LDQ5" s="428"/>
      <c r="LDR5" s="428"/>
      <c r="LDS5" s="428"/>
      <c r="LDT5" s="428"/>
      <c r="LDU5" s="428"/>
      <c r="LDV5" s="428"/>
      <c r="LDW5" s="428"/>
      <c r="LDX5" s="428"/>
      <c r="LDY5" s="428"/>
      <c r="LDZ5" s="428"/>
      <c r="LEA5" s="428"/>
      <c r="LEB5" s="428"/>
      <c r="LEC5" s="428"/>
      <c r="LED5" s="428"/>
      <c r="LEE5" s="428"/>
      <c r="LEF5" s="428"/>
      <c r="LEG5" s="428"/>
      <c r="LEH5" s="428"/>
      <c r="LEI5" s="428"/>
      <c r="LEJ5" s="428"/>
      <c r="LEK5" s="428"/>
      <c r="LEL5" s="428"/>
      <c r="LEM5" s="428"/>
      <c r="LEN5" s="428"/>
      <c r="LEO5" s="428"/>
      <c r="LEP5" s="428"/>
      <c r="LEQ5" s="428"/>
      <c r="LER5" s="428"/>
      <c r="LES5" s="428"/>
      <c r="LET5" s="428"/>
      <c r="LEU5" s="428"/>
      <c r="LEV5" s="428"/>
      <c r="LEW5" s="428"/>
      <c r="LEX5" s="428"/>
      <c r="LEY5" s="428"/>
      <c r="LEZ5" s="428"/>
      <c r="LFA5" s="428"/>
      <c r="LFB5" s="428"/>
      <c r="LFC5" s="428"/>
      <c r="LFD5" s="428"/>
      <c r="LFE5" s="428"/>
      <c r="LFF5" s="428"/>
      <c r="LFG5" s="428"/>
      <c r="LFH5" s="428"/>
      <c r="LFI5" s="428"/>
      <c r="LFJ5" s="428"/>
      <c r="LFK5" s="428"/>
      <c r="LFL5" s="428"/>
      <c r="LFM5" s="428"/>
      <c r="LFN5" s="428"/>
      <c r="LFO5" s="428"/>
      <c r="LFP5" s="428"/>
      <c r="LFQ5" s="428"/>
      <c r="LFR5" s="428"/>
      <c r="LFS5" s="428"/>
      <c r="LFT5" s="428"/>
      <c r="LFU5" s="428"/>
      <c r="LFV5" s="428"/>
      <c r="LFW5" s="428"/>
      <c r="LFX5" s="428"/>
      <c r="LFY5" s="428"/>
      <c r="LFZ5" s="428"/>
      <c r="LGA5" s="428"/>
      <c r="LGB5" s="428"/>
      <c r="LGC5" s="428"/>
      <c r="LGD5" s="428"/>
      <c r="LGE5" s="428"/>
      <c r="LGF5" s="428"/>
      <c r="LGG5" s="428"/>
      <c r="LGH5" s="428"/>
      <c r="LGI5" s="428"/>
      <c r="LGJ5" s="428"/>
      <c r="LGK5" s="428"/>
      <c r="LGL5" s="428"/>
      <c r="LGM5" s="428"/>
      <c r="LGN5" s="428"/>
      <c r="LGO5" s="428"/>
      <c r="LGP5" s="428"/>
      <c r="LGQ5" s="428"/>
      <c r="LGR5" s="428"/>
      <c r="LGS5" s="428"/>
      <c r="LGT5" s="428"/>
      <c r="LGU5" s="428"/>
      <c r="LGV5" s="428"/>
      <c r="LGW5" s="428"/>
      <c r="LGX5" s="428"/>
      <c r="LGY5" s="428"/>
      <c r="LGZ5" s="428"/>
      <c r="LHA5" s="428"/>
      <c r="LHB5" s="428"/>
      <c r="LHC5" s="428"/>
      <c r="LHD5" s="428"/>
      <c r="LHE5" s="428"/>
      <c r="LHF5" s="428"/>
      <c r="LHG5" s="428"/>
      <c r="LHH5" s="428"/>
      <c r="LHI5" s="428"/>
      <c r="LHJ5" s="428"/>
      <c r="LHK5" s="428"/>
      <c r="LHL5" s="428"/>
      <c r="LHM5" s="428"/>
      <c r="LHN5" s="428"/>
      <c r="LHO5" s="428"/>
      <c r="LHP5" s="428"/>
      <c r="LHQ5" s="428"/>
      <c r="LHR5" s="428"/>
      <c r="LHS5" s="428"/>
      <c r="LHT5" s="428"/>
      <c r="LHU5" s="428"/>
      <c r="LHV5" s="428"/>
      <c r="LHW5" s="428"/>
      <c r="LHX5" s="428"/>
      <c r="LHY5" s="428"/>
      <c r="LHZ5" s="428"/>
      <c r="LIA5" s="428"/>
      <c r="LIB5" s="428"/>
      <c r="LIC5" s="428"/>
      <c r="LID5" s="428"/>
      <c r="LIE5" s="428"/>
      <c r="LIF5" s="428"/>
      <c r="LIG5" s="428"/>
      <c r="LIH5" s="428"/>
      <c r="LII5" s="428"/>
      <c r="LIJ5" s="428"/>
      <c r="LIK5" s="428"/>
      <c r="LIL5" s="428"/>
      <c r="LIM5" s="428"/>
      <c r="LIN5" s="428"/>
      <c r="LIO5" s="428"/>
      <c r="LIP5" s="428"/>
      <c r="LIQ5" s="428"/>
      <c r="LIR5" s="428"/>
      <c r="LIS5" s="428"/>
      <c r="LIT5" s="428"/>
      <c r="LIU5" s="428"/>
      <c r="LIV5" s="428"/>
      <c r="LIW5" s="428"/>
      <c r="LIX5" s="428"/>
      <c r="LIY5" s="428"/>
      <c r="LIZ5" s="428"/>
      <c r="LJA5" s="428"/>
      <c r="LJB5" s="428"/>
      <c r="LJC5" s="428"/>
      <c r="LJD5" s="428"/>
      <c r="LJE5" s="428"/>
      <c r="LJF5" s="428"/>
      <c r="LJG5" s="428"/>
      <c r="LJH5" s="428"/>
      <c r="LJI5" s="428"/>
      <c r="LJJ5" s="428"/>
      <c r="LJK5" s="428"/>
      <c r="LJL5" s="428"/>
      <c r="LJM5" s="428"/>
      <c r="LJN5" s="428"/>
      <c r="LJO5" s="428"/>
      <c r="LJP5" s="428"/>
      <c r="LJQ5" s="428"/>
      <c r="LJR5" s="428"/>
      <c r="LJS5" s="428"/>
      <c r="LJT5" s="428"/>
      <c r="LJU5" s="428"/>
      <c r="LJV5" s="428"/>
      <c r="LJW5" s="428"/>
      <c r="LJX5" s="428"/>
      <c r="LJY5" s="428"/>
      <c r="LJZ5" s="428"/>
      <c r="LKA5" s="428"/>
      <c r="LKB5" s="428"/>
      <c r="LKC5" s="428"/>
      <c r="LKD5" s="428"/>
      <c r="LKE5" s="428"/>
      <c r="LKF5" s="428"/>
      <c r="LKG5" s="428"/>
      <c r="LKH5" s="428"/>
      <c r="LKI5" s="428"/>
      <c r="LKJ5" s="428"/>
      <c r="LKK5" s="428"/>
      <c r="LKL5" s="428"/>
      <c r="LKM5" s="428"/>
      <c r="LKN5" s="428"/>
      <c r="LKO5" s="428"/>
      <c r="LKP5" s="428"/>
      <c r="LKQ5" s="428"/>
      <c r="LKR5" s="428"/>
      <c r="LKS5" s="428"/>
      <c r="LKT5" s="428"/>
      <c r="LKU5" s="428"/>
      <c r="LKV5" s="428"/>
      <c r="LKW5" s="428"/>
      <c r="LKX5" s="428"/>
      <c r="LKY5" s="428"/>
      <c r="LKZ5" s="428"/>
      <c r="LLA5" s="428"/>
      <c r="LLB5" s="428"/>
      <c r="LLC5" s="428"/>
      <c r="LLD5" s="428"/>
      <c r="LLE5" s="428"/>
      <c r="LLF5" s="428"/>
      <c r="LLG5" s="428"/>
      <c r="LLH5" s="428"/>
      <c r="LLI5" s="428"/>
      <c r="LLJ5" s="428"/>
      <c r="LLK5" s="428"/>
      <c r="LLL5" s="428"/>
      <c r="LLM5" s="428"/>
      <c r="LLN5" s="428"/>
      <c r="LLO5" s="428"/>
      <c r="LLP5" s="428"/>
      <c r="LLQ5" s="428"/>
      <c r="LLR5" s="428"/>
      <c r="LLS5" s="428"/>
      <c r="LLT5" s="428"/>
      <c r="LLU5" s="428"/>
      <c r="LLV5" s="428"/>
      <c r="LLW5" s="428"/>
      <c r="LLX5" s="428"/>
      <c r="LLY5" s="428"/>
      <c r="LLZ5" s="428"/>
      <c r="LMA5" s="428"/>
      <c r="LMB5" s="428"/>
      <c r="LMC5" s="428"/>
      <c r="LMD5" s="428"/>
      <c r="LME5" s="428"/>
      <c r="LMF5" s="428"/>
      <c r="LMG5" s="428"/>
      <c r="LMH5" s="428"/>
      <c r="LMI5" s="428"/>
      <c r="LMJ5" s="428"/>
      <c r="LMK5" s="428"/>
      <c r="LML5" s="428"/>
      <c r="LMM5" s="428"/>
      <c r="LMN5" s="428"/>
      <c r="LMO5" s="428"/>
      <c r="LMP5" s="428"/>
      <c r="LMQ5" s="428"/>
      <c r="LMR5" s="428"/>
      <c r="LMS5" s="428"/>
      <c r="LMT5" s="428"/>
      <c r="LMU5" s="428"/>
      <c r="LMV5" s="428"/>
      <c r="LMW5" s="428"/>
      <c r="LMX5" s="428"/>
      <c r="LMY5" s="428"/>
      <c r="LMZ5" s="428"/>
      <c r="LNA5" s="428"/>
      <c r="LNB5" s="428"/>
      <c r="LNC5" s="428"/>
      <c r="LND5" s="428"/>
      <c r="LNE5" s="428"/>
      <c r="LNF5" s="428"/>
      <c r="LNG5" s="428"/>
      <c r="LNH5" s="428"/>
      <c r="LNI5" s="428"/>
      <c r="LNJ5" s="428"/>
      <c r="LNK5" s="428"/>
      <c r="LNL5" s="428"/>
      <c r="LNM5" s="428"/>
      <c r="LNN5" s="428"/>
      <c r="LNO5" s="428"/>
      <c r="LNP5" s="428"/>
      <c r="LNQ5" s="428"/>
      <c r="LNR5" s="428"/>
      <c r="LNS5" s="428"/>
      <c r="LNT5" s="428"/>
      <c r="LNU5" s="428"/>
      <c r="LNV5" s="428"/>
      <c r="LNW5" s="428"/>
      <c r="LNX5" s="428"/>
      <c r="LNY5" s="428"/>
      <c r="LNZ5" s="428"/>
      <c r="LOA5" s="428"/>
      <c r="LOB5" s="428"/>
      <c r="LOC5" s="428"/>
      <c r="LOD5" s="428"/>
      <c r="LOE5" s="428"/>
      <c r="LOF5" s="428"/>
      <c r="LOG5" s="428"/>
      <c r="LOH5" s="428"/>
      <c r="LOI5" s="428"/>
      <c r="LOJ5" s="428"/>
      <c r="LOK5" s="428"/>
      <c r="LOL5" s="428"/>
      <c r="LOM5" s="428"/>
      <c r="LON5" s="428"/>
      <c r="LOO5" s="428"/>
      <c r="LOP5" s="428"/>
      <c r="LOQ5" s="428"/>
      <c r="LOR5" s="428"/>
      <c r="LOS5" s="428"/>
      <c r="LOT5" s="428"/>
      <c r="LOU5" s="428"/>
      <c r="LOV5" s="428"/>
      <c r="LOW5" s="428"/>
      <c r="LOX5" s="428"/>
      <c r="LOY5" s="428"/>
      <c r="LOZ5" s="428"/>
      <c r="LPA5" s="428"/>
      <c r="LPB5" s="428"/>
      <c r="LPC5" s="428"/>
      <c r="LPD5" s="428"/>
      <c r="LPE5" s="428"/>
      <c r="LPF5" s="428"/>
      <c r="LPG5" s="428"/>
      <c r="LPH5" s="428"/>
      <c r="LPI5" s="428"/>
      <c r="LPJ5" s="428"/>
      <c r="LPK5" s="428"/>
      <c r="LPL5" s="428"/>
      <c r="LPM5" s="428"/>
      <c r="LPN5" s="428"/>
      <c r="LPO5" s="428"/>
      <c r="LPP5" s="428"/>
      <c r="LPQ5" s="428"/>
      <c r="LPR5" s="428"/>
      <c r="LPS5" s="428"/>
      <c r="LPT5" s="428"/>
      <c r="LPU5" s="428"/>
      <c r="LPV5" s="428"/>
      <c r="LPW5" s="428"/>
      <c r="LPX5" s="428"/>
      <c r="LPY5" s="428"/>
      <c r="LPZ5" s="428"/>
      <c r="LQA5" s="428"/>
      <c r="LQB5" s="428"/>
      <c r="LQC5" s="428"/>
      <c r="LQD5" s="428"/>
      <c r="LQE5" s="428"/>
      <c r="LQF5" s="428"/>
      <c r="LQG5" s="428"/>
      <c r="LQH5" s="428"/>
      <c r="LQI5" s="428"/>
      <c r="LQJ5" s="428"/>
      <c r="LQK5" s="428"/>
      <c r="LQL5" s="428"/>
      <c r="LQM5" s="428"/>
      <c r="LQN5" s="428"/>
      <c r="LQO5" s="428"/>
      <c r="LQP5" s="428"/>
      <c r="LQQ5" s="428"/>
      <c r="LQR5" s="428"/>
      <c r="LQS5" s="428"/>
      <c r="LQT5" s="428"/>
      <c r="LQU5" s="428"/>
      <c r="LQV5" s="428"/>
      <c r="LQW5" s="428"/>
      <c r="LQX5" s="428"/>
      <c r="LQY5" s="428"/>
      <c r="LQZ5" s="428"/>
      <c r="LRA5" s="428"/>
      <c r="LRB5" s="428"/>
      <c r="LRC5" s="428"/>
      <c r="LRD5" s="428"/>
      <c r="LRE5" s="428"/>
      <c r="LRF5" s="428"/>
      <c r="LRG5" s="428"/>
      <c r="LRH5" s="428"/>
      <c r="LRI5" s="428"/>
      <c r="LRJ5" s="428"/>
      <c r="LRK5" s="428"/>
      <c r="LRL5" s="428"/>
      <c r="LRM5" s="428"/>
      <c r="LRN5" s="428"/>
      <c r="LRO5" s="428"/>
      <c r="LRP5" s="428"/>
      <c r="LRQ5" s="428"/>
      <c r="LRR5" s="428"/>
      <c r="LRS5" s="428"/>
      <c r="LRT5" s="428"/>
      <c r="LRU5" s="428"/>
      <c r="LRV5" s="428"/>
      <c r="LRW5" s="428"/>
      <c r="LRX5" s="428"/>
      <c r="LRY5" s="428"/>
      <c r="LRZ5" s="428"/>
      <c r="LSA5" s="428"/>
      <c r="LSB5" s="428"/>
      <c r="LSC5" s="428"/>
      <c r="LSD5" s="428"/>
      <c r="LSE5" s="428"/>
      <c r="LSF5" s="428"/>
      <c r="LSG5" s="428"/>
      <c r="LSH5" s="428"/>
      <c r="LSI5" s="428"/>
      <c r="LSJ5" s="428"/>
      <c r="LSK5" s="428"/>
      <c r="LSL5" s="428"/>
      <c r="LSM5" s="428"/>
      <c r="LSN5" s="428"/>
      <c r="LSO5" s="428"/>
      <c r="LSP5" s="428"/>
      <c r="LSQ5" s="428"/>
      <c r="LSR5" s="428"/>
      <c r="LSS5" s="428"/>
      <c r="LST5" s="428"/>
      <c r="LSU5" s="428"/>
      <c r="LSV5" s="428"/>
      <c r="LSW5" s="428"/>
      <c r="LSX5" s="428"/>
      <c r="LSY5" s="428"/>
      <c r="LSZ5" s="428"/>
      <c r="LTA5" s="428"/>
      <c r="LTB5" s="428"/>
      <c r="LTC5" s="428"/>
      <c r="LTD5" s="428"/>
      <c r="LTE5" s="428"/>
      <c r="LTF5" s="428"/>
      <c r="LTG5" s="428"/>
      <c r="LTH5" s="428"/>
      <c r="LTI5" s="428"/>
      <c r="LTJ5" s="428"/>
      <c r="LTK5" s="428"/>
      <c r="LTL5" s="428"/>
      <c r="LTM5" s="428"/>
      <c r="LTN5" s="428"/>
      <c r="LTO5" s="428"/>
      <c r="LTP5" s="428"/>
      <c r="LTQ5" s="428"/>
      <c r="LTR5" s="428"/>
      <c r="LTS5" s="428"/>
      <c r="LTT5" s="428"/>
      <c r="LTU5" s="428"/>
      <c r="LTV5" s="428"/>
      <c r="LTW5" s="428"/>
      <c r="LTX5" s="428"/>
      <c r="LTY5" s="428"/>
      <c r="LTZ5" s="428"/>
      <c r="LUA5" s="428"/>
      <c r="LUB5" s="428"/>
      <c r="LUC5" s="428"/>
      <c r="LUD5" s="428"/>
      <c r="LUE5" s="428"/>
      <c r="LUF5" s="428"/>
      <c r="LUG5" s="428"/>
      <c r="LUH5" s="428"/>
      <c r="LUI5" s="428"/>
      <c r="LUJ5" s="428"/>
      <c r="LUK5" s="428"/>
      <c r="LUL5" s="428"/>
      <c r="LUM5" s="428"/>
      <c r="LUN5" s="428"/>
      <c r="LUO5" s="428"/>
      <c r="LUP5" s="428"/>
      <c r="LUQ5" s="428"/>
      <c r="LUR5" s="428"/>
      <c r="LUS5" s="428"/>
      <c r="LUT5" s="428"/>
      <c r="LUU5" s="428"/>
      <c r="LUV5" s="428"/>
      <c r="LUW5" s="428"/>
      <c r="LUX5" s="428"/>
      <c r="LUY5" s="428"/>
      <c r="LUZ5" s="428"/>
      <c r="LVA5" s="428"/>
      <c r="LVB5" s="428"/>
      <c r="LVC5" s="428"/>
      <c r="LVD5" s="428"/>
      <c r="LVE5" s="428"/>
      <c r="LVF5" s="428"/>
      <c r="LVG5" s="428"/>
      <c r="LVH5" s="428"/>
      <c r="LVI5" s="428"/>
      <c r="LVJ5" s="428"/>
      <c r="LVK5" s="428"/>
      <c r="LVL5" s="428"/>
      <c r="LVM5" s="428"/>
      <c r="LVN5" s="428"/>
      <c r="LVO5" s="428"/>
      <c r="LVP5" s="428"/>
      <c r="LVQ5" s="428"/>
      <c r="LVR5" s="428"/>
      <c r="LVS5" s="428"/>
      <c r="LVT5" s="428"/>
      <c r="LVU5" s="428"/>
      <c r="LVV5" s="428"/>
      <c r="LVW5" s="428"/>
      <c r="LVX5" s="428"/>
      <c r="LVY5" s="428"/>
      <c r="LVZ5" s="428"/>
      <c r="LWA5" s="428"/>
      <c r="LWB5" s="428"/>
      <c r="LWC5" s="428"/>
      <c r="LWD5" s="428"/>
      <c r="LWE5" s="428"/>
      <c r="LWF5" s="428"/>
      <c r="LWG5" s="428"/>
      <c r="LWH5" s="428"/>
      <c r="LWI5" s="428"/>
      <c r="LWJ5" s="428"/>
      <c r="LWK5" s="428"/>
      <c r="LWL5" s="428"/>
      <c r="LWM5" s="428"/>
      <c r="LWN5" s="428"/>
      <c r="LWO5" s="428"/>
      <c r="LWP5" s="428"/>
      <c r="LWQ5" s="428"/>
      <c r="LWR5" s="428"/>
      <c r="LWS5" s="428"/>
      <c r="LWT5" s="428"/>
      <c r="LWU5" s="428"/>
      <c r="LWV5" s="428"/>
      <c r="LWW5" s="428"/>
      <c r="LWX5" s="428"/>
      <c r="LWY5" s="428"/>
      <c r="LWZ5" s="428"/>
      <c r="LXA5" s="428"/>
      <c r="LXB5" s="428"/>
      <c r="LXC5" s="428"/>
      <c r="LXD5" s="428"/>
      <c r="LXE5" s="428"/>
      <c r="LXF5" s="428"/>
      <c r="LXG5" s="428"/>
      <c r="LXH5" s="428"/>
      <c r="LXI5" s="428"/>
      <c r="LXJ5" s="428"/>
      <c r="LXK5" s="428"/>
      <c r="LXL5" s="428"/>
      <c r="LXM5" s="428"/>
      <c r="LXN5" s="428"/>
      <c r="LXO5" s="428"/>
      <c r="LXP5" s="428"/>
      <c r="LXQ5" s="428"/>
      <c r="LXR5" s="428"/>
      <c r="LXS5" s="428"/>
      <c r="LXT5" s="428"/>
      <c r="LXU5" s="428"/>
      <c r="LXV5" s="428"/>
      <c r="LXW5" s="428"/>
      <c r="LXX5" s="428"/>
      <c r="LXY5" s="428"/>
      <c r="LXZ5" s="428"/>
      <c r="LYA5" s="428"/>
      <c r="LYB5" s="428"/>
      <c r="LYC5" s="428"/>
      <c r="LYD5" s="428"/>
      <c r="LYE5" s="428"/>
      <c r="LYF5" s="428"/>
      <c r="LYG5" s="428"/>
      <c r="LYH5" s="428"/>
      <c r="LYI5" s="428"/>
      <c r="LYJ5" s="428"/>
      <c r="LYK5" s="428"/>
      <c r="LYL5" s="428"/>
      <c r="LYM5" s="428"/>
      <c r="LYN5" s="428"/>
      <c r="LYO5" s="428"/>
      <c r="LYP5" s="428"/>
      <c r="LYQ5" s="428"/>
      <c r="LYR5" s="428"/>
      <c r="LYS5" s="428"/>
      <c r="LYT5" s="428"/>
      <c r="LYU5" s="428"/>
      <c r="LYV5" s="428"/>
      <c r="LYW5" s="428"/>
      <c r="LYX5" s="428"/>
      <c r="LYY5" s="428"/>
      <c r="LYZ5" s="428"/>
      <c r="LZA5" s="428"/>
      <c r="LZB5" s="428"/>
      <c r="LZC5" s="428"/>
      <c r="LZD5" s="428"/>
      <c r="LZE5" s="428"/>
      <c r="LZF5" s="428"/>
      <c r="LZG5" s="428"/>
      <c r="LZH5" s="428"/>
      <c r="LZI5" s="428"/>
      <c r="LZJ5" s="428"/>
      <c r="LZK5" s="428"/>
      <c r="LZL5" s="428"/>
      <c r="LZM5" s="428"/>
      <c r="LZN5" s="428"/>
      <c r="LZO5" s="428"/>
      <c r="LZP5" s="428"/>
      <c r="LZQ5" s="428"/>
      <c r="LZR5" s="428"/>
      <c r="LZS5" s="428"/>
      <c r="LZT5" s="428"/>
      <c r="LZU5" s="428"/>
      <c r="LZV5" s="428"/>
      <c r="LZW5" s="428"/>
      <c r="LZX5" s="428"/>
      <c r="LZY5" s="428"/>
      <c r="LZZ5" s="428"/>
      <c r="MAA5" s="428"/>
      <c r="MAB5" s="428"/>
      <c r="MAC5" s="428"/>
      <c r="MAD5" s="428"/>
      <c r="MAE5" s="428"/>
      <c r="MAF5" s="428"/>
      <c r="MAG5" s="428"/>
      <c r="MAH5" s="428"/>
      <c r="MAI5" s="428"/>
      <c r="MAJ5" s="428"/>
      <c r="MAK5" s="428"/>
      <c r="MAL5" s="428"/>
      <c r="MAM5" s="428"/>
      <c r="MAN5" s="428"/>
      <c r="MAO5" s="428"/>
      <c r="MAP5" s="428"/>
      <c r="MAQ5" s="428"/>
      <c r="MAR5" s="428"/>
      <c r="MAS5" s="428"/>
      <c r="MAT5" s="428"/>
      <c r="MAU5" s="428"/>
      <c r="MAV5" s="428"/>
      <c r="MAW5" s="428"/>
      <c r="MAX5" s="428"/>
      <c r="MAY5" s="428"/>
      <c r="MAZ5" s="428"/>
      <c r="MBA5" s="428"/>
      <c r="MBB5" s="428"/>
      <c r="MBC5" s="428"/>
      <c r="MBD5" s="428"/>
      <c r="MBE5" s="428"/>
      <c r="MBF5" s="428"/>
      <c r="MBG5" s="428"/>
      <c r="MBH5" s="428"/>
      <c r="MBI5" s="428"/>
      <c r="MBJ5" s="428"/>
      <c r="MBK5" s="428"/>
      <c r="MBL5" s="428"/>
      <c r="MBM5" s="428"/>
      <c r="MBN5" s="428"/>
      <c r="MBO5" s="428"/>
      <c r="MBP5" s="428"/>
      <c r="MBQ5" s="428"/>
      <c r="MBR5" s="428"/>
      <c r="MBS5" s="428"/>
      <c r="MBT5" s="428"/>
      <c r="MBU5" s="428"/>
      <c r="MBV5" s="428"/>
      <c r="MBW5" s="428"/>
      <c r="MBX5" s="428"/>
      <c r="MBY5" s="428"/>
      <c r="MBZ5" s="428"/>
      <c r="MCA5" s="428"/>
      <c r="MCB5" s="428"/>
      <c r="MCC5" s="428"/>
      <c r="MCD5" s="428"/>
      <c r="MCE5" s="428"/>
      <c r="MCF5" s="428"/>
      <c r="MCG5" s="428"/>
      <c r="MCH5" s="428"/>
      <c r="MCI5" s="428"/>
      <c r="MCJ5" s="428"/>
      <c r="MCK5" s="428"/>
      <c r="MCL5" s="428"/>
      <c r="MCM5" s="428"/>
      <c r="MCN5" s="428"/>
      <c r="MCO5" s="428"/>
      <c r="MCP5" s="428"/>
      <c r="MCQ5" s="428"/>
      <c r="MCR5" s="428"/>
      <c r="MCS5" s="428"/>
      <c r="MCT5" s="428"/>
      <c r="MCU5" s="428"/>
      <c r="MCV5" s="428"/>
      <c r="MCW5" s="428"/>
      <c r="MCX5" s="428"/>
      <c r="MCY5" s="428"/>
      <c r="MCZ5" s="428"/>
      <c r="MDA5" s="428"/>
      <c r="MDB5" s="428"/>
      <c r="MDC5" s="428"/>
      <c r="MDD5" s="428"/>
      <c r="MDE5" s="428"/>
      <c r="MDF5" s="428"/>
      <c r="MDG5" s="428"/>
      <c r="MDH5" s="428"/>
      <c r="MDI5" s="428"/>
      <c r="MDJ5" s="428"/>
      <c r="MDK5" s="428"/>
      <c r="MDL5" s="428"/>
      <c r="MDM5" s="428"/>
      <c r="MDN5" s="428"/>
      <c r="MDO5" s="428"/>
      <c r="MDP5" s="428"/>
      <c r="MDQ5" s="428"/>
      <c r="MDR5" s="428"/>
      <c r="MDS5" s="428"/>
      <c r="MDT5" s="428"/>
      <c r="MDU5" s="428"/>
      <c r="MDV5" s="428"/>
      <c r="MDW5" s="428"/>
      <c r="MDX5" s="428"/>
      <c r="MDY5" s="428"/>
      <c r="MDZ5" s="428"/>
      <c r="MEA5" s="428"/>
      <c r="MEB5" s="428"/>
      <c r="MEC5" s="428"/>
      <c r="MED5" s="428"/>
      <c r="MEE5" s="428"/>
      <c r="MEF5" s="428"/>
      <c r="MEG5" s="428"/>
      <c r="MEH5" s="428"/>
      <c r="MEI5" s="428"/>
      <c r="MEJ5" s="428"/>
      <c r="MEK5" s="428"/>
      <c r="MEL5" s="428"/>
      <c r="MEM5" s="428"/>
      <c r="MEN5" s="428"/>
      <c r="MEO5" s="428"/>
      <c r="MEP5" s="428"/>
      <c r="MEQ5" s="428"/>
      <c r="MER5" s="428"/>
      <c r="MES5" s="428"/>
      <c r="MET5" s="428"/>
      <c r="MEU5" s="428"/>
      <c r="MEV5" s="428"/>
      <c r="MEW5" s="428"/>
      <c r="MEX5" s="428"/>
      <c r="MEY5" s="428"/>
      <c r="MEZ5" s="428"/>
      <c r="MFA5" s="428"/>
      <c r="MFB5" s="428"/>
      <c r="MFC5" s="428"/>
      <c r="MFD5" s="428"/>
      <c r="MFE5" s="428"/>
      <c r="MFF5" s="428"/>
      <c r="MFG5" s="428"/>
      <c r="MFH5" s="428"/>
      <c r="MFI5" s="428"/>
      <c r="MFJ5" s="428"/>
      <c r="MFK5" s="428"/>
      <c r="MFL5" s="428"/>
      <c r="MFM5" s="428"/>
      <c r="MFN5" s="428"/>
      <c r="MFO5" s="428"/>
      <c r="MFP5" s="428"/>
      <c r="MFQ5" s="428"/>
      <c r="MFR5" s="428"/>
      <c r="MFS5" s="428"/>
      <c r="MFT5" s="428"/>
      <c r="MFU5" s="428"/>
      <c r="MFV5" s="428"/>
      <c r="MFW5" s="428"/>
      <c r="MFX5" s="428"/>
      <c r="MFY5" s="428"/>
      <c r="MFZ5" s="428"/>
      <c r="MGA5" s="428"/>
      <c r="MGB5" s="428"/>
      <c r="MGC5" s="428"/>
      <c r="MGD5" s="428"/>
      <c r="MGE5" s="428"/>
      <c r="MGF5" s="428"/>
      <c r="MGG5" s="428"/>
      <c r="MGH5" s="428"/>
      <c r="MGI5" s="428"/>
      <c r="MGJ5" s="428"/>
      <c r="MGK5" s="428"/>
      <c r="MGL5" s="428"/>
      <c r="MGM5" s="428"/>
      <c r="MGN5" s="428"/>
      <c r="MGO5" s="428"/>
      <c r="MGP5" s="428"/>
      <c r="MGQ5" s="428"/>
      <c r="MGR5" s="428"/>
      <c r="MGS5" s="428"/>
      <c r="MGT5" s="428"/>
      <c r="MGU5" s="428"/>
      <c r="MGV5" s="428"/>
      <c r="MGW5" s="428"/>
      <c r="MGX5" s="428"/>
      <c r="MGY5" s="428"/>
      <c r="MGZ5" s="428"/>
      <c r="MHA5" s="428"/>
      <c r="MHB5" s="428"/>
      <c r="MHC5" s="428"/>
      <c r="MHD5" s="428"/>
      <c r="MHE5" s="428"/>
      <c r="MHF5" s="428"/>
      <c r="MHG5" s="428"/>
      <c r="MHH5" s="428"/>
      <c r="MHI5" s="428"/>
      <c r="MHJ5" s="428"/>
      <c r="MHK5" s="428"/>
      <c r="MHL5" s="428"/>
      <c r="MHM5" s="428"/>
      <c r="MHN5" s="428"/>
      <c r="MHO5" s="428"/>
      <c r="MHP5" s="428"/>
      <c r="MHQ5" s="428"/>
      <c r="MHR5" s="428"/>
      <c r="MHS5" s="428"/>
      <c r="MHT5" s="428"/>
      <c r="MHU5" s="428"/>
      <c r="MHV5" s="428"/>
      <c r="MHW5" s="428"/>
      <c r="MHX5" s="428"/>
      <c r="MHY5" s="428"/>
      <c r="MHZ5" s="428"/>
      <c r="MIA5" s="428"/>
      <c r="MIB5" s="428"/>
      <c r="MIC5" s="428"/>
      <c r="MID5" s="428"/>
      <c r="MIE5" s="428"/>
      <c r="MIF5" s="428"/>
      <c r="MIG5" s="428"/>
      <c r="MIH5" s="428"/>
      <c r="MII5" s="428"/>
      <c r="MIJ5" s="428"/>
      <c r="MIK5" s="428"/>
      <c r="MIL5" s="428"/>
      <c r="MIM5" s="428"/>
      <c r="MIN5" s="428"/>
      <c r="MIO5" s="428"/>
      <c r="MIP5" s="428"/>
      <c r="MIQ5" s="428"/>
      <c r="MIR5" s="428"/>
      <c r="MIS5" s="428"/>
      <c r="MIT5" s="428"/>
      <c r="MIU5" s="428"/>
      <c r="MIV5" s="428"/>
      <c r="MIW5" s="428"/>
      <c r="MIX5" s="428"/>
      <c r="MIY5" s="428"/>
      <c r="MIZ5" s="428"/>
      <c r="MJA5" s="428"/>
      <c r="MJB5" s="428"/>
      <c r="MJC5" s="428"/>
      <c r="MJD5" s="428"/>
      <c r="MJE5" s="428"/>
      <c r="MJF5" s="428"/>
      <c r="MJG5" s="428"/>
      <c r="MJH5" s="428"/>
      <c r="MJI5" s="428"/>
      <c r="MJJ5" s="428"/>
      <c r="MJK5" s="428"/>
      <c r="MJL5" s="428"/>
      <c r="MJM5" s="428"/>
      <c r="MJN5" s="428"/>
      <c r="MJO5" s="428"/>
      <c r="MJP5" s="428"/>
      <c r="MJQ5" s="428"/>
      <c r="MJR5" s="428"/>
      <c r="MJS5" s="428"/>
      <c r="MJT5" s="428"/>
      <c r="MJU5" s="428"/>
      <c r="MJV5" s="428"/>
      <c r="MJW5" s="428"/>
      <c r="MJX5" s="428"/>
      <c r="MJY5" s="428"/>
      <c r="MJZ5" s="428"/>
      <c r="MKA5" s="428"/>
      <c r="MKB5" s="428"/>
      <c r="MKC5" s="428"/>
      <c r="MKD5" s="428"/>
      <c r="MKE5" s="428"/>
      <c r="MKF5" s="428"/>
      <c r="MKG5" s="428"/>
      <c r="MKH5" s="428"/>
      <c r="MKI5" s="428"/>
      <c r="MKJ5" s="428"/>
      <c r="MKK5" s="428"/>
      <c r="MKL5" s="428"/>
      <c r="MKM5" s="428"/>
      <c r="MKN5" s="428"/>
      <c r="MKO5" s="428"/>
      <c r="MKP5" s="428"/>
      <c r="MKQ5" s="428"/>
      <c r="MKR5" s="428"/>
      <c r="MKS5" s="428"/>
      <c r="MKT5" s="428"/>
      <c r="MKU5" s="428"/>
      <c r="MKV5" s="428"/>
      <c r="MKW5" s="428"/>
      <c r="MKX5" s="428"/>
      <c r="MKY5" s="428"/>
      <c r="MKZ5" s="428"/>
      <c r="MLA5" s="428"/>
      <c r="MLB5" s="428"/>
      <c r="MLC5" s="428"/>
      <c r="MLD5" s="428"/>
      <c r="MLE5" s="428"/>
      <c r="MLF5" s="428"/>
      <c r="MLG5" s="428"/>
      <c r="MLH5" s="428"/>
      <c r="MLI5" s="428"/>
      <c r="MLJ5" s="428"/>
      <c r="MLK5" s="428"/>
      <c r="MLL5" s="428"/>
      <c r="MLM5" s="428"/>
      <c r="MLN5" s="428"/>
      <c r="MLO5" s="428"/>
      <c r="MLP5" s="428"/>
      <c r="MLQ5" s="428"/>
      <c r="MLR5" s="428"/>
      <c r="MLS5" s="428"/>
      <c r="MLT5" s="428"/>
      <c r="MLU5" s="428"/>
      <c r="MLV5" s="428"/>
      <c r="MLW5" s="428"/>
      <c r="MLX5" s="428"/>
      <c r="MLY5" s="428"/>
      <c r="MLZ5" s="428"/>
      <c r="MMA5" s="428"/>
      <c r="MMB5" s="428"/>
      <c r="MMC5" s="428"/>
      <c r="MMD5" s="428"/>
      <c r="MME5" s="428"/>
      <c r="MMF5" s="428"/>
      <c r="MMG5" s="428"/>
      <c r="MMH5" s="428"/>
      <c r="MMI5" s="428"/>
      <c r="MMJ5" s="428"/>
      <c r="MMK5" s="428"/>
      <c r="MML5" s="428"/>
      <c r="MMM5" s="428"/>
      <c r="MMN5" s="428"/>
      <c r="MMO5" s="428"/>
      <c r="MMP5" s="428"/>
      <c r="MMQ5" s="428"/>
      <c r="MMR5" s="428"/>
      <c r="MMS5" s="428"/>
      <c r="MMT5" s="428"/>
      <c r="MMU5" s="428"/>
      <c r="MMV5" s="428"/>
      <c r="MMW5" s="428"/>
      <c r="MMX5" s="428"/>
      <c r="MMY5" s="428"/>
      <c r="MMZ5" s="428"/>
      <c r="MNA5" s="428"/>
      <c r="MNB5" s="428"/>
      <c r="MNC5" s="428"/>
      <c r="MND5" s="428"/>
      <c r="MNE5" s="428"/>
      <c r="MNF5" s="428"/>
      <c r="MNG5" s="428"/>
      <c r="MNH5" s="428"/>
      <c r="MNI5" s="428"/>
      <c r="MNJ5" s="428"/>
      <c r="MNK5" s="428"/>
      <c r="MNL5" s="428"/>
      <c r="MNM5" s="428"/>
      <c r="MNN5" s="428"/>
      <c r="MNO5" s="428"/>
      <c r="MNP5" s="428"/>
      <c r="MNQ5" s="428"/>
      <c r="MNR5" s="428"/>
      <c r="MNS5" s="428"/>
      <c r="MNT5" s="428"/>
      <c r="MNU5" s="428"/>
      <c r="MNV5" s="428"/>
      <c r="MNW5" s="428"/>
      <c r="MNX5" s="428"/>
      <c r="MNY5" s="428"/>
      <c r="MNZ5" s="428"/>
      <c r="MOA5" s="428"/>
      <c r="MOB5" s="428"/>
      <c r="MOC5" s="428"/>
      <c r="MOD5" s="428"/>
      <c r="MOE5" s="428"/>
      <c r="MOF5" s="428"/>
      <c r="MOG5" s="428"/>
      <c r="MOH5" s="428"/>
      <c r="MOI5" s="428"/>
      <c r="MOJ5" s="428"/>
      <c r="MOK5" s="428"/>
      <c r="MOL5" s="428"/>
      <c r="MOM5" s="428"/>
      <c r="MON5" s="428"/>
      <c r="MOO5" s="428"/>
      <c r="MOP5" s="428"/>
      <c r="MOQ5" s="428"/>
      <c r="MOR5" s="428"/>
      <c r="MOS5" s="428"/>
      <c r="MOT5" s="428"/>
      <c r="MOU5" s="428"/>
      <c r="MOV5" s="428"/>
      <c r="MOW5" s="428"/>
      <c r="MOX5" s="428"/>
      <c r="MOY5" s="428"/>
      <c r="MOZ5" s="428"/>
      <c r="MPA5" s="428"/>
      <c r="MPB5" s="428"/>
      <c r="MPC5" s="428"/>
      <c r="MPD5" s="428"/>
      <c r="MPE5" s="428"/>
      <c r="MPF5" s="428"/>
      <c r="MPG5" s="428"/>
      <c r="MPH5" s="428"/>
      <c r="MPI5" s="428"/>
      <c r="MPJ5" s="428"/>
      <c r="MPK5" s="428"/>
      <c r="MPL5" s="428"/>
      <c r="MPM5" s="428"/>
      <c r="MPN5" s="428"/>
      <c r="MPO5" s="428"/>
      <c r="MPP5" s="428"/>
      <c r="MPQ5" s="428"/>
      <c r="MPR5" s="428"/>
      <c r="MPS5" s="428"/>
      <c r="MPT5" s="428"/>
      <c r="MPU5" s="428"/>
      <c r="MPV5" s="428"/>
      <c r="MPW5" s="428"/>
      <c r="MPX5" s="428"/>
      <c r="MPY5" s="428"/>
      <c r="MPZ5" s="428"/>
      <c r="MQA5" s="428"/>
      <c r="MQB5" s="428"/>
      <c r="MQC5" s="428"/>
      <c r="MQD5" s="428"/>
      <c r="MQE5" s="428"/>
      <c r="MQF5" s="428"/>
      <c r="MQG5" s="428"/>
      <c r="MQH5" s="428"/>
      <c r="MQI5" s="428"/>
      <c r="MQJ5" s="428"/>
      <c r="MQK5" s="428"/>
      <c r="MQL5" s="428"/>
      <c r="MQM5" s="428"/>
      <c r="MQN5" s="428"/>
      <c r="MQO5" s="428"/>
      <c r="MQP5" s="428"/>
      <c r="MQQ5" s="428"/>
      <c r="MQR5" s="428"/>
      <c r="MQS5" s="428"/>
      <c r="MQT5" s="428"/>
      <c r="MQU5" s="428"/>
      <c r="MQV5" s="428"/>
      <c r="MQW5" s="428"/>
      <c r="MQX5" s="428"/>
      <c r="MQY5" s="428"/>
      <c r="MQZ5" s="428"/>
      <c r="MRA5" s="428"/>
      <c r="MRB5" s="428"/>
      <c r="MRC5" s="428"/>
      <c r="MRD5" s="428"/>
      <c r="MRE5" s="428"/>
      <c r="MRF5" s="428"/>
      <c r="MRG5" s="428"/>
      <c r="MRH5" s="428"/>
      <c r="MRI5" s="428"/>
      <c r="MRJ5" s="428"/>
      <c r="MRK5" s="428"/>
      <c r="MRL5" s="428"/>
      <c r="MRM5" s="428"/>
      <c r="MRN5" s="428"/>
      <c r="MRO5" s="428"/>
      <c r="MRP5" s="428"/>
      <c r="MRQ5" s="428"/>
      <c r="MRR5" s="428"/>
      <c r="MRS5" s="428"/>
      <c r="MRT5" s="428"/>
      <c r="MRU5" s="428"/>
      <c r="MRV5" s="428"/>
      <c r="MRW5" s="428"/>
      <c r="MRX5" s="428"/>
      <c r="MRY5" s="428"/>
      <c r="MRZ5" s="428"/>
      <c r="MSA5" s="428"/>
      <c r="MSB5" s="428"/>
      <c r="MSC5" s="428"/>
      <c r="MSD5" s="428"/>
      <c r="MSE5" s="428"/>
      <c r="MSF5" s="428"/>
      <c r="MSG5" s="428"/>
      <c r="MSH5" s="428"/>
      <c r="MSI5" s="428"/>
      <c r="MSJ5" s="428"/>
      <c r="MSK5" s="428"/>
      <c r="MSL5" s="428"/>
      <c r="MSM5" s="428"/>
      <c r="MSN5" s="428"/>
      <c r="MSO5" s="428"/>
      <c r="MSP5" s="428"/>
      <c r="MSQ5" s="428"/>
      <c r="MSR5" s="428"/>
      <c r="MSS5" s="428"/>
      <c r="MST5" s="428"/>
      <c r="MSU5" s="428"/>
      <c r="MSV5" s="428"/>
      <c r="MSW5" s="428"/>
      <c r="MSX5" s="428"/>
      <c r="MSY5" s="428"/>
      <c r="MSZ5" s="428"/>
      <c r="MTA5" s="428"/>
      <c r="MTB5" s="428"/>
      <c r="MTC5" s="428"/>
      <c r="MTD5" s="428"/>
      <c r="MTE5" s="428"/>
      <c r="MTF5" s="428"/>
      <c r="MTG5" s="428"/>
      <c r="MTH5" s="428"/>
      <c r="MTI5" s="428"/>
      <c r="MTJ5" s="428"/>
      <c r="MTK5" s="428"/>
      <c r="MTL5" s="428"/>
      <c r="MTM5" s="428"/>
      <c r="MTN5" s="428"/>
      <c r="MTO5" s="428"/>
      <c r="MTP5" s="428"/>
      <c r="MTQ5" s="428"/>
      <c r="MTR5" s="428"/>
      <c r="MTS5" s="428"/>
      <c r="MTT5" s="428"/>
      <c r="MTU5" s="428"/>
      <c r="MTV5" s="428"/>
      <c r="MTW5" s="428"/>
      <c r="MTX5" s="428"/>
      <c r="MTY5" s="428"/>
      <c r="MTZ5" s="428"/>
      <c r="MUA5" s="428"/>
      <c r="MUB5" s="428"/>
      <c r="MUC5" s="428"/>
      <c r="MUD5" s="428"/>
      <c r="MUE5" s="428"/>
      <c r="MUF5" s="428"/>
      <c r="MUG5" s="428"/>
      <c r="MUH5" s="428"/>
      <c r="MUI5" s="428"/>
      <c r="MUJ5" s="428"/>
      <c r="MUK5" s="428"/>
      <c r="MUL5" s="428"/>
      <c r="MUM5" s="428"/>
      <c r="MUN5" s="428"/>
      <c r="MUO5" s="428"/>
      <c r="MUP5" s="428"/>
      <c r="MUQ5" s="428"/>
      <c r="MUR5" s="428"/>
      <c r="MUS5" s="428"/>
      <c r="MUT5" s="428"/>
      <c r="MUU5" s="428"/>
      <c r="MUV5" s="428"/>
      <c r="MUW5" s="428"/>
      <c r="MUX5" s="428"/>
      <c r="MUY5" s="428"/>
      <c r="MUZ5" s="428"/>
      <c r="MVA5" s="428"/>
      <c r="MVB5" s="428"/>
      <c r="MVC5" s="428"/>
      <c r="MVD5" s="428"/>
      <c r="MVE5" s="428"/>
      <c r="MVF5" s="428"/>
      <c r="MVG5" s="428"/>
      <c r="MVH5" s="428"/>
      <c r="MVI5" s="428"/>
      <c r="MVJ5" s="428"/>
      <c r="MVK5" s="428"/>
      <c r="MVL5" s="428"/>
      <c r="MVM5" s="428"/>
      <c r="MVN5" s="428"/>
      <c r="MVO5" s="428"/>
      <c r="MVP5" s="428"/>
      <c r="MVQ5" s="428"/>
      <c r="MVR5" s="428"/>
      <c r="MVS5" s="428"/>
      <c r="MVT5" s="428"/>
      <c r="MVU5" s="428"/>
      <c r="MVV5" s="428"/>
      <c r="MVW5" s="428"/>
      <c r="MVX5" s="428"/>
      <c r="MVY5" s="428"/>
      <c r="MVZ5" s="428"/>
      <c r="MWA5" s="428"/>
      <c r="MWB5" s="428"/>
      <c r="MWC5" s="428"/>
      <c r="MWD5" s="428"/>
      <c r="MWE5" s="428"/>
      <c r="MWF5" s="428"/>
      <c r="MWG5" s="428"/>
      <c r="MWH5" s="428"/>
      <c r="MWI5" s="428"/>
      <c r="MWJ5" s="428"/>
      <c r="MWK5" s="428"/>
      <c r="MWL5" s="428"/>
      <c r="MWM5" s="428"/>
      <c r="MWN5" s="428"/>
      <c r="MWO5" s="428"/>
      <c r="MWP5" s="428"/>
      <c r="MWQ5" s="428"/>
      <c r="MWR5" s="428"/>
      <c r="MWS5" s="428"/>
      <c r="MWT5" s="428"/>
      <c r="MWU5" s="428"/>
      <c r="MWV5" s="428"/>
      <c r="MWW5" s="428"/>
      <c r="MWX5" s="428"/>
      <c r="MWY5" s="428"/>
      <c r="MWZ5" s="428"/>
      <c r="MXA5" s="428"/>
      <c r="MXB5" s="428"/>
      <c r="MXC5" s="428"/>
      <c r="MXD5" s="428"/>
      <c r="MXE5" s="428"/>
      <c r="MXF5" s="428"/>
      <c r="MXG5" s="428"/>
      <c r="MXH5" s="428"/>
      <c r="MXI5" s="428"/>
      <c r="MXJ5" s="428"/>
      <c r="MXK5" s="428"/>
      <c r="MXL5" s="428"/>
      <c r="MXM5" s="428"/>
      <c r="MXN5" s="428"/>
      <c r="MXO5" s="428"/>
      <c r="MXP5" s="428"/>
      <c r="MXQ5" s="428"/>
      <c r="MXR5" s="428"/>
      <c r="MXS5" s="428"/>
      <c r="MXT5" s="428"/>
      <c r="MXU5" s="428"/>
      <c r="MXV5" s="428"/>
      <c r="MXW5" s="428"/>
      <c r="MXX5" s="428"/>
      <c r="MXY5" s="428"/>
      <c r="MXZ5" s="428"/>
      <c r="MYA5" s="428"/>
      <c r="MYB5" s="428"/>
      <c r="MYC5" s="428"/>
      <c r="MYD5" s="428"/>
      <c r="MYE5" s="428"/>
      <c r="MYF5" s="428"/>
      <c r="MYG5" s="428"/>
      <c r="MYH5" s="428"/>
      <c r="MYI5" s="428"/>
      <c r="MYJ5" s="428"/>
      <c r="MYK5" s="428"/>
      <c r="MYL5" s="428"/>
      <c r="MYM5" s="428"/>
      <c r="MYN5" s="428"/>
      <c r="MYO5" s="428"/>
      <c r="MYP5" s="428"/>
      <c r="MYQ5" s="428"/>
      <c r="MYR5" s="428"/>
      <c r="MYS5" s="428"/>
      <c r="MYT5" s="428"/>
      <c r="MYU5" s="428"/>
      <c r="MYV5" s="428"/>
      <c r="MYW5" s="428"/>
      <c r="MYX5" s="428"/>
      <c r="MYY5" s="428"/>
      <c r="MYZ5" s="428"/>
      <c r="MZA5" s="428"/>
      <c r="MZB5" s="428"/>
      <c r="MZC5" s="428"/>
      <c r="MZD5" s="428"/>
      <c r="MZE5" s="428"/>
      <c r="MZF5" s="428"/>
      <c r="MZG5" s="428"/>
      <c r="MZH5" s="428"/>
      <c r="MZI5" s="428"/>
      <c r="MZJ5" s="428"/>
      <c r="MZK5" s="428"/>
      <c r="MZL5" s="428"/>
      <c r="MZM5" s="428"/>
      <c r="MZN5" s="428"/>
      <c r="MZO5" s="428"/>
      <c r="MZP5" s="428"/>
      <c r="MZQ5" s="428"/>
      <c r="MZR5" s="428"/>
      <c r="MZS5" s="428"/>
      <c r="MZT5" s="428"/>
      <c r="MZU5" s="428"/>
      <c r="MZV5" s="428"/>
      <c r="MZW5" s="428"/>
      <c r="MZX5" s="428"/>
      <c r="MZY5" s="428"/>
      <c r="MZZ5" s="428"/>
      <c r="NAA5" s="428"/>
      <c r="NAB5" s="428"/>
      <c r="NAC5" s="428"/>
      <c r="NAD5" s="428"/>
      <c r="NAE5" s="428"/>
      <c r="NAF5" s="428"/>
      <c r="NAG5" s="428"/>
      <c r="NAH5" s="428"/>
      <c r="NAI5" s="428"/>
      <c r="NAJ5" s="428"/>
      <c r="NAK5" s="428"/>
      <c r="NAL5" s="428"/>
      <c r="NAM5" s="428"/>
      <c r="NAN5" s="428"/>
      <c r="NAO5" s="428"/>
      <c r="NAP5" s="428"/>
      <c r="NAQ5" s="428"/>
      <c r="NAR5" s="428"/>
      <c r="NAS5" s="428"/>
      <c r="NAT5" s="428"/>
      <c r="NAU5" s="428"/>
      <c r="NAV5" s="428"/>
      <c r="NAW5" s="428"/>
      <c r="NAX5" s="428"/>
      <c r="NAY5" s="428"/>
      <c r="NAZ5" s="428"/>
      <c r="NBA5" s="428"/>
      <c r="NBB5" s="428"/>
      <c r="NBC5" s="428"/>
      <c r="NBD5" s="428"/>
      <c r="NBE5" s="428"/>
      <c r="NBF5" s="428"/>
      <c r="NBG5" s="428"/>
      <c r="NBH5" s="428"/>
      <c r="NBI5" s="428"/>
      <c r="NBJ5" s="428"/>
      <c r="NBK5" s="428"/>
      <c r="NBL5" s="428"/>
      <c r="NBM5" s="428"/>
      <c r="NBN5" s="428"/>
      <c r="NBO5" s="428"/>
      <c r="NBP5" s="428"/>
      <c r="NBQ5" s="428"/>
      <c r="NBR5" s="428"/>
      <c r="NBS5" s="428"/>
      <c r="NBT5" s="428"/>
      <c r="NBU5" s="428"/>
      <c r="NBV5" s="428"/>
      <c r="NBW5" s="428"/>
      <c r="NBX5" s="428"/>
      <c r="NBY5" s="428"/>
      <c r="NBZ5" s="428"/>
      <c r="NCA5" s="428"/>
      <c r="NCB5" s="428"/>
      <c r="NCC5" s="428"/>
      <c r="NCD5" s="428"/>
      <c r="NCE5" s="428"/>
      <c r="NCF5" s="428"/>
      <c r="NCG5" s="428"/>
      <c r="NCH5" s="428"/>
      <c r="NCI5" s="428"/>
      <c r="NCJ5" s="428"/>
      <c r="NCK5" s="428"/>
      <c r="NCL5" s="428"/>
      <c r="NCM5" s="428"/>
      <c r="NCN5" s="428"/>
      <c r="NCO5" s="428"/>
      <c r="NCP5" s="428"/>
      <c r="NCQ5" s="428"/>
      <c r="NCR5" s="428"/>
      <c r="NCS5" s="428"/>
      <c r="NCT5" s="428"/>
      <c r="NCU5" s="428"/>
      <c r="NCV5" s="428"/>
      <c r="NCW5" s="428"/>
      <c r="NCX5" s="428"/>
      <c r="NCY5" s="428"/>
      <c r="NCZ5" s="428"/>
      <c r="NDA5" s="428"/>
      <c r="NDB5" s="428"/>
      <c r="NDC5" s="428"/>
      <c r="NDD5" s="428"/>
      <c r="NDE5" s="428"/>
      <c r="NDF5" s="428"/>
      <c r="NDG5" s="428"/>
      <c r="NDH5" s="428"/>
      <c r="NDI5" s="428"/>
      <c r="NDJ5" s="428"/>
      <c r="NDK5" s="428"/>
      <c r="NDL5" s="428"/>
      <c r="NDM5" s="428"/>
      <c r="NDN5" s="428"/>
      <c r="NDO5" s="428"/>
      <c r="NDP5" s="428"/>
      <c r="NDQ5" s="428"/>
      <c r="NDR5" s="428"/>
      <c r="NDS5" s="428"/>
      <c r="NDT5" s="428"/>
      <c r="NDU5" s="428"/>
      <c r="NDV5" s="428"/>
      <c r="NDW5" s="428"/>
      <c r="NDX5" s="428"/>
      <c r="NDY5" s="428"/>
      <c r="NDZ5" s="428"/>
      <c r="NEA5" s="428"/>
      <c r="NEB5" s="428"/>
      <c r="NEC5" s="428"/>
      <c r="NED5" s="428"/>
      <c r="NEE5" s="428"/>
      <c r="NEF5" s="428"/>
      <c r="NEG5" s="428"/>
      <c r="NEH5" s="428"/>
      <c r="NEI5" s="428"/>
      <c r="NEJ5" s="428"/>
      <c r="NEK5" s="428"/>
      <c r="NEL5" s="428"/>
      <c r="NEM5" s="428"/>
      <c r="NEN5" s="428"/>
      <c r="NEO5" s="428"/>
      <c r="NEP5" s="428"/>
      <c r="NEQ5" s="428"/>
      <c r="NER5" s="428"/>
      <c r="NES5" s="428"/>
      <c r="NET5" s="428"/>
      <c r="NEU5" s="428"/>
      <c r="NEV5" s="428"/>
      <c r="NEW5" s="428"/>
      <c r="NEX5" s="428"/>
      <c r="NEY5" s="428"/>
      <c r="NEZ5" s="428"/>
      <c r="NFA5" s="428"/>
      <c r="NFB5" s="428"/>
      <c r="NFC5" s="428"/>
      <c r="NFD5" s="428"/>
      <c r="NFE5" s="428"/>
      <c r="NFF5" s="428"/>
      <c r="NFG5" s="428"/>
      <c r="NFH5" s="428"/>
      <c r="NFI5" s="428"/>
      <c r="NFJ5" s="428"/>
      <c r="NFK5" s="428"/>
      <c r="NFL5" s="428"/>
      <c r="NFM5" s="428"/>
      <c r="NFN5" s="428"/>
      <c r="NFO5" s="428"/>
      <c r="NFP5" s="428"/>
      <c r="NFQ5" s="428"/>
      <c r="NFR5" s="428"/>
      <c r="NFS5" s="428"/>
      <c r="NFT5" s="428"/>
      <c r="NFU5" s="428"/>
      <c r="NFV5" s="428"/>
      <c r="NFW5" s="428"/>
      <c r="NFX5" s="428"/>
      <c r="NFY5" s="428"/>
      <c r="NFZ5" s="428"/>
      <c r="NGA5" s="428"/>
      <c r="NGB5" s="428"/>
      <c r="NGC5" s="428"/>
      <c r="NGD5" s="428"/>
      <c r="NGE5" s="428"/>
      <c r="NGF5" s="428"/>
      <c r="NGG5" s="428"/>
      <c r="NGH5" s="428"/>
      <c r="NGI5" s="428"/>
      <c r="NGJ5" s="428"/>
      <c r="NGK5" s="428"/>
      <c r="NGL5" s="428"/>
      <c r="NGM5" s="428"/>
      <c r="NGN5" s="428"/>
      <c r="NGO5" s="428"/>
      <c r="NGP5" s="428"/>
      <c r="NGQ5" s="428"/>
      <c r="NGR5" s="428"/>
      <c r="NGS5" s="428"/>
      <c r="NGT5" s="428"/>
      <c r="NGU5" s="428"/>
      <c r="NGV5" s="428"/>
      <c r="NGW5" s="428"/>
      <c r="NGX5" s="428"/>
      <c r="NGY5" s="428"/>
      <c r="NGZ5" s="428"/>
      <c r="NHA5" s="428"/>
      <c r="NHB5" s="428"/>
      <c r="NHC5" s="428"/>
      <c r="NHD5" s="428"/>
      <c r="NHE5" s="428"/>
      <c r="NHF5" s="428"/>
      <c r="NHG5" s="428"/>
      <c r="NHH5" s="428"/>
      <c r="NHI5" s="428"/>
      <c r="NHJ5" s="428"/>
      <c r="NHK5" s="428"/>
      <c r="NHL5" s="428"/>
      <c r="NHM5" s="428"/>
      <c r="NHN5" s="428"/>
      <c r="NHO5" s="428"/>
      <c r="NHP5" s="428"/>
      <c r="NHQ5" s="428"/>
      <c r="NHR5" s="428"/>
      <c r="NHS5" s="428"/>
      <c r="NHT5" s="428"/>
      <c r="NHU5" s="428"/>
      <c r="NHV5" s="428"/>
      <c r="NHW5" s="428"/>
      <c r="NHX5" s="428"/>
      <c r="NHY5" s="428"/>
      <c r="NHZ5" s="428"/>
      <c r="NIA5" s="428"/>
      <c r="NIB5" s="428"/>
      <c r="NIC5" s="428"/>
      <c r="NID5" s="428"/>
      <c r="NIE5" s="428"/>
      <c r="NIF5" s="428"/>
      <c r="NIG5" s="428"/>
      <c r="NIH5" s="428"/>
      <c r="NII5" s="428"/>
      <c r="NIJ5" s="428"/>
      <c r="NIK5" s="428"/>
      <c r="NIL5" s="428"/>
      <c r="NIM5" s="428"/>
      <c r="NIN5" s="428"/>
      <c r="NIO5" s="428"/>
      <c r="NIP5" s="428"/>
      <c r="NIQ5" s="428"/>
      <c r="NIR5" s="428"/>
      <c r="NIS5" s="428"/>
      <c r="NIT5" s="428"/>
      <c r="NIU5" s="428"/>
      <c r="NIV5" s="428"/>
      <c r="NIW5" s="428"/>
      <c r="NIX5" s="428"/>
      <c r="NIY5" s="428"/>
      <c r="NIZ5" s="428"/>
      <c r="NJA5" s="428"/>
      <c r="NJB5" s="428"/>
      <c r="NJC5" s="428"/>
      <c r="NJD5" s="428"/>
      <c r="NJE5" s="428"/>
      <c r="NJF5" s="428"/>
      <c r="NJG5" s="428"/>
      <c r="NJH5" s="428"/>
      <c r="NJI5" s="428"/>
      <c r="NJJ5" s="428"/>
      <c r="NJK5" s="428"/>
      <c r="NJL5" s="428"/>
      <c r="NJM5" s="428"/>
      <c r="NJN5" s="428"/>
      <c r="NJO5" s="428"/>
      <c r="NJP5" s="428"/>
      <c r="NJQ5" s="428"/>
      <c r="NJR5" s="428"/>
      <c r="NJS5" s="428"/>
      <c r="NJT5" s="428"/>
      <c r="NJU5" s="428"/>
      <c r="NJV5" s="428"/>
      <c r="NJW5" s="428"/>
      <c r="NJX5" s="428"/>
      <c r="NJY5" s="428"/>
      <c r="NJZ5" s="428"/>
      <c r="NKA5" s="428"/>
      <c r="NKB5" s="428"/>
      <c r="NKC5" s="428"/>
      <c r="NKD5" s="428"/>
      <c r="NKE5" s="428"/>
      <c r="NKF5" s="428"/>
      <c r="NKG5" s="428"/>
      <c r="NKH5" s="428"/>
      <c r="NKI5" s="428"/>
      <c r="NKJ5" s="428"/>
      <c r="NKK5" s="428"/>
      <c r="NKL5" s="428"/>
      <c r="NKM5" s="428"/>
      <c r="NKN5" s="428"/>
      <c r="NKO5" s="428"/>
      <c r="NKP5" s="428"/>
      <c r="NKQ5" s="428"/>
      <c r="NKR5" s="428"/>
      <c r="NKS5" s="428"/>
      <c r="NKT5" s="428"/>
      <c r="NKU5" s="428"/>
      <c r="NKV5" s="428"/>
      <c r="NKW5" s="428"/>
      <c r="NKX5" s="428"/>
      <c r="NKY5" s="428"/>
      <c r="NKZ5" s="428"/>
      <c r="NLA5" s="428"/>
      <c r="NLB5" s="428"/>
      <c r="NLC5" s="428"/>
      <c r="NLD5" s="428"/>
      <c r="NLE5" s="428"/>
      <c r="NLF5" s="428"/>
      <c r="NLG5" s="428"/>
      <c r="NLH5" s="428"/>
      <c r="NLI5" s="428"/>
      <c r="NLJ5" s="428"/>
      <c r="NLK5" s="428"/>
      <c r="NLL5" s="428"/>
      <c r="NLM5" s="428"/>
      <c r="NLN5" s="428"/>
      <c r="NLO5" s="428"/>
      <c r="NLP5" s="428"/>
      <c r="NLQ5" s="428"/>
      <c r="NLR5" s="428"/>
      <c r="NLS5" s="428"/>
      <c r="NLT5" s="428"/>
      <c r="NLU5" s="428"/>
      <c r="NLV5" s="428"/>
      <c r="NLW5" s="428"/>
      <c r="NLX5" s="428"/>
      <c r="NLY5" s="428"/>
      <c r="NLZ5" s="428"/>
      <c r="NMA5" s="428"/>
      <c r="NMB5" s="428"/>
      <c r="NMC5" s="428"/>
      <c r="NMD5" s="428"/>
      <c r="NME5" s="428"/>
      <c r="NMF5" s="428"/>
      <c r="NMG5" s="428"/>
      <c r="NMH5" s="428"/>
      <c r="NMI5" s="428"/>
      <c r="NMJ5" s="428"/>
      <c r="NMK5" s="428"/>
      <c r="NML5" s="428"/>
      <c r="NMM5" s="428"/>
      <c r="NMN5" s="428"/>
      <c r="NMO5" s="428"/>
      <c r="NMP5" s="428"/>
      <c r="NMQ5" s="428"/>
      <c r="NMR5" s="428"/>
      <c r="NMS5" s="428"/>
      <c r="NMT5" s="428"/>
      <c r="NMU5" s="428"/>
      <c r="NMV5" s="428"/>
      <c r="NMW5" s="428"/>
      <c r="NMX5" s="428"/>
      <c r="NMY5" s="428"/>
      <c r="NMZ5" s="428"/>
      <c r="NNA5" s="428"/>
      <c r="NNB5" s="428"/>
      <c r="NNC5" s="428"/>
      <c r="NND5" s="428"/>
      <c r="NNE5" s="428"/>
      <c r="NNF5" s="428"/>
      <c r="NNG5" s="428"/>
      <c r="NNH5" s="428"/>
      <c r="NNI5" s="428"/>
      <c r="NNJ5" s="428"/>
      <c r="NNK5" s="428"/>
      <c r="NNL5" s="428"/>
      <c r="NNM5" s="428"/>
      <c r="NNN5" s="428"/>
      <c r="NNO5" s="428"/>
      <c r="NNP5" s="428"/>
      <c r="NNQ5" s="428"/>
      <c r="NNR5" s="428"/>
      <c r="NNS5" s="428"/>
      <c r="NNT5" s="428"/>
      <c r="NNU5" s="428"/>
      <c r="NNV5" s="428"/>
      <c r="NNW5" s="428"/>
      <c r="NNX5" s="428"/>
      <c r="NNY5" s="428"/>
      <c r="NNZ5" s="428"/>
      <c r="NOA5" s="428"/>
      <c r="NOB5" s="428"/>
      <c r="NOC5" s="428"/>
      <c r="NOD5" s="428"/>
      <c r="NOE5" s="428"/>
      <c r="NOF5" s="428"/>
      <c r="NOG5" s="428"/>
      <c r="NOH5" s="428"/>
      <c r="NOI5" s="428"/>
      <c r="NOJ5" s="428"/>
      <c r="NOK5" s="428"/>
      <c r="NOL5" s="428"/>
      <c r="NOM5" s="428"/>
      <c r="NON5" s="428"/>
      <c r="NOO5" s="428"/>
      <c r="NOP5" s="428"/>
      <c r="NOQ5" s="428"/>
      <c r="NOR5" s="428"/>
      <c r="NOS5" s="428"/>
      <c r="NOT5" s="428"/>
      <c r="NOU5" s="428"/>
      <c r="NOV5" s="428"/>
      <c r="NOW5" s="428"/>
      <c r="NOX5" s="428"/>
      <c r="NOY5" s="428"/>
      <c r="NOZ5" s="428"/>
      <c r="NPA5" s="428"/>
      <c r="NPB5" s="428"/>
      <c r="NPC5" s="428"/>
      <c r="NPD5" s="428"/>
      <c r="NPE5" s="428"/>
      <c r="NPF5" s="428"/>
      <c r="NPG5" s="428"/>
      <c r="NPH5" s="428"/>
      <c r="NPI5" s="428"/>
      <c r="NPJ5" s="428"/>
      <c r="NPK5" s="428"/>
      <c r="NPL5" s="428"/>
      <c r="NPM5" s="428"/>
      <c r="NPN5" s="428"/>
      <c r="NPO5" s="428"/>
      <c r="NPP5" s="428"/>
      <c r="NPQ5" s="428"/>
      <c r="NPR5" s="428"/>
      <c r="NPS5" s="428"/>
      <c r="NPT5" s="428"/>
      <c r="NPU5" s="428"/>
      <c r="NPV5" s="428"/>
      <c r="NPW5" s="428"/>
      <c r="NPX5" s="428"/>
      <c r="NPY5" s="428"/>
      <c r="NPZ5" s="428"/>
      <c r="NQA5" s="428"/>
      <c r="NQB5" s="428"/>
      <c r="NQC5" s="428"/>
      <c r="NQD5" s="428"/>
      <c r="NQE5" s="428"/>
      <c r="NQF5" s="428"/>
      <c r="NQG5" s="428"/>
      <c r="NQH5" s="428"/>
      <c r="NQI5" s="428"/>
      <c r="NQJ5" s="428"/>
      <c r="NQK5" s="428"/>
      <c r="NQL5" s="428"/>
      <c r="NQM5" s="428"/>
      <c r="NQN5" s="428"/>
      <c r="NQO5" s="428"/>
      <c r="NQP5" s="428"/>
      <c r="NQQ5" s="428"/>
      <c r="NQR5" s="428"/>
      <c r="NQS5" s="428"/>
      <c r="NQT5" s="428"/>
      <c r="NQU5" s="428"/>
      <c r="NQV5" s="428"/>
      <c r="NQW5" s="428"/>
      <c r="NQX5" s="428"/>
      <c r="NQY5" s="428"/>
      <c r="NQZ5" s="428"/>
      <c r="NRA5" s="428"/>
      <c r="NRB5" s="428"/>
      <c r="NRC5" s="428"/>
      <c r="NRD5" s="428"/>
      <c r="NRE5" s="428"/>
      <c r="NRF5" s="428"/>
      <c r="NRG5" s="428"/>
      <c r="NRH5" s="428"/>
      <c r="NRI5" s="428"/>
      <c r="NRJ5" s="428"/>
      <c r="NRK5" s="428"/>
      <c r="NRL5" s="428"/>
      <c r="NRM5" s="428"/>
      <c r="NRN5" s="428"/>
      <c r="NRO5" s="428"/>
      <c r="NRP5" s="428"/>
      <c r="NRQ5" s="428"/>
      <c r="NRR5" s="428"/>
      <c r="NRS5" s="428"/>
      <c r="NRT5" s="428"/>
      <c r="NRU5" s="428"/>
      <c r="NRV5" s="428"/>
      <c r="NRW5" s="428"/>
      <c r="NRX5" s="428"/>
      <c r="NRY5" s="428"/>
      <c r="NRZ5" s="428"/>
      <c r="NSA5" s="428"/>
      <c r="NSB5" s="428"/>
      <c r="NSC5" s="428"/>
      <c r="NSD5" s="428"/>
      <c r="NSE5" s="428"/>
      <c r="NSF5" s="428"/>
      <c r="NSG5" s="428"/>
      <c r="NSH5" s="428"/>
      <c r="NSI5" s="428"/>
      <c r="NSJ5" s="428"/>
      <c r="NSK5" s="428"/>
      <c r="NSL5" s="428"/>
      <c r="NSM5" s="428"/>
      <c r="NSN5" s="428"/>
      <c r="NSO5" s="428"/>
      <c r="NSP5" s="428"/>
      <c r="NSQ5" s="428"/>
      <c r="NSR5" s="428"/>
      <c r="NSS5" s="428"/>
      <c r="NST5" s="428"/>
      <c r="NSU5" s="428"/>
      <c r="NSV5" s="428"/>
      <c r="NSW5" s="428"/>
      <c r="NSX5" s="428"/>
      <c r="NSY5" s="428"/>
      <c r="NSZ5" s="428"/>
      <c r="NTA5" s="428"/>
      <c r="NTB5" s="428"/>
      <c r="NTC5" s="428"/>
      <c r="NTD5" s="428"/>
      <c r="NTE5" s="428"/>
      <c r="NTF5" s="428"/>
      <c r="NTG5" s="428"/>
      <c r="NTH5" s="428"/>
      <c r="NTI5" s="428"/>
      <c r="NTJ5" s="428"/>
      <c r="NTK5" s="428"/>
      <c r="NTL5" s="428"/>
      <c r="NTM5" s="428"/>
      <c r="NTN5" s="428"/>
      <c r="NTO5" s="428"/>
      <c r="NTP5" s="428"/>
      <c r="NTQ5" s="428"/>
      <c r="NTR5" s="428"/>
      <c r="NTS5" s="428"/>
      <c r="NTT5" s="428"/>
      <c r="NTU5" s="428"/>
      <c r="NTV5" s="428"/>
      <c r="NTW5" s="428"/>
      <c r="NTX5" s="428"/>
      <c r="NTY5" s="428"/>
      <c r="NTZ5" s="428"/>
      <c r="NUA5" s="428"/>
      <c r="NUB5" s="428"/>
      <c r="NUC5" s="428"/>
      <c r="NUD5" s="428"/>
      <c r="NUE5" s="428"/>
      <c r="NUF5" s="428"/>
      <c r="NUG5" s="428"/>
      <c r="NUH5" s="428"/>
      <c r="NUI5" s="428"/>
      <c r="NUJ5" s="428"/>
      <c r="NUK5" s="428"/>
      <c r="NUL5" s="428"/>
      <c r="NUM5" s="428"/>
      <c r="NUN5" s="428"/>
      <c r="NUO5" s="428"/>
      <c r="NUP5" s="428"/>
      <c r="NUQ5" s="428"/>
      <c r="NUR5" s="428"/>
      <c r="NUS5" s="428"/>
      <c r="NUT5" s="428"/>
      <c r="NUU5" s="428"/>
      <c r="NUV5" s="428"/>
      <c r="NUW5" s="428"/>
      <c r="NUX5" s="428"/>
      <c r="NUY5" s="428"/>
      <c r="NUZ5" s="428"/>
      <c r="NVA5" s="428"/>
      <c r="NVB5" s="428"/>
      <c r="NVC5" s="428"/>
      <c r="NVD5" s="428"/>
      <c r="NVE5" s="428"/>
      <c r="NVF5" s="428"/>
      <c r="NVG5" s="428"/>
      <c r="NVH5" s="428"/>
      <c r="NVI5" s="428"/>
      <c r="NVJ5" s="428"/>
      <c r="NVK5" s="428"/>
      <c r="NVL5" s="428"/>
      <c r="NVM5" s="428"/>
      <c r="NVN5" s="428"/>
      <c r="NVO5" s="428"/>
      <c r="NVP5" s="428"/>
      <c r="NVQ5" s="428"/>
      <c r="NVR5" s="428"/>
      <c r="NVS5" s="428"/>
      <c r="NVT5" s="428"/>
      <c r="NVU5" s="428"/>
      <c r="NVV5" s="428"/>
      <c r="NVW5" s="428"/>
      <c r="NVX5" s="428"/>
      <c r="NVY5" s="428"/>
      <c r="NVZ5" s="428"/>
      <c r="NWA5" s="428"/>
      <c r="NWB5" s="428"/>
      <c r="NWC5" s="428"/>
      <c r="NWD5" s="428"/>
      <c r="NWE5" s="428"/>
      <c r="NWF5" s="428"/>
      <c r="NWG5" s="428"/>
      <c r="NWH5" s="428"/>
      <c r="NWI5" s="428"/>
      <c r="NWJ5" s="428"/>
      <c r="NWK5" s="428"/>
      <c r="NWL5" s="428"/>
      <c r="NWM5" s="428"/>
      <c r="NWN5" s="428"/>
      <c r="NWO5" s="428"/>
      <c r="NWP5" s="428"/>
      <c r="NWQ5" s="428"/>
      <c r="NWR5" s="428"/>
      <c r="NWS5" s="428"/>
      <c r="NWT5" s="428"/>
      <c r="NWU5" s="428"/>
      <c r="NWV5" s="428"/>
      <c r="NWW5" s="428"/>
      <c r="NWX5" s="428"/>
      <c r="NWY5" s="428"/>
      <c r="NWZ5" s="428"/>
      <c r="NXA5" s="428"/>
      <c r="NXB5" s="428"/>
      <c r="NXC5" s="428"/>
      <c r="NXD5" s="428"/>
      <c r="NXE5" s="428"/>
      <c r="NXF5" s="428"/>
      <c r="NXG5" s="428"/>
      <c r="NXH5" s="428"/>
      <c r="NXI5" s="428"/>
      <c r="NXJ5" s="428"/>
      <c r="NXK5" s="428"/>
      <c r="NXL5" s="428"/>
      <c r="NXM5" s="428"/>
      <c r="NXN5" s="428"/>
      <c r="NXO5" s="428"/>
      <c r="NXP5" s="428"/>
      <c r="NXQ5" s="428"/>
      <c r="NXR5" s="428"/>
      <c r="NXS5" s="428"/>
      <c r="NXT5" s="428"/>
      <c r="NXU5" s="428"/>
      <c r="NXV5" s="428"/>
      <c r="NXW5" s="428"/>
      <c r="NXX5" s="428"/>
      <c r="NXY5" s="428"/>
      <c r="NXZ5" s="428"/>
      <c r="NYA5" s="428"/>
      <c r="NYB5" s="428"/>
      <c r="NYC5" s="428"/>
      <c r="NYD5" s="428"/>
      <c r="NYE5" s="428"/>
      <c r="NYF5" s="428"/>
      <c r="NYG5" s="428"/>
      <c r="NYH5" s="428"/>
      <c r="NYI5" s="428"/>
      <c r="NYJ5" s="428"/>
      <c r="NYK5" s="428"/>
      <c r="NYL5" s="428"/>
      <c r="NYM5" s="428"/>
      <c r="NYN5" s="428"/>
      <c r="NYO5" s="428"/>
      <c r="NYP5" s="428"/>
      <c r="NYQ5" s="428"/>
      <c r="NYR5" s="428"/>
      <c r="NYS5" s="428"/>
      <c r="NYT5" s="428"/>
      <c r="NYU5" s="428"/>
      <c r="NYV5" s="428"/>
      <c r="NYW5" s="428"/>
      <c r="NYX5" s="428"/>
      <c r="NYY5" s="428"/>
      <c r="NYZ5" s="428"/>
      <c r="NZA5" s="428"/>
      <c r="NZB5" s="428"/>
      <c r="NZC5" s="428"/>
      <c r="NZD5" s="428"/>
      <c r="NZE5" s="428"/>
      <c r="NZF5" s="428"/>
      <c r="NZG5" s="428"/>
      <c r="NZH5" s="428"/>
      <c r="NZI5" s="428"/>
      <c r="NZJ5" s="428"/>
      <c r="NZK5" s="428"/>
      <c r="NZL5" s="428"/>
      <c r="NZM5" s="428"/>
      <c r="NZN5" s="428"/>
      <c r="NZO5" s="428"/>
      <c r="NZP5" s="428"/>
      <c r="NZQ5" s="428"/>
      <c r="NZR5" s="428"/>
      <c r="NZS5" s="428"/>
      <c r="NZT5" s="428"/>
      <c r="NZU5" s="428"/>
      <c r="NZV5" s="428"/>
      <c r="NZW5" s="428"/>
      <c r="NZX5" s="428"/>
      <c r="NZY5" s="428"/>
      <c r="NZZ5" s="428"/>
      <c r="OAA5" s="428"/>
      <c r="OAB5" s="428"/>
      <c r="OAC5" s="428"/>
      <c r="OAD5" s="428"/>
      <c r="OAE5" s="428"/>
      <c r="OAF5" s="428"/>
      <c r="OAG5" s="428"/>
      <c r="OAH5" s="428"/>
      <c r="OAI5" s="428"/>
      <c r="OAJ5" s="428"/>
      <c r="OAK5" s="428"/>
      <c r="OAL5" s="428"/>
      <c r="OAM5" s="428"/>
      <c r="OAN5" s="428"/>
      <c r="OAO5" s="428"/>
      <c r="OAP5" s="428"/>
      <c r="OAQ5" s="428"/>
      <c r="OAR5" s="428"/>
      <c r="OAS5" s="428"/>
      <c r="OAT5" s="428"/>
      <c r="OAU5" s="428"/>
      <c r="OAV5" s="428"/>
      <c r="OAW5" s="428"/>
      <c r="OAX5" s="428"/>
      <c r="OAY5" s="428"/>
      <c r="OAZ5" s="428"/>
      <c r="OBA5" s="428"/>
      <c r="OBB5" s="428"/>
      <c r="OBC5" s="428"/>
      <c r="OBD5" s="428"/>
      <c r="OBE5" s="428"/>
      <c r="OBF5" s="428"/>
      <c r="OBG5" s="428"/>
      <c r="OBH5" s="428"/>
      <c r="OBI5" s="428"/>
      <c r="OBJ5" s="428"/>
      <c r="OBK5" s="428"/>
      <c r="OBL5" s="428"/>
      <c r="OBM5" s="428"/>
      <c r="OBN5" s="428"/>
      <c r="OBO5" s="428"/>
      <c r="OBP5" s="428"/>
      <c r="OBQ5" s="428"/>
      <c r="OBR5" s="428"/>
      <c r="OBS5" s="428"/>
      <c r="OBT5" s="428"/>
      <c r="OBU5" s="428"/>
      <c r="OBV5" s="428"/>
      <c r="OBW5" s="428"/>
      <c r="OBX5" s="428"/>
      <c r="OBY5" s="428"/>
      <c r="OBZ5" s="428"/>
      <c r="OCA5" s="428"/>
      <c r="OCB5" s="428"/>
      <c r="OCC5" s="428"/>
      <c r="OCD5" s="428"/>
      <c r="OCE5" s="428"/>
      <c r="OCF5" s="428"/>
      <c r="OCG5" s="428"/>
      <c r="OCH5" s="428"/>
      <c r="OCI5" s="428"/>
      <c r="OCJ5" s="428"/>
      <c r="OCK5" s="428"/>
      <c r="OCL5" s="428"/>
      <c r="OCM5" s="428"/>
      <c r="OCN5" s="428"/>
      <c r="OCO5" s="428"/>
      <c r="OCP5" s="428"/>
      <c r="OCQ5" s="428"/>
      <c r="OCR5" s="428"/>
      <c r="OCS5" s="428"/>
      <c r="OCT5" s="428"/>
      <c r="OCU5" s="428"/>
      <c r="OCV5" s="428"/>
      <c r="OCW5" s="428"/>
      <c r="OCX5" s="428"/>
      <c r="OCY5" s="428"/>
      <c r="OCZ5" s="428"/>
      <c r="ODA5" s="428"/>
      <c r="ODB5" s="428"/>
      <c r="ODC5" s="428"/>
      <c r="ODD5" s="428"/>
      <c r="ODE5" s="428"/>
      <c r="ODF5" s="428"/>
      <c r="ODG5" s="428"/>
      <c r="ODH5" s="428"/>
      <c r="ODI5" s="428"/>
      <c r="ODJ5" s="428"/>
      <c r="ODK5" s="428"/>
      <c r="ODL5" s="428"/>
      <c r="ODM5" s="428"/>
      <c r="ODN5" s="428"/>
      <c r="ODO5" s="428"/>
      <c r="ODP5" s="428"/>
      <c r="ODQ5" s="428"/>
      <c r="ODR5" s="428"/>
      <c r="ODS5" s="428"/>
      <c r="ODT5" s="428"/>
      <c r="ODU5" s="428"/>
      <c r="ODV5" s="428"/>
      <c r="ODW5" s="428"/>
      <c r="ODX5" s="428"/>
      <c r="ODY5" s="428"/>
      <c r="ODZ5" s="428"/>
      <c r="OEA5" s="428"/>
      <c r="OEB5" s="428"/>
      <c r="OEC5" s="428"/>
      <c r="OED5" s="428"/>
      <c r="OEE5" s="428"/>
      <c r="OEF5" s="428"/>
      <c r="OEG5" s="428"/>
      <c r="OEH5" s="428"/>
      <c r="OEI5" s="428"/>
      <c r="OEJ5" s="428"/>
      <c r="OEK5" s="428"/>
      <c r="OEL5" s="428"/>
      <c r="OEM5" s="428"/>
      <c r="OEN5" s="428"/>
      <c r="OEO5" s="428"/>
      <c r="OEP5" s="428"/>
      <c r="OEQ5" s="428"/>
      <c r="OER5" s="428"/>
      <c r="OES5" s="428"/>
      <c r="OET5" s="428"/>
      <c r="OEU5" s="428"/>
      <c r="OEV5" s="428"/>
      <c r="OEW5" s="428"/>
      <c r="OEX5" s="428"/>
      <c r="OEY5" s="428"/>
      <c r="OEZ5" s="428"/>
      <c r="OFA5" s="428"/>
      <c r="OFB5" s="428"/>
      <c r="OFC5" s="428"/>
      <c r="OFD5" s="428"/>
      <c r="OFE5" s="428"/>
      <c r="OFF5" s="428"/>
      <c r="OFG5" s="428"/>
      <c r="OFH5" s="428"/>
      <c r="OFI5" s="428"/>
      <c r="OFJ5" s="428"/>
      <c r="OFK5" s="428"/>
      <c r="OFL5" s="428"/>
      <c r="OFM5" s="428"/>
      <c r="OFN5" s="428"/>
      <c r="OFO5" s="428"/>
      <c r="OFP5" s="428"/>
      <c r="OFQ5" s="428"/>
      <c r="OFR5" s="428"/>
      <c r="OFS5" s="428"/>
      <c r="OFT5" s="428"/>
      <c r="OFU5" s="428"/>
      <c r="OFV5" s="428"/>
      <c r="OFW5" s="428"/>
      <c r="OFX5" s="428"/>
      <c r="OFY5" s="428"/>
      <c r="OFZ5" s="428"/>
      <c r="OGA5" s="428"/>
      <c r="OGB5" s="428"/>
      <c r="OGC5" s="428"/>
      <c r="OGD5" s="428"/>
      <c r="OGE5" s="428"/>
      <c r="OGF5" s="428"/>
      <c r="OGG5" s="428"/>
      <c r="OGH5" s="428"/>
      <c r="OGI5" s="428"/>
      <c r="OGJ5" s="428"/>
      <c r="OGK5" s="428"/>
      <c r="OGL5" s="428"/>
      <c r="OGM5" s="428"/>
      <c r="OGN5" s="428"/>
      <c r="OGO5" s="428"/>
      <c r="OGP5" s="428"/>
      <c r="OGQ5" s="428"/>
      <c r="OGR5" s="428"/>
      <c r="OGS5" s="428"/>
      <c r="OGT5" s="428"/>
      <c r="OGU5" s="428"/>
      <c r="OGV5" s="428"/>
      <c r="OGW5" s="428"/>
      <c r="OGX5" s="428"/>
      <c r="OGY5" s="428"/>
      <c r="OGZ5" s="428"/>
      <c r="OHA5" s="428"/>
      <c r="OHB5" s="428"/>
      <c r="OHC5" s="428"/>
      <c r="OHD5" s="428"/>
      <c r="OHE5" s="428"/>
      <c r="OHF5" s="428"/>
      <c r="OHG5" s="428"/>
      <c r="OHH5" s="428"/>
      <c r="OHI5" s="428"/>
      <c r="OHJ5" s="428"/>
      <c r="OHK5" s="428"/>
      <c r="OHL5" s="428"/>
      <c r="OHM5" s="428"/>
      <c r="OHN5" s="428"/>
      <c r="OHO5" s="428"/>
      <c r="OHP5" s="428"/>
      <c r="OHQ5" s="428"/>
      <c r="OHR5" s="428"/>
      <c r="OHS5" s="428"/>
      <c r="OHT5" s="428"/>
      <c r="OHU5" s="428"/>
      <c r="OHV5" s="428"/>
      <c r="OHW5" s="428"/>
      <c r="OHX5" s="428"/>
      <c r="OHY5" s="428"/>
      <c r="OHZ5" s="428"/>
      <c r="OIA5" s="428"/>
      <c r="OIB5" s="428"/>
      <c r="OIC5" s="428"/>
      <c r="OID5" s="428"/>
      <c r="OIE5" s="428"/>
      <c r="OIF5" s="428"/>
      <c r="OIG5" s="428"/>
      <c r="OIH5" s="428"/>
      <c r="OII5" s="428"/>
      <c r="OIJ5" s="428"/>
      <c r="OIK5" s="428"/>
      <c r="OIL5" s="428"/>
      <c r="OIM5" s="428"/>
      <c r="OIN5" s="428"/>
      <c r="OIO5" s="428"/>
      <c r="OIP5" s="428"/>
      <c r="OIQ5" s="428"/>
      <c r="OIR5" s="428"/>
      <c r="OIS5" s="428"/>
      <c r="OIT5" s="428"/>
      <c r="OIU5" s="428"/>
      <c r="OIV5" s="428"/>
      <c r="OIW5" s="428"/>
      <c r="OIX5" s="428"/>
      <c r="OIY5" s="428"/>
      <c r="OIZ5" s="428"/>
      <c r="OJA5" s="428"/>
      <c r="OJB5" s="428"/>
      <c r="OJC5" s="428"/>
      <c r="OJD5" s="428"/>
      <c r="OJE5" s="428"/>
      <c r="OJF5" s="428"/>
      <c r="OJG5" s="428"/>
      <c r="OJH5" s="428"/>
      <c r="OJI5" s="428"/>
      <c r="OJJ5" s="428"/>
      <c r="OJK5" s="428"/>
      <c r="OJL5" s="428"/>
      <c r="OJM5" s="428"/>
      <c r="OJN5" s="428"/>
      <c r="OJO5" s="428"/>
      <c r="OJP5" s="428"/>
      <c r="OJQ5" s="428"/>
      <c r="OJR5" s="428"/>
      <c r="OJS5" s="428"/>
      <c r="OJT5" s="428"/>
      <c r="OJU5" s="428"/>
      <c r="OJV5" s="428"/>
      <c r="OJW5" s="428"/>
      <c r="OJX5" s="428"/>
      <c r="OJY5" s="428"/>
      <c r="OJZ5" s="428"/>
      <c r="OKA5" s="428"/>
      <c r="OKB5" s="428"/>
      <c r="OKC5" s="428"/>
      <c r="OKD5" s="428"/>
      <c r="OKE5" s="428"/>
      <c r="OKF5" s="428"/>
      <c r="OKG5" s="428"/>
      <c r="OKH5" s="428"/>
      <c r="OKI5" s="428"/>
      <c r="OKJ5" s="428"/>
      <c r="OKK5" s="428"/>
      <c r="OKL5" s="428"/>
      <c r="OKM5" s="428"/>
      <c r="OKN5" s="428"/>
      <c r="OKO5" s="428"/>
      <c r="OKP5" s="428"/>
      <c r="OKQ5" s="428"/>
      <c r="OKR5" s="428"/>
      <c r="OKS5" s="428"/>
      <c r="OKT5" s="428"/>
      <c r="OKU5" s="428"/>
      <c r="OKV5" s="428"/>
      <c r="OKW5" s="428"/>
      <c r="OKX5" s="428"/>
      <c r="OKY5" s="428"/>
      <c r="OKZ5" s="428"/>
      <c r="OLA5" s="428"/>
      <c r="OLB5" s="428"/>
      <c r="OLC5" s="428"/>
      <c r="OLD5" s="428"/>
      <c r="OLE5" s="428"/>
      <c r="OLF5" s="428"/>
      <c r="OLG5" s="428"/>
      <c r="OLH5" s="428"/>
      <c r="OLI5" s="428"/>
      <c r="OLJ5" s="428"/>
      <c r="OLK5" s="428"/>
      <c r="OLL5" s="428"/>
      <c r="OLM5" s="428"/>
      <c r="OLN5" s="428"/>
      <c r="OLO5" s="428"/>
      <c r="OLP5" s="428"/>
      <c r="OLQ5" s="428"/>
      <c r="OLR5" s="428"/>
      <c r="OLS5" s="428"/>
      <c r="OLT5" s="428"/>
      <c r="OLU5" s="428"/>
      <c r="OLV5" s="428"/>
      <c r="OLW5" s="428"/>
      <c r="OLX5" s="428"/>
      <c r="OLY5" s="428"/>
      <c r="OLZ5" s="428"/>
      <c r="OMA5" s="428"/>
      <c r="OMB5" s="428"/>
      <c r="OMC5" s="428"/>
      <c r="OMD5" s="428"/>
      <c r="OME5" s="428"/>
      <c r="OMF5" s="428"/>
      <c r="OMG5" s="428"/>
      <c r="OMH5" s="428"/>
      <c r="OMI5" s="428"/>
      <c r="OMJ5" s="428"/>
      <c r="OMK5" s="428"/>
      <c r="OML5" s="428"/>
      <c r="OMM5" s="428"/>
      <c r="OMN5" s="428"/>
      <c r="OMO5" s="428"/>
      <c r="OMP5" s="428"/>
      <c r="OMQ5" s="428"/>
      <c r="OMR5" s="428"/>
      <c r="OMS5" s="428"/>
      <c r="OMT5" s="428"/>
      <c r="OMU5" s="428"/>
      <c r="OMV5" s="428"/>
      <c r="OMW5" s="428"/>
      <c r="OMX5" s="428"/>
      <c r="OMY5" s="428"/>
      <c r="OMZ5" s="428"/>
      <c r="ONA5" s="428"/>
      <c r="ONB5" s="428"/>
      <c r="ONC5" s="428"/>
      <c r="OND5" s="428"/>
      <c r="ONE5" s="428"/>
      <c r="ONF5" s="428"/>
      <c r="ONG5" s="428"/>
      <c r="ONH5" s="428"/>
      <c r="ONI5" s="428"/>
      <c r="ONJ5" s="428"/>
      <c r="ONK5" s="428"/>
      <c r="ONL5" s="428"/>
      <c r="ONM5" s="428"/>
      <c r="ONN5" s="428"/>
      <c r="ONO5" s="428"/>
      <c r="ONP5" s="428"/>
      <c r="ONQ5" s="428"/>
      <c r="ONR5" s="428"/>
      <c r="ONS5" s="428"/>
      <c r="ONT5" s="428"/>
      <c r="ONU5" s="428"/>
      <c r="ONV5" s="428"/>
      <c r="ONW5" s="428"/>
      <c r="ONX5" s="428"/>
      <c r="ONY5" s="428"/>
      <c r="ONZ5" s="428"/>
      <c r="OOA5" s="428"/>
      <c r="OOB5" s="428"/>
      <c r="OOC5" s="428"/>
      <c r="OOD5" s="428"/>
      <c r="OOE5" s="428"/>
      <c r="OOF5" s="428"/>
      <c r="OOG5" s="428"/>
      <c r="OOH5" s="428"/>
      <c r="OOI5" s="428"/>
      <c r="OOJ5" s="428"/>
      <c r="OOK5" s="428"/>
      <c r="OOL5" s="428"/>
      <c r="OOM5" s="428"/>
      <c r="OON5" s="428"/>
      <c r="OOO5" s="428"/>
      <c r="OOP5" s="428"/>
      <c r="OOQ5" s="428"/>
      <c r="OOR5" s="428"/>
      <c r="OOS5" s="428"/>
      <c r="OOT5" s="428"/>
      <c r="OOU5" s="428"/>
      <c r="OOV5" s="428"/>
      <c r="OOW5" s="428"/>
      <c r="OOX5" s="428"/>
      <c r="OOY5" s="428"/>
      <c r="OOZ5" s="428"/>
      <c r="OPA5" s="428"/>
      <c r="OPB5" s="428"/>
      <c r="OPC5" s="428"/>
      <c r="OPD5" s="428"/>
      <c r="OPE5" s="428"/>
      <c r="OPF5" s="428"/>
      <c r="OPG5" s="428"/>
      <c r="OPH5" s="428"/>
      <c r="OPI5" s="428"/>
      <c r="OPJ5" s="428"/>
      <c r="OPK5" s="428"/>
      <c r="OPL5" s="428"/>
      <c r="OPM5" s="428"/>
      <c r="OPN5" s="428"/>
      <c r="OPO5" s="428"/>
      <c r="OPP5" s="428"/>
      <c r="OPQ5" s="428"/>
      <c r="OPR5" s="428"/>
      <c r="OPS5" s="428"/>
      <c r="OPT5" s="428"/>
      <c r="OPU5" s="428"/>
      <c r="OPV5" s="428"/>
      <c r="OPW5" s="428"/>
      <c r="OPX5" s="428"/>
      <c r="OPY5" s="428"/>
      <c r="OPZ5" s="428"/>
      <c r="OQA5" s="428"/>
      <c r="OQB5" s="428"/>
      <c r="OQC5" s="428"/>
      <c r="OQD5" s="428"/>
      <c r="OQE5" s="428"/>
      <c r="OQF5" s="428"/>
      <c r="OQG5" s="428"/>
      <c r="OQH5" s="428"/>
      <c r="OQI5" s="428"/>
      <c r="OQJ5" s="428"/>
      <c r="OQK5" s="428"/>
      <c r="OQL5" s="428"/>
      <c r="OQM5" s="428"/>
      <c r="OQN5" s="428"/>
      <c r="OQO5" s="428"/>
      <c r="OQP5" s="428"/>
      <c r="OQQ5" s="428"/>
      <c r="OQR5" s="428"/>
      <c r="OQS5" s="428"/>
      <c r="OQT5" s="428"/>
      <c r="OQU5" s="428"/>
      <c r="OQV5" s="428"/>
      <c r="OQW5" s="428"/>
      <c r="OQX5" s="428"/>
      <c r="OQY5" s="428"/>
      <c r="OQZ5" s="428"/>
      <c r="ORA5" s="428"/>
      <c r="ORB5" s="428"/>
      <c r="ORC5" s="428"/>
      <c r="ORD5" s="428"/>
      <c r="ORE5" s="428"/>
      <c r="ORF5" s="428"/>
      <c r="ORG5" s="428"/>
      <c r="ORH5" s="428"/>
      <c r="ORI5" s="428"/>
      <c r="ORJ5" s="428"/>
      <c r="ORK5" s="428"/>
      <c r="ORL5" s="428"/>
      <c r="ORM5" s="428"/>
      <c r="ORN5" s="428"/>
      <c r="ORO5" s="428"/>
      <c r="ORP5" s="428"/>
      <c r="ORQ5" s="428"/>
      <c r="ORR5" s="428"/>
      <c r="ORS5" s="428"/>
      <c r="ORT5" s="428"/>
      <c r="ORU5" s="428"/>
      <c r="ORV5" s="428"/>
      <c r="ORW5" s="428"/>
      <c r="ORX5" s="428"/>
      <c r="ORY5" s="428"/>
      <c r="ORZ5" s="428"/>
      <c r="OSA5" s="428"/>
      <c r="OSB5" s="428"/>
      <c r="OSC5" s="428"/>
      <c r="OSD5" s="428"/>
      <c r="OSE5" s="428"/>
      <c r="OSF5" s="428"/>
      <c r="OSG5" s="428"/>
      <c r="OSH5" s="428"/>
      <c r="OSI5" s="428"/>
      <c r="OSJ5" s="428"/>
      <c r="OSK5" s="428"/>
      <c r="OSL5" s="428"/>
      <c r="OSM5" s="428"/>
      <c r="OSN5" s="428"/>
      <c r="OSO5" s="428"/>
      <c r="OSP5" s="428"/>
      <c r="OSQ5" s="428"/>
      <c r="OSR5" s="428"/>
      <c r="OSS5" s="428"/>
      <c r="OST5" s="428"/>
      <c r="OSU5" s="428"/>
      <c r="OSV5" s="428"/>
      <c r="OSW5" s="428"/>
      <c r="OSX5" s="428"/>
      <c r="OSY5" s="428"/>
      <c r="OSZ5" s="428"/>
      <c r="OTA5" s="428"/>
      <c r="OTB5" s="428"/>
      <c r="OTC5" s="428"/>
      <c r="OTD5" s="428"/>
      <c r="OTE5" s="428"/>
      <c r="OTF5" s="428"/>
      <c r="OTG5" s="428"/>
      <c r="OTH5" s="428"/>
      <c r="OTI5" s="428"/>
      <c r="OTJ5" s="428"/>
      <c r="OTK5" s="428"/>
      <c r="OTL5" s="428"/>
      <c r="OTM5" s="428"/>
      <c r="OTN5" s="428"/>
      <c r="OTO5" s="428"/>
      <c r="OTP5" s="428"/>
      <c r="OTQ5" s="428"/>
      <c r="OTR5" s="428"/>
      <c r="OTS5" s="428"/>
      <c r="OTT5" s="428"/>
      <c r="OTU5" s="428"/>
      <c r="OTV5" s="428"/>
      <c r="OTW5" s="428"/>
      <c r="OTX5" s="428"/>
      <c r="OTY5" s="428"/>
      <c r="OTZ5" s="428"/>
      <c r="OUA5" s="428"/>
      <c r="OUB5" s="428"/>
      <c r="OUC5" s="428"/>
      <c r="OUD5" s="428"/>
      <c r="OUE5" s="428"/>
      <c r="OUF5" s="428"/>
      <c r="OUG5" s="428"/>
      <c r="OUH5" s="428"/>
      <c r="OUI5" s="428"/>
      <c r="OUJ5" s="428"/>
      <c r="OUK5" s="428"/>
      <c r="OUL5" s="428"/>
      <c r="OUM5" s="428"/>
      <c r="OUN5" s="428"/>
      <c r="OUO5" s="428"/>
      <c r="OUP5" s="428"/>
      <c r="OUQ5" s="428"/>
      <c r="OUR5" s="428"/>
      <c r="OUS5" s="428"/>
      <c r="OUT5" s="428"/>
      <c r="OUU5" s="428"/>
      <c r="OUV5" s="428"/>
      <c r="OUW5" s="428"/>
      <c r="OUX5" s="428"/>
      <c r="OUY5" s="428"/>
      <c r="OUZ5" s="428"/>
      <c r="OVA5" s="428"/>
      <c r="OVB5" s="428"/>
      <c r="OVC5" s="428"/>
      <c r="OVD5" s="428"/>
      <c r="OVE5" s="428"/>
      <c r="OVF5" s="428"/>
      <c r="OVG5" s="428"/>
      <c r="OVH5" s="428"/>
      <c r="OVI5" s="428"/>
      <c r="OVJ5" s="428"/>
      <c r="OVK5" s="428"/>
      <c r="OVL5" s="428"/>
      <c r="OVM5" s="428"/>
      <c r="OVN5" s="428"/>
      <c r="OVO5" s="428"/>
      <c r="OVP5" s="428"/>
      <c r="OVQ5" s="428"/>
      <c r="OVR5" s="428"/>
      <c r="OVS5" s="428"/>
      <c r="OVT5" s="428"/>
      <c r="OVU5" s="428"/>
      <c r="OVV5" s="428"/>
      <c r="OVW5" s="428"/>
      <c r="OVX5" s="428"/>
      <c r="OVY5" s="428"/>
      <c r="OVZ5" s="428"/>
      <c r="OWA5" s="428"/>
      <c r="OWB5" s="428"/>
      <c r="OWC5" s="428"/>
      <c r="OWD5" s="428"/>
      <c r="OWE5" s="428"/>
      <c r="OWF5" s="428"/>
      <c r="OWG5" s="428"/>
      <c r="OWH5" s="428"/>
      <c r="OWI5" s="428"/>
      <c r="OWJ5" s="428"/>
      <c r="OWK5" s="428"/>
      <c r="OWL5" s="428"/>
      <c r="OWM5" s="428"/>
      <c r="OWN5" s="428"/>
      <c r="OWO5" s="428"/>
      <c r="OWP5" s="428"/>
      <c r="OWQ5" s="428"/>
      <c r="OWR5" s="428"/>
      <c r="OWS5" s="428"/>
      <c r="OWT5" s="428"/>
      <c r="OWU5" s="428"/>
      <c r="OWV5" s="428"/>
      <c r="OWW5" s="428"/>
      <c r="OWX5" s="428"/>
      <c r="OWY5" s="428"/>
      <c r="OWZ5" s="428"/>
      <c r="OXA5" s="428"/>
      <c r="OXB5" s="428"/>
      <c r="OXC5" s="428"/>
      <c r="OXD5" s="428"/>
      <c r="OXE5" s="428"/>
      <c r="OXF5" s="428"/>
      <c r="OXG5" s="428"/>
      <c r="OXH5" s="428"/>
      <c r="OXI5" s="428"/>
      <c r="OXJ5" s="428"/>
      <c r="OXK5" s="428"/>
      <c r="OXL5" s="428"/>
      <c r="OXM5" s="428"/>
      <c r="OXN5" s="428"/>
      <c r="OXO5" s="428"/>
      <c r="OXP5" s="428"/>
      <c r="OXQ5" s="428"/>
      <c r="OXR5" s="428"/>
      <c r="OXS5" s="428"/>
      <c r="OXT5" s="428"/>
      <c r="OXU5" s="428"/>
      <c r="OXV5" s="428"/>
      <c r="OXW5" s="428"/>
      <c r="OXX5" s="428"/>
      <c r="OXY5" s="428"/>
      <c r="OXZ5" s="428"/>
      <c r="OYA5" s="428"/>
      <c r="OYB5" s="428"/>
      <c r="OYC5" s="428"/>
      <c r="OYD5" s="428"/>
      <c r="OYE5" s="428"/>
      <c r="OYF5" s="428"/>
      <c r="OYG5" s="428"/>
      <c r="OYH5" s="428"/>
      <c r="OYI5" s="428"/>
      <c r="OYJ5" s="428"/>
      <c r="OYK5" s="428"/>
      <c r="OYL5" s="428"/>
      <c r="OYM5" s="428"/>
      <c r="OYN5" s="428"/>
      <c r="OYO5" s="428"/>
      <c r="OYP5" s="428"/>
      <c r="OYQ5" s="428"/>
      <c r="OYR5" s="428"/>
      <c r="OYS5" s="428"/>
      <c r="OYT5" s="428"/>
      <c r="OYU5" s="428"/>
      <c r="OYV5" s="428"/>
      <c r="OYW5" s="428"/>
      <c r="OYX5" s="428"/>
      <c r="OYY5" s="428"/>
      <c r="OYZ5" s="428"/>
      <c r="OZA5" s="428"/>
      <c r="OZB5" s="428"/>
      <c r="OZC5" s="428"/>
      <c r="OZD5" s="428"/>
      <c r="OZE5" s="428"/>
      <c r="OZF5" s="428"/>
      <c r="OZG5" s="428"/>
      <c r="OZH5" s="428"/>
      <c r="OZI5" s="428"/>
      <c r="OZJ5" s="428"/>
      <c r="OZK5" s="428"/>
      <c r="OZL5" s="428"/>
      <c r="OZM5" s="428"/>
      <c r="OZN5" s="428"/>
      <c r="OZO5" s="428"/>
      <c r="OZP5" s="428"/>
      <c r="OZQ5" s="428"/>
      <c r="OZR5" s="428"/>
      <c r="OZS5" s="428"/>
      <c r="OZT5" s="428"/>
      <c r="OZU5" s="428"/>
      <c r="OZV5" s="428"/>
      <c r="OZW5" s="428"/>
      <c r="OZX5" s="428"/>
      <c r="OZY5" s="428"/>
      <c r="OZZ5" s="428"/>
      <c r="PAA5" s="428"/>
      <c r="PAB5" s="428"/>
      <c r="PAC5" s="428"/>
      <c r="PAD5" s="428"/>
      <c r="PAE5" s="428"/>
      <c r="PAF5" s="428"/>
      <c r="PAG5" s="428"/>
      <c r="PAH5" s="428"/>
      <c r="PAI5" s="428"/>
      <c r="PAJ5" s="428"/>
      <c r="PAK5" s="428"/>
      <c r="PAL5" s="428"/>
      <c r="PAM5" s="428"/>
      <c r="PAN5" s="428"/>
      <c r="PAO5" s="428"/>
      <c r="PAP5" s="428"/>
      <c r="PAQ5" s="428"/>
      <c r="PAR5" s="428"/>
      <c r="PAS5" s="428"/>
      <c r="PAT5" s="428"/>
      <c r="PAU5" s="428"/>
      <c r="PAV5" s="428"/>
      <c r="PAW5" s="428"/>
      <c r="PAX5" s="428"/>
      <c r="PAY5" s="428"/>
      <c r="PAZ5" s="428"/>
      <c r="PBA5" s="428"/>
      <c r="PBB5" s="428"/>
      <c r="PBC5" s="428"/>
      <c r="PBD5" s="428"/>
      <c r="PBE5" s="428"/>
      <c r="PBF5" s="428"/>
      <c r="PBG5" s="428"/>
      <c r="PBH5" s="428"/>
      <c r="PBI5" s="428"/>
      <c r="PBJ5" s="428"/>
      <c r="PBK5" s="428"/>
      <c r="PBL5" s="428"/>
      <c r="PBM5" s="428"/>
      <c r="PBN5" s="428"/>
      <c r="PBO5" s="428"/>
      <c r="PBP5" s="428"/>
      <c r="PBQ5" s="428"/>
      <c r="PBR5" s="428"/>
      <c r="PBS5" s="428"/>
      <c r="PBT5" s="428"/>
      <c r="PBU5" s="428"/>
      <c r="PBV5" s="428"/>
      <c r="PBW5" s="428"/>
      <c r="PBX5" s="428"/>
      <c r="PBY5" s="428"/>
      <c r="PBZ5" s="428"/>
      <c r="PCA5" s="428"/>
      <c r="PCB5" s="428"/>
      <c r="PCC5" s="428"/>
      <c r="PCD5" s="428"/>
      <c r="PCE5" s="428"/>
      <c r="PCF5" s="428"/>
      <c r="PCG5" s="428"/>
      <c r="PCH5" s="428"/>
      <c r="PCI5" s="428"/>
      <c r="PCJ5" s="428"/>
      <c r="PCK5" s="428"/>
      <c r="PCL5" s="428"/>
      <c r="PCM5" s="428"/>
      <c r="PCN5" s="428"/>
      <c r="PCO5" s="428"/>
      <c r="PCP5" s="428"/>
      <c r="PCQ5" s="428"/>
      <c r="PCR5" s="428"/>
      <c r="PCS5" s="428"/>
      <c r="PCT5" s="428"/>
      <c r="PCU5" s="428"/>
      <c r="PCV5" s="428"/>
      <c r="PCW5" s="428"/>
      <c r="PCX5" s="428"/>
      <c r="PCY5" s="428"/>
      <c r="PCZ5" s="428"/>
      <c r="PDA5" s="428"/>
      <c r="PDB5" s="428"/>
      <c r="PDC5" s="428"/>
      <c r="PDD5" s="428"/>
      <c r="PDE5" s="428"/>
      <c r="PDF5" s="428"/>
      <c r="PDG5" s="428"/>
      <c r="PDH5" s="428"/>
      <c r="PDI5" s="428"/>
      <c r="PDJ5" s="428"/>
      <c r="PDK5" s="428"/>
      <c r="PDL5" s="428"/>
      <c r="PDM5" s="428"/>
      <c r="PDN5" s="428"/>
      <c r="PDO5" s="428"/>
      <c r="PDP5" s="428"/>
      <c r="PDQ5" s="428"/>
      <c r="PDR5" s="428"/>
      <c r="PDS5" s="428"/>
      <c r="PDT5" s="428"/>
      <c r="PDU5" s="428"/>
      <c r="PDV5" s="428"/>
      <c r="PDW5" s="428"/>
      <c r="PDX5" s="428"/>
      <c r="PDY5" s="428"/>
      <c r="PDZ5" s="428"/>
      <c r="PEA5" s="428"/>
      <c r="PEB5" s="428"/>
      <c r="PEC5" s="428"/>
      <c r="PED5" s="428"/>
      <c r="PEE5" s="428"/>
      <c r="PEF5" s="428"/>
      <c r="PEG5" s="428"/>
      <c r="PEH5" s="428"/>
      <c r="PEI5" s="428"/>
      <c r="PEJ5" s="428"/>
      <c r="PEK5" s="428"/>
      <c r="PEL5" s="428"/>
      <c r="PEM5" s="428"/>
      <c r="PEN5" s="428"/>
      <c r="PEO5" s="428"/>
      <c r="PEP5" s="428"/>
      <c r="PEQ5" s="428"/>
      <c r="PER5" s="428"/>
      <c r="PES5" s="428"/>
      <c r="PET5" s="428"/>
      <c r="PEU5" s="428"/>
      <c r="PEV5" s="428"/>
      <c r="PEW5" s="428"/>
      <c r="PEX5" s="428"/>
      <c r="PEY5" s="428"/>
      <c r="PEZ5" s="428"/>
      <c r="PFA5" s="428"/>
      <c r="PFB5" s="428"/>
      <c r="PFC5" s="428"/>
      <c r="PFD5" s="428"/>
      <c r="PFE5" s="428"/>
      <c r="PFF5" s="428"/>
      <c r="PFG5" s="428"/>
      <c r="PFH5" s="428"/>
      <c r="PFI5" s="428"/>
      <c r="PFJ5" s="428"/>
      <c r="PFK5" s="428"/>
      <c r="PFL5" s="428"/>
      <c r="PFM5" s="428"/>
      <c r="PFN5" s="428"/>
      <c r="PFO5" s="428"/>
      <c r="PFP5" s="428"/>
      <c r="PFQ5" s="428"/>
      <c r="PFR5" s="428"/>
      <c r="PFS5" s="428"/>
      <c r="PFT5" s="428"/>
      <c r="PFU5" s="428"/>
      <c r="PFV5" s="428"/>
      <c r="PFW5" s="428"/>
      <c r="PFX5" s="428"/>
      <c r="PFY5" s="428"/>
      <c r="PFZ5" s="428"/>
      <c r="PGA5" s="428"/>
      <c r="PGB5" s="428"/>
      <c r="PGC5" s="428"/>
      <c r="PGD5" s="428"/>
      <c r="PGE5" s="428"/>
      <c r="PGF5" s="428"/>
      <c r="PGG5" s="428"/>
      <c r="PGH5" s="428"/>
      <c r="PGI5" s="428"/>
      <c r="PGJ5" s="428"/>
      <c r="PGK5" s="428"/>
      <c r="PGL5" s="428"/>
      <c r="PGM5" s="428"/>
      <c r="PGN5" s="428"/>
      <c r="PGO5" s="428"/>
      <c r="PGP5" s="428"/>
      <c r="PGQ5" s="428"/>
      <c r="PGR5" s="428"/>
      <c r="PGS5" s="428"/>
      <c r="PGT5" s="428"/>
      <c r="PGU5" s="428"/>
      <c r="PGV5" s="428"/>
      <c r="PGW5" s="428"/>
      <c r="PGX5" s="428"/>
      <c r="PGY5" s="428"/>
      <c r="PGZ5" s="428"/>
      <c r="PHA5" s="428"/>
      <c r="PHB5" s="428"/>
      <c r="PHC5" s="428"/>
      <c r="PHD5" s="428"/>
      <c r="PHE5" s="428"/>
      <c r="PHF5" s="428"/>
      <c r="PHG5" s="428"/>
      <c r="PHH5" s="428"/>
      <c r="PHI5" s="428"/>
      <c r="PHJ5" s="428"/>
      <c r="PHK5" s="428"/>
      <c r="PHL5" s="428"/>
      <c r="PHM5" s="428"/>
      <c r="PHN5" s="428"/>
      <c r="PHO5" s="428"/>
      <c r="PHP5" s="428"/>
      <c r="PHQ5" s="428"/>
      <c r="PHR5" s="428"/>
      <c r="PHS5" s="428"/>
      <c r="PHT5" s="428"/>
      <c r="PHU5" s="428"/>
      <c r="PHV5" s="428"/>
      <c r="PHW5" s="428"/>
      <c r="PHX5" s="428"/>
      <c r="PHY5" s="428"/>
      <c r="PHZ5" s="428"/>
      <c r="PIA5" s="428"/>
      <c r="PIB5" s="428"/>
      <c r="PIC5" s="428"/>
      <c r="PID5" s="428"/>
      <c r="PIE5" s="428"/>
      <c r="PIF5" s="428"/>
      <c r="PIG5" s="428"/>
      <c r="PIH5" s="428"/>
      <c r="PII5" s="428"/>
      <c r="PIJ5" s="428"/>
      <c r="PIK5" s="428"/>
      <c r="PIL5" s="428"/>
      <c r="PIM5" s="428"/>
      <c r="PIN5" s="428"/>
      <c r="PIO5" s="428"/>
      <c r="PIP5" s="428"/>
      <c r="PIQ5" s="428"/>
      <c r="PIR5" s="428"/>
      <c r="PIS5" s="428"/>
      <c r="PIT5" s="428"/>
      <c r="PIU5" s="428"/>
      <c r="PIV5" s="428"/>
      <c r="PIW5" s="428"/>
      <c r="PIX5" s="428"/>
      <c r="PIY5" s="428"/>
      <c r="PIZ5" s="428"/>
      <c r="PJA5" s="428"/>
      <c r="PJB5" s="428"/>
      <c r="PJC5" s="428"/>
      <c r="PJD5" s="428"/>
      <c r="PJE5" s="428"/>
      <c r="PJF5" s="428"/>
      <c r="PJG5" s="428"/>
      <c r="PJH5" s="428"/>
      <c r="PJI5" s="428"/>
      <c r="PJJ5" s="428"/>
      <c r="PJK5" s="428"/>
      <c r="PJL5" s="428"/>
      <c r="PJM5" s="428"/>
      <c r="PJN5" s="428"/>
      <c r="PJO5" s="428"/>
      <c r="PJP5" s="428"/>
      <c r="PJQ5" s="428"/>
      <c r="PJR5" s="428"/>
      <c r="PJS5" s="428"/>
      <c r="PJT5" s="428"/>
      <c r="PJU5" s="428"/>
      <c r="PJV5" s="428"/>
      <c r="PJW5" s="428"/>
      <c r="PJX5" s="428"/>
      <c r="PJY5" s="428"/>
      <c r="PJZ5" s="428"/>
      <c r="PKA5" s="428"/>
      <c r="PKB5" s="428"/>
      <c r="PKC5" s="428"/>
      <c r="PKD5" s="428"/>
      <c r="PKE5" s="428"/>
      <c r="PKF5" s="428"/>
      <c r="PKG5" s="428"/>
      <c r="PKH5" s="428"/>
      <c r="PKI5" s="428"/>
      <c r="PKJ5" s="428"/>
      <c r="PKK5" s="428"/>
      <c r="PKL5" s="428"/>
      <c r="PKM5" s="428"/>
      <c r="PKN5" s="428"/>
      <c r="PKO5" s="428"/>
      <c r="PKP5" s="428"/>
      <c r="PKQ5" s="428"/>
      <c r="PKR5" s="428"/>
      <c r="PKS5" s="428"/>
      <c r="PKT5" s="428"/>
      <c r="PKU5" s="428"/>
      <c r="PKV5" s="428"/>
      <c r="PKW5" s="428"/>
      <c r="PKX5" s="428"/>
      <c r="PKY5" s="428"/>
      <c r="PKZ5" s="428"/>
      <c r="PLA5" s="428"/>
      <c r="PLB5" s="428"/>
      <c r="PLC5" s="428"/>
      <c r="PLD5" s="428"/>
      <c r="PLE5" s="428"/>
      <c r="PLF5" s="428"/>
      <c r="PLG5" s="428"/>
      <c r="PLH5" s="428"/>
      <c r="PLI5" s="428"/>
      <c r="PLJ5" s="428"/>
      <c r="PLK5" s="428"/>
      <c r="PLL5" s="428"/>
      <c r="PLM5" s="428"/>
      <c r="PLN5" s="428"/>
      <c r="PLO5" s="428"/>
      <c r="PLP5" s="428"/>
      <c r="PLQ5" s="428"/>
      <c r="PLR5" s="428"/>
      <c r="PLS5" s="428"/>
      <c r="PLT5" s="428"/>
      <c r="PLU5" s="428"/>
      <c r="PLV5" s="428"/>
      <c r="PLW5" s="428"/>
      <c r="PLX5" s="428"/>
      <c r="PLY5" s="428"/>
      <c r="PLZ5" s="428"/>
      <c r="PMA5" s="428"/>
      <c r="PMB5" s="428"/>
      <c r="PMC5" s="428"/>
      <c r="PMD5" s="428"/>
      <c r="PME5" s="428"/>
      <c r="PMF5" s="428"/>
      <c r="PMG5" s="428"/>
      <c r="PMH5" s="428"/>
      <c r="PMI5" s="428"/>
      <c r="PMJ5" s="428"/>
      <c r="PMK5" s="428"/>
      <c r="PML5" s="428"/>
      <c r="PMM5" s="428"/>
      <c r="PMN5" s="428"/>
      <c r="PMO5" s="428"/>
      <c r="PMP5" s="428"/>
      <c r="PMQ5" s="428"/>
      <c r="PMR5" s="428"/>
      <c r="PMS5" s="428"/>
      <c r="PMT5" s="428"/>
      <c r="PMU5" s="428"/>
      <c r="PMV5" s="428"/>
      <c r="PMW5" s="428"/>
      <c r="PMX5" s="428"/>
      <c r="PMY5" s="428"/>
      <c r="PMZ5" s="428"/>
      <c r="PNA5" s="428"/>
      <c r="PNB5" s="428"/>
      <c r="PNC5" s="428"/>
      <c r="PND5" s="428"/>
      <c r="PNE5" s="428"/>
      <c r="PNF5" s="428"/>
      <c r="PNG5" s="428"/>
      <c r="PNH5" s="428"/>
      <c r="PNI5" s="428"/>
      <c r="PNJ5" s="428"/>
      <c r="PNK5" s="428"/>
      <c r="PNL5" s="428"/>
      <c r="PNM5" s="428"/>
      <c r="PNN5" s="428"/>
      <c r="PNO5" s="428"/>
      <c r="PNP5" s="428"/>
      <c r="PNQ5" s="428"/>
      <c r="PNR5" s="428"/>
      <c r="PNS5" s="428"/>
      <c r="PNT5" s="428"/>
      <c r="PNU5" s="428"/>
      <c r="PNV5" s="428"/>
      <c r="PNW5" s="428"/>
      <c r="PNX5" s="428"/>
      <c r="PNY5" s="428"/>
      <c r="PNZ5" s="428"/>
      <c r="POA5" s="428"/>
      <c r="POB5" s="428"/>
      <c r="POC5" s="428"/>
      <c r="POD5" s="428"/>
      <c r="POE5" s="428"/>
      <c r="POF5" s="428"/>
      <c r="POG5" s="428"/>
      <c r="POH5" s="428"/>
      <c r="POI5" s="428"/>
      <c r="POJ5" s="428"/>
      <c r="POK5" s="428"/>
      <c r="POL5" s="428"/>
      <c r="POM5" s="428"/>
      <c r="PON5" s="428"/>
      <c r="POO5" s="428"/>
      <c r="POP5" s="428"/>
      <c r="POQ5" s="428"/>
      <c r="POR5" s="428"/>
      <c r="POS5" s="428"/>
      <c r="POT5" s="428"/>
      <c r="POU5" s="428"/>
      <c r="POV5" s="428"/>
      <c r="POW5" s="428"/>
      <c r="POX5" s="428"/>
      <c r="POY5" s="428"/>
      <c r="POZ5" s="428"/>
      <c r="PPA5" s="428"/>
      <c r="PPB5" s="428"/>
      <c r="PPC5" s="428"/>
      <c r="PPD5" s="428"/>
      <c r="PPE5" s="428"/>
      <c r="PPF5" s="428"/>
      <c r="PPG5" s="428"/>
      <c r="PPH5" s="428"/>
      <c r="PPI5" s="428"/>
      <c r="PPJ5" s="428"/>
      <c r="PPK5" s="428"/>
      <c r="PPL5" s="428"/>
      <c r="PPM5" s="428"/>
      <c r="PPN5" s="428"/>
      <c r="PPO5" s="428"/>
      <c r="PPP5" s="428"/>
      <c r="PPQ5" s="428"/>
      <c r="PPR5" s="428"/>
      <c r="PPS5" s="428"/>
      <c r="PPT5" s="428"/>
      <c r="PPU5" s="428"/>
      <c r="PPV5" s="428"/>
      <c r="PPW5" s="428"/>
      <c r="PPX5" s="428"/>
      <c r="PPY5" s="428"/>
      <c r="PPZ5" s="428"/>
      <c r="PQA5" s="428"/>
      <c r="PQB5" s="428"/>
      <c r="PQC5" s="428"/>
      <c r="PQD5" s="428"/>
      <c r="PQE5" s="428"/>
      <c r="PQF5" s="428"/>
      <c r="PQG5" s="428"/>
      <c r="PQH5" s="428"/>
      <c r="PQI5" s="428"/>
      <c r="PQJ5" s="428"/>
      <c r="PQK5" s="428"/>
      <c r="PQL5" s="428"/>
      <c r="PQM5" s="428"/>
      <c r="PQN5" s="428"/>
      <c r="PQO5" s="428"/>
      <c r="PQP5" s="428"/>
      <c r="PQQ5" s="428"/>
      <c r="PQR5" s="428"/>
      <c r="PQS5" s="428"/>
      <c r="PQT5" s="428"/>
      <c r="PQU5" s="428"/>
      <c r="PQV5" s="428"/>
      <c r="PQW5" s="428"/>
      <c r="PQX5" s="428"/>
      <c r="PQY5" s="428"/>
      <c r="PQZ5" s="428"/>
      <c r="PRA5" s="428"/>
      <c r="PRB5" s="428"/>
      <c r="PRC5" s="428"/>
      <c r="PRD5" s="428"/>
      <c r="PRE5" s="428"/>
      <c r="PRF5" s="428"/>
      <c r="PRG5" s="428"/>
      <c r="PRH5" s="428"/>
      <c r="PRI5" s="428"/>
      <c r="PRJ5" s="428"/>
      <c r="PRK5" s="428"/>
      <c r="PRL5" s="428"/>
      <c r="PRM5" s="428"/>
      <c r="PRN5" s="428"/>
      <c r="PRO5" s="428"/>
      <c r="PRP5" s="428"/>
      <c r="PRQ5" s="428"/>
      <c r="PRR5" s="428"/>
      <c r="PRS5" s="428"/>
      <c r="PRT5" s="428"/>
      <c r="PRU5" s="428"/>
      <c r="PRV5" s="428"/>
      <c r="PRW5" s="428"/>
      <c r="PRX5" s="428"/>
      <c r="PRY5" s="428"/>
      <c r="PRZ5" s="428"/>
      <c r="PSA5" s="428"/>
      <c r="PSB5" s="428"/>
      <c r="PSC5" s="428"/>
      <c r="PSD5" s="428"/>
      <c r="PSE5" s="428"/>
      <c r="PSF5" s="428"/>
      <c r="PSG5" s="428"/>
      <c r="PSH5" s="428"/>
      <c r="PSI5" s="428"/>
      <c r="PSJ5" s="428"/>
      <c r="PSK5" s="428"/>
      <c r="PSL5" s="428"/>
      <c r="PSM5" s="428"/>
      <c r="PSN5" s="428"/>
      <c r="PSO5" s="428"/>
      <c r="PSP5" s="428"/>
      <c r="PSQ5" s="428"/>
      <c r="PSR5" s="428"/>
      <c r="PSS5" s="428"/>
      <c r="PST5" s="428"/>
      <c r="PSU5" s="428"/>
      <c r="PSV5" s="428"/>
      <c r="PSW5" s="428"/>
      <c r="PSX5" s="428"/>
      <c r="PSY5" s="428"/>
      <c r="PSZ5" s="428"/>
      <c r="PTA5" s="428"/>
      <c r="PTB5" s="428"/>
      <c r="PTC5" s="428"/>
      <c r="PTD5" s="428"/>
      <c r="PTE5" s="428"/>
      <c r="PTF5" s="428"/>
      <c r="PTG5" s="428"/>
      <c r="PTH5" s="428"/>
      <c r="PTI5" s="428"/>
      <c r="PTJ5" s="428"/>
      <c r="PTK5" s="428"/>
      <c r="PTL5" s="428"/>
      <c r="PTM5" s="428"/>
      <c r="PTN5" s="428"/>
      <c r="PTO5" s="428"/>
      <c r="PTP5" s="428"/>
      <c r="PTQ5" s="428"/>
      <c r="PTR5" s="428"/>
      <c r="PTS5" s="428"/>
      <c r="PTT5" s="428"/>
      <c r="PTU5" s="428"/>
      <c r="PTV5" s="428"/>
      <c r="PTW5" s="428"/>
      <c r="PTX5" s="428"/>
      <c r="PTY5" s="428"/>
      <c r="PTZ5" s="428"/>
      <c r="PUA5" s="428"/>
      <c r="PUB5" s="428"/>
      <c r="PUC5" s="428"/>
      <c r="PUD5" s="428"/>
      <c r="PUE5" s="428"/>
      <c r="PUF5" s="428"/>
      <c r="PUG5" s="428"/>
      <c r="PUH5" s="428"/>
      <c r="PUI5" s="428"/>
      <c r="PUJ5" s="428"/>
      <c r="PUK5" s="428"/>
      <c r="PUL5" s="428"/>
      <c r="PUM5" s="428"/>
      <c r="PUN5" s="428"/>
      <c r="PUO5" s="428"/>
      <c r="PUP5" s="428"/>
      <c r="PUQ5" s="428"/>
      <c r="PUR5" s="428"/>
      <c r="PUS5" s="428"/>
      <c r="PUT5" s="428"/>
      <c r="PUU5" s="428"/>
      <c r="PUV5" s="428"/>
      <c r="PUW5" s="428"/>
      <c r="PUX5" s="428"/>
      <c r="PUY5" s="428"/>
      <c r="PUZ5" s="428"/>
      <c r="PVA5" s="428"/>
      <c r="PVB5" s="428"/>
      <c r="PVC5" s="428"/>
      <c r="PVD5" s="428"/>
      <c r="PVE5" s="428"/>
      <c r="PVF5" s="428"/>
      <c r="PVG5" s="428"/>
      <c r="PVH5" s="428"/>
      <c r="PVI5" s="428"/>
      <c r="PVJ5" s="428"/>
      <c r="PVK5" s="428"/>
      <c r="PVL5" s="428"/>
      <c r="PVM5" s="428"/>
      <c r="PVN5" s="428"/>
      <c r="PVO5" s="428"/>
      <c r="PVP5" s="428"/>
      <c r="PVQ5" s="428"/>
      <c r="PVR5" s="428"/>
      <c r="PVS5" s="428"/>
      <c r="PVT5" s="428"/>
      <c r="PVU5" s="428"/>
      <c r="PVV5" s="428"/>
      <c r="PVW5" s="428"/>
      <c r="PVX5" s="428"/>
      <c r="PVY5" s="428"/>
      <c r="PVZ5" s="428"/>
      <c r="PWA5" s="428"/>
      <c r="PWB5" s="428"/>
      <c r="PWC5" s="428"/>
      <c r="PWD5" s="428"/>
      <c r="PWE5" s="428"/>
      <c r="PWF5" s="428"/>
      <c r="PWG5" s="428"/>
      <c r="PWH5" s="428"/>
      <c r="PWI5" s="428"/>
      <c r="PWJ5" s="428"/>
      <c r="PWK5" s="428"/>
      <c r="PWL5" s="428"/>
      <c r="PWM5" s="428"/>
      <c r="PWN5" s="428"/>
      <c r="PWO5" s="428"/>
      <c r="PWP5" s="428"/>
      <c r="PWQ5" s="428"/>
      <c r="PWR5" s="428"/>
      <c r="PWS5" s="428"/>
      <c r="PWT5" s="428"/>
      <c r="PWU5" s="428"/>
      <c r="PWV5" s="428"/>
      <c r="PWW5" s="428"/>
      <c r="PWX5" s="428"/>
      <c r="PWY5" s="428"/>
      <c r="PWZ5" s="428"/>
      <c r="PXA5" s="428"/>
      <c r="PXB5" s="428"/>
      <c r="PXC5" s="428"/>
      <c r="PXD5" s="428"/>
      <c r="PXE5" s="428"/>
      <c r="PXF5" s="428"/>
      <c r="PXG5" s="428"/>
      <c r="PXH5" s="428"/>
      <c r="PXI5" s="428"/>
      <c r="PXJ5" s="428"/>
      <c r="PXK5" s="428"/>
      <c r="PXL5" s="428"/>
      <c r="PXM5" s="428"/>
      <c r="PXN5" s="428"/>
      <c r="PXO5" s="428"/>
      <c r="PXP5" s="428"/>
      <c r="PXQ5" s="428"/>
      <c r="PXR5" s="428"/>
      <c r="PXS5" s="428"/>
      <c r="PXT5" s="428"/>
      <c r="PXU5" s="428"/>
      <c r="PXV5" s="428"/>
      <c r="PXW5" s="428"/>
      <c r="PXX5" s="428"/>
      <c r="PXY5" s="428"/>
      <c r="PXZ5" s="428"/>
      <c r="PYA5" s="428"/>
      <c r="PYB5" s="428"/>
      <c r="PYC5" s="428"/>
      <c r="PYD5" s="428"/>
      <c r="PYE5" s="428"/>
      <c r="PYF5" s="428"/>
      <c r="PYG5" s="428"/>
      <c r="PYH5" s="428"/>
      <c r="PYI5" s="428"/>
      <c r="PYJ5" s="428"/>
      <c r="PYK5" s="428"/>
      <c r="PYL5" s="428"/>
      <c r="PYM5" s="428"/>
      <c r="PYN5" s="428"/>
      <c r="PYO5" s="428"/>
      <c r="PYP5" s="428"/>
      <c r="PYQ5" s="428"/>
      <c r="PYR5" s="428"/>
      <c r="PYS5" s="428"/>
      <c r="PYT5" s="428"/>
      <c r="PYU5" s="428"/>
      <c r="PYV5" s="428"/>
      <c r="PYW5" s="428"/>
      <c r="PYX5" s="428"/>
      <c r="PYY5" s="428"/>
      <c r="PYZ5" s="428"/>
      <c r="PZA5" s="428"/>
      <c r="PZB5" s="428"/>
      <c r="PZC5" s="428"/>
      <c r="PZD5" s="428"/>
      <c r="PZE5" s="428"/>
      <c r="PZF5" s="428"/>
      <c r="PZG5" s="428"/>
      <c r="PZH5" s="428"/>
      <c r="PZI5" s="428"/>
      <c r="PZJ5" s="428"/>
      <c r="PZK5" s="428"/>
      <c r="PZL5" s="428"/>
      <c r="PZM5" s="428"/>
      <c r="PZN5" s="428"/>
      <c r="PZO5" s="428"/>
      <c r="PZP5" s="428"/>
      <c r="PZQ5" s="428"/>
      <c r="PZR5" s="428"/>
      <c r="PZS5" s="428"/>
      <c r="PZT5" s="428"/>
      <c r="PZU5" s="428"/>
      <c r="PZV5" s="428"/>
      <c r="PZW5" s="428"/>
      <c r="PZX5" s="428"/>
      <c r="PZY5" s="428"/>
      <c r="PZZ5" s="428"/>
      <c r="QAA5" s="428"/>
      <c r="QAB5" s="428"/>
      <c r="QAC5" s="428"/>
      <c r="QAD5" s="428"/>
      <c r="QAE5" s="428"/>
      <c r="QAF5" s="428"/>
      <c r="QAG5" s="428"/>
      <c r="QAH5" s="428"/>
      <c r="QAI5" s="428"/>
      <c r="QAJ5" s="428"/>
      <c r="QAK5" s="428"/>
      <c r="QAL5" s="428"/>
      <c r="QAM5" s="428"/>
      <c r="QAN5" s="428"/>
      <c r="QAO5" s="428"/>
      <c r="QAP5" s="428"/>
      <c r="QAQ5" s="428"/>
      <c r="QAR5" s="428"/>
      <c r="QAS5" s="428"/>
      <c r="QAT5" s="428"/>
      <c r="QAU5" s="428"/>
      <c r="QAV5" s="428"/>
      <c r="QAW5" s="428"/>
      <c r="QAX5" s="428"/>
      <c r="QAY5" s="428"/>
      <c r="QAZ5" s="428"/>
      <c r="QBA5" s="428"/>
      <c r="QBB5" s="428"/>
      <c r="QBC5" s="428"/>
      <c r="QBD5" s="428"/>
      <c r="QBE5" s="428"/>
      <c r="QBF5" s="428"/>
      <c r="QBG5" s="428"/>
      <c r="QBH5" s="428"/>
      <c r="QBI5" s="428"/>
      <c r="QBJ5" s="428"/>
      <c r="QBK5" s="428"/>
      <c r="QBL5" s="428"/>
      <c r="QBM5" s="428"/>
      <c r="QBN5" s="428"/>
      <c r="QBO5" s="428"/>
      <c r="QBP5" s="428"/>
      <c r="QBQ5" s="428"/>
      <c r="QBR5" s="428"/>
      <c r="QBS5" s="428"/>
      <c r="QBT5" s="428"/>
      <c r="QBU5" s="428"/>
      <c r="QBV5" s="428"/>
      <c r="QBW5" s="428"/>
      <c r="QBX5" s="428"/>
      <c r="QBY5" s="428"/>
      <c r="QBZ5" s="428"/>
      <c r="QCA5" s="428"/>
      <c r="QCB5" s="428"/>
      <c r="QCC5" s="428"/>
      <c r="QCD5" s="428"/>
      <c r="QCE5" s="428"/>
      <c r="QCF5" s="428"/>
      <c r="QCG5" s="428"/>
      <c r="QCH5" s="428"/>
      <c r="QCI5" s="428"/>
      <c r="QCJ5" s="428"/>
      <c r="QCK5" s="428"/>
      <c r="QCL5" s="428"/>
      <c r="QCM5" s="428"/>
      <c r="QCN5" s="428"/>
      <c r="QCO5" s="428"/>
      <c r="QCP5" s="428"/>
      <c r="QCQ5" s="428"/>
      <c r="QCR5" s="428"/>
      <c r="QCS5" s="428"/>
      <c r="QCT5" s="428"/>
      <c r="QCU5" s="428"/>
      <c r="QCV5" s="428"/>
      <c r="QCW5" s="428"/>
      <c r="QCX5" s="428"/>
      <c r="QCY5" s="428"/>
      <c r="QCZ5" s="428"/>
      <c r="QDA5" s="428"/>
      <c r="QDB5" s="428"/>
      <c r="QDC5" s="428"/>
      <c r="QDD5" s="428"/>
      <c r="QDE5" s="428"/>
      <c r="QDF5" s="428"/>
      <c r="QDG5" s="428"/>
      <c r="QDH5" s="428"/>
      <c r="QDI5" s="428"/>
      <c r="QDJ5" s="428"/>
      <c r="QDK5" s="428"/>
      <c r="QDL5" s="428"/>
      <c r="QDM5" s="428"/>
      <c r="QDN5" s="428"/>
      <c r="QDO5" s="428"/>
      <c r="QDP5" s="428"/>
      <c r="QDQ5" s="428"/>
      <c r="QDR5" s="428"/>
      <c r="QDS5" s="428"/>
      <c r="QDT5" s="428"/>
      <c r="QDU5" s="428"/>
      <c r="QDV5" s="428"/>
      <c r="QDW5" s="428"/>
      <c r="QDX5" s="428"/>
      <c r="QDY5" s="428"/>
      <c r="QDZ5" s="428"/>
      <c r="QEA5" s="428"/>
      <c r="QEB5" s="428"/>
      <c r="QEC5" s="428"/>
      <c r="QED5" s="428"/>
      <c r="QEE5" s="428"/>
      <c r="QEF5" s="428"/>
      <c r="QEG5" s="428"/>
      <c r="QEH5" s="428"/>
      <c r="QEI5" s="428"/>
      <c r="QEJ5" s="428"/>
      <c r="QEK5" s="428"/>
      <c r="QEL5" s="428"/>
      <c r="QEM5" s="428"/>
      <c r="QEN5" s="428"/>
      <c r="QEO5" s="428"/>
      <c r="QEP5" s="428"/>
      <c r="QEQ5" s="428"/>
      <c r="QER5" s="428"/>
      <c r="QES5" s="428"/>
      <c r="QET5" s="428"/>
      <c r="QEU5" s="428"/>
      <c r="QEV5" s="428"/>
      <c r="QEW5" s="428"/>
      <c r="QEX5" s="428"/>
      <c r="QEY5" s="428"/>
      <c r="QEZ5" s="428"/>
      <c r="QFA5" s="428"/>
      <c r="QFB5" s="428"/>
      <c r="QFC5" s="428"/>
      <c r="QFD5" s="428"/>
      <c r="QFE5" s="428"/>
      <c r="QFF5" s="428"/>
      <c r="QFG5" s="428"/>
      <c r="QFH5" s="428"/>
      <c r="QFI5" s="428"/>
      <c r="QFJ5" s="428"/>
      <c r="QFK5" s="428"/>
      <c r="QFL5" s="428"/>
      <c r="QFM5" s="428"/>
      <c r="QFN5" s="428"/>
      <c r="QFO5" s="428"/>
      <c r="QFP5" s="428"/>
      <c r="QFQ5" s="428"/>
      <c r="QFR5" s="428"/>
      <c r="QFS5" s="428"/>
      <c r="QFT5" s="428"/>
      <c r="QFU5" s="428"/>
      <c r="QFV5" s="428"/>
      <c r="QFW5" s="428"/>
      <c r="QFX5" s="428"/>
      <c r="QFY5" s="428"/>
      <c r="QFZ5" s="428"/>
      <c r="QGA5" s="428"/>
      <c r="QGB5" s="428"/>
      <c r="QGC5" s="428"/>
      <c r="QGD5" s="428"/>
      <c r="QGE5" s="428"/>
      <c r="QGF5" s="428"/>
      <c r="QGG5" s="428"/>
      <c r="QGH5" s="428"/>
      <c r="QGI5" s="428"/>
      <c r="QGJ5" s="428"/>
      <c r="QGK5" s="428"/>
      <c r="QGL5" s="428"/>
      <c r="QGM5" s="428"/>
      <c r="QGN5" s="428"/>
      <c r="QGO5" s="428"/>
      <c r="QGP5" s="428"/>
      <c r="QGQ5" s="428"/>
      <c r="QGR5" s="428"/>
      <c r="QGS5" s="428"/>
      <c r="QGT5" s="428"/>
      <c r="QGU5" s="428"/>
      <c r="QGV5" s="428"/>
      <c r="QGW5" s="428"/>
      <c r="QGX5" s="428"/>
      <c r="QGY5" s="428"/>
      <c r="QGZ5" s="428"/>
      <c r="QHA5" s="428"/>
      <c r="QHB5" s="428"/>
      <c r="QHC5" s="428"/>
      <c r="QHD5" s="428"/>
      <c r="QHE5" s="428"/>
      <c r="QHF5" s="428"/>
      <c r="QHG5" s="428"/>
      <c r="QHH5" s="428"/>
      <c r="QHI5" s="428"/>
      <c r="QHJ5" s="428"/>
      <c r="QHK5" s="428"/>
      <c r="QHL5" s="428"/>
      <c r="QHM5" s="428"/>
      <c r="QHN5" s="428"/>
      <c r="QHO5" s="428"/>
      <c r="QHP5" s="428"/>
      <c r="QHQ5" s="428"/>
      <c r="QHR5" s="428"/>
      <c r="QHS5" s="428"/>
      <c r="QHT5" s="428"/>
      <c r="QHU5" s="428"/>
      <c r="QHV5" s="428"/>
      <c r="QHW5" s="428"/>
      <c r="QHX5" s="428"/>
      <c r="QHY5" s="428"/>
      <c r="QHZ5" s="428"/>
      <c r="QIA5" s="428"/>
      <c r="QIB5" s="428"/>
      <c r="QIC5" s="428"/>
      <c r="QID5" s="428"/>
      <c r="QIE5" s="428"/>
      <c r="QIF5" s="428"/>
      <c r="QIG5" s="428"/>
      <c r="QIH5" s="428"/>
      <c r="QII5" s="428"/>
      <c r="QIJ5" s="428"/>
      <c r="QIK5" s="428"/>
      <c r="QIL5" s="428"/>
      <c r="QIM5" s="428"/>
      <c r="QIN5" s="428"/>
      <c r="QIO5" s="428"/>
      <c r="QIP5" s="428"/>
      <c r="QIQ5" s="428"/>
      <c r="QIR5" s="428"/>
      <c r="QIS5" s="428"/>
      <c r="QIT5" s="428"/>
      <c r="QIU5" s="428"/>
      <c r="QIV5" s="428"/>
      <c r="QIW5" s="428"/>
      <c r="QIX5" s="428"/>
      <c r="QIY5" s="428"/>
      <c r="QIZ5" s="428"/>
      <c r="QJA5" s="428"/>
      <c r="QJB5" s="428"/>
      <c r="QJC5" s="428"/>
      <c r="QJD5" s="428"/>
      <c r="QJE5" s="428"/>
      <c r="QJF5" s="428"/>
      <c r="QJG5" s="428"/>
      <c r="QJH5" s="428"/>
      <c r="QJI5" s="428"/>
      <c r="QJJ5" s="428"/>
      <c r="QJK5" s="428"/>
      <c r="QJL5" s="428"/>
      <c r="QJM5" s="428"/>
      <c r="QJN5" s="428"/>
      <c r="QJO5" s="428"/>
      <c r="QJP5" s="428"/>
      <c r="QJQ5" s="428"/>
      <c r="QJR5" s="428"/>
      <c r="QJS5" s="428"/>
      <c r="QJT5" s="428"/>
      <c r="QJU5" s="428"/>
      <c r="QJV5" s="428"/>
      <c r="QJW5" s="428"/>
      <c r="QJX5" s="428"/>
      <c r="QJY5" s="428"/>
      <c r="QJZ5" s="428"/>
      <c r="QKA5" s="428"/>
      <c r="QKB5" s="428"/>
      <c r="QKC5" s="428"/>
      <c r="QKD5" s="428"/>
      <c r="QKE5" s="428"/>
      <c r="QKF5" s="428"/>
      <c r="QKG5" s="428"/>
      <c r="QKH5" s="428"/>
      <c r="QKI5" s="428"/>
      <c r="QKJ5" s="428"/>
      <c r="QKK5" s="428"/>
      <c r="QKL5" s="428"/>
      <c r="QKM5" s="428"/>
      <c r="QKN5" s="428"/>
      <c r="QKO5" s="428"/>
      <c r="QKP5" s="428"/>
      <c r="QKQ5" s="428"/>
      <c r="QKR5" s="428"/>
      <c r="QKS5" s="428"/>
      <c r="QKT5" s="428"/>
      <c r="QKU5" s="428"/>
      <c r="QKV5" s="428"/>
      <c r="QKW5" s="428"/>
      <c r="QKX5" s="428"/>
      <c r="QKY5" s="428"/>
      <c r="QKZ5" s="428"/>
      <c r="QLA5" s="428"/>
      <c r="QLB5" s="428"/>
      <c r="QLC5" s="428"/>
      <c r="QLD5" s="428"/>
      <c r="QLE5" s="428"/>
      <c r="QLF5" s="428"/>
      <c r="QLG5" s="428"/>
      <c r="QLH5" s="428"/>
      <c r="QLI5" s="428"/>
      <c r="QLJ5" s="428"/>
      <c r="QLK5" s="428"/>
      <c r="QLL5" s="428"/>
      <c r="QLM5" s="428"/>
      <c r="QLN5" s="428"/>
      <c r="QLO5" s="428"/>
      <c r="QLP5" s="428"/>
      <c r="QLQ5" s="428"/>
      <c r="QLR5" s="428"/>
      <c r="QLS5" s="428"/>
      <c r="QLT5" s="428"/>
      <c r="QLU5" s="428"/>
      <c r="QLV5" s="428"/>
      <c r="QLW5" s="428"/>
      <c r="QLX5" s="428"/>
      <c r="QLY5" s="428"/>
      <c r="QLZ5" s="428"/>
      <c r="QMA5" s="428"/>
      <c r="QMB5" s="428"/>
      <c r="QMC5" s="428"/>
      <c r="QMD5" s="428"/>
      <c r="QME5" s="428"/>
      <c r="QMF5" s="428"/>
      <c r="QMG5" s="428"/>
      <c r="QMH5" s="428"/>
      <c r="QMI5" s="428"/>
      <c r="QMJ5" s="428"/>
      <c r="QMK5" s="428"/>
      <c r="QML5" s="428"/>
      <c r="QMM5" s="428"/>
      <c r="QMN5" s="428"/>
      <c r="QMO5" s="428"/>
      <c r="QMP5" s="428"/>
      <c r="QMQ5" s="428"/>
      <c r="QMR5" s="428"/>
      <c r="QMS5" s="428"/>
      <c r="QMT5" s="428"/>
      <c r="QMU5" s="428"/>
      <c r="QMV5" s="428"/>
      <c r="QMW5" s="428"/>
      <c r="QMX5" s="428"/>
      <c r="QMY5" s="428"/>
      <c r="QMZ5" s="428"/>
      <c r="QNA5" s="428"/>
      <c r="QNB5" s="428"/>
      <c r="QNC5" s="428"/>
      <c r="QND5" s="428"/>
      <c r="QNE5" s="428"/>
      <c r="QNF5" s="428"/>
      <c r="QNG5" s="428"/>
      <c r="QNH5" s="428"/>
      <c r="QNI5" s="428"/>
      <c r="QNJ5" s="428"/>
      <c r="QNK5" s="428"/>
      <c r="QNL5" s="428"/>
      <c r="QNM5" s="428"/>
      <c r="QNN5" s="428"/>
      <c r="QNO5" s="428"/>
      <c r="QNP5" s="428"/>
      <c r="QNQ5" s="428"/>
      <c r="QNR5" s="428"/>
      <c r="QNS5" s="428"/>
      <c r="QNT5" s="428"/>
      <c r="QNU5" s="428"/>
      <c r="QNV5" s="428"/>
      <c r="QNW5" s="428"/>
      <c r="QNX5" s="428"/>
      <c r="QNY5" s="428"/>
      <c r="QNZ5" s="428"/>
      <c r="QOA5" s="428"/>
      <c r="QOB5" s="428"/>
      <c r="QOC5" s="428"/>
      <c r="QOD5" s="428"/>
      <c r="QOE5" s="428"/>
      <c r="QOF5" s="428"/>
      <c r="QOG5" s="428"/>
      <c r="QOH5" s="428"/>
      <c r="QOI5" s="428"/>
      <c r="QOJ5" s="428"/>
      <c r="QOK5" s="428"/>
      <c r="QOL5" s="428"/>
      <c r="QOM5" s="428"/>
      <c r="QON5" s="428"/>
      <c r="QOO5" s="428"/>
      <c r="QOP5" s="428"/>
      <c r="QOQ5" s="428"/>
      <c r="QOR5" s="428"/>
      <c r="QOS5" s="428"/>
      <c r="QOT5" s="428"/>
      <c r="QOU5" s="428"/>
      <c r="QOV5" s="428"/>
      <c r="QOW5" s="428"/>
      <c r="QOX5" s="428"/>
      <c r="QOY5" s="428"/>
      <c r="QOZ5" s="428"/>
      <c r="QPA5" s="428"/>
      <c r="QPB5" s="428"/>
      <c r="QPC5" s="428"/>
      <c r="QPD5" s="428"/>
      <c r="QPE5" s="428"/>
      <c r="QPF5" s="428"/>
      <c r="QPG5" s="428"/>
      <c r="QPH5" s="428"/>
      <c r="QPI5" s="428"/>
      <c r="QPJ5" s="428"/>
      <c r="QPK5" s="428"/>
      <c r="QPL5" s="428"/>
      <c r="QPM5" s="428"/>
      <c r="QPN5" s="428"/>
      <c r="QPO5" s="428"/>
      <c r="QPP5" s="428"/>
      <c r="QPQ5" s="428"/>
      <c r="QPR5" s="428"/>
      <c r="QPS5" s="428"/>
      <c r="QPT5" s="428"/>
      <c r="QPU5" s="428"/>
      <c r="QPV5" s="428"/>
      <c r="QPW5" s="428"/>
      <c r="QPX5" s="428"/>
      <c r="QPY5" s="428"/>
      <c r="QPZ5" s="428"/>
      <c r="QQA5" s="428"/>
      <c r="QQB5" s="428"/>
      <c r="QQC5" s="428"/>
      <c r="QQD5" s="428"/>
      <c r="QQE5" s="428"/>
      <c r="QQF5" s="428"/>
      <c r="QQG5" s="428"/>
      <c r="QQH5" s="428"/>
      <c r="QQI5" s="428"/>
      <c r="QQJ5" s="428"/>
      <c r="QQK5" s="428"/>
      <c r="QQL5" s="428"/>
      <c r="QQM5" s="428"/>
      <c r="QQN5" s="428"/>
      <c r="QQO5" s="428"/>
      <c r="QQP5" s="428"/>
      <c r="QQQ5" s="428"/>
      <c r="QQR5" s="428"/>
      <c r="QQS5" s="428"/>
      <c r="QQT5" s="428"/>
      <c r="QQU5" s="428"/>
      <c r="QQV5" s="428"/>
      <c r="QQW5" s="428"/>
      <c r="QQX5" s="428"/>
      <c r="QQY5" s="428"/>
      <c r="QQZ5" s="428"/>
      <c r="QRA5" s="428"/>
      <c r="QRB5" s="428"/>
      <c r="QRC5" s="428"/>
      <c r="QRD5" s="428"/>
      <c r="QRE5" s="428"/>
      <c r="QRF5" s="428"/>
      <c r="QRG5" s="428"/>
      <c r="QRH5" s="428"/>
      <c r="QRI5" s="428"/>
      <c r="QRJ5" s="428"/>
      <c r="QRK5" s="428"/>
      <c r="QRL5" s="428"/>
      <c r="QRM5" s="428"/>
      <c r="QRN5" s="428"/>
      <c r="QRO5" s="428"/>
      <c r="QRP5" s="428"/>
      <c r="QRQ5" s="428"/>
      <c r="QRR5" s="428"/>
      <c r="QRS5" s="428"/>
      <c r="QRT5" s="428"/>
      <c r="QRU5" s="428"/>
      <c r="QRV5" s="428"/>
      <c r="QRW5" s="428"/>
      <c r="QRX5" s="428"/>
      <c r="QRY5" s="428"/>
      <c r="QRZ5" s="428"/>
      <c r="QSA5" s="428"/>
      <c r="QSB5" s="428"/>
      <c r="QSC5" s="428"/>
      <c r="QSD5" s="428"/>
      <c r="QSE5" s="428"/>
      <c r="QSF5" s="428"/>
      <c r="QSG5" s="428"/>
      <c r="QSH5" s="428"/>
      <c r="QSI5" s="428"/>
      <c r="QSJ5" s="428"/>
      <c r="QSK5" s="428"/>
      <c r="QSL5" s="428"/>
      <c r="QSM5" s="428"/>
      <c r="QSN5" s="428"/>
      <c r="QSO5" s="428"/>
      <c r="QSP5" s="428"/>
      <c r="QSQ5" s="428"/>
      <c r="QSR5" s="428"/>
      <c r="QSS5" s="428"/>
      <c r="QST5" s="428"/>
      <c r="QSU5" s="428"/>
      <c r="QSV5" s="428"/>
      <c r="QSW5" s="428"/>
      <c r="QSX5" s="428"/>
      <c r="QSY5" s="428"/>
      <c r="QSZ5" s="428"/>
      <c r="QTA5" s="428"/>
      <c r="QTB5" s="428"/>
      <c r="QTC5" s="428"/>
      <c r="QTD5" s="428"/>
      <c r="QTE5" s="428"/>
      <c r="QTF5" s="428"/>
      <c r="QTG5" s="428"/>
      <c r="QTH5" s="428"/>
      <c r="QTI5" s="428"/>
      <c r="QTJ5" s="428"/>
      <c r="QTK5" s="428"/>
      <c r="QTL5" s="428"/>
      <c r="QTM5" s="428"/>
      <c r="QTN5" s="428"/>
      <c r="QTO5" s="428"/>
      <c r="QTP5" s="428"/>
      <c r="QTQ5" s="428"/>
      <c r="QTR5" s="428"/>
      <c r="QTS5" s="428"/>
      <c r="QTT5" s="428"/>
      <c r="QTU5" s="428"/>
      <c r="QTV5" s="428"/>
      <c r="QTW5" s="428"/>
      <c r="QTX5" s="428"/>
      <c r="QTY5" s="428"/>
      <c r="QTZ5" s="428"/>
      <c r="QUA5" s="428"/>
      <c r="QUB5" s="428"/>
      <c r="QUC5" s="428"/>
      <c r="QUD5" s="428"/>
      <c r="QUE5" s="428"/>
      <c r="QUF5" s="428"/>
      <c r="QUG5" s="428"/>
      <c r="QUH5" s="428"/>
      <c r="QUI5" s="428"/>
      <c r="QUJ5" s="428"/>
      <c r="QUK5" s="428"/>
      <c r="QUL5" s="428"/>
      <c r="QUM5" s="428"/>
      <c r="QUN5" s="428"/>
      <c r="QUO5" s="428"/>
      <c r="QUP5" s="428"/>
      <c r="QUQ5" s="428"/>
      <c r="QUR5" s="428"/>
      <c r="QUS5" s="428"/>
      <c r="QUT5" s="428"/>
      <c r="QUU5" s="428"/>
      <c r="QUV5" s="428"/>
      <c r="QUW5" s="428"/>
      <c r="QUX5" s="428"/>
      <c r="QUY5" s="428"/>
      <c r="QUZ5" s="428"/>
      <c r="QVA5" s="428"/>
      <c r="QVB5" s="428"/>
      <c r="QVC5" s="428"/>
      <c r="QVD5" s="428"/>
      <c r="QVE5" s="428"/>
      <c r="QVF5" s="428"/>
      <c r="QVG5" s="428"/>
      <c r="QVH5" s="428"/>
      <c r="QVI5" s="428"/>
      <c r="QVJ5" s="428"/>
      <c r="QVK5" s="428"/>
      <c r="QVL5" s="428"/>
      <c r="QVM5" s="428"/>
      <c r="QVN5" s="428"/>
      <c r="QVO5" s="428"/>
      <c r="QVP5" s="428"/>
      <c r="QVQ5" s="428"/>
      <c r="QVR5" s="428"/>
      <c r="QVS5" s="428"/>
      <c r="QVT5" s="428"/>
      <c r="QVU5" s="428"/>
      <c r="QVV5" s="428"/>
      <c r="QVW5" s="428"/>
      <c r="QVX5" s="428"/>
      <c r="QVY5" s="428"/>
      <c r="QVZ5" s="428"/>
      <c r="QWA5" s="428"/>
      <c r="QWB5" s="428"/>
      <c r="QWC5" s="428"/>
      <c r="QWD5" s="428"/>
      <c r="QWE5" s="428"/>
      <c r="QWF5" s="428"/>
      <c r="QWG5" s="428"/>
      <c r="QWH5" s="428"/>
      <c r="QWI5" s="428"/>
      <c r="QWJ5" s="428"/>
      <c r="QWK5" s="428"/>
      <c r="QWL5" s="428"/>
      <c r="QWM5" s="428"/>
      <c r="QWN5" s="428"/>
      <c r="QWO5" s="428"/>
      <c r="QWP5" s="428"/>
      <c r="QWQ5" s="428"/>
      <c r="QWR5" s="428"/>
      <c r="QWS5" s="428"/>
      <c r="QWT5" s="428"/>
      <c r="QWU5" s="428"/>
      <c r="QWV5" s="428"/>
      <c r="QWW5" s="428"/>
      <c r="QWX5" s="428"/>
      <c r="QWY5" s="428"/>
      <c r="QWZ5" s="428"/>
      <c r="QXA5" s="428"/>
      <c r="QXB5" s="428"/>
      <c r="QXC5" s="428"/>
      <c r="QXD5" s="428"/>
      <c r="QXE5" s="428"/>
      <c r="QXF5" s="428"/>
      <c r="QXG5" s="428"/>
      <c r="QXH5" s="428"/>
      <c r="QXI5" s="428"/>
      <c r="QXJ5" s="428"/>
      <c r="QXK5" s="428"/>
      <c r="QXL5" s="428"/>
      <c r="QXM5" s="428"/>
      <c r="QXN5" s="428"/>
      <c r="QXO5" s="428"/>
      <c r="QXP5" s="428"/>
      <c r="QXQ5" s="428"/>
      <c r="QXR5" s="428"/>
      <c r="QXS5" s="428"/>
      <c r="QXT5" s="428"/>
      <c r="QXU5" s="428"/>
      <c r="QXV5" s="428"/>
      <c r="QXW5" s="428"/>
      <c r="QXX5" s="428"/>
      <c r="QXY5" s="428"/>
      <c r="QXZ5" s="428"/>
      <c r="QYA5" s="428"/>
      <c r="QYB5" s="428"/>
      <c r="QYC5" s="428"/>
      <c r="QYD5" s="428"/>
      <c r="QYE5" s="428"/>
      <c r="QYF5" s="428"/>
      <c r="QYG5" s="428"/>
      <c r="QYH5" s="428"/>
      <c r="QYI5" s="428"/>
      <c r="QYJ5" s="428"/>
      <c r="QYK5" s="428"/>
      <c r="QYL5" s="428"/>
      <c r="QYM5" s="428"/>
      <c r="QYN5" s="428"/>
      <c r="QYO5" s="428"/>
      <c r="QYP5" s="428"/>
      <c r="QYQ5" s="428"/>
      <c r="QYR5" s="428"/>
      <c r="QYS5" s="428"/>
      <c r="QYT5" s="428"/>
      <c r="QYU5" s="428"/>
      <c r="QYV5" s="428"/>
      <c r="QYW5" s="428"/>
      <c r="QYX5" s="428"/>
      <c r="QYY5" s="428"/>
      <c r="QYZ5" s="428"/>
      <c r="QZA5" s="428"/>
      <c r="QZB5" s="428"/>
      <c r="QZC5" s="428"/>
      <c r="QZD5" s="428"/>
      <c r="QZE5" s="428"/>
      <c r="QZF5" s="428"/>
      <c r="QZG5" s="428"/>
      <c r="QZH5" s="428"/>
      <c r="QZI5" s="428"/>
      <c r="QZJ5" s="428"/>
      <c r="QZK5" s="428"/>
      <c r="QZL5" s="428"/>
      <c r="QZM5" s="428"/>
      <c r="QZN5" s="428"/>
      <c r="QZO5" s="428"/>
      <c r="QZP5" s="428"/>
      <c r="QZQ5" s="428"/>
      <c r="QZR5" s="428"/>
      <c r="QZS5" s="428"/>
      <c r="QZT5" s="428"/>
      <c r="QZU5" s="428"/>
      <c r="QZV5" s="428"/>
      <c r="QZW5" s="428"/>
      <c r="QZX5" s="428"/>
      <c r="QZY5" s="428"/>
      <c r="QZZ5" s="428"/>
      <c r="RAA5" s="428"/>
      <c r="RAB5" s="428"/>
      <c r="RAC5" s="428"/>
      <c r="RAD5" s="428"/>
      <c r="RAE5" s="428"/>
      <c r="RAF5" s="428"/>
      <c r="RAG5" s="428"/>
      <c r="RAH5" s="428"/>
      <c r="RAI5" s="428"/>
      <c r="RAJ5" s="428"/>
      <c r="RAK5" s="428"/>
      <c r="RAL5" s="428"/>
      <c r="RAM5" s="428"/>
      <c r="RAN5" s="428"/>
      <c r="RAO5" s="428"/>
      <c r="RAP5" s="428"/>
      <c r="RAQ5" s="428"/>
      <c r="RAR5" s="428"/>
      <c r="RAS5" s="428"/>
      <c r="RAT5" s="428"/>
      <c r="RAU5" s="428"/>
      <c r="RAV5" s="428"/>
      <c r="RAW5" s="428"/>
      <c r="RAX5" s="428"/>
      <c r="RAY5" s="428"/>
      <c r="RAZ5" s="428"/>
      <c r="RBA5" s="428"/>
      <c r="RBB5" s="428"/>
      <c r="RBC5" s="428"/>
      <c r="RBD5" s="428"/>
      <c r="RBE5" s="428"/>
      <c r="RBF5" s="428"/>
      <c r="RBG5" s="428"/>
      <c r="RBH5" s="428"/>
      <c r="RBI5" s="428"/>
      <c r="RBJ5" s="428"/>
      <c r="RBK5" s="428"/>
      <c r="RBL5" s="428"/>
      <c r="RBM5" s="428"/>
      <c r="RBN5" s="428"/>
      <c r="RBO5" s="428"/>
      <c r="RBP5" s="428"/>
      <c r="RBQ5" s="428"/>
      <c r="RBR5" s="428"/>
      <c r="RBS5" s="428"/>
      <c r="RBT5" s="428"/>
      <c r="RBU5" s="428"/>
      <c r="RBV5" s="428"/>
      <c r="RBW5" s="428"/>
      <c r="RBX5" s="428"/>
      <c r="RBY5" s="428"/>
      <c r="RBZ5" s="428"/>
      <c r="RCA5" s="428"/>
      <c r="RCB5" s="428"/>
      <c r="RCC5" s="428"/>
      <c r="RCD5" s="428"/>
      <c r="RCE5" s="428"/>
      <c r="RCF5" s="428"/>
      <c r="RCG5" s="428"/>
      <c r="RCH5" s="428"/>
      <c r="RCI5" s="428"/>
      <c r="RCJ5" s="428"/>
      <c r="RCK5" s="428"/>
      <c r="RCL5" s="428"/>
      <c r="RCM5" s="428"/>
      <c r="RCN5" s="428"/>
      <c r="RCO5" s="428"/>
      <c r="RCP5" s="428"/>
      <c r="RCQ5" s="428"/>
      <c r="RCR5" s="428"/>
      <c r="RCS5" s="428"/>
      <c r="RCT5" s="428"/>
      <c r="RCU5" s="428"/>
      <c r="RCV5" s="428"/>
      <c r="RCW5" s="428"/>
      <c r="RCX5" s="428"/>
      <c r="RCY5" s="428"/>
      <c r="RCZ5" s="428"/>
      <c r="RDA5" s="428"/>
      <c r="RDB5" s="428"/>
      <c r="RDC5" s="428"/>
      <c r="RDD5" s="428"/>
      <c r="RDE5" s="428"/>
      <c r="RDF5" s="428"/>
      <c r="RDG5" s="428"/>
      <c r="RDH5" s="428"/>
      <c r="RDI5" s="428"/>
      <c r="RDJ5" s="428"/>
      <c r="RDK5" s="428"/>
      <c r="RDL5" s="428"/>
      <c r="RDM5" s="428"/>
      <c r="RDN5" s="428"/>
      <c r="RDO5" s="428"/>
      <c r="RDP5" s="428"/>
      <c r="RDQ5" s="428"/>
      <c r="RDR5" s="428"/>
      <c r="RDS5" s="428"/>
      <c r="RDT5" s="428"/>
      <c r="RDU5" s="428"/>
      <c r="RDV5" s="428"/>
      <c r="RDW5" s="428"/>
      <c r="RDX5" s="428"/>
      <c r="RDY5" s="428"/>
      <c r="RDZ5" s="428"/>
      <c r="REA5" s="428"/>
      <c r="REB5" s="428"/>
      <c r="REC5" s="428"/>
      <c r="RED5" s="428"/>
      <c r="REE5" s="428"/>
      <c r="REF5" s="428"/>
      <c r="REG5" s="428"/>
      <c r="REH5" s="428"/>
      <c r="REI5" s="428"/>
      <c r="REJ5" s="428"/>
      <c r="REK5" s="428"/>
      <c r="REL5" s="428"/>
      <c r="REM5" s="428"/>
      <c r="REN5" s="428"/>
      <c r="REO5" s="428"/>
      <c r="REP5" s="428"/>
      <c r="REQ5" s="428"/>
      <c r="RER5" s="428"/>
      <c r="RES5" s="428"/>
      <c r="RET5" s="428"/>
      <c r="REU5" s="428"/>
      <c r="REV5" s="428"/>
      <c r="REW5" s="428"/>
      <c r="REX5" s="428"/>
      <c r="REY5" s="428"/>
      <c r="REZ5" s="428"/>
      <c r="RFA5" s="428"/>
      <c r="RFB5" s="428"/>
      <c r="RFC5" s="428"/>
      <c r="RFD5" s="428"/>
      <c r="RFE5" s="428"/>
      <c r="RFF5" s="428"/>
      <c r="RFG5" s="428"/>
      <c r="RFH5" s="428"/>
      <c r="RFI5" s="428"/>
      <c r="RFJ5" s="428"/>
      <c r="RFK5" s="428"/>
      <c r="RFL5" s="428"/>
      <c r="RFM5" s="428"/>
      <c r="RFN5" s="428"/>
      <c r="RFO5" s="428"/>
      <c r="RFP5" s="428"/>
      <c r="RFQ5" s="428"/>
      <c r="RFR5" s="428"/>
      <c r="RFS5" s="428"/>
      <c r="RFT5" s="428"/>
      <c r="RFU5" s="428"/>
      <c r="RFV5" s="428"/>
      <c r="RFW5" s="428"/>
      <c r="RFX5" s="428"/>
      <c r="RFY5" s="428"/>
      <c r="RFZ5" s="428"/>
      <c r="RGA5" s="428"/>
      <c r="RGB5" s="428"/>
      <c r="RGC5" s="428"/>
      <c r="RGD5" s="428"/>
      <c r="RGE5" s="428"/>
      <c r="RGF5" s="428"/>
      <c r="RGG5" s="428"/>
      <c r="RGH5" s="428"/>
      <c r="RGI5" s="428"/>
      <c r="RGJ5" s="428"/>
      <c r="RGK5" s="428"/>
      <c r="RGL5" s="428"/>
      <c r="RGM5" s="428"/>
      <c r="RGN5" s="428"/>
      <c r="RGO5" s="428"/>
      <c r="RGP5" s="428"/>
      <c r="RGQ5" s="428"/>
      <c r="RGR5" s="428"/>
      <c r="RGS5" s="428"/>
      <c r="RGT5" s="428"/>
      <c r="RGU5" s="428"/>
      <c r="RGV5" s="428"/>
      <c r="RGW5" s="428"/>
      <c r="RGX5" s="428"/>
      <c r="RGY5" s="428"/>
      <c r="RGZ5" s="428"/>
      <c r="RHA5" s="428"/>
      <c r="RHB5" s="428"/>
      <c r="RHC5" s="428"/>
      <c r="RHD5" s="428"/>
      <c r="RHE5" s="428"/>
      <c r="RHF5" s="428"/>
      <c r="RHG5" s="428"/>
      <c r="RHH5" s="428"/>
      <c r="RHI5" s="428"/>
      <c r="RHJ5" s="428"/>
      <c r="RHK5" s="428"/>
      <c r="RHL5" s="428"/>
      <c r="RHM5" s="428"/>
      <c r="RHN5" s="428"/>
      <c r="RHO5" s="428"/>
      <c r="RHP5" s="428"/>
      <c r="RHQ5" s="428"/>
      <c r="RHR5" s="428"/>
      <c r="RHS5" s="428"/>
      <c r="RHT5" s="428"/>
      <c r="RHU5" s="428"/>
      <c r="RHV5" s="428"/>
      <c r="RHW5" s="428"/>
      <c r="RHX5" s="428"/>
      <c r="RHY5" s="428"/>
      <c r="RHZ5" s="428"/>
      <c r="RIA5" s="428"/>
      <c r="RIB5" s="428"/>
      <c r="RIC5" s="428"/>
      <c r="RID5" s="428"/>
      <c r="RIE5" s="428"/>
      <c r="RIF5" s="428"/>
      <c r="RIG5" s="428"/>
      <c r="RIH5" s="428"/>
      <c r="RII5" s="428"/>
      <c r="RIJ5" s="428"/>
      <c r="RIK5" s="428"/>
      <c r="RIL5" s="428"/>
      <c r="RIM5" s="428"/>
      <c r="RIN5" s="428"/>
      <c r="RIO5" s="428"/>
      <c r="RIP5" s="428"/>
      <c r="RIQ5" s="428"/>
      <c r="RIR5" s="428"/>
      <c r="RIS5" s="428"/>
      <c r="RIT5" s="428"/>
      <c r="RIU5" s="428"/>
      <c r="RIV5" s="428"/>
      <c r="RIW5" s="428"/>
      <c r="RIX5" s="428"/>
      <c r="RIY5" s="428"/>
      <c r="RIZ5" s="428"/>
      <c r="RJA5" s="428"/>
      <c r="RJB5" s="428"/>
      <c r="RJC5" s="428"/>
      <c r="RJD5" s="428"/>
      <c r="RJE5" s="428"/>
      <c r="RJF5" s="428"/>
      <c r="RJG5" s="428"/>
      <c r="RJH5" s="428"/>
      <c r="RJI5" s="428"/>
      <c r="RJJ5" s="428"/>
      <c r="RJK5" s="428"/>
      <c r="RJL5" s="428"/>
      <c r="RJM5" s="428"/>
      <c r="RJN5" s="428"/>
      <c r="RJO5" s="428"/>
      <c r="RJP5" s="428"/>
      <c r="RJQ5" s="428"/>
      <c r="RJR5" s="428"/>
      <c r="RJS5" s="428"/>
      <c r="RJT5" s="428"/>
      <c r="RJU5" s="428"/>
      <c r="RJV5" s="428"/>
      <c r="RJW5" s="428"/>
      <c r="RJX5" s="428"/>
      <c r="RJY5" s="428"/>
      <c r="RJZ5" s="428"/>
      <c r="RKA5" s="428"/>
      <c r="RKB5" s="428"/>
      <c r="RKC5" s="428"/>
      <c r="RKD5" s="428"/>
      <c r="RKE5" s="428"/>
      <c r="RKF5" s="428"/>
      <c r="RKG5" s="428"/>
      <c r="RKH5" s="428"/>
      <c r="RKI5" s="428"/>
      <c r="RKJ5" s="428"/>
      <c r="RKK5" s="428"/>
      <c r="RKL5" s="428"/>
      <c r="RKM5" s="428"/>
      <c r="RKN5" s="428"/>
      <c r="RKO5" s="428"/>
      <c r="RKP5" s="428"/>
      <c r="RKQ5" s="428"/>
      <c r="RKR5" s="428"/>
      <c r="RKS5" s="428"/>
      <c r="RKT5" s="428"/>
      <c r="RKU5" s="428"/>
      <c r="RKV5" s="428"/>
      <c r="RKW5" s="428"/>
      <c r="RKX5" s="428"/>
      <c r="RKY5" s="428"/>
      <c r="RKZ5" s="428"/>
      <c r="RLA5" s="428"/>
      <c r="RLB5" s="428"/>
      <c r="RLC5" s="428"/>
      <c r="RLD5" s="428"/>
      <c r="RLE5" s="428"/>
      <c r="RLF5" s="428"/>
      <c r="RLG5" s="428"/>
      <c r="RLH5" s="428"/>
      <c r="RLI5" s="428"/>
      <c r="RLJ5" s="428"/>
      <c r="RLK5" s="428"/>
      <c r="RLL5" s="428"/>
      <c r="RLM5" s="428"/>
      <c r="RLN5" s="428"/>
      <c r="RLO5" s="428"/>
      <c r="RLP5" s="428"/>
      <c r="RLQ5" s="428"/>
      <c r="RLR5" s="428"/>
      <c r="RLS5" s="428"/>
      <c r="RLT5" s="428"/>
      <c r="RLU5" s="428"/>
      <c r="RLV5" s="428"/>
      <c r="RLW5" s="428"/>
      <c r="RLX5" s="428"/>
      <c r="RLY5" s="428"/>
      <c r="RLZ5" s="428"/>
      <c r="RMA5" s="428"/>
      <c r="RMB5" s="428"/>
      <c r="RMC5" s="428"/>
      <c r="RMD5" s="428"/>
      <c r="RME5" s="428"/>
      <c r="RMF5" s="428"/>
      <c r="RMG5" s="428"/>
      <c r="RMH5" s="428"/>
      <c r="RMI5" s="428"/>
      <c r="RMJ5" s="428"/>
      <c r="RMK5" s="428"/>
      <c r="RML5" s="428"/>
      <c r="RMM5" s="428"/>
      <c r="RMN5" s="428"/>
      <c r="RMO5" s="428"/>
      <c r="RMP5" s="428"/>
      <c r="RMQ5" s="428"/>
      <c r="RMR5" s="428"/>
      <c r="RMS5" s="428"/>
      <c r="RMT5" s="428"/>
      <c r="RMU5" s="428"/>
      <c r="RMV5" s="428"/>
      <c r="RMW5" s="428"/>
      <c r="RMX5" s="428"/>
      <c r="RMY5" s="428"/>
      <c r="RMZ5" s="428"/>
      <c r="RNA5" s="428"/>
      <c r="RNB5" s="428"/>
      <c r="RNC5" s="428"/>
      <c r="RND5" s="428"/>
      <c r="RNE5" s="428"/>
      <c r="RNF5" s="428"/>
      <c r="RNG5" s="428"/>
      <c r="RNH5" s="428"/>
      <c r="RNI5" s="428"/>
      <c r="RNJ5" s="428"/>
      <c r="RNK5" s="428"/>
      <c r="RNL5" s="428"/>
      <c r="RNM5" s="428"/>
      <c r="RNN5" s="428"/>
      <c r="RNO5" s="428"/>
      <c r="RNP5" s="428"/>
      <c r="RNQ5" s="428"/>
      <c r="RNR5" s="428"/>
      <c r="RNS5" s="428"/>
      <c r="RNT5" s="428"/>
      <c r="RNU5" s="428"/>
      <c r="RNV5" s="428"/>
      <c r="RNW5" s="428"/>
      <c r="RNX5" s="428"/>
      <c r="RNY5" s="428"/>
      <c r="RNZ5" s="428"/>
      <c r="ROA5" s="428"/>
      <c r="ROB5" s="428"/>
      <c r="ROC5" s="428"/>
      <c r="ROD5" s="428"/>
      <c r="ROE5" s="428"/>
      <c r="ROF5" s="428"/>
      <c r="ROG5" s="428"/>
      <c r="ROH5" s="428"/>
      <c r="ROI5" s="428"/>
      <c r="ROJ5" s="428"/>
      <c r="ROK5" s="428"/>
      <c r="ROL5" s="428"/>
      <c r="ROM5" s="428"/>
      <c r="RON5" s="428"/>
      <c r="ROO5" s="428"/>
      <c r="ROP5" s="428"/>
      <c r="ROQ5" s="428"/>
      <c r="ROR5" s="428"/>
      <c r="ROS5" s="428"/>
      <c r="ROT5" s="428"/>
      <c r="ROU5" s="428"/>
      <c r="ROV5" s="428"/>
      <c r="ROW5" s="428"/>
      <c r="ROX5" s="428"/>
      <c r="ROY5" s="428"/>
      <c r="ROZ5" s="428"/>
      <c r="RPA5" s="428"/>
      <c r="RPB5" s="428"/>
      <c r="RPC5" s="428"/>
      <c r="RPD5" s="428"/>
      <c r="RPE5" s="428"/>
      <c r="RPF5" s="428"/>
      <c r="RPG5" s="428"/>
      <c r="RPH5" s="428"/>
      <c r="RPI5" s="428"/>
      <c r="RPJ5" s="428"/>
      <c r="RPK5" s="428"/>
      <c r="RPL5" s="428"/>
      <c r="RPM5" s="428"/>
      <c r="RPN5" s="428"/>
      <c r="RPO5" s="428"/>
      <c r="RPP5" s="428"/>
      <c r="RPQ5" s="428"/>
      <c r="RPR5" s="428"/>
      <c r="RPS5" s="428"/>
      <c r="RPT5" s="428"/>
      <c r="RPU5" s="428"/>
      <c r="RPV5" s="428"/>
      <c r="RPW5" s="428"/>
      <c r="RPX5" s="428"/>
      <c r="RPY5" s="428"/>
      <c r="RPZ5" s="428"/>
      <c r="RQA5" s="428"/>
      <c r="RQB5" s="428"/>
      <c r="RQC5" s="428"/>
      <c r="RQD5" s="428"/>
      <c r="RQE5" s="428"/>
      <c r="RQF5" s="428"/>
      <c r="RQG5" s="428"/>
      <c r="RQH5" s="428"/>
      <c r="RQI5" s="428"/>
      <c r="RQJ5" s="428"/>
      <c r="RQK5" s="428"/>
      <c r="RQL5" s="428"/>
      <c r="RQM5" s="428"/>
      <c r="RQN5" s="428"/>
      <c r="RQO5" s="428"/>
      <c r="RQP5" s="428"/>
      <c r="RQQ5" s="428"/>
      <c r="RQR5" s="428"/>
      <c r="RQS5" s="428"/>
      <c r="RQT5" s="428"/>
      <c r="RQU5" s="428"/>
      <c r="RQV5" s="428"/>
      <c r="RQW5" s="428"/>
      <c r="RQX5" s="428"/>
      <c r="RQY5" s="428"/>
      <c r="RQZ5" s="428"/>
      <c r="RRA5" s="428"/>
      <c r="RRB5" s="428"/>
      <c r="RRC5" s="428"/>
      <c r="RRD5" s="428"/>
      <c r="RRE5" s="428"/>
      <c r="RRF5" s="428"/>
      <c r="RRG5" s="428"/>
      <c r="RRH5" s="428"/>
      <c r="RRI5" s="428"/>
      <c r="RRJ5" s="428"/>
      <c r="RRK5" s="428"/>
      <c r="RRL5" s="428"/>
      <c r="RRM5" s="428"/>
      <c r="RRN5" s="428"/>
      <c r="RRO5" s="428"/>
      <c r="RRP5" s="428"/>
      <c r="RRQ5" s="428"/>
      <c r="RRR5" s="428"/>
      <c r="RRS5" s="428"/>
      <c r="RRT5" s="428"/>
      <c r="RRU5" s="428"/>
      <c r="RRV5" s="428"/>
      <c r="RRW5" s="428"/>
      <c r="RRX5" s="428"/>
      <c r="RRY5" s="428"/>
      <c r="RRZ5" s="428"/>
      <c r="RSA5" s="428"/>
      <c r="RSB5" s="428"/>
      <c r="RSC5" s="428"/>
      <c r="RSD5" s="428"/>
      <c r="RSE5" s="428"/>
      <c r="RSF5" s="428"/>
      <c r="RSG5" s="428"/>
      <c r="RSH5" s="428"/>
      <c r="RSI5" s="428"/>
      <c r="RSJ5" s="428"/>
      <c r="RSK5" s="428"/>
      <c r="RSL5" s="428"/>
      <c r="RSM5" s="428"/>
      <c r="RSN5" s="428"/>
      <c r="RSO5" s="428"/>
      <c r="RSP5" s="428"/>
      <c r="RSQ5" s="428"/>
      <c r="RSR5" s="428"/>
      <c r="RSS5" s="428"/>
      <c r="RST5" s="428"/>
      <c r="RSU5" s="428"/>
      <c r="RSV5" s="428"/>
      <c r="RSW5" s="428"/>
      <c r="RSX5" s="428"/>
      <c r="RSY5" s="428"/>
      <c r="RSZ5" s="428"/>
      <c r="RTA5" s="428"/>
      <c r="RTB5" s="428"/>
      <c r="RTC5" s="428"/>
      <c r="RTD5" s="428"/>
      <c r="RTE5" s="428"/>
      <c r="RTF5" s="428"/>
      <c r="RTG5" s="428"/>
      <c r="RTH5" s="428"/>
      <c r="RTI5" s="428"/>
      <c r="RTJ5" s="428"/>
      <c r="RTK5" s="428"/>
      <c r="RTL5" s="428"/>
      <c r="RTM5" s="428"/>
      <c r="RTN5" s="428"/>
      <c r="RTO5" s="428"/>
      <c r="RTP5" s="428"/>
      <c r="RTQ5" s="428"/>
      <c r="RTR5" s="428"/>
      <c r="RTS5" s="428"/>
      <c r="RTT5" s="428"/>
      <c r="RTU5" s="428"/>
      <c r="RTV5" s="428"/>
      <c r="RTW5" s="428"/>
      <c r="RTX5" s="428"/>
      <c r="RTY5" s="428"/>
      <c r="RTZ5" s="428"/>
      <c r="RUA5" s="428"/>
      <c r="RUB5" s="428"/>
      <c r="RUC5" s="428"/>
      <c r="RUD5" s="428"/>
      <c r="RUE5" s="428"/>
      <c r="RUF5" s="428"/>
      <c r="RUG5" s="428"/>
      <c r="RUH5" s="428"/>
      <c r="RUI5" s="428"/>
      <c r="RUJ5" s="428"/>
      <c r="RUK5" s="428"/>
      <c r="RUL5" s="428"/>
      <c r="RUM5" s="428"/>
      <c r="RUN5" s="428"/>
      <c r="RUO5" s="428"/>
      <c r="RUP5" s="428"/>
      <c r="RUQ5" s="428"/>
      <c r="RUR5" s="428"/>
      <c r="RUS5" s="428"/>
      <c r="RUT5" s="428"/>
      <c r="RUU5" s="428"/>
      <c r="RUV5" s="428"/>
      <c r="RUW5" s="428"/>
      <c r="RUX5" s="428"/>
      <c r="RUY5" s="428"/>
      <c r="RUZ5" s="428"/>
      <c r="RVA5" s="428"/>
      <c r="RVB5" s="428"/>
      <c r="RVC5" s="428"/>
      <c r="RVD5" s="428"/>
      <c r="RVE5" s="428"/>
      <c r="RVF5" s="428"/>
      <c r="RVG5" s="428"/>
      <c r="RVH5" s="428"/>
      <c r="RVI5" s="428"/>
      <c r="RVJ5" s="428"/>
      <c r="RVK5" s="428"/>
      <c r="RVL5" s="428"/>
      <c r="RVM5" s="428"/>
      <c r="RVN5" s="428"/>
      <c r="RVO5" s="428"/>
      <c r="RVP5" s="428"/>
      <c r="RVQ5" s="428"/>
      <c r="RVR5" s="428"/>
      <c r="RVS5" s="428"/>
      <c r="RVT5" s="428"/>
      <c r="RVU5" s="428"/>
      <c r="RVV5" s="428"/>
      <c r="RVW5" s="428"/>
      <c r="RVX5" s="428"/>
      <c r="RVY5" s="428"/>
      <c r="RVZ5" s="428"/>
      <c r="RWA5" s="428"/>
      <c r="RWB5" s="428"/>
      <c r="RWC5" s="428"/>
      <c r="RWD5" s="428"/>
      <c r="RWE5" s="428"/>
      <c r="RWF5" s="428"/>
      <c r="RWG5" s="428"/>
      <c r="RWH5" s="428"/>
      <c r="RWI5" s="428"/>
      <c r="RWJ5" s="428"/>
      <c r="RWK5" s="428"/>
      <c r="RWL5" s="428"/>
      <c r="RWM5" s="428"/>
      <c r="RWN5" s="428"/>
      <c r="RWO5" s="428"/>
      <c r="RWP5" s="428"/>
      <c r="RWQ5" s="428"/>
      <c r="RWR5" s="428"/>
      <c r="RWS5" s="428"/>
      <c r="RWT5" s="428"/>
      <c r="RWU5" s="428"/>
      <c r="RWV5" s="428"/>
      <c r="RWW5" s="428"/>
      <c r="RWX5" s="428"/>
      <c r="RWY5" s="428"/>
      <c r="RWZ5" s="428"/>
      <c r="RXA5" s="428"/>
      <c r="RXB5" s="428"/>
      <c r="RXC5" s="428"/>
      <c r="RXD5" s="428"/>
      <c r="RXE5" s="428"/>
      <c r="RXF5" s="428"/>
      <c r="RXG5" s="428"/>
      <c r="RXH5" s="428"/>
      <c r="RXI5" s="428"/>
      <c r="RXJ5" s="428"/>
      <c r="RXK5" s="428"/>
      <c r="RXL5" s="428"/>
      <c r="RXM5" s="428"/>
      <c r="RXN5" s="428"/>
      <c r="RXO5" s="428"/>
      <c r="RXP5" s="428"/>
      <c r="RXQ5" s="428"/>
      <c r="RXR5" s="428"/>
      <c r="RXS5" s="428"/>
      <c r="RXT5" s="428"/>
      <c r="RXU5" s="428"/>
      <c r="RXV5" s="428"/>
      <c r="RXW5" s="428"/>
      <c r="RXX5" s="428"/>
      <c r="RXY5" s="428"/>
      <c r="RXZ5" s="428"/>
      <c r="RYA5" s="428"/>
      <c r="RYB5" s="428"/>
      <c r="RYC5" s="428"/>
      <c r="RYD5" s="428"/>
      <c r="RYE5" s="428"/>
      <c r="RYF5" s="428"/>
      <c r="RYG5" s="428"/>
      <c r="RYH5" s="428"/>
      <c r="RYI5" s="428"/>
      <c r="RYJ5" s="428"/>
      <c r="RYK5" s="428"/>
      <c r="RYL5" s="428"/>
      <c r="RYM5" s="428"/>
      <c r="RYN5" s="428"/>
      <c r="RYO5" s="428"/>
      <c r="RYP5" s="428"/>
      <c r="RYQ5" s="428"/>
      <c r="RYR5" s="428"/>
      <c r="RYS5" s="428"/>
      <c r="RYT5" s="428"/>
      <c r="RYU5" s="428"/>
      <c r="RYV5" s="428"/>
      <c r="RYW5" s="428"/>
      <c r="RYX5" s="428"/>
      <c r="RYY5" s="428"/>
      <c r="RYZ5" s="428"/>
      <c r="RZA5" s="428"/>
      <c r="RZB5" s="428"/>
      <c r="RZC5" s="428"/>
      <c r="RZD5" s="428"/>
      <c r="RZE5" s="428"/>
      <c r="RZF5" s="428"/>
      <c r="RZG5" s="428"/>
      <c r="RZH5" s="428"/>
      <c r="RZI5" s="428"/>
      <c r="RZJ5" s="428"/>
      <c r="RZK5" s="428"/>
      <c r="RZL5" s="428"/>
      <c r="RZM5" s="428"/>
      <c r="RZN5" s="428"/>
      <c r="RZO5" s="428"/>
      <c r="RZP5" s="428"/>
      <c r="RZQ5" s="428"/>
      <c r="RZR5" s="428"/>
      <c r="RZS5" s="428"/>
      <c r="RZT5" s="428"/>
      <c r="RZU5" s="428"/>
      <c r="RZV5" s="428"/>
      <c r="RZW5" s="428"/>
      <c r="RZX5" s="428"/>
      <c r="RZY5" s="428"/>
      <c r="RZZ5" s="428"/>
      <c r="SAA5" s="428"/>
      <c r="SAB5" s="428"/>
      <c r="SAC5" s="428"/>
      <c r="SAD5" s="428"/>
      <c r="SAE5" s="428"/>
      <c r="SAF5" s="428"/>
      <c r="SAG5" s="428"/>
      <c r="SAH5" s="428"/>
      <c r="SAI5" s="428"/>
      <c r="SAJ5" s="428"/>
      <c r="SAK5" s="428"/>
      <c r="SAL5" s="428"/>
      <c r="SAM5" s="428"/>
      <c r="SAN5" s="428"/>
      <c r="SAO5" s="428"/>
      <c r="SAP5" s="428"/>
      <c r="SAQ5" s="428"/>
      <c r="SAR5" s="428"/>
      <c r="SAS5" s="428"/>
      <c r="SAT5" s="428"/>
      <c r="SAU5" s="428"/>
      <c r="SAV5" s="428"/>
      <c r="SAW5" s="428"/>
      <c r="SAX5" s="428"/>
      <c r="SAY5" s="428"/>
      <c r="SAZ5" s="428"/>
      <c r="SBA5" s="428"/>
      <c r="SBB5" s="428"/>
      <c r="SBC5" s="428"/>
      <c r="SBD5" s="428"/>
      <c r="SBE5" s="428"/>
      <c r="SBF5" s="428"/>
      <c r="SBG5" s="428"/>
      <c r="SBH5" s="428"/>
      <c r="SBI5" s="428"/>
      <c r="SBJ5" s="428"/>
      <c r="SBK5" s="428"/>
      <c r="SBL5" s="428"/>
      <c r="SBM5" s="428"/>
      <c r="SBN5" s="428"/>
      <c r="SBO5" s="428"/>
      <c r="SBP5" s="428"/>
      <c r="SBQ5" s="428"/>
      <c r="SBR5" s="428"/>
      <c r="SBS5" s="428"/>
      <c r="SBT5" s="428"/>
      <c r="SBU5" s="428"/>
      <c r="SBV5" s="428"/>
      <c r="SBW5" s="428"/>
      <c r="SBX5" s="428"/>
      <c r="SBY5" s="428"/>
      <c r="SBZ5" s="428"/>
      <c r="SCA5" s="428"/>
      <c r="SCB5" s="428"/>
      <c r="SCC5" s="428"/>
      <c r="SCD5" s="428"/>
      <c r="SCE5" s="428"/>
      <c r="SCF5" s="428"/>
      <c r="SCG5" s="428"/>
      <c r="SCH5" s="428"/>
      <c r="SCI5" s="428"/>
      <c r="SCJ5" s="428"/>
      <c r="SCK5" s="428"/>
      <c r="SCL5" s="428"/>
      <c r="SCM5" s="428"/>
      <c r="SCN5" s="428"/>
      <c r="SCO5" s="428"/>
      <c r="SCP5" s="428"/>
      <c r="SCQ5" s="428"/>
      <c r="SCR5" s="428"/>
      <c r="SCS5" s="428"/>
      <c r="SCT5" s="428"/>
      <c r="SCU5" s="428"/>
      <c r="SCV5" s="428"/>
      <c r="SCW5" s="428"/>
      <c r="SCX5" s="428"/>
      <c r="SCY5" s="428"/>
      <c r="SCZ5" s="428"/>
      <c r="SDA5" s="428"/>
      <c r="SDB5" s="428"/>
      <c r="SDC5" s="428"/>
      <c r="SDD5" s="428"/>
      <c r="SDE5" s="428"/>
      <c r="SDF5" s="428"/>
      <c r="SDG5" s="428"/>
      <c r="SDH5" s="428"/>
      <c r="SDI5" s="428"/>
      <c r="SDJ5" s="428"/>
      <c r="SDK5" s="428"/>
      <c r="SDL5" s="428"/>
      <c r="SDM5" s="428"/>
      <c r="SDN5" s="428"/>
      <c r="SDO5" s="428"/>
      <c r="SDP5" s="428"/>
      <c r="SDQ5" s="428"/>
      <c r="SDR5" s="428"/>
      <c r="SDS5" s="428"/>
      <c r="SDT5" s="428"/>
      <c r="SDU5" s="428"/>
      <c r="SDV5" s="428"/>
      <c r="SDW5" s="428"/>
      <c r="SDX5" s="428"/>
      <c r="SDY5" s="428"/>
      <c r="SDZ5" s="428"/>
      <c r="SEA5" s="428"/>
      <c r="SEB5" s="428"/>
      <c r="SEC5" s="428"/>
      <c r="SED5" s="428"/>
      <c r="SEE5" s="428"/>
      <c r="SEF5" s="428"/>
      <c r="SEG5" s="428"/>
      <c r="SEH5" s="428"/>
      <c r="SEI5" s="428"/>
      <c r="SEJ5" s="428"/>
      <c r="SEK5" s="428"/>
      <c r="SEL5" s="428"/>
      <c r="SEM5" s="428"/>
      <c r="SEN5" s="428"/>
      <c r="SEO5" s="428"/>
      <c r="SEP5" s="428"/>
      <c r="SEQ5" s="428"/>
      <c r="SER5" s="428"/>
      <c r="SES5" s="428"/>
      <c r="SET5" s="428"/>
      <c r="SEU5" s="428"/>
      <c r="SEV5" s="428"/>
      <c r="SEW5" s="428"/>
      <c r="SEX5" s="428"/>
      <c r="SEY5" s="428"/>
      <c r="SEZ5" s="428"/>
      <c r="SFA5" s="428"/>
      <c r="SFB5" s="428"/>
      <c r="SFC5" s="428"/>
      <c r="SFD5" s="428"/>
      <c r="SFE5" s="428"/>
      <c r="SFF5" s="428"/>
      <c r="SFG5" s="428"/>
      <c r="SFH5" s="428"/>
      <c r="SFI5" s="428"/>
      <c r="SFJ5" s="428"/>
      <c r="SFK5" s="428"/>
      <c r="SFL5" s="428"/>
      <c r="SFM5" s="428"/>
      <c r="SFN5" s="428"/>
      <c r="SFO5" s="428"/>
      <c r="SFP5" s="428"/>
      <c r="SFQ5" s="428"/>
      <c r="SFR5" s="428"/>
      <c r="SFS5" s="428"/>
      <c r="SFT5" s="428"/>
      <c r="SFU5" s="428"/>
      <c r="SFV5" s="428"/>
      <c r="SFW5" s="428"/>
      <c r="SFX5" s="428"/>
      <c r="SFY5" s="428"/>
      <c r="SFZ5" s="428"/>
      <c r="SGA5" s="428"/>
      <c r="SGB5" s="428"/>
      <c r="SGC5" s="428"/>
      <c r="SGD5" s="428"/>
      <c r="SGE5" s="428"/>
      <c r="SGF5" s="428"/>
      <c r="SGG5" s="428"/>
      <c r="SGH5" s="428"/>
      <c r="SGI5" s="428"/>
      <c r="SGJ5" s="428"/>
      <c r="SGK5" s="428"/>
      <c r="SGL5" s="428"/>
      <c r="SGM5" s="428"/>
      <c r="SGN5" s="428"/>
      <c r="SGO5" s="428"/>
      <c r="SGP5" s="428"/>
      <c r="SGQ5" s="428"/>
      <c r="SGR5" s="428"/>
      <c r="SGS5" s="428"/>
      <c r="SGT5" s="428"/>
      <c r="SGU5" s="428"/>
      <c r="SGV5" s="428"/>
      <c r="SGW5" s="428"/>
      <c r="SGX5" s="428"/>
      <c r="SGY5" s="428"/>
      <c r="SGZ5" s="428"/>
      <c r="SHA5" s="428"/>
      <c r="SHB5" s="428"/>
      <c r="SHC5" s="428"/>
      <c r="SHD5" s="428"/>
      <c r="SHE5" s="428"/>
      <c r="SHF5" s="428"/>
      <c r="SHG5" s="428"/>
      <c r="SHH5" s="428"/>
      <c r="SHI5" s="428"/>
      <c r="SHJ5" s="428"/>
      <c r="SHK5" s="428"/>
      <c r="SHL5" s="428"/>
      <c r="SHM5" s="428"/>
      <c r="SHN5" s="428"/>
      <c r="SHO5" s="428"/>
      <c r="SHP5" s="428"/>
      <c r="SHQ5" s="428"/>
      <c r="SHR5" s="428"/>
      <c r="SHS5" s="428"/>
      <c r="SHT5" s="428"/>
      <c r="SHU5" s="428"/>
      <c r="SHV5" s="428"/>
      <c r="SHW5" s="428"/>
      <c r="SHX5" s="428"/>
      <c r="SHY5" s="428"/>
      <c r="SHZ5" s="428"/>
      <c r="SIA5" s="428"/>
      <c r="SIB5" s="428"/>
      <c r="SIC5" s="428"/>
      <c r="SID5" s="428"/>
      <c r="SIE5" s="428"/>
      <c r="SIF5" s="428"/>
      <c r="SIG5" s="428"/>
      <c r="SIH5" s="428"/>
      <c r="SII5" s="428"/>
      <c r="SIJ5" s="428"/>
      <c r="SIK5" s="428"/>
      <c r="SIL5" s="428"/>
      <c r="SIM5" s="428"/>
      <c r="SIN5" s="428"/>
      <c r="SIO5" s="428"/>
      <c r="SIP5" s="428"/>
      <c r="SIQ5" s="428"/>
      <c r="SIR5" s="428"/>
      <c r="SIS5" s="428"/>
      <c r="SIT5" s="428"/>
      <c r="SIU5" s="428"/>
      <c r="SIV5" s="428"/>
      <c r="SIW5" s="428"/>
      <c r="SIX5" s="428"/>
      <c r="SIY5" s="428"/>
      <c r="SIZ5" s="428"/>
      <c r="SJA5" s="428"/>
      <c r="SJB5" s="428"/>
      <c r="SJC5" s="428"/>
      <c r="SJD5" s="428"/>
      <c r="SJE5" s="428"/>
      <c r="SJF5" s="428"/>
      <c r="SJG5" s="428"/>
      <c r="SJH5" s="428"/>
      <c r="SJI5" s="428"/>
      <c r="SJJ5" s="428"/>
      <c r="SJK5" s="428"/>
      <c r="SJL5" s="428"/>
      <c r="SJM5" s="428"/>
      <c r="SJN5" s="428"/>
      <c r="SJO5" s="428"/>
      <c r="SJP5" s="428"/>
      <c r="SJQ5" s="428"/>
      <c r="SJR5" s="428"/>
      <c r="SJS5" s="428"/>
      <c r="SJT5" s="428"/>
      <c r="SJU5" s="428"/>
      <c r="SJV5" s="428"/>
      <c r="SJW5" s="428"/>
      <c r="SJX5" s="428"/>
      <c r="SJY5" s="428"/>
      <c r="SJZ5" s="428"/>
      <c r="SKA5" s="428"/>
      <c r="SKB5" s="428"/>
      <c r="SKC5" s="428"/>
      <c r="SKD5" s="428"/>
      <c r="SKE5" s="428"/>
      <c r="SKF5" s="428"/>
      <c r="SKG5" s="428"/>
      <c r="SKH5" s="428"/>
      <c r="SKI5" s="428"/>
      <c r="SKJ5" s="428"/>
      <c r="SKK5" s="428"/>
      <c r="SKL5" s="428"/>
      <c r="SKM5" s="428"/>
      <c r="SKN5" s="428"/>
      <c r="SKO5" s="428"/>
      <c r="SKP5" s="428"/>
      <c r="SKQ5" s="428"/>
      <c r="SKR5" s="428"/>
      <c r="SKS5" s="428"/>
      <c r="SKT5" s="428"/>
      <c r="SKU5" s="428"/>
      <c r="SKV5" s="428"/>
      <c r="SKW5" s="428"/>
      <c r="SKX5" s="428"/>
      <c r="SKY5" s="428"/>
      <c r="SKZ5" s="428"/>
      <c r="SLA5" s="428"/>
      <c r="SLB5" s="428"/>
      <c r="SLC5" s="428"/>
      <c r="SLD5" s="428"/>
      <c r="SLE5" s="428"/>
      <c r="SLF5" s="428"/>
      <c r="SLG5" s="428"/>
      <c r="SLH5" s="428"/>
      <c r="SLI5" s="428"/>
      <c r="SLJ5" s="428"/>
      <c r="SLK5" s="428"/>
      <c r="SLL5" s="428"/>
      <c r="SLM5" s="428"/>
      <c r="SLN5" s="428"/>
      <c r="SLO5" s="428"/>
      <c r="SLP5" s="428"/>
      <c r="SLQ5" s="428"/>
      <c r="SLR5" s="428"/>
      <c r="SLS5" s="428"/>
      <c r="SLT5" s="428"/>
      <c r="SLU5" s="428"/>
      <c r="SLV5" s="428"/>
      <c r="SLW5" s="428"/>
      <c r="SLX5" s="428"/>
      <c r="SLY5" s="428"/>
      <c r="SLZ5" s="428"/>
      <c r="SMA5" s="428"/>
      <c r="SMB5" s="428"/>
      <c r="SMC5" s="428"/>
      <c r="SMD5" s="428"/>
      <c r="SME5" s="428"/>
      <c r="SMF5" s="428"/>
      <c r="SMG5" s="428"/>
      <c r="SMH5" s="428"/>
      <c r="SMI5" s="428"/>
      <c r="SMJ5" s="428"/>
      <c r="SMK5" s="428"/>
      <c r="SML5" s="428"/>
      <c r="SMM5" s="428"/>
      <c r="SMN5" s="428"/>
      <c r="SMO5" s="428"/>
      <c r="SMP5" s="428"/>
      <c r="SMQ5" s="428"/>
      <c r="SMR5" s="428"/>
      <c r="SMS5" s="428"/>
      <c r="SMT5" s="428"/>
      <c r="SMU5" s="428"/>
      <c r="SMV5" s="428"/>
      <c r="SMW5" s="428"/>
      <c r="SMX5" s="428"/>
      <c r="SMY5" s="428"/>
      <c r="SMZ5" s="428"/>
      <c r="SNA5" s="428"/>
      <c r="SNB5" s="428"/>
      <c r="SNC5" s="428"/>
      <c r="SND5" s="428"/>
      <c r="SNE5" s="428"/>
      <c r="SNF5" s="428"/>
      <c r="SNG5" s="428"/>
      <c r="SNH5" s="428"/>
      <c r="SNI5" s="428"/>
      <c r="SNJ5" s="428"/>
      <c r="SNK5" s="428"/>
      <c r="SNL5" s="428"/>
      <c r="SNM5" s="428"/>
      <c r="SNN5" s="428"/>
      <c r="SNO5" s="428"/>
      <c r="SNP5" s="428"/>
      <c r="SNQ5" s="428"/>
      <c r="SNR5" s="428"/>
      <c r="SNS5" s="428"/>
      <c r="SNT5" s="428"/>
      <c r="SNU5" s="428"/>
      <c r="SNV5" s="428"/>
      <c r="SNW5" s="428"/>
      <c r="SNX5" s="428"/>
      <c r="SNY5" s="428"/>
      <c r="SNZ5" s="428"/>
      <c r="SOA5" s="428"/>
      <c r="SOB5" s="428"/>
      <c r="SOC5" s="428"/>
      <c r="SOD5" s="428"/>
      <c r="SOE5" s="428"/>
      <c r="SOF5" s="428"/>
      <c r="SOG5" s="428"/>
      <c r="SOH5" s="428"/>
      <c r="SOI5" s="428"/>
      <c r="SOJ5" s="428"/>
      <c r="SOK5" s="428"/>
      <c r="SOL5" s="428"/>
      <c r="SOM5" s="428"/>
      <c r="SON5" s="428"/>
      <c r="SOO5" s="428"/>
      <c r="SOP5" s="428"/>
      <c r="SOQ5" s="428"/>
      <c r="SOR5" s="428"/>
      <c r="SOS5" s="428"/>
      <c r="SOT5" s="428"/>
      <c r="SOU5" s="428"/>
      <c r="SOV5" s="428"/>
      <c r="SOW5" s="428"/>
      <c r="SOX5" s="428"/>
      <c r="SOY5" s="428"/>
      <c r="SOZ5" s="428"/>
      <c r="SPA5" s="428"/>
      <c r="SPB5" s="428"/>
      <c r="SPC5" s="428"/>
      <c r="SPD5" s="428"/>
      <c r="SPE5" s="428"/>
      <c r="SPF5" s="428"/>
      <c r="SPG5" s="428"/>
      <c r="SPH5" s="428"/>
      <c r="SPI5" s="428"/>
      <c r="SPJ5" s="428"/>
      <c r="SPK5" s="428"/>
      <c r="SPL5" s="428"/>
      <c r="SPM5" s="428"/>
      <c r="SPN5" s="428"/>
      <c r="SPO5" s="428"/>
      <c r="SPP5" s="428"/>
      <c r="SPQ5" s="428"/>
      <c r="SPR5" s="428"/>
      <c r="SPS5" s="428"/>
      <c r="SPT5" s="428"/>
      <c r="SPU5" s="428"/>
      <c r="SPV5" s="428"/>
      <c r="SPW5" s="428"/>
      <c r="SPX5" s="428"/>
      <c r="SPY5" s="428"/>
      <c r="SPZ5" s="428"/>
      <c r="SQA5" s="428"/>
      <c r="SQB5" s="428"/>
      <c r="SQC5" s="428"/>
      <c r="SQD5" s="428"/>
      <c r="SQE5" s="428"/>
      <c r="SQF5" s="428"/>
      <c r="SQG5" s="428"/>
      <c r="SQH5" s="428"/>
      <c r="SQI5" s="428"/>
      <c r="SQJ5" s="428"/>
      <c r="SQK5" s="428"/>
      <c r="SQL5" s="428"/>
      <c r="SQM5" s="428"/>
      <c r="SQN5" s="428"/>
      <c r="SQO5" s="428"/>
      <c r="SQP5" s="428"/>
      <c r="SQQ5" s="428"/>
      <c r="SQR5" s="428"/>
      <c r="SQS5" s="428"/>
      <c r="SQT5" s="428"/>
      <c r="SQU5" s="428"/>
      <c r="SQV5" s="428"/>
      <c r="SQW5" s="428"/>
      <c r="SQX5" s="428"/>
      <c r="SQY5" s="428"/>
      <c r="SQZ5" s="428"/>
      <c r="SRA5" s="428"/>
      <c r="SRB5" s="428"/>
      <c r="SRC5" s="428"/>
      <c r="SRD5" s="428"/>
      <c r="SRE5" s="428"/>
      <c r="SRF5" s="428"/>
      <c r="SRG5" s="428"/>
      <c r="SRH5" s="428"/>
      <c r="SRI5" s="428"/>
      <c r="SRJ5" s="428"/>
      <c r="SRK5" s="428"/>
      <c r="SRL5" s="428"/>
      <c r="SRM5" s="428"/>
      <c r="SRN5" s="428"/>
      <c r="SRO5" s="428"/>
      <c r="SRP5" s="428"/>
      <c r="SRQ5" s="428"/>
      <c r="SRR5" s="428"/>
      <c r="SRS5" s="428"/>
      <c r="SRT5" s="428"/>
      <c r="SRU5" s="428"/>
      <c r="SRV5" s="428"/>
      <c r="SRW5" s="428"/>
      <c r="SRX5" s="428"/>
      <c r="SRY5" s="428"/>
      <c r="SRZ5" s="428"/>
      <c r="SSA5" s="428"/>
      <c r="SSB5" s="428"/>
      <c r="SSC5" s="428"/>
      <c r="SSD5" s="428"/>
      <c r="SSE5" s="428"/>
      <c r="SSF5" s="428"/>
      <c r="SSG5" s="428"/>
      <c r="SSH5" s="428"/>
      <c r="SSI5" s="428"/>
      <c r="SSJ5" s="428"/>
      <c r="SSK5" s="428"/>
      <c r="SSL5" s="428"/>
      <c r="SSM5" s="428"/>
      <c r="SSN5" s="428"/>
      <c r="SSO5" s="428"/>
      <c r="SSP5" s="428"/>
      <c r="SSQ5" s="428"/>
      <c r="SSR5" s="428"/>
      <c r="SSS5" s="428"/>
      <c r="SST5" s="428"/>
      <c r="SSU5" s="428"/>
      <c r="SSV5" s="428"/>
      <c r="SSW5" s="428"/>
      <c r="SSX5" s="428"/>
      <c r="SSY5" s="428"/>
      <c r="SSZ5" s="428"/>
      <c r="STA5" s="428"/>
      <c r="STB5" s="428"/>
      <c r="STC5" s="428"/>
      <c r="STD5" s="428"/>
      <c r="STE5" s="428"/>
      <c r="STF5" s="428"/>
      <c r="STG5" s="428"/>
      <c r="STH5" s="428"/>
      <c r="STI5" s="428"/>
      <c r="STJ5" s="428"/>
      <c r="STK5" s="428"/>
      <c r="STL5" s="428"/>
      <c r="STM5" s="428"/>
      <c r="STN5" s="428"/>
      <c r="STO5" s="428"/>
      <c r="STP5" s="428"/>
      <c r="STQ5" s="428"/>
      <c r="STR5" s="428"/>
      <c r="STS5" s="428"/>
      <c r="STT5" s="428"/>
      <c r="STU5" s="428"/>
      <c r="STV5" s="428"/>
      <c r="STW5" s="428"/>
      <c r="STX5" s="428"/>
      <c r="STY5" s="428"/>
      <c r="STZ5" s="428"/>
      <c r="SUA5" s="428"/>
      <c r="SUB5" s="428"/>
      <c r="SUC5" s="428"/>
      <c r="SUD5" s="428"/>
      <c r="SUE5" s="428"/>
      <c r="SUF5" s="428"/>
      <c r="SUG5" s="428"/>
      <c r="SUH5" s="428"/>
      <c r="SUI5" s="428"/>
      <c r="SUJ5" s="428"/>
      <c r="SUK5" s="428"/>
      <c r="SUL5" s="428"/>
      <c r="SUM5" s="428"/>
      <c r="SUN5" s="428"/>
      <c r="SUO5" s="428"/>
      <c r="SUP5" s="428"/>
      <c r="SUQ5" s="428"/>
      <c r="SUR5" s="428"/>
      <c r="SUS5" s="428"/>
      <c r="SUT5" s="428"/>
      <c r="SUU5" s="428"/>
      <c r="SUV5" s="428"/>
      <c r="SUW5" s="428"/>
      <c r="SUX5" s="428"/>
      <c r="SUY5" s="428"/>
      <c r="SUZ5" s="428"/>
      <c r="SVA5" s="428"/>
      <c r="SVB5" s="428"/>
      <c r="SVC5" s="428"/>
      <c r="SVD5" s="428"/>
      <c r="SVE5" s="428"/>
      <c r="SVF5" s="428"/>
      <c r="SVG5" s="428"/>
      <c r="SVH5" s="428"/>
      <c r="SVI5" s="428"/>
      <c r="SVJ5" s="428"/>
      <c r="SVK5" s="428"/>
      <c r="SVL5" s="428"/>
      <c r="SVM5" s="428"/>
      <c r="SVN5" s="428"/>
      <c r="SVO5" s="428"/>
      <c r="SVP5" s="428"/>
      <c r="SVQ5" s="428"/>
      <c r="SVR5" s="428"/>
      <c r="SVS5" s="428"/>
      <c r="SVT5" s="428"/>
      <c r="SVU5" s="428"/>
      <c r="SVV5" s="428"/>
      <c r="SVW5" s="428"/>
      <c r="SVX5" s="428"/>
      <c r="SVY5" s="428"/>
      <c r="SVZ5" s="428"/>
      <c r="SWA5" s="428"/>
      <c r="SWB5" s="428"/>
      <c r="SWC5" s="428"/>
      <c r="SWD5" s="428"/>
      <c r="SWE5" s="428"/>
      <c r="SWF5" s="428"/>
      <c r="SWG5" s="428"/>
      <c r="SWH5" s="428"/>
      <c r="SWI5" s="428"/>
      <c r="SWJ5" s="428"/>
      <c r="SWK5" s="428"/>
      <c r="SWL5" s="428"/>
      <c r="SWM5" s="428"/>
      <c r="SWN5" s="428"/>
      <c r="SWO5" s="428"/>
      <c r="SWP5" s="428"/>
      <c r="SWQ5" s="428"/>
      <c r="SWR5" s="428"/>
      <c r="SWS5" s="428"/>
      <c r="SWT5" s="428"/>
      <c r="SWU5" s="428"/>
      <c r="SWV5" s="428"/>
      <c r="SWW5" s="428"/>
      <c r="SWX5" s="428"/>
      <c r="SWY5" s="428"/>
      <c r="SWZ5" s="428"/>
      <c r="SXA5" s="428"/>
      <c r="SXB5" s="428"/>
      <c r="SXC5" s="428"/>
      <c r="SXD5" s="428"/>
      <c r="SXE5" s="428"/>
      <c r="SXF5" s="428"/>
      <c r="SXG5" s="428"/>
      <c r="SXH5" s="428"/>
      <c r="SXI5" s="428"/>
      <c r="SXJ5" s="428"/>
      <c r="SXK5" s="428"/>
      <c r="SXL5" s="428"/>
      <c r="SXM5" s="428"/>
      <c r="SXN5" s="428"/>
      <c r="SXO5" s="428"/>
      <c r="SXP5" s="428"/>
      <c r="SXQ5" s="428"/>
      <c r="SXR5" s="428"/>
      <c r="SXS5" s="428"/>
      <c r="SXT5" s="428"/>
      <c r="SXU5" s="428"/>
      <c r="SXV5" s="428"/>
      <c r="SXW5" s="428"/>
      <c r="SXX5" s="428"/>
      <c r="SXY5" s="428"/>
      <c r="SXZ5" s="428"/>
      <c r="SYA5" s="428"/>
      <c r="SYB5" s="428"/>
      <c r="SYC5" s="428"/>
      <c r="SYD5" s="428"/>
      <c r="SYE5" s="428"/>
      <c r="SYF5" s="428"/>
      <c r="SYG5" s="428"/>
      <c r="SYH5" s="428"/>
      <c r="SYI5" s="428"/>
      <c r="SYJ5" s="428"/>
      <c r="SYK5" s="428"/>
      <c r="SYL5" s="428"/>
      <c r="SYM5" s="428"/>
      <c r="SYN5" s="428"/>
      <c r="SYO5" s="428"/>
      <c r="SYP5" s="428"/>
      <c r="SYQ5" s="428"/>
      <c r="SYR5" s="428"/>
      <c r="SYS5" s="428"/>
      <c r="SYT5" s="428"/>
      <c r="SYU5" s="428"/>
      <c r="SYV5" s="428"/>
      <c r="SYW5" s="428"/>
      <c r="SYX5" s="428"/>
      <c r="SYY5" s="428"/>
      <c r="SYZ5" s="428"/>
      <c r="SZA5" s="428"/>
      <c r="SZB5" s="428"/>
      <c r="SZC5" s="428"/>
      <c r="SZD5" s="428"/>
      <c r="SZE5" s="428"/>
      <c r="SZF5" s="428"/>
      <c r="SZG5" s="428"/>
      <c r="SZH5" s="428"/>
      <c r="SZI5" s="428"/>
      <c r="SZJ5" s="428"/>
      <c r="SZK5" s="428"/>
      <c r="SZL5" s="428"/>
      <c r="SZM5" s="428"/>
      <c r="SZN5" s="428"/>
      <c r="SZO5" s="428"/>
      <c r="SZP5" s="428"/>
      <c r="SZQ5" s="428"/>
      <c r="SZR5" s="428"/>
      <c r="SZS5" s="428"/>
      <c r="SZT5" s="428"/>
      <c r="SZU5" s="428"/>
      <c r="SZV5" s="428"/>
      <c r="SZW5" s="428"/>
      <c r="SZX5" s="428"/>
      <c r="SZY5" s="428"/>
      <c r="SZZ5" s="428"/>
      <c r="TAA5" s="428"/>
      <c r="TAB5" s="428"/>
      <c r="TAC5" s="428"/>
      <c r="TAD5" s="428"/>
      <c r="TAE5" s="428"/>
      <c r="TAF5" s="428"/>
      <c r="TAG5" s="428"/>
      <c r="TAH5" s="428"/>
      <c r="TAI5" s="428"/>
      <c r="TAJ5" s="428"/>
      <c r="TAK5" s="428"/>
      <c r="TAL5" s="428"/>
      <c r="TAM5" s="428"/>
      <c r="TAN5" s="428"/>
      <c r="TAO5" s="428"/>
      <c r="TAP5" s="428"/>
      <c r="TAQ5" s="428"/>
      <c r="TAR5" s="428"/>
      <c r="TAS5" s="428"/>
      <c r="TAT5" s="428"/>
      <c r="TAU5" s="428"/>
      <c r="TAV5" s="428"/>
      <c r="TAW5" s="428"/>
      <c r="TAX5" s="428"/>
      <c r="TAY5" s="428"/>
      <c r="TAZ5" s="428"/>
      <c r="TBA5" s="428"/>
      <c r="TBB5" s="428"/>
      <c r="TBC5" s="428"/>
      <c r="TBD5" s="428"/>
      <c r="TBE5" s="428"/>
      <c r="TBF5" s="428"/>
      <c r="TBG5" s="428"/>
      <c r="TBH5" s="428"/>
      <c r="TBI5" s="428"/>
      <c r="TBJ5" s="428"/>
      <c r="TBK5" s="428"/>
      <c r="TBL5" s="428"/>
      <c r="TBM5" s="428"/>
      <c r="TBN5" s="428"/>
      <c r="TBO5" s="428"/>
      <c r="TBP5" s="428"/>
      <c r="TBQ5" s="428"/>
      <c r="TBR5" s="428"/>
      <c r="TBS5" s="428"/>
      <c r="TBT5" s="428"/>
      <c r="TBU5" s="428"/>
      <c r="TBV5" s="428"/>
      <c r="TBW5" s="428"/>
      <c r="TBX5" s="428"/>
      <c r="TBY5" s="428"/>
      <c r="TBZ5" s="428"/>
      <c r="TCA5" s="428"/>
      <c r="TCB5" s="428"/>
      <c r="TCC5" s="428"/>
      <c r="TCD5" s="428"/>
      <c r="TCE5" s="428"/>
      <c r="TCF5" s="428"/>
      <c r="TCG5" s="428"/>
      <c r="TCH5" s="428"/>
      <c r="TCI5" s="428"/>
      <c r="TCJ5" s="428"/>
      <c r="TCK5" s="428"/>
      <c r="TCL5" s="428"/>
      <c r="TCM5" s="428"/>
      <c r="TCN5" s="428"/>
      <c r="TCO5" s="428"/>
      <c r="TCP5" s="428"/>
      <c r="TCQ5" s="428"/>
      <c r="TCR5" s="428"/>
      <c r="TCS5" s="428"/>
      <c r="TCT5" s="428"/>
      <c r="TCU5" s="428"/>
      <c r="TCV5" s="428"/>
      <c r="TCW5" s="428"/>
      <c r="TCX5" s="428"/>
      <c r="TCY5" s="428"/>
      <c r="TCZ5" s="428"/>
      <c r="TDA5" s="428"/>
      <c r="TDB5" s="428"/>
      <c r="TDC5" s="428"/>
      <c r="TDD5" s="428"/>
      <c r="TDE5" s="428"/>
      <c r="TDF5" s="428"/>
      <c r="TDG5" s="428"/>
      <c r="TDH5" s="428"/>
      <c r="TDI5" s="428"/>
      <c r="TDJ5" s="428"/>
      <c r="TDK5" s="428"/>
      <c r="TDL5" s="428"/>
      <c r="TDM5" s="428"/>
      <c r="TDN5" s="428"/>
      <c r="TDO5" s="428"/>
      <c r="TDP5" s="428"/>
      <c r="TDQ5" s="428"/>
      <c r="TDR5" s="428"/>
      <c r="TDS5" s="428"/>
      <c r="TDT5" s="428"/>
      <c r="TDU5" s="428"/>
      <c r="TDV5" s="428"/>
      <c r="TDW5" s="428"/>
      <c r="TDX5" s="428"/>
      <c r="TDY5" s="428"/>
      <c r="TDZ5" s="428"/>
      <c r="TEA5" s="428"/>
      <c r="TEB5" s="428"/>
      <c r="TEC5" s="428"/>
      <c r="TED5" s="428"/>
      <c r="TEE5" s="428"/>
      <c r="TEF5" s="428"/>
      <c r="TEG5" s="428"/>
      <c r="TEH5" s="428"/>
      <c r="TEI5" s="428"/>
      <c r="TEJ5" s="428"/>
      <c r="TEK5" s="428"/>
      <c r="TEL5" s="428"/>
      <c r="TEM5" s="428"/>
      <c r="TEN5" s="428"/>
      <c r="TEO5" s="428"/>
      <c r="TEP5" s="428"/>
      <c r="TEQ5" s="428"/>
      <c r="TER5" s="428"/>
      <c r="TES5" s="428"/>
      <c r="TET5" s="428"/>
      <c r="TEU5" s="428"/>
      <c r="TEV5" s="428"/>
      <c r="TEW5" s="428"/>
      <c r="TEX5" s="428"/>
      <c r="TEY5" s="428"/>
      <c r="TEZ5" s="428"/>
      <c r="TFA5" s="428"/>
      <c r="TFB5" s="428"/>
      <c r="TFC5" s="428"/>
      <c r="TFD5" s="428"/>
      <c r="TFE5" s="428"/>
      <c r="TFF5" s="428"/>
      <c r="TFG5" s="428"/>
      <c r="TFH5" s="428"/>
      <c r="TFI5" s="428"/>
      <c r="TFJ5" s="428"/>
      <c r="TFK5" s="428"/>
      <c r="TFL5" s="428"/>
      <c r="TFM5" s="428"/>
      <c r="TFN5" s="428"/>
      <c r="TFO5" s="428"/>
      <c r="TFP5" s="428"/>
      <c r="TFQ5" s="428"/>
      <c r="TFR5" s="428"/>
      <c r="TFS5" s="428"/>
      <c r="TFT5" s="428"/>
      <c r="TFU5" s="428"/>
      <c r="TFV5" s="428"/>
      <c r="TFW5" s="428"/>
      <c r="TFX5" s="428"/>
      <c r="TFY5" s="428"/>
      <c r="TFZ5" s="428"/>
      <c r="TGA5" s="428"/>
      <c r="TGB5" s="428"/>
      <c r="TGC5" s="428"/>
      <c r="TGD5" s="428"/>
      <c r="TGE5" s="428"/>
      <c r="TGF5" s="428"/>
      <c r="TGG5" s="428"/>
      <c r="TGH5" s="428"/>
      <c r="TGI5" s="428"/>
      <c r="TGJ5" s="428"/>
      <c r="TGK5" s="428"/>
      <c r="TGL5" s="428"/>
      <c r="TGM5" s="428"/>
      <c r="TGN5" s="428"/>
      <c r="TGO5" s="428"/>
      <c r="TGP5" s="428"/>
      <c r="TGQ5" s="428"/>
      <c r="TGR5" s="428"/>
      <c r="TGS5" s="428"/>
      <c r="TGT5" s="428"/>
      <c r="TGU5" s="428"/>
      <c r="TGV5" s="428"/>
      <c r="TGW5" s="428"/>
      <c r="TGX5" s="428"/>
      <c r="TGY5" s="428"/>
      <c r="TGZ5" s="428"/>
      <c r="THA5" s="428"/>
      <c r="THB5" s="428"/>
      <c r="THC5" s="428"/>
      <c r="THD5" s="428"/>
      <c r="THE5" s="428"/>
      <c r="THF5" s="428"/>
      <c r="THG5" s="428"/>
      <c r="THH5" s="428"/>
      <c r="THI5" s="428"/>
      <c r="THJ5" s="428"/>
      <c r="THK5" s="428"/>
      <c r="THL5" s="428"/>
      <c r="THM5" s="428"/>
      <c r="THN5" s="428"/>
      <c r="THO5" s="428"/>
      <c r="THP5" s="428"/>
      <c r="THQ5" s="428"/>
      <c r="THR5" s="428"/>
      <c r="THS5" s="428"/>
      <c r="THT5" s="428"/>
      <c r="THU5" s="428"/>
      <c r="THV5" s="428"/>
      <c r="THW5" s="428"/>
      <c r="THX5" s="428"/>
      <c r="THY5" s="428"/>
      <c r="THZ5" s="428"/>
      <c r="TIA5" s="428"/>
      <c r="TIB5" s="428"/>
      <c r="TIC5" s="428"/>
      <c r="TID5" s="428"/>
      <c r="TIE5" s="428"/>
      <c r="TIF5" s="428"/>
      <c r="TIG5" s="428"/>
      <c r="TIH5" s="428"/>
      <c r="TII5" s="428"/>
      <c r="TIJ5" s="428"/>
      <c r="TIK5" s="428"/>
      <c r="TIL5" s="428"/>
      <c r="TIM5" s="428"/>
      <c r="TIN5" s="428"/>
      <c r="TIO5" s="428"/>
      <c r="TIP5" s="428"/>
      <c r="TIQ5" s="428"/>
      <c r="TIR5" s="428"/>
      <c r="TIS5" s="428"/>
      <c r="TIT5" s="428"/>
      <c r="TIU5" s="428"/>
      <c r="TIV5" s="428"/>
      <c r="TIW5" s="428"/>
      <c r="TIX5" s="428"/>
      <c r="TIY5" s="428"/>
      <c r="TIZ5" s="428"/>
      <c r="TJA5" s="428"/>
      <c r="TJB5" s="428"/>
      <c r="TJC5" s="428"/>
      <c r="TJD5" s="428"/>
      <c r="TJE5" s="428"/>
      <c r="TJF5" s="428"/>
      <c r="TJG5" s="428"/>
      <c r="TJH5" s="428"/>
      <c r="TJI5" s="428"/>
      <c r="TJJ5" s="428"/>
      <c r="TJK5" s="428"/>
      <c r="TJL5" s="428"/>
      <c r="TJM5" s="428"/>
      <c r="TJN5" s="428"/>
      <c r="TJO5" s="428"/>
      <c r="TJP5" s="428"/>
      <c r="TJQ5" s="428"/>
      <c r="TJR5" s="428"/>
      <c r="TJS5" s="428"/>
      <c r="TJT5" s="428"/>
      <c r="TJU5" s="428"/>
      <c r="TJV5" s="428"/>
      <c r="TJW5" s="428"/>
      <c r="TJX5" s="428"/>
      <c r="TJY5" s="428"/>
      <c r="TJZ5" s="428"/>
      <c r="TKA5" s="428"/>
      <c r="TKB5" s="428"/>
      <c r="TKC5" s="428"/>
      <c r="TKD5" s="428"/>
      <c r="TKE5" s="428"/>
      <c r="TKF5" s="428"/>
      <c r="TKG5" s="428"/>
      <c r="TKH5" s="428"/>
      <c r="TKI5" s="428"/>
      <c r="TKJ5" s="428"/>
      <c r="TKK5" s="428"/>
      <c r="TKL5" s="428"/>
      <c r="TKM5" s="428"/>
      <c r="TKN5" s="428"/>
      <c r="TKO5" s="428"/>
      <c r="TKP5" s="428"/>
      <c r="TKQ5" s="428"/>
      <c r="TKR5" s="428"/>
      <c r="TKS5" s="428"/>
      <c r="TKT5" s="428"/>
      <c r="TKU5" s="428"/>
      <c r="TKV5" s="428"/>
      <c r="TKW5" s="428"/>
      <c r="TKX5" s="428"/>
      <c r="TKY5" s="428"/>
      <c r="TKZ5" s="428"/>
      <c r="TLA5" s="428"/>
      <c r="TLB5" s="428"/>
      <c r="TLC5" s="428"/>
      <c r="TLD5" s="428"/>
      <c r="TLE5" s="428"/>
      <c r="TLF5" s="428"/>
      <c r="TLG5" s="428"/>
      <c r="TLH5" s="428"/>
      <c r="TLI5" s="428"/>
      <c r="TLJ5" s="428"/>
      <c r="TLK5" s="428"/>
      <c r="TLL5" s="428"/>
      <c r="TLM5" s="428"/>
      <c r="TLN5" s="428"/>
      <c r="TLO5" s="428"/>
      <c r="TLP5" s="428"/>
      <c r="TLQ5" s="428"/>
      <c r="TLR5" s="428"/>
      <c r="TLS5" s="428"/>
      <c r="TLT5" s="428"/>
      <c r="TLU5" s="428"/>
      <c r="TLV5" s="428"/>
      <c r="TLW5" s="428"/>
      <c r="TLX5" s="428"/>
      <c r="TLY5" s="428"/>
      <c r="TLZ5" s="428"/>
      <c r="TMA5" s="428"/>
      <c r="TMB5" s="428"/>
      <c r="TMC5" s="428"/>
      <c r="TMD5" s="428"/>
      <c r="TME5" s="428"/>
      <c r="TMF5" s="428"/>
      <c r="TMG5" s="428"/>
      <c r="TMH5" s="428"/>
      <c r="TMI5" s="428"/>
      <c r="TMJ5" s="428"/>
      <c r="TMK5" s="428"/>
      <c r="TML5" s="428"/>
      <c r="TMM5" s="428"/>
      <c r="TMN5" s="428"/>
      <c r="TMO5" s="428"/>
      <c r="TMP5" s="428"/>
      <c r="TMQ5" s="428"/>
      <c r="TMR5" s="428"/>
      <c r="TMS5" s="428"/>
      <c r="TMT5" s="428"/>
      <c r="TMU5" s="428"/>
      <c r="TMV5" s="428"/>
      <c r="TMW5" s="428"/>
      <c r="TMX5" s="428"/>
      <c r="TMY5" s="428"/>
      <c r="TMZ5" s="428"/>
      <c r="TNA5" s="428"/>
      <c r="TNB5" s="428"/>
      <c r="TNC5" s="428"/>
      <c r="TND5" s="428"/>
      <c r="TNE5" s="428"/>
      <c r="TNF5" s="428"/>
      <c r="TNG5" s="428"/>
      <c r="TNH5" s="428"/>
      <c r="TNI5" s="428"/>
      <c r="TNJ5" s="428"/>
      <c r="TNK5" s="428"/>
      <c r="TNL5" s="428"/>
      <c r="TNM5" s="428"/>
      <c r="TNN5" s="428"/>
      <c r="TNO5" s="428"/>
      <c r="TNP5" s="428"/>
      <c r="TNQ5" s="428"/>
      <c r="TNR5" s="428"/>
      <c r="TNS5" s="428"/>
      <c r="TNT5" s="428"/>
      <c r="TNU5" s="428"/>
      <c r="TNV5" s="428"/>
      <c r="TNW5" s="428"/>
      <c r="TNX5" s="428"/>
      <c r="TNY5" s="428"/>
      <c r="TNZ5" s="428"/>
      <c r="TOA5" s="428"/>
      <c r="TOB5" s="428"/>
      <c r="TOC5" s="428"/>
      <c r="TOD5" s="428"/>
      <c r="TOE5" s="428"/>
      <c r="TOF5" s="428"/>
      <c r="TOG5" s="428"/>
      <c r="TOH5" s="428"/>
      <c r="TOI5" s="428"/>
      <c r="TOJ5" s="428"/>
      <c r="TOK5" s="428"/>
      <c r="TOL5" s="428"/>
      <c r="TOM5" s="428"/>
      <c r="TON5" s="428"/>
      <c r="TOO5" s="428"/>
      <c r="TOP5" s="428"/>
      <c r="TOQ5" s="428"/>
      <c r="TOR5" s="428"/>
      <c r="TOS5" s="428"/>
      <c r="TOT5" s="428"/>
      <c r="TOU5" s="428"/>
      <c r="TOV5" s="428"/>
      <c r="TOW5" s="428"/>
      <c r="TOX5" s="428"/>
      <c r="TOY5" s="428"/>
      <c r="TOZ5" s="428"/>
      <c r="TPA5" s="428"/>
      <c r="TPB5" s="428"/>
      <c r="TPC5" s="428"/>
      <c r="TPD5" s="428"/>
      <c r="TPE5" s="428"/>
      <c r="TPF5" s="428"/>
      <c r="TPG5" s="428"/>
      <c r="TPH5" s="428"/>
      <c r="TPI5" s="428"/>
      <c r="TPJ5" s="428"/>
      <c r="TPK5" s="428"/>
      <c r="TPL5" s="428"/>
      <c r="TPM5" s="428"/>
      <c r="TPN5" s="428"/>
      <c r="TPO5" s="428"/>
      <c r="TPP5" s="428"/>
      <c r="TPQ5" s="428"/>
      <c r="TPR5" s="428"/>
      <c r="TPS5" s="428"/>
      <c r="TPT5" s="428"/>
      <c r="TPU5" s="428"/>
      <c r="TPV5" s="428"/>
      <c r="TPW5" s="428"/>
      <c r="TPX5" s="428"/>
      <c r="TPY5" s="428"/>
      <c r="TPZ5" s="428"/>
      <c r="TQA5" s="428"/>
      <c r="TQB5" s="428"/>
      <c r="TQC5" s="428"/>
      <c r="TQD5" s="428"/>
      <c r="TQE5" s="428"/>
      <c r="TQF5" s="428"/>
      <c r="TQG5" s="428"/>
      <c r="TQH5" s="428"/>
      <c r="TQI5" s="428"/>
      <c r="TQJ5" s="428"/>
      <c r="TQK5" s="428"/>
      <c r="TQL5" s="428"/>
      <c r="TQM5" s="428"/>
      <c r="TQN5" s="428"/>
      <c r="TQO5" s="428"/>
      <c r="TQP5" s="428"/>
      <c r="TQQ5" s="428"/>
      <c r="TQR5" s="428"/>
      <c r="TQS5" s="428"/>
      <c r="TQT5" s="428"/>
      <c r="TQU5" s="428"/>
      <c r="TQV5" s="428"/>
      <c r="TQW5" s="428"/>
      <c r="TQX5" s="428"/>
      <c r="TQY5" s="428"/>
      <c r="TQZ5" s="428"/>
      <c r="TRA5" s="428"/>
      <c r="TRB5" s="428"/>
      <c r="TRC5" s="428"/>
      <c r="TRD5" s="428"/>
      <c r="TRE5" s="428"/>
      <c r="TRF5" s="428"/>
      <c r="TRG5" s="428"/>
      <c r="TRH5" s="428"/>
      <c r="TRI5" s="428"/>
      <c r="TRJ5" s="428"/>
      <c r="TRK5" s="428"/>
      <c r="TRL5" s="428"/>
      <c r="TRM5" s="428"/>
      <c r="TRN5" s="428"/>
      <c r="TRO5" s="428"/>
      <c r="TRP5" s="428"/>
      <c r="TRQ5" s="428"/>
      <c r="TRR5" s="428"/>
      <c r="TRS5" s="428"/>
      <c r="TRT5" s="428"/>
      <c r="TRU5" s="428"/>
      <c r="TRV5" s="428"/>
      <c r="TRW5" s="428"/>
      <c r="TRX5" s="428"/>
      <c r="TRY5" s="428"/>
      <c r="TRZ5" s="428"/>
      <c r="TSA5" s="428"/>
      <c r="TSB5" s="428"/>
      <c r="TSC5" s="428"/>
      <c r="TSD5" s="428"/>
      <c r="TSE5" s="428"/>
      <c r="TSF5" s="428"/>
      <c r="TSG5" s="428"/>
      <c r="TSH5" s="428"/>
      <c r="TSI5" s="428"/>
      <c r="TSJ5" s="428"/>
      <c r="TSK5" s="428"/>
      <c r="TSL5" s="428"/>
      <c r="TSM5" s="428"/>
      <c r="TSN5" s="428"/>
      <c r="TSO5" s="428"/>
      <c r="TSP5" s="428"/>
      <c r="TSQ5" s="428"/>
      <c r="TSR5" s="428"/>
      <c r="TSS5" s="428"/>
      <c r="TST5" s="428"/>
      <c r="TSU5" s="428"/>
      <c r="TSV5" s="428"/>
      <c r="TSW5" s="428"/>
      <c r="TSX5" s="428"/>
      <c r="TSY5" s="428"/>
      <c r="TSZ5" s="428"/>
      <c r="TTA5" s="428"/>
      <c r="TTB5" s="428"/>
      <c r="TTC5" s="428"/>
      <c r="TTD5" s="428"/>
      <c r="TTE5" s="428"/>
      <c r="TTF5" s="428"/>
      <c r="TTG5" s="428"/>
      <c r="TTH5" s="428"/>
      <c r="TTI5" s="428"/>
      <c r="TTJ5" s="428"/>
      <c r="TTK5" s="428"/>
      <c r="TTL5" s="428"/>
      <c r="TTM5" s="428"/>
      <c r="TTN5" s="428"/>
      <c r="TTO5" s="428"/>
      <c r="TTP5" s="428"/>
      <c r="TTQ5" s="428"/>
      <c r="TTR5" s="428"/>
      <c r="TTS5" s="428"/>
      <c r="TTT5" s="428"/>
      <c r="TTU5" s="428"/>
      <c r="TTV5" s="428"/>
      <c r="TTW5" s="428"/>
      <c r="TTX5" s="428"/>
      <c r="TTY5" s="428"/>
      <c r="TTZ5" s="428"/>
      <c r="TUA5" s="428"/>
      <c r="TUB5" s="428"/>
      <c r="TUC5" s="428"/>
      <c r="TUD5" s="428"/>
      <c r="TUE5" s="428"/>
      <c r="TUF5" s="428"/>
      <c r="TUG5" s="428"/>
      <c r="TUH5" s="428"/>
      <c r="TUI5" s="428"/>
      <c r="TUJ5" s="428"/>
      <c r="TUK5" s="428"/>
      <c r="TUL5" s="428"/>
      <c r="TUM5" s="428"/>
      <c r="TUN5" s="428"/>
      <c r="TUO5" s="428"/>
      <c r="TUP5" s="428"/>
      <c r="TUQ5" s="428"/>
      <c r="TUR5" s="428"/>
      <c r="TUS5" s="428"/>
      <c r="TUT5" s="428"/>
      <c r="TUU5" s="428"/>
      <c r="TUV5" s="428"/>
      <c r="TUW5" s="428"/>
      <c r="TUX5" s="428"/>
      <c r="TUY5" s="428"/>
      <c r="TUZ5" s="428"/>
      <c r="TVA5" s="428"/>
      <c r="TVB5" s="428"/>
      <c r="TVC5" s="428"/>
      <c r="TVD5" s="428"/>
      <c r="TVE5" s="428"/>
      <c r="TVF5" s="428"/>
      <c r="TVG5" s="428"/>
      <c r="TVH5" s="428"/>
      <c r="TVI5" s="428"/>
      <c r="TVJ5" s="428"/>
      <c r="TVK5" s="428"/>
      <c r="TVL5" s="428"/>
      <c r="TVM5" s="428"/>
      <c r="TVN5" s="428"/>
      <c r="TVO5" s="428"/>
      <c r="TVP5" s="428"/>
      <c r="TVQ5" s="428"/>
      <c r="TVR5" s="428"/>
      <c r="TVS5" s="428"/>
      <c r="TVT5" s="428"/>
      <c r="TVU5" s="428"/>
      <c r="TVV5" s="428"/>
      <c r="TVW5" s="428"/>
      <c r="TVX5" s="428"/>
      <c r="TVY5" s="428"/>
      <c r="TVZ5" s="428"/>
      <c r="TWA5" s="428"/>
      <c r="TWB5" s="428"/>
      <c r="TWC5" s="428"/>
      <c r="TWD5" s="428"/>
      <c r="TWE5" s="428"/>
      <c r="TWF5" s="428"/>
      <c r="TWG5" s="428"/>
      <c r="TWH5" s="428"/>
      <c r="TWI5" s="428"/>
      <c r="TWJ5" s="428"/>
      <c r="TWK5" s="428"/>
      <c r="TWL5" s="428"/>
      <c r="TWM5" s="428"/>
      <c r="TWN5" s="428"/>
      <c r="TWO5" s="428"/>
      <c r="TWP5" s="428"/>
      <c r="TWQ5" s="428"/>
      <c r="TWR5" s="428"/>
      <c r="TWS5" s="428"/>
      <c r="TWT5" s="428"/>
      <c r="TWU5" s="428"/>
      <c r="TWV5" s="428"/>
      <c r="TWW5" s="428"/>
      <c r="TWX5" s="428"/>
      <c r="TWY5" s="428"/>
      <c r="TWZ5" s="428"/>
      <c r="TXA5" s="428"/>
      <c r="TXB5" s="428"/>
      <c r="TXC5" s="428"/>
      <c r="TXD5" s="428"/>
      <c r="TXE5" s="428"/>
      <c r="TXF5" s="428"/>
      <c r="TXG5" s="428"/>
      <c r="TXH5" s="428"/>
      <c r="TXI5" s="428"/>
      <c r="TXJ5" s="428"/>
      <c r="TXK5" s="428"/>
      <c r="TXL5" s="428"/>
      <c r="TXM5" s="428"/>
      <c r="TXN5" s="428"/>
      <c r="TXO5" s="428"/>
      <c r="TXP5" s="428"/>
      <c r="TXQ5" s="428"/>
      <c r="TXR5" s="428"/>
      <c r="TXS5" s="428"/>
      <c r="TXT5" s="428"/>
      <c r="TXU5" s="428"/>
      <c r="TXV5" s="428"/>
      <c r="TXW5" s="428"/>
      <c r="TXX5" s="428"/>
      <c r="TXY5" s="428"/>
      <c r="TXZ5" s="428"/>
      <c r="TYA5" s="428"/>
      <c r="TYB5" s="428"/>
      <c r="TYC5" s="428"/>
      <c r="TYD5" s="428"/>
      <c r="TYE5" s="428"/>
      <c r="TYF5" s="428"/>
      <c r="TYG5" s="428"/>
      <c r="TYH5" s="428"/>
      <c r="TYI5" s="428"/>
      <c r="TYJ5" s="428"/>
      <c r="TYK5" s="428"/>
      <c r="TYL5" s="428"/>
      <c r="TYM5" s="428"/>
      <c r="TYN5" s="428"/>
      <c r="TYO5" s="428"/>
      <c r="TYP5" s="428"/>
      <c r="TYQ5" s="428"/>
      <c r="TYR5" s="428"/>
      <c r="TYS5" s="428"/>
      <c r="TYT5" s="428"/>
      <c r="TYU5" s="428"/>
      <c r="TYV5" s="428"/>
      <c r="TYW5" s="428"/>
      <c r="TYX5" s="428"/>
      <c r="TYY5" s="428"/>
      <c r="TYZ5" s="428"/>
      <c r="TZA5" s="428"/>
      <c r="TZB5" s="428"/>
      <c r="TZC5" s="428"/>
      <c r="TZD5" s="428"/>
      <c r="TZE5" s="428"/>
      <c r="TZF5" s="428"/>
      <c r="TZG5" s="428"/>
      <c r="TZH5" s="428"/>
      <c r="TZI5" s="428"/>
      <c r="TZJ5" s="428"/>
      <c r="TZK5" s="428"/>
      <c r="TZL5" s="428"/>
      <c r="TZM5" s="428"/>
      <c r="TZN5" s="428"/>
      <c r="TZO5" s="428"/>
      <c r="TZP5" s="428"/>
      <c r="TZQ5" s="428"/>
      <c r="TZR5" s="428"/>
      <c r="TZS5" s="428"/>
      <c r="TZT5" s="428"/>
      <c r="TZU5" s="428"/>
      <c r="TZV5" s="428"/>
      <c r="TZW5" s="428"/>
      <c r="TZX5" s="428"/>
      <c r="TZY5" s="428"/>
      <c r="TZZ5" s="428"/>
      <c r="UAA5" s="428"/>
      <c r="UAB5" s="428"/>
      <c r="UAC5" s="428"/>
      <c r="UAD5" s="428"/>
      <c r="UAE5" s="428"/>
      <c r="UAF5" s="428"/>
      <c r="UAG5" s="428"/>
      <c r="UAH5" s="428"/>
      <c r="UAI5" s="428"/>
      <c r="UAJ5" s="428"/>
      <c r="UAK5" s="428"/>
      <c r="UAL5" s="428"/>
      <c r="UAM5" s="428"/>
      <c r="UAN5" s="428"/>
      <c r="UAO5" s="428"/>
      <c r="UAP5" s="428"/>
      <c r="UAQ5" s="428"/>
      <c r="UAR5" s="428"/>
      <c r="UAS5" s="428"/>
      <c r="UAT5" s="428"/>
      <c r="UAU5" s="428"/>
      <c r="UAV5" s="428"/>
      <c r="UAW5" s="428"/>
      <c r="UAX5" s="428"/>
      <c r="UAY5" s="428"/>
      <c r="UAZ5" s="428"/>
      <c r="UBA5" s="428"/>
      <c r="UBB5" s="428"/>
      <c r="UBC5" s="428"/>
      <c r="UBD5" s="428"/>
      <c r="UBE5" s="428"/>
      <c r="UBF5" s="428"/>
      <c r="UBG5" s="428"/>
      <c r="UBH5" s="428"/>
      <c r="UBI5" s="428"/>
      <c r="UBJ5" s="428"/>
      <c r="UBK5" s="428"/>
      <c r="UBL5" s="428"/>
      <c r="UBM5" s="428"/>
      <c r="UBN5" s="428"/>
      <c r="UBO5" s="428"/>
      <c r="UBP5" s="428"/>
      <c r="UBQ5" s="428"/>
      <c r="UBR5" s="428"/>
      <c r="UBS5" s="428"/>
      <c r="UBT5" s="428"/>
      <c r="UBU5" s="428"/>
      <c r="UBV5" s="428"/>
      <c r="UBW5" s="428"/>
      <c r="UBX5" s="428"/>
      <c r="UBY5" s="428"/>
      <c r="UBZ5" s="428"/>
      <c r="UCA5" s="428"/>
      <c r="UCB5" s="428"/>
      <c r="UCC5" s="428"/>
      <c r="UCD5" s="428"/>
      <c r="UCE5" s="428"/>
      <c r="UCF5" s="428"/>
      <c r="UCG5" s="428"/>
      <c r="UCH5" s="428"/>
      <c r="UCI5" s="428"/>
      <c r="UCJ5" s="428"/>
      <c r="UCK5" s="428"/>
      <c r="UCL5" s="428"/>
      <c r="UCM5" s="428"/>
      <c r="UCN5" s="428"/>
      <c r="UCO5" s="428"/>
      <c r="UCP5" s="428"/>
      <c r="UCQ5" s="428"/>
      <c r="UCR5" s="428"/>
      <c r="UCS5" s="428"/>
      <c r="UCT5" s="428"/>
      <c r="UCU5" s="428"/>
      <c r="UCV5" s="428"/>
      <c r="UCW5" s="428"/>
      <c r="UCX5" s="428"/>
      <c r="UCY5" s="428"/>
      <c r="UCZ5" s="428"/>
      <c r="UDA5" s="428"/>
      <c r="UDB5" s="428"/>
      <c r="UDC5" s="428"/>
      <c r="UDD5" s="428"/>
      <c r="UDE5" s="428"/>
      <c r="UDF5" s="428"/>
      <c r="UDG5" s="428"/>
      <c r="UDH5" s="428"/>
      <c r="UDI5" s="428"/>
      <c r="UDJ5" s="428"/>
      <c r="UDK5" s="428"/>
      <c r="UDL5" s="428"/>
      <c r="UDM5" s="428"/>
      <c r="UDN5" s="428"/>
      <c r="UDO5" s="428"/>
      <c r="UDP5" s="428"/>
      <c r="UDQ5" s="428"/>
      <c r="UDR5" s="428"/>
      <c r="UDS5" s="428"/>
      <c r="UDT5" s="428"/>
      <c r="UDU5" s="428"/>
      <c r="UDV5" s="428"/>
      <c r="UDW5" s="428"/>
      <c r="UDX5" s="428"/>
      <c r="UDY5" s="428"/>
      <c r="UDZ5" s="428"/>
      <c r="UEA5" s="428"/>
      <c r="UEB5" s="428"/>
      <c r="UEC5" s="428"/>
      <c r="UED5" s="428"/>
      <c r="UEE5" s="428"/>
      <c r="UEF5" s="428"/>
      <c r="UEG5" s="428"/>
      <c r="UEH5" s="428"/>
      <c r="UEI5" s="428"/>
      <c r="UEJ5" s="428"/>
      <c r="UEK5" s="428"/>
      <c r="UEL5" s="428"/>
      <c r="UEM5" s="428"/>
      <c r="UEN5" s="428"/>
      <c r="UEO5" s="428"/>
      <c r="UEP5" s="428"/>
      <c r="UEQ5" s="428"/>
      <c r="UER5" s="428"/>
      <c r="UES5" s="428"/>
      <c r="UET5" s="428"/>
      <c r="UEU5" s="428"/>
      <c r="UEV5" s="428"/>
      <c r="UEW5" s="428"/>
      <c r="UEX5" s="428"/>
      <c r="UEY5" s="428"/>
      <c r="UEZ5" s="428"/>
      <c r="UFA5" s="428"/>
      <c r="UFB5" s="428"/>
      <c r="UFC5" s="428"/>
      <c r="UFD5" s="428"/>
      <c r="UFE5" s="428"/>
      <c r="UFF5" s="428"/>
      <c r="UFG5" s="428"/>
      <c r="UFH5" s="428"/>
      <c r="UFI5" s="428"/>
      <c r="UFJ5" s="428"/>
      <c r="UFK5" s="428"/>
      <c r="UFL5" s="428"/>
      <c r="UFM5" s="428"/>
      <c r="UFN5" s="428"/>
      <c r="UFO5" s="428"/>
      <c r="UFP5" s="428"/>
      <c r="UFQ5" s="428"/>
      <c r="UFR5" s="428"/>
      <c r="UFS5" s="428"/>
      <c r="UFT5" s="428"/>
      <c r="UFU5" s="428"/>
      <c r="UFV5" s="428"/>
      <c r="UFW5" s="428"/>
      <c r="UFX5" s="428"/>
      <c r="UFY5" s="428"/>
      <c r="UFZ5" s="428"/>
      <c r="UGA5" s="428"/>
      <c r="UGB5" s="428"/>
      <c r="UGC5" s="428"/>
      <c r="UGD5" s="428"/>
      <c r="UGE5" s="428"/>
      <c r="UGF5" s="428"/>
      <c r="UGG5" s="428"/>
      <c r="UGH5" s="428"/>
      <c r="UGI5" s="428"/>
      <c r="UGJ5" s="428"/>
      <c r="UGK5" s="428"/>
      <c r="UGL5" s="428"/>
      <c r="UGM5" s="428"/>
      <c r="UGN5" s="428"/>
      <c r="UGO5" s="428"/>
      <c r="UGP5" s="428"/>
      <c r="UGQ5" s="428"/>
      <c r="UGR5" s="428"/>
      <c r="UGS5" s="428"/>
      <c r="UGT5" s="428"/>
      <c r="UGU5" s="428"/>
      <c r="UGV5" s="428"/>
      <c r="UGW5" s="428"/>
      <c r="UGX5" s="428"/>
      <c r="UGY5" s="428"/>
      <c r="UGZ5" s="428"/>
      <c r="UHA5" s="428"/>
      <c r="UHB5" s="428"/>
      <c r="UHC5" s="428"/>
      <c r="UHD5" s="428"/>
      <c r="UHE5" s="428"/>
      <c r="UHF5" s="428"/>
      <c r="UHG5" s="428"/>
      <c r="UHH5" s="428"/>
      <c r="UHI5" s="428"/>
      <c r="UHJ5" s="428"/>
      <c r="UHK5" s="428"/>
      <c r="UHL5" s="428"/>
      <c r="UHM5" s="428"/>
      <c r="UHN5" s="428"/>
      <c r="UHO5" s="428"/>
      <c r="UHP5" s="428"/>
      <c r="UHQ5" s="428"/>
      <c r="UHR5" s="428"/>
      <c r="UHS5" s="428"/>
      <c r="UHT5" s="428"/>
      <c r="UHU5" s="428"/>
      <c r="UHV5" s="428"/>
      <c r="UHW5" s="428"/>
      <c r="UHX5" s="428"/>
      <c r="UHY5" s="428"/>
      <c r="UHZ5" s="428"/>
      <c r="UIA5" s="428"/>
      <c r="UIB5" s="428"/>
      <c r="UIC5" s="428"/>
      <c r="UID5" s="428"/>
      <c r="UIE5" s="428"/>
      <c r="UIF5" s="428"/>
      <c r="UIG5" s="428"/>
      <c r="UIH5" s="428"/>
      <c r="UII5" s="428"/>
      <c r="UIJ5" s="428"/>
      <c r="UIK5" s="428"/>
      <c r="UIL5" s="428"/>
      <c r="UIM5" s="428"/>
      <c r="UIN5" s="428"/>
      <c r="UIO5" s="428"/>
      <c r="UIP5" s="428"/>
      <c r="UIQ5" s="428"/>
      <c r="UIR5" s="428"/>
      <c r="UIS5" s="428"/>
      <c r="UIT5" s="428"/>
      <c r="UIU5" s="428"/>
      <c r="UIV5" s="428"/>
      <c r="UIW5" s="428"/>
      <c r="UIX5" s="428"/>
      <c r="UIY5" s="428"/>
      <c r="UIZ5" s="428"/>
      <c r="UJA5" s="428"/>
      <c r="UJB5" s="428"/>
      <c r="UJC5" s="428"/>
      <c r="UJD5" s="428"/>
      <c r="UJE5" s="428"/>
      <c r="UJF5" s="428"/>
      <c r="UJG5" s="428"/>
      <c r="UJH5" s="428"/>
      <c r="UJI5" s="428"/>
      <c r="UJJ5" s="428"/>
      <c r="UJK5" s="428"/>
      <c r="UJL5" s="428"/>
      <c r="UJM5" s="428"/>
      <c r="UJN5" s="428"/>
      <c r="UJO5" s="428"/>
      <c r="UJP5" s="428"/>
      <c r="UJQ5" s="428"/>
      <c r="UJR5" s="428"/>
      <c r="UJS5" s="428"/>
      <c r="UJT5" s="428"/>
      <c r="UJU5" s="428"/>
      <c r="UJV5" s="428"/>
      <c r="UJW5" s="428"/>
      <c r="UJX5" s="428"/>
      <c r="UJY5" s="428"/>
      <c r="UJZ5" s="428"/>
      <c r="UKA5" s="428"/>
      <c r="UKB5" s="428"/>
      <c r="UKC5" s="428"/>
      <c r="UKD5" s="428"/>
      <c r="UKE5" s="428"/>
      <c r="UKF5" s="428"/>
      <c r="UKG5" s="428"/>
      <c r="UKH5" s="428"/>
      <c r="UKI5" s="428"/>
      <c r="UKJ5" s="428"/>
      <c r="UKK5" s="428"/>
      <c r="UKL5" s="428"/>
      <c r="UKM5" s="428"/>
      <c r="UKN5" s="428"/>
      <c r="UKO5" s="428"/>
      <c r="UKP5" s="428"/>
      <c r="UKQ5" s="428"/>
      <c r="UKR5" s="428"/>
      <c r="UKS5" s="428"/>
      <c r="UKT5" s="428"/>
      <c r="UKU5" s="428"/>
      <c r="UKV5" s="428"/>
      <c r="UKW5" s="428"/>
      <c r="UKX5" s="428"/>
      <c r="UKY5" s="428"/>
      <c r="UKZ5" s="428"/>
      <c r="ULA5" s="428"/>
      <c r="ULB5" s="428"/>
      <c r="ULC5" s="428"/>
      <c r="ULD5" s="428"/>
      <c r="ULE5" s="428"/>
      <c r="ULF5" s="428"/>
      <c r="ULG5" s="428"/>
      <c r="ULH5" s="428"/>
      <c r="ULI5" s="428"/>
      <c r="ULJ5" s="428"/>
      <c r="ULK5" s="428"/>
      <c r="ULL5" s="428"/>
      <c r="ULM5" s="428"/>
      <c r="ULN5" s="428"/>
      <c r="ULO5" s="428"/>
      <c r="ULP5" s="428"/>
      <c r="ULQ5" s="428"/>
      <c r="ULR5" s="428"/>
      <c r="ULS5" s="428"/>
      <c r="ULT5" s="428"/>
      <c r="ULU5" s="428"/>
      <c r="ULV5" s="428"/>
      <c r="ULW5" s="428"/>
      <c r="ULX5" s="428"/>
      <c r="ULY5" s="428"/>
      <c r="ULZ5" s="428"/>
      <c r="UMA5" s="428"/>
      <c r="UMB5" s="428"/>
      <c r="UMC5" s="428"/>
      <c r="UMD5" s="428"/>
      <c r="UME5" s="428"/>
      <c r="UMF5" s="428"/>
      <c r="UMG5" s="428"/>
      <c r="UMH5" s="428"/>
      <c r="UMI5" s="428"/>
      <c r="UMJ5" s="428"/>
      <c r="UMK5" s="428"/>
      <c r="UML5" s="428"/>
      <c r="UMM5" s="428"/>
      <c r="UMN5" s="428"/>
      <c r="UMO5" s="428"/>
      <c r="UMP5" s="428"/>
      <c r="UMQ5" s="428"/>
      <c r="UMR5" s="428"/>
      <c r="UMS5" s="428"/>
      <c r="UMT5" s="428"/>
      <c r="UMU5" s="428"/>
      <c r="UMV5" s="428"/>
      <c r="UMW5" s="428"/>
      <c r="UMX5" s="428"/>
      <c r="UMY5" s="428"/>
      <c r="UMZ5" s="428"/>
      <c r="UNA5" s="428"/>
      <c r="UNB5" s="428"/>
      <c r="UNC5" s="428"/>
      <c r="UND5" s="428"/>
      <c r="UNE5" s="428"/>
      <c r="UNF5" s="428"/>
      <c r="UNG5" s="428"/>
      <c r="UNH5" s="428"/>
      <c r="UNI5" s="428"/>
      <c r="UNJ5" s="428"/>
      <c r="UNK5" s="428"/>
      <c r="UNL5" s="428"/>
      <c r="UNM5" s="428"/>
      <c r="UNN5" s="428"/>
      <c r="UNO5" s="428"/>
      <c r="UNP5" s="428"/>
      <c r="UNQ5" s="428"/>
      <c r="UNR5" s="428"/>
      <c r="UNS5" s="428"/>
      <c r="UNT5" s="428"/>
      <c r="UNU5" s="428"/>
      <c r="UNV5" s="428"/>
      <c r="UNW5" s="428"/>
      <c r="UNX5" s="428"/>
      <c r="UNY5" s="428"/>
      <c r="UNZ5" s="428"/>
      <c r="UOA5" s="428"/>
      <c r="UOB5" s="428"/>
      <c r="UOC5" s="428"/>
      <c r="UOD5" s="428"/>
      <c r="UOE5" s="428"/>
      <c r="UOF5" s="428"/>
      <c r="UOG5" s="428"/>
      <c r="UOH5" s="428"/>
      <c r="UOI5" s="428"/>
      <c r="UOJ5" s="428"/>
      <c r="UOK5" s="428"/>
      <c r="UOL5" s="428"/>
      <c r="UOM5" s="428"/>
      <c r="UON5" s="428"/>
      <c r="UOO5" s="428"/>
      <c r="UOP5" s="428"/>
      <c r="UOQ5" s="428"/>
      <c r="UOR5" s="428"/>
      <c r="UOS5" s="428"/>
      <c r="UOT5" s="428"/>
      <c r="UOU5" s="428"/>
      <c r="UOV5" s="428"/>
      <c r="UOW5" s="428"/>
      <c r="UOX5" s="428"/>
      <c r="UOY5" s="428"/>
      <c r="UOZ5" s="428"/>
      <c r="UPA5" s="428"/>
      <c r="UPB5" s="428"/>
      <c r="UPC5" s="428"/>
      <c r="UPD5" s="428"/>
      <c r="UPE5" s="428"/>
      <c r="UPF5" s="428"/>
      <c r="UPG5" s="428"/>
      <c r="UPH5" s="428"/>
      <c r="UPI5" s="428"/>
      <c r="UPJ5" s="428"/>
      <c r="UPK5" s="428"/>
      <c r="UPL5" s="428"/>
      <c r="UPM5" s="428"/>
      <c r="UPN5" s="428"/>
      <c r="UPO5" s="428"/>
      <c r="UPP5" s="428"/>
      <c r="UPQ5" s="428"/>
      <c r="UPR5" s="428"/>
      <c r="UPS5" s="428"/>
      <c r="UPT5" s="428"/>
      <c r="UPU5" s="428"/>
      <c r="UPV5" s="428"/>
      <c r="UPW5" s="428"/>
      <c r="UPX5" s="428"/>
      <c r="UPY5" s="428"/>
      <c r="UPZ5" s="428"/>
      <c r="UQA5" s="428"/>
      <c r="UQB5" s="428"/>
      <c r="UQC5" s="428"/>
      <c r="UQD5" s="428"/>
      <c r="UQE5" s="428"/>
      <c r="UQF5" s="428"/>
      <c r="UQG5" s="428"/>
      <c r="UQH5" s="428"/>
      <c r="UQI5" s="428"/>
      <c r="UQJ5" s="428"/>
      <c r="UQK5" s="428"/>
      <c r="UQL5" s="428"/>
      <c r="UQM5" s="428"/>
      <c r="UQN5" s="428"/>
      <c r="UQO5" s="428"/>
      <c r="UQP5" s="428"/>
      <c r="UQQ5" s="428"/>
      <c r="UQR5" s="428"/>
      <c r="UQS5" s="428"/>
      <c r="UQT5" s="428"/>
      <c r="UQU5" s="428"/>
      <c r="UQV5" s="428"/>
      <c r="UQW5" s="428"/>
      <c r="UQX5" s="428"/>
      <c r="UQY5" s="428"/>
      <c r="UQZ5" s="428"/>
      <c r="URA5" s="428"/>
      <c r="URB5" s="428"/>
      <c r="URC5" s="428"/>
      <c r="URD5" s="428"/>
      <c r="URE5" s="428"/>
      <c r="URF5" s="428"/>
      <c r="URG5" s="428"/>
      <c r="URH5" s="428"/>
      <c r="URI5" s="428"/>
      <c r="URJ5" s="428"/>
      <c r="URK5" s="428"/>
      <c r="URL5" s="428"/>
      <c r="URM5" s="428"/>
      <c r="URN5" s="428"/>
      <c r="URO5" s="428"/>
      <c r="URP5" s="428"/>
      <c r="URQ5" s="428"/>
      <c r="URR5" s="428"/>
      <c r="URS5" s="428"/>
      <c r="URT5" s="428"/>
      <c r="URU5" s="428"/>
      <c r="URV5" s="428"/>
      <c r="URW5" s="428"/>
      <c r="URX5" s="428"/>
      <c r="URY5" s="428"/>
      <c r="URZ5" s="428"/>
      <c r="USA5" s="428"/>
      <c r="USB5" s="428"/>
      <c r="USC5" s="428"/>
      <c r="USD5" s="428"/>
      <c r="USE5" s="428"/>
      <c r="USF5" s="428"/>
      <c r="USG5" s="428"/>
      <c r="USH5" s="428"/>
      <c r="USI5" s="428"/>
      <c r="USJ5" s="428"/>
      <c r="USK5" s="428"/>
      <c r="USL5" s="428"/>
      <c r="USM5" s="428"/>
      <c r="USN5" s="428"/>
      <c r="USO5" s="428"/>
      <c r="USP5" s="428"/>
      <c r="USQ5" s="428"/>
      <c r="USR5" s="428"/>
      <c r="USS5" s="428"/>
      <c r="UST5" s="428"/>
      <c r="USU5" s="428"/>
      <c r="USV5" s="428"/>
      <c r="USW5" s="428"/>
      <c r="USX5" s="428"/>
      <c r="USY5" s="428"/>
      <c r="USZ5" s="428"/>
      <c r="UTA5" s="428"/>
      <c r="UTB5" s="428"/>
      <c r="UTC5" s="428"/>
      <c r="UTD5" s="428"/>
      <c r="UTE5" s="428"/>
      <c r="UTF5" s="428"/>
      <c r="UTG5" s="428"/>
      <c r="UTH5" s="428"/>
      <c r="UTI5" s="428"/>
      <c r="UTJ5" s="428"/>
      <c r="UTK5" s="428"/>
      <c r="UTL5" s="428"/>
      <c r="UTM5" s="428"/>
      <c r="UTN5" s="428"/>
      <c r="UTO5" s="428"/>
      <c r="UTP5" s="428"/>
      <c r="UTQ5" s="428"/>
      <c r="UTR5" s="428"/>
      <c r="UTS5" s="428"/>
      <c r="UTT5" s="428"/>
      <c r="UTU5" s="428"/>
      <c r="UTV5" s="428"/>
      <c r="UTW5" s="428"/>
      <c r="UTX5" s="428"/>
      <c r="UTY5" s="428"/>
      <c r="UTZ5" s="428"/>
      <c r="UUA5" s="428"/>
      <c r="UUB5" s="428"/>
      <c r="UUC5" s="428"/>
      <c r="UUD5" s="428"/>
      <c r="UUE5" s="428"/>
      <c r="UUF5" s="428"/>
      <c r="UUG5" s="428"/>
      <c r="UUH5" s="428"/>
      <c r="UUI5" s="428"/>
      <c r="UUJ5" s="428"/>
      <c r="UUK5" s="428"/>
      <c r="UUL5" s="428"/>
      <c r="UUM5" s="428"/>
      <c r="UUN5" s="428"/>
      <c r="UUO5" s="428"/>
      <c r="UUP5" s="428"/>
      <c r="UUQ5" s="428"/>
      <c r="UUR5" s="428"/>
      <c r="UUS5" s="428"/>
      <c r="UUT5" s="428"/>
      <c r="UUU5" s="428"/>
      <c r="UUV5" s="428"/>
      <c r="UUW5" s="428"/>
      <c r="UUX5" s="428"/>
      <c r="UUY5" s="428"/>
      <c r="UUZ5" s="428"/>
      <c r="UVA5" s="428"/>
      <c r="UVB5" s="428"/>
      <c r="UVC5" s="428"/>
      <c r="UVD5" s="428"/>
      <c r="UVE5" s="428"/>
      <c r="UVF5" s="428"/>
      <c r="UVG5" s="428"/>
      <c r="UVH5" s="428"/>
      <c r="UVI5" s="428"/>
      <c r="UVJ5" s="428"/>
      <c r="UVK5" s="428"/>
      <c r="UVL5" s="428"/>
      <c r="UVM5" s="428"/>
      <c r="UVN5" s="428"/>
      <c r="UVO5" s="428"/>
      <c r="UVP5" s="428"/>
      <c r="UVQ5" s="428"/>
      <c r="UVR5" s="428"/>
      <c r="UVS5" s="428"/>
      <c r="UVT5" s="428"/>
      <c r="UVU5" s="428"/>
      <c r="UVV5" s="428"/>
      <c r="UVW5" s="428"/>
      <c r="UVX5" s="428"/>
      <c r="UVY5" s="428"/>
      <c r="UVZ5" s="428"/>
      <c r="UWA5" s="428"/>
      <c r="UWB5" s="428"/>
      <c r="UWC5" s="428"/>
      <c r="UWD5" s="428"/>
      <c r="UWE5" s="428"/>
      <c r="UWF5" s="428"/>
      <c r="UWG5" s="428"/>
      <c r="UWH5" s="428"/>
      <c r="UWI5" s="428"/>
      <c r="UWJ5" s="428"/>
      <c r="UWK5" s="428"/>
      <c r="UWL5" s="428"/>
      <c r="UWM5" s="428"/>
      <c r="UWN5" s="428"/>
      <c r="UWO5" s="428"/>
      <c r="UWP5" s="428"/>
      <c r="UWQ5" s="428"/>
      <c r="UWR5" s="428"/>
      <c r="UWS5" s="428"/>
      <c r="UWT5" s="428"/>
      <c r="UWU5" s="428"/>
      <c r="UWV5" s="428"/>
      <c r="UWW5" s="428"/>
      <c r="UWX5" s="428"/>
      <c r="UWY5" s="428"/>
      <c r="UWZ5" s="428"/>
      <c r="UXA5" s="428"/>
      <c r="UXB5" s="428"/>
      <c r="UXC5" s="428"/>
      <c r="UXD5" s="428"/>
      <c r="UXE5" s="428"/>
      <c r="UXF5" s="428"/>
      <c r="UXG5" s="428"/>
      <c r="UXH5" s="428"/>
      <c r="UXI5" s="428"/>
      <c r="UXJ5" s="428"/>
      <c r="UXK5" s="428"/>
      <c r="UXL5" s="428"/>
      <c r="UXM5" s="428"/>
      <c r="UXN5" s="428"/>
      <c r="UXO5" s="428"/>
      <c r="UXP5" s="428"/>
      <c r="UXQ5" s="428"/>
      <c r="UXR5" s="428"/>
      <c r="UXS5" s="428"/>
      <c r="UXT5" s="428"/>
      <c r="UXU5" s="428"/>
      <c r="UXV5" s="428"/>
      <c r="UXW5" s="428"/>
      <c r="UXX5" s="428"/>
      <c r="UXY5" s="428"/>
      <c r="UXZ5" s="428"/>
      <c r="UYA5" s="428"/>
      <c r="UYB5" s="428"/>
      <c r="UYC5" s="428"/>
      <c r="UYD5" s="428"/>
      <c r="UYE5" s="428"/>
      <c r="UYF5" s="428"/>
      <c r="UYG5" s="428"/>
      <c r="UYH5" s="428"/>
      <c r="UYI5" s="428"/>
      <c r="UYJ5" s="428"/>
      <c r="UYK5" s="428"/>
      <c r="UYL5" s="428"/>
      <c r="UYM5" s="428"/>
      <c r="UYN5" s="428"/>
      <c r="UYO5" s="428"/>
      <c r="UYP5" s="428"/>
      <c r="UYQ5" s="428"/>
      <c r="UYR5" s="428"/>
      <c r="UYS5" s="428"/>
      <c r="UYT5" s="428"/>
      <c r="UYU5" s="428"/>
      <c r="UYV5" s="428"/>
      <c r="UYW5" s="428"/>
      <c r="UYX5" s="428"/>
      <c r="UYY5" s="428"/>
      <c r="UYZ5" s="428"/>
      <c r="UZA5" s="428"/>
      <c r="UZB5" s="428"/>
      <c r="UZC5" s="428"/>
      <c r="UZD5" s="428"/>
      <c r="UZE5" s="428"/>
      <c r="UZF5" s="428"/>
      <c r="UZG5" s="428"/>
      <c r="UZH5" s="428"/>
      <c r="UZI5" s="428"/>
      <c r="UZJ5" s="428"/>
      <c r="UZK5" s="428"/>
      <c r="UZL5" s="428"/>
      <c r="UZM5" s="428"/>
      <c r="UZN5" s="428"/>
      <c r="UZO5" s="428"/>
      <c r="UZP5" s="428"/>
      <c r="UZQ5" s="428"/>
      <c r="UZR5" s="428"/>
      <c r="UZS5" s="428"/>
      <c r="UZT5" s="428"/>
      <c r="UZU5" s="428"/>
      <c r="UZV5" s="428"/>
      <c r="UZW5" s="428"/>
      <c r="UZX5" s="428"/>
      <c r="UZY5" s="428"/>
      <c r="UZZ5" s="428"/>
      <c r="VAA5" s="428"/>
      <c r="VAB5" s="428"/>
      <c r="VAC5" s="428"/>
      <c r="VAD5" s="428"/>
      <c r="VAE5" s="428"/>
      <c r="VAF5" s="428"/>
      <c r="VAG5" s="428"/>
      <c r="VAH5" s="428"/>
      <c r="VAI5" s="428"/>
      <c r="VAJ5" s="428"/>
      <c r="VAK5" s="428"/>
      <c r="VAL5" s="428"/>
      <c r="VAM5" s="428"/>
      <c r="VAN5" s="428"/>
      <c r="VAO5" s="428"/>
      <c r="VAP5" s="428"/>
      <c r="VAQ5" s="428"/>
      <c r="VAR5" s="428"/>
      <c r="VAS5" s="428"/>
      <c r="VAT5" s="428"/>
      <c r="VAU5" s="428"/>
      <c r="VAV5" s="428"/>
      <c r="VAW5" s="428"/>
      <c r="VAX5" s="428"/>
      <c r="VAY5" s="428"/>
      <c r="VAZ5" s="428"/>
      <c r="VBA5" s="428"/>
      <c r="VBB5" s="428"/>
      <c r="VBC5" s="428"/>
      <c r="VBD5" s="428"/>
      <c r="VBE5" s="428"/>
      <c r="VBF5" s="428"/>
      <c r="VBG5" s="428"/>
      <c r="VBH5" s="428"/>
      <c r="VBI5" s="428"/>
      <c r="VBJ5" s="428"/>
      <c r="VBK5" s="428"/>
      <c r="VBL5" s="428"/>
      <c r="VBM5" s="428"/>
      <c r="VBN5" s="428"/>
      <c r="VBO5" s="428"/>
      <c r="VBP5" s="428"/>
      <c r="VBQ5" s="428"/>
      <c r="VBR5" s="428"/>
      <c r="VBS5" s="428"/>
      <c r="VBT5" s="428"/>
      <c r="VBU5" s="428"/>
      <c r="VBV5" s="428"/>
      <c r="VBW5" s="428"/>
      <c r="VBX5" s="428"/>
      <c r="VBY5" s="428"/>
      <c r="VBZ5" s="428"/>
      <c r="VCA5" s="428"/>
      <c r="VCB5" s="428"/>
      <c r="VCC5" s="428"/>
      <c r="VCD5" s="428"/>
      <c r="VCE5" s="428"/>
      <c r="VCF5" s="428"/>
      <c r="VCG5" s="428"/>
      <c r="VCH5" s="428"/>
      <c r="VCI5" s="428"/>
      <c r="VCJ5" s="428"/>
      <c r="VCK5" s="428"/>
      <c r="VCL5" s="428"/>
      <c r="VCM5" s="428"/>
      <c r="VCN5" s="428"/>
      <c r="VCO5" s="428"/>
      <c r="VCP5" s="428"/>
      <c r="VCQ5" s="428"/>
      <c r="VCR5" s="428"/>
      <c r="VCS5" s="428"/>
      <c r="VCT5" s="428"/>
      <c r="VCU5" s="428"/>
      <c r="VCV5" s="428"/>
      <c r="VCW5" s="428"/>
      <c r="VCX5" s="428"/>
      <c r="VCY5" s="428"/>
      <c r="VCZ5" s="428"/>
      <c r="VDA5" s="428"/>
      <c r="VDB5" s="428"/>
      <c r="VDC5" s="428"/>
      <c r="VDD5" s="428"/>
      <c r="VDE5" s="428"/>
      <c r="VDF5" s="428"/>
      <c r="VDG5" s="428"/>
      <c r="VDH5" s="428"/>
      <c r="VDI5" s="428"/>
      <c r="VDJ5" s="428"/>
      <c r="VDK5" s="428"/>
      <c r="VDL5" s="428"/>
      <c r="VDM5" s="428"/>
      <c r="VDN5" s="428"/>
      <c r="VDO5" s="428"/>
      <c r="VDP5" s="428"/>
      <c r="VDQ5" s="428"/>
      <c r="VDR5" s="428"/>
      <c r="VDS5" s="428"/>
      <c r="VDT5" s="428"/>
      <c r="VDU5" s="428"/>
      <c r="VDV5" s="428"/>
      <c r="VDW5" s="428"/>
      <c r="VDX5" s="428"/>
      <c r="VDY5" s="428"/>
      <c r="VDZ5" s="428"/>
      <c r="VEA5" s="428"/>
      <c r="VEB5" s="428"/>
      <c r="VEC5" s="428"/>
      <c r="VED5" s="428"/>
      <c r="VEE5" s="428"/>
      <c r="VEF5" s="428"/>
      <c r="VEG5" s="428"/>
      <c r="VEH5" s="428"/>
      <c r="VEI5" s="428"/>
      <c r="VEJ5" s="428"/>
      <c r="VEK5" s="428"/>
      <c r="VEL5" s="428"/>
      <c r="VEM5" s="428"/>
      <c r="VEN5" s="428"/>
      <c r="VEO5" s="428"/>
      <c r="VEP5" s="428"/>
      <c r="VEQ5" s="428"/>
      <c r="VER5" s="428"/>
      <c r="VES5" s="428"/>
      <c r="VET5" s="428"/>
      <c r="VEU5" s="428"/>
      <c r="VEV5" s="428"/>
      <c r="VEW5" s="428"/>
      <c r="VEX5" s="428"/>
      <c r="VEY5" s="428"/>
      <c r="VEZ5" s="428"/>
      <c r="VFA5" s="428"/>
      <c r="VFB5" s="428"/>
      <c r="VFC5" s="428"/>
      <c r="VFD5" s="428"/>
      <c r="VFE5" s="428"/>
      <c r="VFF5" s="428"/>
      <c r="VFG5" s="428"/>
      <c r="VFH5" s="428"/>
      <c r="VFI5" s="428"/>
      <c r="VFJ5" s="428"/>
      <c r="VFK5" s="428"/>
      <c r="VFL5" s="428"/>
      <c r="VFM5" s="428"/>
      <c r="VFN5" s="428"/>
      <c r="VFO5" s="428"/>
      <c r="VFP5" s="428"/>
      <c r="VFQ5" s="428"/>
      <c r="VFR5" s="428"/>
      <c r="VFS5" s="428"/>
      <c r="VFT5" s="428"/>
      <c r="VFU5" s="428"/>
      <c r="VFV5" s="428"/>
      <c r="VFW5" s="428"/>
      <c r="VFX5" s="428"/>
      <c r="VFY5" s="428"/>
      <c r="VFZ5" s="428"/>
      <c r="VGA5" s="428"/>
      <c r="VGB5" s="428"/>
      <c r="VGC5" s="428"/>
      <c r="VGD5" s="428"/>
      <c r="VGE5" s="428"/>
      <c r="VGF5" s="428"/>
      <c r="VGG5" s="428"/>
      <c r="VGH5" s="428"/>
      <c r="VGI5" s="428"/>
      <c r="VGJ5" s="428"/>
      <c r="VGK5" s="428"/>
      <c r="VGL5" s="428"/>
      <c r="VGM5" s="428"/>
      <c r="VGN5" s="428"/>
      <c r="VGO5" s="428"/>
      <c r="VGP5" s="428"/>
      <c r="VGQ5" s="428"/>
      <c r="VGR5" s="428"/>
      <c r="VGS5" s="428"/>
      <c r="VGT5" s="428"/>
      <c r="VGU5" s="428"/>
      <c r="VGV5" s="428"/>
      <c r="VGW5" s="428"/>
      <c r="VGX5" s="428"/>
      <c r="VGY5" s="428"/>
      <c r="VGZ5" s="428"/>
      <c r="VHA5" s="428"/>
      <c r="VHB5" s="428"/>
      <c r="VHC5" s="428"/>
      <c r="VHD5" s="428"/>
      <c r="VHE5" s="428"/>
      <c r="VHF5" s="428"/>
      <c r="VHG5" s="428"/>
      <c r="VHH5" s="428"/>
      <c r="VHI5" s="428"/>
      <c r="VHJ5" s="428"/>
      <c r="VHK5" s="428"/>
      <c r="VHL5" s="428"/>
      <c r="VHM5" s="428"/>
      <c r="VHN5" s="428"/>
      <c r="VHO5" s="428"/>
      <c r="VHP5" s="428"/>
      <c r="VHQ5" s="428"/>
      <c r="VHR5" s="428"/>
      <c r="VHS5" s="428"/>
      <c r="VHT5" s="428"/>
      <c r="VHU5" s="428"/>
      <c r="VHV5" s="428"/>
      <c r="VHW5" s="428"/>
      <c r="VHX5" s="428"/>
      <c r="VHY5" s="428"/>
      <c r="VHZ5" s="428"/>
      <c r="VIA5" s="428"/>
      <c r="VIB5" s="428"/>
      <c r="VIC5" s="428"/>
      <c r="VID5" s="428"/>
      <c r="VIE5" s="428"/>
      <c r="VIF5" s="428"/>
      <c r="VIG5" s="428"/>
      <c r="VIH5" s="428"/>
      <c r="VII5" s="428"/>
      <c r="VIJ5" s="428"/>
      <c r="VIK5" s="428"/>
      <c r="VIL5" s="428"/>
      <c r="VIM5" s="428"/>
      <c r="VIN5" s="428"/>
      <c r="VIO5" s="428"/>
      <c r="VIP5" s="428"/>
      <c r="VIQ5" s="428"/>
      <c r="VIR5" s="428"/>
      <c r="VIS5" s="428"/>
      <c r="VIT5" s="428"/>
      <c r="VIU5" s="428"/>
      <c r="VIV5" s="428"/>
      <c r="VIW5" s="428"/>
      <c r="VIX5" s="428"/>
      <c r="VIY5" s="428"/>
      <c r="VIZ5" s="428"/>
      <c r="VJA5" s="428"/>
      <c r="VJB5" s="428"/>
      <c r="VJC5" s="428"/>
      <c r="VJD5" s="428"/>
      <c r="VJE5" s="428"/>
      <c r="VJF5" s="428"/>
      <c r="VJG5" s="428"/>
      <c r="VJH5" s="428"/>
      <c r="VJI5" s="428"/>
      <c r="VJJ5" s="428"/>
      <c r="VJK5" s="428"/>
      <c r="VJL5" s="428"/>
      <c r="VJM5" s="428"/>
      <c r="VJN5" s="428"/>
      <c r="VJO5" s="428"/>
      <c r="VJP5" s="428"/>
      <c r="VJQ5" s="428"/>
      <c r="VJR5" s="428"/>
      <c r="VJS5" s="428"/>
      <c r="VJT5" s="428"/>
      <c r="VJU5" s="428"/>
      <c r="VJV5" s="428"/>
      <c r="VJW5" s="428"/>
      <c r="VJX5" s="428"/>
      <c r="VJY5" s="428"/>
      <c r="VJZ5" s="428"/>
      <c r="VKA5" s="428"/>
      <c r="VKB5" s="428"/>
      <c r="VKC5" s="428"/>
      <c r="VKD5" s="428"/>
      <c r="VKE5" s="428"/>
      <c r="VKF5" s="428"/>
      <c r="VKG5" s="428"/>
      <c r="VKH5" s="428"/>
      <c r="VKI5" s="428"/>
      <c r="VKJ5" s="428"/>
      <c r="VKK5" s="428"/>
      <c r="VKL5" s="428"/>
      <c r="VKM5" s="428"/>
      <c r="VKN5" s="428"/>
      <c r="VKO5" s="428"/>
      <c r="VKP5" s="428"/>
      <c r="VKQ5" s="428"/>
      <c r="VKR5" s="428"/>
      <c r="VKS5" s="428"/>
      <c r="VKT5" s="428"/>
      <c r="VKU5" s="428"/>
      <c r="VKV5" s="428"/>
      <c r="VKW5" s="428"/>
      <c r="VKX5" s="428"/>
      <c r="VKY5" s="428"/>
      <c r="VKZ5" s="428"/>
      <c r="VLA5" s="428"/>
      <c r="VLB5" s="428"/>
      <c r="VLC5" s="428"/>
      <c r="VLD5" s="428"/>
      <c r="VLE5" s="428"/>
      <c r="VLF5" s="428"/>
      <c r="VLG5" s="428"/>
      <c r="VLH5" s="428"/>
      <c r="VLI5" s="428"/>
      <c r="VLJ5" s="428"/>
      <c r="VLK5" s="428"/>
      <c r="VLL5" s="428"/>
      <c r="VLM5" s="428"/>
      <c r="VLN5" s="428"/>
      <c r="VLO5" s="428"/>
      <c r="VLP5" s="428"/>
      <c r="VLQ5" s="428"/>
      <c r="VLR5" s="428"/>
      <c r="VLS5" s="428"/>
      <c r="VLT5" s="428"/>
      <c r="VLU5" s="428"/>
      <c r="VLV5" s="428"/>
      <c r="VLW5" s="428"/>
      <c r="VLX5" s="428"/>
      <c r="VLY5" s="428"/>
      <c r="VLZ5" s="428"/>
      <c r="VMA5" s="428"/>
      <c r="VMB5" s="428"/>
      <c r="VMC5" s="428"/>
      <c r="VMD5" s="428"/>
      <c r="VME5" s="428"/>
      <c r="VMF5" s="428"/>
      <c r="VMG5" s="428"/>
      <c r="VMH5" s="428"/>
      <c r="VMI5" s="428"/>
      <c r="VMJ5" s="428"/>
      <c r="VMK5" s="428"/>
      <c r="VML5" s="428"/>
      <c r="VMM5" s="428"/>
      <c r="VMN5" s="428"/>
      <c r="VMO5" s="428"/>
      <c r="VMP5" s="428"/>
      <c r="VMQ5" s="428"/>
      <c r="VMR5" s="428"/>
      <c r="VMS5" s="428"/>
      <c r="VMT5" s="428"/>
      <c r="VMU5" s="428"/>
      <c r="VMV5" s="428"/>
      <c r="VMW5" s="428"/>
      <c r="VMX5" s="428"/>
      <c r="VMY5" s="428"/>
      <c r="VMZ5" s="428"/>
      <c r="VNA5" s="428"/>
      <c r="VNB5" s="428"/>
      <c r="VNC5" s="428"/>
      <c r="VND5" s="428"/>
      <c r="VNE5" s="428"/>
      <c r="VNF5" s="428"/>
      <c r="VNG5" s="428"/>
      <c r="VNH5" s="428"/>
      <c r="VNI5" s="428"/>
      <c r="VNJ5" s="428"/>
      <c r="VNK5" s="428"/>
      <c r="VNL5" s="428"/>
      <c r="VNM5" s="428"/>
      <c r="VNN5" s="428"/>
      <c r="VNO5" s="428"/>
      <c r="VNP5" s="428"/>
      <c r="VNQ5" s="428"/>
      <c r="VNR5" s="428"/>
      <c r="VNS5" s="428"/>
      <c r="VNT5" s="428"/>
      <c r="VNU5" s="428"/>
      <c r="VNV5" s="428"/>
      <c r="VNW5" s="428"/>
      <c r="VNX5" s="428"/>
      <c r="VNY5" s="428"/>
      <c r="VNZ5" s="428"/>
      <c r="VOA5" s="428"/>
      <c r="VOB5" s="428"/>
      <c r="VOC5" s="428"/>
      <c r="VOD5" s="428"/>
      <c r="VOE5" s="428"/>
      <c r="VOF5" s="428"/>
      <c r="VOG5" s="428"/>
      <c r="VOH5" s="428"/>
      <c r="VOI5" s="428"/>
      <c r="VOJ5" s="428"/>
      <c r="VOK5" s="428"/>
      <c r="VOL5" s="428"/>
      <c r="VOM5" s="428"/>
      <c r="VON5" s="428"/>
      <c r="VOO5" s="428"/>
      <c r="VOP5" s="428"/>
      <c r="VOQ5" s="428"/>
      <c r="VOR5" s="428"/>
      <c r="VOS5" s="428"/>
      <c r="VOT5" s="428"/>
      <c r="VOU5" s="428"/>
      <c r="VOV5" s="428"/>
      <c r="VOW5" s="428"/>
      <c r="VOX5" s="428"/>
      <c r="VOY5" s="428"/>
      <c r="VOZ5" s="428"/>
      <c r="VPA5" s="428"/>
      <c r="VPB5" s="428"/>
      <c r="VPC5" s="428"/>
      <c r="VPD5" s="428"/>
      <c r="VPE5" s="428"/>
      <c r="VPF5" s="428"/>
      <c r="VPG5" s="428"/>
      <c r="VPH5" s="428"/>
      <c r="VPI5" s="428"/>
      <c r="VPJ5" s="428"/>
      <c r="VPK5" s="428"/>
      <c r="VPL5" s="428"/>
      <c r="VPM5" s="428"/>
      <c r="VPN5" s="428"/>
      <c r="VPO5" s="428"/>
      <c r="VPP5" s="428"/>
      <c r="VPQ5" s="428"/>
      <c r="VPR5" s="428"/>
      <c r="VPS5" s="428"/>
      <c r="VPT5" s="428"/>
      <c r="VPU5" s="428"/>
      <c r="VPV5" s="428"/>
      <c r="VPW5" s="428"/>
      <c r="VPX5" s="428"/>
      <c r="VPY5" s="428"/>
      <c r="VPZ5" s="428"/>
      <c r="VQA5" s="428"/>
      <c r="VQB5" s="428"/>
      <c r="VQC5" s="428"/>
      <c r="VQD5" s="428"/>
      <c r="VQE5" s="428"/>
      <c r="VQF5" s="428"/>
      <c r="VQG5" s="428"/>
      <c r="VQH5" s="428"/>
      <c r="VQI5" s="428"/>
      <c r="VQJ5" s="428"/>
      <c r="VQK5" s="428"/>
      <c r="VQL5" s="428"/>
      <c r="VQM5" s="428"/>
      <c r="VQN5" s="428"/>
      <c r="VQO5" s="428"/>
      <c r="VQP5" s="428"/>
      <c r="VQQ5" s="428"/>
      <c r="VQR5" s="428"/>
      <c r="VQS5" s="428"/>
      <c r="VQT5" s="428"/>
      <c r="VQU5" s="428"/>
      <c r="VQV5" s="428"/>
      <c r="VQW5" s="428"/>
      <c r="VQX5" s="428"/>
      <c r="VQY5" s="428"/>
      <c r="VQZ5" s="428"/>
      <c r="VRA5" s="428"/>
      <c r="VRB5" s="428"/>
      <c r="VRC5" s="428"/>
      <c r="VRD5" s="428"/>
      <c r="VRE5" s="428"/>
      <c r="VRF5" s="428"/>
      <c r="VRG5" s="428"/>
      <c r="VRH5" s="428"/>
      <c r="VRI5" s="428"/>
      <c r="VRJ5" s="428"/>
      <c r="VRK5" s="428"/>
      <c r="VRL5" s="428"/>
      <c r="VRM5" s="428"/>
      <c r="VRN5" s="428"/>
      <c r="VRO5" s="428"/>
      <c r="VRP5" s="428"/>
      <c r="VRQ5" s="428"/>
      <c r="VRR5" s="428"/>
      <c r="VRS5" s="428"/>
      <c r="VRT5" s="428"/>
      <c r="VRU5" s="428"/>
      <c r="VRV5" s="428"/>
      <c r="VRW5" s="428"/>
      <c r="VRX5" s="428"/>
      <c r="VRY5" s="428"/>
      <c r="VRZ5" s="428"/>
      <c r="VSA5" s="428"/>
      <c r="VSB5" s="428"/>
      <c r="VSC5" s="428"/>
      <c r="VSD5" s="428"/>
      <c r="VSE5" s="428"/>
      <c r="VSF5" s="428"/>
      <c r="VSG5" s="428"/>
      <c r="VSH5" s="428"/>
      <c r="VSI5" s="428"/>
      <c r="VSJ5" s="428"/>
      <c r="VSK5" s="428"/>
      <c r="VSL5" s="428"/>
      <c r="VSM5" s="428"/>
      <c r="VSN5" s="428"/>
      <c r="VSO5" s="428"/>
      <c r="VSP5" s="428"/>
      <c r="VSQ5" s="428"/>
      <c r="VSR5" s="428"/>
      <c r="VSS5" s="428"/>
      <c r="VST5" s="428"/>
      <c r="VSU5" s="428"/>
      <c r="VSV5" s="428"/>
      <c r="VSW5" s="428"/>
      <c r="VSX5" s="428"/>
      <c r="VSY5" s="428"/>
      <c r="VSZ5" s="428"/>
      <c r="VTA5" s="428"/>
      <c r="VTB5" s="428"/>
      <c r="VTC5" s="428"/>
      <c r="VTD5" s="428"/>
      <c r="VTE5" s="428"/>
      <c r="VTF5" s="428"/>
      <c r="VTG5" s="428"/>
      <c r="VTH5" s="428"/>
      <c r="VTI5" s="428"/>
      <c r="VTJ5" s="428"/>
      <c r="VTK5" s="428"/>
      <c r="VTL5" s="428"/>
      <c r="VTM5" s="428"/>
      <c r="VTN5" s="428"/>
      <c r="VTO5" s="428"/>
      <c r="VTP5" s="428"/>
      <c r="VTQ5" s="428"/>
      <c r="VTR5" s="428"/>
      <c r="VTS5" s="428"/>
      <c r="VTT5" s="428"/>
      <c r="VTU5" s="428"/>
      <c r="VTV5" s="428"/>
      <c r="VTW5" s="428"/>
      <c r="VTX5" s="428"/>
      <c r="VTY5" s="428"/>
      <c r="VTZ5" s="428"/>
      <c r="VUA5" s="428"/>
      <c r="VUB5" s="428"/>
      <c r="VUC5" s="428"/>
      <c r="VUD5" s="428"/>
      <c r="VUE5" s="428"/>
      <c r="VUF5" s="428"/>
      <c r="VUG5" s="428"/>
      <c r="VUH5" s="428"/>
      <c r="VUI5" s="428"/>
      <c r="VUJ5" s="428"/>
      <c r="VUK5" s="428"/>
      <c r="VUL5" s="428"/>
      <c r="VUM5" s="428"/>
      <c r="VUN5" s="428"/>
      <c r="VUO5" s="428"/>
      <c r="VUP5" s="428"/>
      <c r="VUQ5" s="428"/>
      <c r="VUR5" s="428"/>
      <c r="VUS5" s="428"/>
      <c r="VUT5" s="428"/>
      <c r="VUU5" s="428"/>
      <c r="VUV5" s="428"/>
      <c r="VUW5" s="428"/>
      <c r="VUX5" s="428"/>
      <c r="VUY5" s="428"/>
      <c r="VUZ5" s="428"/>
      <c r="VVA5" s="428"/>
      <c r="VVB5" s="428"/>
      <c r="VVC5" s="428"/>
      <c r="VVD5" s="428"/>
      <c r="VVE5" s="428"/>
      <c r="VVF5" s="428"/>
      <c r="VVG5" s="428"/>
      <c r="VVH5" s="428"/>
      <c r="VVI5" s="428"/>
      <c r="VVJ5" s="428"/>
      <c r="VVK5" s="428"/>
      <c r="VVL5" s="428"/>
      <c r="VVM5" s="428"/>
      <c r="VVN5" s="428"/>
      <c r="VVO5" s="428"/>
      <c r="VVP5" s="428"/>
      <c r="VVQ5" s="428"/>
      <c r="VVR5" s="428"/>
      <c r="VVS5" s="428"/>
      <c r="VVT5" s="428"/>
      <c r="VVU5" s="428"/>
      <c r="VVV5" s="428"/>
      <c r="VVW5" s="428"/>
      <c r="VVX5" s="428"/>
      <c r="VVY5" s="428"/>
      <c r="VVZ5" s="428"/>
      <c r="VWA5" s="428"/>
      <c r="VWB5" s="428"/>
      <c r="VWC5" s="428"/>
      <c r="VWD5" s="428"/>
      <c r="VWE5" s="428"/>
      <c r="VWF5" s="428"/>
      <c r="VWG5" s="428"/>
      <c r="VWH5" s="428"/>
      <c r="VWI5" s="428"/>
      <c r="VWJ5" s="428"/>
      <c r="VWK5" s="428"/>
      <c r="VWL5" s="428"/>
      <c r="VWM5" s="428"/>
      <c r="VWN5" s="428"/>
      <c r="VWO5" s="428"/>
      <c r="VWP5" s="428"/>
      <c r="VWQ5" s="428"/>
      <c r="VWR5" s="428"/>
      <c r="VWS5" s="428"/>
      <c r="VWT5" s="428"/>
      <c r="VWU5" s="428"/>
      <c r="VWV5" s="428"/>
      <c r="VWW5" s="428"/>
      <c r="VWX5" s="428"/>
      <c r="VWY5" s="428"/>
      <c r="VWZ5" s="428"/>
      <c r="VXA5" s="428"/>
      <c r="VXB5" s="428"/>
      <c r="VXC5" s="428"/>
      <c r="VXD5" s="428"/>
      <c r="VXE5" s="428"/>
      <c r="VXF5" s="428"/>
      <c r="VXG5" s="428"/>
      <c r="VXH5" s="428"/>
      <c r="VXI5" s="428"/>
      <c r="VXJ5" s="428"/>
      <c r="VXK5" s="428"/>
      <c r="VXL5" s="428"/>
      <c r="VXM5" s="428"/>
      <c r="VXN5" s="428"/>
      <c r="VXO5" s="428"/>
      <c r="VXP5" s="428"/>
      <c r="VXQ5" s="428"/>
      <c r="VXR5" s="428"/>
      <c r="VXS5" s="428"/>
      <c r="VXT5" s="428"/>
      <c r="VXU5" s="428"/>
      <c r="VXV5" s="428"/>
      <c r="VXW5" s="428"/>
      <c r="VXX5" s="428"/>
      <c r="VXY5" s="428"/>
      <c r="VXZ5" s="428"/>
      <c r="VYA5" s="428"/>
      <c r="VYB5" s="428"/>
      <c r="VYC5" s="428"/>
      <c r="VYD5" s="428"/>
      <c r="VYE5" s="428"/>
      <c r="VYF5" s="428"/>
      <c r="VYG5" s="428"/>
      <c r="VYH5" s="428"/>
      <c r="VYI5" s="428"/>
      <c r="VYJ5" s="428"/>
      <c r="VYK5" s="428"/>
      <c r="VYL5" s="428"/>
      <c r="VYM5" s="428"/>
      <c r="VYN5" s="428"/>
      <c r="VYO5" s="428"/>
      <c r="VYP5" s="428"/>
      <c r="VYQ5" s="428"/>
      <c r="VYR5" s="428"/>
      <c r="VYS5" s="428"/>
      <c r="VYT5" s="428"/>
      <c r="VYU5" s="428"/>
      <c r="VYV5" s="428"/>
      <c r="VYW5" s="428"/>
      <c r="VYX5" s="428"/>
      <c r="VYY5" s="428"/>
      <c r="VYZ5" s="428"/>
      <c r="VZA5" s="428"/>
      <c r="VZB5" s="428"/>
      <c r="VZC5" s="428"/>
      <c r="VZD5" s="428"/>
      <c r="VZE5" s="428"/>
      <c r="VZF5" s="428"/>
      <c r="VZG5" s="428"/>
      <c r="VZH5" s="428"/>
      <c r="VZI5" s="428"/>
      <c r="VZJ5" s="428"/>
      <c r="VZK5" s="428"/>
      <c r="VZL5" s="428"/>
      <c r="VZM5" s="428"/>
      <c r="VZN5" s="428"/>
      <c r="VZO5" s="428"/>
      <c r="VZP5" s="428"/>
      <c r="VZQ5" s="428"/>
      <c r="VZR5" s="428"/>
      <c r="VZS5" s="428"/>
      <c r="VZT5" s="428"/>
      <c r="VZU5" s="428"/>
      <c r="VZV5" s="428"/>
      <c r="VZW5" s="428"/>
      <c r="VZX5" s="428"/>
      <c r="VZY5" s="428"/>
      <c r="VZZ5" s="428"/>
      <c r="WAA5" s="428"/>
      <c r="WAB5" s="428"/>
      <c r="WAC5" s="428"/>
      <c r="WAD5" s="428"/>
      <c r="WAE5" s="428"/>
      <c r="WAF5" s="428"/>
      <c r="WAG5" s="428"/>
      <c r="WAH5" s="428"/>
      <c r="WAI5" s="428"/>
      <c r="WAJ5" s="428"/>
      <c r="WAK5" s="428"/>
      <c r="WAL5" s="428"/>
      <c r="WAM5" s="428"/>
      <c r="WAN5" s="428"/>
      <c r="WAO5" s="428"/>
      <c r="WAP5" s="428"/>
      <c r="WAQ5" s="428"/>
      <c r="WAR5" s="428"/>
      <c r="WAS5" s="428"/>
      <c r="WAT5" s="428"/>
      <c r="WAU5" s="428"/>
      <c r="WAV5" s="428"/>
      <c r="WAW5" s="428"/>
      <c r="WAX5" s="428"/>
      <c r="WAY5" s="428"/>
      <c r="WAZ5" s="428"/>
      <c r="WBA5" s="428"/>
      <c r="WBB5" s="428"/>
      <c r="WBC5" s="428"/>
      <c r="WBD5" s="428"/>
      <c r="WBE5" s="428"/>
      <c r="WBF5" s="428"/>
      <c r="WBG5" s="428"/>
      <c r="WBH5" s="428"/>
      <c r="WBI5" s="428"/>
      <c r="WBJ5" s="428"/>
      <c r="WBK5" s="428"/>
      <c r="WBL5" s="428"/>
      <c r="WBM5" s="428"/>
      <c r="WBN5" s="428"/>
      <c r="WBO5" s="428"/>
      <c r="WBP5" s="428"/>
      <c r="WBQ5" s="428"/>
      <c r="WBR5" s="428"/>
      <c r="WBS5" s="428"/>
      <c r="WBT5" s="428"/>
      <c r="WBU5" s="428"/>
      <c r="WBV5" s="428"/>
      <c r="WBW5" s="428"/>
      <c r="WBX5" s="428"/>
      <c r="WBY5" s="428"/>
      <c r="WBZ5" s="428"/>
      <c r="WCA5" s="428"/>
      <c r="WCB5" s="428"/>
      <c r="WCC5" s="428"/>
      <c r="WCD5" s="428"/>
      <c r="WCE5" s="428"/>
      <c r="WCF5" s="428"/>
      <c r="WCG5" s="428"/>
      <c r="WCH5" s="428"/>
      <c r="WCI5" s="428"/>
      <c r="WCJ5" s="428"/>
      <c r="WCK5" s="428"/>
      <c r="WCL5" s="428"/>
      <c r="WCM5" s="428"/>
      <c r="WCN5" s="428"/>
      <c r="WCO5" s="428"/>
      <c r="WCP5" s="428"/>
      <c r="WCQ5" s="428"/>
      <c r="WCR5" s="428"/>
      <c r="WCS5" s="428"/>
      <c r="WCT5" s="428"/>
      <c r="WCU5" s="428"/>
      <c r="WCV5" s="428"/>
      <c r="WCW5" s="428"/>
      <c r="WCX5" s="428"/>
      <c r="WCY5" s="428"/>
      <c r="WCZ5" s="428"/>
      <c r="WDA5" s="428"/>
      <c r="WDB5" s="428"/>
      <c r="WDC5" s="428"/>
      <c r="WDD5" s="428"/>
      <c r="WDE5" s="428"/>
      <c r="WDF5" s="428"/>
      <c r="WDG5" s="428"/>
      <c r="WDH5" s="428"/>
      <c r="WDI5" s="428"/>
      <c r="WDJ5" s="428"/>
      <c r="WDK5" s="428"/>
      <c r="WDL5" s="428"/>
      <c r="WDM5" s="428"/>
      <c r="WDN5" s="428"/>
      <c r="WDO5" s="428"/>
      <c r="WDP5" s="428"/>
      <c r="WDQ5" s="428"/>
      <c r="WDR5" s="428"/>
      <c r="WDS5" s="428"/>
      <c r="WDT5" s="428"/>
      <c r="WDU5" s="428"/>
      <c r="WDV5" s="428"/>
      <c r="WDW5" s="428"/>
      <c r="WDX5" s="428"/>
      <c r="WDY5" s="428"/>
      <c r="WDZ5" s="428"/>
      <c r="WEA5" s="428"/>
      <c r="WEB5" s="428"/>
      <c r="WEC5" s="428"/>
      <c r="WED5" s="428"/>
      <c r="WEE5" s="428"/>
      <c r="WEF5" s="428"/>
      <c r="WEG5" s="428"/>
      <c r="WEH5" s="428"/>
      <c r="WEI5" s="428"/>
      <c r="WEJ5" s="428"/>
      <c r="WEK5" s="428"/>
      <c r="WEL5" s="428"/>
      <c r="WEM5" s="428"/>
      <c r="WEN5" s="428"/>
      <c r="WEO5" s="428"/>
      <c r="WEP5" s="428"/>
      <c r="WEQ5" s="428"/>
      <c r="WER5" s="428"/>
      <c r="WES5" s="428"/>
      <c r="WET5" s="428"/>
      <c r="WEU5" s="428"/>
      <c r="WEV5" s="428"/>
      <c r="WEW5" s="428"/>
      <c r="WEX5" s="428"/>
      <c r="WEY5" s="428"/>
      <c r="WEZ5" s="428"/>
      <c r="WFA5" s="428"/>
      <c r="WFB5" s="428"/>
      <c r="WFC5" s="428"/>
      <c r="WFD5" s="428"/>
      <c r="WFE5" s="428"/>
      <c r="WFF5" s="428"/>
      <c r="WFG5" s="428"/>
      <c r="WFH5" s="428"/>
      <c r="WFI5" s="428"/>
      <c r="WFJ5" s="428"/>
      <c r="WFK5" s="428"/>
      <c r="WFL5" s="428"/>
      <c r="WFM5" s="428"/>
      <c r="WFN5" s="428"/>
      <c r="WFO5" s="428"/>
      <c r="WFP5" s="428"/>
      <c r="WFQ5" s="428"/>
      <c r="WFR5" s="428"/>
      <c r="WFS5" s="428"/>
      <c r="WFT5" s="428"/>
      <c r="WFU5" s="428"/>
      <c r="WFV5" s="428"/>
      <c r="WFW5" s="428"/>
      <c r="WFX5" s="428"/>
      <c r="WFY5" s="428"/>
      <c r="WFZ5" s="428"/>
      <c r="WGA5" s="428"/>
      <c r="WGB5" s="428"/>
      <c r="WGC5" s="428"/>
      <c r="WGD5" s="428"/>
      <c r="WGE5" s="428"/>
      <c r="WGF5" s="428"/>
      <c r="WGG5" s="428"/>
      <c r="WGH5" s="428"/>
      <c r="WGI5" s="428"/>
      <c r="WGJ5" s="428"/>
      <c r="WGK5" s="428"/>
      <c r="WGL5" s="428"/>
      <c r="WGM5" s="428"/>
      <c r="WGN5" s="428"/>
      <c r="WGO5" s="428"/>
      <c r="WGP5" s="428"/>
      <c r="WGQ5" s="428"/>
      <c r="WGR5" s="428"/>
      <c r="WGS5" s="428"/>
      <c r="WGT5" s="428"/>
      <c r="WGU5" s="428"/>
      <c r="WGV5" s="428"/>
      <c r="WGW5" s="428"/>
      <c r="WGX5" s="428"/>
      <c r="WGY5" s="428"/>
      <c r="WGZ5" s="428"/>
      <c r="WHA5" s="428"/>
      <c r="WHB5" s="428"/>
      <c r="WHC5" s="428"/>
      <c r="WHD5" s="428"/>
      <c r="WHE5" s="428"/>
      <c r="WHF5" s="428"/>
      <c r="WHG5" s="428"/>
      <c r="WHH5" s="428"/>
      <c r="WHI5" s="428"/>
      <c r="WHJ5" s="428"/>
      <c r="WHK5" s="428"/>
      <c r="WHL5" s="428"/>
      <c r="WHM5" s="428"/>
      <c r="WHN5" s="428"/>
      <c r="WHO5" s="428"/>
      <c r="WHP5" s="428"/>
      <c r="WHQ5" s="428"/>
      <c r="WHR5" s="428"/>
      <c r="WHS5" s="428"/>
      <c r="WHT5" s="428"/>
      <c r="WHU5" s="428"/>
      <c r="WHV5" s="428"/>
      <c r="WHW5" s="428"/>
      <c r="WHX5" s="428"/>
      <c r="WHY5" s="428"/>
      <c r="WHZ5" s="428"/>
      <c r="WIA5" s="428"/>
      <c r="WIB5" s="428"/>
      <c r="WIC5" s="428"/>
      <c r="WID5" s="428"/>
      <c r="WIE5" s="428"/>
      <c r="WIF5" s="428"/>
      <c r="WIG5" s="428"/>
      <c r="WIH5" s="428"/>
      <c r="WII5" s="428"/>
      <c r="WIJ5" s="428"/>
      <c r="WIK5" s="428"/>
      <c r="WIL5" s="428"/>
      <c r="WIM5" s="428"/>
      <c r="WIN5" s="428"/>
      <c r="WIO5" s="428"/>
      <c r="WIP5" s="428"/>
      <c r="WIQ5" s="428"/>
      <c r="WIR5" s="428"/>
      <c r="WIS5" s="428"/>
      <c r="WIT5" s="428"/>
      <c r="WIU5" s="428"/>
      <c r="WIV5" s="428"/>
      <c r="WIW5" s="428"/>
      <c r="WIX5" s="428"/>
      <c r="WIY5" s="428"/>
      <c r="WIZ5" s="428"/>
      <c r="WJA5" s="428"/>
      <c r="WJB5" s="428"/>
      <c r="WJC5" s="428"/>
      <c r="WJD5" s="428"/>
      <c r="WJE5" s="428"/>
      <c r="WJF5" s="428"/>
      <c r="WJG5" s="428"/>
      <c r="WJH5" s="428"/>
      <c r="WJI5" s="428"/>
      <c r="WJJ5" s="428"/>
      <c r="WJK5" s="428"/>
      <c r="WJL5" s="428"/>
      <c r="WJM5" s="428"/>
      <c r="WJN5" s="428"/>
      <c r="WJO5" s="428"/>
      <c r="WJP5" s="428"/>
      <c r="WJQ5" s="428"/>
      <c r="WJR5" s="428"/>
      <c r="WJS5" s="428"/>
      <c r="WJT5" s="428"/>
      <c r="WJU5" s="428"/>
      <c r="WJV5" s="428"/>
      <c r="WJW5" s="428"/>
      <c r="WJX5" s="428"/>
      <c r="WJY5" s="428"/>
      <c r="WJZ5" s="428"/>
      <c r="WKA5" s="428"/>
      <c r="WKB5" s="428"/>
      <c r="WKC5" s="428"/>
      <c r="WKD5" s="428"/>
      <c r="WKE5" s="428"/>
      <c r="WKF5" s="428"/>
      <c r="WKG5" s="428"/>
      <c r="WKH5" s="428"/>
      <c r="WKI5" s="428"/>
      <c r="WKJ5" s="428"/>
      <c r="WKK5" s="428"/>
      <c r="WKL5" s="428"/>
      <c r="WKM5" s="428"/>
      <c r="WKN5" s="428"/>
      <c r="WKO5" s="428"/>
      <c r="WKP5" s="428"/>
      <c r="WKQ5" s="428"/>
      <c r="WKR5" s="428"/>
      <c r="WKS5" s="428"/>
      <c r="WKT5" s="428"/>
      <c r="WKU5" s="428"/>
      <c r="WKV5" s="428"/>
      <c r="WKW5" s="428"/>
      <c r="WKX5" s="428"/>
      <c r="WKY5" s="428"/>
      <c r="WKZ5" s="428"/>
      <c r="WLA5" s="428"/>
      <c r="WLB5" s="428"/>
      <c r="WLC5" s="428"/>
      <c r="WLD5" s="428"/>
      <c r="WLE5" s="428"/>
      <c r="WLF5" s="428"/>
      <c r="WLG5" s="428"/>
      <c r="WLH5" s="428"/>
      <c r="WLI5" s="428"/>
      <c r="WLJ5" s="428"/>
      <c r="WLK5" s="428"/>
      <c r="WLL5" s="428"/>
      <c r="WLM5" s="428"/>
      <c r="WLN5" s="428"/>
      <c r="WLO5" s="428"/>
      <c r="WLP5" s="428"/>
      <c r="WLQ5" s="428"/>
      <c r="WLR5" s="428"/>
      <c r="WLS5" s="428"/>
      <c r="WLT5" s="428"/>
      <c r="WLU5" s="428"/>
      <c r="WLV5" s="428"/>
      <c r="WLW5" s="428"/>
      <c r="WLX5" s="428"/>
      <c r="WLY5" s="428"/>
      <c r="WLZ5" s="428"/>
      <c r="WMA5" s="428"/>
      <c r="WMB5" s="428"/>
      <c r="WMC5" s="428"/>
      <c r="WMD5" s="428"/>
      <c r="WME5" s="428"/>
      <c r="WMF5" s="428"/>
      <c r="WMG5" s="428"/>
      <c r="WMH5" s="428"/>
      <c r="WMI5" s="428"/>
      <c r="WMJ5" s="428"/>
      <c r="WMK5" s="428"/>
      <c r="WML5" s="428"/>
      <c r="WMM5" s="428"/>
      <c r="WMN5" s="428"/>
      <c r="WMO5" s="428"/>
      <c r="WMP5" s="428"/>
      <c r="WMQ5" s="428"/>
      <c r="WMR5" s="428"/>
      <c r="WMS5" s="428"/>
      <c r="WMT5" s="428"/>
      <c r="WMU5" s="428"/>
      <c r="WMV5" s="428"/>
      <c r="WMW5" s="428"/>
      <c r="WMX5" s="428"/>
      <c r="WMY5" s="428"/>
      <c r="WMZ5" s="428"/>
      <c r="WNA5" s="428"/>
      <c r="WNB5" s="428"/>
      <c r="WNC5" s="428"/>
      <c r="WND5" s="428"/>
      <c r="WNE5" s="428"/>
      <c r="WNF5" s="428"/>
      <c r="WNG5" s="428"/>
      <c r="WNH5" s="428"/>
      <c r="WNI5" s="428"/>
      <c r="WNJ5" s="428"/>
      <c r="WNK5" s="428"/>
      <c r="WNL5" s="428"/>
      <c r="WNM5" s="428"/>
      <c r="WNN5" s="428"/>
      <c r="WNO5" s="428"/>
      <c r="WNP5" s="428"/>
      <c r="WNQ5" s="428"/>
      <c r="WNR5" s="428"/>
      <c r="WNS5" s="428"/>
      <c r="WNT5" s="428"/>
      <c r="WNU5" s="428"/>
      <c r="WNV5" s="428"/>
      <c r="WNW5" s="428"/>
      <c r="WNX5" s="428"/>
      <c r="WNY5" s="428"/>
      <c r="WNZ5" s="428"/>
      <c r="WOA5" s="428"/>
      <c r="WOB5" s="428"/>
      <c r="WOC5" s="428"/>
      <c r="WOD5" s="428"/>
      <c r="WOE5" s="428"/>
      <c r="WOF5" s="428"/>
      <c r="WOG5" s="428"/>
      <c r="WOH5" s="428"/>
      <c r="WOI5" s="428"/>
      <c r="WOJ5" s="428"/>
      <c r="WOK5" s="428"/>
      <c r="WOL5" s="428"/>
      <c r="WOM5" s="428"/>
      <c r="WON5" s="428"/>
      <c r="WOO5" s="428"/>
      <c r="WOP5" s="428"/>
      <c r="WOQ5" s="428"/>
      <c r="WOR5" s="428"/>
      <c r="WOS5" s="428"/>
      <c r="WOT5" s="428"/>
      <c r="WOU5" s="428"/>
      <c r="WOV5" s="428"/>
      <c r="WOW5" s="428"/>
      <c r="WOX5" s="428"/>
      <c r="WOY5" s="428"/>
      <c r="WOZ5" s="428"/>
      <c r="WPA5" s="428"/>
      <c r="WPB5" s="428"/>
      <c r="WPC5" s="428"/>
      <c r="WPD5" s="428"/>
      <c r="WPE5" s="428"/>
      <c r="WPF5" s="428"/>
      <c r="WPG5" s="428"/>
      <c r="WPH5" s="428"/>
      <c r="WPI5" s="428"/>
      <c r="WPJ5" s="428"/>
      <c r="WPK5" s="428"/>
      <c r="WPL5" s="428"/>
      <c r="WPM5" s="428"/>
      <c r="WPN5" s="428"/>
      <c r="WPO5" s="428"/>
      <c r="WPP5" s="428"/>
      <c r="WPQ5" s="428"/>
      <c r="WPR5" s="428"/>
      <c r="WPS5" s="428"/>
      <c r="WPT5" s="428"/>
      <c r="WPU5" s="428"/>
      <c r="WPV5" s="428"/>
      <c r="WPW5" s="428"/>
      <c r="WPX5" s="428"/>
      <c r="WPY5" s="428"/>
      <c r="WPZ5" s="428"/>
      <c r="WQA5" s="428"/>
      <c r="WQB5" s="428"/>
      <c r="WQC5" s="428"/>
      <c r="WQD5" s="428"/>
      <c r="WQE5" s="428"/>
      <c r="WQF5" s="428"/>
      <c r="WQG5" s="428"/>
      <c r="WQH5" s="428"/>
      <c r="WQI5" s="428"/>
      <c r="WQJ5" s="428"/>
      <c r="WQK5" s="428"/>
      <c r="WQL5" s="428"/>
      <c r="WQM5" s="428"/>
      <c r="WQN5" s="428"/>
      <c r="WQO5" s="428"/>
      <c r="WQP5" s="428"/>
      <c r="WQQ5" s="428"/>
      <c r="WQR5" s="428"/>
      <c r="WQS5" s="428"/>
      <c r="WQT5" s="428"/>
      <c r="WQU5" s="428"/>
      <c r="WQV5" s="428"/>
      <c r="WQW5" s="428"/>
      <c r="WQX5" s="428"/>
      <c r="WQY5" s="428"/>
      <c r="WQZ5" s="428"/>
      <c r="WRA5" s="428"/>
      <c r="WRB5" s="428"/>
      <c r="WRC5" s="428"/>
      <c r="WRD5" s="428"/>
      <c r="WRE5" s="428"/>
      <c r="WRF5" s="428"/>
      <c r="WRG5" s="428"/>
      <c r="WRH5" s="428"/>
      <c r="WRI5" s="428"/>
      <c r="WRJ5" s="428"/>
      <c r="WRK5" s="428"/>
      <c r="WRL5" s="428"/>
      <c r="WRM5" s="428"/>
      <c r="WRN5" s="428"/>
      <c r="WRO5" s="428"/>
      <c r="WRP5" s="428"/>
      <c r="WRQ5" s="428"/>
      <c r="WRR5" s="428"/>
      <c r="WRS5" s="428"/>
      <c r="WRT5" s="428"/>
      <c r="WRU5" s="428"/>
      <c r="WRV5" s="428"/>
      <c r="WRW5" s="428"/>
      <c r="WRX5" s="428"/>
      <c r="WRY5" s="428"/>
      <c r="WRZ5" s="428"/>
      <c r="WSA5" s="428"/>
      <c r="WSB5" s="428"/>
      <c r="WSC5" s="428"/>
      <c r="WSD5" s="428"/>
      <c r="WSE5" s="428"/>
      <c r="WSF5" s="428"/>
      <c r="WSG5" s="428"/>
      <c r="WSH5" s="428"/>
      <c r="WSI5" s="428"/>
      <c r="WSJ5" s="428"/>
      <c r="WSK5" s="428"/>
      <c r="WSL5" s="428"/>
      <c r="WSM5" s="428"/>
      <c r="WSN5" s="428"/>
      <c r="WSO5" s="428"/>
      <c r="WSP5" s="428"/>
      <c r="WSQ5" s="428"/>
      <c r="WSR5" s="428"/>
      <c r="WSS5" s="428"/>
      <c r="WST5" s="428"/>
      <c r="WSU5" s="428"/>
      <c r="WSV5" s="428"/>
      <c r="WSW5" s="428"/>
      <c r="WSX5" s="428"/>
      <c r="WSY5" s="428"/>
      <c r="WSZ5" s="428"/>
      <c r="WTA5" s="428"/>
      <c r="WTB5" s="428"/>
      <c r="WTC5" s="428"/>
      <c r="WTD5" s="428"/>
      <c r="WTE5" s="428"/>
      <c r="WTF5" s="428"/>
      <c r="WTG5" s="428"/>
      <c r="WTH5" s="428"/>
      <c r="WTI5" s="428"/>
      <c r="WTJ5" s="428"/>
      <c r="WTK5" s="428"/>
      <c r="WTL5" s="428"/>
      <c r="WTM5" s="428"/>
      <c r="WTN5" s="428"/>
      <c r="WTO5" s="428"/>
      <c r="WTP5" s="428"/>
      <c r="WTQ5" s="428"/>
      <c r="WTR5" s="428"/>
      <c r="WTS5" s="428"/>
      <c r="WTT5" s="428"/>
      <c r="WTU5" s="428"/>
      <c r="WTV5" s="428"/>
      <c r="WTW5" s="428"/>
      <c r="WTX5" s="428"/>
      <c r="WTY5" s="428"/>
      <c r="WTZ5" s="428"/>
      <c r="WUA5" s="428"/>
      <c r="WUB5" s="428"/>
      <c r="WUC5" s="428"/>
      <c r="WUD5" s="428"/>
      <c r="WUE5" s="428"/>
      <c r="WUF5" s="428"/>
      <c r="WUG5" s="428"/>
      <c r="WUH5" s="428"/>
      <c r="WUI5" s="428"/>
      <c r="WUJ5" s="428"/>
      <c r="WUK5" s="428"/>
      <c r="WUL5" s="428"/>
      <c r="WUM5" s="428"/>
      <c r="WUN5" s="428"/>
      <c r="WUO5" s="428"/>
      <c r="WUP5" s="428"/>
      <c r="WUQ5" s="428"/>
      <c r="WUR5" s="428"/>
      <c r="WUS5" s="428"/>
      <c r="WUT5" s="428"/>
      <c r="WUU5" s="428"/>
      <c r="WUV5" s="428"/>
      <c r="WUW5" s="428"/>
      <c r="WUX5" s="428"/>
      <c r="WUY5" s="428"/>
      <c r="WUZ5" s="428"/>
      <c r="WVA5" s="428"/>
      <c r="WVB5" s="428"/>
      <c r="WVC5" s="428"/>
      <c r="WVD5" s="428"/>
      <c r="WVE5" s="428"/>
      <c r="WVF5" s="428"/>
      <c r="WVG5" s="428"/>
      <c r="WVH5" s="428"/>
      <c r="WVI5" s="428"/>
      <c r="WVJ5" s="428"/>
      <c r="WVK5" s="428"/>
      <c r="WVL5" s="428"/>
      <c r="WVM5" s="428"/>
      <c r="WVN5" s="428"/>
      <c r="WVO5" s="428"/>
      <c r="WVP5" s="428"/>
      <c r="WVQ5" s="428"/>
      <c r="WVR5" s="428"/>
      <c r="WVS5" s="428"/>
      <c r="WVT5" s="428"/>
      <c r="WVU5" s="428"/>
      <c r="WVV5" s="428"/>
      <c r="WVW5" s="428"/>
      <c r="WVX5" s="428"/>
      <c r="WVY5" s="428"/>
      <c r="WVZ5" s="428"/>
      <c r="WWA5" s="428"/>
      <c r="WWB5" s="428"/>
      <c r="WWC5" s="428"/>
      <c r="WWD5" s="428"/>
      <c r="WWE5" s="428"/>
      <c r="WWF5" s="428"/>
      <c r="WWG5" s="428"/>
      <c r="WWH5" s="428"/>
      <c r="WWI5" s="428"/>
      <c r="WWJ5" s="428"/>
      <c r="WWK5" s="428"/>
      <c r="WWL5" s="428"/>
      <c r="WWM5" s="428"/>
      <c r="WWN5" s="428"/>
      <c r="WWO5" s="428"/>
      <c r="WWP5" s="428"/>
      <c r="WWQ5" s="428"/>
      <c r="WWR5" s="428"/>
      <c r="WWS5" s="428"/>
      <c r="WWT5" s="428"/>
      <c r="WWU5" s="428"/>
      <c r="WWV5" s="428"/>
      <c r="WWW5" s="428"/>
      <c r="WWX5" s="428"/>
      <c r="WWY5" s="428"/>
      <c r="WWZ5" s="428"/>
      <c r="WXA5" s="428"/>
      <c r="WXB5" s="428"/>
      <c r="WXC5" s="428"/>
      <c r="WXD5" s="428"/>
      <c r="WXE5" s="428"/>
      <c r="WXF5" s="428"/>
      <c r="WXG5" s="428"/>
      <c r="WXH5" s="428"/>
      <c r="WXI5" s="428"/>
      <c r="WXJ5" s="428"/>
      <c r="WXK5" s="428"/>
      <c r="WXL5" s="428"/>
      <c r="WXM5" s="428"/>
      <c r="WXN5" s="428"/>
      <c r="WXO5" s="428"/>
      <c r="WXP5" s="428"/>
      <c r="WXQ5" s="428"/>
      <c r="WXR5" s="428"/>
      <c r="WXS5" s="428"/>
      <c r="WXT5" s="428"/>
      <c r="WXU5" s="428"/>
      <c r="WXV5" s="428"/>
      <c r="WXW5" s="428"/>
      <c r="WXX5" s="428"/>
      <c r="WXY5" s="428"/>
      <c r="WXZ5" s="428"/>
      <c r="WYA5" s="428"/>
      <c r="WYB5" s="428"/>
      <c r="WYC5" s="428"/>
      <c r="WYD5" s="428"/>
      <c r="WYE5" s="428"/>
      <c r="WYF5" s="428"/>
      <c r="WYG5" s="428"/>
      <c r="WYH5" s="428"/>
      <c r="WYI5" s="428"/>
      <c r="WYJ5" s="428"/>
      <c r="WYK5" s="428"/>
      <c r="WYL5" s="428"/>
      <c r="WYM5" s="428"/>
      <c r="WYN5" s="428"/>
      <c r="WYO5" s="428"/>
      <c r="WYP5" s="428"/>
      <c r="WYQ5" s="428"/>
      <c r="WYR5" s="428"/>
      <c r="WYS5" s="428"/>
      <c r="WYT5" s="428"/>
      <c r="WYU5" s="428"/>
      <c r="WYV5" s="428"/>
      <c r="WYW5" s="428"/>
      <c r="WYX5" s="428"/>
      <c r="WYY5" s="428"/>
      <c r="WYZ5" s="428"/>
      <c r="WZA5" s="428"/>
      <c r="WZB5" s="428"/>
      <c r="WZC5" s="428"/>
      <c r="WZD5" s="428"/>
      <c r="WZE5" s="428"/>
      <c r="WZF5" s="428"/>
      <c r="WZG5" s="428"/>
      <c r="WZH5" s="428"/>
      <c r="WZI5" s="428"/>
      <c r="WZJ5" s="428"/>
      <c r="WZK5" s="428"/>
      <c r="WZL5" s="428"/>
      <c r="WZM5" s="428"/>
      <c r="WZN5" s="428"/>
      <c r="WZO5" s="428"/>
      <c r="WZP5" s="428"/>
      <c r="WZQ5" s="428"/>
      <c r="WZR5" s="428"/>
      <c r="WZS5" s="428"/>
      <c r="WZT5" s="428"/>
      <c r="WZU5" s="428"/>
      <c r="WZV5" s="428"/>
      <c r="WZW5" s="428"/>
      <c r="WZX5" s="428"/>
      <c r="WZY5" s="428"/>
      <c r="WZZ5" s="428"/>
      <c r="XAA5" s="428"/>
      <c r="XAB5" s="428"/>
      <c r="XAC5" s="428"/>
      <c r="XAD5" s="428"/>
      <c r="XAE5" s="428"/>
      <c r="XAF5" s="428"/>
      <c r="XAG5" s="428"/>
      <c r="XAH5" s="428"/>
      <c r="XAI5" s="428"/>
      <c r="XAJ5" s="428"/>
      <c r="XAK5" s="428"/>
      <c r="XAL5" s="428"/>
      <c r="XAM5" s="428"/>
      <c r="XAN5" s="428"/>
      <c r="XAO5" s="428"/>
      <c r="XAP5" s="428"/>
      <c r="XAQ5" s="428"/>
      <c r="XAR5" s="428"/>
      <c r="XAS5" s="428"/>
      <c r="XAT5" s="428"/>
      <c r="XAU5" s="428"/>
      <c r="XAV5" s="428"/>
      <c r="XAW5" s="428"/>
      <c r="XAX5" s="428"/>
      <c r="XAY5" s="428"/>
      <c r="XAZ5" s="428"/>
      <c r="XBA5" s="428"/>
      <c r="XBB5" s="428"/>
      <c r="XBC5" s="428"/>
      <c r="XBD5" s="428"/>
      <c r="XBE5" s="428"/>
      <c r="XBF5" s="428"/>
      <c r="XBG5" s="428"/>
      <c r="XBH5" s="428"/>
      <c r="XBI5" s="428"/>
      <c r="XBJ5" s="428"/>
      <c r="XBK5" s="428"/>
      <c r="XBL5" s="428"/>
      <c r="XBM5" s="428"/>
      <c r="XBN5" s="428"/>
      <c r="XBO5" s="428"/>
      <c r="XBP5" s="428"/>
      <c r="XBQ5" s="428"/>
      <c r="XBR5" s="428"/>
      <c r="XBS5" s="428"/>
      <c r="XBT5" s="428"/>
      <c r="XBU5" s="428"/>
      <c r="XBV5" s="428"/>
      <c r="XBW5" s="428"/>
      <c r="XBX5" s="428"/>
      <c r="XBY5" s="428"/>
      <c r="XBZ5" s="428"/>
      <c r="XCA5" s="428"/>
      <c r="XCB5" s="428"/>
      <c r="XCC5" s="428"/>
      <c r="XCD5" s="428"/>
      <c r="XCE5" s="428"/>
      <c r="XCF5" s="428"/>
      <c r="XCG5" s="428"/>
      <c r="XCH5" s="428"/>
      <c r="XCI5" s="428"/>
      <c r="XCJ5" s="428"/>
      <c r="XCK5" s="428"/>
      <c r="XCL5" s="428"/>
      <c r="XCM5" s="428"/>
      <c r="XCN5" s="428"/>
      <c r="XCO5" s="428"/>
      <c r="XCP5" s="428"/>
      <c r="XCQ5" s="428"/>
      <c r="XCR5" s="428"/>
      <c r="XCS5" s="428"/>
      <c r="XCT5" s="428"/>
      <c r="XCU5" s="428"/>
      <c r="XCV5" s="428"/>
      <c r="XCW5" s="428"/>
      <c r="XCX5" s="428"/>
      <c r="XCY5" s="428"/>
      <c r="XCZ5" s="428"/>
      <c r="XDA5" s="428"/>
      <c r="XDB5" s="428"/>
      <c r="XDC5" s="428"/>
      <c r="XDD5" s="428"/>
      <c r="XDE5" s="428"/>
      <c r="XDF5" s="428"/>
      <c r="XDG5" s="428"/>
      <c r="XDH5" s="428"/>
      <c r="XDI5" s="428"/>
      <c r="XDJ5" s="428"/>
      <c r="XDK5" s="428"/>
      <c r="XDL5" s="428"/>
      <c r="XDM5" s="428"/>
      <c r="XDN5" s="428"/>
      <c r="XDO5" s="428"/>
      <c r="XDP5" s="428"/>
      <c r="XDQ5" s="428"/>
      <c r="XDR5" s="428"/>
      <c r="XDS5" s="428"/>
      <c r="XDT5" s="428"/>
      <c r="XDU5" s="428"/>
      <c r="XDV5" s="428"/>
      <c r="XDW5" s="428"/>
      <c r="XDX5" s="428"/>
      <c r="XDY5" s="428"/>
      <c r="XDZ5" s="428"/>
      <c r="XEA5" s="428"/>
      <c r="XEB5" s="428"/>
      <c r="XEC5" s="428"/>
      <c r="XED5" s="428"/>
      <c r="XEE5" s="428"/>
      <c r="XEF5" s="428"/>
      <c r="XEG5" s="428"/>
      <c r="XEH5" s="428"/>
      <c r="XEI5" s="428"/>
      <c r="XEJ5" s="428"/>
      <c r="XEK5" s="428"/>
      <c r="XEL5" s="428"/>
      <c r="XEM5" s="428"/>
      <c r="XEN5" s="428"/>
      <c r="XEO5" s="428"/>
      <c r="XEP5" s="428"/>
      <c r="XEQ5" s="428"/>
      <c r="XER5" s="428"/>
      <c r="XES5" s="428"/>
      <c r="XET5" s="428"/>
      <c r="XEU5" s="428"/>
      <c r="XEV5" s="428"/>
      <c r="XEW5" s="428"/>
      <c r="XEX5" s="428"/>
      <c r="XEY5" s="428"/>
      <c r="XEZ5" s="428"/>
      <c r="XFA5" s="428"/>
      <c r="XFB5" s="428"/>
      <c r="XFC5" s="428"/>
      <c r="XFD5" s="428"/>
    </row>
    <row r="6" spans="1:16384" ht="15">
      <c r="B6" s="433"/>
      <c r="C6" s="433"/>
      <c r="D6" s="433"/>
      <c r="E6" s="428"/>
      <c r="F6" s="428"/>
      <c r="G6" s="428"/>
    </row>
    <row r="7" spans="1:16384">
      <c r="A7" s="431"/>
      <c r="B7" s="1219" t="s">
        <v>583</v>
      </c>
      <c r="C7" s="1219" t="s">
        <v>584</v>
      </c>
      <c r="D7" s="1219" t="s">
        <v>585</v>
      </c>
      <c r="E7" s="1219" t="s">
        <v>586</v>
      </c>
      <c r="F7" s="1267" t="s">
        <v>167</v>
      </c>
      <c r="G7" s="1268" t="s">
        <v>461</v>
      </c>
      <c r="H7" s="1268" t="s">
        <v>458</v>
      </c>
      <c r="I7" s="431"/>
      <c r="J7" s="431"/>
    </row>
    <row r="8" spans="1:16384">
      <c r="A8" s="431"/>
      <c r="B8" s="2113" t="s">
        <v>2447</v>
      </c>
      <c r="C8" s="2114" t="s">
        <v>1438</v>
      </c>
      <c r="D8" s="2115" t="s">
        <v>2448</v>
      </c>
      <c r="E8" s="2116"/>
      <c r="F8" s="2117" t="s">
        <v>10</v>
      </c>
      <c r="G8" s="2118"/>
      <c r="H8" s="2118"/>
      <c r="I8" s="431"/>
      <c r="J8" s="431"/>
    </row>
    <row r="9" spans="1:16384">
      <c r="A9" s="431"/>
      <c r="B9" s="2119"/>
      <c r="C9" s="2119"/>
      <c r="D9" s="2115" t="s">
        <v>2449</v>
      </c>
      <c r="E9" s="2120"/>
      <c r="F9" s="2117" t="s">
        <v>10</v>
      </c>
      <c r="G9" s="2118"/>
      <c r="H9" s="2118"/>
      <c r="I9" s="431"/>
      <c r="J9" s="431"/>
    </row>
    <row r="10" spans="1:16384">
      <c r="A10" s="431"/>
      <c r="B10" s="2119"/>
      <c r="C10" s="2119"/>
      <c r="D10" s="2121" t="s">
        <v>1437</v>
      </c>
      <c r="E10" s="2120"/>
      <c r="F10" s="2117" t="s">
        <v>10</v>
      </c>
      <c r="G10" s="2118"/>
      <c r="H10" s="2118"/>
      <c r="I10" s="431"/>
      <c r="J10" s="431"/>
    </row>
    <row r="11" spans="1:16384">
      <c r="A11" s="431"/>
      <c r="B11" s="2119"/>
      <c r="C11" s="2119"/>
      <c r="D11" s="2121" t="s">
        <v>1436</v>
      </c>
      <c r="E11" s="2120"/>
      <c r="F11" s="2117" t="s">
        <v>10</v>
      </c>
      <c r="G11" s="1624">
        <f>SUM(G8:G10)</f>
        <v>0</v>
      </c>
      <c r="H11" s="1624">
        <f>SUM(H8:H10)</f>
        <v>0</v>
      </c>
      <c r="I11" s="431"/>
      <c r="J11" s="431"/>
    </row>
    <row r="12" spans="1:16384">
      <c r="A12" s="431"/>
      <c r="B12" s="2122"/>
      <c r="C12" s="2123" t="s">
        <v>1435</v>
      </c>
      <c r="D12" s="2124" t="str">
        <f t="array" ref="D12:D13">D8:D9</f>
        <v>Apprentice category 1*</v>
      </c>
      <c r="E12" s="2116"/>
      <c r="F12" s="2117" t="s">
        <v>10</v>
      </c>
      <c r="G12" s="2118"/>
      <c r="H12" s="2118"/>
      <c r="I12" s="431"/>
      <c r="J12" s="431"/>
    </row>
    <row r="13" spans="1:16384">
      <c r="A13" s="431"/>
      <c r="B13" s="2122"/>
      <c r="C13" s="2119"/>
      <c r="D13" s="2125" t="str">
        <v>Apprentice category 2*</v>
      </c>
      <c r="E13" s="2120"/>
      <c r="F13" s="2117" t="s">
        <v>10</v>
      </c>
      <c r="G13" s="2118"/>
      <c r="H13" s="2118"/>
      <c r="I13" s="431"/>
      <c r="J13" s="431"/>
    </row>
    <row r="14" spans="1:16384">
      <c r="A14" s="431"/>
      <c r="B14" s="2122"/>
      <c r="C14" s="2119"/>
      <c r="D14" s="2121" t="s">
        <v>1434</v>
      </c>
      <c r="E14" s="2120"/>
      <c r="F14" s="2117" t="s">
        <v>10</v>
      </c>
      <c r="G14" s="2118"/>
      <c r="H14" s="2118"/>
      <c r="I14" s="431"/>
      <c r="J14" s="431"/>
    </row>
    <row r="15" spans="1:16384">
      <c r="A15" s="431"/>
      <c r="B15" s="2122"/>
      <c r="C15" s="2119"/>
      <c r="D15" s="2121" t="s">
        <v>1433</v>
      </c>
      <c r="E15" s="2120"/>
      <c r="F15" s="2117" t="s">
        <v>10</v>
      </c>
      <c r="G15" s="1624">
        <f>SUM(G12:G14)</f>
        <v>0</v>
      </c>
      <c r="H15" s="1624">
        <f>SUM(H12:H14)</f>
        <v>0</v>
      </c>
      <c r="I15" s="431"/>
      <c r="J15" s="431"/>
    </row>
    <row r="16" spans="1:16384">
      <c r="A16" s="431"/>
      <c r="B16" s="2122"/>
      <c r="C16" s="2126" t="s">
        <v>1432</v>
      </c>
      <c r="D16" s="2127" t="s">
        <v>711</v>
      </c>
      <c r="E16" s="2128"/>
      <c r="F16" s="2117" t="s">
        <v>10</v>
      </c>
      <c r="G16" s="2118"/>
      <c r="H16" s="2118"/>
      <c r="I16" s="431"/>
      <c r="J16" s="431"/>
    </row>
    <row r="17" spans="1:10">
      <c r="A17" s="431"/>
      <c r="B17" s="2122"/>
      <c r="C17" s="2129"/>
      <c r="D17" s="2130" t="s">
        <v>1431</v>
      </c>
      <c r="E17" s="2130"/>
      <c r="F17" s="2131" t="s">
        <v>10</v>
      </c>
      <c r="G17" s="2118"/>
      <c r="H17" s="2118"/>
      <c r="I17" s="431"/>
      <c r="J17" s="431"/>
    </row>
    <row r="18" spans="1:10">
      <c r="A18" s="431"/>
      <c r="B18" s="2122"/>
      <c r="C18" s="2132" t="s">
        <v>1430</v>
      </c>
      <c r="D18" s="2127"/>
      <c r="E18" s="2127"/>
      <c r="F18" s="2117"/>
      <c r="G18" s="1624">
        <f>G11+G15+G16+G17</f>
        <v>0</v>
      </c>
      <c r="H18" s="1624">
        <f>H11+H15+H16+H17</f>
        <v>0</v>
      </c>
      <c r="I18" s="431"/>
      <c r="J18" s="431"/>
    </row>
    <row r="19" spans="1:10">
      <c r="A19" s="431"/>
      <c r="B19" s="2122"/>
      <c r="C19" s="1702" t="s">
        <v>1429</v>
      </c>
      <c r="D19" s="2115" t="s">
        <v>709</v>
      </c>
      <c r="E19" s="2133"/>
      <c r="F19" s="2117" t="s">
        <v>10</v>
      </c>
      <c r="G19" s="1269"/>
      <c r="H19" s="1269"/>
      <c r="I19" s="431"/>
      <c r="J19" s="431"/>
    </row>
    <row r="20" spans="1:10">
      <c r="A20" s="431"/>
      <c r="B20" s="2122"/>
      <c r="C20" s="2134"/>
      <c r="D20" s="2115" t="s">
        <v>709</v>
      </c>
      <c r="E20" s="2133"/>
      <c r="F20" s="2117" t="s">
        <v>10</v>
      </c>
      <c r="G20" s="1269"/>
      <c r="H20" s="1269"/>
      <c r="I20" s="431"/>
      <c r="J20" s="431"/>
    </row>
    <row r="21" spans="1:10">
      <c r="A21" s="431"/>
      <c r="B21" s="2122"/>
      <c r="C21" s="2134"/>
      <c r="D21" s="2115" t="s">
        <v>709</v>
      </c>
      <c r="E21" s="2133"/>
      <c r="F21" s="2117" t="s">
        <v>10</v>
      </c>
      <c r="G21" s="1269"/>
      <c r="H21" s="1269"/>
      <c r="I21" s="431"/>
      <c r="J21" s="431"/>
    </row>
    <row r="22" spans="1:10">
      <c r="A22" s="431"/>
      <c r="B22" s="2122"/>
      <c r="C22" s="2134"/>
      <c r="D22" s="2115" t="s">
        <v>709</v>
      </c>
      <c r="E22" s="2133"/>
      <c r="F22" s="2117" t="s">
        <v>10</v>
      </c>
      <c r="G22" s="1269"/>
      <c r="H22" s="1269"/>
      <c r="I22" s="431"/>
      <c r="J22" s="431"/>
    </row>
    <row r="23" spans="1:10">
      <c r="A23" s="431"/>
      <c r="B23" s="2122"/>
      <c r="C23" s="2134"/>
      <c r="D23" s="2115" t="s">
        <v>709</v>
      </c>
      <c r="E23" s="2133"/>
      <c r="F23" s="2117" t="s">
        <v>10</v>
      </c>
      <c r="G23" s="1269"/>
      <c r="H23" s="1269"/>
      <c r="I23" s="431"/>
      <c r="J23" s="431"/>
    </row>
    <row r="24" spans="1:10">
      <c r="A24" s="431"/>
      <c r="B24" s="2122"/>
      <c r="C24" s="2135"/>
      <c r="D24" s="2127" t="s">
        <v>710</v>
      </c>
      <c r="E24" s="2133"/>
      <c r="F24" s="2117" t="s">
        <v>10</v>
      </c>
      <c r="G24" s="1624">
        <f>SUM(G19:G23)</f>
        <v>0</v>
      </c>
      <c r="H24" s="1624">
        <f>SUM(H19:H23)</f>
        <v>0</v>
      </c>
      <c r="I24" s="431"/>
      <c r="J24" s="431"/>
    </row>
    <row r="25" spans="1:10">
      <c r="A25" s="431"/>
      <c r="B25" s="2122"/>
      <c r="C25" s="2136" t="s">
        <v>1428</v>
      </c>
      <c r="D25" s="2133"/>
      <c r="E25" s="2133"/>
      <c r="F25" s="2137"/>
      <c r="G25" s="1624">
        <f>G18-G24</f>
        <v>0</v>
      </c>
      <c r="H25" s="1624">
        <f>H18-H24</f>
        <v>0</v>
      </c>
      <c r="I25" s="431"/>
      <c r="J25" s="431"/>
    </row>
    <row r="26" spans="1:10">
      <c r="A26" s="431"/>
      <c r="B26" s="2113" t="s">
        <v>2061</v>
      </c>
      <c r="C26" s="1702"/>
      <c r="D26" s="2115" t="s">
        <v>709</v>
      </c>
      <c r="E26" s="2133"/>
      <c r="F26" s="2117" t="s">
        <v>10</v>
      </c>
      <c r="G26" s="2138"/>
      <c r="H26" s="1270" t="s">
        <v>2062</v>
      </c>
      <c r="I26" s="431"/>
      <c r="J26" s="431"/>
    </row>
    <row r="27" spans="1:10">
      <c r="A27" s="431"/>
      <c r="B27" s="2119"/>
      <c r="C27" s="2134"/>
      <c r="D27" s="2115" t="s">
        <v>709</v>
      </c>
      <c r="E27" s="2133"/>
      <c r="F27" s="2117" t="s">
        <v>10</v>
      </c>
      <c r="G27" s="2118"/>
      <c r="H27" s="1270" t="s">
        <v>2062</v>
      </c>
      <c r="I27" s="431"/>
      <c r="J27" s="431"/>
    </row>
    <row r="28" spans="1:10">
      <c r="A28" s="431"/>
      <c r="B28" s="2134"/>
      <c r="C28" s="2134"/>
      <c r="D28" s="2115" t="s">
        <v>709</v>
      </c>
      <c r="E28" s="2133"/>
      <c r="F28" s="2117" t="s">
        <v>10</v>
      </c>
      <c r="G28" s="2118"/>
      <c r="H28" s="1270" t="s">
        <v>2062</v>
      </c>
      <c r="I28" s="431"/>
      <c r="J28" s="431"/>
    </row>
    <row r="29" spans="1:10">
      <c r="A29" s="431"/>
      <c r="B29" s="2134"/>
      <c r="C29" s="2134"/>
      <c r="D29" s="2115" t="s">
        <v>709</v>
      </c>
      <c r="E29" s="2133"/>
      <c r="F29" s="2117" t="s">
        <v>10</v>
      </c>
      <c r="G29" s="2118"/>
      <c r="H29" s="1270" t="s">
        <v>2062</v>
      </c>
      <c r="I29" s="431"/>
      <c r="J29" s="431"/>
    </row>
    <row r="30" spans="1:10">
      <c r="A30" s="431"/>
      <c r="B30" s="2134"/>
      <c r="C30" s="2134"/>
      <c r="D30" s="2130" t="s">
        <v>105</v>
      </c>
      <c r="E30" s="2133"/>
      <c r="F30" s="2117" t="s">
        <v>10</v>
      </c>
      <c r="G30" s="1624">
        <f>G25+-SUM(G26:G29)</f>
        <v>0</v>
      </c>
      <c r="H30" s="1270" t="s">
        <v>2063</v>
      </c>
      <c r="I30" s="431"/>
      <c r="J30" s="431"/>
    </row>
    <row r="31" spans="1:10">
      <c r="A31" s="431"/>
      <c r="B31" s="2135"/>
      <c r="C31" s="2139" t="s">
        <v>2450</v>
      </c>
      <c r="D31" s="2127"/>
      <c r="E31" s="2127"/>
      <c r="F31" s="2117" t="s">
        <v>10</v>
      </c>
      <c r="G31" s="1624">
        <f>SUM(G26:G30)</f>
        <v>0</v>
      </c>
      <c r="H31" s="431"/>
      <c r="I31" s="431"/>
      <c r="J31" s="431"/>
    </row>
    <row r="32" spans="1:10">
      <c r="A32" s="431"/>
      <c r="B32" s="2136" t="s">
        <v>2064</v>
      </c>
      <c r="C32" s="2133"/>
      <c r="D32" s="2133"/>
      <c r="E32" s="2133"/>
      <c r="F32" s="2137"/>
      <c r="G32" s="1624">
        <f>'3.1_Opex_Summary'!H33</f>
        <v>0</v>
      </c>
      <c r="H32" s="1270"/>
      <c r="I32" s="431"/>
      <c r="J32" s="431"/>
    </row>
    <row r="33" spans="1:10">
      <c r="A33" s="431"/>
      <c r="B33" s="431"/>
      <c r="C33" s="431"/>
      <c r="D33" s="431"/>
      <c r="E33" s="431"/>
      <c r="F33" s="432"/>
      <c r="G33" s="431"/>
      <c r="H33" s="431"/>
      <c r="I33" s="431"/>
      <c r="J33" s="431"/>
    </row>
    <row r="34" spans="1:10" ht="13.5" customHeight="1">
      <c r="A34" s="431"/>
      <c r="B34" s="2140" t="s">
        <v>1427</v>
      </c>
      <c r="C34" s="2141" t="s">
        <v>461</v>
      </c>
      <c r="D34" s="2141"/>
      <c r="E34" s="2120"/>
      <c r="F34" s="2117"/>
      <c r="G34" s="2142" t="s">
        <v>7</v>
      </c>
      <c r="H34" s="2143" t="str">
        <f>D8</f>
        <v>Apprentice category 1*</v>
      </c>
      <c r="I34" s="2143" t="str">
        <f>D9</f>
        <v>Apprentice category 2*</v>
      </c>
      <c r="J34" s="2142" t="s">
        <v>1426</v>
      </c>
    </row>
    <row r="35" spans="1:10">
      <c r="A35" s="431"/>
      <c r="B35" s="2119"/>
      <c r="C35" s="2120" t="s">
        <v>1425</v>
      </c>
      <c r="D35" s="2120" t="s">
        <v>1421</v>
      </c>
      <c r="E35" s="2133"/>
      <c r="F35" s="2117" t="s">
        <v>708</v>
      </c>
      <c r="G35" s="1624">
        <f>SUM(H35:J35)</f>
        <v>0</v>
      </c>
      <c r="H35" s="2118"/>
      <c r="I35" s="2118"/>
      <c r="J35" s="2118"/>
    </row>
    <row r="36" spans="1:10">
      <c r="A36" s="431"/>
      <c r="B36" s="2119"/>
      <c r="C36" s="2120" t="s">
        <v>1424</v>
      </c>
      <c r="D36" s="2120" t="s">
        <v>1421</v>
      </c>
      <c r="E36" s="2133"/>
      <c r="F36" s="2117" t="s">
        <v>708</v>
      </c>
      <c r="G36" s="1624">
        <f t="shared" ref="G36:G38" si="0">SUM(H36:J36)</f>
        <v>0</v>
      </c>
      <c r="H36" s="2118"/>
      <c r="I36" s="2118"/>
      <c r="J36" s="2118"/>
    </row>
    <row r="37" spans="1:10">
      <c r="A37" s="431"/>
      <c r="B37" s="2119"/>
      <c r="C37" s="2120" t="s">
        <v>1423</v>
      </c>
      <c r="D37" s="2120" t="s">
        <v>1421</v>
      </c>
      <c r="E37" s="2133"/>
      <c r="F37" s="2117" t="s">
        <v>708</v>
      </c>
      <c r="G37" s="1624">
        <f t="shared" si="0"/>
        <v>0</v>
      </c>
      <c r="H37" s="2118"/>
      <c r="I37" s="2118"/>
      <c r="J37" s="2118"/>
    </row>
    <row r="38" spans="1:10">
      <c r="A38" s="431"/>
      <c r="B38" s="2119"/>
      <c r="C38" s="2120" t="s">
        <v>1422</v>
      </c>
      <c r="D38" s="2120" t="s">
        <v>1421</v>
      </c>
      <c r="E38" s="2133"/>
      <c r="F38" s="2117" t="s">
        <v>708</v>
      </c>
      <c r="G38" s="1624">
        <f t="shared" si="0"/>
        <v>0</v>
      </c>
      <c r="H38" s="2118"/>
      <c r="I38" s="2118"/>
      <c r="J38" s="2118"/>
    </row>
    <row r="39" spans="1:10">
      <c r="A39" s="431"/>
      <c r="B39" s="2119"/>
      <c r="C39" s="2120" t="s">
        <v>7</v>
      </c>
      <c r="D39" s="2120" t="s">
        <v>1421</v>
      </c>
      <c r="E39" s="2133"/>
      <c r="F39" s="2117" t="s">
        <v>708</v>
      </c>
      <c r="G39" s="1624">
        <f>SUM(G35:G38)</f>
        <v>0</v>
      </c>
      <c r="H39" s="1624">
        <f t="shared" ref="H39:J39" si="1">SUM(H35:H38)</f>
        <v>0</v>
      </c>
      <c r="I39" s="1624">
        <f t="shared" si="1"/>
        <v>0</v>
      </c>
      <c r="J39" s="1624">
        <f t="shared" si="1"/>
        <v>0</v>
      </c>
    </row>
    <row r="40" spans="1:10" ht="13.5" customHeight="1">
      <c r="A40" s="431"/>
      <c r="B40" s="2119"/>
      <c r="C40" s="2141" t="s">
        <v>458</v>
      </c>
      <c r="D40" s="2141"/>
      <c r="E40" s="2120"/>
      <c r="F40" s="2120"/>
      <c r="G40" s="2120"/>
      <c r="H40" s="2120"/>
      <c r="I40" s="2120"/>
      <c r="J40" s="2120"/>
    </row>
    <row r="41" spans="1:10">
      <c r="B41" s="2119"/>
      <c r="C41" s="2120" t="s">
        <v>1425</v>
      </c>
      <c r="D41" s="2120" t="s">
        <v>1421</v>
      </c>
      <c r="E41" s="2133"/>
      <c r="F41" s="2117" t="s">
        <v>708</v>
      </c>
      <c r="G41" s="1624">
        <f>SUM(H41:J41)</f>
        <v>0</v>
      </c>
      <c r="H41" s="2118"/>
      <c r="I41" s="2118"/>
      <c r="J41" s="2118"/>
    </row>
    <row r="42" spans="1:10">
      <c r="B42" s="2119"/>
      <c r="C42" s="2120" t="s">
        <v>1424</v>
      </c>
      <c r="D42" s="2120" t="s">
        <v>1421</v>
      </c>
      <c r="E42" s="2133"/>
      <c r="F42" s="2117" t="s">
        <v>708</v>
      </c>
      <c r="G42" s="1624">
        <f t="shared" ref="G42:G44" si="2">SUM(H42:J42)</f>
        <v>0</v>
      </c>
      <c r="H42" s="2118"/>
      <c r="I42" s="2118"/>
      <c r="J42" s="2118"/>
    </row>
    <row r="43" spans="1:10">
      <c r="B43" s="2119"/>
      <c r="C43" s="2120" t="s">
        <v>1423</v>
      </c>
      <c r="D43" s="2120" t="s">
        <v>1421</v>
      </c>
      <c r="E43" s="2133"/>
      <c r="F43" s="2117" t="s">
        <v>708</v>
      </c>
      <c r="G43" s="1624">
        <f t="shared" si="2"/>
        <v>0</v>
      </c>
      <c r="H43" s="2118"/>
      <c r="I43" s="2118"/>
      <c r="J43" s="2118"/>
    </row>
    <row r="44" spans="1:10">
      <c r="B44" s="2119"/>
      <c r="C44" s="2120" t="s">
        <v>1422</v>
      </c>
      <c r="D44" s="2120" t="s">
        <v>1421</v>
      </c>
      <c r="E44" s="2133"/>
      <c r="F44" s="2117" t="s">
        <v>708</v>
      </c>
      <c r="G44" s="1624">
        <f t="shared" si="2"/>
        <v>0</v>
      </c>
      <c r="H44" s="2118"/>
      <c r="I44" s="2118"/>
      <c r="J44" s="2118"/>
    </row>
    <row r="45" spans="1:10">
      <c r="B45" s="2119"/>
      <c r="C45" s="2120" t="s">
        <v>7</v>
      </c>
      <c r="D45" s="2120" t="s">
        <v>1421</v>
      </c>
      <c r="E45" s="2133"/>
      <c r="F45" s="2117" t="s">
        <v>708</v>
      </c>
      <c r="G45" s="1624">
        <f>SUM(G41:G44)</f>
        <v>0</v>
      </c>
      <c r="H45" s="1624">
        <f t="shared" ref="H45:J45" si="3">SUM(H41:H44)</f>
        <v>0</v>
      </c>
      <c r="I45" s="1624">
        <f t="shared" si="3"/>
        <v>0</v>
      </c>
      <c r="J45" s="1624">
        <f t="shared" si="3"/>
        <v>0</v>
      </c>
    </row>
    <row r="46" spans="1:10">
      <c r="B46" s="2119"/>
      <c r="C46" s="2141" t="s">
        <v>7</v>
      </c>
      <c r="D46" s="2141"/>
      <c r="E46" s="2120"/>
      <c r="F46" s="2117"/>
      <c r="G46" s="2117"/>
      <c r="H46" s="2117"/>
      <c r="I46" s="2117"/>
      <c r="J46" s="2117"/>
    </row>
    <row r="47" spans="1:10">
      <c r="B47" s="2119"/>
      <c r="C47" s="2120" t="s">
        <v>1425</v>
      </c>
      <c r="D47" s="2120" t="s">
        <v>1421</v>
      </c>
      <c r="E47" s="2133"/>
      <c r="F47" s="2117" t="s">
        <v>708</v>
      </c>
      <c r="G47" s="1624">
        <f t="array" ref="G47:J51">G35:J39+G41:J45</f>
        <v>0</v>
      </c>
      <c r="H47" s="1624">
        <v>0</v>
      </c>
      <c r="I47" s="1624">
        <v>0</v>
      </c>
      <c r="J47" s="1624">
        <v>0</v>
      </c>
    </row>
    <row r="48" spans="1:10">
      <c r="B48" s="2119"/>
      <c r="C48" s="2120" t="s">
        <v>1424</v>
      </c>
      <c r="D48" s="2120" t="s">
        <v>1421</v>
      </c>
      <c r="E48" s="2133"/>
      <c r="F48" s="2117" t="s">
        <v>708</v>
      </c>
      <c r="G48" s="1624">
        <v>0</v>
      </c>
      <c r="H48" s="1624">
        <v>0</v>
      </c>
      <c r="I48" s="1624">
        <v>0</v>
      </c>
      <c r="J48" s="1624">
        <v>0</v>
      </c>
    </row>
    <row r="49" spans="2:10">
      <c r="B49" s="2119"/>
      <c r="C49" s="2120" t="s">
        <v>1423</v>
      </c>
      <c r="D49" s="2120" t="s">
        <v>1421</v>
      </c>
      <c r="E49" s="2133"/>
      <c r="F49" s="2117" t="s">
        <v>708</v>
      </c>
      <c r="G49" s="1624">
        <v>0</v>
      </c>
      <c r="H49" s="1624">
        <v>0</v>
      </c>
      <c r="I49" s="1624">
        <v>0</v>
      </c>
      <c r="J49" s="1624">
        <v>0</v>
      </c>
    </row>
    <row r="50" spans="2:10">
      <c r="B50" s="2119"/>
      <c r="C50" s="2120" t="s">
        <v>1422</v>
      </c>
      <c r="D50" s="2120" t="s">
        <v>1421</v>
      </c>
      <c r="E50" s="2133"/>
      <c r="F50" s="2117" t="s">
        <v>708</v>
      </c>
      <c r="G50" s="1624">
        <v>0</v>
      </c>
      <c r="H50" s="1624">
        <v>0</v>
      </c>
      <c r="I50" s="1624">
        <v>0</v>
      </c>
      <c r="J50" s="1624">
        <v>0</v>
      </c>
    </row>
    <row r="51" spans="2:10">
      <c r="B51" s="2144"/>
      <c r="C51" s="2120" t="s">
        <v>7</v>
      </c>
      <c r="D51" s="2120" t="s">
        <v>1421</v>
      </c>
      <c r="E51" s="2133"/>
      <c r="F51" s="2117" t="s">
        <v>708</v>
      </c>
      <c r="G51" s="1624">
        <v>0</v>
      </c>
      <c r="H51" s="1624">
        <v>0</v>
      </c>
      <c r="I51" s="1624">
        <v>0</v>
      </c>
      <c r="J51" s="1624">
        <v>0</v>
      </c>
    </row>
    <row r="53" spans="2:10">
      <c r="C53" s="1703" t="s">
        <v>2451</v>
      </c>
    </row>
  </sheetData>
  <dataValidations count="1">
    <dataValidation type="decimal" operator="lessThanOrEqual" allowBlank="1" showInputMessage="1" showErrorMessage="1" prompt="Enter funding received as negative number.  " sqref="G19:H23">
      <formula1>0</formula1>
    </dataValidation>
  </dataValidations>
  <pageMargins left="0.25" right="0.25" top="0.75" bottom="0.75" header="0.3" footer="0.3"/>
  <pageSetup paperSize="8" scale="89" orientation="landscape" r:id="rId1"/>
  <headerFooter alignWithMargins="0"/>
</worksheet>
</file>

<file path=xl/worksheets/sheet27.xml><?xml version="1.0" encoding="utf-8"?>
<worksheet xmlns="http://schemas.openxmlformats.org/spreadsheetml/2006/main" xmlns:r="http://schemas.openxmlformats.org/officeDocument/2006/relationships">
  <sheetPr codeName="Sheet26">
    <tabColor theme="7" tint="0.59999389629810485"/>
    <pageSetUpPr fitToPage="1"/>
  </sheetPr>
  <dimension ref="A1:XFD46"/>
  <sheetViews>
    <sheetView topLeftCell="A4" workbookViewId="0">
      <selection activeCell="D14" sqref="D14"/>
    </sheetView>
  </sheetViews>
  <sheetFormatPr defaultRowHeight="14.25"/>
  <cols>
    <col min="1" max="1" width="16" style="141" customWidth="1"/>
    <col min="2" max="2" width="46.625" style="141" customWidth="1"/>
    <col min="3" max="3" width="51.125" style="145" customWidth="1"/>
    <col min="4" max="4" width="18.125" style="145" bestFit="1" customWidth="1"/>
    <col min="5" max="5" width="31.5" style="145" bestFit="1" customWidth="1"/>
    <col min="6" max="6" width="7.875" style="145" customWidth="1"/>
    <col min="7" max="7" width="15.375" style="145" customWidth="1"/>
    <col min="8" max="10" width="11.125" style="141" customWidth="1"/>
    <col min="11" max="17" width="11.125" style="141" bestFit="1" customWidth="1"/>
    <col min="18" max="248" width="9" style="141"/>
    <col min="249" max="249" width="10.5" style="141" customWidth="1"/>
    <col min="250" max="250" width="62" style="141" customWidth="1"/>
    <col min="251" max="251" width="12.625" style="141" customWidth="1"/>
    <col min="252" max="252" width="16" style="141" bestFit="1" customWidth="1"/>
    <col min="253" max="253" width="12.625" style="141" bestFit="1" customWidth="1"/>
    <col min="254" max="254" width="13.125" style="141" customWidth="1"/>
    <col min="255" max="255" width="13.5" style="141" bestFit="1" customWidth="1"/>
    <col min="256" max="256" width="13" style="141" bestFit="1" customWidth="1"/>
    <col min="257" max="257" width="13.5" style="141" bestFit="1" customWidth="1"/>
    <col min="258" max="258" width="11.625" style="141" customWidth="1"/>
    <col min="259" max="259" width="16" style="141" bestFit="1" customWidth="1"/>
    <col min="260" max="260" width="11.625" style="141" customWidth="1"/>
    <col min="261" max="261" width="12.125" style="141" bestFit="1" customWidth="1"/>
    <col min="262" max="262" width="11.5" style="141" customWidth="1"/>
    <col min="263" max="263" width="14" style="141" bestFit="1" customWidth="1"/>
    <col min="264" max="264" width="11.25" style="141" bestFit="1" customWidth="1"/>
    <col min="265" max="265" width="11.125" style="141" bestFit="1" customWidth="1"/>
    <col min="266" max="266" width="14" style="141" bestFit="1" customWidth="1"/>
    <col min="267" max="269" width="9" style="141"/>
    <col min="270" max="270" width="11.25" style="141" bestFit="1" customWidth="1"/>
    <col min="271" max="271" width="10.125" style="141" bestFit="1" customWidth="1"/>
    <col min="272" max="504" width="9" style="141"/>
    <col min="505" max="505" width="10.5" style="141" customWidth="1"/>
    <col min="506" max="506" width="62" style="141" customWidth="1"/>
    <col min="507" max="507" width="12.625" style="141" customWidth="1"/>
    <col min="508" max="508" width="16" style="141" bestFit="1" customWidth="1"/>
    <col min="509" max="509" width="12.625" style="141" bestFit="1" customWidth="1"/>
    <col min="510" max="510" width="13.125" style="141" customWidth="1"/>
    <col min="511" max="511" width="13.5" style="141" bestFit="1" customWidth="1"/>
    <col min="512" max="512" width="13" style="141" bestFit="1" customWidth="1"/>
    <col min="513" max="513" width="13.5" style="141" bestFit="1" customWidth="1"/>
    <col min="514" max="514" width="11.625" style="141" customWidth="1"/>
    <col min="515" max="515" width="16" style="141" bestFit="1" customWidth="1"/>
    <col min="516" max="516" width="11.625" style="141" customWidth="1"/>
    <col min="517" max="517" width="12.125" style="141" bestFit="1" customWidth="1"/>
    <col min="518" max="518" width="11.5" style="141" customWidth="1"/>
    <col min="519" max="519" width="14" style="141" bestFit="1" customWidth="1"/>
    <col min="520" max="520" width="11.25" style="141" bestFit="1" customWidth="1"/>
    <col min="521" max="521" width="11.125" style="141" bestFit="1" customWidth="1"/>
    <col min="522" max="522" width="14" style="141" bestFit="1" customWidth="1"/>
    <col min="523" max="525" width="9" style="141"/>
    <col min="526" max="526" width="11.25" style="141" bestFit="1" customWidth="1"/>
    <col min="527" max="527" width="10.125" style="141" bestFit="1" customWidth="1"/>
    <col min="528" max="760" width="9" style="141"/>
    <col min="761" max="761" width="10.5" style="141" customWidth="1"/>
    <col min="762" max="762" width="62" style="141" customWidth="1"/>
    <col min="763" max="763" width="12.625" style="141" customWidth="1"/>
    <col min="764" max="764" width="16" style="141" bestFit="1" customWidth="1"/>
    <col min="765" max="765" width="12.625" style="141" bestFit="1" customWidth="1"/>
    <col min="766" max="766" width="13.125" style="141" customWidth="1"/>
    <col min="767" max="767" width="13.5" style="141" bestFit="1" customWidth="1"/>
    <col min="768" max="768" width="13" style="141" bestFit="1" customWidth="1"/>
    <col min="769" max="769" width="13.5" style="141" bestFit="1" customWidth="1"/>
    <col min="770" max="770" width="11.625" style="141" customWidth="1"/>
    <col min="771" max="771" width="16" style="141" bestFit="1" customWidth="1"/>
    <col min="772" max="772" width="11.625" style="141" customWidth="1"/>
    <col min="773" max="773" width="12.125" style="141" bestFit="1" customWidth="1"/>
    <col min="774" max="774" width="11.5" style="141" customWidth="1"/>
    <col min="775" max="775" width="14" style="141" bestFit="1" customWidth="1"/>
    <col min="776" max="776" width="11.25" style="141" bestFit="1" customWidth="1"/>
    <col min="777" max="777" width="11.125" style="141" bestFit="1" customWidth="1"/>
    <col min="778" max="778" width="14" style="141" bestFit="1" customWidth="1"/>
    <col min="779" max="781" width="9" style="141"/>
    <col min="782" max="782" width="11.25" style="141" bestFit="1" customWidth="1"/>
    <col min="783" max="783" width="10.125" style="141" bestFit="1" customWidth="1"/>
    <col min="784" max="1016" width="9" style="141"/>
    <col min="1017" max="1017" width="10.5" style="141" customWidth="1"/>
    <col min="1018" max="1018" width="62" style="141" customWidth="1"/>
    <col min="1019" max="1019" width="12.625" style="141" customWidth="1"/>
    <col min="1020" max="1020" width="16" style="141" bestFit="1" customWidth="1"/>
    <col min="1021" max="1021" width="12.625" style="141" bestFit="1" customWidth="1"/>
    <col min="1022" max="1022" width="13.125" style="141" customWidth="1"/>
    <col min="1023" max="1023" width="13.5" style="141" bestFit="1" customWidth="1"/>
    <col min="1024" max="1024" width="13" style="141" bestFit="1" customWidth="1"/>
    <col min="1025" max="1025" width="13.5" style="141" bestFit="1" customWidth="1"/>
    <col min="1026" max="1026" width="11.625" style="141" customWidth="1"/>
    <col min="1027" max="1027" width="16" style="141" bestFit="1" customWidth="1"/>
    <col min="1028" max="1028" width="11.625" style="141" customWidth="1"/>
    <col min="1029" max="1029" width="12.125" style="141" bestFit="1" customWidth="1"/>
    <col min="1030" max="1030" width="11.5" style="141" customWidth="1"/>
    <col min="1031" max="1031" width="14" style="141" bestFit="1" customWidth="1"/>
    <col min="1032" max="1032" width="11.25" style="141" bestFit="1" customWidth="1"/>
    <col min="1033" max="1033" width="11.125" style="141" bestFit="1" customWidth="1"/>
    <col min="1034" max="1034" width="14" style="141" bestFit="1" customWidth="1"/>
    <col min="1035" max="1037" width="9" style="141"/>
    <col min="1038" max="1038" width="11.25" style="141" bestFit="1" customWidth="1"/>
    <col min="1039" max="1039" width="10.125" style="141" bestFit="1" customWidth="1"/>
    <col min="1040" max="1272" width="9" style="141"/>
    <col min="1273" max="1273" width="10.5" style="141" customWidth="1"/>
    <col min="1274" max="1274" width="62" style="141" customWidth="1"/>
    <col min="1275" max="1275" width="12.625" style="141" customWidth="1"/>
    <col min="1276" max="1276" width="16" style="141" bestFit="1" customWidth="1"/>
    <col min="1277" max="1277" width="12.625" style="141" bestFit="1" customWidth="1"/>
    <col min="1278" max="1278" width="13.125" style="141" customWidth="1"/>
    <col min="1279" max="1279" width="13.5" style="141" bestFit="1" customWidth="1"/>
    <col min="1280" max="1280" width="13" style="141" bestFit="1" customWidth="1"/>
    <col min="1281" max="1281" width="13.5" style="141" bestFit="1" customWidth="1"/>
    <col min="1282" max="1282" width="11.625" style="141" customWidth="1"/>
    <col min="1283" max="1283" width="16" style="141" bestFit="1" customWidth="1"/>
    <col min="1284" max="1284" width="11.625" style="141" customWidth="1"/>
    <col min="1285" max="1285" width="12.125" style="141" bestFit="1" customWidth="1"/>
    <col min="1286" max="1286" width="11.5" style="141" customWidth="1"/>
    <col min="1287" max="1287" width="14" style="141" bestFit="1" customWidth="1"/>
    <col min="1288" max="1288" width="11.25" style="141" bestFit="1" customWidth="1"/>
    <col min="1289" max="1289" width="11.125" style="141" bestFit="1" customWidth="1"/>
    <col min="1290" max="1290" width="14" style="141" bestFit="1" customWidth="1"/>
    <col min="1291" max="1293" width="9" style="141"/>
    <col min="1294" max="1294" width="11.25" style="141" bestFit="1" customWidth="1"/>
    <col min="1295" max="1295" width="10.125" style="141" bestFit="1" customWidth="1"/>
    <col min="1296" max="1528" width="9" style="141"/>
    <col min="1529" max="1529" width="10.5" style="141" customWidth="1"/>
    <col min="1530" max="1530" width="62" style="141" customWidth="1"/>
    <col min="1531" max="1531" width="12.625" style="141" customWidth="1"/>
    <col min="1532" max="1532" width="16" style="141" bestFit="1" customWidth="1"/>
    <col min="1533" max="1533" width="12.625" style="141" bestFit="1" customWidth="1"/>
    <col min="1534" max="1534" width="13.125" style="141" customWidth="1"/>
    <col min="1535" max="1535" width="13.5" style="141" bestFit="1" customWidth="1"/>
    <col min="1536" max="1536" width="13" style="141" bestFit="1" customWidth="1"/>
    <col min="1537" max="1537" width="13.5" style="141" bestFit="1" customWidth="1"/>
    <col min="1538" max="1538" width="11.625" style="141" customWidth="1"/>
    <col min="1539" max="1539" width="16" style="141" bestFit="1" customWidth="1"/>
    <col min="1540" max="1540" width="11.625" style="141" customWidth="1"/>
    <col min="1541" max="1541" width="12.125" style="141" bestFit="1" customWidth="1"/>
    <col min="1542" max="1542" width="11.5" style="141" customWidth="1"/>
    <col min="1543" max="1543" width="14" style="141" bestFit="1" customWidth="1"/>
    <col min="1544" max="1544" width="11.25" style="141" bestFit="1" customWidth="1"/>
    <col min="1545" max="1545" width="11.125" style="141" bestFit="1" customWidth="1"/>
    <col min="1546" max="1546" width="14" style="141" bestFit="1" customWidth="1"/>
    <col min="1547" max="1549" width="9" style="141"/>
    <col min="1550" max="1550" width="11.25" style="141" bestFit="1" customWidth="1"/>
    <col min="1551" max="1551" width="10.125" style="141" bestFit="1" customWidth="1"/>
    <col min="1552" max="1784" width="9" style="141"/>
    <col min="1785" max="1785" width="10.5" style="141" customWidth="1"/>
    <col min="1786" max="1786" width="62" style="141" customWidth="1"/>
    <col min="1787" max="1787" width="12.625" style="141" customWidth="1"/>
    <col min="1788" max="1788" width="16" style="141" bestFit="1" customWidth="1"/>
    <col min="1789" max="1789" width="12.625" style="141" bestFit="1" customWidth="1"/>
    <col min="1790" max="1790" width="13.125" style="141" customWidth="1"/>
    <col min="1791" max="1791" width="13.5" style="141" bestFit="1" customWidth="1"/>
    <col min="1792" max="1792" width="13" style="141" bestFit="1" customWidth="1"/>
    <col min="1793" max="1793" width="13.5" style="141" bestFit="1" customWidth="1"/>
    <col min="1794" max="1794" width="11.625" style="141" customWidth="1"/>
    <col min="1795" max="1795" width="16" style="141" bestFit="1" customWidth="1"/>
    <col min="1796" max="1796" width="11.625" style="141" customWidth="1"/>
    <col min="1797" max="1797" width="12.125" style="141" bestFit="1" customWidth="1"/>
    <col min="1798" max="1798" width="11.5" style="141" customWidth="1"/>
    <col min="1799" max="1799" width="14" style="141" bestFit="1" customWidth="1"/>
    <col min="1800" max="1800" width="11.25" style="141" bestFit="1" customWidth="1"/>
    <col min="1801" max="1801" width="11.125" style="141" bestFit="1" customWidth="1"/>
    <col min="1802" max="1802" width="14" style="141" bestFit="1" customWidth="1"/>
    <col min="1803" max="1805" width="9" style="141"/>
    <col min="1806" max="1806" width="11.25" style="141" bestFit="1" customWidth="1"/>
    <col min="1807" max="1807" width="10.125" style="141" bestFit="1" customWidth="1"/>
    <col min="1808" max="2040" width="9" style="141"/>
    <col min="2041" max="2041" width="10.5" style="141" customWidth="1"/>
    <col min="2042" max="2042" width="62" style="141" customWidth="1"/>
    <col min="2043" max="2043" width="12.625" style="141" customWidth="1"/>
    <col min="2044" max="2044" width="16" style="141" bestFit="1" customWidth="1"/>
    <col min="2045" max="2045" width="12.625" style="141" bestFit="1" customWidth="1"/>
    <col min="2046" max="2046" width="13.125" style="141" customWidth="1"/>
    <col min="2047" max="2047" width="13.5" style="141" bestFit="1" customWidth="1"/>
    <col min="2048" max="2048" width="13" style="141" bestFit="1" customWidth="1"/>
    <col min="2049" max="2049" width="13.5" style="141" bestFit="1" customWidth="1"/>
    <col min="2050" max="2050" width="11.625" style="141" customWidth="1"/>
    <col min="2051" max="2051" width="16" style="141" bestFit="1" customWidth="1"/>
    <col min="2052" max="2052" width="11.625" style="141" customWidth="1"/>
    <col min="2053" max="2053" width="12.125" style="141" bestFit="1" customWidth="1"/>
    <col min="2054" max="2054" width="11.5" style="141" customWidth="1"/>
    <col min="2055" max="2055" width="14" style="141" bestFit="1" customWidth="1"/>
    <col min="2056" max="2056" width="11.25" style="141" bestFit="1" customWidth="1"/>
    <col min="2057" max="2057" width="11.125" style="141" bestFit="1" customWidth="1"/>
    <col min="2058" max="2058" width="14" style="141" bestFit="1" customWidth="1"/>
    <col min="2059" max="2061" width="9" style="141"/>
    <col min="2062" max="2062" width="11.25" style="141" bestFit="1" customWidth="1"/>
    <col min="2063" max="2063" width="10.125" style="141" bestFit="1" customWidth="1"/>
    <col min="2064" max="2296" width="9" style="141"/>
    <col min="2297" max="2297" width="10.5" style="141" customWidth="1"/>
    <col min="2298" max="2298" width="62" style="141" customWidth="1"/>
    <col min="2299" max="2299" width="12.625" style="141" customWidth="1"/>
    <col min="2300" max="2300" width="16" style="141" bestFit="1" customWidth="1"/>
    <col min="2301" max="2301" width="12.625" style="141" bestFit="1" customWidth="1"/>
    <col min="2302" max="2302" width="13.125" style="141" customWidth="1"/>
    <col min="2303" max="2303" width="13.5" style="141" bestFit="1" customWidth="1"/>
    <col min="2304" max="2304" width="13" style="141" bestFit="1" customWidth="1"/>
    <col min="2305" max="2305" width="13.5" style="141" bestFit="1" customWidth="1"/>
    <col min="2306" max="2306" width="11.625" style="141" customWidth="1"/>
    <col min="2307" max="2307" width="16" style="141" bestFit="1" customWidth="1"/>
    <col min="2308" max="2308" width="11.625" style="141" customWidth="1"/>
    <col min="2309" max="2309" width="12.125" style="141" bestFit="1" customWidth="1"/>
    <col min="2310" max="2310" width="11.5" style="141" customWidth="1"/>
    <col min="2311" max="2311" width="14" style="141" bestFit="1" customWidth="1"/>
    <col min="2312" max="2312" width="11.25" style="141" bestFit="1" customWidth="1"/>
    <col min="2313" max="2313" width="11.125" style="141" bestFit="1" customWidth="1"/>
    <col min="2314" max="2314" width="14" style="141" bestFit="1" customWidth="1"/>
    <col min="2315" max="2317" width="9" style="141"/>
    <col min="2318" max="2318" width="11.25" style="141" bestFit="1" customWidth="1"/>
    <col min="2319" max="2319" width="10.125" style="141" bestFit="1" customWidth="1"/>
    <col min="2320" max="2552" width="9" style="141"/>
    <col min="2553" max="2553" width="10.5" style="141" customWidth="1"/>
    <col min="2554" max="2554" width="62" style="141" customWidth="1"/>
    <col min="2555" max="2555" width="12.625" style="141" customWidth="1"/>
    <col min="2556" max="2556" width="16" style="141" bestFit="1" customWidth="1"/>
    <col min="2557" max="2557" width="12.625" style="141" bestFit="1" customWidth="1"/>
    <col min="2558" max="2558" width="13.125" style="141" customWidth="1"/>
    <col min="2559" max="2559" width="13.5" style="141" bestFit="1" customWidth="1"/>
    <col min="2560" max="2560" width="13" style="141" bestFit="1" customWidth="1"/>
    <col min="2561" max="2561" width="13.5" style="141" bestFit="1" customWidth="1"/>
    <col min="2562" max="2562" width="11.625" style="141" customWidth="1"/>
    <col min="2563" max="2563" width="16" style="141" bestFit="1" customWidth="1"/>
    <col min="2564" max="2564" width="11.625" style="141" customWidth="1"/>
    <col min="2565" max="2565" width="12.125" style="141" bestFit="1" customWidth="1"/>
    <col min="2566" max="2566" width="11.5" style="141" customWidth="1"/>
    <col min="2567" max="2567" width="14" style="141" bestFit="1" customWidth="1"/>
    <col min="2568" max="2568" width="11.25" style="141" bestFit="1" customWidth="1"/>
    <col min="2569" max="2569" width="11.125" style="141" bestFit="1" customWidth="1"/>
    <col min="2570" max="2570" width="14" style="141" bestFit="1" customWidth="1"/>
    <col min="2571" max="2573" width="9" style="141"/>
    <col min="2574" max="2574" width="11.25" style="141" bestFit="1" customWidth="1"/>
    <col min="2575" max="2575" width="10.125" style="141" bestFit="1" customWidth="1"/>
    <col min="2576" max="2808" width="9" style="141"/>
    <col min="2809" max="2809" width="10.5" style="141" customWidth="1"/>
    <col min="2810" max="2810" width="62" style="141" customWidth="1"/>
    <col min="2811" max="2811" width="12.625" style="141" customWidth="1"/>
    <col min="2812" max="2812" width="16" style="141" bestFit="1" customWidth="1"/>
    <col min="2813" max="2813" width="12.625" style="141" bestFit="1" customWidth="1"/>
    <col min="2814" max="2814" width="13.125" style="141" customWidth="1"/>
    <col min="2815" max="2815" width="13.5" style="141" bestFit="1" customWidth="1"/>
    <col min="2816" max="2816" width="13" style="141" bestFit="1" customWidth="1"/>
    <col min="2817" max="2817" width="13.5" style="141" bestFit="1" customWidth="1"/>
    <col min="2818" max="2818" width="11.625" style="141" customWidth="1"/>
    <col min="2819" max="2819" width="16" style="141" bestFit="1" customWidth="1"/>
    <col min="2820" max="2820" width="11.625" style="141" customWidth="1"/>
    <col min="2821" max="2821" width="12.125" style="141" bestFit="1" customWidth="1"/>
    <col min="2822" max="2822" width="11.5" style="141" customWidth="1"/>
    <col min="2823" max="2823" width="14" style="141" bestFit="1" customWidth="1"/>
    <col min="2824" max="2824" width="11.25" style="141" bestFit="1" customWidth="1"/>
    <col min="2825" max="2825" width="11.125" style="141" bestFit="1" customWidth="1"/>
    <col min="2826" max="2826" width="14" style="141" bestFit="1" customWidth="1"/>
    <col min="2827" max="2829" width="9" style="141"/>
    <col min="2830" max="2830" width="11.25" style="141" bestFit="1" customWidth="1"/>
    <col min="2831" max="2831" width="10.125" style="141" bestFit="1" customWidth="1"/>
    <col min="2832" max="3064" width="9" style="141"/>
    <col min="3065" max="3065" width="10.5" style="141" customWidth="1"/>
    <col min="3066" max="3066" width="62" style="141" customWidth="1"/>
    <col min="3067" max="3067" width="12.625" style="141" customWidth="1"/>
    <col min="3068" max="3068" width="16" style="141" bestFit="1" customWidth="1"/>
    <col min="3069" max="3069" width="12.625" style="141" bestFit="1" customWidth="1"/>
    <col min="3070" max="3070" width="13.125" style="141" customWidth="1"/>
    <col min="3071" max="3071" width="13.5" style="141" bestFit="1" customWidth="1"/>
    <col min="3072" max="3072" width="13" style="141" bestFit="1" customWidth="1"/>
    <col min="3073" max="3073" width="13.5" style="141" bestFit="1" customWidth="1"/>
    <col min="3074" max="3074" width="11.625" style="141" customWidth="1"/>
    <col min="3075" max="3075" width="16" style="141" bestFit="1" customWidth="1"/>
    <col min="3076" max="3076" width="11.625" style="141" customWidth="1"/>
    <col min="3077" max="3077" width="12.125" style="141" bestFit="1" customWidth="1"/>
    <col min="3078" max="3078" width="11.5" style="141" customWidth="1"/>
    <col min="3079" max="3079" width="14" style="141" bestFit="1" customWidth="1"/>
    <col min="3080" max="3080" width="11.25" style="141" bestFit="1" customWidth="1"/>
    <col min="3081" max="3081" width="11.125" style="141" bestFit="1" customWidth="1"/>
    <col min="3082" max="3082" width="14" style="141" bestFit="1" customWidth="1"/>
    <col min="3083" max="3085" width="9" style="141"/>
    <col min="3086" max="3086" width="11.25" style="141" bestFit="1" customWidth="1"/>
    <col min="3087" max="3087" width="10.125" style="141" bestFit="1" customWidth="1"/>
    <col min="3088" max="3320" width="9" style="141"/>
    <col min="3321" max="3321" width="10.5" style="141" customWidth="1"/>
    <col min="3322" max="3322" width="62" style="141" customWidth="1"/>
    <col min="3323" max="3323" width="12.625" style="141" customWidth="1"/>
    <col min="3324" max="3324" width="16" style="141" bestFit="1" customWidth="1"/>
    <col min="3325" max="3325" width="12.625" style="141" bestFit="1" customWidth="1"/>
    <col min="3326" max="3326" width="13.125" style="141" customWidth="1"/>
    <col min="3327" max="3327" width="13.5" style="141" bestFit="1" customWidth="1"/>
    <col min="3328" max="3328" width="13" style="141" bestFit="1" customWidth="1"/>
    <col min="3329" max="3329" width="13.5" style="141" bestFit="1" customWidth="1"/>
    <col min="3330" max="3330" width="11.625" style="141" customWidth="1"/>
    <col min="3331" max="3331" width="16" style="141" bestFit="1" customWidth="1"/>
    <col min="3332" max="3332" width="11.625" style="141" customWidth="1"/>
    <col min="3333" max="3333" width="12.125" style="141" bestFit="1" customWidth="1"/>
    <col min="3334" max="3334" width="11.5" style="141" customWidth="1"/>
    <col min="3335" max="3335" width="14" style="141" bestFit="1" customWidth="1"/>
    <col min="3336" max="3336" width="11.25" style="141" bestFit="1" customWidth="1"/>
    <col min="3337" max="3337" width="11.125" style="141" bestFit="1" customWidth="1"/>
    <col min="3338" max="3338" width="14" style="141" bestFit="1" customWidth="1"/>
    <col min="3339" max="3341" width="9" style="141"/>
    <col min="3342" max="3342" width="11.25" style="141" bestFit="1" customWidth="1"/>
    <col min="3343" max="3343" width="10.125" style="141" bestFit="1" customWidth="1"/>
    <col min="3344" max="3576" width="9" style="141"/>
    <col min="3577" max="3577" width="10.5" style="141" customWidth="1"/>
    <col min="3578" max="3578" width="62" style="141" customWidth="1"/>
    <col min="3579" max="3579" width="12.625" style="141" customWidth="1"/>
    <col min="3580" max="3580" width="16" style="141" bestFit="1" customWidth="1"/>
    <col min="3581" max="3581" width="12.625" style="141" bestFit="1" customWidth="1"/>
    <col min="3582" max="3582" width="13.125" style="141" customWidth="1"/>
    <col min="3583" max="3583" width="13.5" style="141" bestFit="1" customWidth="1"/>
    <col min="3584" max="3584" width="13" style="141" bestFit="1" customWidth="1"/>
    <col min="3585" max="3585" width="13.5" style="141" bestFit="1" customWidth="1"/>
    <col min="3586" max="3586" width="11.625" style="141" customWidth="1"/>
    <col min="3587" max="3587" width="16" style="141" bestFit="1" customWidth="1"/>
    <col min="3588" max="3588" width="11.625" style="141" customWidth="1"/>
    <col min="3589" max="3589" width="12.125" style="141" bestFit="1" customWidth="1"/>
    <col min="3590" max="3590" width="11.5" style="141" customWidth="1"/>
    <col min="3591" max="3591" width="14" style="141" bestFit="1" customWidth="1"/>
    <col min="3592" max="3592" width="11.25" style="141" bestFit="1" customWidth="1"/>
    <col min="3593" max="3593" width="11.125" style="141" bestFit="1" customWidth="1"/>
    <col min="3594" max="3594" width="14" style="141" bestFit="1" customWidth="1"/>
    <col min="3595" max="3597" width="9" style="141"/>
    <col min="3598" max="3598" width="11.25" style="141" bestFit="1" customWidth="1"/>
    <col min="3599" max="3599" width="10.125" style="141" bestFit="1" customWidth="1"/>
    <col min="3600" max="3832" width="9" style="141"/>
    <col min="3833" max="3833" width="10.5" style="141" customWidth="1"/>
    <col min="3834" max="3834" width="62" style="141" customWidth="1"/>
    <col min="3835" max="3835" width="12.625" style="141" customWidth="1"/>
    <col min="3836" max="3836" width="16" style="141" bestFit="1" customWidth="1"/>
    <col min="3837" max="3837" width="12.625" style="141" bestFit="1" customWidth="1"/>
    <col min="3838" max="3838" width="13.125" style="141" customWidth="1"/>
    <col min="3839" max="3839" width="13.5" style="141" bestFit="1" customWidth="1"/>
    <col min="3840" max="3840" width="13" style="141" bestFit="1" customWidth="1"/>
    <col min="3841" max="3841" width="13.5" style="141" bestFit="1" customWidth="1"/>
    <col min="3842" max="3842" width="11.625" style="141" customWidth="1"/>
    <col min="3843" max="3843" width="16" style="141" bestFit="1" customWidth="1"/>
    <col min="3844" max="3844" width="11.625" style="141" customWidth="1"/>
    <col min="3845" max="3845" width="12.125" style="141" bestFit="1" customWidth="1"/>
    <col min="3846" max="3846" width="11.5" style="141" customWidth="1"/>
    <col min="3847" max="3847" width="14" style="141" bestFit="1" customWidth="1"/>
    <col min="3848" max="3848" width="11.25" style="141" bestFit="1" customWidth="1"/>
    <col min="3849" max="3849" width="11.125" style="141" bestFit="1" customWidth="1"/>
    <col min="3850" max="3850" width="14" style="141" bestFit="1" customWidth="1"/>
    <col min="3851" max="3853" width="9" style="141"/>
    <col min="3854" max="3854" width="11.25" style="141" bestFit="1" customWidth="1"/>
    <col min="3855" max="3855" width="10.125" style="141" bestFit="1" customWidth="1"/>
    <col min="3856" max="4088" width="9" style="141"/>
    <col min="4089" max="4089" width="10.5" style="141" customWidth="1"/>
    <col min="4090" max="4090" width="62" style="141" customWidth="1"/>
    <col min="4091" max="4091" width="12.625" style="141" customWidth="1"/>
    <col min="4092" max="4092" width="16" style="141" bestFit="1" customWidth="1"/>
    <col min="4093" max="4093" width="12.625" style="141" bestFit="1" customWidth="1"/>
    <col min="4094" max="4094" width="13.125" style="141" customWidth="1"/>
    <col min="4095" max="4095" width="13.5" style="141" bestFit="1" customWidth="1"/>
    <col min="4096" max="4096" width="13" style="141" bestFit="1" customWidth="1"/>
    <col min="4097" max="4097" width="13.5" style="141" bestFit="1" customWidth="1"/>
    <col min="4098" max="4098" width="11.625" style="141" customWidth="1"/>
    <col min="4099" max="4099" width="16" style="141" bestFit="1" customWidth="1"/>
    <col min="4100" max="4100" width="11.625" style="141" customWidth="1"/>
    <col min="4101" max="4101" width="12.125" style="141" bestFit="1" customWidth="1"/>
    <col min="4102" max="4102" width="11.5" style="141" customWidth="1"/>
    <col min="4103" max="4103" width="14" style="141" bestFit="1" customWidth="1"/>
    <col min="4104" max="4104" width="11.25" style="141" bestFit="1" customWidth="1"/>
    <col min="4105" max="4105" width="11.125" style="141" bestFit="1" customWidth="1"/>
    <col min="4106" max="4106" width="14" style="141" bestFit="1" customWidth="1"/>
    <col min="4107" max="4109" width="9" style="141"/>
    <col min="4110" max="4110" width="11.25" style="141" bestFit="1" customWidth="1"/>
    <col min="4111" max="4111" width="10.125" style="141" bestFit="1" customWidth="1"/>
    <col min="4112" max="4344" width="9" style="141"/>
    <col min="4345" max="4345" width="10.5" style="141" customWidth="1"/>
    <col min="4346" max="4346" width="62" style="141" customWidth="1"/>
    <col min="4347" max="4347" width="12.625" style="141" customWidth="1"/>
    <col min="4348" max="4348" width="16" style="141" bestFit="1" customWidth="1"/>
    <col min="4349" max="4349" width="12.625" style="141" bestFit="1" customWidth="1"/>
    <col min="4350" max="4350" width="13.125" style="141" customWidth="1"/>
    <col min="4351" max="4351" width="13.5" style="141" bestFit="1" customWidth="1"/>
    <col min="4352" max="4352" width="13" style="141" bestFit="1" customWidth="1"/>
    <col min="4353" max="4353" width="13.5" style="141" bestFit="1" customWidth="1"/>
    <col min="4354" max="4354" width="11.625" style="141" customWidth="1"/>
    <col min="4355" max="4355" width="16" style="141" bestFit="1" customWidth="1"/>
    <col min="4356" max="4356" width="11.625" style="141" customWidth="1"/>
    <col min="4357" max="4357" width="12.125" style="141" bestFit="1" customWidth="1"/>
    <col min="4358" max="4358" width="11.5" style="141" customWidth="1"/>
    <col min="4359" max="4359" width="14" style="141" bestFit="1" customWidth="1"/>
    <col min="4360" max="4360" width="11.25" style="141" bestFit="1" customWidth="1"/>
    <col min="4361" max="4361" width="11.125" style="141" bestFit="1" customWidth="1"/>
    <col min="4362" max="4362" width="14" style="141" bestFit="1" customWidth="1"/>
    <col min="4363" max="4365" width="9" style="141"/>
    <col min="4366" max="4366" width="11.25" style="141" bestFit="1" customWidth="1"/>
    <col min="4367" max="4367" width="10.125" style="141" bestFit="1" customWidth="1"/>
    <col min="4368" max="4600" width="9" style="141"/>
    <col min="4601" max="4601" width="10.5" style="141" customWidth="1"/>
    <col min="4602" max="4602" width="62" style="141" customWidth="1"/>
    <col min="4603" max="4603" width="12.625" style="141" customWidth="1"/>
    <col min="4604" max="4604" width="16" style="141" bestFit="1" customWidth="1"/>
    <col min="4605" max="4605" width="12.625" style="141" bestFit="1" customWidth="1"/>
    <col min="4606" max="4606" width="13.125" style="141" customWidth="1"/>
    <col min="4607" max="4607" width="13.5" style="141" bestFit="1" customWidth="1"/>
    <col min="4608" max="4608" width="13" style="141" bestFit="1" customWidth="1"/>
    <col min="4609" max="4609" width="13.5" style="141" bestFit="1" customWidth="1"/>
    <col min="4610" max="4610" width="11.625" style="141" customWidth="1"/>
    <col min="4611" max="4611" width="16" style="141" bestFit="1" customWidth="1"/>
    <col min="4612" max="4612" width="11.625" style="141" customWidth="1"/>
    <col min="4613" max="4613" width="12.125" style="141" bestFit="1" customWidth="1"/>
    <col min="4614" max="4614" width="11.5" style="141" customWidth="1"/>
    <col min="4615" max="4615" width="14" style="141" bestFit="1" customWidth="1"/>
    <col min="4616" max="4616" width="11.25" style="141" bestFit="1" customWidth="1"/>
    <col min="4617" max="4617" width="11.125" style="141" bestFit="1" customWidth="1"/>
    <col min="4618" max="4618" width="14" style="141" bestFit="1" customWidth="1"/>
    <col min="4619" max="4621" width="9" style="141"/>
    <col min="4622" max="4622" width="11.25" style="141" bestFit="1" customWidth="1"/>
    <col min="4623" max="4623" width="10.125" style="141" bestFit="1" customWidth="1"/>
    <col min="4624" max="4856" width="9" style="141"/>
    <col min="4857" max="4857" width="10.5" style="141" customWidth="1"/>
    <col min="4858" max="4858" width="62" style="141" customWidth="1"/>
    <col min="4859" max="4859" width="12.625" style="141" customWidth="1"/>
    <col min="4860" max="4860" width="16" style="141" bestFit="1" customWidth="1"/>
    <col min="4861" max="4861" width="12.625" style="141" bestFit="1" customWidth="1"/>
    <col min="4862" max="4862" width="13.125" style="141" customWidth="1"/>
    <col min="4863" max="4863" width="13.5" style="141" bestFit="1" customWidth="1"/>
    <col min="4864" max="4864" width="13" style="141" bestFit="1" customWidth="1"/>
    <col min="4865" max="4865" width="13.5" style="141" bestFit="1" customWidth="1"/>
    <col min="4866" max="4866" width="11.625" style="141" customWidth="1"/>
    <col min="4867" max="4867" width="16" style="141" bestFit="1" customWidth="1"/>
    <col min="4868" max="4868" width="11.625" style="141" customWidth="1"/>
    <col min="4869" max="4869" width="12.125" style="141" bestFit="1" customWidth="1"/>
    <col min="4870" max="4870" width="11.5" style="141" customWidth="1"/>
    <col min="4871" max="4871" width="14" style="141" bestFit="1" customWidth="1"/>
    <col min="4872" max="4872" width="11.25" style="141" bestFit="1" customWidth="1"/>
    <col min="4873" max="4873" width="11.125" style="141" bestFit="1" customWidth="1"/>
    <col min="4874" max="4874" width="14" style="141" bestFit="1" customWidth="1"/>
    <col min="4875" max="4877" width="9" style="141"/>
    <col min="4878" max="4878" width="11.25" style="141" bestFit="1" customWidth="1"/>
    <col min="4879" max="4879" width="10.125" style="141" bestFit="1" customWidth="1"/>
    <col min="4880" max="5112" width="9" style="141"/>
    <col min="5113" max="5113" width="10.5" style="141" customWidth="1"/>
    <col min="5114" max="5114" width="62" style="141" customWidth="1"/>
    <col min="5115" max="5115" width="12.625" style="141" customWidth="1"/>
    <col min="5116" max="5116" width="16" style="141" bestFit="1" customWidth="1"/>
    <col min="5117" max="5117" width="12.625" style="141" bestFit="1" customWidth="1"/>
    <col min="5118" max="5118" width="13.125" style="141" customWidth="1"/>
    <col min="5119" max="5119" width="13.5" style="141" bestFit="1" customWidth="1"/>
    <col min="5120" max="5120" width="13" style="141" bestFit="1" customWidth="1"/>
    <col min="5121" max="5121" width="13.5" style="141" bestFit="1" customWidth="1"/>
    <col min="5122" max="5122" width="11.625" style="141" customWidth="1"/>
    <col min="5123" max="5123" width="16" style="141" bestFit="1" customWidth="1"/>
    <col min="5124" max="5124" width="11.625" style="141" customWidth="1"/>
    <col min="5125" max="5125" width="12.125" style="141" bestFit="1" customWidth="1"/>
    <col min="5126" max="5126" width="11.5" style="141" customWidth="1"/>
    <col min="5127" max="5127" width="14" style="141" bestFit="1" customWidth="1"/>
    <col min="5128" max="5128" width="11.25" style="141" bestFit="1" customWidth="1"/>
    <col min="5129" max="5129" width="11.125" style="141" bestFit="1" customWidth="1"/>
    <col min="5130" max="5130" width="14" style="141" bestFit="1" customWidth="1"/>
    <col min="5131" max="5133" width="9" style="141"/>
    <col min="5134" max="5134" width="11.25" style="141" bestFit="1" customWidth="1"/>
    <col min="5135" max="5135" width="10.125" style="141" bestFit="1" customWidth="1"/>
    <col min="5136" max="5368" width="9" style="141"/>
    <col min="5369" max="5369" width="10.5" style="141" customWidth="1"/>
    <col min="5370" max="5370" width="62" style="141" customWidth="1"/>
    <col min="5371" max="5371" width="12.625" style="141" customWidth="1"/>
    <col min="5372" max="5372" width="16" style="141" bestFit="1" customWidth="1"/>
    <col min="5373" max="5373" width="12.625" style="141" bestFit="1" customWidth="1"/>
    <col min="5374" max="5374" width="13.125" style="141" customWidth="1"/>
    <col min="5375" max="5375" width="13.5" style="141" bestFit="1" customWidth="1"/>
    <col min="5376" max="5376" width="13" style="141" bestFit="1" customWidth="1"/>
    <col min="5377" max="5377" width="13.5" style="141" bestFit="1" customWidth="1"/>
    <col min="5378" max="5378" width="11.625" style="141" customWidth="1"/>
    <col min="5379" max="5379" width="16" style="141" bestFit="1" customWidth="1"/>
    <col min="5380" max="5380" width="11.625" style="141" customWidth="1"/>
    <col min="5381" max="5381" width="12.125" style="141" bestFit="1" customWidth="1"/>
    <col min="5382" max="5382" width="11.5" style="141" customWidth="1"/>
    <col min="5383" max="5383" width="14" style="141" bestFit="1" customWidth="1"/>
    <col min="5384" max="5384" width="11.25" style="141" bestFit="1" customWidth="1"/>
    <col min="5385" max="5385" width="11.125" style="141" bestFit="1" customWidth="1"/>
    <col min="5386" max="5386" width="14" style="141" bestFit="1" customWidth="1"/>
    <col min="5387" max="5389" width="9" style="141"/>
    <col min="5390" max="5390" width="11.25" style="141" bestFit="1" customWidth="1"/>
    <col min="5391" max="5391" width="10.125" style="141" bestFit="1" customWidth="1"/>
    <col min="5392" max="5624" width="9" style="141"/>
    <col min="5625" max="5625" width="10.5" style="141" customWidth="1"/>
    <col min="5626" max="5626" width="62" style="141" customWidth="1"/>
    <col min="5627" max="5627" width="12.625" style="141" customWidth="1"/>
    <col min="5628" max="5628" width="16" style="141" bestFit="1" customWidth="1"/>
    <col min="5629" max="5629" width="12.625" style="141" bestFit="1" customWidth="1"/>
    <col min="5630" max="5630" width="13.125" style="141" customWidth="1"/>
    <col min="5631" max="5631" width="13.5" style="141" bestFit="1" customWidth="1"/>
    <col min="5632" max="5632" width="13" style="141" bestFit="1" customWidth="1"/>
    <col min="5633" max="5633" width="13.5" style="141" bestFit="1" customWidth="1"/>
    <col min="5634" max="5634" width="11.625" style="141" customWidth="1"/>
    <col min="5635" max="5635" width="16" style="141" bestFit="1" customWidth="1"/>
    <col min="5636" max="5636" width="11.625" style="141" customWidth="1"/>
    <col min="5637" max="5637" width="12.125" style="141" bestFit="1" customWidth="1"/>
    <col min="5638" max="5638" width="11.5" style="141" customWidth="1"/>
    <col min="5639" max="5639" width="14" style="141" bestFit="1" customWidth="1"/>
    <col min="5640" max="5640" width="11.25" style="141" bestFit="1" customWidth="1"/>
    <col min="5641" max="5641" width="11.125" style="141" bestFit="1" customWidth="1"/>
    <col min="5642" max="5642" width="14" style="141" bestFit="1" customWidth="1"/>
    <col min="5643" max="5645" width="9" style="141"/>
    <col min="5646" max="5646" width="11.25" style="141" bestFit="1" customWidth="1"/>
    <col min="5647" max="5647" width="10.125" style="141" bestFit="1" customWidth="1"/>
    <col min="5648" max="5880" width="9" style="141"/>
    <col min="5881" max="5881" width="10.5" style="141" customWidth="1"/>
    <col min="5882" max="5882" width="62" style="141" customWidth="1"/>
    <col min="5883" max="5883" width="12.625" style="141" customWidth="1"/>
    <col min="5884" max="5884" width="16" style="141" bestFit="1" customWidth="1"/>
    <col min="5885" max="5885" width="12.625" style="141" bestFit="1" customWidth="1"/>
    <col min="5886" max="5886" width="13.125" style="141" customWidth="1"/>
    <col min="5887" max="5887" width="13.5" style="141" bestFit="1" customWidth="1"/>
    <col min="5888" max="5888" width="13" style="141" bestFit="1" customWidth="1"/>
    <col min="5889" max="5889" width="13.5" style="141" bestFit="1" customWidth="1"/>
    <col min="5890" max="5890" width="11.625" style="141" customWidth="1"/>
    <col min="5891" max="5891" width="16" style="141" bestFit="1" customWidth="1"/>
    <col min="5892" max="5892" width="11.625" style="141" customWidth="1"/>
    <col min="5893" max="5893" width="12.125" style="141" bestFit="1" customWidth="1"/>
    <col min="5894" max="5894" width="11.5" style="141" customWidth="1"/>
    <col min="5895" max="5895" width="14" style="141" bestFit="1" customWidth="1"/>
    <col min="5896" max="5896" width="11.25" style="141" bestFit="1" customWidth="1"/>
    <col min="5897" max="5897" width="11.125" style="141" bestFit="1" customWidth="1"/>
    <col min="5898" max="5898" width="14" style="141" bestFit="1" customWidth="1"/>
    <col min="5899" max="5901" width="9" style="141"/>
    <col min="5902" max="5902" width="11.25" style="141" bestFit="1" customWidth="1"/>
    <col min="5903" max="5903" width="10.125" style="141" bestFit="1" customWidth="1"/>
    <col min="5904" max="6136" width="9" style="141"/>
    <col min="6137" max="6137" width="10.5" style="141" customWidth="1"/>
    <col min="6138" max="6138" width="62" style="141" customWidth="1"/>
    <col min="6139" max="6139" width="12.625" style="141" customWidth="1"/>
    <col min="6140" max="6140" width="16" style="141" bestFit="1" customWidth="1"/>
    <col min="6141" max="6141" width="12.625" style="141" bestFit="1" customWidth="1"/>
    <col min="6142" max="6142" width="13.125" style="141" customWidth="1"/>
    <col min="6143" max="6143" width="13.5" style="141" bestFit="1" customWidth="1"/>
    <col min="6144" max="6144" width="13" style="141" bestFit="1" customWidth="1"/>
    <col min="6145" max="6145" width="13.5" style="141" bestFit="1" customWidth="1"/>
    <col min="6146" max="6146" width="11.625" style="141" customWidth="1"/>
    <col min="6147" max="6147" width="16" style="141" bestFit="1" customWidth="1"/>
    <col min="6148" max="6148" width="11.625" style="141" customWidth="1"/>
    <col min="6149" max="6149" width="12.125" style="141" bestFit="1" customWidth="1"/>
    <col min="6150" max="6150" width="11.5" style="141" customWidth="1"/>
    <col min="6151" max="6151" width="14" style="141" bestFit="1" customWidth="1"/>
    <col min="6152" max="6152" width="11.25" style="141" bestFit="1" customWidth="1"/>
    <col min="6153" max="6153" width="11.125" style="141" bestFit="1" customWidth="1"/>
    <col min="6154" max="6154" width="14" style="141" bestFit="1" customWidth="1"/>
    <col min="6155" max="6157" width="9" style="141"/>
    <col min="6158" max="6158" width="11.25" style="141" bestFit="1" customWidth="1"/>
    <col min="6159" max="6159" width="10.125" style="141" bestFit="1" customWidth="1"/>
    <col min="6160" max="6392" width="9" style="141"/>
    <col min="6393" max="6393" width="10.5" style="141" customWidth="1"/>
    <col min="6394" max="6394" width="62" style="141" customWidth="1"/>
    <col min="6395" max="6395" width="12.625" style="141" customWidth="1"/>
    <col min="6396" max="6396" width="16" style="141" bestFit="1" customWidth="1"/>
    <col min="6397" max="6397" width="12.625" style="141" bestFit="1" customWidth="1"/>
    <col min="6398" max="6398" width="13.125" style="141" customWidth="1"/>
    <col min="6399" max="6399" width="13.5" style="141" bestFit="1" customWidth="1"/>
    <col min="6400" max="6400" width="13" style="141" bestFit="1" customWidth="1"/>
    <col min="6401" max="6401" width="13.5" style="141" bestFit="1" customWidth="1"/>
    <col min="6402" max="6402" width="11.625" style="141" customWidth="1"/>
    <col min="6403" max="6403" width="16" style="141" bestFit="1" customWidth="1"/>
    <col min="6404" max="6404" width="11.625" style="141" customWidth="1"/>
    <col min="6405" max="6405" width="12.125" style="141" bestFit="1" customWidth="1"/>
    <col min="6406" max="6406" width="11.5" style="141" customWidth="1"/>
    <col min="6407" max="6407" width="14" style="141" bestFit="1" customWidth="1"/>
    <col min="6408" max="6408" width="11.25" style="141" bestFit="1" customWidth="1"/>
    <col min="6409" max="6409" width="11.125" style="141" bestFit="1" customWidth="1"/>
    <col min="6410" max="6410" width="14" style="141" bestFit="1" customWidth="1"/>
    <col min="6411" max="6413" width="9" style="141"/>
    <col min="6414" max="6414" width="11.25" style="141" bestFit="1" customWidth="1"/>
    <col min="6415" max="6415" width="10.125" style="141" bestFit="1" customWidth="1"/>
    <col min="6416" max="6648" width="9" style="141"/>
    <col min="6649" max="6649" width="10.5" style="141" customWidth="1"/>
    <col min="6650" max="6650" width="62" style="141" customWidth="1"/>
    <col min="6651" max="6651" width="12.625" style="141" customWidth="1"/>
    <col min="6652" max="6652" width="16" style="141" bestFit="1" customWidth="1"/>
    <col min="6653" max="6653" width="12.625" style="141" bestFit="1" customWidth="1"/>
    <col min="6654" max="6654" width="13.125" style="141" customWidth="1"/>
    <col min="6655" max="6655" width="13.5" style="141" bestFit="1" customWidth="1"/>
    <col min="6656" max="6656" width="13" style="141" bestFit="1" customWidth="1"/>
    <col min="6657" max="6657" width="13.5" style="141" bestFit="1" customWidth="1"/>
    <col min="6658" max="6658" width="11.625" style="141" customWidth="1"/>
    <col min="6659" max="6659" width="16" style="141" bestFit="1" customWidth="1"/>
    <col min="6660" max="6660" width="11.625" style="141" customWidth="1"/>
    <col min="6661" max="6661" width="12.125" style="141" bestFit="1" customWidth="1"/>
    <col min="6662" max="6662" width="11.5" style="141" customWidth="1"/>
    <col min="6663" max="6663" width="14" style="141" bestFit="1" customWidth="1"/>
    <col min="6664" max="6664" width="11.25" style="141" bestFit="1" customWidth="1"/>
    <col min="6665" max="6665" width="11.125" style="141" bestFit="1" customWidth="1"/>
    <col min="6666" max="6666" width="14" style="141" bestFit="1" customWidth="1"/>
    <col min="6667" max="6669" width="9" style="141"/>
    <col min="6670" max="6670" width="11.25" style="141" bestFit="1" customWidth="1"/>
    <col min="6671" max="6671" width="10.125" style="141" bestFit="1" customWidth="1"/>
    <col min="6672" max="6904" width="9" style="141"/>
    <col min="6905" max="6905" width="10.5" style="141" customWidth="1"/>
    <col min="6906" max="6906" width="62" style="141" customWidth="1"/>
    <col min="6907" max="6907" width="12.625" style="141" customWidth="1"/>
    <col min="6908" max="6908" width="16" style="141" bestFit="1" customWidth="1"/>
    <col min="6909" max="6909" width="12.625" style="141" bestFit="1" customWidth="1"/>
    <col min="6910" max="6910" width="13.125" style="141" customWidth="1"/>
    <col min="6911" max="6911" width="13.5" style="141" bestFit="1" customWidth="1"/>
    <col min="6912" max="6912" width="13" style="141" bestFit="1" customWidth="1"/>
    <col min="6913" max="6913" width="13.5" style="141" bestFit="1" customWidth="1"/>
    <col min="6914" max="6914" width="11.625" style="141" customWidth="1"/>
    <col min="6915" max="6915" width="16" style="141" bestFit="1" customWidth="1"/>
    <col min="6916" max="6916" width="11.625" style="141" customWidth="1"/>
    <col min="6917" max="6917" width="12.125" style="141" bestFit="1" customWidth="1"/>
    <col min="6918" max="6918" width="11.5" style="141" customWidth="1"/>
    <col min="6919" max="6919" width="14" style="141" bestFit="1" customWidth="1"/>
    <col min="6920" max="6920" width="11.25" style="141" bestFit="1" customWidth="1"/>
    <col min="6921" max="6921" width="11.125" style="141" bestFit="1" customWidth="1"/>
    <col min="6922" max="6922" width="14" style="141" bestFit="1" customWidth="1"/>
    <col min="6923" max="6925" width="9" style="141"/>
    <col min="6926" max="6926" width="11.25" style="141" bestFit="1" customWidth="1"/>
    <col min="6927" max="6927" width="10.125" style="141" bestFit="1" customWidth="1"/>
    <col min="6928" max="7160" width="9" style="141"/>
    <col min="7161" max="7161" width="10.5" style="141" customWidth="1"/>
    <col min="7162" max="7162" width="62" style="141" customWidth="1"/>
    <col min="7163" max="7163" width="12.625" style="141" customWidth="1"/>
    <col min="7164" max="7164" width="16" style="141" bestFit="1" customWidth="1"/>
    <col min="7165" max="7165" width="12.625" style="141" bestFit="1" customWidth="1"/>
    <col min="7166" max="7166" width="13.125" style="141" customWidth="1"/>
    <col min="7167" max="7167" width="13.5" style="141" bestFit="1" customWidth="1"/>
    <col min="7168" max="7168" width="13" style="141" bestFit="1" customWidth="1"/>
    <col min="7169" max="7169" width="13.5" style="141" bestFit="1" customWidth="1"/>
    <col min="7170" max="7170" width="11.625" style="141" customWidth="1"/>
    <col min="7171" max="7171" width="16" style="141" bestFit="1" customWidth="1"/>
    <col min="7172" max="7172" width="11.625" style="141" customWidth="1"/>
    <col min="7173" max="7173" width="12.125" style="141" bestFit="1" customWidth="1"/>
    <col min="7174" max="7174" width="11.5" style="141" customWidth="1"/>
    <col min="7175" max="7175" width="14" style="141" bestFit="1" customWidth="1"/>
    <col min="7176" max="7176" width="11.25" style="141" bestFit="1" customWidth="1"/>
    <col min="7177" max="7177" width="11.125" style="141" bestFit="1" customWidth="1"/>
    <col min="7178" max="7178" width="14" style="141" bestFit="1" customWidth="1"/>
    <col min="7179" max="7181" width="9" style="141"/>
    <col min="7182" max="7182" width="11.25" style="141" bestFit="1" customWidth="1"/>
    <col min="7183" max="7183" width="10.125" style="141" bestFit="1" customWidth="1"/>
    <col min="7184" max="7416" width="9" style="141"/>
    <col min="7417" max="7417" width="10.5" style="141" customWidth="1"/>
    <col min="7418" max="7418" width="62" style="141" customWidth="1"/>
    <col min="7419" max="7419" width="12.625" style="141" customWidth="1"/>
    <col min="7420" max="7420" width="16" style="141" bestFit="1" customWidth="1"/>
    <col min="7421" max="7421" width="12.625" style="141" bestFit="1" customWidth="1"/>
    <col min="7422" max="7422" width="13.125" style="141" customWidth="1"/>
    <col min="7423" max="7423" width="13.5" style="141" bestFit="1" customWidth="1"/>
    <col min="7424" max="7424" width="13" style="141" bestFit="1" customWidth="1"/>
    <col min="7425" max="7425" width="13.5" style="141" bestFit="1" customWidth="1"/>
    <col min="7426" max="7426" width="11.625" style="141" customWidth="1"/>
    <col min="7427" max="7427" width="16" style="141" bestFit="1" customWidth="1"/>
    <col min="7428" max="7428" width="11.625" style="141" customWidth="1"/>
    <col min="7429" max="7429" width="12.125" style="141" bestFit="1" customWidth="1"/>
    <col min="7430" max="7430" width="11.5" style="141" customWidth="1"/>
    <col min="7431" max="7431" width="14" style="141" bestFit="1" customWidth="1"/>
    <col min="7432" max="7432" width="11.25" style="141" bestFit="1" customWidth="1"/>
    <col min="7433" max="7433" width="11.125" style="141" bestFit="1" customWidth="1"/>
    <col min="7434" max="7434" width="14" style="141" bestFit="1" customWidth="1"/>
    <col min="7435" max="7437" width="9" style="141"/>
    <col min="7438" max="7438" width="11.25" style="141" bestFit="1" customWidth="1"/>
    <col min="7439" max="7439" width="10.125" style="141" bestFit="1" customWidth="1"/>
    <col min="7440" max="7672" width="9" style="141"/>
    <col min="7673" max="7673" width="10.5" style="141" customWidth="1"/>
    <col min="7674" max="7674" width="62" style="141" customWidth="1"/>
    <col min="7675" max="7675" width="12.625" style="141" customWidth="1"/>
    <col min="7676" max="7676" width="16" style="141" bestFit="1" customWidth="1"/>
    <col min="7677" max="7677" width="12.625" style="141" bestFit="1" customWidth="1"/>
    <col min="7678" max="7678" width="13.125" style="141" customWidth="1"/>
    <col min="7679" max="7679" width="13.5" style="141" bestFit="1" customWidth="1"/>
    <col min="7680" max="7680" width="13" style="141" bestFit="1" customWidth="1"/>
    <col min="7681" max="7681" width="13.5" style="141" bestFit="1" customWidth="1"/>
    <col min="7682" max="7682" width="11.625" style="141" customWidth="1"/>
    <col min="7683" max="7683" width="16" style="141" bestFit="1" customWidth="1"/>
    <col min="7684" max="7684" width="11.625" style="141" customWidth="1"/>
    <col min="7685" max="7685" width="12.125" style="141" bestFit="1" customWidth="1"/>
    <col min="7686" max="7686" width="11.5" style="141" customWidth="1"/>
    <col min="7687" max="7687" width="14" style="141" bestFit="1" customWidth="1"/>
    <col min="7688" max="7688" width="11.25" style="141" bestFit="1" customWidth="1"/>
    <col min="7689" max="7689" width="11.125" style="141" bestFit="1" customWidth="1"/>
    <col min="7690" max="7690" width="14" style="141" bestFit="1" customWidth="1"/>
    <col min="7691" max="7693" width="9" style="141"/>
    <col min="7694" max="7694" width="11.25" style="141" bestFit="1" customWidth="1"/>
    <col min="7695" max="7695" width="10.125" style="141" bestFit="1" customWidth="1"/>
    <col min="7696" max="7928" width="9" style="141"/>
    <col min="7929" max="7929" width="10.5" style="141" customWidth="1"/>
    <col min="7930" max="7930" width="62" style="141" customWidth="1"/>
    <col min="7931" max="7931" width="12.625" style="141" customWidth="1"/>
    <col min="7932" max="7932" width="16" style="141" bestFit="1" customWidth="1"/>
    <col min="7933" max="7933" width="12.625" style="141" bestFit="1" customWidth="1"/>
    <col min="7934" max="7934" width="13.125" style="141" customWidth="1"/>
    <col min="7935" max="7935" width="13.5" style="141" bestFit="1" customWidth="1"/>
    <col min="7936" max="7936" width="13" style="141" bestFit="1" customWidth="1"/>
    <col min="7937" max="7937" width="13.5" style="141" bestFit="1" customWidth="1"/>
    <col min="7938" max="7938" width="11.625" style="141" customWidth="1"/>
    <col min="7939" max="7939" width="16" style="141" bestFit="1" customWidth="1"/>
    <col min="7940" max="7940" width="11.625" style="141" customWidth="1"/>
    <col min="7941" max="7941" width="12.125" style="141" bestFit="1" customWidth="1"/>
    <col min="7942" max="7942" width="11.5" style="141" customWidth="1"/>
    <col min="7943" max="7943" width="14" style="141" bestFit="1" customWidth="1"/>
    <col min="7944" max="7944" width="11.25" style="141" bestFit="1" customWidth="1"/>
    <col min="7945" max="7945" width="11.125" style="141" bestFit="1" customWidth="1"/>
    <col min="7946" max="7946" width="14" style="141" bestFit="1" customWidth="1"/>
    <col min="7947" max="7949" width="9" style="141"/>
    <col min="7950" max="7950" width="11.25" style="141" bestFit="1" customWidth="1"/>
    <col min="7951" max="7951" width="10.125" style="141" bestFit="1" customWidth="1"/>
    <col min="7952" max="8184" width="9" style="141"/>
    <col min="8185" max="8185" width="10.5" style="141" customWidth="1"/>
    <col min="8186" max="8186" width="62" style="141" customWidth="1"/>
    <col min="8187" max="8187" width="12.625" style="141" customWidth="1"/>
    <col min="8188" max="8188" width="16" style="141" bestFit="1" customWidth="1"/>
    <col min="8189" max="8189" width="12.625" style="141" bestFit="1" customWidth="1"/>
    <col min="8190" max="8190" width="13.125" style="141" customWidth="1"/>
    <col min="8191" max="8191" width="13.5" style="141" bestFit="1" customWidth="1"/>
    <col min="8192" max="8192" width="13" style="141" bestFit="1" customWidth="1"/>
    <col min="8193" max="8193" width="13.5" style="141" bestFit="1" customWidth="1"/>
    <col min="8194" max="8194" width="11.625" style="141" customWidth="1"/>
    <col min="8195" max="8195" width="16" style="141" bestFit="1" customWidth="1"/>
    <col min="8196" max="8196" width="11.625" style="141" customWidth="1"/>
    <col min="8197" max="8197" width="12.125" style="141" bestFit="1" customWidth="1"/>
    <col min="8198" max="8198" width="11.5" style="141" customWidth="1"/>
    <col min="8199" max="8199" width="14" style="141" bestFit="1" customWidth="1"/>
    <col min="8200" max="8200" width="11.25" style="141" bestFit="1" customWidth="1"/>
    <col min="8201" max="8201" width="11.125" style="141" bestFit="1" customWidth="1"/>
    <col min="8202" max="8202" width="14" style="141" bestFit="1" customWidth="1"/>
    <col min="8203" max="8205" width="9" style="141"/>
    <col min="8206" max="8206" width="11.25" style="141" bestFit="1" customWidth="1"/>
    <col min="8207" max="8207" width="10.125" style="141" bestFit="1" customWidth="1"/>
    <col min="8208" max="8440" width="9" style="141"/>
    <col min="8441" max="8441" width="10.5" style="141" customWidth="1"/>
    <col min="8442" max="8442" width="62" style="141" customWidth="1"/>
    <col min="8443" max="8443" width="12.625" style="141" customWidth="1"/>
    <col min="8444" max="8444" width="16" style="141" bestFit="1" customWidth="1"/>
    <col min="8445" max="8445" width="12.625" style="141" bestFit="1" customWidth="1"/>
    <col min="8446" max="8446" width="13.125" style="141" customWidth="1"/>
    <col min="8447" max="8447" width="13.5" style="141" bestFit="1" customWidth="1"/>
    <col min="8448" max="8448" width="13" style="141" bestFit="1" customWidth="1"/>
    <col min="8449" max="8449" width="13.5" style="141" bestFit="1" customWidth="1"/>
    <col min="8450" max="8450" width="11.625" style="141" customWidth="1"/>
    <col min="8451" max="8451" width="16" style="141" bestFit="1" customWidth="1"/>
    <col min="8452" max="8452" width="11.625" style="141" customWidth="1"/>
    <col min="8453" max="8453" width="12.125" style="141" bestFit="1" customWidth="1"/>
    <col min="8454" max="8454" width="11.5" style="141" customWidth="1"/>
    <col min="8455" max="8455" width="14" style="141" bestFit="1" customWidth="1"/>
    <col min="8456" max="8456" width="11.25" style="141" bestFit="1" customWidth="1"/>
    <col min="8457" max="8457" width="11.125" style="141" bestFit="1" customWidth="1"/>
    <col min="8458" max="8458" width="14" style="141" bestFit="1" customWidth="1"/>
    <col min="8459" max="8461" width="9" style="141"/>
    <col min="8462" max="8462" width="11.25" style="141" bestFit="1" customWidth="1"/>
    <col min="8463" max="8463" width="10.125" style="141" bestFit="1" customWidth="1"/>
    <col min="8464" max="8696" width="9" style="141"/>
    <col min="8697" max="8697" width="10.5" style="141" customWidth="1"/>
    <col min="8698" max="8698" width="62" style="141" customWidth="1"/>
    <col min="8699" max="8699" width="12.625" style="141" customWidth="1"/>
    <col min="8700" max="8700" width="16" style="141" bestFit="1" customWidth="1"/>
    <col min="8701" max="8701" width="12.625" style="141" bestFit="1" customWidth="1"/>
    <col min="8702" max="8702" width="13.125" style="141" customWidth="1"/>
    <col min="8703" max="8703" width="13.5" style="141" bestFit="1" customWidth="1"/>
    <col min="8704" max="8704" width="13" style="141" bestFit="1" customWidth="1"/>
    <col min="8705" max="8705" width="13.5" style="141" bestFit="1" customWidth="1"/>
    <col min="8706" max="8706" width="11.625" style="141" customWidth="1"/>
    <col min="8707" max="8707" width="16" style="141" bestFit="1" customWidth="1"/>
    <col min="8708" max="8708" width="11.625" style="141" customWidth="1"/>
    <col min="8709" max="8709" width="12.125" style="141" bestFit="1" customWidth="1"/>
    <col min="8710" max="8710" width="11.5" style="141" customWidth="1"/>
    <col min="8711" max="8711" width="14" style="141" bestFit="1" customWidth="1"/>
    <col min="8712" max="8712" width="11.25" style="141" bestFit="1" customWidth="1"/>
    <col min="8713" max="8713" width="11.125" style="141" bestFit="1" customWidth="1"/>
    <col min="8714" max="8714" width="14" style="141" bestFit="1" customWidth="1"/>
    <col min="8715" max="8717" width="9" style="141"/>
    <col min="8718" max="8718" width="11.25" style="141" bestFit="1" customWidth="1"/>
    <col min="8719" max="8719" width="10.125" style="141" bestFit="1" customWidth="1"/>
    <col min="8720" max="8952" width="9" style="141"/>
    <col min="8953" max="8953" width="10.5" style="141" customWidth="1"/>
    <col min="8954" max="8954" width="62" style="141" customWidth="1"/>
    <col min="8955" max="8955" width="12.625" style="141" customWidth="1"/>
    <col min="8956" max="8956" width="16" style="141" bestFit="1" customWidth="1"/>
    <col min="8957" max="8957" width="12.625" style="141" bestFit="1" customWidth="1"/>
    <col min="8958" max="8958" width="13.125" style="141" customWidth="1"/>
    <col min="8959" max="8959" width="13.5" style="141" bestFit="1" customWidth="1"/>
    <col min="8960" max="8960" width="13" style="141" bestFit="1" customWidth="1"/>
    <col min="8961" max="8961" width="13.5" style="141" bestFit="1" customWidth="1"/>
    <col min="8962" max="8962" width="11.625" style="141" customWidth="1"/>
    <col min="8963" max="8963" width="16" style="141" bestFit="1" customWidth="1"/>
    <col min="8964" max="8964" width="11.625" style="141" customWidth="1"/>
    <col min="8965" max="8965" width="12.125" style="141" bestFit="1" customWidth="1"/>
    <col min="8966" max="8966" width="11.5" style="141" customWidth="1"/>
    <col min="8967" max="8967" width="14" style="141" bestFit="1" customWidth="1"/>
    <col min="8968" max="8968" width="11.25" style="141" bestFit="1" customWidth="1"/>
    <col min="8969" max="8969" width="11.125" style="141" bestFit="1" customWidth="1"/>
    <col min="8970" max="8970" width="14" style="141" bestFit="1" customWidth="1"/>
    <col min="8971" max="8973" width="9" style="141"/>
    <col min="8974" max="8974" width="11.25" style="141" bestFit="1" customWidth="1"/>
    <col min="8975" max="8975" width="10.125" style="141" bestFit="1" customWidth="1"/>
    <col min="8976" max="9208" width="9" style="141"/>
    <col min="9209" max="9209" width="10.5" style="141" customWidth="1"/>
    <col min="9210" max="9210" width="62" style="141" customWidth="1"/>
    <col min="9211" max="9211" width="12.625" style="141" customWidth="1"/>
    <col min="9212" max="9212" width="16" style="141" bestFit="1" customWidth="1"/>
    <col min="9213" max="9213" width="12.625" style="141" bestFit="1" customWidth="1"/>
    <col min="9214" max="9214" width="13.125" style="141" customWidth="1"/>
    <col min="9215" max="9215" width="13.5" style="141" bestFit="1" customWidth="1"/>
    <col min="9216" max="9216" width="13" style="141" bestFit="1" customWidth="1"/>
    <col min="9217" max="9217" width="13.5" style="141" bestFit="1" customWidth="1"/>
    <col min="9218" max="9218" width="11.625" style="141" customWidth="1"/>
    <col min="9219" max="9219" width="16" style="141" bestFit="1" customWidth="1"/>
    <col min="9220" max="9220" width="11.625" style="141" customWidth="1"/>
    <col min="9221" max="9221" width="12.125" style="141" bestFit="1" customWidth="1"/>
    <col min="9222" max="9222" width="11.5" style="141" customWidth="1"/>
    <col min="9223" max="9223" width="14" style="141" bestFit="1" customWidth="1"/>
    <col min="9224" max="9224" width="11.25" style="141" bestFit="1" customWidth="1"/>
    <col min="9225" max="9225" width="11.125" style="141" bestFit="1" customWidth="1"/>
    <col min="9226" max="9226" width="14" style="141" bestFit="1" customWidth="1"/>
    <col min="9227" max="9229" width="9" style="141"/>
    <col min="9230" max="9230" width="11.25" style="141" bestFit="1" customWidth="1"/>
    <col min="9231" max="9231" width="10.125" style="141" bestFit="1" customWidth="1"/>
    <col min="9232" max="9464" width="9" style="141"/>
    <col min="9465" max="9465" width="10.5" style="141" customWidth="1"/>
    <col min="9466" max="9466" width="62" style="141" customWidth="1"/>
    <col min="9467" max="9467" width="12.625" style="141" customWidth="1"/>
    <col min="9468" max="9468" width="16" style="141" bestFit="1" customWidth="1"/>
    <col min="9469" max="9469" width="12.625" style="141" bestFit="1" customWidth="1"/>
    <col min="9470" max="9470" width="13.125" style="141" customWidth="1"/>
    <col min="9471" max="9471" width="13.5" style="141" bestFit="1" customWidth="1"/>
    <col min="9472" max="9472" width="13" style="141" bestFit="1" customWidth="1"/>
    <col min="9473" max="9473" width="13.5" style="141" bestFit="1" customWidth="1"/>
    <col min="9474" max="9474" width="11.625" style="141" customWidth="1"/>
    <col min="9475" max="9475" width="16" style="141" bestFit="1" customWidth="1"/>
    <col min="9476" max="9476" width="11.625" style="141" customWidth="1"/>
    <col min="9477" max="9477" width="12.125" style="141" bestFit="1" customWidth="1"/>
    <col min="9478" max="9478" width="11.5" style="141" customWidth="1"/>
    <col min="9479" max="9479" width="14" style="141" bestFit="1" customWidth="1"/>
    <col min="9480" max="9480" width="11.25" style="141" bestFit="1" customWidth="1"/>
    <col min="9481" max="9481" width="11.125" style="141" bestFit="1" customWidth="1"/>
    <col min="9482" max="9482" width="14" style="141" bestFit="1" customWidth="1"/>
    <col min="9483" max="9485" width="9" style="141"/>
    <col min="9486" max="9486" width="11.25" style="141" bestFit="1" customWidth="1"/>
    <col min="9487" max="9487" width="10.125" style="141" bestFit="1" customWidth="1"/>
    <col min="9488" max="9720" width="9" style="141"/>
    <col min="9721" max="9721" width="10.5" style="141" customWidth="1"/>
    <col min="9722" max="9722" width="62" style="141" customWidth="1"/>
    <col min="9723" max="9723" width="12.625" style="141" customWidth="1"/>
    <col min="9724" max="9724" width="16" style="141" bestFit="1" customWidth="1"/>
    <col min="9725" max="9725" width="12.625" style="141" bestFit="1" customWidth="1"/>
    <col min="9726" max="9726" width="13.125" style="141" customWidth="1"/>
    <col min="9727" max="9727" width="13.5" style="141" bestFit="1" customWidth="1"/>
    <col min="9728" max="9728" width="13" style="141" bestFit="1" customWidth="1"/>
    <col min="9729" max="9729" width="13.5" style="141" bestFit="1" customWidth="1"/>
    <col min="9730" max="9730" width="11.625" style="141" customWidth="1"/>
    <col min="9731" max="9731" width="16" style="141" bestFit="1" customWidth="1"/>
    <col min="9732" max="9732" width="11.625" style="141" customWidth="1"/>
    <col min="9733" max="9733" width="12.125" style="141" bestFit="1" customWidth="1"/>
    <col min="9734" max="9734" width="11.5" style="141" customWidth="1"/>
    <col min="9735" max="9735" width="14" style="141" bestFit="1" customWidth="1"/>
    <col min="9736" max="9736" width="11.25" style="141" bestFit="1" customWidth="1"/>
    <col min="9737" max="9737" width="11.125" style="141" bestFit="1" customWidth="1"/>
    <col min="9738" max="9738" width="14" style="141" bestFit="1" customWidth="1"/>
    <col min="9739" max="9741" width="9" style="141"/>
    <col min="9742" max="9742" width="11.25" style="141" bestFit="1" customWidth="1"/>
    <col min="9743" max="9743" width="10.125" style="141" bestFit="1" customWidth="1"/>
    <col min="9744" max="9976" width="9" style="141"/>
    <col min="9977" max="9977" width="10.5" style="141" customWidth="1"/>
    <col min="9978" max="9978" width="62" style="141" customWidth="1"/>
    <col min="9979" max="9979" width="12.625" style="141" customWidth="1"/>
    <col min="9980" max="9980" width="16" style="141" bestFit="1" customWidth="1"/>
    <col min="9981" max="9981" width="12.625" style="141" bestFit="1" customWidth="1"/>
    <col min="9982" max="9982" width="13.125" style="141" customWidth="1"/>
    <col min="9983" max="9983" width="13.5" style="141" bestFit="1" customWidth="1"/>
    <col min="9984" max="9984" width="13" style="141" bestFit="1" customWidth="1"/>
    <col min="9985" max="9985" width="13.5" style="141" bestFit="1" customWidth="1"/>
    <col min="9986" max="9986" width="11.625" style="141" customWidth="1"/>
    <col min="9987" max="9987" width="16" style="141" bestFit="1" customWidth="1"/>
    <col min="9988" max="9988" width="11.625" style="141" customWidth="1"/>
    <col min="9989" max="9989" width="12.125" style="141" bestFit="1" customWidth="1"/>
    <col min="9990" max="9990" width="11.5" style="141" customWidth="1"/>
    <col min="9991" max="9991" width="14" style="141" bestFit="1" customWidth="1"/>
    <col min="9992" max="9992" width="11.25" style="141" bestFit="1" customWidth="1"/>
    <col min="9993" max="9993" width="11.125" style="141" bestFit="1" customWidth="1"/>
    <col min="9994" max="9994" width="14" style="141" bestFit="1" customWidth="1"/>
    <col min="9995" max="9997" width="9" style="141"/>
    <col min="9998" max="9998" width="11.25" style="141" bestFit="1" customWidth="1"/>
    <col min="9999" max="9999" width="10.125" style="141" bestFit="1" customWidth="1"/>
    <col min="10000" max="10232" width="9" style="141"/>
    <col min="10233" max="10233" width="10.5" style="141" customWidth="1"/>
    <col min="10234" max="10234" width="62" style="141" customWidth="1"/>
    <col min="10235" max="10235" width="12.625" style="141" customWidth="1"/>
    <col min="10236" max="10236" width="16" style="141" bestFit="1" customWidth="1"/>
    <col min="10237" max="10237" width="12.625" style="141" bestFit="1" customWidth="1"/>
    <col min="10238" max="10238" width="13.125" style="141" customWidth="1"/>
    <col min="10239" max="10239" width="13.5" style="141" bestFit="1" customWidth="1"/>
    <col min="10240" max="10240" width="13" style="141" bestFit="1" customWidth="1"/>
    <col min="10241" max="10241" width="13.5" style="141" bestFit="1" customWidth="1"/>
    <col min="10242" max="10242" width="11.625" style="141" customWidth="1"/>
    <col min="10243" max="10243" width="16" style="141" bestFit="1" customWidth="1"/>
    <col min="10244" max="10244" width="11.625" style="141" customWidth="1"/>
    <col min="10245" max="10245" width="12.125" style="141" bestFit="1" customWidth="1"/>
    <col min="10246" max="10246" width="11.5" style="141" customWidth="1"/>
    <col min="10247" max="10247" width="14" style="141" bestFit="1" customWidth="1"/>
    <col min="10248" max="10248" width="11.25" style="141" bestFit="1" customWidth="1"/>
    <col min="10249" max="10249" width="11.125" style="141" bestFit="1" customWidth="1"/>
    <col min="10250" max="10250" width="14" style="141" bestFit="1" customWidth="1"/>
    <col min="10251" max="10253" width="9" style="141"/>
    <col min="10254" max="10254" width="11.25" style="141" bestFit="1" customWidth="1"/>
    <col min="10255" max="10255" width="10.125" style="141" bestFit="1" customWidth="1"/>
    <col min="10256" max="10488" width="9" style="141"/>
    <col min="10489" max="10489" width="10.5" style="141" customWidth="1"/>
    <col min="10490" max="10490" width="62" style="141" customWidth="1"/>
    <col min="10491" max="10491" width="12.625" style="141" customWidth="1"/>
    <col min="10492" max="10492" width="16" style="141" bestFit="1" customWidth="1"/>
    <col min="10493" max="10493" width="12.625" style="141" bestFit="1" customWidth="1"/>
    <col min="10494" max="10494" width="13.125" style="141" customWidth="1"/>
    <col min="10495" max="10495" width="13.5" style="141" bestFit="1" customWidth="1"/>
    <col min="10496" max="10496" width="13" style="141" bestFit="1" customWidth="1"/>
    <col min="10497" max="10497" width="13.5" style="141" bestFit="1" customWidth="1"/>
    <col min="10498" max="10498" width="11.625" style="141" customWidth="1"/>
    <col min="10499" max="10499" width="16" style="141" bestFit="1" customWidth="1"/>
    <col min="10500" max="10500" width="11.625" style="141" customWidth="1"/>
    <col min="10501" max="10501" width="12.125" style="141" bestFit="1" customWidth="1"/>
    <col min="10502" max="10502" width="11.5" style="141" customWidth="1"/>
    <col min="10503" max="10503" width="14" style="141" bestFit="1" customWidth="1"/>
    <col min="10504" max="10504" width="11.25" style="141" bestFit="1" customWidth="1"/>
    <col min="10505" max="10505" width="11.125" style="141" bestFit="1" customWidth="1"/>
    <col min="10506" max="10506" width="14" style="141" bestFit="1" customWidth="1"/>
    <col min="10507" max="10509" width="9" style="141"/>
    <col min="10510" max="10510" width="11.25" style="141" bestFit="1" customWidth="1"/>
    <col min="10511" max="10511" width="10.125" style="141" bestFit="1" customWidth="1"/>
    <col min="10512" max="10744" width="9" style="141"/>
    <col min="10745" max="10745" width="10.5" style="141" customWidth="1"/>
    <col min="10746" max="10746" width="62" style="141" customWidth="1"/>
    <col min="10747" max="10747" width="12.625" style="141" customWidth="1"/>
    <col min="10748" max="10748" width="16" style="141" bestFit="1" customWidth="1"/>
    <col min="10749" max="10749" width="12.625" style="141" bestFit="1" customWidth="1"/>
    <col min="10750" max="10750" width="13.125" style="141" customWidth="1"/>
    <col min="10751" max="10751" width="13.5" style="141" bestFit="1" customWidth="1"/>
    <col min="10752" max="10752" width="13" style="141" bestFit="1" customWidth="1"/>
    <col min="10753" max="10753" width="13.5" style="141" bestFit="1" customWidth="1"/>
    <col min="10754" max="10754" width="11.625" style="141" customWidth="1"/>
    <col min="10755" max="10755" width="16" style="141" bestFit="1" customWidth="1"/>
    <col min="10756" max="10756" width="11.625" style="141" customWidth="1"/>
    <col min="10757" max="10757" width="12.125" style="141" bestFit="1" customWidth="1"/>
    <col min="10758" max="10758" width="11.5" style="141" customWidth="1"/>
    <col min="10759" max="10759" width="14" style="141" bestFit="1" customWidth="1"/>
    <col min="10760" max="10760" width="11.25" style="141" bestFit="1" customWidth="1"/>
    <col min="10761" max="10761" width="11.125" style="141" bestFit="1" customWidth="1"/>
    <col min="10762" max="10762" width="14" style="141" bestFit="1" customWidth="1"/>
    <col min="10763" max="10765" width="9" style="141"/>
    <col min="10766" max="10766" width="11.25" style="141" bestFit="1" customWidth="1"/>
    <col min="10767" max="10767" width="10.125" style="141" bestFit="1" customWidth="1"/>
    <col min="10768" max="11000" width="9" style="141"/>
    <col min="11001" max="11001" width="10.5" style="141" customWidth="1"/>
    <col min="11002" max="11002" width="62" style="141" customWidth="1"/>
    <col min="11003" max="11003" width="12.625" style="141" customWidth="1"/>
    <col min="11004" max="11004" width="16" style="141" bestFit="1" customWidth="1"/>
    <col min="11005" max="11005" width="12.625" style="141" bestFit="1" customWidth="1"/>
    <col min="11006" max="11006" width="13.125" style="141" customWidth="1"/>
    <col min="11007" max="11007" width="13.5" style="141" bestFit="1" customWidth="1"/>
    <col min="11008" max="11008" width="13" style="141" bestFit="1" customWidth="1"/>
    <col min="11009" max="11009" width="13.5" style="141" bestFit="1" customWidth="1"/>
    <col min="11010" max="11010" width="11.625" style="141" customWidth="1"/>
    <col min="11011" max="11011" width="16" style="141" bestFit="1" customWidth="1"/>
    <col min="11012" max="11012" width="11.625" style="141" customWidth="1"/>
    <col min="11013" max="11013" width="12.125" style="141" bestFit="1" customWidth="1"/>
    <col min="11014" max="11014" width="11.5" style="141" customWidth="1"/>
    <col min="11015" max="11015" width="14" style="141" bestFit="1" customWidth="1"/>
    <col min="11016" max="11016" width="11.25" style="141" bestFit="1" customWidth="1"/>
    <col min="11017" max="11017" width="11.125" style="141" bestFit="1" customWidth="1"/>
    <col min="11018" max="11018" width="14" style="141" bestFit="1" customWidth="1"/>
    <col min="11019" max="11021" width="9" style="141"/>
    <col min="11022" max="11022" width="11.25" style="141" bestFit="1" customWidth="1"/>
    <col min="11023" max="11023" width="10.125" style="141" bestFit="1" customWidth="1"/>
    <col min="11024" max="11256" width="9" style="141"/>
    <col min="11257" max="11257" width="10.5" style="141" customWidth="1"/>
    <col min="11258" max="11258" width="62" style="141" customWidth="1"/>
    <col min="11259" max="11259" width="12.625" style="141" customWidth="1"/>
    <col min="11260" max="11260" width="16" style="141" bestFit="1" customWidth="1"/>
    <col min="11261" max="11261" width="12.625" style="141" bestFit="1" customWidth="1"/>
    <col min="11262" max="11262" width="13.125" style="141" customWidth="1"/>
    <col min="11263" max="11263" width="13.5" style="141" bestFit="1" customWidth="1"/>
    <col min="11264" max="11264" width="13" style="141" bestFit="1" customWidth="1"/>
    <col min="11265" max="11265" width="13.5" style="141" bestFit="1" customWidth="1"/>
    <col min="11266" max="11266" width="11.625" style="141" customWidth="1"/>
    <col min="11267" max="11267" width="16" style="141" bestFit="1" customWidth="1"/>
    <col min="11268" max="11268" width="11.625" style="141" customWidth="1"/>
    <col min="11269" max="11269" width="12.125" style="141" bestFit="1" customWidth="1"/>
    <col min="11270" max="11270" width="11.5" style="141" customWidth="1"/>
    <col min="11271" max="11271" width="14" style="141" bestFit="1" customWidth="1"/>
    <col min="11272" max="11272" width="11.25" style="141" bestFit="1" customWidth="1"/>
    <col min="11273" max="11273" width="11.125" style="141" bestFit="1" customWidth="1"/>
    <col min="11274" max="11274" width="14" style="141" bestFit="1" customWidth="1"/>
    <col min="11275" max="11277" width="9" style="141"/>
    <col min="11278" max="11278" width="11.25" style="141" bestFit="1" customWidth="1"/>
    <col min="11279" max="11279" width="10.125" style="141" bestFit="1" customWidth="1"/>
    <col min="11280" max="11512" width="9" style="141"/>
    <col min="11513" max="11513" width="10.5" style="141" customWidth="1"/>
    <col min="11514" max="11514" width="62" style="141" customWidth="1"/>
    <col min="11515" max="11515" width="12.625" style="141" customWidth="1"/>
    <col min="11516" max="11516" width="16" style="141" bestFit="1" customWidth="1"/>
    <col min="11517" max="11517" width="12.625" style="141" bestFit="1" customWidth="1"/>
    <col min="11518" max="11518" width="13.125" style="141" customWidth="1"/>
    <col min="11519" max="11519" width="13.5" style="141" bestFit="1" customWidth="1"/>
    <col min="11520" max="11520" width="13" style="141" bestFit="1" customWidth="1"/>
    <col min="11521" max="11521" width="13.5" style="141" bestFit="1" customWidth="1"/>
    <col min="11522" max="11522" width="11.625" style="141" customWidth="1"/>
    <col min="11523" max="11523" width="16" style="141" bestFit="1" customWidth="1"/>
    <col min="11524" max="11524" width="11.625" style="141" customWidth="1"/>
    <col min="11525" max="11525" width="12.125" style="141" bestFit="1" customWidth="1"/>
    <col min="11526" max="11526" width="11.5" style="141" customWidth="1"/>
    <col min="11527" max="11527" width="14" style="141" bestFit="1" customWidth="1"/>
    <col min="11528" max="11528" width="11.25" style="141" bestFit="1" customWidth="1"/>
    <col min="11529" max="11529" width="11.125" style="141" bestFit="1" customWidth="1"/>
    <col min="11530" max="11530" width="14" style="141" bestFit="1" customWidth="1"/>
    <col min="11531" max="11533" width="9" style="141"/>
    <col min="11534" max="11534" width="11.25" style="141" bestFit="1" customWidth="1"/>
    <col min="11535" max="11535" width="10.125" style="141" bestFit="1" customWidth="1"/>
    <col min="11536" max="11768" width="9" style="141"/>
    <col min="11769" max="11769" width="10.5" style="141" customWidth="1"/>
    <col min="11770" max="11770" width="62" style="141" customWidth="1"/>
    <col min="11771" max="11771" width="12.625" style="141" customWidth="1"/>
    <col min="11772" max="11772" width="16" style="141" bestFit="1" customWidth="1"/>
    <col min="11773" max="11773" width="12.625" style="141" bestFit="1" customWidth="1"/>
    <col min="11774" max="11774" width="13.125" style="141" customWidth="1"/>
    <col min="11775" max="11775" width="13.5" style="141" bestFit="1" customWidth="1"/>
    <col min="11776" max="11776" width="13" style="141" bestFit="1" customWidth="1"/>
    <col min="11777" max="11777" width="13.5" style="141" bestFit="1" customWidth="1"/>
    <col min="11778" max="11778" width="11.625" style="141" customWidth="1"/>
    <col min="11779" max="11779" width="16" style="141" bestFit="1" customWidth="1"/>
    <col min="11780" max="11780" width="11.625" style="141" customWidth="1"/>
    <col min="11781" max="11781" width="12.125" style="141" bestFit="1" customWidth="1"/>
    <col min="11782" max="11782" width="11.5" style="141" customWidth="1"/>
    <col min="11783" max="11783" width="14" style="141" bestFit="1" customWidth="1"/>
    <col min="11784" max="11784" width="11.25" style="141" bestFit="1" customWidth="1"/>
    <col min="11785" max="11785" width="11.125" style="141" bestFit="1" customWidth="1"/>
    <col min="11786" max="11786" width="14" style="141" bestFit="1" customWidth="1"/>
    <col min="11787" max="11789" width="9" style="141"/>
    <col min="11790" max="11790" width="11.25" style="141" bestFit="1" customWidth="1"/>
    <col min="11791" max="11791" width="10.125" style="141" bestFit="1" customWidth="1"/>
    <col min="11792" max="12024" width="9" style="141"/>
    <col min="12025" max="12025" width="10.5" style="141" customWidth="1"/>
    <col min="12026" max="12026" width="62" style="141" customWidth="1"/>
    <col min="12027" max="12027" width="12.625" style="141" customWidth="1"/>
    <col min="12028" max="12028" width="16" style="141" bestFit="1" customWidth="1"/>
    <col min="12029" max="12029" width="12.625" style="141" bestFit="1" customWidth="1"/>
    <col min="12030" max="12030" width="13.125" style="141" customWidth="1"/>
    <col min="12031" max="12031" width="13.5" style="141" bestFit="1" customWidth="1"/>
    <col min="12032" max="12032" width="13" style="141" bestFit="1" customWidth="1"/>
    <col min="12033" max="12033" width="13.5" style="141" bestFit="1" customWidth="1"/>
    <col min="12034" max="12034" width="11.625" style="141" customWidth="1"/>
    <col min="12035" max="12035" width="16" style="141" bestFit="1" customWidth="1"/>
    <col min="12036" max="12036" width="11.625" style="141" customWidth="1"/>
    <col min="12037" max="12037" width="12.125" style="141" bestFit="1" customWidth="1"/>
    <col min="12038" max="12038" width="11.5" style="141" customWidth="1"/>
    <col min="12039" max="12039" width="14" style="141" bestFit="1" customWidth="1"/>
    <col min="12040" max="12040" width="11.25" style="141" bestFit="1" customWidth="1"/>
    <col min="12041" max="12041" width="11.125" style="141" bestFit="1" customWidth="1"/>
    <col min="12042" max="12042" width="14" style="141" bestFit="1" customWidth="1"/>
    <col min="12043" max="12045" width="9" style="141"/>
    <col min="12046" max="12046" width="11.25" style="141" bestFit="1" customWidth="1"/>
    <col min="12047" max="12047" width="10.125" style="141" bestFit="1" customWidth="1"/>
    <col min="12048" max="12280" width="9" style="141"/>
    <col min="12281" max="12281" width="10.5" style="141" customWidth="1"/>
    <col min="12282" max="12282" width="62" style="141" customWidth="1"/>
    <col min="12283" max="12283" width="12.625" style="141" customWidth="1"/>
    <col min="12284" max="12284" width="16" style="141" bestFit="1" customWidth="1"/>
    <col min="12285" max="12285" width="12.625" style="141" bestFit="1" customWidth="1"/>
    <col min="12286" max="12286" width="13.125" style="141" customWidth="1"/>
    <col min="12287" max="12287" width="13.5" style="141" bestFit="1" customWidth="1"/>
    <col min="12288" max="12288" width="13" style="141" bestFit="1" customWidth="1"/>
    <col min="12289" max="12289" width="13.5" style="141" bestFit="1" customWidth="1"/>
    <col min="12290" max="12290" width="11.625" style="141" customWidth="1"/>
    <col min="12291" max="12291" width="16" style="141" bestFit="1" customWidth="1"/>
    <col min="12292" max="12292" width="11.625" style="141" customWidth="1"/>
    <col min="12293" max="12293" width="12.125" style="141" bestFit="1" customWidth="1"/>
    <col min="12294" max="12294" width="11.5" style="141" customWidth="1"/>
    <col min="12295" max="12295" width="14" style="141" bestFit="1" customWidth="1"/>
    <col min="12296" max="12296" width="11.25" style="141" bestFit="1" customWidth="1"/>
    <col min="12297" max="12297" width="11.125" style="141" bestFit="1" customWidth="1"/>
    <col min="12298" max="12298" width="14" style="141" bestFit="1" customWidth="1"/>
    <col min="12299" max="12301" width="9" style="141"/>
    <col min="12302" max="12302" width="11.25" style="141" bestFit="1" customWidth="1"/>
    <col min="12303" max="12303" width="10.125" style="141" bestFit="1" customWidth="1"/>
    <col min="12304" max="12536" width="9" style="141"/>
    <col min="12537" max="12537" width="10.5" style="141" customWidth="1"/>
    <col min="12538" max="12538" width="62" style="141" customWidth="1"/>
    <col min="12539" max="12539" width="12.625" style="141" customWidth="1"/>
    <col min="12540" max="12540" width="16" style="141" bestFit="1" customWidth="1"/>
    <col min="12541" max="12541" width="12.625" style="141" bestFit="1" customWidth="1"/>
    <col min="12542" max="12542" width="13.125" style="141" customWidth="1"/>
    <col min="12543" max="12543" width="13.5" style="141" bestFit="1" customWidth="1"/>
    <col min="12544" max="12544" width="13" style="141" bestFit="1" customWidth="1"/>
    <col min="12545" max="12545" width="13.5" style="141" bestFit="1" customWidth="1"/>
    <col min="12546" max="12546" width="11.625" style="141" customWidth="1"/>
    <col min="12547" max="12547" width="16" style="141" bestFit="1" customWidth="1"/>
    <col min="12548" max="12548" width="11.625" style="141" customWidth="1"/>
    <col min="12549" max="12549" width="12.125" style="141" bestFit="1" customWidth="1"/>
    <col min="12550" max="12550" width="11.5" style="141" customWidth="1"/>
    <col min="12551" max="12551" width="14" style="141" bestFit="1" customWidth="1"/>
    <col min="12552" max="12552" width="11.25" style="141" bestFit="1" customWidth="1"/>
    <col min="12553" max="12553" width="11.125" style="141" bestFit="1" customWidth="1"/>
    <col min="12554" max="12554" width="14" style="141" bestFit="1" customWidth="1"/>
    <col min="12555" max="12557" width="9" style="141"/>
    <col min="12558" max="12558" width="11.25" style="141" bestFit="1" customWidth="1"/>
    <col min="12559" max="12559" width="10.125" style="141" bestFit="1" customWidth="1"/>
    <col min="12560" max="12792" width="9" style="141"/>
    <col min="12793" max="12793" width="10.5" style="141" customWidth="1"/>
    <col min="12794" max="12794" width="62" style="141" customWidth="1"/>
    <col min="12795" max="12795" width="12.625" style="141" customWidth="1"/>
    <col min="12796" max="12796" width="16" style="141" bestFit="1" customWidth="1"/>
    <col min="12797" max="12797" width="12.625" style="141" bestFit="1" customWidth="1"/>
    <col min="12798" max="12798" width="13.125" style="141" customWidth="1"/>
    <col min="12799" max="12799" width="13.5" style="141" bestFit="1" customWidth="1"/>
    <col min="12800" max="12800" width="13" style="141" bestFit="1" customWidth="1"/>
    <col min="12801" max="12801" width="13.5" style="141" bestFit="1" customWidth="1"/>
    <col min="12802" max="12802" width="11.625" style="141" customWidth="1"/>
    <col min="12803" max="12803" width="16" style="141" bestFit="1" customWidth="1"/>
    <col min="12804" max="12804" width="11.625" style="141" customWidth="1"/>
    <col min="12805" max="12805" width="12.125" style="141" bestFit="1" customWidth="1"/>
    <col min="12806" max="12806" width="11.5" style="141" customWidth="1"/>
    <col min="12807" max="12807" width="14" style="141" bestFit="1" customWidth="1"/>
    <col min="12808" max="12808" width="11.25" style="141" bestFit="1" customWidth="1"/>
    <col min="12809" max="12809" width="11.125" style="141" bestFit="1" customWidth="1"/>
    <col min="12810" max="12810" width="14" style="141" bestFit="1" customWidth="1"/>
    <col min="12811" max="12813" width="9" style="141"/>
    <col min="12814" max="12814" width="11.25" style="141" bestFit="1" customWidth="1"/>
    <col min="12815" max="12815" width="10.125" style="141" bestFit="1" customWidth="1"/>
    <col min="12816" max="13048" width="9" style="141"/>
    <col min="13049" max="13049" width="10.5" style="141" customWidth="1"/>
    <col min="13050" max="13050" width="62" style="141" customWidth="1"/>
    <col min="13051" max="13051" width="12.625" style="141" customWidth="1"/>
    <col min="13052" max="13052" width="16" style="141" bestFit="1" customWidth="1"/>
    <col min="13053" max="13053" width="12.625" style="141" bestFit="1" customWidth="1"/>
    <col min="13054" max="13054" width="13.125" style="141" customWidth="1"/>
    <col min="13055" max="13055" width="13.5" style="141" bestFit="1" customWidth="1"/>
    <col min="13056" max="13056" width="13" style="141" bestFit="1" customWidth="1"/>
    <col min="13057" max="13057" width="13.5" style="141" bestFit="1" customWidth="1"/>
    <col min="13058" max="13058" width="11.625" style="141" customWidth="1"/>
    <col min="13059" max="13059" width="16" style="141" bestFit="1" customWidth="1"/>
    <col min="13060" max="13060" width="11.625" style="141" customWidth="1"/>
    <col min="13061" max="13061" width="12.125" style="141" bestFit="1" customWidth="1"/>
    <col min="13062" max="13062" width="11.5" style="141" customWidth="1"/>
    <col min="13063" max="13063" width="14" style="141" bestFit="1" customWidth="1"/>
    <col min="13064" max="13064" width="11.25" style="141" bestFit="1" customWidth="1"/>
    <col min="13065" max="13065" width="11.125" style="141" bestFit="1" customWidth="1"/>
    <col min="13066" max="13066" width="14" style="141" bestFit="1" customWidth="1"/>
    <col min="13067" max="13069" width="9" style="141"/>
    <col min="13070" max="13070" width="11.25" style="141" bestFit="1" customWidth="1"/>
    <col min="13071" max="13071" width="10.125" style="141" bestFit="1" customWidth="1"/>
    <col min="13072" max="13304" width="9" style="141"/>
    <col min="13305" max="13305" width="10.5" style="141" customWidth="1"/>
    <col min="13306" max="13306" width="62" style="141" customWidth="1"/>
    <col min="13307" max="13307" width="12.625" style="141" customWidth="1"/>
    <col min="13308" max="13308" width="16" style="141" bestFit="1" customWidth="1"/>
    <col min="13309" max="13309" width="12.625" style="141" bestFit="1" customWidth="1"/>
    <col min="13310" max="13310" width="13.125" style="141" customWidth="1"/>
    <col min="13311" max="13311" width="13.5" style="141" bestFit="1" customWidth="1"/>
    <col min="13312" max="13312" width="13" style="141" bestFit="1" customWidth="1"/>
    <col min="13313" max="13313" width="13.5" style="141" bestFit="1" customWidth="1"/>
    <col min="13314" max="13314" width="11.625" style="141" customWidth="1"/>
    <col min="13315" max="13315" width="16" style="141" bestFit="1" customWidth="1"/>
    <col min="13316" max="13316" width="11.625" style="141" customWidth="1"/>
    <col min="13317" max="13317" width="12.125" style="141" bestFit="1" customWidth="1"/>
    <col min="13318" max="13318" width="11.5" style="141" customWidth="1"/>
    <col min="13319" max="13319" width="14" style="141" bestFit="1" customWidth="1"/>
    <col min="13320" max="13320" width="11.25" style="141" bestFit="1" customWidth="1"/>
    <col min="13321" max="13321" width="11.125" style="141" bestFit="1" customWidth="1"/>
    <col min="13322" max="13322" width="14" style="141" bestFit="1" customWidth="1"/>
    <col min="13323" max="13325" width="9" style="141"/>
    <col min="13326" max="13326" width="11.25" style="141" bestFit="1" customWidth="1"/>
    <col min="13327" max="13327" width="10.125" style="141" bestFit="1" customWidth="1"/>
    <col min="13328" max="13560" width="9" style="141"/>
    <col min="13561" max="13561" width="10.5" style="141" customWidth="1"/>
    <col min="13562" max="13562" width="62" style="141" customWidth="1"/>
    <col min="13563" max="13563" width="12.625" style="141" customWidth="1"/>
    <col min="13564" max="13564" width="16" style="141" bestFit="1" customWidth="1"/>
    <col min="13565" max="13565" width="12.625" style="141" bestFit="1" customWidth="1"/>
    <col min="13566" max="13566" width="13.125" style="141" customWidth="1"/>
    <col min="13567" max="13567" width="13.5" style="141" bestFit="1" customWidth="1"/>
    <col min="13568" max="13568" width="13" style="141" bestFit="1" customWidth="1"/>
    <col min="13569" max="13569" width="13.5" style="141" bestFit="1" customWidth="1"/>
    <col min="13570" max="13570" width="11.625" style="141" customWidth="1"/>
    <col min="13571" max="13571" width="16" style="141" bestFit="1" customWidth="1"/>
    <col min="13572" max="13572" width="11.625" style="141" customWidth="1"/>
    <col min="13573" max="13573" width="12.125" style="141" bestFit="1" customWidth="1"/>
    <col min="13574" max="13574" width="11.5" style="141" customWidth="1"/>
    <col min="13575" max="13575" width="14" style="141" bestFit="1" customWidth="1"/>
    <col min="13576" max="13576" width="11.25" style="141" bestFit="1" customWidth="1"/>
    <col min="13577" max="13577" width="11.125" style="141" bestFit="1" customWidth="1"/>
    <col min="13578" max="13578" width="14" style="141" bestFit="1" customWidth="1"/>
    <col min="13579" max="13581" width="9" style="141"/>
    <col min="13582" max="13582" width="11.25" style="141" bestFit="1" customWidth="1"/>
    <col min="13583" max="13583" width="10.125" style="141" bestFit="1" customWidth="1"/>
    <col min="13584" max="13816" width="9" style="141"/>
    <col min="13817" max="13817" width="10.5" style="141" customWidth="1"/>
    <col min="13818" max="13818" width="62" style="141" customWidth="1"/>
    <col min="13819" max="13819" width="12.625" style="141" customWidth="1"/>
    <col min="13820" max="13820" width="16" style="141" bestFit="1" customWidth="1"/>
    <col min="13821" max="13821" width="12.625" style="141" bestFit="1" customWidth="1"/>
    <col min="13822" max="13822" width="13.125" style="141" customWidth="1"/>
    <col min="13823" max="13823" width="13.5" style="141" bestFit="1" customWidth="1"/>
    <col min="13824" max="13824" width="13" style="141" bestFit="1" customWidth="1"/>
    <col min="13825" max="13825" width="13.5" style="141" bestFit="1" customWidth="1"/>
    <col min="13826" max="13826" width="11.625" style="141" customWidth="1"/>
    <col min="13827" max="13827" width="16" style="141" bestFit="1" customWidth="1"/>
    <col min="13828" max="13828" width="11.625" style="141" customWidth="1"/>
    <col min="13829" max="13829" width="12.125" style="141" bestFit="1" customWidth="1"/>
    <col min="13830" max="13830" width="11.5" style="141" customWidth="1"/>
    <col min="13831" max="13831" width="14" style="141" bestFit="1" customWidth="1"/>
    <col min="13832" max="13832" width="11.25" style="141" bestFit="1" customWidth="1"/>
    <col min="13833" max="13833" width="11.125" style="141" bestFit="1" customWidth="1"/>
    <col min="13834" max="13834" width="14" style="141" bestFit="1" customWidth="1"/>
    <col min="13835" max="13837" width="9" style="141"/>
    <col min="13838" max="13838" width="11.25" style="141" bestFit="1" customWidth="1"/>
    <col min="13839" max="13839" width="10.125" style="141" bestFit="1" customWidth="1"/>
    <col min="13840" max="14072" width="9" style="141"/>
    <col min="14073" max="14073" width="10.5" style="141" customWidth="1"/>
    <col min="14074" max="14074" width="62" style="141" customWidth="1"/>
    <col min="14075" max="14075" width="12.625" style="141" customWidth="1"/>
    <col min="14076" max="14076" width="16" style="141" bestFit="1" customWidth="1"/>
    <col min="14077" max="14077" width="12.625" style="141" bestFit="1" customWidth="1"/>
    <col min="14078" max="14078" width="13.125" style="141" customWidth="1"/>
    <col min="14079" max="14079" width="13.5" style="141" bestFit="1" customWidth="1"/>
    <col min="14080" max="14080" width="13" style="141" bestFit="1" customWidth="1"/>
    <col min="14081" max="14081" width="13.5" style="141" bestFit="1" customWidth="1"/>
    <col min="14082" max="14082" width="11.625" style="141" customWidth="1"/>
    <col min="14083" max="14083" width="16" style="141" bestFit="1" customWidth="1"/>
    <col min="14084" max="14084" width="11.625" style="141" customWidth="1"/>
    <col min="14085" max="14085" width="12.125" style="141" bestFit="1" customWidth="1"/>
    <col min="14086" max="14086" width="11.5" style="141" customWidth="1"/>
    <col min="14087" max="14087" width="14" style="141" bestFit="1" customWidth="1"/>
    <col min="14088" max="14088" width="11.25" style="141" bestFit="1" customWidth="1"/>
    <col min="14089" max="14089" width="11.125" style="141" bestFit="1" customWidth="1"/>
    <col min="14090" max="14090" width="14" style="141" bestFit="1" customWidth="1"/>
    <col min="14091" max="14093" width="9" style="141"/>
    <col min="14094" max="14094" width="11.25" style="141" bestFit="1" customWidth="1"/>
    <col min="14095" max="14095" width="10.125" style="141" bestFit="1" customWidth="1"/>
    <col min="14096" max="14328" width="9" style="141"/>
    <col min="14329" max="14329" width="10.5" style="141" customWidth="1"/>
    <col min="14330" max="14330" width="62" style="141" customWidth="1"/>
    <col min="14331" max="14331" width="12.625" style="141" customWidth="1"/>
    <col min="14332" max="14332" width="16" style="141" bestFit="1" customWidth="1"/>
    <col min="14333" max="14333" width="12.625" style="141" bestFit="1" customWidth="1"/>
    <col min="14334" max="14334" width="13.125" style="141" customWidth="1"/>
    <col min="14335" max="14335" width="13.5" style="141" bestFit="1" customWidth="1"/>
    <col min="14336" max="14336" width="13" style="141" bestFit="1" customWidth="1"/>
    <col min="14337" max="14337" width="13.5" style="141" bestFit="1" customWidth="1"/>
    <col min="14338" max="14338" width="11.625" style="141" customWidth="1"/>
    <col min="14339" max="14339" width="16" style="141" bestFit="1" customWidth="1"/>
    <col min="14340" max="14340" width="11.625" style="141" customWidth="1"/>
    <col min="14341" max="14341" width="12.125" style="141" bestFit="1" customWidth="1"/>
    <col min="14342" max="14342" width="11.5" style="141" customWidth="1"/>
    <col min="14343" max="14343" width="14" style="141" bestFit="1" customWidth="1"/>
    <col min="14344" max="14344" width="11.25" style="141" bestFit="1" customWidth="1"/>
    <col min="14345" max="14345" width="11.125" style="141" bestFit="1" customWidth="1"/>
    <col min="14346" max="14346" width="14" style="141" bestFit="1" customWidth="1"/>
    <col min="14347" max="14349" width="9" style="141"/>
    <col min="14350" max="14350" width="11.25" style="141" bestFit="1" customWidth="1"/>
    <col min="14351" max="14351" width="10.125" style="141" bestFit="1" customWidth="1"/>
    <col min="14352" max="14584" width="9" style="141"/>
    <col min="14585" max="14585" width="10.5" style="141" customWidth="1"/>
    <col min="14586" max="14586" width="62" style="141" customWidth="1"/>
    <col min="14587" max="14587" width="12.625" style="141" customWidth="1"/>
    <col min="14588" max="14588" width="16" style="141" bestFit="1" customWidth="1"/>
    <col min="14589" max="14589" width="12.625" style="141" bestFit="1" customWidth="1"/>
    <col min="14590" max="14590" width="13.125" style="141" customWidth="1"/>
    <col min="14591" max="14591" width="13.5" style="141" bestFit="1" customWidth="1"/>
    <col min="14592" max="14592" width="13" style="141" bestFit="1" customWidth="1"/>
    <col min="14593" max="14593" width="13.5" style="141" bestFit="1" customWidth="1"/>
    <col min="14594" max="14594" width="11.625" style="141" customWidth="1"/>
    <col min="14595" max="14595" width="16" style="141" bestFit="1" customWidth="1"/>
    <col min="14596" max="14596" width="11.625" style="141" customWidth="1"/>
    <col min="14597" max="14597" width="12.125" style="141" bestFit="1" customWidth="1"/>
    <col min="14598" max="14598" width="11.5" style="141" customWidth="1"/>
    <col min="14599" max="14599" width="14" style="141" bestFit="1" customWidth="1"/>
    <col min="14600" max="14600" width="11.25" style="141" bestFit="1" customWidth="1"/>
    <col min="14601" max="14601" width="11.125" style="141" bestFit="1" customWidth="1"/>
    <col min="14602" max="14602" width="14" style="141" bestFit="1" customWidth="1"/>
    <col min="14603" max="14605" width="9" style="141"/>
    <col min="14606" max="14606" width="11.25" style="141" bestFit="1" customWidth="1"/>
    <col min="14607" max="14607" width="10.125" style="141" bestFit="1" customWidth="1"/>
    <col min="14608" max="14840" width="9" style="141"/>
    <col min="14841" max="14841" width="10.5" style="141" customWidth="1"/>
    <col min="14842" max="14842" width="62" style="141" customWidth="1"/>
    <col min="14843" max="14843" width="12.625" style="141" customWidth="1"/>
    <col min="14844" max="14844" width="16" style="141" bestFit="1" customWidth="1"/>
    <col min="14845" max="14845" width="12.625" style="141" bestFit="1" customWidth="1"/>
    <col min="14846" max="14846" width="13.125" style="141" customWidth="1"/>
    <col min="14847" max="14847" width="13.5" style="141" bestFit="1" customWidth="1"/>
    <col min="14848" max="14848" width="13" style="141" bestFit="1" customWidth="1"/>
    <col min="14849" max="14849" width="13.5" style="141" bestFit="1" customWidth="1"/>
    <col min="14850" max="14850" width="11.625" style="141" customWidth="1"/>
    <col min="14851" max="14851" width="16" style="141" bestFit="1" customWidth="1"/>
    <col min="14852" max="14852" width="11.625" style="141" customWidth="1"/>
    <col min="14853" max="14853" width="12.125" style="141" bestFit="1" customWidth="1"/>
    <col min="14854" max="14854" width="11.5" style="141" customWidth="1"/>
    <col min="14855" max="14855" width="14" style="141" bestFit="1" customWidth="1"/>
    <col min="14856" max="14856" width="11.25" style="141" bestFit="1" customWidth="1"/>
    <col min="14857" max="14857" width="11.125" style="141" bestFit="1" customWidth="1"/>
    <col min="14858" max="14858" width="14" style="141" bestFit="1" customWidth="1"/>
    <col min="14859" max="14861" width="9" style="141"/>
    <col min="14862" max="14862" width="11.25" style="141" bestFit="1" customWidth="1"/>
    <col min="14863" max="14863" width="10.125" style="141" bestFit="1" customWidth="1"/>
    <col min="14864" max="15096" width="9" style="141"/>
    <col min="15097" max="15097" width="10.5" style="141" customWidth="1"/>
    <col min="15098" max="15098" width="62" style="141" customWidth="1"/>
    <col min="15099" max="15099" width="12.625" style="141" customWidth="1"/>
    <col min="15100" max="15100" width="16" style="141" bestFit="1" customWidth="1"/>
    <col min="15101" max="15101" width="12.625" style="141" bestFit="1" customWidth="1"/>
    <col min="15102" max="15102" width="13.125" style="141" customWidth="1"/>
    <col min="15103" max="15103" width="13.5" style="141" bestFit="1" customWidth="1"/>
    <col min="15104" max="15104" width="13" style="141" bestFit="1" customWidth="1"/>
    <col min="15105" max="15105" width="13.5" style="141" bestFit="1" customWidth="1"/>
    <col min="15106" max="15106" width="11.625" style="141" customWidth="1"/>
    <col min="15107" max="15107" width="16" style="141" bestFit="1" customWidth="1"/>
    <col min="15108" max="15108" width="11.625" style="141" customWidth="1"/>
    <col min="15109" max="15109" width="12.125" style="141" bestFit="1" customWidth="1"/>
    <col min="15110" max="15110" width="11.5" style="141" customWidth="1"/>
    <col min="15111" max="15111" width="14" style="141" bestFit="1" customWidth="1"/>
    <col min="15112" max="15112" width="11.25" style="141" bestFit="1" customWidth="1"/>
    <col min="15113" max="15113" width="11.125" style="141" bestFit="1" customWidth="1"/>
    <col min="15114" max="15114" width="14" style="141" bestFit="1" customWidth="1"/>
    <col min="15115" max="15117" width="9" style="141"/>
    <col min="15118" max="15118" width="11.25" style="141" bestFit="1" customWidth="1"/>
    <col min="15119" max="15119" width="10.125" style="141" bestFit="1" customWidth="1"/>
    <col min="15120" max="15352" width="9" style="141"/>
    <col min="15353" max="15353" width="10.5" style="141" customWidth="1"/>
    <col min="15354" max="15354" width="62" style="141" customWidth="1"/>
    <col min="15355" max="15355" width="12.625" style="141" customWidth="1"/>
    <col min="15356" max="15356" width="16" style="141" bestFit="1" customWidth="1"/>
    <col min="15357" max="15357" width="12.625" style="141" bestFit="1" customWidth="1"/>
    <col min="15358" max="15358" width="13.125" style="141" customWidth="1"/>
    <col min="15359" max="15359" width="13.5" style="141" bestFit="1" customWidth="1"/>
    <col min="15360" max="15360" width="13" style="141" bestFit="1" customWidth="1"/>
    <col min="15361" max="15361" width="13.5" style="141" bestFit="1" customWidth="1"/>
    <col min="15362" max="15362" width="11.625" style="141" customWidth="1"/>
    <col min="15363" max="15363" width="16" style="141" bestFit="1" customWidth="1"/>
    <col min="15364" max="15364" width="11.625" style="141" customWidth="1"/>
    <col min="15365" max="15365" width="12.125" style="141" bestFit="1" customWidth="1"/>
    <col min="15366" max="15366" width="11.5" style="141" customWidth="1"/>
    <col min="15367" max="15367" width="14" style="141" bestFit="1" customWidth="1"/>
    <col min="15368" max="15368" width="11.25" style="141" bestFit="1" customWidth="1"/>
    <col min="15369" max="15369" width="11.125" style="141" bestFit="1" customWidth="1"/>
    <col min="15370" max="15370" width="14" style="141" bestFit="1" customWidth="1"/>
    <col min="15371" max="15373" width="9" style="141"/>
    <col min="15374" max="15374" width="11.25" style="141" bestFit="1" customWidth="1"/>
    <col min="15375" max="15375" width="10.125" style="141" bestFit="1" customWidth="1"/>
    <col min="15376" max="15608" width="9" style="141"/>
    <col min="15609" max="15609" width="10.5" style="141" customWidth="1"/>
    <col min="15610" max="15610" width="62" style="141" customWidth="1"/>
    <col min="15611" max="15611" width="12.625" style="141" customWidth="1"/>
    <col min="15612" max="15612" width="16" style="141" bestFit="1" customWidth="1"/>
    <col min="15613" max="15613" width="12.625" style="141" bestFit="1" customWidth="1"/>
    <col min="15614" max="15614" width="13.125" style="141" customWidth="1"/>
    <col min="15615" max="15615" width="13.5" style="141" bestFit="1" customWidth="1"/>
    <col min="15616" max="15616" width="13" style="141" bestFit="1" customWidth="1"/>
    <col min="15617" max="15617" width="13.5" style="141" bestFit="1" customWidth="1"/>
    <col min="15618" max="15618" width="11.625" style="141" customWidth="1"/>
    <col min="15619" max="15619" width="16" style="141" bestFit="1" customWidth="1"/>
    <col min="15620" max="15620" width="11.625" style="141" customWidth="1"/>
    <col min="15621" max="15621" width="12.125" style="141" bestFit="1" customWidth="1"/>
    <col min="15622" max="15622" width="11.5" style="141" customWidth="1"/>
    <col min="15623" max="15623" width="14" style="141" bestFit="1" customWidth="1"/>
    <col min="15624" max="15624" width="11.25" style="141" bestFit="1" customWidth="1"/>
    <col min="15625" max="15625" width="11.125" style="141" bestFit="1" customWidth="1"/>
    <col min="15626" max="15626" width="14" style="141" bestFit="1" customWidth="1"/>
    <col min="15627" max="15629" width="9" style="141"/>
    <col min="15630" max="15630" width="11.25" style="141" bestFit="1" customWidth="1"/>
    <col min="15631" max="15631" width="10.125" style="141" bestFit="1" customWidth="1"/>
    <col min="15632" max="15864" width="9" style="141"/>
    <col min="15865" max="15865" width="10.5" style="141" customWidth="1"/>
    <col min="15866" max="15866" width="62" style="141" customWidth="1"/>
    <col min="15867" max="15867" width="12.625" style="141" customWidth="1"/>
    <col min="15868" max="15868" width="16" style="141" bestFit="1" customWidth="1"/>
    <col min="15869" max="15869" width="12.625" style="141" bestFit="1" customWidth="1"/>
    <col min="15870" max="15870" width="13.125" style="141" customWidth="1"/>
    <col min="15871" max="15871" width="13.5" style="141" bestFit="1" customWidth="1"/>
    <col min="15872" max="15872" width="13" style="141" bestFit="1" customWidth="1"/>
    <col min="15873" max="15873" width="13.5" style="141" bestFit="1" customWidth="1"/>
    <col min="15874" max="15874" width="11.625" style="141" customWidth="1"/>
    <col min="15875" max="15875" width="16" style="141" bestFit="1" customWidth="1"/>
    <col min="15876" max="15876" width="11.625" style="141" customWidth="1"/>
    <col min="15877" max="15877" width="12.125" style="141" bestFit="1" customWidth="1"/>
    <col min="15878" max="15878" width="11.5" style="141" customWidth="1"/>
    <col min="15879" max="15879" width="14" style="141" bestFit="1" customWidth="1"/>
    <col min="15880" max="15880" width="11.25" style="141" bestFit="1" customWidth="1"/>
    <col min="15881" max="15881" width="11.125" style="141" bestFit="1" customWidth="1"/>
    <col min="15882" max="15882" width="14" style="141" bestFit="1" customWidth="1"/>
    <col min="15883" max="15885" width="9" style="141"/>
    <col min="15886" max="15886" width="11.25" style="141" bestFit="1" customWidth="1"/>
    <col min="15887" max="15887" width="10.125" style="141" bestFit="1" customWidth="1"/>
    <col min="15888" max="16120" width="9" style="141"/>
    <col min="16121" max="16121" width="10.5" style="141" customWidth="1"/>
    <col min="16122" max="16122" width="62" style="141" customWidth="1"/>
    <col min="16123" max="16123" width="12.625" style="141" customWidth="1"/>
    <col min="16124" max="16124" width="16" style="141" bestFit="1" customWidth="1"/>
    <col min="16125" max="16125" width="12.625" style="141" bestFit="1" customWidth="1"/>
    <col min="16126" max="16126" width="13.125" style="141" customWidth="1"/>
    <col min="16127" max="16127" width="13.5" style="141" bestFit="1" customWidth="1"/>
    <col min="16128" max="16128" width="13" style="141" bestFit="1" customWidth="1"/>
    <col min="16129" max="16129" width="13.5" style="141" bestFit="1" customWidth="1"/>
    <col min="16130" max="16130" width="11.625" style="141" customWidth="1"/>
    <col min="16131" max="16131" width="16" style="141" bestFit="1" customWidth="1"/>
    <col min="16132" max="16132" width="11.625" style="141" customWidth="1"/>
    <col min="16133" max="16133" width="12.125" style="141" bestFit="1" customWidth="1"/>
    <col min="16134" max="16134" width="11.5" style="141" customWidth="1"/>
    <col min="16135" max="16135" width="14" style="141" bestFit="1" customWidth="1"/>
    <col min="16136" max="16136" width="11.25" style="141" bestFit="1" customWidth="1"/>
    <col min="16137" max="16137" width="11.125" style="141" bestFit="1" customWidth="1"/>
    <col min="16138" max="16138" width="14" style="141" bestFit="1" customWidth="1"/>
    <col min="16139" max="16141" width="9" style="141"/>
    <col min="16142" max="16142" width="11.25" style="141" bestFit="1" customWidth="1"/>
    <col min="16143" max="16143" width="10.125" style="141" bestFit="1" customWidth="1"/>
    <col min="16144" max="16384" width="9" style="141"/>
  </cols>
  <sheetData>
    <row r="1" spans="1:16384" s="1919" customFormat="1" ht="26.25">
      <c r="A1" s="1706" t="str">
        <f ca="1">VLOOKUP(LEFT(RIGHT(CELL("filename",A1),LEN(CELL("filename",A1))-FIND("]",CELL("filename",A1))),1)*1,Index!$B$8:$C$90,2,FALSE)</f>
        <v>Opex</v>
      </c>
      <c r="B1" s="1917"/>
      <c r="C1" s="1706"/>
      <c r="D1" s="1918"/>
      <c r="E1" s="1918"/>
      <c r="F1" s="1918"/>
      <c r="G1" s="1918"/>
      <c r="H1" s="2161"/>
      <c r="I1" s="2161"/>
      <c r="J1" s="2161"/>
      <c r="K1" s="1926"/>
      <c r="L1" s="1926"/>
      <c r="M1" s="1926"/>
      <c r="N1" s="1926"/>
      <c r="O1" s="1926"/>
      <c r="P1" s="1926"/>
      <c r="Q1" s="1926"/>
      <c r="R1" s="1926"/>
      <c r="S1" s="1926"/>
      <c r="T1" s="1926"/>
      <c r="U1" s="1926"/>
      <c r="V1" s="1926"/>
      <c r="W1" s="1926"/>
      <c r="X1" s="1926"/>
      <c r="Y1" s="1926"/>
      <c r="Z1" s="1926"/>
      <c r="AA1" s="1926"/>
      <c r="AB1" s="1926"/>
      <c r="AC1" s="1926"/>
      <c r="AD1" s="1926"/>
      <c r="AE1" s="1926"/>
      <c r="AF1" s="1926"/>
      <c r="AG1" s="1926"/>
      <c r="AH1" s="1926"/>
      <c r="AI1" s="1926"/>
      <c r="AJ1" s="1926"/>
      <c r="AK1" s="1926"/>
      <c r="AL1" s="1926"/>
      <c r="AM1" s="1926"/>
      <c r="AN1" s="1926"/>
      <c r="AO1" s="1926"/>
      <c r="AP1" s="1926"/>
      <c r="AQ1" s="1926"/>
      <c r="AR1" s="1926"/>
      <c r="AS1" s="1926"/>
      <c r="AT1" s="1926"/>
      <c r="AU1" s="1926"/>
      <c r="AV1" s="1926"/>
      <c r="AW1" s="1926"/>
      <c r="AX1" s="1926"/>
      <c r="AY1" s="1926"/>
      <c r="AZ1" s="1926"/>
      <c r="BA1" s="1926"/>
      <c r="BB1" s="1926"/>
      <c r="BC1" s="1926"/>
      <c r="BD1" s="1926"/>
      <c r="BE1" s="1926"/>
      <c r="BF1" s="1926"/>
      <c r="BG1" s="1926"/>
      <c r="BH1" s="1926"/>
      <c r="BI1" s="1926"/>
      <c r="BJ1" s="1926"/>
      <c r="BK1" s="1926"/>
      <c r="BL1" s="1926"/>
      <c r="BM1" s="1926"/>
      <c r="BN1" s="1926"/>
      <c r="BO1" s="1926"/>
      <c r="BP1" s="1926"/>
      <c r="BQ1" s="1926"/>
      <c r="BR1" s="1926"/>
      <c r="BS1" s="1926"/>
      <c r="BT1" s="1926"/>
      <c r="BU1" s="1926"/>
      <c r="BV1" s="1926"/>
      <c r="BW1" s="1926"/>
      <c r="BX1" s="1926"/>
      <c r="BY1" s="1926"/>
      <c r="BZ1" s="1926"/>
      <c r="CA1" s="1926"/>
      <c r="CB1" s="1926"/>
      <c r="CC1" s="1926"/>
      <c r="CD1" s="1926"/>
      <c r="CE1" s="1926"/>
      <c r="CF1" s="1926"/>
      <c r="CG1" s="1926"/>
      <c r="CH1" s="1926"/>
      <c r="CI1" s="1926"/>
      <c r="CJ1" s="1926"/>
      <c r="CK1" s="1926"/>
      <c r="CL1" s="1926"/>
      <c r="CM1" s="1926"/>
      <c r="CN1" s="1926"/>
      <c r="CO1" s="1926"/>
      <c r="CP1" s="1926"/>
      <c r="CQ1" s="1926"/>
      <c r="CR1" s="1926"/>
      <c r="CS1" s="1926"/>
      <c r="CT1" s="1926"/>
      <c r="CU1" s="1926"/>
      <c r="CV1" s="1926"/>
      <c r="CW1" s="1926"/>
      <c r="CX1" s="1926"/>
      <c r="CY1" s="1926"/>
      <c r="CZ1" s="1926"/>
      <c r="DA1" s="1926"/>
      <c r="DB1" s="1926"/>
      <c r="DC1" s="1926"/>
      <c r="DD1" s="1926"/>
      <c r="DE1" s="1926"/>
      <c r="DF1" s="1926"/>
      <c r="DG1" s="1926"/>
      <c r="DH1" s="1926"/>
      <c r="DI1" s="1926"/>
      <c r="DJ1" s="1926"/>
      <c r="DK1" s="1926"/>
      <c r="DL1" s="1926"/>
      <c r="DM1" s="1926"/>
      <c r="DN1" s="1926"/>
      <c r="DO1" s="1926"/>
      <c r="DP1" s="1926"/>
      <c r="DQ1" s="1926"/>
      <c r="DR1" s="1926"/>
      <c r="DS1" s="1926"/>
      <c r="DT1" s="1926"/>
      <c r="DU1" s="1926"/>
      <c r="DV1" s="1926"/>
      <c r="DW1" s="1926"/>
      <c r="DX1" s="1926"/>
      <c r="DY1" s="1926"/>
      <c r="DZ1" s="1926"/>
      <c r="EA1" s="1926"/>
      <c r="EB1" s="1926"/>
      <c r="EC1" s="1926"/>
      <c r="ED1" s="1926"/>
      <c r="EE1" s="1926"/>
      <c r="EF1" s="1926"/>
      <c r="EG1" s="1926"/>
      <c r="EH1" s="1926"/>
      <c r="EI1" s="1926"/>
      <c r="EJ1" s="1926"/>
      <c r="EK1" s="1926"/>
      <c r="EL1" s="1926"/>
      <c r="EM1" s="1926"/>
      <c r="EN1" s="1926"/>
      <c r="EO1" s="1926"/>
      <c r="EP1" s="1926"/>
      <c r="EQ1" s="1926"/>
      <c r="ER1" s="1926"/>
      <c r="ES1" s="1926"/>
      <c r="ET1" s="1926"/>
      <c r="EU1" s="1926"/>
      <c r="EV1" s="1926"/>
      <c r="EW1" s="1926"/>
      <c r="EX1" s="1926"/>
      <c r="EY1" s="1926"/>
      <c r="EZ1" s="1926"/>
      <c r="FA1" s="1926"/>
      <c r="FB1" s="1926"/>
      <c r="FC1" s="1926"/>
      <c r="FD1" s="1926"/>
      <c r="FE1" s="1926"/>
      <c r="FF1" s="1926"/>
      <c r="FG1" s="1926"/>
      <c r="FH1" s="1926"/>
      <c r="FI1" s="1926"/>
      <c r="FJ1" s="1926"/>
      <c r="FK1" s="1926"/>
      <c r="FL1" s="1926"/>
      <c r="FM1" s="1926"/>
      <c r="FN1" s="1926"/>
      <c r="FO1" s="1926"/>
      <c r="FP1" s="1926"/>
      <c r="FQ1" s="1926"/>
      <c r="FR1" s="1926"/>
      <c r="FS1" s="1926"/>
      <c r="FT1" s="1926"/>
      <c r="FU1" s="1926"/>
      <c r="FV1" s="1926"/>
      <c r="FW1" s="1926"/>
      <c r="FX1" s="1926"/>
      <c r="FY1" s="1926"/>
      <c r="FZ1" s="1926"/>
      <c r="GA1" s="1926"/>
      <c r="GB1" s="1926"/>
      <c r="GC1" s="1926"/>
      <c r="GD1" s="1926"/>
      <c r="GE1" s="1926"/>
      <c r="GF1" s="1926"/>
      <c r="GG1" s="1926"/>
      <c r="GH1" s="1926"/>
      <c r="GI1" s="1926"/>
      <c r="GJ1" s="1926"/>
      <c r="GK1" s="1926"/>
      <c r="GL1" s="1926"/>
      <c r="GM1" s="1926"/>
      <c r="GN1" s="1926"/>
      <c r="GO1" s="1926"/>
      <c r="GP1" s="1926"/>
      <c r="GQ1" s="1926"/>
      <c r="GR1" s="1926"/>
      <c r="GS1" s="1926"/>
      <c r="GT1" s="1926"/>
      <c r="GU1" s="1926"/>
      <c r="GV1" s="1926"/>
      <c r="GW1" s="1926"/>
      <c r="GX1" s="1926"/>
      <c r="GY1" s="1926"/>
      <c r="GZ1" s="1926"/>
      <c r="HA1" s="1926"/>
      <c r="HB1" s="1926"/>
      <c r="HC1" s="1926"/>
      <c r="HD1" s="1926"/>
      <c r="HE1" s="1926"/>
      <c r="HF1" s="1926"/>
      <c r="HG1" s="1926"/>
      <c r="HH1" s="1926"/>
      <c r="HI1" s="1926"/>
      <c r="HJ1" s="1926"/>
      <c r="HK1" s="1926"/>
      <c r="HL1" s="1926"/>
      <c r="HM1" s="1926"/>
      <c r="HN1" s="1926"/>
      <c r="HO1" s="1926"/>
      <c r="HP1" s="1926"/>
      <c r="HQ1" s="1926"/>
      <c r="HR1" s="1926"/>
      <c r="HS1" s="1926"/>
      <c r="HT1" s="1926"/>
      <c r="HU1" s="1926"/>
      <c r="HV1" s="1926"/>
      <c r="HW1" s="1926"/>
      <c r="HX1" s="1926"/>
      <c r="HY1" s="1926"/>
      <c r="HZ1" s="1926"/>
      <c r="IA1" s="1926"/>
      <c r="IB1" s="1926"/>
      <c r="IC1" s="1926"/>
      <c r="ID1" s="1926"/>
      <c r="IE1" s="1926"/>
      <c r="IF1" s="1926"/>
      <c r="IG1" s="1926"/>
      <c r="IH1" s="1926"/>
      <c r="II1" s="1926"/>
      <c r="IJ1" s="1926"/>
      <c r="IK1" s="1926"/>
      <c r="IL1" s="1926"/>
      <c r="IM1" s="1926"/>
      <c r="IN1" s="1926"/>
      <c r="IO1" s="1926"/>
      <c r="IP1" s="1926"/>
      <c r="IQ1" s="1926"/>
      <c r="IR1" s="1926"/>
      <c r="IS1" s="1926"/>
      <c r="IT1" s="1926"/>
      <c r="IU1" s="1926"/>
      <c r="IV1" s="1926"/>
      <c r="IW1" s="1926"/>
      <c r="IX1" s="1926"/>
      <c r="IY1" s="1926"/>
      <c r="IZ1" s="1926"/>
      <c r="JA1" s="1926"/>
      <c r="JB1" s="1926"/>
      <c r="JC1" s="1926"/>
      <c r="JD1" s="1926"/>
      <c r="JE1" s="1926"/>
      <c r="JF1" s="1926"/>
      <c r="JG1" s="1926"/>
      <c r="JH1" s="1926"/>
      <c r="JI1" s="1926"/>
      <c r="JJ1" s="1926"/>
      <c r="JK1" s="1926"/>
      <c r="JL1" s="1926"/>
      <c r="JM1" s="1926"/>
      <c r="JN1" s="1926"/>
      <c r="JO1" s="1926"/>
      <c r="JP1" s="1926"/>
      <c r="JQ1" s="1926"/>
      <c r="JR1" s="1926"/>
      <c r="JS1" s="1926"/>
      <c r="JT1" s="1926"/>
      <c r="JU1" s="1926"/>
      <c r="JV1" s="1926"/>
      <c r="JW1" s="1926"/>
      <c r="JX1" s="1926"/>
      <c r="JY1" s="1926"/>
      <c r="JZ1" s="1926"/>
      <c r="KA1" s="1926"/>
      <c r="KB1" s="1926"/>
      <c r="KC1" s="1926"/>
      <c r="KD1" s="1926"/>
      <c r="KE1" s="1926"/>
      <c r="KF1" s="1926"/>
      <c r="KG1" s="1926"/>
      <c r="KH1" s="1926"/>
      <c r="KI1" s="1926"/>
      <c r="KJ1" s="1926"/>
      <c r="KK1" s="1926"/>
      <c r="KL1" s="1926"/>
      <c r="KM1" s="1926"/>
      <c r="KN1" s="1926"/>
      <c r="KO1" s="1926"/>
      <c r="KP1" s="1926"/>
      <c r="KQ1" s="1926"/>
      <c r="KR1" s="1926"/>
      <c r="KS1" s="1926"/>
      <c r="KT1" s="1926"/>
      <c r="KU1" s="1926"/>
      <c r="KV1" s="1926"/>
      <c r="KW1" s="1926"/>
      <c r="KX1" s="1926"/>
      <c r="KY1" s="1926"/>
      <c r="KZ1" s="1926"/>
      <c r="LA1" s="1926"/>
      <c r="LB1" s="1926"/>
      <c r="LC1" s="1926"/>
      <c r="LD1" s="1926"/>
      <c r="LE1" s="1926"/>
      <c r="LF1" s="1926"/>
      <c r="LG1" s="1926"/>
      <c r="LH1" s="1926"/>
      <c r="LI1" s="1926"/>
      <c r="LJ1" s="1926"/>
      <c r="LK1" s="1926"/>
      <c r="LL1" s="1926"/>
      <c r="LM1" s="1926"/>
      <c r="LN1" s="1926"/>
      <c r="LO1" s="1926"/>
      <c r="LP1" s="1926"/>
      <c r="LQ1" s="1926"/>
      <c r="LR1" s="1926"/>
      <c r="LS1" s="1926"/>
      <c r="LT1" s="1926"/>
      <c r="LU1" s="1926"/>
      <c r="LV1" s="1926"/>
      <c r="LW1" s="1926"/>
      <c r="LX1" s="1926"/>
      <c r="LY1" s="1926"/>
      <c r="LZ1" s="1926"/>
      <c r="MA1" s="1926"/>
      <c r="MB1" s="1926"/>
      <c r="MC1" s="1926"/>
      <c r="MD1" s="1926"/>
      <c r="ME1" s="1926"/>
      <c r="MF1" s="1926"/>
      <c r="MG1" s="1926"/>
      <c r="MH1" s="1926"/>
      <c r="MI1" s="1926"/>
      <c r="MJ1" s="1926"/>
      <c r="MK1" s="1926"/>
      <c r="ML1" s="1926"/>
      <c r="MM1" s="1926"/>
      <c r="MN1" s="1926"/>
      <c r="MO1" s="1926"/>
      <c r="MP1" s="1926"/>
      <c r="MQ1" s="1926"/>
      <c r="MR1" s="1926"/>
      <c r="MS1" s="1926"/>
      <c r="MT1" s="1926"/>
      <c r="MU1" s="1926"/>
      <c r="MV1" s="1926"/>
      <c r="MW1" s="1926"/>
      <c r="MX1" s="1926"/>
      <c r="MY1" s="1926"/>
      <c r="MZ1" s="1926"/>
      <c r="NA1" s="1926"/>
      <c r="NB1" s="1926"/>
      <c r="NC1" s="1926"/>
      <c r="ND1" s="1926"/>
      <c r="NE1" s="1926"/>
      <c r="NF1" s="1926"/>
      <c r="NG1" s="1926"/>
      <c r="NH1" s="1926"/>
      <c r="NI1" s="1926"/>
      <c r="NJ1" s="1926"/>
      <c r="NK1" s="1926"/>
      <c r="NL1" s="1926"/>
      <c r="NM1" s="1926"/>
      <c r="NN1" s="1926"/>
      <c r="NO1" s="1926"/>
      <c r="NP1" s="1926"/>
      <c r="NQ1" s="1926"/>
      <c r="NR1" s="1926"/>
      <c r="NS1" s="1926"/>
      <c r="NT1" s="1926"/>
      <c r="NU1" s="1926"/>
      <c r="NV1" s="1926"/>
      <c r="NW1" s="1926"/>
      <c r="NX1" s="1926"/>
      <c r="NY1" s="1926"/>
      <c r="NZ1" s="1926"/>
      <c r="OA1" s="1926"/>
      <c r="OB1" s="1926"/>
      <c r="OC1" s="1926"/>
      <c r="OD1" s="1926"/>
      <c r="OE1" s="1926"/>
      <c r="OF1" s="1926"/>
      <c r="OG1" s="1926"/>
      <c r="OH1" s="1926"/>
      <c r="OI1" s="1926"/>
      <c r="OJ1" s="1926"/>
      <c r="OK1" s="1926"/>
      <c r="OL1" s="1926"/>
      <c r="OM1" s="1926"/>
      <c r="ON1" s="1926"/>
      <c r="OO1" s="1926"/>
      <c r="OP1" s="1926"/>
      <c r="OQ1" s="1926"/>
      <c r="OR1" s="1926"/>
      <c r="OS1" s="1926"/>
      <c r="OT1" s="1926"/>
      <c r="OU1" s="1926"/>
      <c r="OV1" s="1926"/>
      <c r="OW1" s="1926"/>
      <c r="OX1" s="1926"/>
      <c r="OY1" s="1926"/>
      <c r="OZ1" s="1926"/>
      <c r="PA1" s="1926"/>
      <c r="PB1" s="1926"/>
      <c r="PC1" s="1926"/>
      <c r="PD1" s="1926"/>
      <c r="PE1" s="1926"/>
      <c r="PF1" s="1926"/>
      <c r="PG1" s="1926"/>
      <c r="PH1" s="1926"/>
      <c r="PI1" s="1926"/>
      <c r="PJ1" s="1926"/>
      <c r="PK1" s="1926"/>
      <c r="PL1" s="1926"/>
      <c r="PM1" s="1926"/>
      <c r="PN1" s="1926"/>
      <c r="PO1" s="1926"/>
      <c r="PP1" s="1926"/>
      <c r="PQ1" s="1926"/>
      <c r="PR1" s="1926"/>
      <c r="PS1" s="1926"/>
      <c r="PT1" s="1926"/>
      <c r="PU1" s="1926"/>
      <c r="PV1" s="1926"/>
      <c r="PW1" s="1926"/>
      <c r="PX1" s="1926"/>
      <c r="PY1" s="1926"/>
      <c r="PZ1" s="1926"/>
      <c r="QA1" s="1926"/>
      <c r="QB1" s="1926"/>
      <c r="QC1" s="1926"/>
      <c r="QD1" s="1926"/>
      <c r="QE1" s="1926"/>
      <c r="QF1" s="1926"/>
      <c r="QG1" s="1926"/>
      <c r="QH1" s="1926"/>
      <c r="QI1" s="1926"/>
      <c r="QJ1" s="1926"/>
      <c r="QK1" s="1926"/>
      <c r="QL1" s="1926"/>
      <c r="QM1" s="1926"/>
      <c r="QN1" s="1926"/>
      <c r="QO1" s="1926"/>
      <c r="QP1" s="1926"/>
      <c r="QQ1" s="1926"/>
      <c r="QR1" s="1926"/>
      <c r="QS1" s="1926"/>
      <c r="QT1" s="1926"/>
      <c r="QU1" s="1926"/>
      <c r="QV1" s="1926"/>
      <c r="QW1" s="1926"/>
      <c r="QX1" s="1926"/>
      <c r="QY1" s="1926"/>
      <c r="QZ1" s="1926"/>
      <c r="RA1" s="1926"/>
      <c r="RB1" s="1926"/>
      <c r="RC1" s="1926"/>
      <c r="RD1" s="1926"/>
      <c r="RE1" s="1926"/>
      <c r="RF1" s="1926"/>
      <c r="RG1" s="1926"/>
      <c r="RH1" s="1926"/>
      <c r="RI1" s="1926"/>
      <c r="RJ1" s="1926"/>
      <c r="RK1" s="1926"/>
      <c r="RL1" s="1926"/>
      <c r="RM1" s="1926"/>
      <c r="RN1" s="1926"/>
      <c r="RO1" s="1926"/>
      <c r="RP1" s="1926"/>
      <c r="RQ1" s="1926"/>
      <c r="RR1" s="1926"/>
      <c r="RS1" s="1926"/>
      <c r="RT1" s="1926"/>
      <c r="RU1" s="1926"/>
      <c r="RV1" s="1926"/>
      <c r="RW1" s="1926"/>
      <c r="RX1" s="1926"/>
      <c r="RY1" s="1926"/>
      <c r="RZ1" s="1926"/>
      <c r="SA1" s="1926"/>
      <c r="SB1" s="1926"/>
      <c r="SC1" s="1926"/>
      <c r="SD1" s="1926"/>
      <c r="SE1" s="1926"/>
      <c r="SF1" s="1926"/>
      <c r="SG1" s="1926"/>
      <c r="SH1" s="1926"/>
      <c r="SI1" s="1926"/>
      <c r="SJ1" s="1926"/>
      <c r="SK1" s="1926"/>
      <c r="SL1" s="1926"/>
      <c r="SM1" s="1926"/>
      <c r="SN1" s="1926"/>
      <c r="SO1" s="1926"/>
      <c r="SP1" s="1926"/>
      <c r="SQ1" s="1926"/>
      <c r="SR1" s="1926"/>
      <c r="SS1" s="1926"/>
      <c r="ST1" s="1926"/>
      <c r="SU1" s="1926"/>
      <c r="SV1" s="1926"/>
      <c r="SW1" s="1926"/>
      <c r="SX1" s="1926"/>
      <c r="SY1" s="1926"/>
      <c r="SZ1" s="1926"/>
      <c r="TA1" s="1926"/>
      <c r="TB1" s="1926"/>
      <c r="TC1" s="1926"/>
      <c r="TD1" s="1926"/>
      <c r="TE1" s="1926"/>
      <c r="TF1" s="1926"/>
      <c r="TG1" s="1926"/>
      <c r="TH1" s="1926"/>
      <c r="TI1" s="1926"/>
      <c r="TJ1" s="1926"/>
      <c r="TK1" s="1926"/>
      <c r="TL1" s="1926"/>
      <c r="TM1" s="1926"/>
      <c r="TN1" s="1926"/>
      <c r="TO1" s="1926"/>
      <c r="TP1" s="1926"/>
      <c r="TQ1" s="1926"/>
      <c r="TR1" s="1926"/>
      <c r="TS1" s="1926"/>
      <c r="TT1" s="1926"/>
      <c r="TU1" s="1926"/>
      <c r="TV1" s="1926"/>
      <c r="TW1" s="1926"/>
      <c r="TX1" s="1926"/>
      <c r="TY1" s="1926"/>
      <c r="TZ1" s="1926"/>
      <c r="UA1" s="1926"/>
      <c r="UB1" s="1926"/>
      <c r="UC1" s="1926"/>
      <c r="UD1" s="1926"/>
      <c r="UE1" s="1926"/>
      <c r="UF1" s="1926"/>
      <c r="UG1" s="1926"/>
      <c r="UH1" s="1926"/>
      <c r="UI1" s="1926"/>
      <c r="UJ1" s="1926"/>
      <c r="UK1" s="1926"/>
      <c r="UL1" s="1926"/>
      <c r="UM1" s="1926"/>
      <c r="UN1" s="1926"/>
      <c r="UO1" s="1926"/>
      <c r="UP1" s="1926"/>
      <c r="UQ1" s="1926"/>
      <c r="UR1" s="1926"/>
      <c r="US1" s="1926"/>
      <c r="UT1" s="1926"/>
      <c r="UU1" s="1926"/>
      <c r="UV1" s="1926"/>
      <c r="UW1" s="1926"/>
      <c r="UX1" s="1926"/>
      <c r="UY1" s="1926"/>
      <c r="UZ1" s="1926"/>
      <c r="VA1" s="1926"/>
      <c r="VB1" s="1926"/>
      <c r="VC1" s="1926"/>
      <c r="VD1" s="1926"/>
      <c r="VE1" s="1926"/>
      <c r="VF1" s="1926"/>
      <c r="VG1" s="1926"/>
      <c r="VH1" s="1926"/>
      <c r="VI1" s="1926"/>
      <c r="VJ1" s="1926"/>
      <c r="VK1" s="1926"/>
      <c r="VL1" s="1926"/>
      <c r="VM1" s="1926"/>
      <c r="VN1" s="1926"/>
      <c r="VO1" s="1926"/>
      <c r="VP1" s="1926"/>
      <c r="VQ1" s="1926"/>
      <c r="VR1" s="1926"/>
      <c r="VS1" s="1926"/>
      <c r="VT1" s="1926"/>
      <c r="VU1" s="1926"/>
      <c r="VV1" s="1926"/>
      <c r="VW1" s="1926"/>
      <c r="VX1" s="1926"/>
      <c r="VY1" s="1926"/>
      <c r="VZ1" s="1926"/>
      <c r="WA1" s="1926"/>
      <c r="WB1" s="1926"/>
      <c r="WC1" s="1926"/>
      <c r="WD1" s="1926"/>
      <c r="WE1" s="1926"/>
      <c r="WF1" s="1926"/>
      <c r="WG1" s="1926"/>
      <c r="WH1" s="1926"/>
      <c r="WI1" s="1926"/>
      <c r="WJ1" s="1926"/>
      <c r="WK1" s="1926"/>
      <c r="WL1" s="1926"/>
      <c r="WM1" s="1926"/>
      <c r="WN1" s="1926"/>
      <c r="WO1" s="1926"/>
      <c r="WP1" s="1926"/>
      <c r="WQ1" s="1926"/>
      <c r="WR1" s="1926"/>
      <c r="WS1" s="1926"/>
      <c r="WT1" s="1926"/>
      <c r="WU1" s="1926"/>
      <c r="WV1" s="1926"/>
      <c r="WW1" s="1926"/>
      <c r="WX1" s="1926"/>
      <c r="WY1" s="1926"/>
      <c r="WZ1" s="1926"/>
      <c r="XA1" s="1926"/>
      <c r="XB1" s="1926"/>
      <c r="XC1" s="1926"/>
      <c r="XD1" s="1926"/>
      <c r="XE1" s="1926"/>
      <c r="XF1" s="1926"/>
      <c r="XG1" s="1926"/>
      <c r="XH1" s="1926"/>
      <c r="XI1" s="1926"/>
      <c r="XJ1" s="1926"/>
      <c r="XK1" s="1926"/>
      <c r="XL1" s="1926"/>
      <c r="XM1" s="1926"/>
      <c r="XN1" s="1926"/>
      <c r="XO1" s="1926"/>
      <c r="XP1" s="1926"/>
      <c r="XQ1" s="1926"/>
      <c r="XR1" s="1926"/>
      <c r="XS1" s="1926"/>
      <c r="XT1" s="1926"/>
      <c r="XU1" s="1926"/>
      <c r="XV1" s="1926"/>
      <c r="XW1" s="1926"/>
      <c r="XX1" s="1926"/>
      <c r="XY1" s="1926"/>
      <c r="XZ1" s="1926"/>
      <c r="YA1" s="1926"/>
      <c r="YB1" s="1926"/>
      <c r="YC1" s="1926"/>
      <c r="YD1" s="1926"/>
      <c r="YE1" s="1926"/>
      <c r="YF1" s="1926"/>
      <c r="YG1" s="1926"/>
      <c r="YH1" s="1926"/>
      <c r="YI1" s="1926"/>
      <c r="YJ1" s="1926"/>
      <c r="YK1" s="1926"/>
      <c r="YL1" s="1926"/>
      <c r="YM1" s="1926"/>
      <c r="YN1" s="1926"/>
      <c r="YO1" s="1926"/>
      <c r="YP1" s="1926"/>
      <c r="YQ1" s="1926"/>
      <c r="YR1" s="1926"/>
      <c r="YS1" s="1926"/>
      <c r="YT1" s="1926"/>
      <c r="YU1" s="1926"/>
      <c r="YV1" s="1926"/>
      <c r="YW1" s="1926"/>
      <c r="YX1" s="1926"/>
      <c r="YY1" s="1926"/>
      <c r="YZ1" s="1926"/>
      <c r="ZA1" s="1926"/>
      <c r="ZB1" s="1926"/>
      <c r="ZC1" s="1926"/>
      <c r="ZD1" s="1926"/>
      <c r="ZE1" s="1926"/>
      <c r="ZF1" s="1926"/>
      <c r="ZG1" s="1926"/>
      <c r="ZH1" s="1926"/>
      <c r="ZI1" s="1926"/>
      <c r="ZJ1" s="1926"/>
      <c r="ZK1" s="1926"/>
      <c r="ZL1" s="1926"/>
      <c r="ZM1" s="1926"/>
      <c r="ZN1" s="1926"/>
      <c r="ZO1" s="1926"/>
      <c r="ZP1" s="1926"/>
      <c r="ZQ1" s="1926"/>
      <c r="ZR1" s="1926"/>
      <c r="ZS1" s="1926"/>
      <c r="ZT1" s="1926"/>
      <c r="ZU1" s="1926"/>
      <c r="ZV1" s="1926"/>
      <c r="ZW1" s="1926"/>
      <c r="ZX1" s="1926"/>
      <c r="ZY1" s="1926"/>
      <c r="ZZ1" s="1926"/>
      <c r="AAA1" s="1926"/>
      <c r="AAB1" s="1926"/>
      <c r="AAC1" s="1926"/>
      <c r="AAD1" s="1926"/>
      <c r="AAE1" s="1926"/>
      <c r="AAF1" s="1926"/>
      <c r="AAG1" s="1926"/>
      <c r="AAH1" s="1926"/>
      <c r="AAI1" s="1926"/>
      <c r="AAJ1" s="1926"/>
      <c r="AAK1" s="1926"/>
      <c r="AAL1" s="1926"/>
      <c r="AAM1" s="1926"/>
      <c r="AAN1" s="1926"/>
      <c r="AAO1" s="1926"/>
      <c r="AAP1" s="1926"/>
      <c r="AAQ1" s="1926"/>
      <c r="AAR1" s="1926"/>
      <c r="AAS1" s="1926"/>
      <c r="AAT1" s="1926"/>
      <c r="AAU1" s="1926"/>
      <c r="AAV1" s="1926"/>
      <c r="AAW1" s="1926"/>
      <c r="AAX1" s="1926"/>
      <c r="AAY1" s="1926"/>
      <c r="AAZ1" s="1926"/>
      <c r="ABA1" s="1926"/>
      <c r="ABB1" s="1926"/>
      <c r="ABC1" s="1926"/>
      <c r="ABD1" s="1926"/>
      <c r="ABE1" s="1926"/>
      <c r="ABF1" s="1926"/>
      <c r="ABG1" s="1926"/>
      <c r="ABH1" s="1926"/>
      <c r="ABI1" s="1926"/>
      <c r="ABJ1" s="1926"/>
      <c r="ABK1" s="1926"/>
      <c r="ABL1" s="1926"/>
      <c r="ABM1" s="1926"/>
      <c r="ABN1" s="1926"/>
      <c r="ABO1" s="1926"/>
      <c r="ABP1" s="1926"/>
      <c r="ABQ1" s="1926"/>
      <c r="ABR1" s="1926"/>
      <c r="ABS1" s="1926"/>
      <c r="ABT1" s="1926"/>
      <c r="ABU1" s="1926"/>
      <c r="ABV1" s="1926"/>
      <c r="ABW1" s="1926"/>
      <c r="ABX1" s="1926"/>
      <c r="ABY1" s="1926"/>
      <c r="ABZ1" s="1926"/>
      <c r="ACA1" s="1926"/>
      <c r="ACB1" s="1926"/>
      <c r="ACC1" s="1926"/>
      <c r="ACD1" s="1926"/>
      <c r="ACE1" s="1926"/>
      <c r="ACF1" s="1926"/>
      <c r="ACG1" s="1926"/>
      <c r="ACH1" s="1926"/>
      <c r="ACI1" s="1926"/>
      <c r="ACJ1" s="1926"/>
      <c r="ACK1" s="1926"/>
      <c r="ACL1" s="1926"/>
      <c r="ACM1" s="1926"/>
      <c r="ACN1" s="1926"/>
      <c r="ACO1" s="1926"/>
      <c r="ACP1" s="1926"/>
      <c r="ACQ1" s="1926"/>
      <c r="ACR1" s="1926"/>
      <c r="ACS1" s="1926"/>
      <c r="ACT1" s="1926"/>
      <c r="ACU1" s="1926"/>
      <c r="ACV1" s="1926"/>
      <c r="ACW1" s="1926"/>
      <c r="ACX1" s="1926"/>
      <c r="ACY1" s="1926"/>
      <c r="ACZ1" s="1926"/>
      <c r="ADA1" s="1926"/>
      <c r="ADB1" s="1926"/>
      <c r="ADC1" s="1926"/>
      <c r="ADD1" s="1926"/>
      <c r="ADE1" s="1926"/>
      <c r="ADF1" s="1926"/>
      <c r="ADG1" s="1926"/>
      <c r="ADH1" s="1926"/>
      <c r="ADI1" s="1926"/>
      <c r="ADJ1" s="1926"/>
      <c r="ADK1" s="1926"/>
      <c r="ADL1" s="1926"/>
      <c r="ADM1" s="1926"/>
      <c r="ADN1" s="1926"/>
      <c r="ADO1" s="1926"/>
      <c r="ADP1" s="1926"/>
      <c r="ADQ1" s="1926"/>
      <c r="ADR1" s="1926"/>
      <c r="ADS1" s="1926"/>
      <c r="ADT1" s="1926"/>
      <c r="ADU1" s="1926"/>
      <c r="ADV1" s="1926"/>
      <c r="ADW1" s="1926"/>
      <c r="ADX1" s="1926"/>
      <c r="ADY1" s="1926"/>
      <c r="ADZ1" s="1926"/>
      <c r="AEA1" s="1926"/>
      <c r="AEB1" s="1926"/>
      <c r="AEC1" s="1926"/>
      <c r="AED1" s="1926"/>
      <c r="AEE1" s="1926"/>
      <c r="AEF1" s="1926"/>
      <c r="AEG1" s="1926"/>
      <c r="AEH1" s="1926"/>
      <c r="AEI1" s="1926"/>
      <c r="AEJ1" s="1926"/>
      <c r="AEK1" s="1926"/>
      <c r="AEL1" s="1926"/>
      <c r="AEM1" s="1926"/>
      <c r="AEN1" s="1926"/>
      <c r="AEO1" s="1926"/>
      <c r="AEP1" s="1926"/>
      <c r="AEQ1" s="1926"/>
      <c r="AER1" s="1926"/>
      <c r="AES1" s="1926"/>
      <c r="AET1" s="1926"/>
      <c r="AEU1" s="1926"/>
      <c r="AEV1" s="1926"/>
      <c r="AEW1" s="1926"/>
      <c r="AEX1" s="1926"/>
      <c r="AEY1" s="1926"/>
      <c r="AEZ1" s="1926"/>
      <c r="AFA1" s="1926"/>
      <c r="AFB1" s="1926"/>
      <c r="AFC1" s="1926"/>
      <c r="AFD1" s="1926"/>
      <c r="AFE1" s="1926"/>
      <c r="AFF1" s="1926"/>
      <c r="AFG1" s="1926"/>
      <c r="AFH1" s="1926"/>
      <c r="AFI1" s="1926"/>
      <c r="AFJ1" s="1926"/>
      <c r="AFK1" s="1926"/>
      <c r="AFL1" s="1926"/>
      <c r="AFM1" s="1926"/>
      <c r="AFN1" s="1926"/>
      <c r="AFO1" s="1926"/>
      <c r="AFP1" s="1926"/>
      <c r="AFQ1" s="1926"/>
      <c r="AFR1" s="1926"/>
      <c r="AFS1" s="1926"/>
      <c r="AFT1" s="1926"/>
      <c r="AFU1" s="1926"/>
      <c r="AFV1" s="1926"/>
      <c r="AFW1" s="1926"/>
      <c r="AFX1" s="1926"/>
      <c r="AFY1" s="1926"/>
      <c r="AFZ1" s="1926"/>
      <c r="AGA1" s="1926"/>
      <c r="AGB1" s="1926"/>
      <c r="AGC1" s="1926"/>
      <c r="AGD1" s="1926"/>
      <c r="AGE1" s="1926"/>
      <c r="AGF1" s="1926"/>
      <c r="AGG1" s="1926"/>
      <c r="AGH1" s="1926"/>
      <c r="AGI1" s="1926"/>
      <c r="AGJ1" s="1926"/>
      <c r="AGK1" s="1926"/>
      <c r="AGL1" s="1926"/>
      <c r="AGM1" s="1926"/>
      <c r="AGN1" s="1926"/>
      <c r="AGO1" s="1926"/>
      <c r="AGP1" s="1926"/>
      <c r="AGQ1" s="1926"/>
      <c r="AGR1" s="1926"/>
      <c r="AGS1" s="1926"/>
      <c r="AGT1" s="1926"/>
      <c r="AGU1" s="1926"/>
      <c r="AGV1" s="1926"/>
      <c r="AGW1" s="1926"/>
      <c r="AGX1" s="1926"/>
      <c r="AGY1" s="1926"/>
      <c r="AGZ1" s="1926"/>
      <c r="AHA1" s="1926"/>
      <c r="AHB1" s="1926"/>
      <c r="AHC1" s="1926"/>
      <c r="AHD1" s="1926"/>
      <c r="AHE1" s="1926"/>
      <c r="AHF1" s="1926"/>
      <c r="AHG1" s="1926"/>
      <c r="AHH1" s="1926"/>
      <c r="AHI1" s="1926"/>
      <c r="AHJ1" s="1926"/>
      <c r="AHK1" s="1926"/>
      <c r="AHL1" s="1926"/>
      <c r="AHM1" s="1926"/>
      <c r="AHN1" s="1926"/>
      <c r="AHO1" s="1926"/>
      <c r="AHP1" s="1926"/>
      <c r="AHQ1" s="1926"/>
      <c r="AHR1" s="1926"/>
      <c r="AHS1" s="1926"/>
      <c r="AHT1" s="1926"/>
      <c r="AHU1" s="1926"/>
      <c r="AHV1" s="1926"/>
      <c r="AHW1" s="1926"/>
      <c r="AHX1" s="1926"/>
      <c r="AHY1" s="1926"/>
      <c r="AHZ1" s="1926"/>
      <c r="AIA1" s="1926"/>
      <c r="AIB1" s="1926"/>
      <c r="AIC1" s="1926"/>
      <c r="AID1" s="1926"/>
      <c r="AIE1" s="1926"/>
      <c r="AIF1" s="1926"/>
      <c r="AIG1" s="1926"/>
      <c r="AIH1" s="1926"/>
      <c r="AII1" s="1926"/>
      <c r="AIJ1" s="1926"/>
      <c r="AIK1" s="1926"/>
      <c r="AIL1" s="1926"/>
      <c r="AIM1" s="1926"/>
      <c r="AIN1" s="1926"/>
      <c r="AIO1" s="1926"/>
      <c r="AIP1" s="1926"/>
      <c r="AIQ1" s="1926"/>
      <c r="AIR1" s="1926"/>
      <c r="AIS1" s="1926"/>
      <c r="AIT1" s="1926"/>
      <c r="AIU1" s="1926"/>
      <c r="AIV1" s="1926"/>
      <c r="AIW1" s="1926"/>
      <c r="AIX1" s="1926"/>
      <c r="AIY1" s="1926"/>
      <c r="AIZ1" s="1926"/>
      <c r="AJA1" s="1926"/>
      <c r="AJB1" s="1926"/>
      <c r="AJC1" s="1926"/>
      <c r="AJD1" s="1926"/>
      <c r="AJE1" s="1926"/>
      <c r="AJF1" s="1926"/>
      <c r="AJG1" s="1926"/>
      <c r="AJH1" s="1926"/>
      <c r="AJI1" s="1926"/>
      <c r="AJJ1" s="1926"/>
      <c r="AJK1" s="1926"/>
      <c r="AJL1" s="1926"/>
      <c r="AJM1" s="1926"/>
      <c r="AJN1" s="1926"/>
      <c r="AJO1" s="1926"/>
      <c r="AJP1" s="1926"/>
      <c r="AJQ1" s="1926"/>
      <c r="AJR1" s="1926"/>
      <c r="AJS1" s="1926"/>
      <c r="AJT1" s="1926"/>
      <c r="AJU1" s="1926"/>
      <c r="AJV1" s="1926"/>
      <c r="AJW1" s="1926"/>
      <c r="AJX1" s="1926"/>
      <c r="AJY1" s="1926"/>
      <c r="AJZ1" s="1926"/>
      <c r="AKA1" s="1926"/>
      <c r="AKB1" s="1926"/>
      <c r="AKC1" s="1926"/>
      <c r="AKD1" s="1926"/>
      <c r="AKE1" s="1926"/>
      <c r="AKF1" s="1926"/>
      <c r="AKG1" s="1926"/>
      <c r="AKH1" s="1926"/>
      <c r="AKI1" s="1926"/>
      <c r="AKJ1" s="1926"/>
      <c r="AKK1" s="1926"/>
      <c r="AKL1" s="1926"/>
      <c r="AKM1" s="1926"/>
      <c r="AKN1" s="1926"/>
      <c r="AKO1" s="1926"/>
      <c r="AKP1" s="1926"/>
      <c r="AKQ1" s="1926"/>
      <c r="AKR1" s="1926"/>
      <c r="AKS1" s="1926"/>
      <c r="AKT1" s="1926"/>
      <c r="AKU1" s="1926"/>
      <c r="AKV1" s="1926"/>
      <c r="AKW1" s="1926"/>
      <c r="AKX1" s="1926"/>
      <c r="AKY1" s="1926"/>
      <c r="AKZ1" s="1926"/>
      <c r="ALA1" s="1926"/>
      <c r="ALB1" s="1926"/>
      <c r="ALC1" s="1926"/>
      <c r="ALD1" s="1926"/>
      <c r="ALE1" s="1926"/>
      <c r="ALF1" s="1926"/>
      <c r="ALG1" s="1926"/>
      <c r="ALH1" s="1926"/>
      <c r="ALI1" s="1926"/>
      <c r="ALJ1" s="1926"/>
      <c r="ALK1" s="1926"/>
      <c r="ALL1" s="1926"/>
      <c r="ALM1" s="1926"/>
      <c r="ALN1" s="1926"/>
      <c r="ALO1" s="1926"/>
      <c r="ALP1" s="1926"/>
      <c r="ALQ1" s="1926"/>
      <c r="ALR1" s="1926"/>
      <c r="ALS1" s="1926"/>
      <c r="ALT1" s="1926"/>
      <c r="ALU1" s="1926"/>
      <c r="ALV1" s="1926"/>
      <c r="ALW1" s="1926"/>
      <c r="ALX1" s="1926"/>
      <c r="ALY1" s="1926"/>
      <c r="ALZ1" s="1926"/>
      <c r="AMA1" s="1926"/>
      <c r="AMB1" s="1926"/>
      <c r="AMC1" s="1926"/>
      <c r="AMD1" s="1926"/>
      <c r="AME1" s="1926"/>
      <c r="AMF1" s="1926"/>
      <c r="AMG1" s="1926"/>
      <c r="AMH1" s="1926"/>
      <c r="AMI1" s="1926"/>
      <c r="AMJ1" s="1926"/>
      <c r="AMK1" s="1926"/>
      <c r="AML1" s="1926"/>
      <c r="AMM1" s="1926"/>
      <c r="AMN1" s="1926"/>
      <c r="AMO1" s="1926"/>
      <c r="AMP1" s="1926"/>
      <c r="AMQ1" s="1926"/>
      <c r="AMR1" s="1926"/>
      <c r="AMS1" s="1926"/>
      <c r="AMT1" s="1926"/>
      <c r="AMU1" s="1926"/>
      <c r="AMV1" s="1926"/>
      <c r="AMW1" s="1926"/>
      <c r="AMX1" s="1926"/>
      <c r="AMY1" s="1926"/>
      <c r="AMZ1" s="1926"/>
      <c r="ANA1" s="1926"/>
      <c r="ANB1" s="1926"/>
      <c r="ANC1" s="1926"/>
      <c r="AND1" s="1926"/>
      <c r="ANE1" s="1926"/>
      <c r="ANF1" s="1926"/>
      <c r="ANG1" s="1926"/>
      <c r="ANH1" s="1926"/>
      <c r="ANI1" s="1926"/>
      <c r="ANJ1" s="1926"/>
      <c r="ANK1" s="1926"/>
      <c r="ANL1" s="1926"/>
      <c r="ANM1" s="1926"/>
      <c r="ANN1" s="1926"/>
      <c r="ANO1" s="1926"/>
      <c r="ANP1" s="1926"/>
      <c r="ANQ1" s="1926"/>
      <c r="ANR1" s="1926"/>
      <c r="ANS1" s="1926"/>
      <c r="ANT1" s="1926"/>
      <c r="ANU1" s="1926"/>
      <c r="ANV1" s="1926"/>
      <c r="ANW1" s="1926"/>
      <c r="ANX1" s="1926"/>
      <c r="ANY1" s="1926"/>
      <c r="ANZ1" s="1926"/>
      <c r="AOA1" s="1926"/>
      <c r="AOB1" s="1926"/>
      <c r="AOC1" s="1926"/>
      <c r="AOD1" s="1926"/>
      <c r="AOE1" s="1926"/>
      <c r="AOF1" s="1926"/>
      <c r="AOG1" s="1926"/>
      <c r="AOH1" s="1926"/>
      <c r="AOI1" s="1926"/>
      <c r="AOJ1" s="1926"/>
      <c r="AOK1" s="1926"/>
      <c r="AOL1" s="1926"/>
      <c r="AOM1" s="1926"/>
      <c r="AON1" s="1926"/>
      <c r="AOO1" s="1926"/>
      <c r="AOP1" s="1926"/>
      <c r="AOQ1" s="1926"/>
      <c r="AOR1" s="1926"/>
      <c r="AOS1" s="1926"/>
      <c r="AOT1" s="1926"/>
      <c r="AOU1" s="1926"/>
      <c r="AOV1" s="1926"/>
      <c r="AOW1" s="1926"/>
      <c r="AOX1" s="1926"/>
      <c r="AOY1" s="1926"/>
      <c r="AOZ1" s="1926"/>
      <c r="APA1" s="1926"/>
      <c r="APB1" s="1926"/>
      <c r="APC1" s="1926"/>
      <c r="APD1" s="1926"/>
      <c r="APE1" s="1926"/>
      <c r="APF1" s="1926"/>
      <c r="APG1" s="1926"/>
      <c r="APH1" s="1926"/>
      <c r="API1" s="1926"/>
      <c r="APJ1" s="1926"/>
      <c r="APK1" s="1926"/>
      <c r="APL1" s="1926"/>
      <c r="APM1" s="1926"/>
      <c r="APN1" s="1926"/>
      <c r="APO1" s="1926"/>
      <c r="APP1" s="1926"/>
      <c r="APQ1" s="1926"/>
      <c r="APR1" s="1926"/>
      <c r="APS1" s="1926"/>
      <c r="APT1" s="1926"/>
      <c r="APU1" s="1926"/>
      <c r="APV1" s="1926"/>
      <c r="APW1" s="1926"/>
      <c r="APX1" s="1926"/>
      <c r="APY1" s="1926"/>
      <c r="APZ1" s="1926"/>
      <c r="AQA1" s="1926"/>
      <c r="AQB1" s="1926"/>
      <c r="AQC1" s="1926"/>
      <c r="AQD1" s="1926"/>
      <c r="AQE1" s="1926"/>
      <c r="AQF1" s="1926"/>
      <c r="AQG1" s="1926"/>
      <c r="AQH1" s="1926"/>
      <c r="AQI1" s="1926"/>
      <c r="AQJ1" s="1926"/>
      <c r="AQK1" s="1926"/>
      <c r="AQL1" s="1926"/>
      <c r="AQM1" s="1926"/>
      <c r="AQN1" s="1926"/>
      <c r="AQO1" s="1926"/>
      <c r="AQP1" s="1926"/>
      <c r="AQQ1" s="1926"/>
      <c r="AQR1" s="1926"/>
      <c r="AQS1" s="1926"/>
      <c r="AQT1" s="1926"/>
      <c r="AQU1" s="1926"/>
      <c r="AQV1" s="1926"/>
      <c r="AQW1" s="1926"/>
      <c r="AQX1" s="1926"/>
      <c r="AQY1" s="1926"/>
      <c r="AQZ1" s="1926"/>
      <c r="ARA1" s="1926"/>
      <c r="ARB1" s="1926"/>
      <c r="ARC1" s="1926"/>
      <c r="ARD1" s="1926"/>
      <c r="ARE1" s="1926"/>
      <c r="ARF1" s="1926"/>
      <c r="ARG1" s="1926"/>
      <c r="ARH1" s="1926"/>
      <c r="ARI1" s="1926"/>
      <c r="ARJ1" s="1926"/>
      <c r="ARK1" s="1926"/>
      <c r="ARL1" s="1926"/>
      <c r="ARM1" s="1926"/>
      <c r="ARN1" s="1926"/>
      <c r="ARO1" s="1926"/>
      <c r="ARP1" s="1926"/>
      <c r="ARQ1" s="1926"/>
      <c r="ARR1" s="1926"/>
      <c r="ARS1" s="1926"/>
      <c r="ART1" s="1926"/>
      <c r="ARU1" s="1926"/>
      <c r="ARV1" s="1926"/>
      <c r="ARW1" s="1926"/>
      <c r="ARX1" s="1926"/>
      <c r="ARY1" s="1926"/>
      <c r="ARZ1" s="1926"/>
      <c r="ASA1" s="1926"/>
      <c r="ASB1" s="1926"/>
      <c r="ASC1" s="1926"/>
      <c r="ASD1" s="1926"/>
      <c r="ASE1" s="1926"/>
      <c r="ASF1" s="1926"/>
      <c r="ASG1" s="1926"/>
      <c r="ASH1" s="1926"/>
      <c r="ASI1" s="1926"/>
      <c r="ASJ1" s="1926"/>
      <c r="ASK1" s="1926"/>
      <c r="ASL1" s="1926"/>
      <c r="ASM1" s="1926"/>
      <c r="ASN1" s="1926"/>
      <c r="ASO1" s="1926"/>
      <c r="ASP1" s="1926"/>
      <c r="ASQ1" s="1926"/>
      <c r="ASR1" s="1926"/>
      <c r="ASS1" s="1926"/>
      <c r="AST1" s="1926"/>
      <c r="ASU1" s="1926"/>
      <c r="ASV1" s="1926"/>
      <c r="ASW1" s="1926"/>
      <c r="ASX1" s="1926"/>
      <c r="ASY1" s="1926"/>
      <c r="ASZ1" s="1926"/>
      <c r="ATA1" s="1926"/>
      <c r="ATB1" s="1926"/>
      <c r="ATC1" s="1926"/>
      <c r="ATD1" s="1926"/>
      <c r="ATE1" s="1926"/>
      <c r="ATF1" s="1926"/>
      <c r="ATG1" s="1926"/>
      <c r="ATH1" s="1926"/>
      <c r="ATI1" s="1926"/>
      <c r="ATJ1" s="1926"/>
      <c r="ATK1" s="1926"/>
      <c r="ATL1" s="1926"/>
      <c r="ATM1" s="1926"/>
      <c r="ATN1" s="1926"/>
      <c r="ATO1" s="1926"/>
      <c r="ATP1" s="1926"/>
      <c r="ATQ1" s="1926"/>
      <c r="ATR1" s="1926"/>
      <c r="ATS1" s="1926"/>
      <c r="ATT1" s="1926"/>
      <c r="ATU1" s="1926"/>
      <c r="ATV1" s="1926"/>
      <c r="ATW1" s="1926"/>
      <c r="ATX1" s="1926"/>
      <c r="ATY1" s="1926"/>
      <c r="ATZ1" s="1926"/>
      <c r="AUA1" s="1926"/>
      <c r="AUB1" s="1926"/>
      <c r="AUC1" s="1926"/>
      <c r="AUD1" s="1926"/>
      <c r="AUE1" s="1926"/>
      <c r="AUF1" s="1926"/>
      <c r="AUG1" s="1926"/>
      <c r="AUH1" s="1926"/>
      <c r="AUI1" s="1926"/>
      <c r="AUJ1" s="1926"/>
      <c r="AUK1" s="1926"/>
      <c r="AUL1" s="1926"/>
      <c r="AUM1" s="1926"/>
      <c r="AUN1" s="1926"/>
      <c r="AUO1" s="1926"/>
      <c r="AUP1" s="1926"/>
      <c r="AUQ1" s="1926"/>
      <c r="AUR1" s="1926"/>
      <c r="AUS1" s="1926"/>
      <c r="AUT1" s="1926"/>
      <c r="AUU1" s="1926"/>
      <c r="AUV1" s="1926"/>
      <c r="AUW1" s="1926"/>
      <c r="AUX1" s="1926"/>
      <c r="AUY1" s="1926"/>
      <c r="AUZ1" s="1926"/>
      <c r="AVA1" s="1926"/>
      <c r="AVB1" s="1926"/>
      <c r="AVC1" s="1926"/>
      <c r="AVD1" s="1926"/>
      <c r="AVE1" s="1926"/>
      <c r="AVF1" s="1926"/>
      <c r="AVG1" s="1926"/>
      <c r="AVH1" s="1926"/>
      <c r="AVI1" s="1926"/>
      <c r="AVJ1" s="1926"/>
      <c r="AVK1" s="1926"/>
      <c r="AVL1" s="1926"/>
      <c r="AVM1" s="1926"/>
      <c r="AVN1" s="1926"/>
      <c r="AVO1" s="1926"/>
      <c r="AVP1" s="1926"/>
      <c r="AVQ1" s="1926"/>
      <c r="AVR1" s="1926"/>
      <c r="AVS1" s="1926"/>
      <c r="AVT1" s="1926"/>
      <c r="AVU1" s="1926"/>
      <c r="AVV1" s="1926"/>
      <c r="AVW1" s="1926"/>
      <c r="AVX1" s="1926"/>
      <c r="AVY1" s="1926"/>
      <c r="AVZ1" s="1926"/>
      <c r="AWA1" s="1926"/>
      <c r="AWB1" s="1926"/>
      <c r="AWC1" s="1926"/>
      <c r="AWD1" s="1926"/>
      <c r="AWE1" s="1926"/>
      <c r="AWF1" s="1926"/>
      <c r="AWG1" s="1926"/>
      <c r="AWH1" s="1926"/>
      <c r="AWI1" s="1926"/>
      <c r="AWJ1" s="1926"/>
      <c r="AWK1" s="1926"/>
      <c r="AWL1" s="1926"/>
      <c r="AWM1" s="1926"/>
      <c r="AWN1" s="1926"/>
      <c r="AWO1" s="1926"/>
      <c r="AWP1" s="1926"/>
      <c r="AWQ1" s="1926"/>
      <c r="AWR1" s="1926"/>
      <c r="AWS1" s="1926"/>
      <c r="AWT1" s="1926"/>
      <c r="AWU1" s="1926"/>
      <c r="AWV1" s="1926"/>
      <c r="AWW1" s="1926"/>
      <c r="AWX1" s="1926"/>
      <c r="AWY1" s="1926"/>
      <c r="AWZ1" s="1926"/>
      <c r="AXA1" s="1926"/>
      <c r="AXB1" s="1926"/>
      <c r="AXC1" s="1926"/>
      <c r="AXD1" s="1926"/>
      <c r="AXE1" s="1926"/>
      <c r="AXF1" s="1926"/>
      <c r="AXG1" s="1926"/>
      <c r="AXH1" s="1926"/>
      <c r="AXI1" s="1926"/>
      <c r="AXJ1" s="1926"/>
      <c r="AXK1" s="1926"/>
      <c r="AXL1" s="1926"/>
      <c r="AXM1" s="1926"/>
      <c r="AXN1" s="1926"/>
      <c r="AXO1" s="1926"/>
      <c r="AXP1" s="1926"/>
      <c r="AXQ1" s="1926"/>
      <c r="AXR1" s="1926"/>
      <c r="AXS1" s="1926"/>
      <c r="AXT1" s="1926"/>
      <c r="AXU1" s="1926"/>
      <c r="AXV1" s="1926"/>
      <c r="AXW1" s="1926"/>
      <c r="AXX1" s="1926"/>
      <c r="AXY1" s="1926"/>
      <c r="AXZ1" s="1926"/>
      <c r="AYA1" s="1926"/>
      <c r="AYB1" s="1926"/>
      <c r="AYC1" s="1926"/>
      <c r="AYD1" s="1926"/>
      <c r="AYE1" s="1926"/>
      <c r="AYF1" s="1926"/>
      <c r="AYG1" s="1926"/>
      <c r="AYH1" s="1926"/>
      <c r="AYI1" s="1926"/>
      <c r="AYJ1" s="1926"/>
      <c r="AYK1" s="1926"/>
      <c r="AYL1" s="1926"/>
      <c r="AYM1" s="1926"/>
      <c r="AYN1" s="1926"/>
      <c r="AYO1" s="1926"/>
      <c r="AYP1" s="1926"/>
      <c r="AYQ1" s="1926"/>
      <c r="AYR1" s="1926"/>
      <c r="AYS1" s="1926"/>
      <c r="AYT1" s="1926"/>
      <c r="AYU1" s="1926"/>
      <c r="AYV1" s="1926"/>
      <c r="AYW1" s="1926"/>
      <c r="AYX1" s="1926"/>
      <c r="AYY1" s="1926"/>
      <c r="AYZ1" s="1926"/>
      <c r="AZA1" s="1926"/>
      <c r="AZB1" s="1926"/>
      <c r="AZC1" s="1926"/>
      <c r="AZD1" s="1926"/>
      <c r="AZE1" s="1926"/>
      <c r="AZF1" s="1926"/>
      <c r="AZG1" s="1926"/>
      <c r="AZH1" s="1926"/>
      <c r="AZI1" s="1926"/>
      <c r="AZJ1" s="1926"/>
      <c r="AZK1" s="1926"/>
      <c r="AZL1" s="1926"/>
      <c r="AZM1" s="1926"/>
      <c r="AZN1" s="1926"/>
      <c r="AZO1" s="1926"/>
      <c r="AZP1" s="1926"/>
      <c r="AZQ1" s="1926"/>
      <c r="AZR1" s="1926"/>
      <c r="AZS1" s="1926"/>
      <c r="AZT1" s="1926"/>
      <c r="AZU1" s="1926"/>
      <c r="AZV1" s="1926"/>
      <c r="AZW1" s="1926"/>
      <c r="AZX1" s="1926"/>
      <c r="AZY1" s="1926"/>
      <c r="AZZ1" s="1926"/>
      <c r="BAA1" s="1926"/>
      <c r="BAB1" s="1926"/>
      <c r="BAC1" s="1926"/>
      <c r="BAD1" s="1926"/>
      <c r="BAE1" s="1926"/>
      <c r="BAF1" s="1926"/>
      <c r="BAG1" s="1926"/>
      <c r="BAH1" s="1926"/>
      <c r="BAI1" s="1926"/>
      <c r="BAJ1" s="1926"/>
      <c r="BAK1" s="1926"/>
      <c r="BAL1" s="1926"/>
      <c r="BAM1" s="1926"/>
      <c r="BAN1" s="1926"/>
      <c r="BAO1" s="1926"/>
      <c r="BAP1" s="1926"/>
      <c r="BAQ1" s="1926"/>
      <c r="BAR1" s="1926"/>
      <c r="BAS1" s="1926"/>
      <c r="BAT1" s="1926"/>
      <c r="BAU1" s="1926"/>
      <c r="BAV1" s="1926"/>
      <c r="BAW1" s="1926"/>
      <c r="BAX1" s="1926"/>
      <c r="BAY1" s="1926"/>
      <c r="BAZ1" s="1926"/>
      <c r="BBA1" s="1926"/>
      <c r="BBB1" s="1926"/>
      <c r="BBC1" s="1926"/>
      <c r="BBD1" s="1926"/>
      <c r="BBE1" s="1926"/>
      <c r="BBF1" s="1926"/>
      <c r="BBG1" s="1926"/>
      <c r="BBH1" s="1926"/>
      <c r="BBI1" s="1926"/>
      <c r="BBJ1" s="1926"/>
      <c r="BBK1" s="1926"/>
      <c r="BBL1" s="1926"/>
      <c r="BBM1" s="1926"/>
      <c r="BBN1" s="1926"/>
      <c r="BBO1" s="1926"/>
      <c r="BBP1" s="1926"/>
      <c r="BBQ1" s="1926"/>
      <c r="BBR1" s="1926"/>
      <c r="BBS1" s="1926"/>
      <c r="BBT1" s="1926"/>
      <c r="BBU1" s="1926"/>
      <c r="BBV1" s="1926"/>
      <c r="BBW1" s="1926"/>
      <c r="BBX1" s="1926"/>
      <c r="BBY1" s="1926"/>
      <c r="BBZ1" s="1926"/>
      <c r="BCA1" s="1926"/>
      <c r="BCB1" s="1926"/>
      <c r="BCC1" s="1926"/>
      <c r="BCD1" s="1926"/>
      <c r="BCE1" s="1926"/>
      <c r="BCF1" s="1926"/>
      <c r="BCG1" s="1926"/>
      <c r="BCH1" s="1926"/>
      <c r="BCI1" s="1926"/>
      <c r="BCJ1" s="1926"/>
      <c r="BCK1" s="1926"/>
      <c r="BCL1" s="1926"/>
      <c r="BCM1" s="1926"/>
      <c r="BCN1" s="1926"/>
      <c r="BCO1" s="1926"/>
      <c r="BCP1" s="1926"/>
      <c r="BCQ1" s="1926"/>
      <c r="BCR1" s="1926"/>
      <c r="BCS1" s="1926"/>
      <c r="BCT1" s="1926"/>
      <c r="BCU1" s="1926"/>
      <c r="BCV1" s="1926"/>
      <c r="BCW1" s="1926"/>
      <c r="BCX1" s="1926"/>
      <c r="BCY1" s="1926"/>
      <c r="BCZ1" s="1926"/>
      <c r="BDA1" s="1926"/>
      <c r="BDB1" s="1926"/>
      <c r="BDC1" s="1926"/>
      <c r="BDD1" s="1926"/>
      <c r="BDE1" s="1926"/>
      <c r="BDF1" s="1926"/>
      <c r="BDG1" s="1926"/>
      <c r="BDH1" s="1926"/>
      <c r="BDI1" s="1926"/>
      <c r="BDJ1" s="1926"/>
      <c r="BDK1" s="1926"/>
      <c r="BDL1" s="1926"/>
      <c r="BDM1" s="1926"/>
      <c r="BDN1" s="1926"/>
      <c r="BDO1" s="1926"/>
      <c r="BDP1" s="1926"/>
      <c r="BDQ1" s="1926"/>
      <c r="BDR1" s="1926"/>
      <c r="BDS1" s="1926"/>
      <c r="BDT1" s="1926"/>
      <c r="BDU1" s="1926"/>
      <c r="BDV1" s="1926"/>
      <c r="BDW1" s="1926"/>
      <c r="BDX1" s="1926"/>
      <c r="BDY1" s="1926"/>
      <c r="BDZ1" s="1926"/>
      <c r="BEA1" s="1926"/>
      <c r="BEB1" s="1926"/>
      <c r="BEC1" s="1926"/>
      <c r="BED1" s="1926"/>
      <c r="BEE1" s="1926"/>
      <c r="BEF1" s="1926"/>
      <c r="BEG1" s="1926"/>
      <c r="BEH1" s="1926"/>
      <c r="BEI1" s="1926"/>
      <c r="BEJ1" s="1926"/>
      <c r="BEK1" s="1926"/>
      <c r="BEL1" s="1926"/>
      <c r="BEM1" s="1926"/>
      <c r="BEN1" s="1926"/>
      <c r="BEO1" s="1926"/>
      <c r="BEP1" s="1926"/>
      <c r="BEQ1" s="1926"/>
      <c r="BER1" s="1926"/>
      <c r="BES1" s="1926"/>
      <c r="BET1" s="1926"/>
      <c r="BEU1" s="1926"/>
      <c r="BEV1" s="1926"/>
      <c r="BEW1" s="1926"/>
      <c r="BEX1" s="1926"/>
      <c r="BEY1" s="1926"/>
      <c r="BEZ1" s="1926"/>
      <c r="BFA1" s="1926"/>
      <c r="BFB1" s="1926"/>
      <c r="BFC1" s="1926"/>
      <c r="BFD1" s="1926"/>
      <c r="BFE1" s="1926"/>
      <c r="BFF1" s="1926"/>
      <c r="BFG1" s="1926"/>
      <c r="BFH1" s="1926"/>
      <c r="BFI1" s="1926"/>
      <c r="BFJ1" s="1926"/>
      <c r="BFK1" s="1926"/>
      <c r="BFL1" s="1926"/>
      <c r="BFM1" s="1926"/>
      <c r="BFN1" s="1926"/>
      <c r="BFO1" s="1926"/>
      <c r="BFP1" s="1926"/>
      <c r="BFQ1" s="1926"/>
      <c r="BFR1" s="1926"/>
      <c r="BFS1" s="1926"/>
      <c r="BFT1" s="1926"/>
      <c r="BFU1" s="1926"/>
      <c r="BFV1" s="1926"/>
      <c r="BFW1" s="1926"/>
      <c r="BFX1" s="1926"/>
      <c r="BFY1" s="1926"/>
      <c r="BFZ1" s="1926"/>
      <c r="BGA1" s="1926"/>
      <c r="BGB1" s="1926"/>
      <c r="BGC1" s="1926"/>
      <c r="BGD1" s="1926"/>
      <c r="BGE1" s="1926"/>
      <c r="BGF1" s="1926"/>
      <c r="BGG1" s="1926"/>
      <c r="BGH1" s="1926"/>
      <c r="BGI1" s="1926"/>
      <c r="BGJ1" s="1926"/>
      <c r="BGK1" s="1926"/>
      <c r="BGL1" s="1926"/>
      <c r="BGM1" s="1926"/>
      <c r="BGN1" s="1926"/>
      <c r="BGO1" s="1926"/>
      <c r="BGP1" s="1926"/>
      <c r="BGQ1" s="1926"/>
      <c r="BGR1" s="1926"/>
      <c r="BGS1" s="1926"/>
      <c r="BGT1" s="1926"/>
      <c r="BGU1" s="1926"/>
      <c r="BGV1" s="1926"/>
      <c r="BGW1" s="1926"/>
      <c r="BGX1" s="1926"/>
      <c r="BGY1" s="1926"/>
      <c r="BGZ1" s="1926"/>
      <c r="BHA1" s="1926"/>
      <c r="BHB1" s="1926"/>
      <c r="BHC1" s="1926"/>
      <c r="BHD1" s="1926"/>
      <c r="BHE1" s="1926"/>
      <c r="BHF1" s="1926"/>
      <c r="BHG1" s="1926"/>
      <c r="BHH1" s="1926"/>
      <c r="BHI1" s="1926"/>
      <c r="BHJ1" s="1926"/>
      <c r="BHK1" s="1926"/>
      <c r="BHL1" s="1926"/>
      <c r="BHM1" s="1926"/>
      <c r="BHN1" s="1926"/>
      <c r="BHO1" s="1926"/>
      <c r="BHP1" s="1926"/>
      <c r="BHQ1" s="1926"/>
      <c r="BHR1" s="1926"/>
      <c r="BHS1" s="1926"/>
      <c r="BHT1" s="1926"/>
      <c r="BHU1" s="1926"/>
      <c r="BHV1" s="1926"/>
      <c r="BHW1" s="1926"/>
      <c r="BHX1" s="1926"/>
      <c r="BHY1" s="1926"/>
      <c r="BHZ1" s="1926"/>
      <c r="BIA1" s="1926"/>
      <c r="BIB1" s="1926"/>
      <c r="BIC1" s="1926"/>
      <c r="BID1" s="1926"/>
      <c r="BIE1" s="1926"/>
      <c r="BIF1" s="1926"/>
      <c r="BIG1" s="1926"/>
      <c r="BIH1" s="1926"/>
      <c r="BII1" s="1926"/>
      <c r="BIJ1" s="1926"/>
      <c r="BIK1" s="1926"/>
      <c r="BIL1" s="1926"/>
      <c r="BIM1" s="1926"/>
      <c r="BIN1" s="1926"/>
      <c r="BIO1" s="1926"/>
      <c r="BIP1" s="1926"/>
      <c r="BIQ1" s="1926"/>
      <c r="BIR1" s="1926"/>
      <c r="BIS1" s="1926"/>
      <c r="BIT1" s="1926"/>
      <c r="BIU1" s="1926"/>
      <c r="BIV1" s="1926"/>
      <c r="BIW1" s="1926"/>
      <c r="BIX1" s="1926"/>
      <c r="BIY1" s="1926"/>
      <c r="BIZ1" s="1926"/>
      <c r="BJA1" s="1926"/>
      <c r="BJB1" s="1926"/>
      <c r="BJC1" s="1926"/>
      <c r="BJD1" s="1926"/>
      <c r="BJE1" s="1926"/>
      <c r="BJF1" s="1926"/>
      <c r="BJG1" s="1926"/>
      <c r="BJH1" s="1926"/>
      <c r="BJI1" s="1926"/>
      <c r="BJJ1" s="1926"/>
      <c r="BJK1" s="1926"/>
      <c r="BJL1" s="1926"/>
      <c r="BJM1" s="1926"/>
      <c r="BJN1" s="1926"/>
      <c r="BJO1" s="1926"/>
      <c r="BJP1" s="1926"/>
      <c r="BJQ1" s="1926"/>
      <c r="BJR1" s="1926"/>
      <c r="BJS1" s="1926"/>
      <c r="BJT1" s="1926"/>
      <c r="BJU1" s="1926"/>
      <c r="BJV1" s="1926"/>
      <c r="BJW1" s="1926"/>
      <c r="BJX1" s="1926"/>
      <c r="BJY1" s="1926"/>
      <c r="BJZ1" s="1926"/>
      <c r="BKA1" s="1926"/>
      <c r="BKB1" s="1926"/>
      <c r="BKC1" s="1926"/>
      <c r="BKD1" s="1926"/>
      <c r="BKE1" s="1926"/>
      <c r="BKF1" s="1926"/>
      <c r="BKG1" s="1926"/>
      <c r="BKH1" s="1926"/>
      <c r="BKI1" s="1926"/>
      <c r="BKJ1" s="1926"/>
      <c r="BKK1" s="1926"/>
      <c r="BKL1" s="1926"/>
      <c r="BKM1" s="1926"/>
      <c r="BKN1" s="1926"/>
      <c r="BKO1" s="1926"/>
      <c r="BKP1" s="1926"/>
      <c r="BKQ1" s="1926"/>
      <c r="BKR1" s="1926"/>
      <c r="BKS1" s="1926"/>
      <c r="BKT1" s="1926"/>
      <c r="BKU1" s="1926"/>
      <c r="BKV1" s="1926"/>
      <c r="BKW1" s="1926"/>
      <c r="BKX1" s="1926"/>
      <c r="BKY1" s="1926"/>
      <c r="BKZ1" s="1926"/>
      <c r="BLA1" s="1926"/>
      <c r="BLB1" s="1926"/>
      <c r="BLC1" s="1926"/>
      <c r="BLD1" s="1926"/>
      <c r="BLE1" s="1926"/>
      <c r="BLF1" s="1926"/>
      <c r="BLG1" s="1926"/>
      <c r="BLH1" s="1926"/>
      <c r="BLI1" s="1926"/>
      <c r="BLJ1" s="1926"/>
      <c r="BLK1" s="1926"/>
      <c r="BLL1" s="1926"/>
      <c r="BLM1" s="1926"/>
      <c r="BLN1" s="1926"/>
      <c r="BLO1" s="1926"/>
      <c r="BLP1" s="1926"/>
      <c r="BLQ1" s="1926"/>
      <c r="BLR1" s="1926"/>
      <c r="BLS1" s="1926"/>
      <c r="BLT1" s="1926"/>
      <c r="BLU1" s="1926"/>
      <c r="BLV1" s="1926"/>
      <c r="BLW1" s="1926"/>
      <c r="BLX1" s="1926"/>
      <c r="BLY1" s="1926"/>
      <c r="BLZ1" s="1926"/>
      <c r="BMA1" s="1926"/>
      <c r="BMB1" s="1926"/>
      <c r="BMC1" s="1926"/>
      <c r="BMD1" s="1926"/>
      <c r="BME1" s="1926"/>
      <c r="BMF1" s="1926"/>
      <c r="BMG1" s="1926"/>
      <c r="BMH1" s="1926"/>
      <c r="BMI1" s="1926"/>
      <c r="BMJ1" s="1926"/>
      <c r="BMK1" s="1926"/>
      <c r="BML1" s="1926"/>
      <c r="BMM1" s="1926"/>
      <c r="BMN1" s="1926"/>
      <c r="BMO1" s="1926"/>
      <c r="BMP1" s="1926"/>
      <c r="BMQ1" s="1926"/>
      <c r="BMR1" s="1926"/>
      <c r="BMS1" s="1926"/>
      <c r="BMT1" s="1926"/>
      <c r="BMU1" s="1926"/>
      <c r="BMV1" s="1926"/>
      <c r="BMW1" s="1926"/>
      <c r="BMX1" s="1926"/>
      <c r="BMY1" s="1926"/>
      <c r="BMZ1" s="1926"/>
      <c r="BNA1" s="1926"/>
      <c r="BNB1" s="1926"/>
      <c r="BNC1" s="1926"/>
      <c r="BND1" s="1926"/>
      <c r="BNE1" s="1926"/>
      <c r="BNF1" s="1926"/>
      <c r="BNG1" s="1926"/>
      <c r="BNH1" s="1926"/>
      <c r="BNI1" s="1926"/>
      <c r="BNJ1" s="1926"/>
      <c r="BNK1" s="1926"/>
      <c r="BNL1" s="1926"/>
      <c r="BNM1" s="1926"/>
      <c r="BNN1" s="1926"/>
      <c r="BNO1" s="1926"/>
      <c r="BNP1" s="1926"/>
      <c r="BNQ1" s="1926"/>
      <c r="BNR1" s="1926"/>
      <c r="BNS1" s="1926"/>
      <c r="BNT1" s="1926"/>
      <c r="BNU1" s="1926"/>
      <c r="BNV1" s="1926"/>
      <c r="BNW1" s="1926"/>
      <c r="BNX1" s="1926"/>
      <c r="BNY1" s="1926"/>
      <c r="BNZ1" s="1926"/>
      <c r="BOA1" s="1926"/>
      <c r="BOB1" s="1926"/>
      <c r="BOC1" s="1926"/>
      <c r="BOD1" s="1926"/>
      <c r="BOE1" s="1926"/>
      <c r="BOF1" s="1926"/>
      <c r="BOG1" s="1926"/>
      <c r="BOH1" s="1926"/>
      <c r="BOI1" s="1926"/>
      <c r="BOJ1" s="1926"/>
      <c r="BOK1" s="1926"/>
      <c r="BOL1" s="1926"/>
      <c r="BOM1" s="1926"/>
      <c r="BON1" s="1926"/>
      <c r="BOO1" s="1926"/>
      <c r="BOP1" s="1926"/>
      <c r="BOQ1" s="1926"/>
      <c r="BOR1" s="1926"/>
      <c r="BOS1" s="1926"/>
      <c r="BOT1" s="1926"/>
      <c r="BOU1" s="1926"/>
      <c r="BOV1" s="1926"/>
      <c r="BOW1" s="1926"/>
      <c r="BOX1" s="1926"/>
      <c r="BOY1" s="1926"/>
      <c r="BOZ1" s="1926"/>
      <c r="BPA1" s="1926"/>
      <c r="BPB1" s="1926"/>
      <c r="BPC1" s="1926"/>
      <c r="BPD1" s="1926"/>
      <c r="BPE1" s="1926"/>
      <c r="BPF1" s="1926"/>
      <c r="BPG1" s="1926"/>
      <c r="BPH1" s="1926"/>
      <c r="BPI1" s="1926"/>
      <c r="BPJ1" s="1926"/>
      <c r="BPK1" s="1926"/>
      <c r="BPL1" s="1926"/>
      <c r="BPM1" s="1926"/>
      <c r="BPN1" s="1926"/>
      <c r="BPO1" s="1926"/>
      <c r="BPP1" s="1926"/>
      <c r="BPQ1" s="1926"/>
      <c r="BPR1" s="1926"/>
      <c r="BPS1" s="1926"/>
      <c r="BPT1" s="1926"/>
      <c r="BPU1" s="1926"/>
      <c r="BPV1" s="1926"/>
      <c r="BPW1" s="1926"/>
      <c r="BPX1" s="1926"/>
      <c r="BPY1" s="1926"/>
      <c r="BPZ1" s="1926"/>
      <c r="BQA1" s="1926"/>
      <c r="BQB1" s="1926"/>
      <c r="BQC1" s="1926"/>
      <c r="BQD1" s="1926"/>
      <c r="BQE1" s="1926"/>
      <c r="BQF1" s="1926"/>
      <c r="BQG1" s="1926"/>
      <c r="BQH1" s="1926"/>
      <c r="BQI1" s="1926"/>
      <c r="BQJ1" s="1926"/>
      <c r="BQK1" s="1926"/>
      <c r="BQL1" s="1926"/>
      <c r="BQM1" s="1926"/>
      <c r="BQN1" s="1926"/>
      <c r="BQO1" s="1926"/>
      <c r="BQP1" s="1926"/>
      <c r="BQQ1" s="1926"/>
      <c r="BQR1" s="1926"/>
      <c r="BQS1" s="1926"/>
      <c r="BQT1" s="1926"/>
      <c r="BQU1" s="1926"/>
      <c r="BQV1" s="1926"/>
      <c r="BQW1" s="1926"/>
      <c r="BQX1" s="1926"/>
      <c r="BQY1" s="1926"/>
      <c r="BQZ1" s="1926"/>
      <c r="BRA1" s="1926"/>
      <c r="BRB1" s="1926"/>
      <c r="BRC1" s="1926"/>
      <c r="BRD1" s="1926"/>
      <c r="BRE1" s="1926"/>
      <c r="BRF1" s="1926"/>
      <c r="BRG1" s="1926"/>
      <c r="BRH1" s="1926"/>
      <c r="BRI1" s="1926"/>
      <c r="BRJ1" s="1926"/>
      <c r="BRK1" s="1926"/>
      <c r="BRL1" s="1926"/>
      <c r="BRM1" s="1926"/>
      <c r="BRN1" s="1926"/>
      <c r="BRO1" s="1926"/>
      <c r="BRP1" s="1926"/>
      <c r="BRQ1" s="1926"/>
      <c r="BRR1" s="1926"/>
      <c r="BRS1" s="1926"/>
      <c r="BRT1" s="1926"/>
      <c r="BRU1" s="1926"/>
      <c r="BRV1" s="1926"/>
      <c r="BRW1" s="1926"/>
      <c r="BRX1" s="1926"/>
      <c r="BRY1" s="1926"/>
      <c r="BRZ1" s="1926"/>
      <c r="BSA1" s="1926"/>
      <c r="BSB1" s="1926"/>
      <c r="BSC1" s="1926"/>
      <c r="BSD1" s="1926"/>
      <c r="BSE1" s="1926"/>
      <c r="BSF1" s="1926"/>
      <c r="BSG1" s="1926"/>
      <c r="BSH1" s="1926"/>
      <c r="BSI1" s="1926"/>
      <c r="BSJ1" s="1926"/>
      <c r="BSK1" s="1926"/>
      <c r="BSL1" s="1926"/>
      <c r="BSM1" s="1926"/>
      <c r="BSN1" s="1926"/>
      <c r="BSO1" s="1926"/>
      <c r="BSP1" s="1926"/>
      <c r="BSQ1" s="1926"/>
      <c r="BSR1" s="1926"/>
      <c r="BSS1" s="1926"/>
      <c r="BST1" s="1926"/>
      <c r="BSU1" s="1926"/>
      <c r="BSV1" s="1926"/>
      <c r="BSW1" s="1926"/>
      <c r="BSX1" s="1926"/>
      <c r="BSY1" s="1926"/>
      <c r="BSZ1" s="1926"/>
      <c r="BTA1" s="1926"/>
      <c r="BTB1" s="1926"/>
      <c r="BTC1" s="1926"/>
      <c r="BTD1" s="1926"/>
      <c r="BTE1" s="1926"/>
      <c r="BTF1" s="1926"/>
      <c r="BTG1" s="1926"/>
      <c r="BTH1" s="1926"/>
      <c r="BTI1" s="1926"/>
      <c r="BTJ1" s="1926"/>
      <c r="BTK1" s="1926"/>
      <c r="BTL1" s="1926"/>
      <c r="BTM1" s="1926"/>
      <c r="BTN1" s="1926"/>
      <c r="BTO1" s="1926"/>
      <c r="BTP1" s="1926"/>
      <c r="BTQ1" s="1926"/>
      <c r="BTR1" s="1926"/>
      <c r="BTS1" s="1926"/>
      <c r="BTT1" s="1926"/>
      <c r="BTU1" s="1926"/>
      <c r="BTV1" s="1926"/>
      <c r="BTW1" s="1926"/>
      <c r="BTX1" s="1926"/>
      <c r="BTY1" s="1926"/>
      <c r="BTZ1" s="1926"/>
      <c r="BUA1" s="1926"/>
      <c r="BUB1" s="1926"/>
      <c r="BUC1" s="1926"/>
      <c r="BUD1" s="1926"/>
      <c r="BUE1" s="1926"/>
      <c r="BUF1" s="1926"/>
      <c r="BUG1" s="1926"/>
      <c r="BUH1" s="1926"/>
      <c r="BUI1" s="1926"/>
      <c r="BUJ1" s="1926"/>
      <c r="BUK1" s="1926"/>
      <c r="BUL1" s="1926"/>
      <c r="BUM1" s="1926"/>
      <c r="BUN1" s="1926"/>
      <c r="BUO1" s="1926"/>
      <c r="BUP1" s="1926"/>
      <c r="BUQ1" s="1926"/>
      <c r="BUR1" s="1926"/>
      <c r="BUS1" s="1926"/>
      <c r="BUT1" s="1926"/>
      <c r="BUU1" s="1926"/>
      <c r="BUV1" s="1926"/>
      <c r="BUW1" s="1926"/>
      <c r="BUX1" s="1926"/>
      <c r="BUY1" s="1926"/>
      <c r="BUZ1" s="1926"/>
      <c r="BVA1" s="1926"/>
      <c r="BVB1" s="1926"/>
      <c r="BVC1" s="1926"/>
      <c r="BVD1" s="1926"/>
      <c r="BVE1" s="1926"/>
      <c r="BVF1" s="1926"/>
      <c r="BVG1" s="1926"/>
      <c r="BVH1" s="1926"/>
      <c r="BVI1" s="1926"/>
      <c r="BVJ1" s="1926"/>
      <c r="BVK1" s="1926"/>
      <c r="BVL1" s="1926"/>
      <c r="BVM1" s="1926"/>
      <c r="BVN1" s="1926"/>
      <c r="BVO1" s="1926"/>
      <c r="BVP1" s="1926"/>
      <c r="BVQ1" s="1926"/>
      <c r="BVR1" s="1926"/>
      <c r="BVS1" s="1926"/>
      <c r="BVT1" s="1926"/>
      <c r="BVU1" s="1926"/>
      <c r="BVV1" s="1926"/>
      <c r="BVW1" s="1926"/>
      <c r="BVX1" s="1926"/>
      <c r="BVY1" s="1926"/>
      <c r="BVZ1" s="1926"/>
      <c r="BWA1" s="1926"/>
      <c r="BWB1" s="1926"/>
      <c r="BWC1" s="1926"/>
      <c r="BWD1" s="1926"/>
      <c r="BWE1" s="1926"/>
      <c r="BWF1" s="1926"/>
      <c r="BWG1" s="1926"/>
      <c r="BWH1" s="1926"/>
      <c r="BWI1" s="1926"/>
      <c r="BWJ1" s="1926"/>
      <c r="BWK1" s="1926"/>
      <c r="BWL1" s="1926"/>
      <c r="BWM1" s="1926"/>
      <c r="BWN1" s="1926"/>
      <c r="BWO1" s="1926"/>
      <c r="BWP1" s="1926"/>
      <c r="BWQ1" s="1926"/>
      <c r="BWR1" s="1926"/>
      <c r="BWS1" s="1926"/>
      <c r="BWT1" s="1926"/>
      <c r="BWU1" s="1926"/>
      <c r="BWV1" s="1926"/>
      <c r="BWW1" s="1926"/>
      <c r="BWX1" s="1926"/>
      <c r="BWY1" s="1926"/>
      <c r="BWZ1" s="1926"/>
      <c r="BXA1" s="1926"/>
      <c r="BXB1" s="1926"/>
      <c r="BXC1" s="1926"/>
      <c r="BXD1" s="1926"/>
      <c r="BXE1" s="1926"/>
      <c r="BXF1" s="1926"/>
      <c r="BXG1" s="1926"/>
      <c r="BXH1" s="1926"/>
      <c r="BXI1" s="1926"/>
      <c r="BXJ1" s="1926"/>
      <c r="BXK1" s="1926"/>
      <c r="BXL1" s="1926"/>
      <c r="BXM1" s="1926"/>
      <c r="BXN1" s="1926"/>
      <c r="BXO1" s="1926"/>
      <c r="BXP1" s="1926"/>
      <c r="BXQ1" s="1926"/>
      <c r="BXR1" s="1926"/>
      <c r="BXS1" s="1926"/>
      <c r="BXT1" s="1926"/>
      <c r="BXU1" s="1926"/>
      <c r="BXV1" s="1926"/>
      <c r="BXW1" s="1926"/>
      <c r="BXX1" s="1926"/>
      <c r="BXY1" s="1926"/>
      <c r="BXZ1" s="1926"/>
      <c r="BYA1" s="1926"/>
      <c r="BYB1" s="1926"/>
      <c r="BYC1" s="1926"/>
      <c r="BYD1" s="1926"/>
      <c r="BYE1" s="1926"/>
      <c r="BYF1" s="1926"/>
      <c r="BYG1" s="1926"/>
      <c r="BYH1" s="1926"/>
      <c r="BYI1" s="1926"/>
      <c r="BYJ1" s="1926"/>
      <c r="BYK1" s="1926"/>
      <c r="BYL1" s="1926"/>
      <c r="BYM1" s="1926"/>
      <c r="BYN1" s="1926"/>
      <c r="BYO1" s="1926"/>
      <c r="BYP1" s="1926"/>
      <c r="BYQ1" s="1926"/>
      <c r="BYR1" s="1926"/>
      <c r="BYS1" s="1926"/>
      <c r="BYT1" s="1926"/>
      <c r="BYU1" s="1926"/>
      <c r="BYV1" s="1926"/>
      <c r="BYW1" s="1926"/>
      <c r="BYX1" s="1926"/>
      <c r="BYY1" s="1926"/>
      <c r="BYZ1" s="1926"/>
      <c r="BZA1" s="1926"/>
      <c r="BZB1" s="1926"/>
      <c r="BZC1" s="1926"/>
      <c r="BZD1" s="1926"/>
      <c r="BZE1" s="1926"/>
      <c r="BZF1" s="1926"/>
      <c r="BZG1" s="1926"/>
      <c r="BZH1" s="1926"/>
      <c r="BZI1" s="1926"/>
      <c r="BZJ1" s="1926"/>
      <c r="BZK1" s="1926"/>
      <c r="BZL1" s="1926"/>
      <c r="BZM1" s="1926"/>
      <c r="BZN1" s="1926"/>
      <c r="BZO1" s="1926"/>
      <c r="BZP1" s="1926"/>
      <c r="BZQ1" s="1926"/>
      <c r="BZR1" s="1926"/>
      <c r="BZS1" s="1926"/>
      <c r="BZT1" s="1926"/>
      <c r="BZU1" s="1926"/>
      <c r="BZV1" s="1926"/>
      <c r="BZW1" s="1926"/>
      <c r="BZX1" s="1926"/>
      <c r="BZY1" s="1926"/>
      <c r="BZZ1" s="1926"/>
      <c r="CAA1" s="1926"/>
      <c r="CAB1" s="1926"/>
      <c r="CAC1" s="1926"/>
      <c r="CAD1" s="1926"/>
      <c r="CAE1" s="1926"/>
      <c r="CAF1" s="1926"/>
      <c r="CAG1" s="1926"/>
      <c r="CAH1" s="1926"/>
      <c r="CAI1" s="1926"/>
      <c r="CAJ1" s="1926"/>
      <c r="CAK1" s="1926"/>
      <c r="CAL1" s="1926"/>
      <c r="CAM1" s="1926"/>
      <c r="CAN1" s="1926"/>
      <c r="CAO1" s="1926"/>
      <c r="CAP1" s="1926"/>
      <c r="CAQ1" s="1926"/>
      <c r="CAR1" s="1926"/>
      <c r="CAS1" s="1926"/>
      <c r="CAT1" s="1926"/>
      <c r="CAU1" s="1926"/>
      <c r="CAV1" s="1926"/>
      <c r="CAW1" s="1926"/>
      <c r="CAX1" s="1926"/>
      <c r="CAY1" s="1926"/>
      <c r="CAZ1" s="1926"/>
      <c r="CBA1" s="1926"/>
      <c r="CBB1" s="1926"/>
      <c r="CBC1" s="1926"/>
      <c r="CBD1" s="1926"/>
      <c r="CBE1" s="1926"/>
      <c r="CBF1" s="1926"/>
      <c r="CBG1" s="1926"/>
      <c r="CBH1" s="1926"/>
      <c r="CBI1" s="1926"/>
      <c r="CBJ1" s="1926"/>
      <c r="CBK1" s="1926"/>
      <c r="CBL1" s="1926"/>
      <c r="CBM1" s="1926"/>
      <c r="CBN1" s="1926"/>
      <c r="CBO1" s="1926"/>
      <c r="CBP1" s="1926"/>
      <c r="CBQ1" s="1926"/>
      <c r="CBR1" s="1926"/>
      <c r="CBS1" s="1926"/>
      <c r="CBT1" s="1926"/>
      <c r="CBU1" s="1926"/>
      <c r="CBV1" s="1926"/>
      <c r="CBW1" s="1926"/>
      <c r="CBX1" s="1926"/>
      <c r="CBY1" s="1926"/>
      <c r="CBZ1" s="1926"/>
      <c r="CCA1" s="1926"/>
      <c r="CCB1" s="1926"/>
      <c r="CCC1" s="1926"/>
      <c r="CCD1" s="1926"/>
      <c r="CCE1" s="1926"/>
      <c r="CCF1" s="1926"/>
      <c r="CCG1" s="1926"/>
      <c r="CCH1" s="1926"/>
      <c r="CCI1" s="1926"/>
      <c r="CCJ1" s="1926"/>
      <c r="CCK1" s="1926"/>
      <c r="CCL1" s="1926"/>
      <c r="CCM1" s="1926"/>
      <c r="CCN1" s="1926"/>
      <c r="CCO1" s="1926"/>
      <c r="CCP1" s="1926"/>
      <c r="CCQ1" s="1926"/>
      <c r="CCR1" s="1926"/>
      <c r="CCS1" s="1926"/>
      <c r="CCT1" s="1926"/>
      <c r="CCU1" s="1926"/>
      <c r="CCV1" s="1926"/>
      <c r="CCW1" s="1926"/>
      <c r="CCX1" s="1926"/>
      <c r="CCY1" s="1926"/>
      <c r="CCZ1" s="1926"/>
      <c r="CDA1" s="1926"/>
      <c r="CDB1" s="1926"/>
      <c r="CDC1" s="1926"/>
      <c r="CDD1" s="1926"/>
      <c r="CDE1" s="1926"/>
      <c r="CDF1" s="1926"/>
      <c r="CDG1" s="1926"/>
      <c r="CDH1" s="1926"/>
      <c r="CDI1" s="1926"/>
      <c r="CDJ1" s="1926"/>
      <c r="CDK1" s="1926"/>
      <c r="CDL1" s="1926"/>
      <c r="CDM1" s="1926"/>
      <c r="CDN1" s="1926"/>
      <c r="CDO1" s="1926"/>
      <c r="CDP1" s="1926"/>
      <c r="CDQ1" s="1926"/>
      <c r="CDR1" s="1926"/>
      <c r="CDS1" s="1926"/>
      <c r="CDT1" s="1926"/>
      <c r="CDU1" s="1926"/>
      <c r="CDV1" s="1926"/>
      <c r="CDW1" s="1926"/>
      <c r="CDX1" s="1926"/>
      <c r="CDY1" s="1926"/>
      <c r="CDZ1" s="1926"/>
      <c r="CEA1" s="1926"/>
      <c r="CEB1" s="1926"/>
      <c r="CEC1" s="1926"/>
      <c r="CED1" s="1926"/>
      <c r="CEE1" s="1926"/>
      <c r="CEF1" s="1926"/>
      <c r="CEG1" s="1926"/>
      <c r="CEH1" s="1926"/>
      <c r="CEI1" s="1926"/>
      <c r="CEJ1" s="1926"/>
      <c r="CEK1" s="1926"/>
      <c r="CEL1" s="1926"/>
      <c r="CEM1" s="1926"/>
      <c r="CEN1" s="1926"/>
      <c r="CEO1" s="1926"/>
      <c r="CEP1" s="1926"/>
      <c r="CEQ1" s="1926"/>
      <c r="CER1" s="1926"/>
      <c r="CES1" s="1926"/>
      <c r="CET1" s="1926"/>
      <c r="CEU1" s="1926"/>
      <c r="CEV1" s="1926"/>
      <c r="CEW1" s="1926"/>
      <c r="CEX1" s="1926"/>
      <c r="CEY1" s="1926"/>
      <c r="CEZ1" s="1926"/>
      <c r="CFA1" s="1926"/>
      <c r="CFB1" s="1926"/>
      <c r="CFC1" s="1926"/>
      <c r="CFD1" s="1926"/>
      <c r="CFE1" s="1926"/>
      <c r="CFF1" s="1926"/>
      <c r="CFG1" s="1926"/>
      <c r="CFH1" s="1926"/>
      <c r="CFI1" s="1926"/>
      <c r="CFJ1" s="1926"/>
      <c r="CFK1" s="1926"/>
      <c r="CFL1" s="1926"/>
      <c r="CFM1" s="1926"/>
      <c r="CFN1" s="1926"/>
      <c r="CFO1" s="1926"/>
      <c r="CFP1" s="1926"/>
      <c r="CFQ1" s="1926"/>
      <c r="CFR1" s="1926"/>
      <c r="CFS1" s="1926"/>
      <c r="CFT1" s="1926"/>
      <c r="CFU1" s="1926"/>
      <c r="CFV1" s="1926"/>
      <c r="CFW1" s="1926"/>
      <c r="CFX1" s="1926"/>
      <c r="CFY1" s="1926"/>
      <c r="CFZ1" s="1926"/>
      <c r="CGA1" s="1926"/>
      <c r="CGB1" s="1926"/>
      <c r="CGC1" s="1926"/>
      <c r="CGD1" s="1926"/>
      <c r="CGE1" s="1926"/>
      <c r="CGF1" s="1926"/>
      <c r="CGG1" s="1926"/>
      <c r="CGH1" s="1926"/>
      <c r="CGI1" s="1926"/>
      <c r="CGJ1" s="1926"/>
      <c r="CGK1" s="1926"/>
      <c r="CGL1" s="1926"/>
      <c r="CGM1" s="1926"/>
      <c r="CGN1" s="1926"/>
      <c r="CGO1" s="1926"/>
      <c r="CGP1" s="1926"/>
      <c r="CGQ1" s="1926"/>
      <c r="CGR1" s="1926"/>
      <c r="CGS1" s="1926"/>
      <c r="CGT1" s="1926"/>
      <c r="CGU1" s="1926"/>
      <c r="CGV1" s="1926"/>
      <c r="CGW1" s="1926"/>
      <c r="CGX1" s="1926"/>
      <c r="CGY1" s="1926"/>
      <c r="CGZ1" s="1926"/>
      <c r="CHA1" s="1926"/>
      <c r="CHB1" s="1926"/>
      <c r="CHC1" s="1926"/>
      <c r="CHD1" s="1926"/>
      <c r="CHE1" s="1926"/>
      <c r="CHF1" s="1926"/>
      <c r="CHG1" s="1926"/>
      <c r="CHH1" s="1926"/>
      <c r="CHI1" s="1926"/>
      <c r="CHJ1" s="1926"/>
      <c r="CHK1" s="1926"/>
      <c r="CHL1" s="1926"/>
      <c r="CHM1" s="1926"/>
      <c r="CHN1" s="1926"/>
      <c r="CHO1" s="1926"/>
      <c r="CHP1" s="1926"/>
      <c r="CHQ1" s="1926"/>
      <c r="CHR1" s="1926"/>
      <c r="CHS1" s="1926"/>
      <c r="CHT1" s="1926"/>
      <c r="CHU1" s="1926"/>
      <c r="CHV1" s="1926"/>
      <c r="CHW1" s="1926"/>
      <c r="CHX1" s="1926"/>
      <c r="CHY1" s="1926"/>
      <c r="CHZ1" s="1926"/>
      <c r="CIA1" s="1926"/>
      <c r="CIB1" s="1926"/>
      <c r="CIC1" s="1926"/>
      <c r="CID1" s="1926"/>
      <c r="CIE1" s="1926"/>
      <c r="CIF1" s="1926"/>
      <c r="CIG1" s="1926"/>
      <c r="CIH1" s="1926"/>
      <c r="CII1" s="1926"/>
      <c r="CIJ1" s="1926"/>
      <c r="CIK1" s="1926"/>
      <c r="CIL1" s="1926"/>
      <c r="CIM1" s="1926"/>
      <c r="CIN1" s="1926"/>
      <c r="CIO1" s="1926"/>
      <c r="CIP1" s="1926"/>
      <c r="CIQ1" s="1926"/>
      <c r="CIR1" s="1926"/>
      <c r="CIS1" s="1926"/>
      <c r="CIT1" s="1926"/>
      <c r="CIU1" s="1926"/>
      <c r="CIV1" s="1926"/>
      <c r="CIW1" s="1926"/>
      <c r="CIX1" s="1926"/>
      <c r="CIY1" s="1926"/>
      <c r="CIZ1" s="1926"/>
      <c r="CJA1" s="1926"/>
      <c r="CJB1" s="1926"/>
      <c r="CJC1" s="1926"/>
      <c r="CJD1" s="1926"/>
      <c r="CJE1" s="1926"/>
      <c r="CJF1" s="1926"/>
      <c r="CJG1" s="1926"/>
      <c r="CJH1" s="1926"/>
      <c r="CJI1" s="1926"/>
      <c r="CJJ1" s="1926"/>
      <c r="CJK1" s="1926"/>
      <c r="CJL1" s="1926"/>
      <c r="CJM1" s="1926"/>
      <c r="CJN1" s="1926"/>
      <c r="CJO1" s="1926"/>
      <c r="CJP1" s="1926"/>
      <c r="CJQ1" s="1926"/>
      <c r="CJR1" s="1926"/>
      <c r="CJS1" s="1926"/>
      <c r="CJT1" s="1926"/>
      <c r="CJU1" s="1926"/>
      <c r="CJV1" s="1926"/>
      <c r="CJW1" s="1926"/>
      <c r="CJX1" s="1926"/>
      <c r="CJY1" s="1926"/>
      <c r="CJZ1" s="1926"/>
      <c r="CKA1" s="1926"/>
      <c r="CKB1" s="1926"/>
      <c r="CKC1" s="1926"/>
      <c r="CKD1" s="1926"/>
      <c r="CKE1" s="1926"/>
      <c r="CKF1" s="1926"/>
      <c r="CKG1" s="1926"/>
      <c r="CKH1" s="1926"/>
      <c r="CKI1" s="1926"/>
      <c r="CKJ1" s="1926"/>
      <c r="CKK1" s="1926"/>
      <c r="CKL1" s="1926"/>
      <c r="CKM1" s="1926"/>
      <c r="CKN1" s="1926"/>
      <c r="CKO1" s="1926"/>
      <c r="CKP1" s="1926"/>
      <c r="CKQ1" s="1926"/>
      <c r="CKR1" s="1926"/>
      <c r="CKS1" s="1926"/>
      <c r="CKT1" s="1926"/>
      <c r="CKU1" s="1926"/>
      <c r="CKV1" s="1926"/>
      <c r="CKW1" s="1926"/>
      <c r="CKX1" s="1926"/>
      <c r="CKY1" s="1926"/>
      <c r="CKZ1" s="1926"/>
      <c r="CLA1" s="1926"/>
      <c r="CLB1" s="1926"/>
      <c r="CLC1" s="1926"/>
      <c r="CLD1" s="1926"/>
      <c r="CLE1" s="1926"/>
      <c r="CLF1" s="1926"/>
      <c r="CLG1" s="1926"/>
      <c r="CLH1" s="1926"/>
      <c r="CLI1" s="1926"/>
      <c r="CLJ1" s="1926"/>
      <c r="CLK1" s="1926"/>
      <c r="CLL1" s="1926"/>
      <c r="CLM1" s="1926"/>
      <c r="CLN1" s="1926"/>
      <c r="CLO1" s="1926"/>
      <c r="CLP1" s="1926"/>
      <c r="CLQ1" s="1926"/>
      <c r="CLR1" s="1926"/>
      <c r="CLS1" s="1926"/>
      <c r="CLT1" s="1926"/>
      <c r="CLU1" s="1926"/>
      <c r="CLV1" s="1926"/>
      <c r="CLW1" s="1926"/>
      <c r="CLX1" s="1926"/>
      <c r="CLY1" s="1926"/>
      <c r="CLZ1" s="1926"/>
      <c r="CMA1" s="1926"/>
      <c r="CMB1" s="1926"/>
      <c r="CMC1" s="1926"/>
      <c r="CMD1" s="1926"/>
      <c r="CME1" s="1926"/>
      <c r="CMF1" s="1926"/>
      <c r="CMG1" s="1926"/>
      <c r="CMH1" s="1926"/>
      <c r="CMI1" s="1926"/>
      <c r="CMJ1" s="1926"/>
      <c r="CMK1" s="1926"/>
      <c r="CML1" s="1926"/>
      <c r="CMM1" s="1926"/>
      <c r="CMN1" s="1926"/>
      <c r="CMO1" s="1926"/>
      <c r="CMP1" s="1926"/>
      <c r="CMQ1" s="1926"/>
      <c r="CMR1" s="1926"/>
      <c r="CMS1" s="1926"/>
      <c r="CMT1" s="1926"/>
      <c r="CMU1" s="1926"/>
      <c r="CMV1" s="1926"/>
      <c r="CMW1" s="1926"/>
      <c r="CMX1" s="1926"/>
      <c r="CMY1" s="1926"/>
      <c r="CMZ1" s="1926"/>
      <c r="CNA1" s="1926"/>
      <c r="CNB1" s="1926"/>
      <c r="CNC1" s="1926"/>
      <c r="CND1" s="1926"/>
      <c r="CNE1" s="1926"/>
      <c r="CNF1" s="1926"/>
      <c r="CNG1" s="1926"/>
      <c r="CNH1" s="1926"/>
      <c r="CNI1" s="1926"/>
      <c r="CNJ1" s="1926"/>
      <c r="CNK1" s="1926"/>
      <c r="CNL1" s="1926"/>
      <c r="CNM1" s="1926"/>
      <c r="CNN1" s="1926"/>
      <c r="CNO1" s="1926"/>
      <c r="CNP1" s="1926"/>
      <c r="CNQ1" s="1926"/>
      <c r="CNR1" s="1926"/>
      <c r="CNS1" s="1926"/>
      <c r="CNT1" s="1926"/>
      <c r="CNU1" s="1926"/>
      <c r="CNV1" s="1926"/>
      <c r="CNW1" s="1926"/>
      <c r="CNX1" s="1926"/>
      <c r="CNY1" s="1926"/>
      <c r="CNZ1" s="1926"/>
      <c r="COA1" s="1926"/>
      <c r="COB1" s="1926"/>
      <c r="COC1" s="1926"/>
      <c r="COD1" s="1926"/>
      <c r="COE1" s="1926"/>
      <c r="COF1" s="1926"/>
      <c r="COG1" s="1926"/>
      <c r="COH1" s="1926"/>
      <c r="COI1" s="1926"/>
      <c r="COJ1" s="1926"/>
      <c r="COK1" s="1926"/>
      <c r="COL1" s="1926"/>
      <c r="COM1" s="1926"/>
      <c r="CON1" s="1926"/>
      <c r="COO1" s="1926"/>
      <c r="COP1" s="1926"/>
      <c r="COQ1" s="1926"/>
      <c r="COR1" s="1926"/>
      <c r="COS1" s="1926"/>
      <c r="COT1" s="1926"/>
      <c r="COU1" s="1926"/>
      <c r="COV1" s="1926"/>
      <c r="COW1" s="1926"/>
      <c r="COX1" s="1926"/>
      <c r="COY1" s="1926"/>
      <c r="COZ1" s="1926"/>
      <c r="CPA1" s="1926"/>
      <c r="CPB1" s="1926"/>
      <c r="CPC1" s="1926"/>
      <c r="CPD1" s="1926"/>
      <c r="CPE1" s="1926"/>
      <c r="CPF1" s="1926"/>
      <c r="CPG1" s="1926"/>
      <c r="CPH1" s="1926"/>
      <c r="CPI1" s="1926"/>
      <c r="CPJ1" s="1926"/>
      <c r="CPK1" s="1926"/>
      <c r="CPL1" s="1926"/>
      <c r="CPM1" s="1926"/>
      <c r="CPN1" s="1926"/>
      <c r="CPO1" s="1926"/>
      <c r="CPP1" s="1926"/>
      <c r="CPQ1" s="1926"/>
      <c r="CPR1" s="1926"/>
      <c r="CPS1" s="1926"/>
      <c r="CPT1" s="1926"/>
      <c r="CPU1" s="1926"/>
      <c r="CPV1" s="1926"/>
      <c r="CPW1" s="1926"/>
      <c r="CPX1" s="1926"/>
      <c r="CPY1" s="1926"/>
      <c r="CPZ1" s="1926"/>
      <c r="CQA1" s="1926"/>
      <c r="CQB1" s="1926"/>
      <c r="CQC1" s="1926"/>
      <c r="CQD1" s="1926"/>
      <c r="CQE1" s="1926"/>
      <c r="CQF1" s="1926"/>
      <c r="CQG1" s="1926"/>
      <c r="CQH1" s="1926"/>
      <c r="CQI1" s="1926"/>
      <c r="CQJ1" s="1926"/>
      <c r="CQK1" s="1926"/>
      <c r="CQL1" s="1926"/>
      <c r="CQM1" s="1926"/>
      <c r="CQN1" s="1926"/>
      <c r="CQO1" s="1926"/>
      <c r="CQP1" s="1926"/>
      <c r="CQQ1" s="1926"/>
      <c r="CQR1" s="1926"/>
      <c r="CQS1" s="1926"/>
      <c r="CQT1" s="1926"/>
      <c r="CQU1" s="1926"/>
      <c r="CQV1" s="1926"/>
      <c r="CQW1" s="1926"/>
      <c r="CQX1" s="1926"/>
      <c r="CQY1" s="1926"/>
      <c r="CQZ1" s="1926"/>
      <c r="CRA1" s="1926"/>
      <c r="CRB1" s="1926"/>
      <c r="CRC1" s="1926"/>
      <c r="CRD1" s="1926"/>
      <c r="CRE1" s="1926"/>
      <c r="CRF1" s="1926"/>
      <c r="CRG1" s="1926"/>
      <c r="CRH1" s="1926"/>
      <c r="CRI1" s="1926"/>
      <c r="CRJ1" s="1926"/>
      <c r="CRK1" s="1926"/>
      <c r="CRL1" s="1926"/>
      <c r="CRM1" s="1926"/>
      <c r="CRN1" s="1926"/>
      <c r="CRO1" s="1926"/>
      <c r="CRP1" s="1926"/>
      <c r="CRQ1" s="1926"/>
      <c r="CRR1" s="1926"/>
      <c r="CRS1" s="1926"/>
      <c r="CRT1" s="1926"/>
      <c r="CRU1" s="1926"/>
      <c r="CRV1" s="1926"/>
      <c r="CRW1" s="1926"/>
      <c r="CRX1" s="1926"/>
      <c r="CRY1" s="1926"/>
      <c r="CRZ1" s="1926"/>
      <c r="CSA1" s="1926"/>
      <c r="CSB1" s="1926"/>
      <c r="CSC1" s="1926"/>
      <c r="CSD1" s="1926"/>
      <c r="CSE1" s="1926"/>
      <c r="CSF1" s="1926"/>
      <c r="CSG1" s="1926"/>
      <c r="CSH1" s="1926"/>
      <c r="CSI1" s="1926"/>
      <c r="CSJ1" s="1926"/>
      <c r="CSK1" s="1926"/>
      <c r="CSL1" s="1926"/>
      <c r="CSM1" s="1926"/>
      <c r="CSN1" s="1926"/>
      <c r="CSO1" s="1926"/>
      <c r="CSP1" s="1926"/>
      <c r="CSQ1" s="1926"/>
      <c r="CSR1" s="1926"/>
      <c r="CSS1" s="1926"/>
      <c r="CST1" s="1926"/>
      <c r="CSU1" s="1926"/>
      <c r="CSV1" s="1926"/>
      <c r="CSW1" s="1926"/>
      <c r="CSX1" s="1926"/>
      <c r="CSY1" s="1926"/>
      <c r="CSZ1" s="1926"/>
      <c r="CTA1" s="1926"/>
      <c r="CTB1" s="1926"/>
      <c r="CTC1" s="1926"/>
      <c r="CTD1" s="1926"/>
      <c r="CTE1" s="1926"/>
      <c r="CTF1" s="1926"/>
      <c r="CTG1" s="1926"/>
      <c r="CTH1" s="1926"/>
      <c r="CTI1" s="1926"/>
      <c r="CTJ1" s="1926"/>
      <c r="CTK1" s="1926"/>
      <c r="CTL1" s="1926"/>
      <c r="CTM1" s="1926"/>
      <c r="CTN1" s="1926"/>
      <c r="CTO1" s="1926"/>
      <c r="CTP1" s="1926"/>
      <c r="CTQ1" s="1926"/>
      <c r="CTR1" s="1926"/>
      <c r="CTS1" s="1926"/>
      <c r="CTT1" s="1926"/>
      <c r="CTU1" s="1926"/>
      <c r="CTV1" s="1926"/>
      <c r="CTW1" s="1926"/>
      <c r="CTX1" s="1926"/>
      <c r="CTY1" s="1926"/>
      <c r="CTZ1" s="1926"/>
      <c r="CUA1" s="1926"/>
      <c r="CUB1" s="1926"/>
      <c r="CUC1" s="1926"/>
      <c r="CUD1" s="1926"/>
      <c r="CUE1" s="1926"/>
      <c r="CUF1" s="1926"/>
      <c r="CUG1" s="1926"/>
      <c r="CUH1" s="1926"/>
      <c r="CUI1" s="1926"/>
      <c r="CUJ1" s="1926"/>
      <c r="CUK1" s="1926"/>
      <c r="CUL1" s="1926"/>
      <c r="CUM1" s="1926"/>
      <c r="CUN1" s="1926"/>
      <c r="CUO1" s="1926"/>
      <c r="CUP1" s="1926"/>
      <c r="CUQ1" s="1926"/>
      <c r="CUR1" s="1926"/>
      <c r="CUS1" s="1926"/>
      <c r="CUT1" s="1926"/>
      <c r="CUU1" s="1926"/>
      <c r="CUV1" s="1926"/>
      <c r="CUW1" s="1926"/>
      <c r="CUX1" s="1926"/>
      <c r="CUY1" s="1926"/>
      <c r="CUZ1" s="1926"/>
      <c r="CVA1" s="1926"/>
      <c r="CVB1" s="1926"/>
      <c r="CVC1" s="1926"/>
      <c r="CVD1" s="1926"/>
      <c r="CVE1" s="1926"/>
      <c r="CVF1" s="1926"/>
      <c r="CVG1" s="1926"/>
      <c r="CVH1" s="1926"/>
      <c r="CVI1" s="1926"/>
      <c r="CVJ1" s="1926"/>
      <c r="CVK1" s="1926"/>
      <c r="CVL1" s="1926"/>
      <c r="CVM1" s="1926"/>
      <c r="CVN1" s="1926"/>
      <c r="CVO1" s="1926"/>
      <c r="CVP1" s="1926"/>
      <c r="CVQ1" s="1926"/>
      <c r="CVR1" s="1926"/>
      <c r="CVS1" s="1926"/>
      <c r="CVT1" s="1926"/>
      <c r="CVU1" s="1926"/>
      <c r="CVV1" s="1926"/>
      <c r="CVW1" s="1926"/>
      <c r="CVX1" s="1926"/>
      <c r="CVY1" s="1926"/>
      <c r="CVZ1" s="1926"/>
      <c r="CWA1" s="1926"/>
      <c r="CWB1" s="1926"/>
      <c r="CWC1" s="1926"/>
      <c r="CWD1" s="1926"/>
      <c r="CWE1" s="1926"/>
      <c r="CWF1" s="1926"/>
      <c r="CWG1" s="1926"/>
      <c r="CWH1" s="1926"/>
      <c r="CWI1" s="1926"/>
      <c r="CWJ1" s="1926"/>
      <c r="CWK1" s="1926"/>
      <c r="CWL1" s="1926"/>
      <c r="CWM1" s="1926"/>
      <c r="CWN1" s="1926"/>
      <c r="CWO1" s="1926"/>
      <c r="CWP1" s="1926"/>
      <c r="CWQ1" s="1926"/>
      <c r="CWR1" s="1926"/>
      <c r="CWS1" s="1926"/>
      <c r="CWT1" s="1926"/>
      <c r="CWU1" s="1926"/>
      <c r="CWV1" s="1926"/>
      <c r="CWW1" s="1926"/>
      <c r="CWX1" s="1926"/>
      <c r="CWY1" s="1926"/>
      <c r="CWZ1" s="1926"/>
      <c r="CXA1" s="1926"/>
      <c r="CXB1" s="1926"/>
      <c r="CXC1" s="1926"/>
      <c r="CXD1" s="1926"/>
      <c r="CXE1" s="1926"/>
      <c r="CXF1" s="1926"/>
      <c r="CXG1" s="1926"/>
      <c r="CXH1" s="1926"/>
      <c r="CXI1" s="1926"/>
      <c r="CXJ1" s="1926"/>
      <c r="CXK1" s="1926"/>
      <c r="CXL1" s="1926"/>
      <c r="CXM1" s="1926"/>
      <c r="CXN1" s="1926"/>
      <c r="CXO1" s="1926"/>
      <c r="CXP1" s="1926"/>
      <c r="CXQ1" s="1926"/>
      <c r="CXR1" s="1926"/>
      <c r="CXS1" s="1926"/>
      <c r="CXT1" s="1926"/>
      <c r="CXU1" s="1926"/>
      <c r="CXV1" s="1926"/>
      <c r="CXW1" s="1926"/>
      <c r="CXX1" s="1926"/>
      <c r="CXY1" s="1926"/>
      <c r="CXZ1" s="1926"/>
      <c r="CYA1" s="1926"/>
      <c r="CYB1" s="1926"/>
      <c r="CYC1" s="1926"/>
      <c r="CYD1" s="1926"/>
      <c r="CYE1" s="1926"/>
      <c r="CYF1" s="1926"/>
      <c r="CYG1" s="1926"/>
      <c r="CYH1" s="1926"/>
      <c r="CYI1" s="1926"/>
      <c r="CYJ1" s="1926"/>
      <c r="CYK1" s="1926"/>
      <c r="CYL1" s="1926"/>
      <c r="CYM1" s="1926"/>
      <c r="CYN1" s="1926"/>
      <c r="CYO1" s="1926"/>
      <c r="CYP1" s="1926"/>
      <c r="CYQ1" s="1926"/>
      <c r="CYR1" s="1926"/>
      <c r="CYS1" s="1926"/>
      <c r="CYT1" s="1926"/>
      <c r="CYU1" s="1926"/>
      <c r="CYV1" s="1926"/>
      <c r="CYW1" s="1926"/>
      <c r="CYX1" s="1926"/>
      <c r="CYY1" s="1926"/>
      <c r="CYZ1" s="1926"/>
      <c r="CZA1" s="1926"/>
      <c r="CZB1" s="1926"/>
      <c r="CZC1" s="1926"/>
      <c r="CZD1" s="1926"/>
      <c r="CZE1" s="1926"/>
      <c r="CZF1" s="1926"/>
      <c r="CZG1" s="1926"/>
      <c r="CZH1" s="1926"/>
      <c r="CZI1" s="1926"/>
      <c r="CZJ1" s="1926"/>
      <c r="CZK1" s="1926"/>
      <c r="CZL1" s="1926"/>
      <c r="CZM1" s="1926"/>
      <c r="CZN1" s="1926"/>
      <c r="CZO1" s="1926"/>
      <c r="CZP1" s="1926"/>
      <c r="CZQ1" s="1926"/>
      <c r="CZR1" s="1926"/>
      <c r="CZS1" s="1926"/>
      <c r="CZT1" s="1926"/>
      <c r="CZU1" s="1926"/>
      <c r="CZV1" s="1926"/>
      <c r="CZW1" s="1926"/>
      <c r="CZX1" s="1926"/>
      <c r="CZY1" s="1926"/>
      <c r="CZZ1" s="1926"/>
      <c r="DAA1" s="1926"/>
      <c r="DAB1" s="1926"/>
      <c r="DAC1" s="1926"/>
      <c r="DAD1" s="1926"/>
      <c r="DAE1" s="1926"/>
      <c r="DAF1" s="1926"/>
      <c r="DAG1" s="1926"/>
      <c r="DAH1" s="1926"/>
      <c r="DAI1" s="1926"/>
      <c r="DAJ1" s="1926"/>
      <c r="DAK1" s="1926"/>
      <c r="DAL1" s="1926"/>
      <c r="DAM1" s="1926"/>
      <c r="DAN1" s="1926"/>
      <c r="DAO1" s="1926"/>
      <c r="DAP1" s="1926"/>
      <c r="DAQ1" s="1926"/>
      <c r="DAR1" s="1926"/>
      <c r="DAS1" s="1926"/>
      <c r="DAT1" s="1926"/>
      <c r="DAU1" s="1926"/>
      <c r="DAV1" s="1926"/>
      <c r="DAW1" s="1926"/>
      <c r="DAX1" s="1926"/>
      <c r="DAY1" s="1926"/>
      <c r="DAZ1" s="1926"/>
      <c r="DBA1" s="1926"/>
      <c r="DBB1" s="1926"/>
      <c r="DBC1" s="1926"/>
      <c r="DBD1" s="1926"/>
      <c r="DBE1" s="1926"/>
      <c r="DBF1" s="1926"/>
      <c r="DBG1" s="1926"/>
      <c r="DBH1" s="1926"/>
      <c r="DBI1" s="1926"/>
      <c r="DBJ1" s="1926"/>
      <c r="DBK1" s="1926"/>
      <c r="DBL1" s="1926"/>
      <c r="DBM1" s="1926"/>
      <c r="DBN1" s="1926"/>
      <c r="DBO1" s="1926"/>
      <c r="DBP1" s="1926"/>
      <c r="DBQ1" s="1926"/>
      <c r="DBR1" s="1926"/>
      <c r="DBS1" s="1926"/>
      <c r="DBT1" s="1926"/>
      <c r="DBU1" s="1926"/>
      <c r="DBV1" s="1926"/>
      <c r="DBW1" s="1926"/>
      <c r="DBX1" s="1926"/>
      <c r="DBY1" s="1926"/>
      <c r="DBZ1" s="1926"/>
      <c r="DCA1" s="1926"/>
      <c r="DCB1" s="1926"/>
      <c r="DCC1" s="1926"/>
      <c r="DCD1" s="1926"/>
      <c r="DCE1" s="1926"/>
      <c r="DCF1" s="1926"/>
      <c r="DCG1" s="1926"/>
      <c r="DCH1" s="1926"/>
      <c r="DCI1" s="1926"/>
      <c r="DCJ1" s="1926"/>
      <c r="DCK1" s="1926"/>
      <c r="DCL1" s="1926"/>
      <c r="DCM1" s="1926"/>
      <c r="DCN1" s="1926"/>
      <c r="DCO1" s="1926"/>
      <c r="DCP1" s="1926"/>
      <c r="DCQ1" s="1926"/>
      <c r="DCR1" s="1926"/>
      <c r="DCS1" s="1926"/>
      <c r="DCT1" s="1926"/>
      <c r="DCU1" s="1926"/>
      <c r="DCV1" s="1926"/>
      <c r="DCW1" s="1926"/>
      <c r="DCX1" s="1926"/>
      <c r="DCY1" s="1926"/>
      <c r="DCZ1" s="1926"/>
      <c r="DDA1" s="1926"/>
      <c r="DDB1" s="1926"/>
      <c r="DDC1" s="1926"/>
      <c r="DDD1" s="1926"/>
      <c r="DDE1" s="1926"/>
      <c r="DDF1" s="1926"/>
      <c r="DDG1" s="1926"/>
      <c r="DDH1" s="1926"/>
      <c r="DDI1" s="1926"/>
      <c r="DDJ1" s="1926"/>
      <c r="DDK1" s="1926"/>
      <c r="DDL1" s="1926"/>
      <c r="DDM1" s="1926"/>
      <c r="DDN1" s="1926"/>
      <c r="DDO1" s="1926"/>
      <c r="DDP1" s="1926"/>
      <c r="DDQ1" s="1926"/>
      <c r="DDR1" s="1926"/>
      <c r="DDS1" s="1926"/>
      <c r="DDT1" s="1926"/>
      <c r="DDU1" s="1926"/>
      <c r="DDV1" s="1926"/>
      <c r="DDW1" s="1926"/>
      <c r="DDX1" s="1926"/>
      <c r="DDY1" s="1926"/>
      <c r="DDZ1" s="1926"/>
      <c r="DEA1" s="1926"/>
      <c r="DEB1" s="1926"/>
      <c r="DEC1" s="1926"/>
      <c r="DED1" s="1926"/>
      <c r="DEE1" s="1926"/>
      <c r="DEF1" s="1926"/>
      <c r="DEG1" s="1926"/>
      <c r="DEH1" s="1926"/>
      <c r="DEI1" s="1926"/>
      <c r="DEJ1" s="1926"/>
      <c r="DEK1" s="1926"/>
      <c r="DEL1" s="1926"/>
      <c r="DEM1" s="1926"/>
      <c r="DEN1" s="1926"/>
      <c r="DEO1" s="1926"/>
      <c r="DEP1" s="1926"/>
      <c r="DEQ1" s="1926"/>
      <c r="DER1" s="1926"/>
      <c r="DES1" s="1926"/>
      <c r="DET1" s="1926"/>
      <c r="DEU1" s="1926"/>
      <c r="DEV1" s="1926"/>
      <c r="DEW1" s="1926"/>
      <c r="DEX1" s="1926"/>
      <c r="DEY1" s="1926"/>
      <c r="DEZ1" s="1926"/>
      <c r="DFA1" s="1926"/>
      <c r="DFB1" s="1926"/>
      <c r="DFC1" s="1926"/>
      <c r="DFD1" s="1926"/>
      <c r="DFE1" s="1926"/>
      <c r="DFF1" s="1926"/>
      <c r="DFG1" s="1926"/>
      <c r="DFH1" s="1926"/>
      <c r="DFI1" s="1926"/>
      <c r="DFJ1" s="1926"/>
      <c r="DFK1" s="1926"/>
      <c r="DFL1" s="1926"/>
      <c r="DFM1" s="1926"/>
      <c r="DFN1" s="1926"/>
      <c r="DFO1" s="1926"/>
      <c r="DFP1" s="1926"/>
      <c r="DFQ1" s="1926"/>
      <c r="DFR1" s="1926"/>
      <c r="DFS1" s="1926"/>
      <c r="DFT1" s="1926"/>
      <c r="DFU1" s="1926"/>
      <c r="DFV1" s="1926"/>
      <c r="DFW1" s="1926"/>
      <c r="DFX1" s="1926"/>
      <c r="DFY1" s="1926"/>
      <c r="DFZ1" s="1926"/>
      <c r="DGA1" s="1926"/>
      <c r="DGB1" s="1926"/>
      <c r="DGC1" s="1926"/>
      <c r="DGD1" s="1926"/>
      <c r="DGE1" s="1926"/>
      <c r="DGF1" s="1926"/>
      <c r="DGG1" s="1926"/>
      <c r="DGH1" s="1926"/>
      <c r="DGI1" s="1926"/>
      <c r="DGJ1" s="1926"/>
      <c r="DGK1" s="1926"/>
      <c r="DGL1" s="1926"/>
      <c r="DGM1" s="1926"/>
      <c r="DGN1" s="1926"/>
      <c r="DGO1" s="1926"/>
      <c r="DGP1" s="1926"/>
      <c r="DGQ1" s="1926"/>
      <c r="DGR1" s="1926"/>
      <c r="DGS1" s="1926"/>
      <c r="DGT1" s="1926"/>
      <c r="DGU1" s="1926"/>
      <c r="DGV1" s="1926"/>
      <c r="DGW1" s="1926"/>
      <c r="DGX1" s="1926"/>
      <c r="DGY1" s="1926"/>
      <c r="DGZ1" s="1926"/>
      <c r="DHA1" s="1926"/>
      <c r="DHB1" s="1926"/>
      <c r="DHC1" s="1926"/>
      <c r="DHD1" s="1926"/>
      <c r="DHE1" s="1926"/>
      <c r="DHF1" s="1926"/>
      <c r="DHG1" s="1926"/>
      <c r="DHH1" s="1926"/>
      <c r="DHI1" s="1926"/>
      <c r="DHJ1" s="1926"/>
      <c r="DHK1" s="1926"/>
      <c r="DHL1" s="1926"/>
      <c r="DHM1" s="1926"/>
      <c r="DHN1" s="1926"/>
      <c r="DHO1" s="1926"/>
      <c r="DHP1" s="1926"/>
      <c r="DHQ1" s="1926"/>
      <c r="DHR1" s="1926"/>
      <c r="DHS1" s="1926"/>
      <c r="DHT1" s="1926"/>
      <c r="DHU1" s="1926"/>
      <c r="DHV1" s="1926"/>
      <c r="DHW1" s="1926"/>
      <c r="DHX1" s="1926"/>
      <c r="DHY1" s="1926"/>
      <c r="DHZ1" s="1926"/>
      <c r="DIA1" s="1926"/>
      <c r="DIB1" s="1926"/>
      <c r="DIC1" s="1926"/>
      <c r="DID1" s="1926"/>
      <c r="DIE1" s="1926"/>
      <c r="DIF1" s="1926"/>
      <c r="DIG1" s="1926"/>
      <c r="DIH1" s="1926"/>
      <c r="DII1" s="1926"/>
      <c r="DIJ1" s="1926"/>
      <c r="DIK1" s="1926"/>
      <c r="DIL1" s="1926"/>
      <c r="DIM1" s="1926"/>
      <c r="DIN1" s="1926"/>
      <c r="DIO1" s="1926"/>
      <c r="DIP1" s="1926"/>
      <c r="DIQ1" s="1926"/>
      <c r="DIR1" s="1926"/>
      <c r="DIS1" s="1926"/>
      <c r="DIT1" s="1926"/>
      <c r="DIU1" s="1926"/>
      <c r="DIV1" s="1926"/>
      <c r="DIW1" s="1926"/>
      <c r="DIX1" s="1926"/>
      <c r="DIY1" s="1926"/>
      <c r="DIZ1" s="1926"/>
      <c r="DJA1" s="1926"/>
      <c r="DJB1" s="1926"/>
      <c r="DJC1" s="1926"/>
      <c r="DJD1" s="1926"/>
      <c r="DJE1" s="1926"/>
      <c r="DJF1" s="1926"/>
      <c r="DJG1" s="1926"/>
      <c r="DJH1" s="1926"/>
      <c r="DJI1" s="1926"/>
      <c r="DJJ1" s="1926"/>
      <c r="DJK1" s="1926"/>
      <c r="DJL1" s="1926"/>
      <c r="DJM1" s="1926"/>
      <c r="DJN1" s="1926"/>
      <c r="DJO1" s="1926"/>
      <c r="DJP1" s="1926"/>
      <c r="DJQ1" s="1926"/>
      <c r="DJR1" s="1926"/>
      <c r="DJS1" s="1926"/>
      <c r="DJT1" s="1926"/>
      <c r="DJU1" s="1926"/>
      <c r="DJV1" s="1926"/>
      <c r="DJW1" s="1926"/>
      <c r="DJX1" s="1926"/>
      <c r="DJY1" s="1926"/>
      <c r="DJZ1" s="1926"/>
      <c r="DKA1" s="1926"/>
      <c r="DKB1" s="1926"/>
      <c r="DKC1" s="1926"/>
      <c r="DKD1" s="1926"/>
      <c r="DKE1" s="1926"/>
      <c r="DKF1" s="1926"/>
      <c r="DKG1" s="1926"/>
      <c r="DKH1" s="1926"/>
      <c r="DKI1" s="1926"/>
      <c r="DKJ1" s="1926"/>
      <c r="DKK1" s="1926"/>
      <c r="DKL1" s="1926"/>
      <c r="DKM1" s="1926"/>
      <c r="DKN1" s="1926"/>
      <c r="DKO1" s="1926"/>
      <c r="DKP1" s="1926"/>
      <c r="DKQ1" s="1926"/>
      <c r="DKR1" s="1926"/>
      <c r="DKS1" s="1926"/>
      <c r="DKT1" s="1926"/>
      <c r="DKU1" s="1926"/>
      <c r="DKV1" s="1926"/>
      <c r="DKW1" s="1926"/>
      <c r="DKX1" s="1926"/>
      <c r="DKY1" s="1926"/>
      <c r="DKZ1" s="1926"/>
      <c r="DLA1" s="1926"/>
      <c r="DLB1" s="1926"/>
      <c r="DLC1" s="1926"/>
      <c r="DLD1" s="1926"/>
      <c r="DLE1" s="1926"/>
      <c r="DLF1" s="1926"/>
      <c r="DLG1" s="1926"/>
      <c r="DLH1" s="1926"/>
      <c r="DLI1" s="1926"/>
      <c r="DLJ1" s="1926"/>
      <c r="DLK1" s="1926"/>
      <c r="DLL1" s="1926"/>
      <c r="DLM1" s="1926"/>
      <c r="DLN1" s="1926"/>
      <c r="DLO1" s="1926"/>
      <c r="DLP1" s="1926"/>
      <c r="DLQ1" s="1926"/>
      <c r="DLR1" s="1926"/>
      <c r="DLS1" s="1926"/>
      <c r="DLT1" s="1926"/>
      <c r="DLU1" s="1926"/>
      <c r="DLV1" s="1926"/>
      <c r="DLW1" s="1926"/>
      <c r="DLX1" s="1926"/>
      <c r="DLY1" s="1926"/>
      <c r="DLZ1" s="1926"/>
      <c r="DMA1" s="1926"/>
      <c r="DMB1" s="1926"/>
      <c r="DMC1" s="1926"/>
      <c r="DMD1" s="1926"/>
      <c r="DME1" s="1926"/>
      <c r="DMF1" s="1926"/>
      <c r="DMG1" s="1926"/>
      <c r="DMH1" s="1926"/>
      <c r="DMI1" s="1926"/>
      <c r="DMJ1" s="1926"/>
      <c r="DMK1" s="1926"/>
      <c r="DML1" s="1926"/>
      <c r="DMM1" s="1926"/>
      <c r="DMN1" s="1926"/>
      <c r="DMO1" s="1926"/>
      <c r="DMP1" s="1926"/>
      <c r="DMQ1" s="1926"/>
      <c r="DMR1" s="1926"/>
      <c r="DMS1" s="1926"/>
      <c r="DMT1" s="1926"/>
      <c r="DMU1" s="1926"/>
      <c r="DMV1" s="1926"/>
      <c r="DMW1" s="1926"/>
      <c r="DMX1" s="1926"/>
      <c r="DMY1" s="1926"/>
      <c r="DMZ1" s="1926"/>
      <c r="DNA1" s="1926"/>
      <c r="DNB1" s="1926"/>
      <c r="DNC1" s="1926"/>
      <c r="DND1" s="1926"/>
      <c r="DNE1" s="1926"/>
      <c r="DNF1" s="1926"/>
      <c r="DNG1" s="1926"/>
      <c r="DNH1" s="1926"/>
      <c r="DNI1" s="1926"/>
      <c r="DNJ1" s="1926"/>
      <c r="DNK1" s="1926"/>
      <c r="DNL1" s="1926"/>
      <c r="DNM1" s="1926"/>
      <c r="DNN1" s="1926"/>
      <c r="DNO1" s="1926"/>
      <c r="DNP1" s="1926"/>
      <c r="DNQ1" s="1926"/>
      <c r="DNR1" s="1926"/>
      <c r="DNS1" s="1926"/>
      <c r="DNT1" s="1926"/>
      <c r="DNU1" s="1926"/>
      <c r="DNV1" s="1926"/>
      <c r="DNW1" s="1926"/>
      <c r="DNX1" s="1926"/>
      <c r="DNY1" s="1926"/>
      <c r="DNZ1" s="1926"/>
      <c r="DOA1" s="1926"/>
      <c r="DOB1" s="1926"/>
      <c r="DOC1" s="1926"/>
      <c r="DOD1" s="1926"/>
      <c r="DOE1" s="1926"/>
      <c r="DOF1" s="1926"/>
      <c r="DOG1" s="1926"/>
      <c r="DOH1" s="1926"/>
      <c r="DOI1" s="1926"/>
      <c r="DOJ1" s="1926"/>
      <c r="DOK1" s="1926"/>
      <c r="DOL1" s="1926"/>
      <c r="DOM1" s="1926"/>
      <c r="DON1" s="1926"/>
      <c r="DOO1" s="1926"/>
      <c r="DOP1" s="1926"/>
      <c r="DOQ1" s="1926"/>
      <c r="DOR1" s="1926"/>
      <c r="DOS1" s="1926"/>
      <c r="DOT1" s="1926"/>
      <c r="DOU1" s="1926"/>
      <c r="DOV1" s="1926"/>
      <c r="DOW1" s="1926"/>
      <c r="DOX1" s="1926"/>
      <c r="DOY1" s="1926"/>
      <c r="DOZ1" s="1926"/>
      <c r="DPA1" s="1926"/>
      <c r="DPB1" s="1926"/>
      <c r="DPC1" s="1926"/>
      <c r="DPD1" s="1926"/>
      <c r="DPE1" s="1926"/>
      <c r="DPF1" s="1926"/>
      <c r="DPG1" s="1926"/>
      <c r="DPH1" s="1926"/>
      <c r="DPI1" s="1926"/>
      <c r="DPJ1" s="1926"/>
      <c r="DPK1" s="1926"/>
      <c r="DPL1" s="1926"/>
      <c r="DPM1" s="1926"/>
      <c r="DPN1" s="1926"/>
      <c r="DPO1" s="1926"/>
      <c r="DPP1" s="1926"/>
      <c r="DPQ1" s="1926"/>
      <c r="DPR1" s="1926"/>
      <c r="DPS1" s="1926"/>
      <c r="DPT1" s="1926"/>
      <c r="DPU1" s="1926"/>
      <c r="DPV1" s="1926"/>
      <c r="DPW1" s="1926"/>
      <c r="DPX1" s="1926"/>
      <c r="DPY1" s="1926"/>
      <c r="DPZ1" s="1926"/>
      <c r="DQA1" s="1926"/>
      <c r="DQB1" s="1926"/>
      <c r="DQC1" s="1926"/>
      <c r="DQD1" s="1926"/>
      <c r="DQE1" s="1926"/>
      <c r="DQF1" s="1926"/>
      <c r="DQG1" s="1926"/>
      <c r="DQH1" s="1926"/>
      <c r="DQI1" s="1926"/>
      <c r="DQJ1" s="1926"/>
      <c r="DQK1" s="1926"/>
      <c r="DQL1" s="1926"/>
      <c r="DQM1" s="1926"/>
      <c r="DQN1" s="1926"/>
      <c r="DQO1" s="1926"/>
      <c r="DQP1" s="1926"/>
      <c r="DQQ1" s="1926"/>
      <c r="DQR1" s="1926"/>
      <c r="DQS1" s="1926"/>
      <c r="DQT1" s="1926"/>
      <c r="DQU1" s="1926"/>
      <c r="DQV1" s="1926"/>
      <c r="DQW1" s="1926"/>
      <c r="DQX1" s="1926"/>
      <c r="DQY1" s="1926"/>
      <c r="DQZ1" s="1926"/>
      <c r="DRA1" s="1926"/>
      <c r="DRB1" s="1926"/>
      <c r="DRC1" s="1926"/>
      <c r="DRD1" s="1926"/>
      <c r="DRE1" s="1926"/>
      <c r="DRF1" s="1926"/>
      <c r="DRG1" s="1926"/>
      <c r="DRH1" s="1926"/>
      <c r="DRI1" s="1926"/>
      <c r="DRJ1" s="1926"/>
      <c r="DRK1" s="1926"/>
      <c r="DRL1" s="1926"/>
      <c r="DRM1" s="1926"/>
      <c r="DRN1" s="1926"/>
      <c r="DRO1" s="1926"/>
      <c r="DRP1" s="1926"/>
      <c r="DRQ1" s="1926"/>
      <c r="DRR1" s="1926"/>
      <c r="DRS1" s="1926"/>
      <c r="DRT1" s="1926"/>
      <c r="DRU1" s="1926"/>
      <c r="DRV1" s="1926"/>
      <c r="DRW1" s="1926"/>
      <c r="DRX1" s="1926"/>
      <c r="DRY1" s="1926"/>
      <c r="DRZ1" s="1926"/>
      <c r="DSA1" s="1926"/>
      <c r="DSB1" s="1926"/>
      <c r="DSC1" s="1926"/>
      <c r="DSD1" s="1926"/>
      <c r="DSE1" s="1926"/>
      <c r="DSF1" s="1926"/>
      <c r="DSG1" s="1926"/>
      <c r="DSH1" s="1926"/>
      <c r="DSI1" s="1926"/>
      <c r="DSJ1" s="1926"/>
      <c r="DSK1" s="1926"/>
      <c r="DSL1" s="1926"/>
      <c r="DSM1" s="1926"/>
      <c r="DSN1" s="1926"/>
      <c r="DSO1" s="1926"/>
      <c r="DSP1" s="1926"/>
      <c r="DSQ1" s="1926"/>
      <c r="DSR1" s="1926"/>
      <c r="DSS1" s="1926"/>
      <c r="DST1" s="1926"/>
      <c r="DSU1" s="1926"/>
      <c r="DSV1" s="1926"/>
      <c r="DSW1" s="1926"/>
      <c r="DSX1" s="1926"/>
      <c r="DSY1" s="1926"/>
      <c r="DSZ1" s="1926"/>
      <c r="DTA1" s="1926"/>
      <c r="DTB1" s="1926"/>
      <c r="DTC1" s="1926"/>
      <c r="DTD1" s="1926"/>
      <c r="DTE1" s="1926"/>
      <c r="DTF1" s="1926"/>
      <c r="DTG1" s="1926"/>
      <c r="DTH1" s="1926"/>
      <c r="DTI1" s="1926"/>
      <c r="DTJ1" s="1926"/>
      <c r="DTK1" s="1926"/>
      <c r="DTL1" s="1926"/>
      <c r="DTM1" s="1926"/>
      <c r="DTN1" s="1926"/>
      <c r="DTO1" s="1926"/>
      <c r="DTP1" s="1926"/>
      <c r="DTQ1" s="1926"/>
      <c r="DTR1" s="1926"/>
      <c r="DTS1" s="1926"/>
      <c r="DTT1" s="1926"/>
      <c r="DTU1" s="1926"/>
      <c r="DTV1" s="1926"/>
      <c r="DTW1" s="1926"/>
      <c r="DTX1" s="1926"/>
      <c r="DTY1" s="1926"/>
      <c r="DTZ1" s="1926"/>
      <c r="DUA1" s="1926"/>
      <c r="DUB1" s="1926"/>
      <c r="DUC1" s="1926"/>
      <c r="DUD1" s="1926"/>
      <c r="DUE1" s="1926"/>
      <c r="DUF1" s="1926"/>
      <c r="DUG1" s="1926"/>
      <c r="DUH1" s="1926"/>
      <c r="DUI1" s="1926"/>
      <c r="DUJ1" s="1926"/>
      <c r="DUK1" s="1926"/>
      <c r="DUL1" s="1926"/>
      <c r="DUM1" s="1926"/>
      <c r="DUN1" s="1926"/>
      <c r="DUO1" s="1926"/>
      <c r="DUP1" s="1926"/>
      <c r="DUQ1" s="1926"/>
      <c r="DUR1" s="1926"/>
      <c r="DUS1" s="1926"/>
      <c r="DUT1" s="1926"/>
      <c r="DUU1" s="1926"/>
      <c r="DUV1" s="1926"/>
      <c r="DUW1" s="1926"/>
      <c r="DUX1" s="1926"/>
      <c r="DUY1" s="1926"/>
      <c r="DUZ1" s="1926"/>
      <c r="DVA1" s="1926"/>
      <c r="DVB1" s="1926"/>
      <c r="DVC1" s="1926"/>
      <c r="DVD1" s="1926"/>
      <c r="DVE1" s="1926"/>
      <c r="DVF1" s="1926"/>
      <c r="DVG1" s="1926"/>
      <c r="DVH1" s="1926"/>
      <c r="DVI1" s="1926"/>
      <c r="DVJ1" s="1926"/>
      <c r="DVK1" s="1926"/>
      <c r="DVL1" s="1926"/>
      <c r="DVM1" s="1926"/>
      <c r="DVN1" s="1926"/>
      <c r="DVO1" s="1926"/>
      <c r="DVP1" s="1926"/>
      <c r="DVQ1" s="1926"/>
      <c r="DVR1" s="1926"/>
      <c r="DVS1" s="1926"/>
      <c r="DVT1" s="1926"/>
      <c r="DVU1" s="1926"/>
      <c r="DVV1" s="1926"/>
      <c r="DVW1" s="1926"/>
      <c r="DVX1" s="1926"/>
      <c r="DVY1" s="1926"/>
      <c r="DVZ1" s="1926"/>
      <c r="DWA1" s="1926"/>
      <c r="DWB1" s="1926"/>
      <c r="DWC1" s="1926"/>
      <c r="DWD1" s="1926"/>
      <c r="DWE1" s="1926"/>
      <c r="DWF1" s="1926"/>
      <c r="DWG1" s="1926"/>
      <c r="DWH1" s="1926"/>
      <c r="DWI1" s="1926"/>
      <c r="DWJ1" s="1926"/>
      <c r="DWK1" s="1926"/>
      <c r="DWL1" s="1926"/>
      <c r="DWM1" s="1926"/>
      <c r="DWN1" s="1926"/>
      <c r="DWO1" s="1926"/>
      <c r="DWP1" s="1926"/>
      <c r="DWQ1" s="1926"/>
      <c r="DWR1" s="1926"/>
      <c r="DWS1" s="1926"/>
      <c r="DWT1" s="1926"/>
      <c r="DWU1" s="1926"/>
      <c r="DWV1" s="1926"/>
      <c r="DWW1" s="1926"/>
      <c r="DWX1" s="1926"/>
      <c r="DWY1" s="1926"/>
      <c r="DWZ1" s="1926"/>
      <c r="DXA1" s="1926"/>
      <c r="DXB1" s="1926"/>
      <c r="DXC1" s="1926"/>
      <c r="DXD1" s="1926"/>
      <c r="DXE1" s="1926"/>
      <c r="DXF1" s="1926"/>
      <c r="DXG1" s="1926"/>
      <c r="DXH1" s="1926"/>
      <c r="DXI1" s="1926"/>
      <c r="DXJ1" s="1926"/>
      <c r="DXK1" s="1926"/>
      <c r="DXL1" s="1926"/>
      <c r="DXM1" s="1926"/>
      <c r="DXN1" s="1926"/>
      <c r="DXO1" s="1926"/>
      <c r="DXP1" s="1926"/>
      <c r="DXQ1" s="1926"/>
      <c r="DXR1" s="1926"/>
      <c r="DXS1" s="1926"/>
      <c r="DXT1" s="1926"/>
      <c r="DXU1" s="1926"/>
      <c r="DXV1" s="1926"/>
      <c r="DXW1" s="1926"/>
      <c r="DXX1" s="1926"/>
      <c r="DXY1" s="1926"/>
      <c r="DXZ1" s="1926"/>
      <c r="DYA1" s="1926"/>
      <c r="DYB1" s="1926"/>
      <c r="DYC1" s="1926"/>
      <c r="DYD1" s="1926"/>
      <c r="DYE1" s="1926"/>
      <c r="DYF1" s="1926"/>
      <c r="DYG1" s="1926"/>
      <c r="DYH1" s="1926"/>
      <c r="DYI1" s="1926"/>
      <c r="DYJ1" s="1926"/>
      <c r="DYK1" s="1926"/>
      <c r="DYL1" s="1926"/>
      <c r="DYM1" s="1926"/>
      <c r="DYN1" s="1926"/>
      <c r="DYO1" s="1926"/>
      <c r="DYP1" s="1926"/>
      <c r="DYQ1" s="1926"/>
      <c r="DYR1" s="1926"/>
      <c r="DYS1" s="1926"/>
      <c r="DYT1" s="1926"/>
      <c r="DYU1" s="1926"/>
      <c r="DYV1" s="1926"/>
      <c r="DYW1" s="1926"/>
      <c r="DYX1" s="1926"/>
      <c r="DYY1" s="1926"/>
      <c r="DYZ1" s="1926"/>
      <c r="DZA1" s="1926"/>
      <c r="DZB1" s="1926"/>
      <c r="DZC1" s="1926"/>
      <c r="DZD1" s="1926"/>
      <c r="DZE1" s="1926"/>
      <c r="DZF1" s="1926"/>
      <c r="DZG1" s="1926"/>
      <c r="DZH1" s="1926"/>
      <c r="DZI1" s="1926"/>
      <c r="DZJ1" s="1926"/>
      <c r="DZK1" s="1926"/>
      <c r="DZL1" s="1926"/>
      <c r="DZM1" s="1926"/>
      <c r="DZN1" s="1926"/>
      <c r="DZO1" s="1926"/>
      <c r="DZP1" s="1926"/>
      <c r="DZQ1" s="1926"/>
      <c r="DZR1" s="1926"/>
      <c r="DZS1" s="1926"/>
      <c r="DZT1" s="1926"/>
      <c r="DZU1" s="1926"/>
      <c r="DZV1" s="1926"/>
      <c r="DZW1" s="1926"/>
      <c r="DZX1" s="1926"/>
      <c r="DZY1" s="1926"/>
      <c r="DZZ1" s="1926"/>
      <c r="EAA1" s="1926"/>
      <c r="EAB1" s="1926"/>
      <c r="EAC1" s="1926"/>
      <c r="EAD1" s="1926"/>
      <c r="EAE1" s="1926"/>
      <c r="EAF1" s="1926"/>
      <c r="EAG1" s="1926"/>
      <c r="EAH1" s="1926"/>
      <c r="EAI1" s="1926"/>
      <c r="EAJ1" s="1926"/>
      <c r="EAK1" s="1926"/>
      <c r="EAL1" s="1926"/>
      <c r="EAM1" s="1926"/>
      <c r="EAN1" s="1926"/>
      <c r="EAO1" s="1926"/>
      <c r="EAP1" s="1926"/>
      <c r="EAQ1" s="1926"/>
      <c r="EAR1" s="1926"/>
      <c r="EAS1" s="1926"/>
      <c r="EAT1" s="1926"/>
      <c r="EAU1" s="1926"/>
      <c r="EAV1" s="1926"/>
      <c r="EAW1" s="1926"/>
      <c r="EAX1" s="1926"/>
      <c r="EAY1" s="1926"/>
      <c r="EAZ1" s="1926"/>
      <c r="EBA1" s="1926"/>
      <c r="EBB1" s="1926"/>
      <c r="EBC1" s="1926"/>
      <c r="EBD1" s="1926"/>
      <c r="EBE1" s="1926"/>
      <c r="EBF1" s="1926"/>
      <c r="EBG1" s="1926"/>
      <c r="EBH1" s="1926"/>
      <c r="EBI1" s="1926"/>
      <c r="EBJ1" s="1926"/>
      <c r="EBK1" s="1926"/>
      <c r="EBL1" s="1926"/>
      <c r="EBM1" s="1926"/>
      <c r="EBN1" s="1926"/>
      <c r="EBO1" s="1926"/>
      <c r="EBP1" s="1926"/>
      <c r="EBQ1" s="1926"/>
      <c r="EBR1" s="1926"/>
      <c r="EBS1" s="1926"/>
      <c r="EBT1" s="1926"/>
      <c r="EBU1" s="1926"/>
      <c r="EBV1" s="1926"/>
      <c r="EBW1" s="1926"/>
      <c r="EBX1" s="1926"/>
      <c r="EBY1" s="1926"/>
      <c r="EBZ1" s="1926"/>
      <c r="ECA1" s="1926"/>
      <c r="ECB1" s="1926"/>
      <c r="ECC1" s="1926"/>
      <c r="ECD1" s="1926"/>
      <c r="ECE1" s="1926"/>
      <c r="ECF1" s="1926"/>
      <c r="ECG1" s="1926"/>
      <c r="ECH1" s="1926"/>
      <c r="ECI1" s="1926"/>
      <c r="ECJ1" s="1926"/>
      <c r="ECK1" s="1926"/>
      <c r="ECL1" s="1926"/>
      <c r="ECM1" s="1926"/>
      <c r="ECN1" s="1926"/>
      <c r="ECO1" s="1926"/>
      <c r="ECP1" s="1926"/>
      <c r="ECQ1" s="1926"/>
      <c r="ECR1" s="1926"/>
      <c r="ECS1" s="1926"/>
      <c r="ECT1" s="1926"/>
      <c r="ECU1" s="1926"/>
      <c r="ECV1" s="1926"/>
      <c r="ECW1" s="1926"/>
      <c r="ECX1" s="1926"/>
      <c r="ECY1" s="1926"/>
      <c r="ECZ1" s="1926"/>
      <c r="EDA1" s="1926"/>
      <c r="EDB1" s="1926"/>
      <c r="EDC1" s="1926"/>
      <c r="EDD1" s="1926"/>
      <c r="EDE1" s="1926"/>
      <c r="EDF1" s="1926"/>
      <c r="EDG1" s="1926"/>
      <c r="EDH1" s="1926"/>
      <c r="EDI1" s="1926"/>
      <c r="EDJ1" s="1926"/>
      <c r="EDK1" s="1926"/>
      <c r="EDL1" s="1926"/>
      <c r="EDM1" s="1926"/>
      <c r="EDN1" s="1926"/>
      <c r="EDO1" s="1926"/>
      <c r="EDP1" s="1926"/>
      <c r="EDQ1" s="1926"/>
      <c r="EDR1" s="1926"/>
      <c r="EDS1" s="1926"/>
      <c r="EDT1" s="1926"/>
      <c r="EDU1" s="1926"/>
      <c r="EDV1" s="1926"/>
      <c r="EDW1" s="1926"/>
      <c r="EDX1" s="1926"/>
      <c r="EDY1" s="1926"/>
      <c r="EDZ1" s="1926"/>
      <c r="EEA1" s="1926"/>
      <c r="EEB1" s="1926"/>
      <c r="EEC1" s="1926"/>
      <c r="EED1" s="1926"/>
      <c r="EEE1" s="1926"/>
      <c r="EEF1" s="1926"/>
      <c r="EEG1" s="1926"/>
      <c r="EEH1" s="1926"/>
      <c r="EEI1" s="1926"/>
      <c r="EEJ1" s="1926"/>
      <c r="EEK1" s="1926"/>
      <c r="EEL1" s="1926"/>
      <c r="EEM1" s="1926"/>
      <c r="EEN1" s="1926"/>
      <c r="EEO1" s="1926"/>
      <c r="EEP1" s="1926"/>
      <c r="EEQ1" s="1926"/>
      <c r="EER1" s="1926"/>
      <c r="EES1" s="1926"/>
      <c r="EET1" s="1926"/>
      <c r="EEU1" s="1926"/>
      <c r="EEV1" s="1926"/>
      <c r="EEW1" s="1926"/>
      <c r="EEX1" s="1926"/>
      <c r="EEY1" s="1926"/>
      <c r="EEZ1" s="1926"/>
      <c r="EFA1" s="1926"/>
      <c r="EFB1" s="1926"/>
      <c r="EFC1" s="1926"/>
      <c r="EFD1" s="1926"/>
      <c r="EFE1" s="1926"/>
      <c r="EFF1" s="1926"/>
      <c r="EFG1" s="1926"/>
      <c r="EFH1" s="1926"/>
      <c r="EFI1" s="1926"/>
      <c r="EFJ1" s="1926"/>
      <c r="EFK1" s="1926"/>
      <c r="EFL1" s="1926"/>
      <c r="EFM1" s="1926"/>
      <c r="EFN1" s="1926"/>
      <c r="EFO1" s="1926"/>
      <c r="EFP1" s="1926"/>
      <c r="EFQ1" s="1926"/>
      <c r="EFR1" s="1926"/>
      <c r="EFS1" s="1926"/>
      <c r="EFT1" s="1926"/>
      <c r="EFU1" s="1926"/>
      <c r="EFV1" s="1926"/>
      <c r="EFW1" s="1926"/>
      <c r="EFX1" s="1926"/>
      <c r="EFY1" s="1926"/>
      <c r="EFZ1" s="1926"/>
      <c r="EGA1" s="1926"/>
      <c r="EGB1" s="1926"/>
      <c r="EGC1" s="1926"/>
      <c r="EGD1" s="1926"/>
      <c r="EGE1" s="1926"/>
      <c r="EGF1" s="1926"/>
      <c r="EGG1" s="1926"/>
      <c r="EGH1" s="1926"/>
      <c r="EGI1" s="1926"/>
      <c r="EGJ1" s="1926"/>
      <c r="EGK1" s="1926"/>
      <c r="EGL1" s="1926"/>
      <c r="EGM1" s="1926"/>
      <c r="EGN1" s="1926"/>
      <c r="EGO1" s="1926"/>
      <c r="EGP1" s="1926"/>
      <c r="EGQ1" s="1926"/>
      <c r="EGR1" s="1926"/>
      <c r="EGS1" s="1926"/>
      <c r="EGT1" s="1926"/>
      <c r="EGU1" s="1926"/>
      <c r="EGV1" s="1926"/>
      <c r="EGW1" s="1926"/>
      <c r="EGX1" s="1926"/>
      <c r="EGY1" s="1926"/>
      <c r="EGZ1" s="1926"/>
      <c r="EHA1" s="1926"/>
      <c r="EHB1" s="1926"/>
      <c r="EHC1" s="1926"/>
      <c r="EHD1" s="1926"/>
      <c r="EHE1" s="1926"/>
      <c r="EHF1" s="1926"/>
      <c r="EHG1" s="1926"/>
      <c r="EHH1" s="1926"/>
      <c r="EHI1" s="1926"/>
      <c r="EHJ1" s="1926"/>
      <c r="EHK1" s="1926"/>
      <c r="EHL1" s="1926"/>
      <c r="EHM1" s="1926"/>
      <c r="EHN1" s="1926"/>
      <c r="EHO1" s="1926"/>
      <c r="EHP1" s="1926"/>
      <c r="EHQ1" s="1926"/>
      <c r="EHR1" s="1926"/>
      <c r="EHS1" s="1926"/>
      <c r="EHT1" s="1926"/>
      <c r="EHU1" s="1926"/>
      <c r="EHV1" s="1926"/>
      <c r="EHW1" s="1926"/>
      <c r="EHX1" s="1926"/>
      <c r="EHY1" s="1926"/>
      <c r="EHZ1" s="1926"/>
      <c r="EIA1" s="1926"/>
      <c r="EIB1" s="1926"/>
      <c r="EIC1" s="1926"/>
      <c r="EID1" s="1926"/>
      <c r="EIE1" s="1926"/>
      <c r="EIF1" s="1926"/>
      <c r="EIG1" s="1926"/>
      <c r="EIH1" s="1926"/>
      <c r="EII1" s="1926"/>
      <c r="EIJ1" s="1926"/>
      <c r="EIK1" s="1926"/>
      <c r="EIL1" s="1926"/>
      <c r="EIM1" s="1926"/>
      <c r="EIN1" s="1926"/>
      <c r="EIO1" s="1926"/>
      <c r="EIP1" s="1926"/>
      <c r="EIQ1" s="1926"/>
      <c r="EIR1" s="1926"/>
      <c r="EIS1" s="1926"/>
      <c r="EIT1" s="1926"/>
      <c r="EIU1" s="1926"/>
      <c r="EIV1" s="1926"/>
      <c r="EIW1" s="1926"/>
      <c r="EIX1" s="1926"/>
      <c r="EIY1" s="1926"/>
      <c r="EIZ1" s="1926"/>
      <c r="EJA1" s="1926"/>
      <c r="EJB1" s="1926"/>
      <c r="EJC1" s="1926"/>
      <c r="EJD1" s="1926"/>
      <c r="EJE1" s="1926"/>
      <c r="EJF1" s="1926"/>
      <c r="EJG1" s="1926"/>
      <c r="EJH1" s="1926"/>
      <c r="EJI1" s="1926"/>
      <c r="EJJ1" s="1926"/>
      <c r="EJK1" s="1926"/>
      <c r="EJL1" s="1926"/>
      <c r="EJM1" s="1926"/>
      <c r="EJN1" s="1926"/>
      <c r="EJO1" s="1926"/>
      <c r="EJP1" s="1926"/>
      <c r="EJQ1" s="1926"/>
      <c r="EJR1" s="1926"/>
      <c r="EJS1" s="1926"/>
      <c r="EJT1" s="1926"/>
      <c r="EJU1" s="1926"/>
      <c r="EJV1" s="1926"/>
      <c r="EJW1" s="1926"/>
      <c r="EJX1" s="1926"/>
      <c r="EJY1" s="1926"/>
      <c r="EJZ1" s="1926"/>
      <c r="EKA1" s="1926"/>
      <c r="EKB1" s="1926"/>
      <c r="EKC1" s="1926"/>
      <c r="EKD1" s="1926"/>
      <c r="EKE1" s="1926"/>
      <c r="EKF1" s="1926"/>
      <c r="EKG1" s="1926"/>
      <c r="EKH1" s="1926"/>
      <c r="EKI1" s="1926"/>
      <c r="EKJ1" s="1926"/>
      <c r="EKK1" s="1926"/>
      <c r="EKL1" s="1926"/>
      <c r="EKM1" s="1926"/>
      <c r="EKN1" s="1926"/>
      <c r="EKO1" s="1926"/>
      <c r="EKP1" s="1926"/>
      <c r="EKQ1" s="1926"/>
      <c r="EKR1" s="1926"/>
      <c r="EKS1" s="1926"/>
      <c r="EKT1" s="1926"/>
      <c r="EKU1" s="1926"/>
      <c r="EKV1" s="1926"/>
      <c r="EKW1" s="1926"/>
      <c r="EKX1" s="1926"/>
      <c r="EKY1" s="1926"/>
      <c r="EKZ1" s="1926"/>
      <c r="ELA1" s="1926"/>
      <c r="ELB1" s="1926"/>
      <c r="ELC1" s="1926"/>
      <c r="ELD1" s="1926"/>
      <c r="ELE1" s="1926"/>
      <c r="ELF1" s="1926"/>
      <c r="ELG1" s="1926"/>
      <c r="ELH1" s="1926"/>
      <c r="ELI1" s="1926"/>
      <c r="ELJ1" s="1926"/>
      <c r="ELK1" s="1926"/>
      <c r="ELL1" s="1926"/>
      <c r="ELM1" s="1926"/>
      <c r="ELN1" s="1926"/>
      <c r="ELO1" s="1926"/>
      <c r="ELP1" s="1926"/>
      <c r="ELQ1" s="1926"/>
      <c r="ELR1" s="1926"/>
      <c r="ELS1" s="1926"/>
      <c r="ELT1" s="1926"/>
      <c r="ELU1" s="1926"/>
      <c r="ELV1" s="1926"/>
      <c r="ELW1" s="1926"/>
      <c r="ELX1" s="1926"/>
      <c r="ELY1" s="1926"/>
      <c r="ELZ1" s="1926"/>
      <c r="EMA1" s="1926"/>
      <c r="EMB1" s="1926"/>
      <c r="EMC1" s="1926"/>
      <c r="EMD1" s="1926"/>
      <c r="EME1" s="1926"/>
      <c r="EMF1" s="1926"/>
      <c r="EMG1" s="1926"/>
      <c r="EMH1" s="1926"/>
      <c r="EMI1" s="1926"/>
      <c r="EMJ1" s="1926"/>
      <c r="EMK1" s="1926"/>
      <c r="EML1" s="1926"/>
      <c r="EMM1" s="1926"/>
      <c r="EMN1" s="1926"/>
      <c r="EMO1" s="1926"/>
      <c r="EMP1" s="1926"/>
      <c r="EMQ1" s="1926"/>
      <c r="EMR1" s="1926"/>
      <c r="EMS1" s="1926"/>
      <c r="EMT1" s="1926"/>
      <c r="EMU1" s="1926"/>
      <c r="EMV1" s="1926"/>
      <c r="EMW1" s="1926"/>
      <c r="EMX1" s="1926"/>
      <c r="EMY1" s="1926"/>
      <c r="EMZ1" s="1926"/>
      <c r="ENA1" s="1926"/>
      <c r="ENB1" s="1926"/>
      <c r="ENC1" s="1926"/>
      <c r="END1" s="1926"/>
      <c r="ENE1" s="1926"/>
      <c r="ENF1" s="1926"/>
      <c r="ENG1" s="1926"/>
      <c r="ENH1" s="1926"/>
      <c r="ENI1" s="1926"/>
      <c r="ENJ1" s="1926"/>
      <c r="ENK1" s="1926"/>
      <c r="ENL1" s="1926"/>
      <c r="ENM1" s="1926"/>
      <c r="ENN1" s="1926"/>
      <c r="ENO1" s="1926"/>
      <c r="ENP1" s="1926"/>
      <c r="ENQ1" s="1926"/>
      <c r="ENR1" s="1926"/>
      <c r="ENS1" s="1926"/>
      <c r="ENT1" s="1926"/>
      <c r="ENU1" s="1926"/>
      <c r="ENV1" s="1926"/>
      <c r="ENW1" s="1926"/>
      <c r="ENX1" s="1926"/>
      <c r="ENY1" s="1926"/>
      <c r="ENZ1" s="1926"/>
      <c r="EOA1" s="1926"/>
      <c r="EOB1" s="1926"/>
      <c r="EOC1" s="1926"/>
      <c r="EOD1" s="1926"/>
      <c r="EOE1" s="1926"/>
      <c r="EOF1" s="1926"/>
      <c r="EOG1" s="1926"/>
      <c r="EOH1" s="1926"/>
      <c r="EOI1" s="1926"/>
      <c r="EOJ1" s="1926"/>
      <c r="EOK1" s="1926"/>
      <c r="EOL1" s="1926"/>
      <c r="EOM1" s="1926"/>
      <c r="EON1" s="1926"/>
      <c r="EOO1" s="1926"/>
      <c r="EOP1" s="1926"/>
      <c r="EOQ1" s="1926"/>
      <c r="EOR1" s="1926"/>
      <c r="EOS1" s="1926"/>
      <c r="EOT1" s="1926"/>
      <c r="EOU1" s="1926"/>
      <c r="EOV1" s="1926"/>
      <c r="EOW1" s="1926"/>
      <c r="EOX1" s="1926"/>
      <c r="EOY1" s="1926"/>
      <c r="EOZ1" s="1926"/>
      <c r="EPA1" s="1926"/>
      <c r="EPB1" s="1926"/>
      <c r="EPC1" s="1926"/>
      <c r="EPD1" s="1926"/>
      <c r="EPE1" s="1926"/>
      <c r="EPF1" s="1926"/>
      <c r="EPG1" s="1926"/>
      <c r="EPH1" s="1926"/>
      <c r="EPI1" s="1926"/>
      <c r="EPJ1" s="1926"/>
      <c r="EPK1" s="1926"/>
      <c r="EPL1" s="1926"/>
      <c r="EPM1" s="1926"/>
      <c r="EPN1" s="1926"/>
      <c r="EPO1" s="1926"/>
      <c r="EPP1" s="1926"/>
      <c r="EPQ1" s="1926"/>
      <c r="EPR1" s="1926"/>
      <c r="EPS1" s="1926"/>
      <c r="EPT1" s="1926"/>
      <c r="EPU1" s="1926"/>
      <c r="EPV1" s="1926"/>
      <c r="EPW1" s="1926"/>
      <c r="EPX1" s="1926"/>
      <c r="EPY1" s="1926"/>
      <c r="EPZ1" s="1926"/>
      <c r="EQA1" s="1926"/>
      <c r="EQB1" s="1926"/>
      <c r="EQC1" s="1926"/>
      <c r="EQD1" s="1926"/>
      <c r="EQE1" s="1926"/>
      <c r="EQF1" s="1926"/>
      <c r="EQG1" s="1926"/>
      <c r="EQH1" s="1926"/>
      <c r="EQI1" s="1926"/>
      <c r="EQJ1" s="1926"/>
      <c r="EQK1" s="1926"/>
      <c r="EQL1" s="1926"/>
      <c r="EQM1" s="1926"/>
      <c r="EQN1" s="1926"/>
      <c r="EQO1" s="1926"/>
      <c r="EQP1" s="1926"/>
      <c r="EQQ1" s="1926"/>
      <c r="EQR1" s="1926"/>
      <c r="EQS1" s="1926"/>
      <c r="EQT1" s="1926"/>
      <c r="EQU1" s="1926"/>
      <c r="EQV1" s="1926"/>
      <c r="EQW1" s="1926"/>
      <c r="EQX1" s="1926"/>
      <c r="EQY1" s="1926"/>
      <c r="EQZ1" s="1926"/>
      <c r="ERA1" s="1926"/>
      <c r="ERB1" s="1926"/>
      <c r="ERC1" s="1926"/>
      <c r="ERD1" s="1926"/>
      <c r="ERE1" s="1926"/>
      <c r="ERF1" s="1926"/>
      <c r="ERG1" s="1926"/>
      <c r="ERH1" s="1926"/>
      <c r="ERI1" s="1926"/>
      <c r="ERJ1" s="1926"/>
      <c r="ERK1" s="1926"/>
      <c r="ERL1" s="1926"/>
      <c r="ERM1" s="1926"/>
      <c r="ERN1" s="1926"/>
      <c r="ERO1" s="1926"/>
      <c r="ERP1" s="1926"/>
      <c r="ERQ1" s="1926"/>
      <c r="ERR1" s="1926"/>
      <c r="ERS1" s="1926"/>
      <c r="ERT1" s="1926"/>
      <c r="ERU1" s="1926"/>
      <c r="ERV1" s="1926"/>
      <c r="ERW1" s="1926"/>
      <c r="ERX1" s="1926"/>
      <c r="ERY1" s="1926"/>
      <c r="ERZ1" s="1926"/>
      <c r="ESA1" s="1926"/>
      <c r="ESB1" s="1926"/>
      <c r="ESC1" s="1926"/>
      <c r="ESD1" s="1926"/>
      <c r="ESE1" s="1926"/>
      <c r="ESF1" s="1926"/>
      <c r="ESG1" s="1926"/>
      <c r="ESH1" s="1926"/>
      <c r="ESI1" s="1926"/>
      <c r="ESJ1" s="1926"/>
      <c r="ESK1" s="1926"/>
      <c r="ESL1" s="1926"/>
      <c r="ESM1" s="1926"/>
      <c r="ESN1" s="1926"/>
      <c r="ESO1" s="1926"/>
      <c r="ESP1" s="1926"/>
      <c r="ESQ1" s="1926"/>
      <c r="ESR1" s="1926"/>
      <c r="ESS1" s="1926"/>
      <c r="EST1" s="1926"/>
      <c r="ESU1" s="1926"/>
      <c r="ESV1" s="1926"/>
      <c r="ESW1" s="1926"/>
      <c r="ESX1" s="1926"/>
      <c r="ESY1" s="1926"/>
      <c r="ESZ1" s="1926"/>
      <c r="ETA1" s="1926"/>
      <c r="ETB1" s="1926"/>
      <c r="ETC1" s="1926"/>
      <c r="ETD1" s="1926"/>
      <c r="ETE1" s="1926"/>
      <c r="ETF1" s="1926"/>
      <c r="ETG1" s="1926"/>
      <c r="ETH1" s="1926"/>
      <c r="ETI1" s="1926"/>
      <c r="ETJ1" s="1926"/>
      <c r="ETK1" s="1926"/>
      <c r="ETL1" s="1926"/>
      <c r="ETM1" s="1926"/>
      <c r="ETN1" s="1926"/>
      <c r="ETO1" s="1926"/>
      <c r="ETP1" s="1926"/>
      <c r="ETQ1" s="1926"/>
      <c r="ETR1" s="1926"/>
      <c r="ETS1" s="1926"/>
      <c r="ETT1" s="1926"/>
      <c r="ETU1" s="1926"/>
      <c r="ETV1" s="1926"/>
      <c r="ETW1" s="1926"/>
      <c r="ETX1" s="1926"/>
      <c r="ETY1" s="1926"/>
      <c r="ETZ1" s="1926"/>
      <c r="EUA1" s="1926"/>
      <c r="EUB1" s="1926"/>
      <c r="EUC1" s="1926"/>
      <c r="EUD1" s="1926"/>
      <c r="EUE1" s="1926"/>
      <c r="EUF1" s="1926"/>
      <c r="EUG1" s="1926"/>
      <c r="EUH1" s="1926"/>
      <c r="EUI1" s="1926"/>
      <c r="EUJ1" s="1926"/>
      <c r="EUK1" s="1926"/>
      <c r="EUL1" s="1926"/>
      <c r="EUM1" s="1926"/>
      <c r="EUN1" s="1926"/>
      <c r="EUO1" s="1926"/>
      <c r="EUP1" s="1926"/>
      <c r="EUQ1" s="1926"/>
      <c r="EUR1" s="1926"/>
      <c r="EUS1" s="1926"/>
      <c r="EUT1" s="1926"/>
      <c r="EUU1" s="1926"/>
      <c r="EUV1" s="1926"/>
      <c r="EUW1" s="1926"/>
      <c r="EUX1" s="1926"/>
      <c r="EUY1" s="1926"/>
      <c r="EUZ1" s="1926"/>
      <c r="EVA1" s="1926"/>
      <c r="EVB1" s="1926"/>
      <c r="EVC1" s="1926"/>
      <c r="EVD1" s="1926"/>
      <c r="EVE1" s="1926"/>
      <c r="EVF1" s="1926"/>
      <c r="EVG1" s="1926"/>
      <c r="EVH1" s="1926"/>
      <c r="EVI1" s="1926"/>
      <c r="EVJ1" s="1926"/>
      <c r="EVK1" s="1926"/>
      <c r="EVL1" s="1926"/>
      <c r="EVM1" s="1926"/>
      <c r="EVN1" s="1926"/>
      <c r="EVO1" s="1926"/>
      <c r="EVP1" s="1926"/>
      <c r="EVQ1" s="1926"/>
      <c r="EVR1" s="1926"/>
      <c r="EVS1" s="1926"/>
      <c r="EVT1" s="1926"/>
      <c r="EVU1" s="1926"/>
      <c r="EVV1" s="1926"/>
      <c r="EVW1" s="1926"/>
      <c r="EVX1" s="1926"/>
      <c r="EVY1" s="1926"/>
      <c r="EVZ1" s="1926"/>
      <c r="EWA1" s="1926"/>
      <c r="EWB1" s="1926"/>
      <c r="EWC1" s="1926"/>
      <c r="EWD1" s="1926"/>
      <c r="EWE1" s="1926"/>
      <c r="EWF1" s="1926"/>
      <c r="EWG1" s="1926"/>
      <c r="EWH1" s="1926"/>
      <c r="EWI1" s="1926"/>
      <c r="EWJ1" s="1926"/>
      <c r="EWK1" s="1926"/>
      <c r="EWL1" s="1926"/>
      <c r="EWM1" s="1926"/>
      <c r="EWN1" s="1926"/>
      <c r="EWO1" s="1926"/>
      <c r="EWP1" s="1926"/>
      <c r="EWQ1" s="1926"/>
      <c r="EWR1" s="1926"/>
      <c r="EWS1" s="1926"/>
      <c r="EWT1" s="1926"/>
      <c r="EWU1" s="1926"/>
      <c r="EWV1" s="1926"/>
      <c r="EWW1" s="1926"/>
      <c r="EWX1" s="1926"/>
      <c r="EWY1" s="1926"/>
      <c r="EWZ1" s="1926"/>
      <c r="EXA1" s="1926"/>
      <c r="EXB1" s="1926"/>
      <c r="EXC1" s="1926"/>
      <c r="EXD1" s="1926"/>
      <c r="EXE1" s="1926"/>
      <c r="EXF1" s="1926"/>
      <c r="EXG1" s="1926"/>
      <c r="EXH1" s="1926"/>
      <c r="EXI1" s="1926"/>
      <c r="EXJ1" s="1926"/>
      <c r="EXK1" s="1926"/>
      <c r="EXL1" s="1926"/>
      <c r="EXM1" s="1926"/>
      <c r="EXN1" s="1926"/>
      <c r="EXO1" s="1926"/>
      <c r="EXP1" s="1926"/>
      <c r="EXQ1" s="1926"/>
      <c r="EXR1" s="1926"/>
      <c r="EXS1" s="1926"/>
      <c r="EXT1" s="1926"/>
      <c r="EXU1" s="1926"/>
      <c r="EXV1" s="1926"/>
      <c r="EXW1" s="1926"/>
      <c r="EXX1" s="1926"/>
      <c r="EXY1" s="1926"/>
      <c r="EXZ1" s="1926"/>
      <c r="EYA1" s="1926"/>
      <c r="EYB1" s="1926"/>
      <c r="EYC1" s="1926"/>
      <c r="EYD1" s="1926"/>
      <c r="EYE1" s="1926"/>
      <c r="EYF1" s="1926"/>
      <c r="EYG1" s="1926"/>
      <c r="EYH1" s="1926"/>
      <c r="EYI1" s="1926"/>
      <c r="EYJ1" s="1926"/>
      <c r="EYK1" s="1926"/>
      <c r="EYL1" s="1926"/>
      <c r="EYM1" s="1926"/>
      <c r="EYN1" s="1926"/>
      <c r="EYO1" s="1926"/>
      <c r="EYP1" s="1926"/>
      <c r="EYQ1" s="1926"/>
      <c r="EYR1" s="1926"/>
      <c r="EYS1" s="1926"/>
      <c r="EYT1" s="1926"/>
      <c r="EYU1" s="1926"/>
      <c r="EYV1" s="1926"/>
      <c r="EYW1" s="1926"/>
      <c r="EYX1" s="1926"/>
      <c r="EYY1" s="1926"/>
      <c r="EYZ1" s="1926"/>
      <c r="EZA1" s="1926"/>
      <c r="EZB1" s="1926"/>
      <c r="EZC1" s="1926"/>
      <c r="EZD1" s="1926"/>
      <c r="EZE1" s="1926"/>
      <c r="EZF1" s="1926"/>
      <c r="EZG1" s="1926"/>
      <c r="EZH1" s="1926"/>
      <c r="EZI1" s="1926"/>
      <c r="EZJ1" s="1926"/>
      <c r="EZK1" s="1926"/>
      <c r="EZL1" s="1926"/>
      <c r="EZM1" s="1926"/>
      <c r="EZN1" s="1926"/>
      <c r="EZO1" s="1926"/>
      <c r="EZP1" s="1926"/>
      <c r="EZQ1" s="1926"/>
      <c r="EZR1" s="1926"/>
      <c r="EZS1" s="1926"/>
      <c r="EZT1" s="1926"/>
      <c r="EZU1" s="1926"/>
      <c r="EZV1" s="1926"/>
      <c r="EZW1" s="1926"/>
      <c r="EZX1" s="1926"/>
      <c r="EZY1" s="1926"/>
      <c r="EZZ1" s="1926"/>
      <c r="FAA1" s="1926"/>
      <c r="FAB1" s="1926"/>
      <c r="FAC1" s="1926"/>
      <c r="FAD1" s="1926"/>
      <c r="FAE1" s="1926"/>
      <c r="FAF1" s="1926"/>
      <c r="FAG1" s="1926"/>
      <c r="FAH1" s="1926"/>
      <c r="FAI1" s="1926"/>
      <c r="FAJ1" s="1926"/>
      <c r="FAK1" s="1926"/>
      <c r="FAL1" s="1926"/>
      <c r="FAM1" s="1926"/>
      <c r="FAN1" s="1926"/>
      <c r="FAO1" s="1926"/>
      <c r="FAP1" s="1926"/>
      <c r="FAQ1" s="1926"/>
      <c r="FAR1" s="1926"/>
      <c r="FAS1" s="1926"/>
      <c r="FAT1" s="1926"/>
      <c r="FAU1" s="1926"/>
      <c r="FAV1" s="1926"/>
      <c r="FAW1" s="1926"/>
      <c r="FAX1" s="1926"/>
      <c r="FAY1" s="1926"/>
      <c r="FAZ1" s="1926"/>
      <c r="FBA1" s="1926"/>
      <c r="FBB1" s="1926"/>
      <c r="FBC1" s="1926"/>
      <c r="FBD1" s="1926"/>
      <c r="FBE1" s="1926"/>
      <c r="FBF1" s="1926"/>
      <c r="FBG1" s="1926"/>
      <c r="FBH1" s="1926"/>
      <c r="FBI1" s="1926"/>
      <c r="FBJ1" s="1926"/>
      <c r="FBK1" s="1926"/>
      <c r="FBL1" s="1926"/>
      <c r="FBM1" s="1926"/>
      <c r="FBN1" s="1926"/>
      <c r="FBO1" s="1926"/>
      <c r="FBP1" s="1926"/>
      <c r="FBQ1" s="1926"/>
      <c r="FBR1" s="1926"/>
      <c r="FBS1" s="1926"/>
      <c r="FBT1" s="1926"/>
      <c r="FBU1" s="1926"/>
      <c r="FBV1" s="1926"/>
      <c r="FBW1" s="1926"/>
      <c r="FBX1" s="1926"/>
      <c r="FBY1" s="1926"/>
      <c r="FBZ1" s="1926"/>
      <c r="FCA1" s="1926"/>
      <c r="FCB1" s="1926"/>
      <c r="FCC1" s="1926"/>
      <c r="FCD1" s="1926"/>
      <c r="FCE1" s="1926"/>
      <c r="FCF1" s="1926"/>
      <c r="FCG1" s="1926"/>
      <c r="FCH1" s="1926"/>
      <c r="FCI1" s="1926"/>
      <c r="FCJ1" s="1926"/>
      <c r="FCK1" s="1926"/>
      <c r="FCL1" s="1926"/>
      <c r="FCM1" s="1926"/>
      <c r="FCN1" s="1926"/>
      <c r="FCO1" s="1926"/>
      <c r="FCP1" s="1926"/>
      <c r="FCQ1" s="1926"/>
      <c r="FCR1" s="1926"/>
      <c r="FCS1" s="1926"/>
      <c r="FCT1" s="1926"/>
      <c r="FCU1" s="1926"/>
      <c r="FCV1" s="1926"/>
      <c r="FCW1" s="1926"/>
      <c r="FCX1" s="1926"/>
      <c r="FCY1" s="1926"/>
      <c r="FCZ1" s="1926"/>
      <c r="FDA1" s="1926"/>
      <c r="FDB1" s="1926"/>
      <c r="FDC1" s="1926"/>
      <c r="FDD1" s="1926"/>
      <c r="FDE1" s="1926"/>
      <c r="FDF1" s="1926"/>
      <c r="FDG1" s="1926"/>
      <c r="FDH1" s="1926"/>
      <c r="FDI1" s="1926"/>
      <c r="FDJ1" s="1926"/>
      <c r="FDK1" s="1926"/>
      <c r="FDL1" s="1926"/>
      <c r="FDM1" s="1926"/>
      <c r="FDN1" s="1926"/>
      <c r="FDO1" s="1926"/>
      <c r="FDP1" s="1926"/>
      <c r="FDQ1" s="1926"/>
      <c r="FDR1" s="1926"/>
      <c r="FDS1" s="1926"/>
      <c r="FDT1" s="1926"/>
      <c r="FDU1" s="1926"/>
      <c r="FDV1" s="1926"/>
      <c r="FDW1" s="1926"/>
      <c r="FDX1" s="1926"/>
      <c r="FDY1" s="1926"/>
      <c r="FDZ1" s="1926"/>
      <c r="FEA1" s="1926"/>
      <c r="FEB1" s="1926"/>
      <c r="FEC1" s="1926"/>
      <c r="FED1" s="1926"/>
      <c r="FEE1" s="1926"/>
      <c r="FEF1" s="1926"/>
      <c r="FEG1" s="1926"/>
      <c r="FEH1" s="1926"/>
      <c r="FEI1" s="1926"/>
      <c r="FEJ1" s="1926"/>
      <c r="FEK1" s="1926"/>
      <c r="FEL1" s="1926"/>
      <c r="FEM1" s="1926"/>
      <c r="FEN1" s="1926"/>
      <c r="FEO1" s="1926"/>
      <c r="FEP1" s="1926"/>
      <c r="FEQ1" s="1926"/>
      <c r="FER1" s="1926"/>
      <c r="FES1" s="1926"/>
      <c r="FET1" s="1926"/>
      <c r="FEU1" s="1926"/>
      <c r="FEV1" s="1926"/>
      <c r="FEW1" s="1926"/>
      <c r="FEX1" s="1926"/>
      <c r="FEY1" s="1926"/>
      <c r="FEZ1" s="1926"/>
      <c r="FFA1" s="1926"/>
      <c r="FFB1" s="1926"/>
      <c r="FFC1" s="1926"/>
      <c r="FFD1" s="1926"/>
      <c r="FFE1" s="1926"/>
      <c r="FFF1" s="1926"/>
      <c r="FFG1" s="1926"/>
      <c r="FFH1" s="1926"/>
      <c r="FFI1" s="1926"/>
      <c r="FFJ1" s="1926"/>
      <c r="FFK1" s="1926"/>
      <c r="FFL1" s="1926"/>
      <c r="FFM1" s="1926"/>
      <c r="FFN1" s="1926"/>
      <c r="FFO1" s="1926"/>
      <c r="FFP1" s="1926"/>
      <c r="FFQ1" s="1926"/>
      <c r="FFR1" s="1926"/>
      <c r="FFS1" s="1926"/>
      <c r="FFT1" s="1926"/>
      <c r="FFU1" s="1926"/>
      <c r="FFV1" s="1926"/>
      <c r="FFW1" s="1926"/>
      <c r="FFX1" s="1926"/>
      <c r="FFY1" s="1926"/>
      <c r="FFZ1" s="1926"/>
      <c r="FGA1" s="1926"/>
      <c r="FGB1" s="1926"/>
      <c r="FGC1" s="1926"/>
      <c r="FGD1" s="1926"/>
      <c r="FGE1" s="1926"/>
      <c r="FGF1" s="1926"/>
      <c r="FGG1" s="1926"/>
      <c r="FGH1" s="1926"/>
      <c r="FGI1" s="1926"/>
      <c r="FGJ1" s="1926"/>
      <c r="FGK1" s="1926"/>
      <c r="FGL1" s="1926"/>
      <c r="FGM1" s="1926"/>
      <c r="FGN1" s="1926"/>
      <c r="FGO1" s="1926"/>
      <c r="FGP1" s="1926"/>
      <c r="FGQ1" s="1926"/>
      <c r="FGR1" s="1926"/>
      <c r="FGS1" s="1926"/>
      <c r="FGT1" s="1926"/>
      <c r="FGU1" s="1926"/>
      <c r="FGV1" s="1926"/>
      <c r="FGW1" s="1926"/>
      <c r="FGX1" s="1926"/>
      <c r="FGY1" s="1926"/>
      <c r="FGZ1" s="1926"/>
      <c r="FHA1" s="1926"/>
      <c r="FHB1" s="1926"/>
      <c r="FHC1" s="1926"/>
      <c r="FHD1" s="1926"/>
      <c r="FHE1" s="1926"/>
      <c r="FHF1" s="1926"/>
      <c r="FHG1" s="1926"/>
      <c r="FHH1" s="1926"/>
      <c r="FHI1" s="1926"/>
      <c r="FHJ1" s="1926"/>
      <c r="FHK1" s="1926"/>
      <c r="FHL1" s="1926"/>
      <c r="FHM1" s="1926"/>
      <c r="FHN1" s="1926"/>
      <c r="FHO1" s="1926"/>
      <c r="FHP1" s="1926"/>
      <c r="FHQ1" s="1926"/>
      <c r="FHR1" s="1926"/>
      <c r="FHS1" s="1926"/>
      <c r="FHT1" s="1926"/>
      <c r="FHU1" s="1926"/>
      <c r="FHV1" s="1926"/>
      <c r="FHW1" s="1926"/>
      <c r="FHX1" s="1926"/>
      <c r="FHY1" s="1926"/>
      <c r="FHZ1" s="1926"/>
      <c r="FIA1" s="1926"/>
      <c r="FIB1" s="1926"/>
      <c r="FIC1" s="1926"/>
      <c r="FID1" s="1926"/>
      <c r="FIE1" s="1926"/>
      <c r="FIF1" s="1926"/>
      <c r="FIG1" s="1926"/>
      <c r="FIH1" s="1926"/>
      <c r="FII1" s="1926"/>
      <c r="FIJ1" s="1926"/>
      <c r="FIK1" s="1926"/>
      <c r="FIL1" s="1926"/>
      <c r="FIM1" s="1926"/>
      <c r="FIN1" s="1926"/>
      <c r="FIO1" s="1926"/>
      <c r="FIP1" s="1926"/>
      <c r="FIQ1" s="1926"/>
      <c r="FIR1" s="1926"/>
      <c r="FIS1" s="1926"/>
      <c r="FIT1" s="1926"/>
      <c r="FIU1" s="1926"/>
      <c r="FIV1" s="1926"/>
      <c r="FIW1" s="1926"/>
      <c r="FIX1" s="1926"/>
      <c r="FIY1" s="1926"/>
      <c r="FIZ1" s="1926"/>
      <c r="FJA1" s="1926"/>
      <c r="FJB1" s="1926"/>
      <c r="FJC1" s="1926"/>
      <c r="FJD1" s="1926"/>
      <c r="FJE1" s="1926"/>
      <c r="FJF1" s="1926"/>
      <c r="FJG1" s="1926"/>
      <c r="FJH1" s="1926"/>
      <c r="FJI1" s="1926"/>
      <c r="FJJ1" s="1926"/>
      <c r="FJK1" s="1926"/>
      <c r="FJL1" s="1926"/>
      <c r="FJM1" s="1926"/>
      <c r="FJN1" s="1926"/>
      <c r="FJO1" s="1926"/>
      <c r="FJP1" s="1926"/>
      <c r="FJQ1" s="1926"/>
      <c r="FJR1" s="1926"/>
      <c r="FJS1" s="1926"/>
      <c r="FJT1" s="1926"/>
      <c r="FJU1" s="1926"/>
      <c r="FJV1" s="1926"/>
      <c r="FJW1" s="1926"/>
      <c r="FJX1" s="1926"/>
      <c r="FJY1" s="1926"/>
      <c r="FJZ1" s="1926"/>
      <c r="FKA1" s="1926"/>
      <c r="FKB1" s="1926"/>
      <c r="FKC1" s="1926"/>
      <c r="FKD1" s="1926"/>
      <c r="FKE1" s="1926"/>
      <c r="FKF1" s="1926"/>
      <c r="FKG1" s="1926"/>
      <c r="FKH1" s="1926"/>
      <c r="FKI1" s="1926"/>
      <c r="FKJ1" s="1926"/>
      <c r="FKK1" s="1926"/>
      <c r="FKL1" s="1926"/>
      <c r="FKM1" s="1926"/>
      <c r="FKN1" s="1926"/>
      <c r="FKO1" s="1926"/>
      <c r="FKP1" s="1926"/>
      <c r="FKQ1" s="1926"/>
      <c r="FKR1" s="1926"/>
      <c r="FKS1" s="1926"/>
      <c r="FKT1" s="1926"/>
      <c r="FKU1" s="1926"/>
      <c r="FKV1" s="1926"/>
      <c r="FKW1" s="1926"/>
      <c r="FKX1" s="1926"/>
      <c r="FKY1" s="1926"/>
      <c r="FKZ1" s="1926"/>
      <c r="FLA1" s="1926"/>
      <c r="FLB1" s="1926"/>
      <c r="FLC1" s="1926"/>
      <c r="FLD1" s="1926"/>
      <c r="FLE1" s="1926"/>
      <c r="FLF1" s="1926"/>
      <c r="FLG1" s="1926"/>
      <c r="FLH1" s="1926"/>
      <c r="FLI1" s="1926"/>
      <c r="FLJ1" s="1926"/>
      <c r="FLK1" s="1926"/>
      <c r="FLL1" s="1926"/>
      <c r="FLM1" s="1926"/>
      <c r="FLN1" s="1926"/>
      <c r="FLO1" s="1926"/>
      <c r="FLP1" s="1926"/>
      <c r="FLQ1" s="1926"/>
      <c r="FLR1" s="1926"/>
      <c r="FLS1" s="1926"/>
      <c r="FLT1" s="1926"/>
      <c r="FLU1" s="1926"/>
      <c r="FLV1" s="1926"/>
      <c r="FLW1" s="1926"/>
      <c r="FLX1" s="1926"/>
      <c r="FLY1" s="1926"/>
      <c r="FLZ1" s="1926"/>
      <c r="FMA1" s="1926"/>
      <c r="FMB1" s="1926"/>
      <c r="FMC1" s="1926"/>
      <c r="FMD1" s="1926"/>
      <c r="FME1" s="1926"/>
      <c r="FMF1" s="1926"/>
      <c r="FMG1" s="1926"/>
      <c r="FMH1" s="1926"/>
      <c r="FMI1" s="1926"/>
      <c r="FMJ1" s="1926"/>
      <c r="FMK1" s="1926"/>
      <c r="FML1" s="1926"/>
      <c r="FMM1" s="1926"/>
      <c r="FMN1" s="1926"/>
      <c r="FMO1" s="1926"/>
      <c r="FMP1" s="1926"/>
      <c r="FMQ1" s="1926"/>
      <c r="FMR1" s="1926"/>
      <c r="FMS1" s="1926"/>
      <c r="FMT1" s="1926"/>
      <c r="FMU1" s="1926"/>
      <c r="FMV1" s="1926"/>
      <c r="FMW1" s="1926"/>
      <c r="FMX1" s="1926"/>
      <c r="FMY1" s="1926"/>
      <c r="FMZ1" s="1926"/>
      <c r="FNA1" s="1926"/>
      <c r="FNB1" s="1926"/>
      <c r="FNC1" s="1926"/>
      <c r="FND1" s="1926"/>
      <c r="FNE1" s="1926"/>
      <c r="FNF1" s="1926"/>
      <c r="FNG1" s="1926"/>
      <c r="FNH1" s="1926"/>
      <c r="FNI1" s="1926"/>
      <c r="FNJ1" s="1926"/>
      <c r="FNK1" s="1926"/>
      <c r="FNL1" s="1926"/>
      <c r="FNM1" s="1926"/>
      <c r="FNN1" s="1926"/>
      <c r="FNO1" s="1926"/>
      <c r="FNP1" s="1926"/>
      <c r="FNQ1" s="1926"/>
      <c r="FNR1" s="1926"/>
      <c r="FNS1" s="1926"/>
      <c r="FNT1" s="1926"/>
      <c r="FNU1" s="1926"/>
      <c r="FNV1" s="1926"/>
      <c r="FNW1" s="1926"/>
      <c r="FNX1" s="1926"/>
      <c r="FNY1" s="1926"/>
      <c r="FNZ1" s="1926"/>
      <c r="FOA1" s="1926"/>
      <c r="FOB1" s="1926"/>
      <c r="FOC1" s="1926"/>
      <c r="FOD1" s="1926"/>
      <c r="FOE1" s="1926"/>
      <c r="FOF1" s="1926"/>
      <c r="FOG1" s="1926"/>
      <c r="FOH1" s="1926"/>
      <c r="FOI1" s="1926"/>
      <c r="FOJ1" s="1926"/>
      <c r="FOK1" s="1926"/>
      <c r="FOL1" s="1926"/>
      <c r="FOM1" s="1926"/>
      <c r="FON1" s="1926"/>
      <c r="FOO1" s="1926"/>
      <c r="FOP1" s="1926"/>
      <c r="FOQ1" s="1926"/>
      <c r="FOR1" s="1926"/>
      <c r="FOS1" s="1926"/>
      <c r="FOT1" s="1926"/>
      <c r="FOU1" s="1926"/>
      <c r="FOV1" s="1926"/>
      <c r="FOW1" s="1926"/>
      <c r="FOX1" s="1926"/>
      <c r="FOY1" s="1926"/>
      <c r="FOZ1" s="1926"/>
      <c r="FPA1" s="1926"/>
      <c r="FPB1" s="1926"/>
      <c r="FPC1" s="1926"/>
      <c r="FPD1" s="1926"/>
      <c r="FPE1" s="1926"/>
      <c r="FPF1" s="1926"/>
      <c r="FPG1" s="1926"/>
      <c r="FPH1" s="1926"/>
      <c r="FPI1" s="1926"/>
      <c r="FPJ1" s="1926"/>
      <c r="FPK1" s="1926"/>
      <c r="FPL1" s="1926"/>
      <c r="FPM1" s="1926"/>
      <c r="FPN1" s="1926"/>
      <c r="FPO1" s="1926"/>
      <c r="FPP1" s="1926"/>
      <c r="FPQ1" s="1926"/>
      <c r="FPR1" s="1926"/>
      <c r="FPS1" s="1926"/>
      <c r="FPT1" s="1926"/>
      <c r="FPU1" s="1926"/>
      <c r="FPV1" s="1926"/>
      <c r="FPW1" s="1926"/>
      <c r="FPX1" s="1926"/>
      <c r="FPY1" s="1926"/>
      <c r="FPZ1" s="1926"/>
      <c r="FQA1" s="1926"/>
      <c r="FQB1" s="1926"/>
      <c r="FQC1" s="1926"/>
      <c r="FQD1" s="1926"/>
      <c r="FQE1" s="1926"/>
      <c r="FQF1" s="1926"/>
      <c r="FQG1" s="1926"/>
      <c r="FQH1" s="1926"/>
      <c r="FQI1" s="1926"/>
      <c r="FQJ1" s="1926"/>
      <c r="FQK1" s="1926"/>
      <c r="FQL1" s="1926"/>
      <c r="FQM1" s="1926"/>
      <c r="FQN1" s="1926"/>
      <c r="FQO1" s="1926"/>
      <c r="FQP1" s="1926"/>
      <c r="FQQ1" s="1926"/>
      <c r="FQR1" s="1926"/>
      <c r="FQS1" s="1926"/>
      <c r="FQT1" s="1926"/>
      <c r="FQU1" s="1926"/>
      <c r="FQV1" s="1926"/>
      <c r="FQW1" s="1926"/>
      <c r="FQX1" s="1926"/>
      <c r="FQY1" s="1926"/>
      <c r="FQZ1" s="1926"/>
      <c r="FRA1" s="1926"/>
      <c r="FRB1" s="1926"/>
      <c r="FRC1" s="1926"/>
      <c r="FRD1" s="1926"/>
      <c r="FRE1" s="1926"/>
      <c r="FRF1" s="1926"/>
      <c r="FRG1" s="1926"/>
      <c r="FRH1" s="1926"/>
      <c r="FRI1" s="1926"/>
      <c r="FRJ1" s="1926"/>
      <c r="FRK1" s="1926"/>
      <c r="FRL1" s="1926"/>
      <c r="FRM1" s="1926"/>
      <c r="FRN1" s="1926"/>
      <c r="FRO1" s="1926"/>
      <c r="FRP1" s="1926"/>
      <c r="FRQ1" s="1926"/>
      <c r="FRR1" s="1926"/>
      <c r="FRS1" s="1926"/>
      <c r="FRT1" s="1926"/>
      <c r="FRU1" s="1926"/>
      <c r="FRV1" s="1926"/>
      <c r="FRW1" s="1926"/>
      <c r="FRX1" s="1926"/>
      <c r="FRY1" s="1926"/>
      <c r="FRZ1" s="1926"/>
      <c r="FSA1" s="1926"/>
      <c r="FSB1" s="1926"/>
      <c r="FSC1" s="1926"/>
      <c r="FSD1" s="1926"/>
      <c r="FSE1" s="1926"/>
      <c r="FSF1" s="1926"/>
      <c r="FSG1" s="1926"/>
      <c r="FSH1" s="1926"/>
      <c r="FSI1" s="1926"/>
      <c r="FSJ1" s="1926"/>
      <c r="FSK1" s="1926"/>
      <c r="FSL1" s="1926"/>
      <c r="FSM1" s="1926"/>
      <c r="FSN1" s="1926"/>
      <c r="FSO1" s="1926"/>
      <c r="FSP1" s="1926"/>
      <c r="FSQ1" s="1926"/>
      <c r="FSR1" s="1926"/>
      <c r="FSS1" s="1926"/>
      <c r="FST1" s="1926"/>
      <c r="FSU1" s="1926"/>
      <c r="FSV1" s="1926"/>
      <c r="FSW1" s="1926"/>
      <c r="FSX1" s="1926"/>
      <c r="FSY1" s="1926"/>
      <c r="FSZ1" s="1926"/>
      <c r="FTA1" s="1926"/>
      <c r="FTB1" s="1926"/>
      <c r="FTC1" s="1926"/>
      <c r="FTD1" s="1926"/>
      <c r="FTE1" s="1926"/>
      <c r="FTF1" s="1926"/>
      <c r="FTG1" s="1926"/>
      <c r="FTH1" s="1926"/>
      <c r="FTI1" s="1926"/>
      <c r="FTJ1" s="1926"/>
      <c r="FTK1" s="1926"/>
      <c r="FTL1" s="1926"/>
      <c r="FTM1" s="1926"/>
      <c r="FTN1" s="1926"/>
      <c r="FTO1" s="1926"/>
      <c r="FTP1" s="1926"/>
      <c r="FTQ1" s="1926"/>
      <c r="FTR1" s="1926"/>
      <c r="FTS1" s="1926"/>
      <c r="FTT1" s="1926"/>
      <c r="FTU1" s="1926"/>
      <c r="FTV1" s="1926"/>
      <c r="FTW1" s="1926"/>
      <c r="FTX1" s="1926"/>
      <c r="FTY1" s="1926"/>
      <c r="FTZ1" s="1926"/>
      <c r="FUA1" s="1926"/>
      <c r="FUB1" s="1926"/>
      <c r="FUC1" s="1926"/>
      <c r="FUD1" s="1926"/>
      <c r="FUE1" s="1926"/>
      <c r="FUF1" s="1926"/>
      <c r="FUG1" s="1926"/>
      <c r="FUH1" s="1926"/>
      <c r="FUI1" s="1926"/>
      <c r="FUJ1" s="1926"/>
      <c r="FUK1" s="1926"/>
      <c r="FUL1" s="1926"/>
      <c r="FUM1" s="1926"/>
      <c r="FUN1" s="1926"/>
      <c r="FUO1" s="1926"/>
      <c r="FUP1" s="1926"/>
      <c r="FUQ1" s="1926"/>
      <c r="FUR1" s="1926"/>
      <c r="FUS1" s="1926"/>
      <c r="FUT1" s="1926"/>
      <c r="FUU1" s="1926"/>
      <c r="FUV1" s="1926"/>
      <c r="FUW1" s="1926"/>
      <c r="FUX1" s="1926"/>
      <c r="FUY1" s="1926"/>
      <c r="FUZ1" s="1926"/>
      <c r="FVA1" s="1926"/>
      <c r="FVB1" s="1926"/>
      <c r="FVC1" s="1926"/>
      <c r="FVD1" s="1926"/>
      <c r="FVE1" s="1926"/>
      <c r="FVF1" s="1926"/>
      <c r="FVG1" s="1926"/>
      <c r="FVH1" s="1926"/>
      <c r="FVI1" s="1926"/>
      <c r="FVJ1" s="1926"/>
      <c r="FVK1" s="1926"/>
      <c r="FVL1" s="1926"/>
      <c r="FVM1" s="1926"/>
      <c r="FVN1" s="1926"/>
      <c r="FVO1" s="1926"/>
      <c r="FVP1" s="1926"/>
      <c r="FVQ1" s="1926"/>
      <c r="FVR1" s="1926"/>
      <c r="FVS1" s="1926"/>
      <c r="FVT1" s="1926"/>
      <c r="FVU1" s="1926"/>
      <c r="FVV1" s="1926"/>
      <c r="FVW1" s="1926"/>
      <c r="FVX1" s="1926"/>
      <c r="FVY1" s="1926"/>
      <c r="FVZ1" s="1926"/>
      <c r="FWA1" s="1926"/>
      <c r="FWB1" s="1926"/>
      <c r="FWC1" s="1926"/>
      <c r="FWD1" s="1926"/>
      <c r="FWE1" s="1926"/>
      <c r="FWF1" s="1926"/>
      <c r="FWG1" s="1926"/>
      <c r="FWH1" s="1926"/>
      <c r="FWI1" s="1926"/>
      <c r="FWJ1" s="1926"/>
      <c r="FWK1" s="1926"/>
      <c r="FWL1" s="1926"/>
      <c r="FWM1" s="1926"/>
      <c r="FWN1" s="1926"/>
      <c r="FWO1" s="1926"/>
      <c r="FWP1" s="1926"/>
      <c r="FWQ1" s="1926"/>
      <c r="FWR1" s="1926"/>
      <c r="FWS1" s="1926"/>
      <c r="FWT1" s="1926"/>
      <c r="FWU1" s="1926"/>
      <c r="FWV1" s="1926"/>
      <c r="FWW1" s="1926"/>
      <c r="FWX1" s="1926"/>
      <c r="FWY1" s="1926"/>
      <c r="FWZ1" s="1926"/>
      <c r="FXA1" s="1926"/>
      <c r="FXB1" s="1926"/>
      <c r="FXC1" s="1926"/>
      <c r="FXD1" s="1926"/>
      <c r="FXE1" s="1926"/>
      <c r="FXF1" s="1926"/>
      <c r="FXG1" s="1926"/>
      <c r="FXH1" s="1926"/>
      <c r="FXI1" s="1926"/>
      <c r="FXJ1" s="1926"/>
      <c r="FXK1" s="1926"/>
      <c r="FXL1" s="1926"/>
      <c r="FXM1" s="1926"/>
      <c r="FXN1" s="1926"/>
      <c r="FXO1" s="1926"/>
      <c r="FXP1" s="1926"/>
      <c r="FXQ1" s="1926"/>
      <c r="FXR1" s="1926"/>
      <c r="FXS1" s="1926"/>
      <c r="FXT1" s="1926"/>
      <c r="FXU1" s="1926"/>
      <c r="FXV1" s="1926"/>
      <c r="FXW1" s="1926"/>
      <c r="FXX1" s="1926"/>
      <c r="FXY1" s="1926"/>
      <c r="FXZ1" s="1926"/>
      <c r="FYA1" s="1926"/>
      <c r="FYB1" s="1926"/>
      <c r="FYC1" s="1926"/>
      <c r="FYD1" s="1926"/>
      <c r="FYE1" s="1926"/>
      <c r="FYF1" s="1926"/>
      <c r="FYG1" s="1926"/>
      <c r="FYH1" s="1926"/>
      <c r="FYI1" s="1926"/>
      <c r="FYJ1" s="1926"/>
      <c r="FYK1" s="1926"/>
      <c r="FYL1" s="1926"/>
      <c r="FYM1" s="1926"/>
      <c r="FYN1" s="1926"/>
      <c r="FYO1" s="1926"/>
      <c r="FYP1" s="1926"/>
      <c r="FYQ1" s="1926"/>
      <c r="FYR1" s="1926"/>
      <c r="FYS1" s="1926"/>
      <c r="FYT1" s="1926"/>
      <c r="FYU1" s="1926"/>
      <c r="FYV1" s="1926"/>
      <c r="FYW1" s="1926"/>
      <c r="FYX1" s="1926"/>
      <c r="FYY1" s="1926"/>
      <c r="FYZ1" s="1926"/>
      <c r="FZA1" s="1926"/>
      <c r="FZB1" s="1926"/>
      <c r="FZC1" s="1926"/>
      <c r="FZD1" s="1926"/>
      <c r="FZE1" s="1926"/>
      <c r="FZF1" s="1926"/>
      <c r="FZG1" s="1926"/>
      <c r="FZH1" s="1926"/>
      <c r="FZI1" s="1926"/>
      <c r="FZJ1" s="1926"/>
      <c r="FZK1" s="1926"/>
      <c r="FZL1" s="1926"/>
      <c r="FZM1" s="1926"/>
      <c r="FZN1" s="1926"/>
      <c r="FZO1" s="1926"/>
      <c r="FZP1" s="1926"/>
      <c r="FZQ1" s="1926"/>
      <c r="FZR1" s="1926"/>
      <c r="FZS1" s="1926"/>
      <c r="FZT1" s="1926"/>
      <c r="FZU1" s="1926"/>
      <c r="FZV1" s="1926"/>
      <c r="FZW1" s="1926"/>
      <c r="FZX1" s="1926"/>
      <c r="FZY1" s="1926"/>
      <c r="FZZ1" s="1926"/>
      <c r="GAA1" s="1926"/>
      <c r="GAB1" s="1926"/>
      <c r="GAC1" s="1926"/>
      <c r="GAD1" s="1926"/>
      <c r="GAE1" s="1926"/>
      <c r="GAF1" s="1926"/>
      <c r="GAG1" s="1926"/>
      <c r="GAH1" s="1926"/>
      <c r="GAI1" s="1926"/>
      <c r="GAJ1" s="1926"/>
      <c r="GAK1" s="1926"/>
      <c r="GAL1" s="1926"/>
      <c r="GAM1" s="1926"/>
      <c r="GAN1" s="1926"/>
      <c r="GAO1" s="1926"/>
      <c r="GAP1" s="1926"/>
      <c r="GAQ1" s="1926"/>
      <c r="GAR1" s="1926"/>
      <c r="GAS1" s="1926"/>
      <c r="GAT1" s="1926"/>
      <c r="GAU1" s="1926"/>
      <c r="GAV1" s="1926"/>
      <c r="GAW1" s="1926"/>
      <c r="GAX1" s="1926"/>
      <c r="GAY1" s="1926"/>
      <c r="GAZ1" s="1926"/>
      <c r="GBA1" s="1926"/>
      <c r="GBB1" s="1926"/>
      <c r="GBC1" s="1926"/>
      <c r="GBD1" s="1926"/>
      <c r="GBE1" s="1926"/>
      <c r="GBF1" s="1926"/>
      <c r="GBG1" s="1926"/>
      <c r="GBH1" s="1926"/>
      <c r="GBI1" s="1926"/>
      <c r="GBJ1" s="1926"/>
      <c r="GBK1" s="1926"/>
      <c r="GBL1" s="1926"/>
      <c r="GBM1" s="1926"/>
      <c r="GBN1" s="1926"/>
      <c r="GBO1" s="1926"/>
      <c r="GBP1" s="1926"/>
      <c r="GBQ1" s="1926"/>
      <c r="GBR1" s="1926"/>
      <c r="GBS1" s="1926"/>
      <c r="GBT1" s="1926"/>
      <c r="GBU1" s="1926"/>
      <c r="GBV1" s="1926"/>
      <c r="GBW1" s="1926"/>
      <c r="GBX1" s="1926"/>
      <c r="GBY1" s="1926"/>
      <c r="GBZ1" s="1926"/>
      <c r="GCA1" s="1926"/>
      <c r="GCB1" s="1926"/>
      <c r="GCC1" s="1926"/>
      <c r="GCD1" s="1926"/>
      <c r="GCE1" s="1926"/>
      <c r="GCF1" s="1926"/>
      <c r="GCG1" s="1926"/>
      <c r="GCH1" s="1926"/>
      <c r="GCI1" s="1926"/>
      <c r="GCJ1" s="1926"/>
      <c r="GCK1" s="1926"/>
      <c r="GCL1" s="1926"/>
      <c r="GCM1" s="1926"/>
      <c r="GCN1" s="1926"/>
      <c r="GCO1" s="1926"/>
      <c r="GCP1" s="1926"/>
      <c r="GCQ1" s="1926"/>
      <c r="GCR1" s="1926"/>
      <c r="GCS1" s="1926"/>
      <c r="GCT1" s="1926"/>
      <c r="GCU1" s="1926"/>
      <c r="GCV1" s="1926"/>
      <c r="GCW1" s="1926"/>
      <c r="GCX1" s="1926"/>
      <c r="GCY1" s="1926"/>
      <c r="GCZ1" s="1926"/>
      <c r="GDA1" s="1926"/>
      <c r="GDB1" s="1926"/>
      <c r="GDC1" s="1926"/>
      <c r="GDD1" s="1926"/>
      <c r="GDE1" s="1926"/>
      <c r="GDF1" s="1926"/>
      <c r="GDG1" s="1926"/>
      <c r="GDH1" s="1926"/>
      <c r="GDI1" s="1926"/>
      <c r="GDJ1" s="1926"/>
      <c r="GDK1" s="1926"/>
      <c r="GDL1" s="1926"/>
      <c r="GDM1" s="1926"/>
      <c r="GDN1" s="1926"/>
      <c r="GDO1" s="1926"/>
      <c r="GDP1" s="1926"/>
      <c r="GDQ1" s="1926"/>
      <c r="GDR1" s="1926"/>
      <c r="GDS1" s="1926"/>
      <c r="GDT1" s="1926"/>
      <c r="GDU1" s="1926"/>
      <c r="GDV1" s="1926"/>
      <c r="GDW1" s="1926"/>
      <c r="GDX1" s="1926"/>
      <c r="GDY1" s="1926"/>
      <c r="GDZ1" s="1926"/>
      <c r="GEA1" s="1926"/>
      <c r="GEB1" s="1926"/>
      <c r="GEC1" s="1926"/>
      <c r="GED1" s="1926"/>
      <c r="GEE1" s="1926"/>
      <c r="GEF1" s="1926"/>
      <c r="GEG1" s="1926"/>
      <c r="GEH1" s="1926"/>
      <c r="GEI1" s="1926"/>
      <c r="GEJ1" s="1926"/>
      <c r="GEK1" s="1926"/>
      <c r="GEL1" s="1926"/>
      <c r="GEM1" s="1926"/>
      <c r="GEN1" s="1926"/>
      <c r="GEO1" s="1926"/>
      <c r="GEP1" s="1926"/>
      <c r="GEQ1" s="1926"/>
      <c r="GER1" s="1926"/>
      <c r="GES1" s="1926"/>
      <c r="GET1" s="1926"/>
      <c r="GEU1" s="1926"/>
      <c r="GEV1" s="1926"/>
      <c r="GEW1" s="1926"/>
      <c r="GEX1" s="1926"/>
      <c r="GEY1" s="1926"/>
      <c r="GEZ1" s="1926"/>
      <c r="GFA1" s="1926"/>
      <c r="GFB1" s="1926"/>
      <c r="GFC1" s="1926"/>
      <c r="GFD1" s="1926"/>
      <c r="GFE1" s="1926"/>
      <c r="GFF1" s="1926"/>
      <c r="GFG1" s="1926"/>
      <c r="GFH1" s="1926"/>
      <c r="GFI1" s="1926"/>
      <c r="GFJ1" s="1926"/>
      <c r="GFK1" s="1926"/>
      <c r="GFL1" s="1926"/>
      <c r="GFM1" s="1926"/>
      <c r="GFN1" s="1926"/>
      <c r="GFO1" s="1926"/>
      <c r="GFP1" s="1926"/>
      <c r="GFQ1" s="1926"/>
      <c r="GFR1" s="1926"/>
      <c r="GFS1" s="1926"/>
      <c r="GFT1" s="1926"/>
      <c r="GFU1" s="1926"/>
      <c r="GFV1" s="1926"/>
      <c r="GFW1" s="1926"/>
      <c r="GFX1" s="1926"/>
      <c r="GFY1" s="1926"/>
      <c r="GFZ1" s="1926"/>
      <c r="GGA1" s="1926"/>
      <c r="GGB1" s="1926"/>
      <c r="GGC1" s="1926"/>
      <c r="GGD1" s="1926"/>
      <c r="GGE1" s="1926"/>
      <c r="GGF1" s="1926"/>
      <c r="GGG1" s="1926"/>
      <c r="GGH1" s="1926"/>
      <c r="GGI1" s="1926"/>
      <c r="GGJ1" s="1926"/>
      <c r="GGK1" s="1926"/>
      <c r="GGL1" s="1926"/>
      <c r="GGM1" s="1926"/>
      <c r="GGN1" s="1926"/>
      <c r="GGO1" s="1926"/>
      <c r="GGP1" s="1926"/>
      <c r="GGQ1" s="1926"/>
      <c r="GGR1" s="1926"/>
      <c r="GGS1" s="1926"/>
      <c r="GGT1" s="1926"/>
      <c r="GGU1" s="1926"/>
      <c r="GGV1" s="1926"/>
      <c r="GGW1" s="1926"/>
      <c r="GGX1" s="1926"/>
      <c r="GGY1" s="1926"/>
      <c r="GGZ1" s="1926"/>
      <c r="GHA1" s="1926"/>
      <c r="GHB1" s="1926"/>
      <c r="GHC1" s="1926"/>
      <c r="GHD1" s="1926"/>
      <c r="GHE1" s="1926"/>
      <c r="GHF1" s="1926"/>
      <c r="GHG1" s="1926"/>
      <c r="GHH1" s="1926"/>
      <c r="GHI1" s="1926"/>
      <c r="GHJ1" s="1926"/>
      <c r="GHK1" s="1926"/>
      <c r="GHL1" s="1926"/>
      <c r="GHM1" s="1926"/>
      <c r="GHN1" s="1926"/>
      <c r="GHO1" s="1926"/>
      <c r="GHP1" s="1926"/>
      <c r="GHQ1" s="1926"/>
      <c r="GHR1" s="1926"/>
      <c r="GHS1" s="1926"/>
      <c r="GHT1" s="1926"/>
      <c r="GHU1" s="1926"/>
      <c r="GHV1" s="1926"/>
      <c r="GHW1" s="1926"/>
      <c r="GHX1" s="1926"/>
      <c r="GHY1" s="1926"/>
      <c r="GHZ1" s="1926"/>
      <c r="GIA1" s="1926"/>
      <c r="GIB1" s="1926"/>
      <c r="GIC1" s="1926"/>
      <c r="GID1" s="1926"/>
      <c r="GIE1" s="1926"/>
      <c r="GIF1" s="1926"/>
      <c r="GIG1" s="1926"/>
      <c r="GIH1" s="1926"/>
      <c r="GII1" s="1926"/>
      <c r="GIJ1" s="1926"/>
      <c r="GIK1" s="1926"/>
      <c r="GIL1" s="1926"/>
      <c r="GIM1" s="1926"/>
      <c r="GIN1" s="1926"/>
      <c r="GIO1" s="1926"/>
      <c r="GIP1" s="1926"/>
      <c r="GIQ1" s="1926"/>
      <c r="GIR1" s="1926"/>
      <c r="GIS1" s="1926"/>
      <c r="GIT1" s="1926"/>
      <c r="GIU1" s="1926"/>
      <c r="GIV1" s="1926"/>
      <c r="GIW1" s="1926"/>
      <c r="GIX1" s="1926"/>
      <c r="GIY1" s="1926"/>
      <c r="GIZ1" s="1926"/>
      <c r="GJA1" s="1926"/>
      <c r="GJB1" s="1926"/>
      <c r="GJC1" s="1926"/>
      <c r="GJD1" s="1926"/>
      <c r="GJE1" s="1926"/>
      <c r="GJF1" s="1926"/>
      <c r="GJG1" s="1926"/>
      <c r="GJH1" s="1926"/>
      <c r="GJI1" s="1926"/>
      <c r="GJJ1" s="1926"/>
      <c r="GJK1" s="1926"/>
      <c r="GJL1" s="1926"/>
      <c r="GJM1" s="1926"/>
      <c r="GJN1" s="1926"/>
      <c r="GJO1" s="1926"/>
      <c r="GJP1" s="1926"/>
      <c r="GJQ1" s="1926"/>
      <c r="GJR1" s="1926"/>
      <c r="GJS1" s="1926"/>
      <c r="GJT1" s="1926"/>
      <c r="GJU1" s="1926"/>
      <c r="GJV1" s="1926"/>
      <c r="GJW1" s="1926"/>
      <c r="GJX1" s="1926"/>
      <c r="GJY1" s="1926"/>
      <c r="GJZ1" s="1926"/>
      <c r="GKA1" s="1926"/>
      <c r="GKB1" s="1926"/>
      <c r="GKC1" s="1926"/>
      <c r="GKD1" s="1926"/>
      <c r="GKE1" s="1926"/>
      <c r="GKF1" s="1926"/>
      <c r="GKG1" s="1926"/>
      <c r="GKH1" s="1926"/>
      <c r="GKI1" s="1926"/>
      <c r="GKJ1" s="1926"/>
      <c r="GKK1" s="1926"/>
      <c r="GKL1" s="1926"/>
      <c r="GKM1" s="1926"/>
      <c r="GKN1" s="1926"/>
      <c r="GKO1" s="1926"/>
      <c r="GKP1" s="1926"/>
      <c r="GKQ1" s="1926"/>
      <c r="GKR1" s="1926"/>
      <c r="GKS1" s="1926"/>
      <c r="GKT1" s="1926"/>
      <c r="GKU1" s="1926"/>
      <c r="GKV1" s="1926"/>
      <c r="GKW1" s="1926"/>
      <c r="GKX1" s="1926"/>
      <c r="GKY1" s="1926"/>
      <c r="GKZ1" s="1926"/>
      <c r="GLA1" s="1926"/>
      <c r="GLB1" s="1926"/>
      <c r="GLC1" s="1926"/>
      <c r="GLD1" s="1926"/>
      <c r="GLE1" s="1926"/>
      <c r="GLF1" s="1926"/>
      <c r="GLG1" s="1926"/>
      <c r="GLH1" s="1926"/>
      <c r="GLI1" s="1926"/>
      <c r="GLJ1" s="1926"/>
      <c r="GLK1" s="1926"/>
      <c r="GLL1" s="1926"/>
      <c r="GLM1" s="1926"/>
      <c r="GLN1" s="1926"/>
      <c r="GLO1" s="1926"/>
      <c r="GLP1" s="1926"/>
      <c r="GLQ1" s="1926"/>
      <c r="GLR1" s="1926"/>
      <c r="GLS1" s="1926"/>
      <c r="GLT1" s="1926"/>
      <c r="GLU1" s="1926"/>
      <c r="GLV1" s="1926"/>
      <c r="GLW1" s="1926"/>
      <c r="GLX1" s="1926"/>
      <c r="GLY1" s="1926"/>
      <c r="GLZ1" s="1926"/>
      <c r="GMA1" s="1926"/>
      <c r="GMB1" s="1926"/>
      <c r="GMC1" s="1926"/>
      <c r="GMD1" s="1926"/>
      <c r="GME1" s="1926"/>
      <c r="GMF1" s="1926"/>
      <c r="GMG1" s="1926"/>
      <c r="GMH1" s="1926"/>
      <c r="GMI1" s="1926"/>
      <c r="GMJ1" s="1926"/>
      <c r="GMK1" s="1926"/>
      <c r="GML1" s="1926"/>
      <c r="GMM1" s="1926"/>
      <c r="GMN1" s="1926"/>
      <c r="GMO1" s="1926"/>
      <c r="GMP1" s="1926"/>
      <c r="GMQ1" s="1926"/>
      <c r="GMR1" s="1926"/>
      <c r="GMS1" s="1926"/>
      <c r="GMT1" s="1926"/>
      <c r="GMU1" s="1926"/>
      <c r="GMV1" s="1926"/>
      <c r="GMW1" s="1926"/>
      <c r="GMX1" s="1926"/>
      <c r="GMY1" s="1926"/>
      <c r="GMZ1" s="1926"/>
      <c r="GNA1" s="1926"/>
      <c r="GNB1" s="1926"/>
      <c r="GNC1" s="1926"/>
      <c r="GND1" s="1926"/>
      <c r="GNE1" s="1926"/>
      <c r="GNF1" s="1926"/>
      <c r="GNG1" s="1926"/>
      <c r="GNH1" s="1926"/>
      <c r="GNI1" s="1926"/>
      <c r="GNJ1" s="1926"/>
      <c r="GNK1" s="1926"/>
      <c r="GNL1" s="1926"/>
      <c r="GNM1" s="1926"/>
      <c r="GNN1" s="1926"/>
      <c r="GNO1" s="1926"/>
      <c r="GNP1" s="1926"/>
      <c r="GNQ1" s="1926"/>
      <c r="GNR1" s="1926"/>
      <c r="GNS1" s="1926"/>
      <c r="GNT1" s="1926"/>
      <c r="GNU1" s="1926"/>
      <c r="GNV1" s="1926"/>
      <c r="GNW1" s="1926"/>
      <c r="GNX1" s="1926"/>
      <c r="GNY1" s="1926"/>
      <c r="GNZ1" s="1926"/>
      <c r="GOA1" s="1926"/>
      <c r="GOB1" s="1926"/>
      <c r="GOC1" s="1926"/>
      <c r="GOD1" s="1926"/>
      <c r="GOE1" s="1926"/>
      <c r="GOF1" s="1926"/>
      <c r="GOG1" s="1926"/>
      <c r="GOH1" s="1926"/>
      <c r="GOI1" s="1926"/>
      <c r="GOJ1" s="1926"/>
      <c r="GOK1" s="1926"/>
      <c r="GOL1" s="1926"/>
      <c r="GOM1" s="1926"/>
      <c r="GON1" s="1926"/>
      <c r="GOO1" s="1926"/>
      <c r="GOP1" s="1926"/>
      <c r="GOQ1" s="1926"/>
      <c r="GOR1" s="1926"/>
      <c r="GOS1" s="1926"/>
      <c r="GOT1" s="1926"/>
      <c r="GOU1" s="1926"/>
      <c r="GOV1" s="1926"/>
      <c r="GOW1" s="1926"/>
      <c r="GOX1" s="1926"/>
      <c r="GOY1" s="1926"/>
      <c r="GOZ1" s="1926"/>
      <c r="GPA1" s="1926"/>
      <c r="GPB1" s="1926"/>
      <c r="GPC1" s="1926"/>
      <c r="GPD1" s="1926"/>
      <c r="GPE1" s="1926"/>
      <c r="GPF1" s="1926"/>
      <c r="GPG1" s="1926"/>
      <c r="GPH1" s="1926"/>
      <c r="GPI1" s="1926"/>
      <c r="GPJ1" s="1926"/>
      <c r="GPK1" s="1926"/>
      <c r="GPL1" s="1926"/>
      <c r="GPM1" s="1926"/>
      <c r="GPN1" s="1926"/>
      <c r="GPO1" s="1926"/>
      <c r="GPP1" s="1926"/>
      <c r="GPQ1" s="1926"/>
      <c r="GPR1" s="1926"/>
      <c r="GPS1" s="1926"/>
      <c r="GPT1" s="1926"/>
      <c r="GPU1" s="1926"/>
      <c r="GPV1" s="1926"/>
      <c r="GPW1" s="1926"/>
      <c r="GPX1" s="1926"/>
      <c r="GPY1" s="1926"/>
      <c r="GPZ1" s="1926"/>
      <c r="GQA1" s="1926"/>
      <c r="GQB1" s="1926"/>
      <c r="GQC1" s="1926"/>
      <c r="GQD1" s="1926"/>
      <c r="GQE1" s="1926"/>
      <c r="GQF1" s="1926"/>
      <c r="GQG1" s="1926"/>
      <c r="GQH1" s="1926"/>
      <c r="GQI1" s="1926"/>
      <c r="GQJ1" s="1926"/>
      <c r="GQK1" s="1926"/>
      <c r="GQL1" s="1926"/>
      <c r="GQM1" s="1926"/>
      <c r="GQN1" s="1926"/>
      <c r="GQO1" s="1926"/>
      <c r="GQP1" s="1926"/>
      <c r="GQQ1" s="1926"/>
      <c r="GQR1" s="1926"/>
      <c r="GQS1" s="1926"/>
      <c r="GQT1" s="1926"/>
      <c r="GQU1" s="1926"/>
      <c r="GQV1" s="1926"/>
      <c r="GQW1" s="1926"/>
      <c r="GQX1" s="1926"/>
      <c r="GQY1" s="1926"/>
      <c r="GQZ1" s="1926"/>
      <c r="GRA1" s="1926"/>
      <c r="GRB1" s="1926"/>
      <c r="GRC1" s="1926"/>
      <c r="GRD1" s="1926"/>
      <c r="GRE1" s="1926"/>
      <c r="GRF1" s="1926"/>
      <c r="GRG1" s="1926"/>
      <c r="GRH1" s="1926"/>
      <c r="GRI1" s="1926"/>
      <c r="GRJ1" s="1926"/>
      <c r="GRK1" s="1926"/>
      <c r="GRL1" s="1926"/>
      <c r="GRM1" s="1926"/>
      <c r="GRN1" s="1926"/>
      <c r="GRO1" s="1926"/>
      <c r="GRP1" s="1926"/>
      <c r="GRQ1" s="1926"/>
      <c r="GRR1" s="1926"/>
      <c r="GRS1" s="1926"/>
      <c r="GRT1" s="1926"/>
      <c r="GRU1" s="1926"/>
      <c r="GRV1" s="1926"/>
      <c r="GRW1" s="1926"/>
      <c r="GRX1" s="1926"/>
      <c r="GRY1" s="1926"/>
      <c r="GRZ1" s="1926"/>
      <c r="GSA1" s="1926"/>
      <c r="GSB1" s="1926"/>
      <c r="GSC1" s="1926"/>
      <c r="GSD1" s="1926"/>
      <c r="GSE1" s="1926"/>
      <c r="GSF1" s="1926"/>
      <c r="GSG1" s="1926"/>
      <c r="GSH1" s="1926"/>
      <c r="GSI1" s="1926"/>
      <c r="GSJ1" s="1926"/>
      <c r="GSK1" s="1926"/>
      <c r="GSL1" s="1926"/>
      <c r="GSM1" s="1926"/>
      <c r="GSN1" s="1926"/>
      <c r="GSO1" s="1926"/>
      <c r="GSP1" s="1926"/>
      <c r="GSQ1" s="1926"/>
      <c r="GSR1" s="1926"/>
      <c r="GSS1" s="1926"/>
      <c r="GST1" s="1926"/>
      <c r="GSU1" s="1926"/>
      <c r="GSV1" s="1926"/>
      <c r="GSW1" s="1926"/>
      <c r="GSX1" s="1926"/>
      <c r="GSY1" s="1926"/>
      <c r="GSZ1" s="1926"/>
      <c r="GTA1" s="1926"/>
      <c r="GTB1" s="1926"/>
      <c r="GTC1" s="1926"/>
      <c r="GTD1" s="1926"/>
      <c r="GTE1" s="1926"/>
      <c r="GTF1" s="1926"/>
      <c r="GTG1" s="1926"/>
      <c r="GTH1" s="1926"/>
      <c r="GTI1" s="1926"/>
      <c r="GTJ1" s="1926"/>
      <c r="GTK1" s="1926"/>
      <c r="GTL1" s="1926"/>
      <c r="GTM1" s="1926"/>
      <c r="GTN1" s="1926"/>
      <c r="GTO1" s="1926"/>
      <c r="GTP1" s="1926"/>
      <c r="GTQ1" s="1926"/>
      <c r="GTR1" s="1926"/>
      <c r="GTS1" s="1926"/>
      <c r="GTT1" s="1926"/>
      <c r="GTU1" s="1926"/>
      <c r="GTV1" s="1926"/>
      <c r="GTW1" s="1926"/>
      <c r="GTX1" s="1926"/>
      <c r="GTY1" s="1926"/>
      <c r="GTZ1" s="1926"/>
      <c r="GUA1" s="1926"/>
      <c r="GUB1" s="1926"/>
      <c r="GUC1" s="1926"/>
      <c r="GUD1" s="1926"/>
      <c r="GUE1" s="1926"/>
      <c r="GUF1" s="1926"/>
      <c r="GUG1" s="1926"/>
      <c r="GUH1" s="1926"/>
      <c r="GUI1" s="1926"/>
      <c r="GUJ1" s="1926"/>
      <c r="GUK1" s="1926"/>
      <c r="GUL1" s="1926"/>
      <c r="GUM1" s="1926"/>
      <c r="GUN1" s="1926"/>
      <c r="GUO1" s="1926"/>
      <c r="GUP1" s="1926"/>
      <c r="GUQ1" s="1926"/>
      <c r="GUR1" s="1926"/>
      <c r="GUS1" s="1926"/>
      <c r="GUT1" s="1926"/>
      <c r="GUU1" s="1926"/>
      <c r="GUV1" s="1926"/>
      <c r="GUW1" s="1926"/>
      <c r="GUX1" s="1926"/>
      <c r="GUY1" s="1926"/>
      <c r="GUZ1" s="1926"/>
      <c r="GVA1" s="1926"/>
      <c r="GVB1" s="1926"/>
      <c r="GVC1" s="1926"/>
      <c r="GVD1" s="1926"/>
      <c r="GVE1" s="1926"/>
      <c r="GVF1" s="1926"/>
      <c r="GVG1" s="1926"/>
      <c r="GVH1" s="1926"/>
      <c r="GVI1" s="1926"/>
      <c r="GVJ1" s="1926"/>
      <c r="GVK1" s="1926"/>
      <c r="GVL1" s="1926"/>
      <c r="GVM1" s="1926"/>
      <c r="GVN1" s="1926"/>
      <c r="GVO1" s="1926"/>
      <c r="GVP1" s="1926"/>
      <c r="GVQ1" s="1926"/>
      <c r="GVR1" s="1926"/>
      <c r="GVS1" s="1926"/>
      <c r="GVT1" s="1926"/>
      <c r="GVU1" s="1926"/>
      <c r="GVV1" s="1926"/>
      <c r="GVW1" s="1926"/>
      <c r="GVX1" s="1926"/>
      <c r="GVY1" s="1926"/>
      <c r="GVZ1" s="1926"/>
      <c r="GWA1" s="1926"/>
      <c r="GWB1" s="1926"/>
      <c r="GWC1" s="1926"/>
      <c r="GWD1" s="1926"/>
      <c r="GWE1" s="1926"/>
      <c r="GWF1" s="1926"/>
      <c r="GWG1" s="1926"/>
      <c r="GWH1" s="1926"/>
      <c r="GWI1" s="1926"/>
      <c r="GWJ1" s="1926"/>
      <c r="GWK1" s="1926"/>
      <c r="GWL1" s="1926"/>
      <c r="GWM1" s="1926"/>
      <c r="GWN1" s="1926"/>
      <c r="GWO1" s="1926"/>
      <c r="GWP1" s="1926"/>
      <c r="GWQ1" s="1926"/>
      <c r="GWR1" s="1926"/>
      <c r="GWS1" s="1926"/>
      <c r="GWT1" s="1926"/>
      <c r="GWU1" s="1926"/>
      <c r="GWV1" s="1926"/>
      <c r="GWW1" s="1926"/>
      <c r="GWX1" s="1926"/>
      <c r="GWY1" s="1926"/>
      <c r="GWZ1" s="1926"/>
      <c r="GXA1" s="1926"/>
      <c r="GXB1" s="1926"/>
      <c r="GXC1" s="1926"/>
      <c r="GXD1" s="1926"/>
      <c r="GXE1" s="1926"/>
      <c r="GXF1" s="1926"/>
      <c r="GXG1" s="1926"/>
      <c r="GXH1" s="1926"/>
      <c r="GXI1" s="1926"/>
      <c r="GXJ1" s="1926"/>
      <c r="GXK1" s="1926"/>
      <c r="GXL1" s="1926"/>
      <c r="GXM1" s="1926"/>
      <c r="GXN1" s="1926"/>
      <c r="GXO1" s="1926"/>
      <c r="GXP1" s="1926"/>
      <c r="GXQ1" s="1926"/>
      <c r="GXR1" s="1926"/>
      <c r="GXS1" s="1926"/>
      <c r="GXT1" s="1926"/>
      <c r="GXU1" s="1926"/>
      <c r="GXV1" s="1926"/>
      <c r="GXW1" s="1926"/>
      <c r="GXX1" s="1926"/>
      <c r="GXY1" s="1926"/>
      <c r="GXZ1" s="1926"/>
      <c r="GYA1" s="1926"/>
      <c r="GYB1" s="1926"/>
      <c r="GYC1" s="1926"/>
      <c r="GYD1" s="1926"/>
      <c r="GYE1" s="1926"/>
      <c r="GYF1" s="1926"/>
      <c r="GYG1" s="1926"/>
      <c r="GYH1" s="1926"/>
      <c r="GYI1" s="1926"/>
      <c r="GYJ1" s="1926"/>
      <c r="GYK1" s="1926"/>
      <c r="GYL1" s="1926"/>
      <c r="GYM1" s="1926"/>
      <c r="GYN1" s="1926"/>
      <c r="GYO1" s="1926"/>
      <c r="GYP1" s="1926"/>
      <c r="GYQ1" s="1926"/>
      <c r="GYR1" s="1926"/>
      <c r="GYS1" s="1926"/>
      <c r="GYT1" s="1926"/>
      <c r="GYU1" s="1926"/>
      <c r="GYV1" s="1926"/>
      <c r="GYW1" s="1926"/>
      <c r="GYX1" s="1926"/>
      <c r="GYY1" s="1926"/>
      <c r="GYZ1" s="1926"/>
      <c r="GZA1" s="1926"/>
      <c r="GZB1" s="1926"/>
      <c r="GZC1" s="1926"/>
      <c r="GZD1" s="1926"/>
      <c r="GZE1" s="1926"/>
      <c r="GZF1" s="1926"/>
      <c r="GZG1" s="1926"/>
      <c r="GZH1" s="1926"/>
      <c r="GZI1" s="1926"/>
      <c r="GZJ1" s="1926"/>
      <c r="GZK1" s="1926"/>
      <c r="GZL1" s="1926"/>
      <c r="GZM1" s="1926"/>
      <c r="GZN1" s="1926"/>
      <c r="GZO1" s="1926"/>
      <c r="GZP1" s="1926"/>
      <c r="GZQ1" s="1926"/>
      <c r="GZR1" s="1926"/>
      <c r="GZS1" s="1926"/>
      <c r="GZT1" s="1926"/>
      <c r="GZU1" s="1926"/>
      <c r="GZV1" s="1926"/>
      <c r="GZW1" s="1926"/>
      <c r="GZX1" s="1926"/>
      <c r="GZY1" s="1926"/>
      <c r="GZZ1" s="1926"/>
      <c r="HAA1" s="1926"/>
      <c r="HAB1" s="1926"/>
      <c r="HAC1" s="1926"/>
      <c r="HAD1" s="1926"/>
      <c r="HAE1" s="1926"/>
      <c r="HAF1" s="1926"/>
      <c r="HAG1" s="1926"/>
      <c r="HAH1" s="1926"/>
      <c r="HAI1" s="1926"/>
      <c r="HAJ1" s="1926"/>
      <c r="HAK1" s="1926"/>
      <c r="HAL1" s="1926"/>
      <c r="HAM1" s="1926"/>
      <c r="HAN1" s="1926"/>
      <c r="HAO1" s="1926"/>
      <c r="HAP1" s="1926"/>
      <c r="HAQ1" s="1926"/>
      <c r="HAR1" s="1926"/>
      <c r="HAS1" s="1926"/>
      <c r="HAT1" s="1926"/>
      <c r="HAU1" s="1926"/>
      <c r="HAV1" s="1926"/>
      <c r="HAW1" s="1926"/>
      <c r="HAX1" s="1926"/>
      <c r="HAY1" s="1926"/>
      <c r="HAZ1" s="1926"/>
      <c r="HBA1" s="1926"/>
      <c r="HBB1" s="1926"/>
      <c r="HBC1" s="1926"/>
      <c r="HBD1" s="1926"/>
      <c r="HBE1" s="1926"/>
      <c r="HBF1" s="1926"/>
      <c r="HBG1" s="1926"/>
      <c r="HBH1" s="1926"/>
      <c r="HBI1" s="1926"/>
      <c r="HBJ1" s="1926"/>
      <c r="HBK1" s="1926"/>
      <c r="HBL1" s="1926"/>
      <c r="HBM1" s="1926"/>
      <c r="HBN1" s="1926"/>
      <c r="HBO1" s="1926"/>
      <c r="HBP1" s="1926"/>
      <c r="HBQ1" s="1926"/>
      <c r="HBR1" s="1926"/>
      <c r="HBS1" s="1926"/>
      <c r="HBT1" s="1926"/>
      <c r="HBU1" s="1926"/>
      <c r="HBV1" s="1926"/>
      <c r="HBW1" s="1926"/>
      <c r="HBX1" s="1926"/>
      <c r="HBY1" s="1926"/>
      <c r="HBZ1" s="1926"/>
      <c r="HCA1" s="1926"/>
      <c r="HCB1" s="1926"/>
      <c r="HCC1" s="1926"/>
      <c r="HCD1" s="1926"/>
      <c r="HCE1" s="1926"/>
      <c r="HCF1" s="1926"/>
      <c r="HCG1" s="1926"/>
      <c r="HCH1" s="1926"/>
      <c r="HCI1" s="1926"/>
      <c r="HCJ1" s="1926"/>
      <c r="HCK1" s="1926"/>
      <c r="HCL1" s="1926"/>
      <c r="HCM1" s="1926"/>
      <c r="HCN1" s="1926"/>
      <c r="HCO1" s="1926"/>
      <c r="HCP1" s="1926"/>
      <c r="HCQ1" s="1926"/>
      <c r="HCR1" s="1926"/>
      <c r="HCS1" s="1926"/>
      <c r="HCT1" s="1926"/>
      <c r="HCU1" s="1926"/>
      <c r="HCV1" s="1926"/>
      <c r="HCW1" s="1926"/>
      <c r="HCX1" s="1926"/>
      <c r="HCY1" s="1926"/>
      <c r="HCZ1" s="1926"/>
      <c r="HDA1" s="1926"/>
      <c r="HDB1" s="1926"/>
      <c r="HDC1" s="1926"/>
      <c r="HDD1" s="1926"/>
      <c r="HDE1" s="1926"/>
      <c r="HDF1" s="1926"/>
      <c r="HDG1" s="1926"/>
      <c r="HDH1" s="1926"/>
      <c r="HDI1" s="1926"/>
      <c r="HDJ1" s="1926"/>
      <c r="HDK1" s="1926"/>
      <c r="HDL1" s="1926"/>
      <c r="HDM1" s="1926"/>
      <c r="HDN1" s="1926"/>
      <c r="HDO1" s="1926"/>
      <c r="HDP1" s="1926"/>
      <c r="HDQ1" s="1926"/>
      <c r="HDR1" s="1926"/>
      <c r="HDS1" s="1926"/>
      <c r="HDT1" s="1926"/>
      <c r="HDU1" s="1926"/>
      <c r="HDV1" s="1926"/>
      <c r="HDW1" s="1926"/>
      <c r="HDX1" s="1926"/>
      <c r="HDY1" s="1926"/>
      <c r="HDZ1" s="1926"/>
      <c r="HEA1" s="1926"/>
      <c r="HEB1" s="1926"/>
      <c r="HEC1" s="1926"/>
      <c r="HED1" s="1926"/>
      <c r="HEE1" s="1926"/>
      <c r="HEF1" s="1926"/>
      <c r="HEG1" s="1926"/>
      <c r="HEH1" s="1926"/>
      <c r="HEI1" s="1926"/>
      <c r="HEJ1" s="1926"/>
      <c r="HEK1" s="1926"/>
      <c r="HEL1" s="1926"/>
      <c r="HEM1" s="1926"/>
      <c r="HEN1" s="1926"/>
      <c r="HEO1" s="1926"/>
      <c r="HEP1" s="1926"/>
      <c r="HEQ1" s="1926"/>
      <c r="HER1" s="1926"/>
      <c r="HES1" s="1926"/>
      <c r="HET1" s="1926"/>
      <c r="HEU1" s="1926"/>
      <c r="HEV1" s="1926"/>
      <c r="HEW1" s="1926"/>
      <c r="HEX1" s="1926"/>
      <c r="HEY1" s="1926"/>
      <c r="HEZ1" s="1926"/>
      <c r="HFA1" s="1926"/>
      <c r="HFB1" s="1926"/>
      <c r="HFC1" s="1926"/>
      <c r="HFD1" s="1926"/>
      <c r="HFE1" s="1926"/>
      <c r="HFF1" s="1926"/>
      <c r="HFG1" s="1926"/>
      <c r="HFH1" s="1926"/>
      <c r="HFI1" s="1926"/>
      <c r="HFJ1" s="1926"/>
      <c r="HFK1" s="1926"/>
      <c r="HFL1" s="1926"/>
      <c r="HFM1" s="1926"/>
      <c r="HFN1" s="1926"/>
      <c r="HFO1" s="1926"/>
      <c r="HFP1" s="1926"/>
      <c r="HFQ1" s="1926"/>
      <c r="HFR1" s="1926"/>
      <c r="HFS1" s="1926"/>
      <c r="HFT1" s="1926"/>
      <c r="HFU1" s="1926"/>
      <c r="HFV1" s="1926"/>
      <c r="HFW1" s="1926"/>
      <c r="HFX1" s="1926"/>
      <c r="HFY1" s="1926"/>
      <c r="HFZ1" s="1926"/>
      <c r="HGA1" s="1926"/>
      <c r="HGB1" s="1926"/>
      <c r="HGC1" s="1926"/>
      <c r="HGD1" s="1926"/>
      <c r="HGE1" s="1926"/>
      <c r="HGF1" s="1926"/>
      <c r="HGG1" s="1926"/>
      <c r="HGH1" s="1926"/>
      <c r="HGI1" s="1926"/>
      <c r="HGJ1" s="1926"/>
      <c r="HGK1" s="1926"/>
      <c r="HGL1" s="1926"/>
      <c r="HGM1" s="1926"/>
      <c r="HGN1" s="1926"/>
      <c r="HGO1" s="1926"/>
      <c r="HGP1" s="1926"/>
      <c r="HGQ1" s="1926"/>
      <c r="HGR1" s="1926"/>
      <c r="HGS1" s="1926"/>
      <c r="HGT1" s="1926"/>
      <c r="HGU1" s="1926"/>
      <c r="HGV1" s="1926"/>
      <c r="HGW1" s="1926"/>
      <c r="HGX1" s="1926"/>
      <c r="HGY1" s="1926"/>
      <c r="HGZ1" s="1926"/>
      <c r="HHA1" s="1926"/>
      <c r="HHB1" s="1926"/>
      <c r="HHC1" s="1926"/>
      <c r="HHD1" s="1926"/>
      <c r="HHE1" s="1926"/>
      <c r="HHF1" s="1926"/>
      <c r="HHG1" s="1926"/>
      <c r="HHH1" s="1926"/>
      <c r="HHI1" s="1926"/>
      <c r="HHJ1" s="1926"/>
      <c r="HHK1" s="1926"/>
      <c r="HHL1" s="1926"/>
      <c r="HHM1" s="1926"/>
      <c r="HHN1" s="1926"/>
      <c r="HHO1" s="1926"/>
      <c r="HHP1" s="1926"/>
      <c r="HHQ1" s="1926"/>
      <c r="HHR1" s="1926"/>
      <c r="HHS1" s="1926"/>
      <c r="HHT1" s="1926"/>
      <c r="HHU1" s="1926"/>
      <c r="HHV1" s="1926"/>
      <c r="HHW1" s="1926"/>
      <c r="HHX1" s="1926"/>
      <c r="HHY1" s="1926"/>
      <c r="HHZ1" s="1926"/>
      <c r="HIA1" s="1926"/>
      <c r="HIB1" s="1926"/>
      <c r="HIC1" s="1926"/>
      <c r="HID1" s="1926"/>
      <c r="HIE1" s="1926"/>
      <c r="HIF1" s="1926"/>
      <c r="HIG1" s="1926"/>
      <c r="HIH1" s="1926"/>
      <c r="HII1" s="1926"/>
      <c r="HIJ1" s="1926"/>
      <c r="HIK1" s="1926"/>
      <c r="HIL1" s="1926"/>
      <c r="HIM1" s="1926"/>
      <c r="HIN1" s="1926"/>
      <c r="HIO1" s="1926"/>
      <c r="HIP1" s="1926"/>
      <c r="HIQ1" s="1926"/>
      <c r="HIR1" s="1926"/>
      <c r="HIS1" s="1926"/>
      <c r="HIT1" s="1926"/>
      <c r="HIU1" s="1926"/>
      <c r="HIV1" s="1926"/>
      <c r="HIW1" s="1926"/>
      <c r="HIX1" s="1926"/>
      <c r="HIY1" s="1926"/>
      <c r="HIZ1" s="1926"/>
      <c r="HJA1" s="1926"/>
      <c r="HJB1" s="1926"/>
      <c r="HJC1" s="1926"/>
      <c r="HJD1" s="1926"/>
      <c r="HJE1" s="1926"/>
      <c r="HJF1" s="1926"/>
      <c r="HJG1" s="1926"/>
      <c r="HJH1" s="1926"/>
      <c r="HJI1" s="1926"/>
      <c r="HJJ1" s="1926"/>
      <c r="HJK1" s="1926"/>
      <c r="HJL1" s="1926"/>
      <c r="HJM1" s="1926"/>
      <c r="HJN1" s="1926"/>
      <c r="HJO1" s="1926"/>
      <c r="HJP1" s="1926"/>
      <c r="HJQ1" s="1926"/>
      <c r="HJR1" s="1926"/>
      <c r="HJS1" s="1926"/>
      <c r="HJT1" s="1926"/>
      <c r="HJU1" s="1926"/>
      <c r="HJV1" s="1926"/>
      <c r="HJW1" s="1926"/>
      <c r="HJX1" s="1926"/>
      <c r="HJY1" s="1926"/>
      <c r="HJZ1" s="1926"/>
      <c r="HKA1" s="1926"/>
      <c r="HKB1" s="1926"/>
      <c r="HKC1" s="1926"/>
      <c r="HKD1" s="1926"/>
      <c r="HKE1" s="1926"/>
      <c r="HKF1" s="1926"/>
      <c r="HKG1" s="1926"/>
      <c r="HKH1" s="1926"/>
      <c r="HKI1" s="1926"/>
      <c r="HKJ1" s="1926"/>
      <c r="HKK1" s="1926"/>
      <c r="HKL1" s="1926"/>
      <c r="HKM1" s="1926"/>
      <c r="HKN1" s="1926"/>
      <c r="HKO1" s="1926"/>
      <c r="HKP1" s="1926"/>
      <c r="HKQ1" s="1926"/>
      <c r="HKR1" s="1926"/>
      <c r="HKS1" s="1926"/>
      <c r="HKT1" s="1926"/>
      <c r="HKU1" s="1926"/>
      <c r="HKV1" s="1926"/>
      <c r="HKW1" s="1926"/>
      <c r="HKX1" s="1926"/>
      <c r="HKY1" s="1926"/>
      <c r="HKZ1" s="1926"/>
      <c r="HLA1" s="1926"/>
      <c r="HLB1" s="1926"/>
      <c r="HLC1" s="1926"/>
      <c r="HLD1" s="1926"/>
      <c r="HLE1" s="1926"/>
      <c r="HLF1" s="1926"/>
      <c r="HLG1" s="1926"/>
      <c r="HLH1" s="1926"/>
      <c r="HLI1" s="1926"/>
      <c r="HLJ1" s="1926"/>
      <c r="HLK1" s="1926"/>
      <c r="HLL1" s="1926"/>
      <c r="HLM1" s="1926"/>
      <c r="HLN1" s="1926"/>
      <c r="HLO1" s="1926"/>
      <c r="HLP1" s="1926"/>
      <c r="HLQ1" s="1926"/>
      <c r="HLR1" s="1926"/>
      <c r="HLS1" s="1926"/>
      <c r="HLT1" s="1926"/>
      <c r="HLU1" s="1926"/>
      <c r="HLV1" s="1926"/>
      <c r="HLW1" s="1926"/>
      <c r="HLX1" s="1926"/>
      <c r="HLY1" s="1926"/>
      <c r="HLZ1" s="1926"/>
      <c r="HMA1" s="1926"/>
      <c r="HMB1" s="1926"/>
      <c r="HMC1" s="1926"/>
      <c r="HMD1" s="1926"/>
      <c r="HME1" s="1926"/>
      <c r="HMF1" s="1926"/>
      <c r="HMG1" s="1926"/>
      <c r="HMH1" s="1926"/>
      <c r="HMI1" s="1926"/>
      <c r="HMJ1" s="1926"/>
      <c r="HMK1" s="1926"/>
      <c r="HML1" s="1926"/>
      <c r="HMM1" s="1926"/>
      <c r="HMN1" s="1926"/>
      <c r="HMO1" s="1926"/>
      <c r="HMP1" s="1926"/>
      <c r="HMQ1" s="1926"/>
      <c r="HMR1" s="1926"/>
      <c r="HMS1" s="1926"/>
      <c r="HMT1" s="1926"/>
      <c r="HMU1" s="1926"/>
      <c r="HMV1" s="1926"/>
      <c r="HMW1" s="1926"/>
      <c r="HMX1" s="1926"/>
      <c r="HMY1" s="1926"/>
      <c r="HMZ1" s="1926"/>
      <c r="HNA1" s="1926"/>
      <c r="HNB1" s="1926"/>
      <c r="HNC1" s="1926"/>
      <c r="HND1" s="1926"/>
      <c r="HNE1" s="1926"/>
      <c r="HNF1" s="1926"/>
      <c r="HNG1" s="1926"/>
      <c r="HNH1" s="1926"/>
      <c r="HNI1" s="1926"/>
      <c r="HNJ1" s="1926"/>
      <c r="HNK1" s="1926"/>
      <c r="HNL1" s="1926"/>
      <c r="HNM1" s="1926"/>
      <c r="HNN1" s="1926"/>
      <c r="HNO1" s="1926"/>
      <c r="HNP1" s="1926"/>
      <c r="HNQ1" s="1926"/>
      <c r="HNR1" s="1926"/>
      <c r="HNS1" s="1926"/>
      <c r="HNT1" s="1926"/>
      <c r="HNU1" s="1926"/>
      <c r="HNV1" s="1926"/>
      <c r="HNW1" s="1926"/>
      <c r="HNX1" s="1926"/>
      <c r="HNY1" s="1926"/>
      <c r="HNZ1" s="1926"/>
      <c r="HOA1" s="1926"/>
      <c r="HOB1" s="1926"/>
      <c r="HOC1" s="1926"/>
      <c r="HOD1" s="1926"/>
      <c r="HOE1" s="1926"/>
      <c r="HOF1" s="1926"/>
      <c r="HOG1" s="1926"/>
      <c r="HOH1" s="1926"/>
      <c r="HOI1" s="1926"/>
      <c r="HOJ1" s="1926"/>
      <c r="HOK1" s="1926"/>
      <c r="HOL1" s="1926"/>
      <c r="HOM1" s="1926"/>
      <c r="HON1" s="1926"/>
      <c r="HOO1" s="1926"/>
      <c r="HOP1" s="1926"/>
      <c r="HOQ1" s="1926"/>
      <c r="HOR1" s="1926"/>
      <c r="HOS1" s="1926"/>
      <c r="HOT1" s="1926"/>
      <c r="HOU1" s="1926"/>
      <c r="HOV1" s="1926"/>
      <c r="HOW1" s="1926"/>
      <c r="HOX1" s="1926"/>
      <c r="HOY1" s="1926"/>
      <c r="HOZ1" s="1926"/>
      <c r="HPA1" s="1926"/>
      <c r="HPB1" s="1926"/>
      <c r="HPC1" s="1926"/>
      <c r="HPD1" s="1926"/>
      <c r="HPE1" s="1926"/>
      <c r="HPF1" s="1926"/>
      <c r="HPG1" s="1926"/>
      <c r="HPH1" s="1926"/>
      <c r="HPI1" s="1926"/>
      <c r="HPJ1" s="1926"/>
      <c r="HPK1" s="1926"/>
      <c r="HPL1" s="1926"/>
      <c r="HPM1" s="1926"/>
      <c r="HPN1" s="1926"/>
      <c r="HPO1" s="1926"/>
      <c r="HPP1" s="1926"/>
      <c r="HPQ1" s="1926"/>
      <c r="HPR1" s="1926"/>
      <c r="HPS1" s="1926"/>
      <c r="HPT1" s="1926"/>
      <c r="HPU1" s="1926"/>
      <c r="HPV1" s="1926"/>
      <c r="HPW1" s="1926"/>
      <c r="HPX1" s="1926"/>
      <c r="HPY1" s="1926"/>
      <c r="HPZ1" s="1926"/>
      <c r="HQA1" s="1926"/>
      <c r="HQB1" s="1926"/>
      <c r="HQC1" s="1926"/>
      <c r="HQD1" s="1926"/>
      <c r="HQE1" s="1926"/>
      <c r="HQF1" s="1926"/>
      <c r="HQG1" s="1926"/>
      <c r="HQH1" s="1926"/>
      <c r="HQI1" s="1926"/>
      <c r="HQJ1" s="1926"/>
      <c r="HQK1" s="1926"/>
      <c r="HQL1" s="1926"/>
      <c r="HQM1" s="1926"/>
      <c r="HQN1" s="1926"/>
      <c r="HQO1" s="1926"/>
      <c r="HQP1" s="1926"/>
      <c r="HQQ1" s="1926"/>
      <c r="HQR1" s="1926"/>
      <c r="HQS1" s="1926"/>
      <c r="HQT1" s="1926"/>
      <c r="HQU1" s="1926"/>
      <c r="HQV1" s="1926"/>
      <c r="HQW1" s="1926"/>
      <c r="HQX1" s="1926"/>
      <c r="HQY1" s="1926"/>
      <c r="HQZ1" s="1926"/>
      <c r="HRA1" s="1926"/>
      <c r="HRB1" s="1926"/>
      <c r="HRC1" s="1926"/>
      <c r="HRD1" s="1926"/>
      <c r="HRE1" s="1926"/>
      <c r="HRF1" s="1926"/>
      <c r="HRG1" s="1926"/>
      <c r="HRH1" s="1926"/>
      <c r="HRI1" s="1926"/>
      <c r="HRJ1" s="1926"/>
      <c r="HRK1" s="1926"/>
      <c r="HRL1" s="1926"/>
      <c r="HRM1" s="1926"/>
      <c r="HRN1" s="1926"/>
      <c r="HRO1" s="1926"/>
      <c r="HRP1" s="1926"/>
      <c r="HRQ1" s="1926"/>
      <c r="HRR1" s="1926"/>
      <c r="HRS1" s="1926"/>
      <c r="HRT1" s="1926"/>
      <c r="HRU1" s="1926"/>
      <c r="HRV1" s="1926"/>
      <c r="HRW1" s="1926"/>
      <c r="HRX1" s="1926"/>
      <c r="HRY1" s="1926"/>
      <c r="HRZ1" s="1926"/>
      <c r="HSA1" s="1926"/>
      <c r="HSB1" s="1926"/>
      <c r="HSC1" s="1926"/>
      <c r="HSD1" s="1926"/>
      <c r="HSE1" s="1926"/>
      <c r="HSF1" s="1926"/>
      <c r="HSG1" s="1926"/>
      <c r="HSH1" s="1926"/>
      <c r="HSI1" s="1926"/>
      <c r="HSJ1" s="1926"/>
      <c r="HSK1" s="1926"/>
      <c r="HSL1" s="1926"/>
      <c r="HSM1" s="1926"/>
      <c r="HSN1" s="1926"/>
      <c r="HSO1" s="1926"/>
      <c r="HSP1" s="1926"/>
      <c r="HSQ1" s="1926"/>
      <c r="HSR1" s="1926"/>
      <c r="HSS1" s="1926"/>
      <c r="HST1" s="1926"/>
      <c r="HSU1" s="1926"/>
      <c r="HSV1" s="1926"/>
      <c r="HSW1" s="1926"/>
      <c r="HSX1" s="1926"/>
      <c r="HSY1" s="1926"/>
      <c r="HSZ1" s="1926"/>
      <c r="HTA1" s="1926"/>
      <c r="HTB1" s="1926"/>
      <c r="HTC1" s="1926"/>
      <c r="HTD1" s="1926"/>
      <c r="HTE1" s="1926"/>
      <c r="HTF1" s="1926"/>
      <c r="HTG1" s="1926"/>
      <c r="HTH1" s="1926"/>
      <c r="HTI1" s="1926"/>
      <c r="HTJ1" s="1926"/>
      <c r="HTK1" s="1926"/>
      <c r="HTL1" s="1926"/>
      <c r="HTM1" s="1926"/>
      <c r="HTN1" s="1926"/>
      <c r="HTO1" s="1926"/>
      <c r="HTP1" s="1926"/>
      <c r="HTQ1" s="1926"/>
      <c r="HTR1" s="1926"/>
      <c r="HTS1" s="1926"/>
      <c r="HTT1" s="1926"/>
      <c r="HTU1" s="1926"/>
      <c r="HTV1" s="1926"/>
      <c r="HTW1" s="1926"/>
      <c r="HTX1" s="1926"/>
      <c r="HTY1" s="1926"/>
      <c r="HTZ1" s="1926"/>
      <c r="HUA1" s="1926"/>
      <c r="HUB1" s="1926"/>
      <c r="HUC1" s="1926"/>
      <c r="HUD1" s="1926"/>
      <c r="HUE1" s="1926"/>
      <c r="HUF1" s="1926"/>
      <c r="HUG1" s="1926"/>
      <c r="HUH1" s="1926"/>
      <c r="HUI1" s="1926"/>
      <c r="HUJ1" s="1926"/>
      <c r="HUK1" s="1926"/>
      <c r="HUL1" s="1926"/>
      <c r="HUM1" s="1926"/>
      <c r="HUN1" s="1926"/>
      <c r="HUO1" s="1926"/>
      <c r="HUP1" s="1926"/>
      <c r="HUQ1" s="1926"/>
      <c r="HUR1" s="1926"/>
      <c r="HUS1" s="1926"/>
      <c r="HUT1" s="1926"/>
      <c r="HUU1" s="1926"/>
      <c r="HUV1" s="1926"/>
      <c r="HUW1" s="1926"/>
      <c r="HUX1" s="1926"/>
      <c r="HUY1" s="1926"/>
      <c r="HUZ1" s="1926"/>
      <c r="HVA1" s="1926"/>
      <c r="HVB1" s="1926"/>
      <c r="HVC1" s="1926"/>
      <c r="HVD1" s="1926"/>
      <c r="HVE1" s="1926"/>
      <c r="HVF1" s="1926"/>
      <c r="HVG1" s="1926"/>
      <c r="HVH1" s="1926"/>
      <c r="HVI1" s="1926"/>
      <c r="HVJ1" s="1926"/>
      <c r="HVK1" s="1926"/>
      <c r="HVL1" s="1926"/>
      <c r="HVM1" s="1926"/>
      <c r="HVN1" s="1926"/>
      <c r="HVO1" s="1926"/>
      <c r="HVP1" s="1926"/>
      <c r="HVQ1" s="1926"/>
      <c r="HVR1" s="1926"/>
      <c r="HVS1" s="1926"/>
      <c r="HVT1" s="1926"/>
      <c r="HVU1" s="1926"/>
      <c r="HVV1" s="1926"/>
      <c r="HVW1" s="1926"/>
      <c r="HVX1" s="1926"/>
      <c r="HVY1" s="1926"/>
      <c r="HVZ1" s="1926"/>
      <c r="HWA1" s="1926"/>
      <c r="HWB1" s="1926"/>
      <c r="HWC1" s="1926"/>
      <c r="HWD1" s="1926"/>
      <c r="HWE1" s="1926"/>
      <c r="HWF1" s="1926"/>
      <c r="HWG1" s="1926"/>
      <c r="HWH1" s="1926"/>
      <c r="HWI1" s="1926"/>
      <c r="HWJ1" s="1926"/>
      <c r="HWK1" s="1926"/>
      <c r="HWL1" s="1926"/>
      <c r="HWM1" s="1926"/>
      <c r="HWN1" s="1926"/>
      <c r="HWO1" s="1926"/>
      <c r="HWP1" s="1926"/>
      <c r="HWQ1" s="1926"/>
      <c r="HWR1" s="1926"/>
      <c r="HWS1" s="1926"/>
      <c r="HWT1" s="1926"/>
      <c r="HWU1" s="1926"/>
      <c r="HWV1" s="1926"/>
      <c r="HWW1" s="1926"/>
      <c r="HWX1" s="1926"/>
      <c r="HWY1" s="1926"/>
      <c r="HWZ1" s="1926"/>
      <c r="HXA1" s="1926"/>
      <c r="HXB1" s="1926"/>
      <c r="HXC1" s="1926"/>
      <c r="HXD1" s="1926"/>
      <c r="HXE1" s="1926"/>
      <c r="HXF1" s="1926"/>
      <c r="HXG1" s="1926"/>
      <c r="HXH1" s="1926"/>
      <c r="HXI1" s="1926"/>
      <c r="HXJ1" s="1926"/>
      <c r="HXK1" s="1926"/>
      <c r="HXL1" s="1926"/>
      <c r="HXM1" s="1926"/>
      <c r="HXN1" s="1926"/>
      <c r="HXO1" s="1926"/>
      <c r="HXP1" s="1926"/>
      <c r="HXQ1" s="1926"/>
      <c r="HXR1" s="1926"/>
      <c r="HXS1" s="1926"/>
      <c r="HXT1" s="1926"/>
      <c r="HXU1" s="1926"/>
      <c r="HXV1" s="1926"/>
      <c r="HXW1" s="1926"/>
      <c r="HXX1" s="1926"/>
      <c r="HXY1" s="1926"/>
      <c r="HXZ1" s="1926"/>
      <c r="HYA1" s="1926"/>
      <c r="HYB1" s="1926"/>
      <c r="HYC1" s="1926"/>
      <c r="HYD1" s="1926"/>
      <c r="HYE1" s="1926"/>
      <c r="HYF1" s="1926"/>
      <c r="HYG1" s="1926"/>
      <c r="HYH1" s="1926"/>
      <c r="HYI1" s="1926"/>
      <c r="HYJ1" s="1926"/>
      <c r="HYK1" s="1926"/>
      <c r="HYL1" s="1926"/>
      <c r="HYM1" s="1926"/>
      <c r="HYN1" s="1926"/>
      <c r="HYO1" s="1926"/>
      <c r="HYP1" s="1926"/>
      <c r="HYQ1" s="1926"/>
      <c r="HYR1" s="1926"/>
      <c r="HYS1" s="1926"/>
      <c r="HYT1" s="1926"/>
      <c r="HYU1" s="1926"/>
      <c r="HYV1" s="1926"/>
      <c r="HYW1" s="1926"/>
      <c r="HYX1" s="1926"/>
      <c r="HYY1" s="1926"/>
      <c r="HYZ1" s="1926"/>
      <c r="HZA1" s="1926"/>
      <c r="HZB1" s="1926"/>
      <c r="HZC1" s="1926"/>
      <c r="HZD1" s="1926"/>
      <c r="HZE1" s="1926"/>
      <c r="HZF1" s="1926"/>
      <c r="HZG1" s="1926"/>
      <c r="HZH1" s="1926"/>
      <c r="HZI1" s="1926"/>
      <c r="HZJ1" s="1926"/>
      <c r="HZK1" s="1926"/>
      <c r="HZL1" s="1926"/>
      <c r="HZM1" s="1926"/>
      <c r="HZN1" s="1926"/>
      <c r="HZO1" s="1926"/>
      <c r="HZP1" s="1926"/>
      <c r="HZQ1" s="1926"/>
      <c r="HZR1" s="1926"/>
      <c r="HZS1" s="1926"/>
      <c r="HZT1" s="1926"/>
      <c r="HZU1" s="1926"/>
      <c r="HZV1" s="1926"/>
      <c r="HZW1" s="1926"/>
      <c r="HZX1" s="1926"/>
      <c r="HZY1" s="1926"/>
      <c r="HZZ1" s="1926"/>
      <c r="IAA1" s="1926"/>
      <c r="IAB1" s="1926"/>
      <c r="IAC1" s="1926"/>
      <c r="IAD1" s="1926"/>
      <c r="IAE1" s="1926"/>
      <c r="IAF1" s="1926"/>
      <c r="IAG1" s="1926"/>
      <c r="IAH1" s="1926"/>
      <c r="IAI1" s="1926"/>
      <c r="IAJ1" s="1926"/>
      <c r="IAK1" s="1926"/>
      <c r="IAL1" s="1926"/>
      <c r="IAM1" s="1926"/>
      <c r="IAN1" s="1926"/>
      <c r="IAO1" s="1926"/>
      <c r="IAP1" s="1926"/>
      <c r="IAQ1" s="1926"/>
      <c r="IAR1" s="1926"/>
      <c r="IAS1" s="1926"/>
      <c r="IAT1" s="1926"/>
      <c r="IAU1" s="1926"/>
      <c r="IAV1" s="1926"/>
      <c r="IAW1" s="1926"/>
      <c r="IAX1" s="1926"/>
      <c r="IAY1" s="1926"/>
      <c r="IAZ1" s="1926"/>
      <c r="IBA1" s="1926"/>
      <c r="IBB1" s="1926"/>
      <c r="IBC1" s="1926"/>
      <c r="IBD1" s="1926"/>
      <c r="IBE1" s="1926"/>
      <c r="IBF1" s="1926"/>
      <c r="IBG1" s="1926"/>
      <c r="IBH1" s="1926"/>
      <c r="IBI1" s="1926"/>
      <c r="IBJ1" s="1926"/>
      <c r="IBK1" s="1926"/>
      <c r="IBL1" s="1926"/>
      <c r="IBM1" s="1926"/>
      <c r="IBN1" s="1926"/>
      <c r="IBO1" s="1926"/>
      <c r="IBP1" s="1926"/>
      <c r="IBQ1" s="1926"/>
      <c r="IBR1" s="1926"/>
      <c r="IBS1" s="1926"/>
      <c r="IBT1" s="1926"/>
      <c r="IBU1" s="1926"/>
      <c r="IBV1" s="1926"/>
      <c r="IBW1" s="1926"/>
      <c r="IBX1" s="1926"/>
      <c r="IBY1" s="1926"/>
      <c r="IBZ1" s="1926"/>
      <c r="ICA1" s="1926"/>
      <c r="ICB1" s="1926"/>
      <c r="ICC1" s="1926"/>
      <c r="ICD1" s="1926"/>
      <c r="ICE1" s="1926"/>
      <c r="ICF1" s="1926"/>
      <c r="ICG1" s="1926"/>
      <c r="ICH1" s="1926"/>
      <c r="ICI1" s="1926"/>
      <c r="ICJ1" s="1926"/>
      <c r="ICK1" s="1926"/>
      <c r="ICL1" s="1926"/>
      <c r="ICM1" s="1926"/>
      <c r="ICN1" s="1926"/>
      <c r="ICO1" s="1926"/>
      <c r="ICP1" s="1926"/>
      <c r="ICQ1" s="1926"/>
      <c r="ICR1" s="1926"/>
      <c r="ICS1" s="1926"/>
      <c r="ICT1" s="1926"/>
      <c r="ICU1" s="1926"/>
      <c r="ICV1" s="1926"/>
      <c r="ICW1" s="1926"/>
      <c r="ICX1" s="1926"/>
      <c r="ICY1" s="1926"/>
      <c r="ICZ1" s="1926"/>
      <c r="IDA1" s="1926"/>
      <c r="IDB1" s="1926"/>
      <c r="IDC1" s="1926"/>
      <c r="IDD1" s="1926"/>
      <c r="IDE1" s="1926"/>
      <c r="IDF1" s="1926"/>
      <c r="IDG1" s="1926"/>
      <c r="IDH1" s="1926"/>
      <c r="IDI1" s="1926"/>
      <c r="IDJ1" s="1926"/>
      <c r="IDK1" s="1926"/>
      <c r="IDL1" s="1926"/>
      <c r="IDM1" s="1926"/>
      <c r="IDN1" s="1926"/>
      <c r="IDO1" s="1926"/>
      <c r="IDP1" s="1926"/>
      <c r="IDQ1" s="1926"/>
      <c r="IDR1" s="1926"/>
      <c r="IDS1" s="1926"/>
      <c r="IDT1" s="1926"/>
      <c r="IDU1" s="1926"/>
      <c r="IDV1" s="1926"/>
      <c r="IDW1" s="1926"/>
      <c r="IDX1" s="1926"/>
      <c r="IDY1" s="1926"/>
      <c r="IDZ1" s="1926"/>
      <c r="IEA1" s="1926"/>
      <c r="IEB1" s="1926"/>
      <c r="IEC1" s="1926"/>
      <c r="IED1" s="1926"/>
      <c r="IEE1" s="1926"/>
      <c r="IEF1" s="1926"/>
      <c r="IEG1" s="1926"/>
      <c r="IEH1" s="1926"/>
      <c r="IEI1" s="1926"/>
      <c r="IEJ1" s="1926"/>
      <c r="IEK1" s="1926"/>
      <c r="IEL1" s="1926"/>
      <c r="IEM1" s="1926"/>
      <c r="IEN1" s="1926"/>
      <c r="IEO1" s="1926"/>
      <c r="IEP1" s="1926"/>
      <c r="IEQ1" s="1926"/>
      <c r="IER1" s="1926"/>
      <c r="IES1" s="1926"/>
      <c r="IET1" s="1926"/>
      <c r="IEU1" s="1926"/>
      <c r="IEV1" s="1926"/>
      <c r="IEW1" s="1926"/>
      <c r="IEX1" s="1926"/>
      <c r="IEY1" s="1926"/>
      <c r="IEZ1" s="1926"/>
      <c r="IFA1" s="1926"/>
      <c r="IFB1" s="1926"/>
      <c r="IFC1" s="1926"/>
      <c r="IFD1" s="1926"/>
      <c r="IFE1" s="1926"/>
      <c r="IFF1" s="1926"/>
      <c r="IFG1" s="1926"/>
      <c r="IFH1" s="1926"/>
      <c r="IFI1" s="1926"/>
      <c r="IFJ1" s="1926"/>
      <c r="IFK1" s="1926"/>
      <c r="IFL1" s="1926"/>
      <c r="IFM1" s="1926"/>
      <c r="IFN1" s="1926"/>
      <c r="IFO1" s="1926"/>
      <c r="IFP1" s="1926"/>
      <c r="IFQ1" s="1926"/>
      <c r="IFR1" s="1926"/>
      <c r="IFS1" s="1926"/>
      <c r="IFT1" s="1926"/>
      <c r="IFU1" s="1926"/>
      <c r="IFV1" s="1926"/>
      <c r="IFW1" s="1926"/>
      <c r="IFX1" s="1926"/>
      <c r="IFY1" s="1926"/>
      <c r="IFZ1" s="1926"/>
      <c r="IGA1" s="1926"/>
      <c r="IGB1" s="1926"/>
      <c r="IGC1" s="1926"/>
      <c r="IGD1" s="1926"/>
      <c r="IGE1" s="1926"/>
      <c r="IGF1" s="1926"/>
      <c r="IGG1" s="1926"/>
      <c r="IGH1" s="1926"/>
      <c r="IGI1" s="1926"/>
      <c r="IGJ1" s="1926"/>
      <c r="IGK1" s="1926"/>
      <c r="IGL1" s="1926"/>
      <c r="IGM1" s="1926"/>
      <c r="IGN1" s="1926"/>
      <c r="IGO1" s="1926"/>
      <c r="IGP1" s="1926"/>
      <c r="IGQ1" s="1926"/>
      <c r="IGR1" s="1926"/>
      <c r="IGS1" s="1926"/>
      <c r="IGT1" s="1926"/>
      <c r="IGU1" s="1926"/>
      <c r="IGV1" s="1926"/>
      <c r="IGW1" s="1926"/>
      <c r="IGX1" s="1926"/>
      <c r="IGY1" s="1926"/>
      <c r="IGZ1" s="1926"/>
      <c r="IHA1" s="1926"/>
      <c r="IHB1" s="1926"/>
      <c r="IHC1" s="1926"/>
      <c r="IHD1" s="1926"/>
      <c r="IHE1" s="1926"/>
      <c r="IHF1" s="1926"/>
      <c r="IHG1" s="1926"/>
      <c r="IHH1" s="1926"/>
      <c r="IHI1" s="1926"/>
      <c r="IHJ1" s="1926"/>
      <c r="IHK1" s="1926"/>
      <c r="IHL1" s="1926"/>
      <c r="IHM1" s="1926"/>
      <c r="IHN1" s="1926"/>
      <c r="IHO1" s="1926"/>
      <c r="IHP1" s="1926"/>
      <c r="IHQ1" s="1926"/>
      <c r="IHR1" s="1926"/>
      <c r="IHS1" s="1926"/>
      <c r="IHT1" s="1926"/>
      <c r="IHU1" s="1926"/>
      <c r="IHV1" s="1926"/>
      <c r="IHW1" s="1926"/>
      <c r="IHX1" s="1926"/>
      <c r="IHY1" s="1926"/>
      <c r="IHZ1" s="1926"/>
      <c r="IIA1" s="1926"/>
      <c r="IIB1" s="1926"/>
      <c r="IIC1" s="1926"/>
      <c r="IID1" s="1926"/>
      <c r="IIE1" s="1926"/>
      <c r="IIF1" s="1926"/>
      <c r="IIG1" s="1926"/>
      <c r="IIH1" s="1926"/>
      <c r="III1" s="1926"/>
      <c r="IIJ1" s="1926"/>
      <c r="IIK1" s="1926"/>
      <c r="IIL1" s="1926"/>
      <c r="IIM1" s="1926"/>
      <c r="IIN1" s="1926"/>
      <c r="IIO1" s="1926"/>
      <c r="IIP1" s="1926"/>
      <c r="IIQ1" s="1926"/>
      <c r="IIR1" s="1926"/>
      <c r="IIS1" s="1926"/>
      <c r="IIT1" s="1926"/>
      <c r="IIU1" s="1926"/>
      <c r="IIV1" s="1926"/>
      <c r="IIW1" s="1926"/>
      <c r="IIX1" s="1926"/>
      <c r="IIY1" s="1926"/>
      <c r="IIZ1" s="1926"/>
      <c r="IJA1" s="1926"/>
      <c r="IJB1" s="1926"/>
      <c r="IJC1" s="1926"/>
      <c r="IJD1" s="1926"/>
      <c r="IJE1" s="1926"/>
      <c r="IJF1" s="1926"/>
      <c r="IJG1" s="1926"/>
      <c r="IJH1" s="1926"/>
      <c r="IJI1" s="1926"/>
      <c r="IJJ1" s="1926"/>
      <c r="IJK1" s="1926"/>
      <c r="IJL1" s="1926"/>
      <c r="IJM1" s="1926"/>
      <c r="IJN1" s="1926"/>
      <c r="IJO1" s="1926"/>
      <c r="IJP1" s="1926"/>
      <c r="IJQ1" s="1926"/>
      <c r="IJR1" s="1926"/>
      <c r="IJS1" s="1926"/>
      <c r="IJT1" s="1926"/>
      <c r="IJU1" s="1926"/>
      <c r="IJV1" s="1926"/>
      <c r="IJW1" s="1926"/>
      <c r="IJX1" s="1926"/>
      <c r="IJY1" s="1926"/>
      <c r="IJZ1" s="1926"/>
      <c r="IKA1" s="1926"/>
      <c r="IKB1" s="1926"/>
      <c r="IKC1" s="1926"/>
      <c r="IKD1" s="1926"/>
      <c r="IKE1" s="1926"/>
      <c r="IKF1" s="1926"/>
      <c r="IKG1" s="1926"/>
      <c r="IKH1" s="1926"/>
      <c r="IKI1" s="1926"/>
      <c r="IKJ1" s="1926"/>
      <c r="IKK1" s="1926"/>
      <c r="IKL1" s="1926"/>
      <c r="IKM1" s="1926"/>
      <c r="IKN1" s="1926"/>
      <c r="IKO1" s="1926"/>
      <c r="IKP1" s="1926"/>
      <c r="IKQ1" s="1926"/>
      <c r="IKR1" s="1926"/>
      <c r="IKS1" s="1926"/>
      <c r="IKT1" s="1926"/>
      <c r="IKU1" s="1926"/>
      <c r="IKV1" s="1926"/>
      <c r="IKW1" s="1926"/>
      <c r="IKX1" s="1926"/>
      <c r="IKY1" s="1926"/>
      <c r="IKZ1" s="1926"/>
      <c r="ILA1" s="1926"/>
      <c r="ILB1" s="1926"/>
      <c r="ILC1" s="1926"/>
      <c r="ILD1" s="1926"/>
      <c r="ILE1" s="1926"/>
      <c r="ILF1" s="1926"/>
      <c r="ILG1" s="1926"/>
      <c r="ILH1" s="1926"/>
      <c r="ILI1" s="1926"/>
      <c r="ILJ1" s="1926"/>
      <c r="ILK1" s="1926"/>
      <c r="ILL1" s="1926"/>
      <c r="ILM1" s="1926"/>
      <c r="ILN1" s="1926"/>
      <c r="ILO1" s="1926"/>
      <c r="ILP1" s="1926"/>
      <c r="ILQ1" s="1926"/>
      <c r="ILR1" s="1926"/>
      <c r="ILS1" s="1926"/>
      <c r="ILT1" s="1926"/>
      <c r="ILU1" s="1926"/>
      <c r="ILV1" s="1926"/>
      <c r="ILW1" s="1926"/>
      <c r="ILX1" s="1926"/>
      <c r="ILY1" s="1926"/>
      <c r="ILZ1" s="1926"/>
      <c r="IMA1" s="1926"/>
      <c r="IMB1" s="1926"/>
      <c r="IMC1" s="1926"/>
      <c r="IMD1" s="1926"/>
      <c r="IME1" s="1926"/>
      <c r="IMF1" s="1926"/>
      <c r="IMG1" s="1926"/>
      <c r="IMH1" s="1926"/>
      <c r="IMI1" s="1926"/>
      <c r="IMJ1" s="1926"/>
      <c r="IMK1" s="1926"/>
      <c r="IML1" s="1926"/>
      <c r="IMM1" s="1926"/>
      <c r="IMN1" s="1926"/>
      <c r="IMO1" s="1926"/>
      <c r="IMP1" s="1926"/>
      <c r="IMQ1" s="1926"/>
      <c r="IMR1" s="1926"/>
      <c r="IMS1" s="1926"/>
      <c r="IMT1" s="1926"/>
      <c r="IMU1" s="1926"/>
      <c r="IMV1" s="1926"/>
      <c r="IMW1" s="1926"/>
      <c r="IMX1" s="1926"/>
      <c r="IMY1" s="1926"/>
      <c r="IMZ1" s="1926"/>
      <c r="INA1" s="1926"/>
      <c r="INB1" s="1926"/>
      <c r="INC1" s="1926"/>
      <c r="IND1" s="1926"/>
      <c r="INE1" s="1926"/>
      <c r="INF1" s="1926"/>
      <c r="ING1" s="1926"/>
      <c r="INH1" s="1926"/>
      <c r="INI1" s="1926"/>
      <c r="INJ1" s="1926"/>
      <c r="INK1" s="1926"/>
      <c r="INL1" s="1926"/>
      <c r="INM1" s="1926"/>
      <c r="INN1" s="1926"/>
      <c r="INO1" s="1926"/>
      <c r="INP1" s="1926"/>
      <c r="INQ1" s="1926"/>
      <c r="INR1" s="1926"/>
      <c r="INS1" s="1926"/>
      <c r="INT1" s="1926"/>
      <c r="INU1" s="1926"/>
      <c r="INV1" s="1926"/>
      <c r="INW1" s="1926"/>
      <c r="INX1" s="1926"/>
      <c r="INY1" s="1926"/>
      <c r="INZ1" s="1926"/>
      <c r="IOA1" s="1926"/>
      <c r="IOB1" s="1926"/>
      <c r="IOC1" s="1926"/>
      <c r="IOD1" s="1926"/>
      <c r="IOE1" s="1926"/>
      <c r="IOF1" s="1926"/>
      <c r="IOG1" s="1926"/>
      <c r="IOH1" s="1926"/>
      <c r="IOI1" s="1926"/>
      <c r="IOJ1" s="1926"/>
      <c r="IOK1" s="1926"/>
      <c r="IOL1" s="1926"/>
      <c r="IOM1" s="1926"/>
      <c r="ION1" s="1926"/>
      <c r="IOO1" s="1926"/>
      <c r="IOP1" s="1926"/>
      <c r="IOQ1" s="1926"/>
      <c r="IOR1" s="1926"/>
      <c r="IOS1" s="1926"/>
      <c r="IOT1" s="1926"/>
      <c r="IOU1" s="1926"/>
      <c r="IOV1" s="1926"/>
      <c r="IOW1" s="1926"/>
      <c r="IOX1" s="1926"/>
      <c r="IOY1" s="1926"/>
      <c r="IOZ1" s="1926"/>
      <c r="IPA1" s="1926"/>
      <c r="IPB1" s="1926"/>
      <c r="IPC1" s="1926"/>
      <c r="IPD1" s="1926"/>
      <c r="IPE1" s="1926"/>
      <c r="IPF1" s="1926"/>
      <c r="IPG1" s="1926"/>
      <c r="IPH1" s="1926"/>
      <c r="IPI1" s="1926"/>
      <c r="IPJ1" s="1926"/>
      <c r="IPK1" s="1926"/>
      <c r="IPL1" s="1926"/>
      <c r="IPM1" s="1926"/>
      <c r="IPN1" s="1926"/>
      <c r="IPO1" s="1926"/>
      <c r="IPP1" s="1926"/>
      <c r="IPQ1" s="1926"/>
      <c r="IPR1" s="1926"/>
      <c r="IPS1" s="1926"/>
      <c r="IPT1" s="1926"/>
      <c r="IPU1" s="1926"/>
      <c r="IPV1" s="1926"/>
      <c r="IPW1" s="1926"/>
      <c r="IPX1" s="1926"/>
      <c r="IPY1" s="1926"/>
      <c r="IPZ1" s="1926"/>
      <c r="IQA1" s="1926"/>
      <c r="IQB1" s="1926"/>
      <c r="IQC1" s="1926"/>
      <c r="IQD1" s="1926"/>
      <c r="IQE1" s="1926"/>
      <c r="IQF1" s="1926"/>
      <c r="IQG1" s="1926"/>
      <c r="IQH1" s="1926"/>
      <c r="IQI1" s="1926"/>
      <c r="IQJ1" s="1926"/>
      <c r="IQK1" s="1926"/>
      <c r="IQL1" s="1926"/>
      <c r="IQM1" s="1926"/>
      <c r="IQN1" s="1926"/>
      <c r="IQO1" s="1926"/>
      <c r="IQP1" s="1926"/>
      <c r="IQQ1" s="1926"/>
      <c r="IQR1" s="1926"/>
      <c r="IQS1" s="1926"/>
      <c r="IQT1" s="1926"/>
      <c r="IQU1" s="1926"/>
      <c r="IQV1" s="1926"/>
      <c r="IQW1" s="1926"/>
      <c r="IQX1" s="1926"/>
      <c r="IQY1" s="1926"/>
      <c r="IQZ1" s="1926"/>
      <c r="IRA1" s="1926"/>
      <c r="IRB1" s="1926"/>
      <c r="IRC1" s="1926"/>
      <c r="IRD1" s="1926"/>
      <c r="IRE1" s="1926"/>
      <c r="IRF1" s="1926"/>
      <c r="IRG1" s="1926"/>
      <c r="IRH1" s="1926"/>
      <c r="IRI1" s="1926"/>
      <c r="IRJ1" s="1926"/>
      <c r="IRK1" s="1926"/>
      <c r="IRL1" s="1926"/>
      <c r="IRM1" s="1926"/>
      <c r="IRN1" s="1926"/>
      <c r="IRO1" s="1926"/>
      <c r="IRP1" s="1926"/>
      <c r="IRQ1" s="1926"/>
      <c r="IRR1" s="1926"/>
      <c r="IRS1" s="1926"/>
      <c r="IRT1" s="1926"/>
      <c r="IRU1" s="1926"/>
      <c r="IRV1" s="1926"/>
      <c r="IRW1" s="1926"/>
      <c r="IRX1" s="1926"/>
      <c r="IRY1" s="1926"/>
      <c r="IRZ1" s="1926"/>
      <c r="ISA1" s="1926"/>
      <c r="ISB1" s="1926"/>
      <c r="ISC1" s="1926"/>
      <c r="ISD1" s="1926"/>
      <c r="ISE1" s="1926"/>
      <c r="ISF1" s="1926"/>
      <c r="ISG1" s="1926"/>
      <c r="ISH1" s="1926"/>
      <c r="ISI1" s="1926"/>
      <c r="ISJ1" s="1926"/>
      <c r="ISK1" s="1926"/>
      <c r="ISL1" s="1926"/>
      <c r="ISM1" s="1926"/>
      <c r="ISN1" s="1926"/>
      <c r="ISO1" s="1926"/>
      <c r="ISP1" s="1926"/>
      <c r="ISQ1" s="1926"/>
      <c r="ISR1" s="1926"/>
      <c r="ISS1" s="1926"/>
      <c r="IST1" s="1926"/>
      <c r="ISU1" s="1926"/>
      <c r="ISV1" s="1926"/>
      <c r="ISW1" s="1926"/>
      <c r="ISX1" s="1926"/>
      <c r="ISY1" s="1926"/>
      <c r="ISZ1" s="1926"/>
      <c r="ITA1" s="1926"/>
      <c r="ITB1" s="1926"/>
      <c r="ITC1" s="1926"/>
      <c r="ITD1" s="1926"/>
      <c r="ITE1" s="1926"/>
      <c r="ITF1" s="1926"/>
      <c r="ITG1" s="1926"/>
      <c r="ITH1" s="1926"/>
      <c r="ITI1" s="1926"/>
      <c r="ITJ1" s="1926"/>
      <c r="ITK1" s="1926"/>
      <c r="ITL1" s="1926"/>
      <c r="ITM1" s="1926"/>
      <c r="ITN1" s="1926"/>
      <c r="ITO1" s="1926"/>
      <c r="ITP1" s="1926"/>
      <c r="ITQ1" s="1926"/>
      <c r="ITR1" s="1926"/>
      <c r="ITS1" s="1926"/>
      <c r="ITT1" s="1926"/>
      <c r="ITU1" s="1926"/>
      <c r="ITV1" s="1926"/>
      <c r="ITW1" s="1926"/>
      <c r="ITX1" s="1926"/>
      <c r="ITY1" s="1926"/>
      <c r="ITZ1" s="1926"/>
      <c r="IUA1" s="1926"/>
      <c r="IUB1" s="1926"/>
      <c r="IUC1" s="1926"/>
      <c r="IUD1" s="1926"/>
      <c r="IUE1" s="1926"/>
      <c r="IUF1" s="1926"/>
      <c r="IUG1" s="1926"/>
      <c r="IUH1" s="1926"/>
      <c r="IUI1" s="1926"/>
      <c r="IUJ1" s="1926"/>
      <c r="IUK1" s="1926"/>
      <c r="IUL1" s="1926"/>
      <c r="IUM1" s="1926"/>
      <c r="IUN1" s="1926"/>
      <c r="IUO1" s="1926"/>
      <c r="IUP1" s="1926"/>
      <c r="IUQ1" s="1926"/>
      <c r="IUR1" s="1926"/>
      <c r="IUS1" s="1926"/>
      <c r="IUT1" s="1926"/>
      <c r="IUU1" s="1926"/>
      <c r="IUV1" s="1926"/>
      <c r="IUW1" s="1926"/>
      <c r="IUX1" s="1926"/>
      <c r="IUY1" s="1926"/>
      <c r="IUZ1" s="1926"/>
      <c r="IVA1" s="1926"/>
      <c r="IVB1" s="1926"/>
      <c r="IVC1" s="1926"/>
      <c r="IVD1" s="1926"/>
      <c r="IVE1" s="1926"/>
      <c r="IVF1" s="1926"/>
      <c r="IVG1" s="1926"/>
      <c r="IVH1" s="1926"/>
      <c r="IVI1" s="1926"/>
      <c r="IVJ1" s="1926"/>
      <c r="IVK1" s="1926"/>
      <c r="IVL1" s="1926"/>
      <c r="IVM1" s="1926"/>
      <c r="IVN1" s="1926"/>
      <c r="IVO1" s="1926"/>
      <c r="IVP1" s="1926"/>
      <c r="IVQ1" s="1926"/>
      <c r="IVR1" s="1926"/>
      <c r="IVS1" s="1926"/>
      <c r="IVT1" s="1926"/>
      <c r="IVU1" s="1926"/>
      <c r="IVV1" s="1926"/>
      <c r="IVW1" s="1926"/>
      <c r="IVX1" s="1926"/>
      <c r="IVY1" s="1926"/>
      <c r="IVZ1" s="1926"/>
      <c r="IWA1" s="1926"/>
      <c r="IWB1" s="1926"/>
      <c r="IWC1" s="1926"/>
      <c r="IWD1" s="1926"/>
      <c r="IWE1" s="1926"/>
      <c r="IWF1" s="1926"/>
      <c r="IWG1" s="1926"/>
      <c r="IWH1" s="1926"/>
      <c r="IWI1" s="1926"/>
      <c r="IWJ1" s="1926"/>
      <c r="IWK1" s="1926"/>
      <c r="IWL1" s="1926"/>
      <c r="IWM1" s="1926"/>
      <c r="IWN1" s="1926"/>
      <c r="IWO1" s="1926"/>
      <c r="IWP1" s="1926"/>
      <c r="IWQ1" s="1926"/>
      <c r="IWR1" s="1926"/>
      <c r="IWS1" s="1926"/>
      <c r="IWT1" s="1926"/>
      <c r="IWU1" s="1926"/>
      <c r="IWV1" s="1926"/>
      <c r="IWW1" s="1926"/>
      <c r="IWX1" s="1926"/>
      <c r="IWY1" s="1926"/>
      <c r="IWZ1" s="1926"/>
      <c r="IXA1" s="1926"/>
      <c r="IXB1" s="1926"/>
      <c r="IXC1" s="1926"/>
      <c r="IXD1" s="1926"/>
      <c r="IXE1" s="1926"/>
      <c r="IXF1" s="1926"/>
      <c r="IXG1" s="1926"/>
      <c r="IXH1" s="1926"/>
      <c r="IXI1" s="1926"/>
      <c r="IXJ1" s="1926"/>
      <c r="IXK1" s="1926"/>
      <c r="IXL1" s="1926"/>
      <c r="IXM1" s="1926"/>
      <c r="IXN1" s="1926"/>
      <c r="IXO1" s="1926"/>
      <c r="IXP1" s="1926"/>
      <c r="IXQ1" s="1926"/>
      <c r="IXR1" s="1926"/>
      <c r="IXS1" s="1926"/>
      <c r="IXT1" s="1926"/>
      <c r="IXU1" s="1926"/>
      <c r="IXV1" s="1926"/>
      <c r="IXW1" s="1926"/>
      <c r="IXX1" s="1926"/>
      <c r="IXY1" s="1926"/>
      <c r="IXZ1" s="1926"/>
      <c r="IYA1" s="1926"/>
      <c r="IYB1" s="1926"/>
      <c r="IYC1" s="1926"/>
      <c r="IYD1" s="1926"/>
      <c r="IYE1" s="1926"/>
      <c r="IYF1" s="1926"/>
      <c r="IYG1" s="1926"/>
      <c r="IYH1" s="1926"/>
      <c r="IYI1" s="1926"/>
      <c r="IYJ1" s="1926"/>
      <c r="IYK1" s="1926"/>
      <c r="IYL1" s="1926"/>
      <c r="IYM1" s="1926"/>
      <c r="IYN1" s="1926"/>
      <c r="IYO1" s="1926"/>
      <c r="IYP1" s="1926"/>
      <c r="IYQ1" s="1926"/>
      <c r="IYR1" s="1926"/>
      <c r="IYS1" s="1926"/>
      <c r="IYT1" s="1926"/>
      <c r="IYU1" s="1926"/>
      <c r="IYV1" s="1926"/>
      <c r="IYW1" s="1926"/>
      <c r="IYX1" s="1926"/>
      <c r="IYY1" s="1926"/>
      <c r="IYZ1" s="1926"/>
      <c r="IZA1" s="1926"/>
      <c r="IZB1" s="1926"/>
      <c r="IZC1" s="1926"/>
      <c r="IZD1" s="1926"/>
      <c r="IZE1" s="1926"/>
      <c r="IZF1" s="1926"/>
      <c r="IZG1" s="1926"/>
      <c r="IZH1" s="1926"/>
      <c r="IZI1" s="1926"/>
      <c r="IZJ1" s="1926"/>
      <c r="IZK1" s="1926"/>
      <c r="IZL1" s="1926"/>
      <c r="IZM1" s="1926"/>
      <c r="IZN1" s="1926"/>
      <c r="IZO1" s="1926"/>
      <c r="IZP1" s="1926"/>
      <c r="IZQ1" s="1926"/>
      <c r="IZR1" s="1926"/>
      <c r="IZS1" s="1926"/>
      <c r="IZT1" s="1926"/>
      <c r="IZU1" s="1926"/>
      <c r="IZV1" s="1926"/>
      <c r="IZW1" s="1926"/>
      <c r="IZX1" s="1926"/>
      <c r="IZY1" s="1926"/>
      <c r="IZZ1" s="1926"/>
      <c r="JAA1" s="1926"/>
      <c r="JAB1" s="1926"/>
      <c r="JAC1" s="1926"/>
      <c r="JAD1" s="1926"/>
      <c r="JAE1" s="1926"/>
      <c r="JAF1" s="1926"/>
      <c r="JAG1" s="1926"/>
      <c r="JAH1" s="1926"/>
      <c r="JAI1" s="1926"/>
      <c r="JAJ1" s="1926"/>
      <c r="JAK1" s="1926"/>
      <c r="JAL1" s="1926"/>
      <c r="JAM1" s="1926"/>
      <c r="JAN1" s="1926"/>
      <c r="JAO1" s="1926"/>
      <c r="JAP1" s="1926"/>
      <c r="JAQ1" s="1926"/>
      <c r="JAR1" s="1926"/>
      <c r="JAS1" s="1926"/>
      <c r="JAT1" s="1926"/>
      <c r="JAU1" s="1926"/>
      <c r="JAV1" s="1926"/>
      <c r="JAW1" s="1926"/>
      <c r="JAX1" s="1926"/>
      <c r="JAY1" s="1926"/>
      <c r="JAZ1" s="1926"/>
      <c r="JBA1" s="1926"/>
      <c r="JBB1" s="1926"/>
      <c r="JBC1" s="1926"/>
      <c r="JBD1" s="1926"/>
      <c r="JBE1" s="1926"/>
      <c r="JBF1" s="1926"/>
      <c r="JBG1" s="1926"/>
      <c r="JBH1" s="1926"/>
      <c r="JBI1" s="1926"/>
      <c r="JBJ1" s="1926"/>
      <c r="JBK1" s="1926"/>
      <c r="JBL1" s="1926"/>
      <c r="JBM1" s="1926"/>
      <c r="JBN1" s="1926"/>
      <c r="JBO1" s="1926"/>
      <c r="JBP1" s="1926"/>
      <c r="JBQ1" s="1926"/>
      <c r="JBR1" s="1926"/>
      <c r="JBS1" s="1926"/>
      <c r="JBT1" s="1926"/>
      <c r="JBU1" s="1926"/>
      <c r="JBV1" s="1926"/>
      <c r="JBW1" s="1926"/>
      <c r="JBX1" s="1926"/>
      <c r="JBY1" s="1926"/>
      <c r="JBZ1" s="1926"/>
      <c r="JCA1" s="1926"/>
      <c r="JCB1" s="1926"/>
      <c r="JCC1" s="1926"/>
      <c r="JCD1" s="1926"/>
      <c r="JCE1" s="1926"/>
      <c r="JCF1" s="1926"/>
      <c r="JCG1" s="1926"/>
      <c r="JCH1" s="1926"/>
      <c r="JCI1" s="1926"/>
      <c r="JCJ1" s="1926"/>
      <c r="JCK1" s="1926"/>
      <c r="JCL1" s="1926"/>
      <c r="JCM1" s="1926"/>
      <c r="JCN1" s="1926"/>
      <c r="JCO1" s="1926"/>
      <c r="JCP1" s="1926"/>
      <c r="JCQ1" s="1926"/>
      <c r="JCR1" s="1926"/>
      <c r="JCS1" s="1926"/>
      <c r="JCT1" s="1926"/>
      <c r="JCU1" s="1926"/>
      <c r="JCV1" s="1926"/>
      <c r="JCW1" s="1926"/>
      <c r="JCX1" s="1926"/>
      <c r="JCY1" s="1926"/>
      <c r="JCZ1" s="1926"/>
      <c r="JDA1" s="1926"/>
      <c r="JDB1" s="1926"/>
      <c r="JDC1" s="1926"/>
      <c r="JDD1" s="1926"/>
      <c r="JDE1" s="1926"/>
      <c r="JDF1" s="1926"/>
      <c r="JDG1" s="1926"/>
      <c r="JDH1" s="1926"/>
      <c r="JDI1" s="1926"/>
      <c r="JDJ1" s="1926"/>
      <c r="JDK1" s="1926"/>
      <c r="JDL1" s="1926"/>
      <c r="JDM1" s="1926"/>
      <c r="JDN1" s="1926"/>
      <c r="JDO1" s="1926"/>
      <c r="JDP1" s="1926"/>
      <c r="JDQ1" s="1926"/>
      <c r="JDR1" s="1926"/>
      <c r="JDS1" s="1926"/>
      <c r="JDT1" s="1926"/>
      <c r="JDU1" s="1926"/>
      <c r="JDV1" s="1926"/>
      <c r="JDW1" s="1926"/>
      <c r="JDX1" s="1926"/>
      <c r="JDY1" s="1926"/>
      <c r="JDZ1" s="1926"/>
      <c r="JEA1" s="1926"/>
      <c r="JEB1" s="1926"/>
      <c r="JEC1" s="1926"/>
      <c r="JED1" s="1926"/>
      <c r="JEE1" s="1926"/>
      <c r="JEF1" s="1926"/>
      <c r="JEG1" s="1926"/>
      <c r="JEH1" s="1926"/>
      <c r="JEI1" s="1926"/>
      <c r="JEJ1" s="1926"/>
      <c r="JEK1" s="1926"/>
      <c r="JEL1" s="1926"/>
      <c r="JEM1" s="1926"/>
      <c r="JEN1" s="1926"/>
      <c r="JEO1" s="1926"/>
      <c r="JEP1" s="1926"/>
      <c r="JEQ1" s="1926"/>
      <c r="JER1" s="1926"/>
      <c r="JES1" s="1926"/>
      <c r="JET1" s="1926"/>
      <c r="JEU1" s="1926"/>
      <c r="JEV1" s="1926"/>
      <c r="JEW1" s="1926"/>
      <c r="JEX1" s="1926"/>
      <c r="JEY1" s="1926"/>
      <c r="JEZ1" s="1926"/>
      <c r="JFA1" s="1926"/>
      <c r="JFB1" s="1926"/>
      <c r="JFC1" s="1926"/>
      <c r="JFD1" s="1926"/>
      <c r="JFE1" s="1926"/>
      <c r="JFF1" s="1926"/>
      <c r="JFG1" s="1926"/>
      <c r="JFH1" s="1926"/>
      <c r="JFI1" s="1926"/>
      <c r="JFJ1" s="1926"/>
      <c r="JFK1" s="1926"/>
      <c r="JFL1" s="1926"/>
      <c r="JFM1" s="1926"/>
      <c r="JFN1" s="1926"/>
      <c r="JFO1" s="1926"/>
      <c r="JFP1" s="1926"/>
      <c r="JFQ1" s="1926"/>
      <c r="JFR1" s="1926"/>
      <c r="JFS1" s="1926"/>
      <c r="JFT1" s="1926"/>
      <c r="JFU1" s="1926"/>
      <c r="JFV1" s="1926"/>
      <c r="JFW1" s="1926"/>
      <c r="JFX1" s="1926"/>
      <c r="JFY1" s="1926"/>
      <c r="JFZ1" s="1926"/>
      <c r="JGA1" s="1926"/>
      <c r="JGB1" s="1926"/>
      <c r="JGC1" s="1926"/>
      <c r="JGD1" s="1926"/>
      <c r="JGE1" s="1926"/>
      <c r="JGF1" s="1926"/>
      <c r="JGG1" s="1926"/>
      <c r="JGH1" s="1926"/>
      <c r="JGI1" s="1926"/>
      <c r="JGJ1" s="1926"/>
      <c r="JGK1" s="1926"/>
      <c r="JGL1" s="1926"/>
      <c r="JGM1" s="1926"/>
      <c r="JGN1" s="1926"/>
      <c r="JGO1" s="1926"/>
      <c r="JGP1" s="1926"/>
      <c r="JGQ1" s="1926"/>
      <c r="JGR1" s="1926"/>
      <c r="JGS1" s="1926"/>
      <c r="JGT1" s="1926"/>
      <c r="JGU1" s="1926"/>
      <c r="JGV1" s="1926"/>
      <c r="JGW1" s="1926"/>
      <c r="JGX1" s="1926"/>
      <c r="JGY1" s="1926"/>
      <c r="JGZ1" s="1926"/>
      <c r="JHA1" s="1926"/>
      <c r="JHB1" s="1926"/>
      <c r="JHC1" s="1926"/>
      <c r="JHD1" s="1926"/>
      <c r="JHE1" s="1926"/>
      <c r="JHF1" s="1926"/>
      <c r="JHG1" s="1926"/>
      <c r="JHH1" s="1926"/>
      <c r="JHI1" s="1926"/>
      <c r="JHJ1" s="1926"/>
      <c r="JHK1" s="1926"/>
      <c r="JHL1" s="1926"/>
      <c r="JHM1" s="1926"/>
      <c r="JHN1" s="1926"/>
      <c r="JHO1" s="1926"/>
      <c r="JHP1" s="1926"/>
      <c r="JHQ1" s="1926"/>
      <c r="JHR1" s="1926"/>
      <c r="JHS1" s="1926"/>
      <c r="JHT1" s="1926"/>
      <c r="JHU1" s="1926"/>
      <c r="JHV1" s="1926"/>
      <c r="JHW1" s="1926"/>
      <c r="JHX1" s="1926"/>
      <c r="JHY1" s="1926"/>
      <c r="JHZ1" s="1926"/>
      <c r="JIA1" s="1926"/>
      <c r="JIB1" s="1926"/>
      <c r="JIC1" s="1926"/>
      <c r="JID1" s="1926"/>
      <c r="JIE1" s="1926"/>
      <c r="JIF1" s="1926"/>
      <c r="JIG1" s="1926"/>
      <c r="JIH1" s="1926"/>
      <c r="JII1" s="1926"/>
      <c r="JIJ1" s="1926"/>
      <c r="JIK1" s="1926"/>
      <c r="JIL1" s="1926"/>
      <c r="JIM1" s="1926"/>
      <c r="JIN1" s="1926"/>
      <c r="JIO1" s="1926"/>
      <c r="JIP1" s="1926"/>
      <c r="JIQ1" s="1926"/>
      <c r="JIR1" s="1926"/>
      <c r="JIS1" s="1926"/>
      <c r="JIT1" s="1926"/>
      <c r="JIU1" s="1926"/>
      <c r="JIV1" s="1926"/>
      <c r="JIW1" s="1926"/>
      <c r="JIX1" s="1926"/>
      <c r="JIY1" s="1926"/>
      <c r="JIZ1" s="1926"/>
      <c r="JJA1" s="1926"/>
      <c r="JJB1" s="1926"/>
      <c r="JJC1" s="1926"/>
      <c r="JJD1" s="1926"/>
      <c r="JJE1" s="1926"/>
      <c r="JJF1" s="1926"/>
      <c r="JJG1" s="1926"/>
      <c r="JJH1" s="1926"/>
      <c r="JJI1" s="1926"/>
      <c r="JJJ1" s="1926"/>
      <c r="JJK1" s="1926"/>
      <c r="JJL1" s="1926"/>
      <c r="JJM1" s="1926"/>
      <c r="JJN1" s="1926"/>
      <c r="JJO1" s="1926"/>
      <c r="JJP1" s="1926"/>
      <c r="JJQ1" s="1926"/>
      <c r="JJR1" s="1926"/>
      <c r="JJS1" s="1926"/>
      <c r="JJT1" s="1926"/>
      <c r="JJU1" s="1926"/>
      <c r="JJV1" s="1926"/>
      <c r="JJW1" s="1926"/>
      <c r="JJX1" s="1926"/>
      <c r="JJY1" s="1926"/>
      <c r="JJZ1" s="1926"/>
      <c r="JKA1" s="1926"/>
      <c r="JKB1" s="1926"/>
      <c r="JKC1" s="1926"/>
      <c r="JKD1" s="1926"/>
      <c r="JKE1" s="1926"/>
      <c r="JKF1" s="1926"/>
      <c r="JKG1" s="1926"/>
      <c r="JKH1" s="1926"/>
      <c r="JKI1" s="1926"/>
      <c r="JKJ1" s="1926"/>
      <c r="JKK1" s="1926"/>
      <c r="JKL1" s="1926"/>
      <c r="JKM1" s="1926"/>
      <c r="JKN1" s="1926"/>
      <c r="JKO1" s="1926"/>
      <c r="JKP1" s="1926"/>
      <c r="JKQ1" s="1926"/>
      <c r="JKR1" s="1926"/>
      <c r="JKS1" s="1926"/>
      <c r="JKT1" s="1926"/>
      <c r="JKU1" s="1926"/>
      <c r="JKV1" s="1926"/>
      <c r="JKW1" s="1926"/>
      <c r="JKX1" s="1926"/>
      <c r="JKY1" s="1926"/>
      <c r="JKZ1" s="1926"/>
      <c r="JLA1" s="1926"/>
      <c r="JLB1" s="1926"/>
      <c r="JLC1" s="1926"/>
      <c r="JLD1" s="1926"/>
      <c r="JLE1" s="1926"/>
      <c r="JLF1" s="1926"/>
      <c r="JLG1" s="1926"/>
      <c r="JLH1" s="1926"/>
      <c r="JLI1" s="1926"/>
      <c r="JLJ1" s="1926"/>
      <c r="JLK1" s="1926"/>
      <c r="JLL1" s="1926"/>
      <c r="JLM1" s="1926"/>
      <c r="JLN1" s="1926"/>
      <c r="JLO1" s="1926"/>
      <c r="JLP1" s="1926"/>
      <c r="JLQ1" s="1926"/>
      <c r="JLR1" s="1926"/>
      <c r="JLS1" s="1926"/>
      <c r="JLT1" s="1926"/>
      <c r="JLU1" s="1926"/>
      <c r="JLV1" s="1926"/>
      <c r="JLW1" s="1926"/>
      <c r="JLX1" s="1926"/>
      <c r="JLY1" s="1926"/>
      <c r="JLZ1" s="1926"/>
      <c r="JMA1" s="1926"/>
      <c r="JMB1" s="1926"/>
      <c r="JMC1" s="1926"/>
      <c r="JMD1" s="1926"/>
      <c r="JME1" s="1926"/>
      <c r="JMF1" s="1926"/>
      <c r="JMG1" s="1926"/>
      <c r="JMH1" s="1926"/>
      <c r="JMI1" s="1926"/>
      <c r="JMJ1" s="1926"/>
      <c r="JMK1" s="1926"/>
      <c r="JML1" s="1926"/>
      <c r="JMM1" s="1926"/>
      <c r="JMN1" s="1926"/>
      <c r="JMO1" s="1926"/>
      <c r="JMP1" s="1926"/>
      <c r="JMQ1" s="1926"/>
      <c r="JMR1" s="1926"/>
      <c r="JMS1" s="1926"/>
      <c r="JMT1" s="1926"/>
      <c r="JMU1" s="1926"/>
      <c r="JMV1" s="1926"/>
      <c r="JMW1" s="1926"/>
      <c r="JMX1" s="1926"/>
      <c r="JMY1" s="1926"/>
      <c r="JMZ1" s="1926"/>
      <c r="JNA1" s="1926"/>
      <c r="JNB1" s="1926"/>
      <c r="JNC1" s="1926"/>
      <c r="JND1" s="1926"/>
      <c r="JNE1" s="1926"/>
      <c r="JNF1" s="1926"/>
      <c r="JNG1" s="1926"/>
      <c r="JNH1" s="1926"/>
      <c r="JNI1" s="1926"/>
      <c r="JNJ1" s="1926"/>
      <c r="JNK1" s="1926"/>
      <c r="JNL1" s="1926"/>
      <c r="JNM1" s="1926"/>
      <c r="JNN1" s="1926"/>
      <c r="JNO1" s="1926"/>
      <c r="JNP1" s="1926"/>
      <c r="JNQ1" s="1926"/>
      <c r="JNR1" s="1926"/>
      <c r="JNS1" s="1926"/>
      <c r="JNT1" s="1926"/>
      <c r="JNU1" s="1926"/>
      <c r="JNV1" s="1926"/>
      <c r="JNW1" s="1926"/>
      <c r="JNX1" s="1926"/>
      <c r="JNY1" s="1926"/>
      <c r="JNZ1" s="1926"/>
      <c r="JOA1" s="1926"/>
      <c r="JOB1" s="1926"/>
      <c r="JOC1" s="1926"/>
      <c r="JOD1" s="1926"/>
      <c r="JOE1" s="1926"/>
      <c r="JOF1" s="1926"/>
      <c r="JOG1" s="1926"/>
      <c r="JOH1" s="1926"/>
      <c r="JOI1" s="1926"/>
      <c r="JOJ1" s="1926"/>
      <c r="JOK1" s="1926"/>
      <c r="JOL1" s="1926"/>
      <c r="JOM1" s="1926"/>
      <c r="JON1" s="1926"/>
      <c r="JOO1" s="1926"/>
      <c r="JOP1" s="1926"/>
      <c r="JOQ1" s="1926"/>
      <c r="JOR1" s="1926"/>
      <c r="JOS1" s="1926"/>
      <c r="JOT1" s="1926"/>
      <c r="JOU1" s="1926"/>
      <c r="JOV1" s="1926"/>
      <c r="JOW1" s="1926"/>
      <c r="JOX1" s="1926"/>
      <c r="JOY1" s="1926"/>
      <c r="JOZ1" s="1926"/>
      <c r="JPA1" s="1926"/>
      <c r="JPB1" s="1926"/>
      <c r="JPC1" s="1926"/>
      <c r="JPD1" s="1926"/>
      <c r="JPE1" s="1926"/>
      <c r="JPF1" s="1926"/>
      <c r="JPG1" s="1926"/>
      <c r="JPH1" s="1926"/>
      <c r="JPI1" s="1926"/>
      <c r="JPJ1" s="1926"/>
      <c r="JPK1" s="1926"/>
      <c r="JPL1" s="1926"/>
      <c r="JPM1" s="1926"/>
      <c r="JPN1" s="1926"/>
      <c r="JPO1" s="1926"/>
      <c r="JPP1" s="1926"/>
      <c r="JPQ1" s="1926"/>
      <c r="JPR1" s="1926"/>
      <c r="JPS1" s="1926"/>
      <c r="JPT1" s="1926"/>
      <c r="JPU1" s="1926"/>
      <c r="JPV1" s="1926"/>
      <c r="JPW1" s="1926"/>
      <c r="JPX1" s="1926"/>
      <c r="JPY1" s="1926"/>
      <c r="JPZ1" s="1926"/>
      <c r="JQA1" s="1926"/>
      <c r="JQB1" s="1926"/>
      <c r="JQC1" s="1926"/>
      <c r="JQD1" s="1926"/>
      <c r="JQE1" s="1926"/>
      <c r="JQF1" s="1926"/>
      <c r="JQG1" s="1926"/>
      <c r="JQH1" s="1926"/>
      <c r="JQI1" s="1926"/>
      <c r="JQJ1" s="1926"/>
      <c r="JQK1" s="1926"/>
      <c r="JQL1" s="1926"/>
      <c r="JQM1" s="1926"/>
      <c r="JQN1" s="1926"/>
      <c r="JQO1" s="1926"/>
      <c r="JQP1" s="1926"/>
      <c r="JQQ1" s="1926"/>
      <c r="JQR1" s="1926"/>
      <c r="JQS1" s="1926"/>
      <c r="JQT1" s="1926"/>
      <c r="JQU1" s="1926"/>
      <c r="JQV1" s="1926"/>
      <c r="JQW1" s="1926"/>
      <c r="JQX1" s="1926"/>
      <c r="JQY1" s="1926"/>
      <c r="JQZ1" s="1926"/>
      <c r="JRA1" s="1926"/>
      <c r="JRB1" s="1926"/>
      <c r="JRC1" s="1926"/>
      <c r="JRD1" s="1926"/>
      <c r="JRE1" s="1926"/>
      <c r="JRF1" s="1926"/>
      <c r="JRG1" s="1926"/>
      <c r="JRH1" s="1926"/>
      <c r="JRI1" s="1926"/>
      <c r="JRJ1" s="1926"/>
      <c r="JRK1" s="1926"/>
      <c r="JRL1" s="1926"/>
      <c r="JRM1" s="1926"/>
      <c r="JRN1" s="1926"/>
      <c r="JRO1" s="1926"/>
      <c r="JRP1" s="1926"/>
      <c r="JRQ1" s="1926"/>
      <c r="JRR1" s="1926"/>
      <c r="JRS1" s="1926"/>
      <c r="JRT1" s="1926"/>
      <c r="JRU1" s="1926"/>
      <c r="JRV1" s="1926"/>
      <c r="JRW1" s="1926"/>
      <c r="JRX1" s="1926"/>
      <c r="JRY1" s="1926"/>
      <c r="JRZ1" s="1926"/>
      <c r="JSA1" s="1926"/>
      <c r="JSB1" s="1926"/>
      <c r="JSC1" s="1926"/>
      <c r="JSD1" s="1926"/>
      <c r="JSE1" s="1926"/>
      <c r="JSF1" s="1926"/>
      <c r="JSG1" s="1926"/>
      <c r="JSH1" s="1926"/>
      <c r="JSI1" s="1926"/>
      <c r="JSJ1" s="1926"/>
      <c r="JSK1" s="1926"/>
      <c r="JSL1" s="1926"/>
      <c r="JSM1" s="1926"/>
      <c r="JSN1" s="1926"/>
      <c r="JSO1" s="1926"/>
      <c r="JSP1" s="1926"/>
      <c r="JSQ1" s="1926"/>
      <c r="JSR1" s="1926"/>
      <c r="JSS1" s="1926"/>
      <c r="JST1" s="1926"/>
      <c r="JSU1" s="1926"/>
      <c r="JSV1" s="1926"/>
      <c r="JSW1" s="1926"/>
      <c r="JSX1" s="1926"/>
      <c r="JSY1" s="1926"/>
      <c r="JSZ1" s="1926"/>
      <c r="JTA1" s="1926"/>
      <c r="JTB1" s="1926"/>
      <c r="JTC1" s="1926"/>
      <c r="JTD1" s="1926"/>
      <c r="JTE1" s="1926"/>
      <c r="JTF1" s="1926"/>
      <c r="JTG1" s="1926"/>
      <c r="JTH1" s="1926"/>
      <c r="JTI1" s="1926"/>
      <c r="JTJ1" s="1926"/>
      <c r="JTK1" s="1926"/>
      <c r="JTL1" s="1926"/>
      <c r="JTM1" s="1926"/>
      <c r="JTN1" s="1926"/>
      <c r="JTO1" s="1926"/>
      <c r="JTP1" s="1926"/>
      <c r="JTQ1" s="1926"/>
      <c r="JTR1" s="1926"/>
      <c r="JTS1" s="1926"/>
      <c r="JTT1" s="1926"/>
      <c r="JTU1" s="1926"/>
      <c r="JTV1" s="1926"/>
      <c r="JTW1" s="1926"/>
      <c r="JTX1" s="1926"/>
      <c r="JTY1" s="1926"/>
      <c r="JTZ1" s="1926"/>
      <c r="JUA1" s="1926"/>
      <c r="JUB1" s="1926"/>
      <c r="JUC1" s="1926"/>
      <c r="JUD1" s="1926"/>
      <c r="JUE1" s="1926"/>
      <c r="JUF1" s="1926"/>
      <c r="JUG1" s="1926"/>
      <c r="JUH1" s="1926"/>
      <c r="JUI1" s="1926"/>
      <c r="JUJ1" s="1926"/>
      <c r="JUK1" s="1926"/>
      <c r="JUL1" s="1926"/>
      <c r="JUM1" s="1926"/>
      <c r="JUN1" s="1926"/>
      <c r="JUO1" s="1926"/>
      <c r="JUP1" s="1926"/>
      <c r="JUQ1" s="1926"/>
      <c r="JUR1" s="1926"/>
      <c r="JUS1" s="1926"/>
      <c r="JUT1" s="1926"/>
      <c r="JUU1" s="1926"/>
      <c r="JUV1" s="1926"/>
      <c r="JUW1" s="1926"/>
      <c r="JUX1" s="1926"/>
      <c r="JUY1" s="1926"/>
      <c r="JUZ1" s="1926"/>
      <c r="JVA1" s="1926"/>
      <c r="JVB1" s="1926"/>
      <c r="JVC1" s="1926"/>
      <c r="JVD1" s="1926"/>
      <c r="JVE1" s="1926"/>
      <c r="JVF1" s="1926"/>
      <c r="JVG1" s="1926"/>
      <c r="JVH1" s="1926"/>
      <c r="JVI1" s="1926"/>
      <c r="JVJ1" s="1926"/>
      <c r="JVK1" s="1926"/>
      <c r="JVL1" s="1926"/>
      <c r="JVM1" s="1926"/>
      <c r="JVN1" s="1926"/>
      <c r="JVO1" s="1926"/>
      <c r="JVP1" s="1926"/>
      <c r="JVQ1" s="1926"/>
      <c r="JVR1" s="1926"/>
      <c r="JVS1" s="1926"/>
      <c r="JVT1" s="1926"/>
      <c r="JVU1" s="1926"/>
      <c r="JVV1" s="1926"/>
      <c r="JVW1" s="1926"/>
      <c r="JVX1" s="1926"/>
      <c r="JVY1" s="1926"/>
      <c r="JVZ1" s="1926"/>
      <c r="JWA1" s="1926"/>
      <c r="JWB1" s="1926"/>
      <c r="JWC1" s="1926"/>
      <c r="JWD1" s="1926"/>
      <c r="JWE1" s="1926"/>
      <c r="JWF1" s="1926"/>
      <c r="JWG1" s="1926"/>
      <c r="JWH1" s="1926"/>
      <c r="JWI1" s="1926"/>
      <c r="JWJ1" s="1926"/>
      <c r="JWK1" s="1926"/>
      <c r="JWL1" s="1926"/>
      <c r="JWM1" s="1926"/>
      <c r="JWN1" s="1926"/>
      <c r="JWO1" s="1926"/>
      <c r="JWP1" s="1926"/>
      <c r="JWQ1" s="1926"/>
      <c r="JWR1" s="1926"/>
      <c r="JWS1" s="1926"/>
      <c r="JWT1" s="1926"/>
      <c r="JWU1" s="1926"/>
      <c r="JWV1" s="1926"/>
      <c r="JWW1" s="1926"/>
      <c r="JWX1" s="1926"/>
      <c r="JWY1" s="1926"/>
      <c r="JWZ1" s="1926"/>
      <c r="JXA1" s="1926"/>
      <c r="JXB1" s="1926"/>
      <c r="JXC1" s="1926"/>
      <c r="JXD1" s="1926"/>
      <c r="JXE1" s="1926"/>
      <c r="JXF1" s="1926"/>
      <c r="JXG1" s="1926"/>
      <c r="JXH1" s="1926"/>
      <c r="JXI1" s="1926"/>
      <c r="JXJ1" s="1926"/>
      <c r="JXK1" s="1926"/>
      <c r="JXL1" s="1926"/>
      <c r="JXM1" s="1926"/>
      <c r="JXN1" s="1926"/>
      <c r="JXO1" s="1926"/>
      <c r="JXP1" s="1926"/>
      <c r="JXQ1" s="1926"/>
      <c r="JXR1" s="1926"/>
      <c r="JXS1" s="1926"/>
      <c r="JXT1" s="1926"/>
      <c r="JXU1" s="1926"/>
      <c r="JXV1" s="1926"/>
      <c r="JXW1" s="1926"/>
      <c r="JXX1" s="1926"/>
      <c r="JXY1" s="1926"/>
      <c r="JXZ1" s="1926"/>
      <c r="JYA1" s="1926"/>
      <c r="JYB1" s="1926"/>
      <c r="JYC1" s="1926"/>
      <c r="JYD1" s="1926"/>
      <c r="JYE1" s="1926"/>
      <c r="JYF1" s="1926"/>
      <c r="JYG1" s="1926"/>
      <c r="JYH1" s="1926"/>
      <c r="JYI1" s="1926"/>
      <c r="JYJ1" s="1926"/>
      <c r="JYK1" s="1926"/>
      <c r="JYL1" s="1926"/>
      <c r="JYM1" s="1926"/>
      <c r="JYN1" s="1926"/>
      <c r="JYO1" s="1926"/>
      <c r="JYP1" s="1926"/>
      <c r="JYQ1" s="1926"/>
      <c r="JYR1" s="1926"/>
      <c r="JYS1" s="1926"/>
      <c r="JYT1" s="1926"/>
      <c r="JYU1" s="1926"/>
      <c r="JYV1" s="1926"/>
      <c r="JYW1" s="1926"/>
      <c r="JYX1" s="1926"/>
      <c r="JYY1" s="1926"/>
      <c r="JYZ1" s="1926"/>
      <c r="JZA1" s="1926"/>
      <c r="JZB1" s="1926"/>
      <c r="JZC1" s="1926"/>
      <c r="JZD1" s="1926"/>
      <c r="JZE1" s="1926"/>
      <c r="JZF1" s="1926"/>
      <c r="JZG1" s="1926"/>
      <c r="JZH1" s="1926"/>
      <c r="JZI1" s="1926"/>
      <c r="JZJ1" s="1926"/>
      <c r="JZK1" s="1926"/>
      <c r="JZL1" s="1926"/>
      <c r="JZM1" s="1926"/>
      <c r="JZN1" s="1926"/>
      <c r="JZO1" s="1926"/>
      <c r="JZP1" s="1926"/>
      <c r="JZQ1" s="1926"/>
      <c r="JZR1" s="1926"/>
      <c r="JZS1" s="1926"/>
      <c r="JZT1" s="1926"/>
      <c r="JZU1" s="1926"/>
      <c r="JZV1" s="1926"/>
      <c r="JZW1" s="1926"/>
      <c r="JZX1" s="1926"/>
      <c r="JZY1" s="1926"/>
      <c r="JZZ1" s="1926"/>
      <c r="KAA1" s="1926"/>
      <c r="KAB1" s="1926"/>
      <c r="KAC1" s="1926"/>
      <c r="KAD1" s="1926"/>
      <c r="KAE1" s="1926"/>
      <c r="KAF1" s="1926"/>
      <c r="KAG1" s="1926"/>
      <c r="KAH1" s="1926"/>
      <c r="KAI1" s="1926"/>
      <c r="KAJ1" s="1926"/>
      <c r="KAK1" s="1926"/>
      <c r="KAL1" s="1926"/>
      <c r="KAM1" s="1926"/>
      <c r="KAN1" s="1926"/>
      <c r="KAO1" s="1926"/>
      <c r="KAP1" s="1926"/>
      <c r="KAQ1" s="1926"/>
      <c r="KAR1" s="1926"/>
      <c r="KAS1" s="1926"/>
      <c r="KAT1" s="1926"/>
      <c r="KAU1" s="1926"/>
      <c r="KAV1" s="1926"/>
      <c r="KAW1" s="1926"/>
      <c r="KAX1" s="1926"/>
      <c r="KAY1" s="1926"/>
      <c r="KAZ1" s="1926"/>
      <c r="KBA1" s="1926"/>
      <c r="KBB1" s="1926"/>
      <c r="KBC1" s="1926"/>
      <c r="KBD1" s="1926"/>
      <c r="KBE1" s="1926"/>
      <c r="KBF1" s="1926"/>
      <c r="KBG1" s="1926"/>
      <c r="KBH1" s="1926"/>
      <c r="KBI1" s="1926"/>
      <c r="KBJ1" s="1926"/>
      <c r="KBK1" s="1926"/>
      <c r="KBL1" s="1926"/>
      <c r="KBM1" s="1926"/>
      <c r="KBN1" s="1926"/>
      <c r="KBO1" s="1926"/>
      <c r="KBP1" s="1926"/>
      <c r="KBQ1" s="1926"/>
      <c r="KBR1" s="1926"/>
      <c r="KBS1" s="1926"/>
      <c r="KBT1" s="1926"/>
      <c r="KBU1" s="1926"/>
      <c r="KBV1" s="1926"/>
      <c r="KBW1" s="1926"/>
      <c r="KBX1" s="1926"/>
      <c r="KBY1" s="1926"/>
      <c r="KBZ1" s="1926"/>
      <c r="KCA1" s="1926"/>
      <c r="KCB1" s="1926"/>
      <c r="KCC1" s="1926"/>
      <c r="KCD1" s="1926"/>
      <c r="KCE1" s="1926"/>
      <c r="KCF1" s="1926"/>
      <c r="KCG1" s="1926"/>
      <c r="KCH1" s="1926"/>
      <c r="KCI1" s="1926"/>
      <c r="KCJ1" s="1926"/>
      <c r="KCK1" s="1926"/>
      <c r="KCL1" s="1926"/>
      <c r="KCM1" s="1926"/>
      <c r="KCN1" s="1926"/>
      <c r="KCO1" s="1926"/>
      <c r="KCP1" s="1926"/>
      <c r="KCQ1" s="1926"/>
      <c r="KCR1" s="1926"/>
      <c r="KCS1" s="1926"/>
      <c r="KCT1" s="1926"/>
      <c r="KCU1" s="1926"/>
      <c r="KCV1" s="1926"/>
      <c r="KCW1" s="1926"/>
      <c r="KCX1" s="1926"/>
      <c r="KCY1" s="1926"/>
      <c r="KCZ1" s="1926"/>
      <c r="KDA1" s="1926"/>
      <c r="KDB1" s="1926"/>
      <c r="KDC1" s="1926"/>
      <c r="KDD1" s="1926"/>
      <c r="KDE1" s="1926"/>
      <c r="KDF1" s="1926"/>
      <c r="KDG1" s="1926"/>
      <c r="KDH1" s="1926"/>
      <c r="KDI1" s="1926"/>
      <c r="KDJ1" s="1926"/>
      <c r="KDK1" s="1926"/>
      <c r="KDL1" s="1926"/>
      <c r="KDM1" s="1926"/>
      <c r="KDN1" s="1926"/>
      <c r="KDO1" s="1926"/>
      <c r="KDP1" s="1926"/>
      <c r="KDQ1" s="1926"/>
      <c r="KDR1" s="1926"/>
      <c r="KDS1" s="1926"/>
      <c r="KDT1" s="1926"/>
      <c r="KDU1" s="1926"/>
      <c r="KDV1" s="1926"/>
      <c r="KDW1" s="1926"/>
      <c r="KDX1" s="1926"/>
      <c r="KDY1" s="1926"/>
      <c r="KDZ1" s="1926"/>
      <c r="KEA1" s="1926"/>
      <c r="KEB1" s="1926"/>
      <c r="KEC1" s="1926"/>
      <c r="KED1" s="1926"/>
      <c r="KEE1" s="1926"/>
      <c r="KEF1" s="1926"/>
      <c r="KEG1" s="1926"/>
      <c r="KEH1" s="1926"/>
      <c r="KEI1" s="1926"/>
      <c r="KEJ1" s="1926"/>
      <c r="KEK1" s="1926"/>
      <c r="KEL1" s="1926"/>
      <c r="KEM1" s="1926"/>
      <c r="KEN1" s="1926"/>
      <c r="KEO1" s="1926"/>
      <c r="KEP1" s="1926"/>
      <c r="KEQ1" s="1926"/>
      <c r="KER1" s="1926"/>
      <c r="KES1" s="1926"/>
      <c r="KET1" s="1926"/>
      <c r="KEU1" s="1926"/>
      <c r="KEV1" s="1926"/>
      <c r="KEW1" s="1926"/>
      <c r="KEX1" s="1926"/>
      <c r="KEY1" s="1926"/>
      <c r="KEZ1" s="1926"/>
      <c r="KFA1" s="1926"/>
      <c r="KFB1" s="1926"/>
      <c r="KFC1" s="1926"/>
      <c r="KFD1" s="1926"/>
      <c r="KFE1" s="1926"/>
      <c r="KFF1" s="1926"/>
      <c r="KFG1" s="1926"/>
      <c r="KFH1" s="1926"/>
      <c r="KFI1" s="1926"/>
      <c r="KFJ1" s="1926"/>
      <c r="KFK1" s="1926"/>
      <c r="KFL1" s="1926"/>
      <c r="KFM1" s="1926"/>
      <c r="KFN1" s="1926"/>
      <c r="KFO1" s="1926"/>
      <c r="KFP1" s="1926"/>
      <c r="KFQ1" s="1926"/>
      <c r="KFR1" s="1926"/>
      <c r="KFS1" s="1926"/>
      <c r="KFT1" s="1926"/>
      <c r="KFU1" s="1926"/>
      <c r="KFV1" s="1926"/>
      <c r="KFW1" s="1926"/>
      <c r="KFX1" s="1926"/>
      <c r="KFY1" s="1926"/>
      <c r="KFZ1" s="1926"/>
      <c r="KGA1" s="1926"/>
      <c r="KGB1" s="1926"/>
      <c r="KGC1" s="1926"/>
      <c r="KGD1" s="1926"/>
      <c r="KGE1" s="1926"/>
      <c r="KGF1" s="1926"/>
      <c r="KGG1" s="1926"/>
      <c r="KGH1" s="1926"/>
      <c r="KGI1" s="1926"/>
      <c r="KGJ1" s="1926"/>
      <c r="KGK1" s="1926"/>
      <c r="KGL1" s="1926"/>
      <c r="KGM1" s="1926"/>
      <c r="KGN1" s="1926"/>
      <c r="KGO1" s="1926"/>
      <c r="KGP1" s="1926"/>
      <c r="KGQ1" s="1926"/>
      <c r="KGR1" s="1926"/>
      <c r="KGS1" s="1926"/>
      <c r="KGT1" s="1926"/>
      <c r="KGU1" s="1926"/>
      <c r="KGV1" s="1926"/>
      <c r="KGW1" s="1926"/>
      <c r="KGX1" s="1926"/>
      <c r="KGY1" s="1926"/>
      <c r="KGZ1" s="1926"/>
      <c r="KHA1" s="1926"/>
      <c r="KHB1" s="1926"/>
      <c r="KHC1" s="1926"/>
      <c r="KHD1" s="1926"/>
      <c r="KHE1" s="1926"/>
      <c r="KHF1" s="1926"/>
      <c r="KHG1" s="1926"/>
      <c r="KHH1" s="1926"/>
      <c r="KHI1" s="1926"/>
      <c r="KHJ1" s="1926"/>
      <c r="KHK1" s="1926"/>
      <c r="KHL1" s="1926"/>
      <c r="KHM1" s="1926"/>
      <c r="KHN1" s="1926"/>
      <c r="KHO1" s="1926"/>
      <c r="KHP1" s="1926"/>
      <c r="KHQ1" s="1926"/>
      <c r="KHR1" s="1926"/>
      <c r="KHS1" s="1926"/>
      <c r="KHT1" s="1926"/>
      <c r="KHU1" s="1926"/>
      <c r="KHV1" s="1926"/>
      <c r="KHW1" s="1926"/>
      <c r="KHX1" s="1926"/>
      <c r="KHY1" s="1926"/>
      <c r="KHZ1" s="1926"/>
      <c r="KIA1" s="1926"/>
      <c r="KIB1" s="1926"/>
      <c r="KIC1" s="1926"/>
      <c r="KID1" s="1926"/>
      <c r="KIE1" s="1926"/>
      <c r="KIF1" s="1926"/>
      <c r="KIG1" s="1926"/>
      <c r="KIH1" s="1926"/>
      <c r="KII1" s="1926"/>
      <c r="KIJ1" s="1926"/>
      <c r="KIK1" s="1926"/>
      <c r="KIL1" s="1926"/>
      <c r="KIM1" s="1926"/>
      <c r="KIN1" s="1926"/>
      <c r="KIO1" s="1926"/>
      <c r="KIP1" s="1926"/>
      <c r="KIQ1" s="1926"/>
      <c r="KIR1" s="1926"/>
      <c r="KIS1" s="1926"/>
      <c r="KIT1" s="1926"/>
      <c r="KIU1" s="1926"/>
      <c r="KIV1" s="1926"/>
      <c r="KIW1" s="1926"/>
      <c r="KIX1" s="1926"/>
      <c r="KIY1" s="1926"/>
      <c r="KIZ1" s="1926"/>
      <c r="KJA1" s="1926"/>
      <c r="KJB1" s="1926"/>
      <c r="KJC1" s="1926"/>
      <c r="KJD1" s="1926"/>
      <c r="KJE1" s="1926"/>
      <c r="KJF1" s="1926"/>
      <c r="KJG1" s="1926"/>
      <c r="KJH1" s="1926"/>
      <c r="KJI1" s="1926"/>
      <c r="KJJ1" s="1926"/>
      <c r="KJK1" s="1926"/>
      <c r="KJL1" s="1926"/>
      <c r="KJM1" s="1926"/>
      <c r="KJN1" s="1926"/>
      <c r="KJO1" s="1926"/>
      <c r="KJP1" s="1926"/>
      <c r="KJQ1" s="1926"/>
      <c r="KJR1" s="1926"/>
      <c r="KJS1" s="1926"/>
      <c r="KJT1" s="1926"/>
      <c r="KJU1" s="1926"/>
      <c r="KJV1" s="1926"/>
      <c r="KJW1" s="1926"/>
      <c r="KJX1" s="1926"/>
      <c r="KJY1" s="1926"/>
      <c r="KJZ1" s="1926"/>
      <c r="KKA1" s="1926"/>
      <c r="KKB1" s="1926"/>
      <c r="KKC1" s="1926"/>
      <c r="KKD1" s="1926"/>
      <c r="KKE1" s="1926"/>
      <c r="KKF1" s="1926"/>
      <c r="KKG1" s="1926"/>
      <c r="KKH1" s="1926"/>
      <c r="KKI1" s="1926"/>
      <c r="KKJ1" s="1926"/>
      <c r="KKK1" s="1926"/>
      <c r="KKL1" s="1926"/>
      <c r="KKM1" s="1926"/>
      <c r="KKN1" s="1926"/>
      <c r="KKO1" s="1926"/>
      <c r="KKP1" s="1926"/>
      <c r="KKQ1" s="1926"/>
      <c r="KKR1" s="1926"/>
      <c r="KKS1" s="1926"/>
      <c r="KKT1" s="1926"/>
      <c r="KKU1" s="1926"/>
      <c r="KKV1" s="1926"/>
      <c r="KKW1" s="1926"/>
      <c r="KKX1" s="1926"/>
      <c r="KKY1" s="1926"/>
      <c r="KKZ1" s="1926"/>
      <c r="KLA1" s="1926"/>
      <c r="KLB1" s="1926"/>
      <c r="KLC1" s="1926"/>
      <c r="KLD1" s="1926"/>
      <c r="KLE1" s="1926"/>
      <c r="KLF1" s="1926"/>
      <c r="KLG1" s="1926"/>
      <c r="KLH1" s="1926"/>
      <c r="KLI1" s="1926"/>
      <c r="KLJ1" s="1926"/>
      <c r="KLK1" s="1926"/>
      <c r="KLL1" s="1926"/>
      <c r="KLM1" s="1926"/>
      <c r="KLN1" s="1926"/>
      <c r="KLO1" s="1926"/>
      <c r="KLP1" s="1926"/>
      <c r="KLQ1" s="1926"/>
      <c r="KLR1" s="1926"/>
      <c r="KLS1" s="1926"/>
      <c r="KLT1" s="1926"/>
      <c r="KLU1" s="1926"/>
      <c r="KLV1" s="1926"/>
      <c r="KLW1" s="1926"/>
      <c r="KLX1" s="1926"/>
      <c r="KLY1" s="1926"/>
      <c r="KLZ1" s="1926"/>
      <c r="KMA1" s="1926"/>
      <c r="KMB1" s="1926"/>
      <c r="KMC1" s="1926"/>
      <c r="KMD1" s="1926"/>
      <c r="KME1" s="1926"/>
      <c r="KMF1" s="1926"/>
      <c r="KMG1" s="1926"/>
      <c r="KMH1" s="1926"/>
      <c r="KMI1" s="1926"/>
      <c r="KMJ1" s="1926"/>
      <c r="KMK1" s="1926"/>
      <c r="KML1" s="1926"/>
      <c r="KMM1" s="1926"/>
      <c r="KMN1" s="1926"/>
      <c r="KMO1" s="1926"/>
      <c r="KMP1" s="1926"/>
      <c r="KMQ1" s="1926"/>
      <c r="KMR1" s="1926"/>
      <c r="KMS1" s="1926"/>
      <c r="KMT1" s="1926"/>
      <c r="KMU1" s="1926"/>
      <c r="KMV1" s="1926"/>
      <c r="KMW1" s="1926"/>
      <c r="KMX1" s="1926"/>
      <c r="KMY1" s="1926"/>
      <c r="KMZ1" s="1926"/>
      <c r="KNA1" s="1926"/>
      <c r="KNB1" s="1926"/>
      <c r="KNC1" s="1926"/>
      <c r="KND1" s="1926"/>
      <c r="KNE1" s="1926"/>
      <c r="KNF1" s="1926"/>
      <c r="KNG1" s="1926"/>
      <c r="KNH1" s="1926"/>
      <c r="KNI1" s="1926"/>
      <c r="KNJ1" s="1926"/>
      <c r="KNK1" s="1926"/>
      <c r="KNL1" s="1926"/>
      <c r="KNM1" s="1926"/>
      <c r="KNN1" s="1926"/>
      <c r="KNO1" s="1926"/>
      <c r="KNP1" s="1926"/>
      <c r="KNQ1" s="1926"/>
      <c r="KNR1" s="1926"/>
      <c r="KNS1" s="1926"/>
      <c r="KNT1" s="1926"/>
      <c r="KNU1" s="1926"/>
      <c r="KNV1" s="1926"/>
      <c r="KNW1" s="1926"/>
      <c r="KNX1" s="1926"/>
      <c r="KNY1" s="1926"/>
      <c r="KNZ1" s="1926"/>
      <c r="KOA1" s="1926"/>
      <c r="KOB1" s="1926"/>
      <c r="KOC1" s="1926"/>
      <c r="KOD1" s="1926"/>
      <c r="KOE1" s="1926"/>
      <c r="KOF1" s="1926"/>
      <c r="KOG1" s="1926"/>
      <c r="KOH1" s="1926"/>
      <c r="KOI1" s="1926"/>
      <c r="KOJ1" s="1926"/>
      <c r="KOK1" s="1926"/>
      <c r="KOL1" s="1926"/>
      <c r="KOM1" s="1926"/>
      <c r="KON1" s="1926"/>
      <c r="KOO1" s="1926"/>
      <c r="KOP1" s="1926"/>
      <c r="KOQ1" s="1926"/>
      <c r="KOR1" s="1926"/>
      <c r="KOS1" s="1926"/>
      <c r="KOT1" s="1926"/>
      <c r="KOU1" s="1926"/>
      <c r="KOV1" s="1926"/>
      <c r="KOW1" s="1926"/>
      <c r="KOX1" s="1926"/>
      <c r="KOY1" s="1926"/>
      <c r="KOZ1" s="1926"/>
      <c r="KPA1" s="1926"/>
      <c r="KPB1" s="1926"/>
      <c r="KPC1" s="1926"/>
      <c r="KPD1" s="1926"/>
      <c r="KPE1" s="1926"/>
      <c r="KPF1" s="1926"/>
      <c r="KPG1" s="1926"/>
      <c r="KPH1" s="1926"/>
      <c r="KPI1" s="1926"/>
      <c r="KPJ1" s="1926"/>
      <c r="KPK1" s="1926"/>
      <c r="KPL1" s="1926"/>
      <c r="KPM1" s="1926"/>
      <c r="KPN1" s="1926"/>
      <c r="KPO1" s="1926"/>
      <c r="KPP1" s="1926"/>
      <c r="KPQ1" s="1926"/>
      <c r="KPR1" s="1926"/>
      <c r="KPS1" s="1926"/>
      <c r="KPT1" s="1926"/>
      <c r="KPU1" s="1926"/>
      <c r="KPV1" s="1926"/>
      <c r="KPW1" s="1926"/>
      <c r="KPX1" s="1926"/>
      <c r="KPY1" s="1926"/>
      <c r="KPZ1" s="1926"/>
      <c r="KQA1" s="1926"/>
      <c r="KQB1" s="1926"/>
      <c r="KQC1" s="1926"/>
      <c r="KQD1" s="1926"/>
      <c r="KQE1" s="1926"/>
      <c r="KQF1" s="1926"/>
      <c r="KQG1" s="1926"/>
      <c r="KQH1" s="1926"/>
      <c r="KQI1" s="1926"/>
      <c r="KQJ1" s="1926"/>
      <c r="KQK1" s="1926"/>
      <c r="KQL1" s="1926"/>
      <c r="KQM1" s="1926"/>
      <c r="KQN1" s="1926"/>
      <c r="KQO1" s="1926"/>
      <c r="KQP1" s="1926"/>
      <c r="KQQ1" s="1926"/>
      <c r="KQR1" s="1926"/>
      <c r="KQS1" s="1926"/>
      <c r="KQT1" s="1926"/>
      <c r="KQU1" s="1926"/>
      <c r="KQV1" s="1926"/>
      <c r="KQW1" s="1926"/>
      <c r="KQX1" s="1926"/>
      <c r="KQY1" s="1926"/>
      <c r="KQZ1" s="1926"/>
      <c r="KRA1" s="1926"/>
      <c r="KRB1" s="1926"/>
      <c r="KRC1" s="1926"/>
      <c r="KRD1" s="1926"/>
      <c r="KRE1" s="1926"/>
      <c r="KRF1" s="1926"/>
      <c r="KRG1" s="1926"/>
      <c r="KRH1" s="1926"/>
      <c r="KRI1" s="1926"/>
      <c r="KRJ1" s="1926"/>
      <c r="KRK1" s="1926"/>
      <c r="KRL1" s="1926"/>
      <c r="KRM1" s="1926"/>
      <c r="KRN1" s="1926"/>
      <c r="KRO1" s="1926"/>
      <c r="KRP1" s="1926"/>
      <c r="KRQ1" s="1926"/>
      <c r="KRR1" s="1926"/>
      <c r="KRS1" s="1926"/>
      <c r="KRT1" s="1926"/>
      <c r="KRU1" s="1926"/>
      <c r="KRV1" s="1926"/>
      <c r="KRW1" s="1926"/>
      <c r="KRX1" s="1926"/>
      <c r="KRY1" s="1926"/>
      <c r="KRZ1" s="1926"/>
      <c r="KSA1" s="1926"/>
      <c r="KSB1" s="1926"/>
      <c r="KSC1" s="1926"/>
      <c r="KSD1" s="1926"/>
      <c r="KSE1" s="1926"/>
      <c r="KSF1" s="1926"/>
      <c r="KSG1" s="1926"/>
      <c r="KSH1" s="1926"/>
      <c r="KSI1" s="1926"/>
      <c r="KSJ1" s="1926"/>
      <c r="KSK1" s="1926"/>
      <c r="KSL1" s="1926"/>
      <c r="KSM1" s="1926"/>
      <c r="KSN1" s="1926"/>
      <c r="KSO1" s="1926"/>
      <c r="KSP1" s="1926"/>
      <c r="KSQ1" s="1926"/>
      <c r="KSR1" s="1926"/>
      <c r="KSS1" s="1926"/>
      <c r="KST1" s="1926"/>
      <c r="KSU1" s="1926"/>
      <c r="KSV1" s="1926"/>
      <c r="KSW1" s="1926"/>
      <c r="KSX1" s="1926"/>
      <c r="KSY1" s="1926"/>
      <c r="KSZ1" s="1926"/>
      <c r="KTA1" s="1926"/>
      <c r="KTB1" s="1926"/>
      <c r="KTC1" s="1926"/>
      <c r="KTD1" s="1926"/>
      <c r="KTE1" s="1926"/>
      <c r="KTF1" s="1926"/>
      <c r="KTG1" s="1926"/>
      <c r="KTH1" s="1926"/>
      <c r="KTI1" s="1926"/>
      <c r="KTJ1" s="1926"/>
      <c r="KTK1" s="1926"/>
      <c r="KTL1" s="1926"/>
      <c r="KTM1" s="1926"/>
      <c r="KTN1" s="1926"/>
      <c r="KTO1" s="1926"/>
      <c r="KTP1" s="1926"/>
      <c r="KTQ1" s="1926"/>
      <c r="KTR1" s="1926"/>
      <c r="KTS1" s="1926"/>
      <c r="KTT1" s="1926"/>
      <c r="KTU1" s="1926"/>
      <c r="KTV1" s="1926"/>
      <c r="KTW1" s="1926"/>
      <c r="KTX1" s="1926"/>
      <c r="KTY1" s="1926"/>
      <c r="KTZ1" s="1926"/>
      <c r="KUA1" s="1926"/>
      <c r="KUB1" s="1926"/>
      <c r="KUC1" s="1926"/>
      <c r="KUD1" s="1926"/>
      <c r="KUE1" s="1926"/>
      <c r="KUF1" s="1926"/>
      <c r="KUG1" s="1926"/>
      <c r="KUH1" s="1926"/>
      <c r="KUI1" s="1926"/>
      <c r="KUJ1" s="1926"/>
      <c r="KUK1" s="1926"/>
      <c r="KUL1" s="1926"/>
      <c r="KUM1" s="1926"/>
      <c r="KUN1" s="1926"/>
      <c r="KUO1" s="1926"/>
      <c r="KUP1" s="1926"/>
      <c r="KUQ1" s="1926"/>
      <c r="KUR1" s="1926"/>
      <c r="KUS1" s="1926"/>
      <c r="KUT1" s="1926"/>
      <c r="KUU1" s="1926"/>
      <c r="KUV1" s="1926"/>
      <c r="KUW1" s="1926"/>
      <c r="KUX1" s="1926"/>
      <c r="KUY1" s="1926"/>
      <c r="KUZ1" s="1926"/>
      <c r="KVA1" s="1926"/>
      <c r="KVB1" s="1926"/>
      <c r="KVC1" s="1926"/>
      <c r="KVD1" s="1926"/>
      <c r="KVE1" s="1926"/>
      <c r="KVF1" s="1926"/>
      <c r="KVG1" s="1926"/>
      <c r="KVH1" s="1926"/>
      <c r="KVI1" s="1926"/>
      <c r="KVJ1" s="1926"/>
      <c r="KVK1" s="1926"/>
      <c r="KVL1" s="1926"/>
      <c r="KVM1" s="1926"/>
      <c r="KVN1" s="1926"/>
      <c r="KVO1" s="1926"/>
      <c r="KVP1" s="1926"/>
      <c r="KVQ1" s="1926"/>
      <c r="KVR1" s="1926"/>
      <c r="KVS1" s="1926"/>
      <c r="KVT1" s="1926"/>
      <c r="KVU1" s="1926"/>
      <c r="KVV1" s="1926"/>
      <c r="KVW1" s="1926"/>
      <c r="KVX1" s="1926"/>
      <c r="KVY1" s="1926"/>
      <c r="KVZ1" s="1926"/>
      <c r="KWA1" s="1926"/>
      <c r="KWB1" s="1926"/>
      <c r="KWC1" s="1926"/>
      <c r="KWD1" s="1926"/>
      <c r="KWE1" s="1926"/>
      <c r="KWF1" s="1926"/>
      <c r="KWG1" s="1926"/>
      <c r="KWH1" s="1926"/>
      <c r="KWI1" s="1926"/>
      <c r="KWJ1" s="1926"/>
      <c r="KWK1" s="1926"/>
      <c r="KWL1" s="1926"/>
      <c r="KWM1" s="1926"/>
      <c r="KWN1" s="1926"/>
      <c r="KWO1" s="1926"/>
      <c r="KWP1" s="1926"/>
      <c r="KWQ1" s="1926"/>
      <c r="KWR1" s="1926"/>
      <c r="KWS1" s="1926"/>
      <c r="KWT1" s="1926"/>
      <c r="KWU1" s="1926"/>
      <c r="KWV1" s="1926"/>
      <c r="KWW1" s="1926"/>
      <c r="KWX1" s="1926"/>
      <c r="KWY1" s="1926"/>
      <c r="KWZ1" s="1926"/>
      <c r="KXA1" s="1926"/>
      <c r="KXB1" s="1926"/>
      <c r="KXC1" s="1926"/>
      <c r="KXD1" s="1926"/>
      <c r="KXE1" s="1926"/>
      <c r="KXF1" s="1926"/>
      <c r="KXG1" s="1926"/>
      <c r="KXH1" s="1926"/>
      <c r="KXI1" s="1926"/>
      <c r="KXJ1" s="1926"/>
      <c r="KXK1" s="1926"/>
      <c r="KXL1" s="1926"/>
      <c r="KXM1" s="1926"/>
      <c r="KXN1" s="1926"/>
      <c r="KXO1" s="1926"/>
      <c r="KXP1" s="1926"/>
      <c r="KXQ1" s="1926"/>
      <c r="KXR1" s="1926"/>
      <c r="KXS1" s="1926"/>
      <c r="KXT1" s="1926"/>
      <c r="KXU1" s="1926"/>
      <c r="KXV1" s="1926"/>
      <c r="KXW1" s="1926"/>
      <c r="KXX1" s="1926"/>
      <c r="KXY1" s="1926"/>
      <c r="KXZ1" s="1926"/>
      <c r="KYA1" s="1926"/>
      <c r="KYB1" s="1926"/>
      <c r="KYC1" s="1926"/>
      <c r="KYD1" s="1926"/>
      <c r="KYE1" s="1926"/>
      <c r="KYF1" s="1926"/>
      <c r="KYG1" s="1926"/>
      <c r="KYH1" s="1926"/>
      <c r="KYI1" s="1926"/>
      <c r="KYJ1" s="1926"/>
      <c r="KYK1" s="1926"/>
      <c r="KYL1" s="1926"/>
      <c r="KYM1" s="1926"/>
      <c r="KYN1" s="1926"/>
      <c r="KYO1" s="1926"/>
      <c r="KYP1" s="1926"/>
      <c r="KYQ1" s="1926"/>
      <c r="KYR1" s="1926"/>
      <c r="KYS1" s="1926"/>
      <c r="KYT1" s="1926"/>
      <c r="KYU1" s="1926"/>
      <c r="KYV1" s="1926"/>
      <c r="KYW1" s="1926"/>
      <c r="KYX1" s="1926"/>
      <c r="KYY1" s="1926"/>
      <c r="KYZ1" s="1926"/>
      <c r="KZA1" s="1926"/>
      <c r="KZB1" s="1926"/>
      <c r="KZC1" s="1926"/>
      <c r="KZD1" s="1926"/>
      <c r="KZE1" s="1926"/>
      <c r="KZF1" s="1926"/>
      <c r="KZG1" s="1926"/>
      <c r="KZH1" s="1926"/>
      <c r="KZI1" s="1926"/>
      <c r="KZJ1" s="1926"/>
      <c r="KZK1" s="1926"/>
      <c r="KZL1" s="1926"/>
      <c r="KZM1" s="1926"/>
      <c r="KZN1" s="1926"/>
      <c r="KZO1" s="1926"/>
      <c r="KZP1" s="1926"/>
      <c r="KZQ1" s="1926"/>
      <c r="KZR1" s="1926"/>
      <c r="KZS1" s="1926"/>
      <c r="KZT1" s="1926"/>
      <c r="KZU1" s="1926"/>
      <c r="KZV1" s="1926"/>
      <c r="KZW1" s="1926"/>
      <c r="KZX1" s="1926"/>
      <c r="KZY1" s="1926"/>
      <c r="KZZ1" s="1926"/>
      <c r="LAA1" s="1926"/>
      <c r="LAB1" s="1926"/>
      <c r="LAC1" s="1926"/>
      <c r="LAD1" s="1926"/>
      <c r="LAE1" s="1926"/>
      <c r="LAF1" s="1926"/>
      <c r="LAG1" s="1926"/>
      <c r="LAH1" s="1926"/>
      <c r="LAI1" s="1926"/>
      <c r="LAJ1" s="1926"/>
      <c r="LAK1" s="1926"/>
      <c r="LAL1" s="1926"/>
      <c r="LAM1" s="1926"/>
      <c r="LAN1" s="1926"/>
      <c r="LAO1" s="1926"/>
      <c r="LAP1" s="1926"/>
      <c r="LAQ1" s="1926"/>
      <c r="LAR1" s="1926"/>
      <c r="LAS1" s="1926"/>
      <c r="LAT1" s="1926"/>
      <c r="LAU1" s="1926"/>
      <c r="LAV1" s="1926"/>
      <c r="LAW1" s="1926"/>
      <c r="LAX1" s="1926"/>
      <c r="LAY1" s="1926"/>
      <c r="LAZ1" s="1926"/>
      <c r="LBA1" s="1926"/>
      <c r="LBB1" s="1926"/>
      <c r="LBC1" s="1926"/>
      <c r="LBD1" s="1926"/>
      <c r="LBE1" s="1926"/>
      <c r="LBF1" s="1926"/>
      <c r="LBG1" s="1926"/>
      <c r="LBH1" s="1926"/>
      <c r="LBI1" s="1926"/>
      <c r="LBJ1" s="1926"/>
      <c r="LBK1" s="1926"/>
      <c r="LBL1" s="1926"/>
      <c r="LBM1" s="1926"/>
      <c r="LBN1" s="1926"/>
      <c r="LBO1" s="1926"/>
      <c r="LBP1" s="1926"/>
      <c r="LBQ1" s="1926"/>
      <c r="LBR1" s="1926"/>
      <c r="LBS1" s="1926"/>
      <c r="LBT1" s="1926"/>
      <c r="LBU1" s="1926"/>
      <c r="LBV1" s="1926"/>
      <c r="LBW1" s="1926"/>
      <c r="LBX1" s="1926"/>
      <c r="LBY1" s="1926"/>
      <c r="LBZ1" s="1926"/>
      <c r="LCA1" s="1926"/>
      <c r="LCB1" s="1926"/>
      <c r="LCC1" s="1926"/>
      <c r="LCD1" s="1926"/>
      <c r="LCE1" s="1926"/>
      <c r="LCF1" s="1926"/>
      <c r="LCG1" s="1926"/>
      <c r="LCH1" s="1926"/>
      <c r="LCI1" s="1926"/>
      <c r="LCJ1" s="1926"/>
      <c r="LCK1" s="1926"/>
      <c r="LCL1" s="1926"/>
      <c r="LCM1" s="1926"/>
      <c r="LCN1" s="1926"/>
      <c r="LCO1" s="1926"/>
      <c r="LCP1" s="1926"/>
      <c r="LCQ1" s="1926"/>
      <c r="LCR1" s="1926"/>
      <c r="LCS1" s="1926"/>
      <c r="LCT1" s="1926"/>
      <c r="LCU1" s="1926"/>
      <c r="LCV1" s="1926"/>
      <c r="LCW1" s="1926"/>
      <c r="LCX1" s="1926"/>
      <c r="LCY1" s="1926"/>
      <c r="LCZ1" s="1926"/>
      <c r="LDA1" s="1926"/>
      <c r="LDB1" s="1926"/>
      <c r="LDC1" s="1926"/>
      <c r="LDD1" s="1926"/>
      <c r="LDE1" s="1926"/>
      <c r="LDF1" s="1926"/>
      <c r="LDG1" s="1926"/>
      <c r="LDH1" s="1926"/>
      <c r="LDI1" s="1926"/>
      <c r="LDJ1" s="1926"/>
      <c r="LDK1" s="1926"/>
      <c r="LDL1" s="1926"/>
      <c r="LDM1" s="1926"/>
      <c r="LDN1" s="1926"/>
      <c r="LDO1" s="1926"/>
      <c r="LDP1" s="1926"/>
      <c r="LDQ1" s="1926"/>
      <c r="LDR1" s="1926"/>
      <c r="LDS1" s="1926"/>
      <c r="LDT1" s="1926"/>
      <c r="LDU1" s="1926"/>
      <c r="LDV1" s="1926"/>
      <c r="LDW1" s="1926"/>
      <c r="LDX1" s="1926"/>
      <c r="LDY1" s="1926"/>
      <c r="LDZ1" s="1926"/>
      <c r="LEA1" s="1926"/>
      <c r="LEB1" s="1926"/>
      <c r="LEC1" s="1926"/>
      <c r="LED1" s="1926"/>
      <c r="LEE1" s="1926"/>
      <c r="LEF1" s="1926"/>
      <c r="LEG1" s="1926"/>
      <c r="LEH1" s="1926"/>
      <c r="LEI1" s="1926"/>
      <c r="LEJ1" s="1926"/>
      <c r="LEK1" s="1926"/>
      <c r="LEL1" s="1926"/>
      <c r="LEM1" s="1926"/>
      <c r="LEN1" s="1926"/>
      <c r="LEO1" s="1926"/>
      <c r="LEP1" s="1926"/>
      <c r="LEQ1" s="1926"/>
      <c r="LER1" s="1926"/>
      <c r="LES1" s="1926"/>
      <c r="LET1" s="1926"/>
      <c r="LEU1" s="1926"/>
      <c r="LEV1" s="1926"/>
      <c r="LEW1" s="1926"/>
      <c r="LEX1" s="1926"/>
      <c r="LEY1" s="1926"/>
      <c r="LEZ1" s="1926"/>
      <c r="LFA1" s="1926"/>
      <c r="LFB1" s="1926"/>
      <c r="LFC1" s="1926"/>
      <c r="LFD1" s="1926"/>
      <c r="LFE1" s="1926"/>
      <c r="LFF1" s="1926"/>
      <c r="LFG1" s="1926"/>
      <c r="LFH1" s="1926"/>
      <c r="LFI1" s="1926"/>
      <c r="LFJ1" s="1926"/>
      <c r="LFK1" s="1926"/>
      <c r="LFL1" s="1926"/>
      <c r="LFM1" s="1926"/>
      <c r="LFN1" s="1926"/>
      <c r="LFO1" s="1926"/>
      <c r="LFP1" s="1926"/>
      <c r="LFQ1" s="1926"/>
      <c r="LFR1" s="1926"/>
      <c r="LFS1" s="1926"/>
      <c r="LFT1" s="1926"/>
      <c r="LFU1" s="1926"/>
      <c r="LFV1" s="1926"/>
      <c r="LFW1" s="1926"/>
      <c r="LFX1" s="1926"/>
      <c r="LFY1" s="1926"/>
      <c r="LFZ1" s="1926"/>
      <c r="LGA1" s="1926"/>
      <c r="LGB1" s="1926"/>
      <c r="LGC1" s="1926"/>
      <c r="LGD1" s="1926"/>
      <c r="LGE1" s="1926"/>
      <c r="LGF1" s="1926"/>
      <c r="LGG1" s="1926"/>
      <c r="LGH1" s="1926"/>
      <c r="LGI1" s="1926"/>
      <c r="LGJ1" s="1926"/>
      <c r="LGK1" s="1926"/>
      <c r="LGL1" s="1926"/>
      <c r="LGM1" s="1926"/>
      <c r="LGN1" s="1926"/>
      <c r="LGO1" s="1926"/>
      <c r="LGP1" s="1926"/>
      <c r="LGQ1" s="1926"/>
      <c r="LGR1" s="1926"/>
      <c r="LGS1" s="1926"/>
      <c r="LGT1" s="1926"/>
      <c r="LGU1" s="1926"/>
      <c r="LGV1" s="1926"/>
      <c r="LGW1" s="1926"/>
      <c r="LGX1" s="1926"/>
      <c r="LGY1" s="1926"/>
      <c r="LGZ1" s="1926"/>
      <c r="LHA1" s="1926"/>
      <c r="LHB1" s="1926"/>
      <c r="LHC1" s="1926"/>
      <c r="LHD1" s="1926"/>
      <c r="LHE1" s="1926"/>
      <c r="LHF1" s="1926"/>
      <c r="LHG1" s="1926"/>
      <c r="LHH1" s="1926"/>
      <c r="LHI1" s="1926"/>
      <c r="LHJ1" s="1926"/>
      <c r="LHK1" s="1926"/>
      <c r="LHL1" s="1926"/>
      <c r="LHM1" s="1926"/>
      <c r="LHN1" s="1926"/>
      <c r="LHO1" s="1926"/>
      <c r="LHP1" s="1926"/>
      <c r="LHQ1" s="1926"/>
      <c r="LHR1" s="1926"/>
      <c r="LHS1" s="1926"/>
      <c r="LHT1" s="1926"/>
      <c r="LHU1" s="1926"/>
      <c r="LHV1" s="1926"/>
      <c r="LHW1" s="1926"/>
      <c r="LHX1" s="1926"/>
      <c r="LHY1" s="1926"/>
      <c r="LHZ1" s="1926"/>
      <c r="LIA1" s="1926"/>
      <c r="LIB1" s="1926"/>
      <c r="LIC1" s="1926"/>
      <c r="LID1" s="1926"/>
      <c r="LIE1" s="1926"/>
      <c r="LIF1" s="1926"/>
      <c r="LIG1" s="1926"/>
      <c r="LIH1" s="1926"/>
      <c r="LII1" s="1926"/>
      <c r="LIJ1" s="1926"/>
      <c r="LIK1" s="1926"/>
      <c r="LIL1" s="1926"/>
      <c r="LIM1" s="1926"/>
      <c r="LIN1" s="1926"/>
      <c r="LIO1" s="1926"/>
      <c r="LIP1" s="1926"/>
      <c r="LIQ1" s="1926"/>
      <c r="LIR1" s="1926"/>
      <c r="LIS1" s="1926"/>
      <c r="LIT1" s="1926"/>
      <c r="LIU1" s="1926"/>
      <c r="LIV1" s="1926"/>
      <c r="LIW1" s="1926"/>
      <c r="LIX1" s="1926"/>
      <c r="LIY1" s="1926"/>
      <c r="LIZ1" s="1926"/>
      <c r="LJA1" s="1926"/>
      <c r="LJB1" s="1926"/>
      <c r="LJC1" s="1926"/>
      <c r="LJD1" s="1926"/>
      <c r="LJE1" s="1926"/>
      <c r="LJF1" s="1926"/>
      <c r="LJG1" s="1926"/>
      <c r="LJH1" s="1926"/>
      <c r="LJI1" s="1926"/>
      <c r="LJJ1" s="1926"/>
      <c r="LJK1" s="1926"/>
      <c r="LJL1" s="1926"/>
      <c r="LJM1" s="1926"/>
      <c r="LJN1" s="1926"/>
      <c r="LJO1" s="1926"/>
      <c r="LJP1" s="1926"/>
      <c r="LJQ1" s="1926"/>
      <c r="LJR1" s="1926"/>
      <c r="LJS1" s="1926"/>
      <c r="LJT1" s="1926"/>
      <c r="LJU1" s="1926"/>
      <c r="LJV1" s="1926"/>
      <c r="LJW1" s="1926"/>
      <c r="LJX1" s="1926"/>
      <c r="LJY1" s="1926"/>
      <c r="LJZ1" s="1926"/>
      <c r="LKA1" s="1926"/>
      <c r="LKB1" s="1926"/>
      <c r="LKC1" s="1926"/>
      <c r="LKD1" s="1926"/>
      <c r="LKE1" s="1926"/>
      <c r="LKF1" s="1926"/>
      <c r="LKG1" s="1926"/>
      <c r="LKH1" s="1926"/>
      <c r="LKI1" s="1926"/>
      <c r="LKJ1" s="1926"/>
      <c r="LKK1" s="1926"/>
      <c r="LKL1" s="1926"/>
      <c r="LKM1" s="1926"/>
      <c r="LKN1" s="1926"/>
      <c r="LKO1" s="1926"/>
      <c r="LKP1" s="1926"/>
      <c r="LKQ1" s="1926"/>
      <c r="LKR1" s="1926"/>
      <c r="LKS1" s="1926"/>
      <c r="LKT1" s="1926"/>
      <c r="LKU1" s="1926"/>
      <c r="LKV1" s="1926"/>
      <c r="LKW1" s="1926"/>
      <c r="LKX1" s="1926"/>
      <c r="LKY1" s="1926"/>
      <c r="LKZ1" s="1926"/>
      <c r="LLA1" s="1926"/>
      <c r="LLB1" s="1926"/>
      <c r="LLC1" s="1926"/>
      <c r="LLD1" s="1926"/>
      <c r="LLE1" s="1926"/>
      <c r="LLF1" s="1926"/>
      <c r="LLG1" s="1926"/>
      <c r="LLH1" s="1926"/>
      <c r="LLI1" s="1926"/>
      <c r="LLJ1" s="1926"/>
      <c r="LLK1" s="1926"/>
      <c r="LLL1" s="1926"/>
      <c r="LLM1" s="1926"/>
      <c r="LLN1" s="1926"/>
      <c r="LLO1" s="1926"/>
      <c r="LLP1" s="1926"/>
      <c r="LLQ1" s="1926"/>
      <c r="LLR1" s="1926"/>
      <c r="LLS1" s="1926"/>
      <c r="LLT1" s="1926"/>
      <c r="LLU1" s="1926"/>
      <c r="LLV1" s="1926"/>
      <c r="LLW1" s="1926"/>
      <c r="LLX1" s="1926"/>
      <c r="LLY1" s="1926"/>
      <c r="LLZ1" s="1926"/>
      <c r="LMA1" s="1926"/>
      <c r="LMB1" s="1926"/>
      <c r="LMC1" s="1926"/>
      <c r="LMD1" s="1926"/>
      <c r="LME1" s="1926"/>
      <c r="LMF1" s="1926"/>
      <c r="LMG1" s="1926"/>
      <c r="LMH1" s="1926"/>
      <c r="LMI1" s="1926"/>
      <c r="LMJ1" s="1926"/>
      <c r="LMK1" s="1926"/>
      <c r="LML1" s="1926"/>
      <c r="LMM1" s="1926"/>
      <c r="LMN1" s="1926"/>
      <c r="LMO1" s="1926"/>
      <c r="LMP1" s="1926"/>
      <c r="LMQ1" s="1926"/>
      <c r="LMR1" s="1926"/>
      <c r="LMS1" s="1926"/>
      <c r="LMT1" s="1926"/>
      <c r="LMU1" s="1926"/>
      <c r="LMV1" s="1926"/>
      <c r="LMW1" s="1926"/>
      <c r="LMX1" s="1926"/>
      <c r="LMY1" s="1926"/>
      <c r="LMZ1" s="1926"/>
      <c r="LNA1" s="1926"/>
      <c r="LNB1" s="1926"/>
      <c r="LNC1" s="1926"/>
      <c r="LND1" s="1926"/>
      <c r="LNE1" s="1926"/>
      <c r="LNF1" s="1926"/>
      <c r="LNG1" s="1926"/>
      <c r="LNH1" s="1926"/>
      <c r="LNI1" s="1926"/>
      <c r="LNJ1" s="1926"/>
      <c r="LNK1" s="1926"/>
      <c r="LNL1" s="1926"/>
      <c r="LNM1" s="1926"/>
      <c r="LNN1" s="1926"/>
      <c r="LNO1" s="1926"/>
      <c r="LNP1" s="1926"/>
      <c r="LNQ1" s="1926"/>
      <c r="LNR1" s="1926"/>
      <c r="LNS1" s="1926"/>
      <c r="LNT1" s="1926"/>
      <c r="LNU1" s="1926"/>
      <c r="LNV1" s="1926"/>
      <c r="LNW1" s="1926"/>
      <c r="LNX1" s="1926"/>
      <c r="LNY1" s="1926"/>
      <c r="LNZ1" s="1926"/>
      <c r="LOA1" s="1926"/>
      <c r="LOB1" s="1926"/>
      <c r="LOC1" s="1926"/>
      <c r="LOD1" s="1926"/>
      <c r="LOE1" s="1926"/>
      <c r="LOF1" s="1926"/>
      <c r="LOG1" s="1926"/>
      <c r="LOH1" s="1926"/>
      <c r="LOI1" s="1926"/>
      <c r="LOJ1" s="1926"/>
      <c r="LOK1" s="1926"/>
      <c r="LOL1" s="1926"/>
      <c r="LOM1" s="1926"/>
      <c r="LON1" s="1926"/>
      <c r="LOO1" s="1926"/>
      <c r="LOP1" s="1926"/>
      <c r="LOQ1" s="1926"/>
      <c r="LOR1" s="1926"/>
      <c r="LOS1" s="1926"/>
      <c r="LOT1" s="1926"/>
      <c r="LOU1" s="1926"/>
      <c r="LOV1" s="1926"/>
      <c r="LOW1" s="1926"/>
      <c r="LOX1" s="1926"/>
      <c r="LOY1" s="1926"/>
      <c r="LOZ1" s="1926"/>
      <c r="LPA1" s="1926"/>
      <c r="LPB1" s="1926"/>
      <c r="LPC1" s="1926"/>
      <c r="LPD1" s="1926"/>
      <c r="LPE1" s="1926"/>
      <c r="LPF1" s="1926"/>
      <c r="LPG1" s="1926"/>
      <c r="LPH1" s="1926"/>
      <c r="LPI1" s="1926"/>
      <c r="LPJ1" s="1926"/>
      <c r="LPK1" s="1926"/>
      <c r="LPL1" s="1926"/>
      <c r="LPM1" s="1926"/>
      <c r="LPN1" s="1926"/>
      <c r="LPO1" s="1926"/>
      <c r="LPP1" s="1926"/>
      <c r="LPQ1" s="1926"/>
      <c r="LPR1" s="1926"/>
      <c r="LPS1" s="1926"/>
      <c r="LPT1" s="1926"/>
      <c r="LPU1" s="1926"/>
      <c r="LPV1" s="1926"/>
      <c r="LPW1" s="1926"/>
      <c r="LPX1" s="1926"/>
      <c r="LPY1" s="1926"/>
      <c r="LPZ1" s="1926"/>
      <c r="LQA1" s="1926"/>
      <c r="LQB1" s="1926"/>
      <c r="LQC1" s="1926"/>
      <c r="LQD1" s="1926"/>
      <c r="LQE1" s="1926"/>
      <c r="LQF1" s="1926"/>
      <c r="LQG1" s="1926"/>
      <c r="LQH1" s="1926"/>
      <c r="LQI1" s="1926"/>
      <c r="LQJ1" s="1926"/>
      <c r="LQK1" s="1926"/>
      <c r="LQL1" s="1926"/>
      <c r="LQM1" s="1926"/>
      <c r="LQN1" s="1926"/>
      <c r="LQO1" s="1926"/>
      <c r="LQP1" s="1926"/>
      <c r="LQQ1" s="1926"/>
      <c r="LQR1" s="1926"/>
      <c r="LQS1" s="1926"/>
      <c r="LQT1" s="1926"/>
      <c r="LQU1" s="1926"/>
      <c r="LQV1" s="1926"/>
      <c r="LQW1" s="1926"/>
      <c r="LQX1" s="1926"/>
      <c r="LQY1" s="1926"/>
      <c r="LQZ1" s="1926"/>
      <c r="LRA1" s="1926"/>
      <c r="LRB1" s="1926"/>
      <c r="LRC1" s="1926"/>
      <c r="LRD1" s="1926"/>
      <c r="LRE1" s="1926"/>
      <c r="LRF1" s="1926"/>
      <c r="LRG1" s="1926"/>
      <c r="LRH1" s="1926"/>
      <c r="LRI1" s="1926"/>
      <c r="LRJ1" s="1926"/>
      <c r="LRK1" s="1926"/>
      <c r="LRL1" s="1926"/>
      <c r="LRM1" s="1926"/>
      <c r="LRN1" s="1926"/>
      <c r="LRO1" s="1926"/>
      <c r="LRP1" s="1926"/>
      <c r="LRQ1" s="1926"/>
      <c r="LRR1" s="1926"/>
      <c r="LRS1" s="1926"/>
      <c r="LRT1" s="1926"/>
      <c r="LRU1" s="1926"/>
      <c r="LRV1" s="1926"/>
      <c r="LRW1" s="1926"/>
      <c r="LRX1" s="1926"/>
      <c r="LRY1" s="1926"/>
      <c r="LRZ1" s="1926"/>
      <c r="LSA1" s="1926"/>
      <c r="LSB1" s="1926"/>
      <c r="LSC1" s="1926"/>
      <c r="LSD1" s="1926"/>
      <c r="LSE1" s="1926"/>
      <c r="LSF1" s="1926"/>
      <c r="LSG1" s="1926"/>
      <c r="LSH1" s="1926"/>
      <c r="LSI1" s="1926"/>
      <c r="LSJ1" s="1926"/>
      <c r="LSK1" s="1926"/>
      <c r="LSL1" s="1926"/>
      <c r="LSM1" s="1926"/>
      <c r="LSN1" s="1926"/>
      <c r="LSO1" s="1926"/>
      <c r="LSP1" s="1926"/>
      <c r="LSQ1" s="1926"/>
      <c r="LSR1" s="1926"/>
      <c r="LSS1" s="1926"/>
      <c r="LST1" s="1926"/>
      <c r="LSU1" s="1926"/>
      <c r="LSV1" s="1926"/>
      <c r="LSW1" s="1926"/>
      <c r="LSX1" s="1926"/>
      <c r="LSY1" s="1926"/>
      <c r="LSZ1" s="1926"/>
      <c r="LTA1" s="1926"/>
      <c r="LTB1" s="1926"/>
      <c r="LTC1" s="1926"/>
      <c r="LTD1" s="1926"/>
      <c r="LTE1" s="1926"/>
      <c r="LTF1" s="1926"/>
      <c r="LTG1" s="1926"/>
      <c r="LTH1" s="1926"/>
      <c r="LTI1" s="1926"/>
      <c r="LTJ1" s="1926"/>
      <c r="LTK1" s="1926"/>
      <c r="LTL1" s="1926"/>
      <c r="LTM1" s="1926"/>
      <c r="LTN1" s="1926"/>
      <c r="LTO1" s="1926"/>
      <c r="LTP1" s="1926"/>
      <c r="LTQ1" s="1926"/>
      <c r="LTR1" s="1926"/>
      <c r="LTS1" s="1926"/>
      <c r="LTT1" s="1926"/>
      <c r="LTU1" s="1926"/>
      <c r="LTV1" s="1926"/>
      <c r="LTW1" s="1926"/>
      <c r="LTX1" s="1926"/>
      <c r="LTY1" s="1926"/>
      <c r="LTZ1" s="1926"/>
      <c r="LUA1" s="1926"/>
      <c r="LUB1" s="1926"/>
      <c r="LUC1" s="1926"/>
      <c r="LUD1" s="1926"/>
      <c r="LUE1" s="1926"/>
      <c r="LUF1" s="1926"/>
      <c r="LUG1" s="1926"/>
      <c r="LUH1" s="1926"/>
      <c r="LUI1" s="1926"/>
      <c r="LUJ1" s="1926"/>
      <c r="LUK1" s="1926"/>
      <c r="LUL1" s="1926"/>
      <c r="LUM1" s="1926"/>
      <c r="LUN1" s="1926"/>
      <c r="LUO1" s="1926"/>
      <c r="LUP1" s="1926"/>
      <c r="LUQ1" s="1926"/>
      <c r="LUR1" s="1926"/>
      <c r="LUS1" s="1926"/>
      <c r="LUT1" s="1926"/>
      <c r="LUU1" s="1926"/>
      <c r="LUV1" s="1926"/>
      <c r="LUW1" s="1926"/>
      <c r="LUX1" s="1926"/>
      <c r="LUY1" s="1926"/>
      <c r="LUZ1" s="1926"/>
      <c r="LVA1" s="1926"/>
      <c r="LVB1" s="1926"/>
      <c r="LVC1" s="1926"/>
      <c r="LVD1" s="1926"/>
      <c r="LVE1" s="1926"/>
      <c r="LVF1" s="1926"/>
      <c r="LVG1" s="1926"/>
      <c r="LVH1" s="1926"/>
      <c r="LVI1" s="1926"/>
      <c r="LVJ1" s="1926"/>
      <c r="LVK1" s="1926"/>
      <c r="LVL1" s="1926"/>
      <c r="LVM1" s="1926"/>
      <c r="LVN1" s="1926"/>
      <c r="LVO1" s="1926"/>
      <c r="LVP1" s="1926"/>
      <c r="LVQ1" s="1926"/>
      <c r="LVR1" s="1926"/>
      <c r="LVS1" s="1926"/>
      <c r="LVT1" s="1926"/>
      <c r="LVU1" s="1926"/>
      <c r="LVV1" s="1926"/>
      <c r="LVW1" s="1926"/>
      <c r="LVX1" s="1926"/>
      <c r="LVY1" s="1926"/>
      <c r="LVZ1" s="1926"/>
      <c r="LWA1" s="1926"/>
      <c r="LWB1" s="1926"/>
      <c r="LWC1" s="1926"/>
      <c r="LWD1" s="1926"/>
      <c r="LWE1" s="1926"/>
      <c r="LWF1" s="1926"/>
      <c r="LWG1" s="1926"/>
      <c r="LWH1" s="1926"/>
      <c r="LWI1" s="1926"/>
      <c r="LWJ1" s="1926"/>
      <c r="LWK1" s="1926"/>
      <c r="LWL1" s="1926"/>
      <c r="LWM1" s="1926"/>
      <c r="LWN1" s="1926"/>
      <c r="LWO1" s="1926"/>
      <c r="LWP1" s="1926"/>
      <c r="LWQ1" s="1926"/>
      <c r="LWR1" s="1926"/>
      <c r="LWS1" s="1926"/>
      <c r="LWT1" s="1926"/>
      <c r="LWU1" s="1926"/>
      <c r="LWV1" s="1926"/>
      <c r="LWW1" s="1926"/>
      <c r="LWX1" s="1926"/>
      <c r="LWY1" s="1926"/>
      <c r="LWZ1" s="1926"/>
      <c r="LXA1" s="1926"/>
      <c r="LXB1" s="1926"/>
      <c r="LXC1" s="1926"/>
      <c r="LXD1" s="1926"/>
      <c r="LXE1" s="1926"/>
      <c r="LXF1" s="1926"/>
      <c r="LXG1" s="1926"/>
      <c r="LXH1" s="1926"/>
      <c r="LXI1" s="1926"/>
      <c r="LXJ1" s="1926"/>
      <c r="LXK1" s="1926"/>
      <c r="LXL1" s="1926"/>
      <c r="LXM1" s="1926"/>
      <c r="LXN1" s="1926"/>
      <c r="LXO1" s="1926"/>
      <c r="LXP1" s="1926"/>
      <c r="LXQ1" s="1926"/>
      <c r="LXR1" s="1926"/>
      <c r="LXS1" s="1926"/>
      <c r="LXT1" s="1926"/>
      <c r="LXU1" s="1926"/>
      <c r="LXV1" s="1926"/>
      <c r="LXW1" s="1926"/>
      <c r="LXX1" s="1926"/>
      <c r="LXY1" s="1926"/>
      <c r="LXZ1" s="1926"/>
      <c r="LYA1" s="1926"/>
      <c r="LYB1" s="1926"/>
      <c r="LYC1" s="1926"/>
      <c r="LYD1" s="1926"/>
      <c r="LYE1" s="1926"/>
      <c r="LYF1" s="1926"/>
      <c r="LYG1" s="1926"/>
      <c r="LYH1" s="1926"/>
      <c r="LYI1" s="1926"/>
      <c r="LYJ1" s="1926"/>
      <c r="LYK1" s="1926"/>
      <c r="LYL1" s="1926"/>
      <c r="LYM1" s="1926"/>
      <c r="LYN1" s="1926"/>
      <c r="LYO1" s="1926"/>
      <c r="LYP1" s="1926"/>
      <c r="LYQ1" s="1926"/>
      <c r="LYR1" s="1926"/>
      <c r="LYS1" s="1926"/>
      <c r="LYT1" s="1926"/>
      <c r="LYU1" s="1926"/>
      <c r="LYV1" s="1926"/>
      <c r="LYW1" s="1926"/>
      <c r="LYX1" s="1926"/>
      <c r="LYY1" s="1926"/>
      <c r="LYZ1" s="1926"/>
      <c r="LZA1" s="1926"/>
      <c r="LZB1" s="1926"/>
      <c r="LZC1" s="1926"/>
      <c r="LZD1" s="1926"/>
      <c r="LZE1" s="1926"/>
      <c r="LZF1" s="1926"/>
      <c r="LZG1" s="1926"/>
      <c r="LZH1" s="1926"/>
      <c r="LZI1" s="1926"/>
      <c r="LZJ1" s="1926"/>
      <c r="LZK1" s="1926"/>
      <c r="LZL1" s="1926"/>
      <c r="LZM1" s="1926"/>
      <c r="LZN1" s="1926"/>
      <c r="LZO1" s="1926"/>
      <c r="LZP1" s="1926"/>
      <c r="LZQ1" s="1926"/>
      <c r="LZR1" s="1926"/>
      <c r="LZS1" s="1926"/>
      <c r="LZT1" s="1926"/>
      <c r="LZU1" s="1926"/>
      <c r="LZV1" s="1926"/>
      <c r="LZW1" s="1926"/>
      <c r="LZX1" s="1926"/>
      <c r="LZY1" s="1926"/>
      <c r="LZZ1" s="1926"/>
      <c r="MAA1" s="1926"/>
      <c r="MAB1" s="1926"/>
      <c r="MAC1" s="1926"/>
      <c r="MAD1" s="1926"/>
      <c r="MAE1" s="1926"/>
      <c r="MAF1" s="1926"/>
      <c r="MAG1" s="1926"/>
      <c r="MAH1" s="1926"/>
      <c r="MAI1" s="1926"/>
      <c r="MAJ1" s="1926"/>
      <c r="MAK1" s="1926"/>
      <c r="MAL1" s="1926"/>
      <c r="MAM1" s="1926"/>
      <c r="MAN1" s="1926"/>
      <c r="MAO1" s="1926"/>
      <c r="MAP1" s="1926"/>
      <c r="MAQ1" s="1926"/>
      <c r="MAR1" s="1926"/>
      <c r="MAS1" s="1926"/>
      <c r="MAT1" s="1926"/>
      <c r="MAU1" s="1926"/>
      <c r="MAV1" s="1926"/>
      <c r="MAW1" s="1926"/>
      <c r="MAX1" s="1926"/>
      <c r="MAY1" s="1926"/>
      <c r="MAZ1" s="1926"/>
      <c r="MBA1" s="1926"/>
      <c r="MBB1" s="1926"/>
      <c r="MBC1" s="1926"/>
      <c r="MBD1" s="1926"/>
      <c r="MBE1" s="1926"/>
      <c r="MBF1" s="1926"/>
      <c r="MBG1" s="1926"/>
      <c r="MBH1" s="1926"/>
      <c r="MBI1" s="1926"/>
      <c r="MBJ1" s="1926"/>
      <c r="MBK1" s="1926"/>
      <c r="MBL1" s="1926"/>
      <c r="MBM1" s="1926"/>
      <c r="MBN1" s="1926"/>
      <c r="MBO1" s="1926"/>
      <c r="MBP1" s="1926"/>
      <c r="MBQ1" s="1926"/>
      <c r="MBR1" s="1926"/>
      <c r="MBS1" s="1926"/>
      <c r="MBT1" s="1926"/>
      <c r="MBU1" s="1926"/>
      <c r="MBV1" s="1926"/>
      <c r="MBW1" s="1926"/>
      <c r="MBX1" s="1926"/>
      <c r="MBY1" s="1926"/>
      <c r="MBZ1" s="1926"/>
      <c r="MCA1" s="1926"/>
      <c r="MCB1" s="1926"/>
      <c r="MCC1" s="1926"/>
      <c r="MCD1" s="1926"/>
      <c r="MCE1" s="1926"/>
      <c r="MCF1" s="1926"/>
      <c r="MCG1" s="1926"/>
      <c r="MCH1" s="1926"/>
      <c r="MCI1" s="1926"/>
      <c r="MCJ1" s="1926"/>
      <c r="MCK1" s="1926"/>
      <c r="MCL1" s="1926"/>
      <c r="MCM1" s="1926"/>
      <c r="MCN1" s="1926"/>
      <c r="MCO1" s="1926"/>
      <c r="MCP1" s="1926"/>
      <c r="MCQ1" s="1926"/>
      <c r="MCR1" s="1926"/>
      <c r="MCS1" s="1926"/>
      <c r="MCT1" s="1926"/>
      <c r="MCU1" s="1926"/>
      <c r="MCV1" s="1926"/>
      <c r="MCW1" s="1926"/>
      <c r="MCX1" s="1926"/>
      <c r="MCY1" s="1926"/>
      <c r="MCZ1" s="1926"/>
      <c r="MDA1" s="1926"/>
      <c r="MDB1" s="1926"/>
      <c r="MDC1" s="1926"/>
      <c r="MDD1" s="1926"/>
      <c r="MDE1" s="1926"/>
      <c r="MDF1" s="1926"/>
      <c r="MDG1" s="1926"/>
      <c r="MDH1" s="1926"/>
      <c r="MDI1" s="1926"/>
      <c r="MDJ1" s="1926"/>
      <c r="MDK1" s="1926"/>
      <c r="MDL1" s="1926"/>
      <c r="MDM1" s="1926"/>
      <c r="MDN1" s="1926"/>
      <c r="MDO1" s="1926"/>
      <c r="MDP1" s="1926"/>
      <c r="MDQ1" s="1926"/>
      <c r="MDR1" s="1926"/>
      <c r="MDS1" s="1926"/>
      <c r="MDT1" s="1926"/>
      <c r="MDU1" s="1926"/>
      <c r="MDV1" s="1926"/>
      <c r="MDW1" s="1926"/>
      <c r="MDX1" s="1926"/>
      <c r="MDY1" s="1926"/>
      <c r="MDZ1" s="1926"/>
      <c r="MEA1" s="1926"/>
      <c r="MEB1" s="1926"/>
      <c r="MEC1" s="1926"/>
      <c r="MED1" s="1926"/>
      <c r="MEE1" s="1926"/>
      <c r="MEF1" s="1926"/>
      <c r="MEG1" s="1926"/>
      <c r="MEH1" s="1926"/>
      <c r="MEI1" s="1926"/>
      <c r="MEJ1" s="1926"/>
      <c r="MEK1" s="1926"/>
      <c r="MEL1" s="1926"/>
      <c r="MEM1" s="1926"/>
      <c r="MEN1" s="1926"/>
      <c r="MEO1" s="1926"/>
      <c r="MEP1" s="1926"/>
      <c r="MEQ1" s="1926"/>
      <c r="MER1" s="1926"/>
      <c r="MES1" s="1926"/>
      <c r="MET1" s="1926"/>
      <c r="MEU1" s="1926"/>
      <c r="MEV1" s="1926"/>
      <c r="MEW1" s="1926"/>
      <c r="MEX1" s="1926"/>
      <c r="MEY1" s="1926"/>
      <c r="MEZ1" s="1926"/>
      <c r="MFA1" s="1926"/>
      <c r="MFB1" s="1926"/>
      <c r="MFC1" s="1926"/>
      <c r="MFD1" s="1926"/>
      <c r="MFE1" s="1926"/>
      <c r="MFF1" s="1926"/>
      <c r="MFG1" s="1926"/>
      <c r="MFH1" s="1926"/>
      <c r="MFI1" s="1926"/>
      <c r="MFJ1" s="1926"/>
      <c r="MFK1" s="1926"/>
      <c r="MFL1" s="1926"/>
      <c r="MFM1" s="1926"/>
      <c r="MFN1" s="1926"/>
      <c r="MFO1" s="1926"/>
      <c r="MFP1" s="1926"/>
      <c r="MFQ1" s="1926"/>
      <c r="MFR1" s="1926"/>
      <c r="MFS1" s="1926"/>
      <c r="MFT1" s="1926"/>
      <c r="MFU1" s="1926"/>
      <c r="MFV1" s="1926"/>
      <c r="MFW1" s="1926"/>
      <c r="MFX1" s="1926"/>
      <c r="MFY1" s="1926"/>
      <c r="MFZ1" s="1926"/>
      <c r="MGA1" s="1926"/>
      <c r="MGB1" s="1926"/>
      <c r="MGC1" s="1926"/>
      <c r="MGD1" s="1926"/>
      <c r="MGE1" s="1926"/>
      <c r="MGF1" s="1926"/>
      <c r="MGG1" s="1926"/>
      <c r="MGH1" s="1926"/>
      <c r="MGI1" s="1926"/>
      <c r="MGJ1" s="1926"/>
      <c r="MGK1" s="1926"/>
      <c r="MGL1" s="1926"/>
      <c r="MGM1" s="1926"/>
      <c r="MGN1" s="1926"/>
      <c r="MGO1" s="1926"/>
      <c r="MGP1" s="1926"/>
      <c r="MGQ1" s="1926"/>
      <c r="MGR1" s="1926"/>
      <c r="MGS1" s="1926"/>
      <c r="MGT1" s="1926"/>
      <c r="MGU1" s="1926"/>
      <c r="MGV1" s="1926"/>
      <c r="MGW1" s="1926"/>
      <c r="MGX1" s="1926"/>
      <c r="MGY1" s="1926"/>
      <c r="MGZ1" s="1926"/>
      <c r="MHA1" s="1926"/>
      <c r="MHB1" s="1926"/>
      <c r="MHC1" s="1926"/>
      <c r="MHD1" s="1926"/>
      <c r="MHE1" s="1926"/>
      <c r="MHF1" s="1926"/>
      <c r="MHG1" s="1926"/>
      <c r="MHH1" s="1926"/>
      <c r="MHI1" s="1926"/>
      <c r="MHJ1" s="1926"/>
      <c r="MHK1" s="1926"/>
      <c r="MHL1" s="1926"/>
      <c r="MHM1" s="1926"/>
      <c r="MHN1" s="1926"/>
      <c r="MHO1" s="1926"/>
      <c r="MHP1" s="1926"/>
      <c r="MHQ1" s="1926"/>
      <c r="MHR1" s="1926"/>
      <c r="MHS1" s="1926"/>
      <c r="MHT1" s="1926"/>
      <c r="MHU1" s="1926"/>
      <c r="MHV1" s="1926"/>
      <c r="MHW1" s="1926"/>
      <c r="MHX1" s="1926"/>
      <c r="MHY1" s="1926"/>
      <c r="MHZ1" s="1926"/>
      <c r="MIA1" s="1926"/>
      <c r="MIB1" s="1926"/>
      <c r="MIC1" s="1926"/>
      <c r="MID1" s="1926"/>
      <c r="MIE1" s="1926"/>
      <c r="MIF1" s="1926"/>
      <c r="MIG1" s="1926"/>
      <c r="MIH1" s="1926"/>
      <c r="MII1" s="1926"/>
      <c r="MIJ1" s="1926"/>
      <c r="MIK1" s="1926"/>
      <c r="MIL1" s="1926"/>
      <c r="MIM1" s="1926"/>
      <c r="MIN1" s="1926"/>
      <c r="MIO1" s="1926"/>
      <c r="MIP1" s="1926"/>
      <c r="MIQ1" s="1926"/>
      <c r="MIR1" s="1926"/>
      <c r="MIS1" s="1926"/>
      <c r="MIT1" s="1926"/>
      <c r="MIU1" s="1926"/>
      <c r="MIV1" s="1926"/>
      <c r="MIW1" s="1926"/>
      <c r="MIX1" s="1926"/>
      <c r="MIY1" s="1926"/>
      <c r="MIZ1" s="1926"/>
      <c r="MJA1" s="1926"/>
      <c r="MJB1" s="1926"/>
      <c r="MJC1" s="1926"/>
      <c r="MJD1" s="1926"/>
      <c r="MJE1" s="1926"/>
      <c r="MJF1" s="1926"/>
      <c r="MJG1" s="1926"/>
      <c r="MJH1" s="1926"/>
      <c r="MJI1" s="1926"/>
      <c r="MJJ1" s="1926"/>
      <c r="MJK1" s="1926"/>
      <c r="MJL1" s="1926"/>
      <c r="MJM1" s="1926"/>
      <c r="MJN1" s="1926"/>
      <c r="MJO1" s="1926"/>
      <c r="MJP1" s="1926"/>
      <c r="MJQ1" s="1926"/>
      <c r="MJR1" s="1926"/>
      <c r="MJS1" s="1926"/>
      <c r="MJT1" s="1926"/>
      <c r="MJU1" s="1926"/>
      <c r="MJV1" s="1926"/>
      <c r="MJW1" s="1926"/>
      <c r="MJX1" s="1926"/>
      <c r="MJY1" s="1926"/>
      <c r="MJZ1" s="1926"/>
      <c r="MKA1" s="1926"/>
      <c r="MKB1" s="1926"/>
      <c r="MKC1" s="1926"/>
      <c r="MKD1" s="1926"/>
      <c r="MKE1" s="1926"/>
      <c r="MKF1" s="1926"/>
      <c r="MKG1" s="1926"/>
      <c r="MKH1" s="1926"/>
      <c r="MKI1" s="1926"/>
      <c r="MKJ1" s="1926"/>
      <c r="MKK1" s="1926"/>
      <c r="MKL1" s="1926"/>
      <c r="MKM1" s="1926"/>
      <c r="MKN1" s="1926"/>
      <c r="MKO1" s="1926"/>
      <c r="MKP1" s="1926"/>
      <c r="MKQ1" s="1926"/>
      <c r="MKR1" s="1926"/>
      <c r="MKS1" s="1926"/>
      <c r="MKT1" s="1926"/>
      <c r="MKU1" s="1926"/>
      <c r="MKV1" s="1926"/>
      <c r="MKW1" s="1926"/>
      <c r="MKX1" s="1926"/>
      <c r="MKY1" s="1926"/>
      <c r="MKZ1" s="1926"/>
      <c r="MLA1" s="1926"/>
      <c r="MLB1" s="1926"/>
      <c r="MLC1" s="1926"/>
      <c r="MLD1" s="1926"/>
      <c r="MLE1" s="1926"/>
      <c r="MLF1" s="1926"/>
      <c r="MLG1" s="1926"/>
      <c r="MLH1" s="1926"/>
      <c r="MLI1" s="1926"/>
      <c r="MLJ1" s="1926"/>
      <c r="MLK1" s="1926"/>
      <c r="MLL1" s="1926"/>
      <c r="MLM1" s="1926"/>
      <c r="MLN1" s="1926"/>
      <c r="MLO1" s="1926"/>
      <c r="MLP1" s="1926"/>
      <c r="MLQ1" s="1926"/>
      <c r="MLR1" s="1926"/>
      <c r="MLS1" s="1926"/>
      <c r="MLT1" s="1926"/>
      <c r="MLU1" s="1926"/>
      <c r="MLV1" s="1926"/>
      <c r="MLW1" s="1926"/>
      <c r="MLX1" s="1926"/>
      <c r="MLY1" s="1926"/>
      <c r="MLZ1" s="1926"/>
      <c r="MMA1" s="1926"/>
      <c r="MMB1" s="1926"/>
      <c r="MMC1" s="1926"/>
      <c r="MMD1" s="1926"/>
      <c r="MME1" s="1926"/>
      <c r="MMF1" s="1926"/>
      <c r="MMG1" s="1926"/>
      <c r="MMH1" s="1926"/>
      <c r="MMI1" s="1926"/>
      <c r="MMJ1" s="1926"/>
      <c r="MMK1" s="1926"/>
      <c r="MML1" s="1926"/>
      <c r="MMM1" s="1926"/>
      <c r="MMN1" s="1926"/>
      <c r="MMO1" s="1926"/>
      <c r="MMP1" s="1926"/>
      <c r="MMQ1" s="1926"/>
      <c r="MMR1" s="1926"/>
      <c r="MMS1" s="1926"/>
      <c r="MMT1" s="1926"/>
      <c r="MMU1" s="1926"/>
      <c r="MMV1" s="1926"/>
      <c r="MMW1" s="1926"/>
      <c r="MMX1" s="1926"/>
      <c r="MMY1" s="1926"/>
      <c r="MMZ1" s="1926"/>
      <c r="MNA1" s="1926"/>
      <c r="MNB1" s="1926"/>
      <c r="MNC1" s="1926"/>
      <c r="MND1" s="1926"/>
      <c r="MNE1" s="1926"/>
      <c r="MNF1" s="1926"/>
      <c r="MNG1" s="1926"/>
      <c r="MNH1" s="1926"/>
      <c r="MNI1" s="1926"/>
      <c r="MNJ1" s="1926"/>
      <c r="MNK1" s="1926"/>
      <c r="MNL1" s="1926"/>
      <c r="MNM1" s="1926"/>
      <c r="MNN1" s="1926"/>
      <c r="MNO1" s="1926"/>
      <c r="MNP1" s="1926"/>
      <c r="MNQ1" s="1926"/>
      <c r="MNR1" s="1926"/>
      <c r="MNS1" s="1926"/>
      <c r="MNT1" s="1926"/>
      <c r="MNU1" s="1926"/>
      <c r="MNV1" s="1926"/>
      <c r="MNW1" s="1926"/>
      <c r="MNX1" s="1926"/>
      <c r="MNY1" s="1926"/>
      <c r="MNZ1" s="1926"/>
      <c r="MOA1" s="1926"/>
      <c r="MOB1" s="1926"/>
      <c r="MOC1" s="1926"/>
      <c r="MOD1" s="1926"/>
      <c r="MOE1" s="1926"/>
      <c r="MOF1" s="1926"/>
      <c r="MOG1" s="1926"/>
      <c r="MOH1" s="1926"/>
      <c r="MOI1" s="1926"/>
      <c r="MOJ1" s="1926"/>
      <c r="MOK1" s="1926"/>
      <c r="MOL1" s="1926"/>
      <c r="MOM1" s="1926"/>
      <c r="MON1" s="1926"/>
      <c r="MOO1" s="1926"/>
      <c r="MOP1" s="1926"/>
      <c r="MOQ1" s="1926"/>
      <c r="MOR1" s="1926"/>
      <c r="MOS1" s="1926"/>
      <c r="MOT1" s="1926"/>
      <c r="MOU1" s="1926"/>
      <c r="MOV1" s="1926"/>
      <c r="MOW1" s="1926"/>
      <c r="MOX1" s="1926"/>
      <c r="MOY1" s="1926"/>
      <c r="MOZ1" s="1926"/>
      <c r="MPA1" s="1926"/>
      <c r="MPB1" s="1926"/>
      <c r="MPC1" s="1926"/>
      <c r="MPD1" s="1926"/>
      <c r="MPE1" s="1926"/>
      <c r="MPF1" s="1926"/>
      <c r="MPG1" s="1926"/>
      <c r="MPH1" s="1926"/>
      <c r="MPI1" s="1926"/>
      <c r="MPJ1" s="1926"/>
      <c r="MPK1" s="1926"/>
      <c r="MPL1" s="1926"/>
      <c r="MPM1" s="1926"/>
      <c r="MPN1" s="1926"/>
      <c r="MPO1" s="1926"/>
      <c r="MPP1" s="1926"/>
      <c r="MPQ1" s="1926"/>
      <c r="MPR1" s="1926"/>
      <c r="MPS1" s="1926"/>
      <c r="MPT1" s="1926"/>
      <c r="MPU1" s="1926"/>
      <c r="MPV1" s="1926"/>
      <c r="MPW1" s="1926"/>
      <c r="MPX1" s="1926"/>
      <c r="MPY1" s="1926"/>
      <c r="MPZ1" s="1926"/>
      <c r="MQA1" s="1926"/>
      <c r="MQB1" s="1926"/>
      <c r="MQC1" s="1926"/>
      <c r="MQD1" s="1926"/>
      <c r="MQE1" s="1926"/>
      <c r="MQF1" s="1926"/>
      <c r="MQG1" s="1926"/>
      <c r="MQH1" s="1926"/>
      <c r="MQI1" s="1926"/>
      <c r="MQJ1" s="1926"/>
      <c r="MQK1" s="1926"/>
      <c r="MQL1" s="1926"/>
      <c r="MQM1" s="1926"/>
      <c r="MQN1" s="1926"/>
      <c r="MQO1" s="1926"/>
      <c r="MQP1" s="1926"/>
      <c r="MQQ1" s="1926"/>
      <c r="MQR1" s="1926"/>
      <c r="MQS1" s="1926"/>
      <c r="MQT1" s="1926"/>
      <c r="MQU1" s="1926"/>
      <c r="MQV1" s="1926"/>
      <c r="MQW1" s="1926"/>
      <c r="MQX1" s="1926"/>
      <c r="MQY1" s="1926"/>
      <c r="MQZ1" s="1926"/>
      <c r="MRA1" s="1926"/>
      <c r="MRB1" s="1926"/>
      <c r="MRC1" s="1926"/>
      <c r="MRD1" s="1926"/>
      <c r="MRE1" s="1926"/>
      <c r="MRF1" s="1926"/>
      <c r="MRG1" s="1926"/>
      <c r="MRH1" s="1926"/>
      <c r="MRI1" s="1926"/>
      <c r="MRJ1" s="1926"/>
      <c r="MRK1" s="1926"/>
      <c r="MRL1" s="1926"/>
      <c r="MRM1" s="1926"/>
      <c r="MRN1" s="1926"/>
      <c r="MRO1" s="1926"/>
      <c r="MRP1" s="1926"/>
      <c r="MRQ1" s="1926"/>
      <c r="MRR1" s="1926"/>
      <c r="MRS1" s="1926"/>
      <c r="MRT1" s="1926"/>
      <c r="MRU1" s="1926"/>
      <c r="MRV1" s="1926"/>
      <c r="MRW1" s="1926"/>
      <c r="MRX1" s="1926"/>
      <c r="MRY1" s="1926"/>
      <c r="MRZ1" s="1926"/>
      <c r="MSA1" s="1926"/>
      <c r="MSB1" s="1926"/>
      <c r="MSC1" s="1926"/>
      <c r="MSD1" s="1926"/>
      <c r="MSE1" s="1926"/>
      <c r="MSF1" s="1926"/>
      <c r="MSG1" s="1926"/>
      <c r="MSH1" s="1926"/>
      <c r="MSI1" s="1926"/>
      <c r="MSJ1" s="1926"/>
      <c r="MSK1" s="1926"/>
      <c r="MSL1" s="1926"/>
      <c r="MSM1" s="1926"/>
      <c r="MSN1" s="1926"/>
      <c r="MSO1" s="1926"/>
      <c r="MSP1" s="1926"/>
      <c r="MSQ1" s="1926"/>
      <c r="MSR1" s="1926"/>
      <c r="MSS1" s="1926"/>
      <c r="MST1" s="1926"/>
      <c r="MSU1" s="1926"/>
      <c r="MSV1" s="1926"/>
      <c r="MSW1" s="1926"/>
      <c r="MSX1" s="1926"/>
      <c r="MSY1" s="1926"/>
      <c r="MSZ1" s="1926"/>
      <c r="MTA1" s="1926"/>
      <c r="MTB1" s="1926"/>
      <c r="MTC1" s="1926"/>
      <c r="MTD1" s="1926"/>
      <c r="MTE1" s="1926"/>
      <c r="MTF1" s="1926"/>
      <c r="MTG1" s="1926"/>
      <c r="MTH1" s="1926"/>
      <c r="MTI1" s="1926"/>
      <c r="MTJ1" s="1926"/>
      <c r="MTK1" s="1926"/>
      <c r="MTL1" s="1926"/>
      <c r="MTM1" s="1926"/>
      <c r="MTN1" s="1926"/>
      <c r="MTO1" s="1926"/>
      <c r="MTP1" s="1926"/>
      <c r="MTQ1" s="1926"/>
      <c r="MTR1" s="1926"/>
      <c r="MTS1" s="1926"/>
      <c r="MTT1" s="1926"/>
      <c r="MTU1" s="1926"/>
      <c r="MTV1" s="1926"/>
      <c r="MTW1" s="1926"/>
      <c r="MTX1" s="1926"/>
      <c r="MTY1" s="1926"/>
      <c r="MTZ1" s="1926"/>
      <c r="MUA1" s="1926"/>
      <c r="MUB1" s="1926"/>
      <c r="MUC1" s="1926"/>
      <c r="MUD1" s="1926"/>
      <c r="MUE1" s="1926"/>
      <c r="MUF1" s="1926"/>
      <c r="MUG1" s="1926"/>
      <c r="MUH1" s="1926"/>
      <c r="MUI1" s="1926"/>
      <c r="MUJ1" s="1926"/>
      <c r="MUK1" s="1926"/>
      <c r="MUL1" s="1926"/>
      <c r="MUM1" s="1926"/>
      <c r="MUN1" s="1926"/>
      <c r="MUO1" s="1926"/>
      <c r="MUP1" s="1926"/>
      <c r="MUQ1" s="1926"/>
      <c r="MUR1" s="1926"/>
      <c r="MUS1" s="1926"/>
      <c r="MUT1" s="1926"/>
      <c r="MUU1" s="1926"/>
      <c r="MUV1" s="1926"/>
      <c r="MUW1" s="1926"/>
      <c r="MUX1" s="1926"/>
      <c r="MUY1" s="1926"/>
      <c r="MUZ1" s="1926"/>
      <c r="MVA1" s="1926"/>
      <c r="MVB1" s="1926"/>
      <c r="MVC1" s="1926"/>
      <c r="MVD1" s="1926"/>
      <c r="MVE1" s="1926"/>
      <c r="MVF1" s="1926"/>
      <c r="MVG1" s="1926"/>
      <c r="MVH1" s="1926"/>
      <c r="MVI1" s="1926"/>
      <c r="MVJ1" s="1926"/>
      <c r="MVK1" s="1926"/>
      <c r="MVL1" s="1926"/>
      <c r="MVM1" s="1926"/>
      <c r="MVN1" s="1926"/>
      <c r="MVO1" s="1926"/>
      <c r="MVP1" s="1926"/>
      <c r="MVQ1" s="1926"/>
      <c r="MVR1" s="1926"/>
      <c r="MVS1" s="1926"/>
      <c r="MVT1" s="1926"/>
      <c r="MVU1" s="1926"/>
      <c r="MVV1" s="1926"/>
      <c r="MVW1" s="1926"/>
      <c r="MVX1" s="1926"/>
      <c r="MVY1" s="1926"/>
      <c r="MVZ1" s="1926"/>
      <c r="MWA1" s="1926"/>
      <c r="MWB1" s="1926"/>
      <c r="MWC1" s="1926"/>
      <c r="MWD1" s="1926"/>
      <c r="MWE1" s="1926"/>
      <c r="MWF1" s="1926"/>
      <c r="MWG1" s="1926"/>
      <c r="MWH1" s="1926"/>
      <c r="MWI1" s="1926"/>
      <c r="MWJ1" s="1926"/>
      <c r="MWK1" s="1926"/>
      <c r="MWL1" s="1926"/>
      <c r="MWM1" s="1926"/>
      <c r="MWN1" s="1926"/>
      <c r="MWO1" s="1926"/>
      <c r="MWP1" s="1926"/>
      <c r="MWQ1" s="1926"/>
      <c r="MWR1" s="1926"/>
      <c r="MWS1" s="1926"/>
      <c r="MWT1" s="1926"/>
      <c r="MWU1" s="1926"/>
      <c r="MWV1" s="1926"/>
      <c r="MWW1" s="1926"/>
      <c r="MWX1" s="1926"/>
      <c r="MWY1" s="1926"/>
      <c r="MWZ1" s="1926"/>
      <c r="MXA1" s="1926"/>
      <c r="MXB1" s="1926"/>
      <c r="MXC1" s="1926"/>
      <c r="MXD1" s="1926"/>
      <c r="MXE1" s="1926"/>
      <c r="MXF1" s="1926"/>
      <c r="MXG1" s="1926"/>
      <c r="MXH1" s="1926"/>
      <c r="MXI1" s="1926"/>
      <c r="MXJ1" s="1926"/>
      <c r="MXK1" s="1926"/>
      <c r="MXL1" s="1926"/>
      <c r="MXM1" s="1926"/>
      <c r="MXN1" s="1926"/>
      <c r="MXO1" s="1926"/>
      <c r="MXP1" s="1926"/>
      <c r="MXQ1" s="1926"/>
      <c r="MXR1" s="1926"/>
      <c r="MXS1" s="1926"/>
      <c r="MXT1" s="1926"/>
      <c r="MXU1" s="1926"/>
      <c r="MXV1" s="1926"/>
      <c r="MXW1" s="1926"/>
      <c r="MXX1" s="1926"/>
      <c r="MXY1" s="1926"/>
      <c r="MXZ1" s="1926"/>
      <c r="MYA1" s="1926"/>
      <c r="MYB1" s="1926"/>
      <c r="MYC1" s="1926"/>
      <c r="MYD1" s="1926"/>
      <c r="MYE1" s="1926"/>
      <c r="MYF1" s="1926"/>
      <c r="MYG1" s="1926"/>
      <c r="MYH1" s="1926"/>
      <c r="MYI1" s="1926"/>
      <c r="MYJ1" s="1926"/>
      <c r="MYK1" s="1926"/>
      <c r="MYL1" s="1926"/>
      <c r="MYM1" s="1926"/>
      <c r="MYN1" s="1926"/>
      <c r="MYO1" s="1926"/>
      <c r="MYP1" s="1926"/>
      <c r="MYQ1" s="1926"/>
      <c r="MYR1" s="1926"/>
      <c r="MYS1" s="1926"/>
      <c r="MYT1" s="1926"/>
      <c r="MYU1" s="1926"/>
      <c r="MYV1" s="1926"/>
      <c r="MYW1" s="1926"/>
      <c r="MYX1" s="1926"/>
      <c r="MYY1" s="1926"/>
      <c r="MYZ1" s="1926"/>
      <c r="MZA1" s="1926"/>
      <c r="MZB1" s="1926"/>
      <c r="MZC1" s="1926"/>
      <c r="MZD1" s="1926"/>
      <c r="MZE1" s="1926"/>
      <c r="MZF1" s="1926"/>
      <c r="MZG1" s="1926"/>
      <c r="MZH1" s="1926"/>
      <c r="MZI1" s="1926"/>
      <c r="MZJ1" s="1926"/>
      <c r="MZK1" s="1926"/>
      <c r="MZL1" s="1926"/>
      <c r="MZM1" s="1926"/>
      <c r="MZN1" s="1926"/>
      <c r="MZO1" s="1926"/>
      <c r="MZP1" s="1926"/>
      <c r="MZQ1" s="1926"/>
      <c r="MZR1" s="1926"/>
      <c r="MZS1" s="1926"/>
      <c r="MZT1" s="1926"/>
      <c r="MZU1" s="1926"/>
      <c r="MZV1" s="1926"/>
      <c r="MZW1" s="1926"/>
      <c r="MZX1" s="1926"/>
      <c r="MZY1" s="1926"/>
      <c r="MZZ1" s="1926"/>
      <c r="NAA1" s="1926"/>
      <c r="NAB1" s="1926"/>
      <c r="NAC1" s="1926"/>
      <c r="NAD1" s="1926"/>
      <c r="NAE1" s="1926"/>
      <c r="NAF1" s="1926"/>
      <c r="NAG1" s="1926"/>
      <c r="NAH1" s="1926"/>
      <c r="NAI1" s="1926"/>
      <c r="NAJ1" s="1926"/>
      <c r="NAK1" s="1926"/>
      <c r="NAL1" s="1926"/>
      <c r="NAM1" s="1926"/>
      <c r="NAN1" s="1926"/>
      <c r="NAO1" s="1926"/>
      <c r="NAP1" s="1926"/>
      <c r="NAQ1" s="1926"/>
      <c r="NAR1" s="1926"/>
      <c r="NAS1" s="1926"/>
      <c r="NAT1" s="1926"/>
      <c r="NAU1" s="1926"/>
      <c r="NAV1" s="1926"/>
      <c r="NAW1" s="1926"/>
      <c r="NAX1" s="1926"/>
      <c r="NAY1" s="1926"/>
      <c r="NAZ1" s="1926"/>
      <c r="NBA1" s="1926"/>
      <c r="NBB1" s="1926"/>
      <c r="NBC1" s="1926"/>
      <c r="NBD1" s="1926"/>
      <c r="NBE1" s="1926"/>
      <c r="NBF1" s="1926"/>
      <c r="NBG1" s="1926"/>
      <c r="NBH1" s="1926"/>
      <c r="NBI1" s="1926"/>
      <c r="NBJ1" s="1926"/>
      <c r="NBK1" s="1926"/>
      <c r="NBL1" s="1926"/>
      <c r="NBM1" s="1926"/>
      <c r="NBN1" s="1926"/>
      <c r="NBO1" s="1926"/>
      <c r="NBP1" s="1926"/>
      <c r="NBQ1" s="1926"/>
      <c r="NBR1" s="1926"/>
      <c r="NBS1" s="1926"/>
      <c r="NBT1" s="1926"/>
      <c r="NBU1" s="1926"/>
      <c r="NBV1" s="1926"/>
      <c r="NBW1" s="1926"/>
      <c r="NBX1" s="1926"/>
      <c r="NBY1" s="1926"/>
      <c r="NBZ1" s="1926"/>
      <c r="NCA1" s="1926"/>
      <c r="NCB1" s="1926"/>
      <c r="NCC1" s="1926"/>
      <c r="NCD1" s="1926"/>
      <c r="NCE1" s="1926"/>
      <c r="NCF1" s="1926"/>
      <c r="NCG1" s="1926"/>
      <c r="NCH1" s="1926"/>
      <c r="NCI1" s="1926"/>
      <c r="NCJ1" s="1926"/>
      <c r="NCK1" s="1926"/>
      <c r="NCL1" s="1926"/>
      <c r="NCM1" s="1926"/>
      <c r="NCN1" s="1926"/>
      <c r="NCO1" s="1926"/>
      <c r="NCP1" s="1926"/>
      <c r="NCQ1" s="1926"/>
      <c r="NCR1" s="1926"/>
      <c r="NCS1" s="1926"/>
      <c r="NCT1" s="1926"/>
      <c r="NCU1" s="1926"/>
      <c r="NCV1" s="1926"/>
      <c r="NCW1" s="1926"/>
      <c r="NCX1" s="1926"/>
      <c r="NCY1" s="1926"/>
      <c r="NCZ1" s="1926"/>
      <c r="NDA1" s="1926"/>
      <c r="NDB1" s="1926"/>
      <c r="NDC1" s="1926"/>
      <c r="NDD1" s="1926"/>
      <c r="NDE1" s="1926"/>
      <c r="NDF1" s="1926"/>
      <c r="NDG1" s="1926"/>
      <c r="NDH1" s="1926"/>
      <c r="NDI1" s="1926"/>
      <c r="NDJ1" s="1926"/>
      <c r="NDK1" s="1926"/>
      <c r="NDL1" s="1926"/>
      <c r="NDM1" s="1926"/>
      <c r="NDN1" s="1926"/>
      <c r="NDO1" s="1926"/>
      <c r="NDP1" s="1926"/>
      <c r="NDQ1" s="1926"/>
      <c r="NDR1" s="1926"/>
      <c r="NDS1" s="1926"/>
      <c r="NDT1" s="1926"/>
      <c r="NDU1" s="1926"/>
      <c r="NDV1" s="1926"/>
      <c r="NDW1" s="1926"/>
      <c r="NDX1" s="1926"/>
      <c r="NDY1" s="1926"/>
      <c r="NDZ1" s="1926"/>
      <c r="NEA1" s="1926"/>
      <c r="NEB1" s="1926"/>
      <c r="NEC1" s="1926"/>
      <c r="NED1" s="1926"/>
      <c r="NEE1" s="1926"/>
      <c r="NEF1" s="1926"/>
      <c r="NEG1" s="1926"/>
      <c r="NEH1" s="1926"/>
      <c r="NEI1" s="1926"/>
      <c r="NEJ1" s="1926"/>
      <c r="NEK1" s="1926"/>
      <c r="NEL1" s="1926"/>
      <c r="NEM1" s="1926"/>
      <c r="NEN1" s="1926"/>
      <c r="NEO1" s="1926"/>
      <c r="NEP1" s="1926"/>
      <c r="NEQ1" s="1926"/>
      <c r="NER1" s="1926"/>
      <c r="NES1" s="1926"/>
      <c r="NET1" s="1926"/>
      <c r="NEU1" s="1926"/>
      <c r="NEV1" s="1926"/>
      <c r="NEW1" s="1926"/>
      <c r="NEX1" s="1926"/>
      <c r="NEY1" s="1926"/>
      <c r="NEZ1" s="1926"/>
      <c r="NFA1" s="1926"/>
      <c r="NFB1" s="1926"/>
      <c r="NFC1" s="1926"/>
      <c r="NFD1" s="1926"/>
      <c r="NFE1" s="1926"/>
      <c r="NFF1" s="1926"/>
      <c r="NFG1" s="1926"/>
      <c r="NFH1" s="1926"/>
      <c r="NFI1" s="1926"/>
      <c r="NFJ1" s="1926"/>
      <c r="NFK1" s="1926"/>
      <c r="NFL1" s="1926"/>
      <c r="NFM1" s="1926"/>
      <c r="NFN1" s="1926"/>
      <c r="NFO1" s="1926"/>
      <c r="NFP1" s="1926"/>
      <c r="NFQ1" s="1926"/>
      <c r="NFR1" s="1926"/>
      <c r="NFS1" s="1926"/>
      <c r="NFT1" s="1926"/>
      <c r="NFU1" s="1926"/>
      <c r="NFV1" s="1926"/>
      <c r="NFW1" s="1926"/>
      <c r="NFX1" s="1926"/>
      <c r="NFY1" s="1926"/>
      <c r="NFZ1" s="1926"/>
      <c r="NGA1" s="1926"/>
      <c r="NGB1" s="1926"/>
      <c r="NGC1" s="1926"/>
      <c r="NGD1" s="1926"/>
      <c r="NGE1" s="1926"/>
      <c r="NGF1" s="1926"/>
      <c r="NGG1" s="1926"/>
      <c r="NGH1" s="1926"/>
      <c r="NGI1" s="1926"/>
      <c r="NGJ1" s="1926"/>
      <c r="NGK1" s="1926"/>
      <c r="NGL1" s="1926"/>
      <c r="NGM1" s="1926"/>
      <c r="NGN1" s="1926"/>
      <c r="NGO1" s="1926"/>
      <c r="NGP1" s="1926"/>
      <c r="NGQ1" s="1926"/>
      <c r="NGR1" s="1926"/>
      <c r="NGS1" s="1926"/>
      <c r="NGT1" s="1926"/>
      <c r="NGU1" s="1926"/>
      <c r="NGV1" s="1926"/>
      <c r="NGW1" s="1926"/>
      <c r="NGX1" s="1926"/>
      <c r="NGY1" s="1926"/>
      <c r="NGZ1" s="1926"/>
      <c r="NHA1" s="1926"/>
      <c r="NHB1" s="1926"/>
      <c r="NHC1" s="1926"/>
      <c r="NHD1" s="1926"/>
      <c r="NHE1" s="1926"/>
      <c r="NHF1" s="1926"/>
      <c r="NHG1" s="1926"/>
      <c r="NHH1" s="1926"/>
      <c r="NHI1" s="1926"/>
      <c r="NHJ1" s="1926"/>
      <c r="NHK1" s="1926"/>
      <c r="NHL1" s="1926"/>
      <c r="NHM1" s="1926"/>
      <c r="NHN1" s="1926"/>
      <c r="NHO1" s="1926"/>
      <c r="NHP1" s="1926"/>
      <c r="NHQ1" s="1926"/>
      <c r="NHR1" s="1926"/>
      <c r="NHS1" s="1926"/>
      <c r="NHT1" s="1926"/>
      <c r="NHU1" s="1926"/>
      <c r="NHV1" s="1926"/>
      <c r="NHW1" s="1926"/>
      <c r="NHX1" s="1926"/>
      <c r="NHY1" s="1926"/>
      <c r="NHZ1" s="1926"/>
      <c r="NIA1" s="1926"/>
      <c r="NIB1" s="1926"/>
      <c r="NIC1" s="1926"/>
      <c r="NID1" s="1926"/>
      <c r="NIE1" s="1926"/>
      <c r="NIF1" s="1926"/>
      <c r="NIG1" s="1926"/>
      <c r="NIH1" s="1926"/>
      <c r="NII1" s="1926"/>
      <c r="NIJ1" s="1926"/>
      <c r="NIK1" s="1926"/>
      <c r="NIL1" s="1926"/>
      <c r="NIM1" s="1926"/>
      <c r="NIN1" s="1926"/>
      <c r="NIO1" s="1926"/>
      <c r="NIP1" s="1926"/>
      <c r="NIQ1" s="1926"/>
      <c r="NIR1" s="1926"/>
      <c r="NIS1" s="1926"/>
      <c r="NIT1" s="1926"/>
      <c r="NIU1" s="1926"/>
      <c r="NIV1" s="1926"/>
      <c r="NIW1" s="1926"/>
      <c r="NIX1" s="1926"/>
      <c r="NIY1" s="1926"/>
      <c r="NIZ1" s="1926"/>
      <c r="NJA1" s="1926"/>
      <c r="NJB1" s="1926"/>
      <c r="NJC1" s="1926"/>
      <c r="NJD1" s="1926"/>
      <c r="NJE1" s="1926"/>
      <c r="NJF1" s="1926"/>
      <c r="NJG1" s="1926"/>
      <c r="NJH1" s="1926"/>
      <c r="NJI1" s="1926"/>
      <c r="NJJ1" s="1926"/>
      <c r="NJK1" s="1926"/>
      <c r="NJL1" s="1926"/>
      <c r="NJM1" s="1926"/>
      <c r="NJN1" s="1926"/>
      <c r="NJO1" s="1926"/>
      <c r="NJP1" s="1926"/>
      <c r="NJQ1" s="1926"/>
      <c r="NJR1" s="1926"/>
      <c r="NJS1" s="1926"/>
      <c r="NJT1" s="1926"/>
      <c r="NJU1" s="1926"/>
      <c r="NJV1" s="1926"/>
      <c r="NJW1" s="1926"/>
      <c r="NJX1" s="1926"/>
      <c r="NJY1" s="1926"/>
      <c r="NJZ1" s="1926"/>
      <c r="NKA1" s="1926"/>
      <c r="NKB1" s="1926"/>
      <c r="NKC1" s="1926"/>
      <c r="NKD1" s="1926"/>
      <c r="NKE1" s="1926"/>
      <c r="NKF1" s="1926"/>
      <c r="NKG1" s="1926"/>
      <c r="NKH1" s="1926"/>
      <c r="NKI1" s="1926"/>
      <c r="NKJ1" s="1926"/>
      <c r="NKK1" s="1926"/>
      <c r="NKL1" s="1926"/>
      <c r="NKM1" s="1926"/>
      <c r="NKN1" s="1926"/>
      <c r="NKO1" s="1926"/>
      <c r="NKP1" s="1926"/>
      <c r="NKQ1" s="1926"/>
      <c r="NKR1" s="1926"/>
      <c r="NKS1" s="1926"/>
      <c r="NKT1" s="1926"/>
      <c r="NKU1" s="1926"/>
      <c r="NKV1" s="1926"/>
      <c r="NKW1" s="1926"/>
      <c r="NKX1" s="1926"/>
      <c r="NKY1" s="1926"/>
      <c r="NKZ1" s="1926"/>
      <c r="NLA1" s="1926"/>
      <c r="NLB1" s="1926"/>
      <c r="NLC1" s="1926"/>
      <c r="NLD1" s="1926"/>
      <c r="NLE1" s="1926"/>
      <c r="NLF1" s="1926"/>
      <c r="NLG1" s="1926"/>
      <c r="NLH1" s="1926"/>
      <c r="NLI1" s="1926"/>
      <c r="NLJ1" s="1926"/>
      <c r="NLK1" s="1926"/>
      <c r="NLL1" s="1926"/>
      <c r="NLM1" s="1926"/>
      <c r="NLN1" s="1926"/>
      <c r="NLO1" s="1926"/>
      <c r="NLP1" s="1926"/>
      <c r="NLQ1" s="1926"/>
      <c r="NLR1" s="1926"/>
      <c r="NLS1" s="1926"/>
      <c r="NLT1" s="1926"/>
      <c r="NLU1" s="1926"/>
      <c r="NLV1" s="1926"/>
      <c r="NLW1" s="1926"/>
      <c r="NLX1" s="1926"/>
      <c r="NLY1" s="1926"/>
      <c r="NLZ1" s="1926"/>
      <c r="NMA1" s="1926"/>
      <c r="NMB1" s="1926"/>
      <c r="NMC1" s="1926"/>
      <c r="NMD1" s="1926"/>
      <c r="NME1" s="1926"/>
      <c r="NMF1" s="1926"/>
      <c r="NMG1" s="1926"/>
      <c r="NMH1" s="1926"/>
      <c r="NMI1" s="1926"/>
      <c r="NMJ1" s="1926"/>
      <c r="NMK1" s="1926"/>
      <c r="NML1" s="1926"/>
      <c r="NMM1" s="1926"/>
      <c r="NMN1" s="1926"/>
      <c r="NMO1" s="1926"/>
      <c r="NMP1" s="1926"/>
      <c r="NMQ1" s="1926"/>
      <c r="NMR1" s="1926"/>
      <c r="NMS1" s="1926"/>
      <c r="NMT1" s="1926"/>
      <c r="NMU1" s="1926"/>
      <c r="NMV1" s="1926"/>
      <c r="NMW1" s="1926"/>
      <c r="NMX1" s="1926"/>
      <c r="NMY1" s="1926"/>
      <c r="NMZ1" s="1926"/>
      <c r="NNA1" s="1926"/>
      <c r="NNB1" s="1926"/>
      <c r="NNC1" s="1926"/>
      <c r="NND1" s="1926"/>
      <c r="NNE1" s="1926"/>
      <c r="NNF1" s="1926"/>
      <c r="NNG1" s="1926"/>
      <c r="NNH1" s="1926"/>
      <c r="NNI1" s="1926"/>
      <c r="NNJ1" s="1926"/>
      <c r="NNK1" s="1926"/>
      <c r="NNL1" s="1926"/>
      <c r="NNM1" s="1926"/>
      <c r="NNN1" s="1926"/>
      <c r="NNO1" s="1926"/>
      <c r="NNP1" s="1926"/>
      <c r="NNQ1" s="1926"/>
      <c r="NNR1" s="1926"/>
      <c r="NNS1" s="1926"/>
      <c r="NNT1" s="1926"/>
      <c r="NNU1" s="1926"/>
      <c r="NNV1" s="1926"/>
      <c r="NNW1" s="1926"/>
      <c r="NNX1" s="1926"/>
      <c r="NNY1" s="1926"/>
      <c r="NNZ1" s="1926"/>
      <c r="NOA1" s="1926"/>
      <c r="NOB1" s="1926"/>
      <c r="NOC1" s="1926"/>
      <c r="NOD1" s="1926"/>
      <c r="NOE1" s="1926"/>
      <c r="NOF1" s="1926"/>
      <c r="NOG1" s="1926"/>
      <c r="NOH1" s="1926"/>
      <c r="NOI1" s="1926"/>
      <c r="NOJ1" s="1926"/>
      <c r="NOK1" s="1926"/>
      <c r="NOL1" s="1926"/>
      <c r="NOM1" s="1926"/>
      <c r="NON1" s="1926"/>
      <c r="NOO1" s="1926"/>
      <c r="NOP1" s="1926"/>
      <c r="NOQ1" s="1926"/>
      <c r="NOR1" s="1926"/>
      <c r="NOS1" s="1926"/>
      <c r="NOT1" s="1926"/>
      <c r="NOU1" s="1926"/>
      <c r="NOV1" s="1926"/>
      <c r="NOW1" s="1926"/>
      <c r="NOX1" s="1926"/>
      <c r="NOY1" s="1926"/>
      <c r="NOZ1" s="1926"/>
      <c r="NPA1" s="1926"/>
      <c r="NPB1" s="1926"/>
      <c r="NPC1" s="1926"/>
      <c r="NPD1" s="1926"/>
      <c r="NPE1" s="1926"/>
      <c r="NPF1" s="1926"/>
      <c r="NPG1" s="1926"/>
      <c r="NPH1" s="1926"/>
      <c r="NPI1" s="1926"/>
      <c r="NPJ1" s="1926"/>
      <c r="NPK1" s="1926"/>
      <c r="NPL1" s="1926"/>
      <c r="NPM1" s="1926"/>
      <c r="NPN1" s="1926"/>
      <c r="NPO1" s="1926"/>
      <c r="NPP1" s="1926"/>
      <c r="NPQ1" s="1926"/>
      <c r="NPR1" s="1926"/>
      <c r="NPS1" s="1926"/>
      <c r="NPT1" s="1926"/>
      <c r="NPU1" s="1926"/>
      <c r="NPV1" s="1926"/>
      <c r="NPW1" s="1926"/>
      <c r="NPX1" s="1926"/>
      <c r="NPY1" s="1926"/>
      <c r="NPZ1" s="1926"/>
      <c r="NQA1" s="1926"/>
      <c r="NQB1" s="1926"/>
      <c r="NQC1" s="1926"/>
      <c r="NQD1" s="1926"/>
      <c r="NQE1" s="1926"/>
      <c r="NQF1" s="1926"/>
      <c r="NQG1" s="1926"/>
      <c r="NQH1" s="1926"/>
      <c r="NQI1" s="1926"/>
      <c r="NQJ1" s="1926"/>
      <c r="NQK1" s="1926"/>
      <c r="NQL1" s="1926"/>
      <c r="NQM1" s="1926"/>
      <c r="NQN1" s="1926"/>
      <c r="NQO1" s="1926"/>
      <c r="NQP1" s="1926"/>
      <c r="NQQ1" s="1926"/>
      <c r="NQR1" s="1926"/>
      <c r="NQS1" s="1926"/>
      <c r="NQT1" s="1926"/>
      <c r="NQU1" s="1926"/>
      <c r="NQV1" s="1926"/>
      <c r="NQW1" s="1926"/>
      <c r="NQX1" s="1926"/>
      <c r="NQY1" s="1926"/>
      <c r="NQZ1" s="1926"/>
      <c r="NRA1" s="1926"/>
      <c r="NRB1" s="1926"/>
      <c r="NRC1" s="1926"/>
      <c r="NRD1" s="1926"/>
      <c r="NRE1" s="1926"/>
      <c r="NRF1" s="1926"/>
      <c r="NRG1" s="1926"/>
      <c r="NRH1" s="1926"/>
      <c r="NRI1" s="1926"/>
      <c r="NRJ1" s="1926"/>
      <c r="NRK1" s="1926"/>
      <c r="NRL1" s="1926"/>
      <c r="NRM1" s="1926"/>
      <c r="NRN1" s="1926"/>
      <c r="NRO1" s="1926"/>
      <c r="NRP1" s="1926"/>
      <c r="NRQ1" s="1926"/>
      <c r="NRR1" s="1926"/>
      <c r="NRS1" s="1926"/>
      <c r="NRT1" s="1926"/>
      <c r="NRU1" s="1926"/>
      <c r="NRV1" s="1926"/>
      <c r="NRW1" s="1926"/>
      <c r="NRX1" s="1926"/>
      <c r="NRY1" s="1926"/>
      <c r="NRZ1" s="1926"/>
      <c r="NSA1" s="1926"/>
      <c r="NSB1" s="1926"/>
      <c r="NSC1" s="1926"/>
      <c r="NSD1" s="1926"/>
      <c r="NSE1" s="1926"/>
      <c r="NSF1" s="1926"/>
      <c r="NSG1" s="1926"/>
      <c r="NSH1" s="1926"/>
      <c r="NSI1" s="1926"/>
      <c r="NSJ1" s="1926"/>
      <c r="NSK1" s="1926"/>
      <c r="NSL1" s="1926"/>
      <c r="NSM1" s="1926"/>
      <c r="NSN1" s="1926"/>
      <c r="NSO1" s="1926"/>
      <c r="NSP1" s="1926"/>
      <c r="NSQ1" s="1926"/>
      <c r="NSR1" s="1926"/>
      <c r="NSS1" s="1926"/>
      <c r="NST1" s="1926"/>
      <c r="NSU1" s="1926"/>
      <c r="NSV1" s="1926"/>
      <c r="NSW1" s="1926"/>
      <c r="NSX1" s="1926"/>
      <c r="NSY1" s="1926"/>
      <c r="NSZ1" s="1926"/>
      <c r="NTA1" s="1926"/>
      <c r="NTB1" s="1926"/>
      <c r="NTC1" s="1926"/>
      <c r="NTD1" s="1926"/>
      <c r="NTE1" s="1926"/>
      <c r="NTF1" s="1926"/>
      <c r="NTG1" s="1926"/>
      <c r="NTH1" s="1926"/>
      <c r="NTI1" s="1926"/>
      <c r="NTJ1" s="1926"/>
      <c r="NTK1" s="1926"/>
      <c r="NTL1" s="1926"/>
      <c r="NTM1" s="1926"/>
      <c r="NTN1" s="1926"/>
      <c r="NTO1" s="1926"/>
      <c r="NTP1" s="1926"/>
      <c r="NTQ1" s="1926"/>
      <c r="NTR1" s="1926"/>
      <c r="NTS1" s="1926"/>
      <c r="NTT1" s="1926"/>
      <c r="NTU1" s="1926"/>
      <c r="NTV1" s="1926"/>
      <c r="NTW1" s="1926"/>
      <c r="NTX1" s="1926"/>
      <c r="NTY1" s="1926"/>
      <c r="NTZ1" s="1926"/>
      <c r="NUA1" s="1926"/>
      <c r="NUB1" s="1926"/>
      <c r="NUC1" s="1926"/>
      <c r="NUD1" s="1926"/>
      <c r="NUE1" s="1926"/>
      <c r="NUF1" s="1926"/>
      <c r="NUG1" s="1926"/>
      <c r="NUH1" s="1926"/>
      <c r="NUI1" s="1926"/>
      <c r="NUJ1" s="1926"/>
      <c r="NUK1" s="1926"/>
      <c r="NUL1" s="1926"/>
      <c r="NUM1" s="1926"/>
      <c r="NUN1" s="1926"/>
      <c r="NUO1" s="1926"/>
      <c r="NUP1" s="1926"/>
      <c r="NUQ1" s="1926"/>
      <c r="NUR1" s="1926"/>
      <c r="NUS1" s="1926"/>
      <c r="NUT1" s="1926"/>
      <c r="NUU1" s="1926"/>
      <c r="NUV1" s="1926"/>
      <c r="NUW1" s="1926"/>
      <c r="NUX1" s="1926"/>
      <c r="NUY1" s="1926"/>
      <c r="NUZ1" s="1926"/>
      <c r="NVA1" s="1926"/>
      <c r="NVB1" s="1926"/>
      <c r="NVC1" s="1926"/>
      <c r="NVD1" s="1926"/>
      <c r="NVE1" s="1926"/>
      <c r="NVF1" s="1926"/>
      <c r="NVG1" s="1926"/>
      <c r="NVH1" s="1926"/>
      <c r="NVI1" s="1926"/>
      <c r="NVJ1" s="1926"/>
      <c r="NVK1" s="1926"/>
      <c r="NVL1" s="1926"/>
      <c r="NVM1" s="1926"/>
      <c r="NVN1" s="1926"/>
      <c r="NVO1" s="1926"/>
      <c r="NVP1" s="1926"/>
      <c r="NVQ1" s="1926"/>
      <c r="NVR1" s="1926"/>
      <c r="NVS1" s="1926"/>
      <c r="NVT1" s="1926"/>
      <c r="NVU1" s="1926"/>
      <c r="NVV1" s="1926"/>
      <c r="NVW1" s="1926"/>
      <c r="NVX1" s="1926"/>
      <c r="NVY1" s="1926"/>
      <c r="NVZ1" s="1926"/>
      <c r="NWA1" s="1926"/>
      <c r="NWB1" s="1926"/>
      <c r="NWC1" s="1926"/>
      <c r="NWD1" s="1926"/>
      <c r="NWE1" s="1926"/>
      <c r="NWF1" s="1926"/>
      <c r="NWG1" s="1926"/>
      <c r="NWH1" s="1926"/>
      <c r="NWI1" s="1926"/>
      <c r="NWJ1" s="1926"/>
      <c r="NWK1" s="1926"/>
      <c r="NWL1" s="1926"/>
      <c r="NWM1" s="1926"/>
      <c r="NWN1" s="1926"/>
      <c r="NWO1" s="1926"/>
      <c r="NWP1" s="1926"/>
      <c r="NWQ1" s="1926"/>
      <c r="NWR1" s="1926"/>
      <c r="NWS1" s="1926"/>
      <c r="NWT1" s="1926"/>
      <c r="NWU1" s="1926"/>
      <c r="NWV1" s="1926"/>
      <c r="NWW1" s="1926"/>
      <c r="NWX1" s="1926"/>
      <c r="NWY1" s="1926"/>
      <c r="NWZ1" s="1926"/>
      <c r="NXA1" s="1926"/>
      <c r="NXB1" s="1926"/>
      <c r="NXC1" s="1926"/>
      <c r="NXD1" s="1926"/>
      <c r="NXE1" s="1926"/>
      <c r="NXF1" s="1926"/>
      <c r="NXG1" s="1926"/>
      <c r="NXH1" s="1926"/>
      <c r="NXI1" s="1926"/>
      <c r="NXJ1" s="1926"/>
      <c r="NXK1" s="1926"/>
      <c r="NXL1" s="1926"/>
      <c r="NXM1" s="1926"/>
      <c r="NXN1" s="1926"/>
      <c r="NXO1" s="1926"/>
      <c r="NXP1" s="1926"/>
      <c r="NXQ1" s="1926"/>
      <c r="NXR1" s="1926"/>
      <c r="NXS1" s="1926"/>
      <c r="NXT1" s="1926"/>
      <c r="NXU1" s="1926"/>
      <c r="NXV1" s="1926"/>
      <c r="NXW1" s="1926"/>
      <c r="NXX1" s="1926"/>
      <c r="NXY1" s="1926"/>
      <c r="NXZ1" s="1926"/>
      <c r="NYA1" s="1926"/>
      <c r="NYB1" s="1926"/>
      <c r="NYC1" s="1926"/>
      <c r="NYD1" s="1926"/>
      <c r="NYE1" s="1926"/>
      <c r="NYF1" s="1926"/>
      <c r="NYG1" s="1926"/>
      <c r="NYH1" s="1926"/>
      <c r="NYI1" s="1926"/>
      <c r="NYJ1" s="1926"/>
      <c r="NYK1" s="1926"/>
      <c r="NYL1" s="1926"/>
      <c r="NYM1" s="1926"/>
      <c r="NYN1" s="1926"/>
      <c r="NYO1" s="1926"/>
      <c r="NYP1" s="1926"/>
      <c r="NYQ1" s="1926"/>
      <c r="NYR1" s="1926"/>
      <c r="NYS1" s="1926"/>
      <c r="NYT1" s="1926"/>
      <c r="NYU1" s="1926"/>
      <c r="NYV1" s="1926"/>
      <c r="NYW1" s="1926"/>
      <c r="NYX1" s="1926"/>
      <c r="NYY1" s="1926"/>
      <c r="NYZ1" s="1926"/>
      <c r="NZA1" s="1926"/>
      <c r="NZB1" s="1926"/>
      <c r="NZC1" s="1926"/>
      <c r="NZD1" s="1926"/>
      <c r="NZE1" s="1926"/>
      <c r="NZF1" s="1926"/>
      <c r="NZG1" s="1926"/>
      <c r="NZH1" s="1926"/>
      <c r="NZI1" s="1926"/>
      <c r="NZJ1" s="1926"/>
      <c r="NZK1" s="1926"/>
      <c r="NZL1" s="1926"/>
      <c r="NZM1" s="1926"/>
      <c r="NZN1" s="1926"/>
      <c r="NZO1" s="1926"/>
      <c r="NZP1" s="1926"/>
      <c r="NZQ1" s="1926"/>
      <c r="NZR1" s="1926"/>
      <c r="NZS1" s="1926"/>
      <c r="NZT1" s="1926"/>
      <c r="NZU1" s="1926"/>
      <c r="NZV1" s="1926"/>
      <c r="NZW1" s="1926"/>
      <c r="NZX1" s="1926"/>
      <c r="NZY1" s="1926"/>
      <c r="NZZ1" s="1926"/>
      <c r="OAA1" s="1926"/>
      <c r="OAB1" s="1926"/>
      <c r="OAC1" s="1926"/>
      <c r="OAD1" s="1926"/>
      <c r="OAE1" s="1926"/>
      <c r="OAF1" s="1926"/>
      <c r="OAG1" s="1926"/>
      <c r="OAH1" s="1926"/>
      <c r="OAI1" s="1926"/>
      <c r="OAJ1" s="1926"/>
      <c r="OAK1" s="1926"/>
      <c r="OAL1" s="1926"/>
      <c r="OAM1" s="1926"/>
      <c r="OAN1" s="1926"/>
      <c r="OAO1" s="1926"/>
      <c r="OAP1" s="1926"/>
      <c r="OAQ1" s="1926"/>
      <c r="OAR1" s="1926"/>
      <c r="OAS1" s="1926"/>
      <c r="OAT1" s="1926"/>
      <c r="OAU1" s="1926"/>
      <c r="OAV1" s="1926"/>
      <c r="OAW1" s="1926"/>
      <c r="OAX1" s="1926"/>
      <c r="OAY1" s="1926"/>
      <c r="OAZ1" s="1926"/>
      <c r="OBA1" s="1926"/>
      <c r="OBB1" s="1926"/>
      <c r="OBC1" s="1926"/>
      <c r="OBD1" s="1926"/>
      <c r="OBE1" s="1926"/>
      <c r="OBF1" s="1926"/>
      <c r="OBG1" s="1926"/>
      <c r="OBH1" s="1926"/>
      <c r="OBI1" s="1926"/>
      <c r="OBJ1" s="1926"/>
      <c r="OBK1" s="1926"/>
      <c r="OBL1" s="1926"/>
      <c r="OBM1" s="1926"/>
      <c r="OBN1" s="1926"/>
      <c r="OBO1" s="1926"/>
      <c r="OBP1" s="1926"/>
      <c r="OBQ1" s="1926"/>
      <c r="OBR1" s="1926"/>
      <c r="OBS1" s="1926"/>
      <c r="OBT1" s="1926"/>
      <c r="OBU1" s="1926"/>
      <c r="OBV1" s="1926"/>
      <c r="OBW1" s="1926"/>
      <c r="OBX1" s="1926"/>
      <c r="OBY1" s="1926"/>
      <c r="OBZ1" s="1926"/>
      <c r="OCA1" s="1926"/>
      <c r="OCB1" s="1926"/>
      <c r="OCC1" s="1926"/>
      <c r="OCD1" s="1926"/>
      <c r="OCE1" s="1926"/>
      <c r="OCF1" s="1926"/>
      <c r="OCG1" s="1926"/>
      <c r="OCH1" s="1926"/>
      <c r="OCI1" s="1926"/>
      <c r="OCJ1" s="1926"/>
      <c r="OCK1" s="1926"/>
      <c r="OCL1" s="1926"/>
      <c r="OCM1" s="1926"/>
      <c r="OCN1" s="1926"/>
      <c r="OCO1" s="1926"/>
      <c r="OCP1" s="1926"/>
      <c r="OCQ1" s="1926"/>
      <c r="OCR1" s="1926"/>
      <c r="OCS1" s="1926"/>
      <c r="OCT1" s="1926"/>
      <c r="OCU1" s="1926"/>
      <c r="OCV1" s="1926"/>
      <c r="OCW1" s="1926"/>
      <c r="OCX1" s="1926"/>
      <c r="OCY1" s="1926"/>
      <c r="OCZ1" s="1926"/>
      <c r="ODA1" s="1926"/>
      <c r="ODB1" s="1926"/>
      <c r="ODC1" s="1926"/>
      <c r="ODD1" s="1926"/>
      <c r="ODE1" s="1926"/>
      <c r="ODF1" s="1926"/>
      <c r="ODG1" s="1926"/>
      <c r="ODH1" s="1926"/>
      <c r="ODI1" s="1926"/>
      <c r="ODJ1" s="1926"/>
      <c r="ODK1" s="1926"/>
      <c r="ODL1" s="1926"/>
      <c r="ODM1" s="1926"/>
      <c r="ODN1" s="1926"/>
      <c r="ODO1" s="1926"/>
      <c r="ODP1" s="1926"/>
      <c r="ODQ1" s="1926"/>
      <c r="ODR1" s="1926"/>
      <c r="ODS1" s="1926"/>
      <c r="ODT1" s="1926"/>
      <c r="ODU1" s="1926"/>
      <c r="ODV1" s="1926"/>
      <c r="ODW1" s="1926"/>
      <c r="ODX1" s="1926"/>
      <c r="ODY1" s="1926"/>
      <c r="ODZ1" s="1926"/>
      <c r="OEA1" s="1926"/>
      <c r="OEB1" s="1926"/>
      <c r="OEC1" s="1926"/>
      <c r="OED1" s="1926"/>
      <c r="OEE1" s="1926"/>
      <c r="OEF1" s="1926"/>
      <c r="OEG1" s="1926"/>
      <c r="OEH1" s="1926"/>
      <c r="OEI1" s="1926"/>
      <c r="OEJ1" s="1926"/>
      <c r="OEK1" s="1926"/>
      <c r="OEL1" s="1926"/>
      <c r="OEM1" s="1926"/>
      <c r="OEN1" s="1926"/>
      <c r="OEO1" s="1926"/>
      <c r="OEP1" s="1926"/>
      <c r="OEQ1" s="1926"/>
      <c r="OER1" s="1926"/>
      <c r="OES1" s="1926"/>
      <c r="OET1" s="1926"/>
      <c r="OEU1" s="1926"/>
      <c r="OEV1" s="1926"/>
      <c r="OEW1" s="1926"/>
      <c r="OEX1" s="1926"/>
      <c r="OEY1" s="1926"/>
      <c r="OEZ1" s="1926"/>
      <c r="OFA1" s="1926"/>
      <c r="OFB1" s="1926"/>
      <c r="OFC1" s="1926"/>
      <c r="OFD1" s="1926"/>
      <c r="OFE1" s="1926"/>
      <c r="OFF1" s="1926"/>
      <c r="OFG1" s="1926"/>
      <c r="OFH1" s="1926"/>
      <c r="OFI1" s="1926"/>
      <c r="OFJ1" s="1926"/>
      <c r="OFK1" s="1926"/>
      <c r="OFL1" s="1926"/>
      <c r="OFM1" s="1926"/>
      <c r="OFN1" s="1926"/>
      <c r="OFO1" s="1926"/>
      <c r="OFP1" s="1926"/>
      <c r="OFQ1" s="1926"/>
      <c r="OFR1" s="1926"/>
      <c r="OFS1" s="1926"/>
      <c r="OFT1" s="1926"/>
      <c r="OFU1" s="1926"/>
      <c r="OFV1" s="1926"/>
      <c r="OFW1" s="1926"/>
      <c r="OFX1" s="1926"/>
      <c r="OFY1" s="1926"/>
      <c r="OFZ1" s="1926"/>
      <c r="OGA1" s="1926"/>
      <c r="OGB1" s="1926"/>
      <c r="OGC1" s="1926"/>
      <c r="OGD1" s="1926"/>
      <c r="OGE1" s="1926"/>
      <c r="OGF1" s="1926"/>
      <c r="OGG1" s="1926"/>
      <c r="OGH1" s="1926"/>
      <c r="OGI1" s="1926"/>
      <c r="OGJ1" s="1926"/>
      <c r="OGK1" s="1926"/>
      <c r="OGL1" s="1926"/>
      <c r="OGM1" s="1926"/>
      <c r="OGN1" s="1926"/>
      <c r="OGO1" s="1926"/>
      <c r="OGP1" s="1926"/>
      <c r="OGQ1" s="1926"/>
      <c r="OGR1" s="1926"/>
      <c r="OGS1" s="1926"/>
      <c r="OGT1" s="1926"/>
      <c r="OGU1" s="1926"/>
      <c r="OGV1" s="1926"/>
      <c r="OGW1" s="1926"/>
      <c r="OGX1" s="1926"/>
      <c r="OGY1" s="1926"/>
      <c r="OGZ1" s="1926"/>
      <c r="OHA1" s="1926"/>
      <c r="OHB1" s="1926"/>
      <c r="OHC1" s="1926"/>
      <c r="OHD1" s="1926"/>
      <c r="OHE1" s="1926"/>
      <c r="OHF1" s="1926"/>
      <c r="OHG1" s="1926"/>
      <c r="OHH1" s="1926"/>
      <c r="OHI1" s="1926"/>
      <c r="OHJ1" s="1926"/>
      <c r="OHK1" s="1926"/>
      <c r="OHL1" s="1926"/>
      <c r="OHM1" s="1926"/>
      <c r="OHN1" s="1926"/>
      <c r="OHO1" s="1926"/>
      <c r="OHP1" s="1926"/>
      <c r="OHQ1" s="1926"/>
      <c r="OHR1" s="1926"/>
      <c r="OHS1" s="1926"/>
      <c r="OHT1" s="1926"/>
      <c r="OHU1" s="1926"/>
      <c r="OHV1" s="1926"/>
      <c r="OHW1" s="1926"/>
      <c r="OHX1" s="1926"/>
      <c r="OHY1" s="1926"/>
      <c r="OHZ1" s="1926"/>
      <c r="OIA1" s="1926"/>
      <c r="OIB1" s="1926"/>
      <c r="OIC1" s="1926"/>
      <c r="OID1" s="1926"/>
      <c r="OIE1" s="1926"/>
      <c r="OIF1" s="1926"/>
      <c r="OIG1" s="1926"/>
      <c r="OIH1" s="1926"/>
      <c r="OII1" s="1926"/>
      <c r="OIJ1" s="1926"/>
      <c r="OIK1" s="1926"/>
      <c r="OIL1" s="1926"/>
      <c r="OIM1" s="1926"/>
      <c r="OIN1" s="1926"/>
      <c r="OIO1" s="1926"/>
      <c r="OIP1" s="1926"/>
      <c r="OIQ1" s="1926"/>
      <c r="OIR1" s="1926"/>
      <c r="OIS1" s="1926"/>
      <c r="OIT1" s="1926"/>
      <c r="OIU1" s="1926"/>
      <c r="OIV1" s="1926"/>
      <c r="OIW1" s="1926"/>
      <c r="OIX1" s="1926"/>
      <c r="OIY1" s="1926"/>
      <c r="OIZ1" s="1926"/>
      <c r="OJA1" s="1926"/>
      <c r="OJB1" s="1926"/>
      <c r="OJC1" s="1926"/>
      <c r="OJD1" s="1926"/>
      <c r="OJE1" s="1926"/>
      <c r="OJF1" s="1926"/>
      <c r="OJG1" s="1926"/>
      <c r="OJH1" s="1926"/>
      <c r="OJI1" s="1926"/>
      <c r="OJJ1" s="1926"/>
      <c r="OJK1" s="1926"/>
      <c r="OJL1" s="1926"/>
      <c r="OJM1" s="1926"/>
      <c r="OJN1" s="1926"/>
      <c r="OJO1" s="1926"/>
      <c r="OJP1" s="1926"/>
      <c r="OJQ1" s="1926"/>
      <c r="OJR1" s="1926"/>
      <c r="OJS1" s="1926"/>
      <c r="OJT1" s="1926"/>
      <c r="OJU1" s="1926"/>
      <c r="OJV1" s="1926"/>
      <c r="OJW1" s="1926"/>
      <c r="OJX1" s="1926"/>
      <c r="OJY1" s="1926"/>
      <c r="OJZ1" s="1926"/>
      <c r="OKA1" s="1926"/>
      <c r="OKB1" s="1926"/>
      <c r="OKC1" s="1926"/>
      <c r="OKD1" s="1926"/>
      <c r="OKE1" s="1926"/>
      <c r="OKF1" s="1926"/>
      <c r="OKG1" s="1926"/>
      <c r="OKH1" s="1926"/>
      <c r="OKI1" s="1926"/>
      <c r="OKJ1" s="1926"/>
      <c r="OKK1" s="1926"/>
      <c r="OKL1" s="1926"/>
      <c r="OKM1" s="1926"/>
      <c r="OKN1" s="1926"/>
      <c r="OKO1" s="1926"/>
      <c r="OKP1" s="1926"/>
      <c r="OKQ1" s="1926"/>
      <c r="OKR1" s="1926"/>
      <c r="OKS1" s="1926"/>
      <c r="OKT1" s="1926"/>
      <c r="OKU1" s="1926"/>
      <c r="OKV1" s="1926"/>
      <c r="OKW1" s="1926"/>
      <c r="OKX1" s="1926"/>
      <c r="OKY1" s="1926"/>
      <c r="OKZ1" s="1926"/>
      <c r="OLA1" s="1926"/>
      <c r="OLB1" s="1926"/>
      <c r="OLC1" s="1926"/>
      <c r="OLD1" s="1926"/>
      <c r="OLE1" s="1926"/>
      <c r="OLF1" s="1926"/>
      <c r="OLG1" s="1926"/>
      <c r="OLH1" s="1926"/>
      <c r="OLI1" s="1926"/>
      <c r="OLJ1" s="1926"/>
      <c r="OLK1" s="1926"/>
      <c r="OLL1" s="1926"/>
      <c r="OLM1" s="1926"/>
      <c r="OLN1" s="1926"/>
      <c r="OLO1" s="1926"/>
      <c r="OLP1" s="1926"/>
      <c r="OLQ1" s="1926"/>
      <c r="OLR1" s="1926"/>
      <c r="OLS1" s="1926"/>
      <c r="OLT1" s="1926"/>
      <c r="OLU1" s="1926"/>
      <c r="OLV1" s="1926"/>
      <c r="OLW1" s="1926"/>
      <c r="OLX1" s="1926"/>
      <c r="OLY1" s="1926"/>
      <c r="OLZ1" s="1926"/>
      <c r="OMA1" s="1926"/>
      <c r="OMB1" s="1926"/>
      <c r="OMC1" s="1926"/>
      <c r="OMD1" s="1926"/>
      <c r="OME1" s="1926"/>
      <c r="OMF1" s="1926"/>
      <c r="OMG1" s="1926"/>
      <c r="OMH1" s="1926"/>
      <c r="OMI1" s="1926"/>
      <c r="OMJ1" s="1926"/>
      <c r="OMK1" s="1926"/>
      <c r="OML1" s="1926"/>
      <c r="OMM1" s="1926"/>
      <c r="OMN1" s="1926"/>
      <c r="OMO1" s="1926"/>
      <c r="OMP1" s="1926"/>
      <c r="OMQ1" s="1926"/>
      <c r="OMR1" s="1926"/>
      <c r="OMS1" s="1926"/>
      <c r="OMT1" s="1926"/>
      <c r="OMU1" s="1926"/>
      <c r="OMV1" s="1926"/>
      <c r="OMW1" s="1926"/>
      <c r="OMX1" s="1926"/>
      <c r="OMY1" s="1926"/>
      <c r="OMZ1" s="1926"/>
      <c r="ONA1" s="1926"/>
      <c r="ONB1" s="1926"/>
      <c r="ONC1" s="1926"/>
      <c r="OND1" s="1926"/>
      <c r="ONE1" s="1926"/>
      <c r="ONF1" s="1926"/>
      <c r="ONG1" s="1926"/>
      <c r="ONH1" s="1926"/>
      <c r="ONI1" s="1926"/>
      <c r="ONJ1" s="1926"/>
      <c r="ONK1" s="1926"/>
      <c r="ONL1" s="1926"/>
      <c r="ONM1" s="1926"/>
      <c r="ONN1" s="1926"/>
      <c r="ONO1" s="1926"/>
      <c r="ONP1" s="1926"/>
      <c r="ONQ1" s="1926"/>
      <c r="ONR1" s="1926"/>
      <c r="ONS1" s="1926"/>
      <c r="ONT1" s="1926"/>
      <c r="ONU1" s="1926"/>
      <c r="ONV1" s="1926"/>
      <c r="ONW1" s="1926"/>
      <c r="ONX1" s="1926"/>
      <c r="ONY1" s="1926"/>
      <c r="ONZ1" s="1926"/>
      <c r="OOA1" s="1926"/>
      <c r="OOB1" s="1926"/>
      <c r="OOC1" s="1926"/>
      <c r="OOD1" s="1926"/>
      <c r="OOE1" s="1926"/>
      <c r="OOF1" s="1926"/>
      <c r="OOG1" s="1926"/>
      <c r="OOH1" s="1926"/>
      <c r="OOI1" s="1926"/>
      <c r="OOJ1" s="1926"/>
      <c r="OOK1" s="1926"/>
      <c r="OOL1" s="1926"/>
      <c r="OOM1" s="1926"/>
      <c r="OON1" s="1926"/>
      <c r="OOO1" s="1926"/>
      <c r="OOP1" s="1926"/>
      <c r="OOQ1" s="1926"/>
      <c r="OOR1" s="1926"/>
      <c r="OOS1" s="1926"/>
      <c r="OOT1" s="1926"/>
      <c r="OOU1" s="1926"/>
      <c r="OOV1" s="1926"/>
      <c r="OOW1" s="1926"/>
      <c r="OOX1" s="1926"/>
      <c r="OOY1" s="1926"/>
      <c r="OOZ1" s="1926"/>
      <c r="OPA1" s="1926"/>
      <c r="OPB1" s="1926"/>
      <c r="OPC1" s="1926"/>
      <c r="OPD1" s="1926"/>
      <c r="OPE1" s="1926"/>
      <c r="OPF1" s="1926"/>
      <c r="OPG1" s="1926"/>
      <c r="OPH1" s="1926"/>
      <c r="OPI1" s="1926"/>
      <c r="OPJ1" s="1926"/>
      <c r="OPK1" s="1926"/>
      <c r="OPL1" s="1926"/>
      <c r="OPM1" s="1926"/>
      <c r="OPN1" s="1926"/>
      <c r="OPO1" s="1926"/>
      <c r="OPP1" s="1926"/>
      <c r="OPQ1" s="1926"/>
      <c r="OPR1" s="1926"/>
      <c r="OPS1" s="1926"/>
      <c r="OPT1" s="1926"/>
      <c r="OPU1" s="1926"/>
      <c r="OPV1" s="1926"/>
      <c r="OPW1" s="1926"/>
      <c r="OPX1" s="1926"/>
      <c r="OPY1" s="1926"/>
      <c r="OPZ1" s="1926"/>
      <c r="OQA1" s="1926"/>
      <c r="OQB1" s="1926"/>
      <c r="OQC1" s="1926"/>
      <c r="OQD1" s="1926"/>
      <c r="OQE1" s="1926"/>
      <c r="OQF1" s="1926"/>
      <c r="OQG1" s="1926"/>
      <c r="OQH1" s="1926"/>
      <c r="OQI1" s="1926"/>
      <c r="OQJ1" s="1926"/>
      <c r="OQK1" s="1926"/>
      <c r="OQL1" s="1926"/>
      <c r="OQM1" s="1926"/>
      <c r="OQN1" s="1926"/>
      <c r="OQO1" s="1926"/>
      <c r="OQP1" s="1926"/>
      <c r="OQQ1" s="1926"/>
      <c r="OQR1" s="1926"/>
      <c r="OQS1" s="1926"/>
      <c r="OQT1" s="1926"/>
      <c r="OQU1" s="1926"/>
      <c r="OQV1" s="1926"/>
      <c r="OQW1" s="1926"/>
      <c r="OQX1" s="1926"/>
      <c r="OQY1" s="1926"/>
      <c r="OQZ1" s="1926"/>
      <c r="ORA1" s="1926"/>
      <c r="ORB1" s="1926"/>
      <c r="ORC1" s="1926"/>
      <c r="ORD1" s="1926"/>
      <c r="ORE1" s="1926"/>
      <c r="ORF1" s="1926"/>
      <c r="ORG1" s="1926"/>
      <c r="ORH1" s="1926"/>
      <c r="ORI1" s="1926"/>
      <c r="ORJ1" s="1926"/>
      <c r="ORK1" s="1926"/>
      <c r="ORL1" s="1926"/>
      <c r="ORM1" s="1926"/>
      <c r="ORN1" s="1926"/>
      <c r="ORO1" s="1926"/>
      <c r="ORP1" s="1926"/>
      <c r="ORQ1" s="1926"/>
      <c r="ORR1" s="1926"/>
      <c r="ORS1" s="1926"/>
      <c r="ORT1" s="1926"/>
      <c r="ORU1" s="1926"/>
      <c r="ORV1" s="1926"/>
      <c r="ORW1" s="1926"/>
      <c r="ORX1" s="1926"/>
      <c r="ORY1" s="1926"/>
      <c r="ORZ1" s="1926"/>
      <c r="OSA1" s="1926"/>
      <c r="OSB1" s="1926"/>
      <c r="OSC1" s="1926"/>
      <c r="OSD1" s="1926"/>
      <c r="OSE1" s="1926"/>
      <c r="OSF1" s="1926"/>
      <c r="OSG1" s="1926"/>
      <c r="OSH1" s="1926"/>
      <c r="OSI1" s="1926"/>
      <c r="OSJ1" s="1926"/>
      <c r="OSK1" s="1926"/>
      <c r="OSL1" s="1926"/>
      <c r="OSM1" s="1926"/>
      <c r="OSN1" s="1926"/>
      <c r="OSO1" s="1926"/>
      <c r="OSP1" s="1926"/>
      <c r="OSQ1" s="1926"/>
      <c r="OSR1" s="1926"/>
      <c r="OSS1" s="1926"/>
      <c r="OST1" s="1926"/>
      <c r="OSU1" s="1926"/>
      <c r="OSV1" s="1926"/>
      <c r="OSW1" s="1926"/>
      <c r="OSX1" s="1926"/>
      <c r="OSY1" s="1926"/>
      <c r="OSZ1" s="1926"/>
      <c r="OTA1" s="1926"/>
      <c r="OTB1" s="1926"/>
      <c r="OTC1" s="1926"/>
      <c r="OTD1" s="1926"/>
      <c r="OTE1" s="1926"/>
      <c r="OTF1" s="1926"/>
      <c r="OTG1" s="1926"/>
      <c r="OTH1" s="1926"/>
      <c r="OTI1" s="1926"/>
      <c r="OTJ1" s="1926"/>
      <c r="OTK1" s="1926"/>
      <c r="OTL1" s="1926"/>
      <c r="OTM1" s="1926"/>
      <c r="OTN1" s="1926"/>
      <c r="OTO1" s="1926"/>
      <c r="OTP1" s="1926"/>
      <c r="OTQ1" s="1926"/>
      <c r="OTR1" s="1926"/>
      <c r="OTS1" s="1926"/>
      <c r="OTT1" s="1926"/>
      <c r="OTU1" s="1926"/>
      <c r="OTV1" s="1926"/>
      <c r="OTW1" s="1926"/>
      <c r="OTX1" s="1926"/>
      <c r="OTY1" s="1926"/>
      <c r="OTZ1" s="1926"/>
      <c r="OUA1" s="1926"/>
      <c r="OUB1" s="1926"/>
      <c r="OUC1" s="1926"/>
      <c r="OUD1" s="1926"/>
      <c r="OUE1" s="1926"/>
      <c r="OUF1" s="1926"/>
      <c r="OUG1" s="1926"/>
      <c r="OUH1" s="1926"/>
      <c r="OUI1" s="1926"/>
      <c r="OUJ1" s="1926"/>
      <c r="OUK1" s="1926"/>
      <c r="OUL1" s="1926"/>
      <c r="OUM1" s="1926"/>
      <c r="OUN1" s="1926"/>
      <c r="OUO1" s="1926"/>
      <c r="OUP1" s="1926"/>
      <c r="OUQ1" s="1926"/>
      <c r="OUR1" s="1926"/>
      <c r="OUS1" s="1926"/>
      <c r="OUT1" s="1926"/>
      <c r="OUU1" s="1926"/>
      <c r="OUV1" s="1926"/>
      <c r="OUW1" s="1926"/>
      <c r="OUX1" s="1926"/>
      <c r="OUY1" s="1926"/>
      <c r="OUZ1" s="1926"/>
      <c r="OVA1" s="1926"/>
      <c r="OVB1" s="1926"/>
      <c r="OVC1" s="1926"/>
      <c r="OVD1" s="1926"/>
      <c r="OVE1" s="1926"/>
      <c r="OVF1" s="1926"/>
      <c r="OVG1" s="1926"/>
      <c r="OVH1" s="1926"/>
      <c r="OVI1" s="1926"/>
      <c r="OVJ1" s="1926"/>
      <c r="OVK1" s="1926"/>
      <c r="OVL1" s="1926"/>
      <c r="OVM1" s="1926"/>
      <c r="OVN1" s="1926"/>
      <c r="OVO1" s="1926"/>
      <c r="OVP1" s="1926"/>
      <c r="OVQ1" s="1926"/>
      <c r="OVR1" s="1926"/>
      <c r="OVS1" s="1926"/>
      <c r="OVT1" s="1926"/>
      <c r="OVU1" s="1926"/>
      <c r="OVV1" s="1926"/>
      <c r="OVW1" s="1926"/>
      <c r="OVX1" s="1926"/>
      <c r="OVY1" s="1926"/>
      <c r="OVZ1" s="1926"/>
      <c r="OWA1" s="1926"/>
      <c r="OWB1" s="1926"/>
      <c r="OWC1" s="1926"/>
      <c r="OWD1" s="1926"/>
      <c r="OWE1" s="1926"/>
      <c r="OWF1" s="1926"/>
      <c r="OWG1" s="1926"/>
      <c r="OWH1" s="1926"/>
      <c r="OWI1" s="1926"/>
      <c r="OWJ1" s="1926"/>
      <c r="OWK1" s="1926"/>
      <c r="OWL1" s="1926"/>
      <c r="OWM1" s="1926"/>
      <c r="OWN1" s="1926"/>
      <c r="OWO1" s="1926"/>
      <c r="OWP1" s="1926"/>
      <c r="OWQ1" s="1926"/>
      <c r="OWR1" s="1926"/>
      <c r="OWS1" s="1926"/>
      <c r="OWT1" s="1926"/>
      <c r="OWU1" s="1926"/>
      <c r="OWV1" s="1926"/>
      <c r="OWW1" s="1926"/>
      <c r="OWX1" s="1926"/>
      <c r="OWY1" s="1926"/>
      <c r="OWZ1" s="1926"/>
      <c r="OXA1" s="1926"/>
      <c r="OXB1" s="1926"/>
      <c r="OXC1" s="1926"/>
      <c r="OXD1" s="1926"/>
      <c r="OXE1" s="1926"/>
      <c r="OXF1" s="1926"/>
      <c r="OXG1" s="1926"/>
      <c r="OXH1" s="1926"/>
      <c r="OXI1" s="1926"/>
      <c r="OXJ1" s="1926"/>
      <c r="OXK1" s="1926"/>
      <c r="OXL1" s="1926"/>
      <c r="OXM1" s="1926"/>
      <c r="OXN1" s="1926"/>
      <c r="OXO1" s="1926"/>
      <c r="OXP1" s="1926"/>
      <c r="OXQ1" s="1926"/>
      <c r="OXR1" s="1926"/>
      <c r="OXS1" s="1926"/>
      <c r="OXT1" s="1926"/>
      <c r="OXU1" s="1926"/>
      <c r="OXV1" s="1926"/>
      <c r="OXW1" s="1926"/>
      <c r="OXX1" s="1926"/>
      <c r="OXY1" s="1926"/>
      <c r="OXZ1" s="1926"/>
      <c r="OYA1" s="1926"/>
      <c r="OYB1" s="1926"/>
      <c r="OYC1" s="1926"/>
      <c r="OYD1" s="1926"/>
      <c r="OYE1" s="1926"/>
      <c r="OYF1" s="1926"/>
      <c r="OYG1" s="1926"/>
      <c r="OYH1" s="1926"/>
      <c r="OYI1" s="1926"/>
      <c r="OYJ1" s="1926"/>
      <c r="OYK1" s="1926"/>
      <c r="OYL1" s="1926"/>
      <c r="OYM1" s="1926"/>
      <c r="OYN1" s="1926"/>
      <c r="OYO1" s="1926"/>
      <c r="OYP1" s="1926"/>
      <c r="OYQ1" s="1926"/>
      <c r="OYR1" s="1926"/>
      <c r="OYS1" s="1926"/>
      <c r="OYT1" s="1926"/>
      <c r="OYU1" s="1926"/>
      <c r="OYV1" s="1926"/>
      <c r="OYW1" s="1926"/>
      <c r="OYX1" s="1926"/>
      <c r="OYY1" s="1926"/>
      <c r="OYZ1" s="1926"/>
      <c r="OZA1" s="1926"/>
      <c r="OZB1" s="1926"/>
      <c r="OZC1" s="1926"/>
      <c r="OZD1" s="1926"/>
      <c r="OZE1" s="1926"/>
      <c r="OZF1" s="1926"/>
      <c r="OZG1" s="1926"/>
      <c r="OZH1" s="1926"/>
      <c r="OZI1" s="1926"/>
      <c r="OZJ1" s="1926"/>
      <c r="OZK1" s="1926"/>
      <c r="OZL1" s="1926"/>
      <c r="OZM1" s="1926"/>
      <c r="OZN1" s="1926"/>
      <c r="OZO1" s="1926"/>
      <c r="OZP1" s="1926"/>
      <c r="OZQ1" s="1926"/>
      <c r="OZR1" s="1926"/>
      <c r="OZS1" s="1926"/>
      <c r="OZT1" s="1926"/>
      <c r="OZU1" s="1926"/>
      <c r="OZV1" s="1926"/>
      <c r="OZW1" s="1926"/>
      <c r="OZX1" s="1926"/>
      <c r="OZY1" s="1926"/>
      <c r="OZZ1" s="1926"/>
      <c r="PAA1" s="1926"/>
      <c r="PAB1" s="1926"/>
      <c r="PAC1" s="1926"/>
      <c r="PAD1" s="1926"/>
      <c r="PAE1" s="1926"/>
      <c r="PAF1" s="1926"/>
      <c r="PAG1" s="1926"/>
      <c r="PAH1" s="1926"/>
      <c r="PAI1" s="1926"/>
      <c r="PAJ1" s="1926"/>
      <c r="PAK1" s="1926"/>
      <c r="PAL1" s="1926"/>
      <c r="PAM1" s="1926"/>
      <c r="PAN1" s="1926"/>
      <c r="PAO1" s="1926"/>
      <c r="PAP1" s="1926"/>
      <c r="PAQ1" s="1926"/>
      <c r="PAR1" s="1926"/>
      <c r="PAS1" s="1926"/>
      <c r="PAT1" s="1926"/>
      <c r="PAU1" s="1926"/>
      <c r="PAV1" s="1926"/>
      <c r="PAW1" s="1926"/>
      <c r="PAX1" s="1926"/>
      <c r="PAY1" s="1926"/>
      <c r="PAZ1" s="1926"/>
      <c r="PBA1" s="1926"/>
      <c r="PBB1" s="1926"/>
      <c r="PBC1" s="1926"/>
      <c r="PBD1" s="1926"/>
      <c r="PBE1" s="1926"/>
      <c r="PBF1" s="1926"/>
      <c r="PBG1" s="1926"/>
      <c r="PBH1" s="1926"/>
      <c r="PBI1" s="1926"/>
      <c r="PBJ1" s="1926"/>
      <c r="PBK1" s="1926"/>
      <c r="PBL1" s="1926"/>
      <c r="PBM1" s="1926"/>
      <c r="PBN1" s="1926"/>
      <c r="PBO1" s="1926"/>
      <c r="PBP1" s="1926"/>
      <c r="PBQ1" s="1926"/>
      <c r="PBR1" s="1926"/>
      <c r="PBS1" s="1926"/>
      <c r="PBT1" s="1926"/>
      <c r="PBU1" s="1926"/>
      <c r="PBV1" s="1926"/>
      <c r="PBW1" s="1926"/>
      <c r="PBX1" s="1926"/>
      <c r="PBY1" s="1926"/>
      <c r="PBZ1" s="1926"/>
      <c r="PCA1" s="1926"/>
      <c r="PCB1" s="1926"/>
      <c r="PCC1" s="1926"/>
      <c r="PCD1" s="1926"/>
      <c r="PCE1" s="1926"/>
      <c r="PCF1" s="1926"/>
      <c r="PCG1" s="1926"/>
      <c r="PCH1" s="1926"/>
      <c r="PCI1" s="1926"/>
      <c r="PCJ1" s="1926"/>
      <c r="PCK1" s="1926"/>
      <c r="PCL1" s="1926"/>
      <c r="PCM1" s="1926"/>
      <c r="PCN1" s="1926"/>
      <c r="PCO1" s="1926"/>
      <c r="PCP1" s="1926"/>
      <c r="PCQ1" s="1926"/>
      <c r="PCR1" s="1926"/>
      <c r="PCS1" s="1926"/>
      <c r="PCT1" s="1926"/>
      <c r="PCU1" s="1926"/>
      <c r="PCV1" s="1926"/>
      <c r="PCW1" s="1926"/>
      <c r="PCX1" s="1926"/>
      <c r="PCY1" s="1926"/>
      <c r="PCZ1" s="1926"/>
      <c r="PDA1" s="1926"/>
      <c r="PDB1" s="1926"/>
      <c r="PDC1" s="1926"/>
      <c r="PDD1" s="1926"/>
      <c r="PDE1" s="1926"/>
      <c r="PDF1" s="1926"/>
      <c r="PDG1" s="1926"/>
      <c r="PDH1" s="1926"/>
      <c r="PDI1" s="1926"/>
      <c r="PDJ1" s="1926"/>
      <c r="PDK1" s="1926"/>
      <c r="PDL1" s="1926"/>
      <c r="PDM1" s="1926"/>
      <c r="PDN1" s="1926"/>
      <c r="PDO1" s="1926"/>
      <c r="PDP1" s="1926"/>
      <c r="PDQ1" s="1926"/>
      <c r="PDR1" s="1926"/>
      <c r="PDS1" s="1926"/>
      <c r="PDT1" s="1926"/>
      <c r="PDU1" s="1926"/>
      <c r="PDV1" s="1926"/>
      <c r="PDW1" s="1926"/>
      <c r="PDX1" s="1926"/>
      <c r="PDY1" s="1926"/>
      <c r="PDZ1" s="1926"/>
      <c r="PEA1" s="1926"/>
      <c r="PEB1" s="1926"/>
      <c r="PEC1" s="1926"/>
      <c r="PED1" s="1926"/>
      <c r="PEE1" s="1926"/>
      <c r="PEF1" s="1926"/>
      <c r="PEG1" s="1926"/>
      <c r="PEH1" s="1926"/>
      <c r="PEI1" s="1926"/>
      <c r="PEJ1" s="1926"/>
      <c r="PEK1" s="1926"/>
      <c r="PEL1" s="1926"/>
      <c r="PEM1" s="1926"/>
      <c r="PEN1" s="1926"/>
      <c r="PEO1" s="1926"/>
      <c r="PEP1" s="1926"/>
      <c r="PEQ1" s="1926"/>
      <c r="PER1" s="1926"/>
      <c r="PES1" s="1926"/>
      <c r="PET1" s="1926"/>
      <c r="PEU1" s="1926"/>
      <c r="PEV1" s="1926"/>
      <c r="PEW1" s="1926"/>
      <c r="PEX1" s="1926"/>
      <c r="PEY1" s="1926"/>
      <c r="PEZ1" s="1926"/>
      <c r="PFA1" s="1926"/>
      <c r="PFB1" s="1926"/>
      <c r="PFC1" s="1926"/>
      <c r="PFD1" s="1926"/>
      <c r="PFE1" s="1926"/>
      <c r="PFF1" s="1926"/>
      <c r="PFG1" s="1926"/>
      <c r="PFH1" s="1926"/>
      <c r="PFI1" s="1926"/>
      <c r="PFJ1" s="1926"/>
      <c r="PFK1" s="1926"/>
      <c r="PFL1" s="1926"/>
      <c r="PFM1" s="1926"/>
      <c r="PFN1" s="1926"/>
      <c r="PFO1" s="1926"/>
      <c r="PFP1" s="1926"/>
      <c r="PFQ1" s="1926"/>
      <c r="PFR1" s="1926"/>
      <c r="PFS1" s="1926"/>
      <c r="PFT1" s="1926"/>
      <c r="PFU1" s="1926"/>
      <c r="PFV1" s="1926"/>
      <c r="PFW1" s="1926"/>
      <c r="PFX1" s="1926"/>
      <c r="PFY1" s="1926"/>
      <c r="PFZ1" s="1926"/>
      <c r="PGA1" s="1926"/>
      <c r="PGB1" s="1926"/>
      <c r="PGC1" s="1926"/>
      <c r="PGD1" s="1926"/>
      <c r="PGE1" s="1926"/>
      <c r="PGF1" s="1926"/>
      <c r="PGG1" s="1926"/>
      <c r="PGH1" s="1926"/>
      <c r="PGI1" s="1926"/>
      <c r="PGJ1" s="1926"/>
      <c r="PGK1" s="1926"/>
      <c r="PGL1" s="1926"/>
      <c r="PGM1" s="1926"/>
      <c r="PGN1" s="1926"/>
      <c r="PGO1" s="1926"/>
      <c r="PGP1" s="1926"/>
      <c r="PGQ1" s="1926"/>
      <c r="PGR1" s="1926"/>
      <c r="PGS1" s="1926"/>
      <c r="PGT1" s="1926"/>
      <c r="PGU1" s="1926"/>
      <c r="PGV1" s="1926"/>
      <c r="PGW1" s="1926"/>
      <c r="PGX1" s="1926"/>
      <c r="PGY1" s="1926"/>
      <c r="PGZ1" s="1926"/>
      <c r="PHA1" s="1926"/>
      <c r="PHB1" s="1926"/>
      <c r="PHC1" s="1926"/>
      <c r="PHD1" s="1926"/>
      <c r="PHE1" s="1926"/>
      <c r="PHF1" s="1926"/>
      <c r="PHG1" s="1926"/>
      <c r="PHH1" s="1926"/>
      <c r="PHI1" s="1926"/>
      <c r="PHJ1" s="1926"/>
      <c r="PHK1" s="1926"/>
      <c r="PHL1" s="1926"/>
      <c r="PHM1" s="1926"/>
      <c r="PHN1" s="1926"/>
      <c r="PHO1" s="1926"/>
      <c r="PHP1" s="1926"/>
      <c r="PHQ1" s="1926"/>
      <c r="PHR1" s="1926"/>
      <c r="PHS1" s="1926"/>
      <c r="PHT1" s="1926"/>
      <c r="PHU1" s="1926"/>
      <c r="PHV1" s="1926"/>
      <c r="PHW1" s="1926"/>
      <c r="PHX1" s="1926"/>
      <c r="PHY1" s="1926"/>
      <c r="PHZ1" s="1926"/>
      <c r="PIA1" s="1926"/>
      <c r="PIB1" s="1926"/>
      <c r="PIC1" s="1926"/>
      <c r="PID1" s="1926"/>
      <c r="PIE1" s="1926"/>
      <c r="PIF1" s="1926"/>
      <c r="PIG1" s="1926"/>
      <c r="PIH1" s="1926"/>
      <c r="PII1" s="1926"/>
      <c r="PIJ1" s="1926"/>
      <c r="PIK1" s="1926"/>
      <c r="PIL1" s="1926"/>
      <c r="PIM1" s="1926"/>
      <c r="PIN1" s="1926"/>
      <c r="PIO1" s="1926"/>
      <c r="PIP1" s="1926"/>
      <c r="PIQ1" s="1926"/>
      <c r="PIR1" s="1926"/>
      <c r="PIS1" s="1926"/>
      <c r="PIT1" s="1926"/>
      <c r="PIU1" s="1926"/>
      <c r="PIV1" s="1926"/>
      <c r="PIW1" s="1926"/>
      <c r="PIX1" s="1926"/>
      <c r="PIY1" s="1926"/>
      <c r="PIZ1" s="1926"/>
      <c r="PJA1" s="1926"/>
      <c r="PJB1" s="1926"/>
      <c r="PJC1" s="1926"/>
      <c r="PJD1" s="1926"/>
      <c r="PJE1" s="1926"/>
      <c r="PJF1" s="1926"/>
      <c r="PJG1" s="1926"/>
      <c r="PJH1" s="1926"/>
      <c r="PJI1" s="1926"/>
      <c r="PJJ1" s="1926"/>
      <c r="PJK1" s="1926"/>
      <c r="PJL1" s="1926"/>
      <c r="PJM1" s="1926"/>
      <c r="PJN1" s="1926"/>
      <c r="PJO1" s="1926"/>
      <c r="PJP1" s="1926"/>
      <c r="PJQ1" s="1926"/>
      <c r="PJR1" s="1926"/>
      <c r="PJS1" s="1926"/>
      <c r="PJT1" s="1926"/>
      <c r="PJU1" s="1926"/>
      <c r="PJV1" s="1926"/>
      <c r="PJW1" s="1926"/>
      <c r="PJX1" s="1926"/>
      <c r="PJY1" s="1926"/>
      <c r="PJZ1" s="1926"/>
      <c r="PKA1" s="1926"/>
      <c r="PKB1" s="1926"/>
      <c r="PKC1" s="1926"/>
      <c r="PKD1" s="1926"/>
      <c r="PKE1" s="1926"/>
      <c r="PKF1" s="1926"/>
      <c r="PKG1" s="1926"/>
      <c r="PKH1" s="1926"/>
      <c r="PKI1" s="1926"/>
      <c r="PKJ1" s="1926"/>
      <c r="PKK1" s="1926"/>
      <c r="PKL1" s="1926"/>
      <c r="PKM1" s="1926"/>
      <c r="PKN1" s="1926"/>
      <c r="PKO1" s="1926"/>
      <c r="PKP1" s="1926"/>
      <c r="PKQ1" s="1926"/>
      <c r="PKR1" s="1926"/>
      <c r="PKS1" s="1926"/>
      <c r="PKT1" s="1926"/>
      <c r="PKU1" s="1926"/>
      <c r="PKV1" s="1926"/>
      <c r="PKW1" s="1926"/>
      <c r="PKX1" s="1926"/>
      <c r="PKY1" s="1926"/>
      <c r="PKZ1" s="1926"/>
      <c r="PLA1" s="1926"/>
      <c r="PLB1" s="1926"/>
      <c r="PLC1" s="1926"/>
      <c r="PLD1" s="1926"/>
      <c r="PLE1" s="1926"/>
      <c r="PLF1" s="1926"/>
      <c r="PLG1" s="1926"/>
      <c r="PLH1" s="1926"/>
      <c r="PLI1" s="1926"/>
      <c r="PLJ1" s="1926"/>
      <c r="PLK1" s="1926"/>
      <c r="PLL1" s="1926"/>
      <c r="PLM1" s="1926"/>
      <c r="PLN1" s="1926"/>
      <c r="PLO1" s="1926"/>
      <c r="PLP1" s="1926"/>
      <c r="PLQ1" s="1926"/>
      <c r="PLR1" s="1926"/>
      <c r="PLS1" s="1926"/>
      <c r="PLT1" s="1926"/>
      <c r="PLU1" s="1926"/>
      <c r="PLV1" s="1926"/>
      <c r="PLW1" s="1926"/>
      <c r="PLX1" s="1926"/>
      <c r="PLY1" s="1926"/>
      <c r="PLZ1" s="1926"/>
      <c r="PMA1" s="1926"/>
      <c r="PMB1" s="1926"/>
      <c r="PMC1" s="1926"/>
      <c r="PMD1" s="1926"/>
      <c r="PME1" s="1926"/>
      <c r="PMF1" s="1926"/>
      <c r="PMG1" s="1926"/>
      <c r="PMH1" s="1926"/>
      <c r="PMI1" s="1926"/>
      <c r="PMJ1" s="1926"/>
      <c r="PMK1" s="1926"/>
      <c r="PML1" s="1926"/>
      <c r="PMM1" s="1926"/>
      <c r="PMN1" s="1926"/>
      <c r="PMO1" s="1926"/>
      <c r="PMP1" s="1926"/>
      <c r="PMQ1" s="1926"/>
      <c r="PMR1" s="1926"/>
      <c r="PMS1" s="1926"/>
      <c r="PMT1" s="1926"/>
      <c r="PMU1" s="1926"/>
      <c r="PMV1" s="1926"/>
      <c r="PMW1" s="1926"/>
      <c r="PMX1" s="1926"/>
      <c r="PMY1" s="1926"/>
      <c r="PMZ1" s="1926"/>
      <c r="PNA1" s="1926"/>
      <c r="PNB1" s="1926"/>
      <c r="PNC1" s="1926"/>
      <c r="PND1" s="1926"/>
      <c r="PNE1" s="1926"/>
      <c r="PNF1" s="1926"/>
      <c r="PNG1" s="1926"/>
      <c r="PNH1" s="1926"/>
      <c r="PNI1" s="1926"/>
      <c r="PNJ1" s="1926"/>
      <c r="PNK1" s="1926"/>
      <c r="PNL1" s="1926"/>
      <c r="PNM1" s="1926"/>
      <c r="PNN1" s="1926"/>
      <c r="PNO1" s="1926"/>
      <c r="PNP1" s="1926"/>
      <c r="PNQ1" s="1926"/>
      <c r="PNR1" s="1926"/>
      <c r="PNS1" s="1926"/>
      <c r="PNT1" s="1926"/>
      <c r="PNU1" s="1926"/>
      <c r="PNV1" s="1926"/>
      <c r="PNW1" s="1926"/>
      <c r="PNX1" s="1926"/>
      <c r="PNY1" s="1926"/>
      <c r="PNZ1" s="1926"/>
      <c r="POA1" s="1926"/>
      <c r="POB1" s="1926"/>
      <c r="POC1" s="1926"/>
      <c r="POD1" s="1926"/>
      <c r="POE1" s="1926"/>
      <c r="POF1" s="1926"/>
      <c r="POG1" s="1926"/>
      <c r="POH1" s="1926"/>
      <c r="POI1" s="1926"/>
      <c r="POJ1" s="1926"/>
      <c r="POK1" s="1926"/>
      <c r="POL1" s="1926"/>
      <c r="POM1" s="1926"/>
      <c r="PON1" s="1926"/>
      <c r="POO1" s="1926"/>
      <c r="POP1" s="1926"/>
      <c r="POQ1" s="1926"/>
      <c r="POR1" s="1926"/>
      <c r="POS1" s="1926"/>
      <c r="POT1" s="1926"/>
      <c r="POU1" s="1926"/>
      <c r="POV1" s="1926"/>
      <c r="POW1" s="1926"/>
      <c r="POX1" s="1926"/>
      <c r="POY1" s="1926"/>
      <c r="POZ1" s="1926"/>
      <c r="PPA1" s="1926"/>
      <c r="PPB1" s="1926"/>
      <c r="PPC1" s="1926"/>
      <c r="PPD1" s="1926"/>
      <c r="PPE1" s="1926"/>
      <c r="PPF1" s="1926"/>
      <c r="PPG1" s="1926"/>
      <c r="PPH1" s="1926"/>
      <c r="PPI1" s="1926"/>
      <c r="PPJ1" s="1926"/>
      <c r="PPK1" s="1926"/>
      <c r="PPL1" s="1926"/>
      <c r="PPM1" s="1926"/>
      <c r="PPN1" s="1926"/>
      <c r="PPO1" s="1926"/>
      <c r="PPP1" s="1926"/>
      <c r="PPQ1" s="1926"/>
      <c r="PPR1" s="1926"/>
      <c r="PPS1" s="1926"/>
      <c r="PPT1" s="1926"/>
      <c r="PPU1" s="1926"/>
      <c r="PPV1" s="1926"/>
      <c r="PPW1" s="1926"/>
      <c r="PPX1" s="1926"/>
      <c r="PPY1" s="1926"/>
      <c r="PPZ1" s="1926"/>
      <c r="PQA1" s="1926"/>
      <c r="PQB1" s="1926"/>
      <c r="PQC1" s="1926"/>
      <c r="PQD1" s="1926"/>
      <c r="PQE1" s="1926"/>
      <c r="PQF1" s="1926"/>
      <c r="PQG1" s="1926"/>
      <c r="PQH1" s="1926"/>
      <c r="PQI1" s="1926"/>
      <c r="PQJ1" s="1926"/>
      <c r="PQK1" s="1926"/>
      <c r="PQL1" s="1926"/>
      <c r="PQM1" s="1926"/>
      <c r="PQN1" s="1926"/>
      <c r="PQO1" s="1926"/>
      <c r="PQP1" s="1926"/>
      <c r="PQQ1" s="1926"/>
      <c r="PQR1" s="1926"/>
      <c r="PQS1" s="1926"/>
      <c r="PQT1" s="1926"/>
      <c r="PQU1" s="1926"/>
      <c r="PQV1" s="1926"/>
      <c r="PQW1" s="1926"/>
      <c r="PQX1" s="1926"/>
      <c r="PQY1" s="1926"/>
      <c r="PQZ1" s="1926"/>
      <c r="PRA1" s="1926"/>
      <c r="PRB1" s="1926"/>
      <c r="PRC1" s="1926"/>
      <c r="PRD1" s="1926"/>
      <c r="PRE1" s="1926"/>
      <c r="PRF1" s="1926"/>
      <c r="PRG1" s="1926"/>
      <c r="PRH1" s="1926"/>
      <c r="PRI1" s="1926"/>
      <c r="PRJ1" s="1926"/>
      <c r="PRK1" s="1926"/>
      <c r="PRL1" s="1926"/>
      <c r="PRM1" s="1926"/>
      <c r="PRN1" s="1926"/>
      <c r="PRO1" s="1926"/>
      <c r="PRP1" s="1926"/>
      <c r="PRQ1" s="1926"/>
      <c r="PRR1" s="1926"/>
      <c r="PRS1" s="1926"/>
      <c r="PRT1" s="1926"/>
      <c r="PRU1" s="1926"/>
      <c r="PRV1" s="1926"/>
      <c r="PRW1" s="1926"/>
      <c r="PRX1" s="1926"/>
      <c r="PRY1" s="1926"/>
      <c r="PRZ1" s="1926"/>
      <c r="PSA1" s="1926"/>
      <c r="PSB1" s="1926"/>
      <c r="PSC1" s="1926"/>
      <c r="PSD1" s="1926"/>
      <c r="PSE1" s="1926"/>
      <c r="PSF1" s="1926"/>
      <c r="PSG1" s="1926"/>
      <c r="PSH1" s="1926"/>
      <c r="PSI1" s="1926"/>
      <c r="PSJ1" s="1926"/>
      <c r="PSK1" s="1926"/>
      <c r="PSL1" s="1926"/>
      <c r="PSM1" s="1926"/>
      <c r="PSN1" s="1926"/>
      <c r="PSO1" s="1926"/>
      <c r="PSP1" s="1926"/>
      <c r="PSQ1" s="1926"/>
      <c r="PSR1" s="1926"/>
      <c r="PSS1" s="1926"/>
      <c r="PST1" s="1926"/>
      <c r="PSU1" s="1926"/>
      <c r="PSV1" s="1926"/>
      <c r="PSW1" s="1926"/>
      <c r="PSX1" s="1926"/>
      <c r="PSY1" s="1926"/>
      <c r="PSZ1" s="1926"/>
      <c r="PTA1" s="1926"/>
      <c r="PTB1" s="1926"/>
      <c r="PTC1" s="1926"/>
      <c r="PTD1" s="1926"/>
      <c r="PTE1" s="1926"/>
      <c r="PTF1" s="1926"/>
      <c r="PTG1" s="1926"/>
      <c r="PTH1" s="1926"/>
      <c r="PTI1" s="1926"/>
      <c r="PTJ1" s="1926"/>
      <c r="PTK1" s="1926"/>
      <c r="PTL1" s="1926"/>
      <c r="PTM1" s="1926"/>
      <c r="PTN1" s="1926"/>
      <c r="PTO1" s="1926"/>
      <c r="PTP1" s="1926"/>
      <c r="PTQ1" s="1926"/>
      <c r="PTR1" s="1926"/>
      <c r="PTS1" s="1926"/>
      <c r="PTT1" s="1926"/>
      <c r="PTU1" s="1926"/>
      <c r="PTV1" s="1926"/>
      <c r="PTW1" s="1926"/>
      <c r="PTX1" s="1926"/>
      <c r="PTY1" s="1926"/>
      <c r="PTZ1" s="1926"/>
      <c r="PUA1" s="1926"/>
      <c r="PUB1" s="1926"/>
      <c r="PUC1" s="1926"/>
      <c r="PUD1" s="1926"/>
      <c r="PUE1" s="1926"/>
      <c r="PUF1" s="1926"/>
      <c r="PUG1" s="1926"/>
      <c r="PUH1" s="1926"/>
      <c r="PUI1" s="1926"/>
      <c r="PUJ1" s="1926"/>
      <c r="PUK1" s="1926"/>
      <c r="PUL1" s="1926"/>
      <c r="PUM1" s="1926"/>
      <c r="PUN1" s="1926"/>
      <c r="PUO1" s="1926"/>
      <c r="PUP1" s="1926"/>
      <c r="PUQ1" s="1926"/>
      <c r="PUR1" s="1926"/>
      <c r="PUS1" s="1926"/>
      <c r="PUT1" s="1926"/>
      <c r="PUU1" s="1926"/>
      <c r="PUV1" s="1926"/>
      <c r="PUW1" s="1926"/>
      <c r="PUX1" s="1926"/>
      <c r="PUY1" s="1926"/>
      <c r="PUZ1" s="1926"/>
      <c r="PVA1" s="1926"/>
      <c r="PVB1" s="1926"/>
      <c r="PVC1" s="1926"/>
      <c r="PVD1" s="1926"/>
      <c r="PVE1" s="1926"/>
      <c r="PVF1" s="1926"/>
      <c r="PVG1" s="1926"/>
      <c r="PVH1" s="1926"/>
      <c r="PVI1" s="1926"/>
      <c r="PVJ1" s="1926"/>
      <c r="PVK1" s="1926"/>
      <c r="PVL1" s="1926"/>
      <c r="PVM1" s="1926"/>
      <c r="PVN1" s="1926"/>
      <c r="PVO1" s="1926"/>
      <c r="PVP1" s="1926"/>
      <c r="PVQ1" s="1926"/>
      <c r="PVR1" s="1926"/>
      <c r="PVS1" s="1926"/>
      <c r="PVT1" s="1926"/>
      <c r="PVU1" s="1926"/>
      <c r="PVV1" s="1926"/>
      <c r="PVW1" s="1926"/>
      <c r="PVX1" s="1926"/>
      <c r="PVY1" s="1926"/>
      <c r="PVZ1" s="1926"/>
      <c r="PWA1" s="1926"/>
      <c r="PWB1" s="1926"/>
      <c r="PWC1" s="1926"/>
      <c r="PWD1" s="1926"/>
      <c r="PWE1" s="1926"/>
      <c r="PWF1" s="1926"/>
      <c r="PWG1" s="1926"/>
      <c r="PWH1" s="1926"/>
      <c r="PWI1" s="1926"/>
      <c r="PWJ1" s="1926"/>
      <c r="PWK1" s="1926"/>
      <c r="PWL1" s="1926"/>
      <c r="PWM1" s="1926"/>
      <c r="PWN1" s="1926"/>
      <c r="PWO1" s="1926"/>
      <c r="PWP1" s="1926"/>
      <c r="PWQ1" s="1926"/>
      <c r="PWR1" s="1926"/>
      <c r="PWS1" s="1926"/>
      <c r="PWT1" s="1926"/>
      <c r="PWU1" s="1926"/>
      <c r="PWV1" s="1926"/>
      <c r="PWW1" s="1926"/>
      <c r="PWX1" s="1926"/>
      <c r="PWY1" s="1926"/>
      <c r="PWZ1" s="1926"/>
      <c r="PXA1" s="1926"/>
      <c r="PXB1" s="1926"/>
      <c r="PXC1" s="1926"/>
      <c r="PXD1" s="1926"/>
      <c r="PXE1" s="1926"/>
      <c r="PXF1" s="1926"/>
      <c r="PXG1" s="1926"/>
      <c r="PXH1" s="1926"/>
      <c r="PXI1" s="1926"/>
      <c r="PXJ1" s="1926"/>
      <c r="PXK1" s="1926"/>
      <c r="PXL1" s="1926"/>
      <c r="PXM1" s="1926"/>
      <c r="PXN1" s="1926"/>
      <c r="PXO1" s="1926"/>
      <c r="PXP1" s="1926"/>
      <c r="PXQ1" s="1926"/>
      <c r="PXR1" s="1926"/>
      <c r="PXS1" s="1926"/>
      <c r="PXT1" s="1926"/>
      <c r="PXU1" s="1926"/>
      <c r="PXV1" s="1926"/>
      <c r="PXW1" s="1926"/>
      <c r="PXX1" s="1926"/>
      <c r="PXY1" s="1926"/>
      <c r="PXZ1" s="1926"/>
      <c r="PYA1" s="1926"/>
      <c r="PYB1" s="1926"/>
      <c r="PYC1" s="1926"/>
      <c r="PYD1" s="1926"/>
      <c r="PYE1" s="1926"/>
      <c r="PYF1" s="1926"/>
      <c r="PYG1" s="1926"/>
      <c r="PYH1" s="1926"/>
      <c r="PYI1" s="1926"/>
      <c r="PYJ1" s="1926"/>
      <c r="PYK1" s="1926"/>
      <c r="PYL1" s="1926"/>
      <c r="PYM1" s="1926"/>
      <c r="PYN1" s="1926"/>
      <c r="PYO1" s="1926"/>
      <c r="PYP1" s="1926"/>
      <c r="PYQ1" s="1926"/>
      <c r="PYR1" s="1926"/>
      <c r="PYS1" s="1926"/>
      <c r="PYT1" s="1926"/>
      <c r="PYU1" s="1926"/>
      <c r="PYV1" s="1926"/>
      <c r="PYW1" s="1926"/>
      <c r="PYX1" s="1926"/>
      <c r="PYY1" s="1926"/>
      <c r="PYZ1" s="1926"/>
      <c r="PZA1" s="1926"/>
      <c r="PZB1" s="1926"/>
      <c r="PZC1" s="1926"/>
      <c r="PZD1" s="1926"/>
      <c r="PZE1" s="1926"/>
      <c r="PZF1" s="1926"/>
      <c r="PZG1" s="1926"/>
      <c r="PZH1" s="1926"/>
      <c r="PZI1" s="1926"/>
      <c r="PZJ1" s="1926"/>
      <c r="PZK1" s="1926"/>
      <c r="PZL1" s="1926"/>
      <c r="PZM1" s="1926"/>
      <c r="PZN1" s="1926"/>
      <c r="PZO1" s="1926"/>
      <c r="PZP1" s="1926"/>
      <c r="PZQ1" s="1926"/>
      <c r="PZR1" s="1926"/>
      <c r="PZS1" s="1926"/>
      <c r="PZT1" s="1926"/>
      <c r="PZU1" s="1926"/>
      <c r="PZV1" s="1926"/>
      <c r="PZW1" s="1926"/>
      <c r="PZX1" s="1926"/>
      <c r="PZY1" s="1926"/>
      <c r="PZZ1" s="1926"/>
      <c r="QAA1" s="1926"/>
      <c r="QAB1" s="1926"/>
      <c r="QAC1" s="1926"/>
      <c r="QAD1" s="1926"/>
      <c r="QAE1" s="1926"/>
      <c r="QAF1" s="1926"/>
      <c r="QAG1" s="1926"/>
      <c r="QAH1" s="1926"/>
      <c r="QAI1" s="1926"/>
      <c r="QAJ1" s="1926"/>
      <c r="QAK1" s="1926"/>
      <c r="QAL1" s="1926"/>
      <c r="QAM1" s="1926"/>
      <c r="QAN1" s="1926"/>
      <c r="QAO1" s="1926"/>
      <c r="QAP1" s="1926"/>
      <c r="QAQ1" s="1926"/>
      <c r="QAR1" s="1926"/>
      <c r="QAS1" s="1926"/>
      <c r="QAT1" s="1926"/>
      <c r="QAU1" s="1926"/>
      <c r="QAV1" s="1926"/>
      <c r="QAW1" s="1926"/>
      <c r="QAX1" s="1926"/>
      <c r="QAY1" s="1926"/>
      <c r="QAZ1" s="1926"/>
      <c r="QBA1" s="1926"/>
      <c r="QBB1" s="1926"/>
      <c r="QBC1" s="1926"/>
      <c r="QBD1" s="1926"/>
      <c r="QBE1" s="1926"/>
      <c r="QBF1" s="1926"/>
      <c r="QBG1" s="1926"/>
      <c r="QBH1" s="1926"/>
      <c r="QBI1" s="1926"/>
      <c r="QBJ1" s="1926"/>
      <c r="QBK1" s="1926"/>
      <c r="QBL1" s="1926"/>
      <c r="QBM1" s="1926"/>
      <c r="QBN1" s="1926"/>
      <c r="QBO1" s="1926"/>
      <c r="QBP1" s="1926"/>
      <c r="QBQ1" s="1926"/>
      <c r="QBR1" s="1926"/>
      <c r="QBS1" s="1926"/>
      <c r="QBT1" s="1926"/>
      <c r="QBU1" s="1926"/>
      <c r="QBV1" s="1926"/>
      <c r="QBW1" s="1926"/>
      <c r="QBX1" s="1926"/>
      <c r="QBY1" s="1926"/>
      <c r="QBZ1" s="1926"/>
      <c r="QCA1" s="1926"/>
      <c r="QCB1" s="1926"/>
      <c r="QCC1" s="1926"/>
      <c r="QCD1" s="1926"/>
      <c r="QCE1" s="1926"/>
      <c r="QCF1" s="1926"/>
      <c r="QCG1" s="1926"/>
      <c r="QCH1" s="1926"/>
      <c r="QCI1" s="1926"/>
      <c r="QCJ1" s="1926"/>
      <c r="QCK1" s="1926"/>
      <c r="QCL1" s="1926"/>
      <c r="QCM1" s="1926"/>
      <c r="QCN1" s="1926"/>
      <c r="QCO1" s="1926"/>
      <c r="QCP1" s="1926"/>
      <c r="QCQ1" s="1926"/>
      <c r="QCR1" s="1926"/>
      <c r="QCS1" s="1926"/>
      <c r="QCT1" s="1926"/>
      <c r="QCU1" s="1926"/>
      <c r="QCV1" s="1926"/>
      <c r="QCW1" s="1926"/>
      <c r="QCX1" s="1926"/>
      <c r="QCY1" s="1926"/>
      <c r="QCZ1" s="1926"/>
      <c r="QDA1" s="1926"/>
      <c r="QDB1" s="1926"/>
      <c r="QDC1" s="1926"/>
      <c r="QDD1" s="1926"/>
      <c r="QDE1" s="1926"/>
      <c r="QDF1" s="1926"/>
      <c r="QDG1" s="1926"/>
      <c r="QDH1" s="1926"/>
      <c r="QDI1" s="1926"/>
      <c r="QDJ1" s="1926"/>
      <c r="QDK1" s="1926"/>
      <c r="QDL1" s="1926"/>
      <c r="QDM1" s="1926"/>
      <c r="QDN1" s="1926"/>
      <c r="QDO1" s="1926"/>
      <c r="QDP1" s="1926"/>
      <c r="QDQ1" s="1926"/>
      <c r="QDR1" s="1926"/>
      <c r="QDS1" s="1926"/>
      <c r="QDT1" s="1926"/>
      <c r="QDU1" s="1926"/>
      <c r="QDV1" s="1926"/>
      <c r="QDW1" s="1926"/>
      <c r="QDX1" s="1926"/>
      <c r="QDY1" s="1926"/>
      <c r="QDZ1" s="1926"/>
      <c r="QEA1" s="1926"/>
      <c r="QEB1" s="1926"/>
      <c r="QEC1" s="1926"/>
      <c r="QED1" s="1926"/>
      <c r="QEE1" s="1926"/>
      <c r="QEF1" s="1926"/>
      <c r="QEG1" s="1926"/>
      <c r="QEH1" s="1926"/>
      <c r="QEI1" s="1926"/>
      <c r="QEJ1" s="1926"/>
      <c r="QEK1" s="1926"/>
      <c r="QEL1" s="1926"/>
      <c r="QEM1" s="1926"/>
      <c r="QEN1" s="1926"/>
      <c r="QEO1" s="1926"/>
      <c r="QEP1" s="1926"/>
      <c r="QEQ1" s="1926"/>
      <c r="QER1" s="1926"/>
      <c r="QES1" s="1926"/>
      <c r="QET1" s="1926"/>
      <c r="QEU1" s="1926"/>
      <c r="QEV1" s="1926"/>
      <c r="QEW1" s="1926"/>
      <c r="QEX1" s="1926"/>
      <c r="QEY1" s="1926"/>
      <c r="QEZ1" s="1926"/>
      <c r="QFA1" s="1926"/>
      <c r="QFB1" s="1926"/>
      <c r="QFC1" s="1926"/>
      <c r="QFD1" s="1926"/>
      <c r="QFE1" s="1926"/>
      <c r="QFF1" s="1926"/>
      <c r="QFG1" s="1926"/>
      <c r="QFH1" s="1926"/>
      <c r="QFI1" s="1926"/>
      <c r="QFJ1" s="1926"/>
      <c r="QFK1" s="1926"/>
      <c r="QFL1" s="1926"/>
      <c r="QFM1" s="1926"/>
      <c r="QFN1" s="1926"/>
      <c r="QFO1" s="1926"/>
      <c r="QFP1" s="1926"/>
      <c r="QFQ1" s="1926"/>
      <c r="QFR1" s="1926"/>
      <c r="QFS1" s="1926"/>
      <c r="QFT1" s="1926"/>
      <c r="QFU1" s="1926"/>
      <c r="QFV1" s="1926"/>
      <c r="QFW1" s="1926"/>
      <c r="QFX1" s="1926"/>
      <c r="QFY1" s="1926"/>
      <c r="QFZ1" s="1926"/>
      <c r="QGA1" s="1926"/>
      <c r="QGB1" s="1926"/>
      <c r="QGC1" s="1926"/>
      <c r="QGD1" s="1926"/>
      <c r="QGE1" s="1926"/>
      <c r="QGF1" s="1926"/>
      <c r="QGG1" s="1926"/>
      <c r="QGH1" s="1926"/>
      <c r="QGI1" s="1926"/>
      <c r="QGJ1" s="1926"/>
      <c r="QGK1" s="1926"/>
      <c r="QGL1" s="1926"/>
      <c r="QGM1" s="1926"/>
      <c r="QGN1" s="1926"/>
      <c r="QGO1" s="1926"/>
      <c r="QGP1" s="1926"/>
      <c r="QGQ1" s="1926"/>
      <c r="QGR1" s="1926"/>
      <c r="QGS1" s="1926"/>
      <c r="QGT1" s="1926"/>
      <c r="QGU1" s="1926"/>
      <c r="QGV1" s="1926"/>
      <c r="QGW1" s="1926"/>
      <c r="QGX1" s="1926"/>
      <c r="QGY1" s="1926"/>
      <c r="QGZ1" s="1926"/>
      <c r="QHA1" s="1926"/>
      <c r="QHB1" s="1926"/>
      <c r="QHC1" s="1926"/>
      <c r="QHD1" s="1926"/>
      <c r="QHE1" s="1926"/>
      <c r="QHF1" s="1926"/>
      <c r="QHG1" s="1926"/>
      <c r="QHH1" s="1926"/>
      <c r="QHI1" s="1926"/>
      <c r="QHJ1" s="1926"/>
      <c r="QHK1" s="1926"/>
      <c r="QHL1" s="1926"/>
      <c r="QHM1" s="1926"/>
      <c r="QHN1" s="1926"/>
      <c r="QHO1" s="1926"/>
      <c r="QHP1" s="1926"/>
      <c r="QHQ1" s="1926"/>
      <c r="QHR1" s="1926"/>
      <c r="QHS1" s="1926"/>
      <c r="QHT1" s="1926"/>
      <c r="QHU1" s="1926"/>
      <c r="QHV1" s="1926"/>
      <c r="QHW1" s="1926"/>
      <c r="QHX1" s="1926"/>
      <c r="QHY1" s="1926"/>
      <c r="QHZ1" s="1926"/>
      <c r="QIA1" s="1926"/>
      <c r="QIB1" s="1926"/>
      <c r="QIC1" s="1926"/>
      <c r="QID1" s="1926"/>
      <c r="QIE1" s="1926"/>
      <c r="QIF1" s="1926"/>
      <c r="QIG1" s="1926"/>
      <c r="QIH1" s="1926"/>
      <c r="QII1" s="1926"/>
      <c r="QIJ1" s="1926"/>
      <c r="QIK1" s="1926"/>
      <c r="QIL1" s="1926"/>
      <c r="QIM1" s="1926"/>
      <c r="QIN1" s="1926"/>
      <c r="QIO1" s="1926"/>
      <c r="QIP1" s="1926"/>
      <c r="QIQ1" s="1926"/>
      <c r="QIR1" s="1926"/>
      <c r="QIS1" s="1926"/>
      <c r="QIT1" s="1926"/>
      <c r="QIU1" s="1926"/>
      <c r="QIV1" s="1926"/>
      <c r="QIW1" s="1926"/>
      <c r="QIX1" s="1926"/>
      <c r="QIY1" s="1926"/>
      <c r="QIZ1" s="1926"/>
      <c r="QJA1" s="1926"/>
      <c r="QJB1" s="1926"/>
      <c r="QJC1" s="1926"/>
      <c r="QJD1" s="1926"/>
      <c r="QJE1" s="1926"/>
      <c r="QJF1" s="1926"/>
      <c r="QJG1" s="1926"/>
      <c r="QJH1" s="1926"/>
      <c r="QJI1" s="1926"/>
      <c r="QJJ1" s="1926"/>
      <c r="QJK1" s="1926"/>
      <c r="QJL1" s="1926"/>
      <c r="QJM1" s="1926"/>
      <c r="QJN1" s="1926"/>
      <c r="QJO1" s="1926"/>
      <c r="QJP1" s="1926"/>
      <c r="QJQ1" s="1926"/>
      <c r="QJR1" s="1926"/>
      <c r="QJS1" s="1926"/>
      <c r="QJT1" s="1926"/>
      <c r="QJU1" s="1926"/>
      <c r="QJV1" s="1926"/>
      <c r="QJW1" s="1926"/>
      <c r="QJX1" s="1926"/>
      <c r="QJY1" s="1926"/>
      <c r="QJZ1" s="1926"/>
      <c r="QKA1" s="1926"/>
      <c r="QKB1" s="1926"/>
      <c r="QKC1" s="1926"/>
      <c r="QKD1" s="1926"/>
      <c r="QKE1" s="1926"/>
      <c r="QKF1" s="1926"/>
      <c r="QKG1" s="1926"/>
      <c r="QKH1" s="1926"/>
      <c r="QKI1" s="1926"/>
      <c r="QKJ1" s="1926"/>
      <c r="QKK1" s="1926"/>
      <c r="QKL1" s="1926"/>
      <c r="QKM1" s="1926"/>
      <c r="QKN1" s="1926"/>
      <c r="QKO1" s="1926"/>
      <c r="QKP1" s="1926"/>
      <c r="QKQ1" s="1926"/>
      <c r="QKR1" s="1926"/>
      <c r="QKS1" s="1926"/>
      <c r="QKT1" s="1926"/>
      <c r="QKU1" s="1926"/>
      <c r="QKV1" s="1926"/>
      <c r="QKW1" s="1926"/>
      <c r="QKX1" s="1926"/>
      <c r="QKY1" s="1926"/>
      <c r="QKZ1" s="1926"/>
      <c r="QLA1" s="1926"/>
      <c r="QLB1" s="1926"/>
      <c r="QLC1" s="1926"/>
      <c r="QLD1" s="1926"/>
      <c r="QLE1" s="1926"/>
      <c r="QLF1" s="1926"/>
      <c r="QLG1" s="1926"/>
      <c r="QLH1" s="1926"/>
      <c r="QLI1" s="1926"/>
      <c r="QLJ1" s="1926"/>
      <c r="QLK1" s="1926"/>
      <c r="QLL1" s="1926"/>
      <c r="QLM1" s="1926"/>
      <c r="QLN1" s="1926"/>
      <c r="QLO1" s="1926"/>
      <c r="QLP1" s="1926"/>
      <c r="QLQ1" s="1926"/>
      <c r="QLR1" s="1926"/>
      <c r="QLS1" s="1926"/>
      <c r="QLT1" s="1926"/>
      <c r="QLU1" s="1926"/>
      <c r="QLV1" s="1926"/>
      <c r="QLW1" s="1926"/>
      <c r="QLX1" s="1926"/>
      <c r="QLY1" s="1926"/>
      <c r="QLZ1" s="1926"/>
      <c r="QMA1" s="1926"/>
      <c r="QMB1" s="1926"/>
      <c r="QMC1" s="1926"/>
      <c r="QMD1" s="1926"/>
      <c r="QME1" s="1926"/>
      <c r="QMF1" s="1926"/>
      <c r="QMG1" s="1926"/>
      <c r="QMH1" s="1926"/>
      <c r="QMI1" s="1926"/>
      <c r="QMJ1" s="1926"/>
      <c r="QMK1" s="1926"/>
      <c r="QML1" s="1926"/>
      <c r="QMM1" s="1926"/>
      <c r="QMN1" s="1926"/>
      <c r="QMO1" s="1926"/>
      <c r="QMP1" s="1926"/>
      <c r="QMQ1" s="1926"/>
      <c r="QMR1" s="1926"/>
      <c r="QMS1" s="1926"/>
      <c r="QMT1" s="1926"/>
      <c r="QMU1" s="1926"/>
      <c r="QMV1" s="1926"/>
      <c r="QMW1" s="1926"/>
      <c r="QMX1" s="1926"/>
      <c r="QMY1" s="1926"/>
      <c r="QMZ1" s="1926"/>
      <c r="QNA1" s="1926"/>
      <c r="QNB1" s="1926"/>
      <c r="QNC1" s="1926"/>
      <c r="QND1" s="1926"/>
      <c r="QNE1" s="1926"/>
      <c r="QNF1" s="1926"/>
      <c r="QNG1" s="1926"/>
      <c r="QNH1" s="1926"/>
      <c r="QNI1" s="1926"/>
      <c r="QNJ1" s="1926"/>
      <c r="QNK1" s="1926"/>
      <c r="QNL1" s="1926"/>
      <c r="QNM1" s="1926"/>
      <c r="QNN1" s="1926"/>
      <c r="QNO1" s="1926"/>
      <c r="QNP1" s="1926"/>
      <c r="QNQ1" s="1926"/>
      <c r="QNR1" s="1926"/>
      <c r="QNS1" s="1926"/>
      <c r="QNT1" s="1926"/>
      <c r="QNU1" s="1926"/>
      <c r="QNV1" s="1926"/>
      <c r="QNW1" s="1926"/>
      <c r="QNX1" s="1926"/>
      <c r="QNY1" s="1926"/>
      <c r="QNZ1" s="1926"/>
      <c r="QOA1" s="1926"/>
      <c r="QOB1" s="1926"/>
      <c r="QOC1" s="1926"/>
      <c r="QOD1" s="1926"/>
      <c r="QOE1" s="1926"/>
      <c r="QOF1" s="1926"/>
      <c r="QOG1" s="1926"/>
      <c r="QOH1" s="1926"/>
      <c r="QOI1" s="1926"/>
      <c r="QOJ1" s="1926"/>
      <c r="QOK1" s="1926"/>
      <c r="QOL1" s="1926"/>
      <c r="QOM1" s="1926"/>
      <c r="QON1" s="1926"/>
      <c r="QOO1" s="1926"/>
      <c r="QOP1" s="1926"/>
      <c r="QOQ1" s="1926"/>
      <c r="QOR1" s="1926"/>
      <c r="QOS1" s="1926"/>
      <c r="QOT1" s="1926"/>
      <c r="QOU1" s="1926"/>
      <c r="QOV1" s="1926"/>
      <c r="QOW1" s="1926"/>
      <c r="QOX1" s="1926"/>
      <c r="QOY1" s="1926"/>
      <c r="QOZ1" s="1926"/>
      <c r="QPA1" s="1926"/>
      <c r="QPB1" s="1926"/>
      <c r="QPC1" s="1926"/>
      <c r="QPD1" s="1926"/>
      <c r="QPE1" s="1926"/>
      <c r="QPF1" s="1926"/>
      <c r="QPG1" s="1926"/>
      <c r="QPH1" s="1926"/>
      <c r="QPI1" s="1926"/>
      <c r="QPJ1" s="1926"/>
      <c r="QPK1" s="1926"/>
      <c r="QPL1" s="1926"/>
      <c r="QPM1" s="1926"/>
      <c r="QPN1" s="1926"/>
      <c r="QPO1" s="1926"/>
      <c r="QPP1" s="1926"/>
      <c r="QPQ1" s="1926"/>
      <c r="QPR1" s="1926"/>
      <c r="QPS1" s="1926"/>
      <c r="QPT1" s="1926"/>
      <c r="QPU1" s="1926"/>
      <c r="QPV1" s="1926"/>
      <c r="QPW1" s="1926"/>
      <c r="QPX1" s="1926"/>
      <c r="QPY1" s="1926"/>
      <c r="QPZ1" s="1926"/>
      <c r="QQA1" s="1926"/>
      <c r="QQB1" s="1926"/>
      <c r="QQC1" s="1926"/>
      <c r="QQD1" s="1926"/>
      <c r="QQE1" s="1926"/>
      <c r="QQF1" s="1926"/>
      <c r="QQG1" s="1926"/>
      <c r="QQH1" s="1926"/>
      <c r="QQI1" s="1926"/>
      <c r="QQJ1" s="1926"/>
      <c r="QQK1" s="1926"/>
      <c r="QQL1" s="1926"/>
      <c r="QQM1" s="1926"/>
      <c r="QQN1" s="1926"/>
      <c r="QQO1" s="1926"/>
      <c r="QQP1" s="1926"/>
      <c r="QQQ1" s="1926"/>
      <c r="QQR1" s="1926"/>
      <c r="QQS1" s="1926"/>
      <c r="QQT1" s="1926"/>
      <c r="QQU1" s="1926"/>
      <c r="QQV1" s="1926"/>
      <c r="QQW1" s="1926"/>
      <c r="QQX1" s="1926"/>
      <c r="QQY1" s="1926"/>
      <c r="QQZ1" s="1926"/>
      <c r="QRA1" s="1926"/>
      <c r="QRB1" s="1926"/>
      <c r="QRC1" s="1926"/>
      <c r="QRD1" s="1926"/>
      <c r="QRE1" s="1926"/>
      <c r="QRF1" s="1926"/>
      <c r="QRG1" s="1926"/>
      <c r="QRH1" s="1926"/>
      <c r="QRI1" s="1926"/>
      <c r="QRJ1" s="1926"/>
      <c r="QRK1" s="1926"/>
      <c r="QRL1" s="1926"/>
      <c r="QRM1" s="1926"/>
      <c r="QRN1" s="1926"/>
      <c r="QRO1" s="1926"/>
      <c r="QRP1" s="1926"/>
      <c r="QRQ1" s="1926"/>
      <c r="QRR1" s="1926"/>
      <c r="QRS1" s="1926"/>
      <c r="QRT1" s="1926"/>
      <c r="QRU1" s="1926"/>
      <c r="QRV1" s="1926"/>
      <c r="QRW1" s="1926"/>
      <c r="QRX1" s="1926"/>
      <c r="QRY1" s="1926"/>
      <c r="QRZ1" s="1926"/>
      <c r="QSA1" s="1926"/>
      <c r="QSB1" s="1926"/>
      <c r="QSC1" s="1926"/>
      <c r="QSD1" s="1926"/>
      <c r="QSE1" s="1926"/>
      <c r="QSF1" s="1926"/>
      <c r="QSG1" s="1926"/>
      <c r="QSH1" s="1926"/>
      <c r="QSI1" s="1926"/>
      <c r="QSJ1" s="1926"/>
      <c r="QSK1" s="1926"/>
      <c r="QSL1" s="1926"/>
      <c r="QSM1" s="1926"/>
      <c r="QSN1" s="1926"/>
      <c r="QSO1" s="1926"/>
      <c r="QSP1" s="1926"/>
      <c r="QSQ1" s="1926"/>
      <c r="QSR1" s="1926"/>
      <c r="QSS1" s="1926"/>
      <c r="QST1" s="1926"/>
      <c r="QSU1" s="1926"/>
      <c r="QSV1" s="1926"/>
      <c r="QSW1" s="1926"/>
      <c r="QSX1" s="1926"/>
      <c r="QSY1" s="1926"/>
      <c r="QSZ1" s="1926"/>
      <c r="QTA1" s="1926"/>
      <c r="QTB1" s="1926"/>
      <c r="QTC1" s="1926"/>
      <c r="QTD1" s="1926"/>
      <c r="QTE1" s="1926"/>
      <c r="QTF1" s="1926"/>
      <c r="QTG1" s="1926"/>
      <c r="QTH1" s="1926"/>
      <c r="QTI1" s="1926"/>
      <c r="QTJ1" s="1926"/>
      <c r="QTK1" s="1926"/>
      <c r="QTL1" s="1926"/>
      <c r="QTM1" s="1926"/>
      <c r="QTN1" s="1926"/>
      <c r="QTO1" s="1926"/>
      <c r="QTP1" s="1926"/>
      <c r="QTQ1" s="1926"/>
      <c r="QTR1" s="1926"/>
      <c r="QTS1" s="1926"/>
      <c r="QTT1" s="1926"/>
      <c r="QTU1" s="1926"/>
      <c r="QTV1" s="1926"/>
      <c r="QTW1" s="1926"/>
      <c r="QTX1" s="1926"/>
      <c r="QTY1" s="1926"/>
      <c r="QTZ1" s="1926"/>
      <c r="QUA1" s="1926"/>
      <c r="QUB1" s="1926"/>
      <c r="QUC1" s="1926"/>
      <c r="QUD1" s="1926"/>
      <c r="QUE1" s="1926"/>
      <c r="QUF1" s="1926"/>
      <c r="QUG1" s="1926"/>
      <c r="QUH1" s="1926"/>
      <c r="QUI1" s="1926"/>
      <c r="QUJ1" s="1926"/>
      <c r="QUK1" s="1926"/>
      <c r="QUL1" s="1926"/>
      <c r="QUM1" s="1926"/>
      <c r="QUN1" s="1926"/>
      <c r="QUO1" s="1926"/>
      <c r="QUP1" s="1926"/>
      <c r="QUQ1" s="1926"/>
      <c r="QUR1" s="1926"/>
      <c r="QUS1" s="1926"/>
      <c r="QUT1" s="1926"/>
      <c r="QUU1" s="1926"/>
      <c r="QUV1" s="1926"/>
      <c r="QUW1" s="1926"/>
      <c r="QUX1" s="1926"/>
      <c r="QUY1" s="1926"/>
      <c r="QUZ1" s="1926"/>
      <c r="QVA1" s="1926"/>
      <c r="QVB1" s="1926"/>
      <c r="QVC1" s="1926"/>
      <c r="QVD1" s="1926"/>
      <c r="QVE1" s="1926"/>
      <c r="QVF1" s="1926"/>
      <c r="QVG1" s="1926"/>
      <c r="QVH1" s="1926"/>
      <c r="QVI1" s="1926"/>
      <c r="QVJ1" s="1926"/>
      <c r="QVK1" s="1926"/>
      <c r="QVL1" s="1926"/>
      <c r="QVM1" s="1926"/>
      <c r="QVN1" s="1926"/>
      <c r="QVO1" s="1926"/>
      <c r="QVP1" s="1926"/>
      <c r="QVQ1" s="1926"/>
      <c r="QVR1" s="1926"/>
      <c r="QVS1" s="1926"/>
      <c r="QVT1" s="1926"/>
      <c r="QVU1" s="1926"/>
      <c r="QVV1" s="1926"/>
      <c r="QVW1" s="1926"/>
      <c r="QVX1" s="1926"/>
      <c r="QVY1" s="1926"/>
      <c r="QVZ1" s="1926"/>
      <c r="QWA1" s="1926"/>
      <c r="QWB1" s="1926"/>
      <c r="QWC1" s="1926"/>
      <c r="QWD1" s="1926"/>
      <c r="QWE1" s="1926"/>
      <c r="QWF1" s="1926"/>
      <c r="QWG1" s="1926"/>
      <c r="QWH1" s="1926"/>
      <c r="QWI1" s="1926"/>
      <c r="QWJ1" s="1926"/>
      <c r="QWK1" s="1926"/>
      <c r="QWL1" s="1926"/>
      <c r="QWM1" s="1926"/>
      <c r="QWN1" s="1926"/>
      <c r="QWO1" s="1926"/>
      <c r="QWP1" s="1926"/>
      <c r="QWQ1" s="1926"/>
      <c r="QWR1" s="1926"/>
      <c r="QWS1" s="1926"/>
      <c r="QWT1" s="1926"/>
      <c r="QWU1" s="1926"/>
      <c r="QWV1" s="1926"/>
      <c r="QWW1" s="1926"/>
      <c r="QWX1" s="1926"/>
      <c r="QWY1" s="1926"/>
      <c r="QWZ1" s="1926"/>
      <c r="QXA1" s="1926"/>
      <c r="QXB1" s="1926"/>
      <c r="QXC1" s="1926"/>
      <c r="QXD1" s="1926"/>
      <c r="QXE1" s="1926"/>
      <c r="QXF1" s="1926"/>
      <c r="QXG1" s="1926"/>
      <c r="QXH1" s="1926"/>
      <c r="QXI1" s="1926"/>
      <c r="QXJ1" s="1926"/>
      <c r="QXK1" s="1926"/>
      <c r="QXL1" s="1926"/>
      <c r="QXM1" s="1926"/>
      <c r="QXN1" s="1926"/>
      <c r="QXO1" s="1926"/>
      <c r="QXP1" s="1926"/>
      <c r="QXQ1" s="1926"/>
      <c r="QXR1" s="1926"/>
      <c r="QXS1" s="1926"/>
      <c r="QXT1" s="1926"/>
      <c r="QXU1" s="1926"/>
      <c r="QXV1" s="1926"/>
      <c r="QXW1" s="1926"/>
      <c r="QXX1" s="1926"/>
      <c r="QXY1" s="1926"/>
      <c r="QXZ1" s="1926"/>
      <c r="QYA1" s="1926"/>
      <c r="QYB1" s="1926"/>
      <c r="QYC1" s="1926"/>
      <c r="QYD1" s="1926"/>
      <c r="QYE1" s="1926"/>
      <c r="QYF1" s="1926"/>
      <c r="QYG1" s="1926"/>
      <c r="QYH1" s="1926"/>
      <c r="QYI1" s="1926"/>
      <c r="QYJ1" s="1926"/>
      <c r="QYK1" s="1926"/>
      <c r="QYL1" s="1926"/>
      <c r="QYM1" s="1926"/>
      <c r="QYN1" s="1926"/>
      <c r="QYO1" s="1926"/>
      <c r="QYP1" s="1926"/>
      <c r="QYQ1" s="1926"/>
      <c r="QYR1" s="1926"/>
      <c r="QYS1" s="1926"/>
      <c r="QYT1" s="1926"/>
      <c r="QYU1" s="1926"/>
      <c r="QYV1" s="1926"/>
      <c r="QYW1" s="1926"/>
      <c r="QYX1" s="1926"/>
      <c r="QYY1" s="1926"/>
      <c r="QYZ1" s="1926"/>
      <c r="QZA1" s="1926"/>
      <c r="QZB1" s="1926"/>
      <c r="QZC1" s="1926"/>
      <c r="QZD1" s="1926"/>
      <c r="QZE1" s="1926"/>
      <c r="QZF1" s="1926"/>
      <c r="QZG1" s="1926"/>
      <c r="QZH1" s="1926"/>
      <c r="QZI1" s="1926"/>
      <c r="QZJ1" s="1926"/>
      <c r="QZK1" s="1926"/>
      <c r="QZL1" s="1926"/>
      <c r="QZM1" s="1926"/>
      <c r="QZN1" s="1926"/>
      <c r="QZO1" s="1926"/>
      <c r="QZP1" s="1926"/>
      <c r="QZQ1" s="1926"/>
      <c r="QZR1" s="1926"/>
      <c r="QZS1" s="1926"/>
      <c r="QZT1" s="1926"/>
      <c r="QZU1" s="1926"/>
      <c r="QZV1" s="1926"/>
      <c r="QZW1" s="1926"/>
      <c r="QZX1" s="1926"/>
      <c r="QZY1" s="1926"/>
      <c r="QZZ1" s="1926"/>
      <c r="RAA1" s="1926"/>
      <c r="RAB1" s="1926"/>
      <c r="RAC1" s="1926"/>
      <c r="RAD1" s="1926"/>
      <c r="RAE1" s="1926"/>
      <c r="RAF1" s="1926"/>
      <c r="RAG1" s="1926"/>
      <c r="RAH1" s="1926"/>
      <c r="RAI1" s="1926"/>
      <c r="RAJ1" s="1926"/>
      <c r="RAK1" s="1926"/>
      <c r="RAL1" s="1926"/>
      <c r="RAM1" s="1926"/>
      <c r="RAN1" s="1926"/>
      <c r="RAO1" s="1926"/>
      <c r="RAP1" s="1926"/>
      <c r="RAQ1" s="1926"/>
      <c r="RAR1" s="1926"/>
      <c r="RAS1" s="1926"/>
      <c r="RAT1" s="1926"/>
      <c r="RAU1" s="1926"/>
      <c r="RAV1" s="1926"/>
      <c r="RAW1" s="1926"/>
      <c r="RAX1" s="1926"/>
      <c r="RAY1" s="1926"/>
      <c r="RAZ1" s="1926"/>
      <c r="RBA1" s="1926"/>
      <c r="RBB1" s="1926"/>
      <c r="RBC1" s="1926"/>
      <c r="RBD1" s="1926"/>
      <c r="RBE1" s="1926"/>
      <c r="RBF1" s="1926"/>
      <c r="RBG1" s="1926"/>
      <c r="RBH1" s="1926"/>
      <c r="RBI1" s="1926"/>
      <c r="RBJ1" s="1926"/>
      <c r="RBK1" s="1926"/>
      <c r="RBL1" s="1926"/>
      <c r="RBM1" s="1926"/>
      <c r="RBN1" s="1926"/>
      <c r="RBO1" s="1926"/>
      <c r="RBP1" s="1926"/>
      <c r="RBQ1" s="1926"/>
      <c r="RBR1" s="1926"/>
      <c r="RBS1" s="1926"/>
      <c r="RBT1" s="1926"/>
      <c r="RBU1" s="1926"/>
      <c r="RBV1" s="1926"/>
      <c r="RBW1" s="1926"/>
      <c r="RBX1" s="1926"/>
      <c r="RBY1" s="1926"/>
      <c r="RBZ1" s="1926"/>
      <c r="RCA1" s="1926"/>
      <c r="RCB1" s="1926"/>
      <c r="RCC1" s="1926"/>
      <c r="RCD1" s="1926"/>
      <c r="RCE1" s="1926"/>
      <c r="RCF1" s="1926"/>
      <c r="RCG1" s="1926"/>
      <c r="RCH1" s="1926"/>
      <c r="RCI1" s="1926"/>
      <c r="RCJ1" s="1926"/>
      <c r="RCK1" s="1926"/>
      <c r="RCL1" s="1926"/>
      <c r="RCM1" s="1926"/>
      <c r="RCN1" s="1926"/>
      <c r="RCO1" s="1926"/>
      <c r="RCP1" s="1926"/>
      <c r="RCQ1" s="1926"/>
      <c r="RCR1" s="1926"/>
      <c r="RCS1" s="1926"/>
      <c r="RCT1" s="1926"/>
      <c r="RCU1" s="1926"/>
      <c r="RCV1" s="1926"/>
      <c r="RCW1" s="1926"/>
      <c r="RCX1" s="1926"/>
      <c r="RCY1" s="1926"/>
      <c r="RCZ1" s="1926"/>
      <c r="RDA1" s="1926"/>
      <c r="RDB1" s="1926"/>
      <c r="RDC1" s="1926"/>
      <c r="RDD1" s="1926"/>
      <c r="RDE1" s="1926"/>
      <c r="RDF1" s="1926"/>
      <c r="RDG1" s="1926"/>
      <c r="RDH1" s="1926"/>
      <c r="RDI1" s="1926"/>
      <c r="RDJ1" s="1926"/>
      <c r="RDK1" s="1926"/>
      <c r="RDL1" s="1926"/>
      <c r="RDM1" s="1926"/>
      <c r="RDN1" s="1926"/>
      <c r="RDO1" s="1926"/>
      <c r="RDP1" s="1926"/>
      <c r="RDQ1" s="1926"/>
      <c r="RDR1" s="1926"/>
      <c r="RDS1" s="1926"/>
      <c r="RDT1" s="1926"/>
      <c r="RDU1" s="1926"/>
      <c r="RDV1" s="1926"/>
      <c r="RDW1" s="1926"/>
      <c r="RDX1" s="1926"/>
      <c r="RDY1" s="1926"/>
      <c r="RDZ1" s="1926"/>
      <c r="REA1" s="1926"/>
      <c r="REB1" s="1926"/>
      <c r="REC1" s="1926"/>
      <c r="RED1" s="1926"/>
      <c r="REE1" s="1926"/>
      <c r="REF1" s="1926"/>
      <c r="REG1" s="1926"/>
      <c r="REH1" s="1926"/>
      <c r="REI1" s="1926"/>
      <c r="REJ1" s="1926"/>
      <c r="REK1" s="1926"/>
      <c r="REL1" s="1926"/>
      <c r="REM1" s="1926"/>
      <c r="REN1" s="1926"/>
      <c r="REO1" s="1926"/>
      <c r="REP1" s="1926"/>
      <c r="REQ1" s="1926"/>
      <c r="RER1" s="1926"/>
      <c r="RES1" s="1926"/>
      <c r="RET1" s="1926"/>
      <c r="REU1" s="1926"/>
      <c r="REV1" s="1926"/>
      <c r="REW1" s="1926"/>
      <c r="REX1" s="1926"/>
      <c r="REY1" s="1926"/>
      <c r="REZ1" s="1926"/>
      <c r="RFA1" s="1926"/>
      <c r="RFB1" s="1926"/>
      <c r="RFC1" s="1926"/>
      <c r="RFD1" s="1926"/>
      <c r="RFE1" s="1926"/>
      <c r="RFF1" s="1926"/>
      <c r="RFG1" s="1926"/>
      <c r="RFH1" s="1926"/>
      <c r="RFI1" s="1926"/>
      <c r="RFJ1" s="1926"/>
      <c r="RFK1" s="1926"/>
      <c r="RFL1" s="1926"/>
      <c r="RFM1" s="1926"/>
      <c r="RFN1" s="1926"/>
      <c r="RFO1" s="1926"/>
      <c r="RFP1" s="1926"/>
      <c r="RFQ1" s="1926"/>
      <c r="RFR1" s="1926"/>
      <c r="RFS1" s="1926"/>
      <c r="RFT1" s="1926"/>
      <c r="RFU1" s="1926"/>
      <c r="RFV1" s="1926"/>
      <c r="RFW1" s="1926"/>
      <c r="RFX1" s="1926"/>
      <c r="RFY1" s="1926"/>
      <c r="RFZ1" s="1926"/>
      <c r="RGA1" s="1926"/>
      <c r="RGB1" s="1926"/>
      <c r="RGC1" s="1926"/>
      <c r="RGD1" s="1926"/>
      <c r="RGE1" s="1926"/>
      <c r="RGF1" s="1926"/>
      <c r="RGG1" s="1926"/>
      <c r="RGH1" s="1926"/>
      <c r="RGI1" s="1926"/>
      <c r="RGJ1" s="1926"/>
      <c r="RGK1" s="1926"/>
      <c r="RGL1" s="1926"/>
      <c r="RGM1" s="1926"/>
      <c r="RGN1" s="1926"/>
      <c r="RGO1" s="1926"/>
      <c r="RGP1" s="1926"/>
      <c r="RGQ1" s="1926"/>
      <c r="RGR1" s="1926"/>
      <c r="RGS1" s="1926"/>
      <c r="RGT1" s="1926"/>
      <c r="RGU1" s="1926"/>
      <c r="RGV1" s="1926"/>
      <c r="RGW1" s="1926"/>
      <c r="RGX1" s="1926"/>
      <c r="RGY1" s="1926"/>
      <c r="RGZ1" s="1926"/>
      <c r="RHA1" s="1926"/>
      <c r="RHB1" s="1926"/>
      <c r="RHC1" s="1926"/>
      <c r="RHD1" s="1926"/>
      <c r="RHE1" s="1926"/>
      <c r="RHF1" s="1926"/>
      <c r="RHG1" s="1926"/>
      <c r="RHH1" s="1926"/>
      <c r="RHI1" s="1926"/>
      <c r="RHJ1" s="1926"/>
      <c r="RHK1" s="1926"/>
      <c r="RHL1" s="1926"/>
      <c r="RHM1" s="1926"/>
      <c r="RHN1" s="1926"/>
      <c r="RHO1" s="1926"/>
      <c r="RHP1" s="1926"/>
      <c r="RHQ1" s="1926"/>
      <c r="RHR1" s="1926"/>
      <c r="RHS1" s="1926"/>
      <c r="RHT1" s="1926"/>
      <c r="RHU1" s="1926"/>
      <c r="RHV1" s="1926"/>
      <c r="RHW1" s="1926"/>
      <c r="RHX1" s="1926"/>
      <c r="RHY1" s="1926"/>
      <c r="RHZ1" s="1926"/>
      <c r="RIA1" s="1926"/>
      <c r="RIB1" s="1926"/>
      <c r="RIC1" s="1926"/>
      <c r="RID1" s="1926"/>
      <c r="RIE1" s="1926"/>
      <c r="RIF1" s="1926"/>
      <c r="RIG1" s="1926"/>
      <c r="RIH1" s="1926"/>
      <c r="RII1" s="1926"/>
      <c r="RIJ1" s="1926"/>
      <c r="RIK1" s="1926"/>
      <c r="RIL1" s="1926"/>
      <c r="RIM1" s="1926"/>
      <c r="RIN1" s="1926"/>
      <c r="RIO1" s="1926"/>
      <c r="RIP1" s="1926"/>
      <c r="RIQ1" s="1926"/>
      <c r="RIR1" s="1926"/>
      <c r="RIS1" s="1926"/>
      <c r="RIT1" s="1926"/>
      <c r="RIU1" s="1926"/>
      <c r="RIV1" s="1926"/>
      <c r="RIW1" s="1926"/>
      <c r="RIX1" s="1926"/>
      <c r="RIY1" s="1926"/>
      <c r="RIZ1" s="1926"/>
      <c r="RJA1" s="1926"/>
      <c r="RJB1" s="1926"/>
      <c r="RJC1" s="1926"/>
      <c r="RJD1" s="1926"/>
      <c r="RJE1" s="1926"/>
      <c r="RJF1" s="1926"/>
      <c r="RJG1" s="1926"/>
      <c r="RJH1" s="1926"/>
      <c r="RJI1" s="1926"/>
      <c r="RJJ1" s="1926"/>
      <c r="RJK1" s="1926"/>
      <c r="RJL1" s="1926"/>
      <c r="RJM1" s="1926"/>
      <c r="RJN1" s="1926"/>
      <c r="RJO1" s="1926"/>
      <c r="RJP1" s="1926"/>
      <c r="RJQ1" s="1926"/>
      <c r="RJR1" s="1926"/>
      <c r="RJS1" s="1926"/>
      <c r="RJT1" s="1926"/>
      <c r="RJU1" s="1926"/>
      <c r="RJV1" s="1926"/>
      <c r="RJW1" s="1926"/>
      <c r="RJX1" s="1926"/>
      <c r="RJY1" s="1926"/>
      <c r="RJZ1" s="1926"/>
      <c r="RKA1" s="1926"/>
      <c r="RKB1" s="1926"/>
      <c r="RKC1" s="1926"/>
      <c r="RKD1" s="1926"/>
      <c r="RKE1" s="1926"/>
      <c r="RKF1" s="1926"/>
      <c r="RKG1" s="1926"/>
      <c r="RKH1" s="1926"/>
      <c r="RKI1" s="1926"/>
      <c r="RKJ1" s="1926"/>
      <c r="RKK1" s="1926"/>
      <c r="RKL1" s="1926"/>
      <c r="RKM1" s="1926"/>
      <c r="RKN1" s="1926"/>
      <c r="RKO1" s="1926"/>
      <c r="RKP1" s="1926"/>
      <c r="RKQ1" s="1926"/>
      <c r="RKR1" s="1926"/>
      <c r="RKS1" s="1926"/>
      <c r="RKT1" s="1926"/>
      <c r="RKU1" s="1926"/>
      <c r="RKV1" s="1926"/>
      <c r="RKW1" s="1926"/>
      <c r="RKX1" s="1926"/>
      <c r="RKY1" s="1926"/>
      <c r="RKZ1" s="1926"/>
      <c r="RLA1" s="1926"/>
      <c r="RLB1" s="1926"/>
      <c r="RLC1" s="1926"/>
      <c r="RLD1" s="1926"/>
      <c r="RLE1" s="1926"/>
      <c r="RLF1" s="1926"/>
      <c r="RLG1" s="1926"/>
      <c r="RLH1" s="1926"/>
      <c r="RLI1" s="1926"/>
      <c r="RLJ1" s="1926"/>
      <c r="RLK1" s="1926"/>
      <c r="RLL1" s="1926"/>
      <c r="RLM1" s="1926"/>
      <c r="RLN1" s="1926"/>
      <c r="RLO1" s="1926"/>
      <c r="RLP1" s="1926"/>
      <c r="RLQ1" s="1926"/>
      <c r="RLR1" s="1926"/>
      <c r="RLS1" s="1926"/>
      <c r="RLT1" s="1926"/>
      <c r="RLU1" s="1926"/>
      <c r="RLV1" s="1926"/>
      <c r="RLW1" s="1926"/>
      <c r="RLX1" s="1926"/>
      <c r="RLY1" s="1926"/>
      <c r="RLZ1" s="1926"/>
      <c r="RMA1" s="1926"/>
      <c r="RMB1" s="1926"/>
      <c r="RMC1" s="1926"/>
      <c r="RMD1" s="1926"/>
      <c r="RME1" s="1926"/>
      <c r="RMF1" s="1926"/>
      <c r="RMG1" s="1926"/>
      <c r="RMH1" s="1926"/>
      <c r="RMI1" s="1926"/>
      <c r="RMJ1" s="1926"/>
      <c r="RMK1" s="1926"/>
      <c r="RML1" s="1926"/>
      <c r="RMM1" s="1926"/>
      <c r="RMN1" s="1926"/>
      <c r="RMO1" s="1926"/>
      <c r="RMP1" s="1926"/>
      <c r="RMQ1" s="1926"/>
      <c r="RMR1" s="1926"/>
      <c r="RMS1" s="1926"/>
      <c r="RMT1" s="1926"/>
      <c r="RMU1" s="1926"/>
      <c r="RMV1" s="1926"/>
      <c r="RMW1" s="1926"/>
      <c r="RMX1" s="1926"/>
      <c r="RMY1" s="1926"/>
      <c r="RMZ1" s="1926"/>
      <c r="RNA1" s="1926"/>
      <c r="RNB1" s="1926"/>
      <c r="RNC1" s="1926"/>
      <c r="RND1" s="1926"/>
      <c r="RNE1" s="1926"/>
      <c r="RNF1" s="1926"/>
      <c r="RNG1" s="1926"/>
      <c r="RNH1" s="1926"/>
      <c r="RNI1" s="1926"/>
      <c r="RNJ1" s="1926"/>
      <c r="RNK1" s="1926"/>
      <c r="RNL1" s="1926"/>
      <c r="RNM1" s="1926"/>
      <c r="RNN1" s="1926"/>
      <c r="RNO1" s="1926"/>
      <c r="RNP1" s="1926"/>
      <c r="RNQ1" s="1926"/>
      <c r="RNR1" s="1926"/>
      <c r="RNS1" s="1926"/>
      <c r="RNT1" s="1926"/>
      <c r="RNU1" s="1926"/>
      <c r="RNV1" s="1926"/>
      <c r="RNW1" s="1926"/>
      <c r="RNX1" s="1926"/>
      <c r="RNY1" s="1926"/>
      <c r="RNZ1" s="1926"/>
      <c r="ROA1" s="1926"/>
      <c r="ROB1" s="1926"/>
      <c r="ROC1" s="1926"/>
      <c r="ROD1" s="1926"/>
      <c r="ROE1" s="1926"/>
      <c r="ROF1" s="1926"/>
      <c r="ROG1" s="1926"/>
      <c r="ROH1" s="1926"/>
      <c r="ROI1" s="1926"/>
      <c r="ROJ1" s="1926"/>
      <c r="ROK1" s="1926"/>
      <c r="ROL1" s="1926"/>
      <c r="ROM1" s="1926"/>
      <c r="RON1" s="1926"/>
      <c r="ROO1" s="1926"/>
      <c r="ROP1" s="1926"/>
      <c r="ROQ1" s="1926"/>
      <c r="ROR1" s="1926"/>
      <c r="ROS1" s="1926"/>
      <c r="ROT1" s="1926"/>
      <c r="ROU1" s="1926"/>
      <c r="ROV1" s="1926"/>
      <c r="ROW1" s="1926"/>
      <c r="ROX1" s="1926"/>
      <c r="ROY1" s="1926"/>
      <c r="ROZ1" s="1926"/>
      <c r="RPA1" s="1926"/>
      <c r="RPB1" s="1926"/>
      <c r="RPC1" s="1926"/>
      <c r="RPD1" s="1926"/>
      <c r="RPE1" s="1926"/>
      <c r="RPF1" s="1926"/>
      <c r="RPG1" s="1926"/>
      <c r="RPH1" s="1926"/>
      <c r="RPI1" s="1926"/>
      <c r="RPJ1" s="1926"/>
      <c r="RPK1" s="1926"/>
      <c r="RPL1" s="1926"/>
      <c r="RPM1" s="1926"/>
      <c r="RPN1" s="1926"/>
      <c r="RPO1" s="1926"/>
      <c r="RPP1" s="1926"/>
      <c r="RPQ1" s="1926"/>
      <c r="RPR1" s="1926"/>
      <c r="RPS1" s="1926"/>
      <c r="RPT1" s="1926"/>
      <c r="RPU1" s="1926"/>
      <c r="RPV1" s="1926"/>
      <c r="RPW1" s="1926"/>
      <c r="RPX1" s="1926"/>
      <c r="RPY1" s="1926"/>
      <c r="RPZ1" s="1926"/>
      <c r="RQA1" s="1926"/>
      <c r="RQB1" s="1926"/>
      <c r="RQC1" s="1926"/>
      <c r="RQD1" s="1926"/>
      <c r="RQE1" s="1926"/>
      <c r="RQF1" s="1926"/>
      <c r="RQG1" s="1926"/>
      <c r="RQH1" s="1926"/>
      <c r="RQI1" s="1926"/>
      <c r="RQJ1" s="1926"/>
      <c r="RQK1" s="1926"/>
      <c r="RQL1" s="1926"/>
      <c r="RQM1" s="1926"/>
      <c r="RQN1" s="1926"/>
      <c r="RQO1" s="1926"/>
      <c r="RQP1" s="1926"/>
      <c r="RQQ1" s="1926"/>
      <c r="RQR1" s="1926"/>
      <c r="RQS1" s="1926"/>
      <c r="RQT1" s="1926"/>
      <c r="RQU1" s="1926"/>
      <c r="RQV1" s="1926"/>
      <c r="RQW1" s="1926"/>
      <c r="RQX1" s="1926"/>
      <c r="RQY1" s="1926"/>
      <c r="RQZ1" s="1926"/>
      <c r="RRA1" s="1926"/>
      <c r="RRB1" s="1926"/>
      <c r="RRC1" s="1926"/>
      <c r="RRD1" s="1926"/>
      <c r="RRE1" s="1926"/>
      <c r="RRF1" s="1926"/>
      <c r="RRG1" s="1926"/>
      <c r="RRH1" s="1926"/>
      <c r="RRI1" s="1926"/>
      <c r="RRJ1" s="1926"/>
      <c r="RRK1" s="1926"/>
      <c r="RRL1" s="1926"/>
      <c r="RRM1" s="1926"/>
      <c r="RRN1" s="1926"/>
      <c r="RRO1" s="1926"/>
      <c r="RRP1" s="1926"/>
      <c r="RRQ1" s="1926"/>
      <c r="RRR1" s="1926"/>
      <c r="RRS1" s="1926"/>
      <c r="RRT1" s="1926"/>
      <c r="RRU1" s="1926"/>
      <c r="RRV1" s="1926"/>
      <c r="RRW1" s="1926"/>
      <c r="RRX1" s="1926"/>
      <c r="RRY1" s="1926"/>
      <c r="RRZ1" s="1926"/>
      <c r="RSA1" s="1926"/>
      <c r="RSB1" s="1926"/>
      <c r="RSC1" s="1926"/>
      <c r="RSD1" s="1926"/>
      <c r="RSE1" s="1926"/>
      <c r="RSF1" s="1926"/>
      <c r="RSG1" s="1926"/>
      <c r="RSH1" s="1926"/>
      <c r="RSI1" s="1926"/>
      <c r="RSJ1" s="1926"/>
      <c r="RSK1" s="1926"/>
      <c r="RSL1" s="1926"/>
      <c r="RSM1" s="1926"/>
      <c r="RSN1" s="1926"/>
      <c r="RSO1" s="1926"/>
      <c r="RSP1" s="1926"/>
      <c r="RSQ1" s="1926"/>
      <c r="RSR1" s="1926"/>
      <c r="RSS1" s="1926"/>
      <c r="RST1" s="1926"/>
      <c r="RSU1" s="1926"/>
      <c r="RSV1" s="1926"/>
      <c r="RSW1" s="1926"/>
      <c r="RSX1" s="1926"/>
      <c r="RSY1" s="1926"/>
      <c r="RSZ1" s="1926"/>
      <c r="RTA1" s="1926"/>
      <c r="RTB1" s="1926"/>
      <c r="RTC1" s="1926"/>
      <c r="RTD1" s="1926"/>
      <c r="RTE1" s="1926"/>
      <c r="RTF1" s="1926"/>
      <c r="RTG1" s="1926"/>
      <c r="RTH1" s="1926"/>
      <c r="RTI1" s="1926"/>
      <c r="RTJ1" s="1926"/>
      <c r="RTK1" s="1926"/>
      <c r="RTL1" s="1926"/>
      <c r="RTM1" s="1926"/>
      <c r="RTN1" s="1926"/>
      <c r="RTO1" s="1926"/>
      <c r="RTP1" s="1926"/>
      <c r="RTQ1" s="1926"/>
      <c r="RTR1" s="1926"/>
      <c r="RTS1" s="1926"/>
      <c r="RTT1" s="1926"/>
      <c r="RTU1" s="1926"/>
      <c r="RTV1" s="1926"/>
      <c r="RTW1" s="1926"/>
      <c r="RTX1" s="1926"/>
      <c r="RTY1" s="1926"/>
      <c r="RTZ1" s="1926"/>
      <c r="RUA1" s="1926"/>
      <c r="RUB1" s="1926"/>
      <c r="RUC1" s="1926"/>
      <c r="RUD1" s="1926"/>
      <c r="RUE1" s="1926"/>
      <c r="RUF1" s="1926"/>
      <c r="RUG1" s="1926"/>
      <c r="RUH1" s="1926"/>
      <c r="RUI1" s="1926"/>
      <c r="RUJ1" s="1926"/>
      <c r="RUK1" s="1926"/>
      <c r="RUL1" s="1926"/>
      <c r="RUM1" s="1926"/>
      <c r="RUN1" s="1926"/>
      <c r="RUO1" s="1926"/>
      <c r="RUP1" s="1926"/>
      <c r="RUQ1" s="1926"/>
      <c r="RUR1" s="1926"/>
      <c r="RUS1" s="1926"/>
      <c r="RUT1" s="1926"/>
      <c r="RUU1" s="1926"/>
      <c r="RUV1" s="1926"/>
      <c r="RUW1" s="1926"/>
      <c r="RUX1" s="1926"/>
      <c r="RUY1" s="1926"/>
      <c r="RUZ1" s="1926"/>
      <c r="RVA1" s="1926"/>
      <c r="RVB1" s="1926"/>
      <c r="RVC1" s="1926"/>
      <c r="RVD1" s="1926"/>
      <c r="RVE1" s="1926"/>
      <c r="RVF1" s="1926"/>
      <c r="RVG1" s="1926"/>
      <c r="RVH1" s="1926"/>
      <c r="RVI1" s="1926"/>
      <c r="RVJ1" s="1926"/>
      <c r="RVK1" s="1926"/>
      <c r="RVL1" s="1926"/>
      <c r="RVM1" s="1926"/>
      <c r="RVN1" s="1926"/>
      <c r="RVO1" s="1926"/>
      <c r="RVP1" s="1926"/>
      <c r="RVQ1" s="1926"/>
      <c r="RVR1" s="1926"/>
      <c r="RVS1" s="1926"/>
      <c r="RVT1" s="1926"/>
      <c r="RVU1" s="1926"/>
      <c r="RVV1" s="1926"/>
      <c r="RVW1" s="1926"/>
      <c r="RVX1" s="1926"/>
      <c r="RVY1" s="1926"/>
      <c r="RVZ1" s="1926"/>
      <c r="RWA1" s="1926"/>
      <c r="RWB1" s="1926"/>
      <c r="RWC1" s="1926"/>
      <c r="RWD1" s="1926"/>
      <c r="RWE1" s="1926"/>
      <c r="RWF1" s="1926"/>
      <c r="RWG1" s="1926"/>
      <c r="RWH1" s="1926"/>
      <c r="RWI1" s="1926"/>
      <c r="RWJ1" s="1926"/>
      <c r="RWK1" s="1926"/>
      <c r="RWL1" s="1926"/>
      <c r="RWM1" s="1926"/>
      <c r="RWN1" s="1926"/>
      <c r="RWO1" s="1926"/>
      <c r="RWP1" s="1926"/>
      <c r="RWQ1" s="1926"/>
      <c r="RWR1" s="1926"/>
      <c r="RWS1" s="1926"/>
      <c r="RWT1" s="1926"/>
      <c r="RWU1" s="1926"/>
      <c r="RWV1" s="1926"/>
      <c r="RWW1" s="1926"/>
      <c r="RWX1" s="1926"/>
      <c r="RWY1" s="1926"/>
      <c r="RWZ1" s="1926"/>
      <c r="RXA1" s="1926"/>
      <c r="RXB1" s="1926"/>
      <c r="RXC1" s="1926"/>
      <c r="RXD1" s="1926"/>
      <c r="RXE1" s="1926"/>
      <c r="RXF1" s="1926"/>
      <c r="RXG1" s="1926"/>
      <c r="RXH1" s="1926"/>
      <c r="RXI1" s="1926"/>
      <c r="RXJ1" s="1926"/>
      <c r="RXK1" s="1926"/>
      <c r="RXL1" s="1926"/>
      <c r="RXM1" s="1926"/>
      <c r="RXN1" s="1926"/>
      <c r="RXO1" s="1926"/>
      <c r="RXP1" s="1926"/>
      <c r="RXQ1" s="1926"/>
      <c r="RXR1" s="1926"/>
      <c r="RXS1" s="1926"/>
      <c r="RXT1" s="1926"/>
      <c r="RXU1" s="1926"/>
      <c r="RXV1" s="1926"/>
      <c r="RXW1" s="1926"/>
      <c r="RXX1" s="1926"/>
      <c r="RXY1" s="1926"/>
      <c r="RXZ1" s="1926"/>
      <c r="RYA1" s="1926"/>
      <c r="RYB1" s="1926"/>
      <c r="RYC1" s="1926"/>
      <c r="RYD1" s="1926"/>
      <c r="RYE1" s="1926"/>
      <c r="RYF1" s="1926"/>
      <c r="RYG1" s="1926"/>
      <c r="RYH1" s="1926"/>
      <c r="RYI1" s="1926"/>
      <c r="RYJ1" s="1926"/>
      <c r="RYK1" s="1926"/>
      <c r="RYL1" s="1926"/>
      <c r="RYM1" s="1926"/>
      <c r="RYN1" s="1926"/>
      <c r="RYO1" s="1926"/>
      <c r="RYP1" s="1926"/>
      <c r="RYQ1" s="1926"/>
      <c r="RYR1" s="1926"/>
      <c r="RYS1" s="1926"/>
      <c r="RYT1" s="1926"/>
      <c r="RYU1" s="1926"/>
      <c r="RYV1" s="1926"/>
      <c r="RYW1" s="1926"/>
      <c r="RYX1" s="1926"/>
      <c r="RYY1" s="1926"/>
      <c r="RYZ1" s="1926"/>
      <c r="RZA1" s="1926"/>
      <c r="RZB1" s="1926"/>
      <c r="RZC1" s="1926"/>
      <c r="RZD1" s="1926"/>
      <c r="RZE1" s="1926"/>
      <c r="RZF1" s="1926"/>
      <c r="RZG1" s="1926"/>
      <c r="RZH1" s="1926"/>
      <c r="RZI1" s="1926"/>
      <c r="RZJ1" s="1926"/>
      <c r="RZK1" s="1926"/>
      <c r="RZL1" s="1926"/>
      <c r="RZM1" s="1926"/>
      <c r="RZN1" s="1926"/>
      <c r="RZO1" s="1926"/>
      <c r="RZP1" s="1926"/>
      <c r="RZQ1" s="1926"/>
      <c r="RZR1" s="1926"/>
      <c r="RZS1" s="1926"/>
      <c r="RZT1" s="1926"/>
      <c r="RZU1" s="1926"/>
      <c r="RZV1" s="1926"/>
      <c r="RZW1" s="1926"/>
      <c r="RZX1" s="1926"/>
      <c r="RZY1" s="1926"/>
      <c r="RZZ1" s="1926"/>
      <c r="SAA1" s="1926"/>
      <c r="SAB1" s="1926"/>
      <c r="SAC1" s="1926"/>
      <c r="SAD1" s="1926"/>
      <c r="SAE1" s="1926"/>
      <c r="SAF1" s="1926"/>
      <c r="SAG1" s="1926"/>
      <c r="SAH1" s="1926"/>
      <c r="SAI1" s="1926"/>
      <c r="SAJ1" s="1926"/>
      <c r="SAK1" s="1926"/>
      <c r="SAL1" s="1926"/>
      <c r="SAM1" s="1926"/>
      <c r="SAN1" s="1926"/>
      <c r="SAO1" s="1926"/>
      <c r="SAP1" s="1926"/>
      <c r="SAQ1" s="1926"/>
      <c r="SAR1" s="1926"/>
      <c r="SAS1" s="1926"/>
      <c r="SAT1" s="1926"/>
      <c r="SAU1" s="1926"/>
      <c r="SAV1" s="1926"/>
      <c r="SAW1" s="1926"/>
      <c r="SAX1" s="1926"/>
      <c r="SAY1" s="1926"/>
      <c r="SAZ1" s="1926"/>
      <c r="SBA1" s="1926"/>
      <c r="SBB1" s="1926"/>
      <c r="SBC1" s="1926"/>
      <c r="SBD1" s="1926"/>
      <c r="SBE1" s="1926"/>
      <c r="SBF1" s="1926"/>
      <c r="SBG1" s="1926"/>
      <c r="SBH1" s="1926"/>
      <c r="SBI1" s="1926"/>
      <c r="SBJ1" s="1926"/>
      <c r="SBK1" s="1926"/>
      <c r="SBL1" s="1926"/>
      <c r="SBM1" s="1926"/>
      <c r="SBN1" s="1926"/>
      <c r="SBO1" s="1926"/>
      <c r="SBP1" s="1926"/>
      <c r="SBQ1" s="1926"/>
      <c r="SBR1" s="1926"/>
      <c r="SBS1" s="1926"/>
      <c r="SBT1" s="1926"/>
      <c r="SBU1" s="1926"/>
      <c r="SBV1" s="1926"/>
      <c r="SBW1" s="1926"/>
      <c r="SBX1" s="1926"/>
      <c r="SBY1" s="1926"/>
      <c r="SBZ1" s="1926"/>
      <c r="SCA1" s="1926"/>
      <c r="SCB1" s="1926"/>
      <c r="SCC1" s="1926"/>
      <c r="SCD1" s="1926"/>
      <c r="SCE1" s="1926"/>
      <c r="SCF1" s="1926"/>
      <c r="SCG1" s="1926"/>
      <c r="SCH1" s="1926"/>
      <c r="SCI1" s="1926"/>
      <c r="SCJ1" s="1926"/>
      <c r="SCK1" s="1926"/>
      <c r="SCL1" s="1926"/>
      <c r="SCM1" s="1926"/>
      <c r="SCN1" s="1926"/>
      <c r="SCO1" s="1926"/>
      <c r="SCP1" s="1926"/>
      <c r="SCQ1" s="1926"/>
      <c r="SCR1" s="1926"/>
      <c r="SCS1" s="1926"/>
      <c r="SCT1" s="1926"/>
      <c r="SCU1" s="1926"/>
      <c r="SCV1" s="1926"/>
      <c r="SCW1" s="1926"/>
      <c r="SCX1" s="1926"/>
      <c r="SCY1" s="1926"/>
      <c r="SCZ1" s="1926"/>
      <c r="SDA1" s="1926"/>
      <c r="SDB1" s="1926"/>
      <c r="SDC1" s="1926"/>
      <c r="SDD1" s="1926"/>
      <c r="SDE1" s="1926"/>
      <c r="SDF1" s="1926"/>
      <c r="SDG1" s="1926"/>
      <c r="SDH1" s="1926"/>
      <c r="SDI1" s="1926"/>
      <c r="SDJ1" s="1926"/>
      <c r="SDK1" s="1926"/>
      <c r="SDL1" s="1926"/>
      <c r="SDM1" s="1926"/>
      <c r="SDN1" s="1926"/>
      <c r="SDO1" s="1926"/>
      <c r="SDP1" s="1926"/>
      <c r="SDQ1" s="1926"/>
      <c r="SDR1" s="1926"/>
      <c r="SDS1" s="1926"/>
      <c r="SDT1" s="1926"/>
      <c r="SDU1" s="1926"/>
      <c r="SDV1" s="1926"/>
      <c r="SDW1" s="1926"/>
      <c r="SDX1" s="1926"/>
      <c r="SDY1" s="1926"/>
      <c r="SDZ1" s="1926"/>
      <c r="SEA1" s="1926"/>
      <c r="SEB1" s="1926"/>
      <c r="SEC1" s="1926"/>
      <c r="SED1" s="1926"/>
      <c r="SEE1" s="1926"/>
      <c r="SEF1" s="1926"/>
      <c r="SEG1" s="1926"/>
      <c r="SEH1" s="1926"/>
      <c r="SEI1" s="1926"/>
      <c r="SEJ1" s="1926"/>
      <c r="SEK1" s="1926"/>
      <c r="SEL1" s="1926"/>
      <c r="SEM1" s="1926"/>
      <c r="SEN1" s="1926"/>
      <c r="SEO1" s="1926"/>
      <c r="SEP1" s="1926"/>
      <c r="SEQ1" s="1926"/>
      <c r="SER1" s="1926"/>
      <c r="SES1" s="1926"/>
      <c r="SET1" s="1926"/>
      <c r="SEU1" s="1926"/>
      <c r="SEV1" s="1926"/>
      <c r="SEW1" s="1926"/>
      <c r="SEX1" s="1926"/>
      <c r="SEY1" s="1926"/>
      <c r="SEZ1" s="1926"/>
      <c r="SFA1" s="1926"/>
      <c r="SFB1" s="1926"/>
      <c r="SFC1" s="1926"/>
      <c r="SFD1" s="1926"/>
      <c r="SFE1" s="1926"/>
      <c r="SFF1" s="1926"/>
      <c r="SFG1" s="1926"/>
      <c r="SFH1" s="1926"/>
      <c r="SFI1" s="1926"/>
      <c r="SFJ1" s="1926"/>
      <c r="SFK1" s="1926"/>
      <c r="SFL1" s="1926"/>
      <c r="SFM1" s="1926"/>
      <c r="SFN1" s="1926"/>
      <c r="SFO1" s="1926"/>
      <c r="SFP1" s="1926"/>
      <c r="SFQ1" s="1926"/>
      <c r="SFR1" s="1926"/>
      <c r="SFS1" s="1926"/>
      <c r="SFT1" s="1926"/>
      <c r="SFU1" s="1926"/>
      <c r="SFV1" s="1926"/>
      <c r="SFW1" s="1926"/>
      <c r="SFX1" s="1926"/>
      <c r="SFY1" s="1926"/>
      <c r="SFZ1" s="1926"/>
      <c r="SGA1" s="1926"/>
      <c r="SGB1" s="1926"/>
      <c r="SGC1" s="1926"/>
      <c r="SGD1" s="1926"/>
      <c r="SGE1" s="1926"/>
      <c r="SGF1" s="1926"/>
      <c r="SGG1" s="1926"/>
      <c r="SGH1" s="1926"/>
      <c r="SGI1" s="1926"/>
      <c r="SGJ1" s="1926"/>
      <c r="SGK1" s="1926"/>
      <c r="SGL1" s="1926"/>
      <c r="SGM1" s="1926"/>
      <c r="SGN1" s="1926"/>
      <c r="SGO1" s="1926"/>
      <c r="SGP1" s="1926"/>
      <c r="SGQ1" s="1926"/>
      <c r="SGR1" s="1926"/>
      <c r="SGS1" s="1926"/>
      <c r="SGT1" s="1926"/>
      <c r="SGU1" s="1926"/>
      <c r="SGV1" s="1926"/>
      <c r="SGW1" s="1926"/>
      <c r="SGX1" s="1926"/>
      <c r="SGY1" s="1926"/>
      <c r="SGZ1" s="1926"/>
      <c r="SHA1" s="1926"/>
      <c r="SHB1" s="1926"/>
      <c r="SHC1" s="1926"/>
      <c r="SHD1" s="1926"/>
      <c r="SHE1" s="1926"/>
      <c r="SHF1" s="1926"/>
      <c r="SHG1" s="1926"/>
      <c r="SHH1" s="1926"/>
      <c r="SHI1" s="1926"/>
      <c r="SHJ1" s="1926"/>
      <c r="SHK1" s="1926"/>
      <c r="SHL1" s="1926"/>
      <c r="SHM1" s="1926"/>
      <c r="SHN1" s="1926"/>
      <c r="SHO1" s="1926"/>
      <c r="SHP1" s="1926"/>
      <c r="SHQ1" s="1926"/>
      <c r="SHR1" s="1926"/>
      <c r="SHS1" s="1926"/>
      <c r="SHT1" s="1926"/>
      <c r="SHU1" s="1926"/>
      <c r="SHV1" s="1926"/>
      <c r="SHW1" s="1926"/>
      <c r="SHX1" s="1926"/>
      <c r="SHY1" s="1926"/>
      <c r="SHZ1" s="1926"/>
      <c r="SIA1" s="1926"/>
      <c r="SIB1" s="1926"/>
      <c r="SIC1" s="1926"/>
      <c r="SID1" s="1926"/>
      <c r="SIE1" s="1926"/>
      <c r="SIF1" s="1926"/>
      <c r="SIG1" s="1926"/>
      <c r="SIH1" s="1926"/>
      <c r="SII1" s="1926"/>
      <c r="SIJ1" s="1926"/>
      <c r="SIK1" s="1926"/>
      <c r="SIL1" s="1926"/>
      <c r="SIM1" s="1926"/>
      <c r="SIN1" s="1926"/>
      <c r="SIO1" s="1926"/>
      <c r="SIP1" s="1926"/>
      <c r="SIQ1" s="1926"/>
      <c r="SIR1" s="1926"/>
      <c r="SIS1" s="1926"/>
      <c r="SIT1" s="1926"/>
      <c r="SIU1" s="1926"/>
      <c r="SIV1" s="1926"/>
      <c r="SIW1" s="1926"/>
      <c r="SIX1" s="1926"/>
      <c r="SIY1" s="1926"/>
      <c r="SIZ1" s="1926"/>
      <c r="SJA1" s="1926"/>
      <c r="SJB1" s="1926"/>
      <c r="SJC1" s="1926"/>
      <c r="SJD1" s="1926"/>
      <c r="SJE1" s="1926"/>
      <c r="SJF1" s="1926"/>
      <c r="SJG1" s="1926"/>
      <c r="SJH1" s="1926"/>
      <c r="SJI1" s="1926"/>
      <c r="SJJ1" s="1926"/>
      <c r="SJK1" s="1926"/>
      <c r="SJL1" s="1926"/>
      <c r="SJM1" s="1926"/>
      <c r="SJN1" s="1926"/>
      <c r="SJO1" s="1926"/>
      <c r="SJP1" s="1926"/>
      <c r="SJQ1" s="1926"/>
      <c r="SJR1" s="1926"/>
      <c r="SJS1" s="1926"/>
      <c r="SJT1" s="1926"/>
      <c r="SJU1" s="1926"/>
      <c r="SJV1" s="1926"/>
      <c r="SJW1" s="1926"/>
      <c r="SJX1" s="1926"/>
      <c r="SJY1" s="1926"/>
      <c r="SJZ1" s="1926"/>
      <c r="SKA1" s="1926"/>
      <c r="SKB1" s="1926"/>
      <c r="SKC1" s="1926"/>
      <c r="SKD1" s="1926"/>
      <c r="SKE1" s="1926"/>
      <c r="SKF1" s="1926"/>
      <c r="SKG1" s="1926"/>
      <c r="SKH1" s="1926"/>
      <c r="SKI1" s="1926"/>
      <c r="SKJ1" s="1926"/>
      <c r="SKK1" s="1926"/>
      <c r="SKL1" s="1926"/>
      <c r="SKM1" s="1926"/>
      <c r="SKN1" s="1926"/>
      <c r="SKO1" s="1926"/>
      <c r="SKP1" s="1926"/>
      <c r="SKQ1" s="1926"/>
      <c r="SKR1" s="1926"/>
      <c r="SKS1" s="1926"/>
      <c r="SKT1" s="1926"/>
      <c r="SKU1" s="1926"/>
      <c r="SKV1" s="1926"/>
      <c r="SKW1" s="1926"/>
      <c r="SKX1" s="1926"/>
      <c r="SKY1" s="1926"/>
      <c r="SKZ1" s="1926"/>
      <c r="SLA1" s="1926"/>
      <c r="SLB1" s="1926"/>
      <c r="SLC1" s="1926"/>
      <c r="SLD1" s="1926"/>
      <c r="SLE1" s="1926"/>
      <c r="SLF1" s="1926"/>
      <c r="SLG1" s="1926"/>
      <c r="SLH1" s="1926"/>
      <c r="SLI1" s="1926"/>
      <c r="SLJ1" s="1926"/>
      <c r="SLK1" s="1926"/>
      <c r="SLL1" s="1926"/>
      <c r="SLM1" s="1926"/>
      <c r="SLN1" s="1926"/>
      <c r="SLO1" s="1926"/>
      <c r="SLP1" s="1926"/>
      <c r="SLQ1" s="1926"/>
      <c r="SLR1" s="1926"/>
      <c r="SLS1" s="1926"/>
      <c r="SLT1" s="1926"/>
      <c r="SLU1" s="1926"/>
      <c r="SLV1" s="1926"/>
      <c r="SLW1" s="1926"/>
      <c r="SLX1" s="1926"/>
      <c r="SLY1" s="1926"/>
      <c r="SLZ1" s="1926"/>
      <c r="SMA1" s="1926"/>
      <c r="SMB1" s="1926"/>
      <c r="SMC1" s="1926"/>
      <c r="SMD1" s="1926"/>
      <c r="SME1" s="1926"/>
      <c r="SMF1" s="1926"/>
      <c r="SMG1" s="1926"/>
      <c r="SMH1" s="1926"/>
      <c r="SMI1" s="1926"/>
      <c r="SMJ1" s="1926"/>
      <c r="SMK1" s="1926"/>
      <c r="SML1" s="1926"/>
      <c r="SMM1" s="1926"/>
      <c r="SMN1" s="1926"/>
      <c r="SMO1" s="1926"/>
      <c r="SMP1" s="1926"/>
      <c r="SMQ1" s="1926"/>
      <c r="SMR1" s="1926"/>
      <c r="SMS1" s="1926"/>
      <c r="SMT1" s="1926"/>
      <c r="SMU1" s="1926"/>
      <c r="SMV1" s="1926"/>
      <c r="SMW1" s="1926"/>
      <c r="SMX1" s="1926"/>
      <c r="SMY1" s="1926"/>
      <c r="SMZ1" s="1926"/>
      <c r="SNA1" s="1926"/>
      <c r="SNB1" s="1926"/>
      <c r="SNC1" s="1926"/>
      <c r="SND1" s="1926"/>
      <c r="SNE1" s="1926"/>
      <c r="SNF1" s="1926"/>
      <c r="SNG1" s="1926"/>
      <c r="SNH1" s="1926"/>
      <c r="SNI1" s="1926"/>
      <c r="SNJ1" s="1926"/>
      <c r="SNK1" s="1926"/>
      <c r="SNL1" s="1926"/>
      <c r="SNM1" s="1926"/>
      <c r="SNN1" s="1926"/>
      <c r="SNO1" s="1926"/>
      <c r="SNP1" s="1926"/>
      <c r="SNQ1" s="1926"/>
      <c r="SNR1" s="1926"/>
      <c r="SNS1" s="1926"/>
      <c r="SNT1" s="1926"/>
      <c r="SNU1" s="1926"/>
      <c r="SNV1" s="1926"/>
      <c r="SNW1" s="1926"/>
      <c r="SNX1" s="1926"/>
      <c r="SNY1" s="1926"/>
      <c r="SNZ1" s="1926"/>
      <c r="SOA1" s="1926"/>
      <c r="SOB1" s="1926"/>
      <c r="SOC1" s="1926"/>
      <c r="SOD1" s="1926"/>
      <c r="SOE1" s="1926"/>
      <c r="SOF1" s="1926"/>
      <c r="SOG1" s="1926"/>
      <c r="SOH1" s="1926"/>
      <c r="SOI1" s="1926"/>
      <c r="SOJ1" s="1926"/>
      <c r="SOK1" s="1926"/>
      <c r="SOL1" s="1926"/>
      <c r="SOM1" s="1926"/>
      <c r="SON1" s="1926"/>
      <c r="SOO1" s="1926"/>
      <c r="SOP1" s="1926"/>
      <c r="SOQ1" s="1926"/>
      <c r="SOR1" s="1926"/>
      <c r="SOS1" s="1926"/>
      <c r="SOT1" s="1926"/>
      <c r="SOU1" s="1926"/>
      <c r="SOV1" s="1926"/>
      <c r="SOW1" s="1926"/>
      <c r="SOX1" s="1926"/>
      <c r="SOY1" s="1926"/>
      <c r="SOZ1" s="1926"/>
      <c r="SPA1" s="1926"/>
      <c r="SPB1" s="1926"/>
      <c r="SPC1" s="1926"/>
      <c r="SPD1" s="1926"/>
      <c r="SPE1" s="1926"/>
      <c r="SPF1" s="1926"/>
      <c r="SPG1" s="1926"/>
      <c r="SPH1" s="1926"/>
      <c r="SPI1" s="1926"/>
      <c r="SPJ1" s="1926"/>
      <c r="SPK1" s="1926"/>
      <c r="SPL1" s="1926"/>
      <c r="SPM1" s="1926"/>
      <c r="SPN1" s="1926"/>
      <c r="SPO1" s="1926"/>
      <c r="SPP1" s="1926"/>
      <c r="SPQ1" s="1926"/>
      <c r="SPR1" s="1926"/>
      <c r="SPS1" s="1926"/>
      <c r="SPT1" s="1926"/>
      <c r="SPU1" s="1926"/>
      <c r="SPV1" s="1926"/>
      <c r="SPW1" s="1926"/>
      <c r="SPX1" s="1926"/>
      <c r="SPY1" s="1926"/>
      <c r="SPZ1" s="1926"/>
      <c r="SQA1" s="1926"/>
      <c r="SQB1" s="1926"/>
      <c r="SQC1" s="1926"/>
      <c r="SQD1" s="1926"/>
      <c r="SQE1" s="1926"/>
      <c r="SQF1" s="1926"/>
      <c r="SQG1" s="1926"/>
      <c r="SQH1" s="1926"/>
      <c r="SQI1" s="1926"/>
      <c r="SQJ1" s="1926"/>
      <c r="SQK1" s="1926"/>
      <c r="SQL1" s="1926"/>
      <c r="SQM1" s="1926"/>
      <c r="SQN1" s="1926"/>
      <c r="SQO1" s="1926"/>
      <c r="SQP1" s="1926"/>
      <c r="SQQ1" s="1926"/>
      <c r="SQR1" s="1926"/>
      <c r="SQS1" s="1926"/>
      <c r="SQT1" s="1926"/>
      <c r="SQU1" s="1926"/>
      <c r="SQV1" s="1926"/>
      <c r="SQW1" s="1926"/>
      <c r="SQX1" s="1926"/>
      <c r="SQY1" s="1926"/>
      <c r="SQZ1" s="1926"/>
      <c r="SRA1" s="1926"/>
      <c r="SRB1" s="1926"/>
      <c r="SRC1" s="1926"/>
      <c r="SRD1" s="1926"/>
      <c r="SRE1" s="1926"/>
      <c r="SRF1" s="1926"/>
      <c r="SRG1" s="1926"/>
      <c r="SRH1" s="1926"/>
      <c r="SRI1" s="1926"/>
      <c r="SRJ1" s="1926"/>
      <c r="SRK1" s="1926"/>
      <c r="SRL1" s="1926"/>
      <c r="SRM1" s="1926"/>
      <c r="SRN1" s="1926"/>
      <c r="SRO1" s="1926"/>
      <c r="SRP1" s="1926"/>
      <c r="SRQ1" s="1926"/>
      <c r="SRR1" s="1926"/>
      <c r="SRS1" s="1926"/>
      <c r="SRT1" s="1926"/>
      <c r="SRU1" s="1926"/>
      <c r="SRV1" s="1926"/>
      <c r="SRW1" s="1926"/>
      <c r="SRX1" s="1926"/>
      <c r="SRY1" s="1926"/>
      <c r="SRZ1" s="1926"/>
      <c r="SSA1" s="1926"/>
      <c r="SSB1" s="1926"/>
      <c r="SSC1" s="1926"/>
      <c r="SSD1" s="1926"/>
      <c r="SSE1" s="1926"/>
      <c r="SSF1" s="1926"/>
      <c r="SSG1" s="1926"/>
      <c r="SSH1" s="1926"/>
      <c r="SSI1" s="1926"/>
      <c r="SSJ1" s="1926"/>
      <c r="SSK1" s="1926"/>
      <c r="SSL1" s="1926"/>
      <c r="SSM1" s="1926"/>
      <c r="SSN1" s="1926"/>
      <c r="SSO1" s="1926"/>
      <c r="SSP1" s="1926"/>
      <c r="SSQ1" s="1926"/>
      <c r="SSR1" s="1926"/>
      <c r="SSS1" s="1926"/>
      <c r="SST1" s="1926"/>
      <c r="SSU1" s="1926"/>
      <c r="SSV1" s="1926"/>
      <c r="SSW1" s="1926"/>
      <c r="SSX1" s="1926"/>
      <c r="SSY1" s="1926"/>
      <c r="SSZ1" s="1926"/>
      <c r="STA1" s="1926"/>
      <c r="STB1" s="1926"/>
      <c r="STC1" s="1926"/>
      <c r="STD1" s="1926"/>
      <c r="STE1" s="1926"/>
      <c r="STF1" s="1926"/>
      <c r="STG1" s="1926"/>
      <c r="STH1" s="1926"/>
      <c r="STI1" s="1926"/>
      <c r="STJ1" s="1926"/>
      <c r="STK1" s="1926"/>
      <c r="STL1" s="1926"/>
      <c r="STM1" s="1926"/>
      <c r="STN1" s="1926"/>
      <c r="STO1" s="1926"/>
      <c r="STP1" s="1926"/>
      <c r="STQ1" s="1926"/>
      <c r="STR1" s="1926"/>
      <c r="STS1" s="1926"/>
      <c r="STT1" s="1926"/>
      <c r="STU1" s="1926"/>
      <c r="STV1" s="1926"/>
      <c r="STW1" s="1926"/>
      <c r="STX1" s="1926"/>
      <c r="STY1" s="1926"/>
      <c r="STZ1" s="1926"/>
      <c r="SUA1" s="1926"/>
      <c r="SUB1" s="1926"/>
      <c r="SUC1" s="1926"/>
      <c r="SUD1" s="1926"/>
      <c r="SUE1" s="1926"/>
      <c r="SUF1" s="1926"/>
      <c r="SUG1" s="1926"/>
      <c r="SUH1" s="1926"/>
      <c r="SUI1" s="1926"/>
      <c r="SUJ1" s="1926"/>
      <c r="SUK1" s="1926"/>
      <c r="SUL1" s="1926"/>
      <c r="SUM1" s="1926"/>
      <c r="SUN1" s="1926"/>
      <c r="SUO1" s="1926"/>
      <c r="SUP1" s="1926"/>
      <c r="SUQ1" s="1926"/>
      <c r="SUR1" s="1926"/>
      <c r="SUS1" s="1926"/>
      <c r="SUT1" s="1926"/>
      <c r="SUU1" s="1926"/>
      <c r="SUV1" s="1926"/>
      <c r="SUW1" s="1926"/>
      <c r="SUX1" s="1926"/>
      <c r="SUY1" s="1926"/>
      <c r="SUZ1" s="1926"/>
      <c r="SVA1" s="1926"/>
      <c r="SVB1" s="1926"/>
      <c r="SVC1" s="1926"/>
      <c r="SVD1" s="1926"/>
      <c r="SVE1" s="1926"/>
      <c r="SVF1" s="1926"/>
      <c r="SVG1" s="1926"/>
      <c r="SVH1" s="1926"/>
      <c r="SVI1" s="1926"/>
      <c r="SVJ1" s="1926"/>
      <c r="SVK1" s="1926"/>
      <c r="SVL1" s="1926"/>
      <c r="SVM1" s="1926"/>
      <c r="SVN1" s="1926"/>
      <c r="SVO1" s="1926"/>
      <c r="SVP1" s="1926"/>
      <c r="SVQ1" s="1926"/>
      <c r="SVR1" s="1926"/>
      <c r="SVS1" s="1926"/>
      <c r="SVT1" s="1926"/>
      <c r="SVU1" s="1926"/>
      <c r="SVV1" s="1926"/>
      <c r="SVW1" s="1926"/>
      <c r="SVX1" s="1926"/>
      <c r="SVY1" s="1926"/>
      <c r="SVZ1" s="1926"/>
      <c r="SWA1" s="1926"/>
      <c r="SWB1" s="1926"/>
      <c r="SWC1" s="1926"/>
      <c r="SWD1" s="1926"/>
      <c r="SWE1" s="1926"/>
      <c r="SWF1" s="1926"/>
      <c r="SWG1" s="1926"/>
      <c r="SWH1" s="1926"/>
      <c r="SWI1" s="1926"/>
      <c r="SWJ1" s="1926"/>
      <c r="SWK1" s="1926"/>
      <c r="SWL1" s="1926"/>
      <c r="SWM1" s="1926"/>
      <c r="SWN1" s="1926"/>
      <c r="SWO1" s="1926"/>
      <c r="SWP1" s="1926"/>
      <c r="SWQ1" s="1926"/>
      <c r="SWR1" s="1926"/>
      <c r="SWS1" s="1926"/>
      <c r="SWT1" s="1926"/>
      <c r="SWU1" s="1926"/>
      <c r="SWV1" s="1926"/>
      <c r="SWW1" s="1926"/>
      <c r="SWX1" s="1926"/>
      <c r="SWY1" s="1926"/>
      <c r="SWZ1" s="1926"/>
      <c r="SXA1" s="1926"/>
      <c r="SXB1" s="1926"/>
      <c r="SXC1" s="1926"/>
      <c r="SXD1" s="1926"/>
      <c r="SXE1" s="1926"/>
      <c r="SXF1" s="1926"/>
      <c r="SXG1" s="1926"/>
      <c r="SXH1" s="1926"/>
      <c r="SXI1" s="1926"/>
      <c r="SXJ1" s="1926"/>
      <c r="SXK1" s="1926"/>
      <c r="SXL1" s="1926"/>
      <c r="SXM1" s="1926"/>
      <c r="SXN1" s="1926"/>
      <c r="SXO1" s="1926"/>
      <c r="SXP1" s="1926"/>
      <c r="SXQ1" s="1926"/>
      <c r="SXR1" s="1926"/>
      <c r="SXS1" s="1926"/>
      <c r="SXT1" s="1926"/>
      <c r="SXU1" s="1926"/>
      <c r="SXV1" s="1926"/>
      <c r="SXW1" s="1926"/>
      <c r="SXX1" s="1926"/>
      <c r="SXY1" s="1926"/>
      <c r="SXZ1" s="1926"/>
      <c r="SYA1" s="1926"/>
      <c r="SYB1" s="1926"/>
      <c r="SYC1" s="1926"/>
      <c r="SYD1" s="1926"/>
      <c r="SYE1" s="1926"/>
      <c r="SYF1" s="1926"/>
      <c r="SYG1" s="1926"/>
      <c r="SYH1" s="1926"/>
      <c r="SYI1" s="1926"/>
      <c r="SYJ1" s="1926"/>
      <c r="SYK1" s="1926"/>
      <c r="SYL1" s="1926"/>
      <c r="SYM1" s="1926"/>
      <c r="SYN1" s="1926"/>
      <c r="SYO1" s="1926"/>
      <c r="SYP1" s="1926"/>
      <c r="SYQ1" s="1926"/>
      <c r="SYR1" s="1926"/>
      <c r="SYS1" s="1926"/>
      <c r="SYT1" s="1926"/>
      <c r="SYU1" s="1926"/>
      <c r="SYV1" s="1926"/>
      <c r="SYW1" s="1926"/>
      <c r="SYX1" s="1926"/>
      <c r="SYY1" s="1926"/>
      <c r="SYZ1" s="1926"/>
      <c r="SZA1" s="1926"/>
      <c r="SZB1" s="1926"/>
      <c r="SZC1" s="1926"/>
      <c r="SZD1" s="1926"/>
      <c r="SZE1" s="1926"/>
      <c r="SZF1" s="1926"/>
      <c r="SZG1" s="1926"/>
      <c r="SZH1" s="1926"/>
      <c r="SZI1" s="1926"/>
      <c r="SZJ1" s="1926"/>
      <c r="SZK1" s="1926"/>
      <c r="SZL1" s="1926"/>
      <c r="SZM1" s="1926"/>
      <c r="SZN1" s="1926"/>
      <c r="SZO1" s="1926"/>
      <c r="SZP1" s="1926"/>
      <c r="SZQ1" s="1926"/>
      <c r="SZR1" s="1926"/>
      <c r="SZS1" s="1926"/>
      <c r="SZT1" s="1926"/>
      <c r="SZU1" s="1926"/>
      <c r="SZV1" s="1926"/>
      <c r="SZW1" s="1926"/>
      <c r="SZX1" s="1926"/>
      <c r="SZY1" s="1926"/>
      <c r="SZZ1" s="1926"/>
      <c r="TAA1" s="1926"/>
      <c r="TAB1" s="1926"/>
      <c r="TAC1" s="1926"/>
      <c r="TAD1" s="1926"/>
      <c r="TAE1" s="1926"/>
      <c r="TAF1" s="1926"/>
      <c r="TAG1" s="1926"/>
      <c r="TAH1" s="1926"/>
      <c r="TAI1" s="1926"/>
      <c r="TAJ1" s="1926"/>
      <c r="TAK1" s="1926"/>
      <c r="TAL1" s="1926"/>
      <c r="TAM1" s="1926"/>
      <c r="TAN1" s="1926"/>
      <c r="TAO1" s="1926"/>
      <c r="TAP1" s="1926"/>
      <c r="TAQ1" s="1926"/>
      <c r="TAR1" s="1926"/>
      <c r="TAS1" s="1926"/>
      <c r="TAT1" s="1926"/>
      <c r="TAU1" s="1926"/>
      <c r="TAV1" s="1926"/>
      <c r="TAW1" s="1926"/>
      <c r="TAX1" s="1926"/>
      <c r="TAY1" s="1926"/>
      <c r="TAZ1" s="1926"/>
      <c r="TBA1" s="1926"/>
      <c r="TBB1" s="1926"/>
      <c r="TBC1" s="1926"/>
      <c r="TBD1" s="1926"/>
      <c r="TBE1" s="1926"/>
      <c r="TBF1" s="1926"/>
      <c r="TBG1" s="1926"/>
      <c r="TBH1" s="1926"/>
      <c r="TBI1" s="1926"/>
      <c r="TBJ1" s="1926"/>
      <c r="TBK1" s="1926"/>
      <c r="TBL1" s="1926"/>
      <c r="TBM1" s="1926"/>
      <c r="TBN1" s="1926"/>
      <c r="TBO1" s="1926"/>
      <c r="TBP1" s="1926"/>
      <c r="TBQ1" s="1926"/>
      <c r="TBR1" s="1926"/>
      <c r="TBS1" s="1926"/>
      <c r="TBT1" s="1926"/>
      <c r="TBU1" s="1926"/>
      <c r="TBV1" s="1926"/>
      <c r="TBW1" s="1926"/>
      <c r="TBX1" s="1926"/>
      <c r="TBY1" s="1926"/>
      <c r="TBZ1" s="1926"/>
      <c r="TCA1" s="1926"/>
      <c r="TCB1" s="1926"/>
      <c r="TCC1" s="1926"/>
      <c r="TCD1" s="1926"/>
      <c r="TCE1" s="1926"/>
      <c r="TCF1" s="1926"/>
      <c r="TCG1" s="1926"/>
      <c r="TCH1" s="1926"/>
      <c r="TCI1" s="1926"/>
      <c r="TCJ1" s="1926"/>
      <c r="TCK1" s="1926"/>
      <c r="TCL1" s="1926"/>
      <c r="TCM1" s="1926"/>
      <c r="TCN1" s="1926"/>
      <c r="TCO1" s="1926"/>
      <c r="TCP1" s="1926"/>
      <c r="TCQ1" s="1926"/>
      <c r="TCR1" s="1926"/>
      <c r="TCS1" s="1926"/>
      <c r="TCT1" s="1926"/>
      <c r="TCU1" s="1926"/>
      <c r="TCV1" s="1926"/>
      <c r="TCW1" s="1926"/>
      <c r="TCX1" s="1926"/>
      <c r="TCY1" s="1926"/>
      <c r="TCZ1" s="1926"/>
      <c r="TDA1" s="1926"/>
      <c r="TDB1" s="1926"/>
      <c r="TDC1" s="1926"/>
      <c r="TDD1" s="1926"/>
      <c r="TDE1" s="1926"/>
      <c r="TDF1" s="1926"/>
      <c r="TDG1" s="1926"/>
      <c r="TDH1" s="1926"/>
      <c r="TDI1" s="1926"/>
      <c r="TDJ1" s="1926"/>
      <c r="TDK1" s="1926"/>
      <c r="TDL1" s="1926"/>
      <c r="TDM1" s="1926"/>
      <c r="TDN1" s="1926"/>
      <c r="TDO1" s="1926"/>
      <c r="TDP1" s="1926"/>
      <c r="TDQ1" s="1926"/>
      <c r="TDR1" s="1926"/>
      <c r="TDS1" s="1926"/>
      <c r="TDT1" s="1926"/>
      <c r="TDU1" s="1926"/>
      <c r="TDV1" s="1926"/>
      <c r="TDW1" s="1926"/>
      <c r="TDX1" s="1926"/>
      <c r="TDY1" s="1926"/>
      <c r="TDZ1" s="1926"/>
      <c r="TEA1" s="1926"/>
      <c r="TEB1" s="1926"/>
      <c r="TEC1" s="1926"/>
      <c r="TED1" s="1926"/>
      <c r="TEE1" s="1926"/>
      <c r="TEF1" s="1926"/>
      <c r="TEG1" s="1926"/>
      <c r="TEH1" s="1926"/>
      <c r="TEI1" s="1926"/>
      <c r="TEJ1" s="1926"/>
      <c r="TEK1" s="1926"/>
      <c r="TEL1" s="1926"/>
      <c r="TEM1" s="1926"/>
      <c r="TEN1" s="1926"/>
      <c r="TEO1" s="1926"/>
      <c r="TEP1" s="1926"/>
      <c r="TEQ1" s="1926"/>
      <c r="TER1" s="1926"/>
      <c r="TES1" s="1926"/>
      <c r="TET1" s="1926"/>
      <c r="TEU1" s="1926"/>
      <c r="TEV1" s="1926"/>
      <c r="TEW1" s="1926"/>
      <c r="TEX1" s="1926"/>
      <c r="TEY1" s="1926"/>
      <c r="TEZ1" s="1926"/>
      <c r="TFA1" s="1926"/>
      <c r="TFB1" s="1926"/>
      <c r="TFC1" s="1926"/>
      <c r="TFD1" s="1926"/>
      <c r="TFE1" s="1926"/>
      <c r="TFF1" s="1926"/>
      <c r="TFG1" s="1926"/>
      <c r="TFH1" s="1926"/>
      <c r="TFI1" s="1926"/>
      <c r="TFJ1" s="1926"/>
      <c r="TFK1" s="1926"/>
      <c r="TFL1" s="1926"/>
      <c r="TFM1" s="1926"/>
      <c r="TFN1" s="1926"/>
      <c r="TFO1" s="1926"/>
      <c r="TFP1" s="1926"/>
      <c r="TFQ1" s="1926"/>
      <c r="TFR1" s="1926"/>
      <c r="TFS1" s="1926"/>
      <c r="TFT1" s="1926"/>
      <c r="TFU1" s="1926"/>
      <c r="TFV1" s="1926"/>
      <c r="TFW1" s="1926"/>
      <c r="TFX1" s="1926"/>
      <c r="TFY1" s="1926"/>
      <c r="TFZ1" s="1926"/>
      <c r="TGA1" s="1926"/>
      <c r="TGB1" s="1926"/>
      <c r="TGC1" s="1926"/>
      <c r="TGD1" s="1926"/>
      <c r="TGE1" s="1926"/>
      <c r="TGF1" s="1926"/>
      <c r="TGG1" s="1926"/>
      <c r="TGH1" s="1926"/>
      <c r="TGI1" s="1926"/>
      <c r="TGJ1" s="1926"/>
      <c r="TGK1" s="1926"/>
      <c r="TGL1" s="1926"/>
      <c r="TGM1" s="1926"/>
      <c r="TGN1" s="1926"/>
      <c r="TGO1" s="1926"/>
      <c r="TGP1" s="1926"/>
      <c r="TGQ1" s="1926"/>
      <c r="TGR1" s="1926"/>
      <c r="TGS1" s="1926"/>
      <c r="TGT1" s="1926"/>
      <c r="TGU1" s="1926"/>
      <c r="TGV1" s="1926"/>
      <c r="TGW1" s="1926"/>
      <c r="TGX1" s="1926"/>
      <c r="TGY1" s="1926"/>
      <c r="TGZ1" s="1926"/>
      <c r="THA1" s="1926"/>
      <c r="THB1" s="1926"/>
      <c r="THC1" s="1926"/>
      <c r="THD1" s="1926"/>
      <c r="THE1" s="1926"/>
      <c r="THF1" s="1926"/>
      <c r="THG1" s="1926"/>
      <c r="THH1" s="1926"/>
      <c r="THI1" s="1926"/>
      <c r="THJ1" s="1926"/>
      <c r="THK1" s="1926"/>
      <c r="THL1" s="1926"/>
      <c r="THM1" s="1926"/>
      <c r="THN1" s="1926"/>
      <c r="THO1" s="1926"/>
      <c r="THP1" s="1926"/>
      <c r="THQ1" s="1926"/>
      <c r="THR1" s="1926"/>
      <c r="THS1" s="1926"/>
      <c r="THT1" s="1926"/>
      <c r="THU1" s="1926"/>
      <c r="THV1" s="1926"/>
      <c r="THW1" s="1926"/>
      <c r="THX1" s="1926"/>
      <c r="THY1" s="1926"/>
      <c r="THZ1" s="1926"/>
      <c r="TIA1" s="1926"/>
      <c r="TIB1" s="1926"/>
      <c r="TIC1" s="1926"/>
      <c r="TID1" s="1926"/>
      <c r="TIE1" s="1926"/>
      <c r="TIF1" s="1926"/>
      <c r="TIG1" s="1926"/>
      <c r="TIH1" s="1926"/>
      <c r="TII1" s="1926"/>
      <c r="TIJ1" s="1926"/>
      <c r="TIK1" s="1926"/>
      <c r="TIL1" s="1926"/>
      <c r="TIM1" s="1926"/>
      <c r="TIN1" s="1926"/>
      <c r="TIO1" s="1926"/>
      <c r="TIP1" s="1926"/>
      <c r="TIQ1" s="1926"/>
      <c r="TIR1" s="1926"/>
      <c r="TIS1" s="1926"/>
      <c r="TIT1" s="1926"/>
      <c r="TIU1" s="1926"/>
      <c r="TIV1" s="1926"/>
      <c r="TIW1" s="1926"/>
      <c r="TIX1" s="1926"/>
      <c r="TIY1" s="1926"/>
      <c r="TIZ1" s="1926"/>
      <c r="TJA1" s="1926"/>
      <c r="TJB1" s="1926"/>
      <c r="TJC1" s="1926"/>
      <c r="TJD1" s="1926"/>
      <c r="TJE1" s="1926"/>
      <c r="TJF1" s="1926"/>
      <c r="TJG1" s="1926"/>
      <c r="TJH1" s="1926"/>
      <c r="TJI1" s="1926"/>
      <c r="TJJ1" s="1926"/>
      <c r="TJK1" s="1926"/>
      <c r="TJL1" s="1926"/>
      <c r="TJM1" s="1926"/>
      <c r="TJN1" s="1926"/>
      <c r="TJO1" s="1926"/>
      <c r="TJP1" s="1926"/>
      <c r="TJQ1" s="1926"/>
      <c r="TJR1" s="1926"/>
      <c r="TJS1" s="1926"/>
      <c r="TJT1" s="1926"/>
      <c r="TJU1" s="1926"/>
      <c r="TJV1" s="1926"/>
      <c r="TJW1" s="1926"/>
      <c r="TJX1" s="1926"/>
      <c r="TJY1" s="1926"/>
      <c r="TJZ1" s="1926"/>
      <c r="TKA1" s="1926"/>
      <c r="TKB1" s="1926"/>
      <c r="TKC1" s="1926"/>
      <c r="TKD1" s="1926"/>
      <c r="TKE1" s="1926"/>
      <c r="TKF1" s="1926"/>
      <c r="TKG1" s="1926"/>
      <c r="TKH1" s="1926"/>
      <c r="TKI1" s="1926"/>
      <c r="TKJ1" s="1926"/>
      <c r="TKK1" s="1926"/>
      <c r="TKL1" s="1926"/>
      <c r="TKM1" s="1926"/>
      <c r="TKN1" s="1926"/>
      <c r="TKO1" s="1926"/>
      <c r="TKP1" s="1926"/>
      <c r="TKQ1" s="1926"/>
      <c r="TKR1" s="1926"/>
      <c r="TKS1" s="1926"/>
      <c r="TKT1" s="1926"/>
      <c r="TKU1" s="1926"/>
      <c r="TKV1" s="1926"/>
      <c r="TKW1" s="1926"/>
      <c r="TKX1" s="1926"/>
      <c r="TKY1" s="1926"/>
      <c r="TKZ1" s="1926"/>
      <c r="TLA1" s="1926"/>
      <c r="TLB1" s="1926"/>
      <c r="TLC1" s="1926"/>
      <c r="TLD1" s="1926"/>
      <c r="TLE1" s="1926"/>
      <c r="TLF1" s="1926"/>
      <c r="TLG1" s="1926"/>
      <c r="TLH1" s="1926"/>
      <c r="TLI1" s="1926"/>
      <c r="TLJ1" s="1926"/>
      <c r="TLK1" s="1926"/>
      <c r="TLL1" s="1926"/>
      <c r="TLM1" s="1926"/>
      <c r="TLN1" s="1926"/>
      <c r="TLO1" s="1926"/>
      <c r="TLP1" s="1926"/>
      <c r="TLQ1" s="1926"/>
      <c r="TLR1" s="1926"/>
      <c r="TLS1" s="1926"/>
      <c r="TLT1" s="1926"/>
      <c r="TLU1" s="1926"/>
      <c r="TLV1" s="1926"/>
      <c r="TLW1" s="1926"/>
      <c r="TLX1" s="1926"/>
      <c r="TLY1" s="1926"/>
      <c r="TLZ1" s="1926"/>
      <c r="TMA1" s="1926"/>
      <c r="TMB1" s="1926"/>
      <c r="TMC1" s="1926"/>
      <c r="TMD1" s="1926"/>
      <c r="TME1" s="1926"/>
      <c r="TMF1" s="1926"/>
      <c r="TMG1" s="1926"/>
      <c r="TMH1" s="1926"/>
      <c r="TMI1" s="1926"/>
      <c r="TMJ1" s="1926"/>
      <c r="TMK1" s="1926"/>
      <c r="TML1" s="1926"/>
      <c r="TMM1" s="1926"/>
      <c r="TMN1" s="1926"/>
      <c r="TMO1" s="1926"/>
      <c r="TMP1" s="1926"/>
      <c r="TMQ1" s="1926"/>
      <c r="TMR1" s="1926"/>
      <c r="TMS1" s="1926"/>
      <c r="TMT1" s="1926"/>
      <c r="TMU1" s="1926"/>
      <c r="TMV1" s="1926"/>
      <c r="TMW1" s="1926"/>
      <c r="TMX1" s="1926"/>
      <c r="TMY1" s="1926"/>
      <c r="TMZ1" s="1926"/>
      <c r="TNA1" s="1926"/>
      <c r="TNB1" s="1926"/>
      <c r="TNC1" s="1926"/>
      <c r="TND1" s="1926"/>
      <c r="TNE1" s="1926"/>
      <c r="TNF1" s="1926"/>
      <c r="TNG1" s="1926"/>
      <c r="TNH1" s="1926"/>
      <c r="TNI1" s="1926"/>
      <c r="TNJ1" s="1926"/>
      <c r="TNK1" s="1926"/>
      <c r="TNL1" s="1926"/>
      <c r="TNM1" s="1926"/>
      <c r="TNN1" s="1926"/>
      <c r="TNO1" s="1926"/>
      <c r="TNP1" s="1926"/>
      <c r="TNQ1" s="1926"/>
      <c r="TNR1" s="1926"/>
      <c r="TNS1" s="1926"/>
      <c r="TNT1" s="1926"/>
      <c r="TNU1" s="1926"/>
      <c r="TNV1" s="1926"/>
      <c r="TNW1" s="1926"/>
      <c r="TNX1" s="1926"/>
      <c r="TNY1" s="1926"/>
      <c r="TNZ1" s="1926"/>
      <c r="TOA1" s="1926"/>
      <c r="TOB1" s="1926"/>
      <c r="TOC1" s="1926"/>
      <c r="TOD1" s="1926"/>
      <c r="TOE1" s="1926"/>
      <c r="TOF1" s="1926"/>
      <c r="TOG1" s="1926"/>
      <c r="TOH1" s="1926"/>
      <c r="TOI1" s="1926"/>
      <c r="TOJ1" s="1926"/>
      <c r="TOK1" s="1926"/>
      <c r="TOL1" s="1926"/>
      <c r="TOM1" s="1926"/>
      <c r="TON1" s="1926"/>
      <c r="TOO1" s="1926"/>
      <c r="TOP1" s="1926"/>
      <c r="TOQ1" s="1926"/>
      <c r="TOR1" s="1926"/>
      <c r="TOS1" s="1926"/>
      <c r="TOT1" s="1926"/>
      <c r="TOU1" s="1926"/>
      <c r="TOV1" s="1926"/>
      <c r="TOW1" s="1926"/>
      <c r="TOX1" s="1926"/>
      <c r="TOY1" s="1926"/>
      <c r="TOZ1" s="1926"/>
      <c r="TPA1" s="1926"/>
      <c r="TPB1" s="1926"/>
      <c r="TPC1" s="1926"/>
      <c r="TPD1" s="1926"/>
      <c r="TPE1" s="1926"/>
      <c r="TPF1" s="1926"/>
      <c r="TPG1" s="1926"/>
      <c r="TPH1" s="1926"/>
      <c r="TPI1" s="1926"/>
      <c r="TPJ1" s="1926"/>
      <c r="TPK1" s="1926"/>
      <c r="TPL1" s="1926"/>
      <c r="TPM1" s="1926"/>
      <c r="TPN1" s="1926"/>
      <c r="TPO1" s="1926"/>
      <c r="TPP1" s="1926"/>
      <c r="TPQ1" s="1926"/>
      <c r="TPR1" s="1926"/>
      <c r="TPS1" s="1926"/>
      <c r="TPT1" s="1926"/>
      <c r="TPU1" s="1926"/>
      <c r="TPV1" s="1926"/>
      <c r="TPW1" s="1926"/>
      <c r="TPX1" s="1926"/>
      <c r="TPY1" s="1926"/>
      <c r="TPZ1" s="1926"/>
      <c r="TQA1" s="1926"/>
      <c r="TQB1" s="1926"/>
      <c r="TQC1" s="1926"/>
      <c r="TQD1" s="1926"/>
      <c r="TQE1" s="1926"/>
      <c r="TQF1" s="1926"/>
      <c r="TQG1" s="1926"/>
      <c r="TQH1" s="1926"/>
      <c r="TQI1" s="1926"/>
      <c r="TQJ1" s="1926"/>
      <c r="TQK1" s="1926"/>
      <c r="TQL1" s="1926"/>
      <c r="TQM1" s="1926"/>
      <c r="TQN1" s="1926"/>
      <c r="TQO1" s="1926"/>
      <c r="TQP1" s="1926"/>
      <c r="TQQ1" s="1926"/>
      <c r="TQR1" s="1926"/>
      <c r="TQS1" s="1926"/>
      <c r="TQT1" s="1926"/>
      <c r="TQU1" s="1926"/>
      <c r="TQV1" s="1926"/>
      <c r="TQW1" s="1926"/>
      <c r="TQX1" s="1926"/>
      <c r="TQY1" s="1926"/>
      <c r="TQZ1" s="1926"/>
      <c r="TRA1" s="1926"/>
      <c r="TRB1" s="1926"/>
      <c r="TRC1" s="1926"/>
      <c r="TRD1" s="1926"/>
      <c r="TRE1" s="1926"/>
      <c r="TRF1" s="1926"/>
      <c r="TRG1" s="1926"/>
      <c r="TRH1" s="1926"/>
      <c r="TRI1" s="1926"/>
      <c r="TRJ1" s="1926"/>
      <c r="TRK1" s="1926"/>
      <c r="TRL1" s="1926"/>
      <c r="TRM1" s="1926"/>
      <c r="TRN1" s="1926"/>
      <c r="TRO1" s="1926"/>
      <c r="TRP1" s="1926"/>
      <c r="TRQ1" s="1926"/>
      <c r="TRR1" s="1926"/>
      <c r="TRS1" s="1926"/>
      <c r="TRT1" s="1926"/>
      <c r="TRU1" s="1926"/>
      <c r="TRV1" s="1926"/>
      <c r="TRW1" s="1926"/>
      <c r="TRX1" s="1926"/>
      <c r="TRY1" s="1926"/>
      <c r="TRZ1" s="1926"/>
      <c r="TSA1" s="1926"/>
      <c r="TSB1" s="1926"/>
      <c r="TSC1" s="1926"/>
      <c r="TSD1" s="1926"/>
      <c r="TSE1" s="1926"/>
      <c r="TSF1" s="1926"/>
      <c r="TSG1" s="1926"/>
      <c r="TSH1" s="1926"/>
      <c r="TSI1" s="1926"/>
      <c r="TSJ1" s="1926"/>
      <c r="TSK1" s="1926"/>
      <c r="TSL1" s="1926"/>
      <c r="TSM1" s="1926"/>
      <c r="TSN1" s="1926"/>
      <c r="TSO1" s="1926"/>
      <c r="TSP1" s="1926"/>
      <c r="TSQ1" s="1926"/>
      <c r="TSR1" s="1926"/>
      <c r="TSS1" s="1926"/>
      <c r="TST1" s="1926"/>
      <c r="TSU1" s="1926"/>
      <c r="TSV1" s="1926"/>
      <c r="TSW1" s="1926"/>
      <c r="TSX1" s="1926"/>
      <c r="TSY1" s="1926"/>
      <c r="TSZ1" s="1926"/>
      <c r="TTA1" s="1926"/>
      <c r="TTB1" s="1926"/>
      <c r="TTC1" s="1926"/>
      <c r="TTD1" s="1926"/>
      <c r="TTE1" s="1926"/>
      <c r="TTF1" s="1926"/>
      <c r="TTG1" s="1926"/>
      <c r="TTH1" s="1926"/>
      <c r="TTI1" s="1926"/>
      <c r="TTJ1" s="1926"/>
      <c r="TTK1" s="1926"/>
      <c r="TTL1" s="1926"/>
      <c r="TTM1" s="1926"/>
      <c r="TTN1" s="1926"/>
      <c r="TTO1" s="1926"/>
      <c r="TTP1" s="1926"/>
      <c r="TTQ1" s="1926"/>
      <c r="TTR1" s="1926"/>
      <c r="TTS1" s="1926"/>
      <c r="TTT1" s="1926"/>
      <c r="TTU1" s="1926"/>
      <c r="TTV1" s="1926"/>
      <c r="TTW1" s="1926"/>
      <c r="TTX1" s="1926"/>
      <c r="TTY1" s="1926"/>
      <c r="TTZ1" s="1926"/>
      <c r="TUA1" s="1926"/>
      <c r="TUB1" s="1926"/>
      <c r="TUC1" s="1926"/>
      <c r="TUD1" s="1926"/>
      <c r="TUE1" s="1926"/>
      <c r="TUF1" s="1926"/>
      <c r="TUG1" s="1926"/>
      <c r="TUH1" s="1926"/>
      <c r="TUI1" s="1926"/>
      <c r="TUJ1" s="1926"/>
      <c r="TUK1" s="1926"/>
      <c r="TUL1" s="1926"/>
      <c r="TUM1" s="1926"/>
      <c r="TUN1" s="1926"/>
      <c r="TUO1" s="1926"/>
      <c r="TUP1" s="1926"/>
      <c r="TUQ1" s="1926"/>
      <c r="TUR1" s="1926"/>
      <c r="TUS1" s="1926"/>
      <c r="TUT1" s="1926"/>
      <c r="TUU1" s="1926"/>
      <c r="TUV1" s="1926"/>
      <c r="TUW1" s="1926"/>
      <c r="TUX1" s="1926"/>
      <c r="TUY1" s="1926"/>
      <c r="TUZ1" s="1926"/>
      <c r="TVA1" s="1926"/>
      <c r="TVB1" s="1926"/>
      <c r="TVC1" s="1926"/>
      <c r="TVD1" s="1926"/>
      <c r="TVE1" s="1926"/>
      <c r="TVF1" s="1926"/>
      <c r="TVG1" s="1926"/>
      <c r="TVH1" s="1926"/>
      <c r="TVI1" s="1926"/>
      <c r="TVJ1" s="1926"/>
      <c r="TVK1" s="1926"/>
      <c r="TVL1" s="1926"/>
      <c r="TVM1" s="1926"/>
      <c r="TVN1" s="1926"/>
      <c r="TVO1" s="1926"/>
      <c r="TVP1" s="1926"/>
      <c r="TVQ1" s="1926"/>
      <c r="TVR1" s="1926"/>
      <c r="TVS1" s="1926"/>
      <c r="TVT1" s="1926"/>
      <c r="TVU1" s="1926"/>
      <c r="TVV1" s="1926"/>
      <c r="TVW1" s="1926"/>
      <c r="TVX1" s="1926"/>
      <c r="TVY1" s="1926"/>
      <c r="TVZ1" s="1926"/>
      <c r="TWA1" s="1926"/>
      <c r="TWB1" s="1926"/>
      <c r="TWC1" s="1926"/>
      <c r="TWD1" s="1926"/>
      <c r="TWE1" s="1926"/>
      <c r="TWF1" s="1926"/>
      <c r="TWG1" s="1926"/>
      <c r="TWH1" s="1926"/>
      <c r="TWI1" s="1926"/>
      <c r="TWJ1" s="1926"/>
      <c r="TWK1" s="1926"/>
      <c r="TWL1" s="1926"/>
      <c r="TWM1" s="1926"/>
      <c r="TWN1" s="1926"/>
      <c r="TWO1" s="1926"/>
      <c r="TWP1" s="1926"/>
      <c r="TWQ1" s="1926"/>
      <c r="TWR1" s="1926"/>
      <c r="TWS1" s="1926"/>
      <c r="TWT1" s="1926"/>
      <c r="TWU1" s="1926"/>
      <c r="TWV1" s="1926"/>
      <c r="TWW1" s="1926"/>
      <c r="TWX1" s="1926"/>
      <c r="TWY1" s="1926"/>
      <c r="TWZ1" s="1926"/>
      <c r="TXA1" s="1926"/>
      <c r="TXB1" s="1926"/>
      <c r="TXC1" s="1926"/>
      <c r="TXD1" s="1926"/>
      <c r="TXE1" s="1926"/>
      <c r="TXF1" s="1926"/>
      <c r="TXG1" s="1926"/>
      <c r="TXH1" s="1926"/>
      <c r="TXI1" s="1926"/>
      <c r="TXJ1" s="1926"/>
      <c r="TXK1" s="1926"/>
      <c r="TXL1" s="1926"/>
      <c r="TXM1" s="1926"/>
      <c r="TXN1" s="1926"/>
      <c r="TXO1" s="1926"/>
      <c r="TXP1" s="1926"/>
      <c r="TXQ1" s="1926"/>
      <c r="TXR1" s="1926"/>
      <c r="TXS1" s="1926"/>
      <c r="TXT1" s="1926"/>
      <c r="TXU1" s="1926"/>
      <c r="TXV1" s="1926"/>
      <c r="TXW1" s="1926"/>
      <c r="TXX1" s="1926"/>
      <c r="TXY1" s="1926"/>
      <c r="TXZ1" s="1926"/>
      <c r="TYA1" s="1926"/>
      <c r="TYB1" s="1926"/>
      <c r="TYC1" s="1926"/>
      <c r="TYD1" s="1926"/>
      <c r="TYE1" s="1926"/>
      <c r="TYF1" s="1926"/>
      <c r="TYG1" s="1926"/>
      <c r="TYH1" s="1926"/>
      <c r="TYI1" s="1926"/>
      <c r="TYJ1" s="1926"/>
      <c r="TYK1" s="1926"/>
      <c r="TYL1" s="1926"/>
      <c r="TYM1" s="1926"/>
      <c r="TYN1" s="1926"/>
      <c r="TYO1" s="1926"/>
      <c r="TYP1" s="1926"/>
      <c r="TYQ1" s="1926"/>
      <c r="TYR1" s="1926"/>
      <c r="TYS1" s="1926"/>
      <c r="TYT1" s="1926"/>
      <c r="TYU1" s="1926"/>
      <c r="TYV1" s="1926"/>
      <c r="TYW1" s="1926"/>
      <c r="TYX1" s="1926"/>
      <c r="TYY1" s="1926"/>
      <c r="TYZ1" s="1926"/>
      <c r="TZA1" s="1926"/>
      <c r="TZB1" s="1926"/>
      <c r="TZC1" s="1926"/>
      <c r="TZD1" s="1926"/>
      <c r="TZE1" s="1926"/>
      <c r="TZF1" s="1926"/>
      <c r="TZG1" s="1926"/>
      <c r="TZH1" s="1926"/>
      <c r="TZI1" s="1926"/>
      <c r="TZJ1" s="1926"/>
      <c r="TZK1" s="1926"/>
      <c r="TZL1" s="1926"/>
      <c r="TZM1" s="1926"/>
      <c r="TZN1" s="1926"/>
      <c r="TZO1" s="1926"/>
      <c r="TZP1" s="1926"/>
      <c r="TZQ1" s="1926"/>
      <c r="TZR1" s="1926"/>
      <c r="TZS1" s="1926"/>
      <c r="TZT1" s="1926"/>
      <c r="TZU1" s="1926"/>
      <c r="TZV1" s="1926"/>
      <c r="TZW1" s="1926"/>
      <c r="TZX1" s="1926"/>
      <c r="TZY1" s="1926"/>
      <c r="TZZ1" s="1926"/>
      <c r="UAA1" s="1926"/>
      <c r="UAB1" s="1926"/>
      <c r="UAC1" s="1926"/>
      <c r="UAD1" s="1926"/>
      <c r="UAE1" s="1926"/>
      <c r="UAF1" s="1926"/>
      <c r="UAG1" s="1926"/>
      <c r="UAH1" s="1926"/>
      <c r="UAI1" s="1926"/>
      <c r="UAJ1" s="1926"/>
      <c r="UAK1" s="1926"/>
      <c r="UAL1" s="1926"/>
      <c r="UAM1" s="1926"/>
      <c r="UAN1" s="1926"/>
      <c r="UAO1" s="1926"/>
      <c r="UAP1" s="1926"/>
      <c r="UAQ1" s="1926"/>
      <c r="UAR1" s="1926"/>
      <c r="UAS1" s="1926"/>
      <c r="UAT1" s="1926"/>
      <c r="UAU1" s="1926"/>
      <c r="UAV1" s="1926"/>
      <c r="UAW1" s="1926"/>
      <c r="UAX1" s="1926"/>
      <c r="UAY1" s="1926"/>
      <c r="UAZ1" s="1926"/>
      <c r="UBA1" s="1926"/>
      <c r="UBB1" s="1926"/>
      <c r="UBC1" s="1926"/>
      <c r="UBD1" s="1926"/>
      <c r="UBE1" s="1926"/>
      <c r="UBF1" s="1926"/>
      <c r="UBG1" s="1926"/>
      <c r="UBH1" s="1926"/>
      <c r="UBI1" s="1926"/>
      <c r="UBJ1" s="1926"/>
      <c r="UBK1" s="1926"/>
      <c r="UBL1" s="1926"/>
      <c r="UBM1" s="1926"/>
      <c r="UBN1" s="1926"/>
      <c r="UBO1" s="1926"/>
      <c r="UBP1" s="1926"/>
      <c r="UBQ1" s="1926"/>
      <c r="UBR1" s="1926"/>
      <c r="UBS1" s="1926"/>
      <c r="UBT1" s="1926"/>
      <c r="UBU1" s="1926"/>
      <c r="UBV1" s="1926"/>
      <c r="UBW1" s="1926"/>
      <c r="UBX1" s="1926"/>
      <c r="UBY1" s="1926"/>
      <c r="UBZ1" s="1926"/>
      <c r="UCA1" s="1926"/>
      <c r="UCB1" s="1926"/>
      <c r="UCC1" s="1926"/>
      <c r="UCD1" s="1926"/>
      <c r="UCE1" s="1926"/>
      <c r="UCF1" s="1926"/>
      <c r="UCG1" s="1926"/>
      <c r="UCH1" s="1926"/>
      <c r="UCI1" s="1926"/>
      <c r="UCJ1" s="1926"/>
      <c r="UCK1" s="1926"/>
      <c r="UCL1" s="1926"/>
      <c r="UCM1" s="1926"/>
      <c r="UCN1" s="1926"/>
      <c r="UCO1" s="1926"/>
      <c r="UCP1" s="1926"/>
      <c r="UCQ1" s="1926"/>
      <c r="UCR1" s="1926"/>
      <c r="UCS1" s="1926"/>
      <c r="UCT1" s="1926"/>
      <c r="UCU1" s="1926"/>
      <c r="UCV1" s="1926"/>
      <c r="UCW1" s="1926"/>
      <c r="UCX1" s="1926"/>
      <c r="UCY1" s="1926"/>
      <c r="UCZ1" s="1926"/>
      <c r="UDA1" s="1926"/>
      <c r="UDB1" s="1926"/>
      <c r="UDC1" s="1926"/>
      <c r="UDD1" s="1926"/>
      <c r="UDE1" s="1926"/>
      <c r="UDF1" s="1926"/>
      <c r="UDG1" s="1926"/>
      <c r="UDH1" s="1926"/>
      <c r="UDI1" s="1926"/>
      <c r="UDJ1" s="1926"/>
      <c r="UDK1" s="1926"/>
      <c r="UDL1" s="1926"/>
      <c r="UDM1" s="1926"/>
      <c r="UDN1" s="1926"/>
      <c r="UDO1" s="1926"/>
      <c r="UDP1" s="1926"/>
      <c r="UDQ1" s="1926"/>
      <c r="UDR1" s="1926"/>
      <c r="UDS1" s="1926"/>
      <c r="UDT1" s="1926"/>
      <c r="UDU1" s="1926"/>
      <c r="UDV1" s="1926"/>
      <c r="UDW1" s="1926"/>
      <c r="UDX1" s="1926"/>
      <c r="UDY1" s="1926"/>
      <c r="UDZ1" s="1926"/>
      <c r="UEA1" s="1926"/>
      <c r="UEB1" s="1926"/>
      <c r="UEC1" s="1926"/>
      <c r="UED1" s="1926"/>
      <c r="UEE1" s="1926"/>
      <c r="UEF1" s="1926"/>
      <c r="UEG1" s="1926"/>
      <c r="UEH1" s="1926"/>
      <c r="UEI1" s="1926"/>
      <c r="UEJ1" s="1926"/>
      <c r="UEK1" s="1926"/>
      <c r="UEL1" s="1926"/>
      <c r="UEM1" s="1926"/>
      <c r="UEN1" s="1926"/>
      <c r="UEO1" s="1926"/>
      <c r="UEP1" s="1926"/>
      <c r="UEQ1" s="1926"/>
      <c r="UER1" s="1926"/>
      <c r="UES1" s="1926"/>
      <c r="UET1" s="1926"/>
      <c r="UEU1" s="1926"/>
      <c r="UEV1" s="1926"/>
      <c r="UEW1" s="1926"/>
      <c r="UEX1" s="1926"/>
      <c r="UEY1" s="1926"/>
      <c r="UEZ1" s="1926"/>
      <c r="UFA1" s="1926"/>
      <c r="UFB1" s="1926"/>
      <c r="UFC1" s="1926"/>
      <c r="UFD1" s="1926"/>
      <c r="UFE1" s="1926"/>
      <c r="UFF1" s="1926"/>
      <c r="UFG1" s="1926"/>
      <c r="UFH1" s="1926"/>
      <c r="UFI1" s="1926"/>
      <c r="UFJ1" s="1926"/>
      <c r="UFK1" s="1926"/>
      <c r="UFL1" s="1926"/>
      <c r="UFM1" s="1926"/>
      <c r="UFN1" s="1926"/>
      <c r="UFO1" s="1926"/>
      <c r="UFP1" s="1926"/>
      <c r="UFQ1" s="1926"/>
      <c r="UFR1" s="1926"/>
      <c r="UFS1" s="1926"/>
      <c r="UFT1" s="1926"/>
      <c r="UFU1" s="1926"/>
      <c r="UFV1" s="1926"/>
      <c r="UFW1" s="1926"/>
      <c r="UFX1" s="1926"/>
      <c r="UFY1" s="1926"/>
      <c r="UFZ1" s="1926"/>
      <c r="UGA1" s="1926"/>
      <c r="UGB1" s="1926"/>
      <c r="UGC1" s="1926"/>
      <c r="UGD1" s="1926"/>
      <c r="UGE1" s="1926"/>
      <c r="UGF1" s="1926"/>
      <c r="UGG1" s="1926"/>
      <c r="UGH1" s="1926"/>
      <c r="UGI1" s="1926"/>
      <c r="UGJ1" s="1926"/>
      <c r="UGK1" s="1926"/>
      <c r="UGL1" s="1926"/>
      <c r="UGM1" s="1926"/>
      <c r="UGN1" s="1926"/>
      <c r="UGO1" s="1926"/>
      <c r="UGP1" s="1926"/>
      <c r="UGQ1" s="1926"/>
      <c r="UGR1" s="1926"/>
      <c r="UGS1" s="1926"/>
      <c r="UGT1" s="1926"/>
      <c r="UGU1" s="1926"/>
      <c r="UGV1" s="1926"/>
      <c r="UGW1" s="1926"/>
      <c r="UGX1" s="1926"/>
      <c r="UGY1" s="1926"/>
      <c r="UGZ1" s="1926"/>
      <c r="UHA1" s="1926"/>
      <c r="UHB1" s="1926"/>
      <c r="UHC1" s="1926"/>
      <c r="UHD1" s="1926"/>
      <c r="UHE1" s="1926"/>
      <c r="UHF1" s="1926"/>
      <c r="UHG1" s="1926"/>
      <c r="UHH1" s="1926"/>
      <c r="UHI1" s="1926"/>
      <c r="UHJ1" s="1926"/>
      <c r="UHK1" s="1926"/>
      <c r="UHL1" s="1926"/>
      <c r="UHM1" s="1926"/>
      <c r="UHN1" s="1926"/>
      <c r="UHO1" s="1926"/>
      <c r="UHP1" s="1926"/>
      <c r="UHQ1" s="1926"/>
      <c r="UHR1" s="1926"/>
      <c r="UHS1" s="1926"/>
      <c r="UHT1" s="1926"/>
      <c r="UHU1" s="1926"/>
      <c r="UHV1" s="1926"/>
      <c r="UHW1" s="1926"/>
      <c r="UHX1" s="1926"/>
      <c r="UHY1" s="1926"/>
      <c r="UHZ1" s="1926"/>
      <c r="UIA1" s="1926"/>
      <c r="UIB1" s="1926"/>
      <c r="UIC1" s="1926"/>
      <c r="UID1" s="1926"/>
      <c r="UIE1" s="1926"/>
      <c r="UIF1" s="1926"/>
      <c r="UIG1" s="1926"/>
      <c r="UIH1" s="1926"/>
      <c r="UII1" s="1926"/>
      <c r="UIJ1" s="1926"/>
      <c r="UIK1" s="1926"/>
      <c r="UIL1" s="1926"/>
      <c r="UIM1" s="1926"/>
      <c r="UIN1" s="1926"/>
      <c r="UIO1" s="1926"/>
      <c r="UIP1" s="1926"/>
      <c r="UIQ1" s="1926"/>
      <c r="UIR1" s="1926"/>
      <c r="UIS1" s="1926"/>
      <c r="UIT1" s="1926"/>
      <c r="UIU1" s="1926"/>
      <c r="UIV1" s="1926"/>
      <c r="UIW1" s="1926"/>
      <c r="UIX1" s="1926"/>
      <c r="UIY1" s="1926"/>
      <c r="UIZ1" s="1926"/>
      <c r="UJA1" s="1926"/>
      <c r="UJB1" s="1926"/>
      <c r="UJC1" s="1926"/>
      <c r="UJD1" s="1926"/>
      <c r="UJE1" s="1926"/>
      <c r="UJF1" s="1926"/>
      <c r="UJG1" s="1926"/>
      <c r="UJH1" s="1926"/>
      <c r="UJI1" s="1926"/>
      <c r="UJJ1" s="1926"/>
      <c r="UJK1" s="1926"/>
      <c r="UJL1" s="1926"/>
      <c r="UJM1" s="1926"/>
      <c r="UJN1" s="1926"/>
      <c r="UJO1" s="1926"/>
      <c r="UJP1" s="1926"/>
      <c r="UJQ1" s="1926"/>
      <c r="UJR1" s="1926"/>
      <c r="UJS1" s="1926"/>
      <c r="UJT1" s="1926"/>
      <c r="UJU1" s="1926"/>
      <c r="UJV1" s="1926"/>
      <c r="UJW1" s="1926"/>
      <c r="UJX1" s="1926"/>
      <c r="UJY1" s="1926"/>
      <c r="UJZ1" s="1926"/>
      <c r="UKA1" s="1926"/>
      <c r="UKB1" s="1926"/>
      <c r="UKC1" s="1926"/>
      <c r="UKD1" s="1926"/>
      <c r="UKE1" s="1926"/>
      <c r="UKF1" s="1926"/>
      <c r="UKG1" s="1926"/>
      <c r="UKH1" s="1926"/>
      <c r="UKI1" s="1926"/>
      <c r="UKJ1" s="1926"/>
      <c r="UKK1" s="1926"/>
      <c r="UKL1" s="1926"/>
      <c r="UKM1" s="1926"/>
      <c r="UKN1" s="1926"/>
      <c r="UKO1" s="1926"/>
      <c r="UKP1" s="1926"/>
      <c r="UKQ1" s="1926"/>
      <c r="UKR1" s="1926"/>
      <c r="UKS1" s="1926"/>
      <c r="UKT1" s="1926"/>
      <c r="UKU1" s="1926"/>
      <c r="UKV1" s="1926"/>
      <c r="UKW1" s="1926"/>
      <c r="UKX1" s="1926"/>
      <c r="UKY1" s="1926"/>
      <c r="UKZ1" s="1926"/>
      <c r="ULA1" s="1926"/>
      <c r="ULB1" s="1926"/>
      <c r="ULC1" s="1926"/>
      <c r="ULD1" s="1926"/>
      <c r="ULE1" s="1926"/>
      <c r="ULF1" s="1926"/>
      <c r="ULG1" s="1926"/>
      <c r="ULH1" s="1926"/>
      <c r="ULI1" s="1926"/>
      <c r="ULJ1" s="1926"/>
      <c r="ULK1" s="1926"/>
      <c r="ULL1" s="1926"/>
      <c r="ULM1" s="1926"/>
      <c r="ULN1" s="1926"/>
      <c r="ULO1" s="1926"/>
      <c r="ULP1" s="1926"/>
      <c r="ULQ1" s="1926"/>
      <c r="ULR1" s="1926"/>
      <c r="ULS1" s="1926"/>
      <c r="ULT1" s="1926"/>
      <c r="ULU1" s="1926"/>
      <c r="ULV1" s="1926"/>
      <c r="ULW1" s="1926"/>
      <c r="ULX1" s="1926"/>
      <c r="ULY1" s="1926"/>
      <c r="ULZ1" s="1926"/>
      <c r="UMA1" s="1926"/>
      <c r="UMB1" s="1926"/>
      <c r="UMC1" s="1926"/>
      <c r="UMD1" s="1926"/>
      <c r="UME1" s="1926"/>
      <c r="UMF1" s="1926"/>
      <c r="UMG1" s="1926"/>
      <c r="UMH1" s="1926"/>
      <c r="UMI1" s="1926"/>
      <c r="UMJ1" s="1926"/>
      <c r="UMK1" s="1926"/>
      <c r="UML1" s="1926"/>
      <c r="UMM1" s="1926"/>
      <c r="UMN1" s="1926"/>
      <c r="UMO1" s="1926"/>
      <c r="UMP1" s="1926"/>
      <c r="UMQ1" s="1926"/>
      <c r="UMR1" s="1926"/>
      <c r="UMS1" s="1926"/>
      <c r="UMT1" s="1926"/>
      <c r="UMU1" s="1926"/>
      <c r="UMV1" s="1926"/>
      <c r="UMW1" s="1926"/>
      <c r="UMX1" s="1926"/>
      <c r="UMY1" s="1926"/>
      <c r="UMZ1" s="1926"/>
      <c r="UNA1" s="1926"/>
      <c r="UNB1" s="1926"/>
      <c r="UNC1" s="1926"/>
      <c r="UND1" s="1926"/>
      <c r="UNE1" s="1926"/>
      <c r="UNF1" s="1926"/>
      <c r="UNG1" s="1926"/>
      <c r="UNH1" s="1926"/>
      <c r="UNI1" s="1926"/>
      <c r="UNJ1" s="1926"/>
      <c r="UNK1" s="1926"/>
      <c r="UNL1" s="1926"/>
      <c r="UNM1" s="1926"/>
      <c r="UNN1" s="1926"/>
      <c r="UNO1" s="1926"/>
      <c r="UNP1" s="1926"/>
      <c r="UNQ1" s="1926"/>
      <c r="UNR1" s="1926"/>
      <c r="UNS1" s="1926"/>
      <c r="UNT1" s="1926"/>
      <c r="UNU1" s="1926"/>
      <c r="UNV1" s="1926"/>
      <c r="UNW1" s="1926"/>
      <c r="UNX1" s="1926"/>
      <c r="UNY1" s="1926"/>
      <c r="UNZ1" s="1926"/>
      <c r="UOA1" s="1926"/>
      <c r="UOB1" s="1926"/>
      <c r="UOC1" s="1926"/>
      <c r="UOD1" s="1926"/>
      <c r="UOE1" s="1926"/>
      <c r="UOF1" s="1926"/>
      <c r="UOG1" s="1926"/>
      <c r="UOH1" s="1926"/>
      <c r="UOI1" s="1926"/>
      <c r="UOJ1" s="1926"/>
      <c r="UOK1" s="1926"/>
      <c r="UOL1" s="1926"/>
      <c r="UOM1" s="1926"/>
      <c r="UON1" s="1926"/>
      <c r="UOO1" s="1926"/>
      <c r="UOP1" s="1926"/>
      <c r="UOQ1" s="1926"/>
      <c r="UOR1" s="1926"/>
      <c r="UOS1" s="1926"/>
      <c r="UOT1" s="1926"/>
      <c r="UOU1" s="1926"/>
      <c r="UOV1" s="1926"/>
      <c r="UOW1" s="1926"/>
      <c r="UOX1" s="1926"/>
      <c r="UOY1" s="1926"/>
      <c r="UOZ1" s="1926"/>
      <c r="UPA1" s="1926"/>
      <c r="UPB1" s="1926"/>
      <c r="UPC1" s="1926"/>
      <c r="UPD1" s="1926"/>
      <c r="UPE1" s="1926"/>
      <c r="UPF1" s="1926"/>
      <c r="UPG1" s="1926"/>
      <c r="UPH1" s="1926"/>
      <c r="UPI1" s="1926"/>
      <c r="UPJ1" s="1926"/>
      <c r="UPK1" s="1926"/>
      <c r="UPL1" s="1926"/>
      <c r="UPM1" s="1926"/>
      <c r="UPN1" s="1926"/>
      <c r="UPO1" s="1926"/>
      <c r="UPP1" s="1926"/>
      <c r="UPQ1" s="1926"/>
      <c r="UPR1" s="1926"/>
      <c r="UPS1" s="1926"/>
      <c r="UPT1" s="1926"/>
      <c r="UPU1" s="1926"/>
      <c r="UPV1" s="1926"/>
      <c r="UPW1" s="1926"/>
      <c r="UPX1" s="1926"/>
      <c r="UPY1" s="1926"/>
      <c r="UPZ1" s="1926"/>
      <c r="UQA1" s="1926"/>
      <c r="UQB1" s="1926"/>
      <c r="UQC1" s="1926"/>
      <c r="UQD1" s="1926"/>
      <c r="UQE1" s="1926"/>
      <c r="UQF1" s="1926"/>
      <c r="UQG1" s="1926"/>
      <c r="UQH1" s="1926"/>
      <c r="UQI1" s="1926"/>
      <c r="UQJ1" s="1926"/>
      <c r="UQK1" s="1926"/>
      <c r="UQL1" s="1926"/>
      <c r="UQM1" s="1926"/>
      <c r="UQN1" s="1926"/>
      <c r="UQO1" s="1926"/>
      <c r="UQP1" s="1926"/>
      <c r="UQQ1" s="1926"/>
      <c r="UQR1" s="1926"/>
      <c r="UQS1" s="1926"/>
      <c r="UQT1" s="1926"/>
      <c r="UQU1" s="1926"/>
      <c r="UQV1" s="1926"/>
      <c r="UQW1" s="1926"/>
      <c r="UQX1" s="1926"/>
      <c r="UQY1" s="1926"/>
      <c r="UQZ1" s="1926"/>
      <c r="URA1" s="1926"/>
      <c r="URB1" s="1926"/>
      <c r="URC1" s="1926"/>
      <c r="URD1" s="1926"/>
      <c r="URE1" s="1926"/>
      <c r="URF1" s="1926"/>
      <c r="URG1" s="1926"/>
      <c r="URH1" s="1926"/>
      <c r="URI1" s="1926"/>
      <c r="URJ1" s="1926"/>
      <c r="URK1" s="1926"/>
      <c r="URL1" s="1926"/>
      <c r="URM1" s="1926"/>
      <c r="URN1" s="1926"/>
      <c r="URO1" s="1926"/>
      <c r="URP1" s="1926"/>
      <c r="URQ1" s="1926"/>
      <c r="URR1" s="1926"/>
      <c r="URS1" s="1926"/>
      <c r="URT1" s="1926"/>
      <c r="URU1" s="1926"/>
      <c r="URV1" s="1926"/>
      <c r="URW1" s="1926"/>
      <c r="URX1" s="1926"/>
      <c r="URY1" s="1926"/>
      <c r="URZ1" s="1926"/>
      <c r="USA1" s="1926"/>
      <c r="USB1" s="1926"/>
      <c r="USC1" s="1926"/>
      <c r="USD1" s="1926"/>
      <c r="USE1" s="1926"/>
      <c r="USF1" s="1926"/>
      <c r="USG1" s="1926"/>
      <c r="USH1" s="1926"/>
      <c r="USI1" s="1926"/>
      <c r="USJ1" s="1926"/>
      <c r="USK1" s="1926"/>
      <c r="USL1" s="1926"/>
      <c r="USM1" s="1926"/>
      <c r="USN1" s="1926"/>
      <c r="USO1" s="1926"/>
      <c r="USP1" s="1926"/>
      <c r="USQ1" s="1926"/>
      <c r="USR1" s="1926"/>
      <c r="USS1" s="1926"/>
      <c r="UST1" s="1926"/>
      <c r="USU1" s="1926"/>
      <c r="USV1" s="1926"/>
      <c r="USW1" s="1926"/>
      <c r="USX1" s="1926"/>
      <c r="USY1" s="1926"/>
      <c r="USZ1" s="1926"/>
      <c r="UTA1" s="1926"/>
      <c r="UTB1" s="1926"/>
      <c r="UTC1" s="1926"/>
      <c r="UTD1" s="1926"/>
      <c r="UTE1" s="1926"/>
      <c r="UTF1" s="1926"/>
      <c r="UTG1" s="1926"/>
      <c r="UTH1" s="1926"/>
      <c r="UTI1" s="1926"/>
      <c r="UTJ1" s="1926"/>
      <c r="UTK1" s="1926"/>
      <c r="UTL1" s="1926"/>
      <c r="UTM1" s="1926"/>
      <c r="UTN1" s="1926"/>
      <c r="UTO1" s="1926"/>
      <c r="UTP1" s="1926"/>
      <c r="UTQ1" s="1926"/>
      <c r="UTR1" s="1926"/>
      <c r="UTS1" s="1926"/>
      <c r="UTT1" s="1926"/>
      <c r="UTU1" s="1926"/>
      <c r="UTV1" s="1926"/>
      <c r="UTW1" s="1926"/>
      <c r="UTX1" s="1926"/>
      <c r="UTY1" s="1926"/>
      <c r="UTZ1" s="1926"/>
      <c r="UUA1" s="1926"/>
      <c r="UUB1" s="1926"/>
      <c r="UUC1" s="1926"/>
      <c r="UUD1" s="1926"/>
      <c r="UUE1" s="1926"/>
      <c r="UUF1" s="1926"/>
      <c r="UUG1" s="1926"/>
      <c r="UUH1" s="1926"/>
      <c r="UUI1" s="1926"/>
      <c r="UUJ1" s="1926"/>
      <c r="UUK1" s="1926"/>
      <c r="UUL1" s="1926"/>
      <c r="UUM1" s="1926"/>
      <c r="UUN1" s="1926"/>
      <c r="UUO1" s="1926"/>
      <c r="UUP1" s="1926"/>
      <c r="UUQ1" s="1926"/>
      <c r="UUR1" s="1926"/>
      <c r="UUS1" s="1926"/>
      <c r="UUT1" s="1926"/>
      <c r="UUU1" s="1926"/>
      <c r="UUV1" s="1926"/>
      <c r="UUW1" s="1926"/>
      <c r="UUX1" s="1926"/>
      <c r="UUY1" s="1926"/>
      <c r="UUZ1" s="1926"/>
      <c r="UVA1" s="1926"/>
      <c r="UVB1" s="1926"/>
      <c r="UVC1" s="1926"/>
      <c r="UVD1" s="1926"/>
      <c r="UVE1" s="1926"/>
      <c r="UVF1" s="1926"/>
      <c r="UVG1" s="1926"/>
      <c r="UVH1" s="1926"/>
      <c r="UVI1" s="1926"/>
      <c r="UVJ1" s="1926"/>
      <c r="UVK1" s="1926"/>
      <c r="UVL1" s="1926"/>
      <c r="UVM1" s="1926"/>
      <c r="UVN1" s="1926"/>
      <c r="UVO1" s="1926"/>
      <c r="UVP1" s="1926"/>
      <c r="UVQ1" s="1926"/>
      <c r="UVR1" s="1926"/>
      <c r="UVS1" s="1926"/>
      <c r="UVT1" s="1926"/>
      <c r="UVU1" s="1926"/>
      <c r="UVV1" s="1926"/>
      <c r="UVW1" s="1926"/>
      <c r="UVX1" s="1926"/>
      <c r="UVY1" s="1926"/>
      <c r="UVZ1" s="1926"/>
      <c r="UWA1" s="1926"/>
      <c r="UWB1" s="1926"/>
      <c r="UWC1" s="1926"/>
      <c r="UWD1" s="1926"/>
      <c r="UWE1" s="1926"/>
      <c r="UWF1" s="1926"/>
      <c r="UWG1" s="1926"/>
      <c r="UWH1" s="1926"/>
      <c r="UWI1" s="1926"/>
      <c r="UWJ1" s="1926"/>
      <c r="UWK1" s="1926"/>
      <c r="UWL1" s="1926"/>
      <c r="UWM1" s="1926"/>
      <c r="UWN1" s="1926"/>
      <c r="UWO1" s="1926"/>
      <c r="UWP1" s="1926"/>
      <c r="UWQ1" s="1926"/>
      <c r="UWR1" s="1926"/>
      <c r="UWS1" s="1926"/>
      <c r="UWT1" s="1926"/>
      <c r="UWU1" s="1926"/>
      <c r="UWV1" s="1926"/>
      <c r="UWW1" s="1926"/>
      <c r="UWX1" s="1926"/>
      <c r="UWY1" s="1926"/>
      <c r="UWZ1" s="1926"/>
      <c r="UXA1" s="1926"/>
      <c r="UXB1" s="1926"/>
      <c r="UXC1" s="1926"/>
      <c r="UXD1" s="1926"/>
      <c r="UXE1" s="1926"/>
      <c r="UXF1" s="1926"/>
      <c r="UXG1" s="1926"/>
      <c r="UXH1" s="1926"/>
      <c r="UXI1" s="1926"/>
      <c r="UXJ1" s="1926"/>
      <c r="UXK1" s="1926"/>
      <c r="UXL1" s="1926"/>
      <c r="UXM1" s="1926"/>
      <c r="UXN1" s="1926"/>
      <c r="UXO1" s="1926"/>
      <c r="UXP1" s="1926"/>
      <c r="UXQ1" s="1926"/>
      <c r="UXR1" s="1926"/>
      <c r="UXS1" s="1926"/>
      <c r="UXT1" s="1926"/>
      <c r="UXU1" s="1926"/>
      <c r="UXV1" s="1926"/>
      <c r="UXW1" s="1926"/>
      <c r="UXX1" s="1926"/>
      <c r="UXY1" s="1926"/>
      <c r="UXZ1" s="1926"/>
      <c r="UYA1" s="1926"/>
      <c r="UYB1" s="1926"/>
      <c r="UYC1" s="1926"/>
      <c r="UYD1" s="1926"/>
      <c r="UYE1" s="1926"/>
      <c r="UYF1" s="1926"/>
      <c r="UYG1" s="1926"/>
      <c r="UYH1" s="1926"/>
      <c r="UYI1" s="1926"/>
      <c r="UYJ1" s="1926"/>
      <c r="UYK1" s="1926"/>
      <c r="UYL1" s="1926"/>
      <c r="UYM1" s="1926"/>
      <c r="UYN1" s="1926"/>
      <c r="UYO1" s="1926"/>
      <c r="UYP1" s="1926"/>
      <c r="UYQ1" s="1926"/>
      <c r="UYR1" s="1926"/>
      <c r="UYS1" s="1926"/>
      <c r="UYT1" s="1926"/>
      <c r="UYU1" s="1926"/>
      <c r="UYV1" s="1926"/>
      <c r="UYW1" s="1926"/>
      <c r="UYX1" s="1926"/>
      <c r="UYY1" s="1926"/>
      <c r="UYZ1" s="1926"/>
      <c r="UZA1" s="1926"/>
      <c r="UZB1" s="1926"/>
      <c r="UZC1" s="1926"/>
      <c r="UZD1" s="1926"/>
      <c r="UZE1" s="1926"/>
      <c r="UZF1" s="1926"/>
      <c r="UZG1" s="1926"/>
      <c r="UZH1" s="1926"/>
      <c r="UZI1" s="1926"/>
      <c r="UZJ1" s="1926"/>
      <c r="UZK1" s="1926"/>
      <c r="UZL1" s="1926"/>
      <c r="UZM1" s="1926"/>
      <c r="UZN1" s="1926"/>
      <c r="UZO1" s="1926"/>
      <c r="UZP1" s="1926"/>
      <c r="UZQ1" s="1926"/>
      <c r="UZR1" s="1926"/>
      <c r="UZS1" s="1926"/>
      <c r="UZT1" s="1926"/>
      <c r="UZU1" s="1926"/>
      <c r="UZV1" s="1926"/>
      <c r="UZW1" s="1926"/>
      <c r="UZX1" s="1926"/>
      <c r="UZY1" s="1926"/>
      <c r="UZZ1" s="1926"/>
      <c r="VAA1" s="1926"/>
      <c r="VAB1" s="1926"/>
      <c r="VAC1" s="1926"/>
      <c r="VAD1" s="1926"/>
      <c r="VAE1" s="1926"/>
      <c r="VAF1" s="1926"/>
      <c r="VAG1" s="1926"/>
      <c r="VAH1" s="1926"/>
      <c r="VAI1" s="1926"/>
      <c r="VAJ1" s="1926"/>
      <c r="VAK1" s="1926"/>
      <c r="VAL1" s="1926"/>
      <c r="VAM1" s="1926"/>
      <c r="VAN1" s="1926"/>
      <c r="VAO1" s="1926"/>
      <c r="VAP1" s="1926"/>
      <c r="VAQ1" s="1926"/>
      <c r="VAR1" s="1926"/>
      <c r="VAS1" s="1926"/>
      <c r="VAT1" s="1926"/>
      <c r="VAU1" s="1926"/>
      <c r="VAV1" s="1926"/>
      <c r="VAW1" s="1926"/>
      <c r="VAX1" s="1926"/>
      <c r="VAY1" s="1926"/>
      <c r="VAZ1" s="1926"/>
      <c r="VBA1" s="1926"/>
      <c r="VBB1" s="1926"/>
      <c r="VBC1" s="1926"/>
      <c r="VBD1" s="1926"/>
      <c r="VBE1" s="1926"/>
      <c r="VBF1" s="1926"/>
      <c r="VBG1" s="1926"/>
      <c r="VBH1" s="1926"/>
      <c r="VBI1" s="1926"/>
      <c r="VBJ1" s="1926"/>
      <c r="VBK1" s="1926"/>
      <c r="VBL1" s="1926"/>
      <c r="VBM1" s="1926"/>
      <c r="VBN1" s="1926"/>
      <c r="VBO1" s="1926"/>
      <c r="VBP1" s="1926"/>
      <c r="VBQ1" s="1926"/>
      <c r="VBR1" s="1926"/>
      <c r="VBS1" s="1926"/>
      <c r="VBT1" s="1926"/>
      <c r="VBU1" s="1926"/>
      <c r="VBV1" s="1926"/>
      <c r="VBW1" s="1926"/>
      <c r="VBX1" s="1926"/>
      <c r="VBY1" s="1926"/>
      <c r="VBZ1" s="1926"/>
      <c r="VCA1" s="1926"/>
      <c r="VCB1" s="1926"/>
      <c r="VCC1" s="1926"/>
      <c r="VCD1" s="1926"/>
      <c r="VCE1" s="1926"/>
      <c r="VCF1" s="1926"/>
      <c r="VCG1" s="1926"/>
      <c r="VCH1" s="1926"/>
      <c r="VCI1" s="1926"/>
      <c r="VCJ1" s="1926"/>
      <c r="VCK1" s="1926"/>
      <c r="VCL1" s="1926"/>
      <c r="VCM1" s="1926"/>
      <c r="VCN1" s="1926"/>
      <c r="VCO1" s="1926"/>
      <c r="VCP1" s="1926"/>
      <c r="VCQ1" s="1926"/>
      <c r="VCR1" s="1926"/>
      <c r="VCS1" s="1926"/>
      <c r="VCT1" s="1926"/>
      <c r="VCU1" s="1926"/>
      <c r="VCV1" s="1926"/>
      <c r="VCW1" s="1926"/>
      <c r="VCX1" s="1926"/>
      <c r="VCY1" s="1926"/>
      <c r="VCZ1" s="1926"/>
      <c r="VDA1" s="1926"/>
      <c r="VDB1" s="1926"/>
      <c r="VDC1" s="1926"/>
      <c r="VDD1" s="1926"/>
      <c r="VDE1" s="1926"/>
      <c r="VDF1" s="1926"/>
      <c r="VDG1" s="1926"/>
      <c r="VDH1" s="1926"/>
      <c r="VDI1" s="1926"/>
      <c r="VDJ1" s="1926"/>
      <c r="VDK1" s="1926"/>
      <c r="VDL1" s="1926"/>
      <c r="VDM1" s="1926"/>
      <c r="VDN1" s="1926"/>
      <c r="VDO1" s="1926"/>
      <c r="VDP1" s="1926"/>
      <c r="VDQ1" s="1926"/>
      <c r="VDR1" s="1926"/>
      <c r="VDS1" s="1926"/>
      <c r="VDT1" s="1926"/>
      <c r="VDU1" s="1926"/>
      <c r="VDV1" s="1926"/>
      <c r="VDW1" s="1926"/>
      <c r="VDX1" s="1926"/>
      <c r="VDY1" s="1926"/>
      <c r="VDZ1" s="1926"/>
      <c r="VEA1" s="1926"/>
      <c r="VEB1" s="1926"/>
      <c r="VEC1" s="1926"/>
      <c r="VED1" s="1926"/>
      <c r="VEE1" s="1926"/>
      <c r="VEF1" s="1926"/>
      <c r="VEG1" s="1926"/>
      <c r="VEH1" s="1926"/>
      <c r="VEI1" s="1926"/>
      <c r="VEJ1" s="1926"/>
      <c r="VEK1" s="1926"/>
      <c r="VEL1" s="1926"/>
      <c r="VEM1" s="1926"/>
      <c r="VEN1" s="1926"/>
      <c r="VEO1" s="1926"/>
      <c r="VEP1" s="1926"/>
      <c r="VEQ1" s="1926"/>
      <c r="VER1" s="1926"/>
      <c r="VES1" s="1926"/>
      <c r="VET1" s="1926"/>
      <c r="VEU1" s="1926"/>
      <c r="VEV1" s="1926"/>
      <c r="VEW1" s="1926"/>
      <c r="VEX1" s="1926"/>
      <c r="VEY1" s="1926"/>
      <c r="VEZ1" s="1926"/>
      <c r="VFA1" s="1926"/>
      <c r="VFB1" s="1926"/>
      <c r="VFC1" s="1926"/>
      <c r="VFD1" s="1926"/>
      <c r="VFE1" s="1926"/>
      <c r="VFF1" s="1926"/>
      <c r="VFG1" s="1926"/>
      <c r="VFH1" s="1926"/>
      <c r="VFI1" s="1926"/>
      <c r="VFJ1" s="1926"/>
      <c r="VFK1" s="1926"/>
      <c r="VFL1" s="1926"/>
      <c r="VFM1" s="1926"/>
      <c r="VFN1" s="1926"/>
      <c r="VFO1" s="1926"/>
      <c r="VFP1" s="1926"/>
      <c r="VFQ1" s="1926"/>
      <c r="VFR1" s="1926"/>
      <c r="VFS1" s="1926"/>
      <c r="VFT1" s="1926"/>
      <c r="VFU1" s="1926"/>
      <c r="VFV1" s="1926"/>
      <c r="VFW1" s="1926"/>
      <c r="VFX1" s="1926"/>
      <c r="VFY1" s="1926"/>
      <c r="VFZ1" s="1926"/>
      <c r="VGA1" s="1926"/>
      <c r="VGB1" s="1926"/>
      <c r="VGC1" s="1926"/>
      <c r="VGD1" s="1926"/>
      <c r="VGE1" s="1926"/>
      <c r="VGF1" s="1926"/>
      <c r="VGG1" s="1926"/>
      <c r="VGH1" s="1926"/>
      <c r="VGI1" s="1926"/>
      <c r="VGJ1" s="1926"/>
      <c r="VGK1" s="1926"/>
      <c r="VGL1" s="1926"/>
      <c r="VGM1" s="1926"/>
      <c r="VGN1" s="1926"/>
      <c r="VGO1" s="1926"/>
      <c r="VGP1" s="1926"/>
      <c r="VGQ1" s="1926"/>
      <c r="VGR1" s="1926"/>
      <c r="VGS1" s="1926"/>
      <c r="VGT1" s="1926"/>
      <c r="VGU1" s="1926"/>
      <c r="VGV1" s="1926"/>
      <c r="VGW1" s="1926"/>
      <c r="VGX1" s="1926"/>
      <c r="VGY1" s="1926"/>
      <c r="VGZ1" s="1926"/>
      <c r="VHA1" s="1926"/>
      <c r="VHB1" s="1926"/>
      <c r="VHC1" s="1926"/>
      <c r="VHD1" s="1926"/>
      <c r="VHE1" s="1926"/>
      <c r="VHF1" s="1926"/>
      <c r="VHG1" s="1926"/>
      <c r="VHH1" s="1926"/>
      <c r="VHI1" s="1926"/>
      <c r="VHJ1" s="1926"/>
      <c r="VHK1" s="1926"/>
      <c r="VHL1" s="1926"/>
      <c r="VHM1" s="1926"/>
      <c r="VHN1" s="1926"/>
      <c r="VHO1" s="1926"/>
      <c r="VHP1" s="1926"/>
      <c r="VHQ1" s="1926"/>
      <c r="VHR1" s="1926"/>
      <c r="VHS1" s="1926"/>
      <c r="VHT1" s="1926"/>
      <c r="VHU1" s="1926"/>
      <c r="VHV1" s="1926"/>
      <c r="VHW1" s="1926"/>
      <c r="VHX1" s="1926"/>
      <c r="VHY1" s="1926"/>
      <c r="VHZ1" s="1926"/>
      <c r="VIA1" s="1926"/>
      <c r="VIB1" s="1926"/>
      <c r="VIC1" s="1926"/>
      <c r="VID1" s="1926"/>
      <c r="VIE1" s="1926"/>
      <c r="VIF1" s="1926"/>
      <c r="VIG1" s="1926"/>
      <c r="VIH1" s="1926"/>
      <c r="VII1" s="1926"/>
      <c r="VIJ1" s="1926"/>
      <c r="VIK1" s="1926"/>
      <c r="VIL1" s="1926"/>
      <c r="VIM1" s="1926"/>
      <c r="VIN1" s="1926"/>
      <c r="VIO1" s="1926"/>
      <c r="VIP1" s="1926"/>
      <c r="VIQ1" s="1926"/>
      <c r="VIR1" s="1926"/>
      <c r="VIS1" s="1926"/>
      <c r="VIT1" s="1926"/>
      <c r="VIU1" s="1926"/>
      <c r="VIV1" s="1926"/>
      <c r="VIW1" s="1926"/>
      <c r="VIX1" s="1926"/>
      <c r="VIY1" s="1926"/>
      <c r="VIZ1" s="1926"/>
      <c r="VJA1" s="1926"/>
      <c r="VJB1" s="1926"/>
      <c r="VJC1" s="1926"/>
      <c r="VJD1" s="1926"/>
      <c r="VJE1" s="1926"/>
      <c r="VJF1" s="1926"/>
      <c r="VJG1" s="1926"/>
      <c r="VJH1" s="1926"/>
      <c r="VJI1" s="1926"/>
      <c r="VJJ1" s="1926"/>
      <c r="VJK1" s="1926"/>
      <c r="VJL1" s="1926"/>
      <c r="VJM1" s="1926"/>
      <c r="VJN1" s="1926"/>
      <c r="VJO1" s="1926"/>
      <c r="VJP1" s="1926"/>
      <c r="VJQ1" s="1926"/>
      <c r="VJR1" s="1926"/>
      <c r="VJS1" s="1926"/>
      <c r="VJT1" s="1926"/>
      <c r="VJU1" s="1926"/>
      <c r="VJV1" s="1926"/>
      <c r="VJW1" s="1926"/>
      <c r="VJX1" s="1926"/>
      <c r="VJY1" s="1926"/>
      <c r="VJZ1" s="1926"/>
      <c r="VKA1" s="1926"/>
      <c r="VKB1" s="1926"/>
      <c r="VKC1" s="1926"/>
      <c r="VKD1" s="1926"/>
      <c r="VKE1" s="1926"/>
      <c r="VKF1" s="1926"/>
      <c r="VKG1" s="1926"/>
      <c r="VKH1" s="1926"/>
      <c r="VKI1" s="1926"/>
      <c r="VKJ1" s="1926"/>
      <c r="VKK1" s="1926"/>
      <c r="VKL1" s="1926"/>
      <c r="VKM1" s="1926"/>
      <c r="VKN1" s="1926"/>
      <c r="VKO1" s="1926"/>
      <c r="VKP1" s="1926"/>
      <c r="VKQ1" s="1926"/>
      <c r="VKR1" s="1926"/>
      <c r="VKS1" s="1926"/>
      <c r="VKT1" s="1926"/>
      <c r="VKU1" s="1926"/>
      <c r="VKV1" s="1926"/>
      <c r="VKW1" s="1926"/>
      <c r="VKX1" s="1926"/>
      <c r="VKY1" s="1926"/>
      <c r="VKZ1" s="1926"/>
      <c r="VLA1" s="1926"/>
      <c r="VLB1" s="1926"/>
      <c r="VLC1" s="1926"/>
      <c r="VLD1" s="1926"/>
      <c r="VLE1" s="1926"/>
      <c r="VLF1" s="1926"/>
      <c r="VLG1" s="1926"/>
      <c r="VLH1" s="1926"/>
      <c r="VLI1" s="1926"/>
      <c r="VLJ1" s="1926"/>
      <c r="VLK1" s="1926"/>
      <c r="VLL1" s="1926"/>
      <c r="VLM1" s="1926"/>
      <c r="VLN1" s="1926"/>
      <c r="VLO1" s="1926"/>
      <c r="VLP1" s="1926"/>
      <c r="VLQ1" s="1926"/>
      <c r="VLR1" s="1926"/>
      <c r="VLS1" s="1926"/>
      <c r="VLT1" s="1926"/>
      <c r="VLU1" s="1926"/>
      <c r="VLV1" s="1926"/>
      <c r="VLW1" s="1926"/>
      <c r="VLX1" s="1926"/>
      <c r="VLY1" s="1926"/>
      <c r="VLZ1" s="1926"/>
      <c r="VMA1" s="1926"/>
      <c r="VMB1" s="1926"/>
      <c r="VMC1" s="1926"/>
      <c r="VMD1" s="1926"/>
      <c r="VME1" s="1926"/>
      <c r="VMF1" s="1926"/>
      <c r="VMG1" s="1926"/>
      <c r="VMH1" s="1926"/>
      <c r="VMI1" s="1926"/>
      <c r="VMJ1" s="1926"/>
      <c r="VMK1" s="1926"/>
      <c r="VML1" s="1926"/>
      <c r="VMM1" s="1926"/>
      <c r="VMN1" s="1926"/>
      <c r="VMO1" s="1926"/>
      <c r="VMP1" s="1926"/>
      <c r="VMQ1" s="1926"/>
      <c r="VMR1" s="1926"/>
      <c r="VMS1" s="1926"/>
      <c r="VMT1" s="1926"/>
      <c r="VMU1" s="1926"/>
      <c r="VMV1" s="1926"/>
      <c r="VMW1" s="1926"/>
      <c r="VMX1" s="1926"/>
      <c r="VMY1" s="1926"/>
      <c r="VMZ1" s="1926"/>
      <c r="VNA1" s="1926"/>
      <c r="VNB1" s="1926"/>
      <c r="VNC1" s="1926"/>
      <c r="VND1" s="1926"/>
      <c r="VNE1" s="1926"/>
      <c r="VNF1" s="1926"/>
      <c r="VNG1" s="1926"/>
      <c r="VNH1" s="1926"/>
      <c r="VNI1" s="1926"/>
      <c r="VNJ1" s="1926"/>
      <c r="VNK1" s="1926"/>
      <c r="VNL1" s="1926"/>
      <c r="VNM1" s="1926"/>
      <c r="VNN1" s="1926"/>
      <c r="VNO1" s="1926"/>
      <c r="VNP1" s="1926"/>
      <c r="VNQ1" s="1926"/>
      <c r="VNR1" s="1926"/>
      <c r="VNS1" s="1926"/>
      <c r="VNT1" s="1926"/>
      <c r="VNU1" s="1926"/>
      <c r="VNV1" s="1926"/>
      <c r="VNW1" s="1926"/>
      <c r="VNX1" s="1926"/>
      <c r="VNY1" s="1926"/>
      <c r="VNZ1" s="1926"/>
      <c r="VOA1" s="1926"/>
      <c r="VOB1" s="1926"/>
      <c r="VOC1" s="1926"/>
      <c r="VOD1" s="1926"/>
      <c r="VOE1" s="1926"/>
      <c r="VOF1" s="1926"/>
      <c r="VOG1" s="1926"/>
      <c r="VOH1" s="1926"/>
      <c r="VOI1" s="1926"/>
      <c r="VOJ1" s="1926"/>
      <c r="VOK1" s="1926"/>
      <c r="VOL1" s="1926"/>
      <c r="VOM1" s="1926"/>
      <c r="VON1" s="1926"/>
      <c r="VOO1" s="1926"/>
      <c r="VOP1" s="1926"/>
      <c r="VOQ1" s="1926"/>
      <c r="VOR1" s="1926"/>
      <c r="VOS1" s="1926"/>
      <c r="VOT1" s="1926"/>
      <c r="VOU1" s="1926"/>
      <c r="VOV1" s="1926"/>
      <c r="VOW1" s="1926"/>
      <c r="VOX1" s="1926"/>
      <c r="VOY1" s="1926"/>
      <c r="VOZ1" s="1926"/>
      <c r="VPA1" s="1926"/>
      <c r="VPB1" s="1926"/>
      <c r="VPC1" s="1926"/>
      <c r="VPD1" s="1926"/>
      <c r="VPE1" s="1926"/>
      <c r="VPF1" s="1926"/>
      <c r="VPG1" s="1926"/>
      <c r="VPH1" s="1926"/>
      <c r="VPI1" s="1926"/>
      <c r="VPJ1" s="1926"/>
      <c r="VPK1" s="1926"/>
      <c r="VPL1" s="1926"/>
      <c r="VPM1" s="1926"/>
      <c r="VPN1" s="1926"/>
      <c r="VPO1" s="1926"/>
      <c r="VPP1" s="1926"/>
      <c r="VPQ1" s="1926"/>
      <c r="VPR1" s="1926"/>
      <c r="VPS1" s="1926"/>
      <c r="VPT1" s="1926"/>
      <c r="VPU1" s="1926"/>
      <c r="VPV1" s="1926"/>
      <c r="VPW1" s="1926"/>
      <c r="VPX1" s="1926"/>
      <c r="VPY1" s="1926"/>
      <c r="VPZ1" s="1926"/>
      <c r="VQA1" s="1926"/>
      <c r="VQB1" s="1926"/>
      <c r="VQC1" s="1926"/>
      <c r="VQD1" s="1926"/>
      <c r="VQE1" s="1926"/>
      <c r="VQF1" s="1926"/>
      <c r="VQG1" s="1926"/>
      <c r="VQH1" s="1926"/>
      <c r="VQI1" s="1926"/>
      <c r="VQJ1" s="1926"/>
      <c r="VQK1" s="1926"/>
      <c r="VQL1" s="1926"/>
      <c r="VQM1" s="1926"/>
      <c r="VQN1" s="1926"/>
      <c r="VQO1" s="1926"/>
      <c r="VQP1" s="1926"/>
      <c r="VQQ1" s="1926"/>
      <c r="VQR1" s="1926"/>
      <c r="VQS1" s="1926"/>
      <c r="VQT1" s="1926"/>
      <c r="VQU1" s="1926"/>
      <c r="VQV1" s="1926"/>
      <c r="VQW1" s="1926"/>
      <c r="VQX1" s="1926"/>
      <c r="VQY1" s="1926"/>
      <c r="VQZ1" s="1926"/>
      <c r="VRA1" s="1926"/>
      <c r="VRB1" s="1926"/>
      <c r="VRC1" s="1926"/>
      <c r="VRD1" s="1926"/>
      <c r="VRE1" s="1926"/>
      <c r="VRF1" s="1926"/>
      <c r="VRG1" s="1926"/>
      <c r="VRH1" s="1926"/>
      <c r="VRI1" s="1926"/>
      <c r="VRJ1" s="1926"/>
      <c r="VRK1" s="1926"/>
      <c r="VRL1" s="1926"/>
      <c r="VRM1" s="1926"/>
      <c r="VRN1" s="1926"/>
      <c r="VRO1" s="1926"/>
      <c r="VRP1" s="1926"/>
      <c r="VRQ1" s="1926"/>
      <c r="VRR1" s="1926"/>
      <c r="VRS1" s="1926"/>
      <c r="VRT1" s="1926"/>
      <c r="VRU1" s="1926"/>
      <c r="VRV1" s="1926"/>
      <c r="VRW1" s="1926"/>
      <c r="VRX1" s="1926"/>
      <c r="VRY1" s="1926"/>
      <c r="VRZ1" s="1926"/>
      <c r="VSA1" s="1926"/>
      <c r="VSB1" s="1926"/>
      <c r="VSC1" s="1926"/>
      <c r="VSD1" s="1926"/>
      <c r="VSE1" s="1926"/>
      <c r="VSF1" s="1926"/>
      <c r="VSG1" s="1926"/>
      <c r="VSH1" s="1926"/>
      <c r="VSI1" s="1926"/>
      <c r="VSJ1" s="1926"/>
      <c r="VSK1" s="1926"/>
      <c r="VSL1" s="1926"/>
      <c r="VSM1" s="1926"/>
      <c r="VSN1" s="1926"/>
      <c r="VSO1" s="1926"/>
      <c r="VSP1" s="1926"/>
      <c r="VSQ1" s="1926"/>
      <c r="VSR1" s="1926"/>
      <c r="VSS1" s="1926"/>
      <c r="VST1" s="1926"/>
      <c r="VSU1" s="1926"/>
      <c r="VSV1" s="1926"/>
      <c r="VSW1" s="1926"/>
      <c r="VSX1" s="1926"/>
      <c r="VSY1" s="1926"/>
      <c r="VSZ1" s="1926"/>
      <c r="VTA1" s="1926"/>
      <c r="VTB1" s="1926"/>
      <c r="VTC1" s="1926"/>
      <c r="VTD1" s="1926"/>
      <c r="VTE1" s="1926"/>
      <c r="VTF1" s="1926"/>
      <c r="VTG1" s="1926"/>
      <c r="VTH1" s="1926"/>
      <c r="VTI1" s="1926"/>
      <c r="VTJ1" s="1926"/>
      <c r="VTK1" s="1926"/>
      <c r="VTL1" s="1926"/>
      <c r="VTM1" s="1926"/>
      <c r="VTN1" s="1926"/>
      <c r="VTO1" s="1926"/>
      <c r="VTP1" s="1926"/>
      <c r="VTQ1" s="1926"/>
      <c r="VTR1" s="1926"/>
      <c r="VTS1" s="1926"/>
      <c r="VTT1" s="1926"/>
      <c r="VTU1" s="1926"/>
      <c r="VTV1" s="1926"/>
      <c r="VTW1" s="1926"/>
      <c r="VTX1" s="1926"/>
      <c r="VTY1" s="1926"/>
      <c r="VTZ1" s="1926"/>
      <c r="VUA1" s="1926"/>
      <c r="VUB1" s="1926"/>
      <c r="VUC1" s="1926"/>
      <c r="VUD1" s="1926"/>
      <c r="VUE1" s="1926"/>
      <c r="VUF1" s="1926"/>
      <c r="VUG1" s="1926"/>
      <c r="VUH1" s="1926"/>
      <c r="VUI1" s="1926"/>
      <c r="VUJ1" s="1926"/>
      <c r="VUK1" s="1926"/>
      <c r="VUL1" s="1926"/>
      <c r="VUM1" s="1926"/>
      <c r="VUN1" s="1926"/>
      <c r="VUO1" s="1926"/>
      <c r="VUP1" s="1926"/>
      <c r="VUQ1" s="1926"/>
      <c r="VUR1" s="1926"/>
      <c r="VUS1" s="1926"/>
      <c r="VUT1" s="1926"/>
      <c r="VUU1" s="1926"/>
      <c r="VUV1" s="1926"/>
      <c r="VUW1" s="1926"/>
      <c r="VUX1" s="1926"/>
      <c r="VUY1" s="1926"/>
      <c r="VUZ1" s="1926"/>
      <c r="VVA1" s="1926"/>
      <c r="VVB1" s="1926"/>
      <c r="VVC1" s="1926"/>
      <c r="VVD1" s="1926"/>
      <c r="VVE1" s="1926"/>
      <c r="VVF1" s="1926"/>
      <c r="VVG1" s="1926"/>
      <c r="VVH1" s="1926"/>
      <c r="VVI1" s="1926"/>
      <c r="VVJ1" s="1926"/>
      <c r="VVK1" s="1926"/>
      <c r="VVL1" s="1926"/>
      <c r="VVM1" s="1926"/>
      <c r="VVN1" s="1926"/>
      <c r="VVO1" s="1926"/>
      <c r="VVP1" s="1926"/>
      <c r="VVQ1" s="1926"/>
      <c r="VVR1" s="1926"/>
      <c r="VVS1" s="1926"/>
      <c r="VVT1" s="1926"/>
      <c r="VVU1" s="1926"/>
      <c r="VVV1" s="1926"/>
      <c r="VVW1" s="1926"/>
      <c r="VVX1" s="1926"/>
      <c r="VVY1" s="1926"/>
      <c r="VVZ1" s="1926"/>
      <c r="VWA1" s="1926"/>
      <c r="VWB1" s="1926"/>
      <c r="VWC1" s="1926"/>
      <c r="VWD1" s="1926"/>
      <c r="VWE1" s="1926"/>
      <c r="VWF1" s="1926"/>
      <c r="VWG1" s="1926"/>
      <c r="VWH1" s="1926"/>
      <c r="VWI1" s="1926"/>
      <c r="VWJ1" s="1926"/>
      <c r="VWK1" s="1926"/>
      <c r="VWL1" s="1926"/>
      <c r="VWM1" s="1926"/>
      <c r="VWN1" s="1926"/>
      <c r="VWO1" s="1926"/>
      <c r="VWP1" s="1926"/>
      <c r="VWQ1" s="1926"/>
      <c r="VWR1" s="1926"/>
      <c r="VWS1" s="1926"/>
      <c r="VWT1" s="1926"/>
      <c r="VWU1" s="1926"/>
      <c r="VWV1" s="1926"/>
      <c r="VWW1" s="1926"/>
      <c r="VWX1" s="1926"/>
      <c r="VWY1" s="1926"/>
      <c r="VWZ1" s="1926"/>
      <c r="VXA1" s="1926"/>
      <c r="VXB1" s="1926"/>
      <c r="VXC1" s="1926"/>
      <c r="VXD1" s="1926"/>
      <c r="VXE1" s="1926"/>
      <c r="VXF1" s="1926"/>
      <c r="VXG1" s="1926"/>
      <c r="VXH1" s="1926"/>
      <c r="VXI1" s="1926"/>
      <c r="VXJ1" s="1926"/>
      <c r="VXK1" s="1926"/>
      <c r="VXL1" s="1926"/>
      <c r="VXM1" s="1926"/>
      <c r="VXN1" s="1926"/>
      <c r="VXO1" s="1926"/>
      <c r="VXP1" s="1926"/>
      <c r="VXQ1" s="1926"/>
      <c r="VXR1" s="1926"/>
      <c r="VXS1" s="1926"/>
      <c r="VXT1" s="1926"/>
      <c r="VXU1" s="1926"/>
      <c r="VXV1" s="1926"/>
      <c r="VXW1" s="1926"/>
      <c r="VXX1" s="1926"/>
      <c r="VXY1" s="1926"/>
      <c r="VXZ1" s="1926"/>
      <c r="VYA1" s="1926"/>
      <c r="VYB1" s="1926"/>
      <c r="VYC1" s="1926"/>
      <c r="VYD1" s="1926"/>
      <c r="VYE1" s="1926"/>
      <c r="VYF1" s="1926"/>
      <c r="VYG1" s="1926"/>
      <c r="VYH1" s="1926"/>
      <c r="VYI1" s="1926"/>
      <c r="VYJ1" s="1926"/>
      <c r="VYK1" s="1926"/>
      <c r="VYL1" s="1926"/>
      <c r="VYM1" s="1926"/>
      <c r="VYN1" s="1926"/>
      <c r="VYO1" s="1926"/>
      <c r="VYP1" s="1926"/>
      <c r="VYQ1" s="1926"/>
      <c r="VYR1" s="1926"/>
      <c r="VYS1" s="1926"/>
      <c r="VYT1" s="1926"/>
      <c r="VYU1" s="1926"/>
      <c r="VYV1" s="1926"/>
      <c r="VYW1" s="1926"/>
      <c r="VYX1" s="1926"/>
      <c r="VYY1" s="1926"/>
      <c r="VYZ1" s="1926"/>
      <c r="VZA1" s="1926"/>
      <c r="VZB1" s="1926"/>
      <c r="VZC1" s="1926"/>
      <c r="VZD1" s="1926"/>
      <c r="VZE1" s="1926"/>
      <c r="VZF1" s="1926"/>
      <c r="VZG1" s="1926"/>
      <c r="VZH1" s="1926"/>
      <c r="VZI1" s="1926"/>
      <c r="VZJ1" s="1926"/>
      <c r="VZK1" s="1926"/>
      <c r="VZL1" s="1926"/>
      <c r="VZM1" s="1926"/>
      <c r="VZN1" s="1926"/>
      <c r="VZO1" s="1926"/>
      <c r="VZP1" s="1926"/>
      <c r="VZQ1" s="1926"/>
      <c r="VZR1" s="1926"/>
      <c r="VZS1" s="1926"/>
      <c r="VZT1" s="1926"/>
      <c r="VZU1" s="1926"/>
      <c r="VZV1" s="1926"/>
      <c r="VZW1" s="1926"/>
      <c r="VZX1" s="1926"/>
      <c r="VZY1" s="1926"/>
      <c r="VZZ1" s="1926"/>
      <c r="WAA1" s="1926"/>
      <c r="WAB1" s="1926"/>
      <c r="WAC1" s="1926"/>
      <c r="WAD1" s="1926"/>
      <c r="WAE1" s="1926"/>
      <c r="WAF1" s="1926"/>
      <c r="WAG1" s="1926"/>
      <c r="WAH1" s="1926"/>
      <c r="WAI1" s="1926"/>
      <c r="WAJ1" s="1926"/>
      <c r="WAK1" s="1926"/>
      <c r="WAL1" s="1926"/>
      <c r="WAM1" s="1926"/>
      <c r="WAN1" s="1926"/>
      <c r="WAO1" s="1926"/>
      <c r="WAP1" s="1926"/>
      <c r="WAQ1" s="1926"/>
      <c r="WAR1" s="1926"/>
      <c r="WAS1" s="1926"/>
      <c r="WAT1" s="1926"/>
      <c r="WAU1" s="1926"/>
      <c r="WAV1" s="1926"/>
      <c r="WAW1" s="1926"/>
      <c r="WAX1" s="1926"/>
      <c r="WAY1" s="1926"/>
      <c r="WAZ1" s="1926"/>
      <c r="WBA1" s="1926"/>
      <c r="WBB1" s="1926"/>
      <c r="WBC1" s="1926"/>
      <c r="WBD1" s="1926"/>
      <c r="WBE1" s="1926"/>
      <c r="WBF1" s="1926"/>
      <c r="WBG1" s="1926"/>
      <c r="WBH1" s="1926"/>
      <c r="WBI1" s="1926"/>
      <c r="WBJ1" s="1926"/>
      <c r="WBK1" s="1926"/>
      <c r="WBL1" s="1926"/>
      <c r="WBM1" s="1926"/>
      <c r="WBN1" s="1926"/>
      <c r="WBO1" s="1926"/>
      <c r="WBP1" s="1926"/>
      <c r="WBQ1" s="1926"/>
      <c r="WBR1" s="1926"/>
      <c r="WBS1" s="1926"/>
      <c r="WBT1" s="1926"/>
      <c r="WBU1" s="1926"/>
      <c r="WBV1" s="1926"/>
      <c r="WBW1" s="1926"/>
      <c r="WBX1" s="1926"/>
      <c r="WBY1" s="1926"/>
      <c r="WBZ1" s="1926"/>
      <c r="WCA1" s="1926"/>
      <c r="WCB1" s="1926"/>
      <c r="WCC1" s="1926"/>
      <c r="WCD1" s="1926"/>
      <c r="WCE1" s="1926"/>
      <c r="WCF1" s="1926"/>
      <c r="WCG1" s="1926"/>
      <c r="WCH1" s="1926"/>
      <c r="WCI1" s="1926"/>
      <c r="WCJ1" s="1926"/>
      <c r="WCK1" s="1926"/>
      <c r="WCL1" s="1926"/>
      <c r="WCM1" s="1926"/>
      <c r="WCN1" s="1926"/>
      <c r="WCO1" s="1926"/>
      <c r="WCP1" s="1926"/>
      <c r="WCQ1" s="1926"/>
      <c r="WCR1" s="1926"/>
      <c r="WCS1" s="1926"/>
      <c r="WCT1" s="1926"/>
      <c r="WCU1" s="1926"/>
      <c r="WCV1" s="1926"/>
      <c r="WCW1" s="1926"/>
      <c r="WCX1" s="1926"/>
      <c r="WCY1" s="1926"/>
      <c r="WCZ1" s="1926"/>
      <c r="WDA1" s="1926"/>
      <c r="WDB1" s="1926"/>
      <c r="WDC1" s="1926"/>
      <c r="WDD1" s="1926"/>
      <c r="WDE1" s="1926"/>
      <c r="WDF1" s="1926"/>
      <c r="WDG1" s="1926"/>
      <c r="WDH1" s="1926"/>
      <c r="WDI1" s="1926"/>
      <c r="WDJ1" s="1926"/>
      <c r="WDK1" s="1926"/>
      <c r="WDL1" s="1926"/>
      <c r="WDM1" s="1926"/>
      <c r="WDN1" s="1926"/>
      <c r="WDO1" s="1926"/>
      <c r="WDP1" s="1926"/>
      <c r="WDQ1" s="1926"/>
      <c r="WDR1" s="1926"/>
      <c r="WDS1" s="1926"/>
      <c r="WDT1" s="1926"/>
      <c r="WDU1" s="1926"/>
      <c r="WDV1" s="1926"/>
      <c r="WDW1" s="1926"/>
      <c r="WDX1" s="1926"/>
      <c r="WDY1" s="1926"/>
      <c r="WDZ1" s="1926"/>
      <c r="WEA1" s="1926"/>
      <c r="WEB1" s="1926"/>
      <c r="WEC1" s="1926"/>
      <c r="WED1" s="1926"/>
      <c r="WEE1" s="1926"/>
      <c r="WEF1" s="1926"/>
      <c r="WEG1" s="1926"/>
      <c r="WEH1" s="1926"/>
      <c r="WEI1" s="1926"/>
      <c r="WEJ1" s="1926"/>
      <c r="WEK1" s="1926"/>
      <c r="WEL1" s="1926"/>
      <c r="WEM1" s="1926"/>
      <c r="WEN1" s="1926"/>
      <c r="WEO1" s="1926"/>
      <c r="WEP1" s="1926"/>
      <c r="WEQ1" s="1926"/>
      <c r="WER1" s="1926"/>
      <c r="WES1" s="1926"/>
      <c r="WET1" s="1926"/>
      <c r="WEU1" s="1926"/>
      <c r="WEV1" s="1926"/>
      <c r="WEW1" s="1926"/>
      <c r="WEX1" s="1926"/>
      <c r="WEY1" s="1926"/>
      <c r="WEZ1" s="1926"/>
      <c r="WFA1" s="1926"/>
      <c r="WFB1" s="1926"/>
      <c r="WFC1" s="1926"/>
      <c r="WFD1" s="1926"/>
      <c r="WFE1" s="1926"/>
      <c r="WFF1" s="1926"/>
      <c r="WFG1" s="1926"/>
      <c r="WFH1" s="1926"/>
      <c r="WFI1" s="1926"/>
      <c r="WFJ1" s="1926"/>
      <c r="WFK1" s="1926"/>
      <c r="WFL1" s="1926"/>
      <c r="WFM1" s="1926"/>
      <c r="WFN1" s="1926"/>
      <c r="WFO1" s="1926"/>
      <c r="WFP1" s="1926"/>
      <c r="WFQ1" s="1926"/>
      <c r="WFR1" s="1926"/>
      <c r="WFS1" s="1926"/>
      <c r="WFT1" s="1926"/>
      <c r="WFU1" s="1926"/>
      <c r="WFV1" s="1926"/>
      <c r="WFW1" s="1926"/>
      <c r="WFX1" s="1926"/>
      <c r="WFY1" s="1926"/>
      <c r="WFZ1" s="1926"/>
      <c r="WGA1" s="1926"/>
      <c r="WGB1" s="1926"/>
      <c r="WGC1" s="1926"/>
      <c r="WGD1" s="1926"/>
      <c r="WGE1" s="1926"/>
      <c r="WGF1" s="1926"/>
      <c r="WGG1" s="1926"/>
      <c r="WGH1" s="1926"/>
      <c r="WGI1" s="1926"/>
      <c r="WGJ1" s="1926"/>
      <c r="WGK1" s="1926"/>
      <c r="WGL1" s="1926"/>
      <c r="WGM1" s="1926"/>
      <c r="WGN1" s="1926"/>
      <c r="WGO1" s="1926"/>
      <c r="WGP1" s="1926"/>
      <c r="WGQ1" s="1926"/>
      <c r="WGR1" s="1926"/>
      <c r="WGS1" s="1926"/>
      <c r="WGT1" s="1926"/>
      <c r="WGU1" s="1926"/>
      <c r="WGV1" s="1926"/>
      <c r="WGW1" s="1926"/>
      <c r="WGX1" s="1926"/>
      <c r="WGY1" s="1926"/>
      <c r="WGZ1" s="1926"/>
      <c r="WHA1" s="1926"/>
      <c r="WHB1" s="1926"/>
      <c r="WHC1" s="1926"/>
      <c r="WHD1" s="1926"/>
      <c r="WHE1" s="1926"/>
      <c r="WHF1" s="1926"/>
      <c r="WHG1" s="1926"/>
      <c r="WHH1" s="1926"/>
      <c r="WHI1" s="1926"/>
      <c r="WHJ1" s="1926"/>
      <c r="WHK1" s="1926"/>
      <c r="WHL1" s="1926"/>
      <c r="WHM1" s="1926"/>
      <c r="WHN1" s="1926"/>
      <c r="WHO1" s="1926"/>
      <c r="WHP1" s="1926"/>
      <c r="WHQ1" s="1926"/>
      <c r="WHR1" s="1926"/>
      <c r="WHS1" s="1926"/>
      <c r="WHT1" s="1926"/>
      <c r="WHU1" s="1926"/>
      <c r="WHV1" s="1926"/>
      <c r="WHW1" s="1926"/>
      <c r="WHX1" s="1926"/>
      <c r="WHY1" s="1926"/>
      <c r="WHZ1" s="1926"/>
      <c r="WIA1" s="1926"/>
      <c r="WIB1" s="1926"/>
      <c r="WIC1" s="1926"/>
      <c r="WID1" s="1926"/>
      <c r="WIE1" s="1926"/>
      <c r="WIF1" s="1926"/>
      <c r="WIG1" s="1926"/>
      <c r="WIH1" s="1926"/>
      <c r="WII1" s="1926"/>
      <c r="WIJ1" s="1926"/>
      <c r="WIK1" s="1926"/>
      <c r="WIL1" s="1926"/>
      <c r="WIM1" s="1926"/>
      <c r="WIN1" s="1926"/>
      <c r="WIO1" s="1926"/>
      <c r="WIP1" s="1926"/>
      <c r="WIQ1" s="1926"/>
      <c r="WIR1" s="1926"/>
      <c r="WIS1" s="1926"/>
      <c r="WIT1" s="1926"/>
      <c r="WIU1" s="1926"/>
      <c r="WIV1" s="1926"/>
      <c r="WIW1" s="1926"/>
      <c r="WIX1" s="1926"/>
      <c r="WIY1" s="1926"/>
      <c r="WIZ1" s="1926"/>
      <c r="WJA1" s="1926"/>
      <c r="WJB1" s="1926"/>
      <c r="WJC1" s="1926"/>
      <c r="WJD1" s="1926"/>
      <c r="WJE1" s="1926"/>
      <c r="WJF1" s="1926"/>
      <c r="WJG1" s="1926"/>
      <c r="WJH1" s="1926"/>
      <c r="WJI1" s="1926"/>
      <c r="WJJ1" s="1926"/>
      <c r="WJK1" s="1926"/>
      <c r="WJL1" s="1926"/>
      <c r="WJM1" s="1926"/>
      <c r="WJN1" s="1926"/>
      <c r="WJO1" s="1926"/>
      <c r="WJP1" s="1926"/>
      <c r="WJQ1" s="1926"/>
      <c r="WJR1" s="1926"/>
      <c r="WJS1" s="1926"/>
      <c r="WJT1" s="1926"/>
      <c r="WJU1" s="1926"/>
      <c r="WJV1" s="1926"/>
      <c r="WJW1" s="1926"/>
      <c r="WJX1" s="1926"/>
      <c r="WJY1" s="1926"/>
      <c r="WJZ1" s="1926"/>
      <c r="WKA1" s="1926"/>
      <c r="WKB1" s="1926"/>
      <c r="WKC1" s="1926"/>
      <c r="WKD1" s="1926"/>
      <c r="WKE1" s="1926"/>
      <c r="WKF1" s="1926"/>
      <c r="WKG1" s="1926"/>
      <c r="WKH1" s="1926"/>
      <c r="WKI1" s="1926"/>
      <c r="WKJ1" s="1926"/>
      <c r="WKK1" s="1926"/>
      <c r="WKL1" s="1926"/>
      <c r="WKM1" s="1926"/>
      <c r="WKN1" s="1926"/>
      <c r="WKO1" s="1926"/>
      <c r="WKP1" s="1926"/>
      <c r="WKQ1" s="1926"/>
      <c r="WKR1" s="1926"/>
      <c r="WKS1" s="1926"/>
      <c r="WKT1" s="1926"/>
      <c r="WKU1" s="1926"/>
      <c r="WKV1" s="1926"/>
      <c r="WKW1" s="1926"/>
      <c r="WKX1" s="1926"/>
      <c r="WKY1" s="1926"/>
      <c r="WKZ1" s="1926"/>
      <c r="WLA1" s="1926"/>
      <c r="WLB1" s="1926"/>
      <c r="WLC1" s="1926"/>
      <c r="WLD1" s="1926"/>
      <c r="WLE1" s="1926"/>
      <c r="WLF1" s="1926"/>
      <c r="WLG1" s="1926"/>
      <c r="WLH1" s="1926"/>
      <c r="WLI1" s="1926"/>
      <c r="WLJ1" s="1926"/>
      <c r="WLK1" s="1926"/>
      <c r="WLL1" s="1926"/>
      <c r="WLM1" s="1926"/>
      <c r="WLN1" s="1926"/>
      <c r="WLO1" s="1926"/>
      <c r="WLP1" s="1926"/>
      <c r="WLQ1" s="1926"/>
      <c r="WLR1" s="1926"/>
      <c r="WLS1" s="1926"/>
      <c r="WLT1" s="1926"/>
      <c r="WLU1" s="1926"/>
      <c r="WLV1" s="1926"/>
      <c r="WLW1" s="1926"/>
      <c r="WLX1" s="1926"/>
      <c r="WLY1" s="1926"/>
      <c r="WLZ1" s="1926"/>
      <c r="WMA1" s="1926"/>
      <c r="WMB1" s="1926"/>
      <c r="WMC1" s="1926"/>
      <c r="WMD1" s="1926"/>
      <c r="WME1" s="1926"/>
      <c r="WMF1" s="1926"/>
      <c r="WMG1" s="1926"/>
      <c r="WMH1" s="1926"/>
      <c r="WMI1" s="1926"/>
      <c r="WMJ1" s="1926"/>
      <c r="WMK1" s="1926"/>
      <c r="WML1" s="1926"/>
      <c r="WMM1" s="1926"/>
      <c r="WMN1" s="1926"/>
      <c r="WMO1" s="1926"/>
      <c r="WMP1" s="1926"/>
      <c r="WMQ1" s="1926"/>
      <c r="WMR1" s="1926"/>
      <c r="WMS1" s="1926"/>
      <c r="WMT1" s="1926"/>
      <c r="WMU1" s="1926"/>
      <c r="WMV1" s="1926"/>
      <c r="WMW1" s="1926"/>
      <c r="WMX1" s="1926"/>
      <c r="WMY1" s="1926"/>
      <c r="WMZ1" s="1926"/>
      <c r="WNA1" s="1926"/>
      <c r="WNB1" s="1926"/>
      <c r="WNC1" s="1926"/>
      <c r="WND1" s="1926"/>
      <c r="WNE1" s="1926"/>
      <c r="WNF1" s="1926"/>
      <c r="WNG1" s="1926"/>
      <c r="WNH1" s="1926"/>
      <c r="WNI1" s="1926"/>
      <c r="WNJ1" s="1926"/>
      <c r="WNK1" s="1926"/>
      <c r="WNL1" s="1926"/>
      <c r="WNM1" s="1926"/>
      <c r="WNN1" s="1926"/>
      <c r="WNO1" s="1926"/>
      <c r="WNP1" s="1926"/>
      <c r="WNQ1" s="1926"/>
      <c r="WNR1" s="1926"/>
      <c r="WNS1" s="1926"/>
      <c r="WNT1" s="1926"/>
      <c r="WNU1" s="1926"/>
      <c r="WNV1" s="1926"/>
      <c r="WNW1" s="1926"/>
      <c r="WNX1" s="1926"/>
      <c r="WNY1" s="1926"/>
      <c r="WNZ1" s="1926"/>
      <c r="WOA1" s="1926"/>
      <c r="WOB1" s="1926"/>
      <c r="WOC1" s="1926"/>
      <c r="WOD1" s="1926"/>
      <c r="WOE1" s="1926"/>
      <c r="WOF1" s="1926"/>
      <c r="WOG1" s="1926"/>
      <c r="WOH1" s="1926"/>
      <c r="WOI1" s="1926"/>
      <c r="WOJ1" s="1926"/>
      <c r="WOK1" s="1926"/>
      <c r="WOL1" s="1926"/>
      <c r="WOM1" s="1926"/>
      <c r="WON1" s="1926"/>
      <c r="WOO1" s="1926"/>
      <c r="WOP1" s="1926"/>
      <c r="WOQ1" s="1926"/>
      <c r="WOR1" s="1926"/>
      <c r="WOS1" s="1926"/>
      <c r="WOT1" s="1926"/>
      <c r="WOU1" s="1926"/>
      <c r="WOV1" s="1926"/>
      <c r="WOW1" s="1926"/>
      <c r="WOX1" s="1926"/>
      <c r="WOY1" s="1926"/>
      <c r="WOZ1" s="1926"/>
      <c r="WPA1" s="1926"/>
      <c r="WPB1" s="1926"/>
      <c r="WPC1" s="1926"/>
      <c r="WPD1" s="1926"/>
      <c r="WPE1" s="1926"/>
      <c r="WPF1" s="1926"/>
      <c r="WPG1" s="1926"/>
      <c r="WPH1" s="1926"/>
      <c r="WPI1" s="1926"/>
      <c r="WPJ1" s="1926"/>
      <c r="WPK1" s="1926"/>
      <c r="WPL1" s="1926"/>
      <c r="WPM1" s="1926"/>
      <c r="WPN1" s="1926"/>
      <c r="WPO1" s="1926"/>
      <c r="WPP1" s="1926"/>
      <c r="WPQ1" s="1926"/>
      <c r="WPR1" s="1926"/>
      <c r="WPS1" s="1926"/>
      <c r="WPT1" s="1926"/>
      <c r="WPU1" s="1926"/>
      <c r="WPV1" s="1926"/>
      <c r="WPW1" s="1926"/>
      <c r="WPX1" s="1926"/>
      <c r="WPY1" s="1926"/>
      <c r="WPZ1" s="1926"/>
      <c r="WQA1" s="1926"/>
      <c r="WQB1" s="1926"/>
      <c r="WQC1" s="1926"/>
      <c r="WQD1" s="1926"/>
      <c r="WQE1" s="1926"/>
      <c r="WQF1" s="1926"/>
      <c r="WQG1" s="1926"/>
      <c r="WQH1" s="1926"/>
      <c r="WQI1" s="1926"/>
      <c r="WQJ1" s="1926"/>
      <c r="WQK1" s="1926"/>
      <c r="WQL1" s="1926"/>
      <c r="WQM1" s="1926"/>
      <c r="WQN1" s="1926"/>
      <c r="WQO1" s="1926"/>
      <c r="WQP1" s="1926"/>
      <c r="WQQ1" s="1926"/>
      <c r="WQR1" s="1926"/>
      <c r="WQS1" s="1926"/>
      <c r="WQT1" s="1926"/>
      <c r="WQU1" s="1926"/>
      <c r="WQV1" s="1926"/>
      <c r="WQW1" s="1926"/>
      <c r="WQX1" s="1926"/>
      <c r="WQY1" s="1926"/>
      <c r="WQZ1" s="1926"/>
      <c r="WRA1" s="1926"/>
      <c r="WRB1" s="1926"/>
      <c r="WRC1" s="1926"/>
      <c r="WRD1" s="1926"/>
      <c r="WRE1" s="1926"/>
      <c r="WRF1" s="1926"/>
      <c r="WRG1" s="1926"/>
      <c r="WRH1" s="1926"/>
      <c r="WRI1" s="1926"/>
      <c r="WRJ1" s="1926"/>
      <c r="WRK1" s="1926"/>
      <c r="WRL1" s="1926"/>
      <c r="WRM1" s="1926"/>
      <c r="WRN1" s="1926"/>
      <c r="WRO1" s="1926"/>
      <c r="WRP1" s="1926"/>
      <c r="WRQ1" s="1926"/>
      <c r="WRR1" s="1926"/>
      <c r="WRS1" s="1926"/>
      <c r="WRT1" s="1926"/>
      <c r="WRU1" s="1926"/>
      <c r="WRV1" s="1926"/>
      <c r="WRW1" s="1926"/>
      <c r="WRX1" s="1926"/>
      <c r="WRY1" s="1926"/>
      <c r="WRZ1" s="1926"/>
      <c r="WSA1" s="1926"/>
      <c r="WSB1" s="1926"/>
      <c r="WSC1" s="1926"/>
      <c r="WSD1" s="1926"/>
      <c r="WSE1" s="1926"/>
      <c r="WSF1" s="1926"/>
      <c r="WSG1" s="1926"/>
      <c r="WSH1" s="1926"/>
      <c r="WSI1" s="1926"/>
      <c r="WSJ1" s="1926"/>
      <c r="WSK1" s="1926"/>
      <c r="WSL1" s="1926"/>
      <c r="WSM1" s="1926"/>
      <c r="WSN1" s="1926"/>
      <c r="WSO1" s="1926"/>
      <c r="WSP1" s="1926"/>
      <c r="WSQ1" s="1926"/>
      <c r="WSR1" s="1926"/>
      <c r="WSS1" s="1926"/>
      <c r="WST1" s="1926"/>
      <c r="WSU1" s="1926"/>
      <c r="WSV1" s="1926"/>
      <c r="WSW1" s="1926"/>
      <c r="WSX1" s="1926"/>
      <c r="WSY1" s="1926"/>
      <c r="WSZ1" s="1926"/>
      <c r="WTA1" s="1926"/>
      <c r="WTB1" s="1926"/>
      <c r="WTC1" s="1926"/>
      <c r="WTD1" s="1926"/>
      <c r="WTE1" s="1926"/>
      <c r="WTF1" s="1926"/>
      <c r="WTG1" s="1926"/>
      <c r="WTH1" s="1926"/>
      <c r="WTI1" s="1926"/>
      <c r="WTJ1" s="1926"/>
      <c r="WTK1" s="1926"/>
      <c r="WTL1" s="1926"/>
      <c r="WTM1" s="1926"/>
      <c r="WTN1" s="1926"/>
      <c r="WTO1" s="1926"/>
      <c r="WTP1" s="1926"/>
      <c r="WTQ1" s="1926"/>
      <c r="WTR1" s="1926"/>
      <c r="WTS1" s="1926"/>
      <c r="WTT1" s="1926"/>
      <c r="WTU1" s="1926"/>
      <c r="WTV1" s="1926"/>
      <c r="WTW1" s="1926"/>
      <c r="WTX1" s="1926"/>
      <c r="WTY1" s="1926"/>
      <c r="WTZ1" s="1926"/>
      <c r="WUA1" s="1926"/>
      <c r="WUB1" s="1926"/>
      <c r="WUC1" s="1926"/>
      <c r="WUD1" s="1926"/>
      <c r="WUE1" s="1926"/>
      <c r="WUF1" s="1926"/>
      <c r="WUG1" s="1926"/>
      <c r="WUH1" s="1926"/>
      <c r="WUI1" s="1926"/>
      <c r="WUJ1" s="1926"/>
      <c r="WUK1" s="1926"/>
      <c r="WUL1" s="1926"/>
      <c r="WUM1" s="1926"/>
      <c r="WUN1" s="1926"/>
      <c r="WUO1" s="1926"/>
      <c r="WUP1" s="1926"/>
      <c r="WUQ1" s="1926"/>
      <c r="WUR1" s="1926"/>
      <c r="WUS1" s="1926"/>
      <c r="WUT1" s="1926"/>
      <c r="WUU1" s="1926"/>
      <c r="WUV1" s="1926"/>
      <c r="WUW1" s="1926"/>
      <c r="WUX1" s="1926"/>
      <c r="WUY1" s="1926"/>
      <c r="WUZ1" s="1926"/>
      <c r="WVA1" s="1926"/>
      <c r="WVB1" s="1926"/>
      <c r="WVC1" s="1926"/>
      <c r="WVD1" s="1926"/>
      <c r="WVE1" s="1926"/>
      <c r="WVF1" s="1926"/>
      <c r="WVG1" s="1926"/>
      <c r="WVH1" s="1926"/>
      <c r="WVI1" s="1926"/>
      <c r="WVJ1" s="1926"/>
      <c r="WVK1" s="1926"/>
      <c r="WVL1" s="1926"/>
      <c r="WVM1" s="1926"/>
      <c r="WVN1" s="1926"/>
      <c r="WVO1" s="1926"/>
      <c r="WVP1" s="1926"/>
      <c r="WVQ1" s="1926"/>
      <c r="WVR1" s="1926"/>
      <c r="WVS1" s="1926"/>
      <c r="WVT1" s="1926"/>
      <c r="WVU1" s="1926"/>
      <c r="WVV1" s="1926"/>
      <c r="WVW1" s="1926"/>
      <c r="WVX1" s="1926"/>
      <c r="WVY1" s="1926"/>
      <c r="WVZ1" s="1926"/>
      <c r="WWA1" s="1926"/>
      <c r="WWB1" s="1926"/>
      <c r="WWC1" s="1926"/>
      <c r="WWD1" s="1926"/>
      <c r="WWE1" s="1926"/>
      <c r="WWF1" s="1926"/>
      <c r="WWG1" s="1926"/>
      <c r="WWH1" s="1926"/>
      <c r="WWI1" s="1926"/>
      <c r="WWJ1" s="1926"/>
      <c r="WWK1" s="1926"/>
      <c r="WWL1" s="1926"/>
      <c r="WWM1" s="1926"/>
      <c r="WWN1" s="1926"/>
      <c r="WWO1" s="1926"/>
      <c r="WWP1" s="1926"/>
      <c r="WWQ1" s="1926"/>
      <c r="WWR1" s="1926"/>
      <c r="WWS1" s="1926"/>
      <c r="WWT1" s="1926"/>
      <c r="WWU1" s="1926"/>
      <c r="WWV1" s="1926"/>
      <c r="WWW1" s="1926"/>
      <c r="WWX1" s="1926"/>
      <c r="WWY1" s="1926"/>
      <c r="WWZ1" s="1926"/>
      <c r="WXA1" s="1926"/>
      <c r="WXB1" s="1926"/>
      <c r="WXC1" s="1926"/>
      <c r="WXD1" s="1926"/>
      <c r="WXE1" s="1926"/>
      <c r="WXF1" s="1926"/>
      <c r="WXG1" s="1926"/>
      <c r="WXH1" s="1926"/>
      <c r="WXI1" s="1926"/>
      <c r="WXJ1" s="1926"/>
      <c r="WXK1" s="1926"/>
      <c r="WXL1" s="1926"/>
      <c r="WXM1" s="1926"/>
      <c r="WXN1" s="1926"/>
      <c r="WXO1" s="1926"/>
      <c r="WXP1" s="1926"/>
      <c r="WXQ1" s="1926"/>
      <c r="WXR1" s="1926"/>
      <c r="WXS1" s="1926"/>
      <c r="WXT1" s="1926"/>
      <c r="WXU1" s="1926"/>
      <c r="WXV1" s="1926"/>
      <c r="WXW1" s="1926"/>
      <c r="WXX1" s="1926"/>
      <c r="WXY1" s="1926"/>
      <c r="WXZ1" s="1926"/>
      <c r="WYA1" s="1926"/>
      <c r="WYB1" s="1926"/>
      <c r="WYC1" s="1926"/>
      <c r="WYD1" s="1926"/>
      <c r="WYE1" s="1926"/>
      <c r="WYF1" s="1926"/>
      <c r="WYG1" s="1926"/>
      <c r="WYH1" s="1926"/>
      <c r="WYI1" s="1926"/>
      <c r="WYJ1" s="1926"/>
      <c r="WYK1" s="1926"/>
      <c r="WYL1" s="1926"/>
      <c r="WYM1" s="1926"/>
      <c r="WYN1" s="1926"/>
      <c r="WYO1" s="1926"/>
      <c r="WYP1" s="1926"/>
      <c r="WYQ1" s="1926"/>
      <c r="WYR1" s="1926"/>
      <c r="WYS1" s="1926"/>
      <c r="WYT1" s="1926"/>
      <c r="WYU1" s="1926"/>
      <c r="WYV1" s="1926"/>
      <c r="WYW1" s="1926"/>
      <c r="WYX1" s="1926"/>
      <c r="WYY1" s="1926"/>
      <c r="WYZ1" s="1926"/>
      <c r="WZA1" s="1926"/>
      <c r="WZB1" s="1926"/>
      <c r="WZC1" s="1926"/>
      <c r="WZD1" s="1926"/>
      <c r="WZE1" s="1926"/>
      <c r="WZF1" s="1926"/>
      <c r="WZG1" s="1926"/>
      <c r="WZH1" s="1926"/>
      <c r="WZI1" s="1926"/>
      <c r="WZJ1" s="1926"/>
      <c r="WZK1" s="1926"/>
      <c r="WZL1" s="1926"/>
      <c r="WZM1" s="1926"/>
      <c r="WZN1" s="1926"/>
      <c r="WZO1" s="1926"/>
      <c r="WZP1" s="1926"/>
      <c r="WZQ1" s="1926"/>
      <c r="WZR1" s="1926"/>
      <c r="WZS1" s="1926"/>
      <c r="WZT1" s="1926"/>
      <c r="WZU1" s="1926"/>
      <c r="WZV1" s="1926"/>
      <c r="WZW1" s="1926"/>
      <c r="WZX1" s="1926"/>
      <c r="WZY1" s="1926"/>
      <c r="WZZ1" s="1926"/>
      <c r="XAA1" s="1926"/>
      <c r="XAB1" s="1926"/>
      <c r="XAC1" s="1926"/>
      <c r="XAD1" s="1926"/>
      <c r="XAE1" s="1926"/>
      <c r="XAF1" s="1926"/>
      <c r="XAG1" s="1926"/>
      <c r="XAH1" s="1926"/>
      <c r="XAI1" s="1926"/>
      <c r="XAJ1" s="1926"/>
      <c r="XAK1" s="1926"/>
      <c r="XAL1" s="1926"/>
      <c r="XAM1" s="1926"/>
      <c r="XAN1" s="1926"/>
      <c r="XAO1" s="1926"/>
      <c r="XAP1" s="1926"/>
      <c r="XAQ1" s="1926"/>
      <c r="XAR1" s="1926"/>
      <c r="XAS1" s="1926"/>
      <c r="XAT1" s="1926"/>
      <c r="XAU1" s="1926"/>
      <c r="XAV1" s="1926"/>
      <c r="XAW1" s="1926"/>
      <c r="XAX1" s="1926"/>
      <c r="XAY1" s="1926"/>
      <c r="XAZ1" s="1926"/>
      <c r="XBA1" s="1926"/>
      <c r="XBB1" s="1926"/>
      <c r="XBC1" s="1926"/>
      <c r="XBD1" s="1926"/>
      <c r="XBE1" s="1926"/>
      <c r="XBF1" s="1926"/>
      <c r="XBG1" s="1926"/>
      <c r="XBH1" s="1926"/>
      <c r="XBI1" s="1926"/>
      <c r="XBJ1" s="1926"/>
      <c r="XBK1" s="1926"/>
      <c r="XBL1" s="1926"/>
      <c r="XBM1" s="1926"/>
      <c r="XBN1" s="1926"/>
      <c r="XBO1" s="1926"/>
      <c r="XBP1" s="1926"/>
      <c r="XBQ1" s="1926"/>
      <c r="XBR1" s="1926"/>
      <c r="XBS1" s="1926"/>
      <c r="XBT1" s="1926"/>
      <c r="XBU1" s="1926"/>
      <c r="XBV1" s="1926"/>
      <c r="XBW1" s="1926"/>
      <c r="XBX1" s="1926"/>
      <c r="XBY1" s="1926"/>
      <c r="XBZ1" s="1926"/>
      <c r="XCA1" s="1926"/>
      <c r="XCB1" s="1926"/>
      <c r="XCC1" s="1926"/>
      <c r="XCD1" s="1926"/>
      <c r="XCE1" s="1926"/>
      <c r="XCF1" s="1926"/>
      <c r="XCG1" s="1926"/>
      <c r="XCH1" s="1926"/>
      <c r="XCI1" s="1926"/>
      <c r="XCJ1" s="1926"/>
      <c r="XCK1" s="1926"/>
      <c r="XCL1" s="1926"/>
      <c r="XCM1" s="1926"/>
      <c r="XCN1" s="1926"/>
      <c r="XCO1" s="1926"/>
      <c r="XCP1" s="1926"/>
      <c r="XCQ1" s="1926"/>
      <c r="XCR1" s="1926"/>
      <c r="XCS1" s="1926"/>
      <c r="XCT1" s="1926"/>
      <c r="XCU1" s="1926"/>
      <c r="XCV1" s="1926"/>
      <c r="XCW1" s="1926"/>
      <c r="XCX1" s="1926"/>
      <c r="XCY1" s="1926"/>
      <c r="XCZ1" s="1926"/>
      <c r="XDA1" s="1926"/>
      <c r="XDB1" s="1926"/>
      <c r="XDC1" s="1926"/>
      <c r="XDD1" s="1926"/>
      <c r="XDE1" s="1926"/>
      <c r="XDF1" s="1926"/>
      <c r="XDG1" s="1926"/>
      <c r="XDH1" s="1926"/>
      <c r="XDI1" s="1926"/>
      <c r="XDJ1" s="1926"/>
      <c r="XDK1" s="1926"/>
      <c r="XDL1" s="1926"/>
      <c r="XDM1" s="1926"/>
      <c r="XDN1" s="1926"/>
      <c r="XDO1" s="1926"/>
      <c r="XDP1" s="1926"/>
      <c r="XDQ1" s="1926"/>
      <c r="XDR1" s="1926"/>
      <c r="XDS1" s="1926"/>
      <c r="XDT1" s="1926"/>
      <c r="XDU1" s="1926"/>
      <c r="XDV1" s="1926"/>
      <c r="XDW1" s="1926"/>
      <c r="XDX1" s="1926"/>
      <c r="XDY1" s="1926"/>
      <c r="XDZ1" s="1926"/>
      <c r="XEA1" s="1926"/>
      <c r="XEB1" s="1926"/>
      <c r="XEC1" s="1926"/>
      <c r="XED1" s="1926"/>
      <c r="XEE1" s="1926"/>
      <c r="XEF1" s="1926"/>
      <c r="XEG1" s="1926"/>
      <c r="XEH1" s="1926"/>
      <c r="XEI1" s="1926"/>
      <c r="XEJ1" s="1926"/>
      <c r="XEK1" s="1926"/>
      <c r="XEL1" s="1926"/>
      <c r="XEM1" s="1926"/>
      <c r="XEN1" s="1926"/>
      <c r="XEO1" s="1926"/>
      <c r="XEP1" s="1926"/>
      <c r="XEQ1" s="1926"/>
      <c r="XER1" s="1926"/>
      <c r="XES1" s="1926"/>
      <c r="XET1" s="1926"/>
      <c r="XEU1" s="1926"/>
      <c r="XEV1" s="1926"/>
      <c r="XEW1" s="1926"/>
      <c r="XEX1" s="1926"/>
      <c r="XEY1" s="1926"/>
      <c r="XEZ1" s="1926"/>
      <c r="XFA1" s="1926"/>
      <c r="XFB1" s="1926"/>
      <c r="XFC1" s="1926"/>
      <c r="XFD1" s="1926"/>
    </row>
    <row r="2" spans="1:16384" s="1919" customFormat="1" ht="26.25">
      <c r="A2" s="1706" t="str">
        <f>'Universal data'!C8</f>
        <v>National Grid Gas Transmission</v>
      </c>
      <c r="B2" s="1872"/>
      <c r="C2" s="1920"/>
      <c r="D2" s="1920"/>
      <c r="E2" s="1920"/>
      <c r="F2" s="1920"/>
      <c r="G2" s="1920"/>
      <c r="H2" s="2161"/>
      <c r="I2" s="2161"/>
      <c r="J2" s="216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c r="NY2" s="141"/>
      <c r="NZ2" s="141"/>
      <c r="OA2" s="141"/>
      <c r="OB2" s="141"/>
      <c r="OC2" s="141"/>
      <c r="OD2" s="141"/>
      <c r="OE2" s="141"/>
      <c r="OF2" s="141"/>
      <c r="OG2" s="141"/>
      <c r="OH2" s="141"/>
      <c r="OI2" s="141"/>
      <c r="OJ2" s="141"/>
      <c r="OK2" s="141"/>
      <c r="OL2" s="141"/>
      <c r="OM2" s="141"/>
      <c r="ON2" s="141"/>
      <c r="OO2" s="141"/>
      <c r="OP2" s="141"/>
      <c r="OQ2" s="141"/>
      <c r="OR2" s="141"/>
      <c r="OS2" s="141"/>
      <c r="OT2" s="141"/>
      <c r="OU2" s="141"/>
      <c r="OV2" s="141"/>
      <c r="OW2" s="141"/>
      <c r="OX2" s="141"/>
      <c r="OY2" s="141"/>
      <c r="OZ2" s="141"/>
      <c r="PA2" s="141"/>
      <c r="PB2" s="141"/>
      <c r="PC2" s="141"/>
      <c r="PD2" s="141"/>
      <c r="PE2" s="141"/>
      <c r="PF2" s="141"/>
      <c r="PG2" s="141"/>
      <c r="PH2" s="141"/>
      <c r="PI2" s="141"/>
      <c r="PJ2" s="141"/>
      <c r="PK2" s="141"/>
      <c r="PL2" s="141"/>
      <c r="PM2" s="141"/>
      <c r="PN2" s="141"/>
      <c r="PO2" s="141"/>
      <c r="PP2" s="141"/>
      <c r="PQ2" s="141"/>
      <c r="PR2" s="141"/>
      <c r="PS2" s="141"/>
      <c r="PT2" s="141"/>
      <c r="PU2" s="141"/>
      <c r="PV2" s="141"/>
      <c r="PW2" s="141"/>
      <c r="PX2" s="141"/>
      <c r="PY2" s="141"/>
      <c r="PZ2" s="141"/>
      <c r="QA2" s="141"/>
      <c r="QB2" s="141"/>
      <c r="QC2" s="141"/>
      <c r="QD2" s="141"/>
      <c r="QE2" s="141"/>
      <c r="QF2" s="141"/>
      <c r="QG2" s="141"/>
      <c r="QH2" s="141"/>
      <c r="QI2" s="141"/>
      <c r="QJ2" s="141"/>
      <c r="QK2" s="141"/>
      <c r="QL2" s="141"/>
      <c r="QM2" s="141"/>
      <c r="QN2" s="141"/>
      <c r="QO2" s="141"/>
      <c r="QP2" s="141"/>
      <c r="QQ2" s="141"/>
      <c r="QR2" s="141"/>
      <c r="QS2" s="141"/>
      <c r="QT2" s="141"/>
      <c r="QU2" s="141"/>
      <c r="QV2" s="141"/>
      <c r="QW2" s="141"/>
      <c r="QX2" s="141"/>
      <c r="QY2" s="141"/>
      <c r="QZ2" s="141"/>
      <c r="RA2" s="141"/>
      <c r="RB2" s="141"/>
      <c r="RC2" s="141"/>
      <c r="RD2" s="141"/>
      <c r="RE2" s="141"/>
      <c r="RF2" s="141"/>
      <c r="RG2" s="141"/>
      <c r="RH2" s="141"/>
      <c r="RI2" s="141"/>
      <c r="RJ2" s="141"/>
      <c r="RK2" s="141"/>
      <c r="RL2" s="141"/>
      <c r="RM2" s="141"/>
      <c r="RN2" s="141"/>
      <c r="RO2" s="141"/>
      <c r="RP2" s="141"/>
      <c r="RQ2" s="141"/>
      <c r="RR2" s="141"/>
      <c r="RS2" s="141"/>
      <c r="RT2" s="141"/>
      <c r="RU2" s="141"/>
      <c r="RV2" s="141"/>
      <c r="RW2" s="141"/>
      <c r="RX2" s="141"/>
      <c r="RY2" s="141"/>
      <c r="RZ2" s="141"/>
      <c r="SA2" s="141"/>
      <c r="SB2" s="141"/>
      <c r="SC2" s="141"/>
      <c r="SD2" s="141"/>
      <c r="SE2" s="141"/>
      <c r="SF2" s="141"/>
      <c r="SG2" s="141"/>
      <c r="SH2" s="141"/>
      <c r="SI2" s="141"/>
      <c r="SJ2" s="141"/>
      <c r="SK2" s="141"/>
      <c r="SL2" s="141"/>
      <c r="SM2" s="141"/>
      <c r="SN2" s="141"/>
      <c r="SO2" s="141"/>
      <c r="SP2" s="141"/>
      <c r="SQ2" s="141"/>
      <c r="SR2" s="141"/>
      <c r="SS2" s="141"/>
      <c r="ST2" s="141"/>
      <c r="SU2" s="141"/>
      <c r="SV2" s="141"/>
      <c r="SW2" s="141"/>
      <c r="SX2" s="141"/>
      <c r="SY2" s="141"/>
      <c r="SZ2" s="141"/>
      <c r="TA2" s="141"/>
      <c r="TB2" s="141"/>
      <c r="TC2" s="141"/>
      <c r="TD2" s="141"/>
      <c r="TE2" s="141"/>
      <c r="TF2" s="141"/>
      <c r="TG2" s="141"/>
      <c r="TH2" s="141"/>
      <c r="TI2" s="141"/>
      <c r="TJ2" s="141"/>
      <c r="TK2" s="141"/>
      <c r="TL2" s="141"/>
      <c r="TM2" s="141"/>
      <c r="TN2" s="141"/>
      <c r="TO2" s="141"/>
      <c r="TP2" s="141"/>
      <c r="TQ2" s="141"/>
      <c r="TR2" s="141"/>
      <c r="TS2" s="141"/>
      <c r="TT2" s="141"/>
      <c r="TU2" s="141"/>
      <c r="TV2" s="141"/>
      <c r="TW2" s="141"/>
      <c r="TX2" s="141"/>
      <c r="TY2" s="141"/>
      <c r="TZ2" s="141"/>
      <c r="UA2" s="141"/>
      <c r="UB2" s="141"/>
      <c r="UC2" s="141"/>
      <c r="UD2" s="141"/>
      <c r="UE2" s="141"/>
      <c r="UF2" s="141"/>
      <c r="UG2" s="141"/>
      <c r="UH2" s="141"/>
      <c r="UI2" s="141"/>
      <c r="UJ2" s="141"/>
      <c r="UK2" s="141"/>
      <c r="UL2" s="141"/>
      <c r="UM2" s="141"/>
      <c r="UN2" s="141"/>
      <c r="UO2" s="141"/>
      <c r="UP2" s="141"/>
      <c r="UQ2" s="141"/>
      <c r="UR2" s="141"/>
      <c r="US2" s="141"/>
      <c r="UT2" s="141"/>
      <c r="UU2" s="141"/>
      <c r="UV2" s="141"/>
      <c r="UW2" s="141"/>
      <c r="UX2" s="141"/>
      <c r="UY2" s="141"/>
      <c r="UZ2" s="141"/>
      <c r="VA2" s="141"/>
      <c r="VB2" s="141"/>
      <c r="VC2" s="141"/>
      <c r="VD2" s="141"/>
      <c r="VE2" s="141"/>
      <c r="VF2" s="141"/>
      <c r="VG2" s="141"/>
      <c r="VH2" s="141"/>
      <c r="VI2" s="141"/>
      <c r="VJ2" s="141"/>
      <c r="VK2" s="141"/>
      <c r="VL2" s="141"/>
      <c r="VM2" s="141"/>
      <c r="VN2" s="141"/>
      <c r="VO2" s="141"/>
      <c r="VP2" s="141"/>
      <c r="VQ2" s="141"/>
      <c r="VR2" s="141"/>
      <c r="VS2" s="141"/>
      <c r="VT2" s="141"/>
      <c r="VU2" s="141"/>
      <c r="VV2" s="141"/>
      <c r="VW2" s="141"/>
      <c r="VX2" s="141"/>
      <c r="VY2" s="141"/>
      <c r="VZ2" s="141"/>
      <c r="WA2" s="141"/>
      <c r="WB2" s="141"/>
      <c r="WC2" s="141"/>
      <c r="WD2" s="141"/>
      <c r="WE2" s="141"/>
      <c r="WF2" s="141"/>
      <c r="WG2" s="141"/>
      <c r="WH2" s="141"/>
      <c r="WI2" s="141"/>
      <c r="WJ2" s="141"/>
      <c r="WK2" s="141"/>
      <c r="WL2" s="141"/>
      <c r="WM2" s="141"/>
      <c r="WN2" s="141"/>
      <c r="WO2" s="141"/>
      <c r="WP2" s="141"/>
      <c r="WQ2" s="141"/>
      <c r="WR2" s="141"/>
      <c r="WS2" s="141"/>
      <c r="WT2" s="141"/>
      <c r="WU2" s="141"/>
      <c r="WV2" s="141"/>
      <c r="WW2" s="141"/>
      <c r="WX2" s="141"/>
      <c r="WY2" s="141"/>
      <c r="WZ2" s="141"/>
      <c r="XA2" s="141"/>
      <c r="XB2" s="141"/>
      <c r="XC2" s="141"/>
      <c r="XD2" s="141"/>
      <c r="XE2" s="141"/>
      <c r="XF2" s="141"/>
      <c r="XG2" s="141"/>
      <c r="XH2" s="141"/>
      <c r="XI2" s="141"/>
      <c r="XJ2" s="141"/>
      <c r="XK2" s="141"/>
      <c r="XL2" s="141"/>
      <c r="XM2" s="141"/>
      <c r="XN2" s="141"/>
      <c r="XO2" s="141"/>
      <c r="XP2" s="141"/>
      <c r="XQ2" s="141"/>
      <c r="XR2" s="141"/>
      <c r="XS2" s="141"/>
      <c r="XT2" s="141"/>
      <c r="XU2" s="141"/>
      <c r="XV2" s="141"/>
      <c r="XW2" s="141"/>
      <c r="XX2" s="141"/>
      <c r="XY2" s="141"/>
      <c r="XZ2" s="141"/>
      <c r="YA2" s="141"/>
      <c r="YB2" s="141"/>
      <c r="YC2" s="141"/>
      <c r="YD2" s="141"/>
      <c r="YE2" s="141"/>
      <c r="YF2" s="141"/>
      <c r="YG2" s="141"/>
      <c r="YH2" s="141"/>
      <c r="YI2" s="141"/>
      <c r="YJ2" s="141"/>
      <c r="YK2" s="141"/>
      <c r="YL2" s="141"/>
      <c r="YM2" s="141"/>
      <c r="YN2" s="141"/>
      <c r="YO2" s="141"/>
      <c r="YP2" s="141"/>
      <c r="YQ2" s="141"/>
      <c r="YR2" s="141"/>
      <c r="YS2" s="141"/>
      <c r="YT2" s="141"/>
      <c r="YU2" s="141"/>
      <c r="YV2" s="141"/>
      <c r="YW2" s="141"/>
      <c r="YX2" s="141"/>
      <c r="YY2" s="141"/>
      <c r="YZ2" s="141"/>
      <c r="ZA2" s="141"/>
      <c r="ZB2" s="141"/>
      <c r="ZC2" s="141"/>
      <c r="ZD2" s="141"/>
      <c r="ZE2" s="141"/>
      <c r="ZF2" s="141"/>
      <c r="ZG2" s="141"/>
      <c r="ZH2" s="141"/>
      <c r="ZI2" s="141"/>
      <c r="ZJ2" s="141"/>
      <c r="ZK2" s="141"/>
      <c r="ZL2" s="141"/>
      <c r="ZM2" s="141"/>
      <c r="ZN2" s="141"/>
      <c r="ZO2" s="141"/>
      <c r="ZP2" s="141"/>
      <c r="ZQ2" s="141"/>
      <c r="ZR2" s="141"/>
      <c r="ZS2" s="141"/>
      <c r="ZT2" s="141"/>
      <c r="ZU2" s="141"/>
      <c r="ZV2" s="141"/>
      <c r="ZW2" s="141"/>
      <c r="ZX2" s="141"/>
      <c r="ZY2" s="141"/>
      <c r="ZZ2" s="141"/>
      <c r="AAA2" s="141"/>
      <c r="AAB2" s="141"/>
      <c r="AAC2" s="141"/>
      <c r="AAD2" s="141"/>
      <c r="AAE2" s="141"/>
      <c r="AAF2" s="141"/>
      <c r="AAG2" s="141"/>
      <c r="AAH2" s="141"/>
      <c r="AAI2" s="141"/>
      <c r="AAJ2" s="141"/>
      <c r="AAK2" s="141"/>
      <c r="AAL2" s="141"/>
      <c r="AAM2" s="141"/>
      <c r="AAN2" s="141"/>
      <c r="AAO2" s="141"/>
      <c r="AAP2" s="141"/>
      <c r="AAQ2" s="141"/>
      <c r="AAR2" s="141"/>
      <c r="AAS2" s="141"/>
      <c r="AAT2" s="141"/>
      <c r="AAU2" s="141"/>
      <c r="AAV2" s="141"/>
      <c r="AAW2" s="141"/>
      <c r="AAX2" s="141"/>
      <c r="AAY2" s="141"/>
      <c r="AAZ2" s="141"/>
      <c r="ABA2" s="141"/>
      <c r="ABB2" s="141"/>
      <c r="ABC2" s="141"/>
      <c r="ABD2" s="141"/>
      <c r="ABE2" s="141"/>
      <c r="ABF2" s="141"/>
      <c r="ABG2" s="141"/>
      <c r="ABH2" s="141"/>
      <c r="ABI2" s="141"/>
      <c r="ABJ2" s="141"/>
      <c r="ABK2" s="141"/>
      <c r="ABL2" s="141"/>
      <c r="ABM2" s="141"/>
      <c r="ABN2" s="141"/>
      <c r="ABO2" s="141"/>
      <c r="ABP2" s="141"/>
      <c r="ABQ2" s="141"/>
      <c r="ABR2" s="141"/>
      <c r="ABS2" s="141"/>
      <c r="ABT2" s="141"/>
      <c r="ABU2" s="141"/>
      <c r="ABV2" s="141"/>
      <c r="ABW2" s="141"/>
      <c r="ABX2" s="141"/>
      <c r="ABY2" s="141"/>
      <c r="ABZ2" s="141"/>
      <c r="ACA2" s="141"/>
      <c r="ACB2" s="141"/>
      <c r="ACC2" s="141"/>
      <c r="ACD2" s="141"/>
      <c r="ACE2" s="141"/>
      <c r="ACF2" s="141"/>
      <c r="ACG2" s="141"/>
      <c r="ACH2" s="141"/>
      <c r="ACI2" s="141"/>
      <c r="ACJ2" s="141"/>
      <c r="ACK2" s="141"/>
      <c r="ACL2" s="141"/>
      <c r="ACM2" s="141"/>
      <c r="ACN2" s="141"/>
      <c r="ACO2" s="141"/>
      <c r="ACP2" s="141"/>
      <c r="ACQ2" s="141"/>
      <c r="ACR2" s="141"/>
      <c r="ACS2" s="141"/>
      <c r="ACT2" s="141"/>
      <c r="ACU2" s="141"/>
      <c r="ACV2" s="141"/>
      <c r="ACW2" s="141"/>
      <c r="ACX2" s="141"/>
      <c r="ACY2" s="141"/>
      <c r="ACZ2" s="141"/>
      <c r="ADA2" s="141"/>
      <c r="ADB2" s="141"/>
      <c r="ADC2" s="141"/>
      <c r="ADD2" s="141"/>
      <c r="ADE2" s="141"/>
      <c r="ADF2" s="141"/>
      <c r="ADG2" s="141"/>
      <c r="ADH2" s="141"/>
      <c r="ADI2" s="141"/>
      <c r="ADJ2" s="141"/>
      <c r="ADK2" s="141"/>
      <c r="ADL2" s="141"/>
      <c r="ADM2" s="141"/>
      <c r="ADN2" s="141"/>
      <c r="ADO2" s="141"/>
      <c r="ADP2" s="141"/>
      <c r="ADQ2" s="141"/>
      <c r="ADR2" s="141"/>
      <c r="ADS2" s="141"/>
      <c r="ADT2" s="141"/>
      <c r="ADU2" s="141"/>
      <c r="ADV2" s="141"/>
      <c r="ADW2" s="141"/>
      <c r="ADX2" s="141"/>
      <c r="ADY2" s="141"/>
      <c r="ADZ2" s="141"/>
      <c r="AEA2" s="141"/>
      <c r="AEB2" s="141"/>
      <c r="AEC2" s="141"/>
      <c r="AED2" s="141"/>
      <c r="AEE2" s="141"/>
      <c r="AEF2" s="141"/>
      <c r="AEG2" s="141"/>
      <c r="AEH2" s="141"/>
      <c r="AEI2" s="141"/>
      <c r="AEJ2" s="141"/>
      <c r="AEK2" s="141"/>
      <c r="AEL2" s="141"/>
      <c r="AEM2" s="141"/>
      <c r="AEN2" s="141"/>
      <c r="AEO2" s="141"/>
      <c r="AEP2" s="141"/>
      <c r="AEQ2" s="141"/>
      <c r="AER2" s="141"/>
      <c r="AES2" s="141"/>
      <c r="AET2" s="141"/>
      <c r="AEU2" s="141"/>
      <c r="AEV2" s="141"/>
      <c r="AEW2" s="141"/>
      <c r="AEX2" s="141"/>
      <c r="AEY2" s="141"/>
      <c r="AEZ2" s="141"/>
      <c r="AFA2" s="141"/>
      <c r="AFB2" s="141"/>
      <c r="AFC2" s="141"/>
      <c r="AFD2" s="141"/>
      <c r="AFE2" s="141"/>
      <c r="AFF2" s="141"/>
      <c r="AFG2" s="141"/>
      <c r="AFH2" s="141"/>
      <c r="AFI2" s="141"/>
      <c r="AFJ2" s="141"/>
      <c r="AFK2" s="141"/>
      <c r="AFL2" s="141"/>
      <c r="AFM2" s="141"/>
      <c r="AFN2" s="141"/>
      <c r="AFO2" s="141"/>
      <c r="AFP2" s="141"/>
      <c r="AFQ2" s="141"/>
      <c r="AFR2" s="141"/>
      <c r="AFS2" s="141"/>
      <c r="AFT2" s="141"/>
      <c r="AFU2" s="141"/>
      <c r="AFV2" s="141"/>
      <c r="AFW2" s="141"/>
      <c r="AFX2" s="141"/>
      <c r="AFY2" s="141"/>
      <c r="AFZ2" s="141"/>
      <c r="AGA2" s="141"/>
      <c r="AGB2" s="141"/>
      <c r="AGC2" s="141"/>
      <c r="AGD2" s="141"/>
      <c r="AGE2" s="141"/>
      <c r="AGF2" s="141"/>
      <c r="AGG2" s="141"/>
      <c r="AGH2" s="141"/>
      <c r="AGI2" s="141"/>
      <c r="AGJ2" s="141"/>
      <c r="AGK2" s="141"/>
      <c r="AGL2" s="141"/>
      <c r="AGM2" s="141"/>
      <c r="AGN2" s="141"/>
      <c r="AGO2" s="141"/>
      <c r="AGP2" s="141"/>
      <c r="AGQ2" s="141"/>
      <c r="AGR2" s="141"/>
      <c r="AGS2" s="141"/>
      <c r="AGT2" s="141"/>
      <c r="AGU2" s="141"/>
      <c r="AGV2" s="141"/>
      <c r="AGW2" s="141"/>
      <c r="AGX2" s="141"/>
      <c r="AGY2" s="141"/>
      <c r="AGZ2" s="141"/>
      <c r="AHA2" s="141"/>
      <c r="AHB2" s="141"/>
      <c r="AHC2" s="141"/>
      <c r="AHD2" s="141"/>
      <c r="AHE2" s="141"/>
      <c r="AHF2" s="141"/>
      <c r="AHG2" s="141"/>
      <c r="AHH2" s="141"/>
      <c r="AHI2" s="141"/>
      <c r="AHJ2" s="141"/>
      <c r="AHK2" s="141"/>
      <c r="AHL2" s="141"/>
      <c r="AHM2" s="141"/>
      <c r="AHN2" s="141"/>
      <c r="AHO2" s="141"/>
      <c r="AHP2" s="141"/>
      <c r="AHQ2" s="141"/>
      <c r="AHR2" s="141"/>
      <c r="AHS2" s="141"/>
      <c r="AHT2" s="141"/>
      <c r="AHU2" s="141"/>
      <c r="AHV2" s="141"/>
      <c r="AHW2" s="141"/>
      <c r="AHX2" s="141"/>
      <c r="AHY2" s="141"/>
      <c r="AHZ2" s="141"/>
      <c r="AIA2" s="141"/>
      <c r="AIB2" s="141"/>
      <c r="AIC2" s="141"/>
      <c r="AID2" s="141"/>
      <c r="AIE2" s="141"/>
      <c r="AIF2" s="141"/>
      <c r="AIG2" s="141"/>
      <c r="AIH2" s="141"/>
      <c r="AII2" s="141"/>
      <c r="AIJ2" s="141"/>
      <c r="AIK2" s="141"/>
      <c r="AIL2" s="141"/>
      <c r="AIM2" s="141"/>
      <c r="AIN2" s="141"/>
      <c r="AIO2" s="141"/>
      <c r="AIP2" s="141"/>
      <c r="AIQ2" s="141"/>
      <c r="AIR2" s="141"/>
      <c r="AIS2" s="141"/>
      <c r="AIT2" s="141"/>
      <c r="AIU2" s="141"/>
      <c r="AIV2" s="141"/>
      <c r="AIW2" s="141"/>
      <c r="AIX2" s="141"/>
      <c r="AIY2" s="141"/>
      <c r="AIZ2" s="141"/>
      <c r="AJA2" s="141"/>
      <c r="AJB2" s="141"/>
      <c r="AJC2" s="141"/>
      <c r="AJD2" s="141"/>
      <c r="AJE2" s="141"/>
      <c r="AJF2" s="141"/>
      <c r="AJG2" s="141"/>
      <c r="AJH2" s="141"/>
      <c r="AJI2" s="141"/>
      <c r="AJJ2" s="141"/>
      <c r="AJK2" s="141"/>
      <c r="AJL2" s="141"/>
      <c r="AJM2" s="141"/>
      <c r="AJN2" s="141"/>
      <c r="AJO2" s="141"/>
      <c r="AJP2" s="141"/>
      <c r="AJQ2" s="141"/>
      <c r="AJR2" s="141"/>
      <c r="AJS2" s="141"/>
      <c r="AJT2" s="141"/>
      <c r="AJU2" s="141"/>
      <c r="AJV2" s="141"/>
      <c r="AJW2" s="141"/>
      <c r="AJX2" s="141"/>
      <c r="AJY2" s="141"/>
      <c r="AJZ2" s="141"/>
      <c r="AKA2" s="141"/>
      <c r="AKB2" s="141"/>
      <c r="AKC2" s="141"/>
      <c r="AKD2" s="141"/>
      <c r="AKE2" s="141"/>
      <c r="AKF2" s="141"/>
      <c r="AKG2" s="141"/>
      <c r="AKH2" s="141"/>
      <c r="AKI2" s="141"/>
      <c r="AKJ2" s="141"/>
      <c r="AKK2" s="141"/>
      <c r="AKL2" s="141"/>
      <c r="AKM2" s="141"/>
      <c r="AKN2" s="141"/>
      <c r="AKO2" s="141"/>
      <c r="AKP2" s="141"/>
      <c r="AKQ2" s="141"/>
      <c r="AKR2" s="141"/>
      <c r="AKS2" s="141"/>
      <c r="AKT2" s="141"/>
      <c r="AKU2" s="141"/>
      <c r="AKV2" s="141"/>
      <c r="AKW2" s="141"/>
      <c r="AKX2" s="141"/>
      <c r="AKY2" s="141"/>
      <c r="AKZ2" s="141"/>
      <c r="ALA2" s="141"/>
      <c r="ALB2" s="141"/>
      <c r="ALC2" s="141"/>
      <c r="ALD2" s="141"/>
      <c r="ALE2" s="141"/>
      <c r="ALF2" s="141"/>
      <c r="ALG2" s="141"/>
      <c r="ALH2" s="141"/>
      <c r="ALI2" s="141"/>
      <c r="ALJ2" s="141"/>
      <c r="ALK2" s="141"/>
      <c r="ALL2" s="141"/>
      <c r="ALM2" s="141"/>
      <c r="ALN2" s="141"/>
      <c r="ALO2" s="141"/>
      <c r="ALP2" s="141"/>
      <c r="ALQ2" s="141"/>
      <c r="ALR2" s="141"/>
      <c r="ALS2" s="141"/>
      <c r="ALT2" s="141"/>
      <c r="ALU2" s="141"/>
      <c r="ALV2" s="141"/>
      <c r="ALW2" s="141"/>
      <c r="ALX2" s="141"/>
      <c r="ALY2" s="141"/>
      <c r="ALZ2" s="141"/>
      <c r="AMA2" s="141"/>
      <c r="AMB2" s="141"/>
      <c r="AMC2" s="141"/>
      <c r="AMD2" s="141"/>
      <c r="AME2" s="141"/>
      <c r="AMF2" s="141"/>
      <c r="AMG2" s="141"/>
      <c r="AMH2" s="141"/>
      <c r="AMI2" s="141"/>
      <c r="AMJ2" s="141"/>
      <c r="AMK2" s="141"/>
      <c r="AML2" s="141"/>
      <c r="AMM2" s="141"/>
      <c r="AMN2" s="141"/>
      <c r="AMO2" s="141"/>
      <c r="AMP2" s="141"/>
      <c r="AMQ2" s="141"/>
      <c r="AMR2" s="141"/>
      <c r="AMS2" s="141"/>
      <c r="AMT2" s="141"/>
      <c r="AMU2" s="141"/>
      <c r="AMV2" s="141"/>
      <c r="AMW2" s="141"/>
      <c r="AMX2" s="141"/>
      <c r="AMY2" s="141"/>
      <c r="AMZ2" s="141"/>
      <c r="ANA2" s="141"/>
      <c r="ANB2" s="141"/>
      <c r="ANC2" s="141"/>
      <c r="AND2" s="141"/>
      <c r="ANE2" s="141"/>
      <c r="ANF2" s="141"/>
      <c r="ANG2" s="141"/>
      <c r="ANH2" s="141"/>
      <c r="ANI2" s="141"/>
      <c r="ANJ2" s="141"/>
      <c r="ANK2" s="141"/>
      <c r="ANL2" s="141"/>
      <c r="ANM2" s="141"/>
      <c r="ANN2" s="141"/>
      <c r="ANO2" s="141"/>
      <c r="ANP2" s="141"/>
      <c r="ANQ2" s="141"/>
      <c r="ANR2" s="141"/>
      <c r="ANS2" s="141"/>
      <c r="ANT2" s="141"/>
      <c r="ANU2" s="141"/>
      <c r="ANV2" s="141"/>
      <c r="ANW2" s="141"/>
      <c r="ANX2" s="141"/>
      <c r="ANY2" s="141"/>
      <c r="ANZ2" s="141"/>
      <c r="AOA2" s="141"/>
      <c r="AOB2" s="141"/>
      <c r="AOC2" s="141"/>
      <c r="AOD2" s="141"/>
      <c r="AOE2" s="141"/>
      <c r="AOF2" s="141"/>
      <c r="AOG2" s="141"/>
      <c r="AOH2" s="141"/>
      <c r="AOI2" s="141"/>
      <c r="AOJ2" s="141"/>
      <c r="AOK2" s="141"/>
      <c r="AOL2" s="141"/>
      <c r="AOM2" s="141"/>
      <c r="AON2" s="141"/>
      <c r="AOO2" s="141"/>
      <c r="AOP2" s="141"/>
      <c r="AOQ2" s="141"/>
      <c r="AOR2" s="141"/>
      <c r="AOS2" s="141"/>
      <c r="AOT2" s="141"/>
      <c r="AOU2" s="141"/>
      <c r="AOV2" s="141"/>
      <c r="AOW2" s="141"/>
      <c r="AOX2" s="141"/>
      <c r="AOY2" s="141"/>
      <c r="AOZ2" s="141"/>
      <c r="APA2" s="141"/>
      <c r="APB2" s="141"/>
      <c r="APC2" s="141"/>
      <c r="APD2" s="141"/>
      <c r="APE2" s="141"/>
      <c r="APF2" s="141"/>
      <c r="APG2" s="141"/>
      <c r="APH2" s="141"/>
      <c r="API2" s="141"/>
      <c r="APJ2" s="141"/>
      <c r="APK2" s="141"/>
      <c r="APL2" s="141"/>
      <c r="APM2" s="141"/>
      <c r="APN2" s="141"/>
      <c r="APO2" s="141"/>
      <c r="APP2" s="141"/>
      <c r="APQ2" s="141"/>
      <c r="APR2" s="141"/>
      <c r="APS2" s="141"/>
      <c r="APT2" s="141"/>
      <c r="APU2" s="141"/>
      <c r="APV2" s="141"/>
      <c r="APW2" s="141"/>
      <c r="APX2" s="141"/>
      <c r="APY2" s="141"/>
      <c r="APZ2" s="141"/>
      <c r="AQA2" s="141"/>
      <c r="AQB2" s="141"/>
      <c r="AQC2" s="141"/>
      <c r="AQD2" s="141"/>
      <c r="AQE2" s="141"/>
      <c r="AQF2" s="141"/>
      <c r="AQG2" s="141"/>
      <c r="AQH2" s="141"/>
      <c r="AQI2" s="141"/>
      <c r="AQJ2" s="141"/>
      <c r="AQK2" s="141"/>
      <c r="AQL2" s="141"/>
      <c r="AQM2" s="141"/>
      <c r="AQN2" s="141"/>
      <c r="AQO2" s="141"/>
      <c r="AQP2" s="141"/>
      <c r="AQQ2" s="141"/>
      <c r="AQR2" s="141"/>
      <c r="AQS2" s="141"/>
      <c r="AQT2" s="141"/>
      <c r="AQU2" s="141"/>
      <c r="AQV2" s="141"/>
      <c r="AQW2" s="141"/>
      <c r="AQX2" s="141"/>
      <c r="AQY2" s="141"/>
      <c r="AQZ2" s="141"/>
      <c r="ARA2" s="141"/>
      <c r="ARB2" s="141"/>
      <c r="ARC2" s="141"/>
      <c r="ARD2" s="141"/>
      <c r="ARE2" s="141"/>
      <c r="ARF2" s="141"/>
      <c r="ARG2" s="141"/>
      <c r="ARH2" s="141"/>
      <c r="ARI2" s="141"/>
      <c r="ARJ2" s="141"/>
      <c r="ARK2" s="141"/>
      <c r="ARL2" s="141"/>
      <c r="ARM2" s="141"/>
      <c r="ARN2" s="141"/>
      <c r="ARO2" s="141"/>
      <c r="ARP2" s="141"/>
      <c r="ARQ2" s="141"/>
      <c r="ARR2" s="141"/>
      <c r="ARS2" s="141"/>
      <c r="ART2" s="141"/>
      <c r="ARU2" s="141"/>
      <c r="ARV2" s="141"/>
      <c r="ARW2" s="141"/>
      <c r="ARX2" s="141"/>
      <c r="ARY2" s="141"/>
      <c r="ARZ2" s="141"/>
      <c r="ASA2" s="141"/>
      <c r="ASB2" s="141"/>
      <c r="ASC2" s="141"/>
      <c r="ASD2" s="141"/>
      <c r="ASE2" s="141"/>
      <c r="ASF2" s="141"/>
      <c r="ASG2" s="141"/>
      <c r="ASH2" s="141"/>
      <c r="ASI2" s="141"/>
      <c r="ASJ2" s="141"/>
      <c r="ASK2" s="141"/>
      <c r="ASL2" s="141"/>
      <c r="ASM2" s="141"/>
      <c r="ASN2" s="141"/>
      <c r="ASO2" s="141"/>
      <c r="ASP2" s="141"/>
      <c r="ASQ2" s="141"/>
      <c r="ASR2" s="141"/>
      <c r="ASS2" s="141"/>
      <c r="AST2" s="141"/>
      <c r="ASU2" s="141"/>
      <c r="ASV2" s="141"/>
      <c r="ASW2" s="141"/>
      <c r="ASX2" s="141"/>
      <c r="ASY2" s="141"/>
      <c r="ASZ2" s="141"/>
      <c r="ATA2" s="141"/>
      <c r="ATB2" s="141"/>
      <c r="ATC2" s="141"/>
      <c r="ATD2" s="141"/>
      <c r="ATE2" s="141"/>
      <c r="ATF2" s="141"/>
      <c r="ATG2" s="141"/>
      <c r="ATH2" s="141"/>
      <c r="ATI2" s="141"/>
      <c r="ATJ2" s="141"/>
      <c r="ATK2" s="141"/>
      <c r="ATL2" s="141"/>
      <c r="ATM2" s="141"/>
      <c r="ATN2" s="141"/>
      <c r="ATO2" s="141"/>
      <c r="ATP2" s="141"/>
      <c r="ATQ2" s="141"/>
      <c r="ATR2" s="141"/>
      <c r="ATS2" s="141"/>
      <c r="ATT2" s="141"/>
      <c r="ATU2" s="141"/>
      <c r="ATV2" s="141"/>
      <c r="ATW2" s="141"/>
      <c r="ATX2" s="141"/>
      <c r="ATY2" s="141"/>
      <c r="ATZ2" s="141"/>
      <c r="AUA2" s="141"/>
      <c r="AUB2" s="141"/>
      <c r="AUC2" s="141"/>
      <c r="AUD2" s="141"/>
      <c r="AUE2" s="141"/>
      <c r="AUF2" s="141"/>
      <c r="AUG2" s="141"/>
      <c r="AUH2" s="141"/>
      <c r="AUI2" s="141"/>
      <c r="AUJ2" s="141"/>
      <c r="AUK2" s="141"/>
      <c r="AUL2" s="141"/>
      <c r="AUM2" s="141"/>
      <c r="AUN2" s="141"/>
      <c r="AUO2" s="141"/>
      <c r="AUP2" s="141"/>
      <c r="AUQ2" s="141"/>
      <c r="AUR2" s="141"/>
      <c r="AUS2" s="141"/>
      <c r="AUT2" s="141"/>
      <c r="AUU2" s="141"/>
      <c r="AUV2" s="141"/>
      <c r="AUW2" s="141"/>
      <c r="AUX2" s="141"/>
      <c r="AUY2" s="141"/>
      <c r="AUZ2" s="141"/>
      <c r="AVA2" s="141"/>
      <c r="AVB2" s="141"/>
      <c r="AVC2" s="141"/>
      <c r="AVD2" s="141"/>
      <c r="AVE2" s="141"/>
      <c r="AVF2" s="141"/>
      <c r="AVG2" s="141"/>
      <c r="AVH2" s="141"/>
      <c r="AVI2" s="141"/>
      <c r="AVJ2" s="141"/>
      <c r="AVK2" s="141"/>
      <c r="AVL2" s="141"/>
      <c r="AVM2" s="141"/>
      <c r="AVN2" s="141"/>
      <c r="AVO2" s="141"/>
      <c r="AVP2" s="141"/>
      <c r="AVQ2" s="141"/>
      <c r="AVR2" s="141"/>
      <c r="AVS2" s="141"/>
      <c r="AVT2" s="141"/>
      <c r="AVU2" s="141"/>
      <c r="AVV2" s="141"/>
      <c r="AVW2" s="141"/>
      <c r="AVX2" s="141"/>
      <c r="AVY2" s="141"/>
      <c r="AVZ2" s="141"/>
      <c r="AWA2" s="141"/>
      <c r="AWB2" s="141"/>
      <c r="AWC2" s="141"/>
      <c r="AWD2" s="141"/>
      <c r="AWE2" s="141"/>
      <c r="AWF2" s="141"/>
      <c r="AWG2" s="141"/>
      <c r="AWH2" s="141"/>
      <c r="AWI2" s="141"/>
      <c r="AWJ2" s="141"/>
      <c r="AWK2" s="141"/>
      <c r="AWL2" s="141"/>
      <c r="AWM2" s="141"/>
      <c r="AWN2" s="141"/>
      <c r="AWO2" s="141"/>
      <c r="AWP2" s="141"/>
      <c r="AWQ2" s="141"/>
      <c r="AWR2" s="141"/>
      <c r="AWS2" s="141"/>
      <c r="AWT2" s="141"/>
      <c r="AWU2" s="141"/>
      <c r="AWV2" s="141"/>
      <c r="AWW2" s="141"/>
      <c r="AWX2" s="141"/>
      <c r="AWY2" s="141"/>
      <c r="AWZ2" s="141"/>
      <c r="AXA2" s="141"/>
      <c r="AXB2" s="141"/>
      <c r="AXC2" s="141"/>
      <c r="AXD2" s="141"/>
      <c r="AXE2" s="141"/>
      <c r="AXF2" s="141"/>
      <c r="AXG2" s="141"/>
      <c r="AXH2" s="141"/>
      <c r="AXI2" s="141"/>
      <c r="AXJ2" s="141"/>
      <c r="AXK2" s="141"/>
      <c r="AXL2" s="141"/>
      <c r="AXM2" s="141"/>
      <c r="AXN2" s="141"/>
      <c r="AXO2" s="141"/>
      <c r="AXP2" s="141"/>
      <c r="AXQ2" s="141"/>
      <c r="AXR2" s="141"/>
      <c r="AXS2" s="141"/>
      <c r="AXT2" s="141"/>
      <c r="AXU2" s="141"/>
      <c r="AXV2" s="141"/>
      <c r="AXW2" s="141"/>
      <c r="AXX2" s="141"/>
      <c r="AXY2" s="141"/>
      <c r="AXZ2" s="141"/>
      <c r="AYA2" s="141"/>
      <c r="AYB2" s="141"/>
      <c r="AYC2" s="141"/>
      <c r="AYD2" s="141"/>
      <c r="AYE2" s="141"/>
      <c r="AYF2" s="141"/>
      <c r="AYG2" s="141"/>
      <c r="AYH2" s="141"/>
      <c r="AYI2" s="141"/>
      <c r="AYJ2" s="141"/>
      <c r="AYK2" s="141"/>
      <c r="AYL2" s="141"/>
      <c r="AYM2" s="141"/>
      <c r="AYN2" s="141"/>
      <c r="AYO2" s="141"/>
      <c r="AYP2" s="141"/>
      <c r="AYQ2" s="141"/>
      <c r="AYR2" s="141"/>
      <c r="AYS2" s="141"/>
      <c r="AYT2" s="141"/>
      <c r="AYU2" s="141"/>
      <c r="AYV2" s="141"/>
      <c r="AYW2" s="141"/>
      <c r="AYX2" s="141"/>
      <c r="AYY2" s="141"/>
      <c r="AYZ2" s="141"/>
      <c r="AZA2" s="141"/>
      <c r="AZB2" s="141"/>
      <c r="AZC2" s="141"/>
      <c r="AZD2" s="141"/>
      <c r="AZE2" s="141"/>
      <c r="AZF2" s="141"/>
      <c r="AZG2" s="141"/>
      <c r="AZH2" s="141"/>
      <c r="AZI2" s="141"/>
      <c r="AZJ2" s="141"/>
      <c r="AZK2" s="141"/>
      <c r="AZL2" s="141"/>
      <c r="AZM2" s="141"/>
      <c r="AZN2" s="141"/>
      <c r="AZO2" s="141"/>
      <c r="AZP2" s="141"/>
      <c r="AZQ2" s="141"/>
      <c r="AZR2" s="141"/>
      <c r="AZS2" s="141"/>
      <c r="AZT2" s="141"/>
      <c r="AZU2" s="141"/>
      <c r="AZV2" s="141"/>
      <c r="AZW2" s="141"/>
      <c r="AZX2" s="141"/>
      <c r="AZY2" s="141"/>
      <c r="AZZ2" s="141"/>
      <c r="BAA2" s="141"/>
      <c r="BAB2" s="141"/>
      <c r="BAC2" s="141"/>
      <c r="BAD2" s="141"/>
      <c r="BAE2" s="141"/>
      <c r="BAF2" s="141"/>
      <c r="BAG2" s="141"/>
      <c r="BAH2" s="141"/>
      <c r="BAI2" s="141"/>
      <c r="BAJ2" s="141"/>
      <c r="BAK2" s="141"/>
      <c r="BAL2" s="141"/>
      <c r="BAM2" s="141"/>
      <c r="BAN2" s="141"/>
      <c r="BAO2" s="141"/>
      <c r="BAP2" s="141"/>
      <c r="BAQ2" s="141"/>
      <c r="BAR2" s="141"/>
      <c r="BAS2" s="141"/>
      <c r="BAT2" s="141"/>
      <c r="BAU2" s="141"/>
      <c r="BAV2" s="141"/>
      <c r="BAW2" s="141"/>
      <c r="BAX2" s="141"/>
      <c r="BAY2" s="141"/>
      <c r="BAZ2" s="141"/>
      <c r="BBA2" s="141"/>
      <c r="BBB2" s="141"/>
      <c r="BBC2" s="141"/>
      <c r="BBD2" s="141"/>
      <c r="BBE2" s="141"/>
      <c r="BBF2" s="141"/>
      <c r="BBG2" s="141"/>
      <c r="BBH2" s="141"/>
      <c r="BBI2" s="141"/>
      <c r="BBJ2" s="141"/>
      <c r="BBK2" s="141"/>
      <c r="BBL2" s="141"/>
      <c r="BBM2" s="141"/>
      <c r="BBN2" s="141"/>
      <c r="BBO2" s="141"/>
      <c r="BBP2" s="141"/>
      <c r="BBQ2" s="141"/>
      <c r="BBR2" s="141"/>
      <c r="BBS2" s="141"/>
      <c r="BBT2" s="141"/>
      <c r="BBU2" s="141"/>
      <c r="BBV2" s="141"/>
      <c r="BBW2" s="141"/>
      <c r="BBX2" s="141"/>
      <c r="BBY2" s="141"/>
      <c r="BBZ2" s="141"/>
      <c r="BCA2" s="141"/>
      <c r="BCB2" s="141"/>
      <c r="BCC2" s="141"/>
      <c r="BCD2" s="141"/>
      <c r="BCE2" s="141"/>
      <c r="BCF2" s="141"/>
      <c r="BCG2" s="141"/>
      <c r="BCH2" s="141"/>
      <c r="BCI2" s="141"/>
      <c r="BCJ2" s="141"/>
      <c r="BCK2" s="141"/>
      <c r="BCL2" s="141"/>
      <c r="BCM2" s="141"/>
      <c r="BCN2" s="141"/>
      <c r="BCO2" s="141"/>
      <c r="BCP2" s="141"/>
      <c r="BCQ2" s="141"/>
      <c r="BCR2" s="141"/>
      <c r="BCS2" s="141"/>
      <c r="BCT2" s="141"/>
      <c r="BCU2" s="141"/>
      <c r="BCV2" s="141"/>
      <c r="BCW2" s="141"/>
      <c r="BCX2" s="141"/>
      <c r="BCY2" s="141"/>
      <c r="BCZ2" s="141"/>
      <c r="BDA2" s="141"/>
      <c r="BDB2" s="141"/>
      <c r="BDC2" s="141"/>
      <c r="BDD2" s="141"/>
      <c r="BDE2" s="141"/>
      <c r="BDF2" s="141"/>
      <c r="BDG2" s="141"/>
      <c r="BDH2" s="141"/>
      <c r="BDI2" s="141"/>
      <c r="BDJ2" s="141"/>
      <c r="BDK2" s="141"/>
      <c r="BDL2" s="141"/>
      <c r="BDM2" s="141"/>
      <c r="BDN2" s="141"/>
      <c r="BDO2" s="141"/>
      <c r="BDP2" s="141"/>
      <c r="BDQ2" s="141"/>
      <c r="BDR2" s="141"/>
      <c r="BDS2" s="141"/>
      <c r="BDT2" s="141"/>
      <c r="BDU2" s="141"/>
      <c r="BDV2" s="141"/>
      <c r="BDW2" s="141"/>
      <c r="BDX2" s="141"/>
      <c r="BDY2" s="141"/>
      <c r="BDZ2" s="141"/>
      <c r="BEA2" s="141"/>
      <c r="BEB2" s="141"/>
      <c r="BEC2" s="141"/>
      <c r="BED2" s="141"/>
      <c r="BEE2" s="141"/>
      <c r="BEF2" s="141"/>
      <c r="BEG2" s="141"/>
      <c r="BEH2" s="141"/>
      <c r="BEI2" s="141"/>
      <c r="BEJ2" s="141"/>
      <c r="BEK2" s="141"/>
      <c r="BEL2" s="141"/>
      <c r="BEM2" s="141"/>
      <c r="BEN2" s="141"/>
      <c r="BEO2" s="141"/>
      <c r="BEP2" s="141"/>
      <c r="BEQ2" s="141"/>
      <c r="BER2" s="141"/>
      <c r="BES2" s="141"/>
      <c r="BET2" s="141"/>
      <c r="BEU2" s="141"/>
      <c r="BEV2" s="141"/>
      <c r="BEW2" s="141"/>
      <c r="BEX2" s="141"/>
      <c r="BEY2" s="141"/>
      <c r="BEZ2" s="141"/>
      <c r="BFA2" s="141"/>
      <c r="BFB2" s="141"/>
      <c r="BFC2" s="141"/>
      <c r="BFD2" s="141"/>
      <c r="BFE2" s="141"/>
      <c r="BFF2" s="141"/>
      <c r="BFG2" s="141"/>
      <c r="BFH2" s="141"/>
      <c r="BFI2" s="141"/>
      <c r="BFJ2" s="141"/>
      <c r="BFK2" s="141"/>
      <c r="BFL2" s="141"/>
      <c r="BFM2" s="141"/>
      <c r="BFN2" s="141"/>
      <c r="BFO2" s="141"/>
      <c r="BFP2" s="141"/>
      <c r="BFQ2" s="141"/>
      <c r="BFR2" s="141"/>
      <c r="BFS2" s="141"/>
      <c r="BFT2" s="141"/>
      <c r="BFU2" s="141"/>
      <c r="BFV2" s="141"/>
      <c r="BFW2" s="141"/>
      <c r="BFX2" s="141"/>
      <c r="BFY2" s="141"/>
      <c r="BFZ2" s="141"/>
      <c r="BGA2" s="141"/>
      <c r="BGB2" s="141"/>
      <c r="BGC2" s="141"/>
      <c r="BGD2" s="141"/>
      <c r="BGE2" s="141"/>
      <c r="BGF2" s="141"/>
      <c r="BGG2" s="141"/>
      <c r="BGH2" s="141"/>
      <c r="BGI2" s="141"/>
      <c r="BGJ2" s="141"/>
      <c r="BGK2" s="141"/>
      <c r="BGL2" s="141"/>
      <c r="BGM2" s="141"/>
      <c r="BGN2" s="141"/>
      <c r="BGO2" s="141"/>
      <c r="BGP2" s="141"/>
      <c r="BGQ2" s="141"/>
      <c r="BGR2" s="141"/>
      <c r="BGS2" s="141"/>
      <c r="BGT2" s="141"/>
      <c r="BGU2" s="141"/>
      <c r="BGV2" s="141"/>
      <c r="BGW2" s="141"/>
      <c r="BGX2" s="141"/>
      <c r="BGY2" s="141"/>
      <c r="BGZ2" s="141"/>
      <c r="BHA2" s="141"/>
      <c r="BHB2" s="141"/>
      <c r="BHC2" s="141"/>
      <c r="BHD2" s="141"/>
      <c r="BHE2" s="141"/>
      <c r="BHF2" s="141"/>
      <c r="BHG2" s="141"/>
      <c r="BHH2" s="141"/>
      <c r="BHI2" s="141"/>
      <c r="BHJ2" s="141"/>
      <c r="BHK2" s="141"/>
      <c r="BHL2" s="141"/>
      <c r="BHM2" s="141"/>
      <c r="BHN2" s="141"/>
      <c r="BHO2" s="141"/>
      <c r="BHP2" s="141"/>
      <c r="BHQ2" s="141"/>
      <c r="BHR2" s="141"/>
      <c r="BHS2" s="141"/>
      <c r="BHT2" s="141"/>
      <c r="BHU2" s="141"/>
      <c r="BHV2" s="141"/>
      <c r="BHW2" s="141"/>
      <c r="BHX2" s="141"/>
      <c r="BHY2" s="141"/>
      <c r="BHZ2" s="141"/>
      <c r="BIA2" s="141"/>
      <c r="BIB2" s="141"/>
      <c r="BIC2" s="141"/>
      <c r="BID2" s="141"/>
      <c r="BIE2" s="141"/>
      <c r="BIF2" s="141"/>
      <c r="BIG2" s="141"/>
      <c r="BIH2" s="141"/>
      <c r="BII2" s="141"/>
      <c r="BIJ2" s="141"/>
      <c r="BIK2" s="141"/>
      <c r="BIL2" s="141"/>
      <c r="BIM2" s="141"/>
      <c r="BIN2" s="141"/>
      <c r="BIO2" s="141"/>
      <c r="BIP2" s="141"/>
      <c r="BIQ2" s="141"/>
      <c r="BIR2" s="141"/>
      <c r="BIS2" s="141"/>
      <c r="BIT2" s="141"/>
      <c r="BIU2" s="141"/>
      <c r="BIV2" s="141"/>
      <c r="BIW2" s="141"/>
      <c r="BIX2" s="141"/>
      <c r="BIY2" s="141"/>
      <c r="BIZ2" s="141"/>
      <c r="BJA2" s="141"/>
      <c r="BJB2" s="141"/>
      <c r="BJC2" s="141"/>
      <c r="BJD2" s="141"/>
      <c r="BJE2" s="141"/>
      <c r="BJF2" s="141"/>
      <c r="BJG2" s="141"/>
      <c r="BJH2" s="141"/>
      <c r="BJI2" s="141"/>
      <c r="BJJ2" s="141"/>
      <c r="BJK2" s="141"/>
      <c r="BJL2" s="141"/>
      <c r="BJM2" s="141"/>
      <c r="BJN2" s="141"/>
      <c r="BJO2" s="141"/>
      <c r="BJP2" s="141"/>
      <c r="BJQ2" s="141"/>
      <c r="BJR2" s="141"/>
      <c r="BJS2" s="141"/>
      <c r="BJT2" s="141"/>
      <c r="BJU2" s="141"/>
      <c r="BJV2" s="141"/>
      <c r="BJW2" s="141"/>
      <c r="BJX2" s="141"/>
      <c r="BJY2" s="141"/>
      <c r="BJZ2" s="141"/>
      <c r="BKA2" s="141"/>
      <c r="BKB2" s="141"/>
      <c r="BKC2" s="141"/>
      <c r="BKD2" s="141"/>
      <c r="BKE2" s="141"/>
      <c r="BKF2" s="141"/>
      <c r="BKG2" s="141"/>
      <c r="BKH2" s="141"/>
      <c r="BKI2" s="141"/>
      <c r="BKJ2" s="141"/>
      <c r="BKK2" s="141"/>
      <c r="BKL2" s="141"/>
      <c r="BKM2" s="141"/>
      <c r="BKN2" s="141"/>
      <c r="BKO2" s="141"/>
      <c r="BKP2" s="141"/>
      <c r="BKQ2" s="141"/>
      <c r="BKR2" s="141"/>
      <c r="BKS2" s="141"/>
      <c r="BKT2" s="141"/>
      <c r="BKU2" s="141"/>
      <c r="BKV2" s="141"/>
      <c r="BKW2" s="141"/>
      <c r="BKX2" s="141"/>
      <c r="BKY2" s="141"/>
      <c r="BKZ2" s="141"/>
      <c r="BLA2" s="141"/>
      <c r="BLB2" s="141"/>
      <c r="BLC2" s="141"/>
      <c r="BLD2" s="141"/>
      <c r="BLE2" s="141"/>
      <c r="BLF2" s="141"/>
      <c r="BLG2" s="141"/>
      <c r="BLH2" s="141"/>
      <c r="BLI2" s="141"/>
      <c r="BLJ2" s="141"/>
      <c r="BLK2" s="141"/>
      <c r="BLL2" s="141"/>
      <c r="BLM2" s="141"/>
      <c r="BLN2" s="141"/>
      <c r="BLO2" s="141"/>
      <c r="BLP2" s="141"/>
      <c r="BLQ2" s="141"/>
      <c r="BLR2" s="141"/>
      <c r="BLS2" s="141"/>
      <c r="BLT2" s="141"/>
      <c r="BLU2" s="141"/>
      <c r="BLV2" s="141"/>
      <c r="BLW2" s="141"/>
      <c r="BLX2" s="141"/>
      <c r="BLY2" s="141"/>
      <c r="BLZ2" s="141"/>
      <c r="BMA2" s="141"/>
      <c r="BMB2" s="141"/>
      <c r="BMC2" s="141"/>
      <c r="BMD2" s="141"/>
      <c r="BME2" s="141"/>
      <c r="BMF2" s="141"/>
      <c r="BMG2" s="141"/>
      <c r="BMH2" s="141"/>
      <c r="BMI2" s="141"/>
      <c r="BMJ2" s="141"/>
      <c r="BMK2" s="141"/>
      <c r="BML2" s="141"/>
      <c r="BMM2" s="141"/>
      <c r="BMN2" s="141"/>
      <c r="BMO2" s="141"/>
      <c r="BMP2" s="141"/>
      <c r="BMQ2" s="141"/>
      <c r="BMR2" s="141"/>
      <c r="BMS2" s="141"/>
      <c r="BMT2" s="141"/>
      <c r="BMU2" s="141"/>
      <c r="BMV2" s="141"/>
      <c r="BMW2" s="141"/>
      <c r="BMX2" s="141"/>
      <c r="BMY2" s="141"/>
      <c r="BMZ2" s="141"/>
      <c r="BNA2" s="141"/>
      <c r="BNB2" s="141"/>
      <c r="BNC2" s="141"/>
      <c r="BND2" s="141"/>
      <c r="BNE2" s="141"/>
      <c r="BNF2" s="141"/>
      <c r="BNG2" s="141"/>
      <c r="BNH2" s="141"/>
      <c r="BNI2" s="141"/>
      <c r="BNJ2" s="141"/>
      <c r="BNK2" s="141"/>
      <c r="BNL2" s="141"/>
      <c r="BNM2" s="141"/>
      <c r="BNN2" s="141"/>
      <c r="BNO2" s="141"/>
      <c r="BNP2" s="141"/>
      <c r="BNQ2" s="141"/>
      <c r="BNR2" s="141"/>
      <c r="BNS2" s="141"/>
      <c r="BNT2" s="141"/>
      <c r="BNU2" s="141"/>
      <c r="BNV2" s="141"/>
      <c r="BNW2" s="141"/>
      <c r="BNX2" s="141"/>
      <c r="BNY2" s="141"/>
      <c r="BNZ2" s="141"/>
      <c r="BOA2" s="141"/>
      <c r="BOB2" s="141"/>
      <c r="BOC2" s="141"/>
      <c r="BOD2" s="141"/>
      <c r="BOE2" s="141"/>
      <c r="BOF2" s="141"/>
      <c r="BOG2" s="141"/>
      <c r="BOH2" s="141"/>
      <c r="BOI2" s="141"/>
      <c r="BOJ2" s="141"/>
      <c r="BOK2" s="141"/>
      <c r="BOL2" s="141"/>
      <c r="BOM2" s="141"/>
      <c r="BON2" s="141"/>
      <c r="BOO2" s="141"/>
      <c r="BOP2" s="141"/>
      <c r="BOQ2" s="141"/>
      <c r="BOR2" s="141"/>
      <c r="BOS2" s="141"/>
      <c r="BOT2" s="141"/>
      <c r="BOU2" s="141"/>
      <c r="BOV2" s="141"/>
      <c r="BOW2" s="141"/>
      <c r="BOX2" s="141"/>
      <c r="BOY2" s="141"/>
      <c r="BOZ2" s="141"/>
      <c r="BPA2" s="141"/>
      <c r="BPB2" s="141"/>
      <c r="BPC2" s="141"/>
      <c r="BPD2" s="141"/>
      <c r="BPE2" s="141"/>
      <c r="BPF2" s="141"/>
      <c r="BPG2" s="141"/>
      <c r="BPH2" s="141"/>
      <c r="BPI2" s="141"/>
      <c r="BPJ2" s="141"/>
      <c r="BPK2" s="141"/>
      <c r="BPL2" s="141"/>
      <c r="BPM2" s="141"/>
      <c r="BPN2" s="141"/>
      <c r="BPO2" s="141"/>
      <c r="BPP2" s="141"/>
      <c r="BPQ2" s="141"/>
      <c r="BPR2" s="141"/>
      <c r="BPS2" s="141"/>
      <c r="BPT2" s="141"/>
      <c r="BPU2" s="141"/>
      <c r="BPV2" s="141"/>
      <c r="BPW2" s="141"/>
      <c r="BPX2" s="141"/>
      <c r="BPY2" s="141"/>
      <c r="BPZ2" s="141"/>
      <c r="BQA2" s="141"/>
      <c r="BQB2" s="141"/>
      <c r="BQC2" s="141"/>
      <c r="BQD2" s="141"/>
      <c r="BQE2" s="141"/>
      <c r="BQF2" s="141"/>
      <c r="BQG2" s="141"/>
      <c r="BQH2" s="141"/>
      <c r="BQI2" s="141"/>
      <c r="BQJ2" s="141"/>
      <c r="BQK2" s="141"/>
      <c r="BQL2" s="141"/>
      <c r="BQM2" s="141"/>
      <c r="BQN2" s="141"/>
      <c r="BQO2" s="141"/>
      <c r="BQP2" s="141"/>
      <c r="BQQ2" s="141"/>
      <c r="BQR2" s="141"/>
      <c r="BQS2" s="141"/>
      <c r="BQT2" s="141"/>
      <c r="BQU2" s="141"/>
      <c r="BQV2" s="141"/>
      <c r="BQW2" s="141"/>
      <c r="BQX2" s="141"/>
      <c r="BQY2" s="141"/>
      <c r="BQZ2" s="141"/>
      <c r="BRA2" s="141"/>
      <c r="BRB2" s="141"/>
      <c r="BRC2" s="141"/>
      <c r="BRD2" s="141"/>
      <c r="BRE2" s="141"/>
      <c r="BRF2" s="141"/>
      <c r="BRG2" s="141"/>
      <c r="BRH2" s="141"/>
      <c r="BRI2" s="141"/>
      <c r="BRJ2" s="141"/>
      <c r="BRK2" s="141"/>
      <c r="BRL2" s="141"/>
      <c r="BRM2" s="141"/>
      <c r="BRN2" s="141"/>
      <c r="BRO2" s="141"/>
      <c r="BRP2" s="141"/>
      <c r="BRQ2" s="141"/>
      <c r="BRR2" s="141"/>
      <c r="BRS2" s="141"/>
      <c r="BRT2" s="141"/>
      <c r="BRU2" s="141"/>
      <c r="BRV2" s="141"/>
      <c r="BRW2" s="141"/>
      <c r="BRX2" s="141"/>
      <c r="BRY2" s="141"/>
      <c r="BRZ2" s="141"/>
      <c r="BSA2" s="141"/>
      <c r="BSB2" s="141"/>
      <c r="BSC2" s="141"/>
      <c r="BSD2" s="141"/>
      <c r="BSE2" s="141"/>
      <c r="BSF2" s="141"/>
      <c r="BSG2" s="141"/>
      <c r="BSH2" s="141"/>
      <c r="BSI2" s="141"/>
      <c r="BSJ2" s="141"/>
      <c r="BSK2" s="141"/>
      <c r="BSL2" s="141"/>
      <c r="BSM2" s="141"/>
      <c r="BSN2" s="141"/>
      <c r="BSO2" s="141"/>
      <c r="BSP2" s="141"/>
      <c r="BSQ2" s="141"/>
      <c r="BSR2" s="141"/>
      <c r="BSS2" s="141"/>
      <c r="BST2" s="141"/>
      <c r="BSU2" s="141"/>
      <c r="BSV2" s="141"/>
      <c r="BSW2" s="141"/>
      <c r="BSX2" s="141"/>
      <c r="BSY2" s="141"/>
      <c r="BSZ2" s="141"/>
      <c r="BTA2" s="141"/>
      <c r="BTB2" s="141"/>
      <c r="BTC2" s="141"/>
      <c r="BTD2" s="141"/>
      <c r="BTE2" s="141"/>
      <c r="BTF2" s="141"/>
      <c r="BTG2" s="141"/>
      <c r="BTH2" s="141"/>
      <c r="BTI2" s="141"/>
      <c r="BTJ2" s="141"/>
      <c r="BTK2" s="141"/>
      <c r="BTL2" s="141"/>
      <c r="BTM2" s="141"/>
      <c r="BTN2" s="141"/>
      <c r="BTO2" s="141"/>
      <c r="BTP2" s="141"/>
      <c r="BTQ2" s="141"/>
      <c r="BTR2" s="141"/>
      <c r="BTS2" s="141"/>
      <c r="BTT2" s="141"/>
      <c r="BTU2" s="141"/>
      <c r="BTV2" s="141"/>
      <c r="BTW2" s="141"/>
      <c r="BTX2" s="141"/>
      <c r="BTY2" s="141"/>
      <c r="BTZ2" s="141"/>
      <c r="BUA2" s="141"/>
      <c r="BUB2" s="141"/>
      <c r="BUC2" s="141"/>
      <c r="BUD2" s="141"/>
      <c r="BUE2" s="141"/>
      <c r="BUF2" s="141"/>
      <c r="BUG2" s="141"/>
      <c r="BUH2" s="141"/>
      <c r="BUI2" s="141"/>
      <c r="BUJ2" s="141"/>
      <c r="BUK2" s="141"/>
      <c r="BUL2" s="141"/>
      <c r="BUM2" s="141"/>
      <c r="BUN2" s="141"/>
      <c r="BUO2" s="141"/>
      <c r="BUP2" s="141"/>
      <c r="BUQ2" s="141"/>
      <c r="BUR2" s="141"/>
      <c r="BUS2" s="141"/>
      <c r="BUT2" s="141"/>
      <c r="BUU2" s="141"/>
      <c r="BUV2" s="141"/>
      <c r="BUW2" s="141"/>
      <c r="BUX2" s="141"/>
      <c r="BUY2" s="141"/>
      <c r="BUZ2" s="141"/>
      <c r="BVA2" s="141"/>
      <c r="BVB2" s="141"/>
      <c r="BVC2" s="141"/>
      <c r="BVD2" s="141"/>
      <c r="BVE2" s="141"/>
      <c r="BVF2" s="141"/>
      <c r="BVG2" s="141"/>
      <c r="BVH2" s="141"/>
      <c r="BVI2" s="141"/>
      <c r="BVJ2" s="141"/>
      <c r="BVK2" s="141"/>
      <c r="BVL2" s="141"/>
      <c r="BVM2" s="141"/>
      <c r="BVN2" s="141"/>
      <c r="BVO2" s="141"/>
      <c r="BVP2" s="141"/>
      <c r="BVQ2" s="141"/>
      <c r="BVR2" s="141"/>
      <c r="BVS2" s="141"/>
      <c r="BVT2" s="141"/>
      <c r="BVU2" s="141"/>
      <c r="BVV2" s="141"/>
      <c r="BVW2" s="141"/>
      <c r="BVX2" s="141"/>
      <c r="BVY2" s="141"/>
      <c r="BVZ2" s="141"/>
      <c r="BWA2" s="141"/>
      <c r="BWB2" s="141"/>
      <c r="BWC2" s="141"/>
      <c r="BWD2" s="141"/>
      <c r="BWE2" s="141"/>
      <c r="BWF2" s="141"/>
      <c r="BWG2" s="141"/>
      <c r="BWH2" s="141"/>
      <c r="BWI2" s="141"/>
      <c r="BWJ2" s="141"/>
      <c r="BWK2" s="141"/>
      <c r="BWL2" s="141"/>
      <c r="BWM2" s="141"/>
      <c r="BWN2" s="141"/>
      <c r="BWO2" s="141"/>
      <c r="BWP2" s="141"/>
      <c r="BWQ2" s="141"/>
      <c r="BWR2" s="141"/>
      <c r="BWS2" s="141"/>
      <c r="BWT2" s="141"/>
      <c r="BWU2" s="141"/>
      <c r="BWV2" s="141"/>
      <c r="BWW2" s="141"/>
      <c r="BWX2" s="141"/>
      <c r="BWY2" s="141"/>
      <c r="BWZ2" s="141"/>
      <c r="BXA2" s="141"/>
      <c r="BXB2" s="141"/>
      <c r="BXC2" s="141"/>
      <c r="BXD2" s="141"/>
      <c r="BXE2" s="141"/>
      <c r="BXF2" s="141"/>
      <c r="BXG2" s="141"/>
      <c r="BXH2" s="141"/>
      <c r="BXI2" s="141"/>
      <c r="BXJ2" s="141"/>
      <c r="BXK2" s="141"/>
      <c r="BXL2" s="141"/>
      <c r="BXM2" s="141"/>
      <c r="BXN2" s="141"/>
      <c r="BXO2" s="141"/>
      <c r="BXP2" s="141"/>
      <c r="BXQ2" s="141"/>
      <c r="BXR2" s="141"/>
      <c r="BXS2" s="141"/>
      <c r="BXT2" s="141"/>
      <c r="BXU2" s="141"/>
      <c r="BXV2" s="141"/>
      <c r="BXW2" s="141"/>
      <c r="BXX2" s="141"/>
      <c r="BXY2" s="141"/>
      <c r="BXZ2" s="141"/>
      <c r="BYA2" s="141"/>
      <c r="BYB2" s="141"/>
      <c r="BYC2" s="141"/>
      <c r="BYD2" s="141"/>
      <c r="BYE2" s="141"/>
      <c r="BYF2" s="141"/>
      <c r="BYG2" s="141"/>
      <c r="BYH2" s="141"/>
      <c r="BYI2" s="141"/>
      <c r="BYJ2" s="141"/>
      <c r="BYK2" s="141"/>
      <c r="BYL2" s="141"/>
      <c r="BYM2" s="141"/>
      <c r="BYN2" s="141"/>
      <c r="BYO2" s="141"/>
      <c r="BYP2" s="141"/>
      <c r="BYQ2" s="141"/>
      <c r="BYR2" s="141"/>
      <c r="BYS2" s="141"/>
      <c r="BYT2" s="141"/>
      <c r="BYU2" s="141"/>
      <c r="BYV2" s="141"/>
      <c r="BYW2" s="141"/>
      <c r="BYX2" s="141"/>
      <c r="BYY2" s="141"/>
      <c r="BYZ2" s="141"/>
      <c r="BZA2" s="141"/>
      <c r="BZB2" s="141"/>
      <c r="BZC2" s="141"/>
      <c r="BZD2" s="141"/>
      <c r="BZE2" s="141"/>
      <c r="BZF2" s="141"/>
      <c r="BZG2" s="141"/>
      <c r="BZH2" s="141"/>
      <c r="BZI2" s="141"/>
      <c r="BZJ2" s="141"/>
      <c r="BZK2" s="141"/>
      <c r="BZL2" s="141"/>
      <c r="BZM2" s="141"/>
      <c r="BZN2" s="141"/>
      <c r="BZO2" s="141"/>
      <c r="BZP2" s="141"/>
      <c r="BZQ2" s="141"/>
      <c r="BZR2" s="141"/>
      <c r="BZS2" s="141"/>
      <c r="BZT2" s="141"/>
      <c r="BZU2" s="141"/>
      <c r="BZV2" s="141"/>
      <c r="BZW2" s="141"/>
      <c r="BZX2" s="141"/>
      <c r="BZY2" s="141"/>
      <c r="BZZ2" s="141"/>
      <c r="CAA2" s="141"/>
      <c r="CAB2" s="141"/>
      <c r="CAC2" s="141"/>
      <c r="CAD2" s="141"/>
      <c r="CAE2" s="141"/>
      <c r="CAF2" s="141"/>
      <c r="CAG2" s="141"/>
      <c r="CAH2" s="141"/>
      <c r="CAI2" s="141"/>
      <c r="CAJ2" s="141"/>
      <c r="CAK2" s="141"/>
      <c r="CAL2" s="141"/>
      <c r="CAM2" s="141"/>
      <c r="CAN2" s="141"/>
      <c r="CAO2" s="141"/>
      <c r="CAP2" s="141"/>
      <c r="CAQ2" s="141"/>
      <c r="CAR2" s="141"/>
      <c r="CAS2" s="141"/>
      <c r="CAT2" s="141"/>
      <c r="CAU2" s="141"/>
      <c r="CAV2" s="141"/>
      <c r="CAW2" s="141"/>
      <c r="CAX2" s="141"/>
      <c r="CAY2" s="141"/>
      <c r="CAZ2" s="141"/>
      <c r="CBA2" s="141"/>
      <c r="CBB2" s="141"/>
      <c r="CBC2" s="141"/>
      <c r="CBD2" s="141"/>
      <c r="CBE2" s="141"/>
      <c r="CBF2" s="141"/>
      <c r="CBG2" s="141"/>
      <c r="CBH2" s="141"/>
      <c r="CBI2" s="141"/>
      <c r="CBJ2" s="141"/>
      <c r="CBK2" s="141"/>
      <c r="CBL2" s="141"/>
      <c r="CBM2" s="141"/>
      <c r="CBN2" s="141"/>
      <c r="CBO2" s="141"/>
      <c r="CBP2" s="141"/>
      <c r="CBQ2" s="141"/>
      <c r="CBR2" s="141"/>
      <c r="CBS2" s="141"/>
      <c r="CBT2" s="141"/>
      <c r="CBU2" s="141"/>
      <c r="CBV2" s="141"/>
      <c r="CBW2" s="141"/>
      <c r="CBX2" s="141"/>
      <c r="CBY2" s="141"/>
      <c r="CBZ2" s="141"/>
      <c r="CCA2" s="141"/>
      <c r="CCB2" s="141"/>
      <c r="CCC2" s="141"/>
      <c r="CCD2" s="141"/>
      <c r="CCE2" s="141"/>
      <c r="CCF2" s="141"/>
      <c r="CCG2" s="141"/>
      <c r="CCH2" s="141"/>
      <c r="CCI2" s="141"/>
      <c r="CCJ2" s="141"/>
      <c r="CCK2" s="141"/>
      <c r="CCL2" s="141"/>
      <c r="CCM2" s="141"/>
      <c r="CCN2" s="141"/>
      <c r="CCO2" s="141"/>
      <c r="CCP2" s="141"/>
      <c r="CCQ2" s="141"/>
      <c r="CCR2" s="141"/>
      <c r="CCS2" s="141"/>
      <c r="CCT2" s="141"/>
      <c r="CCU2" s="141"/>
      <c r="CCV2" s="141"/>
      <c r="CCW2" s="141"/>
      <c r="CCX2" s="141"/>
      <c r="CCY2" s="141"/>
      <c r="CCZ2" s="141"/>
      <c r="CDA2" s="141"/>
      <c r="CDB2" s="141"/>
      <c r="CDC2" s="141"/>
      <c r="CDD2" s="141"/>
      <c r="CDE2" s="141"/>
      <c r="CDF2" s="141"/>
      <c r="CDG2" s="141"/>
      <c r="CDH2" s="141"/>
      <c r="CDI2" s="141"/>
      <c r="CDJ2" s="141"/>
      <c r="CDK2" s="141"/>
      <c r="CDL2" s="141"/>
      <c r="CDM2" s="141"/>
      <c r="CDN2" s="141"/>
      <c r="CDO2" s="141"/>
      <c r="CDP2" s="141"/>
      <c r="CDQ2" s="141"/>
      <c r="CDR2" s="141"/>
      <c r="CDS2" s="141"/>
      <c r="CDT2" s="141"/>
      <c r="CDU2" s="141"/>
      <c r="CDV2" s="141"/>
      <c r="CDW2" s="141"/>
      <c r="CDX2" s="141"/>
      <c r="CDY2" s="141"/>
      <c r="CDZ2" s="141"/>
      <c r="CEA2" s="141"/>
      <c r="CEB2" s="141"/>
      <c r="CEC2" s="141"/>
      <c r="CED2" s="141"/>
      <c r="CEE2" s="141"/>
      <c r="CEF2" s="141"/>
      <c r="CEG2" s="141"/>
      <c r="CEH2" s="141"/>
      <c r="CEI2" s="141"/>
      <c r="CEJ2" s="141"/>
      <c r="CEK2" s="141"/>
      <c r="CEL2" s="141"/>
      <c r="CEM2" s="141"/>
      <c r="CEN2" s="141"/>
      <c r="CEO2" s="141"/>
      <c r="CEP2" s="141"/>
      <c r="CEQ2" s="141"/>
      <c r="CER2" s="141"/>
      <c r="CES2" s="141"/>
      <c r="CET2" s="141"/>
      <c r="CEU2" s="141"/>
      <c r="CEV2" s="141"/>
      <c r="CEW2" s="141"/>
      <c r="CEX2" s="141"/>
      <c r="CEY2" s="141"/>
      <c r="CEZ2" s="141"/>
      <c r="CFA2" s="141"/>
      <c r="CFB2" s="141"/>
      <c r="CFC2" s="141"/>
      <c r="CFD2" s="141"/>
      <c r="CFE2" s="141"/>
      <c r="CFF2" s="141"/>
      <c r="CFG2" s="141"/>
      <c r="CFH2" s="141"/>
      <c r="CFI2" s="141"/>
      <c r="CFJ2" s="141"/>
      <c r="CFK2" s="141"/>
      <c r="CFL2" s="141"/>
      <c r="CFM2" s="141"/>
      <c r="CFN2" s="141"/>
      <c r="CFO2" s="141"/>
      <c r="CFP2" s="141"/>
      <c r="CFQ2" s="141"/>
      <c r="CFR2" s="141"/>
      <c r="CFS2" s="141"/>
      <c r="CFT2" s="141"/>
      <c r="CFU2" s="141"/>
      <c r="CFV2" s="141"/>
      <c r="CFW2" s="141"/>
      <c r="CFX2" s="141"/>
      <c r="CFY2" s="141"/>
      <c r="CFZ2" s="141"/>
      <c r="CGA2" s="141"/>
      <c r="CGB2" s="141"/>
      <c r="CGC2" s="141"/>
      <c r="CGD2" s="141"/>
      <c r="CGE2" s="141"/>
      <c r="CGF2" s="141"/>
      <c r="CGG2" s="141"/>
      <c r="CGH2" s="141"/>
      <c r="CGI2" s="141"/>
      <c r="CGJ2" s="141"/>
      <c r="CGK2" s="141"/>
      <c r="CGL2" s="141"/>
      <c r="CGM2" s="141"/>
      <c r="CGN2" s="141"/>
      <c r="CGO2" s="141"/>
      <c r="CGP2" s="141"/>
      <c r="CGQ2" s="141"/>
      <c r="CGR2" s="141"/>
      <c r="CGS2" s="141"/>
      <c r="CGT2" s="141"/>
      <c r="CGU2" s="141"/>
      <c r="CGV2" s="141"/>
      <c r="CGW2" s="141"/>
      <c r="CGX2" s="141"/>
      <c r="CGY2" s="141"/>
      <c r="CGZ2" s="141"/>
      <c r="CHA2" s="141"/>
      <c r="CHB2" s="141"/>
      <c r="CHC2" s="141"/>
      <c r="CHD2" s="141"/>
      <c r="CHE2" s="141"/>
      <c r="CHF2" s="141"/>
      <c r="CHG2" s="141"/>
      <c r="CHH2" s="141"/>
      <c r="CHI2" s="141"/>
      <c r="CHJ2" s="141"/>
      <c r="CHK2" s="141"/>
      <c r="CHL2" s="141"/>
      <c r="CHM2" s="141"/>
      <c r="CHN2" s="141"/>
      <c r="CHO2" s="141"/>
      <c r="CHP2" s="141"/>
      <c r="CHQ2" s="141"/>
      <c r="CHR2" s="141"/>
      <c r="CHS2" s="141"/>
      <c r="CHT2" s="141"/>
      <c r="CHU2" s="141"/>
      <c r="CHV2" s="141"/>
      <c r="CHW2" s="141"/>
      <c r="CHX2" s="141"/>
      <c r="CHY2" s="141"/>
      <c r="CHZ2" s="141"/>
      <c r="CIA2" s="141"/>
      <c r="CIB2" s="141"/>
      <c r="CIC2" s="141"/>
      <c r="CID2" s="141"/>
      <c r="CIE2" s="141"/>
      <c r="CIF2" s="141"/>
      <c r="CIG2" s="141"/>
      <c r="CIH2" s="141"/>
      <c r="CII2" s="141"/>
      <c r="CIJ2" s="141"/>
      <c r="CIK2" s="141"/>
      <c r="CIL2" s="141"/>
      <c r="CIM2" s="141"/>
      <c r="CIN2" s="141"/>
      <c r="CIO2" s="141"/>
      <c r="CIP2" s="141"/>
      <c r="CIQ2" s="141"/>
      <c r="CIR2" s="141"/>
      <c r="CIS2" s="141"/>
      <c r="CIT2" s="141"/>
      <c r="CIU2" s="141"/>
      <c r="CIV2" s="141"/>
      <c r="CIW2" s="141"/>
      <c r="CIX2" s="141"/>
      <c r="CIY2" s="141"/>
      <c r="CIZ2" s="141"/>
      <c r="CJA2" s="141"/>
      <c r="CJB2" s="141"/>
      <c r="CJC2" s="141"/>
      <c r="CJD2" s="141"/>
      <c r="CJE2" s="141"/>
      <c r="CJF2" s="141"/>
      <c r="CJG2" s="141"/>
      <c r="CJH2" s="141"/>
      <c r="CJI2" s="141"/>
      <c r="CJJ2" s="141"/>
      <c r="CJK2" s="141"/>
      <c r="CJL2" s="141"/>
      <c r="CJM2" s="141"/>
      <c r="CJN2" s="141"/>
      <c r="CJO2" s="141"/>
      <c r="CJP2" s="141"/>
      <c r="CJQ2" s="141"/>
      <c r="CJR2" s="141"/>
      <c r="CJS2" s="141"/>
      <c r="CJT2" s="141"/>
      <c r="CJU2" s="141"/>
      <c r="CJV2" s="141"/>
      <c r="CJW2" s="141"/>
      <c r="CJX2" s="141"/>
      <c r="CJY2" s="141"/>
      <c r="CJZ2" s="141"/>
      <c r="CKA2" s="141"/>
      <c r="CKB2" s="141"/>
      <c r="CKC2" s="141"/>
      <c r="CKD2" s="141"/>
      <c r="CKE2" s="141"/>
      <c r="CKF2" s="141"/>
      <c r="CKG2" s="141"/>
      <c r="CKH2" s="141"/>
      <c r="CKI2" s="141"/>
      <c r="CKJ2" s="141"/>
      <c r="CKK2" s="141"/>
      <c r="CKL2" s="141"/>
      <c r="CKM2" s="141"/>
      <c r="CKN2" s="141"/>
      <c r="CKO2" s="141"/>
      <c r="CKP2" s="141"/>
      <c r="CKQ2" s="141"/>
      <c r="CKR2" s="141"/>
      <c r="CKS2" s="141"/>
      <c r="CKT2" s="141"/>
      <c r="CKU2" s="141"/>
      <c r="CKV2" s="141"/>
      <c r="CKW2" s="141"/>
      <c r="CKX2" s="141"/>
      <c r="CKY2" s="141"/>
      <c r="CKZ2" s="141"/>
      <c r="CLA2" s="141"/>
      <c r="CLB2" s="141"/>
      <c r="CLC2" s="141"/>
      <c r="CLD2" s="141"/>
      <c r="CLE2" s="141"/>
      <c r="CLF2" s="141"/>
      <c r="CLG2" s="141"/>
      <c r="CLH2" s="141"/>
      <c r="CLI2" s="141"/>
      <c r="CLJ2" s="141"/>
      <c r="CLK2" s="141"/>
      <c r="CLL2" s="141"/>
      <c r="CLM2" s="141"/>
      <c r="CLN2" s="141"/>
      <c r="CLO2" s="141"/>
      <c r="CLP2" s="141"/>
      <c r="CLQ2" s="141"/>
      <c r="CLR2" s="141"/>
      <c r="CLS2" s="141"/>
      <c r="CLT2" s="141"/>
      <c r="CLU2" s="141"/>
      <c r="CLV2" s="141"/>
      <c r="CLW2" s="141"/>
      <c r="CLX2" s="141"/>
      <c r="CLY2" s="141"/>
      <c r="CLZ2" s="141"/>
      <c r="CMA2" s="141"/>
      <c r="CMB2" s="141"/>
      <c r="CMC2" s="141"/>
      <c r="CMD2" s="141"/>
      <c r="CME2" s="141"/>
      <c r="CMF2" s="141"/>
      <c r="CMG2" s="141"/>
      <c r="CMH2" s="141"/>
      <c r="CMI2" s="141"/>
      <c r="CMJ2" s="141"/>
      <c r="CMK2" s="141"/>
      <c r="CML2" s="141"/>
      <c r="CMM2" s="141"/>
      <c r="CMN2" s="141"/>
      <c r="CMO2" s="141"/>
      <c r="CMP2" s="141"/>
      <c r="CMQ2" s="141"/>
      <c r="CMR2" s="141"/>
      <c r="CMS2" s="141"/>
      <c r="CMT2" s="141"/>
      <c r="CMU2" s="141"/>
      <c r="CMV2" s="141"/>
      <c r="CMW2" s="141"/>
      <c r="CMX2" s="141"/>
      <c r="CMY2" s="141"/>
      <c r="CMZ2" s="141"/>
      <c r="CNA2" s="141"/>
      <c r="CNB2" s="141"/>
      <c r="CNC2" s="141"/>
      <c r="CND2" s="141"/>
      <c r="CNE2" s="141"/>
      <c r="CNF2" s="141"/>
      <c r="CNG2" s="141"/>
      <c r="CNH2" s="141"/>
      <c r="CNI2" s="141"/>
      <c r="CNJ2" s="141"/>
      <c r="CNK2" s="141"/>
      <c r="CNL2" s="141"/>
      <c r="CNM2" s="141"/>
      <c r="CNN2" s="141"/>
      <c r="CNO2" s="141"/>
      <c r="CNP2" s="141"/>
      <c r="CNQ2" s="141"/>
      <c r="CNR2" s="141"/>
      <c r="CNS2" s="141"/>
      <c r="CNT2" s="141"/>
      <c r="CNU2" s="141"/>
      <c r="CNV2" s="141"/>
      <c r="CNW2" s="141"/>
      <c r="CNX2" s="141"/>
      <c r="CNY2" s="141"/>
      <c r="CNZ2" s="141"/>
      <c r="COA2" s="141"/>
      <c r="COB2" s="141"/>
      <c r="COC2" s="141"/>
      <c r="COD2" s="141"/>
      <c r="COE2" s="141"/>
      <c r="COF2" s="141"/>
      <c r="COG2" s="141"/>
      <c r="COH2" s="141"/>
      <c r="COI2" s="141"/>
      <c r="COJ2" s="141"/>
      <c r="COK2" s="141"/>
      <c r="COL2" s="141"/>
      <c r="COM2" s="141"/>
      <c r="CON2" s="141"/>
      <c r="COO2" s="141"/>
      <c r="COP2" s="141"/>
      <c r="COQ2" s="141"/>
      <c r="COR2" s="141"/>
      <c r="COS2" s="141"/>
      <c r="COT2" s="141"/>
      <c r="COU2" s="141"/>
      <c r="COV2" s="141"/>
      <c r="COW2" s="141"/>
      <c r="COX2" s="141"/>
      <c r="COY2" s="141"/>
      <c r="COZ2" s="141"/>
      <c r="CPA2" s="141"/>
      <c r="CPB2" s="141"/>
      <c r="CPC2" s="141"/>
      <c r="CPD2" s="141"/>
      <c r="CPE2" s="141"/>
      <c r="CPF2" s="141"/>
      <c r="CPG2" s="141"/>
      <c r="CPH2" s="141"/>
      <c r="CPI2" s="141"/>
      <c r="CPJ2" s="141"/>
      <c r="CPK2" s="141"/>
      <c r="CPL2" s="141"/>
      <c r="CPM2" s="141"/>
      <c r="CPN2" s="141"/>
      <c r="CPO2" s="141"/>
      <c r="CPP2" s="141"/>
      <c r="CPQ2" s="141"/>
      <c r="CPR2" s="141"/>
      <c r="CPS2" s="141"/>
      <c r="CPT2" s="141"/>
      <c r="CPU2" s="141"/>
      <c r="CPV2" s="141"/>
      <c r="CPW2" s="141"/>
      <c r="CPX2" s="141"/>
      <c r="CPY2" s="141"/>
      <c r="CPZ2" s="141"/>
      <c r="CQA2" s="141"/>
      <c r="CQB2" s="141"/>
      <c r="CQC2" s="141"/>
      <c r="CQD2" s="141"/>
      <c r="CQE2" s="141"/>
      <c r="CQF2" s="141"/>
      <c r="CQG2" s="141"/>
      <c r="CQH2" s="141"/>
      <c r="CQI2" s="141"/>
      <c r="CQJ2" s="141"/>
      <c r="CQK2" s="141"/>
      <c r="CQL2" s="141"/>
      <c r="CQM2" s="141"/>
      <c r="CQN2" s="141"/>
      <c r="CQO2" s="141"/>
      <c r="CQP2" s="141"/>
      <c r="CQQ2" s="141"/>
      <c r="CQR2" s="141"/>
      <c r="CQS2" s="141"/>
      <c r="CQT2" s="141"/>
      <c r="CQU2" s="141"/>
      <c r="CQV2" s="141"/>
      <c r="CQW2" s="141"/>
      <c r="CQX2" s="141"/>
      <c r="CQY2" s="141"/>
      <c r="CQZ2" s="141"/>
      <c r="CRA2" s="141"/>
      <c r="CRB2" s="141"/>
      <c r="CRC2" s="141"/>
      <c r="CRD2" s="141"/>
      <c r="CRE2" s="141"/>
      <c r="CRF2" s="141"/>
      <c r="CRG2" s="141"/>
      <c r="CRH2" s="141"/>
      <c r="CRI2" s="141"/>
      <c r="CRJ2" s="141"/>
      <c r="CRK2" s="141"/>
      <c r="CRL2" s="141"/>
      <c r="CRM2" s="141"/>
      <c r="CRN2" s="141"/>
      <c r="CRO2" s="141"/>
      <c r="CRP2" s="141"/>
      <c r="CRQ2" s="141"/>
      <c r="CRR2" s="141"/>
      <c r="CRS2" s="141"/>
      <c r="CRT2" s="141"/>
      <c r="CRU2" s="141"/>
      <c r="CRV2" s="141"/>
      <c r="CRW2" s="141"/>
      <c r="CRX2" s="141"/>
      <c r="CRY2" s="141"/>
      <c r="CRZ2" s="141"/>
      <c r="CSA2" s="141"/>
      <c r="CSB2" s="141"/>
      <c r="CSC2" s="141"/>
      <c r="CSD2" s="141"/>
      <c r="CSE2" s="141"/>
      <c r="CSF2" s="141"/>
      <c r="CSG2" s="141"/>
      <c r="CSH2" s="141"/>
      <c r="CSI2" s="141"/>
      <c r="CSJ2" s="141"/>
      <c r="CSK2" s="141"/>
      <c r="CSL2" s="141"/>
      <c r="CSM2" s="141"/>
      <c r="CSN2" s="141"/>
      <c r="CSO2" s="141"/>
      <c r="CSP2" s="141"/>
      <c r="CSQ2" s="141"/>
      <c r="CSR2" s="141"/>
      <c r="CSS2" s="141"/>
      <c r="CST2" s="141"/>
      <c r="CSU2" s="141"/>
      <c r="CSV2" s="141"/>
      <c r="CSW2" s="141"/>
      <c r="CSX2" s="141"/>
      <c r="CSY2" s="141"/>
      <c r="CSZ2" s="141"/>
      <c r="CTA2" s="141"/>
      <c r="CTB2" s="141"/>
      <c r="CTC2" s="141"/>
      <c r="CTD2" s="141"/>
      <c r="CTE2" s="141"/>
      <c r="CTF2" s="141"/>
      <c r="CTG2" s="141"/>
      <c r="CTH2" s="141"/>
      <c r="CTI2" s="141"/>
      <c r="CTJ2" s="141"/>
      <c r="CTK2" s="141"/>
      <c r="CTL2" s="141"/>
      <c r="CTM2" s="141"/>
      <c r="CTN2" s="141"/>
      <c r="CTO2" s="141"/>
      <c r="CTP2" s="141"/>
      <c r="CTQ2" s="141"/>
      <c r="CTR2" s="141"/>
      <c r="CTS2" s="141"/>
      <c r="CTT2" s="141"/>
      <c r="CTU2" s="141"/>
      <c r="CTV2" s="141"/>
      <c r="CTW2" s="141"/>
      <c r="CTX2" s="141"/>
      <c r="CTY2" s="141"/>
      <c r="CTZ2" s="141"/>
      <c r="CUA2" s="141"/>
      <c r="CUB2" s="141"/>
      <c r="CUC2" s="141"/>
      <c r="CUD2" s="141"/>
      <c r="CUE2" s="141"/>
      <c r="CUF2" s="141"/>
      <c r="CUG2" s="141"/>
      <c r="CUH2" s="141"/>
      <c r="CUI2" s="141"/>
      <c r="CUJ2" s="141"/>
      <c r="CUK2" s="141"/>
      <c r="CUL2" s="141"/>
      <c r="CUM2" s="141"/>
      <c r="CUN2" s="141"/>
      <c r="CUO2" s="141"/>
      <c r="CUP2" s="141"/>
      <c r="CUQ2" s="141"/>
      <c r="CUR2" s="141"/>
      <c r="CUS2" s="141"/>
      <c r="CUT2" s="141"/>
      <c r="CUU2" s="141"/>
      <c r="CUV2" s="141"/>
      <c r="CUW2" s="141"/>
      <c r="CUX2" s="141"/>
      <c r="CUY2" s="141"/>
      <c r="CUZ2" s="141"/>
      <c r="CVA2" s="141"/>
      <c r="CVB2" s="141"/>
      <c r="CVC2" s="141"/>
      <c r="CVD2" s="141"/>
      <c r="CVE2" s="141"/>
      <c r="CVF2" s="141"/>
      <c r="CVG2" s="141"/>
      <c r="CVH2" s="141"/>
      <c r="CVI2" s="141"/>
      <c r="CVJ2" s="141"/>
      <c r="CVK2" s="141"/>
      <c r="CVL2" s="141"/>
      <c r="CVM2" s="141"/>
      <c r="CVN2" s="141"/>
      <c r="CVO2" s="141"/>
      <c r="CVP2" s="141"/>
      <c r="CVQ2" s="141"/>
      <c r="CVR2" s="141"/>
      <c r="CVS2" s="141"/>
      <c r="CVT2" s="141"/>
      <c r="CVU2" s="141"/>
      <c r="CVV2" s="141"/>
      <c r="CVW2" s="141"/>
      <c r="CVX2" s="141"/>
      <c r="CVY2" s="141"/>
      <c r="CVZ2" s="141"/>
      <c r="CWA2" s="141"/>
      <c r="CWB2" s="141"/>
      <c r="CWC2" s="141"/>
      <c r="CWD2" s="141"/>
      <c r="CWE2" s="141"/>
      <c r="CWF2" s="141"/>
      <c r="CWG2" s="141"/>
      <c r="CWH2" s="141"/>
      <c r="CWI2" s="141"/>
      <c r="CWJ2" s="141"/>
      <c r="CWK2" s="141"/>
      <c r="CWL2" s="141"/>
      <c r="CWM2" s="141"/>
      <c r="CWN2" s="141"/>
      <c r="CWO2" s="141"/>
      <c r="CWP2" s="141"/>
      <c r="CWQ2" s="141"/>
      <c r="CWR2" s="141"/>
      <c r="CWS2" s="141"/>
      <c r="CWT2" s="141"/>
      <c r="CWU2" s="141"/>
      <c r="CWV2" s="141"/>
      <c r="CWW2" s="141"/>
      <c r="CWX2" s="141"/>
      <c r="CWY2" s="141"/>
      <c r="CWZ2" s="141"/>
      <c r="CXA2" s="141"/>
      <c r="CXB2" s="141"/>
      <c r="CXC2" s="141"/>
      <c r="CXD2" s="141"/>
      <c r="CXE2" s="141"/>
      <c r="CXF2" s="141"/>
      <c r="CXG2" s="141"/>
      <c r="CXH2" s="141"/>
      <c r="CXI2" s="141"/>
      <c r="CXJ2" s="141"/>
      <c r="CXK2" s="141"/>
      <c r="CXL2" s="141"/>
      <c r="CXM2" s="141"/>
      <c r="CXN2" s="141"/>
      <c r="CXO2" s="141"/>
      <c r="CXP2" s="141"/>
      <c r="CXQ2" s="141"/>
      <c r="CXR2" s="141"/>
      <c r="CXS2" s="141"/>
      <c r="CXT2" s="141"/>
      <c r="CXU2" s="141"/>
      <c r="CXV2" s="141"/>
      <c r="CXW2" s="141"/>
      <c r="CXX2" s="141"/>
      <c r="CXY2" s="141"/>
      <c r="CXZ2" s="141"/>
      <c r="CYA2" s="141"/>
      <c r="CYB2" s="141"/>
      <c r="CYC2" s="141"/>
      <c r="CYD2" s="141"/>
      <c r="CYE2" s="141"/>
      <c r="CYF2" s="141"/>
      <c r="CYG2" s="141"/>
      <c r="CYH2" s="141"/>
      <c r="CYI2" s="141"/>
      <c r="CYJ2" s="141"/>
      <c r="CYK2" s="141"/>
      <c r="CYL2" s="141"/>
      <c r="CYM2" s="141"/>
      <c r="CYN2" s="141"/>
      <c r="CYO2" s="141"/>
      <c r="CYP2" s="141"/>
      <c r="CYQ2" s="141"/>
      <c r="CYR2" s="141"/>
      <c r="CYS2" s="141"/>
      <c r="CYT2" s="141"/>
      <c r="CYU2" s="141"/>
      <c r="CYV2" s="141"/>
      <c r="CYW2" s="141"/>
      <c r="CYX2" s="141"/>
      <c r="CYY2" s="141"/>
      <c r="CYZ2" s="141"/>
      <c r="CZA2" s="141"/>
      <c r="CZB2" s="141"/>
      <c r="CZC2" s="141"/>
      <c r="CZD2" s="141"/>
      <c r="CZE2" s="141"/>
      <c r="CZF2" s="141"/>
      <c r="CZG2" s="141"/>
      <c r="CZH2" s="141"/>
      <c r="CZI2" s="141"/>
      <c r="CZJ2" s="141"/>
      <c r="CZK2" s="141"/>
      <c r="CZL2" s="141"/>
      <c r="CZM2" s="141"/>
      <c r="CZN2" s="141"/>
      <c r="CZO2" s="141"/>
      <c r="CZP2" s="141"/>
      <c r="CZQ2" s="141"/>
      <c r="CZR2" s="141"/>
      <c r="CZS2" s="141"/>
      <c r="CZT2" s="141"/>
      <c r="CZU2" s="141"/>
      <c r="CZV2" s="141"/>
      <c r="CZW2" s="141"/>
      <c r="CZX2" s="141"/>
      <c r="CZY2" s="141"/>
      <c r="CZZ2" s="141"/>
      <c r="DAA2" s="141"/>
      <c r="DAB2" s="141"/>
      <c r="DAC2" s="141"/>
      <c r="DAD2" s="141"/>
      <c r="DAE2" s="141"/>
      <c r="DAF2" s="141"/>
      <c r="DAG2" s="141"/>
      <c r="DAH2" s="141"/>
      <c r="DAI2" s="141"/>
      <c r="DAJ2" s="141"/>
      <c r="DAK2" s="141"/>
      <c r="DAL2" s="141"/>
      <c r="DAM2" s="141"/>
      <c r="DAN2" s="141"/>
      <c r="DAO2" s="141"/>
      <c r="DAP2" s="141"/>
      <c r="DAQ2" s="141"/>
      <c r="DAR2" s="141"/>
      <c r="DAS2" s="141"/>
      <c r="DAT2" s="141"/>
      <c r="DAU2" s="141"/>
      <c r="DAV2" s="141"/>
      <c r="DAW2" s="141"/>
      <c r="DAX2" s="141"/>
      <c r="DAY2" s="141"/>
      <c r="DAZ2" s="141"/>
      <c r="DBA2" s="141"/>
      <c r="DBB2" s="141"/>
      <c r="DBC2" s="141"/>
      <c r="DBD2" s="141"/>
      <c r="DBE2" s="141"/>
      <c r="DBF2" s="141"/>
      <c r="DBG2" s="141"/>
      <c r="DBH2" s="141"/>
      <c r="DBI2" s="141"/>
      <c r="DBJ2" s="141"/>
      <c r="DBK2" s="141"/>
      <c r="DBL2" s="141"/>
      <c r="DBM2" s="141"/>
      <c r="DBN2" s="141"/>
      <c r="DBO2" s="141"/>
      <c r="DBP2" s="141"/>
      <c r="DBQ2" s="141"/>
      <c r="DBR2" s="141"/>
      <c r="DBS2" s="141"/>
      <c r="DBT2" s="141"/>
      <c r="DBU2" s="141"/>
      <c r="DBV2" s="141"/>
      <c r="DBW2" s="141"/>
      <c r="DBX2" s="141"/>
      <c r="DBY2" s="141"/>
      <c r="DBZ2" s="141"/>
      <c r="DCA2" s="141"/>
      <c r="DCB2" s="141"/>
      <c r="DCC2" s="141"/>
      <c r="DCD2" s="141"/>
      <c r="DCE2" s="141"/>
      <c r="DCF2" s="141"/>
      <c r="DCG2" s="141"/>
      <c r="DCH2" s="141"/>
      <c r="DCI2" s="141"/>
      <c r="DCJ2" s="141"/>
      <c r="DCK2" s="141"/>
      <c r="DCL2" s="141"/>
      <c r="DCM2" s="141"/>
      <c r="DCN2" s="141"/>
      <c r="DCO2" s="141"/>
      <c r="DCP2" s="141"/>
      <c r="DCQ2" s="141"/>
      <c r="DCR2" s="141"/>
      <c r="DCS2" s="141"/>
      <c r="DCT2" s="141"/>
      <c r="DCU2" s="141"/>
      <c r="DCV2" s="141"/>
      <c r="DCW2" s="141"/>
      <c r="DCX2" s="141"/>
      <c r="DCY2" s="141"/>
      <c r="DCZ2" s="141"/>
      <c r="DDA2" s="141"/>
      <c r="DDB2" s="141"/>
      <c r="DDC2" s="141"/>
      <c r="DDD2" s="141"/>
      <c r="DDE2" s="141"/>
      <c r="DDF2" s="141"/>
      <c r="DDG2" s="141"/>
      <c r="DDH2" s="141"/>
      <c r="DDI2" s="141"/>
      <c r="DDJ2" s="141"/>
      <c r="DDK2" s="141"/>
      <c r="DDL2" s="141"/>
      <c r="DDM2" s="141"/>
      <c r="DDN2" s="141"/>
      <c r="DDO2" s="141"/>
      <c r="DDP2" s="141"/>
      <c r="DDQ2" s="141"/>
      <c r="DDR2" s="141"/>
      <c r="DDS2" s="141"/>
      <c r="DDT2" s="141"/>
      <c r="DDU2" s="141"/>
      <c r="DDV2" s="141"/>
      <c r="DDW2" s="141"/>
      <c r="DDX2" s="141"/>
      <c r="DDY2" s="141"/>
      <c r="DDZ2" s="141"/>
      <c r="DEA2" s="141"/>
      <c r="DEB2" s="141"/>
      <c r="DEC2" s="141"/>
      <c r="DED2" s="141"/>
      <c r="DEE2" s="141"/>
      <c r="DEF2" s="141"/>
      <c r="DEG2" s="141"/>
      <c r="DEH2" s="141"/>
      <c r="DEI2" s="141"/>
      <c r="DEJ2" s="141"/>
      <c r="DEK2" s="141"/>
      <c r="DEL2" s="141"/>
      <c r="DEM2" s="141"/>
      <c r="DEN2" s="141"/>
      <c r="DEO2" s="141"/>
      <c r="DEP2" s="141"/>
      <c r="DEQ2" s="141"/>
      <c r="DER2" s="141"/>
      <c r="DES2" s="141"/>
      <c r="DET2" s="141"/>
      <c r="DEU2" s="141"/>
      <c r="DEV2" s="141"/>
      <c r="DEW2" s="141"/>
      <c r="DEX2" s="141"/>
      <c r="DEY2" s="141"/>
      <c r="DEZ2" s="141"/>
      <c r="DFA2" s="141"/>
      <c r="DFB2" s="141"/>
      <c r="DFC2" s="141"/>
      <c r="DFD2" s="141"/>
      <c r="DFE2" s="141"/>
      <c r="DFF2" s="141"/>
      <c r="DFG2" s="141"/>
      <c r="DFH2" s="141"/>
      <c r="DFI2" s="141"/>
      <c r="DFJ2" s="141"/>
      <c r="DFK2" s="141"/>
      <c r="DFL2" s="141"/>
      <c r="DFM2" s="141"/>
      <c r="DFN2" s="141"/>
      <c r="DFO2" s="141"/>
      <c r="DFP2" s="141"/>
      <c r="DFQ2" s="141"/>
      <c r="DFR2" s="141"/>
      <c r="DFS2" s="141"/>
      <c r="DFT2" s="141"/>
      <c r="DFU2" s="141"/>
      <c r="DFV2" s="141"/>
      <c r="DFW2" s="141"/>
      <c r="DFX2" s="141"/>
      <c r="DFY2" s="141"/>
      <c r="DFZ2" s="141"/>
      <c r="DGA2" s="141"/>
      <c r="DGB2" s="141"/>
      <c r="DGC2" s="141"/>
      <c r="DGD2" s="141"/>
      <c r="DGE2" s="141"/>
      <c r="DGF2" s="141"/>
      <c r="DGG2" s="141"/>
      <c r="DGH2" s="141"/>
      <c r="DGI2" s="141"/>
      <c r="DGJ2" s="141"/>
      <c r="DGK2" s="141"/>
      <c r="DGL2" s="141"/>
      <c r="DGM2" s="141"/>
      <c r="DGN2" s="141"/>
      <c r="DGO2" s="141"/>
      <c r="DGP2" s="141"/>
      <c r="DGQ2" s="141"/>
      <c r="DGR2" s="141"/>
      <c r="DGS2" s="141"/>
      <c r="DGT2" s="141"/>
      <c r="DGU2" s="141"/>
      <c r="DGV2" s="141"/>
      <c r="DGW2" s="141"/>
      <c r="DGX2" s="141"/>
      <c r="DGY2" s="141"/>
      <c r="DGZ2" s="141"/>
      <c r="DHA2" s="141"/>
      <c r="DHB2" s="141"/>
      <c r="DHC2" s="141"/>
      <c r="DHD2" s="141"/>
      <c r="DHE2" s="141"/>
      <c r="DHF2" s="141"/>
      <c r="DHG2" s="141"/>
      <c r="DHH2" s="141"/>
      <c r="DHI2" s="141"/>
      <c r="DHJ2" s="141"/>
      <c r="DHK2" s="141"/>
      <c r="DHL2" s="141"/>
      <c r="DHM2" s="141"/>
      <c r="DHN2" s="141"/>
      <c r="DHO2" s="141"/>
      <c r="DHP2" s="141"/>
      <c r="DHQ2" s="141"/>
      <c r="DHR2" s="141"/>
      <c r="DHS2" s="141"/>
      <c r="DHT2" s="141"/>
      <c r="DHU2" s="141"/>
      <c r="DHV2" s="141"/>
      <c r="DHW2" s="141"/>
      <c r="DHX2" s="141"/>
      <c r="DHY2" s="141"/>
      <c r="DHZ2" s="141"/>
      <c r="DIA2" s="141"/>
      <c r="DIB2" s="141"/>
      <c r="DIC2" s="141"/>
      <c r="DID2" s="141"/>
      <c r="DIE2" s="141"/>
      <c r="DIF2" s="141"/>
      <c r="DIG2" s="141"/>
      <c r="DIH2" s="141"/>
      <c r="DII2" s="141"/>
      <c r="DIJ2" s="141"/>
      <c r="DIK2" s="141"/>
      <c r="DIL2" s="141"/>
      <c r="DIM2" s="141"/>
      <c r="DIN2" s="141"/>
      <c r="DIO2" s="141"/>
      <c r="DIP2" s="141"/>
      <c r="DIQ2" s="141"/>
      <c r="DIR2" s="141"/>
      <c r="DIS2" s="141"/>
      <c r="DIT2" s="141"/>
      <c r="DIU2" s="141"/>
      <c r="DIV2" s="141"/>
      <c r="DIW2" s="141"/>
      <c r="DIX2" s="141"/>
      <c r="DIY2" s="141"/>
      <c r="DIZ2" s="141"/>
      <c r="DJA2" s="141"/>
      <c r="DJB2" s="141"/>
      <c r="DJC2" s="141"/>
      <c r="DJD2" s="141"/>
      <c r="DJE2" s="141"/>
      <c r="DJF2" s="141"/>
      <c r="DJG2" s="141"/>
      <c r="DJH2" s="141"/>
      <c r="DJI2" s="141"/>
      <c r="DJJ2" s="141"/>
      <c r="DJK2" s="141"/>
      <c r="DJL2" s="141"/>
      <c r="DJM2" s="141"/>
      <c r="DJN2" s="141"/>
      <c r="DJO2" s="141"/>
      <c r="DJP2" s="141"/>
      <c r="DJQ2" s="141"/>
      <c r="DJR2" s="141"/>
      <c r="DJS2" s="141"/>
      <c r="DJT2" s="141"/>
      <c r="DJU2" s="141"/>
      <c r="DJV2" s="141"/>
      <c r="DJW2" s="141"/>
      <c r="DJX2" s="141"/>
      <c r="DJY2" s="141"/>
      <c r="DJZ2" s="141"/>
      <c r="DKA2" s="141"/>
      <c r="DKB2" s="141"/>
      <c r="DKC2" s="141"/>
      <c r="DKD2" s="141"/>
      <c r="DKE2" s="141"/>
      <c r="DKF2" s="141"/>
      <c r="DKG2" s="141"/>
      <c r="DKH2" s="141"/>
      <c r="DKI2" s="141"/>
      <c r="DKJ2" s="141"/>
      <c r="DKK2" s="141"/>
      <c r="DKL2" s="141"/>
      <c r="DKM2" s="141"/>
      <c r="DKN2" s="141"/>
      <c r="DKO2" s="141"/>
      <c r="DKP2" s="141"/>
      <c r="DKQ2" s="141"/>
      <c r="DKR2" s="141"/>
      <c r="DKS2" s="141"/>
      <c r="DKT2" s="141"/>
      <c r="DKU2" s="141"/>
      <c r="DKV2" s="141"/>
      <c r="DKW2" s="141"/>
      <c r="DKX2" s="141"/>
      <c r="DKY2" s="141"/>
      <c r="DKZ2" s="141"/>
      <c r="DLA2" s="141"/>
      <c r="DLB2" s="141"/>
      <c r="DLC2" s="141"/>
      <c r="DLD2" s="141"/>
      <c r="DLE2" s="141"/>
      <c r="DLF2" s="141"/>
      <c r="DLG2" s="141"/>
      <c r="DLH2" s="141"/>
      <c r="DLI2" s="141"/>
      <c r="DLJ2" s="141"/>
      <c r="DLK2" s="141"/>
      <c r="DLL2" s="141"/>
      <c r="DLM2" s="141"/>
      <c r="DLN2" s="141"/>
      <c r="DLO2" s="141"/>
      <c r="DLP2" s="141"/>
      <c r="DLQ2" s="141"/>
      <c r="DLR2" s="141"/>
      <c r="DLS2" s="141"/>
      <c r="DLT2" s="141"/>
      <c r="DLU2" s="141"/>
      <c r="DLV2" s="141"/>
      <c r="DLW2" s="141"/>
      <c r="DLX2" s="141"/>
      <c r="DLY2" s="141"/>
      <c r="DLZ2" s="141"/>
      <c r="DMA2" s="141"/>
      <c r="DMB2" s="141"/>
      <c r="DMC2" s="141"/>
      <c r="DMD2" s="141"/>
      <c r="DME2" s="141"/>
      <c r="DMF2" s="141"/>
      <c r="DMG2" s="141"/>
      <c r="DMH2" s="141"/>
      <c r="DMI2" s="141"/>
      <c r="DMJ2" s="141"/>
      <c r="DMK2" s="141"/>
      <c r="DML2" s="141"/>
      <c r="DMM2" s="141"/>
      <c r="DMN2" s="141"/>
      <c r="DMO2" s="141"/>
      <c r="DMP2" s="141"/>
      <c r="DMQ2" s="141"/>
      <c r="DMR2" s="141"/>
      <c r="DMS2" s="141"/>
      <c r="DMT2" s="141"/>
      <c r="DMU2" s="141"/>
      <c r="DMV2" s="141"/>
      <c r="DMW2" s="141"/>
      <c r="DMX2" s="141"/>
      <c r="DMY2" s="141"/>
      <c r="DMZ2" s="141"/>
      <c r="DNA2" s="141"/>
      <c r="DNB2" s="141"/>
      <c r="DNC2" s="141"/>
      <c r="DND2" s="141"/>
      <c r="DNE2" s="141"/>
      <c r="DNF2" s="141"/>
      <c r="DNG2" s="141"/>
      <c r="DNH2" s="141"/>
      <c r="DNI2" s="141"/>
      <c r="DNJ2" s="141"/>
      <c r="DNK2" s="141"/>
      <c r="DNL2" s="141"/>
      <c r="DNM2" s="141"/>
      <c r="DNN2" s="141"/>
      <c r="DNO2" s="141"/>
      <c r="DNP2" s="141"/>
      <c r="DNQ2" s="141"/>
      <c r="DNR2" s="141"/>
      <c r="DNS2" s="141"/>
      <c r="DNT2" s="141"/>
      <c r="DNU2" s="141"/>
      <c r="DNV2" s="141"/>
      <c r="DNW2" s="141"/>
      <c r="DNX2" s="141"/>
      <c r="DNY2" s="141"/>
      <c r="DNZ2" s="141"/>
      <c r="DOA2" s="141"/>
      <c r="DOB2" s="141"/>
      <c r="DOC2" s="141"/>
      <c r="DOD2" s="141"/>
      <c r="DOE2" s="141"/>
      <c r="DOF2" s="141"/>
      <c r="DOG2" s="141"/>
      <c r="DOH2" s="141"/>
      <c r="DOI2" s="141"/>
      <c r="DOJ2" s="141"/>
      <c r="DOK2" s="141"/>
      <c r="DOL2" s="141"/>
      <c r="DOM2" s="141"/>
      <c r="DON2" s="141"/>
      <c r="DOO2" s="141"/>
      <c r="DOP2" s="141"/>
      <c r="DOQ2" s="141"/>
      <c r="DOR2" s="141"/>
      <c r="DOS2" s="141"/>
      <c r="DOT2" s="141"/>
      <c r="DOU2" s="141"/>
      <c r="DOV2" s="141"/>
      <c r="DOW2" s="141"/>
      <c r="DOX2" s="141"/>
      <c r="DOY2" s="141"/>
      <c r="DOZ2" s="141"/>
      <c r="DPA2" s="141"/>
      <c r="DPB2" s="141"/>
      <c r="DPC2" s="141"/>
      <c r="DPD2" s="141"/>
      <c r="DPE2" s="141"/>
      <c r="DPF2" s="141"/>
      <c r="DPG2" s="141"/>
      <c r="DPH2" s="141"/>
      <c r="DPI2" s="141"/>
      <c r="DPJ2" s="141"/>
      <c r="DPK2" s="141"/>
      <c r="DPL2" s="141"/>
      <c r="DPM2" s="141"/>
      <c r="DPN2" s="141"/>
      <c r="DPO2" s="141"/>
      <c r="DPP2" s="141"/>
      <c r="DPQ2" s="141"/>
      <c r="DPR2" s="141"/>
      <c r="DPS2" s="141"/>
      <c r="DPT2" s="141"/>
      <c r="DPU2" s="141"/>
      <c r="DPV2" s="141"/>
      <c r="DPW2" s="141"/>
      <c r="DPX2" s="141"/>
      <c r="DPY2" s="141"/>
      <c r="DPZ2" s="141"/>
      <c r="DQA2" s="141"/>
      <c r="DQB2" s="141"/>
      <c r="DQC2" s="141"/>
      <c r="DQD2" s="141"/>
      <c r="DQE2" s="141"/>
      <c r="DQF2" s="141"/>
      <c r="DQG2" s="141"/>
      <c r="DQH2" s="141"/>
      <c r="DQI2" s="141"/>
      <c r="DQJ2" s="141"/>
      <c r="DQK2" s="141"/>
      <c r="DQL2" s="141"/>
      <c r="DQM2" s="141"/>
      <c r="DQN2" s="141"/>
      <c r="DQO2" s="141"/>
      <c r="DQP2" s="141"/>
      <c r="DQQ2" s="141"/>
      <c r="DQR2" s="141"/>
      <c r="DQS2" s="141"/>
      <c r="DQT2" s="141"/>
      <c r="DQU2" s="141"/>
      <c r="DQV2" s="141"/>
      <c r="DQW2" s="141"/>
      <c r="DQX2" s="141"/>
      <c r="DQY2" s="141"/>
      <c r="DQZ2" s="141"/>
      <c r="DRA2" s="141"/>
      <c r="DRB2" s="141"/>
      <c r="DRC2" s="141"/>
      <c r="DRD2" s="141"/>
      <c r="DRE2" s="141"/>
      <c r="DRF2" s="141"/>
      <c r="DRG2" s="141"/>
      <c r="DRH2" s="141"/>
      <c r="DRI2" s="141"/>
      <c r="DRJ2" s="141"/>
      <c r="DRK2" s="141"/>
      <c r="DRL2" s="141"/>
      <c r="DRM2" s="141"/>
      <c r="DRN2" s="141"/>
      <c r="DRO2" s="141"/>
      <c r="DRP2" s="141"/>
      <c r="DRQ2" s="141"/>
      <c r="DRR2" s="141"/>
      <c r="DRS2" s="141"/>
      <c r="DRT2" s="141"/>
      <c r="DRU2" s="141"/>
      <c r="DRV2" s="141"/>
      <c r="DRW2" s="141"/>
      <c r="DRX2" s="141"/>
      <c r="DRY2" s="141"/>
      <c r="DRZ2" s="141"/>
      <c r="DSA2" s="141"/>
      <c r="DSB2" s="141"/>
      <c r="DSC2" s="141"/>
      <c r="DSD2" s="141"/>
      <c r="DSE2" s="141"/>
      <c r="DSF2" s="141"/>
      <c r="DSG2" s="141"/>
      <c r="DSH2" s="141"/>
      <c r="DSI2" s="141"/>
      <c r="DSJ2" s="141"/>
      <c r="DSK2" s="141"/>
      <c r="DSL2" s="141"/>
      <c r="DSM2" s="141"/>
      <c r="DSN2" s="141"/>
      <c r="DSO2" s="141"/>
      <c r="DSP2" s="141"/>
      <c r="DSQ2" s="141"/>
      <c r="DSR2" s="141"/>
      <c r="DSS2" s="141"/>
      <c r="DST2" s="141"/>
      <c r="DSU2" s="141"/>
      <c r="DSV2" s="141"/>
      <c r="DSW2" s="141"/>
      <c r="DSX2" s="141"/>
      <c r="DSY2" s="141"/>
      <c r="DSZ2" s="141"/>
      <c r="DTA2" s="141"/>
      <c r="DTB2" s="141"/>
      <c r="DTC2" s="141"/>
      <c r="DTD2" s="141"/>
      <c r="DTE2" s="141"/>
      <c r="DTF2" s="141"/>
      <c r="DTG2" s="141"/>
      <c r="DTH2" s="141"/>
      <c r="DTI2" s="141"/>
      <c r="DTJ2" s="141"/>
      <c r="DTK2" s="141"/>
      <c r="DTL2" s="141"/>
      <c r="DTM2" s="141"/>
      <c r="DTN2" s="141"/>
      <c r="DTO2" s="141"/>
      <c r="DTP2" s="141"/>
      <c r="DTQ2" s="141"/>
      <c r="DTR2" s="141"/>
      <c r="DTS2" s="141"/>
      <c r="DTT2" s="141"/>
      <c r="DTU2" s="141"/>
      <c r="DTV2" s="141"/>
      <c r="DTW2" s="141"/>
      <c r="DTX2" s="141"/>
      <c r="DTY2" s="141"/>
      <c r="DTZ2" s="141"/>
      <c r="DUA2" s="141"/>
      <c r="DUB2" s="141"/>
      <c r="DUC2" s="141"/>
      <c r="DUD2" s="141"/>
      <c r="DUE2" s="141"/>
      <c r="DUF2" s="141"/>
      <c r="DUG2" s="141"/>
      <c r="DUH2" s="141"/>
      <c r="DUI2" s="141"/>
      <c r="DUJ2" s="141"/>
      <c r="DUK2" s="141"/>
      <c r="DUL2" s="141"/>
      <c r="DUM2" s="141"/>
      <c r="DUN2" s="141"/>
      <c r="DUO2" s="141"/>
      <c r="DUP2" s="141"/>
      <c r="DUQ2" s="141"/>
      <c r="DUR2" s="141"/>
      <c r="DUS2" s="141"/>
      <c r="DUT2" s="141"/>
      <c r="DUU2" s="141"/>
      <c r="DUV2" s="141"/>
      <c r="DUW2" s="141"/>
      <c r="DUX2" s="141"/>
      <c r="DUY2" s="141"/>
      <c r="DUZ2" s="141"/>
      <c r="DVA2" s="141"/>
      <c r="DVB2" s="141"/>
      <c r="DVC2" s="141"/>
      <c r="DVD2" s="141"/>
      <c r="DVE2" s="141"/>
      <c r="DVF2" s="141"/>
      <c r="DVG2" s="141"/>
      <c r="DVH2" s="141"/>
      <c r="DVI2" s="141"/>
      <c r="DVJ2" s="141"/>
      <c r="DVK2" s="141"/>
      <c r="DVL2" s="141"/>
      <c r="DVM2" s="141"/>
      <c r="DVN2" s="141"/>
      <c r="DVO2" s="141"/>
      <c r="DVP2" s="141"/>
      <c r="DVQ2" s="141"/>
      <c r="DVR2" s="141"/>
      <c r="DVS2" s="141"/>
      <c r="DVT2" s="141"/>
      <c r="DVU2" s="141"/>
      <c r="DVV2" s="141"/>
      <c r="DVW2" s="141"/>
      <c r="DVX2" s="141"/>
      <c r="DVY2" s="141"/>
      <c r="DVZ2" s="141"/>
      <c r="DWA2" s="141"/>
      <c r="DWB2" s="141"/>
      <c r="DWC2" s="141"/>
      <c r="DWD2" s="141"/>
      <c r="DWE2" s="141"/>
      <c r="DWF2" s="141"/>
      <c r="DWG2" s="141"/>
      <c r="DWH2" s="141"/>
      <c r="DWI2" s="141"/>
      <c r="DWJ2" s="141"/>
      <c r="DWK2" s="141"/>
      <c r="DWL2" s="141"/>
      <c r="DWM2" s="141"/>
      <c r="DWN2" s="141"/>
      <c r="DWO2" s="141"/>
      <c r="DWP2" s="141"/>
      <c r="DWQ2" s="141"/>
      <c r="DWR2" s="141"/>
      <c r="DWS2" s="141"/>
      <c r="DWT2" s="141"/>
      <c r="DWU2" s="141"/>
      <c r="DWV2" s="141"/>
      <c r="DWW2" s="141"/>
      <c r="DWX2" s="141"/>
      <c r="DWY2" s="141"/>
      <c r="DWZ2" s="141"/>
      <c r="DXA2" s="141"/>
      <c r="DXB2" s="141"/>
      <c r="DXC2" s="141"/>
      <c r="DXD2" s="141"/>
      <c r="DXE2" s="141"/>
      <c r="DXF2" s="141"/>
      <c r="DXG2" s="141"/>
      <c r="DXH2" s="141"/>
      <c r="DXI2" s="141"/>
      <c r="DXJ2" s="141"/>
      <c r="DXK2" s="141"/>
      <c r="DXL2" s="141"/>
      <c r="DXM2" s="141"/>
      <c r="DXN2" s="141"/>
      <c r="DXO2" s="141"/>
      <c r="DXP2" s="141"/>
      <c r="DXQ2" s="141"/>
      <c r="DXR2" s="141"/>
      <c r="DXS2" s="141"/>
      <c r="DXT2" s="141"/>
      <c r="DXU2" s="141"/>
      <c r="DXV2" s="141"/>
      <c r="DXW2" s="141"/>
      <c r="DXX2" s="141"/>
      <c r="DXY2" s="141"/>
      <c r="DXZ2" s="141"/>
      <c r="DYA2" s="141"/>
      <c r="DYB2" s="141"/>
      <c r="DYC2" s="141"/>
      <c r="DYD2" s="141"/>
      <c r="DYE2" s="141"/>
      <c r="DYF2" s="141"/>
      <c r="DYG2" s="141"/>
      <c r="DYH2" s="141"/>
      <c r="DYI2" s="141"/>
      <c r="DYJ2" s="141"/>
      <c r="DYK2" s="141"/>
      <c r="DYL2" s="141"/>
      <c r="DYM2" s="141"/>
      <c r="DYN2" s="141"/>
      <c r="DYO2" s="141"/>
      <c r="DYP2" s="141"/>
      <c r="DYQ2" s="141"/>
      <c r="DYR2" s="141"/>
      <c r="DYS2" s="141"/>
      <c r="DYT2" s="141"/>
      <c r="DYU2" s="141"/>
      <c r="DYV2" s="141"/>
      <c r="DYW2" s="141"/>
      <c r="DYX2" s="141"/>
      <c r="DYY2" s="141"/>
      <c r="DYZ2" s="141"/>
      <c r="DZA2" s="141"/>
      <c r="DZB2" s="141"/>
      <c r="DZC2" s="141"/>
      <c r="DZD2" s="141"/>
      <c r="DZE2" s="141"/>
      <c r="DZF2" s="141"/>
      <c r="DZG2" s="141"/>
      <c r="DZH2" s="141"/>
      <c r="DZI2" s="141"/>
      <c r="DZJ2" s="141"/>
      <c r="DZK2" s="141"/>
      <c r="DZL2" s="141"/>
      <c r="DZM2" s="141"/>
      <c r="DZN2" s="141"/>
      <c r="DZO2" s="141"/>
      <c r="DZP2" s="141"/>
      <c r="DZQ2" s="141"/>
      <c r="DZR2" s="141"/>
      <c r="DZS2" s="141"/>
      <c r="DZT2" s="141"/>
      <c r="DZU2" s="141"/>
      <c r="DZV2" s="141"/>
      <c r="DZW2" s="141"/>
      <c r="DZX2" s="141"/>
      <c r="DZY2" s="141"/>
      <c r="DZZ2" s="141"/>
      <c r="EAA2" s="141"/>
      <c r="EAB2" s="141"/>
      <c r="EAC2" s="141"/>
      <c r="EAD2" s="141"/>
      <c r="EAE2" s="141"/>
      <c r="EAF2" s="141"/>
      <c r="EAG2" s="141"/>
      <c r="EAH2" s="141"/>
      <c r="EAI2" s="141"/>
      <c r="EAJ2" s="141"/>
      <c r="EAK2" s="141"/>
      <c r="EAL2" s="141"/>
      <c r="EAM2" s="141"/>
      <c r="EAN2" s="141"/>
      <c r="EAO2" s="141"/>
      <c r="EAP2" s="141"/>
      <c r="EAQ2" s="141"/>
      <c r="EAR2" s="141"/>
      <c r="EAS2" s="141"/>
      <c r="EAT2" s="141"/>
      <c r="EAU2" s="141"/>
      <c r="EAV2" s="141"/>
      <c r="EAW2" s="141"/>
      <c r="EAX2" s="141"/>
      <c r="EAY2" s="141"/>
      <c r="EAZ2" s="141"/>
      <c r="EBA2" s="141"/>
      <c r="EBB2" s="141"/>
      <c r="EBC2" s="141"/>
      <c r="EBD2" s="141"/>
      <c r="EBE2" s="141"/>
      <c r="EBF2" s="141"/>
      <c r="EBG2" s="141"/>
      <c r="EBH2" s="141"/>
      <c r="EBI2" s="141"/>
      <c r="EBJ2" s="141"/>
      <c r="EBK2" s="141"/>
      <c r="EBL2" s="141"/>
      <c r="EBM2" s="141"/>
      <c r="EBN2" s="141"/>
      <c r="EBO2" s="141"/>
      <c r="EBP2" s="141"/>
      <c r="EBQ2" s="141"/>
      <c r="EBR2" s="141"/>
      <c r="EBS2" s="141"/>
      <c r="EBT2" s="141"/>
      <c r="EBU2" s="141"/>
      <c r="EBV2" s="141"/>
      <c r="EBW2" s="141"/>
      <c r="EBX2" s="141"/>
      <c r="EBY2" s="141"/>
      <c r="EBZ2" s="141"/>
      <c r="ECA2" s="141"/>
      <c r="ECB2" s="141"/>
      <c r="ECC2" s="141"/>
      <c r="ECD2" s="141"/>
      <c r="ECE2" s="141"/>
      <c r="ECF2" s="141"/>
      <c r="ECG2" s="141"/>
      <c r="ECH2" s="141"/>
      <c r="ECI2" s="141"/>
      <c r="ECJ2" s="141"/>
      <c r="ECK2" s="141"/>
      <c r="ECL2" s="141"/>
      <c r="ECM2" s="141"/>
      <c r="ECN2" s="141"/>
      <c r="ECO2" s="141"/>
      <c r="ECP2" s="141"/>
      <c r="ECQ2" s="141"/>
      <c r="ECR2" s="141"/>
      <c r="ECS2" s="141"/>
      <c r="ECT2" s="141"/>
      <c r="ECU2" s="141"/>
      <c r="ECV2" s="141"/>
      <c r="ECW2" s="141"/>
      <c r="ECX2" s="141"/>
      <c r="ECY2" s="141"/>
      <c r="ECZ2" s="141"/>
      <c r="EDA2" s="141"/>
      <c r="EDB2" s="141"/>
      <c r="EDC2" s="141"/>
      <c r="EDD2" s="141"/>
      <c r="EDE2" s="141"/>
      <c r="EDF2" s="141"/>
      <c r="EDG2" s="141"/>
      <c r="EDH2" s="141"/>
      <c r="EDI2" s="141"/>
      <c r="EDJ2" s="141"/>
      <c r="EDK2" s="141"/>
      <c r="EDL2" s="141"/>
      <c r="EDM2" s="141"/>
      <c r="EDN2" s="141"/>
      <c r="EDO2" s="141"/>
      <c r="EDP2" s="141"/>
      <c r="EDQ2" s="141"/>
      <c r="EDR2" s="141"/>
      <c r="EDS2" s="141"/>
      <c r="EDT2" s="141"/>
      <c r="EDU2" s="141"/>
      <c r="EDV2" s="141"/>
      <c r="EDW2" s="141"/>
      <c r="EDX2" s="141"/>
      <c r="EDY2" s="141"/>
      <c r="EDZ2" s="141"/>
      <c r="EEA2" s="141"/>
      <c r="EEB2" s="141"/>
      <c r="EEC2" s="141"/>
      <c r="EED2" s="141"/>
      <c r="EEE2" s="141"/>
      <c r="EEF2" s="141"/>
      <c r="EEG2" s="141"/>
      <c r="EEH2" s="141"/>
      <c r="EEI2" s="141"/>
      <c r="EEJ2" s="141"/>
      <c r="EEK2" s="141"/>
      <c r="EEL2" s="141"/>
      <c r="EEM2" s="141"/>
      <c r="EEN2" s="141"/>
      <c r="EEO2" s="141"/>
      <c r="EEP2" s="141"/>
      <c r="EEQ2" s="141"/>
      <c r="EER2" s="141"/>
      <c r="EES2" s="141"/>
      <c r="EET2" s="141"/>
      <c r="EEU2" s="141"/>
      <c r="EEV2" s="141"/>
      <c r="EEW2" s="141"/>
      <c r="EEX2" s="141"/>
      <c r="EEY2" s="141"/>
      <c r="EEZ2" s="141"/>
      <c r="EFA2" s="141"/>
      <c r="EFB2" s="141"/>
      <c r="EFC2" s="141"/>
      <c r="EFD2" s="141"/>
      <c r="EFE2" s="141"/>
      <c r="EFF2" s="141"/>
      <c r="EFG2" s="141"/>
      <c r="EFH2" s="141"/>
      <c r="EFI2" s="141"/>
      <c r="EFJ2" s="141"/>
      <c r="EFK2" s="141"/>
      <c r="EFL2" s="141"/>
      <c r="EFM2" s="141"/>
      <c r="EFN2" s="141"/>
      <c r="EFO2" s="141"/>
      <c r="EFP2" s="141"/>
      <c r="EFQ2" s="141"/>
      <c r="EFR2" s="141"/>
      <c r="EFS2" s="141"/>
      <c r="EFT2" s="141"/>
      <c r="EFU2" s="141"/>
      <c r="EFV2" s="141"/>
      <c r="EFW2" s="141"/>
      <c r="EFX2" s="141"/>
      <c r="EFY2" s="141"/>
      <c r="EFZ2" s="141"/>
      <c r="EGA2" s="141"/>
      <c r="EGB2" s="141"/>
      <c r="EGC2" s="141"/>
      <c r="EGD2" s="141"/>
      <c r="EGE2" s="141"/>
      <c r="EGF2" s="141"/>
      <c r="EGG2" s="141"/>
      <c r="EGH2" s="141"/>
      <c r="EGI2" s="141"/>
      <c r="EGJ2" s="141"/>
      <c r="EGK2" s="141"/>
      <c r="EGL2" s="141"/>
      <c r="EGM2" s="141"/>
      <c r="EGN2" s="141"/>
      <c r="EGO2" s="141"/>
      <c r="EGP2" s="141"/>
      <c r="EGQ2" s="141"/>
      <c r="EGR2" s="141"/>
      <c r="EGS2" s="141"/>
      <c r="EGT2" s="141"/>
      <c r="EGU2" s="141"/>
      <c r="EGV2" s="141"/>
      <c r="EGW2" s="141"/>
      <c r="EGX2" s="141"/>
      <c r="EGY2" s="141"/>
      <c r="EGZ2" s="141"/>
      <c r="EHA2" s="141"/>
      <c r="EHB2" s="141"/>
      <c r="EHC2" s="141"/>
      <c r="EHD2" s="141"/>
      <c r="EHE2" s="141"/>
      <c r="EHF2" s="141"/>
      <c r="EHG2" s="141"/>
      <c r="EHH2" s="141"/>
      <c r="EHI2" s="141"/>
      <c r="EHJ2" s="141"/>
      <c r="EHK2" s="141"/>
      <c r="EHL2" s="141"/>
      <c r="EHM2" s="141"/>
      <c r="EHN2" s="141"/>
      <c r="EHO2" s="141"/>
      <c r="EHP2" s="141"/>
      <c r="EHQ2" s="141"/>
      <c r="EHR2" s="141"/>
      <c r="EHS2" s="141"/>
      <c r="EHT2" s="141"/>
      <c r="EHU2" s="141"/>
      <c r="EHV2" s="141"/>
      <c r="EHW2" s="141"/>
      <c r="EHX2" s="141"/>
      <c r="EHY2" s="141"/>
      <c r="EHZ2" s="141"/>
      <c r="EIA2" s="141"/>
      <c r="EIB2" s="141"/>
      <c r="EIC2" s="141"/>
      <c r="EID2" s="141"/>
      <c r="EIE2" s="141"/>
      <c r="EIF2" s="141"/>
      <c r="EIG2" s="141"/>
      <c r="EIH2" s="141"/>
      <c r="EII2" s="141"/>
      <c r="EIJ2" s="141"/>
      <c r="EIK2" s="141"/>
      <c r="EIL2" s="141"/>
      <c r="EIM2" s="141"/>
      <c r="EIN2" s="141"/>
      <c r="EIO2" s="141"/>
      <c r="EIP2" s="141"/>
      <c r="EIQ2" s="141"/>
      <c r="EIR2" s="141"/>
      <c r="EIS2" s="141"/>
      <c r="EIT2" s="141"/>
      <c r="EIU2" s="141"/>
      <c r="EIV2" s="141"/>
      <c r="EIW2" s="141"/>
      <c r="EIX2" s="141"/>
      <c r="EIY2" s="141"/>
      <c r="EIZ2" s="141"/>
      <c r="EJA2" s="141"/>
      <c r="EJB2" s="141"/>
      <c r="EJC2" s="141"/>
      <c r="EJD2" s="141"/>
      <c r="EJE2" s="141"/>
      <c r="EJF2" s="141"/>
      <c r="EJG2" s="141"/>
      <c r="EJH2" s="141"/>
      <c r="EJI2" s="141"/>
      <c r="EJJ2" s="141"/>
      <c r="EJK2" s="141"/>
      <c r="EJL2" s="141"/>
      <c r="EJM2" s="141"/>
      <c r="EJN2" s="141"/>
      <c r="EJO2" s="141"/>
      <c r="EJP2" s="141"/>
      <c r="EJQ2" s="141"/>
      <c r="EJR2" s="141"/>
      <c r="EJS2" s="141"/>
      <c r="EJT2" s="141"/>
      <c r="EJU2" s="141"/>
      <c r="EJV2" s="141"/>
      <c r="EJW2" s="141"/>
      <c r="EJX2" s="141"/>
      <c r="EJY2" s="141"/>
      <c r="EJZ2" s="141"/>
      <c r="EKA2" s="141"/>
      <c r="EKB2" s="141"/>
      <c r="EKC2" s="141"/>
      <c r="EKD2" s="141"/>
      <c r="EKE2" s="141"/>
      <c r="EKF2" s="141"/>
      <c r="EKG2" s="141"/>
      <c r="EKH2" s="141"/>
      <c r="EKI2" s="141"/>
      <c r="EKJ2" s="141"/>
      <c r="EKK2" s="141"/>
      <c r="EKL2" s="141"/>
      <c r="EKM2" s="141"/>
      <c r="EKN2" s="141"/>
      <c r="EKO2" s="141"/>
      <c r="EKP2" s="141"/>
      <c r="EKQ2" s="141"/>
      <c r="EKR2" s="141"/>
      <c r="EKS2" s="141"/>
      <c r="EKT2" s="141"/>
      <c r="EKU2" s="141"/>
      <c r="EKV2" s="141"/>
      <c r="EKW2" s="141"/>
      <c r="EKX2" s="141"/>
      <c r="EKY2" s="141"/>
      <c r="EKZ2" s="141"/>
      <c r="ELA2" s="141"/>
      <c r="ELB2" s="141"/>
      <c r="ELC2" s="141"/>
      <c r="ELD2" s="141"/>
      <c r="ELE2" s="141"/>
      <c r="ELF2" s="141"/>
      <c r="ELG2" s="141"/>
      <c r="ELH2" s="141"/>
      <c r="ELI2" s="141"/>
      <c r="ELJ2" s="141"/>
      <c r="ELK2" s="141"/>
      <c r="ELL2" s="141"/>
      <c r="ELM2" s="141"/>
      <c r="ELN2" s="141"/>
      <c r="ELO2" s="141"/>
      <c r="ELP2" s="141"/>
      <c r="ELQ2" s="141"/>
      <c r="ELR2" s="141"/>
      <c r="ELS2" s="141"/>
      <c r="ELT2" s="141"/>
      <c r="ELU2" s="141"/>
      <c r="ELV2" s="141"/>
      <c r="ELW2" s="141"/>
      <c r="ELX2" s="141"/>
      <c r="ELY2" s="141"/>
      <c r="ELZ2" s="141"/>
      <c r="EMA2" s="141"/>
      <c r="EMB2" s="141"/>
      <c r="EMC2" s="141"/>
      <c r="EMD2" s="141"/>
      <c r="EME2" s="141"/>
      <c r="EMF2" s="141"/>
      <c r="EMG2" s="141"/>
      <c r="EMH2" s="141"/>
      <c r="EMI2" s="141"/>
      <c r="EMJ2" s="141"/>
      <c r="EMK2" s="141"/>
      <c r="EML2" s="141"/>
      <c r="EMM2" s="141"/>
      <c r="EMN2" s="141"/>
      <c r="EMO2" s="141"/>
      <c r="EMP2" s="141"/>
      <c r="EMQ2" s="141"/>
      <c r="EMR2" s="141"/>
      <c r="EMS2" s="141"/>
      <c r="EMT2" s="141"/>
      <c r="EMU2" s="141"/>
      <c r="EMV2" s="141"/>
      <c r="EMW2" s="141"/>
      <c r="EMX2" s="141"/>
      <c r="EMY2" s="141"/>
      <c r="EMZ2" s="141"/>
      <c r="ENA2" s="141"/>
      <c r="ENB2" s="141"/>
      <c r="ENC2" s="141"/>
      <c r="END2" s="141"/>
      <c r="ENE2" s="141"/>
      <c r="ENF2" s="141"/>
      <c r="ENG2" s="141"/>
      <c r="ENH2" s="141"/>
      <c r="ENI2" s="141"/>
      <c r="ENJ2" s="141"/>
      <c r="ENK2" s="141"/>
      <c r="ENL2" s="141"/>
      <c r="ENM2" s="141"/>
      <c r="ENN2" s="141"/>
      <c r="ENO2" s="141"/>
      <c r="ENP2" s="141"/>
      <c r="ENQ2" s="141"/>
      <c r="ENR2" s="141"/>
      <c r="ENS2" s="141"/>
      <c r="ENT2" s="141"/>
      <c r="ENU2" s="141"/>
      <c r="ENV2" s="141"/>
      <c r="ENW2" s="141"/>
      <c r="ENX2" s="141"/>
      <c r="ENY2" s="141"/>
      <c r="ENZ2" s="141"/>
      <c r="EOA2" s="141"/>
      <c r="EOB2" s="141"/>
      <c r="EOC2" s="141"/>
      <c r="EOD2" s="141"/>
      <c r="EOE2" s="141"/>
      <c r="EOF2" s="141"/>
      <c r="EOG2" s="141"/>
      <c r="EOH2" s="141"/>
      <c r="EOI2" s="141"/>
      <c r="EOJ2" s="141"/>
      <c r="EOK2" s="141"/>
      <c r="EOL2" s="141"/>
      <c r="EOM2" s="141"/>
      <c r="EON2" s="141"/>
      <c r="EOO2" s="141"/>
      <c r="EOP2" s="141"/>
      <c r="EOQ2" s="141"/>
      <c r="EOR2" s="141"/>
      <c r="EOS2" s="141"/>
      <c r="EOT2" s="141"/>
      <c r="EOU2" s="141"/>
      <c r="EOV2" s="141"/>
      <c r="EOW2" s="141"/>
      <c r="EOX2" s="141"/>
      <c r="EOY2" s="141"/>
      <c r="EOZ2" s="141"/>
      <c r="EPA2" s="141"/>
      <c r="EPB2" s="141"/>
      <c r="EPC2" s="141"/>
      <c r="EPD2" s="141"/>
      <c r="EPE2" s="141"/>
      <c r="EPF2" s="141"/>
      <c r="EPG2" s="141"/>
      <c r="EPH2" s="141"/>
      <c r="EPI2" s="141"/>
      <c r="EPJ2" s="141"/>
      <c r="EPK2" s="141"/>
      <c r="EPL2" s="141"/>
      <c r="EPM2" s="141"/>
      <c r="EPN2" s="141"/>
      <c r="EPO2" s="141"/>
      <c r="EPP2" s="141"/>
      <c r="EPQ2" s="141"/>
      <c r="EPR2" s="141"/>
      <c r="EPS2" s="141"/>
      <c r="EPT2" s="141"/>
      <c r="EPU2" s="141"/>
      <c r="EPV2" s="141"/>
      <c r="EPW2" s="141"/>
      <c r="EPX2" s="141"/>
      <c r="EPY2" s="141"/>
      <c r="EPZ2" s="141"/>
      <c r="EQA2" s="141"/>
      <c r="EQB2" s="141"/>
      <c r="EQC2" s="141"/>
      <c r="EQD2" s="141"/>
      <c r="EQE2" s="141"/>
      <c r="EQF2" s="141"/>
      <c r="EQG2" s="141"/>
      <c r="EQH2" s="141"/>
      <c r="EQI2" s="141"/>
      <c r="EQJ2" s="141"/>
      <c r="EQK2" s="141"/>
      <c r="EQL2" s="141"/>
      <c r="EQM2" s="141"/>
      <c r="EQN2" s="141"/>
      <c r="EQO2" s="141"/>
      <c r="EQP2" s="141"/>
      <c r="EQQ2" s="141"/>
      <c r="EQR2" s="141"/>
      <c r="EQS2" s="141"/>
      <c r="EQT2" s="141"/>
      <c r="EQU2" s="141"/>
      <c r="EQV2" s="141"/>
      <c r="EQW2" s="141"/>
      <c r="EQX2" s="141"/>
      <c r="EQY2" s="141"/>
      <c r="EQZ2" s="141"/>
      <c r="ERA2" s="141"/>
      <c r="ERB2" s="141"/>
      <c r="ERC2" s="141"/>
      <c r="ERD2" s="141"/>
      <c r="ERE2" s="141"/>
      <c r="ERF2" s="141"/>
      <c r="ERG2" s="141"/>
      <c r="ERH2" s="141"/>
      <c r="ERI2" s="141"/>
      <c r="ERJ2" s="141"/>
      <c r="ERK2" s="141"/>
      <c r="ERL2" s="141"/>
      <c r="ERM2" s="141"/>
      <c r="ERN2" s="141"/>
      <c r="ERO2" s="141"/>
      <c r="ERP2" s="141"/>
      <c r="ERQ2" s="141"/>
      <c r="ERR2" s="141"/>
      <c r="ERS2" s="141"/>
      <c r="ERT2" s="141"/>
      <c r="ERU2" s="141"/>
      <c r="ERV2" s="141"/>
      <c r="ERW2" s="141"/>
      <c r="ERX2" s="141"/>
      <c r="ERY2" s="141"/>
      <c r="ERZ2" s="141"/>
      <c r="ESA2" s="141"/>
      <c r="ESB2" s="141"/>
      <c r="ESC2" s="141"/>
      <c r="ESD2" s="141"/>
      <c r="ESE2" s="141"/>
      <c r="ESF2" s="141"/>
      <c r="ESG2" s="141"/>
      <c r="ESH2" s="141"/>
      <c r="ESI2" s="141"/>
      <c r="ESJ2" s="141"/>
      <c r="ESK2" s="141"/>
      <c r="ESL2" s="141"/>
      <c r="ESM2" s="141"/>
      <c r="ESN2" s="141"/>
      <c r="ESO2" s="141"/>
      <c r="ESP2" s="141"/>
      <c r="ESQ2" s="141"/>
      <c r="ESR2" s="141"/>
      <c r="ESS2" s="141"/>
      <c r="EST2" s="141"/>
      <c r="ESU2" s="141"/>
      <c r="ESV2" s="141"/>
      <c r="ESW2" s="141"/>
      <c r="ESX2" s="141"/>
      <c r="ESY2" s="141"/>
      <c r="ESZ2" s="141"/>
      <c r="ETA2" s="141"/>
      <c r="ETB2" s="141"/>
      <c r="ETC2" s="141"/>
      <c r="ETD2" s="141"/>
      <c r="ETE2" s="141"/>
      <c r="ETF2" s="141"/>
      <c r="ETG2" s="141"/>
      <c r="ETH2" s="141"/>
      <c r="ETI2" s="141"/>
      <c r="ETJ2" s="141"/>
      <c r="ETK2" s="141"/>
      <c r="ETL2" s="141"/>
      <c r="ETM2" s="141"/>
      <c r="ETN2" s="141"/>
      <c r="ETO2" s="141"/>
      <c r="ETP2" s="141"/>
      <c r="ETQ2" s="141"/>
      <c r="ETR2" s="141"/>
      <c r="ETS2" s="141"/>
      <c r="ETT2" s="141"/>
      <c r="ETU2" s="141"/>
      <c r="ETV2" s="141"/>
      <c r="ETW2" s="141"/>
      <c r="ETX2" s="141"/>
      <c r="ETY2" s="141"/>
      <c r="ETZ2" s="141"/>
      <c r="EUA2" s="141"/>
      <c r="EUB2" s="141"/>
      <c r="EUC2" s="141"/>
      <c r="EUD2" s="141"/>
      <c r="EUE2" s="141"/>
      <c r="EUF2" s="141"/>
      <c r="EUG2" s="141"/>
      <c r="EUH2" s="141"/>
      <c r="EUI2" s="141"/>
      <c r="EUJ2" s="141"/>
      <c r="EUK2" s="141"/>
      <c r="EUL2" s="141"/>
      <c r="EUM2" s="141"/>
      <c r="EUN2" s="141"/>
      <c r="EUO2" s="141"/>
      <c r="EUP2" s="141"/>
      <c r="EUQ2" s="141"/>
      <c r="EUR2" s="141"/>
      <c r="EUS2" s="141"/>
      <c r="EUT2" s="141"/>
      <c r="EUU2" s="141"/>
      <c r="EUV2" s="141"/>
      <c r="EUW2" s="141"/>
      <c r="EUX2" s="141"/>
      <c r="EUY2" s="141"/>
      <c r="EUZ2" s="141"/>
      <c r="EVA2" s="141"/>
      <c r="EVB2" s="141"/>
      <c r="EVC2" s="141"/>
      <c r="EVD2" s="141"/>
      <c r="EVE2" s="141"/>
      <c r="EVF2" s="141"/>
      <c r="EVG2" s="141"/>
      <c r="EVH2" s="141"/>
      <c r="EVI2" s="141"/>
      <c r="EVJ2" s="141"/>
      <c r="EVK2" s="141"/>
      <c r="EVL2" s="141"/>
      <c r="EVM2" s="141"/>
      <c r="EVN2" s="141"/>
      <c r="EVO2" s="141"/>
      <c r="EVP2" s="141"/>
      <c r="EVQ2" s="141"/>
      <c r="EVR2" s="141"/>
      <c r="EVS2" s="141"/>
      <c r="EVT2" s="141"/>
      <c r="EVU2" s="141"/>
      <c r="EVV2" s="141"/>
      <c r="EVW2" s="141"/>
      <c r="EVX2" s="141"/>
      <c r="EVY2" s="141"/>
      <c r="EVZ2" s="141"/>
      <c r="EWA2" s="141"/>
      <c r="EWB2" s="141"/>
      <c r="EWC2" s="141"/>
      <c r="EWD2" s="141"/>
      <c r="EWE2" s="141"/>
      <c r="EWF2" s="141"/>
      <c r="EWG2" s="141"/>
      <c r="EWH2" s="141"/>
      <c r="EWI2" s="141"/>
      <c r="EWJ2" s="141"/>
      <c r="EWK2" s="141"/>
      <c r="EWL2" s="141"/>
      <c r="EWM2" s="141"/>
      <c r="EWN2" s="141"/>
      <c r="EWO2" s="141"/>
      <c r="EWP2" s="141"/>
      <c r="EWQ2" s="141"/>
      <c r="EWR2" s="141"/>
      <c r="EWS2" s="141"/>
      <c r="EWT2" s="141"/>
      <c r="EWU2" s="141"/>
      <c r="EWV2" s="141"/>
      <c r="EWW2" s="141"/>
      <c r="EWX2" s="141"/>
      <c r="EWY2" s="141"/>
      <c r="EWZ2" s="141"/>
      <c r="EXA2" s="141"/>
      <c r="EXB2" s="141"/>
      <c r="EXC2" s="141"/>
      <c r="EXD2" s="141"/>
      <c r="EXE2" s="141"/>
      <c r="EXF2" s="141"/>
      <c r="EXG2" s="141"/>
      <c r="EXH2" s="141"/>
      <c r="EXI2" s="141"/>
      <c r="EXJ2" s="141"/>
      <c r="EXK2" s="141"/>
      <c r="EXL2" s="141"/>
      <c r="EXM2" s="141"/>
      <c r="EXN2" s="141"/>
      <c r="EXO2" s="141"/>
      <c r="EXP2" s="141"/>
      <c r="EXQ2" s="141"/>
      <c r="EXR2" s="141"/>
      <c r="EXS2" s="141"/>
      <c r="EXT2" s="141"/>
      <c r="EXU2" s="141"/>
      <c r="EXV2" s="141"/>
      <c r="EXW2" s="141"/>
      <c r="EXX2" s="141"/>
      <c r="EXY2" s="141"/>
      <c r="EXZ2" s="141"/>
      <c r="EYA2" s="141"/>
      <c r="EYB2" s="141"/>
      <c r="EYC2" s="141"/>
      <c r="EYD2" s="141"/>
      <c r="EYE2" s="141"/>
      <c r="EYF2" s="141"/>
      <c r="EYG2" s="141"/>
      <c r="EYH2" s="141"/>
      <c r="EYI2" s="141"/>
      <c r="EYJ2" s="141"/>
      <c r="EYK2" s="141"/>
      <c r="EYL2" s="141"/>
      <c r="EYM2" s="141"/>
      <c r="EYN2" s="141"/>
      <c r="EYO2" s="141"/>
      <c r="EYP2" s="141"/>
      <c r="EYQ2" s="141"/>
      <c r="EYR2" s="141"/>
      <c r="EYS2" s="141"/>
      <c r="EYT2" s="141"/>
      <c r="EYU2" s="141"/>
      <c r="EYV2" s="141"/>
      <c r="EYW2" s="141"/>
      <c r="EYX2" s="141"/>
      <c r="EYY2" s="141"/>
      <c r="EYZ2" s="141"/>
      <c r="EZA2" s="141"/>
      <c r="EZB2" s="141"/>
      <c r="EZC2" s="141"/>
      <c r="EZD2" s="141"/>
      <c r="EZE2" s="141"/>
      <c r="EZF2" s="141"/>
      <c r="EZG2" s="141"/>
      <c r="EZH2" s="141"/>
      <c r="EZI2" s="141"/>
      <c r="EZJ2" s="141"/>
      <c r="EZK2" s="141"/>
      <c r="EZL2" s="141"/>
      <c r="EZM2" s="141"/>
      <c r="EZN2" s="141"/>
      <c r="EZO2" s="141"/>
      <c r="EZP2" s="141"/>
      <c r="EZQ2" s="141"/>
      <c r="EZR2" s="141"/>
      <c r="EZS2" s="141"/>
      <c r="EZT2" s="141"/>
      <c r="EZU2" s="141"/>
      <c r="EZV2" s="141"/>
      <c r="EZW2" s="141"/>
      <c r="EZX2" s="141"/>
      <c r="EZY2" s="141"/>
      <c r="EZZ2" s="141"/>
      <c r="FAA2" s="141"/>
      <c r="FAB2" s="141"/>
      <c r="FAC2" s="141"/>
      <c r="FAD2" s="141"/>
      <c r="FAE2" s="141"/>
      <c r="FAF2" s="141"/>
      <c r="FAG2" s="141"/>
      <c r="FAH2" s="141"/>
      <c r="FAI2" s="141"/>
      <c r="FAJ2" s="141"/>
      <c r="FAK2" s="141"/>
      <c r="FAL2" s="141"/>
      <c r="FAM2" s="141"/>
      <c r="FAN2" s="141"/>
      <c r="FAO2" s="141"/>
      <c r="FAP2" s="141"/>
      <c r="FAQ2" s="141"/>
      <c r="FAR2" s="141"/>
      <c r="FAS2" s="141"/>
      <c r="FAT2" s="141"/>
      <c r="FAU2" s="141"/>
      <c r="FAV2" s="141"/>
      <c r="FAW2" s="141"/>
      <c r="FAX2" s="141"/>
      <c r="FAY2" s="141"/>
      <c r="FAZ2" s="141"/>
      <c r="FBA2" s="141"/>
      <c r="FBB2" s="141"/>
      <c r="FBC2" s="141"/>
      <c r="FBD2" s="141"/>
      <c r="FBE2" s="141"/>
      <c r="FBF2" s="141"/>
      <c r="FBG2" s="141"/>
      <c r="FBH2" s="141"/>
      <c r="FBI2" s="141"/>
      <c r="FBJ2" s="141"/>
      <c r="FBK2" s="141"/>
      <c r="FBL2" s="141"/>
      <c r="FBM2" s="141"/>
      <c r="FBN2" s="141"/>
      <c r="FBO2" s="141"/>
      <c r="FBP2" s="141"/>
      <c r="FBQ2" s="141"/>
      <c r="FBR2" s="141"/>
      <c r="FBS2" s="141"/>
      <c r="FBT2" s="141"/>
      <c r="FBU2" s="141"/>
      <c r="FBV2" s="141"/>
      <c r="FBW2" s="141"/>
      <c r="FBX2" s="141"/>
      <c r="FBY2" s="141"/>
      <c r="FBZ2" s="141"/>
      <c r="FCA2" s="141"/>
      <c r="FCB2" s="141"/>
      <c r="FCC2" s="141"/>
      <c r="FCD2" s="141"/>
      <c r="FCE2" s="141"/>
      <c r="FCF2" s="141"/>
      <c r="FCG2" s="141"/>
      <c r="FCH2" s="141"/>
      <c r="FCI2" s="141"/>
      <c r="FCJ2" s="141"/>
      <c r="FCK2" s="141"/>
      <c r="FCL2" s="141"/>
      <c r="FCM2" s="141"/>
      <c r="FCN2" s="141"/>
      <c r="FCO2" s="141"/>
      <c r="FCP2" s="141"/>
      <c r="FCQ2" s="141"/>
      <c r="FCR2" s="141"/>
      <c r="FCS2" s="141"/>
      <c r="FCT2" s="141"/>
      <c r="FCU2" s="141"/>
      <c r="FCV2" s="141"/>
      <c r="FCW2" s="141"/>
      <c r="FCX2" s="141"/>
      <c r="FCY2" s="141"/>
      <c r="FCZ2" s="141"/>
      <c r="FDA2" s="141"/>
      <c r="FDB2" s="141"/>
      <c r="FDC2" s="141"/>
      <c r="FDD2" s="141"/>
      <c r="FDE2" s="141"/>
      <c r="FDF2" s="141"/>
      <c r="FDG2" s="141"/>
      <c r="FDH2" s="141"/>
      <c r="FDI2" s="141"/>
      <c r="FDJ2" s="141"/>
      <c r="FDK2" s="141"/>
      <c r="FDL2" s="141"/>
      <c r="FDM2" s="141"/>
      <c r="FDN2" s="141"/>
      <c r="FDO2" s="141"/>
      <c r="FDP2" s="141"/>
      <c r="FDQ2" s="141"/>
      <c r="FDR2" s="141"/>
      <c r="FDS2" s="141"/>
      <c r="FDT2" s="141"/>
      <c r="FDU2" s="141"/>
      <c r="FDV2" s="141"/>
      <c r="FDW2" s="141"/>
      <c r="FDX2" s="141"/>
      <c r="FDY2" s="141"/>
      <c r="FDZ2" s="141"/>
      <c r="FEA2" s="141"/>
      <c r="FEB2" s="141"/>
      <c r="FEC2" s="141"/>
      <c r="FED2" s="141"/>
      <c r="FEE2" s="141"/>
      <c r="FEF2" s="141"/>
      <c r="FEG2" s="141"/>
      <c r="FEH2" s="141"/>
      <c r="FEI2" s="141"/>
      <c r="FEJ2" s="141"/>
      <c r="FEK2" s="141"/>
      <c r="FEL2" s="141"/>
      <c r="FEM2" s="141"/>
      <c r="FEN2" s="141"/>
      <c r="FEO2" s="141"/>
      <c r="FEP2" s="141"/>
      <c r="FEQ2" s="141"/>
      <c r="FER2" s="141"/>
      <c r="FES2" s="141"/>
      <c r="FET2" s="141"/>
      <c r="FEU2" s="141"/>
      <c r="FEV2" s="141"/>
      <c r="FEW2" s="141"/>
      <c r="FEX2" s="141"/>
      <c r="FEY2" s="141"/>
      <c r="FEZ2" s="141"/>
      <c r="FFA2" s="141"/>
      <c r="FFB2" s="141"/>
      <c r="FFC2" s="141"/>
      <c r="FFD2" s="141"/>
      <c r="FFE2" s="141"/>
      <c r="FFF2" s="141"/>
      <c r="FFG2" s="141"/>
      <c r="FFH2" s="141"/>
      <c r="FFI2" s="141"/>
      <c r="FFJ2" s="141"/>
      <c r="FFK2" s="141"/>
      <c r="FFL2" s="141"/>
      <c r="FFM2" s="141"/>
      <c r="FFN2" s="141"/>
      <c r="FFO2" s="141"/>
      <c r="FFP2" s="141"/>
      <c r="FFQ2" s="141"/>
      <c r="FFR2" s="141"/>
      <c r="FFS2" s="141"/>
      <c r="FFT2" s="141"/>
      <c r="FFU2" s="141"/>
      <c r="FFV2" s="141"/>
      <c r="FFW2" s="141"/>
      <c r="FFX2" s="141"/>
      <c r="FFY2" s="141"/>
      <c r="FFZ2" s="141"/>
      <c r="FGA2" s="141"/>
      <c r="FGB2" s="141"/>
      <c r="FGC2" s="141"/>
      <c r="FGD2" s="141"/>
      <c r="FGE2" s="141"/>
      <c r="FGF2" s="141"/>
      <c r="FGG2" s="141"/>
      <c r="FGH2" s="141"/>
      <c r="FGI2" s="141"/>
      <c r="FGJ2" s="141"/>
      <c r="FGK2" s="141"/>
      <c r="FGL2" s="141"/>
      <c r="FGM2" s="141"/>
      <c r="FGN2" s="141"/>
      <c r="FGO2" s="141"/>
      <c r="FGP2" s="141"/>
      <c r="FGQ2" s="141"/>
      <c r="FGR2" s="141"/>
      <c r="FGS2" s="141"/>
      <c r="FGT2" s="141"/>
      <c r="FGU2" s="141"/>
      <c r="FGV2" s="141"/>
      <c r="FGW2" s="141"/>
      <c r="FGX2" s="141"/>
      <c r="FGY2" s="141"/>
      <c r="FGZ2" s="141"/>
      <c r="FHA2" s="141"/>
      <c r="FHB2" s="141"/>
      <c r="FHC2" s="141"/>
      <c r="FHD2" s="141"/>
      <c r="FHE2" s="141"/>
      <c r="FHF2" s="141"/>
      <c r="FHG2" s="141"/>
      <c r="FHH2" s="141"/>
      <c r="FHI2" s="141"/>
      <c r="FHJ2" s="141"/>
      <c r="FHK2" s="141"/>
      <c r="FHL2" s="141"/>
      <c r="FHM2" s="141"/>
      <c r="FHN2" s="141"/>
      <c r="FHO2" s="141"/>
      <c r="FHP2" s="141"/>
      <c r="FHQ2" s="141"/>
      <c r="FHR2" s="141"/>
      <c r="FHS2" s="141"/>
      <c r="FHT2" s="141"/>
      <c r="FHU2" s="141"/>
      <c r="FHV2" s="141"/>
      <c r="FHW2" s="141"/>
      <c r="FHX2" s="141"/>
      <c r="FHY2" s="141"/>
      <c r="FHZ2" s="141"/>
      <c r="FIA2" s="141"/>
      <c r="FIB2" s="141"/>
      <c r="FIC2" s="141"/>
      <c r="FID2" s="141"/>
      <c r="FIE2" s="141"/>
      <c r="FIF2" s="141"/>
      <c r="FIG2" s="141"/>
      <c r="FIH2" s="141"/>
      <c r="FII2" s="141"/>
      <c r="FIJ2" s="141"/>
      <c r="FIK2" s="141"/>
      <c r="FIL2" s="141"/>
      <c r="FIM2" s="141"/>
      <c r="FIN2" s="141"/>
      <c r="FIO2" s="141"/>
      <c r="FIP2" s="141"/>
      <c r="FIQ2" s="141"/>
      <c r="FIR2" s="141"/>
      <c r="FIS2" s="141"/>
      <c r="FIT2" s="141"/>
      <c r="FIU2" s="141"/>
      <c r="FIV2" s="141"/>
      <c r="FIW2" s="141"/>
      <c r="FIX2" s="141"/>
      <c r="FIY2" s="141"/>
      <c r="FIZ2" s="141"/>
      <c r="FJA2" s="141"/>
      <c r="FJB2" s="141"/>
      <c r="FJC2" s="141"/>
      <c r="FJD2" s="141"/>
      <c r="FJE2" s="141"/>
      <c r="FJF2" s="141"/>
      <c r="FJG2" s="141"/>
      <c r="FJH2" s="141"/>
      <c r="FJI2" s="141"/>
      <c r="FJJ2" s="141"/>
      <c r="FJK2" s="141"/>
      <c r="FJL2" s="141"/>
      <c r="FJM2" s="141"/>
      <c r="FJN2" s="141"/>
      <c r="FJO2" s="141"/>
      <c r="FJP2" s="141"/>
      <c r="FJQ2" s="141"/>
      <c r="FJR2" s="141"/>
      <c r="FJS2" s="141"/>
      <c r="FJT2" s="141"/>
      <c r="FJU2" s="141"/>
      <c r="FJV2" s="141"/>
      <c r="FJW2" s="141"/>
      <c r="FJX2" s="141"/>
      <c r="FJY2" s="141"/>
      <c r="FJZ2" s="141"/>
      <c r="FKA2" s="141"/>
      <c r="FKB2" s="141"/>
      <c r="FKC2" s="141"/>
      <c r="FKD2" s="141"/>
      <c r="FKE2" s="141"/>
      <c r="FKF2" s="141"/>
      <c r="FKG2" s="141"/>
      <c r="FKH2" s="141"/>
      <c r="FKI2" s="141"/>
      <c r="FKJ2" s="141"/>
      <c r="FKK2" s="141"/>
      <c r="FKL2" s="141"/>
      <c r="FKM2" s="141"/>
      <c r="FKN2" s="141"/>
      <c r="FKO2" s="141"/>
      <c r="FKP2" s="141"/>
      <c r="FKQ2" s="141"/>
      <c r="FKR2" s="141"/>
      <c r="FKS2" s="141"/>
      <c r="FKT2" s="141"/>
      <c r="FKU2" s="141"/>
      <c r="FKV2" s="141"/>
      <c r="FKW2" s="141"/>
      <c r="FKX2" s="141"/>
      <c r="FKY2" s="141"/>
      <c r="FKZ2" s="141"/>
      <c r="FLA2" s="141"/>
      <c r="FLB2" s="141"/>
      <c r="FLC2" s="141"/>
      <c r="FLD2" s="141"/>
      <c r="FLE2" s="141"/>
      <c r="FLF2" s="141"/>
      <c r="FLG2" s="141"/>
      <c r="FLH2" s="141"/>
      <c r="FLI2" s="141"/>
      <c r="FLJ2" s="141"/>
      <c r="FLK2" s="141"/>
      <c r="FLL2" s="141"/>
      <c r="FLM2" s="141"/>
      <c r="FLN2" s="141"/>
      <c r="FLO2" s="141"/>
      <c r="FLP2" s="141"/>
      <c r="FLQ2" s="141"/>
      <c r="FLR2" s="141"/>
      <c r="FLS2" s="141"/>
      <c r="FLT2" s="141"/>
      <c r="FLU2" s="141"/>
      <c r="FLV2" s="141"/>
      <c r="FLW2" s="141"/>
      <c r="FLX2" s="141"/>
      <c r="FLY2" s="141"/>
      <c r="FLZ2" s="141"/>
      <c r="FMA2" s="141"/>
      <c r="FMB2" s="141"/>
      <c r="FMC2" s="141"/>
      <c r="FMD2" s="141"/>
      <c r="FME2" s="141"/>
      <c r="FMF2" s="141"/>
      <c r="FMG2" s="141"/>
      <c r="FMH2" s="141"/>
      <c r="FMI2" s="141"/>
      <c r="FMJ2" s="141"/>
      <c r="FMK2" s="141"/>
      <c r="FML2" s="141"/>
      <c r="FMM2" s="141"/>
      <c r="FMN2" s="141"/>
      <c r="FMO2" s="141"/>
      <c r="FMP2" s="141"/>
      <c r="FMQ2" s="141"/>
      <c r="FMR2" s="141"/>
      <c r="FMS2" s="141"/>
      <c r="FMT2" s="141"/>
      <c r="FMU2" s="141"/>
      <c r="FMV2" s="141"/>
      <c r="FMW2" s="141"/>
      <c r="FMX2" s="141"/>
      <c r="FMY2" s="141"/>
      <c r="FMZ2" s="141"/>
      <c r="FNA2" s="141"/>
      <c r="FNB2" s="141"/>
      <c r="FNC2" s="141"/>
      <c r="FND2" s="141"/>
      <c r="FNE2" s="141"/>
      <c r="FNF2" s="141"/>
      <c r="FNG2" s="141"/>
      <c r="FNH2" s="141"/>
      <c r="FNI2" s="141"/>
      <c r="FNJ2" s="141"/>
      <c r="FNK2" s="141"/>
      <c r="FNL2" s="141"/>
      <c r="FNM2" s="141"/>
      <c r="FNN2" s="141"/>
      <c r="FNO2" s="141"/>
      <c r="FNP2" s="141"/>
      <c r="FNQ2" s="141"/>
      <c r="FNR2" s="141"/>
      <c r="FNS2" s="141"/>
      <c r="FNT2" s="141"/>
      <c r="FNU2" s="141"/>
      <c r="FNV2" s="141"/>
      <c r="FNW2" s="141"/>
      <c r="FNX2" s="141"/>
      <c r="FNY2" s="141"/>
      <c r="FNZ2" s="141"/>
      <c r="FOA2" s="141"/>
      <c r="FOB2" s="141"/>
      <c r="FOC2" s="141"/>
      <c r="FOD2" s="141"/>
      <c r="FOE2" s="141"/>
      <c r="FOF2" s="141"/>
      <c r="FOG2" s="141"/>
      <c r="FOH2" s="141"/>
      <c r="FOI2" s="141"/>
      <c r="FOJ2" s="141"/>
      <c r="FOK2" s="141"/>
      <c r="FOL2" s="141"/>
      <c r="FOM2" s="141"/>
      <c r="FON2" s="141"/>
      <c r="FOO2" s="141"/>
      <c r="FOP2" s="141"/>
      <c r="FOQ2" s="141"/>
      <c r="FOR2" s="141"/>
      <c r="FOS2" s="141"/>
      <c r="FOT2" s="141"/>
      <c r="FOU2" s="141"/>
      <c r="FOV2" s="141"/>
      <c r="FOW2" s="141"/>
      <c r="FOX2" s="141"/>
      <c r="FOY2" s="141"/>
      <c r="FOZ2" s="141"/>
      <c r="FPA2" s="141"/>
      <c r="FPB2" s="141"/>
      <c r="FPC2" s="141"/>
      <c r="FPD2" s="141"/>
      <c r="FPE2" s="141"/>
      <c r="FPF2" s="141"/>
      <c r="FPG2" s="141"/>
      <c r="FPH2" s="141"/>
      <c r="FPI2" s="141"/>
      <c r="FPJ2" s="141"/>
      <c r="FPK2" s="141"/>
      <c r="FPL2" s="141"/>
      <c r="FPM2" s="141"/>
      <c r="FPN2" s="141"/>
      <c r="FPO2" s="141"/>
      <c r="FPP2" s="141"/>
      <c r="FPQ2" s="141"/>
      <c r="FPR2" s="141"/>
      <c r="FPS2" s="141"/>
      <c r="FPT2" s="141"/>
      <c r="FPU2" s="141"/>
      <c r="FPV2" s="141"/>
      <c r="FPW2" s="141"/>
      <c r="FPX2" s="141"/>
      <c r="FPY2" s="141"/>
      <c r="FPZ2" s="141"/>
      <c r="FQA2" s="141"/>
      <c r="FQB2" s="141"/>
      <c r="FQC2" s="141"/>
      <c r="FQD2" s="141"/>
      <c r="FQE2" s="141"/>
      <c r="FQF2" s="141"/>
      <c r="FQG2" s="141"/>
      <c r="FQH2" s="141"/>
      <c r="FQI2" s="141"/>
      <c r="FQJ2" s="141"/>
      <c r="FQK2" s="141"/>
      <c r="FQL2" s="141"/>
      <c r="FQM2" s="141"/>
      <c r="FQN2" s="141"/>
      <c r="FQO2" s="141"/>
      <c r="FQP2" s="141"/>
      <c r="FQQ2" s="141"/>
      <c r="FQR2" s="141"/>
      <c r="FQS2" s="141"/>
      <c r="FQT2" s="141"/>
      <c r="FQU2" s="141"/>
      <c r="FQV2" s="141"/>
      <c r="FQW2" s="141"/>
      <c r="FQX2" s="141"/>
      <c r="FQY2" s="141"/>
      <c r="FQZ2" s="141"/>
      <c r="FRA2" s="141"/>
      <c r="FRB2" s="141"/>
      <c r="FRC2" s="141"/>
      <c r="FRD2" s="141"/>
      <c r="FRE2" s="141"/>
      <c r="FRF2" s="141"/>
      <c r="FRG2" s="141"/>
      <c r="FRH2" s="141"/>
      <c r="FRI2" s="141"/>
      <c r="FRJ2" s="141"/>
      <c r="FRK2" s="141"/>
      <c r="FRL2" s="141"/>
      <c r="FRM2" s="141"/>
      <c r="FRN2" s="141"/>
      <c r="FRO2" s="141"/>
      <c r="FRP2" s="141"/>
      <c r="FRQ2" s="141"/>
      <c r="FRR2" s="141"/>
      <c r="FRS2" s="141"/>
      <c r="FRT2" s="141"/>
      <c r="FRU2" s="141"/>
      <c r="FRV2" s="141"/>
      <c r="FRW2" s="141"/>
      <c r="FRX2" s="141"/>
      <c r="FRY2" s="141"/>
      <c r="FRZ2" s="141"/>
      <c r="FSA2" s="141"/>
      <c r="FSB2" s="141"/>
      <c r="FSC2" s="141"/>
      <c r="FSD2" s="141"/>
      <c r="FSE2" s="141"/>
      <c r="FSF2" s="141"/>
      <c r="FSG2" s="141"/>
      <c r="FSH2" s="141"/>
      <c r="FSI2" s="141"/>
      <c r="FSJ2" s="141"/>
      <c r="FSK2" s="141"/>
      <c r="FSL2" s="141"/>
      <c r="FSM2" s="141"/>
      <c r="FSN2" s="141"/>
      <c r="FSO2" s="141"/>
      <c r="FSP2" s="141"/>
      <c r="FSQ2" s="141"/>
      <c r="FSR2" s="141"/>
      <c r="FSS2" s="141"/>
      <c r="FST2" s="141"/>
      <c r="FSU2" s="141"/>
      <c r="FSV2" s="141"/>
      <c r="FSW2" s="141"/>
      <c r="FSX2" s="141"/>
      <c r="FSY2" s="141"/>
      <c r="FSZ2" s="141"/>
      <c r="FTA2" s="141"/>
      <c r="FTB2" s="141"/>
      <c r="FTC2" s="141"/>
      <c r="FTD2" s="141"/>
      <c r="FTE2" s="141"/>
      <c r="FTF2" s="141"/>
      <c r="FTG2" s="141"/>
      <c r="FTH2" s="141"/>
      <c r="FTI2" s="141"/>
      <c r="FTJ2" s="141"/>
      <c r="FTK2" s="141"/>
      <c r="FTL2" s="141"/>
      <c r="FTM2" s="141"/>
      <c r="FTN2" s="141"/>
      <c r="FTO2" s="141"/>
      <c r="FTP2" s="141"/>
      <c r="FTQ2" s="141"/>
      <c r="FTR2" s="141"/>
      <c r="FTS2" s="141"/>
      <c r="FTT2" s="141"/>
      <c r="FTU2" s="141"/>
      <c r="FTV2" s="141"/>
      <c r="FTW2" s="141"/>
      <c r="FTX2" s="141"/>
      <c r="FTY2" s="141"/>
      <c r="FTZ2" s="141"/>
      <c r="FUA2" s="141"/>
      <c r="FUB2" s="141"/>
      <c r="FUC2" s="141"/>
      <c r="FUD2" s="141"/>
      <c r="FUE2" s="141"/>
      <c r="FUF2" s="141"/>
      <c r="FUG2" s="141"/>
      <c r="FUH2" s="141"/>
      <c r="FUI2" s="141"/>
      <c r="FUJ2" s="141"/>
      <c r="FUK2" s="141"/>
      <c r="FUL2" s="141"/>
      <c r="FUM2" s="141"/>
      <c r="FUN2" s="141"/>
      <c r="FUO2" s="141"/>
      <c r="FUP2" s="141"/>
      <c r="FUQ2" s="141"/>
      <c r="FUR2" s="141"/>
      <c r="FUS2" s="141"/>
      <c r="FUT2" s="141"/>
      <c r="FUU2" s="141"/>
      <c r="FUV2" s="141"/>
      <c r="FUW2" s="141"/>
      <c r="FUX2" s="141"/>
      <c r="FUY2" s="141"/>
      <c r="FUZ2" s="141"/>
      <c r="FVA2" s="141"/>
      <c r="FVB2" s="141"/>
      <c r="FVC2" s="141"/>
      <c r="FVD2" s="141"/>
      <c r="FVE2" s="141"/>
      <c r="FVF2" s="141"/>
      <c r="FVG2" s="141"/>
      <c r="FVH2" s="141"/>
      <c r="FVI2" s="141"/>
      <c r="FVJ2" s="141"/>
      <c r="FVK2" s="141"/>
      <c r="FVL2" s="141"/>
      <c r="FVM2" s="141"/>
      <c r="FVN2" s="141"/>
      <c r="FVO2" s="141"/>
      <c r="FVP2" s="141"/>
      <c r="FVQ2" s="141"/>
      <c r="FVR2" s="141"/>
      <c r="FVS2" s="141"/>
      <c r="FVT2" s="141"/>
      <c r="FVU2" s="141"/>
      <c r="FVV2" s="141"/>
      <c r="FVW2" s="141"/>
      <c r="FVX2" s="141"/>
      <c r="FVY2" s="141"/>
      <c r="FVZ2" s="141"/>
      <c r="FWA2" s="141"/>
      <c r="FWB2" s="141"/>
      <c r="FWC2" s="141"/>
      <c r="FWD2" s="141"/>
      <c r="FWE2" s="141"/>
      <c r="FWF2" s="141"/>
      <c r="FWG2" s="141"/>
      <c r="FWH2" s="141"/>
      <c r="FWI2" s="141"/>
      <c r="FWJ2" s="141"/>
      <c r="FWK2" s="141"/>
      <c r="FWL2" s="141"/>
      <c r="FWM2" s="141"/>
      <c r="FWN2" s="141"/>
      <c r="FWO2" s="141"/>
      <c r="FWP2" s="141"/>
      <c r="FWQ2" s="141"/>
      <c r="FWR2" s="141"/>
      <c r="FWS2" s="141"/>
      <c r="FWT2" s="141"/>
      <c r="FWU2" s="141"/>
      <c r="FWV2" s="141"/>
      <c r="FWW2" s="141"/>
      <c r="FWX2" s="141"/>
      <c r="FWY2" s="141"/>
      <c r="FWZ2" s="141"/>
      <c r="FXA2" s="141"/>
      <c r="FXB2" s="141"/>
      <c r="FXC2" s="141"/>
      <c r="FXD2" s="141"/>
      <c r="FXE2" s="141"/>
      <c r="FXF2" s="141"/>
      <c r="FXG2" s="141"/>
      <c r="FXH2" s="141"/>
      <c r="FXI2" s="141"/>
      <c r="FXJ2" s="141"/>
      <c r="FXK2" s="141"/>
      <c r="FXL2" s="141"/>
      <c r="FXM2" s="141"/>
      <c r="FXN2" s="141"/>
      <c r="FXO2" s="141"/>
      <c r="FXP2" s="141"/>
      <c r="FXQ2" s="141"/>
      <c r="FXR2" s="141"/>
      <c r="FXS2" s="141"/>
      <c r="FXT2" s="141"/>
      <c r="FXU2" s="141"/>
      <c r="FXV2" s="141"/>
      <c r="FXW2" s="141"/>
      <c r="FXX2" s="141"/>
      <c r="FXY2" s="141"/>
      <c r="FXZ2" s="141"/>
      <c r="FYA2" s="141"/>
      <c r="FYB2" s="141"/>
      <c r="FYC2" s="141"/>
      <c r="FYD2" s="141"/>
      <c r="FYE2" s="141"/>
      <c r="FYF2" s="141"/>
      <c r="FYG2" s="141"/>
      <c r="FYH2" s="141"/>
      <c r="FYI2" s="141"/>
      <c r="FYJ2" s="141"/>
      <c r="FYK2" s="141"/>
      <c r="FYL2" s="141"/>
      <c r="FYM2" s="141"/>
      <c r="FYN2" s="141"/>
      <c r="FYO2" s="141"/>
      <c r="FYP2" s="141"/>
      <c r="FYQ2" s="141"/>
      <c r="FYR2" s="141"/>
      <c r="FYS2" s="141"/>
      <c r="FYT2" s="141"/>
      <c r="FYU2" s="141"/>
      <c r="FYV2" s="141"/>
      <c r="FYW2" s="141"/>
      <c r="FYX2" s="141"/>
      <c r="FYY2" s="141"/>
      <c r="FYZ2" s="141"/>
      <c r="FZA2" s="141"/>
      <c r="FZB2" s="141"/>
      <c r="FZC2" s="141"/>
      <c r="FZD2" s="141"/>
      <c r="FZE2" s="141"/>
      <c r="FZF2" s="141"/>
      <c r="FZG2" s="141"/>
      <c r="FZH2" s="141"/>
      <c r="FZI2" s="141"/>
      <c r="FZJ2" s="141"/>
      <c r="FZK2" s="141"/>
      <c r="FZL2" s="141"/>
      <c r="FZM2" s="141"/>
      <c r="FZN2" s="141"/>
      <c r="FZO2" s="141"/>
      <c r="FZP2" s="141"/>
      <c r="FZQ2" s="141"/>
      <c r="FZR2" s="141"/>
      <c r="FZS2" s="141"/>
      <c r="FZT2" s="141"/>
      <c r="FZU2" s="141"/>
      <c r="FZV2" s="141"/>
      <c r="FZW2" s="141"/>
      <c r="FZX2" s="141"/>
      <c r="FZY2" s="141"/>
      <c r="FZZ2" s="141"/>
      <c r="GAA2" s="141"/>
      <c r="GAB2" s="141"/>
      <c r="GAC2" s="141"/>
      <c r="GAD2" s="141"/>
      <c r="GAE2" s="141"/>
      <c r="GAF2" s="141"/>
      <c r="GAG2" s="141"/>
      <c r="GAH2" s="141"/>
      <c r="GAI2" s="141"/>
      <c r="GAJ2" s="141"/>
      <c r="GAK2" s="141"/>
      <c r="GAL2" s="141"/>
      <c r="GAM2" s="141"/>
      <c r="GAN2" s="141"/>
      <c r="GAO2" s="141"/>
      <c r="GAP2" s="141"/>
      <c r="GAQ2" s="141"/>
      <c r="GAR2" s="141"/>
      <c r="GAS2" s="141"/>
      <c r="GAT2" s="141"/>
      <c r="GAU2" s="141"/>
      <c r="GAV2" s="141"/>
      <c r="GAW2" s="141"/>
      <c r="GAX2" s="141"/>
      <c r="GAY2" s="141"/>
      <c r="GAZ2" s="141"/>
      <c r="GBA2" s="141"/>
      <c r="GBB2" s="141"/>
      <c r="GBC2" s="141"/>
      <c r="GBD2" s="141"/>
      <c r="GBE2" s="141"/>
      <c r="GBF2" s="141"/>
      <c r="GBG2" s="141"/>
      <c r="GBH2" s="141"/>
      <c r="GBI2" s="141"/>
      <c r="GBJ2" s="141"/>
      <c r="GBK2" s="141"/>
      <c r="GBL2" s="141"/>
      <c r="GBM2" s="141"/>
      <c r="GBN2" s="141"/>
      <c r="GBO2" s="141"/>
      <c r="GBP2" s="141"/>
      <c r="GBQ2" s="141"/>
      <c r="GBR2" s="141"/>
      <c r="GBS2" s="141"/>
      <c r="GBT2" s="141"/>
      <c r="GBU2" s="141"/>
      <c r="GBV2" s="141"/>
      <c r="GBW2" s="141"/>
      <c r="GBX2" s="141"/>
      <c r="GBY2" s="141"/>
      <c r="GBZ2" s="141"/>
      <c r="GCA2" s="141"/>
      <c r="GCB2" s="141"/>
      <c r="GCC2" s="141"/>
      <c r="GCD2" s="141"/>
      <c r="GCE2" s="141"/>
      <c r="GCF2" s="141"/>
      <c r="GCG2" s="141"/>
      <c r="GCH2" s="141"/>
      <c r="GCI2" s="141"/>
      <c r="GCJ2" s="141"/>
      <c r="GCK2" s="141"/>
      <c r="GCL2" s="141"/>
      <c r="GCM2" s="141"/>
      <c r="GCN2" s="141"/>
      <c r="GCO2" s="141"/>
      <c r="GCP2" s="141"/>
      <c r="GCQ2" s="141"/>
      <c r="GCR2" s="141"/>
      <c r="GCS2" s="141"/>
      <c r="GCT2" s="141"/>
      <c r="GCU2" s="141"/>
      <c r="GCV2" s="141"/>
      <c r="GCW2" s="141"/>
      <c r="GCX2" s="141"/>
      <c r="GCY2" s="141"/>
      <c r="GCZ2" s="141"/>
      <c r="GDA2" s="141"/>
      <c r="GDB2" s="141"/>
      <c r="GDC2" s="141"/>
      <c r="GDD2" s="141"/>
      <c r="GDE2" s="141"/>
      <c r="GDF2" s="141"/>
      <c r="GDG2" s="141"/>
      <c r="GDH2" s="141"/>
      <c r="GDI2" s="141"/>
      <c r="GDJ2" s="141"/>
      <c r="GDK2" s="141"/>
      <c r="GDL2" s="141"/>
      <c r="GDM2" s="141"/>
      <c r="GDN2" s="141"/>
      <c r="GDO2" s="141"/>
      <c r="GDP2" s="141"/>
      <c r="GDQ2" s="141"/>
      <c r="GDR2" s="141"/>
      <c r="GDS2" s="141"/>
      <c r="GDT2" s="141"/>
      <c r="GDU2" s="141"/>
      <c r="GDV2" s="141"/>
      <c r="GDW2" s="141"/>
      <c r="GDX2" s="141"/>
      <c r="GDY2" s="141"/>
      <c r="GDZ2" s="141"/>
      <c r="GEA2" s="141"/>
      <c r="GEB2" s="141"/>
      <c r="GEC2" s="141"/>
      <c r="GED2" s="141"/>
      <c r="GEE2" s="141"/>
      <c r="GEF2" s="141"/>
      <c r="GEG2" s="141"/>
      <c r="GEH2" s="141"/>
      <c r="GEI2" s="141"/>
      <c r="GEJ2" s="141"/>
      <c r="GEK2" s="141"/>
      <c r="GEL2" s="141"/>
      <c r="GEM2" s="141"/>
      <c r="GEN2" s="141"/>
      <c r="GEO2" s="141"/>
      <c r="GEP2" s="141"/>
      <c r="GEQ2" s="141"/>
      <c r="GER2" s="141"/>
      <c r="GES2" s="141"/>
      <c r="GET2" s="141"/>
      <c r="GEU2" s="141"/>
      <c r="GEV2" s="141"/>
      <c r="GEW2" s="141"/>
      <c r="GEX2" s="141"/>
      <c r="GEY2" s="141"/>
      <c r="GEZ2" s="141"/>
      <c r="GFA2" s="141"/>
      <c r="GFB2" s="141"/>
      <c r="GFC2" s="141"/>
      <c r="GFD2" s="141"/>
      <c r="GFE2" s="141"/>
      <c r="GFF2" s="141"/>
      <c r="GFG2" s="141"/>
      <c r="GFH2" s="141"/>
      <c r="GFI2" s="141"/>
      <c r="GFJ2" s="141"/>
      <c r="GFK2" s="141"/>
      <c r="GFL2" s="141"/>
      <c r="GFM2" s="141"/>
      <c r="GFN2" s="141"/>
      <c r="GFO2" s="141"/>
      <c r="GFP2" s="141"/>
      <c r="GFQ2" s="141"/>
      <c r="GFR2" s="141"/>
      <c r="GFS2" s="141"/>
      <c r="GFT2" s="141"/>
      <c r="GFU2" s="141"/>
      <c r="GFV2" s="141"/>
      <c r="GFW2" s="141"/>
      <c r="GFX2" s="141"/>
      <c r="GFY2" s="141"/>
      <c r="GFZ2" s="141"/>
      <c r="GGA2" s="141"/>
      <c r="GGB2" s="141"/>
      <c r="GGC2" s="141"/>
      <c r="GGD2" s="141"/>
      <c r="GGE2" s="141"/>
      <c r="GGF2" s="141"/>
      <c r="GGG2" s="141"/>
      <c r="GGH2" s="141"/>
      <c r="GGI2" s="141"/>
      <c r="GGJ2" s="141"/>
      <c r="GGK2" s="141"/>
      <c r="GGL2" s="141"/>
      <c r="GGM2" s="141"/>
      <c r="GGN2" s="141"/>
      <c r="GGO2" s="141"/>
      <c r="GGP2" s="141"/>
      <c r="GGQ2" s="141"/>
      <c r="GGR2" s="141"/>
      <c r="GGS2" s="141"/>
      <c r="GGT2" s="141"/>
      <c r="GGU2" s="141"/>
      <c r="GGV2" s="141"/>
      <c r="GGW2" s="141"/>
      <c r="GGX2" s="141"/>
      <c r="GGY2" s="141"/>
      <c r="GGZ2" s="141"/>
      <c r="GHA2" s="141"/>
      <c r="GHB2" s="141"/>
      <c r="GHC2" s="141"/>
      <c r="GHD2" s="141"/>
      <c r="GHE2" s="141"/>
      <c r="GHF2" s="141"/>
      <c r="GHG2" s="141"/>
      <c r="GHH2" s="141"/>
      <c r="GHI2" s="141"/>
      <c r="GHJ2" s="141"/>
      <c r="GHK2" s="141"/>
      <c r="GHL2" s="141"/>
      <c r="GHM2" s="141"/>
      <c r="GHN2" s="141"/>
      <c r="GHO2" s="141"/>
      <c r="GHP2" s="141"/>
      <c r="GHQ2" s="141"/>
      <c r="GHR2" s="141"/>
      <c r="GHS2" s="141"/>
      <c r="GHT2" s="141"/>
      <c r="GHU2" s="141"/>
      <c r="GHV2" s="141"/>
      <c r="GHW2" s="141"/>
      <c r="GHX2" s="141"/>
      <c r="GHY2" s="141"/>
      <c r="GHZ2" s="141"/>
      <c r="GIA2" s="141"/>
      <c r="GIB2" s="141"/>
      <c r="GIC2" s="141"/>
      <c r="GID2" s="141"/>
      <c r="GIE2" s="141"/>
      <c r="GIF2" s="141"/>
      <c r="GIG2" s="141"/>
      <c r="GIH2" s="141"/>
      <c r="GII2" s="141"/>
      <c r="GIJ2" s="141"/>
      <c r="GIK2" s="141"/>
      <c r="GIL2" s="141"/>
      <c r="GIM2" s="141"/>
      <c r="GIN2" s="141"/>
      <c r="GIO2" s="141"/>
      <c r="GIP2" s="141"/>
      <c r="GIQ2" s="141"/>
      <c r="GIR2" s="141"/>
      <c r="GIS2" s="141"/>
      <c r="GIT2" s="141"/>
      <c r="GIU2" s="141"/>
      <c r="GIV2" s="141"/>
      <c r="GIW2" s="141"/>
      <c r="GIX2" s="141"/>
      <c r="GIY2" s="141"/>
      <c r="GIZ2" s="141"/>
      <c r="GJA2" s="141"/>
      <c r="GJB2" s="141"/>
      <c r="GJC2" s="141"/>
      <c r="GJD2" s="141"/>
      <c r="GJE2" s="141"/>
      <c r="GJF2" s="141"/>
      <c r="GJG2" s="141"/>
      <c r="GJH2" s="141"/>
      <c r="GJI2" s="141"/>
      <c r="GJJ2" s="141"/>
      <c r="GJK2" s="141"/>
      <c r="GJL2" s="141"/>
      <c r="GJM2" s="141"/>
      <c r="GJN2" s="141"/>
      <c r="GJO2" s="141"/>
      <c r="GJP2" s="141"/>
      <c r="GJQ2" s="141"/>
      <c r="GJR2" s="141"/>
      <c r="GJS2" s="141"/>
      <c r="GJT2" s="141"/>
      <c r="GJU2" s="141"/>
      <c r="GJV2" s="141"/>
      <c r="GJW2" s="141"/>
      <c r="GJX2" s="141"/>
      <c r="GJY2" s="141"/>
      <c r="GJZ2" s="141"/>
      <c r="GKA2" s="141"/>
      <c r="GKB2" s="141"/>
      <c r="GKC2" s="141"/>
      <c r="GKD2" s="141"/>
      <c r="GKE2" s="141"/>
      <c r="GKF2" s="141"/>
      <c r="GKG2" s="141"/>
      <c r="GKH2" s="141"/>
      <c r="GKI2" s="141"/>
      <c r="GKJ2" s="141"/>
      <c r="GKK2" s="141"/>
      <c r="GKL2" s="141"/>
      <c r="GKM2" s="141"/>
      <c r="GKN2" s="141"/>
      <c r="GKO2" s="141"/>
      <c r="GKP2" s="141"/>
      <c r="GKQ2" s="141"/>
      <c r="GKR2" s="141"/>
      <c r="GKS2" s="141"/>
      <c r="GKT2" s="141"/>
      <c r="GKU2" s="141"/>
      <c r="GKV2" s="141"/>
      <c r="GKW2" s="141"/>
      <c r="GKX2" s="141"/>
      <c r="GKY2" s="141"/>
      <c r="GKZ2" s="141"/>
      <c r="GLA2" s="141"/>
      <c r="GLB2" s="141"/>
      <c r="GLC2" s="141"/>
      <c r="GLD2" s="141"/>
      <c r="GLE2" s="141"/>
      <c r="GLF2" s="141"/>
      <c r="GLG2" s="141"/>
      <c r="GLH2" s="141"/>
      <c r="GLI2" s="141"/>
      <c r="GLJ2" s="141"/>
      <c r="GLK2" s="141"/>
      <c r="GLL2" s="141"/>
      <c r="GLM2" s="141"/>
      <c r="GLN2" s="141"/>
      <c r="GLO2" s="141"/>
      <c r="GLP2" s="141"/>
      <c r="GLQ2" s="141"/>
      <c r="GLR2" s="141"/>
      <c r="GLS2" s="141"/>
      <c r="GLT2" s="141"/>
      <c r="GLU2" s="141"/>
      <c r="GLV2" s="141"/>
      <c r="GLW2" s="141"/>
      <c r="GLX2" s="141"/>
      <c r="GLY2" s="141"/>
      <c r="GLZ2" s="141"/>
      <c r="GMA2" s="141"/>
      <c r="GMB2" s="141"/>
      <c r="GMC2" s="141"/>
      <c r="GMD2" s="141"/>
      <c r="GME2" s="141"/>
      <c r="GMF2" s="141"/>
      <c r="GMG2" s="141"/>
      <c r="GMH2" s="141"/>
      <c r="GMI2" s="141"/>
      <c r="GMJ2" s="141"/>
      <c r="GMK2" s="141"/>
      <c r="GML2" s="141"/>
      <c r="GMM2" s="141"/>
      <c r="GMN2" s="141"/>
      <c r="GMO2" s="141"/>
      <c r="GMP2" s="141"/>
      <c r="GMQ2" s="141"/>
      <c r="GMR2" s="141"/>
      <c r="GMS2" s="141"/>
      <c r="GMT2" s="141"/>
      <c r="GMU2" s="141"/>
      <c r="GMV2" s="141"/>
      <c r="GMW2" s="141"/>
      <c r="GMX2" s="141"/>
      <c r="GMY2" s="141"/>
      <c r="GMZ2" s="141"/>
      <c r="GNA2" s="141"/>
      <c r="GNB2" s="141"/>
      <c r="GNC2" s="141"/>
      <c r="GND2" s="141"/>
      <c r="GNE2" s="141"/>
      <c r="GNF2" s="141"/>
      <c r="GNG2" s="141"/>
      <c r="GNH2" s="141"/>
      <c r="GNI2" s="141"/>
      <c r="GNJ2" s="141"/>
      <c r="GNK2" s="141"/>
      <c r="GNL2" s="141"/>
      <c r="GNM2" s="141"/>
      <c r="GNN2" s="141"/>
      <c r="GNO2" s="141"/>
      <c r="GNP2" s="141"/>
      <c r="GNQ2" s="141"/>
      <c r="GNR2" s="141"/>
      <c r="GNS2" s="141"/>
      <c r="GNT2" s="141"/>
      <c r="GNU2" s="141"/>
      <c r="GNV2" s="141"/>
      <c r="GNW2" s="141"/>
      <c r="GNX2" s="141"/>
      <c r="GNY2" s="141"/>
      <c r="GNZ2" s="141"/>
      <c r="GOA2" s="141"/>
      <c r="GOB2" s="141"/>
      <c r="GOC2" s="141"/>
      <c r="GOD2" s="141"/>
      <c r="GOE2" s="141"/>
      <c r="GOF2" s="141"/>
      <c r="GOG2" s="141"/>
      <c r="GOH2" s="141"/>
      <c r="GOI2" s="141"/>
      <c r="GOJ2" s="141"/>
      <c r="GOK2" s="141"/>
      <c r="GOL2" s="141"/>
      <c r="GOM2" s="141"/>
      <c r="GON2" s="141"/>
      <c r="GOO2" s="141"/>
      <c r="GOP2" s="141"/>
      <c r="GOQ2" s="141"/>
      <c r="GOR2" s="141"/>
      <c r="GOS2" s="141"/>
      <c r="GOT2" s="141"/>
      <c r="GOU2" s="141"/>
      <c r="GOV2" s="141"/>
      <c r="GOW2" s="141"/>
      <c r="GOX2" s="141"/>
      <c r="GOY2" s="141"/>
      <c r="GOZ2" s="141"/>
      <c r="GPA2" s="141"/>
      <c r="GPB2" s="141"/>
      <c r="GPC2" s="141"/>
      <c r="GPD2" s="141"/>
      <c r="GPE2" s="141"/>
      <c r="GPF2" s="141"/>
      <c r="GPG2" s="141"/>
      <c r="GPH2" s="141"/>
      <c r="GPI2" s="141"/>
      <c r="GPJ2" s="141"/>
      <c r="GPK2" s="141"/>
      <c r="GPL2" s="141"/>
      <c r="GPM2" s="141"/>
      <c r="GPN2" s="141"/>
      <c r="GPO2" s="141"/>
      <c r="GPP2" s="141"/>
      <c r="GPQ2" s="141"/>
      <c r="GPR2" s="141"/>
      <c r="GPS2" s="141"/>
      <c r="GPT2" s="141"/>
      <c r="GPU2" s="141"/>
      <c r="GPV2" s="141"/>
      <c r="GPW2" s="141"/>
      <c r="GPX2" s="141"/>
      <c r="GPY2" s="141"/>
      <c r="GPZ2" s="141"/>
      <c r="GQA2" s="141"/>
      <c r="GQB2" s="141"/>
      <c r="GQC2" s="141"/>
      <c r="GQD2" s="141"/>
      <c r="GQE2" s="141"/>
      <c r="GQF2" s="141"/>
      <c r="GQG2" s="141"/>
      <c r="GQH2" s="141"/>
      <c r="GQI2" s="141"/>
      <c r="GQJ2" s="141"/>
      <c r="GQK2" s="141"/>
      <c r="GQL2" s="141"/>
      <c r="GQM2" s="141"/>
      <c r="GQN2" s="141"/>
      <c r="GQO2" s="141"/>
      <c r="GQP2" s="141"/>
      <c r="GQQ2" s="141"/>
      <c r="GQR2" s="141"/>
      <c r="GQS2" s="141"/>
      <c r="GQT2" s="141"/>
      <c r="GQU2" s="141"/>
      <c r="GQV2" s="141"/>
      <c r="GQW2" s="141"/>
      <c r="GQX2" s="141"/>
      <c r="GQY2" s="141"/>
      <c r="GQZ2" s="141"/>
      <c r="GRA2" s="141"/>
      <c r="GRB2" s="141"/>
      <c r="GRC2" s="141"/>
      <c r="GRD2" s="141"/>
      <c r="GRE2" s="141"/>
      <c r="GRF2" s="141"/>
      <c r="GRG2" s="141"/>
      <c r="GRH2" s="141"/>
      <c r="GRI2" s="141"/>
      <c r="GRJ2" s="141"/>
      <c r="GRK2" s="141"/>
      <c r="GRL2" s="141"/>
      <c r="GRM2" s="141"/>
      <c r="GRN2" s="141"/>
      <c r="GRO2" s="141"/>
      <c r="GRP2" s="141"/>
      <c r="GRQ2" s="141"/>
      <c r="GRR2" s="141"/>
      <c r="GRS2" s="141"/>
      <c r="GRT2" s="141"/>
      <c r="GRU2" s="141"/>
      <c r="GRV2" s="141"/>
      <c r="GRW2" s="141"/>
      <c r="GRX2" s="141"/>
      <c r="GRY2" s="141"/>
      <c r="GRZ2" s="141"/>
      <c r="GSA2" s="141"/>
      <c r="GSB2" s="141"/>
      <c r="GSC2" s="141"/>
      <c r="GSD2" s="141"/>
      <c r="GSE2" s="141"/>
      <c r="GSF2" s="141"/>
      <c r="GSG2" s="141"/>
      <c r="GSH2" s="141"/>
      <c r="GSI2" s="141"/>
      <c r="GSJ2" s="141"/>
      <c r="GSK2" s="141"/>
      <c r="GSL2" s="141"/>
      <c r="GSM2" s="141"/>
      <c r="GSN2" s="141"/>
      <c r="GSO2" s="141"/>
      <c r="GSP2" s="141"/>
      <c r="GSQ2" s="141"/>
      <c r="GSR2" s="141"/>
      <c r="GSS2" s="141"/>
      <c r="GST2" s="141"/>
      <c r="GSU2" s="141"/>
      <c r="GSV2" s="141"/>
      <c r="GSW2" s="141"/>
      <c r="GSX2" s="141"/>
      <c r="GSY2" s="141"/>
      <c r="GSZ2" s="141"/>
      <c r="GTA2" s="141"/>
      <c r="GTB2" s="141"/>
      <c r="GTC2" s="141"/>
      <c r="GTD2" s="141"/>
      <c r="GTE2" s="141"/>
      <c r="GTF2" s="141"/>
      <c r="GTG2" s="141"/>
      <c r="GTH2" s="141"/>
      <c r="GTI2" s="141"/>
      <c r="GTJ2" s="141"/>
      <c r="GTK2" s="141"/>
      <c r="GTL2" s="141"/>
      <c r="GTM2" s="141"/>
      <c r="GTN2" s="141"/>
      <c r="GTO2" s="141"/>
      <c r="GTP2" s="141"/>
      <c r="GTQ2" s="141"/>
      <c r="GTR2" s="141"/>
      <c r="GTS2" s="141"/>
      <c r="GTT2" s="141"/>
      <c r="GTU2" s="141"/>
      <c r="GTV2" s="141"/>
      <c r="GTW2" s="141"/>
      <c r="GTX2" s="141"/>
      <c r="GTY2" s="141"/>
      <c r="GTZ2" s="141"/>
      <c r="GUA2" s="141"/>
      <c r="GUB2" s="141"/>
      <c r="GUC2" s="141"/>
      <c r="GUD2" s="141"/>
      <c r="GUE2" s="141"/>
      <c r="GUF2" s="141"/>
      <c r="GUG2" s="141"/>
      <c r="GUH2" s="141"/>
      <c r="GUI2" s="141"/>
      <c r="GUJ2" s="141"/>
      <c r="GUK2" s="141"/>
      <c r="GUL2" s="141"/>
      <c r="GUM2" s="141"/>
      <c r="GUN2" s="141"/>
      <c r="GUO2" s="141"/>
      <c r="GUP2" s="141"/>
      <c r="GUQ2" s="141"/>
      <c r="GUR2" s="141"/>
      <c r="GUS2" s="141"/>
      <c r="GUT2" s="141"/>
      <c r="GUU2" s="141"/>
      <c r="GUV2" s="141"/>
      <c r="GUW2" s="141"/>
      <c r="GUX2" s="141"/>
      <c r="GUY2" s="141"/>
      <c r="GUZ2" s="141"/>
      <c r="GVA2" s="141"/>
      <c r="GVB2" s="141"/>
      <c r="GVC2" s="141"/>
      <c r="GVD2" s="141"/>
      <c r="GVE2" s="141"/>
      <c r="GVF2" s="141"/>
      <c r="GVG2" s="141"/>
      <c r="GVH2" s="141"/>
      <c r="GVI2" s="141"/>
      <c r="GVJ2" s="141"/>
      <c r="GVK2" s="141"/>
      <c r="GVL2" s="141"/>
      <c r="GVM2" s="141"/>
      <c r="GVN2" s="141"/>
      <c r="GVO2" s="141"/>
      <c r="GVP2" s="141"/>
      <c r="GVQ2" s="141"/>
      <c r="GVR2" s="141"/>
      <c r="GVS2" s="141"/>
      <c r="GVT2" s="141"/>
      <c r="GVU2" s="141"/>
      <c r="GVV2" s="141"/>
      <c r="GVW2" s="141"/>
      <c r="GVX2" s="141"/>
      <c r="GVY2" s="141"/>
      <c r="GVZ2" s="141"/>
      <c r="GWA2" s="141"/>
      <c r="GWB2" s="141"/>
      <c r="GWC2" s="141"/>
      <c r="GWD2" s="141"/>
      <c r="GWE2" s="141"/>
      <c r="GWF2" s="141"/>
      <c r="GWG2" s="141"/>
      <c r="GWH2" s="141"/>
      <c r="GWI2" s="141"/>
      <c r="GWJ2" s="141"/>
      <c r="GWK2" s="141"/>
      <c r="GWL2" s="141"/>
      <c r="GWM2" s="141"/>
      <c r="GWN2" s="141"/>
      <c r="GWO2" s="141"/>
      <c r="GWP2" s="141"/>
      <c r="GWQ2" s="141"/>
      <c r="GWR2" s="141"/>
      <c r="GWS2" s="141"/>
      <c r="GWT2" s="141"/>
      <c r="GWU2" s="141"/>
      <c r="GWV2" s="141"/>
      <c r="GWW2" s="141"/>
      <c r="GWX2" s="141"/>
      <c r="GWY2" s="141"/>
      <c r="GWZ2" s="141"/>
      <c r="GXA2" s="141"/>
      <c r="GXB2" s="141"/>
      <c r="GXC2" s="141"/>
      <c r="GXD2" s="141"/>
      <c r="GXE2" s="141"/>
      <c r="GXF2" s="141"/>
      <c r="GXG2" s="141"/>
      <c r="GXH2" s="141"/>
      <c r="GXI2" s="141"/>
      <c r="GXJ2" s="141"/>
      <c r="GXK2" s="141"/>
      <c r="GXL2" s="141"/>
      <c r="GXM2" s="141"/>
      <c r="GXN2" s="141"/>
      <c r="GXO2" s="141"/>
      <c r="GXP2" s="141"/>
      <c r="GXQ2" s="141"/>
      <c r="GXR2" s="141"/>
      <c r="GXS2" s="141"/>
      <c r="GXT2" s="141"/>
      <c r="GXU2" s="141"/>
      <c r="GXV2" s="141"/>
      <c r="GXW2" s="141"/>
      <c r="GXX2" s="141"/>
      <c r="GXY2" s="141"/>
      <c r="GXZ2" s="141"/>
      <c r="GYA2" s="141"/>
      <c r="GYB2" s="141"/>
      <c r="GYC2" s="141"/>
      <c r="GYD2" s="141"/>
      <c r="GYE2" s="141"/>
      <c r="GYF2" s="141"/>
      <c r="GYG2" s="141"/>
      <c r="GYH2" s="141"/>
      <c r="GYI2" s="141"/>
      <c r="GYJ2" s="141"/>
      <c r="GYK2" s="141"/>
      <c r="GYL2" s="141"/>
      <c r="GYM2" s="141"/>
      <c r="GYN2" s="141"/>
      <c r="GYO2" s="141"/>
      <c r="GYP2" s="141"/>
      <c r="GYQ2" s="141"/>
      <c r="GYR2" s="141"/>
      <c r="GYS2" s="141"/>
      <c r="GYT2" s="141"/>
      <c r="GYU2" s="141"/>
      <c r="GYV2" s="141"/>
      <c r="GYW2" s="141"/>
      <c r="GYX2" s="141"/>
      <c r="GYY2" s="141"/>
      <c r="GYZ2" s="141"/>
      <c r="GZA2" s="141"/>
      <c r="GZB2" s="141"/>
      <c r="GZC2" s="141"/>
      <c r="GZD2" s="141"/>
      <c r="GZE2" s="141"/>
      <c r="GZF2" s="141"/>
      <c r="GZG2" s="141"/>
      <c r="GZH2" s="141"/>
      <c r="GZI2" s="141"/>
      <c r="GZJ2" s="141"/>
      <c r="GZK2" s="141"/>
      <c r="GZL2" s="141"/>
      <c r="GZM2" s="141"/>
      <c r="GZN2" s="141"/>
      <c r="GZO2" s="141"/>
      <c r="GZP2" s="141"/>
      <c r="GZQ2" s="141"/>
      <c r="GZR2" s="141"/>
      <c r="GZS2" s="141"/>
      <c r="GZT2" s="141"/>
      <c r="GZU2" s="141"/>
      <c r="GZV2" s="141"/>
      <c r="GZW2" s="141"/>
      <c r="GZX2" s="141"/>
      <c r="GZY2" s="141"/>
      <c r="GZZ2" s="141"/>
      <c r="HAA2" s="141"/>
      <c r="HAB2" s="141"/>
      <c r="HAC2" s="141"/>
      <c r="HAD2" s="141"/>
      <c r="HAE2" s="141"/>
      <c r="HAF2" s="141"/>
      <c r="HAG2" s="141"/>
      <c r="HAH2" s="141"/>
      <c r="HAI2" s="141"/>
      <c r="HAJ2" s="141"/>
      <c r="HAK2" s="141"/>
      <c r="HAL2" s="141"/>
      <c r="HAM2" s="141"/>
      <c r="HAN2" s="141"/>
      <c r="HAO2" s="141"/>
      <c r="HAP2" s="141"/>
      <c r="HAQ2" s="141"/>
      <c r="HAR2" s="141"/>
      <c r="HAS2" s="141"/>
      <c r="HAT2" s="141"/>
      <c r="HAU2" s="141"/>
      <c r="HAV2" s="141"/>
      <c r="HAW2" s="141"/>
      <c r="HAX2" s="141"/>
      <c r="HAY2" s="141"/>
      <c r="HAZ2" s="141"/>
      <c r="HBA2" s="141"/>
      <c r="HBB2" s="141"/>
      <c r="HBC2" s="141"/>
      <c r="HBD2" s="141"/>
      <c r="HBE2" s="141"/>
      <c r="HBF2" s="141"/>
      <c r="HBG2" s="141"/>
      <c r="HBH2" s="141"/>
      <c r="HBI2" s="141"/>
      <c r="HBJ2" s="141"/>
      <c r="HBK2" s="141"/>
      <c r="HBL2" s="141"/>
      <c r="HBM2" s="141"/>
      <c r="HBN2" s="141"/>
      <c r="HBO2" s="141"/>
      <c r="HBP2" s="141"/>
      <c r="HBQ2" s="141"/>
      <c r="HBR2" s="141"/>
      <c r="HBS2" s="141"/>
      <c r="HBT2" s="141"/>
      <c r="HBU2" s="141"/>
      <c r="HBV2" s="141"/>
      <c r="HBW2" s="141"/>
      <c r="HBX2" s="141"/>
      <c r="HBY2" s="141"/>
      <c r="HBZ2" s="141"/>
      <c r="HCA2" s="141"/>
      <c r="HCB2" s="141"/>
      <c r="HCC2" s="141"/>
      <c r="HCD2" s="141"/>
      <c r="HCE2" s="141"/>
      <c r="HCF2" s="141"/>
      <c r="HCG2" s="141"/>
      <c r="HCH2" s="141"/>
      <c r="HCI2" s="141"/>
      <c r="HCJ2" s="141"/>
      <c r="HCK2" s="141"/>
      <c r="HCL2" s="141"/>
      <c r="HCM2" s="141"/>
      <c r="HCN2" s="141"/>
      <c r="HCO2" s="141"/>
      <c r="HCP2" s="141"/>
      <c r="HCQ2" s="141"/>
      <c r="HCR2" s="141"/>
      <c r="HCS2" s="141"/>
      <c r="HCT2" s="141"/>
      <c r="HCU2" s="141"/>
      <c r="HCV2" s="141"/>
      <c r="HCW2" s="141"/>
      <c r="HCX2" s="141"/>
      <c r="HCY2" s="141"/>
      <c r="HCZ2" s="141"/>
      <c r="HDA2" s="141"/>
      <c r="HDB2" s="141"/>
      <c r="HDC2" s="141"/>
      <c r="HDD2" s="141"/>
      <c r="HDE2" s="141"/>
      <c r="HDF2" s="141"/>
      <c r="HDG2" s="141"/>
      <c r="HDH2" s="141"/>
      <c r="HDI2" s="141"/>
      <c r="HDJ2" s="141"/>
      <c r="HDK2" s="141"/>
      <c r="HDL2" s="141"/>
      <c r="HDM2" s="141"/>
      <c r="HDN2" s="141"/>
      <c r="HDO2" s="141"/>
      <c r="HDP2" s="141"/>
      <c r="HDQ2" s="141"/>
      <c r="HDR2" s="141"/>
      <c r="HDS2" s="141"/>
      <c r="HDT2" s="141"/>
      <c r="HDU2" s="141"/>
      <c r="HDV2" s="141"/>
      <c r="HDW2" s="141"/>
      <c r="HDX2" s="141"/>
      <c r="HDY2" s="141"/>
      <c r="HDZ2" s="141"/>
      <c r="HEA2" s="141"/>
      <c r="HEB2" s="141"/>
      <c r="HEC2" s="141"/>
      <c r="HED2" s="141"/>
      <c r="HEE2" s="141"/>
      <c r="HEF2" s="141"/>
      <c r="HEG2" s="141"/>
      <c r="HEH2" s="141"/>
      <c r="HEI2" s="141"/>
      <c r="HEJ2" s="141"/>
      <c r="HEK2" s="141"/>
      <c r="HEL2" s="141"/>
      <c r="HEM2" s="141"/>
      <c r="HEN2" s="141"/>
      <c r="HEO2" s="141"/>
      <c r="HEP2" s="141"/>
      <c r="HEQ2" s="141"/>
      <c r="HER2" s="141"/>
      <c r="HES2" s="141"/>
      <c r="HET2" s="141"/>
      <c r="HEU2" s="141"/>
      <c r="HEV2" s="141"/>
      <c r="HEW2" s="141"/>
      <c r="HEX2" s="141"/>
      <c r="HEY2" s="141"/>
      <c r="HEZ2" s="141"/>
      <c r="HFA2" s="141"/>
      <c r="HFB2" s="141"/>
      <c r="HFC2" s="141"/>
      <c r="HFD2" s="141"/>
      <c r="HFE2" s="141"/>
      <c r="HFF2" s="141"/>
      <c r="HFG2" s="141"/>
      <c r="HFH2" s="141"/>
      <c r="HFI2" s="141"/>
      <c r="HFJ2" s="141"/>
      <c r="HFK2" s="141"/>
      <c r="HFL2" s="141"/>
      <c r="HFM2" s="141"/>
      <c r="HFN2" s="141"/>
      <c r="HFO2" s="141"/>
      <c r="HFP2" s="141"/>
      <c r="HFQ2" s="141"/>
      <c r="HFR2" s="141"/>
      <c r="HFS2" s="141"/>
      <c r="HFT2" s="141"/>
      <c r="HFU2" s="141"/>
      <c r="HFV2" s="141"/>
      <c r="HFW2" s="141"/>
      <c r="HFX2" s="141"/>
      <c r="HFY2" s="141"/>
      <c r="HFZ2" s="141"/>
      <c r="HGA2" s="141"/>
      <c r="HGB2" s="141"/>
      <c r="HGC2" s="141"/>
      <c r="HGD2" s="141"/>
      <c r="HGE2" s="141"/>
      <c r="HGF2" s="141"/>
      <c r="HGG2" s="141"/>
      <c r="HGH2" s="141"/>
      <c r="HGI2" s="141"/>
      <c r="HGJ2" s="141"/>
      <c r="HGK2" s="141"/>
      <c r="HGL2" s="141"/>
      <c r="HGM2" s="141"/>
      <c r="HGN2" s="141"/>
      <c r="HGO2" s="141"/>
      <c r="HGP2" s="141"/>
      <c r="HGQ2" s="141"/>
      <c r="HGR2" s="141"/>
      <c r="HGS2" s="141"/>
      <c r="HGT2" s="141"/>
      <c r="HGU2" s="141"/>
      <c r="HGV2" s="141"/>
      <c r="HGW2" s="141"/>
      <c r="HGX2" s="141"/>
      <c r="HGY2" s="141"/>
      <c r="HGZ2" s="141"/>
      <c r="HHA2" s="141"/>
      <c r="HHB2" s="141"/>
      <c r="HHC2" s="141"/>
      <c r="HHD2" s="141"/>
      <c r="HHE2" s="141"/>
      <c r="HHF2" s="141"/>
      <c r="HHG2" s="141"/>
      <c r="HHH2" s="141"/>
      <c r="HHI2" s="141"/>
      <c r="HHJ2" s="141"/>
      <c r="HHK2" s="141"/>
      <c r="HHL2" s="141"/>
      <c r="HHM2" s="141"/>
      <c r="HHN2" s="141"/>
      <c r="HHO2" s="141"/>
      <c r="HHP2" s="141"/>
      <c r="HHQ2" s="141"/>
      <c r="HHR2" s="141"/>
      <c r="HHS2" s="141"/>
      <c r="HHT2" s="141"/>
      <c r="HHU2" s="141"/>
      <c r="HHV2" s="141"/>
      <c r="HHW2" s="141"/>
      <c r="HHX2" s="141"/>
      <c r="HHY2" s="141"/>
      <c r="HHZ2" s="141"/>
      <c r="HIA2" s="141"/>
      <c r="HIB2" s="141"/>
      <c r="HIC2" s="141"/>
      <c r="HID2" s="141"/>
      <c r="HIE2" s="141"/>
      <c r="HIF2" s="141"/>
      <c r="HIG2" s="141"/>
      <c r="HIH2" s="141"/>
      <c r="HII2" s="141"/>
      <c r="HIJ2" s="141"/>
      <c r="HIK2" s="141"/>
      <c r="HIL2" s="141"/>
      <c r="HIM2" s="141"/>
      <c r="HIN2" s="141"/>
      <c r="HIO2" s="141"/>
      <c r="HIP2" s="141"/>
      <c r="HIQ2" s="141"/>
      <c r="HIR2" s="141"/>
      <c r="HIS2" s="141"/>
      <c r="HIT2" s="141"/>
      <c r="HIU2" s="141"/>
      <c r="HIV2" s="141"/>
      <c r="HIW2" s="141"/>
      <c r="HIX2" s="141"/>
      <c r="HIY2" s="141"/>
      <c r="HIZ2" s="141"/>
      <c r="HJA2" s="141"/>
      <c r="HJB2" s="141"/>
      <c r="HJC2" s="141"/>
      <c r="HJD2" s="141"/>
      <c r="HJE2" s="141"/>
      <c r="HJF2" s="141"/>
      <c r="HJG2" s="141"/>
      <c r="HJH2" s="141"/>
      <c r="HJI2" s="141"/>
      <c r="HJJ2" s="141"/>
      <c r="HJK2" s="141"/>
      <c r="HJL2" s="141"/>
      <c r="HJM2" s="141"/>
      <c r="HJN2" s="141"/>
      <c r="HJO2" s="141"/>
      <c r="HJP2" s="141"/>
      <c r="HJQ2" s="141"/>
      <c r="HJR2" s="141"/>
      <c r="HJS2" s="141"/>
      <c r="HJT2" s="141"/>
      <c r="HJU2" s="141"/>
      <c r="HJV2" s="141"/>
      <c r="HJW2" s="141"/>
      <c r="HJX2" s="141"/>
      <c r="HJY2" s="141"/>
      <c r="HJZ2" s="141"/>
      <c r="HKA2" s="141"/>
      <c r="HKB2" s="141"/>
      <c r="HKC2" s="141"/>
      <c r="HKD2" s="141"/>
      <c r="HKE2" s="141"/>
      <c r="HKF2" s="141"/>
      <c r="HKG2" s="141"/>
      <c r="HKH2" s="141"/>
      <c r="HKI2" s="141"/>
      <c r="HKJ2" s="141"/>
      <c r="HKK2" s="141"/>
      <c r="HKL2" s="141"/>
      <c r="HKM2" s="141"/>
      <c r="HKN2" s="141"/>
      <c r="HKO2" s="141"/>
      <c r="HKP2" s="141"/>
      <c r="HKQ2" s="141"/>
      <c r="HKR2" s="141"/>
      <c r="HKS2" s="141"/>
      <c r="HKT2" s="141"/>
      <c r="HKU2" s="141"/>
      <c r="HKV2" s="141"/>
      <c r="HKW2" s="141"/>
      <c r="HKX2" s="141"/>
      <c r="HKY2" s="141"/>
      <c r="HKZ2" s="141"/>
      <c r="HLA2" s="141"/>
      <c r="HLB2" s="141"/>
      <c r="HLC2" s="141"/>
      <c r="HLD2" s="141"/>
      <c r="HLE2" s="141"/>
      <c r="HLF2" s="141"/>
      <c r="HLG2" s="141"/>
      <c r="HLH2" s="141"/>
      <c r="HLI2" s="141"/>
      <c r="HLJ2" s="141"/>
      <c r="HLK2" s="141"/>
      <c r="HLL2" s="141"/>
      <c r="HLM2" s="141"/>
      <c r="HLN2" s="141"/>
      <c r="HLO2" s="141"/>
      <c r="HLP2" s="141"/>
      <c r="HLQ2" s="141"/>
      <c r="HLR2" s="141"/>
      <c r="HLS2" s="141"/>
      <c r="HLT2" s="141"/>
      <c r="HLU2" s="141"/>
      <c r="HLV2" s="141"/>
      <c r="HLW2" s="141"/>
      <c r="HLX2" s="141"/>
      <c r="HLY2" s="141"/>
      <c r="HLZ2" s="141"/>
      <c r="HMA2" s="141"/>
      <c r="HMB2" s="141"/>
      <c r="HMC2" s="141"/>
      <c r="HMD2" s="141"/>
      <c r="HME2" s="141"/>
      <c r="HMF2" s="141"/>
      <c r="HMG2" s="141"/>
      <c r="HMH2" s="141"/>
      <c r="HMI2" s="141"/>
      <c r="HMJ2" s="141"/>
      <c r="HMK2" s="141"/>
      <c r="HML2" s="141"/>
      <c r="HMM2" s="141"/>
      <c r="HMN2" s="141"/>
      <c r="HMO2" s="141"/>
      <c r="HMP2" s="141"/>
      <c r="HMQ2" s="141"/>
      <c r="HMR2" s="141"/>
      <c r="HMS2" s="141"/>
      <c r="HMT2" s="141"/>
      <c r="HMU2" s="141"/>
      <c r="HMV2" s="141"/>
      <c r="HMW2" s="141"/>
      <c r="HMX2" s="141"/>
      <c r="HMY2" s="141"/>
      <c r="HMZ2" s="141"/>
      <c r="HNA2" s="141"/>
      <c r="HNB2" s="141"/>
      <c r="HNC2" s="141"/>
      <c r="HND2" s="141"/>
      <c r="HNE2" s="141"/>
      <c r="HNF2" s="141"/>
      <c r="HNG2" s="141"/>
      <c r="HNH2" s="141"/>
      <c r="HNI2" s="141"/>
      <c r="HNJ2" s="141"/>
      <c r="HNK2" s="141"/>
      <c r="HNL2" s="141"/>
      <c r="HNM2" s="141"/>
      <c r="HNN2" s="141"/>
      <c r="HNO2" s="141"/>
      <c r="HNP2" s="141"/>
      <c r="HNQ2" s="141"/>
      <c r="HNR2" s="141"/>
      <c r="HNS2" s="141"/>
      <c r="HNT2" s="141"/>
      <c r="HNU2" s="141"/>
      <c r="HNV2" s="141"/>
      <c r="HNW2" s="141"/>
      <c r="HNX2" s="141"/>
      <c r="HNY2" s="141"/>
      <c r="HNZ2" s="141"/>
      <c r="HOA2" s="141"/>
      <c r="HOB2" s="141"/>
      <c r="HOC2" s="141"/>
      <c r="HOD2" s="141"/>
      <c r="HOE2" s="141"/>
      <c r="HOF2" s="141"/>
      <c r="HOG2" s="141"/>
      <c r="HOH2" s="141"/>
      <c r="HOI2" s="141"/>
      <c r="HOJ2" s="141"/>
      <c r="HOK2" s="141"/>
      <c r="HOL2" s="141"/>
      <c r="HOM2" s="141"/>
      <c r="HON2" s="141"/>
      <c r="HOO2" s="141"/>
      <c r="HOP2" s="141"/>
      <c r="HOQ2" s="141"/>
      <c r="HOR2" s="141"/>
      <c r="HOS2" s="141"/>
      <c r="HOT2" s="141"/>
      <c r="HOU2" s="141"/>
      <c r="HOV2" s="141"/>
      <c r="HOW2" s="141"/>
      <c r="HOX2" s="141"/>
      <c r="HOY2" s="141"/>
      <c r="HOZ2" s="141"/>
      <c r="HPA2" s="141"/>
      <c r="HPB2" s="141"/>
      <c r="HPC2" s="141"/>
      <c r="HPD2" s="141"/>
      <c r="HPE2" s="141"/>
      <c r="HPF2" s="141"/>
      <c r="HPG2" s="141"/>
      <c r="HPH2" s="141"/>
      <c r="HPI2" s="141"/>
      <c r="HPJ2" s="141"/>
      <c r="HPK2" s="141"/>
      <c r="HPL2" s="141"/>
      <c r="HPM2" s="141"/>
      <c r="HPN2" s="141"/>
      <c r="HPO2" s="141"/>
      <c r="HPP2" s="141"/>
      <c r="HPQ2" s="141"/>
      <c r="HPR2" s="141"/>
      <c r="HPS2" s="141"/>
      <c r="HPT2" s="141"/>
      <c r="HPU2" s="141"/>
      <c r="HPV2" s="141"/>
      <c r="HPW2" s="141"/>
      <c r="HPX2" s="141"/>
      <c r="HPY2" s="141"/>
      <c r="HPZ2" s="141"/>
      <c r="HQA2" s="141"/>
      <c r="HQB2" s="141"/>
      <c r="HQC2" s="141"/>
      <c r="HQD2" s="141"/>
      <c r="HQE2" s="141"/>
      <c r="HQF2" s="141"/>
      <c r="HQG2" s="141"/>
      <c r="HQH2" s="141"/>
      <c r="HQI2" s="141"/>
      <c r="HQJ2" s="141"/>
      <c r="HQK2" s="141"/>
      <c r="HQL2" s="141"/>
      <c r="HQM2" s="141"/>
      <c r="HQN2" s="141"/>
      <c r="HQO2" s="141"/>
      <c r="HQP2" s="141"/>
      <c r="HQQ2" s="141"/>
      <c r="HQR2" s="141"/>
      <c r="HQS2" s="141"/>
      <c r="HQT2" s="141"/>
      <c r="HQU2" s="141"/>
      <c r="HQV2" s="141"/>
      <c r="HQW2" s="141"/>
      <c r="HQX2" s="141"/>
      <c r="HQY2" s="141"/>
      <c r="HQZ2" s="141"/>
      <c r="HRA2" s="141"/>
      <c r="HRB2" s="141"/>
      <c r="HRC2" s="141"/>
      <c r="HRD2" s="141"/>
      <c r="HRE2" s="141"/>
      <c r="HRF2" s="141"/>
      <c r="HRG2" s="141"/>
      <c r="HRH2" s="141"/>
      <c r="HRI2" s="141"/>
      <c r="HRJ2" s="141"/>
      <c r="HRK2" s="141"/>
      <c r="HRL2" s="141"/>
      <c r="HRM2" s="141"/>
      <c r="HRN2" s="141"/>
      <c r="HRO2" s="141"/>
      <c r="HRP2" s="141"/>
      <c r="HRQ2" s="141"/>
      <c r="HRR2" s="141"/>
      <c r="HRS2" s="141"/>
      <c r="HRT2" s="141"/>
      <c r="HRU2" s="141"/>
      <c r="HRV2" s="141"/>
      <c r="HRW2" s="141"/>
      <c r="HRX2" s="141"/>
      <c r="HRY2" s="141"/>
      <c r="HRZ2" s="141"/>
      <c r="HSA2" s="141"/>
      <c r="HSB2" s="141"/>
      <c r="HSC2" s="141"/>
      <c r="HSD2" s="141"/>
      <c r="HSE2" s="141"/>
      <c r="HSF2" s="141"/>
      <c r="HSG2" s="141"/>
      <c r="HSH2" s="141"/>
      <c r="HSI2" s="141"/>
      <c r="HSJ2" s="141"/>
      <c r="HSK2" s="141"/>
      <c r="HSL2" s="141"/>
      <c r="HSM2" s="141"/>
      <c r="HSN2" s="141"/>
      <c r="HSO2" s="141"/>
      <c r="HSP2" s="141"/>
      <c r="HSQ2" s="141"/>
      <c r="HSR2" s="141"/>
      <c r="HSS2" s="141"/>
      <c r="HST2" s="141"/>
      <c r="HSU2" s="141"/>
      <c r="HSV2" s="141"/>
      <c r="HSW2" s="141"/>
      <c r="HSX2" s="141"/>
      <c r="HSY2" s="141"/>
      <c r="HSZ2" s="141"/>
      <c r="HTA2" s="141"/>
      <c r="HTB2" s="141"/>
      <c r="HTC2" s="141"/>
      <c r="HTD2" s="141"/>
      <c r="HTE2" s="141"/>
      <c r="HTF2" s="141"/>
      <c r="HTG2" s="141"/>
      <c r="HTH2" s="141"/>
      <c r="HTI2" s="141"/>
      <c r="HTJ2" s="141"/>
      <c r="HTK2" s="141"/>
      <c r="HTL2" s="141"/>
      <c r="HTM2" s="141"/>
      <c r="HTN2" s="141"/>
      <c r="HTO2" s="141"/>
      <c r="HTP2" s="141"/>
      <c r="HTQ2" s="141"/>
      <c r="HTR2" s="141"/>
      <c r="HTS2" s="141"/>
      <c r="HTT2" s="141"/>
      <c r="HTU2" s="141"/>
      <c r="HTV2" s="141"/>
      <c r="HTW2" s="141"/>
      <c r="HTX2" s="141"/>
      <c r="HTY2" s="141"/>
      <c r="HTZ2" s="141"/>
      <c r="HUA2" s="141"/>
      <c r="HUB2" s="141"/>
      <c r="HUC2" s="141"/>
      <c r="HUD2" s="141"/>
      <c r="HUE2" s="141"/>
      <c r="HUF2" s="141"/>
      <c r="HUG2" s="141"/>
      <c r="HUH2" s="141"/>
      <c r="HUI2" s="141"/>
      <c r="HUJ2" s="141"/>
      <c r="HUK2" s="141"/>
      <c r="HUL2" s="141"/>
      <c r="HUM2" s="141"/>
      <c r="HUN2" s="141"/>
      <c r="HUO2" s="141"/>
      <c r="HUP2" s="141"/>
      <c r="HUQ2" s="141"/>
      <c r="HUR2" s="141"/>
      <c r="HUS2" s="141"/>
      <c r="HUT2" s="141"/>
      <c r="HUU2" s="141"/>
      <c r="HUV2" s="141"/>
      <c r="HUW2" s="141"/>
      <c r="HUX2" s="141"/>
      <c r="HUY2" s="141"/>
      <c r="HUZ2" s="141"/>
      <c r="HVA2" s="141"/>
      <c r="HVB2" s="141"/>
      <c r="HVC2" s="141"/>
      <c r="HVD2" s="141"/>
      <c r="HVE2" s="141"/>
      <c r="HVF2" s="141"/>
      <c r="HVG2" s="141"/>
      <c r="HVH2" s="141"/>
      <c r="HVI2" s="141"/>
      <c r="HVJ2" s="141"/>
      <c r="HVK2" s="141"/>
      <c r="HVL2" s="141"/>
      <c r="HVM2" s="141"/>
      <c r="HVN2" s="141"/>
      <c r="HVO2" s="141"/>
      <c r="HVP2" s="141"/>
      <c r="HVQ2" s="141"/>
      <c r="HVR2" s="141"/>
      <c r="HVS2" s="141"/>
      <c r="HVT2" s="141"/>
      <c r="HVU2" s="141"/>
      <c r="HVV2" s="141"/>
      <c r="HVW2" s="141"/>
      <c r="HVX2" s="141"/>
      <c r="HVY2" s="141"/>
      <c r="HVZ2" s="141"/>
      <c r="HWA2" s="141"/>
      <c r="HWB2" s="141"/>
      <c r="HWC2" s="141"/>
      <c r="HWD2" s="141"/>
      <c r="HWE2" s="141"/>
      <c r="HWF2" s="141"/>
      <c r="HWG2" s="141"/>
      <c r="HWH2" s="141"/>
      <c r="HWI2" s="141"/>
      <c r="HWJ2" s="141"/>
      <c r="HWK2" s="141"/>
      <c r="HWL2" s="141"/>
      <c r="HWM2" s="141"/>
      <c r="HWN2" s="141"/>
      <c r="HWO2" s="141"/>
      <c r="HWP2" s="141"/>
      <c r="HWQ2" s="141"/>
      <c r="HWR2" s="141"/>
      <c r="HWS2" s="141"/>
      <c r="HWT2" s="141"/>
      <c r="HWU2" s="141"/>
      <c r="HWV2" s="141"/>
      <c r="HWW2" s="141"/>
      <c r="HWX2" s="141"/>
      <c r="HWY2" s="141"/>
      <c r="HWZ2" s="141"/>
      <c r="HXA2" s="141"/>
      <c r="HXB2" s="141"/>
      <c r="HXC2" s="141"/>
      <c r="HXD2" s="141"/>
      <c r="HXE2" s="141"/>
      <c r="HXF2" s="141"/>
      <c r="HXG2" s="141"/>
      <c r="HXH2" s="141"/>
      <c r="HXI2" s="141"/>
      <c r="HXJ2" s="141"/>
      <c r="HXK2" s="141"/>
      <c r="HXL2" s="141"/>
      <c r="HXM2" s="141"/>
      <c r="HXN2" s="141"/>
      <c r="HXO2" s="141"/>
      <c r="HXP2" s="141"/>
      <c r="HXQ2" s="141"/>
      <c r="HXR2" s="141"/>
      <c r="HXS2" s="141"/>
      <c r="HXT2" s="141"/>
      <c r="HXU2" s="141"/>
      <c r="HXV2" s="141"/>
      <c r="HXW2" s="141"/>
      <c r="HXX2" s="141"/>
      <c r="HXY2" s="141"/>
      <c r="HXZ2" s="141"/>
      <c r="HYA2" s="141"/>
      <c r="HYB2" s="141"/>
      <c r="HYC2" s="141"/>
      <c r="HYD2" s="141"/>
      <c r="HYE2" s="141"/>
      <c r="HYF2" s="141"/>
      <c r="HYG2" s="141"/>
      <c r="HYH2" s="141"/>
      <c r="HYI2" s="141"/>
      <c r="HYJ2" s="141"/>
      <c r="HYK2" s="141"/>
      <c r="HYL2" s="141"/>
      <c r="HYM2" s="141"/>
      <c r="HYN2" s="141"/>
      <c r="HYO2" s="141"/>
      <c r="HYP2" s="141"/>
      <c r="HYQ2" s="141"/>
      <c r="HYR2" s="141"/>
      <c r="HYS2" s="141"/>
      <c r="HYT2" s="141"/>
      <c r="HYU2" s="141"/>
      <c r="HYV2" s="141"/>
      <c r="HYW2" s="141"/>
      <c r="HYX2" s="141"/>
      <c r="HYY2" s="141"/>
      <c r="HYZ2" s="141"/>
      <c r="HZA2" s="141"/>
      <c r="HZB2" s="141"/>
      <c r="HZC2" s="141"/>
      <c r="HZD2" s="141"/>
      <c r="HZE2" s="141"/>
      <c r="HZF2" s="141"/>
      <c r="HZG2" s="141"/>
      <c r="HZH2" s="141"/>
      <c r="HZI2" s="141"/>
      <c r="HZJ2" s="141"/>
      <c r="HZK2" s="141"/>
      <c r="HZL2" s="141"/>
      <c r="HZM2" s="141"/>
      <c r="HZN2" s="141"/>
      <c r="HZO2" s="141"/>
      <c r="HZP2" s="141"/>
      <c r="HZQ2" s="141"/>
      <c r="HZR2" s="141"/>
      <c r="HZS2" s="141"/>
      <c r="HZT2" s="141"/>
      <c r="HZU2" s="141"/>
      <c r="HZV2" s="141"/>
      <c r="HZW2" s="141"/>
      <c r="HZX2" s="141"/>
      <c r="HZY2" s="141"/>
      <c r="HZZ2" s="141"/>
      <c r="IAA2" s="141"/>
      <c r="IAB2" s="141"/>
      <c r="IAC2" s="141"/>
      <c r="IAD2" s="141"/>
      <c r="IAE2" s="141"/>
      <c r="IAF2" s="141"/>
      <c r="IAG2" s="141"/>
      <c r="IAH2" s="141"/>
      <c r="IAI2" s="141"/>
      <c r="IAJ2" s="141"/>
      <c r="IAK2" s="141"/>
      <c r="IAL2" s="141"/>
      <c r="IAM2" s="141"/>
      <c r="IAN2" s="141"/>
      <c r="IAO2" s="141"/>
      <c r="IAP2" s="141"/>
      <c r="IAQ2" s="141"/>
      <c r="IAR2" s="141"/>
      <c r="IAS2" s="141"/>
      <c r="IAT2" s="141"/>
      <c r="IAU2" s="141"/>
      <c r="IAV2" s="141"/>
      <c r="IAW2" s="141"/>
      <c r="IAX2" s="141"/>
      <c r="IAY2" s="141"/>
      <c r="IAZ2" s="141"/>
      <c r="IBA2" s="141"/>
      <c r="IBB2" s="141"/>
      <c r="IBC2" s="141"/>
      <c r="IBD2" s="141"/>
      <c r="IBE2" s="141"/>
      <c r="IBF2" s="141"/>
      <c r="IBG2" s="141"/>
      <c r="IBH2" s="141"/>
      <c r="IBI2" s="141"/>
      <c r="IBJ2" s="141"/>
      <c r="IBK2" s="141"/>
      <c r="IBL2" s="141"/>
      <c r="IBM2" s="141"/>
      <c r="IBN2" s="141"/>
      <c r="IBO2" s="141"/>
      <c r="IBP2" s="141"/>
      <c r="IBQ2" s="141"/>
      <c r="IBR2" s="141"/>
      <c r="IBS2" s="141"/>
      <c r="IBT2" s="141"/>
      <c r="IBU2" s="141"/>
      <c r="IBV2" s="141"/>
      <c r="IBW2" s="141"/>
      <c r="IBX2" s="141"/>
      <c r="IBY2" s="141"/>
      <c r="IBZ2" s="141"/>
      <c r="ICA2" s="141"/>
      <c r="ICB2" s="141"/>
      <c r="ICC2" s="141"/>
      <c r="ICD2" s="141"/>
      <c r="ICE2" s="141"/>
      <c r="ICF2" s="141"/>
      <c r="ICG2" s="141"/>
      <c r="ICH2" s="141"/>
      <c r="ICI2" s="141"/>
      <c r="ICJ2" s="141"/>
      <c r="ICK2" s="141"/>
      <c r="ICL2" s="141"/>
      <c r="ICM2" s="141"/>
      <c r="ICN2" s="141"/>
      <c r="ICO2" s="141"/>
      <c r="ICP2" s="141"/>
      <c r="ICQ2" s="141"/>
      <c r="ICR2" s="141"/>
      <c r="ICS2" s="141"/>
      <c r="ICT2" s="141"/>
      <c r="ICU2" s="141"/>
      <c r="ICV2" s="141"/>
      <c r="ICW2" s="141"/>
      <c r="ICX2" s="141"/>
      <c r="ICY2" s="141"/>
      <c r="ICZ2" s="141"/>
      <c r="IDA2" s="141"/>
      <c r="IDB2" s="141"/>
      <c r="IDC2" s="141"/>
      <c r="IDD2" s="141"/>
      <c r="IDE2" s="141"/>
      <c r="IDF2" s="141"/>
      <c r="IDG2" s="141"/>
      <c r="IDH2" s="141"/>
      <c r="IDI2" s="141"/>
      <c r="IDJ2" s="141"/>
      <c r="IDK2" s="141"/>
      <c r="IDL2" s="141"/>
      <c r="IDM2" s="141"/>
      <c r="IDN2" s="141"/>
      <c r="IDO2" s="141"/>
      <c r="IDP2" s="141"/>
      <c r="IDQ2" s="141"/>
      <c r="IDR2" s="141"/>
      <c r="IDS2" s="141"/>
      <c r="IDT2" s="141"/>
      <c r="IDU2" s="141"/>
      <c r="IDV2" s="141"/>
      <c r="IDW2" s="141"/>
      <c r="IDX2" s="141"/>
      <c r="IDY2" s="141"/>
      <c r="IDZ2" s="141"/>
      <c r="IEA2" s="141"/>
      <c r="IEB2" s="141"/>
      <c r="IEC2" s="141"/>
      <c r="IED2" s="141"/>
      <c r="IEE2" s="141"/>
      <c r="IEF2" s="141"/>
      <c r="IEG2" s="141"/>
      <c r="IEH2" s="141"/>
      <c r="IEI2" s="141"/>
      <c r="IEJ2" s="141"/>
      <c r="IEK2" s="141"/>
      <c r="IEL2" s="141"/>
      <c r="IEM2" s="141"/>
      <c r="IEN2" s="141"/>
      <c r="IEO2" s="141"/>
      <c r="IEP2" s="141"/>
      <c r="IEQ2" s="141"/>
      <c r="IER2" s="141"/>
      <c r="IES2" s="141"/>
      <c r="IET2" s="141"/>
      <c r="IEU2" s="141"/>
      <c r="IEV2" s="141"/>
      <c r="IEW2" s="141"/>
      <c r="IEX2" s="141"/>
      <c r="IEY2" s="141"/>
      <c r="IEZ2" s="141"/>
      <c r="IFA2" s="141"/>
      <c r="IFB2" s="141"/>
      <c r="IFC2" s="141"/>
      <c r="IFD2" s="141"/>
      <c r="IFE2" s="141"/>
      <c r="IFF2" s="141"/>
      <c r="IFG2" s="141"/>
      <c r="IFH2" s="141"/>
      <c r="IFI2" s="141"/>
      <c r="IFJ2" s="141"/>
      <c r="IFK2" s="141"/>
      <c r="IFL2" s="141"/>
      <c r="IFM2" s="141"/>
      <c r="IFN2" s="141"/>
      <c r="IFO2" s="141"/>
      <c r="IFP2" s="141"/>
      <c r="IFQ2" s="141"/>
      <c r="IFR2" s="141"/>
      <c r="IFS2" s="141"/>
      <c r="IFT2" s="141"/>
      <c r="IFU2" s="141"/>
      <c r="IFV2" s="141"/>
      <c r="IFW2" s="141"/>
      <c r="IFX2" s="141"/>
      <c r="IFY2" s="141"/>
      <c r="IFZ2" s="141"/>
      <c r="IGA2" s="141"/>
      <c r="IGB2" s="141"/>
      <c r="IGC2" s="141"/>
      <c r="IGD2" s="141"/>
      <c r="IGE2" s="141"/>
      <c r="IGF2" s="141"/>
      <c r="IGG2" s="141"/>
      <c r="IGH2" s="141"/>
      <c r="IGI2" s="141"/>
      <c r="IGJ2" s="141"/>
      <c r="IGK2" s="141"/>
      <c r="IGL2" s="141"/>
      <c r="IGM2" s="141"/>
      <c r="IGN2" s="141"/>
      <c r="IGO2" s="141"/>
      <c r="IGP2" s="141"/>
      <c r="IGQ2" s="141"/>
      <c r="IGR2" s="141"/>
      <c r="IGS2" s="141"/>
      <c r="IGT2" s="141"/>
      <c r="IGU2" s="141"/>
      <c r="IGV2" s="141"/>
      <c r="IGW2" s="141"/>
      <c r="IGX2" s="141"/>
      <c r="IGY2" s="141"/>
      <c r="IGZ2" s="141"/>
      <c r="IHA2" s="141"/>
      <c r="IHB2" s="141"/>
      <c r="IHC2" s="141"/>
      <c r="IHD2" s="141"/>
      <c r="IHE2" s="141"/>
      <c r="IHF2" s="141"/>
      <c r="IHG2" s="141"/>
      <c r="IHH2" s="141"/>
      <c r="IHI2" s="141"/>
      <c r="IHJ2" s="141"/>
      <c r="IHK2" s="141"/>
      <c r="IHL2" s="141"/>
      <c r="IHM2" s="141"/>
      <c r="IHN2" s="141"/>
      <c r="IHO2" s="141"/>
      <c r="IHP2" s="141"/>
      <c r="IHQ2" s="141"/>
      <c r="IHR2" s="141"/>
      <c r="IHS2" s="141"/>
      <c r="IHT2" s="141"/>
      <c r="IHU2" s="141"/>
      <c r="IHV2" s="141"/>
      <c r="IHW2" s="141"/>
      <c r="IHX2" s="141"/>
      <c r="IHY2" s="141"/>
      <c r="IHZ2" s="141"/>
      <c r="IIA2" s="141"/>
      <c r="IIB2" s="141"/>
      <c r="IIC2" s="141"/>
      <c r="IID2" s="141"/>
      <c r="IIE2" s="141"/>
      <c r="IIF2" s="141"/>
      <c r="IIG2" s="141"/>
      <c r="IIH2" s="141"/>
      <c r="III2" s="141"/>
      <c r="IIJ2" s="141"/>
      <c r="IIK2" s="141"/>
      <c r="IIL2" s="141"/>
      <c r="IIM2" s="141"/>
      <c r="IIN2" s="141"/>
      <c r="IIO2" s="141"/>
      <c r="IIP2" s="141"/>
      <c r="IIQ2" s="141"/>
      <c r="IIR2" s="141"/>
      <c r="IIS2" s="141"/>
      <c r="IIT2" s="141"/>
      <c r="IIU2" s="141"/>
      <c r="IIV2" s="141"/>
      <c r="IIW2" s="141"/>
      <c r="IIX2" s="141"/>
      <c r="IIY2" s="141"/>
      <c r="IIZ2" s="141"/>
      <c r="IJA2" s="141"/>
      <c r="IJB2" s="141"/>
      <c r="IJC2" s="141"/>
      <c r="IJD2" s="141"/>
      <c r="IJE2" s="141"/>
      <c r="IJF2" s="141"/>
      <c r="IJG2" s="141"/>
      <c r="IJH2" s="141"/>
      <c r="IJI2" s="141"/>
      <c r="IJJ2" s="141"/>
      <c r="IJK2" s="141"/>
      <c r="IJL2" s="141"/>
      <c r="IJM2" s="141"/>
      <c r="IJN2" s="141"/>
      <c r="IJO2" s="141"/>
      <c r="IJP2" s="141"/>
      <c r="IJQ2" s="141"/>
      <c r="IJR2" s="141"/>
      <c r="IJS2" s="141"/>
      <c r="IJT2" s="141"/>
      <c r="IJU2" s="141"/>
      <c r="IJV2" s="141"/>
      <c r="IJW2" s="141"/>
      <c r="IJX2" s="141"/>
      <c r="IJY2" s="141"/>
      <c r="IJZ2" s="141"/>
      <c r="IKA2" s="141"/>
      <c r="IKB2" s="141"/>
      <c r="IKC2" s="141"/>
      <c r="IKD2" s="141"/>
      <c r="IKE2" s="141"/>
      <c r="IKF2" s="141"/>
      <c r="IKG2" s="141"/>
      <c r="IKH2" s="141"/>
      <c r="IKI2" s="141"/>
      <c r="IKJ2" s="141"/>
      <c r="IKK2" s="141"/>
      <c r="IKL2" s="141"/>
      <c r="IKM2" s="141"/>
      <c r="IKN2" s="141"/>
      <c r="IKO2" s="141"/>
      <c r="IKP2" s="141"/>
      <c r="IKQ2" s="141"/>
      <c r="IKR2" s="141"/>
      <c r="IKS2" s="141"/>
      <c r="IKT2" s="141"/>
      <c r="IKU2" s="141"/>
      <c r="IKV2" s="141"/>
      <c r="IKW2" s="141"/>
      <c r="IKX2" s="141"/>
      <c r="IKY2" s="141"/>
      <c r="IKZ2" s="141"/>
      <c r="ILA2" s="141"/>
      <c r="ILB2" s="141"/>
      <c r="ILC2" s="141"/>
      <c r="ILD2" s="141"/>
      <c r="ILE2" s="141"/>
      <c r="ILF2" s="141"/>
      <c r="ILG2" s="141"/>
      <c r="ILH2" s="141"/>
      <c r="ILI2" s="141"/>
      <c r="ILJ2" s="141"/>
      <c r="ILK2" s="141"/>
      <c r="ILL2" s="141"/>
      <c r="ILM2" s="141"/>
      <c r="ILN2" s="141"/>
      <c r="ILO2" s="141"/>
      <c r="ILP2" s="141"/>
      <c r="ILQ2" s="141"/>
      <c r="ILR2" s="141"/>
      <c r="ILS2" s="141"/>
      <c r="ILT2" s="141"/>
      <c r="ILU2" s="141"/>
      <c r="ILV2" s="141"/>
      <c r="ILW2" s="141"/>
      <c r="ILX2" s="141"/>
      <c r="ILY2" s="141"/>
      <c r="ILZ2" s="141"/>
      <c r="IMA2" s="141"/>
      <c r="IMB2" s="141"/>
      <c r="IMC2" s="141"/>
      <c r="IMD2" s="141"/>
      <c r="IME2" s="141"/>
      <c r="IMF2" s="141"/>
      <c r="IMG2" s="141"/>
      <c r="IMH2" s="141"/>
      <c r="IMI2" s="141"/>
      <c r="IMJ2" s="141"/>
      <c r="IMK2" s="141"/>
      <c r="IML2" s="141"/>
      <c r="IMM2" s="141"/>
      <c r="IMN2" s="141"/>
      <c r="IMO2" s="141"/>
      <c r="IMP2" s="141"/>
      <c r="IMQ2" s="141"/>
      <c r="IMR2" s="141"/>
      <c r="IMS2" s="141"/>
      <c r="IMT2" s="141"/>
      <c r="IMU2" s="141"/>
      <c r="IMV2" s="141"/>
      <c r="IMW2" s="141"/>
      <c r="IMX2" s="141"/>
      <c r="IMY2" s="141"/>
      <c r="IMZ2" s="141"/>
      <c r="INA2" s="141"/>
      <c r="INB2" s="141"/>
      <c r="INC2" s="141"/>
      <c r="IND2" s="141"/>
      <c r="INE2" s="141"/>
      <c r="INF2" s="141"/>
      <c r="ING2" s="141"/>
      <c r="INH2" s="141"/>
      <c r="INI2" s="141"/>
      <c r="INJ2" s="141"/>
      <c r="INK2" s="141"/>
      <c r="INL2" s="141"/>
      <c r="INM2" s="141"/>
      <c r="INN2" s="141"/>
      <c r="INO2" s="141"/>
      <c r="INP2" s="141"/>
      <c r="INQ2" s="141"/>
      <c r="INR2" s="141"/>
      <c r="INS2" s="141"/>
      <c r="INT2" s="141"/>
      <c r="INU2" s="141"/>
      <c r="INV2" s="141"/>
      <c r="INW2" s="141"/>
      <c r="INX2" s="141"/>
      <c r="INY2" s="141"/>
      <c r="INZ2" s="141"/>
      <c r="IOA2" s="141"/>
      <c r="IOB2" s="141"/>
      <c r="IOC2" s="141"/>
      <c r="IOD2" s="141"/>
      <c r="IOE2" s="141"/>
      <c r="IOF2" s="141"/>
      <c r="IOG2" s="141"/>
      <c r="IOH2" s="141"/>
      <c r="IOI2" s="141"/>
      <c r="IOJ2" s="141"/>
      <c r="IOK2" s="141"/>
      <c r="IOL2" s="141"/>
      <c r="IOM2" s="141"/>
      <c r="ION2" s="141"/>
      <c r="IOO2" s="141"/>
      <c r="IOP2" s="141"/>
      <c r="IOQ2" s="141"/>
      <c r="IOR2" s="141"/>
      <c r="IOS2" s="141"/>
      <c r="IOT2" s="141"/>
      <c r="IOU2" s="141"/>
      <c r="IOV2" s="141"/>
      <c r="IOW2" s="141"/>
      <c r="IOX2" s="141"/>
      <c r="IOY2" s="141"/>
      <c r="IOZ2" s="141"/>
      <c r="IPA2" s="141"/>
      <c r="IPB2" s="141"/>
      <c r="IPC2" s="141"/>
      <c r="IPD2" s="141"/>
      <c r="IPE2" s="141"/>
      <c r="IPF2" s="141"/>
      <c r="IPG2" s="141"/>
      <c r="IPH2" s="141"/>
      <c r="IPI2" s="141"/>
      <c r="IPJ2" s="141"/>
      <c r="IPK2" s="141"/>
      <c r="IPL2" s="141"/>
      <c r="IPM2" s="141"/>
      <c r="IPN2" s="141"/>
      <c r="IPO2" s="141"/>
      <c r="IPP2" s="141"/>
      <c r="IPQ2" s="141"/>
      <c r="IPR2" s="141"/>
      <c r="IPS2" s="141"/>
      <c r="IPT2" s="141"/>
      <c r="IPU2" s="141"/>
      <c r="IPV2" s="141"/>
      <c r="IPW2" s="141"/>
      <c r="IPX2" s="141"/>
      <c r="IPY2" s="141"/>
      <c r="IPZ2" s="141"/>
      <c r="IQA2" s="141"/>
      <c r="IQB2" s="141"/>
      <c r="IQC2" s="141"/>
      <c r="IQD2" s="141"/>
      <c r="IQE2" s="141"/>
      <c r="IQF2" s="141"/>
      <c r="IQG2" s="141"/>
      <c r="IQH2" s="141"/>
      <c r="IQI2" s="141"/>
      <c r="IQJ2" s="141"/>
      <c r="IQK2" s="141"/>
      <c r="IQL2" s="141"/>
      <c r="IQM2" s="141"/>
      <c r="IQN2" s="141"/>
      <c r="IQO2" s="141"/>
      <c r="IQP2" s="141"/>
      <c r="IQQ2" s="141"/>
      <c r="IQR2" s="141"/>
      <c r="IQS2" s="141"/>
      <c r="IQT2" s="141"/>
      <c r="IQU2" s="141"/>
      <c r="IQV2" s="141"/>
      <c r="IQW2" s="141"/>
      <c r="IQX2" s="141"/>
      <c r="IQY2" s="141"/>
      <c r="IQZ2" s="141"/>
      <c r="IRA2" s="141"/>
      <c r="IRB2" s="141"/>
      <c r="IRC2" s="141"/>
      <c r="IRD2" s="141"/>
      <c r="IRE2" s="141"/>
      <c r="IRF2" s="141"/>
      <c r="IRG2" s="141"/>
      <c r="IRH2" s="141"/>
      <c r="IRI2" s="141"/>
      <c r="IRJ2" s="141"/>
      <c r="IRK2" s="141"/>
      <c r="IRL2" s="141"/>
      <c r="IRM2" s="141"/>
      <c r="IRN2" s="141"/>
      <c r="IRO2" s="141"/>
      <c r="IRP2" s="141"/>
      <c r="IRQ2" s="141"/>
      <c r="IRR2" s="141"/>
      <c r="IRS2" s="141"/>
      <c r="IRT2" s="141"/>
      <c r="IRU2" s="141"/>
      <c r="IRV2" s="141"/>
      <c r="IRW2" s="141"/>
      <c r="IRX2" s="141"/>
      <c r="IRY2" s="141"/>
      <c r="IRZ2" s="141"/>
      <c r="ISA2" s="141"/>
      <c r="ISB2" s="141"/>
      <c r="ISC2" s="141"/>
      <c r="ISD2" s="141"/>
      <c r="ISE2" s="141"/>
      <c r="ISF2" s="141"/>
      <c r="ISG2" s="141"/>
      <c r="ISH2" s="141"/>
      <c r="ISI2" s="141"/>
      <c r="ISJ2" s="141"/>
      <c r="ISK2" s="141"/>
      <c r="ISL2" s="141"/>
      <c r="ISM2" s="141"/>
      <c r="ISN2" s="141"/>
      <c r="ISO2" s="141"/>
      <c r="ISP2" s="141"/>
      <c r="ISQ2" s="141"/>
      <c r="ISR2" s="141"/>
      <c r="ISS2" s="141"/>
      <c r="IST2" s="141"/>
      <c r="ISU2" s="141"/>
      <c r="ISV2" s="141"/>
      <c r="ISW2" s="141"/>
      <c r="ISX2" s="141"/>
      <c r="ISY2" s="141"/>
      <c r="ISZ2" s="141"/>
      <c r="ITA2" s="141"/>
      <c r="ITB2" s="141"/>
      <c r="ITC2" s="141"/>
      <c r="ITD2" s="141"/>
      <c r="ITE2" s="141"/>
      <c r="ITF2" s="141"/>
      <c r="ITG2" s="141"/>
      <c r="ITH2" s="141"/>
      <c r="ITI2" s="141"/>
      <c r="ITJ2" s="141"/>
      <c r="ITK2" s="141"/>
      <c r="ITL2" s="141"/>
      <c r="ITM2" s="141"/>
      <c r="ITN2" s="141"/>
      <c r="ITO2" s="141"/>
      <c r="ITP2" s="141"/>
      <c r="ITQ2" s="141"/>
      <c r="ITR2" s="141"/>
      <c r="ITS2" s="141"/>
      <c r="ITT2" s="141"/>
      <c r="ITU2" s="141"/>
      <c r="ITV2" s="141"/>
      <c r="ITW2" s="141"/>
      <c r="ITX2" s="141"/>
      <c r="ITY2" s="141"/>
      <c r="ITZ2" s="141"/>
      <c r="IUA2" s="141"/>
      <c r="IUB2" s="141"/>
      <c r="IUC2" s="141"/>
      <c r="IUD2" s="141"/>
      <c r="IUE2" s="141"/>
      <c r="IUF2" s="141"/>
      <c r="IUG2" s="141"/>
      <c r="IUH2" s="141"/>
      <c r="IUI2" s="141"/>
      <c r="IUJ2" s="141"/>
      <c r="IUK2" s="141"/>
      <c r="IUL2" s="141"/>
      <c r="IUM2" s="141"/>
      <c r="IUN2" s="141"/>
      <c r="IUO2" s="141"/>
      <c r="IUP2" s="141"/>
      <c r="IUQ2" s="141"/>
      <c r="IUR2" s="141"/>
      <c r="IUS2" s="141"/>
      <c r="IUT2" s="141"/>
      <c r="IUU2" s="141"/>
      <c r="IUV2" s="141"/>
      <c r="IUW2" s="141"/>
      <c r="IUX2" s="141"/>
      <c r="IUY2" s="141"/>
      <c r="IUZ2" s="141"/>
      <c r="IVA2" s="141"/>
      <c r="IVB2" s="141"/>
      <c r="IVC2" s="141"/>
      <c r="IVD2" s="141"/>
      <c r="IVE2" s="141"/>
      <c r="IVF2" s="141"/>
      <c r="IVG2" s="141"/>
      <c r="IVH2" s="141"/>
      <c r="IVI2" s="141"/>
      <c r="IVJ2" s="141"/>
      <c r="IVK2" s="141"/>
      <c r="IVL2" s="141"/>
      <c r="IVM2" s="141"/>
      <c r="IVN2" s="141"/>
      <c r="IVO2" s="141"/>
      <c r="IVP2" s="141"/>
      <c r="IVQ2" s="141"/>
      <c r="IVR2" s="141"/>
      <c r="IVS2" s="141"/>
      <c r="IVT2" s="141"/>
      <c r="IVU2" s="141"/>
      <c r="IVV2" s="141"/>
      <c r="IVW2" s="141"/>
      <c r="IVX2" s="141"/>
      <c r="IVY2" s="141"/>
      <c r="IVZ2" s="141"/>
      <c r="IWA2" s="141"/>
      <c r="IWB2" s="141"/>
      <c r="IWC2" s="141"/>
      <c r="IWD2" s="141"/>
      <c r="IWE2" s="141"/>
      <c r="IWF2" s="141"/>
      <c r="IWG2" s="141"/>
      <c r="IWH2" s="141"/>
      <c r="IWI2" s="141"/>
      <c r="IWJ2" s="141"/>
      <c r="IWK2" s="141"/>
      <c r="IWL2" s="141"/>
      <c r="IWM2" s="141"/>
      <c r="IWN2" s="141"/>
      <c r="IWO2" s="141"/>
      <c r="IWP2" s="141"/>
      <c r="IWQ2" s="141"/>
      <c r="IWR2" s="141"/>
      <c r="IWS2" s="141"/>
      <c r="IWT2" s="141"/>
      <c r="IWU2" s="141"/>
      <c r="IWV2" s="141"/>
      <c r="IWW2" s="141"/>
      <c r="IWX2" s="141"/>
      <c r="IWY2" s="141"/>
      <c r="IWZ2" s="141"/>
      <c r="IXA2" s="141"/>
      <c r="IXB2" s="141"/>
      <c r="IXC2" s="141"/>
      <c r="IXD2" s="141"/>
      <c r="IXE2" s="141"/>
      <c r="IXF2" s="141"/>
      <c r="IXG2" s="141"/>
      <c r="IXH2" s="141"/>
      <c r="IXI2" s="141"/>
      <c r="IXJ2" s="141"/>
      <c r="IXK2" s="141"/>
      <c r="IXL2" s="141"/>
      <c r="IXM2" s="141"/>
      <c r="IXN2" s="141"/>
      <c r="IXO2" s="141"/>
      <c r="IXP2" s="141"/>
      <c r="IXQ2" s="141"/>
      <c r="IXR2" s="141"/>
      <c r="IXS2" s="141"/>
      <c r="IXT2" s="141"/>
      <c r="IXU2" s="141"/>
      <c r="IXV2" s="141"/>
      <c r="IXW2" s="141"/>
      <c r="IXX2" s="141"/>
      <c r="IXY2" s="141"/>
      <c r="IXZ2" s="141"/>
      <c r="IYA2" s="141"/>
      <c r="IYB2" s="141"/>
      <c r="IYC2" s="141"/>
      <c r="IYD2" s="141"/>
      <c r="IYE2" s="141"/>
      <c r="IYF2" s="141"/>
      <c r="IYG2" s="141"/>
      <c r="IYH2" s="141"/>
      <c r="IYI2" s="141"/>
      <c r="IYJ2" s="141"/>
      <c r="IYK2" s="141"/>
      <c r="IYL2" s="141"/>
      <c r="IYM2" s="141"/>
      <c r="IYN2" s="141"/>
      <c r="IYO2" s="141"/>
      <c r="IYP2" s="141"/>
      <c r="IYQ2" s="141"/>
      <c r="IYR2" s="141"/>
      <c r="IYS2" s="141"/>
      <c r="IYT2" s="141"/>
      <c r="IYU2" s="141"/>
      <c r="IYV2" s="141"/>
      <c r="IYW2" s="141"/>
      <c r="IYX2" s="141"/>
      <c r="IYY2" s="141"/>
      <c r="IYZ2" s="141"/>
      <c r="IZA2" s="141"/>
      <c r="IZB2" s="141"/>
      <c r="IZC2" s="141"/>
      <c r="IZD2" s="141"/>
      <c r="IZE2" s="141"/>
      <c r="IZF2" s="141"/>
      <c r="IZG2" s="141"/>
      <c r="IZH2" s="141"/>
      <c r="IZI2" s="141"/>
      <c r="IZJ2" s="141"/>
      <c r="IZK2" s="141"/>
      <c r="IZL2" s="141"/>
      <c r="IZM2" s="141"/>
      <c r="IZN2" s="141"/>
      <c r="IZO2" s="141"/>
      <c r="IZP2" s="141"/>
      <c r="IZQ2" s="141"/>
      <c r="IZR2" s="141"/>
      <c r="IZS2" s="141"/>
      <c r="IZT2" s="141"/>
      <c r="IZU2" s="141"/>
      <c r="IZV2" s="141"/>
      <c r="IZW2" s="141"/>
      <c r="IZX2" s="141"/>
      <c r="IZY2" s="141"/>
      <c r="IZZ2" s="141"/>
      <c r="JAA2" s="141"/>
      <c r="JAB2" s="141"/>
      <c r="JAC2" s="141"/>
      <c r="JAD2" s="141"/>
      <c r="JAE2" s="141"/>
      <c r="JAF2" s="141"/>
      <c r="JAG2" s="141"/>
      <c r="JAH2" s="141"/>
      <c r="JAI2" s="141"/>
      <c r="JAJ2" s="141"/>
      <c r="JAK2" s="141"/>
      <c r="JAL2" s="141"/>
      <c r="JAM2" s="141"/>
      <c r="JAN2" s="141"/>
      <c r="JAO2" s="141"/>
      <c r="JAP2" s="141"/>
      <c r="JAQ2" s="141"/>
      <c r="JAR2" s="141"/>
      <c r="JAS2" s="141"/>
      <c r="JAT2" s="141"/>
      <c r="JAU2" s="141"/>
      <c r="JAV2" s="141"/>
      <c r="JAW2" s="141"/>
      <c r="JAX2" s="141"/>
      <c r="JAY2" s="141"/>
      <c r="JAZ2" s="141"/>
      <c r="JBA2" s="141"/>
      <c r="JBB2" s="141"/>
      <c r="JBC2" s="141"/>
      <c r="JBD2" s="141"/>
      <c r="JBE2" s="141"/>
      <c r="JBF2" s="141"/>
      <c r="JBG2" s="141"/>
      <c r="JBH2" s="141"/>
      <c r="JBI2" s="141"/>
      <c r="JBJ2" s="141"/>
      <c r="JBK2" s="141"/>
      <c r="JBL2" s="141"/>
      <c r="JBM2" s="141"/>
      <c r="JBN2" s="141"/>
      <c r="JBO2" s="141"/>
      <c r="JBP2" s="141"/>
      <c r="JBQ2" s="141"/>
      <c r="JBR2" s="141"/>
      <c r="JBS2" s="141"/>
      <c r="JBT2" s="141"/>
      <c r="JBU2" s="141"/>
      <c r="JBV2" s="141"/>
      <c r="JBW2" s="141"/>
      <c r="JBX2" s="141"/>
      <c r="JBY2" s="141"/>
      <c r="JBZ2" s="141"/>
      <c r="JCA2" s="141"/>
      <c r="JCB2" s="141"/>
      <c r="JCC2" s="141"/>
      <c r="JCD2" s="141"/>
      <c r="JCE2" s="141"/>
      <c r="JCF2" s="141"/>
      <c r="JCG2" s="141"/>
      <c r="JCH2" s="141"/>
      <c r="JCI2" s="141"/>
      <c r="JCJ2" s="141"/>
      <c r="JCK2" s="141"/>
      <c r="JCL2" s="141"/>
      <c r="JCM2" s="141"/>
      <c r="JCN2" s="141"/>
      <c r="JCO2" s="141"/>
      <c r="JCP2" s="141"/>
      <c r="JCQ2" s="141"/>
      <c r="JCR2" s="141"/>
      <c r="JCS2" s="141"/>
      <c r="JCT2" s="141"/>
      <c r="JCU2" s="141"/>
      <c r="JCV2" s="141"/>
      <c r="JCW2" s="141"/>
      <c r="JCX2" s="141"/>
      <c r="JCY2" s="141"/>
      <c r="JCZ2" s="141"/>
      <c r="JDA2" s="141"/>
      <c r="JDB2" s="141"/>
      <c r="JDC2" s="141"/>
      <c r="JDD2" s="141"/>
      <c r="JDE2" s="141"/>
      <c r="JDF2" s="141"/>
      <c r="JDG2" s="141"/>
      <c r="JDH2" s="141"/>
      <c r="JDI2" s="141"/>
      <c r="JDJ2" s="141"/>
      <c r="JDK2" s="141"/>
      <c r="JDL2" s="141"/>
      <c r="JDM2" s="141"/>
      <c r="JDN2" s="141"/>
      <c r="JDO2" s="141"/>
      <c r="JDP2" s="141"/>
      <c r="JDQ2" s="141"/>
      <c r="JDR2" s="141"/>
      <c r="JDS2" s="141"/>
      <c r="JDT2" s="141"/>
      <c r="JDU2" s="141"/>
      <c r="JDV2" s="141"/>
      <c r="JDW2" s="141"/>
      <c r="JDX2" s="141"/>
      <c r="JDY2" s="141"/>
      <c r="JDZ2" s="141"/>
      <c r="JEA2" s="141"/>
      <c r="JEB2" s="141"/>
      <c r="JEC2" s="141"/>
      <c r="JED2" s="141"/>
      <c r="JEE2" s="141"/>
      <c r="JEF2" s="141"/>
      <c r="JEG2" s="141"/>
      <c r="JEH2" s="141"/>
      <c r="JEI2" s="141"/>
      <c r="JEJ2" s="141"/>
      <c r="JEK2" s="141"/>
      <c r="JEL2" s="141"/>
      <c r="JEM2" s="141"/>
      <c r="JEN2" s="141"/>
      <c r="JEO2" s="141"/>
      <c r="JEP2" s="141"/>
      <c r="JEQ2" s="141"/>
      <c r="JER2" s="141"/>
      <c r="JES2" s="141"/>
      <c r="JET2" s="141"/>
      <c r="JEU2" s="141"/>
      <c r="JEV2" s="141"/>
      <c r="JEW2" s="141"/>
      <c r="JEX2" s="141"/>
      <c r="JEY2" s="141"/>
      <c r="JEZ2" s="141"/>
      <c r="JFA2" s="141"/>
      <c r="JFB2" s="141"/>
      <c r="JFC2" s="141"/>
      <c r="JFD2" s="141"/>
      <c r="JFE2" s="141"/>
      <c r="JFF2" s="141"/>
      <c r="JFG2" s="141"/>
      <c r="JFH2" s="141"/>
      <c r="JFI2" s="141"/>
      <c r="JFJ2" s="141"/>
      <c r="JFK2" s="141"/>
      <c r="JFL2" s="141"/>
      <c r="JFM2" s="141"/>
      <c r="JFN2" s="141"/>
      <c r="JFO2" s="141"/>
      <c r="JFP2" s="141"/>
      <c r="JFQ2" s="141"/>
      <c r="JFR2" s="141"/>
      <c r="JFS2" s="141"/>
      <c r="JFT2" s="141"/>
      <c r="JFU2" s="141"/>
      <c r="JFV2" s="141"/>
      <c r="JFW2" s="141"/>
      <c r="JFX2" s="141"/>
      <c r="JFY2" s="141"/>
      <c r="JFZ2" s="141"/>
      <c r="JGA2" s="141"/>
      <c r="JGB2" s="141"/>
      <c r="JGC2" s="141"/>
      <c r="JGD2" s="141"/>
      <c r="JGE2" s="141"/>
      <c r="JGF2" s="141"/>
      <c r="JGG2" s="141"/>
      <c r="JGH2" s="141"/>
      <c r="JGI2" s="141"/>
      <c r="JGJ2" s="141"/>
      <c r="JGK2" s="141"/>
      <c r="JGL2" s="141"/>
      <c r="JGM2" s="141"/>
      <c r="JGN2" s="141"/>
      <c r="JGO2" s="141"/>
      <c r="JGP2" s="141"/>
      <c r="JGQ2" s="141"/>
      <c r="JGR2" s="141"/>
      <c r="JGS2" s="141"/>
      <c r="JGT2" s="141"/>
      <c r="JGU2" s="141"/>
      <c r="JGV2" s="141"/>
      <c r="JGW2" s="141"/>
      <c r="JGX2" s="141"/>
      <c r="JGY2" s="141"/>
      <c r="JGZ2" s="141"/>
      <c r="JHA2" s="141"/>
      <c r="JHB2" s="141"/>
      <c r="JHC2" s="141"/>
      <c r="JHD2" s="141"/>
      <c r="JHE2" s="141"/>
      <c r="JHF2" s="141"/>
      <c r="JHG2" s="141"/>
      <c r="JHH2" s="141"/>
      <c r="JHI2" s="141"/>
      <c r="JHJ2" s="141"/>
      <c r="JHK2" s="141"/>
      <c r="JHL2" s="141"/>
      <c r="JHM2" s="141"/>
      <c r="JHN2" s="141"/>
      <c r="JHO2" s="141"/>
      <c r="JHP2" s="141"/>
      <c r="JHQ2" s="141"/>
      <c r="JHR2" s="141"/>
      <c r="JHS2" s="141"/>
      <c r="JHT2" s="141"/>
      <c r="JHU2" s="141"/>
      <c r="JHV2" s="141"/>
      <c r="JHW2" s="141"/>
      <c r="JHX2" s="141"/>
      <c r="JHY2" s="141"/>
      <c r="JHZ2" s="141"/>
      <c r="JIA2" s="141"/>
      <c r="JIB2" s="141"/>
      <c r="JIC2" s="141"/>
      <c r="JID2" s="141"/>
      <c r="JIE2" s="141"/>
      <c r="JIF2" s="141"/>
      <c r="JIG2" s="141"/>
      <c r="JIH2" s="141"/>
      <c r="JII2" s="141"/>
      <c r="JIJ2" s="141"/>
      <c r="JIK2" s="141"/>
      <c r="JIL2" s="141"/>
      <c r="JIM2" s="141"/>
      <c r="JIN2" s="141"/>
      <c r="JIO2" s="141"/>
      <c r="JIP2" s="141"/>
      <c r="JIQ2" s="141"/>
      <c r="JIR2" s="141"/>
      <c r="JIS2" s="141"/>
      <c r="JIT2" s="141"/>
      <c r="JIU2" s="141"/>
      <c r="JIV2" s="141"/>
      <c r="JIW2" s="141"/>
      <c r="JIX2" s="141"/>
      <c r="JIY2" s="141"/>
      <c r="JIZ2" s="141"/>
      <c r="JJA2" s="141"/>
      <c r="JJB2" s="141"/>
      <c r="JJC2" s="141"/>
      <c r="JJD2" s="141"/>
      <c r="JJE2" s="141"/>
      <c r="JJF2" s="141"/>
      <c r="JJG2" s="141"/>
      <c r="JJH2" s="141"/>
      <c r="JJI2" s="141"/>
      <c r="JJJ2" s="141"/>
      <c r="JJK2" s="141"/>
      <c r="JJL2" s="141"/>
      <c r="JJM2" s="141"/>
      <c r="JJN2" s="141"/>
      <c r="JJO2" s="141"/>
      <c r="JJP2" s="141"/>
      <c r="JJQ2" s="141"/>
      <c r="JJR2" s="141"/>
      <c r="JJS2" s="141"/>
      <c r="JJT2" s="141"/>
      <c r="JJU2" s="141"/>
      <c r="JJV2" s="141"/>
      <c r="JJW2" s="141"/>
      <c r="JJX2" s="141"/>
      <c r="JJY2" s="141"/>
      <c r="JJZ2" s="141"/>
      <c r="JKA2" s="141"/>
      <c r="JKB2" s="141"/>
      <c r="JKC2" s="141"/>
      <c r="JKD2" s="141"/>
      <c r="JKE2" s="141"/>
      <c r="JKF2" s="141"/>
      <c r="JKG2" s="141"/>
      <c r="JKH2" s="141"/>
      <c r="JKI2" s="141"/>
      <c r="JKJ2" s="141"/>
      <c r="JKK2" s="141"/>
      <c r="JKL2" s="141"/>
      <c r="JKM2" s="141"/>
      <c r="JKN2" s="141"/>
      <c r="JKO2" s="141"/>
      <c r="JKP2" s="141"/>
      <c r="JKQ2" s="141"/>
      <c r="JKR2" s="141"/>
      <c r="JKS2" s="141"/>
      <c r="JKT2" s="141"/>
      <c r="JKU2" s="141"/>
      <c r="JKV2" s="141"/>
      <c r="JKW2" s="141"/>
      <c r="JKX2" s="141"/>
      <c r="JKY2" s="141"/>
      <c r="JKZ2" s="141"/>
      <c r="JLA2" s="141"/>
      <c r="JLB2" s="141"/>
      <c r="JLC2" s="141"/>
      <c r="JLD2" s="141"/>
      <c r="JLE2" s="141"/>
      <c r="JLF2" s="141"/>
      <c r="JLG2" s="141"/>
      <c r="JLH2" s="141"/>
      <c r="JLI2" s="141"/>
      <c r="JLJ2" s="141"/>
      <c r="JLK2" s="141"/>
      <c r="JLL2" s="141"/>
      <c r="JLM2" s="141"/>
      <c r="JLN2" s="141"/>
      <c r="JLO2" s="141"/>
      <c r="JLP2" s="141"/>
      <c r="JLQ2" s="141"/>
      <c r="JLR2" s="141"/>
      <c r="JLS2" s="141"/>
      <c r="JLT2" s="141"/>
      <c r="JLU2" s="141"/>
      <c r="JLV2" s="141"/>
      <c r="JLW2" s="141"/>
      <c r="JLX2" s="141"/>
      <c r="JLY2" s="141"/>
      <c r="JLZ2" s="141"/>
      <c r="JMA2" s="141"/>
      <c r="JMB2" s="141"/>
      <c r="JMC2" s="141"/>
      <c r="JMD2" s="141"/>
      <c r="JME2" s="141"/>
      <c r="JMF2" s="141"/>
      <c r="JMG2" s="141"/>
      <c r="JMH2" s="141"/>
      <c r="JMI2" s="141"/>
      <c r="JMJ2" s="141"/>
      <c r="JMK2" s="141"/>
      <c r="JML2" s="141"/>
      <c r="JMM2" s="141"/>
      <c r="JMN2" s="141"/>
      <c r="JMO2" s="141"/>
      <c r="JMP2" s="141"/>
      <c r="JMQ2" s="141"/>
      <c r="JMR2" s="141"/>
      <c r="JMS2" s="141"/>
      <c r="JMT2" s="141"/>
      <c r="JMU2" s="141"/>
      <c r="JMV2" s="141"/>
      <c r="JMW2" s="141"/>
      <c r="JMX2" s="141"/>
      <c r="JMY2" s="141"/>
      <c r="JMZ2" s="141"/>
      <c r="JNA2" s="141"/>
      <c r="JNB2" s="141"/>
      <c r="JNC2" s="141"/>
      <c r="JND2" s="141"/>
      <c r="JNE2" s="141"/>
      <c r="JNF2" s="141"/>
      <c r="JNG2" s="141"/>
      <c r="JNH2" s="141"/>
      <c r="JNI2" s="141"/>
      <c r="JNJ2" s="141"/>
      <c r="JNK2" s="141"/>
      <c r="JNL2" s="141"/>
      <c r="JNM2" s="141"/>
      <c r="JNN2" s="141"/>
      <c r="JNO2" s="141"/>
      <c r="JNP2" s="141"/>
      <c r="JNQ2" s="141"/>
      <c r="JNR2" s="141"/>
      <c r="JNS2" s="141"/>
      <c r="JNT2" s="141"/>
      <c r="JNU2" s="141"/>
      <c r="JNV2" s="141"/>
      <c r="JNW2" s="141"/>
      <c r="JNX2" s="141"/>
      <c r="JNY2" s="141"/>
      <c r="JNZ2" s="141"/>
      <c r="JOA2" s="141"/>
      <c r="JOB2" s="141"/>
      <c r="JOC2" s="141"/>
      <c r="JOD2" s="141"/>
      <c r="JOE2" s="141"/>
      <c r="JOF2" s="141"/>
      <c r="JOG2" s="141"/>
      <c r="JOH2" s="141"/>
      <c r="JOI2" s="141"/>
      <c r="JOJ2" s="141"/>
      <c r="JOK2" s="141"/>
      <c r="JOL2" s="141"/>
      <c r="JOM2" s="141"/>
      <c r="JON2" s="141"/>
      <c r="JOO2" s="141"/>
      <c r="JOP2" s="141"/>
      <c r="JOQ2" s="141"/>
      <c r="JOR2" s="141"/>
      <c r="JOS2" s="141"/>
      <c r="JOT2" s="141"/>
      <c r="JOU2" s="141"/>
      <c r="JOV2" s="141"/>
      <c r="JOW2" s="141"/>
      <c r="JOX2" s="141"/>
      <c r="JOY2" s="141"/>
      <c r="JOZ2" s="141"/>
      <c r="JPA2" s="141"/>
      <c r="JPB2" s="141"/>
      <c r="JPC2" s="141"/>
      <c r="JPD2" s="141"/>
      <c r="JPE2" s="141"/>
      <c r="JPF2" s="141"/>
      <c r="JPG2" s="141"/>
      <c r="JPH2" s="141"/>
      <c r="JPI2" s="141"/>
      <c r="JPJ2" s="141"/>
      <c r="JPK2" s="141"/>
      <c r="JPL2" s="141"/>
      <c r="JPM2" s="141"/>
      <c r="JPN2" s="141"/>
      <c r="JPO2" s="141"/>
      <c r="JPP2" s="141"/>
      <c r="JPQ2" s="141"/>
      <c r="JPR2" s="141"/>
      <c r="JPS2" s="141"/>
      <c r="JPT2" s="141"/>
      <c r="JPU2" s="141"/>
      <c r="JPV2" s="141"/>
      <c r="JPW2" s="141"/>
      <c r="JPX2" s="141"/>
      <c r="JPY2" s="141"/>
      <c r="JPZ2" s="141"/>
      <c r="JQA2" s="141"/>
      <c r="JQB2" s="141"/>
      <c r="JQC2" s="141"/>
      <c r="JQD2" s="141"/>
      <c r="JQE2" s="141"/>
      <c r="JQF2" s="141"/>
      <c r="JQG2" s="141"/>
      <c r="JQH2" s="141"/>
      <c r="JQI2" s="141"/>
      <c r="JQJ2" s="141"/>
      <c r="JQK2" s="141"/>
      <c r="JQL2" s="141"/>
      <c r="JQM2" s="141"/>
      <c r="JQN2" s="141"/>
      <c r="JQO2" s="141"/>
      <c r="JQP2" s="141"/>
      <c r="JQQ2" s="141"/>
      <c r="JQR2" s="141"/>
      <c r="JQS2" s="141"/>
      <c r="JQT2" s="141"/>
      <c r="JQU2" s="141"/>
      <c r="JQV2" s="141"/>
      <c r="JQW2" s="141"/>
      <c r="JQX2" s="141"/>
      <c r="JQY2" s="141"/>
      <c r="JQZ2" s="141"/>
      <c r="JRA2" s="141"/>
      <c r="JRB2" s="141"/>
      <c r="JRC2" s="141"/>
      <c r="JRD2" s="141"/>
      <c r="JRE2" s="141"/>
      <c r="JRF2" s="141"/>
      <c r="JRG2" s="141"/>
      <c r="JRH2" s="141"/>
      <c r="JRI2" s="141"/>
      <c r="JRJ2" s="141"/>
      <c r="JRK2" s="141"/>
      <c r="JRL2" s="141"/>
      <c r="JRM2" s="141"/>
      <c r="JRN2" s="141"/>
      <c r="JRO2" s="141"/>
      <c r="JRP2" s="141"/>
      <c r="JRQ2" s="141"/>
      <c r="JRR2" s="141"/>
      <c r="JRS2" s="141"/>
      <c r="JRT2" s="141"/>
      <c r="JRU2" s="141"/>
      <c r="JRV2" s="141"/>
      <c r="JRW2" s="141"/>
      <c r="JRX2" s="141"/>
      <c r="JRY2" s="141"/>
      <c r="JRZ2" s="141"/>
      <c r="JSA2" s="141"/>
      <c r="JSB2" s="141"/>
      <c r="JSC2" s="141"/>
      <c r="JSD2" s="141"/>
      <c r="JSE2" s="141"/>
      <c r="JSF2" s="141"/>
      <c r="JSG2" s="141"/>
      <c r="JSH2" s="141"/>
      <c r="JSI2" s="141"/>
      <c r="JSJ2" s="141"/>
      <c r="JSK2" s="141"/>
      <c r="JSL2" s="141"/>
      <c r="JSM2" s="141"/>
      <c r="JSN2" s="141"/>
      <c r="JSO2" s="141"/>
      <c r="JSP2" s="141"/>
      <c r="JSQ2" s="141"/>
      <c r="JSR2" s="141"/>
      <c r="JSS2" s="141"/>
      <c r="JST2" s="141"/>
      <c r="JSU2" s="141"/>
      <c r="JSV2" s="141"/>
      <c r="JSW2" s="141"/>
      <c r="JSX2" s="141"/>
      <c r="JSY2" s="141"/>
      <c r="JSZ2" s="141"/>
      <c r="JTA2" s="141"/>
      <c r="JTB2" s="141"/>
      <c r="JTC2" s="141"/>
      <c r="JTD2" s="141"/>
      <c r="JTE2" s="141"/>
      <c r="JTF2" s="141"/>
      <c r="JTG2" s="141"/>
      <c r="JTH2" s="141"/>
      <c r="JTI2" s="141"/>
      <c r="JTJ2" s="141"/>
      <c r="JTK2" s="141"/>
      <c r="JTL2" s="141"/>
      <c r="JTM2" s="141"/>
      <c r="JTN2" s="141"/>
      <c r="JTO2" s="141"/>
      <c r="JTP2" s="141"/>
      <c r="JTQ2" s="141"/>
      <c r="JTR2" s="141"/>
      <c r="JTS2" s="141"/>
      <c r="JTT2" s="141"/>
      <c r="JTU2" s="141"/>
      <c r="JTV2" s="141"/>
      <c r="JTW2" s="141"/>
      <c r="JTX2" s="141"/>
      <c r="JTY2" s="141"/>
      <c r="JTZ2" s="141"/>
      <c r="JUA2" s="141"/>
      <c r="JUB2" s="141"/>
      <c r="JUC2" s="141"/>
      <c r="JUD2" s="141"/>
      <c r="JUE2" s="141"/>
      <c r="JUF2" s="141"/>
      <c r="JUG2" s="141"/>
      <c r="JUH2" s="141"/>
      <c r="JUI2" s="141"/>
      <c r="JUJ2" s="141"/>
      <c r="JUK2" s="141"/>
      <c r="JUL2" s="141"/>
      <c r="JUM2" s="141"/>
      <c r="JUN2" s="141"/>
      <c r="JUO2" s="141"/>
      <c r="JUP2" s="141"/>
      <c r="JUQ2" s="141"/>
      <c r="JUR2" s="141"/>
      <c r="JUS2" s="141"/>
      <c r="JUT2" s="141"/>
      <c r="JUU2" s="141"/>
      <c r="JUV2" s="141"/>
      <c r="JUW2" s="141"/>
      <c r="JUX2" s="141"/>
      <c r="JUY2" s="141"/>
      <c r="JUZ2" s="141"/>
      <c r="JVA2" s="141"/>
      <c r="JVB2" s="141"/>
      <c r="JVC2" s="141"/>
      <c r="JVD2" s="141"/>
      <c r="JVE2" s="141"/>
      <c r="JVF2" s="141"/>
      <c r="JVG2" s="141"/>
      <c r="JVH2" s="141"/>
      <c r="JVI2" s="141"/>
      <c r="JVJ2" s="141"/>
      <c r="JVK2" s="141"/>
      <c r="JVL2" s="141"/>
      <c r="JVM2" s="141"/>
      <c r="JVN2" s="141"/>
      <c r="JVO2" s="141"/>
      <c r="JVP2" s="141"/>
      <c r="JVQ2" s="141"/>
      <c r="JVR2" s="141"/>
      <c r="JVS2" s="141"/>
      <c r="JVT2" s="141"/>
      <c r="JVU2" s="141"/>
      <c r="JVV2" s="141"/>
      <c r="JVW2" s="141"/>
      <c r="JVX2" s="141"/>
      <c r="JVY2" s="141"/>
      <c r="JVZ2" s="141"/>
      <c r="JWA2" s="141"/>
      <c r="JWB2" s="141"/>
      <c r="JWC2" s="141"/>
      <c r="JWD2" s="141"/>
      <c r="JWE2" s="141"/>
      <c r="JWF2" s="141"/>
      <c r="JWG2" s="141"/>
      <c r="JWH2" s="141"/>
      <c r="JWI2" s="141"/>
      <c r="JWJ2" s="141"/>
      <c r="JWK2" s="141"/>
      <c r="JWL2" s="141"/>
      <c r="JWM2" s="141"/>
      <c r="JWN2" s="141"/>
      <c r="JWO2" s="141"/>
      <c r="JWP2" s="141"/>
      <c r="JWQ2" s="141"/>
      <c r="JWR2" s="141"/>
      <c r="JWS2" s="141"/>
      <c r="JWT2" s="141"/>
      <c r="JWU2" s="141"/>
      <c r="JWV2" s="141"/>
      <c r="JWW2" s="141"/>
      <c r="JWX2" s="141"/>
      <c r="JWY2" s="141"/>
      <c r="JWZ2" s="141"/>
      <c r="JXA2" s="141"/>
      <c r="JXB2" s="141"/>
      <c r="JXC2" s="141"/>
      <c r="JXD2" s="141"/>
      <c r="JXE2" s="141"/>
      <c r="JXF2" s="141"/>
      <c r="JXG2" s="141"/>
      <c r="JXH2" s="141"/>
      <c r="JXI2" s="141"/>
      <c r="JXJ2" s="141"/>
      <c r="JXK2" s="141"/>
      <c r="JXL2" s="141"/>
      <c r="JXM2" s="141"/>
      <c r="JXN2" s="141"/>
      <c r="JXO2" s="141"/>
      <c r="JXP2" s="141"/>
      <c r="JXQ2" s="141"/>
      <c r="JXR2" s="141"/>
      <c r="JXS2" s="141"/>
      <c r="JXT2" s="141"/>
      <c r="JXU2" s="141"/>
      <c r="JXV2" s="141"/>
      <c r="JXW2" s="141"/>
      <c r="JXX2" s="141"/>
      <c r="JXY2" s="141"/>
      <c r="JXZ2" s="141"/>
      <c r="JYA2" s="141"/>
      <c r="JYB2" s="141"/>
      <c r="JYC2" s="141"/>
      <c r="JYD2" s="141"/>
      <c r="JYE2" s="141"/>
      <c r="JYF2" s="141"/>
      <c r="JYG2" s="141"/>
      <c r="JYH2" s="141"/>
      <c r="JYI2" s="141"/>
      <c r="JYJ2" s="141"/>
      <c r="JYK2" s="141"/>
      <c r="JYL2" s="141"/>
      <c r="JYM2" s="141"/>
      <c r="JYN2" s="141"/>
      <c r="JYO2" s="141"/>
      <c r="JYP2" s="141"/>
      <c r="JYQ2" s="141"/>
      <c r="JYR2" s="141"/>
      <c r="JYS2" s="141"/>
      <c r="JYT2" s="141"/>
      <c r="JYU2" s="141"/>
      <c r="JYV2" s="141"/>
      <c r="JYW2" s="141"/>
      <c r="JYX2" s="141"/>
      <c r="JYY2" s="141"/>
      <c r="JYZ2" s="141"/>
      <c r="JZA2" s="141"/>
      <c r="JZB2" s="141"/>
      <c r="JZC2" s="141"/>
      <c r="JZD2" s="141"/>
      <c r="JZE2" s="141"/>
      <c r="JZF2" s="141"/>
      <c r="JZG2" s="141"/>
      <c r="JZH2" s="141"/>
      <c r="JZI2" s="141"/>
      <c r="JZJ2" s="141"/>
      <c r="JZK2" s="141"/>
      <c r="JZL2" s="141"/>
      <c r="JZM2" s="141"/>
      <c r="JZN2" s="141"/>
      <c r="JZO2" s="141"/>
      <c r="JZP2" s="141"/>
      <c r="JZQ2" s="141"/>
      <c r="JZR2" s="141"/>
      <c r="JZS2" s="141"/>
      <c r="JZT2" s="141"/>
      <c r="JZU2" s="141"/>
      <c r="JZV2" s="141"/>
      <c r="JZW2" s="141"/>
      <c r="JZX2" s="141"/>
      <c r="JZY2" s="141"/>
      <c r="JZZ2" s="141"/>
      <c r="KAA2" s="141"/>
      <c r="KAB2" s="141"/>
      <c r="KAC2" s="141"/>
      <c r="KAD2" s="141"/>
      <c r="KAE2" s="141"/>
      <c r="KAF2" s="141"/>
      <c r="KAG2" s="141"/>
      <c r="KAH2" s="141"/>
      <c r="KAI2" s="141"/>
      <c r="KAJ2" s="141"/>
      <c r="KAK2" s="141"/>
      <c r="KAL2" s="141"/>
      <c r="KAM2" s="141"/>
      <c r="KAN2" s="141"/>
      <c r="KAO2" s="141"/>
      <c r="KAP2" s="141"/>
      <c r="KAQ2" s="141"/>
      <c r="KAR2" s="141"/>
      <c r="KAS2" s="141"/>
      <c r="KAT2" s="141"/>
      <c r="KAU2" s="141"/>
      <c r="KAV2" s="141"/>
      <c r="KAW2" s="141"/>
      <c r="KAX2" s="141"/>
      <c r="KAY2" s="141"/>
      <c r="KAZ2" s="141"/>
      <c r="KBA2" s="141"/>
      <c r="KBB2" s="141"/>
      <c r="KBC2" s="141"/>
      <c r="KBD2" s="141"/>
      <c r="KBE2" s="141"/>
      <c r="KBF2" s="141"/>
      <c r="KBG2" s="141"/>
      <c r="KBH2" s="141"/>
      <c r="KBI2" s="141"/>
      <c r="KBJ2" s="141"/>
      <c r="KBK2" s="141"/>
      <c r="KBL2" s="141"/>
      <c r="KBM2" s="141"/>
      <c r="KBN2" s="141"/>
      <c r="KBO2" s="141"/>
      <c r="KBP2" s="141"/>
      <c r="KBQ2" s="141"/>
      <c r="KBR2" s="141"/>
      <c r="KBS2" s="141"/>
      <c r="KBT2" s="141"/>
      <c r="KBU2" s="141"/>
      <c r="KBV2" s="141"/>
      <c r="KBW2" s="141"/>
      <c r="KBX2" s="141"/>
      <c r="KBY2" s="141"/>
      <c r="KBZ2" s="141"/>
      <c r="KCA2" s="141"/>
      <c r="KCB2" s="141"/>
      <c r="KCC2" s="141"/>
      <c r="KCD2" s="141"/>
      <c r="KCE2" s="141"/>
      <c r="KCF2" s="141"/>
      <c r="KCG2" s="141"/>
      <c r="KCH2" s="141"/>
      <c r="KCI2" s="141"/>
      <c r="KCJ2" s="141"/>
      <c r="KCK2" s="141"/>
      <c r="KCL2" s="141"/>
      <c r="KCM2" s="141"/>
      <c r="KCN2" s="141"/>
      <c r="KCO2" s="141"/>
      <c r="KCP2" s="141"/>
      <c r="KCQ2" s="141"/>
      <c r="KCR2" s="141"/>
      <c r="KCS2" s="141"/>
      <c r="KCT2" s="141"/>
      <c r="KCU2" s="141"/>
      <c r="KCV2" s="141"/>
      <c r="KCW2" s="141"/>
      <c r="KCX2" s="141"/>
      <c r="KCY2" s="141"/>
      <c r="KCZ2" s="141"/>
      <c r="KDA2" s="141"/>
      <c r="KDB2" s="141"/>
      <c r="KDC2" s="141"/>
      <c r="KDD2" s="141"/>
      <c r="KDE2" s="141"/>
      <c r="KDF2" s="141"/>
      <c r="KDG2" s="141"/>
      <c r="KDH2" s="141"/>
      <c r="KDI2" s="141"/>
      <c r="KDJ2" s="141"/>
      <c r="KDK2" s="141"/>
      <c r="KDL2" s="141"/>
      <c r="KDM2" s="141"/>
      <c r="KDN2" s="141"/>
      <c r="KDO2" s="141"/>
      <c r="KDP2" s="141"/>
      <c r="KDQ2" s="141"/>
      <c r="KDR2" s="141"/>
      <c r="KDS2" s="141"/>
      <c r="KDT2" s="141"/>
      <c r="KDU2" s="141"/>
      <c r="KDV2" s="141"/>
      <c r="KDW2" s="141"/>
      <c r="KDX2" s="141"/>
      <c r="KDY2" s="141"/>
      <c r="KDZ2" s="141"/>
      <c r="KEA2" s="141"/>
      <c r="KEB2" s="141"/>
      <c r="KEC2" s="141"/>
      <c r="KED2" s="141"/>
      <c r="KEE2" s="141"/>
      <c r="KEF2" s="141"/>
      <c r="KEG2" s="141"/>
      <c r="KEH2" s="141"/>
      <c r="KEI2" s="141"/>
      <c r="KEJ2" s="141"/>
      <c r="KEK2" s="141"/>
      <c r="KEL2" s="141"/>
      <c r="KEM2" s="141"/>
      <c r="KEN2" s="141"/>
      <c r="KEO2" s="141"/>
      <c r="KEP2" s="141"/>
      <c r="KEQ2" s="141"/>
      <c r="KER2" s="141"/>
      <c r="KES2" s="141"/>
      <c r="KET2" s="141"/>
      <c r="KEU2" s="141"/>
      <c r="KEV2" s="141"/>
      <c r="KEW2" s="141"/>
      <c r="KEX2" s="141"/>
      <c r="KEY2" s="141"/>
      <c r="KEZ2" s="141"/>
      <c r="KFA2" s="141"/>
      <c r="KFB2" s="141"/>
      <c r="KFC2" s="141"/>
      <c r="KFD2" s="141"/>
      <c r="KFE2" s="141"/>
      <c r="KFF2" s="141"/>
      <c r="KFG2" s="141"/>
      <c r="KFH2" s="141"/>
      <c r="KFI2" s="141"/>
      <c r="KFJ2" s="141"/>
      <c r="KFK2" s="141"/>
      <c r="KFL2" s="141"/>
      <c r="KFM2" s="141"/>
      <c r="KFN2" s="141"/>
      <c r="KFO2" s="141"/>
      <c r="KFP2" s="141"/>
      <c r="KFQ2" s="141"/>
      <c r="KFR2" s="141"/>
      <c r="KFS2" s="141"/>
      <c r="KFT2" s="141"/>
      <c r="KFU2" s="141"/>
      <c r="KFV2" s="141"/>
      <c r="KFW2" s="141"/>
      <c r="KFX2" s="141"/>
      <c r="KFY2" s="141"/>
      <c r="KFZ2" s="141"/>
      <c r="KGA2" s="141"/>
      <c r="KGB2" s="141"/>
      <c r="KGC2" s="141"/>
      <c r="KGD2" s="141"/>
      <c r="KGE2" s="141"/>
      <c r="KGF2" s="141"/>
      <c r="KGG2" s="141"/>
      <c r="KGH2" s="141"/>
      <c r="KGI2" s="141"/>
      <c r="KGJ2" s="141"/>
      <c r="KGK2" s="141"/>
      <c r="KGL2" s="141"/>
      <c r="KGM2" s="141"/>
      <c r="KGN2" s="141"/>
      <c r="KGO2" s="141"/>
      <c r="KGP2" s="141"/>
      <c r="KGQ2" s="141"/>
      <c r="KGR2" s="141"/>
      <c r="KGS2" s="141"/>
      <c r="KGT2" s="141"/>
      <c r="KGU2" s="141"/>
      <c r="KGV2" s="141"/>
      <c r="KGW2" s="141"/>
      <c r="KGX2" s="141"/>
      <c r="KGY2" s="141"/>
      <c r="KGZ2" s="141"/>
      <c r="KHA2" s="141"/>
      <c r="KHB2" s="141"/>
      <c r="KHC2" s="141"/>
      <c r="KHD2" s="141"/>
      <c r="KHE2" s="141"/>
      <c r="KHF2" s="141"/>
      <c r="KHG2" s="141"/>
      <c r="KHH2" s="141"/>
      <c r="KHI2" s="141"/>
      <c r="KHJ2" s="141"/>
      <c r="KHK2" s="141"/>
      <c r="KHL2" s="141"/>
      <c r="KHM2" s="141"/>
      <c r="KHN2" s="141"/>
      <c r="KHO2" s="141"/>
      <c r="KHP2" s="141"/>
      <c r="KHQ2" s="141"/>
      <c r="KHR2" s="141"/>
      <c r="KHS2" s="141"/>
      <c r="KHT2" s="141"/>
      <c r="KHU2" s="141"/>
      <c r="KHV2" s="141"/>
      <c r="KHW2" s="141"/>
      <c r="KHX2" s="141"/>
      <c r="KHY2" s="141"/>
      <c r="KHZ2" s="141"/>
      <c r="KIA2" s="141"/>
      <c r="KIB2" s="141"/>
      <c r="KIC2" s="141"/>
      <c r="KID2" s="141"/>
      <c r="KIE2" s="141"/>
      <c r="KIF2" s="141"/>
      <c r="KIG2" s="141"/>
      <c r="KIH2" s="141"/>
      <c r="KII2" s="141"/>
      <c r="KIJ2" s="141"/>
      <c r="KIK2" s="141"/>
      <c r="KIL2" s="141"/>
      <c r="KIM2" s="141"/>
      <c r="KIN2" s="141"/>
      <c r="KIO2" s="141"/>
      <c r="KIP2" s="141"/>
      <c r="KIQ2" s="141"/>
      <c r="KIR2" s="141"/>
      <c r="KIS2" s="141"/>
      <c r="KIT2" s="141"/>
      <c r="KIU2" s="141"/>
      <c r="KIV2" s="141"/>
      <c r="KIW2" s="141"/>
      <c r="KIX2" s="141"/>
      <c r="KIY2" s="141"/>
      <c r="KIZ2" s="141"/>
      <c r="KJA2" s="141"/>
      <c r="KJB2" s="141"/>
      <c r="KJC2" s="141"/>
      <c r="KJD2" s="141"/>
      <c r="KJE2" s="141"/>
      <c r="KJF2" s="141"/>
      <c r="KJG2" s="141"/>
      <c r="KJH2" s="141"/>
      <c r="KJI2" s="141"/>
      <c r="KJJ2" s="141"/>
      <c r="KJK2" s="141"/>
      <c r="KJL2" s="141"/>
      <c r="KJM2" s="141"/>
      <c r="KJN2" s="141"/>
      <c r="KJO2" s="141"/>
      <c r="KJP2" s="141"/>
      <c r="KJQ2" s="141"/>
      <c r="KJR2" s="141"/>
      <c r="KJS2" s="141"/>
      <c r="KJT2" s="141"/>
      <c r="KJU2" s="141"/>
      <c r="KJV2" s="141"/>
      <c r="KJW2" s="141"/>
      <c r="KJX2" s="141"/>
      <c r="KJY2" s="141"/>
      <c r="KJZ2" s="141"/>
      <c r="KKA2" s="141"/>
      <c r="KKB2" s="141"/>
      <c r="KKC2" s="141"/>
      <c r="KKD2" s="141"/>
      <c r="KKE2" s="141"/>
      <c r="KKF2" s="141"/>
      <c r="KKG2" s="141"/>
      <c r="KKH2" s="141"/>
      <c r="KKI2" s="141"/>
      <c r="KKJ2" s="141"/>
      <c r="KKK2" s="141"/>
      <c r="KKL2" s="141"/>
      <c r="KKM2" s="141"/>
      <c r="KKN2" s="141"/>
      <c r="KKO2" s="141"/>
      <c r="KKP2" s="141"/>
      <c r="KKQ2" s="141"/>
      <c r="KKR2" s="141"/>
      <c r="KKS2" s="141"/>
      <c r="KKT2" s="141"/>
      <c r="KKU2" s="141"/>
      <c r="KKV2" s="141"/>
      <c r="KKW2" s="141"/>
      <c r="KKX2" s="141"/>
      <c r="KKY2" s="141"/>
      <c r="KKZ2" s="141"/>
      <c r="KLA2" s="141"/>
      <c r="KLB2" s="141"/>
      <c r="KLC2" s="141"/>
      <c r="KLD2" s="141"/>
      <c r="KLE2" s="141"/>
      <c r="KLF2" s="141"/>
      <c r="KLG2" s="141"/>
      <c r="KLH2" s="141"/>
      <c r="KLI2" s="141"/>
      <c r="KLJ2" s="141"/>
      <c r="KLK2" s="141"/>
      <c r="KLL2" s="141"/>
      <c r="KLM2" s="141"/>
      <c r="KLN2" s="141"/>
      <c r="KLO2" s="141"/>
      <c r="KLP2" s="141"/>
      <c r="KLQ2" s="141"/>
      <c r="KLR2" s="141"/>
      <c r="KLS2" s="141"/>
      <c r="KLT2" s="141"/>
      <c r="KLU2" s="141"/>
      <c r="KLV2" s="141"/>
      <c r="KLW2" s="141"/>
      <c r="KLX2" s="141"/>
      <c r="KLY2" s="141"/>
      <c r="KLZ2" s="141"/>
      <c r="KMA2" s="141"/>
      <c r="KMB2" s="141"/>
      <c r="KMC2" s="141"/>
      <c r="KMD2" s="141"/>
      <c r="KME2" s="141"/>
      <c r="KMF2" s="141"/>
      <c r="KMG2" s="141"/>
      <c r="KMH2" s="141"/>
      <c r="KMI2" s="141"/>
      <c r="KMJ2" s="141"/>
      <c r="KMK2" s="141"/>
      <c r="KML2" s="141"/>
      <c r="KMM2" s="141"/>
      <c r="KMN2" s="141"/>
      <c r="KMO2" s="141"/>
      <c r="KMP2" s="141"/>
      <c r="KMQ2" s="141"/>
      <c r="KMR2" s="141"/>
      <c r="KMS2" s="141"/>
      <c r="KMT2" s="141"/>
      <c r="KMU2" s="141"/>
      <c r="KMV2" s="141"/>
      <c r="KMW2" s="141"/>
      <c r="KMX2" s="141"/>
      <c r="KMY2" s="141"/>
      <c r="KMZ2" s="141"/>
      <c r="KNA2" s="141"/>
      <c r="KNB2" s="141"/>
      <c r="KNC2" s="141"/>
      <c r="KND2" s="141"/>
      <c r="KNE2" s="141"/>
      <c r="KNF2" s="141"/>
      <c r="KNG2" s="141"/>
      <c r="KNH2" s="141"/>
      <c r="KNI2" s="141"/>
      <c r="KNJ2" s="141"/>
      <c r="KNK2" s="141"/>
      <c r="KNL2" s="141"/>
      <c r="KNM2" s="141"/>
      <c r="KNN2" s="141"/>
      <c r="KNO2" s="141"/>
      <c r="KNP2" s="141"/>
      <c r="KNQ2" s="141"/>
      <c r="KNR2" s="141"/>
      <c r="KNS2" s="141"/>
      <c r="KNT2" s="141"/>
      <c r="KNU2" s="141"/>
      <c r="KNV2" s="141"/>
      <c r="KNW2" s="141"/>
      <c r="KNX2" s="141"/>
      <c r="KNY2" s="141"/>
      <c r="KNZ2" s="141"/>
      <c r="KOA2" s="141"/>
      <c r="KOB2" s="141"/>
      <c r="KOC2" s="141"/>
      <c r="KOD2" s="141"/>
      <c r="KOE2" s="141"/>
      <c r="KOF2" s="141"/>
      <c r="KOG2" s="141"/>
      <c r="KOH2" s="141"/>
      <c r="KOI2" s="141"/>
      <c r="KOJ2" s="141"/>
      <c r="KOK2" s="141"/>
      <c r="KOL2" s="141"/>
      <c r="KOM2" s="141"/>
      <c r="KON2" s="141"/>
      <c r="KOO2" s="141"/>
      <c r="KOP2" s="141"/>
      <c r="KOQ2" s="141"/>
      <c r="KOR2" s="141"/>
      <c r="KOS2" s="141"/>
      <c r="KOT2" s="141"/>
      <c r="KOU2" s="141"/>
      <c r="KOV2" s="141"/>
      <c r="KOW2" s="141"/>
      <c r="KOX2" s="141"/>
      <c r="KOY2" s="141"/>
      <c r="KOZ2" s="141"/>
      <c r="KPA2" s="141"/>
      <c r="KPB2" s="141"/>
      <c r="KPC2" s="141"/>
      <c r="KPD2" s="141"/>
      <c r="KPE2" s="141"/>
      <c r="KPF2" s="141"/>
      <c r="KPG2" s="141"/>
      <c r="KPH2" s="141"/>
      <c r="KPI2" s="141"/>
      <c r="KPJ2" s="141"/>
      <c r="KPK2" s="141"/>
      <c r="KPL2" s="141"/>
      <c r="KPM2" s="141"/>
      <c r="KPN2" s="141"/>
      <c r="KPO2" s="141"/>
      <c r="KPP2" s="141"/>
      <c r="KPQ2" s="141"/>
      <c r="KPR2" s="141"/>
      <c r="KPS2" s="141"/>
      <c r="KPT2" s="141"/>
      <c r="KPU2" s="141"/>
      <c r="KPV2" s="141"/>
      <c r="KPW2" s="141"/>
      <c r="KPX2" s="141"/>
      <c r="KPY2" s="141"/>
      <c r="KPZ2" s="141"/>
      <c r="KQA2" s="141"/>
      <c r="KQB2" s="141"/>
      <c r="KQC2" s="141"/>
      <c r="KQD2" s="141"/>
      <c r="KQE2" s="141"/>
      <c r="KQF2" s="141"/>
      <c r="KQG2" s="141"/>
      <c r="KQH2" s="141"/>
      <c r="KQI2" s="141"/>
      <c r="KQJ2" s="141"/>
      <c r="KQK2" s="141"/>
      <c r="KQL2" s="141"/>
      <c r="KQM2" s="141"/>
      <c r="KQN2" s="141"/>
      <c r="KQO2" s="141"/>
      <c r="KQP2" s="141"/>
      <c r="KQQ2" s="141"/>
      <c r="KQR2" s="141"/>
      <c r="KQS2" s="141"/>
      <c r="KQT2" s="141"/>
      <c r="KQU2" s="141"/>
      <c r="KQV2" s="141"/>
      <c r="KQW2" s="141"/>
      <c r="KQX2" s="141"/>
      <c r="KQY2" s="141"/>
      <c r="KQZ2" s="141"/>
      <c r="KRA2" s="141"/>
      <c r="KRB2" s="141"/>
      <c r="KRC2" s="141"/>
      <c r="KRD2" s="141"/>
      <c r="KRE2" s="141"/>
      <c r="KRF2" s="141"/>
      <c r="KRG2" s="141"/>
      <c r="KRH2" s="141"/>
      <c r="KRI2" s="141"/>
      <c r="KRJ2" s="141"/>
      <c r="KRK2" s="141"/>
      <c r="KRL2" s="141"/>
      <c r="KRM2" s="141"/>
      <c r="KRN2" s="141"/>
      <c r="KRO2" s="141"/>
      <c r="KRP2" s="141"/>
      <c r="KRQ2" s="141"/>
      <c r="KRR2" s="141"/>
      <c r="KRS2" s="141"/>
      <c r="KRT2" s="141"/>
      <c r="KRU2" s="141"/>
      <c r="KRV2" s="141"/>
      <c r="KRW2" s="141"/>
      <c r="KRX2" s="141"/>
      <c r="KRY2" s="141"/>
      <c r="KRZ2" s="141"/>
      <c r="KSA2" s="141"/>
      <c r="KSB2" s="141"/>
      <c r="KSC2" s="141"/>
      <c r="KSD2" s="141"/>
      <c r="KSE2" s="141"/>
      <c r="KSF2" s="141"/>
      <c r="KSG2" s="141"/>
      <c r="KSH2" s="141"/>
      <c r="KSI2" s="141"/>
      <c r="KSJ2" s="141"/>
      <c r="KSK2" s="141"/>
      <c r="KSL2" s="141"/>
      <c r="KSM2" s="141"/>
      <c r="KSN2" s="141"/>
      <c r="KSO2" s="141"/>
      <c r="KSP2" s="141"/>
      <c r="KSQ2" s="141"/>
      <c r="KSR2" s="141"/>
      <c r="KSS2" s="141"/>
      <c r="KST2" s="141"/>
      <c r="KSU2" s="141"/>
      <c r="KSV2" s="141"/>
      <c r="KSW2" s="141"/>
      <c r="KSX2" s="141"/>
      <c r="KSY2" s="141"/>
      <c r="KSZ2" s="141"/>
      <c r="KTA2" s="141"/>
      <c r="KTB2" s="141"/>
      <c r="KTC2" s="141"/>
      <c r="KTD2" s="141"/>
      <c r="KTE2" s="141"/>
      <c r="KTF2" s="141"/>
      <c r="KTG2" s="141"/>
      <c r="KTH2" s="141"/>
      <c r="KTI2" s="141"/>
      <c r="KTJ2" s="141"/>
      <c r="KTK2" s="141"/>
      <c r="KTL2" s="141"/>
      <c r="KTM2" s="141"/>
      <c r="KTN2" s="141"/>
      <c r="KTO2" s="141"/>
      <c r="KTP2" s="141"/>
      <c r="KTQ2" s="141"/>
      <c r="KTR2" s="141"/>
      <c r="KTS2" s="141"/>
      <c r="KTT2" s="141"/>
      <c r="KTU2" s="141"/>
      <c r="KTV2" s="141"/>
      <c r="KTW2" s="141"/>
      <c r="KTX2" s="141"/>
      <c r="KTY2" s="141"/>
      <c r="KTZ2" s="141"/>
      <c r="KUA2" s="141"/>
      <c r="KUB2" s="141"/>
      <c r="KUC2" s="141"/>
      <c r="KUD2" s="141"/>
      <c r="KUE2" s="141"/>
      <c r="KUF2" s="141"/>
      <c r="KUG2" s="141"/>
      <c r="KUH2" s="141"/>
      <c r="KUI2" s="141"/>
      <c r="KUJ2" s="141"/>
      <c r="KUK2" s="141"/>
      <c r="KUL2" s="141"/>
      <c r="KUM2" s="141"/>
      <c r="KUN2" s="141"/>
      <c r="KUO2" s="141"/>
      <c r="KUP2" s="141"/>
      <c r="KUQ2" s="141"/>
      <c r="KUR2" s="141"/>
      <c r="KUS2" s="141"/>
      <c r="KUT2" s="141"/>
      <c r="KUU2" s="141"/>
      <c r="KUV2" s="141"/>
      <c r="KUW2" s="141"/>
      <c r="KUX2" s="141"/>
      <c r="KUY2" s="141"/>
      <c r="KUZ2" s="141"/>
      <c r="KVA2" s="141"/>
      <c r="KVB2" s="141"/>
      <c r="KVC2" s="141"/>
      <c r="KVD2" s="141"/>
      <c r="KVE2" s="141"/>
      <c r="KVF2" s="141"/>
      <c r="KVG2" s="141"/>
      <c r="KVH2" s="141"/>
      <c r="KVI2" s="141"/>
      <c r="KVJ2" s="141"/>
      <c r="KVK2" s="141"/>
      <c r="KVL2" s="141"/>
      <c r="KVM2" s="141"/>
      <c r="KVN2" s="141"/>
      <c r="KVO2" s="141"/>
      <c r="KVP2" s="141"/>
      <c r="KVQ2" s="141"/>
      <c r="KVR2" s="141"/>
      <c r="KVS2" s="141"/>
      <c r="KVT2" s="141"/>
      <c r="KVU2" s="141"/>
      <c r="KVV2" s="141"/>
      <c r="KVW2" s="141"/>
      <c r="KVX2" s="141"/>
      <c r="KVY2" s="141"/>
      <c r="KVZ2" s="141"/>
      <c r="KWA2" s="141"/>
      <c r="KWB2" s="141"/>
      <c r="KWC2" s="141"/>
      <c r="KWD2" s="141"/>
      <c r="KWE2" s="141"/>
      <c r="KWF2" s="141"/>
      <c r="KWG2" s="141"/>
      <c r="KWH2" s="141"/>
      <c r="KWI2" s="141"/>
      <c r="KWJ2" s="141"/>
      <c r="KWK2" s="141"/>
      <c r="KWL2" s="141"/>
      <c r="KWM2" s="141"/>
      <c r="KWN2" s="141"/>
      <c r="KWO2" s="141"/>
      <c r="KWP2" s="141"/>
      <c r="KWQ2" s="141"/>
      <c r="KWR2" s="141"/>
      <c r="KWS2" s="141"/>
      <c r="KWT2" s="141"/>
      <c r="KWU2" s="141"/>
      <c r="KWV2" s="141"/>
      <c r="KWW2" s="141"/>
      <c r="KWX2" s="141"/>
      <c r="KWY2" s="141"/>
      <c r="KWZ2" s="141"/>
      <c r="KXA2" s="141"/>
      <c r="KXB2" s="141"/>
      <c r="KXC2" s="141"/>
      <c r="KXD2" s="141"/>
      <c r="KXE2" s="141"/>
      <c r="KXF2" s="141"/>
      <c r="KXG2" s="141"/>
      <c r="KXH2" s="141"/>
      <c r="KXI2" s="141"/>
      <c r="KXJ2" s="141"/>
      <c r="KXK2" s="141"/>
      <c r="KXL2" s="141"/>
      <c r="KXM2" s="141"/>
      <c r="KXN2" s="141"/>
      <c r="KXO2" s="141"/>
      <c r="KXP2" s="141"/>
      <c r="KXQ2" s="141"/>
      <c r="KXR2" s="141"/>
      <c r="KXS2" s="141"/>
      <c r="KXT2" s="141"/>
      <c r="KXU2" s="141"/>
      <c r="KXV2" s="141"/>
      <c r="KXW2" s="141"/>
      <c r="KXX2" s="141"/>
      <c r="KXY2" s="141"/>
      <c r="KXZ2" s="141"/>
      <c r="KYA2" s="141"/>
      <c r="KYB2" s="141"/>
      <c r="KYC2" s="141"/>
      <c r="KYD2" s="141"/>
      <c r="KYE2" s="141"/>
      <c r="KYF2" s="141"/>
      <c r="KYG2" s="141"/>
      <c r="KYH2" s="141"/>
      <c r="KYI2" s="141"/>
      <c r="KYJ2" s="141"/>
      <c r="KYK2" s="141"/>
      <c r="KYL2" s="141"/>
      <c r="KYM2" s="141"/>
      <c r="KYN2" s="141"/>
      <c r="KYO2" s="141"/>
      <c r="KYP2" s="141"/>
      <c r="KYQ2" s="141"/>
      <c r="KYR2" s="141"/>
      <c r="KYS2" s="141"/>
      <c r="KYT2" s="141"/>
      <c r="KYU2" s="141"/>
      <c r="KYV2" s="141"/>
      <c r="KYW2" s="141"/>
      <c r="KYX2" s="141"/>
      <c r="KYY2" s="141"/>
      <c r="KYZ2" s="141"/>
      <c r="KZA2" s="141"/>
      <c r="KZB2" s="141"/>
      <c r="KZC2" s="141"/>
      <c r="KZD2" s="141"/>
      <c r="KZE2" s="141"/>
      <c r="KZF2" s="141"/>
      <c r="KZG2" s="141"/>
      <c r="KZH2" s="141"/>
      <c r="KZI2" s="141"/>
      <c r="KZJ2" s="141"/>
      <c r="KZK2" s="141"/>
      <c r="KZL2" s="141"/>
      <c r="KZM2" s="141"/>
      <c r="KZN2" s="141"/>
      <c r="KZO2" s="141"/>
      <c r="KZP2" s="141"/>
      <c r="KZQ2" s="141"/>
      <c r="KZR2" s="141"/>
      <c r="KZS2" s="141"/>
      <c r="KZT2" s="141"/>
      <c r="KZU2" s="141"/>
      <c r="KZV2" s="141"/>
      <c r="KZW2" s="141"/>
      <c r="KZX2" s="141"/>
      <c r="KZY2" s="141"/>
      <c r="KZZ2" s="141"/>
      <c r="LAA2" s="141"/>
      <c r="LAB2" s="141"/>
      <c r="LAC2" s="141"/>
      <c r="LAD2" s="141"/>
      <c r="LAE2" s="141"/>
      <c r="LAF2" s="141"/>
      <c r="LAG2" s="141"/>
      <c r="LAH2" s="141"/>
      <c r="LAI2" s="141"/>
      <c r="LAJ2" s="141"/>
      <c r="LAK2" s="141"/>
      <c r="LAL2" s="141"/>
      <c r="LAM2" s="141"/>
      <c r="LAN2" s="141"/>
      <c r="LAO2" s="141"/>
      <c r="LAP2" s="141"/>
      <c r="LAQ2" s="141"/>
      <c r="LAR2" s="141"/>
      <c r="LAS2" s="141"/>
      <c r="LAT2" s="141"/>
      <c r="LAU2" s="141"/>
      <c r="LAV2" s="141"/>
      <c r="LAW2" s="141"/>
      <c r="LAX2" s="141"/>
      <c r="LAY2" s="141"/>
      <c r="LAZ2" s="141"/>
      <c r="LBA2" s="141"/>
      <c r="LBB2" s="141"/>
      <c r="LBC2" s="141"/>
      <c r="LBD2" s="141"/>
      <c r="LBE2" s="141"/>
      <c r="LBF2" s="141"/>
      <c r="LBG2" s="141"/>
      <c r="LBH2" s="141"/>
      <c r="LBI2" s="141"/>
      <c r="LBJ2" s="141"/>
      <c r="LBK2" s="141"/>
      <c r="LBL2" s="141"/>
      <c r="LBM2" s="141"/>
      <c r="LBN2" s="141"/>
      <c r="LBO2" s="141"/>
      <c r="LBP2" s="141"/>
      <c r="LBQ2" s="141"/>
      <c r="LBR2" s="141"/>
      <c r="LBS2" s="141"/>
      <c r="LBT2" s="141"/>
      <c r="LBU2" s="141"/>
      <c r="LBV2" s="141"/>
      <c r="LBW2" s="141"/>
      <c r="LBX2" s="141"/>
      <c r="LBY2" s="141"/>
      <c r="LBZ2" s="141"/>
      <c r="LCA2" s="141"/>
      <c r="LCB2" s="141"/>
      <c r="LCC2" s="141"/>
      <c r="LCD2" s="141"/>
      <c r="LCE2" s="141"/>
      <c r="LCF2" s="141"/>
      <c r="LCG2" s="141"/>
      <c r="LCH2" s="141"/>
      <c r="LCI2" s="141"/>
      <c r="LCJ2" s="141"/>
      <c r="LCK2" s="141"/>
      <c r="LCL2" s="141"/>
      <c r="LCM2" s="141"/>
      <c r="LCN2" s="141"/>
      <c r="LCO2" s="141"/>
      <c r="LCP2" s="141"/>
      <c r="LCQ2" s="141"/>
      <c r="LCR2" s="141"/>
      <c r="LCS2" s="141"/>
      <c r="LCT2" s="141"/>
      <c r="LCU2" s="141"/>
      <c r="LCV2" s="141"/>
      <c r="LCW2" s="141"/>
      <c r="LCX2" s="141"/>
      <c r="LCY2" s="141"/>
      <c r="LCZ2" s="141"/>
      <c r="LDA2" s="141"/>
      <c r="LDB2" s="141"/>
      <c r="LDC2" s="141"/>
      <c r="LDD2" s="141"/>
      <c r="LDE2" s="141"/>
      <c r="LDF2" s="141"/>
      <c r="LDG2" s="141"/>
      <c r="LDH2" s="141"/>
      <c r="LDI2" s="141"/>
      <c r="LDJ2" s="141"/>
      <c r="LDK2" s="141"/>
      <c r="LDL2" s="141"/>
      <c r="LDM2" s="141"/>
      <c r="LDN2" s="141"/>
      <c r="LDO2" s="141"/>
      <c r="LDP2" s="141"/>
      <c r="LDQ2" s="141"/>
      <c r="LDR2" s="141"/>
      <c r="LDS2" s="141"/>
      <c r="LDT2" s="141"/>
      <c r="LDU2" s="141"/>
      <c r="LDV2" s="141"/>
      <c r="LDW2" s="141"/>
      <c r="LDX2" s="141"/>
      <c r="LDY2" s="141"/>
      <c r="LDZ2" s="141"/>
      <c r="LEA2" s="141"/>
      <c r="LEB2" s="141"/>
      <c r="LEC2" s="141"/>
      <c r="LED2" s="141"/>
      <c r="LEE2" s="141"/>
      <c r="LEF2" s="141"/>
      <c r="LEG2" s="141"/>
      <c r="LEH2" s="141"/>
      <c r="LEI2" s="141"/>
      <c r="LEJ2" s="141"/>
      <c r="LEK2" s="141"/>
      <c r="LEL2" s="141"/>
      <c r="LEM2" s="141"/>
      <c r="LEN2" s="141"/>
      <c r="LEO2" s="141"/>
      <c r="LEP2" s="141"/>
      <c r="LEQ2" s="141"/>
      <c r="LER2" s="141"/>
      <c r="LES2" s="141"/>
      <c r="LET2" s="141"/>
      <c r="LEU2" s="141"/>
      <c r="LEV2" s="141"/>
      <c r="LEW2" s="141"/>
      <c r="LEX2" s="141"/>
      <c r="LEY2" s="141"/>
      <c r="LEZ2" s="141"/>
      <c r="LFA2" s="141"/>
      <c r="LFB2" s="141"/>
      <c r="LFC2" s="141"/>
      <c r="LFD2" s="141"/>
      <c r="LFE2" s="141"/>
      <c r="LFF2" s="141"/>
      <c r="LFG2" s="141"/>
      <c r="LFH2" s="141"/>
      <c r="LFI2" s="141"/>
      <c r="LFJ2" s="141"/>
      <c r="LFK2" s="141"/>
      <c r="LFL2" s="141"/>
      <c r="LFM2" s="141"/>
      <c r="LFN2" s="141"/>
      <c r="LFO2" s="141"/>
      <c r="LFP2" s="141"/>
      <c r="LFQ2" s="141"/>
      <c r="LFR2" s="141"/>
      <c r="LFS2" s="141"/>
      <c r="LFT2" s="141"/>
      <c r="LFU2" s="141"/>
      <c r="LFV2" s="141"/>
      <c r="LFW2" s="141"/>
      <c r="LFX2" s="141"/>
      <c r="LFY2" s="141"/>
      <c r="LFZ2" s="141"/>
      <c r="LGA2" s="141"/>
      <c r="LGB2" s="141"/>
      <c r="LGC2" s="141"/>
      <c r="LGD2" s="141"/>
      <c r="LGE2" s="141"/>
      <c r="LGF2" s="141"/>
      <c r="LGG2" s="141"/>
      <c r="LGH2" s="141"/>
      <c r="LGI2" s="141"/>
      <c r="LGJ2" s="141"/>
      <c r="LGK2" s="141"/>
      <c r="LGL2" s="141"/>
      <c r="LGM2" s="141"/>
      <c r="LGN2" s="141"/>
      <c r="LGO2" s="141"/>
      <c r="LGP2" s="141"/>
      <c r="LGQ2" s="141"/>
      <c r="LGR2" s="141"/>
      <c r="LGS2" s="141"/>
      <c r="LGT2" s="141"/>
      <c r="LGU2" s="141"/>
      <c r="LGV2" s="141"/>
      <c r="LGW2" s="141"/>
      <c r="LGX2" s="141"/>
      <c r="LGY2" s="141"/>
      <c r="LGZ2" s="141"/>
      <c r="LHA2" s="141"/>
      <c r="LHB2" s="141"/>
      <c r="LHC2" s="141"/>
      <c r="LHD2" s="141"/>
      <c r="LHE2" s="141"/>
      <c r="LHF2" s="141"/>
      <c r="LHG2" s="141"/>
      <c r="LHH2" s="141"/>
      <c r="LHI2" s="141"/>
      <c r="LHJ2" s="141"/>
      <c r="LHK2" s="141"/>
      <c r="LHL2" s="141"/>
      <c r="LHM2" s="141"/>
      <c r="LHN2" s="141"/>
      <c r="LHO2" s="141"/>
      <c r="LHP2" s="141"/>
      <c r="LHQ2" s="141"/>
      <c r="LHR2" s="141"/>
      <c r="LHS2" s="141"/>
      <c r="LHT2" s="141"/>
      <c r="LHU2" s="141"/>
      <c r="LHV2" s="141"/>
      <c r="LHW2" s="141"/>
      <c r="LHX2" s="141"/>
      <c r="LHY2" s="141"/>
      <c r="LHZ2" s="141"/>
      <c r="LIA2" s="141"/>
      <c r="LIB2" s="141"/>
      <c r="LIC2" s="141"/>
      <c r="LID2" s="141"/>
      <c r="LIE2" s="141"/>
      <c r="LIF2" s="141"/>
      <c r="LIG2" s="141"/>
      <c r="LIH2" s="141"/>
      <c r="LII2" s="141"/>
      <c r="LIJ2" s="141"/>
      <c r="LIK2" s="141"/>
      <c r="LIL2" s="141"/>
      <c r="LIM2" s="141"/>
      <c r="LIN2" s="141"/>
      <c r="LIO2" s="141"/>
      <c r="LIP2" s="141"/>
      <c r="LIQ2" s="141"/>
      <c r="LIR2" s="141"/>
      <c r="LIS2" s="141"/>
      <c r="LIT2" s="141"/>
      <c r="LIU2" s="141"/>
      <c r="LIV2" s="141"/>
      <c r="LIW2" s="141"/>
      <c r="LIX2" s="141"/>
      <c r="LIY2" s="141"/>
      <c r="LIZ2" s="141"/>
      <c r="LJA2" s="141"/>
      <c r="LJB2" s="141"/>
      <c r="LJC2" s="141"/>
      <c r="LJD2" s="141"/>
      <c r="LJE2" s="141"/>
      <c r="LJF2" s="141"/>
      <c r="LJG2" s="141"/>
      <c r="LJH2" s="141"/>
      <c r="LJI2" s="141"/>
      <c r="LJJ2" s="141"/>
      <c r="LJK2" s="141"/>
      <c r="LJL2" s="141"/>
      <c r="LJM2" s="141"/>
      <c r="LJN2" s="141"/>
      <c r="LJO2" s="141"/>
      <c r="LJP2" s="141"/>
      <c r="LJQ2" s="141"/>
      <c r="LJR2" s="141"/>
      <c r="LJS2" s="141"/>
      <c r="LJT2" s="141"/>
      <c r="LJU2" s="141"/>
      <c r="LJV2" s="141"/>
      <c r="LJW2" s="141"/>
      <c r="LJX2" s="141"/>
      <c r="LJY2" s="141"/>
      <c r="LJZ2" s="141"/>
      <c r="LKA2" s="141"/>
      <c r="LKB2" s="141"/>
      <c r="LKC2" s="141"/>
      <c r="LKD2" s="141"/>
      <c r="LKE2" s="141"/>
      <c r="LKF2" s="141"/>
      <c r="LKG2" s="141"/>
      <c r="LKH2" s="141"/>
      <c r="LKI2" s="141"/>
      <c r="LKJ2" s="141"/>
      <c r="LKK2" s="141"/>
      <c r="LKL2" s="141"/>
      <c r="LKM2" s="141"/>
      <c r="LKN2" s="141"/>
      <c r="LKO2" s="141"/>
      <c r="LKP2" s="141"/>
      <c r="LKQ2" s="141"/>
      <c r="LKR2" s="141"/>
      <c r="LKS2" s="141"/>
      <c r="LKT2" s="141"/>
      <c r="LKU2" s="141"/>
      <c r="LKV2" s="141"/>
      <c r="LKW2" s="141"/>
      <c r="LKX2" s="141"/>
      <c r="LKY2" s="141"/>
      <c r="LKZ2" s="141"/>
      <c r="LLA2" s="141"/>
      <c r="LLB2" s="141"/>
      <c r="LLC2" s="141"/>
      <c r="LLD2" s="141"/>
      <c r="LLE2" s="141"/>
      <c r="LLF2" s="141"/>
      <c r="LLG2" s="141"/>
      <c r="LLH2" s="141"/>
      <c r="LLI2" s="141"/>
      <c r="LLJ2" s="141"/>
      <c r="LLK2" s="141"/>
      <c r="LLL2" s="141"/>
      <c r="LLM2" s="141"/>
      <c r="LLN2" s="141"/>
      <c r="LLO2" s="141"/>
      <c r="LLP2" s="141"/>
      <c r="LLQ2" s="141"/>
      <c r="LLR2" s="141"/>
      <c r="LLS2" s="141"/>
      <c r="LLT2" s="141"/>
      <c r="LLU2" s="141"/>
      <c r="LLV2" s="141"/>
      <c r="LLW2" s="141"/>
      <c r="LLX2" s="141"/>
      <c r="LLY2" s="141"/>
      <c r="LLZ2" s="141"/>
      <c r="LMA2" s="141"/>
      <c r="LMB2" s="141"/>
      <c r="LMC2" s="141"/>
      <c r="LMD2" s="141"/>
      <c r="LME2" s="141"/>
      <c r="LMF2" s="141"/>
      <c r="LMG2" s="141"/>
      <c r="LMH2" s="141"/>
      <c r="LMI2" s="141"/>
      <c r="LMJ2" s="141"/>
      <c r="LMK2" s="141"/>
      <c r="LML2" s="141"/>
      <c r="LMM2" s="141"/>
      <c r="LMN2" s="141"/>
      <c r="LMO2" s="141"/>
      <c r="LMP2" s="141"/>
      <c r="LMQ2" s="141"/>
      <c r="LMR2" s="141"/>
      <c r="LMS2" s="141"/>
      <c r="LMT2" s="141"/>
      <c r="LMU2" s="141"/>
      <c r="LMV2" s="141"/>
      <c r="LMW2" s="141"/>
      <c r="LMX2" s="141"/>
      <c r="LMY2" s="141"/>
      <c r="LMZ2" s="141"/>
      <c r="LNA2" s="141"/>
      <c r="LNB2" s="141"/>
      <c r="LNC2" s="141"/>
      <c r="LND2" s="141"/>
      <c r="LNE2" s="141"/>
      <c r="LNF2" s="141"/>
      <c r="LNG2" s="141"/>
      <c r="LNH2" s="141"/>
      <c r="LNI2" s="141"/>
      <c r="LNJ2" s="141"/>
      <c r="LNK2" s="141"/>
      <c r="LNL2" s="141"/>
      <c r="LNM2" s="141"/>
      <c r="LNN2" s="141"/>
      <c r="LNO2" s="141"/>
      <c r="LNP2" s="141"/>
      <c r="LNQ2" s="141"/>
      <c r="LNR2" s="141"/>
      <c r="LNS2" s="141"/>
      <c r="LNT2" s="141"/>
      <c r="LNU2" s="141"/>
      <c r="LNV2" s="141"/>
      <c r="LNW2" s="141"/>
      <c r="LNX2" s="141"/>
      <c r="LNY2" s="141"/>
      <c r="LNZ2" s="141"/>
      <c r="LOA2" s="141"/>
      <c r="LOB2" s="141"/>
      <c r="LOC2" s="141"/>
      <c r="LOD2" s="141"/>
      <c r="LOE2" s="141"/>
      <c r="LOF2" s="141"/>
      <c r="LOG2" s="141"/>
      <c r="LOH2" s="141"/>
      <c r="LOI2" s="141"/>
      <c r="LOJ2" s="141"/>
      <c r="LOK2" s="141"/>
      <c r="LOL2" s="141"/>
      <c r="LOM2" s="141"/>
      <c r="LON2" s="141"/>
      <c r="LOO2" s="141"/>
      <c r="LOP2" s="141"/>
      <c r="LOQ2" s="141"/>
      <c r="LOR2" s="141"/>
      <c r="LOS2" s="141"/>
      <c r="LOT2" s="141"/>
      <c r="LOU2" s="141"/>
      <c r="LOV2" s="141"/>
      <c r="LOW2" s="141"/>
      <c r="LOX2" s="141"/>
      <c r="LOY2" s="141"/>
      <c r="LOZ2" s="141"/>
      <c r="LPA2" s="141"/>
      <c r="LPB2" s="141"/>
      <c r="LPC2" s="141"/>
      <c r="LPD2" s="141"/>
      <c r="LPE2" s="141"/>
      <c r="LPF2" s="141"/>
      <c r="LPG2" s="141"/>
      <c r="LPH2" s="141"/>
      <c r="LPI2" s="141"/>
      <c r="LPJ2" s="141"/>
      <c r="LPK2" s="141"/>
      <c r="LPL2" s="141"/>
      <c r="LPM2" s="141"/>
      <c r="LPN2" s="141"/>
      <c r="LPO2" s="141"/>
      <c r="LPP2" s="141"/>
      <c r="LPQ2" s="141"/>
      <c r="LPR2" s="141"/>
      <c r="LPS2" s="141"/>
      <c r="LPT2" s="141"/>
      <c r="LPU2" s="141"/>
      <c r="LPV2" s="141"/>
      <c r="LPW2" s="141"/>
      <c r="LPX2" s="141"/>
      <c r="LPY2" s="141"/>
      <c r="LPZ2" s="141"/>
      <c r="LQA2" s="141"/>
      <c r="LQB2" s="141"/>
      <c r="LQC2" s="141"/>
      <c r="LQD2" s="141"/>
      <c r="LQE2" s="141"/>
      <c r="LQF2" s="141"/>
      <c r="LQG2" s="141"/>
      <c r="LQH2" s="141"/>
      <c r="LQI2" s="141"/>
      <c r="LQJ2" s="141"/>
      <c r="LQK2" s="141"/>
      <c r="LQL2" s="141"/>
      <c r="LQM2" s="141"/>
      <c r="LQN2" s="141"/>
      <c r="LQO2" s="141"/>
      <c r="LQP2" s="141"/>
      <c r="LQQ2" s="141"/>
      <c r="LQR2" s="141"/>
      <c r="LQS2" s="141"/>
      <c r="LQT2" s="141"/>
      <c r="LQU2" s="141"/>
      <c r="LQV2" s="141"/>
      <c r="LQW2" s="141"/>
      <c r="LQX2" s="141"/>
      <c r="LQY2" s="141"/>
      <c r="LQZ2" s="141"/>
      <c r="LRA2" s="141"/>
      <c r="LRB2" s="141"/>
      <c r="LRC2" s="141"/>
      <c r="LRD2" s="141"/>
      <c r="LRE2" s="141"/>
      <c r="LRF2" s="141"/>
      <c r="LRG2" s="141"/>
      <c r="LRH2" s="141"/>
      <c r="LRI2" s="141"/>
      <c r="LRJ2" s="141"/>
      <c r="LRK2" s="141"/>
      <c r="LRL2" s="141"/>
      <c r="LRM2" s="141"/>
      <c r="LRN2" s="141"/>
      <c r="LRO2" s="141"/>
      <c r="LRP2" s="141"/>
      <c r="LRQ2" s="141"/>
      <c r="LRR2" s="141"/>
      <c r="LRS2" s="141"/>
      <c r="LRT2" s="141"/>
      <c r="LRU2" s="141"/>
      <c r="LRV2" s="141"/>
      <c r="LRW2" s="141"/>
      <c r="LRX2" s="141"/>
      <c r="LRY2" s="141"/>
      <c r="LRZ2" s="141"/>
      <c r="LSA2" s="141"/>
      <c r="LSB2" s="141"/>
      <c r="LSC2" s="141"/>
      <c r="LSD2" s="141"/>
      <c r="LSE2" s="141"/>
      <c r="LSF2" s="141"/>
      <c r="LSG2" s="141"/>
      <c r="LSH2" s="141"/>
      <c r="LSI2" s="141"/>
      <c r="LSJ2" s="141"/>
      <c r="LSK2" s="141"/>
      <c r="LSL2" s="141"/>
      <c r="LSM2" s="141"/>
      <c r="LSN2" s="141"/>
      <c r="LSO2" s="141"/>
      <c r="LSP2" s="141"/>
      <c r="LSQ2" s="141"/>
      <c r="LSR2" s="141"/>
      <c r="LSS2" s="141"/>
      <c r="LST2" s="141"/>
      <c r="LSU2" s="141"/>
      <c r="LSV2" s="141"/>
      <c r="LSW2" s="141"/>
      <c r="LSX2" s="141"/>
      <c r="LSY2" s="141"/>
      <c r="LSZ2" s="141"/>
      <c r="LTA2" s="141"/>
      <c r="LTB2" s="141"/>
      <c r="LTC2" s="141"/>
      <c r="LTD2" s="141"/>
      <c r="LTE2" s="141"/>
      <c r="LTF2" s="141"/>
      <c r="LTG2" s="141"/>
      <c r="LTH2" s="141"/>
      <c r="LTI2" s="141"/>
      <c r="LTJ2" s="141"/>
      <c r="LTK2" s="141"/>
      <c r="LTL2" s="141"/>
      <c r="LTM2" s="141"/>
      <c r="LTN2" s="141"/>
      <c r="LTO2" s="141"/>
      <c r="LTP2" s="141"/>
      <c r="LTQ2" s="141"/>
      <c r="LTR2" s="141"/>
      <c r="LTS2" s="141"/>
      <c r="LTT2" s="141"/>
      <c r="LTU2" s="141"/>
      <c r="LTV2" s="141"/>
      <c r="LTW2" s="141"/>
      <c r="LTX2" s="141"/>
      <c r="LTY2" s="141"/>
      <c r="LTZ2" s="141"/>
      <c r="LUA2" s="141"/>
      <c r="LUB2" s="141"/>
      <c r="LUC2" s="141"/>
      <c r="LUD2" s="141"/>
      <c r="LUE2" s="141"/>
      <c r="LUF2" s="141"/>
      <c r="LUG2" s="141"/>
      <c r="LUH2" s="141"/>
      <c r="LUI2" s="141"/>
      <c r="LUJ2" s="141"/>
      <c r="LUK2" s="141"/>
      <c r="LUL2" s="141"/>
      <c r="LUM2" s="141"/>
      <c r="LUN2" s="141"/>
      <c r="LUO2" s="141"/>
      <c r="LUP2" s="141"/>
      <c r="LUQ2" s="141"/>
      <c r="LUR2" s="141"/>
      <c r="LUS2" s="141"/>
      <c r="LUT2" s="141"/>
      <c r="LUU2" s="141"/>
      <c r="LUV2" s="141"/>
      <c r="LUW2" s="141"/>
      <c r="LUX2" s="141"/>
      <c r="LUY2" s="141"/>
      <c r="LUZ2" s="141"/>
      <c r="LVA2" s="141"/>
      <c r="LVB2" s="141"/>
      <c r="LVC2" s="141"/>
      <c r="LVD2" s="141"/>
      <c r="LVE2" s="141"/>
      <c r="LVF2" s="141"/>
      <c r="LVG2" s="141"/>
      <c r="LVH2" s="141"/>
      <c r="LVI2" s="141"/>
      <c r="LVJ2" s="141"/>
      <c r="LVK2" s="141"/>
      <c r="LVL2" s="141"/>
      <c r="LVM2" s="141"/>
      <c r="LVN2" s="141"/>
      <c r="LVO2" s="141"/>
      <c r="LVP2" s="141"/>
      <c r="LVQ2" s="141"/>
      <c r="LVR2" s="141"/>
      <c r="LVS2" s="141"/>
      <c r="LVT2" s="141"/>
      <c r="LVU2" s="141"/>
      <c r="LVV2" s="141"/>
      <c r="LVW2" s="141"/>
      <c r="LVX2" s="141"/>
      <c r="LVY2" s="141"/>
      <c r="LVZ2" s="141"/>
      <c r="LWA2" s="141"/>
      <c r="LWB2" s="141"/>
      <c r="LWC2" s="141"/>
      <c r="LWD2" s="141"/>
      <c r="LWE2" s="141"/>
      <c r="LWF2" s="141"/>
      <c r="LWG2" s="141"/>
      <c r="LWH2" s="141"/>
      <c r="LWI2" s="141"/>
      <c r="LWJ2" s="141"/>
      <c r="LWK2" s="141"/>
      <c r="LWL2" s="141"/>
      <c r="LWM2" s="141"/>
      <c r="LWN2" s="141"/>
      <c r="LWO2" s="141"/>
      <c r="LWP2" s="141"/>
      <c r="LWQ2" s="141"/>
      <c r="LWR2" s="141"/>
      <c r="LWS2" s="141"/>
      <c r="LWT2" s="141"/>
      <c r="LWU2" s="141"/>
      <c r="LWV2" s="141"/>
      <c r="LWW2" s="141"/>
      <c r="LWX2" s="141"/>
      <c r="LWY2" s="141"/>
      <c r="LWZ2" s="141"/>
      <c r="LXA2" s="141"/>
      <c r="LXB2" s="141"/>
      <c r="LXC2" s="141"/>
      <c r="LXD2" s="141"/>
      <c r="LXE2" s="141"/>
      <c r="LXF2" s="141"/>
      <c r="LXG2" s="141"/>
      <c r="LXH2" s="141"/>
      <c r="LXI2" s="141"/>
      <c r="LXJ2" s="141"/>
      <c r="LXK2" s="141"/>
      <c r="LXL2" s="141"/>
      <c r="LXM2" s="141"/>
      <c r="LXN2" s="141"/>
      <c r="LXO2" s="141"/>
      <c r="LXP2" s="141"/>
      <c r="LXQ2" s="141"/>
      <c r="LXR2" s="141"/>
      <c r="LXS2" s="141"/>
      <c r="LXT2" s="141"/>
      <c r="LXU2" s="141"/>
      <c r="LXV2" s="141"/>
      <c r="LXW2" s="141"/>
      <c r="LXX2" s="141"/>
      <c r="LXY2" s="141"/>
      <c r="LXZ2" s="141"/>
      <c r="LYA2" s="141"/>
      <c r="LYB2" s="141"/>
      <c r="LYC2" s="141"/>
      <c r="LYD2" s="141"/>
      <c r="LYE2" s="141"/>
      <c r="LYF2" s="141"/>
      <c r="LYG2" s="141"/>
      <c r="LYH2" s="141"/>
      <c r="LYI2" s="141"/>
      <c r="LYJ2" s="141"/>
      <c r="LYK2" s="141"/>
      <c r="LYL2" s="141"/>
      <c r="LYM2" s="141"/>
      <c r="LYN2" s="141"/>
      <c r="LYO2" s="141"/>
      <c r="LYP2" s="141"/>
      <c r="LYQ2" s="141"/>
      <c r="LYR2" s="141"/>
      <c r="LYS2" s="141"/>
      <c r="LYT2" s="141"/>
      <c r="LYU2" s="141"/>
      <c r="LYV2" s="141"/>
      <c r="LYW2" s="141"/>
      <c r="LYX2" s="141"/>
      <c r="LYY2" s="141"/>
      <c r="LYZ2" s="141"/>
      <c r="LZA2" s="141"/>
      <c r="LZB2" s="141"/>
      <c r="LZC2" s="141"/>
      <c r="LZD2" s="141"/>
      <c r="LZE2" s="141"/>
      <c r="LZF2" s="141"/>
      <c r="LZG2" s="141"/>
      <c r="LZH2" s="141"/>
      <c r="LZI2" s="141"/>
      <c r="LZJ2" s="141"/>
      <c r="LZK2" s="141"/>
      <c r="LZL2" s="141"/>
      <c r="LZM2" s="141"/>
      <c r="LZN2" s="141"/>
      <c r="LZO2" s="141"/>
      <c r="LZP2" s="141"/>
      <c r="LZQ2" s="141"/>
      <c r="LZR2" s="141"/>
      <c r="LZS2" s="141"/>
      <c r="LZT2" s="141"/>
      <c r="LZU2" s="141"/>
      <c r="LZV2" s="141"/>
      <c r="LZW2" s="141"/>
      <c r="LZX2" s="141"/>
      <c r="LZY2" s="141"/>
      <c r="LZZ2" s="141"/>
      <c r="MAA2" s="141"/>
      <c r="MAB2" s="141"/>
      <c r="MAC2" s="141"/>
      <c r="MAD2" s="141"/>
      <c r="MAE2" s="141"/>
      <c r="MAF2" s="141"/>
      <c r="MAG2" s="141"/>
      <c r="MAH2" s="141"/>
      <c r="MAI2" s="141"/>
      <c r="MAJ2" s="141"/>
      <c r="MAK2" s="141"/>
      <c r="MAL2" s="141"/>
      <c r="MAM2" s="141"/>
      <c r="MAN2" s="141"/>
      <c r="MAO2" s="141"/>
      <c r="MAP2" s="141"/>
      <c r="MAQ2" s="141"/>
      <c r="MAR2" s="141"/>
      <c r="MAS2" s="141"/>
      <c r="MAT2" s="141"/>
      <c r="MAU2" s="141"/>
      <c r="MAV2" s="141"/>
      <c r="MAW2" s="141"/>
      <c r="MAX2" s="141"/>
      <c r="MAY2" s="141"/>
      <c r="MAZ2" s="141"/>
      <c r="MBA2" s="141"/>
      <c r="MBB2" s="141"/>
      <c r="MBC2" s="141"/>
      <c r="MBD2" s="141"/>
      <c r="MBE2" s="141"/>
      <c r="MBF2" s="141"/>
      <c r="MBG2" s="141"/>
      <c r="MBH2" s="141"/>
      <c r="MBI2" s="141"/>
      <c r="MBJ2" s="141"/>
      <c r="MBK2" s="141"/>
      <c r="MBL2" s="141"/>
      <c r="MBM2" s="141"/>
      <c r="MBN2" s="141"/>
      <c r="MBO2" s="141"/>
      <c r="MBP2" s="141"/>
      <c r="MBQ2" s="141"/>
      <c r="MBR2" s="141"/>
      <c r="MBS2" s="141"/>
      <c r="MBT2" s="141"/>
      <c r="MBU2" s="141"/>
      <c r="MBV2" s="141"/>
      <c r="MBW2" s="141"/>
      <c r="MBX2" s="141"/>
      <c r="MBY2" s="141"/>
      <c r="MBZ2" s="141"/>
      <c r="MCA2" s="141"/>
      <c r="MCB2" s="141"/>
      <c r="MCC2" s="141"/>
      <c r="MCD2" s="141"/>
      <c r="MCE2" s="141"/>
      <c r="MCF2" s="141"/>
      <c r="MCG2" s="141"/>
      <c r="MCH2" s="141"/>
      <c r="MCI2" s="141"/>
      <c r="MCJ2" s="141"/>
      <c r="MCK2" s="141"/>
      <c r="MCL2" s="141"/>
      <c r="MCM2" s="141"/>
      <c r="MCN2" s="141"/>
      <c r="MCO2" s="141"/>
      <c r="MCP2" s="141"/>
      <c r="MCQ2" s="141"/>
      <c r="MCR2" s="141"/>
      <c r="MCS2" s="141"/>
      <c r="MCT2" s="141"/>
      <c r="MCU2" s="141"/>
      <c r="MCV2" s="141"/>
      <c r="MCW2" s="141"/>
      <c r="MCX2" s="141"/>
      <c r="MCY2" s="141"/>
      <c r="MCZ2" s="141"/>
      <c r="MDA2" s="141"/>
      <c r="MDB2" s="141"/>
      <c r="MDC2" s="141"/>
      <c r="MDD2" s="141"/>
      <c r="MDE2" s="141"/>
      <c r="MDF2" s="141"/>
      <c r="MDG2" s="141"/>
      <c r="MDH2" s="141"/>
      <c r="MDI2" s="141"/>
      <c r="MDJ2" s="141"/>
      <c r="MDK2" s="141"/>
      <c r="MDL2" s="141"/>
      <c r="MDM2" s="141"/>
      <c r="MDN2" s="141"/>
      <c r="MDO2" s="141"/>
      <c r="MDP2" s="141"/>
      <c r="MDQ2" s="141"/>
      <c r="MDR2" s="141"/>
      <c r="MDS2" s="141"/>
      <c r="MDT2" s="141"/>
      <c r="MDU2" s="141"/>
      <c r="MDV2" s="141"/>
      <c r="MDW2" s="141"/>
      <c r="MDX2" s="141"/>
      <c r="MDY2" s="141"/>
      <c r="MDZ2" s="141"/>
      <c r="MEA2" s="141"/>
      <c r="MEB2" s="141"/>
      <c r="MEC2" s="141"/>
      <c r="MED2" s="141"/>
      <c r="MEE2" s="141"/>
      <c r="MEF2" s="141"/>
      <c r="MEG2" s="141"/>
      <c r="MEH2" s="141"/>
      <c r="MEI2" s="141"/>
      <c r="MEJ2" s="141"/>
      <c r="MEK2" s="141"/>
      <c r="MEL2" s="141"/>
      <c r="MEM2" s="141"/>
      <c r="MEN2" s="141"/>
      <c r="MEO2" s="141"/>
      <c r="MEP2" s="141"/>
      <c r="MEQ2" s="141"/>
      <c r="MER2" s="141"/>
      <c r="MES2" s="141"/>
      <c r="MET2" s="141"/>
      <c r="MEU2" s="141"/>
      <c r="MEV2" s="141"/>
      <c r="MEW2" s="141"/>
      <c r="MEX2" s="141"/>
      <c r="MEY2" s="141"/>
      <c r="MEZ2" s="141"/>
      <c r="MFA2" s="141"/>
      <c r="MFB2" s="141"/>
      <c r="MFC2" s="141"/>
      <c r="MFD2" s="141"/>
      <c r="MFE2" s="141"/>
      <c r="MFF2" s="141"/>
      <c r="MFG2" s="141"/>
      <c r="MFH2" s="141"/>
      <c r="MFI2" s="141"/>
      <c r="MFJ2" s="141"/>
      <c r="MFK2" s="141"/>
      <c r="MFL2" s="141"/>
      <c r="MFM2" s="141"/>
      <c r="MFN2" s="141"/>
      <c r="MFO2" s="141"/>
      <c r="MFP2" s="141"/>
      <c r="MFQ2" s="141"/>
      <c r="MFR2" s="141"/>
      <c r="MFS2" s="141"/>
      <c r="MFT2" s="141"/>
      <c r="MFU2" s="141"/>
      <c r="MFV2" s="141"/>
      <c r="MFW2" s="141"/>
      <c r="MFX2" s="141"/>
      <c r="MFY2" s="141"/>
      <c r="MFZ2" s="141"/>
      <c r="MGA2" s="141"/>
      <c r="MGB2" s="141"/>
      <c r="MGC2" s="141"/>
      <c r="MGD2" s="141"/>
      <c r="MGE2" s="141"/>
      <c r="MGF2" s="141"/>
      <c r="MGG2" s="141"/>
      <c r="MGH2" s="141"/>
      <c r="MGI2" s="141"/>
      <c r="MGJ2" s="141"/>
      <c r="MGK2" s="141"/>
      <c r="MGL2" s="141"/>
      <c r="MGM2" s="141"/>
      <c r="MGN2" s="141"/>
      <c r="MGO2" s="141"/>
      <c r="MGP2" s="141"/>
      <c r="MGQ2" s="141"/>
      <c r="MGR2" s="141"/>
      <c r="MGS2" s="141"/>
      <c r="MGT2" s="141"/>
      <c r="MGU2" s="141"/>
      <c r="MGV2" s="141"/>
      <c r="MGW2" s="141"/>
      <c r="MGX2" s="141"/>
      <c r="MGY2" s="141"/>
      <c r="MGZ2" s="141"/>
      <c r="MHA2" s="141"/>
      <c r="MHB2" s="141"/>
      <c r="MHC2" s="141"/>
      <c r="MHD2" s="141"/>
      <c r="MHE2" s="141"/>
      <c r="MHF2" s="141"/>
      <c r="MHG2" s="141"/>
      <c r="MHH2" s="141"/>
      <c r="MHI2" s="141"/>
      <c r="MHJ2" s="141"/>
      <c r="MHK2" s="141"/>
      <c r="MHL2" s="141"/>
      <c r="MHM2" s="141"/>
      <c r="MHN2" s="141"/>
      <c r="MHO2" s="141"/>
      <c r="MHP2" s="141"/>
      <c r="MHQ2" s="141"/>
      <c r="MHR2" s="141"/>
      <c r="MHS2" s="141"/>
      <c r="MHT2" s="141"/>
      <c r="MHU2" s="141"/>
      <c r="MHV2" s="141"/>
      <c r="MHW2" s="141"/>
      <c r="MHX2" s="141"/>
      <c r="MHY2" s="141"/>
      <c r="MHZ2" s="141"/>
      <c r="MIA2" s="141"/>
      <c r="MIB2" s="141"/>
      <c r="MIC2" s="141"/>
      <c r="MID2" s="141"/>
      <c r="MIE2" s="141"/>
      <c r="MIF2" s="141"/>
      <c r="MIG2" s="141"/>
      <c r="MIH2" s="141"/>
      <c r="MII2" s="141"/>
      <c r="MIJ2" s="141"/>
      <c r="MIK2" s="141"/>
      <c r="MIL2" s="141"/>
      <c r="MIM2" s="141"/>
      <c r="MIN2" s="141"/>
      <c r="MIO2" s="141"/>
      <c r="MIP2" s="141"/>
      <c r="MIQ2" s="141"/>
      <c r="MIR2" s="141"/>
      <c r="MIS2" s="141"/>
      <c r="MIT2" s="141"/>
      <c r="MIU2" s="141"/>
      <c r="MIV2" s="141"/>
      <c r="MIW2" s="141"/>
      <c r="MIX2" s="141"/>
      <c r="MIY2" s="141"/>
      <c r="MIZ2" s="141"/>
      <c r="MJA2" s="141"/>
      <c r="MJB2" s="141"/>
      <c r="MJC2" s="141"/>
      <c r="MJD2" s="141"/>
      <c r="MJE2" s="141"/>
      <c r="MJF2" s="141"/>
      <c r="MJG2" s="141"/>
      <c r="MJH2" s="141"/>
      <c r="MJI2" s="141"/>
      <c r="MJJ2" s="141"/>
      <c r="MJK2" s="141"/>
      <c r="MJL2" s="141"/>
      <c r="MJM2" s="141"/>
      <c r="MJN2" s="141"/>
      <c r="MJO2" s="141"/>
      <c r="MJP2" s="141"/>
      <c r="MJQ2" s="141"/>
      <c r="MJR2" s="141"/>
      <c r="MJS2" s="141"/>
      <c r="MJT2" s="141"/>
      <c r="MJU2" s="141"/>
      <c r="MJV2" s="141"/>
      <c r="MJW2" s="141"/>
      <c r="MJX2" s="141"/>
      <c r="MJY2" s="141"/>
      <c r="MJZ2" s="141"/>
      <c r="MKA2" s="141"/>
      <c r="MKB2" s="141"/>
      <c r="MKC2" s="141"/>
      <c r="MKD2" s="141"/>
      <c r="MKE2" s="141"/>
      <c r="MKF2" s="141"/>
      <c r="MKG2" s="141"/>
      <c r="MKH2" s="141"/>
      <c r="MKI2" s="141"/>
      <c r="MKJ2" s="141"/>
      <c r="MKK2" s="141"/>
      <c r="MKL2" s="141"/>
      <c r="MKM2" s="141"/>
      <c r="MKN2" s="141"/>
      <c r="MKO2" s="141"/>
      <c r="MKP2" s="141"/>
      <c r="MKQ2" s="141"/>
      <c r="MKR2" s="141"/>
      <c r="MKS2" s="141"/>
      <c r="MKT2" s="141"/>
      <c r="MKU2" s="141"/>
      <c r="MKV2" s="141"/>
      <c r="MKW2" s="141"/>
      <c r="MKX2" s="141"/>
      <c r="MKY2" s="141"/>
      <c r="MKZ2" s="141"/>
      <c r="MLA2" s="141"/>
      <c r="MLB2" s="141"/>
      <c r="MLC2" s="141"/>
      <c r="MLD2" s="141"/>
      <c r="MLE2" s="141"/>
      <c r="MLF2" s="141"/>
      <c r="MLG2" s="141"/>
      <c r="MLH2" s="141"/>
      <c r="MLI2" s="141"/>
      <c r="MLJ2" s="141"/>
      <c r="MLK2" s="141"/>
      <c r="MLL2" s="141"/>
      <c r="MLM2" s="141"/>
      <c r="MLN2" s="141"/>
      <c r="MLO2" s="141"/>
      <c r="MLP2" s="141"/>
      <c r="MLQ2" s="141"/>
      <c r="MLR2" s="141"/>
      <c r="MLS2" s="141"/>
      <c r="MLT2" s="141"/>
      <c r="MLU2" s="141"/>
      <c r="MLV2" s="141"/>
      <c r="MLW2" s="141"/>
      <c r="MLX2" s="141"/>
      <c r="MLY2" s="141"/>
      <c r="MLZ2" s="141"/>
      <c r="MMA2" s="141"/>
      <c r="MMB2" s="141"/>
      <c r="MMC2" s="141"/>
      <c r="MMD2" s="141"/>
      <c r="MME2" s="141"/>
      <c r="MMF2" s="141"/>
      <c r="MMG2" s="141"/>
      <c r="MMH2" s="141"/>
      <c r="MMI2" s="141"/>
      <c r="MMJ2" s="141"/>
      <c r="MMK2" s="141"/>
      <c r="MML2" s="141"/>
      <c r="MMM2" s="141"/>
      <c r="MMN2" s="141"/>
      <c r="MMO2" s="141"/>
      <c r="MMP2" s="141"/>
      <c r="MMQ2" s="141"/>
      <c r="MMR2" s="141"/>
      <c r="MMS2" s="141"/>
      <c r="MMT2" s="141"/>
      <c r="MMU2" s="141"/>
      <c r="MMV2" s="141"/>
      <c r="MMW2" s="141"/>
      <c r="MMX2" s="141"/>
      <c r="MMY2" s="141"/>
      <c r="MMZ2" s="141"/>
      <c r="MNA2" s="141"/>
      <c r="MNB2" s="141"/>
      <c r="MNC2" s="141"/>
      <c r="MND2" s="141"/>
      <c r="MNE2" s="141"/>
      <c r="MNF2" s="141"/>
      <c r="MNG2" s="141"/>
      <c r="MNH2" s="141"/>
      <c r="MNI2" s="141"/>
      <c r="MNJ2" s="141"/>
      <c r="MNK2" s="141"/>
      <c r="MNL2" s="141"/>
      <c r="MNM2" s="141"/>
      <c r="MNN2" s="141"/>
      <c r="MNO2" s="141"/>
      <c r="MNP2" s="141"/>
      <c r="MNQ2" s="141"/>
      <c r="MNR2" s="141"/>
      <c r="MNS2" s="141"/>
      <c r="MNT2" s="141"/>
      <c r="MNU2" s="141"/>
      <c r="MNV2" s="141"/>
      <c r="MNW2" s="141"/>
      <c r="MNX2" s="141"/>
      <c r="MNY2" s="141"/>
      <c r="MNZ2" s="141"/>
      <c r="MOA2" s="141"/>
      <c r="MOB2" s="141"/>
      <c r="MOC2" s="141"/>
      <c r="MOD2" s="141"/>
      <c r="MOE2" s="141"/>
      <c r="MOF2" s="141"/>
      <c r="MOG2" s="141"/>
      <c r="MOH2" s="141"/>
      <c r="MOI2" s="141"/>
      <c r="MOJ2" s="141"/>
      <c r="MOK2" s="141"/>
      <c r="MOL2" s="141"/>
      <c r="MOM2" s="141"/>
      <c r="MON2" s="141"/>
      <c r="MOO2" s="141"/>
      <c r="MOP2" s="141"/>
      <c r="MOQ2" s="141"/>
      <c r="MOR2" s="141"/>
      <c r="MOS2" s="141"/>
      <c r="MOT2" s="141"/>
      <c r="MOU2" s="141"/>
      <c r="MOV2" s="141"/>
      <c r="MOW2" s="141"/>
      <c r="MOX2" s="141"/>
      <c r="MOY2" s="141"/>
      <c r="MOZ2" s="141"/>
      <c r="MPA2" s="141"/>
      <c r="MPB2" s="141"/>
      <c r="MPC2" s="141"/>
      <c r="MPD2" s="141"/>
      <c r="MPE2" s="141"/>
      <c r="MPF2" s="141"/>
      <c r="MPG2" s="141"/>
      <c r="MPH2" s="141"/>
      <c r="MPI2" s="141"/>
      <c r="MPJ2" s="141"/>
      <c r="MPK2" s="141"/>
      <c r="MPL2" s="141"/>
      <c r="MPM2" s="141"/>
      <c r="MPN2" s="141"/>
      <c r="MPO2" s="141"/>
      <c r="MPP2" s="141"/>
      <c r="MPQ2" s="141"/>
      <c r="MPR2" s="141"/>
      <c r="MPS2" s="141"/>
      <c r="MPT2" s="141"/>
      <c r="MPU2" s="141"/>
      <c r="MPV2" s="141"/>
      <c r="MPW2" s="141"/>
      <c r="MPX2" s="141"/>
      <c r="MPY2" s="141"/>
      <c r="MPZ2" s="141"/>
      <c r="MQA2" s="141"/>
      <c r="MQB2" s="141"/>
      <c r="MQC2" s="141"/>
      <c r="MQD2" s="141"/>
      <c r="MQE2" s="141"/>
      <c r="MQF2" s="141"/>
      <c r="MQG2" s="141"/>
      <c r="MQH2" s="141"/>
      <c r="MQI2" s="141"/>
      <c r="MQJ2" s="141"/>
      <c r="MQK2" s="141"/>
      <c r="MQL2" s="141"/>
      <c r="MQM2" s="141"/>
      <c r="MQN2" s="141"/>
      <c r="MQO2" s="141"/>
      <c r="MQP2" s="141"/>
      <c r="MQQ2" s="141"/>
      <c r="MQR2" s="141"/>
      <c r="MQS2" s="141"/>
      <c r="MQT2" s="141"/>
      <c r="MQU2" s="141"/>
      <c r="MQV2" s="141"/>
      <c r="MQW2" s="141"/>
      <c r="MQX2" s="141"/>
      <c r="MQY2" s="141"/>
      <c r="MQZ2" s="141"/>
      <c r="MRA2" s="141"/>
      <c r="MRB2" s="141"/>
      <c r="MRC2" s="141"/>
      <c r="MRD2" s="141"/>
      <c r="MRE2" s="141"/>
      <c r="MRF2" s="141"/>
      <c r="MRG2" s="141"/>
      <c r="MRH2" s="141"/>
      <c r="MRI2" s="141"/>
      <c r="MRJ2" s="141"/>
      <c r="MRK2" s="141"/>
      <c r="MRL2" s="141"/>
      <c r="MRM2" s="141"/>
      <c r="MRN2" s="141"/>
      <c r="MRO2" s="141"/>
      <c r="MRP2" s="141"/>
      <c r="MRQ2" s="141"/>
      <c r="MRR2" s="141"/>
      <c r="MRS2" s="141"/>
      <c r="MRT2" s="141"/>
      <c r="MRU2" s="141"/>
      <c r="MRV2" s="141"/>
      <c r="MRW2" s="141"/>
      <c r="MRX2" s="141"/>
      <c r="MRY2" s="141"/>
      <c r="MRZ2" s="141"/>
      <c r="MSA2" s="141"/>
      <c r="MSB2" s="141"/>
      <c r="MSC2" s="141"/>
      <c r="MSD2" s="141"/>
      <c r="MSE2" s="141"/>
      <c r="MSF2" s="141"/>
      <c r="MSG2" s="141"/>
      <c r="MSH2" s="141"/>
      <c r="MSI2" s="141"/>
      <c r="MSJ2" s="141"/>
      <c r="MSK2" s="141"/>
      <c r="MSL2" s="141"/>
      <c r="MSM2" s="141"/>
      <c r="MSN2" s="141"/>
      <c r="MSO2" s="141"/>
      <c r="MSP2" s="141"/>
      <c r="MSQ2" s="141"/>
      <c r="MSR2" s="141"/>
      <c r="MSS2" s="141"/>
      <c r="MST2" s="141"/>
      <c r="MSU2" s="141"/>
      <c r="MSV2" s="141"/>
      <c r="MSW2" s="141"/>
      <c r="MSX2" s="141"/>
      <c r="MSY2" s="141"/>
      <c r="MSZ2" s="141"/>
      <c r="MTA2" s="141"/>
      <c r="MTB2" s="141"/>
      <c r="MTC2" s="141"/>
      <c r="MTD2" s="141"/>
      <c r="MTE2" s="141"/>
      <c r="MTF2" s="141"/>
      <c r="MTG2" s="141"/>
      <c r="MTH2" s="141"/>
      <c r="MTI2" s="141"/>
      <c r="MTJ2" s="141"/>
      <c r="MTK2" s="141"/>
      <c r="MTL2" s="141"/>
      <c r="MTM2" s="141"/>
      <c r="MTN2" s="141"/>
      <c r="MTO2" s="141"/>
      <c r="MTP2" s="141"/>
      <c r="MTQ2" s="141"/>
      <c r="MTR2" s="141"/>
      <c r="MTS2" s="141"/>
      <c r="MTT2" s="141"/>
      <c r="MTU2" s="141"/>
      <c r="MTV2" s="141"/>
      <c r="MTW2" s="141"/>
      <c r="MTX2" s="141"/>
      <c r="MTY2" s="141"/>
      <c r="MTZ2" s="141"/>
      <c r="MUA2" s="141"/>
      <c r="MUB2" s="141"/>
      <c r="MUC2" s="141"/>
      <c r="MUD2" s="141"/>
      <c r="MUE2" s="141"/>
      <c r="MUF2" s="141"/>
      <c r="MUG2" s="141"/>
      <c r="MUH2" s="141"/>
      <c r="MUI2" s="141"/>
      <c r="MUJ2" s="141"/>
      <c r="MUK2" s="141"/>
      <c r="MUL2" s="141"/>
      <c r="MUM2" s="141"/>
      <c r="MUN2" s="141"/>
      <c r="MUO2" s="141"/>
      <c r="MUP2" s="141"/>
      <c r="MUQ2" s="141"/>
      <c r="MUR2" s="141"/>
      <c r="MUS2" s="141"/>
      <c r="MUT2" s="141"/>
      <c r="MUU2" s="141"/>
      <c r="MUV2" s="141"/>
      <c r="MUW2" s="141"/>
      <c r="MUX2" s="141"/>
      <c r="MUY2" s="141"/>
      <c r="MUZ2" s="141"/>
      <c r="MVA2" s="141"/>
      <c r="MVB2" s="141"/>
      <c r="MVC2" s="141"/>
      <c r="MVD2" s="141"/>
      <c r="MVE2" s="141"/>
      <c r="MVF2" s="141"/>
      <c r="MVG2" s="141"/>
      <c r="MVH2" s="141"/>
      <c r="MVI2" s="141"/>
      <c r="MVJ2" s="141"/>
      <c r="MVK2" s="141"/>
      <c r="MVL2" s="141"/>
      <c r="MVM2" s="141"/>
      <c r="MVN2" s="141"/>
      <c r="MVO2" s="141"/>
      <c r="MVP2" s="141"/>
      <c r="MVQ2" s="141"/>
      <c r="MVR2" s="141"/>
      <c r="MVS2" s="141"/>
      <c r="MVT2" s="141"/>
      <c r="MVU2" s="141"/>
      <c r="MVV2" s="141"/>
      <c r="MVW2" s="141"/>
      <c r="MVX2" s="141"/>
      <c r="MVY2" s="141"/>
      <c r="MVZ2" s="141"/>
      <c r="MWA2" s="141"/>
      <c r="MWB2" s="141"/>
      <c r="MWC2" s="141"/>
      <c r="MWD2" s="141"/>
      <c r="MWE2" s="141"/>
      <c r="MWF2" s="141"/>
      <c r="MWG2" s="141"/>
      <c r="MWH2" s="141"/>
      <c r="MWI2" s="141"/>
      <c r="MWJ2" s="141"/>
      <c r="MWK2" s="141"/>
      <c r="MWL2" s="141"/>
      <c r="MWM2" s="141"/>
      <c r="MWN2" s="141"/>
      <c r="MWO2" s="141"/>
      <c r="MWP2" s="141"/>
      <c r="MWQ2" s="141"/>
      <c r="MWR2" s="141"/>
      <c r="MWS2" s="141"/>
      <c r="MWT2" s="141"/>
      <c r="MWU2" s="141"/>
      <c r="MWV2" s="141"/>
      <c r="MWW2" s="141"/>
      <c r="MWX2" s="141"/>
      <c r="MWY2" s="141"/>
      <c r="MWZ2" s="141"/>
      <c r="MXA2" s="141"/>
      <c r="MXB2" s="141"/>
      <c r="MXC2" s="141"/>
      <c r="MXD2" s="141"/>
      <c r="MXE2" s="141"/>
      <c r="MXF2" s="141"/>
      <c r="MXG2" s="141"/>
      <c r="MXH2" s="141"/>
      <c r="MXI2" s="141"/>
      <c r="MXJ2" s="141"/>
      <c r="MXK2" s="141"/>
      <c r="MXL2" s="141"/>
      <c r="MXM2" s="141"/>
      <c r="MXN2" s="141"/>
      <c r="MXO2" s="141"/>
      <c r="MXP2" s="141"/>
      <c r="MXQ2" s="141"/>
      <c r="MXR2" s="141"/>
      <c r="MXS2" s="141"/>
      <c r="MXT2" s="141"/>
      <c r="MXU2" s="141"/>
      <c r="MXV2" s="141"/>
      <c r="MXW2" s="141"/>
      <c r="MXX2" s="141"/>
      <c r="MXY2" s="141"/>
      <c r="MXZ2" s="141"/>
      <c r="MYA2" s="141"/>
      <c r="MYB2" s="141"/>
      <c r="MYC2" s="141"/>
      <c r="MYD2" s="141"/>
      <c r="MYE2" s="141"/>
      <c r="MYF2" s="141"/>
      <c r="MYG2" s="141"/>
      <c r="MYH2" s="141"/>
      <c r="MYI2" s="141"/>
      <c r="MYJ2" s="141"/>
      <c r="MYK2" s="141"/>
      <c r="MYL2" s="141"/>
      <c r="MYM2" s="141"/>
      <c r="MYN2" s="141"/>
      <c r="MYO2" s="141"/>
      <c r="MYP2" s="141"/>
      <c r="MYQ2" s="141"/>
      <c r="MYR2" s="141"/>
      <c r="MYS2" s="141"/>
      <c r="MYT2" s="141"/>
      <c r="MYU2" s="141"/>
      <c r="MYV2" s="141"/>
      <c r="MYW2" s="141"/>
      <c r="MYX2" s="141"/>
      <c r="MYY2" s="141"/>
      <c r="MYZ2" s="141"/>
      <c r="MZA2" s="141"/>
      <c r="MZB2" s="141"/>
      <c r="MZC2" s="141"/>
      <c r="MZD2" s="141"/>
      <c r="MZE2" s="141"/>
      <c r="MZF2" s="141"/>
      <c r="MZG2" s="141"/>
      <c r="MZH2" s="141"/>
      <c r="MZI2" s="141"/>
      <c r="MZJ2" s="141"/>
      <c r="MZK2" s="141"/>
      <c r="MZL2" s="141"/>
      <c r="MZM2" s="141"/>
      <c r="MZN2" s="141"/>
      <c r="MZO2" s="141"/>
      <c r="MZP2" s="141"/>
      <c r="MZQ2" s="141"/>
      <c r="MZR2" s="141"/>
      <c r="MZS2" s="141"/>
      <c r="MZT2" s="141"/>
      <c r="MZU2" s="141"/>
      <c r="MZV2" s="141"/>
      <c r="MZW2" s="141"/>
      <c r="MZX2" s="141"/>
      <c r="MZY2" s="141"/>
      <c r="MZZ2" s="141"/>
      <c r="NAA2" s="141"/>
      <c r="NAB2" s="141"/>
      <c r="NAC2" s="141"/>
      <c r="NAD2" s="141"/>
      <c r="NAE2" s="141"/>
      <c r="NAF2" s="141"/>
      <c r="NAG2" s="141"/>
      <c r="NAH2" s="141"/>
      <c r="NAI2" s="141"/>
      <c r="NAJ2" s="141"/>
      <c r="NAK2" s="141"/>
      <c r="NAL2" s="141"/>
      <c r="NAM2" s="141"/>
      <c r="NAN2" s="141"/>
      <c r="NAO2" s="141"/>
      <c r="NAP2" s="141"/>
      <c r="NAQ2" s="141"/>
      <c r="NAR2" s="141"/>
      <c r="NAS2" s="141"/>
      <c r="NAT2" s="141"/>
      <c r="NAU2" s="141"/>
      <c r="NAV2" s="141"/>
      <c r="NAW2" s="141"/>
      <c r="NAX2" s="141"/>
      <c r="NAY2" s="141"/>
      <c r="NAZ2" s="141"/>
      <c r="NBA2" s="141"/>
      <c r="NBB2" s="141"/>
      <c r="NBC2" s="141"/>
      <c r="NBD2" s="141"/>
      <c r="NBE2" s="141"/>
      <c r="NBF2" s="141"/>
      <c r="NBG2" s="141"/>
      <c r="NBH2" s="141"/>
      <c r="NBI2" s="141"/>
      <c r="NBJ2" s="141"/>
      <c r="NBK2" s="141"/>
      <c r="NBL2" s="141"/>
      <c r="NBM2" s="141"/>
      <c r="NBN2" s="141"/>
      <c r="NBO2" s="141"/>
      <c r="NBP2" s="141"/>
      <c r="NBQ2" s="141"/>
      <c r="NBR2" s="141"/>
      <c r="NBS2" s="141"/>
      <c r="NBT2" s="141"/>
      <c r="NBU2" s="141"/>
      <c r="NBV2" s="141"/>
      <c r="NBW2" s="141"/>
      <c r="NBX2" s="141"/>
      <c r="NBY2" s="141"/>
      <c r="NBZ2" s="141"/>
      <c r="NCA2" s="141"/>
      <c r="NCB2" s="141"/>
      <c r="NCC2" s="141"/>
      <c r="NCD2" s="141"/>
      <c r="NCE2" s="141"/>
      <c r="NCF2" s="141"/>
      <c r="NCG2" s="141"/>
      <c r="NCH2" s="141"/>
      <c r="NCI2" s="141"/>
      <c r="NCJ2" s="141"/>
      <c r="NCK2" s="141"/>
      <c r="NCL2" s="141"/>
      <c r="NCM2" s="141"/>
      <c r="NCN2" s="141"/>
      <c r="NCO2" s="141"/>
      <c r="NCP2" s="141"/>
      <c r="NCQ2" s="141"/>
      <c r="NCR2" s="141"/>
      <c r="NCS2" s="141"/>
      <c r="NCT2" s="141"/>
      <c r="NCU2" s="141"/>
      <c r="NCV2" s="141"/>
      <c r="NCW2" s="141"/>
      <c r="NCX2" s="141"/>
      <c r="NCY2" s="141"/>
      <c r="NCZ2" s="141"/>
      <c r="NDA2" s="141"/>
      <c r="NDB2" s="141"/>
      <c r="NDC2" s="141"/>
      <c r="NDD2" s="141"/>
      <c r="NDE2" s="141"/>
      <c r="NDF2" s="141"/>
      <c r="NDG2" s="141"/>
      <c r="NDH2" s="141"/>
      <c r="NDI2" s="141"/>
      <c r="NDJ2" s="141"/>
      <c r="NDK2" s="141"/>
      <c r="NDL2" s="141"/>
      <c r="NDM2" s="141"/>
      <c r="NDN2" s="141"/>
      <c r="NDO2" s="141"/>
      <c r="NDP2" s="141"/>
      <c r="NDQ2" s="141"/>
      <c r="NDR2" s="141"/>
      <c r="NDS2" s="141"/>
      <c r="NDT2" s="141"/>
      <c r="NDU2" s="141"/>
      <c r="NDV2" s="141"/>
      <c r="NDW2" s="141"/>
      <c r="NDX2" s="141"/>
      <c r="NDY2" s="141"/>
      <c r="NDZ2" s="141"/>
      <c r="NEA2" s="141"/>
      <c r="NEB2" s="141"/>
      <c r="NEC2" s="141"/>
      <c r="NED2" s="141"/>
      <c r="NEE2" s="141"/>
      <c r="NEF2" s="141"/>
      <c r="NEG2" s="141"/>
      <c r="NEH2" s="141"/>
      <c r="NEI2" s="141"/>
      <c r="NEJ2" s="141"/>
      <c r="NEK2" s="141"/>
      <c r="NEL2" s="141"/>
      <c r="NEM2" s="141"/>
      <c r="NEN2" s="141"/>
      <c r="NEO2" s="141"/>
      <c r="NEP2" s="141"/>
      <c r="NEQ2" s="141"/>
      <c r="NER2" s="141"/>
      <c r="NES2" s="141"/>
      <c r="NET2" s="141"/>
      <c r="NEU2" s="141"/>
      <c r="NEV2" s="141"/>
      <c r="NEW2" s="141"/>
      <c r="NEX2" s="141"/>
      <c r="NEY2" s="141"/>
      <c r="NEZ2" s="141"/>
      <c r="NFA2" s="141"/>
      <c r="NFB2" s="141"/>
      <c r="NFC2" s="141"/>
      <c r="NFD2" s="141"/>
      <c r="NFE2" s="141"/>
      <c r="NFF2" s="141"/>
      <c r="NFG2" s="141"/>
      <c r="NFH2" s="141"/>
      <c r="NFI2" s="141"/>
      <c r="NFJ2" s="141"/>
      <c r="NFK2" s="141"/>
      <c r="NFL2" s="141"/>
      <c r="NFM2" s="141"/>
      <c r="NFN2" s="141"/>
      <c r="NFO2" s="141"/>
      <c r="NFP2" s="141"/>
      <c r="NFQ2" s="141"/>
      <c r="NFR2" s="141"/>
      <c r="NFS2" s="141"/>
      <c r="NFT2" s="141"/>
      <c r="NFU2" s="141"/>
      <c r="NFV2" s="141"/>
      <c r="NFW2" s="141"/>
      <c r="NFX2" s="141"/>
      <c r="NFY2" s="141"/>
      <c r="NFZ2" s="141"/>
      <c r="NGA2" s="141"/>
      <c r="NGB2" s="141"/>
      <c r="NGC2" s="141"/>
      <c r="NGD2" s="141"/>
      <c r="NGE2" s="141"/>
      <c r="NGF2" s="141"/>
      <c r="NGG2" s="141"/>
      <c r="NGH2" s="141"/>
      <c r="NGI2" s="141"/>
      <c r="NGJ2" s="141"/>
      <c r="NGK2" s="141"/>
      <c r="NGL2" s="141"/>
      <c r="NGM2" s="141"/>
      <c r="NGN2" s="141"/>
      <c r="NGO2" s="141"/>
      <c r="NGP2" s="141"/>
      <c r="NGQ2" s="141"/>
      <c r="NGR2" s="141"/>
      <c r="NGS2" s="141"/>
      <c r="NGT2" s="141"/>
      <c r="NGU2" s="141"/>
      <c r="NGV2" s="141"/>
      <c r="NGW2" s="141"/>
      <c r="NGX2" s="141"/>
      <c r="NGY2" s="141"/>
      <c r="NGZ2" s="141"/>
      <c r="NHA2" s="141"/>
      <c r="NHB2" s="141"/>
      <c r="NHC2" s="141"/>
      <c r="NHD2" s="141"/>
      <c r="NHE2" s="141"/>
      <c r="NHF2" s="141"/>
      <c r="NHG2" s="141"/>
      <c r="NHH2" s="141"/>
      <c r="NHI2" s="141"/>
      <c r="NHJ2" s="141"/>
      <c r="NHK2" s="141"/>
      <c r="NHL2" s="141"/>
      <c r="NHM2" s="141"/>
      <c r="NHN2" s="141"/>
      <c r="NHO2" s="141"/>
      <c r="NHP2" s="141"/>
      <c r="NHQ2" s="141"/>
      <c r="NHR2" s="141"/>
      <c r="NHS2" s="141"/>
      <c r="NHT2" s="141"/>
      <c r="NHU2" s="141"/>
      <c r="NHV2" s="141"/>
      <c r="NHW2" s="141"/>
      <c r="NHX2" s="141"/>
      <c r="NHY2" s="141"/>
      <c r="NHZ2" s="141"/>
      <c r="NIA2" s="141"/>
      <c r="NIB2" s="141"/>
      <c r="NIC2" s="141"/>
      <c r="NID2" s="141"/>
      <c r="NIE2" s="141"/>
      <c r="NIF2" s="141"/>
      <c r="NIG2" s="141"/>
      <c r="NIH2" s="141"/>
      <c r="NII2" s="141"/>
      <c r="NIJ2" s="141"/>
      <c r="NIK2" s="141"/>
      <c r="NIL2" s="141"/>
      <c r="NIM2" s="141"/>
      <c r="NIN2" s="141"/>
      <c r="NIO2" s="141"/>
      <c r="NIP2" s="141"/>
      <c r="NIQ2" s="141"/>
      <c r="NIR2" s="141"/>
      <c r="NIS2" s="141"/>
      <c r="NIT2" s="141"/>
      <c r="NIU2" s="141"/>
      <c r="NIV2" s="141"/>
      <c r="NIW2" s="141"/>
      <c r="NIX2" s="141"/>
      <c r="NIY2" s="141"/>
      <c r="NIZ2" s="141"/>
      <c r="NJA2" s="141"/>
      <c r="NJB2" s="141"/>
      <c r="NJC2" s="141"/>
      <c r="NJD2" s="141"/>
      <c r="NJE2" s="141"/>
      <c r="NJF2" s="141"/>
      <c r="NJG2" s="141"/>
      <c r="NJH2" s="141"/>
      <c r="NJI2" s="141"/>
      <c r="NJJ2" s="141"/>
      <c r="NJK2" s="141"/>
      <c r="NJL2" s="141"/>
      <c r="NJM2" s="141"/>
      <c r="NJN2" s="141"/>
      <c r="NJO2" s="141"/>
      <c r="NJP2" s="141"/>
      <c r="NJQ2" s="141"/>
      <c r="NJR2" s="141"/>
      <c r="NJS2" s="141"/>
      <c r="NJT2" s="141"/>
      <c r="NJU2" s="141"/>
      <c r="NJV2" s="141"/>
      <c r="NJW2" s="141"/>
      <c r="NJX2" s="141"/>
      <c r="NJY2" s="141"/>
      <c r="NJZ2" s="141"/>
      <c r="NKA2" s="141"/>
      <c r="NKB2" s="141"/>
      <c r="NKC2" s="141"/>
      <c r="NKD2" s="141"/>
      <c r="NKE2" s="141"/>
      <c r="NKF2" s="141"/>
      <c r="NKG2" s="141"/>
      <c r="NKH2" s="141"/>
      <c r="NKI2" s="141"/>
      <c r="NKJ2" s="141"/>
      <c r="NKK2" s="141"/>
      <c r="NKL2" s="141"/>
      <c r="NKM2" s="141"/>
      <c r="NKN2" s="141"/>
      <c r="NKO2" s="141"/>
      <c r="NKP2" s="141"/>
      <c r="NKQ2" s="141"/>
      <c r="NKR2" s="141"/>
      <c r="NKS2" s="141"/>
      <c r="NKT2" s="141"/>
      <c r="NKU2" s="141"/>
      <c r="NKV2" s="141"/>
      <c r="NKW2" s="141"/>
      <c r="NKX2" s="141"/>
      <c r="NKY2" s="141"/>
      <c r="NKZ2" s="141"/>
      <c r="NLA2" s="141"/>
      <c r="NLB2" s="141"/>
      <c r="NLC2" s="141"/>
      <c r="NLD2" s="141"/>
      <c r="NLE2" s="141"/>
      <c r="NLF2" s="141"/>
      <c r="NLG2" s="141"/>
      <c r="NLH2" s="141"/>
      <c r="NLI2" s="141"/>
      <c r="NLJ2" s="141"/>
      <c r="NLK2" s="141"/>
      <c r="NLL2" s="141"/>
      <c r="NLM2" s="141"/>
      <c r="NLN2" s="141"/>
      <c r="NLO2" s="141"/>
      <c r="NLP2" s="141"/>
      <c r="NLQ2" s="141"/>
      <c r="NLR2" s="141"/>
      <c r="NLS2" s="141"/>
      <c r="NLT2" s="141"/>
      <c r="NLU2" s="141"/>
      <c r="NLV2" s="141"/>
      <c r="NLW2" s="141"/>
      <c r="NLX2" s="141"/>
      <c r="NLY2" s="141"/>
      <c r="NLZ2" s="141"/>
      <c r="NMA2" s="141"/>
      <c r="NMB2" s="141"/>
      <c r="NMC2" s="141"/>
      <c r="NMD2" s="141"/>
      <c r="NME2" s="141"/>
      <c r="NMF2" s="141"/>
      <c r="NMG2" s="141"/>
      <c r="NMH2" s="141"/>
      <c r="NMI2" s="141"/>
      <c r="NMJ2" s="141"/>
      <c r="NMK2" s="141"/>
      <c r="NML2" s="141"/>
      <c r="NMM2" s="141"/>
      <c r="NMN2" s="141"/>
      <c r="NMO2" s="141"/>
      <c r="NMP2" s="141"/>
      <c r="NMQ2" s="141"/>
      <c r="NMR2" s="141"/>
      <c r="NMS2" s="141"/>
      <c r="NMT2" s="141"/>
      <c r="NMU2" s="141"/>
      <c r="NMV2" s="141"/>
      <c r="NMW2" s="141"/>
      <c r="NMX2" s="141"/>
      <c r="NMY2" s="141"/>
      <c r="NMZ2" s="141"/>
      <c r="NNA2" s="141"/>
      <c r="NNB2" s="141"/>
      <c r="NNC2" s="141"/>
      <c r="NND2" s="141"/>
      <c r="NNE2" s="141"/>
      <c r="NNF2" s="141"/>
      <c r="NNG2" s="141"/>
      <c r="NNH2" s="141"/>
      <c r="NNI2" s="141"/>
      <c r="NNJ2" s="141"/>
      <c r="NNK2" s="141"/>
      <c r="NNL2" s="141"/>
      <c r="NNM2" s="141"/>
      <c r="NNN2" s="141"/>
      <c r="NNO2" s="141"/>
      <c r="NNP2" s="141"/>
      <c r="NNQ2" s="141"/>
      <c r="NNR2" s="141"/>
      <c r="NNS2" s="141"/>
      <c r="NNT2" s="141"/>
      <c r="NNU2" s="141"/>
      <c r="NNV2" s="141"/>
      <c r="NNW2" s="141"/>
      <c r="NNX2" s="141"/>
      <c r="NNY2" s="141"/>
      <c r="NNZ2" s="141"/>
      <c r="NOA2" s="141"/>
      <c r="NOB2" s="141"/>
      <c r="NOC2" s="141"/>
      <c r="NOD2" s="141"/>
      <c r="NOE2" s="141"/>
      <c r="NOF2" s="141"/>
      <c r="NOG2" s="141"/>
      <c r="NOH2" s="141"/>
      <c r="NOI2" s="141"/>
      <c r="NOJ2" s="141"/>
      <c r="NOK2" s="141"/>
      <c r="NOL2" s="141"/>
      <c r="NOM2" s="141"/>
      <c r="NON2" s="141"/>
      <c r="NOO2" s="141"/>
      <c r="NOP2" s="141"/>
      <c r="NOQ2" s="141"/>
      <c r="NOR2" s="141"/>
      <c r="NOS2" s="141"/>
      <c r="NOT2" s="141"/>
      <c r="NOU2" s="141"/>
      <c r="NOV2" s="141"/>
      <c r="NOW2" s="141"/>
      <c r="NOX2" s="141"/>
      <c r="NOY2" s="141"/>
      <c r="NOZ2" s="141"/>
      <c r="NPA2" s="141"/>
      <c r="NPB2" s="141"/>
      <c r="NPC2" s="141"/>
      <c r="NPD2" s="141"/>
      <c r="NPE2" s="141"/>
      <c r="NPF2" s="141"/>
      <c r="NPG2" s="141"/>
      <c r="NPH2" s="141"/>
      <c r="NPI2" s="141"/>
      <c r="NPJ2" s="141"/>
      <c r="NPK2" s="141"/>
      <c r="NPL2" s="141"/>
      <c r="NPM2" s="141"/>
      <c r="NPN2" s="141"/>
      <c r="NPO2" s="141"/>
      <c r="NPP2" s="141"/>
      <c r="NPQ2" s="141"/>
      <c r="NPR2" s="141"/>
      <c r="NPS2" s="141"/>
      <c r="NPT2" s="141"/>
      <c r="NPU2" s="141"/>
      <c r="NPV2" s="141"/>
      <c r="NPW2" s="141"/>
      <c r="NPX2" s="141"/>
      <c r="NPY2" s="141"/>
      <c r="NPZ2" s="141"/>
      <c r="NQA2" s="141"/>
      <c r="NQB2" s="141"/>
      <c r="NQC2" s="141"/>
      <c r="NQD2" s="141"/>
      <c r="NQE2" s="141"/>
      <c r="NQF2" s="141"/>
      <c r="NQG2" s="141"/>
      <c r="NQH2" s="141"/>
      <c r="NQI2" s="141"/>
      <c r="NQJ2" s="141"/>
      <c r="NQK2" s="141"/>
      <c r="NQL2" s="141"/>
      <c r="NQM2" s="141"/>
      <c r="NQN2" s="141"/>
      <c r="NQO2" s="141"/>
      <c r="NQP2" s="141"/>
      <c r="NQQ2" s="141"/>
      <c r="NQR2" s="141"/>
      <c r="NQS2" s="141"/>
      <c r="NQT2" s="141"/>
      <c r="NQU2" s="141"/>
      <c r="NQV2" s="141"/>
      <c r="NQW2" s="141"/>
      <c r="NQX2" s="141"/>
      <c r="NQY2" s="141"/>
      <c r="NQZ2" s="141"/>
      <c r="NRA2" s="141"/>
      <c r="NRB2" s="141"/>
      <c r="NRC2" s="141"/>
      <c r="NRD2" s="141"/>
      <c r="NRE2" s="141"/>
      <c r="NRF2" s="141"/>
      <c r="NRG2" s="141"/>
      <c r="NRH2" s="141"/>
      <c r="NRI2" s="141"/>
      <c r="NRJ2" s="141"/>
      <c r="NRK2" s="141"/>
      <c r="NRL2" s="141"/>
      <c r="NRM2" s="141"/>
      <c r="NRN2" s="141"/>
      <c r="NRO2" s="141"/>
      <c r="NRP2" s="141"/>
      <c r="NRQ2" s="141"/>
      <c r="NRR2" s="141"/>
      <c r="NRS2" s="141"/>
      <c r="NRT2" s="141"/>
      <c r="NRU2" s="141"/>
      <c r="NRV2" s="141"/>
      <c r="NRW2" s="141"/>
      <c r="NRX2" s="141"/>
      <c r="NRY2" s="141"/>
      <c r="NRZ2" s="141"/>
      <c r="NSA2" s="141"/>
      <c r="NSB2" s="141"/>
      <c r="NSC2" s="141"/>
      <c r="NSD2" s="141"/>
      <c r="NSE2" s="141"/>
      <c r="NSF2" s="141"/>
      <c r="NSG2" s="141"/>
      <c r="NSH2" s="141"/>
      <c r="NSI2" s="141"/>
      <c r="NSJ2" s="141"/>
      <c r="NSK2" s="141"/>
      <c r="NSL2" s="141"/>
      <c r="NSM2" s="141"/>
      <c r="NSN2" s="141"/>
      <c r="NSO2" s="141"/>
      <c r="NSP2" s="141"/>
      <c r="NSQ2" s="141"/>
      <c r="NSR2" s="141"/>
      <c r="NSS2" s="141"/>
      <c r="NST2" s="141"/>
      <c r="NSU2" s="141"/>
      <c r="NSV2" s="141"/>
      <c r="NSW2" s="141"/>
      <c r="NSX2" s="141"/>
      <c r="NSY2" s="141"/>
      <c r="NSZ2" s="141"/>
      <c r="NTA2" s="141"/>
      <c r="NTB2" s="141"/>
      <c r="NTC2" s="141"/>
      <c r="NTD2" s="141"/>
      <c r="NTE2" s="141"/>
      <c r="NTF2" s="141"/>
      <c r="NTG2" s="141"/>
      <c r="NTH2" s="141"/>
      <c r="NTI2" s="141"/>
      <c r="NTJ2" s="141"/>
      <c r="NTK2" s="141"/>
      <c r="NTL2" s="141"/>
      <c r="NTM2" s="141"/>
      <c r="NTN2" s="141"/>
      <c r="NTO2" s="141"/>
      <c r="NTP2" s="141"/>
      <c r="NTQ2" s="141"/>
      <c r="NTR2" s="141"/>
      <c r="NTS2" s="141"/>
      <c r="NTT2" s="141"/>
      <c r="NTU2" s="141"/>
      <c r="NTV2" s="141"/>
      <c r="NTW2" s="141"/>
      <c r="NTX2" s="141"/>
      <c r="NTY2" s="141"/>
      <c r="NTZ2" s="141"/>
      <c r="NUA2" s="141"/>
      <c r="NUB2" s="141"/>
      <c r="NUC2" s="141"/>
      <c r="NUD2" s="141"/>
      <c r="NUE2" s="141"/>
      <c r="NUF2" s="141"/>
      <c r="NUG2" s="141"/>
      <c r="NUH2" s="141"/>
      <c r="NUI2" s="141"/>
      <c r="NUJ2" s="141"/>
      <c r="NUK2" s="141"/>
      <c r="NUL2" s="141"/>
      <c r="NUM2" s="141"/>
      <c r="NUN2" s="141"/>
      <c r="NUO2" s="141"/>
      <c r="NUP2" s="141"/>
      <c r="NUQ2" s="141"/>
      <c r="NUR2" s="141"/>
      <c r="NUS2" s="141"/>
      <c r="NUT2" s="141"/>
      <c r="NUU2" s="141"/>
      <c r="NUV2" s="141"/>
      <c r="NUW2" s="141"/>
      <c r="NUX2" s="141"/>
      <c r="NUY2" s="141"/>
      <c r="NUZ2" s="141"/>
      <c r="NVA2" s="141"/>
      <c r="NVB2" s="141"/>
      <c r="NVC2" s="141"/>
      <c r="NVD2" s="141"/>
      <c r="NVE2" s="141"/>
      <c r="NVF2" s="141"/>
      <c r="NVG2" s="141"/>
      <c r="NVH2" s="141"/>
      <c r="NVI2" s="141"/>
      <c r="NVJ2" s="141"/>
      <c r="NVK2" s="141"/>
      <c r="NVL2" s="141"/>
      <c r="NVM2" s="141"/>
      <c r="NVN2" s="141"/>
      <c r="NVO2" s="141"/>
      <c r="NVP2" s="141"/>
      <c r="NVQ2" s="141"/>
      <c r="NVR2" s="141"/>
      <c r="NVS2" s="141"/>
      <c r="NVT2" s="141"/>
      <c r="NVU2" s="141"/>
      <c r="NVV2" s="141"/>
      <c r="NVW2" s="141"/>
      <c r="NVX2" s="141"/>
      <c r="NVY2" s="141"/>
      <c r="NVZ2" s="141"/>
      <c r="NWA2" s="141"/>
      <c r="NWB2" s="141"/>
      <c r="NWC2" s="141"/>
      <c r="NWD2" s="141"/>
      <c r="NWE2" s="141"/>
      <c r="NWF2" s="141"/>
      <c r="NWG2" s="141"/>
      <c r="NWH2" s="141"/>
      <c r="NWI2" s="141"/>
      <c r="NWJ2" s="141"/>
      <c r="NWK2" s="141"/>
      <c r="NWL2" s="141"/>
      <c r="NWM2" s="141"/>
      <c r="NWN2" s="141"/>
      <c r="NWO2" s="141"/>
      <c r="NWP2" s="141"/>
      <c r="NWQ2" s="141"/>
      <c r="NWR2" s="141"/>
      <c r="NWS2" s="141"/>
      <c r="NWT2" s="141"/>
      <c r="NWU2" s="141"/>
      <c r="NWV2" s="141"/>
      <c r="NWW2" s="141"/>
      <c r="NWX2" s="141"/>
      <c r="NWY2" s="141"/>
      <c r="NWZ2" s="141"/>
      <c r="NXA2" s="141"/>
      <c r="NXB2" s="141"/>
      <c r="NXC2" s="141"/>
      <c r="NXD2" s="141"/>
      <c r="NXE2" s="141"/>
      <c r="NXF2" s="141"/>
      <c r="NXG2" s="141"/>
      <c r="NXH2" s="141"/>
      <c r="NXI2" s="141"/>
      <c r="NXJ2" s="141"/>
      <c r="NXK2" s="141"/>
      <c r="NXL2" s="141"/>
      <c r="NXM2" s="141"/>
      <c r="NXN2" s="141"/>
      <c r="NXO2" s="141"/>
      <c r="NXP2" s="141"/>
      <c r="NXQ2" s="141"/>
      <c r="NXR2" s="141"/>
      <c r="NXS2" s="141"/>
      <c r="NXT2" s="141"/>
      <c r="NXU2" s="141"/>
      <c r="NXV2" s="141"/>
      <c r="NXW2" s="141"/>
      <c r="NXX2" s="141"/>
      <c r="NXY2" s="141"/>
      <c r="NXZ2" s="141"/>
      <c r="NYA2" s="141"/>
      <c r="NYB2" s="141"/>
      <c r="NYC2" s="141"/>
      <c r="NYD2" s="141"/>
      <c r="NYE2" s="141"/>
      <c r="NYF2" s="141"/>
      <c r="NYG2" s="141"/>
      <c r="NYH2" s="141"/>
      <c r="NYI2" s="141"/>
      <c r="NYJ2" s="141"/>
      <c r="NYK2" s="141"/>
      <c r="NYL2" s="141"/>
      <c r="NYM2" s="141"/>
      <c r="NYN2" s="141"/>
      <c r="NYO2" s="141"/>
      <c r="NYP2" s="141"/>
      <c r="NYQ2" s="141"/>
      <c r="NYR2" s="141"/>
      <c r="NYS2" s="141"/>
      <c r="NYT2" s="141"/>
      <c r="NYU2" s="141"/>
      <c r="NYV2" s="141"/>
      <c r="NYW2" s="141"/>
      <c r="NYX2" s="141"/>
      <c r="NYY2" s="141"/>
      <c r="NYZ2" s="141"/>
      <c r="NZA2" s="141"/>
      <c r="NZB2" s="141"/>
      <c r="NZC2" s="141"/>
      <c r="NZD2" s="141"/>
      <c r="NZE2" s="141"/>
      <c r="NZF2" s="141"/>
      <c r="NZG2" s="141"/>
      <c r="NZH2" s="141"/>
      <c r="NZI2" s="141"/>
      <c r="NZJ2" s="141"/>
      <c r="NZK2" s="141"/>
      <c r="NZL2" s="141"/>
      <c r="NZM2" s="141"/>
      <c r="NZN2" s="141"/>
      <c r="NZO2" s="141"/>
      <c r="NZP2" s="141"/>
      <c r="NZQ2" s="141"/>
      <c r="NZR2" s="141"/>
      <c r="NZS2" s="141"/>
      <c r="NZT2" s="141"/>
      <c r="NZU2" s="141"/>
      <c r="NZV2" s="141"/>
      <c r="NZW2" s="141"/>
      <c r="NZX2" s="141"/>
      <c r="NZY2" s="141"/>
      <c r="NZZ2" s="141"/>
      <c r="OAA2" s="141"/>
      <c r="OAB2" s="141"/>
      <c r="OAC2" s="141"/>
      <c r="OAD2" s="141"/>
      <c r="OAE2" s="141"/>
      <c r="OAF2" s="141"/>
      <c r="OAG2" s="141"/>
      <c r="OAH2" s="141"/>
      <c r="OAI2" s="141"/>
      <c r="OAJ2" s="141"/>
      <c r="OAK2" s="141"/>
      <c r="OAL2" s="141"/>
      <c r="OAM2" s="141"/>
      <c r="OAN2" s="141"/>
      <c r="OAO2" s="141"/>
      <c r="OAP2" s="141"/>
      <c r="OAQ2" s="141"/>
      <c r="OAR2" s="141"/>
      <c r="OAS2" s="141"/>
      <c r="OAT2" s="141"/>
      <c r="OAU2" s="141"/>
      <c r="OAV2" s="141"/>
      <c r="OAW2" s="141"/>
      <c r="OAX2" s="141"/>
      <c r="OAY2" s="141"/>
      <c r="OAZ2" s="141"/>
      <c r="OBA2" s="141"/>
      <c r="OBB2" s="141"/>
      <c r="OBC2" s="141"/>
      <c r="OBD2" s="141"/>
      <c r="OBE2" s="141"/>
      <c r="OBF2" s="141"/>
      <c r="OBG2" s="141"/>
      <c r="OBH2" s="141"/>
      <c r="OBI2" s="141"/>
      <c r="OBJ2" s="141"/>
      <c r="OBK2" s="141"/>
      <c r="OBL2" s="141"/>
      <c r="OBM2" s="141"/>
      <c r="OBN2" s="141"/>
      <c r="OBO2" s="141"/>
      <c r="OBP2" s="141"/>
      <c r="OBQ2" s="141"/>
      <c r="OBR2" s="141"/>
      <c r="OBS2" s="141"/>
      <c r="OBT2" s="141"/>
      <c r="OBU2" s="141"/>
      <c r="OBV2" s="141"/>
      <c r="OBW2" s="141"/>
      <c r="OBX2" s="141"/>
      <c r="OBY2" s="141"/>
      <c r="OBZ2" s="141"/>
      <c r="OCA2" s="141"/>
      <c r="OCB2" s="141"/>
      <c r="OCC2" s="141"/>
      <c r="OCD2" s="141"/>
      <c r="OCE2" s="141"/>
      <c r="OCF2" s="141"/>
      <c r="OCG2" s="141"/>
      <c r="OCH2" s="141"/>
      <c r="OCI2" s="141"/>
      <c r="OCJ2" s="141"/>
      <c r="OCK2" s="141"/>
      <c r="OCL2" s="141"/>
      <c r="OCM2" s="141"/>
      <c r="OCN2" s="141"/>
      <c r="OCO2" s="141"/>
      <c r="OCP2" s="141"/>
      <c r="OCQ2" s="141"/>
      <c r="OCR2" s="141"/>
      <c r="OCS2" s="141"/>
      <c r="OCT2" s="141"/>
      <c r="OCU2" s="141"/>
      <c r="OCV2" s="141"/>
      <c r="OCW2" s="141"/>
      <c r="OCX2" s="141"/>
      <c r="OCY2" s="141"/>
      <c r="OCZ2" s="141"/>
      <c r="ODA2" s="141"/>
      <c r="ODB2" s="141"/>
      <c r="ODC2" s="141"/>
      <c r="ODD2" s="141"/>
      <c r="ODE2" s="141"/>
      <c r="ODF2" s="141"/>
      <c r="ODG2" s="141"/>
      <c r="ODH2" s="141"/>
      <c r="ODI2" s="141"/>
      <c r="ODJ2" s="141"/>
      <c r="ODK2" s="141"/>
      <c r="ODL2" s="141"/>
      <c r="ODM2" s="141"/>
      <c r="ODN2" s="141"/>
      <c r="ODO2" s="141"/>
      <c r="ODP2" s="141"/>
      <c r="ODQ2" s="141"/>
      <c r="ODR2" s="141"/>
      <c r="ODS2" s="141"/>
      <c r="ODT2" s="141"/>
      <c r="ODU2" s="141"/>
      <c r="ODV2" s="141"/>
      <c r="ODW2" s="141"/>
      <c r="ODX2" s="141"/>
      <c r="ODY2" s="141"/>
      <c r="ODZ2" s="141"/>
      <c r="OEA2" s="141"/>
      <c r="OEB2" s="141"/>
      <c r="OEC2" s="141"/>
      <c r="OED2" s="141"/>
      <c r="OEE2" s="141"/>
      <c r="OEF2" s="141"/>
      <c r="OEG2" s="141"/>
      <c r="OEH2" s="141"/>
      <c r="OEI2" s="141"/>
      <c r="OEJ2" s="141"/>
      <c r="OEK2" s="141"/>
      <c r="OEL2" s="141"/>
      <c r="OEM2" s="141"/>
      <c r="OEN2" s="141"/>
      <c r="OEO2" s="141"/>
      <c r="OEP2" s="141"/>
      <c r="OEQ2" s="141"/>
      <c r="OER2" s="141"/>
      <c r="OES2" s="141"/>
      <c r="OET2" s="141"/>
      <c r="OEU2" s="141"/>
      <c r="OEV2" s="141"/>
      <c r="OEW2" s="141"/>
      <c r="OEX2" s="141"/>
      <c r="OEY2" s="141"/>
      <c r="OEZ2" s="141"/>
      <c r="OFA2" s="141"/>
      <c r="OFB2" s="141"/>
      <c r="OFC2" s="141"/>
      <c r="OFD2" s="141"/>
      <c r="OFE2" s="141"/>
      <c r="OFF2" s="141"/>
      <c r="OFG2" s="141"/>
      <c r="OFH2" s="141"/>
      <c r="OFI2" s="141"/>
      <c r="OFJ2" s="141"/>
      <c r="OFK2" s="141"/>
      <c r="OFL2" s="141"/>
      <c r="OFM2" s="141"/>
      <c r="OFN2" s="141"/>
      <c r="OFO2" s="141"/>
      <c r="OFP2" s="141"/>
      <c r="OFQ2" s="141"/>
      <c r="OFR2" s="141"/>
      <c r="OFS2" s="141"/>
      <c r="OFT2" s="141"/>
      <c r="OFU2" s="141"/>
      <c r="OFV2" s="141"/>
      <c r="OFW2" s="141"/>
      <c r="OFX2" s="141"/>
      <c r="OFY2" s="141"/>
      <c r="OFZ2" s="141"/>
      <c r="OGA2" s="141"/>
      <c r="OGB2" s="141"/>
      <c r="OGC2" s="141"/>
      <c r="OGD2" s="141"/>
      <c r="OGE2" s="141"/>
      <c r="OGF2" s="141"/>
      <c r="OGG2" s="141"/>
      <c r="OGH2" s="141"/>
      <c r="OGI2" s="141"/>
      <c r="OGJ2" s="141"/>
      <c r="OGK2" s="141"/>
      <c r="OGL2" s="141"/>
      <c r="OGM2" s="141"/>
      <c r="OGN2" s="141"/>
      <c r="OGO2" s="141"/>
      <c r="OGP2" s="141"/>
      <c r="OGQ2" s="141"/>
      <c r="OGR2" s="141"/>
      <c r="OGS2" s="141"/>
      <c r="OGT2" s="141"/>
      <c r="OGU2" s="141"/>
      <c r="OGV2" s="141"/>
      <c r="OGW2" s="141"/>
      <c r="OGX2" s="141"/>
      <c r="OGY2" s="141"/>
      <c r="OGZ2" s="141"/>
      <c r="OHA2" s="141"/>
      <c r="OHB2" s="141"/>
      <c r="OHC2" s="141"/>
      <c r="OHD2" s="141"/>
      <c r="OHE2" s="141"/>
      <c r="OHF2" s="141"/>
      <c r="OHG2" s="141"/>
      <c r="OHH2" s="141"/>
      <c r="OHI2" s="141"/>
      <c r="OHJ2" s="141"/>
      <c r="OHK2" s="141"/>
      <c r="OHL2" s="141"/>
      <c r="OHM2" s="141"/>
      <c r="OHN2" s="141"/>
      <c r="OHO2" s="141"/>
      <c r="OHP2" s="141"/>
      <c r="OHQ2" s="141"/>
      <c r="OHR2" s="141"/>
      <c r="OHS2" s="141"/>
      <c r="OHT2" s="141"/>
      <c r="OHU2" s="141"/>
      <c r="OHV2" s="141"/>
      <c r="OHW2" s="141"/>
      <c r="OHX2" s="141"/>
      <c r="OHY2" s="141"/>
      <c r="OHZ2" s="141"/>
      <c r="OIA2" s="141"/>
      <c r="OIB2" s="141"/>
      <c r="OIC2" s="141"/>
      <c r="OID2" s="141"/>
      <c r="OIE2" s="141"/>
      <c r="OIF2" s="141"/>
      <c r="OIG2" s="141"/>
      <c r="OIH2" s="141"/>
      <c r="OII2" s="141"/>
      <c r="OIJ2" s="141"/>
      <c r="OIK2" s="141"/>
      <c r="OIL2" s="141"/>
      <c r="OIM2" s="141"/>
      <c r="OIN2" s="141"/>
      <c r="OIO2" s="141"/>
      <c r="OIP2" s="141"/>
      <c r="OIQ2" s="141"/>
      <c r="OIR2" s="141"/>
      <c r="OIS2" s="141"/>
      <c r="OIT2" s="141"/>
      <c r="OIU2" s="141"/>
      <c r="OIV2" s="141"/>
      <c r="OIW2" s="141"/>
      <c r="OIX2" s="141"/>
      <c r="OIY2" s="141"/>
      <c r="OIZ2" s="141"/>
      <c r="OJA2" s="141"/>
      <c r="OJB2" s="141"/>
      <c r="OJC2" s="141"/>
      <c r="OJD2" s="141"/>
      <c r="OJE2" s="141"/>
      <c r="OJF2" s="141"/>
      <c r="OJG2" s="141"/>
      <c r="OJH2" s="141"/>
      <c r="OJI2" s="141"/>
      <c r="OJJ2" s="141"/>
      <c r="OJK2" s="141"/>
      <c r="OJL2" s="141"/>
      <c r="OJM2" s="141"/>
      <c r="OJN2" s="141"/>
      <c r="OJO2" s="141"/>
      <c r="OJP2" s="141"/>
      <c r="OJQ2" s="141"/>
      <c r="OJR2" s="141"/>
      <c r="OJS2" s="141"/>
      <c r="OJT2" s="141"/>
      <c r="OJU2" s="141"/>
      <c r="OJV2" s="141"/>
      <c r="OJW2" s="141"/>
      <c r="OJX2" s="141"/>
      <c r="OJY2" s="141"/>
      <c r="OJZ2" s="141"/>
      <c r="OKA2" s="141"/>
      <c r="OKB2" s="141"/>
      <c r="OKC2" s="141"/>
      <c r="OKD2" s="141"/>
      <c r="OKE2" s="141"/>
      <c r="OKF2" s="141"/>
      <c r="OKG2" s="141"/>
      <c r="OKH2" s="141"/>
      <c r="OKI2" s="141"/>
      <c r="OKJ2" s="141"/>
      <c r="OKK2" s="141"/>
      <c r="OKL2" s="141"/>
      <c r="OKM2" s="141"/>
      <c r="OKN2" s="141"/>
      <c r="OKO2" s="141"/>
      <c r="OKP2" s="141"/>
      <c r="OKQ2" s="141"/>
      <c r="OKR2" s="141"/>
      <c r="OKS2" s="141"/>
      <c r="OKT2" s="141"/>
      <c r="OKU2" s="141"/>
      <c r="OKV2" s="141"/>
      <c r="OKW2" s="141"/>
      <c r="OKX2" s="141"/>
      <c r="OKY2" s="141"/>
      <c r="OKZ2" s="141"/>
      <c r="OLA2" s="141"/>
      <c r="OLB2" s="141"/>
      <c r="OLC2" s="141"/>
      <c r="OLD2" s="141"/>
      <c r="OLE2" s="141"/>
      <c r="OLF2" s="141"/>
      <c r="OLG2" s="141"/>
      <c r="OLH2" s="141"/>
      <c r="OLI2" s="141"/>
      <c r="OLJ2" s="141"/>
      <c r="OLK2" s="141"/>
      <c r="OLL2" s="141"/>
      <c r="OLM2" s="141"/>
      <c r="OLN2" s="141"/>
      <c r="OLO2" s="141"/>
      <c r="OLP2" s="141"/>
      <c r="OLQ2" s="141"/>
      <c r="OLR2" s="141"/>
      <c r="OLS2" s="141"/>
      <c r="OLT2" s="141"/>
      <c r="OLU2" s="141"/>
      <c r="OLV2" s="141"/>
      <c r="OLW2" s="141"/>
      <c r="OLX2" s="141"/>
      <c r="OLY2" s="141"/>
      <c r="OLZ2" s="141"/>
      <c r="OMA2" s="141"/>
      <c r="OMB2" s="141"/>
      <c r="OMC2" s="141"/>
      <c r="OMD2" s="141"/>
      <c r="OME2" s="141"/>
      <c r="OMF2" s="141"/>
      <c r="OMG2" s="141"/>
      <c r="OMH2" s="141"/>
      <c r="OMI2" s="141"/>
      <c r="OMJ2" s="141"/>
      <c r="OMK2" s="141"/>
      <c r="OML2" s="141"/>
      <c r="OMM2" s="141"/>
      <c r="OMN2" s="141"/>
      <c r="OMO2" s="141"/>
      <c r="OMP2" s="141"/>
      <c r="OMQ2" s="141"/>
      <c r="OMR2" s="141"/>
      <c r="OMS2" s="141"/>
      <c r="OMT2" s="141"/>
      <c r="OMU2" s="141"/>
      <c r="OMV2" s="141"/>
      <c r="OMW2" s="141"/>
      <c r="OMX2" s="141"/>
      <c r="OMY2" s="141"/>
      <c r="OMZ2" s="141"/>
      <c r="ONA2" s="141"/>
      <c r="ONB2" s="141"/>
      <c r="ONC2" s="141"/>
      <c r="OND2" s="141"/>
      <c r="ONE2" s="141"/>
      <c r="ONF2" s="141"/>
      <c r="ONG2" s="141"/>
      <c r="ONH2" s="141"/>
      <c r="ONI2" s="141"/>
      <c r="ONJ2" s="141"/>
      <c r="ONK2" s="141"/>
      <c r="ONL2" s="141"/>
      <c r="ONM2" s="141"/>
      <c r="ONN2" s="141"/>
      <c r="ONO2" s="141"/>
      <c r="ONP2" s="141"/>
      <c r="ONQ2" s="141"/>
      <c r="ONR2" s="141"/>
      <c r="ONS2" s="141"/>
      <c r="ONT2" s="141"/>
      <c r="ONU2" s="141"/>
      <c r="ONV2" s="141"/>
      <c r="ONW2" s="141"/>
      <c r="ONX2" s="141"/>
      <c r="ONY2" s="141"/>
      <c r="ONZ2" s="141"/>
      <c r="OOA2" s="141"/>
      <c r="OOB2" s="141"/>
      <c r="OOC2" s="141"/>
      <c r="OOD2" s="141"/>
      <c r="OOE2" s="141"/>
      <c r="OOF2" s="141"/>
      <c r="OOG2" s="141"/>
      <c r="OOH2" s="141"/>
      <c r="OOI2" s="141"/>
      <c r="OOJ2" s="141"/>
      <c r="OOK2" s="141"/>
      <c r="OOL2" s="141"/>
      <c r="OOM2" s="141"/>
      <c r="OON2" s="141"/>
      <c r="OOO2" s="141"/>
      <c r="OOP2" s="141"/>
      <c r="OOQ2" s="141"/>
      <c r="OOR2" s="141"/>
      <c r="OOS2" s="141"/>
      <c r="OOT2" s="141"/>
      <c r="OOU2" s="141"/>
      <c r="OOV2" s="141"/>
      <c r="OOW2" s="141"/>
      <c r="OOX2" s="141"/>
      <c r="OOY2" s="141"/>
      <c r="OOZ2" s="141"/>
      <c r="OPA2" s="141"/>
      <c r="OPB2" s="141"/>
      <c r="OPC2" s="141"/>
      <c r="OPD2" s="141"/>
      <c r="OPE2" s="141"/>
      <c r="OPF2" s="141"/>
      <c r="OPG2" s="141"/>
      <c r="OPH2" s="141"/>
      <c r="OPI2" s="141"/>
      <c r="OPJ2" s="141"/>
      <c r="OPK2" s="141"/>
      <c r="OPL2" s="141"/>
      <c r="OPM2" s="141"/>
      <c r="OPN2" s="141"/>
      <c r="OPO2" s="141"/>
      <c r="OPP2" s="141"/>
      <c r="OPQ2" s="141"/>
      <c r="OPR2" s="141"/>
      <c r="OPS2" s="141"/>
      <c r="OPT2" s="141"/>
      <c r="OPU2" s="141"/>
      <c r="OPV2" s="141"/>
      <c r="OPW2" s="141"/>
      <c r="OPX2" s="141"/>
      <c r="OPY2" s="141"/>
      <c r="OPZ2" s="141"/>
      <c r="OQA2" s="141"/>
      <c r="OQB2" s="141"/>
      <c r="OQC2" s="141"/>
      <c r="OQD2" s="141"/>
      <c r="OQE2" s="141"/>
      <c r="OQF2" s="141"/>
      <c r="OQG2" s="141"/>
      <c r="OQH2" s="141"/>
      <c r="OQI2" s="141"/>
      <c r="OQJ2" s="141"/>
      <c r="OQK2" s="141"/>
      <c r="OQL2" s="141"/>
      <c r="OQM2" s="141"/>
      <c r="OQN2" s="141"/>
      <c r="OQO2" s="141"/>
      <c r="OQP2" s="141"/>
      <c r="OQQ2" s="141"/>
      <c r="OQR2" s="141"/>
      <c r="OQS2" s="141"/>
      <c r="OQT2" s="141"/>
      <c r="OQU2" s="141"/>
      <c r="OQV2" s="141"/>
      <c r="OQW2" s="141"/>
      <c r="OQX2" s="141"/>
      <c r="OQY2" s="141"/>
      <c r="OQZ2" s="141"/>
      <c r="ORA2" s="141"/>
      <c r="ORB2" s="141"/>
      <c r="ORC2" s="141"/>
      <c r="ORD2" s="141"/>
      <c r="ORE2" s="141"/>
      <c r="ORF2" s="141"/>
      <c r="ORG2" s="141"/>
      <c r="ORH2" s="141"/>
      <c r="ORI2" s="141"/>
      <c r="ORJ2" s="141"/>
      <c r="ORK2" s="141"/>
      <c r="ORL2" s="141"/>
      <c r="ORM2" s="141"/>
      <c r="ORN2" s="141"/>
      <c r="ORO2" s="141"/>
      <c r="ORP2" s="141"/>
      <c r="ORQ2" s="141"/>
      <c r="ORR2" s="141"/>
      <c r="ORS2" s="141"/>
      <c r="ORT2" s="141"/>
      <c r="ORU2" s="141"/>
      <c r="ORV2" s="141"/>
      <c r="ORW2" s="141"/>
      <c r="ORX2" s="141"/>
      <c r="ORY2" s="141"/>
      <c r="ORZ2" s="141"/>
      <c r="OSA2" s="141"/>
      <c r="OSB2" s="141"/>
      <c r="OSC2" s="141"/>
      <c r="OSD2" s="141"/>
      <c r="OSE2" s="141"/>
      <c r="OSF2" s="141"/>
      <c r="OSG2" s="141"/>
      <c r="OSH2" s="141"/>
      <c r="OSI2" s="141"/>
      <c r="OSJ2" s="141"/>
      <c r="OSK2" s="141"/>
      <c r="OSL2" s="141"/>
      <c r="OSM2" s="141"/>
      <c r="OSN2" s="141"/>
      <c r="OSO2" s="141"/>
      <c r="OSP2" s="141"/>
      <c r="OSQ2" s="141"/>
      <c r="OSR2" s="141"/>
      <c r="OSS2" s="141"/>
      <c r="OST2" s="141"/>
      <c r="OSU2" s="141"/>
      <c r="OSV2" s="141"/>
      <c r="OSW2" s="141"/>
      <c r="OSX2" s="141"/>
      <c r="OSY2" s="141"/>
      <c r="OSZ2" s="141"/>
      <c r="OTA2" s="141"/>
      <c r="OTB2" s="141"/>
      <c r="OTC2" s="141"/>
      <c r="OTD2" s="141"/>
      <c r="OTE2" s="141"/>
      <c r="OTF2" s="141"/>
      <c r="OTG2" s="141"/>
      <c r="OTH2" s="141"/>
      <c r="OTI2" s="141"/>
      <c r="OTJ2" s="141"/>
      <c r="OTK2" s="141"/>
      <c r="OTL2" s="141"/>
      <c r="OTM2" s="141"/>
      <c r="OTN2" s="141"/>
      <c r="OTO2" s="141"/>
      <c r="OTP2" s="141"/>
      <c r="OTQ2" s="141"/>
      <c r="OTR2" s="141"/>
      <c r="OTS2" s="141"/>
      <c r="OTT2" s="141"/>
      <c r="OTU2" s="141"/>
      <c r="OTV2" s="141"/>
      <c r="OTW2" s="141"/>
      <c r="OTX2" s="141"/>
      <c r="OTY2" s="141"/>
      <c r="OTZ2" s="141"/>
      <c r="OUA2" s="141"/>
      <c r="OUB2" s="141"/>
      <c r="OUC2" s="141"/>
      <c r="OUD2" s="141"/>
      <c r="OUE2" s="141"/>
      <c r="OUF2" s="141"/>
      <c r="OUG2" s="141"/>
      <c r="OUH2" s="141"/>
      <c r="OUI2" s="141"/>
      <c r="OUJ2" s="141"/>
      <c r="OUK2" s="141"/>
      <c r="OUL2" s="141"/>
      <c r="OUM2" s="141"/>
      <c r="OUN2" s="141"/>
      <c r="OUO2" s="141"/>
      <c r="OUP2" s="141"/>
      <c r="OUQ2" s="141"/>
      <c r="OUR2" s="141"/>
      <c r="OUS2" s="141"/>
      <c r="OUT2" s="141"/>
      <c r="OUU2" s="141"/>
      <c r="OUV2" s="141"/>
      <c r="OUW2" s="141"/>
      <c r="OUX2" s="141"/>
      <c r="OUY2" s="141"/>
      <c r="OUZ2" s="141"/>
      <c r="OVA2" s="141"/>
      <c r="OVB2" s="141"/>
      <c r="OVC2" s="141"/>
      <c r="OVD2" s="141"/>
      <c r="OVE2" s="141"/>
      <c r="OVF2" s="141"/>
      <c r="OVG2" s="141"/>
      <c r="OVH2" s="141"/>
      <c r="OVI2" s="141"/>
      <c r="OVJ2" s="141"/>
      <c r="OVK2" s="141"/>
      <c r="OVL2" s="141"/>
      <c r="OVM2" s="141"/>
      <c r="OVN2" s="141"/>
      <c r="OVO2" s="141"/>
      <c r="OVP2" s="141"/>
      <c r="OVQ2" s="141"/>
      <c r="OVR2" s="141"/>
      <c r="OVS2" s="141"/>
      <c r="OVT2" s="141"/>
      <c r="OVU2" s="141"/>
      <c r="OVV2" s="141"/>
      <c r="OVW2" s="141"/>
      <c r="OVX2" s="141"/>
      <c r="OVY2" s="141"/>
      <c r="OVZ2" s="141"/>
      <c r="OWA2" s="141"/>
      <c r="OWB2" s="141"/>
      <c r="OWC2" s="141"/>
      <c r="OWD2" s="141"/>
      <c r="OWE2" s="141"/>
      <c r="OWF2" s="141"/>
      <c r="OWG2" s="141"/>
      <c r="OWH2" s="141"/>
      <c r="OWI2" s="141"/>
      <c r="OWJ2" s="141"/>
      <c r="OWK2" s="141"/>
      <c r="OWL2" s="141"/>
      <c r="OWM2" s="141"/>
      <c r="OWN2" s="141"/>
      <c r="OWO2" s="141"/>
      <c r="OWP2" s="141"/>
      <c r="OWQ2" s="141"/>
      <c r="OWR2" s="141"/>
      <c r="OWS2" s="141"/>
      <c r="OWT2" s="141"/>
      <c r="OWU2" s="141"/>
      <c r="OWV2" s="141"/>
      <c r="OWW2" s="141"/>
      <c r="OWX2" s="141"/>
      <c r="OWY2" s="141"/>
      <c r="OWZ2" s="141"/>
      <c r="OXA2" s="141"/>
      <c r="OXB2" s="141"/>
      <c r="OXC2" s="141"/>
      <c r="OXD2" s="141"/>
      <c r="OXE2" s="141"/>
      <c r="OXF2" s="141"/>
      <c r="OXG2" s="141"/>
      <c r="OXH2" s="141"/>
      <c r="OXI2" s="141"/>
      <c r="OXJ2" s="141"/>
      <c r="OXK2" s="141"/>
      <c r="OXL2" s="141"/>
      <c r="OXM2" s="141"/>
      <c r="OXN2" s="141"/>
      <c r="OXO2" s="141"/>
      <c r="OXP2" s="141"/>
      <c r="OXQ2" s="141"/>
      <c r="OXR2" s="141"/>
      <c r="OXS2" s="141"/>
      <c r="OXT2" s="141"/>
      <c r="OXU2" s="141"/>
      <c r="OXV2" s="141"/>
      <c r="OXW2" s="141"/>
      <c r="OXX2" s="141"/>
      <c r="OXY2" s="141"/>
      <c r="OXZ2" s="141"/>
      <c r="OYA2" s="141"/>
      <c r="OYB2" s="141"/>
      <c r="OYC2" s="141"/>
      <c r="OYD2" s="141"/>
      <c r="OYE2" s="141"/>
      <c r="OYF2" s="141"/>
      <c r="OYG2" s="141"/>
      <c r="OYH2" s="141"/>
      <c r="OYI2" s="141"/>
      <c r="OYJ2" s="141"/>
      <c r="OYK2" s="141"/>
      <c r="OYL2" s="141"/>
      <c r="OYM2" s="141"/>
      <c r="OYN2" s="141"/>
      <c r="OYO2" s="141"/>
      <c r="OYP2" s="141"/>
      <c r="OYQ2" s="141"/>
      <c r="OYR2" s="141"/>
      <c r="OYS2" s="141"/>
      <c r="OYT2" s="141"/>
      <c r="OYU2" s="141"/>
      <c r="OYV2" s="141"/>
      <c r="OYW2" s="141"/>
      <c r="OYX2" s="141"/>
      <c r="OYY2" s="141"/>
      <c r="OYZ2" s="141"/>
      <c r="OZA2" s="141"/>
      <c r="OZB2" s="141"/>
      <c r="OZC2" s="141"/>
      <c r="OZD2" s="141"/>
      <c r="OZE2" s="141"/>
      <c r="OZF2" s="141"/>
      <c r="OZG2" s="141"/>
      <c r="OZH2" s="141"/>
      <c r="OZI2" s="141"/>
      <c r="OZJ2" s="141"/>
      <c r="OZK2" s="141"/>
      <c r="OZL2" s="141"/>
      <c r="OZM2" s="141"/>
      <c r="OZN2" s="141"/>
      <c r="OZO2" s="141"/>
      <c r="OZP2" s="141"/>
      <c r="OZQ2" s="141"/>
      <c r="OZR2" s="141"/>
      <c r="OZS2" s="141"/>
      <c r="OZT2" s="141"/>
      <c r="OZU2" s="141"/>
      <c r="OZV2" s="141"/>
      <c r="OZW2" s="141"/>
      <c r="OZX2" s="141"/>
      <c r="OZY2" s="141"/>
      <c r="OZZ2" s="141"/>
      <c r="PAA2" s="141"/>
      <c r="PAB2" s="141"/>
      <c r="PAC2" s="141"/>
      <c r="PAD2" s="141"/>
      <c r="PAE2" s="141"/>
      <c r="PAF2" s="141"/>
      <c r="PAG2" s="141"/>
      <c r="PAH2" s="141"/>
      <c r="PAI2" s="141"/>
      <c r="PAJ2" s="141"/>
      <c r="PAK2" s="141"/>
      <c r="PAL2" s="141"/>
      <c r="PAM2" s="141"/>
      <c r="PAN2" s="141"/>
      <c r="PAO2" s="141"/>
      <c r="PAP2" s="141"/>
      <c r="PAQ2" s="141"/>
      <c r="PAR2" s="141"/>
      <c r="PAS2" s="141"/>
      <c r="PAT2" s="141"/>
      <c r="PAU2" s="141"/>
      <c r="PAV2" s="141"/>
      <c r="PAW2" s="141"/>
      <c r="PAX2" s="141"/>
      <c r="PAY2" s="141"/>
      <c r="PAZ2" s="141"/>
      <c r="PBA2" s="141"/>
      <c r="PBB2" s="141"/>
      <c r="PBC2" s="141"/>
      <c r="PBD2" s="141"/>
      <c r="PBE2" s="141"/>
      <c r="PBF2" s="141"/>
      <c r="PBG2" s="141"/>
      <c r="PBH2" s="141"/>
      <c r="PBI2" s="141"/>
      <c r="PBJ2" s="141"/>
      <c r="PBK2" s="141"/>
      <c r="PBL2" s="141"/>
      <c r="PBM2" s="141"/>
      <c r="PBN2" s="141"/>
      <c r="PBO2" s="141"/>
      <c r="PBP2" s="141"/>
      <c r="PBQ2" s="141"/>
      <c r="PBR2" s="141"/>
      <c r="PBS2" s="141"/>
      <c r="PBT2" s="141"/>
      <c r="PBU2" s="141"/>
      <c r="PBV2" s="141"/>
      <c r="PBW2" s="141"/>
      <c r="PBX2" s="141"/>
      <c r="PBY2" s="141"/>
      <c r="PBZ2" s="141"/>
      <c r="PCA2" s="141"/>
      <c r="PCB2" s="141"/>
      <c r="PCC2" s="141"/>
      <c r="PCD2" s="141"/>
      <c r="PCE2" s="141"/>
      <c r="PCF2" s="141"/>
      <c r="PCG2" s="141"/>
      <c r="PCH2" s="141"/>
      <c r="PCI2" s="141"/>
      <c r="PCJ2" s="141"/>
      <c r="PCK2" s="141"/>
      <c r="PCL2" s="141"/>
      <c r="PCM2" s="141"/>
      <c r="PCN2" s="141"/>
      <c r="PCO2" s="141"/>
      <c r="PCP2" s="141"/>
      <c r="PCQ2" s="141"/>
      <c r="PCR2" s="141"/>
      <c r="PCS2" s="141"/>
      <c r="PCT2" s="141"/>
      <c r="PCU2" s="141"/>
      <c r="PCV2" s="141"/>
      <c r="PCW2" s="141"/>
      <c r="PCX2" s="141"/>
      <c r="PCY2" s="141"/>
      <c r="PCZ2" s="141"/>
      <c r="PDA2" s="141"/>
      <c r="PDB2" s="141"/>
      <c r="PDC2" s="141"/>
      <c r="PDD2" s="141"/>
      <c r="PDE2" s="141"/>
      <c r="PDF2" s="141"/>
      <c r="PDG2" s="141"/>
      <c r="PDH2" s="141"/>
      <c r="PDI2" s="141"/>
      <c r="PDJ2" s="141"/>
      <c r="PDK2" s="141"/>
      <c r="PDL2" s="141"/>
      <c r="PDM2" s="141"/>
      <c r="PDN2" s="141"/>
      <c r="PDO2" s="141"/>
      <c r="PDP2" s="141"/>
      <c r="PDQ2" s="141"/>
      <c r="PDR2" s="141"/>
      <c r="PDS2" s="141"/>
      <c r="PDT2" s="141"/>
      <c r="PDU2" s="141"/>
      <c r="PDV2" s="141"/>
      <c r="PDW2" s="141"/>
      <c r="PDX2" s="141"/>
      <c r="PDY2" s="141"/>
      <c r="PDZ2" s="141"/>
      <c r="PEA2" s="141"/>
      <c r="PEB2" s="141"/>
      <c r="PEC2" s="141"/>
      <c r="PED2" s="141"/>
      <c r="PEE2" s="141"/>
      <c r="PEF2" s="141"/>
      <c r="PEG2" s="141"/>
      <c r="PEH2" s="141"/>
      <c r="PEI2" s="141"/>
      <c r="PEJ2" s="141"/>
      <c r="PEK2" s="141"/>
      <c r="PEL2" s="141"/>
      <c r="PEM2" s="141"/>
      <c r="PEN2" s="141"/>
      <c r="PEO2" s="141"/>
      <c r="PEP2" s="141"/>
      <c r="PEQ2" s="141"/>
      <c r="PER2" s="141"/>
      <c r="PES2" s="141"/>
      <c r="PET2" s="141"/>
      <c r="PEU2" s="141"/>
      <c r="PEV2" s="141"/>
      <c r="PEW2" s="141"/>
      <c r="PEX2" s="141"/>
      <c r="PEY2" s="141"/>
      <c r="PEZ2" s="141"/>
      <c r="PFA2" s="141"/>
      <c r="PFB2" s="141"/>
      <c r="PFC2" s="141"/>
      <c r="PFD2" s="141"/>
      <c r="PFE2" s="141"/>
      <c r="PFF2" s="141"/>
      <c r="PFG2" s="141"/>
      <c r="PFH2" s="141"/>
      <c r="PFI2" s="141"/>
      <c r="PFJ2" s="141"/>
      <c r="PFK2" s="141"/>
      <c r="PFL2" s="141"/>
      <c r="PFM2" s="141"/>
      <c r="PFN2" s="141"/>
      <c r="PFO2" s="141"/>
      <c r="PFP2" s="141"/>
      <c r="PFQ2" s="141"/>
      <c r="PFR2" s="141"/>
      <c r="PFS2" s="141"/>
      <c r="PFT2" s="141"/>
      <c r="PFU2" s="141"/>
      <c r="PFV2" s="141"/>
      <c r="PFW2" s="141"/>
      <c r="PFX2" s="141"/>
      <c r="PFY2" s="141"/>
      <c r="PFZ2" s="141"/>
      <c r="PGA2" s="141"/>
      <c r="PGB2" s="141"/>
      <c r="PGC2" s="141"/>
      <c r="PGD2" s="141"/>
      <c r="PGE2" s="141"/>
      <c r="PGF2" s="141"/>
      <c r="PGG2" s="141"/>
      <c r="PGH2" s="141"/>
      <c r="PGI2" s="141"/>
      <c r="PGJ2" s="141"/>
      <c r="PGK2" s="141"/>
      <c r="PGL2" s="141"/>
      <c r="PGM2" s="141"/>
      <c r="PGN2" s="141"/>
      <c r="PGO2" s="141"/>
      <c r="PGP2" s="141"/>
      <c r="PGQ2" s="141"/>
      <c r="PGR2" s="141"/>
      <c r="PGS2" s="141"/>
      <c r="PGT2" s="141"/>
      <c r="PGU2" s="141"/>
      <c r="PGV2" s="141"/>
      <c r="PGW2" s="141"/>
      <c r="PGX2" s="141"/>
      <c r="PGY2" s="141"/>
      <c r="PGZ2" s="141"/>
      <c r="PHA2" s="141"/>
      <c r="PHB2" s="141"/>
      <c r="PHC2" s="141"/>
      <c r="PHD2" s="141"/>
      <c r="PHE2" s="141"/>
      <c r="PHF2" s="141"/>
      <c r="PHG2" s="141"/>
      <c r="PHH2" s="141"/>
      <c r="PHI2" s="141"/>
      <c r="PHJ2" s="141"/>
      <c r="PHK2" s="141"/>
      <c r="PHL2" s="141"/>
      <c r="PHM2" s="141"/>
      <c r="PHN2" s="141"/>
      <c r="PHO2" s="141"/>
      <c r="PHP2" s="141"/>
      <c r="PHQ2" s="141"/>
      <c r="PHR2" s="141"/>
      <c r="PHS2" s="141"/>
      <c r="PHT2" s="141"/>
      <c r="PHU2" s="141"/>
      <c r="PHV2" s="141"/>
      <c r="PHW2" s="141"/>
      <c r="PHX2" s="141"/>
      <c r="PHY2" s="141"/>
      <c r="PHZ2" s="141"/>
      <c r="PIA2" s="141"/>
      <c r="PIB2" s="141"/>
      <c r="PIC2" s="141"/>
      <c r="PID2" s="141"/>
      <c r="PIE2" s="141"/>
      <c r="PIF2" s="141"/>
      <c r="PIG2" s="141"/>
      <c r="PIH2" s="141"/>
      <c r="PII2" s="141"/>
      <c r="PIJ2" s="141"/>
      <c r="PIK2" s="141"/>
      <c r="PIL2" s="141"/>
      <c r="PIM2" s="141"/>
      <c r="PIN2" s="141"/>
      <c r="PIO2" s="141"/>
      <c r="PIP2" s="141"/>
      <c r="PIQ2" s="141"/>
      <c r="PIR2" s="141"/>
      <c r="PIS2" s="141"/>
      <c r="PIT2" s="141"/>
      <c r="PIU2" s="141"/>
      <c r="PIV2" s="141"/>
      <c r="PIW2" s="141"/>
      <c r="PIX2" s="141"/>
      <c r="PIY2" s="141"/>
      <c r="PIZ2" s="141"/>
      <c r="PJA2" s="141"/>
      <c r="PJB2" s="141"/>
      <c r="PJC2" s="141"/>
      <c r="PJD2" s="141"/>
      <c r="PJE2" s="141"/>
      <c r="PJF2" s="141"/>
      <c r="PJG2" s="141"/>
      <c r="PJH2" s="141"/>
      <c r="PJI2" s="141"/>
      <c r="PJJ2" s="141"/>
      <c r="PJK2" s="141"/>
      <c r="PJL2" s="141"/>
      <c r="PJM2" s="141"/>
      <c r="PJN2" s="141"/>
      <c r="PJO2" s="141"/>
      <c r="PJP2" s="141"/>
      <c r="PJQ2" s="141"/>
      <c r="PJR2" s="141"/>
      <c r="PJS2" s="141"/>
      <c r="PJT2" s="141"/>
      <c r="PJU2" s="141"/>
      <c r="PJV2" s="141"/>
      <c r="PJW2" s="141"/>
      <c r="PJX2" s="141"/>
      <c r="PJY2" s="141"/>
      <c r="PJZ2" s="141"/>
      <c r="PKA2" s="141"/>
      <c r="PKB2" s="141"/>
      <c r="PKC2" s="141"/>
      <c r="PKD2" s="141"/>
      <c r="PKE2" s="141"/>
      <c r="PKF2" s="141"/>
      <c r="PKG2" s="141"/>
      <c r="PKH2" s="141"/>
      <c r="PKI2" s="141"/>
      <c r="PKJ2" s="141"/>
      <c r="PKK2" s="141"/>
      <c r="PKL2" s="141"/>
      <c r="PKM2" s="141"/>
      <c r="PKN2" s="141"/>
      <c r="PKO2" s="141"/>
      <c r="PKP2" s="141"/>
      <c r="PKQ2" s="141"/>
      <c r="PKR2" s="141"/>
      <c r="PKS2" s="141"/>
      <c r="PKT2" s="141"/>
      <c r="PKU2" s="141"/>
      <c r="PKV2" s="141"/>
      <c r="PKW2" s="141"/>
      <c r="PKX2" s="141"/>
      <c r="PKY2" s="141"/>
      <c r="PKZ2" s="141"/>
      <c r="PLA2" s="141"/>
      <c r="PLB2" s="141"/>
      <c r="PLC2" s="141"/>
      <c r="PLD2" s="141"/>
      <c r="PLE2" s="141"/>
      <c r="PLF2" s="141"/>
      <c r="PLG2" s="141"/>
      <c r="PLH2" s="141"/>
      <c r="PLI2" s="141"/>
      <c r="PLJ2" s="141"/>
      <c r="PLK2" s="141"/>
      <c r="PLL2" s="141"/>
      <c r="PLM2" s="141"/>
      <c r="PLN2" s="141"/>
      <c r="PLO2" s="141"/>
      <c r="PLP2" s="141"/>
      <c r="PLQ2" s="141"/>
      <c r="PLR2" s="141"/>
      <c r="PLS2" s="141"/>
      <c r="PLT2" s="141"/>
      <c r="PLU2" s="141"/>
      <c r="PLV2" s="141"/>
      <c r="PLW2" s="141"/>
      <c r="PLX2" s="141"/>
      <c r="PLY2" s="141"/>
      <c r="PLZ2" s="141"/>
      <c r="PMA2" s="141"/>
      <c r="PMB2" s="141"/>
      <c r="PMC2" s="141"/>
      <c r="PMD2" s="141"/>
      <c r="PME2" s="141"/>
      <c r="PMF2" s="141"/>
      <c r="PMG2" s="141"/>
      <c r="PMH2" s="141"/>
      <c r="PMI2" s="141"/>
      <c r="PMJ2" s="141"/>
      <c r="PMK2" s="141"/>
      <c r="PML2" s="141"/>
      <c r="PMM2" s="141"/>
      <c r="PMN2" s="141"/>
      <c r="PMO2" s="141"/>
      <c r="PMP2" s="141"/>
      <c r="PMQ2" s="141"/>
      <c r="PMR2" s="141"/>
      <c r="PMS2" s="141"/>
      <c r="PMT2" s="141"/>
      <c r="PMU2" s="141"/>
      <c r="PMV2" s="141"/>
      <c r="PMW2" s="141"/>
      <c r="PMX2" s="141"/>
      <c r="PMY2" s="141"/>
      <c r="PMZ2" s="141"/>
      <c r="PNA2" s="141"/>
      <c r="PNB2" s="141"/>
      <c r="PNC2" s="141"/>
      <c r="PND2" s="141"/>
      <c r="PNE2" s="141"/>
      <c r="PNF2" s="141"/>
      <c r="PNG2" s="141"/>
      <c r="PNH2" s="141"/>
      <c r="PNI2" s="141"/>
      <c r="PNJ2" s="141"/>
      <c r="PNK2" s="141"/>
      <c r="PNL2" s="141"/>
      <c r="PNM2" s="141"/>
      <c r="PNN2" s="141"/>
      <c r="PNO2" s="141"/>
      <c r="PNP2" s="141"/>
      <c r="PNQ2" s="141"/>
      <c r="PNR2" s="141"/>
      <c r="PNS2" s="141"/>
      <c r="PNT2" s="141"/>
      <c r="PNU2" s="141"/>
      <c r="PNV2" s="141"/>
      <c r="PNW2" s="141"/>
      <c r="PNX2" s="141"/>
      <c r="PNY2" s="141"/>
      <c r="PNZ2" s="141"/>
      <c r="POA2" s="141"/>
      <c r="POB2" s="141"/>
      <c r="POC2" s="141"/>
      <c r="POD2" s="141"/>
      <c r="POE2" s="141"/>
      <c r="POF2" s="141"/>
      <c r="POG2" s="141"/>
      <c r="POH2" s="141"/>
      <c r="POI2" s="141"/>
      <c r="POJ2" s="141"/>
      <c r="POK2" s="141"/>
      <c r="POL2" s="141"/>
      <c r="POM2" s="141"/>
      <c r="PON2" s="141"/>
      <c r="POO2" s="141"/>
      <c r="POP2" s="141"/>
      <c r="POQ2" s="141"/>
      <c r="POR2" s="141"/>
      <c r="POS2" s="141"/>
      <c r="POT2" s="141"/>
      <c r="POU2" s="141"/>
      <c r="POV2" s="141"/>
      <c r="POW2" s="141"/>
      <c r="POX2" s="141"/>
      <c r="POY2" s="141"/>
      <c r="POZ2" s="141"/>
      <c r="PPA2" s="141"/>
      <c r="PPB2" s="141"/>
      <c r="PPC2" s="141"/>
      <c r="PPD2" s="141"/>
      <c r="PPE2" s="141"/>
      <c r="PPF2" s="141"/>
      <c r="PPG2" s="141"/>
      <c r="PPH2" s="141"/>
      <c r="PPI2" s="141"/>
      <c r="PPJ2" s="141"/>
      <c r="PPK2" s="141"/>
      <c r="PPL2" s="141"/>
      <c r="PPM2" s="141"/>
      <c r="PPN2" s="141"/>
      <c r="PPO2" s="141"/>
      <c r="PPP2" s="141"/>
      <c r="PPQ2" s="141"/>
      <c r="PPR2" s="141"/>
      <c r="PPS2" s="141"/>
      <c r="PPT2" s="141"/>
      <c r="PPU2" s="141"/>
      <c r="PPV2" s="141"/>
      <c r="PPW2" s="141"/>
      <c r="PPX2" s="141"/>
      <c r="PPY2" s="141"/>
      <c r="PPZ2" s="141"/>
      <c r="PQA2" s="141"/>
      <c r="PQB2" s="141"/>
      <c r="PQC2" s="141"/>
      <c r="PQD2" s="141"/>
      <c r="PQE2" s="141"/>
      <c r="PQF2" s="141"/>
      <c r="PQG2" s="141"/>
      <c r="PQH2" s="141"/>
      <c r="PQI2" s="141"/>
      <c r="PQJ2" s="141"/>
      <c r="PQK2" s="141"/>
      <c r="PQL2" s="141"/>
      <c r="PQM2" s="141"/>
      <c r="PQN2" s="141"/>
      <c r="PQO2" s="141"/>
      <c r="PQP2" s="141"/>
      <c r="PQQ2" s="141"/>
      <c r="PQR2" s="141"/>
      <c r="PQS2" s="141"/>
      <c r="PQT2" s="141"/>
      <c r="PQU2" s="141"/>
      <c r="PQV2" s="141"/>
      <c r="PQW2" s="141"/>
      <c r="PQX2" s="141"/>
      <c r="PQY2" s="141"/>
      <c r="PQZ2" s="141"/>
      <c r="PRA2" s="141"/>
      <c r="PRB2" s="141"/>
      <c r="PRC2" s="141"/>
      <c r="PRD2" s="141"/>
      <c r="PRE2" s="141"/>
      <c r="PRF2" s="141"/>
      <c r="PRG2" s="141"/>
      <c r="PRH2" s="141"/>
      <c r="PRI2" s="141"/>
      <c r="PRJ2" s="141"/>
      <c r="PRK2" s="141"/>
      <c r="PRL2" s="141"/>
      <c r="PRM2" s="141"/>
      <c r="PRN2" s="141"/>
      <c r="PRO2" s="141"/>
      <c r="PRP2" s="141"/>
      <c r="PRQ2" s="141"/>
      <c r="PRR2" s="141"/>
      <c r="PRS2" s="141"/>
      <c r="PRT2" s="141"/>
      <c r="PRU2" s="141"/>
      <c r="PRV2" s="141"/>
      <c r="PRW2" s="141"/>
      <c r="PRX2" s="141"/>
      <c r="PRY2" s="141"/>
      <c r="PRZ2" s="141"/>
      <c r="PSA2" s="141"/>
      <c r="PSB2" s="141"/>
      <c r="PSC2" s="141"/>
      <c r="PSD2" s="141"/>
      <c r="PSE2" s="141"/>
      <c r="PSF2" s="141"/>
      <c r="PSG2" s="141"/>
      <c r="PSH2" s="141"/>
      <c r="PSI2" s="141"/>
      <c r="PSJ2" s="141"/>
      <c r="PSK2" s="141"/>
      <c r="PSL2" s="141"/>
      <c r="PSM2" s="141"/>
      <c r="PSN2" s="141"/>
      <c r="PSO2" s="141"/>
      <c r="PSP2" s="141"/>
      <c r="PSQ2" s="141"/>
      <c r="PSR2" s="141"/>
      <c r="PSS2" s="141"/>
      <c r="PST2" s="141"/>
      <c r="PSU2" s="141"/>
      <c r="PSV2" s="141"/>
      <c r="PSW2" s="141"/>
      <c r="PSX2" s="141"/>
      <c r="PSY2" s="141"/>
      <c r="PSZ2" s="141"/>
      <c r="PTA2" s="141"/>
      <c r="PTB2" s="141"/>
      <c r="PTC2" s="141"/>
      <c r="PTD2" s="141"/>
      <c r="PTE2" s="141"/>
      <c r="PTF2" s="141"/>
      <c r="PTG2" s="141"/>
      <c r="PTH2" s="141"/>
      <c r="PTI2" s="141"/>
      <c r="PTJ2" s="141"/>
      <c r="PTK2" s="141"/>
      <c r="PTL2" s="141"/>
      <c r="PTM2" s="141"/>
      <c r="PTN2" s="141"/>
      <c r="PTO2" s="141"/>
      <c r="PTP2" s="141"/>
      <c r="PTQ2" s="141"/>
      <c r="PTR2" s="141"/>
      <c r="PTS2" s="141"/>
      <c r="PTT2" s="141"/>
      <c r="PTU2" s="141"/>
      <c r="PTV2" s="141"/>
      <c r="PTW2" s="141"/>
      <c r="PTX2" s="141"/>
      <c r="PTY2" s="141"/>
      <c r="PTZ2" s="141"/>
      <c r="PUA2" s="141"/>
      <c r="PUB2" s="141"/>
      <c r="PUC2" s="141"/>
      <c r="PUD2" s="141"/>
      <c r="PUE2" s="141"/>
      <c r="PUF2" s="141"/>
      <c r="PUG2" s="141"/>
      <c r="PUH2" s="141"/>
      <c r="PUI2" s="141"/>
      <c r="PUJ2" s="141"/>
      <c r="PUK2" s="141"/>
      <c r="PUL2" s="141"/>
      <c r="PUM2" s="141"/>
      <c r="PUN2" s="141"/>
      <c r="PUO2" s="141"/>
      <c r="PUP2" s="141"/>
      <c r="PUQ2" s="141"/>
      <c r="PUR2" s="141"/>
      <c r="PUS2" s="141"/>
      <c r="PUT2" s="141"/>
      <c r="PUU2" s="141"/>
      <c r="PUV2" s="141"/>
      <c r="PUW2" s="141"/>
      <c r="PUX2" s="141"/>
      <c r="PUY2" s="141"/>
      <c r="PUZ2" s="141"/>
      <c r="PVA2" s="141"/>
      <c r="PVB2" s="141"/>
      <c r="PVC2" s="141"/>
      <c r="PVD2" s="141"/>
      <c r="PVE2" s="141"/>
      <c r="PVF2" s="141"/>
      <c r="PVG2" s="141"/>
      <c r="PVH2" s="141"/>
      <c r="PVI2" s="141"/>
      <c r="PVJ2" s="141"/>
      <c r="PVK2" s="141"/>
      <c r="PVL2" s="141"/>
      <c r="PVM2" s="141"/>
      <c r="PVN2" s="141"/>
      <c r="PVO2" s="141"/>
      <c r="PVP2" s="141"/>
      <c r="PVQ2" s="141"/>
      <c r="PVR2" s="141"/>
      <c r="PVS2" s="141"/>
      <c r="PVT2" s="141"/>
      <c r="PVU2" s="141"/>
      <c r="PVV2" s="141"/>
      <c r="PVW2" s="141"/>
      <c r="PVX2" s="141"/>
      <c r="PVY2" s="141"/>
      <c r="PVZ2" s="141"/>
      <c r="PWA2" s="141"/>
      <c r="PWB2" s="141"/>
      <c r="PWC2" s="141"/>
      <c r="PWD2" s="141"/>
      <c r="PWE2" s="141"/>
      <c r="PWF2" s="141"/>
      <c r="PWG2" s="141"/>
      <c r="PWH2" s="141"/>
      <c r="PWI2" s="141"/>
      <c r="PWJ2" s="141"/>
      <c r="PWK2" s="141"/>
      <c r="PWL2" s="141"/>
      <c r="PWM2" s="141"/>
      <c r="PWN2" s="141"/>
      <c r="PWO2" s="141"/>
      <c r="PWP2" s="141"/>
      <c r="PWQ2" s="141"/>
      <c r="PWR2" s="141"/>
      <c r="PWS2" s="141"/>
      <c r="PWT2" s="141"/>
      <c r="PWU2" s="141"/>
      <c r="PWV2" s="141"/>
      <c r="PWW2" s="141"/>
      <c r="PWX2" s="141"/>
      <c r="PWY2" s="141"/>
      <c r="PWZ2" s="141"/>
      <c r="PXA2" s="141"/>
      <c r="PXB2" s="141"/>
      <c r="PXC2" s="141"/>
      <c r="PXD2" s="141"/>
      <c r="PXE2" s="141"/>
      <c r="PXF2" s="141"/>
      <c r="PXG2" s="141"/>
      <c r="PXH2" s="141"/>
      <c r="PXI2" s="141"/>
      <c r="PXJ2" s="141"/>
      <c r="PXK2" s="141"/>
      <c r="PXL2" s="141"/>
      <c r="PXM2" s="141"/>
      <c r="PXN2" s="141"/>
      <c r="PXO2" s="141"/>
      <c r="PXP2" s="141"/>
      <c r="PXQ2" s="141"/>
      <c r="PXR2" s="141"/>
      <c r="PXS2" s="141"/>
      <c r="PXT2" s="141"/>
      <c r="PXU2" s="141"/>
      <c r="PXV2" s="141"/>
      <c r="PXW2" s="141"/>
      <c r="PXX2" s="141"/>
      <c r="PXY2" s="141"/>
      <c r="PXZ2" s="141"/>
      <c r="PYA2" s="141"/>
      <c r="PYB2" s="141"/>
      <c r="PYC2" s="141"/>
      <c r="PYD2" s="141"/>
      <c r="PYE2" s="141"/>
      <c r="PYF2" s="141"/>
      <c r="PYG2" s="141"/>
      <c r="PYH2" s="141"/>
      <c r="PYI2" s="141"/>
      <c r="PYJ2" s="141"/>
      <c r="PYK2" s="141"/>
      <c r="PYL2" s="141"/>
      <c r="PYM2" s="141"/>
      <c r="PYN2" s="141"/>
      <c r="PYO2" s="141"/>
      <c r="PYP2" s="141"/>
      <c r="PYQ2" s="141"/>
      <c r="PYR2" s="141"/>
      <c r="PYS2" s="141"/>
      <c r="PYT2" s="141"/>
      <c r="PYU2" s="141"/>
      <c r="PYV2" s="141"/>
      <c r="PYW2" s="141"/>
      <c r="PYX2" s="141"/>
      <c r="PYY2" s="141"/>
      <c r="PYZ2" s="141"/>
      <c r="PZA2" s="141"/>
      <c r="PZB2" s="141"/>
      <c r="PZC2" s="141"/>
      <c r="PZD2" s="141"/>
      <c r="PZE2" s="141"/>
      <c r="PZF2" s="141"/>
      <c r="PZG2" s="141"/>
      <c r="PZH2" s="141"/>
      <c r="PZI2" s="141"/>
      <c r="PZJ2" s="141"/>
      <c r="PZK2" s="141"/>
      <c r="PZL2" s="141"/>
      <c r="PZM2" s="141"/>
      <c r="PZN2" s="141"/>
      <c r="PZO2" s="141"/>
      <c r="PZP2" s="141"/>
      <c r="PZQ2" s="141"/>
      <c r="PZR2" s="141"/>
      <c r="PZS2" s="141"/>
      <c r="PZT2" s="141"/>
      <c r="PZU2" s="141"/>
      <c r="PZV2" s="141"/>
      <c r="PZW2" s="141"/>
      <c r="PZX2" s="141"/>
      <c r="PZY2" s="141"/>
      <c r="PZZ2" s="141"/>
      <c r="QAA2" s="141"/>
      <c r="QAB2" s="141"/>
      <c r="QAC2" s="141"/>
      <c r="QAD2" s="141"/>
      <c r="QAE2" s="141"/>
      <c r="QAF2" s="141"/>
      <c r="QAG2" s="141"/>
      <c r="QAH2" s="141"/>
      <c r="QAI2" s="141"/>
      <c r="QAJ2" s="141"/>
      <c r="QAK2" s="141"/>
      <c r="QAL2" s="141"/>
      <c r="QAM2" s="141"/>
      <c r="QAN2" s="141"/>
      <c r="QAO2" s="141"/>
      <c r="QAP2" s="141"/>
      <c r="QAQ2" s="141"/>
      <c r="QAR2" s="141"/>
      <c r="QAS2" s="141"/>
      <c r="QAT2" s="141"/>
      <c r="QAU2" s="141"/>
      <c r="QAV2" s="141"/>
      <c r="QAW2" s="141"/>
      <c r="QAX2" s="141"/>
      <c r="QAY2" s="141"/>
      <c r="QAZ2" s="141"/>
      <c r="QBA2" s="141"/>
      <c r="QBB2" s="141"/>
      <c r="QBC2" s="141"/>
      <c r="QBD2" s="141"/>
      <c r="QBE2" s="141"/>
      <c r="QBF2" s="141"/>
      <c r="QBG2" s="141"/>
      <c r="QBH2" s="141"/>
      <c r="QBI2" s="141"/>
      <c r="QBJ2" s="141"/>
      <c r="QBK2" s="141"/>
      <c r="QBL2" s="141"/>
      <c r="QBM2" s="141"/>
      <c r="QBN2" s="141"/>
      <c r="QBO2" s="141"/>
      <c r="QBP2" s="141"/>
      <c r="QBQ2" s="141"/>
      <c r="QBR2" s="141"/>
      <c r="QBS2" s="141"/>
      <c r="QBT2" s="141"/>
      <c r="QBU2" s="141"/>
      <c r="QBV2" s="141"/>
      <c r="QBW2" s="141"/>
      <c r="QBX2" s="141"/>
      <c r="QBY2" s="141"/>
      <c r="QBZ2" s="141"/>
      <c r="QCA2" s="141"/>
      <c r="QCB2" s="141"/>
      <c r="QCC2" s="141"/>
      <c r="QCD2" s="141"/>
      <c r="QCE2" s="141"/>
      <c r="QCF2" s="141"/>
      <c r="QCG2" s="141"/>
      <c r="QCH2" s="141"/>
      <c r="QCI2" s="141"/>
      <c r="QCJ2" s="141"/>
      <c r="QCK2" s="141"/>
      <c r="QCL2" s="141"/>
      <c r="QCM2" s="141"/>
      <c r="QCN2" s="141"/>
      <c r="QCO2" s="141"/>
      <c r="QCP2" s="141"/>
      <c r="QCQ2" s="141"/>
      <c r="QCR2" s="141"/>
      <c r="QCS2" s="141"/>
      <c r="QCT2" s="141"/>
      <c r="QCU2" s="141"/>
      <c r="QCV2" s="141"/>
      <c r="QCW2" s="141"/>
      <c r="QCX2" s="141"/>
      <c r="QCY2" s="141"/>
      <c r="QCZ2" s="141"/>
      <c r="QDA2" s="141"/>
      <c r="QDB2" s="141"/>
      <c r="QDC2" s="141"/>
      <c r="QDD2" s="141"/>
      <c r="QDE2" s="141"/>
      <c r="QDF2" s="141"/>
      <c r="QDG2" s="141"/>
      <c r="QDH2" s="141"/>
      <c r="QDI2" s="141"/>
      <c r="QDJ2" s="141"/>
      <c r="QDK2" s="141"/>
      <c r="QDL2" s="141"/>
      <c r="QDM2" s="141"/>
      <c r="QDN2" s="141"/>
      <c r="QDO2" s="141"/>
      <c r="QDP2" s="141"/>
      <c r="QDQ2" s="141"/>
      <c r="QDR2" s="141"/>
      <c r="QDS2" s="141"/>
      <c r="QDT2" s="141"/>
      <c r="QDU2" s="141"/>
      <c r="QDV2" s="141"/>
      <c r="QDW2" s="141"/>
      <c r="QDX2" s="141"/>
      <c r="QDY2" s="141"/>
      <c r="QDZ2" s="141"/>
      <c r="QEA2" s="141"/>
      <c r="QEB2" s="141"/>
      <c r="QEC2" s="141"/>
      <c r="QED2" s="141"/>
      <c r="QEE2" s="141"/>
      <c r="QEF2" s="141"/>
      <c r="QEG2" s="141"/>
      <c r="QEH2" s="141"/>
      <c r="QEI2" s="141"/>
      <c r="QEJ2" s="141"/>
      <c r="QEK2" s="141"/>
      <c r="QEL2" s="141"/>
      <c r="QEM2" s="141"/>
      <c r="QEN2" s="141"/>
      <c r="QEO2" s="141"/>
      <c r="QEP2" s="141"/>
      <c r="QEQ2" s="141"/>
      <c r="QER2" s="141"/>
      <c r="QES2" s="141"/>
      <c r="QET2" s="141"/>
      <c r="QEU2" s="141"/>
      <c r="QEV2" s="141"/>
      <c r="QEW2" s="141"/>
      <c r="QEX2" s="141"/>
      <c r="QEY2" s="141"/>
      <c r="QEZ2" s="141"/>
      <c r="QFA2" s="141"/>
      <c r="QFB2" s="141"/>
      <c r="QFC2" s="141"/>
      <c r="QFD2" s="141"/>
      <c r="QFE2" s="141"/>
      <c r="QFF2" s="141"/>
      <c r="QFG2" s="141"/>
      <c r="QFH2" s="141"/>
      <c r="QFI2" s="141"/>
      <c r="QFJ2" s="141"/>
      <c r="QFK2" s="141"/>
      <c r="QFL2" s="141"/>
      <c r="QFM2" s="141"/>
      <c r="QFN2" s="141"/>
      <c r="QFO2" s="141"/>
      <c r="QFP2" s="141"/>
      <c r="QFQ2" s="141"/>
      <c r="QFR2" s="141"/>
      <c r="QFS2" s="141"/>
      <c r="QFT2" s="141"/>
      <c r="QFU2" s="141"/>
      <c r="QFV2" s="141"/>
      <c r="QFW2" s="141"/>
      <c r="QFX2" s="141"/>
      <c r="QFY2" s="141"/>
      <c r="QFZ2" s="141"/>
      <c r="QGA2" s="141"/>
      <c r="QGB2" s="141"/>
      <c r="QGC2" s="141"/>
      <c r="QGD2" s="141"/>
      <c r="QGE2" s="141"/>
      <c r="QGF2" s="141"/>
      <c r="QGG2" s="141"/>
      <c r="QGH2" s="141"/>
      <c r="QGI2" s="141"/>
      <c r="QGJ2" s="141"/>
      <c r="QGK2" s="141"/>
      <c r="QGL2" s="141"/>
      <c r="QGM2" s="141"/>
      <c r="QGN2" s="141"/>
      <c r="QGO2" s="141"/>
      <c r="QGP2" s="141"/>
      <c r="QGQ2" s="141"/>
      <c r="QGR2" s="141"/>
      <c r="QGS2" s="141"/>
      <c r="QGT2" s="141"/>
      <c r="QGU2" s="141"/>
      <c r="QGV2" s="141"/>
      <c r="QGW2" s="141"/>
      <c r="QGX2" s="141"/>
      <c r="QGY2" s="141"/>
      <c r="QGZ2" s="141"/>
      <c r="QHA2" s="141"/>
      <c r="QHB2" s="141"/>
      <c r="QHC2" s="141"/>
      <c r="QHD2" s="141"/>
      <c r="QHE2" s="141"/>
      <c r="QHF2" s="141"/>
      <c r="QHG2" s="141"/>
      <c r="QHH2" s="141"/>
      <c r="QHI2" s="141"/>
      <c r="QHJ2" s="141"/>
      <c r="QHK2" s="141"/>
      <c r="QHL2" s="141"/>
      <c r="QHM2" s="141"/>
      <c r="QHN2" s="141"/>
      <c r="QHO2" s="141"/>
      <c r="QHP2" s="141"/>
      <c r="QHQ2" s="141"/>
      <c r="QHR2" s="141"/>
      <c r="QHS2" s="141"/>
      <c r="QHT2" s="141"/>
      <c r="QHU2" s="141"/>
      <c r="QHV2" s="141"/>
      <c r="QHW2" s="141"/>
      <c r="QHX2" s="141"/>
      <c r="QHY2" s="141"/>
      <c r="QHZ2" s="141"/>
      <c r="QIA2" s="141"/>
      <c r="QIB2" s="141"/>
      <c r="QIC2" s="141"/>
      <c r="QID2" s="141"/>
      <c r="QIE2" s="141"/>
      <c r="QIF2" s="141"/>
      <c r="QIG2" s="141"/>
      <c r="QIH2" s="141"/>
      <c r="QII2" s="141"/>
      <c r="QIJ2" s="141"/>
      <c r="QIK2" s="141"/>
      <c r="QIL2" s="141"/>
      <c r="QIM2" s="141"/>
      <c r="QIN2" s="141"/>
      <c r="QIO2" s="141"/>
      <c r="QIP2" s="141"/>
      <c r="QIQ2" s="141"/>
      <c r="QIR2" s="141"/>
      <c r="QIS2" s="141"/>
      <c r="QIT2" s="141"/>
      <c r="QIU2" s="141"/>
      <c r="QIV2" s="141"/>
      <c r="QIW2" s="141"/>
      <c r="QIX2" s="141"/>
      <c r="QIY2" s="141"/>
      <c r="QIZ2" s="141"/>
      <c r="QJA2" s="141"/>
      <c r="QJB2" s="141"/>
      <c r="QJC2" s="141"/>
      <c r="QJD2" s="141"/>
      <c r="QJE2" s="141"/>
      <c r="QJF2" s="141"/>
      <c r="QJG2" s="141"/>
      <c r="QJH2" s="141"/>
      <c r="QJI2" s="141"/>
      <c r="QJJ2" s="141"/>
      <c r="QJK2" s="141"/>
      <c r="QJL2" s="141"/>
      <c r="QJM2" s="141"/>
      <c r="QJN2" s="141"/>
      <c r="QJO2" s="141"/>
      <c r="QJP2" s="141"/>
      <c r="QJQ2" s="141"/>
      <c r="QJR2" s="141"/>
      <c r="QJS2" s="141"/>
      <c r="QJT2" s="141"/>
      <c r="QJU2" s="141"/>
      <c r="QJV2" s="141"/>
      <c r="QJW2" s="141"/>
      <c r="QJX2" s="141"/>
      <c r="QJY2" s="141"/>
      <c r="QJZ2" s="141"/>
      <c r="QKA2" s="141"/>
      <c r="QKB2" s="141"/>
      <c r="QKC2" s="141"/>
      <c r="QKD2" s="141"/>
      <c r="QKE2" s="141"/>
      <c r="QKF2" s="141"/>
      <c r="QKG2" s="141"/>
      <c r="QKH2" s="141"/>
      <c r="QKI2" s="141"/>
      <c r="QKJ2" s="141"/>
      <c r="QKK2" s="141"/>
      <c r="QKL2" s="141"/>
      <c r="QKM2" s="141"/>
      <c r="QKN2" s="141"/>
      <c r="QKO2" s="141"/>
      <c r="QKP2" s="141"/>
      <c r="QKQ2" s="141"/>
      <c r="QKR2" s="141"/>
      <c r="QKS2" s="141"/>
      <c r="QKT2" s="141"/>
      <c r="QKU2" s="141"/>
      <c r="QKV2" s="141"/>
      <c r="QKW2" s="141"/>
      <c r="QKX2" s="141"/>
      <c r="QKY2" s="141"/>
      <c r="QKZ2" s="141"/>
      <c r="QLA2" s="141"/>
      <c r="QLB2" s="141"/>
      <c r="QLC2" s="141"/>
      <c r="QLD2" s="141"/>
      <c r="QLE2" s="141"/>
      <c r="QLF2" s="141"/>
      <c r="QLG2" s="141"/>
      <c r="QLH2" s="141"/>
      <c r="QLI2" s="141"/>
      <c r="QLJ2" s="141"/>
      <c r="QLK2" s="141"/>
      <c r="QLL2" s="141"/>
      <c r="QLM2" s="141"/>
      <c r="QLN2" s="141"/>
      <c r="QLO2" s="141"/>
      <c r="QLP2" s="141"/>
      <c r="QLQ2" s="141"/>
      <c r="QLR2" s="141"/>
      <c r="QLS2" s="141"/>
      <c r="QLT2" s="141"/>
      <c r="QLU2" s="141"/>
      <c r="QLV2" s="141"/>
      <c r="QLW2" s="141"/>
      <c r="QLX2" s="141"/>
      <c r="QLY2" s="141"/>
      <c r="QLZ2" s="141"/>
      <c r="QMA2" s="141"/>
      <c r="QMB2" s="141"/>
      <c r="QMC2" s="141"/>
      <c r="QMD2" s="141"/>
      <c r="QME2" s="141"/>
      <c r="QMF2" s="141"/>
      <c r="QMG2" s="141"/>
      <c r="QMH2" s="141"/>
      <c r="QMI2" s="141"/>
      <c r="QMJ2" s="141"/>
      <c r="QMK2" s="141"/>
      <c r="QML2" s="141"/>
      <c r="QMM2" s="141"/>
      <c r="QMN2" s="141"/>
      <c r="QMO2" s="141"/>
      <c r="QMP2" s="141"/>
      <c r="QMQ2" s="141"/>
      <c r="QMR2" s="141"/>
      <c r="QMS2" s="141"/>
      <c r="QMT2" s="141"/>
      <c r="QMU2" s="141"/>
      <c r="QMV2" s="141"/>
      <c r="QMW2" s="141"/>
      <c r="QMX2" s="141"/>
      <c r="QMY2" s="141"/>
      <c r="QMZ2" s="141"/>
      <c r="QNA2" s="141"/>
      <c r="QNB2" s="141"/>
      <c r="QNC2" s="141"/>
      <c r="QND2" s="141"/>
      <c r="QNE2" s="141"/>
      <c r="QNF2" s="141"/>
      <c r="QNG2" s="141"/>
      <c r="QNH2" s="141"/>
      <c r="QNI2" s="141"/>
      <c r="QNJ2" s="141"/>
      <c r="QNK2" s="141"/>
      <c r="QNL2" s="141"/>
      <c r="QNM2" s="141"/>
      <c r="QNN2" s="141"/>
      <c r="QNO2" s="141"/>
      <c r="QNP2" s="141"/>
      <c r="QNQ2" s="141"/>
      <c r="QNR2" s="141"/>
      <c r="QNS2" s="141"/>
      <c r="QNT2" s="141"/>
      <c r="QNU2" s="141"/>
      <c r="QNV2" s="141"/>
      <c r="QNW2" s="141"/>
      <c r="QNX2" s="141"/>
      <c r="QNY2" s="141"/>
      <c r="QNZ2" s="141"/>
      <c r="QOA2" s="141"/>
      <c r="QOB2" s="141"/>
      <c r="QOC2" s="141"/>
      <c r="QOD2" s="141"/>
      <c r="QOE2" s="141"/>
      <c r="QOF2" s="141"/>
      <c r="QOG2" s="141"/>
      <c r="QOH2" s="141"/>
      <c r="QOI2" s="141"/>
      <c r="QOJ2" s="141"/>
      <c r="QOK2" s="141"/>
      <c r="QOL2" s="141"/>
      <c r="QOM2" s="141"/>
      <c r="QON2" s="141"/>
      <c r="QOO2" s="141"/>
      <c r="QOP2" s="141"/>
      <c r="QOQ2" s="141"/>
      <c r="QOR2" s="141"/>
      <c r="QOS2" s="141"/>
      <c r="QOT2" s="141"/>
      <c r="QOU2" s="141"/>
      <c r="QOV2" s="141"/>
      <c r="QOW2" s="141"/>
      <c r="QOX2" s="141"/>
      <c r="QOY2" s="141"/>
      <c r="QOZ2" s="141"/>
      <c r="QPA2" s="141"/>
      <c r="QPB2" s="141"/>
      <c r="QPC2" s="141"/>
      <c r="QPD2" s="141"/>
      <c r="QPE2" s="141"/>
      <c r="QPF2" s="141"/>
      <c r="QPG2" s="141"/>
      <c r="QPH2" s="141"/>
      <c r="QPI2" s="141"/>
      <c r="QPJ2" s="141"/>
      <c r="QPK2" s="141"/>
      <c r="QPL2" s="141"/>
      <c r="QPM2" s="141"/>
      <c r="QPN2" s="141"/>
      <c r="QPO2" s="141"/>
      <c r="QPP2" s="141"/>
      <c r="QPQ2" s="141"/>
      <c r="QPR2" s="141"/>
      <c r="QPS2" s="141"/>
      <c r="QPT2" s="141"/>
      <c r="QPU2" s="141"/>
      <c r="QPV2" s="141"/>
      <c r="QPW2" s="141"/>
      <c r="QPX2" s="141"/>
      <c r="QPY2" s="141"/>
      <c r="QPZ2" s="141"/>
      <c r="QQA2" s="141"/>
      <c r="QQB2" s="141"/>
      <c r="QQC2" s="141"/>
      <c r="QQD2" s="141"/>
      <c r="QQE2" s="141"/>
      <c r="QQF2" s="141"/>
      <c r="QQG2" s="141"/>
      <c r="QQH2" s="141"/>
      <c r="QQI2" s="141"/>
      <c r="QQJ2" s="141"/>
      <c r="QQK2" s="141"/>
      <c r="QQL2" s="141"/>
      <c r="QQM2" s="141"/>
      <c r="QQN2" s="141"/>
      <c r="QQO2" s="141"/>
      <c r="QQP2" s="141"/>
      <c r="QQQ2" s="141"/>
      <c r="QQR2" s="141"/>
      <c r="QQS2" s="141"/>
      <c r="QQT2" s="141"/>
      <c r="QQU2" s="141"/>
      <c r="QQV2" s="141"/>
      <c r="QQW2" s="141"/>
      <c r="QQX2" s="141"/>
      <c r="QQY2" s="141"/>
      <c r="QQZ2" s="141"/>
      <c r="QRA2" s="141"/>
      <c r="QRB2" s="141"/>
      <c r="QRC2" s="141"/>
      <c r="QRD2" s="141"/>
      <c r="QRE2" s="141"/>
      <c r="QRF2" s="141"/>
      <c r="QRG2" s="141"/>
      <c r="QRH2" s="141"/>
      <c r="QRI2" s="141"/>
      <c r="QRJ2" s="141"/>
      <c r="QRK2" s="141"/>
      <c r="QRL2" s="141"/>
      <c r="QRM2" s="141"/>
      <c r="QRN2" s="141"/>
      <c r="QRO2" s="141"/>
      <c r="QRP2" s="141"/>
      <c r="QRQ2" s="141"/>
      <c r="QRR2" s="141"/>
      <c r="QRS2" s="141"/>
      <c r="QRT2" s="141"/>
      <c r="QRU2" s="141"/>
      <c r="QRV2" s="141"/>
      <c r="QRW2" s="141"/>
      <c r="QRX2" s="141"/>
      <c r="QRY2" s="141"/>
      <c r="QRZ2" s="141"/>
      <c r="QSA2" s="141"/>
      <c r="QSB2" s="141"/>
      <c r="QSC2" s="141"/>
      <c r="QSD2" s="141"/>
      <c r="QSE2" s="141"/>
      <c r="QSF2" s="141"/>
      <c r="QSG2" s="141"/>
      <c r="QSH2" s="141"/>
      <c r="QSI2" s="141"/>
      <c r="QSJ2" s="141"/>
      <c r="QSK2" s="141"/>
      <c r="QSL2" s="141"/>
      <c r="QSM2" s="141"/>
      <c r="QSN2" s="141"/>
      <c r="QSO2" s="141"/>
      <c r="QSP2" s="141"/>
      <c r="QSQ2" s="141"/>
      <c r="QSR2" s="141"/>
      <c r="QSS2" s="141"/>
      <c r="QST2" s="141"/>
      <c r="QSU2" s="141"/>
      <c r="QSV2" s="141"/>
      <c r="QSW2" s="141"/>
      <c r="QSX2" s="141"/>
      <c r="QSY2" s="141"/>
      <c r="QSZ2" s="141"/>
      <c r="QTA2" s="141"/>
      <c r="QTB2" s="141"/>
      <c r="QTC2" s="141"/>
      <c r="QTD2" s="141"/>
      <c r="QTE2" s="141"/>
      <c r="QTF2" s="141"/>
      <c r="QTG2" s="141"/>
      <c r="QTH2" s="141"/>
      <c r="QTI2" s="141"/>
      <c r="QTJ2" s="141"/>
      <c r="QTK2" s="141"/>
      <c r="QTL2" s="141"/>
      <c r="QTM2" s="141"/>
      <c r="QTN2" s="141"/>
      <c r="QTO2" s="141"/>
      <c r="QTP2" s="141"/>
      <c r="QTQ2" s="141"/>
      <c r="QTR2" s="141"/>
      <c r="QTS2" s="141"/>
      <c r="QTT2" s="141"/>
      <c r="QTU2" s="141"/>
      <c r="QTV2" s="141"/>
      <c r="QTW2" s="141"/>
      <c r="QTX2" s="141"/>
      <c r="QTY2" s="141"/>
      <c r="QTZ2" s="141"/>
      <c r="QUA2" s="141"/>
      <c r="QUB2" s="141"/>
      <c r="QUC2" s="141"/>
      <c r="QUD2" s="141"/>
      <c r="QUE2" s="141"/>
      <c r="QUF2" s="141"/>
      <c r="QUG2" s="141"/>
      <c r="QUH2" s="141"/>
      <c r="QUI2" s="141"/>
      <c r="QUJ2" s="141"/>
      <c r="QUK2" s="141"/>
      <c r="QUL2" s="141"/>
      <c r="QUM2" s="141"/>
      <c r="QUN2" s="141"/>
      <c r="QUO2" s="141"/>
      <c r="QUP2" s="141"/>
      <c r="QUQ2" s="141"/>
      <c r="QUR2" s="141"/>
      <c r="QUS2" s="141"/>
      <c r="QUT2" s="141"/>
      <c r="QUU2" s="141"/>
      <c r="QUV2" s="141"/>
      <c r="QUW2" s="141"/>
      <c r="QUX2" s="141"/>
      <c r="QUY2" s="141"/>
      <c r="QUZ2" s="141"/>
      <c r="QVA2" s="141"/>
      <c r="QVB2" s="141"/>
      <c r="QVC2" s="141"/>
      <c r="QVD2" s="141"/>
      <c r="QVE2" s="141"/>
      <c r="QVF2" s="141"/>
      <c r="QVG2" s="141"/>
      <c r="QVH2" s="141"/>
      <c r="QVI2" s="141"/>
      <c r="QVJ2" s="141"/>
      <c r="QVK2" s="141"/>
      <c r="QVL2" s="141"/>
      <c r="QVM2" s="141"/>
      <c r="QVN2" s="141"/>
      <c r="QVO2" s="141"/>
      <c r="QVP2" s="141"/>
      <c r="QVQ2" s="141"/>
      <c r="QVR2" s="141"/>
      <c r="QVS2" s="141"/>
      <c r="QVT2" s="141"/>
      <c r="QVU2" s="141"/>
      <c r="QVV2" s="141"/>
      <c r="QVW2" s="141"/>
      <c r="QVX2" s="141"/>
      <c r="QVY2" s="141"/>
      <c r="QVZ2" s="141"/>
      <c r="QWA2" s="141"/>
      <c r="QWB2" s="141"/>
      <c r="QWC2" s="141"/>
      <c r="QWD2" s="141"/>
      <c r="QWE2" s="141"/>
      <c r="QWF2" s="141"/>
      <c r="QWG2" s="141"/>
      <c r="QWH2" s="141"/>
      <c r="QWI2" s="141"/>
      <c r="QWJ2" s="141"/>
      <c r="QWK2" s="141"/>
      <c r="QWL2" s="141"/>
      <c r="QWM2" s="141"/>
      <c r="QWN2" s="141"/>
      <c r="QWO2" s="141"/>
      <c r="QWP2" s="141"/>
      <c r="QWQ2" s="141"/>
      <c r="QWR2" s="141"/>
      <c r="QWS2" s="141"/>
      <c r="QWT2" s="141"/>
      <c r="QWU2" s="141"/>
      <c r="QWV2" s="141"/>
      <c r="QWW2" s="141"/>
      <c r="QWX2" s="141"/>
      <c r="QWY2" s="141"/>
      <c r="QWZ2" s="141"/>
      <c r="QXA2" s="141"/>
      <c r="QXB2" s="141"/>
      <c r="QXC2" s="141"/>
      <c r="QXD2" s="141"/>
      <c r="QXE2" s="141"/>
      <c r="QXF2" s="141"/>
      <c r="QXG2" s="141"/>
      <c r="QXH2" s="141"/>
      <c r="QXI2" s="141"/>
      <c r="QXJ2" s="141"/>
      <c r="QXK2" s="141"/>
      <c r="QXL2" s="141"/>
      <c r="QXM2" s="141"/>
      <c r="QXN2" s="141"/>
      <c r="QXO2" s="141"/>
      <c r="QXP2" s="141"/>
      <c r="QXQ2" s="141"/>
      <c r="QXR2" s="141"/>
      <c r="QXS2" s="141"/>
      <c r="QXT2" s="141"/>
      <c r="QXU2" s="141"/>
      <c r="QXV2" s="141"/>
      <c r="QXW2" s="141"/>
      <c r="QXX2" s="141"/>
      <c r="QXY2" s="141"/>
      <c r="QXZ2" s="141"/>
      <c r="QYA2" s="141"/>
      <c r="QYB2" s="141"/>
      <c r="QYC2" s="141"/>
      <c r="QYD2" s="141"/>
      <c r="QYE2" s="141"/>
      <c r="QYF2" s="141"/>
      <c r="QYG2" s="141"/>
      <c r="QYH2" s="141"/>
      <c r="QYI2" s="141"/>
      <c r="QYJ2" s="141"/>
      <c r="QYK2" s="141"/>
      <c r="QYL2" s="141"/>
      <c r="QYM2" s="141"/>
      <c r="QYN2" s="141"/>
      <c r="QYO2" s="141"/>
      <c r="QYP2" s="141"/>
      <c r="QYQ2" s="141"/>
      <c r="QYR2" s="141"/>
      <c r="QYS2" s="141"/>
      <c r="QYT2" s="141"/>
      <c r="QYU2" s="141"/>
      <c r="QYV2" s="141"/>
      <c r="QYW2" s="141"/>
      <c r="QYX2" s="141"/>
      <c r="QYY2" s="141"/>
      <c r="QYZ2" s="141"/>
      <c r="QZA2" s="141"/>
      <c r="QZB2" s="141"/>
      <c r="QZC2" s="141"/>
      <c r="QZD2" s="141"/>
      <c r="QZE2" s="141"/>
      <c r="QZF2" s="141"/>
      <c r="QZG2" s="141"/>
      <c r="QZH2" s="141"/>
      <c r="QZI2" s="141"/>
      <c r="QZJ2" s="141"/>
      <c r="QZK2" s="141"/>
      <c r="QZL2" s="141"/>
      <c r="QZM2" s="141"/>
      <c r="QZN2" s="141"/>
      <c r="QZO2" s="141"/>
      <c r="QZP2" s="141"/>
      <c r="QZQ2" s="141"/>
      <c r="QZR2" s="141"/>
      <c r="QZS2" s="141"/>
      <c r="QZT2" s="141"/>
      <c r="QZU2" s="141"/>
      <c r="QZV2" s="141"/>
      <c r="QZW2" s="141"/>
      <c r="QZX2" s="141"/>
      <c r="QZY2" s="141"/>
      <c r="QZZ2" s="141"/>
      <c r="RAA2" s="141"/>
      <c r="RAB2" s="141"/>
      <c r="RAC2" s="141"/>
      <c r="RAD2" s="141"/>
      <c r="RAE2" s="141"/>
      <c r="RAF2" s="141"/>
      <c r="RAG2" s="141"/>
      <c r="RAH2" s="141"/>
      <c r="RAI2" s="141"/>
      <c r="RAJ2" s="141"/>
      <c r="RAK2" s="141"/>
      <c r="RAL2" s="141"/>
      <c r="RAM2" s="141"/>
      <c r="RAN2" s="141"/>
      <c r="RAO2" s="141"/>
      <c r="RAP2" s="141"/>
      <c r="RAQ2" s="141"/>
      <c r="RAR2" s="141"/>
      <c r="RAS2" s="141"/>
      <c r="RAT2" s="141"/>
      <c r="RAU2" s="141"/>
      <c r="RAV2" s="141"/>
      <c r="RAW2" s="141"/>
      <c r="RAX2" s="141"/>
      <c r="RAY2" s="141"/>
      <c r="RAZ2" s="141"/>
      <c r="RBA2" s="141"/>
      <c r="RBB2" s="141"/>
      <c r="RBC2" s="141"/>
      <c r="RBD2" s="141"/>
      <c r="RBE2" s="141"/>
      <c r="RBF2" s="141"/>
      <c r="RBG2" s="141"/>
      <c r="RBH2" s="141"/>
      <c r="RBI2" s="141"/>
      <c r="RBJ2" s="141"/>
      <c r="RBK2" s="141"/>
      <c r="RBL2" s="141"/>
      <c r="RBM2" s="141"/>
      <c r="RBN2" s="141"/>
      <c r="RBO2" s="141"/>
      <c r="RBP2" s="141"/>
      <c r="RBQ2" s="141"/>
      <c r="RBR2" s="141"/>
      <c r="RBS2" s="141"/>
      <c r="RBT2" s="141"/>
      <c r="RBU2" s="141"/>
      <c r="RBV2" s="141"/>
      <c r="RBW2" s="141"/>
      <c r="RBX2" s="141"/>
      <c r="RBY2" s="141"/>
      <c r="RBZ2" s="141"/>
      <c r="RCA2" s="141"/>
      <c r="RCB2" s="141"/>
      <c r="RCC2" s="141"/>
      <c r="RCD2" s="141"/>
      <c r="RCE2" s="141"/>
      <c r="RCF2" s="141"/>
      <c r="RCG2" s="141"/>
      <c r="RCH2" s="141"/>
      <c r="RCI2" s="141"/>
      <c r="RCJ2" s="141"/>
      <c r="RCK2" s="141"/>
      <c r="RCL2" s="141"/>
      <c r="RCM2" s="141"/>
      <c r="RCN2" s="141"/>
      <c r="RCO2" s="141"/>
      <c r="RCP2" s="141"/>
      <c r="RCQ2" s="141"/>
      <c r="RCR2" s="141"/>
      <c r="RCS2" s="141"/>
      <c r="RCT2" s="141"/>
      <c r="RCU2" s="141"/>
      <c r="RCV2" s="141"/>
      <c r="RCW2" s="141"/>
      <c r="RCX2" s="141"/>
      <c r="RCY2" s="141"/>
      <c r="RCZ2" s="141"/>
      <c r="RDA2" s="141"/>
      <c r="RDB2" s="141"/>
      <c r="RDC2" s="141"/>
      <c r="RDD2" s="141"/>
      <c r="RDE2" s="141"/>
      <c r="RDF2" s="141"/>
      <c r="RDG2" s="141"/>
      <c r="RDH2" s="141"/>
      <c r="RDI2" s="141"/>
      <c r="RDJ2" s="141"/>
      <c r="RDK2" s="141"/>
      <c r="RDL2" s="141"/>
      <c r="RDM2" s="141"/>
      <c r="RDN2" s="141"/>
      <c r="RDO2" s="141"/>
      <c r="RDP2" s="141"/>
      <c r="RDQ2" s="141"/>
      <c r="RDR2" s="141"/>
      <c r="RDS2" s="141"/>
      <c r="RDT2" s="141"/>
      <c r="RDU2" s="141"/>
      <c r="RDV2" s="141"/>
      <c r="RDW2" s="141"/>
      <c r="RDX2" s="141"/>
      <c r="RDY2" s="141"/>
      <c r="RDZ2" s="141"/>
      <c r="REA2" s="141"/>
      <c r="REB2" s="141"/>
      <c r="REC2" s="141"/>
      <c r="RED2" s="141"/>
      <c r="REE2" s="141"/>
      <c r="REF2" s="141"/>
      <c r="REG2" s="141"/>
      <c r="REH2" s="141"/>
      <c r="REI2" s="141"/>
      <c r="REJ2" s="141"/>
      <c r="REK2" s="141"/>
      <c r="REL2" s="141"/>
      <c r="REM2" s="141"/>
      <c r="REN2" s="141"/>
      <c r="REO2" s="141"/>
      <c r="REP2" s="141"/>
      <c r="REQ2" s="141"/>
      <c r="RER2" s="141"/>
      <c r="RES2" s="141"/>
      <c r="RET2" s="141"/>
      <c r="REU2" s="141"/>
      <c r="REV2" s="141"/>
      <c r="REW2" s="141"/>
      <c r="REX2" s="141"/>
      <c r="REY2" s="141"/>
      <c r="REZ2" s="141"/>
      <c r="RFA2" s="141"/>
      <c r="RFB2" s="141"/>
      <c r="RFC2" s="141"/>
      <c r="RFD2" s="141"/>
      <c r="RFE2" s="141"/>
      <c r="RFF2" s="141"/>
      <c r="RFG2" s="141"/>
      <c r="RFH2" s="141"/>
      <c r="RFI2" s="141"/>
      <c r="RFJ2" s="141"/>
      <c r="RFK2" s="141"/>
      <c r="RFL2" s="141"/>
      <c r="RFM2" s="141"/>
      <c r="RFN2" s="141"/>
      <c r="RFO2" s="141"/>
      <c r="RFP2" s="141"/>
      <c r="RFQ2" s="141"/>
      <c r="RFR2" s="141"/>
      <c r="RFS2" s="141"/>
      <c r="RFT2" s="141"/>
      <c r="RFU2" s="141"/>
      <c r="RFV2" s="141"/>
      <c r="RFW2" s="141"/>
      <c r="RFX2" s="141"/>
      <c r="RFY2" s="141"/>
      <c r="RFZ2" s="141"/>
      <c r="RGA2" s="141"/>
      <c r="RGB2" s="141"/>
      <c r="RGC2" s="141"/>
      <c r="RGD2" s="141"/>
      <c r="RGE2" s="141"/>
      <c r="RGF2" s="141"/>
      <c r="RGG2" s="141"/>
      <c r="RGH2" s="141"/>
      <c r="RGI2" s="141"/>
      <c r="RGJ2" s="141"/>
      <c r="RGK2" s="141"/>
      <c r="RGL2" s="141"/>
      <c r="RGM2" s="141"/>
      <c r="RGN2" s="141"/>
      <c r="RGO2" s="141"/>
      <c r="RGP2" s="141"/>
      <c r="RGQ2" s="141"/>
      <c r="RGR2" s="141"/>
      <c r="RGS2" s="141"/>
      <c r="RGT2" s="141"/>
      <c r="RGU2" s="141"/>
      <c r="RGV2" s="141"/>
      <c r="RGW2" s="141"/>
      <c r="RGX2" s="141"/>
      <c r="RGY2" s="141"/>
      <c r="RGZ2" s="141"/>
      <c r="RHA2" s="141"/>
      <c r="RHB2" s="141"/>
      <c r="RHC2" s="141"/>
      <c r="RHD2" s="141"/>
      <c r="RHE2" s="141"/>
      <c r="RHF2" s="141"/>
      <c r="RHG2" s="141"/>
      <c r="RHH2" s="141"/>
      <c r="RHI2" s="141"/>
      <c r="RHJ2" s="141"/>
      <c r="RHK2" s="141"/>
      <c r="RHL2" s="141"/>
      <c r="RHM2" s="141"/>
      <c r="RHN2" s="141"/>
      <c r="RHO2" s="141"/>
      <c r="RHP2" s="141"/>
      <c r="RHQ2" s="141"/>
      <c r="RHR2" s="141"/>
      <c r="RHS2" s="141"/>
      <c r="RHT2" s="141"/>
      <c r="RHU2" s="141"/>
      <c r="RHV2" s="141"/>
      <c r="RHW2" s="141"/>
      <c r="RHX2" s="141"/>
      <c r="RHY2" s="141"/>
      <c r="RHZ2" s="141"/>
      <c r="RIA2" s="141"/>
      <c r="RIB2" s="141"/>
      <c r="RIC2" s="141"/>
      <c r="RID2" s="141"/>
      <c r="RIE2" s="141"/>
      <c r="RIF2" s="141"/>
      <c r="RIG2" s="141"/>
      <c r="RIH2" s="141"/>
      <c r="RII2" s="141"/>
      <c r="RIJ2" s="141"/>
      <c r="RIK2" s="141"/>
      <c r="RIL2" s="141"/>
      <c r="RIM2" s="141"/>
      <c r="RIN2" s="141"/>
      <c r="RIO2" s="141"/>
      <c r="RIP2" s="141"/>
      <c r="RIQ2" s="141"/>
      <c r="RIR2" s="141"/>
      <c r="RIS2" s="141"/>
      <c r="RIT2" s="141"/>
      <c r="RIU2" s="141"/>
      <c r="RIV2" s="141"/>
      <c r="RIW2" s="141"/>
      <c r="RIX2" s="141"/>
      <c r="RIY2" s="141"/>
      <c r="RIZ2" s="141"/>
      <c r="RJA2" s="141"/>
      <c r="RJB2" s="141"/>
      <c r="RJC2" s="141"/>
      <c r="RJD2" s="141"/>
      <c r="RJE2" s="141"/>
      <c r="RJF2" s="141"/>
      <c r="RJG2" s="141"/>
      <c r="RJH2" s="141"/>
      <c r="RJI2" s="141"/>
      <c r="RJJ2" s="141"/>
      <c r="RJK2" s="141"/>
      <c r="RJL2" s="141"/>
      <c r="RJM2" s="141"/>
      <c r="RJN2" s="141"/>
      <c r="RJO2" s="141"/>
      <c r="RJP2" s="141"/>
      <c r="RJQ2" s="141"/>
      <c r="RJR2" s="141"/>
      <c r="RJS2" s="141"/>
      <c r="RJT2" s="141"/>
      <c r="RJU2" s="141"/>
      <c r="RJV2" s="141"/>
      <c r="RJW2" s="141"/>
      <c r="RJX2" s="141"/>
      <c r="RJY2" s="141"/>
      <c r="RJZ2" s="141"/>
      <c r="RKA2" s="141"/>
      <c r="RKB2" s="141"/>
      <c r="RKC2" s="141"/>
      <c r="RKD2" s="141"/>
      <c r="RKE2" s="141"/>
      <c r="RKF2" s="141"/>
      <c r="RKG2" s="141"/>
      <c r="RKH2" s="141"/>
      <c r="RKI2" s="141"/>
      <c r="RKJ2" s="141"/>
      <c r="RKK2" s="141"/>
      <c r="RKL2" s="141"/>
      <c r="RKM2" s="141"/>
      <c r="RKN2" s="141"/>
      <c r="RKO2" s="141"/>
      <c r="RKP2" s="141"/>
      <c r="RKQ2" s="141"/>
      <c r="RKR2" s="141"/>
      <c r="RKS2" s="141"/>
      <c r="RKT2" s="141"/>
      <c r="RKU2" s="141"/>
      <c r="RKV2" s="141"/>
      <c r="RKW2" s="141"/>
      <c r="RKX2" s="141"/>
      <c r="RKY2" s="141"/>
      <c r="RKZ2" s="141"/>
      <c r="RLA2" s="141"/>
      <c r="RLB2" s="141"/>
      <c r="RLC2" s="141"/>
      <c r="RLD2" s="141"/>
      <c r="RLE2" s="141"/>
      <c r="RLF2" s="141"/>
      <c r="RLG2" s="141"/>
      <c r="RLH2" s="141"/>
      <c r="RLI2" s="141"/>
      <c r="RLJ2" s="141"/>
      <c r="RLK2" s="141"/>
      <c r="RLL2" s="141"/>
      <c r="RLM2" s="141"/>
      <c r="RLN2" s="141"/>
      <c r="RLO2" s="141"/>
      <c r="RLP2" s="141"/>
      <c r="RLQ2" s="141"/>
      <c r="RLR2" s="141"/>
      <c r="RLS2" s="141"/>
      <c r="RLT2" s="141"/>
      <c r="RLU2" s="141"/>
      <c r="RLV2" s="141"/>
      <c r="RLW2" s="141"/>
      <c r="RLX2" s="141"/>
      <c r="RLY2" s="141"/>
      <c r="RLZ2" s="141"/>
      <c r="RMA2" s="141"/>
      <c r="RMB2" s="141"/>
      <c r="RMC2" s="141"/>
      <c r="RMD2" s="141"/>
      <c r="RME2" s="141"/>
      <c r="RMF2" s="141"/>
      <c r="RMG2" s="141"/>
      <c r="RMH2" s="141"/>
      <c r="RMI2" s="141"/>
      <c r="RMJ2" s="141"/>
      <c r="RMK2" s="141"/>
      <c r="RML2" s="141"/>
      <c r="RMM2" s="141"/>
      <c r="RMN2" s="141"/>
      <c r="RMO2" s="141"/>
      <c r="RMP2" s="141"/>
      <c r="RMQ2" s="141"/>
      <c r="RMR2" s="141"/>
      <c r="RMS2" s="141"/>
      <c r="RMT2" s="141"/>
      <c r="RMU2" s="141"/>
      <c r="RMV2" s="141"/>
      <c r="RMW2" s="141"/>
      <c r="RMX2" s="141"/>
      <c r="RMY2" s="141"/>
      <c r="RMZ2" s="141"/>
      <c r="RNA2" s="141"/>
      <c r="RNB2" s="141"/>
      <c r="RNC2" s="141"/>
      <c r="RND2" s="141"/>
      <c r="RNE2" s="141"/>
      <c r="RNF2" s="141"/>
      <c r="RNG2" s="141"/>
      <c r="RNH2" s="141"/>
      <c r="RNI2" s="141"/>
      <c r="RNJ2" s="141"/>
      <c r="RNK2" s="141"/>
      <c r="RNL2" s="141"/>
      <c r="RNM2" s="141"/>
      <c r="RNN2" s="141"/>
      <c r="RNO2" s="141"/>
      <c r="RNP2" s="141"/>
      <c r="RNQ2" s="141"/>
      <c r="RNR2" s="141"/>
      <c r="RNS2" s="141"/>
      <c r="RNT2" s="141"/>
      <c r="RNU2" s="141"/>
      <c r="RNV2" s="141"/>
      <c r="RNW2" s="141"/>
      <c r="RNX2" s="141"/>
      <c r="RNY2" s="141"/>
      <c r="RNZ2" s="141"/>
      <c r="ROA2" s="141"/>
      <c r="ROB2" s="141"/>
      <c r="ROC2" s="141"/>
      <c r="ROD2" s="141"/>
      <c r="ROE2" s="141"/>
      <c r="ROF2" s="141"/>
      <c r="ROG2" s="141"/>
      <c r="ROH2" s="141"/>
      <c r="ROI2" s="141"/>
      <c r="ROJ2" s="141"/>
      <c r="ROK2" s="141"/>
      <c r="ROL2" s="141"/>
      <c r="ROM2" s="141"/>
      <c r="RON2" s="141"/>
      <c r="ROO2" s="141"/>
      <c r="ROP2" s="141"/>
      <c r="ROQ2" s="141"/>
      <c r="ROR2" s="141"/>
      <c r="ROS2" s="141"/>
      <c r="ROT2" s="141"/>
      <c r="ROU2" s="141"/>
      <c r="ROV2" s="141"/>
      <c r="ROW2" s="141"/>
      <c r="ROX2" s="141"/>
      <c r="ROY2" s="141"/>
      <c r="ROZ2" s="141"/>
      <c r="RPA2" s="141"/>
      <c r="RPB2" s="141"/>
      <c r="RPC2" s="141"/>
      <c r="RPD2" s="141"/>
      <c r="RPE2" s="141"/>
      <c r="RPF2" s="141"/>
      <c r="RPG2" s="141"/>
      <c r="RPH2" s="141"/>
      <c r="RPI2" s="141"/>
      <c r="RPJ2" s="141"/>
      <c r="RPK2" s="141"/>
      <c r="RPL2" s="141"/>
      <c r="RPM2" s="141"/>
      <c r="RPN2" s="141"/>
      <c r="RPO2" s="141"/>
      <c r="RPP2" s="141"/>
      <c r="RPQ2" s="141"/>
      <c r="RPR2" s="141"/>
      <c r="RPS2" s="141"/>
      <c r="RPT2" s="141"/>
      <c r="RPU2" s="141"/>
      <c r="RPV2" s="141"/>
      <c r="RPW2" s="141"/>
      <c r="RPX2" s="141"/>
      <c r="RPY2" s="141"/>
      <c r="RPZ2" s="141"/>
      <c r="RQA2" s="141"/>
      <c r="RQB2" s="141"/>
      <c r="RQC2" s="141"/>
      <c r="RQD2" s="141"/>
      <c r="RQE2" s="141"/>
      <c r="RQF2" s="141"/>
      <c r="RQG2" s="141"/>
      <c r="RQH2" s="141"/>
      <c r="RQI2" s="141"/>
      <c r="RQJ2" s="141"/>
      <c r="RQK2" s="141"/>
      <c r="RQL2" s="141"/>
      <c r="RQM2" s="141"/>
      <c r="RQN2" s="141"/>
      <c r="RQO2" s="141"/>
      <c r="RQP2" s="141"/>
      <c r="RQQ2" s="141"/>
      <c r="RQR2" s="141"/>
      <c r="RQS2" s="141"/>
      <c r="RQT2" s="141"/>
      <c r="RQU2" s="141"/>
      <c r="RQV2" s="141"/>
      <c r="RQW2" s="141"/>
      <c r="RQX2" s="141"/>
      <c r="RQY2" s="141"/>
      <c r="RQZ2" s="141"/>
      <c r="RRA2" s="141"/>
      <c r="RRB2" s="141"/>
      <c r="RRC2" s="141"/>
      <c r="RRD2" s="141"/>
      <c r="RRE2" s="141"/>
      <c r="RRF2" s="141"/>
      <c r="RRG2" s="141"/>
      <c r="RRH2" s="141"/>
      <c r="RRI2" s="141"/>
      <c r="RRJ2" s="141"/>
      <c r="RRK2" s="141"/>
      <c r="RRL2" s="141"/>
      <c r="RRM2" s="141"/>
      <c r="RRN2" s="141"/>
      <c r="RRO2" s="141"/>
      <c r="RRP2" s="141"/>
      <c r="RRQ2" s="141"/>
      <c r="RRR2" s="141"/>
      <c r="RRS2" s="141"/>
      <c r="RRT2" s="141"/>
      <c r="RRU2" s="141"/>
      <c r="RRV2" s="141"/>
      <c r="RRW2" s="141"/>
      <c r="RRX2" s="141"/>
      <c r="RRY2" s="141"/>
      <c r="RRZ2" s="141"/>
      <c r="RSA2" s="141"/>
      <c r="RSB2" s="141"/>
      <c r="RSC2" s="141"/>
      <c r="RSD2" s="141"/>
      <c r="RSE2" s="141"/>
      <c r="RSF2" s="141"/>
      <c r="RSG2" s="141"/>
      <c r="RSH2" s="141"/>
      <c r="RSI2" s="141"/>
      <c r="RSJ2" s="141"/>
      <c r="RSK2" s="141"/>
      <c r="RSL2" s="141"/>
      <c r="RSM2" s="141"/>
      <c r="RSN2" s="141"/>
      <c r="RSO2" s="141"/>
      <c r="RSP2" s="141"/>
      <c r="RSQ2" s="141"/>
      <c r="RSR2" s="141"/>
      <c r="RSS2" s="141"/>
      <c r="RST2" s="141"/>
      <c r="RSU2" s="141"/>
      <c r="RSV2" s="141"/>
      <c r="RSW2" s="141"/>
      <c r="RSX2" s="141"/>
      <c r="RSY2" s="141"/>
      <c r="RSZ2" s="141"/>
      <c r="RTA2" s="141"/>
      <c r="RTB2" s="141"/>
      <c r="RTC2" s="141"/>
      <c r="RTD2" s="141"/>
      <c r="RTE2" s="141"/>
      <c r="RTF2" s="141"/>
      <c r="RTG2" s="141"/>
      <c r="RTH2" s="141"/>
      <c r="RTI2" s="141"/>
      <c r="RTJ2" s="141"/>
      <c r="RTK2" s="141"/>
      <c r="RTL2" s="141"/>
      <c r="RTM2" s="141"/>
      <c r="RTN2" s="141"/>
      <c r="RTO2" s="141"/>
      <c r="RTP2" s="141"/>
      <c r="RTQ2" s="141"/>
      <c r="RTR2" s="141"/>
      <c r="RTS2" s="141"/>
      <c r="RTT2" s="141"/>
      <c r="RTU2" s="141"/>
      <c r="RTV2" s="141"/>
      <c r="RTW2" s="141"/>
      <c r="RTX2" s="141"/>
      <c r="RTY2" s="141"/>
      <c r="RTZ2" s="141"/>
      <c r="RUA2" s="141"/>
      <c r="RUB2" s="141"/>
      <c r="RUC2" s="141"/>
      <c r="RUD2" s="141"/>
      <c r="RUE2" s="141"/>
      <c r="RUF2" s="141"/>
      <c r="RUG2" s="141"/>
      <c r="RUH2" s="141"/>
      <c r="RUI2" s="141"/>
      <c r="RUJ2" s="141"/>
      <c r="RUK2" s="141"/>
      <c r="RUL2" s="141"/>
      <c r="RUM2" s="141"/>
      <c r="RUN2" s="141"/>
      <c r="RUO2" s="141"/>
      <c r="RUP2" s="141"/>
      <c r="RUQ2" s="141"/>
      <c r="RUR2" s="141"/>
      <c r="RUS2" s="141"/>
      <c r="RUT2" s="141"/>
      <c r="RUU2" s="141"/>
      <c r="RUV2" s="141"/>
      <c r="RUW2" s="141"/>
      <c r="RUX2" s="141"/>
      <c r="RUY2" s="141"/>
      <c r="RUZ2" s="141"/>
      <c r="RVA2" s="141"/>
      <c r="RVB2" s="141"/>
      <c r="RVC2" s="141"/>
      <c r="RVD2" s="141"/>
      <c r="RVE2" s="141"/>
      <c r="RVF2" s="141"/>
      <c r="RVG2" s="141"/>
      <c r="RVH2" s="141"/>
      <c r="RVI2" s="141"/>
      <c r="RVJ2" s="141"/>
      <c r="RVK2" s="141"/>
      <c r="RVL2" s="141"/>
      <c r="RVM2" s="141"/>
      <c r="RVN2" s="141"/>
      <c r="RVO2" s="141"/>
      <c r="RVP2" s="141"/>
      <c r="RVQ2" s="141"/>
      <c r="RVR2" s="141"/>
      <c r="RVS2" s="141"/>
      <c r="RVT2" s="141"/>
      <c r="RVU2" s="141"/>
      <c r="RVV2" s="141"/>
      <c r="RVW2" s="141"/>
      <c r="RVX2" s="141"/>
      <c r="RVY2" s="141"/>
      <c r="RVZ2" s="141"/>
      <c r="RWA2" s="141"/>
      <c r="RWB2" s="141"/>
      <c r="RWC2" s="141"/>
      <c r="RWD2" s="141"/>
      <c r="RWE2" s="141"/>
      <c r="RWF2" s="141"/>
      <c r="RWG2" s="141"/>
      <c r="RWH2" s="141"/>
      <c r="RWI2" s="141"/>
      <c r="RWJ2" s="141"/>
      <c r="RWK2" s="141"/>
      <c r="RWL2" s="141"/>
      <c r="RWM2" s="141"/>
      <c r="RWN2" s="141"/>
      <c r="RWO2" s="141"/>
      <c r="RWP2" s="141"/>
      <c r="RWQ2" s="141"/>
      <c r="RWR2" s="141"/>
      <c r="RWS2" s="141"/>
      <c r="RWT2" s="141"/>
      <c r="RWU2" s="141"/>
      <c r="RWV2" s="141"/>
      <c r="RWW2" s="141"/>
      <c r="RWX2" s="141"/>
      <c r="RWY2" s="141"/>
      <c r="RWZ2" s="141"/>
      <c r="RXA2" s="141"/>
      <c r="RXB2" s="141"/>
      <c r="RXC2" s="141"/>
      <c r="RXD2" s="141"/>
      <c r="RXE2" s="141"/>
      <c r="RXF2" s="141"/>
      <c r="RXG2" s="141"/>
      <c r="RXH2" s="141"/>
      <c r="RXI2" s="141"/>
      <c r="RXJ2" s="141"/>
      <c r="RXK2" s="141"/>
      <c r="RXL2" s="141"/>
      <c r="RXM2" s="141"/>
      <c r="RXN2" s="141"/>
      <c r="RXO2" s="141"/>
      <c r="RXP2" s="141"/>
      <c r="RXQ2" s="141"/>
      <c r="RXR2" s="141"/>
      <c r="RXS2" s="141"/>
      <c r="RXT2" s="141"/>
      <c r="RXU2" s="141"/>
      <c r="RXV2" s="141"/>
      <c r="RXW2" s="141"/>
      <c r="RXX2" s="141"/>
      <c r="RXY2" s="141"/>
      <c r="RXZ2" s="141"/>
      <c r="RYA2" s="141"/>
      <c r="RYB2" s="141"/>
      <c r="RYC2" s="141"/>
      <c r="RYD2" s="141"/>
      <c r="RYE2" s="141"/>
      <c r="RYF2" s="141"/>
      <c r="RYG2" s="141"/>
      <c r="RYH2" s="141"/>
      <c r="RYI2" s="141"/>
      <c r="RYJ2" s="141"/>
      <c r="RYK2" s="141"/>
      <c r="RYL2" s="141"/>
      <c r="RYM2" s="141"/>
      <c r="RYN2" s="141"/>
      <c r="RYO2" s="141"/>
      <c r="RYP2" s="141"/>
      <c r="RYQ2" s="141"/>
      <c r="RYR2" s="141"/>
      <c r="RYS2" s="141"/>
      <c r="RYT2" s="141"/>
      <c r="RYU2" s="141"/>
      <c r="RYV2" s="141"/>
      <c r="RYW2" s="141"/>
      <c r="RYX2" s="141"/>
      <c r="RYY2" s="141"/>
      <c r="RYZ2" s="141"/>
      <c r="RZA2" s="141"/>
      <c r="RZB2" s="141"/>
      <c r="RZC2" s="141"/>
      <c r="RZD2" s="141"/>
      <c r="RZE2" s="141"/>
      <c r="RZF2" s="141"/>
      <c r="RZG2" s="141"/>
      <c r="RZH2" s="141"/>
      <c r="RZI2" s="141"/>
      <c r="RZJ2" s="141"/>
      <c r="RZK2" s="141"/>
      <c r="RZL2" s="141"/>
      <c r="RZM2" s="141"/>
      <c r="RZN2" s="141"/>
      <c r="RZO2" s="141"/>
      <c r="RZP2" s="141"/>
      <c r="RZQ2" s="141"/>
      <c r="RZR2" s="141"/>
      <c r="RZS2" s="141"/>
      <c r="RZT2" s="141"/>
      <c r="RZU2" s="141"/>
      <c r="RZV2" s="141"/>
      <c r="RZW2" s="141"/>
      <c r="RZX2" s="141"/>
      <c r="RZY2" s="141"/>
      <c r="RZZ2" s="141"/>
      <c r="SAA2" s="141"/>
      <c r="SAB2" s="141"/>
      <c r="SAC2" s="141"/>
      <c r="SAD2" s="141"/>
      <c r="SAE2" s="141"/>
      <c r="SAF2" s="141"/>
      <c r="SAG2" s="141"/>
      <c r="SAH2" s="141"/>
      <c r="SAI2" s="141"/>
      <c r="SAJ2" s="141"/>
      <c r="SAK2" s="141"/>
      <c r="SAL2" s="141"/>
      <c r="SAM2" s="141"/>
      <c r="SAN2" s="141"/>
      <c r="SAO2" s="141"/>
      <c r="SAP2" s="141"/>
      <c r="SAQ2" s="141"/>
      <c r="SAR2" s="141"/>
      <c r="SAS2" s="141"/>
      <c r="SAT2" s="141"/>
      <c r="SAU2" s="141"/>
      <c r="SAV2" s="141"/>
      <c r="SAW2" s="141"/>
      <c r="SAX2" s="141"/>
      <c r="SAY2" s="141"/>
      <c r="SAZ2" s="141"/>
      <c r="SBA2" s="141"/>
      <c r="SBB2" s="141"/>
      <c r="SBC2" s="141"/>
      <c r="SBD2" s="141"/>
      <c r="SBE2" s="141"/>
      <c r="SBF2" s="141"/>
      <c r="SBG2" s="141"/>
      <c r="SBH2" s="141"/>
      <c r="SBI2" s="141"/>
      <c r="SBJ2" s="141"/>
      <c r="SBK2" s="141"/>
      <c r="SBL2" s="141"/>
      <c r="SBM2" s="141"/>
      <c r="SBN2" s="141"/>
      <c r="SBO2" s="141"/>
      <c r="SBP2" s="141"/>
      <c r="SBQ2" s="141"/>
      <c r="SBR2" s="141"/>
      <c r="SBS2" s="141"/>
      <c r="SBT2" s="141"/>
      <c r="SBU2" s="141"/>
      <c r="SBV2" s="141"/>
      <c r="SBW2" s="141"/>
      <c r="SBX2" s="141"/>
      <c r="SBY2" s="141"/>
      <c r="SBZ2" s="141"/>
      <c r="SCA2" s="141"/>
      <c r="SCB2" s="141"/>
      <c r="SCC2" s="141"/>
      <c r="SCD2" s="141"/>
      <c r="SCE2" s="141"/>
      <c r="SCF2" s="141"/>
      <c r="SCG2" s="141"/>
      <c r="SCH2" s="141"/>
      <c r="SCI2" s="141"/>
      <c r="SCJ2" s="141"/>
      <c r="SCK2" s="141"/>
      <c r="SCL2" s="141"/>
      <c r="SCM2" s="141"/>
      <c r="SCN2" s="141"/>
      <c r="SCO2" s="141"/>
      <c r="SCP2" s="141"/>
      <c r="SCQ2" s="141"/>
      <c r="SCR2" s="141"/>
      <c r="SCS2" s="141"/>
      <c r="SCT2" s="141"/>
      <c r="SCU2" s="141"/>
      <c r="SCV2" s="141"/>
      <c r="SCW2" s="141"/>
      <c r="SCX2" s="141"/>
      <c r="SCY2" s="141"/>
      <c r="SCZ2" s="141"/>
      <c r="SDA2" s="141"/>
      <c r="SDB2" s="141"/>
      <c r="SDC2" s="141"/>
      <c r="SDD2" s="141"/>
      <c r="SDE2" s="141"/>
      <c r="SDF2" s="141"/>
      <c r="SDG2" s="141"/>
      <c r="SDH2" s="141"/>
      <c r="SDI2" s="141"/>
      <c r="SDJ2" s="141"/>
      <c r="SDK2" s="141"/>
      <c r="SDL2" s="141"/>
      <c r="SDM2" s="141"/>
      <c r="SDN2" s="141"/>
      <c r="SDO2" s="141"/>
      <c r="SDP2" s="141"/>
      <c r="SDQ2" s="141"/>
      <c r="SDR2" s="141"/>
      <c r="SDS2" s="141"/>
      <c r="SDT2" s="141"/>
      <c r="SDU2" s="141"/>
      <c r="SDV2" s="141"/>
      <c r="SDW2" s="141"/>
      <c r="SDX2" s="141"/>
      <c r="SDY2" s="141"/>
      <c r="SDZ2" s="141"/>
      <c r="SEA2" s="141"/>
      <c r="SEB2" s="141"/>
      <c r="SEC2" s="141"/>
      <c r="SED2" s="141"/>
      <c r="SEE2" s="141"/>
      <c r="SEF2" s="141"/>
      <c r="SEG2" s="141"/>
      <c r="SEH2" s="141"/>
      <c r="SEI2" s="141"/>
      <c r="SEJ2" s="141"/>
      <c r="SEK2" s="141"/>
      <c r="SEL2" s="141"/>
      <c r="SEM2" s="141"/>
      <c r="SEN2" s="141"/>
      <c r="SEO2" s="141"/>
      <c r="SEP2" s="141"/>
      <c r="SEQ2" s="141"/>
      <c r="SER2" s="141"/>
      <c r="SES2" s="141"/>
      <c r="SET2" s="141"/>
      <c r="SEU2" s="141"/>
      <c r="SEV2" s="141"/>
      <c r="SEW2" s="141"/>
      <c r="SEX2" s="141"/>
      <c r="SEY2" s="141"/>
      <c r="SEZ2" s="141"/>
      <c r="SFA2" s="141"/>
      <c r="SFB2" s="141"/>
      <c r="SFC2" s="141"/>
      <c r="SFD2" s="141"/>
      <c r="SFE2" s="141"/>
      <c r="SFF2" s="141"/>
      <c r="SFG2" s="141"/>
      <c r="SFH2" s="141"/>
      <c r="SFI2" s="141"/>
      <c r="SFJ2" s="141"/>
      <c r="SFK2" s="141"/>
      <c r="SFL2" s="141"/>
      <c r="SFM2" s="141"/>
      <c r="SFN2" s="141"/>
      <c r="SFO2" s="141"/>
      <c r="SFP2" s="141"/>
      <c r="SFQ2" s="141"/>
      <c r="SFR2" s="141"/>
      <c r="SFS2" s="141"/>
      <c r="SFT2" s="141"/>
      <c r="SFU2" s="141"/>
      <c r="SFV2" s="141"/>
      <c r="SFW2" s="141"/>
      <c r="SFX2" s="141"/>
      <c r="SFY2" s="141"/>
      <c r="SFZ2" s="141"/>
      <c r="SGA2" s="141"/>
      <c r="SGB2" s="141"/>
      <c r="SGC2" s="141"/>
      <c r="SGD2" s="141"/>
      <c r="SGE2" s="141"/>
      <c r="SGF2" s="141"/>
      <c r="SGG2" s="141"/>
      <c r="SGH2" s="141"/>
      <c r="SGI2" s="141"/>
      <c r="SGJ2" s="141"/>
      <c r="SGK2" s="141"/>
      <c r="SGL2" s="141"/>
      <c r="SGM2" s="141"/>
      <c r="SGN2" s="141"/>
      <c r="SGO2" s="141"/>
      <c r="SGP2" s="141"/>
      <c r="SGQ2" s="141"/>
      <c r="SGR2" s="141"/>
      <c r="SGS2" s="141"/>
      <c r="SGT2" s="141"/>
      <c r="SGU2" s="141"/>
      <c r="SGV2" s="141"/>
      <c r="SGW2" s="141"/>
      <c r="SGX2" s="141"/>
      <c r="SGY2" s="141"/>
      <c r="SGZ2" s="141"/>
      <c r="SHA2" s="141"/>
      <c r="SHB2" s="141"/>
      <c r="SHC2" s="141"/>
      <c r="SHD2" s="141"/>
      <c r="SHE2" s="141"/>
      <c r="SHF2" s="141"/>
      <c r="SHG2" s="141"/>
      <c r="SHH2" s="141"/>
      <c r="SHI2" s="141"/>
      <c r="SHJ2" s="141"/>
      <c r="SHK2" s="141"/>
      <c r="SHL2" s="141"/>
      <c r="SHM2" s="141"/>
      <c r="SHN2" s="141"/>
      <c r="SHO2" s="141"/>
      <c r="SHP2" s="141"/>
      <c r="SHQ2" s="141"/>
      <c r="SHR2" s="141"/>
      <c r="SHS2" s="141"/>
      <c r="SHT2" s="141"/>
      <c r="SHU2" s="141"/>
      <c r="SHV2" s="141"/>
      <c r="SHW2" s="141"/>
      <c r="SHX2" s="141"/>
      <c r="SHY2" s="141"/>
      <c r="SHZ2" s="141"/>
      <c r="SIA2" s="141"/>
      <c r="SIB2" s="141"/>
      <c r="SIC2" s="141"/>
      <c r="SID2" s="141"/>
      <c r="SIE2" s="141"/>
      <c r="SIF2" s="141"/>
      <c r="SIG2" s="141"/>
      <c r="SIH2" s="141"/>
      <c r="SII2" s="141"/>
      <c r="SIJ2" s="141"/>
      <c r="SIK2" s="141"/>
      <c r="SIL2" s="141"/>
      <c r="SIM2" s="141"/>
      <c r="SIN2" s="141"/>
      <c r="SIO2" s="141"/>
      <c r="SIP2" s="141"/>
      <c r="SIQ2" s="141"/>
      <c r="SIR2" s="141"/>
      <c r="SIS2" s="141"/>
      <c r="SIT2" s="141"/>
      <c r="SIU2" s="141"/>
      <c r="SIV2" s="141"/>
      <c r="SIW2" s="141"/>
      <c r="SIX2" s="141"/>
      <c r="SIY2" s="141"/>
      <c r="SIZ2" s="141"/>
      <c r="SJA2" s="141"/>
      <c r="SJB2" s="141"/>
      <c r="SJC2" s="141"/>
      <c r="SJD2" s="141"/>
      <c r="SJE2" s="141"/>
      <c r="SJF2" s="141"/>
      <c r="SJG2" s="141"/>
      <c r="SJH2" s="141"/>
      <c r="SJI2" s="141"/>
      <c r="SJJ2" s="141"/>
      <c r="SJK2" s="141"/>
      <c r="SJL2" s="141"/>
      <c r="SJM2" s="141"/>
      <c r="SJN2" s="141"/>
      <c r="SJO2" s="141"/>
      <c r="SJP2" s="141"/>
      <c r="SJQ2" s="141"/>
      <c r="SJR2" s="141"/>
      <c r="SJS2" s="141"/>
      <c r="SJT2" s="141"/>
      <c r="SJU2" s="141"/>
      <c r="SJV2" s="141"/>
      <c r="SJW2" s="141"/>
      <c r="SJX2" s="141"/>
      <c r="SJY2" s="141"/>
      <c r="SJZ2" s="141"/>
      <c r="SKA2" s="141"/>
      <c r="SKB2" s="141"/>
      <c r="SKC2" s="141"/>
      <c r="SKD2" s="141"/>
      <c r="SKE2" s="141"/>
      <c r="SKF2" s="141"/>
      <c r="SKG2" s="141"/>
      <c r="SKH2" s="141"/>
      <c r="SKI2" s="141"/>
      <c r="SKJ2" s="141"/>
      <c r="SKK2" s="141"/>
      <c r="SKL2" s="141"/>
      <c r="SKM2" s="141"/>
      <c r="SKN2" s="141"/>
      <c r="SKO2" s="141"/>
      <c r="SKP2" s="141"/>
      <c r="SKQ2" s="141"/>
      <c r="SKR2" s="141"/>
      <c r="SKS2" s="141"/>
      <c r="SKT2" s="141"/>
      <c r="SKU2" s="141"/>
      <c r="SKV2" s="141"/>
      <c r="SKW2" s="141"/>
      <c r="SKX2" s="141"/>
      <c r="SKY2" s="141"/>
      <c r="SKZ2" s="141"/>
      <c r="SLA2" s="141"/>
      <c r="SLB2" s="141"/>
      <c r="SLC2" s="141"/>
      <c r="SLD2" s="141"/>
      <c r="SLE2" s="141"/>
      <c r="SLF2" s="141"/>
      <c r="SLG2" s="141"/>
      <c r="SLH2" s="141"/>
      <c r="SLI2" s="141"/>
      <c r="SLJ2" s="141"/>
      <c r="SLK2" s="141"/>
      <c r="SLL2" s="141"/>
      <c r="SLM2" s="141"/>
      <c r="SLN2" s="141"/>
      <c r="SLO2" s="141"/>
      <c r="SLP2" s="141"/>
      <c r="SLQ2" s="141"/>
      <c r="SLR2" s="141"/>
      <c r="SLS2" s="141"/>
      <c r="SLT2" s="141"/>
      <c r="SLU2" s="141"/>
      <c r="SLV2" s="141"/>
      <c r="SLW2" s="141"/>
      <c r="SLX2" s="141"/>
      <c r="SLY2" s="141"/>
      <c r="SLZ2" s="141"/>
      <c r="SMA2" s="141"/>
      <c r="SMB2" s="141"/>
      <c r="SMC2" s="141"/>
      <c r="SMD2" s="141"/>
      <c r="SME2" s="141"/>
      <c r="SMF2" s="141"/>
      <c r="SMG2" s="141"/>
      <c r="SMH2" s="141"/>
      <c r="SMI2" s="141"/>
      <c r="SMJ2" s="141"/>
      <c r="SMK2" s="141"/>
      <c r="SML2" s="141"/>
      <c r="SMM2" s="141"/>
      <c r="SMN2" s="141"/>
      <c r="SMO2" s="141"/>
      <c r="SMP2" s="141"/>
      <c r="SMQ2" s="141"/>
      <c r="SMR2" s="141"/>
      <c r="SMS2" s="141"/>
      <c r="SMT2" s="141"/>
      <c r="SMU2" s="141"/>
      <c r="SMV2" s="141"/>
      <c r="SMW2" s="141"/>
      <c r="SMX2" s="141"/>
      <c r="SMY2" s="141"/>
      <c r="SMZ2" s="141"/>
      <c r="SNA2" s="141"/>
      <c r="SNB2" s="141"/>
      <c r="SNC2" s="141"/>
      <c r="SND2" s="141"/>
      <c r="SNE2" s="141"/>
      <c r="SNF2" s="141"/>
      <c r="SNG2" s="141"/>
      <c r="SNH2" s="141"/>
      <c r="SNI2" s="141"/>
      <c r="SNJ2" s="141"/>
      <c r="SNK2" s="141"/>
      <c r="SNL2" s="141"/>
      <c r="SNM2" s="141"/>
      <c r="SNN2" s="141"/>
      <c r="SNO2" s="141"/>
      <c r="SNP2" s="141"/>
      <c r="SNQ2" s="141"/>
      <c r="SNR2" s="141"/>
      <c r="SNS2" s="141"/>
      <c r="SNT2" s="141"/>
      <c r="SNU2" s="141"/>
      <c r="SNV2" s="141"/>
      <c r="SNW2" s="141"/>
      <c r="SNX2" s="141"/>
      <c r="SNY2" s="141"/>
      <c r="SNZ2" s="141"/>
      <c r="SOA2" s="141"/>
      <c r="SOB2" s="141"/>
      <c r="SOC2" s="141"/>
      <c r="SOD2" s="141"/>
      <c r="SOE2" s="141"/>
      <c r="SOF2" s="141"/>
      <c r="SOG2" s="141"/>
      <c r="SOH2" s="141"/>
      <c r="SOI2" s="141"/>
      <c r="SOJ2" s="141"/>
      <c r="SOK2" s="141"/>
      <c r="SOL2" s="141"/>
      <c r="SOM2" s="141"/>
      <c r="SON2" s="141"/>
      <c r="SOO2" s="141"/>
      <c r="SOP2" s="141"/>
      <c r="SOQ2" s="141"/>
      <c r="SOR2" s="141"/>
      <c r="SOS2" s="141"/>
      <c r="SOT2" s="141"/>
      <c r="SOU2" s="141"/>
      <c r="SOV2" s="141"/>
      <c r="SOW2" s="141"/>
      <c r="SOX2" s="141"/>
      <c r="SOY2" s="141"/>
      <c r="SOZ2" s="141"/>
      <c r="SPA2" s="141"/>
      <c r="SPB2" s="141"/>
      <c r="SPC2" s="141"/>
      <c r="SPD2" s="141"/>
      <c r="SPE2" s="141"/>
      <c r="SPF2" s="141"/>
      <c r="SPG2" s="141"/>
      <c r="SPH2" s="141"/>
      <c r="SPI2" s="141"/>
      <c r="SPJ2" s="141"/>
      <c r="SPK2" s="141"/>
      <c r="SPL2" s="141"/>
      <c r="SPM2" s="141"/>
      <c r="SPN2" s="141"/>
      <c r="SPO2" s="141"/>
      <c r="SPP2" s="141"/>
      <c r="SPQ2" s="141"/>
      <c r="SPR2" s="141"/>
      <c r="SPS2" s="141"/>
      <c r="SPT2" s="141"/>
      <c r="SPU2" s="141"/>
      <c r="SPV2" s="141"/>
      <c r="SPW2" s="141"/>
      <c r="SPX2" s="141"/>
      <c r="SPY2" s="141"/>
      <c r="SPZ2" s="141"/>
      <c r="SQA2" s="141"/>
      <c r="SQB2" s="141"/>
      <c r="SQC2" s="141"/>
      <c r="SQD2" s="141"/>
      <c r="SQE2" s="141"/>
      <c r="SQF2" s="141"/>
      <c r="SQG2" s="141"/>
      <c r="SQH2" s="141"/>
      <c r="SQI2" s="141"/>
      <c r="SQJ2" s="141"/>
      <c r="SQK2" s="141"/>
      <c r="SQL2" s="141"/>
      <c r="SQM2" s="141"/>
      <c r="SQN2" s="141"/>
      <c r="SQO2" s="141"/>
      <c r="SQP2" s="141"/>
      <c r="SQQ2" s="141"/>
      <c r="SQR2" s="141"/>
      <c r="SQS2" s="141"/>
      <c r="SQT2" s="141"/>
      <c r="SQU2" s="141"/>
      <c r="SQV2" s="141"/>
      <c r="SQW2" s="141"/>
      <c r="SQX2" s="141"/>
      <c r="SQY2" s="141"/>
      <c r="SQZ2" s="141"/>
      <c r="SRA2" s="141"/>
      <c r="SRB2" s="141"/>
      <c r="SRC2" s="141"/>
      <c r="SRD2" s="141"/>
      <c r="SRE2" s="141"/>
      <c r="SRF2" s="141"/>
      <c r="SRG2" s="141"/>
      <c r="SRH2" s="141"/>
      <c r="SRI2" s="141"/>
      <c r="SRJ2" s="141"/>
      <c r="SRK2" s="141"/>
      <c r="SRL2" s="141"/>
      <c r="SRM2" s="141"/>
      <c r="SRN2" s="141"/>
      <c r="SRO2" s="141"/>
      <c r="SRP2" s="141"/>
      <c r="SRQ2" s="141"/>
      <c r="SRR2" s="141"/>
      <c r="SRS2" s="141"/>
      <c r="SRT2" s="141"/>
      <c r="SRU2" s="141"/>
      <c r="SRV2" s="141"/>
      <c r="SRW2" s="141"/>
      <c r="SRX2" s="141"/>
      <c r="SRY2" s="141"/>
      <c r="SRZ2" s="141"/>
      <c r="SSA2" s="141"/>
      <c r="SSB2" s="141"/>
      <c r="SSC2" s="141"/>
      <c r="SSD2" s="141"/>
      <c r="SSE2" s="141"/>
      <c r="SSF2" s="141"/>
      <c r="SSG2" s="141"/>
      <c r="SSH2" s="141"/>
      <c r="SSI2" s="141"/>
      <c r="SSJ2" s="141"/>
      <c r="SSK2" s="141"/>
      <c r="SSL2" s="141"/>
      <c r="SSM2" s="141"/>
      <c r="SSN2" s="141"/>
      <c r="SSO2" s="141"/>
      <c r="SSP2" s="141"/>
      <c r="SSQ2" s="141"/>
      <c r="SSR2" s="141"/>
      <c r="SSS2" s="141"/>
      <c r="SST2" s="141"/>
      <c r="SSU2" s="141"/>
      <c r="SSV2" s="141"/>
      <c r="SSW2" s="141"/>
      <c r="SSX2" s="141"/>
      <c r="SSY2" s="141"/>
      <c r="SSZ2" s="141"/>
      <c r="STA2" s="141"/>
      <c r="STB2" s="141"/>
      <c r="STC2" s="141"/>
      <c r="STD2" s="141"/>
      <c r="STE2" s="141"/>
      <c r="STF2" s="141"/>
      <c r="STG2" s="141"/>
      <c r="STH2" s="141"/>
      <c r="STI2" s="141"/>
      <c r="STJ2" s="141"/>
      <c r="STK2" s="141"/>
      <c r="STL2" s="141"/>
      <c r="STM2" s="141"/>
      <c r="STN2" s="141"/>
      <c r="STO2" s="141"/>
      <c r="STP2" s="141"/>
      <c r="STQ2" s="141"/>
      <c r="STR2" s="141"/>
      <c r="STS2" s="141"/>
      <c r="STT2" s="141"/>
      <c r="STU2" s="141"/>
      <c r="STV2" s="141"/>
      <c r="STW2" s="141"/>
      <c r="STX2" s="141"/>
      <c r="STY2" s="141"/>
      <c r="STZ2" s="141"/>
      <c r="SUA2" s="141"/>
      <c r="SUB2" s="141"/>
      <c r="SUC2" s="141"/>
      <c r="SUD2" s="141"/>
      <c r="SUE2" s="141"/>
      <c r="SUF2" s="141"/>
      <c r="SUG2" s="141"/>
      <c r="SUH2" s="141"/>
      <c r="SUI2" s="141"/>
      <c r="SUJ2" s="141"/>
      <c r="SUK2" s="141"/>
      <c r="SUL2" s="141"/>
      <c r="SUM2" s="141"/>
      <c r="SUN2" s="141"/>
      <c r="SUO2" s="141"/>
      <c r="SUP2" s="141"/>
      <c r="SUQ2" s="141"/>
      <c r="SUR2" s="141"/>
      <c r="SUS2" s="141"/>
      <c r="SUT2" s="141"/>
      <c r="SUU2" s="141"/>
      <c r="SUV2" s="141"/>
      <c r="SUW2" s="141"/>
      <c r="SUX2" s="141"/>
      <c r="SUY2" s="141"/>
      <c r="SUZ2" s="141"/>
      <c r="SVA2" s="141"/>
      <c r="SVB2" s="141"/>
      <c r="SVC2" s="141"/>
      <c r="SVD2" s="141"/>
      <c r="SVE2" s="141"/>
      <c r="SVF2" s="141"/>
      <c r="SVG2" s="141"/>
      <c r="SVH2" s="141"/>
      <c r="SVI2" s="141"/>
      <c r="SVJ2" s="141"/>
      <c r="SVK2" s="141"/>
      <c r="SVL2" s="141"/>
      <c r="SVM2" s="141"/>
      <c r="SVN2" s="141"/>
      <c r="SVO2" s="141"/>
      <c r="SVP2" s="141"/>
      <c r="SVQ2" s="141"/>
      <c r="SVR2" s="141"/>
      <c r="SVS2" s="141"/>
      <c r="SVT2" s="141"/>
      <c r="SVU2" s="141"/>
      <c r="SVV2" s="141"/>
      <c r="SVW2" s="141"/>
      <c r="SVX2" s="141"/>
      <c r="SVY2" s="141"/>
      <c r="SVZ2" s="141"/>
      <c r="SWA2" s="141"/>
      <c r="SWB2" s="141"/>
      <c r="SWC2" s="141"/>
      <c r="SWD2" s="141"/>
      <c r="SWE2" s="141"/>
      <c r="SWF2" s="141"/>
      <c r="SWG2" s="141"/>
      <c r="SWH2" s="141"/>
      <c r="SWI2" s="141"/>
      <c r="SWJ2" s="141"/>
      <c r="SWK2" s="141"/>
      <c r="SWL2" s="141"/>
      <c r="SWM2" s="141"/>
      <c r="SWN2" s="141"/>
      <c r="SWO2" s="141"/>
      <c r="SWP2" s="141"/>
      <c r="SWQ2" s="141"/>
      <c r="SWR2" s="141"/>
      <c r="SWS2" s="141"/>
      <c r="SWT2" s="141"/>
      <c r="SWU2" s="141"/>
      <c r="SWV2" s="141"/>
      <c r="SWW2" s="141"/>
      <c r="SWX2" s="141"/>
      <c r="SWY2" s="141"/>
      <c r="SWZ2" s="141"/>
      <c r="SXA2" s="141"/>
      <c r="SXB2" s="141"/>
      <c r="SXC2" s="141"/>
      <c r="SXD2" s="141"/>
      <c r="SXE2" s="141"/>
      <c r="SXF2" s="141"/>
      <c r="SXG2" s="141"/>
      <c r="SXH2" s="141"/>
      <c r="SXI2" s="141"/>
      <c r="SXJ2" s="141"/>
      <c r="SXK2" s="141"/>
      <c r="SXL2" s="141"/>
      <c r="SXM2" s="141"/>
      <c r="SXN2" s="141"/>
      <c r="SXO2" s="141"/>
      <c r="SXP2" s="141"/>
      <c r="SXQ2" s="141"/>
      <c r="SXR2" s="141"/>
      <c r="SXS2" s="141"/>
      <c r="SXT2" s="141"/>
      <c r="SXU2" s="141"/>
      <c r="SXV2" s="141"/>
      <c r="SXW2" s="141"/>
      <c r="SXX2" s="141"/>
      <c r="SXY2" s="141"/>
      <c r="SXZ2" s="141"/>
      <c r="SYA2" s="141"/>
      <c r="SYB2" s="141"/>
      <c r="SYC2" s="141"/>
      <c r="SYD2" s="141"/>
      <c r="SYE2" s="141"/>
      <c r="SYF2" s="141"/>
      <c r="SYG2" s="141"/>
      <c r="SYH2" s="141"/>
      <c r="SYI2" s="141"/>
      <c r="SYJ2" s="141"/>
      <c r="SYK2" s="141"/>
      <c r="SYL2" s="141"/>
      <c r="SYM2" s="141"/>
      <c r="SYN2" s="141"/>
      <c r="SYO2" s="141"/>
      <c r="SYP2" s="141"/>
      <c r="SYQ2" s="141"/>
      <c r="SYR2" s="141"/>
      <c r="SYS2" s="141"/>
      <c r="SYT2" s="141"/>
      <c r="SYU2" s="141"/>
      <c r="SYV2" s="141"/>
      <c r="SYW2" s="141"/>
      <c r="SYX2" s="141"/>
      <c r="SYY2" s="141"/>
      <c r="SYZ2" s="141"/>
      <c r="SZA2" s="141"/>
      <c r="SZB2" s="141"/>
      <c r="SZC2" s="141"/>
      <c r="SZD2" s="141"/>
      <c r="SZE2" s="141"/>
      <c r="SZF2" s="141"/>
      <c r="SZG2" s="141"/>
      <c r="SZH2" s="141"/>
      <c r="SZI2" s="141"/>
      <c r="SZJ2" s="141"/>
      <c r="SZK2" s="141"/>
      <c r="SZL2" s="141"/>
      <c r="SZM2" s="141"/>
      <c r="SZN2" s="141"/>
      <c r="SZO2" s="141"/>
      <c r="SZP2" s="141"/>
      <c r="SZQ2" s="141"/>
      <c r="SZR2" s="141"/>
      <c r="SZS2" s="141"/>
      <c r="SZT2" s="141"/>
      <c r="SZU2" s="141"/>
      <c r="SZV2" s="141"/>
      <c r="SZW2" s="141"/>
      <c r="SZX2" s="141"/>
      <c r="SZY2" s="141"/>
      <c r="SZZ2" s="141"/>
      <c r="TAA2" s="141"/>
      <c r="TAB2" s="141"/>
      <c r="TAC2" s="141"/>
      <c r="TAD2" s="141"/>
      <c r="TAE2" s="141"/>
      <c r="TAF2" s="141"/>
      <c r="TAG2" s="141"/>
      <c r="TAH2" s="141"/>
      <c r="TAI2" s="141"/>
      <c r="TAJ2" s="141"/>
      <c r="TAK2" s="141"/>
      <c r="TAL2" s="141"/>
      <c r="TAM2" s="141"/>
      <c r="TAN2" s="141"/>
      <c r="TAO2" s="141"/>
      <c r="TAP2" s="141"/>
      <c r="TAQ2" s="141"/>
      <c r="TAR2" s="141"/>
      <c r="TAS2" s="141"/>
      <c r="TAT2" s="141"/>
      <c r="TAU2" s="141"/>
      <c r="TAV2" s="141"/>
      <c r="TAW2" s="141"/>
      <c r="TAX2" s="141"/>
      <c r="TAY2" s="141"/>
      <c r="TAZ2" s="141"/>
      <c r="TBA2" s="141"/>
      <c r="TBB2" s="141"/>
      <c r="TBC2" s="141"/>
      <c r="TBD2" s="141"/>
      <c r="TBE2" s="141"/>
      <c r="TBF2" s="141"/>
      <c r="TBG2" s="141"/>
      <c r="TBH2" s="141"/>
      <c r="TBI2" s="141"/>
      <c r="TBJ2" s="141"/>
      <c r="TBK2" s="141"/>
      <c r="TBL2" s="141"/>
      <c r="TBM2" s="141"/>
      <c r="TBN2" s="141"/>
      <c r="TBO2" s="141"/>
      <c r="TBP2" s="141"/>
      <c r="TBQ2" s="141"/>
      <c r="TBR2" s="141"/>
      <c r="TBS2" s="141"/>
      <c r="TBT2" s="141"/>
      <c r="TBU2" s="141"/>
      <c r="TBV2" s="141"/>
      <c r="TBW2" s="141"/>
      <c r="TBX2" s="141"/>
      <c r="TBY2" s="141"/>
      <c r="TBZ2" s="141"/>
      <c r="TCA2" s="141"/>
      <c r="TCB2" s="141"/>
      <c r="TCC2" s="141"/>
      <c r="TCD2" s="141"/>
      <c r="TCE2" s="141"/>
      <c r="TCF2" s="141"/>
      <c r="TCG2" s="141"/>
      <c r="TCH2" s="141"/>
      <c r="TCI2" s="141"/>
      <c r="TCJ2" s="141"/>
      <c r="TCK2" s="141"/>
      <c r="TCL2" s="141"/>
      <c r="TCM2" s="141"/>
      <c r="TCN2" s="141"/>
      <c r="TCO2" s="141"/>
      <c r="TCP2" s="141"/>
      <c r="TCQ2" s="141"/>
      <c r="TCR2" s="141"/>
      <c r="TCS2" s="141"/>
      <c r="TCT2" s="141"/>
      <c r="TCU2" s="141"/>
      <c r="TCV2" s="141"/>
      <c r="TCW2" s="141"/>
      <c r="TCX2" s="141"/>
      <c r="TCY2" s="141"/>
      <c r="TCZ2" s="141"/>
      <c r="TDA2" s="141"/>
      <c r="TDB2" s="141"/>
      <c r="TDC2" s="141"/>
      <c r="TDD2" s="141"/>
      <c r="TDE2" s="141"/>
      <c r="TDF2" s="141"/>
      <c r="TDG2" s="141"/>
      <c r="TDH2" s="141"/>
      <c r="TDI2" s="141"/>
      <c r="TDJ2" s="141"/>
      <c r="TDK2" s="141"/>
      <c r="TDL2" s="141"/>
      <c r="TDM2" s="141"/>
      <c r="TDN2" s="141"/>
      <c r="TDO2" s="141"/>
      <c r="TDP2" s="141"/>
      <c r="TDQ2" s="141"/>
      <c r="TDR2" s="141"/>
      <c r="TDS2" s="141"/>
      <c r="TDT2" s="141"/>
      <c r="TDU2" s="141"/>
      <c r="TDV2" s="141"/>
      <c r="TDW2" s="141"/>
      <c r="TDX2" s="141"/>
      <c r="TDY2" s="141"/>
      <c r="TDZ2" s="141"/>
      <c r="TEA2" s="141"/>
      <c r="TEB2" s="141"/>
      <c r="TEC2" s="141"/>
      <c r="TED2" s="141"/>
      <c r="TEE2" s="141"/>
      <c r="TEF2" s="141"/>
      <c r="TEG2" s="141"/>
      <c r="TEH2" s="141"/>
      <c r="TEI2" s="141"/>
      <c r="TEJ2" s="141"/>
      <c r="TEK2" s="141"/>
      <c r="TEL2" s="141"/>
      <c r="TEM2" s="141"/>
      <c r="TEN2" s="141"/>
      <c r="TEO2" s="141"/>
      <c r="TEP2" s="141"/>
      <c r="TEQ2" s="141"/>
      <c r="TER2" s="141"/>
      <c r="TES2" s="141"/>
      <c r="TET2" s="141"/>
      <c r="TEU2" s="141"/>
      <c r="TEV2" s="141"/>
      <c r="TEW2" s="141"/>
      <c r="TEX2" s="141"/>
      <c r="TEY2" s="141"/>
      <c r="TEZ2" s="141"/>
      <c r="TFA2" s="141"/>
      <c r="TFB2" s="141"/>
      <c r="TFC2" s="141"/>
      <c r="TFD2" s="141"/>
      <c r="TFE2" s="141"/>
      <c r="TFF2" s="141"/>
      <c r="TFG2" s="141"/>
      <c r="TFH2" s="141"/>
      <c r="TFI2" s="141"/>
      <c r="TFJ2" s="141"/>
      <c r="TFK2" s="141"/>
      <c r="TFL2" s="141"/>
      <c r="TFM2" s="141"/>
      <c r="TFN2" s="141"/>
      <c r="TFO2" s="141"/>
      <c r="TFP2" s="141"/>
      <c r="TFQ2" s="141"/>
      <c r="TFR2" s="141"/>
      <c r="TFS2" s="141"/>
      <c r="TFT2" s="141"/>
      <c r="TFU2" s="141"/>
      <c r="TFV2" s="141"/>
      <c r="TFW2" s="141"/>
      <c r="TFX2" s="141"/>
      <c r="TFY2" s="141"/>
      <c r="TFZ2" s="141"/>
      <c r="TGA2" s="141"/>
      <c r="TGB2" s="141"/>
      <c r="TGC2" s="141"/>
      <c r="TGD2" s="141"/>
      <c r="TGE2" s="141"/>
      <c r="TGF2" s="141"/>
      <c r="TGG2" s="141"/>
      <c r="TGH2" s="141"/>
      <c r="TGI2" s="141"/>
      <c r="TGJ2" s="141"/>
      <c r="TGK2" s="141"/>
      <c r="TGL2" s="141"/>
      <c r="TGM2" s="141"/>
      <c r="TGN2" s="141"/>
      <c r="TGO2" s="141"/>
      <c r="TGP2" s="141"/>
      <c r="TGQ2" s="141"/>
      <c r="TGR2" s="141"/>
      <c r="TGS2" s="141"/>
      <c r="TGT2" s="141"/>
      <c r="TGU2" s="141"/>
      <c r="TGV2" s="141"/>
      <c r="TGW2" s="141"/>
      <c r="TGX2" s="141"/>
      <c r="TGY2" s="141"/>
      <c r="TGZ2" s="141"/>
      <c r="THA2" s="141"/>
      <c r="THB2" s="141"/>
      <c r="THC2" s="141"/>
      <c r="THD2" s="141"/>
      <c r="THE2" s="141"/>
      <c r="THF2" s="141"/>
      <c r="THG2" s="141"/>
      <c r="THH2" s="141"/>
      <c r="THI2" s="141"/>
      <c r="THJ2" s="141"/>
      <c r="THK2" s="141"/>
      <c r="THL2" s="141"/>
      <c r="THM2" s="141"/>
      <c r="THN2" s="141"/>
      <c r="THO2" s="141"/>
      <c r="THP2" s="141"/>
      <c r="THQ2" s="141"/>
      <c r="THR2" s="141"/>
      <c r="THS2" s="141"/>
      <c r="THT2" s="141"/>
      <c r="THU2" s="141"/>
      <c r="THV2" s="141"/>
      <c r="THW2" s="141"/>
      <c r="THX2" s="141"/>
      <c r="THY2" s="141"/>
      <c r="THZ2" s="141"/>
      <c r="TIA2" s="141"/>
      <c r="TIB2" s="141"/>
      <c r="TIC2" s="141"/>
      <c r="TID2" s="141"/>
      <c r="TIE2" s="141"/>
      <c r="TIF2" s="141"/>
      <c r="TIG2" s="141"/>
      <c r="TIH2" s="141"/>
      <c r="TII2" s="141"/>
      <c r="TIJ2" s="141"/>
      <c r="TIK2" s="141"/>
      <c r="TIL2" s="141"/>
      <c r="TIM2" s="141"/>
      <c r="TIN2" s="141"/>
      <c r="TIO2" s="141"/>
      <c r="TIP2" s="141"/>
      <c r="TIQ2" s="141"/>
      <c r="TIR2" s="141"/>
      <c r="TIS2" s="141"/>
      <c r="TIT2" s="141"/>
      <c r="TIU2" s="141"/>
      <c r="TIV2" s="141"/>
      <c r="TIW2" s="141"/>
      <c r="TIX2" s="141"/>
      <c r="TIY2" s="141"/>
      <c r="TIZ2" s="141"/>
      <c r="TJA2" s="141"/>
      <c r="TJB2" s="141"/>
      <c r="TJC2" s="141"/>
      <c r="TJD2" s="141"/>
      <c r="TJE2" s="141"/>
      <c r="TJF2" s="141"/>
      <c r="TJG2" s="141"/>
      <c r="TJH2" s="141"/>
      <c r="TJI2" s="141"/>
      <c r="TJJ2" s="141"/>
      <c r="TJK2" s="141"/>
      <c r="TJL2" s="141"/>
      <c r="TJM2" s="141"/>
      <c r="TJN2" s="141"/>
      <c r="TJO2" s="141"/>
      <c r="TJP2" s="141"/>
      <c r="TJQ2" s="141"/>
      <c r="TJR2" s="141"/>
      <c r="TJS2" s="141"/>
      <c r="TJT2" s="141"/>
      <c r="TJU2" s="141"/>
      <c r="TJV2" s="141"/>
      <c r="TJW2" s="141"/>
      <c r="TJX2" s="141"/>
      <c r="TJY2" s="141"/>
      <c r="TJZ2" s="141"/>
      <c r="TKA2" s="141"/>
      <c r="TKB2" s="141"/>
      <c r="TKC2" s="141"/>
      <c r="TKD2" s="141"/>
      <c r="TKE2" s="141"/>
      <c r="TKF2" s="141"/>
      <c r="TKG2" s="141"/>
      <c r="TKH2" s="141"/>
      <c r="TKI2" s="141"/>
      <c r="TKJ2" s="141"/>
      <c r="TKK2" s="141"/>
      <c r="TKL2" s="141"/>
      <c r="TKM2" s="141"/>
      <c r="TKN2" s="141"/>
      <c r="TKO2" s="141"/>
      <c r="TKP2" s="141"/>
      <c r="TKQ2" s="141"/>
      <c r="TKR2" s="141"/>
      <c r="TKS2" s="141"/>
      <c r="TKT2" s="141"/>
      <c r="TKU2" s="141"/>
      <c r="TKV2" s="141"/>
      <c r="TKW2" s="141"/>
      <c r="TKX2" s="141"/>
      <c r="TKY2" s="141"/>
      <c r="TKZ2" s="141"/>
      <c r="TLA2" s="141"/>
      <c r="TLB2" s="141"/>
      <c r="TLC2" s="141"/>
      <c r="TLD2" s="141"/>
      <c r="TLE2" s="141"/>
      <c r="TLF2" s="141"/>
      <c r="TLG2" s="141"/>
      <c r="TLH2" s="141"/>
      <c r="TLI2" s="141"/>
      <c r="TLJ2" s="141"/>
      <c r="TLK2" s="141"/>
      <c r="TLL2" s="141"/>
      <c r="TLM2" s="141"/>
      <c r="TLN2" s="141"/>
      <c r="TLO2" s="141"/>
      <c r="TLP2" s="141"/>
      <c r="TLQ2" s="141"/>
      <c r="TLR2" s="141"/>
      <c r="TLS2" s="141"/>
      <c r="TLT2" s="141"/>
      <c r="TLU2" s="141"/>
      <c r="TLV2" s="141"/>
      <c r="TLW2" s="141"/>
      <c r="TLX2" s="141"/>
      <c r="TLY2" s="141"/>
      <c r="TLZ2" s="141"/>
      <c r="TMA2" s="141"/>
      <c r="TMB2" s="141"/>
      <c r="TMC2" s="141"/>
      <c r="TMD2" s="141"/>
      <c r="TME2" s="141"/>
      <c r="TMF2" s="141"/>
      <c r="TMG2" s="141"/>
      <c r="TMH2" s="141"/>
      <c r="TMI2" s="141"/>
      <c r="TMJ2" s="141"/>
      <c r="TMK2" s="141"/>
      <c r="TML2" s="141"/>
      <c r="TMM2" s="141"/>
      <c r="TMN2" s="141"/>
      <c r="TMO2" s="141"/>
      <c r="TMP2" s="141"/>
      <c r="TMQ2" s="141"/>
      <c r="TMR2" s="141"/>
      <c r="TMS2" s="141"/>
      <c r="TMT2" s="141"/>
      <c r="TMU2" s="141"/>
      <c r="TMV2" s="141"/>
      <c r="TMW2" s="141"/>
      <c r="TMX2" s="141"/>
      <c r="TMY2" s="141"/>
      <c r="TMZ2" s="141"/>
      <c r="TNA2" s="141"/>
      <c r="TNB2" s="141"/>
      <c r="TNC2" s="141"/>
      <c r="TND2" s="141"/>
      <c r="TNE2" s="141"/>
      <c r="TNF2" s="141"/>
      <c r="TNG2" s="141"/>
      <c r="TNH2" s="141"/>
      <c r="TNI2" s="141"/>
      <c r="TNJ2" s="141"/>
      <c r="TNK2" s="141"/>
      <c r="TNL2" s="141"/>
      <c r="TNM2" s="141"/>
      <c r="TNN2" s="141"/>
      <c r="TNO2" s="141"/>
      <c r="TNP2" s="141"/>
      <c r="TNQ2" s="141"/>
      <c r="TNR2" s="141"/>
      <c r="TNS2" s="141"/>
      <c r="TNT2" s="141"/>
      <c r="TNU2" s="141"/>
      <c r="TNV2" s="141"/>
      <c r="TNW2" s="141"/>
      <c r="TNX2" s="141"/>
      <c r="TNY2" s="141"/>
      <c r="TNZ2" s="141"/>
      <c r="TOA2" s="141"/>
      <c r="TOB2" s="141"/>
      <c r="TOC2" s="141"/>
      <c r="TOD2" s="141"/>
      <c r="TOE2" s="141"/>
      <c r="TOF2" s="141"/>
      <c r="TOG2" s="141"/>
      <c r="TOH2" s="141"/>
      <c r="TOI2" s="141"/>
      <c r="TOJ2" s="141"/>
      <c r="TOK2" s="141"/>
      <c r="TOL2" s="141"/>
      <c r="TOM2" s="141"/>
      <c r="TON2" s="141"/>
      <c r="TOO2" s="141"/>
      <c r="TOP2" s="141"/>
      <c r="TOQ2" s="141"/>
      <c r="TOR2" s="141"/>
      <c r="TOS2" s="141"/>
      <c r="TOT2" s="141"/>
      <c r="TOU2" s="141"/>
      <c r="TOV2" s="141"/>
      <c r="TOW2" s="141"/>
      <c r="TOX2" s="141"/>
      <c r="TOY2" s="141"/>
      <c r="TOZ2" s="141"/>
      <c r="TPA2" s="141"/>
      <c r="TPB2" s="141"/>
      <c r="TPC2" s="141"/>
      <c r="TPD2" s="141"/>
      <c r="TPE2" s="141"/>
      <c r="TPF2" s="141"/>
      <c r="TPG2" s="141"/>
      <c r="TPH2" s="141"/>
      <c r="TPI2" s="141"/>
      <c r="TPJ2" s="141"/>
      <c r="TPK2" s="141"/>
      <c r="TPL2" s="141"/>
      <c r="TPM2" s="141"/>
      <c r="TPN2" s="141"/>
      <c r="TPO2" s="141"/>
      <c r="TPP2" s="141"/>
      <c r="TPQ2" s="141"/>
      <c r="TPR2" s="141"/>
      <c r="TPS2" s="141"/>
      <c r="TPT2" s="141"/>
      <c r="TPU2" s="141"/>
      <c r="TPV2" s="141"/>
      <c r="TPW2" s="141"/>
      <c r="TPX2" s="141"/>
      <c r="TPY2" s="141"/>
      <c r="TPZ2" s="141"/>
      <c r="TQA2" s="141"/>
      <c r="TQB2" s="141"/>
      <c r="TQC2" s="141"/>
      <c r="TQD2" s="141"/>
      <c r="TQE2" s="141"/>
      <c r="TQF2" s="141"/>
      <c r="TQG2" s="141"/>
      <c r="TQH2" s="141"/>
      <c r="TQI2" s="141"/>
      <c r="TQJ2" s="141"/>
      <c r="TQK2" s="141"/>
      <c r="TQL2" s="141"/>
      <c r="TQM2" s="141"/>
      <c r="TQN2" s="141"/>
      <c r="TQO2" s="141"/>
      <c r="TQP2" s="141"/>
      <c r="TQQ2" s="141"/>
      <c r="TQR2" s="141"/>
      <c r="TQS2" s="141"/>
      <c r="TQT2" s="141"/>
      <c r="TQU2" s="141"/>
      <c r="TQV2" s="141"/>
      <c r="TQW2" s="141"/>
      <c r="TQX2" s="141"/>
      <c r="TQY2" s="141"/>
      <c r="TQZ2" s="141"/>
      <c r="TRA2" s="141"/>
      <c r="TRB2" s="141"/>
      <c r="TRC2" s="141"/>
      <c r="TRD2" s="141"/>
      <c r="TRE2" s="141"/>
      <c r="TRF2" s="141"/>
      <c r="TRG2" s="141"/>
      <c r="TRH2" s="141"/>
      <c r="TRI2" s="141"/>
      <c r="TRJ2" s="141"/>
      <c r="TRK2" s="141"/>
      <c r="TRL2" s="141"/>
      <c r="TRM2" s="141"/>
      <c r="TRN2" s="141"/>
      <c r="TRO2" s="141"/>
      <c r="TRP2" s="141"/>
      <c r="TRQ2" s="141"/>
      <c r="TRR2" s="141"/>
      <c r="TRS2" s="141"/>
      <c r="TRT2" s="141"/>
      <c r="TRU2" s="141"/>
      <c r="TRV2" s="141"/>
      <c r="TRW2" s="141"/>
      <c r="TRX2" s="141"/>
      <c r="TRY2" s="141"/>
      <c r="TRZ2" s="141"/>
      <c r="TSA2" s="141"/>
      <c r="TSB2" s="141"/>
      <c r="TSC2" s="141"/>
      <c r="TSD2" s="141"/>
      <c r="TSE2" s="141"/>
      <c r="TSF2" s="141"/>
      <c r="TSG2" s="141"/>
      <c r="TSH2" s="141"/>
      <c r="TSI2" s="141"/>
      <c r="TSJ2" s="141"/>
      <c r="TSK2" s="141"/>
      <c r="TSL2" s="141"/>
      <c r="TSM2" s="141"/>
      <c r="TSN2" s="141"/>
      <c r="TSO2" s="141"/>
      <c r="TSP2" s="141"/>
      <c r="TSQ2" s="141"/>
      <c r="TSR2" s="141"/>
      <c r="TSS2" s="141"/>
      <c r="TST2" s="141"/>
      <c r="TSU2" s="141"/>
      <c r="TSV2" s="141"/>
      <c r="TSW2" s="141"/>
      <c r="TSX2" s="141"/>
      <c r="TSY2" s="141"/>
      <c r="TSZ2" s="141"/>
      <c r="TTA2" s="141"/>
      <c r="TTB2" s="141"/>
      <c r="TTC2" s="141"/>
      <c r="TTD2" s="141"/>
      <c r="TTE2" s="141"/>
      <c r="TTF2" s="141"/>
      <c r="TTG2" s="141"/>
      <c r="TTH2" s="141"/>
      <c r="TTI2" s="141"/>
      <c r="TTJ2" s="141"/>
      <c r="TTK2" s="141"/>
      <c r="TTL2" s="141"/>
      <c r="TTM2" s="141"/>
      <c r="TTN2" s="141"/>
      <c r="TTO2" s="141"/>
      <c r="TTP2" s="141"/>
      <c r="TTQ2" s="141"/>
      <c r="TTR2" s="141"/>
      <c r="TTS2" s="141"/>
      <c r="TTT2" s="141"/>
      <c r="TTU2" s="141"/>
      <c r="TTV2" s="141"/>
      <c r="TTW2" s="141"/>
      <c r="TTX2" s="141"/>
      <c r="TTY2" s="141"/>
      <c r="TTZ2" s="141"/>
      <c r="TUA2" s="141"/>
      <c r="TUB2" s="141"/>
      <c r="TUC2" s="141"/>
      <c r="TUD2" s="141"/>
      <c r="TUE2" s="141"/>
      <c r="TUF2" s="141"/>
      <c r="TUG2" s="141"/>
      <c r="TUH2" s="141"/>
      <c r="TUI2" s="141"/>
      <c r="TUJ2" s="141"/>
      <c r="TUK2" s="141"/>
      <c r="TUL2" s="141"/>
      <c r="TUM2" s="141"/>
      <c r="TUN2" s="141"/>
      <c r="TUO2" s="141"/>
      <c r="TUP2" s="141"/>
      <c r="TUQ2" s="141"/>
      <c r="TUR2" s="141"/>
      <c r="TUS2" s="141"/>
      <c r="TUT2" s="141"/>
      <c r="TUU2" s="141"/>
      <c r="TUV2" s="141"/>
      <c r="TUW2" s="141"/>
      <c r="TUX2" s="141"/>
      <c r="TUY2" s="141"/>
      <c r="TUZ2" s="141"/>
      <c r="TVA2" s="141"/>
      <c r="TVB2" s="141"/>
      <c r="TVC2" s="141"/>
      <c r="TVD2" s="141"/>
      <c r="TVE2" s="141"/>
      <c r="TVF2" s="141"/>
      <c r="TVG2" s="141"/>
      <c r="TVH2" s="141"/>
      <c r="TVI2" s="141"/>
      <c r="TVJ2" s="141"/>
      <c r="TVK2" s="141"/>
      <c r="TVL2" s="141"/>
      <c r="TVM2" s="141"/>
      <c r="TVN2" s="141"/>
      <c r="TVO2" s="141"/>
      <c r="TVP2" s="141"/>
      <c r="TVQ2" s="141"/>
      <c r="TVR2" s="141"/>
      <c r="TVS2" s="141"/>
      <c r="TVT2" s="141"/>
      <c r="TVU2" s="141"/>
      <c r="TVV2" s="141"/>
      <c r="TVW2" s="141"/>
      <c r="TVX2" s="141"/>
      <c r="TVY2" s="141"/>
      <c r="TVZ2" s="141"/>
      <c r="TWA2" s="141"/>
      <c r="TWB2" s="141"/>
      <c r="TWC2" s="141"/>
      <c r="TWD2" s="141"/>
      <c r="TWE2" s="141"/>
      <c r="TWF2" s="141"/>
      <c r="TWG2" s="141"/>
      <c r="TWH2" s="141"/>
      <c r="TWI2" s="141"/>
      <c r="TWJ2" s="141"/>
      <c r="TWK2" s="141"/>
      <c r="TWL2" s="141"/>
      <c r="TWM2" s="141"/>
      <c r="TWN2" s="141"/>
      <c r="TWO2" s="141"/>
      <c r="TWP2" s="141"/>
      <c r="TWQ2" s="141"/>
      <c r="TWR2" s="141"/>
      <c r="TWS2" s="141"/>
      <c r="TWT2" s="141"/>
      <c r="TWU2" s="141"/>
      <c r="TWV2" s="141"/>
      <c r="TWW2" s="141"/>
      <c r="TWX2" s="141"/>
      <c r="TWY2" s="141"/>
      <c r="TWZ2" s="141"/>
      <c r="TXA2" s="141"/>
      <c r="TXB2" s="141"/>
      <c r="TXC2" s="141"/>
      <c r="TXD2" s="141"/>
      <c r="TXE2" s="141"/>
      <c r="TXF2" s="141"/>
      <c r="TXG2" s="141"/>
      <c r="TXH2" s="141"/>
      <c r="TXI2" s="141"/>
      <c r="TXJ2" s="141"/>
      <c r="TXK2" s="141"/>
      <c r="TXL2" s="141"/>
      <c r="TXM2" s="141"/>
      <c r="TXN2" s="141"/>
      <c r="TXO2" s="141"/>
      <c r="TXP2" s="141"/>
      <c r="TXQ2" s="141"/>
      <c r="TXR2" s="141"/>
      <c r="TXS2" s="141"/>
      <c r="TXT2" s="141"/>
      <c r="TXU2" s="141"/>
      <c r="TXV2" s="141"/>
      <c r="TXW2" s="141"/>
      <c r="TXX2" s="141"/>
      <c r="TXY2" s="141"/>
      <c r="TXZ2" s="141"/>
      <c r="TYA2" s="141"/>
      <c r="TYB2" s="141"/>
      <c r="TYC2" s="141"/>
      <c r="TYD2" s="141"/>
      <c r="TYE2" s="141"/>
      <c r="TYF2" s="141"/>
      <c r="TYG2" s="141"/>
      <c r="TYH2" s="141"/>
      <c r="TYI2" s="141"/>
      <c r="TYJ2" s="141"/>
      <c r="TYK2" s="141"/>
      <c r="TYL2" s="141"/>
      <c r="TYM2" s="141"/>
      <c r="TYN2" s="141"/>
      <c r="TYO2" s="141"/>
      <c r="TYP2" s="141"/>
      <c r="TYQ2" s="141"/>
      <c r="TYR2" s="141"/>
      <c r="TYS2" s="141"/>
      <c r="TYT2" s="141"/>
      <c r="TYU2" s="141"/>
      <c r="TYV2" s="141"/>
      <c r="TYW2" s="141"/>
      <c r="TYX2" s="141"/>
      <c r="TYY2" s="141"/>
      <c r="TYZ2" s="141"/>
      <c r="TZA2" s="141"/>
      <c r="TZB2" s="141"/>
      <c r="TZC2" s="141"/>
      <c r="TZD2" s="141"/>
      <c r="TZE2" s="141"/>
      <c r="TZF2" s="141"/>
      <c r="TZG2" s="141"/>
      <c r="TZH2" s="141"/>
      <c r="TZI2" s="141"/>
      <c r="TZJ2" s="141"/>
      <c r="TZK2" s="141"/>
      <c r="TZL2" s="141"/>
      <c r="TZM2" s="141"/>
      <c r="TZN2" s="141"/>
      <c r="TZO2" s="141"/>
      <c r="TZP2" s="141"/>
      <c r="TZQ2" s="141"/>
      <c r="TZR2" s="141"/>
      <c r="TZS2" s="141"/>
      <c r="TZT2" s="141"/>
      <c r="TZU2" s="141"/>
      <c r="TZV2" s="141"/>
      <c r="TZW2" s="141"/>
      <c r="TZX2" s="141"/>
      <c r="TZY2" s="141"/>
      <c r="TZZ2" s="141"/>
      <c r="UAA2" s="141"/>
      <c r="UAB2" s="141"/>
      <c r="UAC2" s="141"/>
      <c r="UAD2" s="141"/>
      <c r="UAE2" s="141"/>
      <c r="UAF2" s="141"/>
      <c r="UAG2" s="141"/>
      <c r="UAH2" s="141"/>
      <c r="UAI2" s="141"/>
      <c r="UAJ2" s="141"/>
      <c r="UAK2" s="141"/>
      <c r="UAL2" s="141"/>
      <c r="UAM2" s="141"/>
      <c r="UAN2" s="141"/>
      <c r="UAO2" s="141"/>
      <c r="UAP2" s="141"/>
      <c r="UAQ2" s="141"/>
      <c r="UAR2" s="141"/>
      <c r="UAS2" s="141"/>
      <c r="UAT2" s="141"/>
      <c r="UAU2" s="141"/>
      <c r="UAV2" s="141"/>
      <c r="UAW2" s="141"/>
      <c r="UAX2" s="141"/>
      <c r="UAY2" s="141"/>
      <c r="UAZ2" s="141"/>
      <c r="UBA2" s="141"/>
      <c r="UBB2" s="141"/>
      <c r="UBC2" s="141"/>
      <c r="UBD2" s="141"/>
      <c r="UBE2" s="141"/>
      <c r="UBF2" s="141"/>
      <c r="UBG2" s="141"/>
      <c r="UBH2" s="141"/>
      <c r="UBI2" s="141"/>
      <c r="UBJ2" s="141"/>
      <c r="UBK2" s="141"/>
      <c r="UBL2" s="141"/>
      <c r="UBM2" s="141"/>
      <c r="UBN2" s="141"/>
      <c r="UBO2" s="141"/>
      <c r="UBP2" s="141"/>
      <c r="UBQ2" s="141"/>
      <c r="UBR2" s="141"/>
      <c r="UBS2" s="141"/>
      <c r="UBT2" s="141"/>
      <c r="UBU2" s="141"/>
      <c r="UBV2" s="141"/>
      <c r="UBW2" s="141"/>
      <c r="UBX2" s="141"/>
      <c r="UBY2" s="141"/>
      <c r="UBZ2" s="141"/>
      <c r="UCA2" s="141"/>
      <c r="UCB2" s="141"/>
      <c r="UCC2" s="141"/>
      <c r="UCD2" s="141"/>
      <c r="UCE2" s="141"/>
      <c r="UCF2" s="141"/>
      <c r="UCG2" s="141"/>
      <c r="UCH2" s="141"/>
      <c r="UCI2" s="141"/>
      <c r="UCJ2" s="141"/>
      <c r="UCK2" s="141"/>
      <c r="UCL2" s="141"/>
      <c r="UCM2" s="141"/>
      <c r="UCN2" s="141"/>
      <c r="UCO2" s="141"/>
      <c r="UCP2" s="141"/>
      <c r="UCQ2" s="141"/>
      <c r="UCR2" s="141"/>
      <c r="UCS2" s="141"/>
      <c r="UCT2" s="141"/>
      <c r="UCU2" s="141"/>
      <c r="UCV2" s="141"/>
      <c r="UCW2" s="141"/>
      <c r="UCX2" s="141"/>
      <c r="UCY2" s="141"/>
      <c r="UCZ2" s="141"/>
      <c r="UDA2" s="141"/>
      <c r="UDB2" s="141"/>
      <c r="UDC2" s="141"/>
      <c r="UDD2" s="141"/>
      <c r="UDE2" s="141"/>
      <c r="UDF2" s="141"/>
      <c r="UDG2" s="141"/>
      <c r="UDH2" s="141"/>
      <c r="UDI2" s="141"/>
      <c r="UDJ2" s="141"/>
      <c r="UDK2" s="141"/>
      <c r="UDL2" s="141"/>
      <c r="UDM2" s="141"/>
      <c r="UDN2" s="141"/>
      <c r="UDO2" s="141"/>
      <c r="UDP2" s="141"/>
      <c r="UDQ2" s="141"/>
      <c r="UDR2" s="141"/>
      <c r="UDS2" s="141"/>
      <c r="UDT2" s="141"/>
      <c r="UDU2" s="141"/>
      <c r="UDV2" s="141"/>
      <c r="UDW2" s="141"/>
      <c r="UDX2" s="141"/>
      <c r="UDY2" s="141"/>
      <c r="UDZ2" s="141"/>
      <c r="UEA2" s="141"/>
      <c r="UEB2" s="141"/>
      <c r="UEC2" s="141"/>
      <c r="UED2" s="141"/>
      <c r="UEE2" s="141"/>
      <c r="UEF2" s="141"/>
      <c r="UEG2" s="141"/>
      <c r="UEH2" s="141"/>
      <c r="UEI2" s="141"/>
      <c r="UEJ2" s="141"/>
      <c r="UEK2" s="141"/>
      <c r="UEL2" s="141"/>
      <c r="UEM2" s="141"/>
      <c r="UEN2" s="141"/>
      <c r="UEO2" s="141"/>
      <c r="UEP2" s="141"/>
      <c r="UEQ2" s="141"/>
      <c r="UER2" s="141"/>
      <c r="UES2" s="141"/>
      <c r="UET2" s="141"/>
      <c r="UEU2" s="141"/>
      <c r="UEV2" s="141"/>
      <c r="UEW2" s="141"/>
      <c r="UEX2" s="141"/>
      <c r="UEY2" s="141"/>
      <c r="UEZ2" s="141"/>
      <c r="UFA2" s="141"/>
      <c r="UFB2" s="141"/>
      <c r="UFC2" s="141"/>
      <c r="UFD2" s="141"/>
      <c r="UFE2" s="141"/>
      <c r="UFF2" s="141"/>
      <c r="UFG2" s="141"/>
      <c r="UFH2" s="141"/>
      <c r="UFI2" s="141"/>
      <c r="UFJ2" s="141"/>
      <c r="UFK2" s="141"/>
      <c r="UFL2" s="141"/>
      <c r="UFM2" s="141"/>
      <c r="UFN2" s="141"/>
      <c r="UFO2" s="141"/>
      <c r="UFP2" s="141"/>
      <c r="UFQ2" s="141"/>
      <c r="UFR2" s="141"/>
      <c r="UFS2" s="141"/>
      <c r="UFT2" s="141"/>
      <c r="UFU2" s="141"/>
      <c r="UFV2" s="141"/>
      <c r="UFW2" s="141"/>
      <c r="UFX2" s="141"/>
      <c r="UFY2" s="141"/>
      <c r="UFZ2" s="141"/>
      <c r="UGA2" s="141"/>
      <c r="UGB2" s="141"/>
      <c r="UGC2" s="141"/>
      <c r="UGD2" s="141"/>
      <c r="UGE2" s="141"/>
      <c r="UGF2" s="141"/>
      <c r="UGG2" s="141"/>
      <c r="UGH2" s="141"/>
      <c r="UGI2" s="141"/>
      <c r="UGJ2" s="141"/>
      <c r="UGK2" s="141"/>
      <c r="UGL2" s="141"/>
      <c r="UGM2" s="141"/>
      <c r="UGN2" s="141"/>
      <c r="UGO2" s="141"/>
      <c r="UGP2" s="141"/>
      <c r="UGQ2" s="141"/>
      <c r="UGR2" s="141"/>
      <c r="UGS2" s="141"/>
      <c r="UGT2" s="141"/>
      <c r="UGU2" s="141"/>
      <c r="UGV2" s="141"/>
      <c r="UGW2" s="141"/>
      <c r="UGX2" s="141"/>
      <c r="UGY2" s="141"/>
      <c r="UGZ2" s="141"/>
      <c r="UHA2" s="141"/>
      <c r="UHB2" s="141"/>
      <c r="UHC2" s="141"/>
      <c r="UHD2" s="141"/>
      <c r="UHE2" s="141"/>
      <c r="UHF2" s="141"/>
      <c r="UHG2" s="141"/>
      <c r="UHH2" s="141"/>
      <c r="UHI2" s="141"/>
      <c r="UHJ2" s="141"/>
      <c r="UHK2" s="141"/>
      <c r="UHL2" s="141"/>
      <c r="UHM2" s="141"/>
      <c r="UHN2" s="141"/>
      <c r="UHO2" s="141"/>
      <c r="UHP2" s="141"/>
      <c r="UHQ2" s="141"/>
      <c r="UHR2" s="141"/>
      <c r="UHS2" s="141"/>
      <c r="UHT2" s="141"/>
      <c r="UHU2" s="141"/>
      <c r="UHV2" s="141"/>
      <c r="UHW2" s="141"/>
      <c r="UHX2" s="141"/>
      <c r="UHY2" s="141"/>
      <c r="UHZ2" s="141"/>
      <c r="UIA2" s="141"/>
      <c r="UIB2" s="141"/>
      <c r="UIC2" s="141"/>
      <c r="UID2" s="141"/>
      <c r="UIE2" s="141"/>
      <c r="UIF2" s="141"/>
      <c r="UIG2" s="141"/>
      <c r="UIH2" s="141"/>
      <c r="UII2" s="141"/>
      <c r="UIJ2" s="141"/>
      <c r="UIK2" s="141"/>
      <c r="UIL2" s="141"/>
      <c r="UIM2" s="141"/>
      <c r="UIN2" s="141"/>
      <c r="UIO2" s="141"/>
      <c r="UIP2" s="141"/>
      <c r="UIQ2" s="141"/>
      <c r="UIR2" s="141"/>
      <c r="UIS2" s="141"/>
      <c r="UIT2" s="141"/>
      <c r="UIU2" s="141"/>
      <c r="UIV2" s="141"/>
      <c r="UIW2" s="141"/>
      <c r="UIX2" s="141"/>
      <c r="UIY2" s="141"/>
      <c r="UIZ2" s="141"/>
      <c r="UJA2" s="141"/>
      <c r="UJB2" s="141"/>
      <c r="UJC2" s="141"/>
      <c r="UJD2" s="141"/>
      <c r="UJE2" s="141"/>
      <c r="UJF2" s="141"/>
      <c r="UJG2" s="141"/>
      <c r="UJH2" s="141"/>
      <c r="UJI2" s="141"/>
      <c r="UJJ2" s="141"/>
      <c r="UJK2" s="141"/>
      <c r="UJL2" s="141"/>
      <c r="UJM2" s="141"/>
      <c r="UJN2" s="141"/>
      <c r="UJO2" s="141"/>
      <c r="UJP2" s="141"/>
      <c r="UJQ2" s="141"/>
      <c r="UJR2" s="141"/>
      <c r="UJS2" s="141"/>
      <c r="UJT2" s="141"/>
      <c r="UJU2" s="141"/>
      <c r="UJV2" s="141"/>
      <c r="UJW2" s="141"/>
      <c r="UJX2" s="141"/>
      <c r="UJY2" s="141"/>
      <c r="UJZ2" s="141"/>
      <c r="UKA2" s="141"/>
      <c r="UKB2" s="141"/>
      <c r="UKC2" s="141"/>
      <c r="UKD2" s="141"/>
      <c r="UKE2" s="141"/>
      <c r="UKF2" s="141"/>
      <c r="UKG2" s="141"/>
      <c r="UKH2" s="141"/>
      <c r="UKI2" s="141"/>
      <c r="UKJ2" s="141"/>
      <c r="UKK2" s="141"/>
      <c r="UKL2" s="141"/>
      <c r="UKM2" s="141"/>
      <c r="UKN2" s="141"/>
      <c r="UKO2" s="141"/>
      <c r="UKP2" s="141"/>
      <c r="UKQ2" s="141"/>
      <c r="UKR2" s="141"/>
      <c r="UKS2" s="141"/>
      <c r="UKT2" s="141"/>
      <c r="UKU2" s="141"/>
      <c r="UKV2" s="141"/>
      <c r="UKW2" s="141"/>
      <c r="UKX2" s="141"/>
      <c r="UKY2" s="141"/>
      <c r="UKZ2" s="141"/>
      <c r="ULA2" s="141"/>
      <c r="ULB2" s="141"/>
      <c r="ULC2" s="141"/>
      <c r="ULD2" s="141"/>
      <c r="ULE2" s="141"/>
      <c r="ULF2" s="141"/>
      <c r="ULG2" s="141"/>
      <c r="ULH2" s="141"/>
      <c r="ULI2" s="141"/>
      <c r="ULJ2" s="141"/>
      <c r="ULK2" s="141"/>
      <c r="ULL2" s="141"/>
      <c r="ULM2" s="141"/>
      <c r="ULN2" s="141"/>
      <c r="ULO2" s="141"/>
      <c r="ULP2" s="141"/>
      <c r="ULQ2" s="141"/>
      <c r="ULR2" s="141"/>
      <c r="ULS2" s="141"/>
      <c r="ULT2" s="141"/>
      <c r="ULU2" s="141"/>
      <c r="ULV2" s="141"/>
      <c r="ULW2" s="141"/>
      <c r="ULX2" s="141"/>
      <c r="ULY2" s="141"/>
      <c r="ULZ2" s="141"/>
      <c r="UMA2" s="141"/>
      <c r="UMB2" s="141"/>
      <c r="UMC2" s="141"/>
      <c r="UMD2" s="141"/>
      <c r="UME2" s="141"/>
      <c r="UMF2" s="141"/>
      <c r="UMG2" s="141"/>
      <c r="UMH2" s="141"/>
      <c r="UMI2" s="141"/>
      <c r="UMJ2" s="141"/>
      <c r="UMK2" s="141"/>
      <c r="UML2" s="141"/>
      <c r="UMM2" s="141"/>
      <c r="UMN2" s="141"/>
      <c r="UMO2" s="141"/>
      <c r="UMP2" s="141"/>
      <c r="UMQ2" s="141"/>
      <c r="UMR2" s="141"/>
      <c r="UMS2" s="141"/>
      <c r="UMT2" s="141"/>
      <c r="UMU2" s="141"/>
      <c r="UMV2" s="141"/>
      <c r="UMW2" s="141"/>
      <c r="UMX2" s="141"/>
      <c r="UMY2" s="141"/>
      <c r="UMZ2" s="141"/>
      <c r="UNA2" s="141"/>
      <c r="UNB2" s="141"/>
      <c r="UNC2" s="141"/>
      <c r="UND2" s="141"/>
      <c r="UNE2" s="141"/>
      <c r="UNF2" s="141"/>
      <c r="UNG2" s="141"/>
      <c r="UNH2" s="141"/>
      <c r="UNI2" s="141"/>
      <c r="UNJ2" s="141"/>
      <c r="UNK2" s="141"/>
      <c r="UNL2" s="141"/>
      <c r="UNM2" s="141"/>
      <c r="UNN2" s="141"/>
      <c r="UNO2" s="141"/>
      <c r="UNP2" s="141"/>
      <c r="UNQ2" s="141"/>
      <c r="UNR2" s="141"/>
      <c r="UNS2" s="141"/>
      <c r="UNT2" s="141"/>
      <c r="UNU2" s="141"/>
      <c r="UNV2" s="141"/>
      <c r="UNW2" s="141"/>
      <c r="UNX2" s="141"/>
      <c r="UNY2" s="141"/>
      <c r="UNZ2" s="141"/>
      <c r="UOA2" s="141"/>
      <c r="UOB2" s="141"/>
      <c r="UOC2" s="141"/>
      <c r="UOD2" s="141"/>
      <c r="UOE2" s="141"/>
      <c r="UOF2" s="141"/>
      <c r="UOG2" s="141"/>
      <c r="UOH2" s="141"/>
      <c r="UOI2" s="141"/>
      <c r="UOJ2" s="141"/>
      <c r="UOK2" s="141"/>
      <c r="UOL2" s="141"/>
      <c r="UOM2" s="141"/>
      <c r="UON2" s="141"/>
      <c r="UOO2" s="141"/>
      <c r="UOP2" s="141"/>
      <c r="UOQ2" s="141"/>
      <c r="UOR2" s="141"/>
      <c r="UOS2" s="141"/>
      <c r="UOT2" s="141"/>
      <c r="UOU2" s="141"/>
      <c r="UOV2" s="141"/>
      <c r="UOW2" s="141"/>
      <c r="UOX2" s="141"/>
      <c r="UOY2" s="141"/>
      <c r="UOZ2" s="141"/>
      <c r="UPA2" s="141"/>
      <c r="UPB2" s="141"/>
      <c r="UPC2" s="141"/>
      <c r="UPD2" s="141"/>
      <c r="UPE2" s="141"/>
      <c r="UPF2" s="141"/>
      <c r="UPG2" s="141"/>
      <c r="UPH2" s="141"/>
      <c r="UPI2" s="141"/>
      <c r="UPJ2" s="141"/>
      <c r="UPK2" s="141"/>
      <c r="UPL2" s="141"/>
      <c r="UPM2" s="141"/>
      <c r="UPN2" s="141"/>
      <c r="UPO2" s="141"/>
      <c r="UPP2" s="141"/>
      <c r="UPQ2" s="141"/>
      <c r="UPR2" s="141"/>
      <c r="UPS2" s="141"/>
      <c r="UPT2" s="141"/>
      <c r="UPU2" s="141"/>
      <c r="UPV2" s="141"/>
      <c r="UPW2" s="141"/>
      <c r="UPX2" s="141"/>
      <c r="UPY2" s="141"/>
      <c r="UPZ2" s="141"/>
      <c r="UQA2" s="141"/>
      <c r="UQB2" s="141"/>
      <c r="UQC2" s="141"/>
      <c r="UQD2" s="141"/>
      <c r="UQE2" s="141"/>
      <c r="UQF2" s="141"/>
      <c r="UQG2" s="141"/>
      <c r="UQH2" s="141"/>
      <c r="UQI2" s="141"/>
      <c r="UQJ2" s="141"/>
      <c r="UQK2" s="141"/>
      <c r="UQL2" s="141"/>
      <c r="UQM2" s="141"/>
      <c r="UQN2" s="141"/>
      <c r="UQO2" s="141"/>
      <c r="UQP2" s="141"/>
      <c r="UQQ2" s="141"/>
      <c r="UQR2" s="141"/>
      <c r="UQS2" s="141"/>
      <c r="UQT2" s="141"/>
      <c r="UQU2" s="141"/>
      <c r="UQV2" s="141"/>
      <c r="UQW2" s="141"/>
      <c r="UQX2" s="141"/>
      <c r="UQY2" s="141"/>
      <c r="UQZ2" s="141"/>
      <c r="URA2" s="141"/>
      <c r="URB2" s="141"/>
      <c r="URC2" s="141"/>
      <c r="URD2" s="141"/>
      <c r="URE2" s="141"/>
      <c r="URF2" s="141"/>
      <c r="URG2" s="141"/>
      <c r="URH2" s="141"/>
      <c r="URI2" s="141"/>
      <c r="URJ2" s="141"/>
      <c r="URK2" s="141"/>
      <c r="URL2" s="141"/>
      <c r="URM2" s="141"/>
      <c r="URN2" s="141"/>
      <c r="URO2" s="141"/>
      <c r="URP2" s="141"/>
      <c r="URQ2" s="141"/>
      <c r="URR2" s="141"/>
      <c r="URS2" s="141"/>
      <c r="URT2" s="141"/>
      <c r="URU2" s="141"/>
      <c r="URV2" s="141"/>
      <c r="URW2" s="141"/>
      <c r="URX2" s="141"/>
      <c r="URY2" s="141"/>
      <c r="URZ2" s="141"/>
      <c r="USA2" s="141"/>
      <c r="USB2" s="141"/>
      <c r="USC2" s="141"/>
      <c r="USD2" s="141"/>
      <c r="USE2" s="141"/>
      <c r="USF2" s="141"/>
      <c r="USG2" s="141"/>
      <c r="USH2" s="141"/>
      <c r="USI2" s="141"/>
      <c r="USJ2" s="141"/>
      <c r="USK2" s="141"/>
      <c r="USL2" s="141"/>
      <c r="USM2" s="141"/>
      <c r="USN2" s="141"/>
      <c r="USO2" s="141"/>
      <c r="USP2" s="141"/>
      <c r="USQ2" s="141"/>
      <c r="USR2" s="141"/>
      <c r="USS2" s="141"/>
      <c r="UST2" s="141"/>
      <c r="USU2" s="141"/>
      <c r="USV2" s="141"/>
      <c r="USW2" s="141"/>
      <c r="USX2" s="141"/>
      <c r="USY2" s="141"/>
      <c r="USZ2" s="141"/>
      <c r="UTA2" s="141"/>
      <c r="UTB2" s="141"/>
      <c r="UTC2" s="141"/>
      <c r="UTD2" s="141"/>
      <c r="UTE2" s="141"/>
      <c r="UTF2" s="141"/>
      <c r="UTG2" s="141"/>
      <c r="UTH2" s="141"/>
      <c r="UTI2" s="141"/>
      <c r="UTJ2" s="141"/>
      <c r="UTK2" s="141"/>
      <c r="UTL2" s="141"/>
      <c r="UTM2" s="141"/>
      <c r="UTN2" s="141"/>
      <c r="UTO2" s="141"/>
      <c r="UTP2" s="141"/>
      <c r="UTQ2" s="141"/>
      <c r="UTR2" s="141"/>
      <c r="UTS2" s="141"/>
      <c r="UTT2" s="141"/>
      <c r="UTU2" s="141"/>
      <c r="UTV2" s="141"/>
      <c r="UTW2" s="141"/>
      <c r="UTX2" s="141"/>
      <c r="UTY2" s="141"/>
      <c r="UTZ2" s="141"/>
      <c r="UUA2" s="141"/>
      <c r="UUB2" s="141"/>
      <c r="UUC2" s="141"/>
      <c r="UUD2" s="141"/>
      <c r="UUE2" s="141"/>
      <c r="UUF2" s="141"/>
      <c r="UUG2" s="141"/>
      <c r="UUH2" s="141"/>
      <c r="UUI2" s="141"/>
      <c r="UUJ2" s="141"/>
      <c r="UUK2" s="141"/>
      <c r="UUL2" s="141"/>
      <c r="UUM2" s="141"/>
      <c r="UUN2" s="141"/>
      <c r="UUO2" s="141"/>
      <c r="UUP2" s="141"/>
      <c r="UUQ2" s="141"/>
      <c r="UUR2" s="141"/>
      <c r="UUS2" s="141"/>
      <c r="UUT2" s="141"/>
      <c r="UUU2" s="141"/>
      <c r="UUV2" s="141"/>
      <c r="UUW2" s="141"/>
      <c r="UUX2" s="141"/>
      <c r="UUY2" s="141"/>
      <c r="UUZ2" s="141"/>
      <c r="UVA2" s="141"/>
      <c r="UVB2" s="141"/>
      <c r="UVC2" s="141"/>
      <c r="UVD2" s="141"/>
      <c r="UVE2" s="141"/>
      <c r="UVF2" s="141"/>
      <c r="UVG2" s="141"/>
      <c r="UVH2" s="141"/>
      <c r="UVI2" s="141"/>
      <c r="UVJ2" s="141"/>
      <c r="UVK2" s="141"/>
      <c r="UVL2" s="141"/>
      <c r="UVM2" s="141"/>
      <c r="UVN2" s="141"/>
      <c r="UVO2" s="141"/>
      <c r="UVP2" s="141"/>
      <c r="UVQ2" s="141"/>
      <c r="UVR2" s="141"/>
      <c r="UVS2" s="141"/>
      <c r="UVT2" s="141"/>
      <c r="UVU2" s="141"/>
      <c r="UVV2" s="141"/>
      <c r="UVW2" s="141"/>
      <c r="UVX2" s="141"/>
      <c r="UVY2" s="141"/>
      <c r="UVZ2" s="141"/>
      <c r="UWA2" s="141"/>
      <c r="UWB2" s="141"/>
      <c r="UWC2" s="141"/>
      <c r="UWD2" s="141"/>
      <c r="UWE2" s="141"/>
      <c r="UWF2" s="141"/>
      <c r="UWG2" s="141"/>
      <c r="UWH2" s="141"/>
      <c r="UWI2" s="141"/>
      <c r="UWJ2" s="141"/>
      <c r="UWK2" s="141"/>
      <c r="UWL2" s="141"/>
      <c r="UWM2" s="141"/>
      <c r="UWN2" s="141"/>
      <c r="UWO2" s="141"/>
      <c r="UWP2" s="141"/>
      <c r="UWQ2" s="141"/>
      <c r="UWR2" s="141"/>
      <c r="UWS2" s="141"/>
      <c r="UWT2" s="141"/>
      <c r="UWU2" s="141"/>
      <c r="UWV2" s="141"/>
      <c r="UWW2" s="141"/>
      <c r="UWX2" s="141"/>
      <c r="UWY2" s="141"/>
      <c r="UWZ2" s="141"/>
      <c r="UXA2" s="141"/>
      <c r="UXB2" s="141"/>
      <c r="UXC2" s="141"/>
      <c r="UXD2" s="141"/>
      <c r="UXE2" s="141"/>
      <c r="UXF2" s="141"/>
      <c r="UXG2" s="141"/>
      <c r="UXH2" s="141"/>
      <c r="UXI2" s="141"/>
      <c r="UXJ2" s="141"/>
      <c r="UXK2" s="141"/>
      <c r="UXL2" s="141"/>
      <c r="UXM2" s="141"/>
      <c r="UXN2" s="141"/>
      <c r="UXO2" s="141"/>
      <c r="UXP2" s="141"/>
      <c r="UXQ2" s="141"/>
      <c r="UXR2" s="141"/>
      <c r="UXS2" s="141"/>
      <c r="UXT2" s="141"/>
      <c r="UXU2" s="141"/>
      <c r="UXV2" s="141"/>
      <c r="UXW2" s="141"/>
      <c r="UXX2" s="141"/>
      <c r="UXY2" s="141"/>
      <c r="UXZ2" s="141"/>
      <c r="UYA2" s="141"/>
      <c r="UYB2" s="141"/>
      <c r="UYC2" s="141"/>
      <c r="UYD2" s="141"/>
      <c r="UYE2" s="141"/>
      <c r="UYF2" s="141"/>
      <c r="UYG2" s="141"/>
      <c r="UYH2" s="141"/>
      <c r="UYI2" s="141"/>
      <c r="UYJ2" s="141"/>
      <c r="UYK2" s="141"/>
      <c r="UYL2" s="141"/>
      <c r="UYM2" s="141"/>
      <c r="UYN2" s="141"/>
      <c r="UYO2" s="141"/>
      <c r="UYP2" s="141"/>
      <c r="UYQ2" s="141"/>
      <c r="UYR2" s="141"/>
      <c r="UYS2" s="141"/>
      <c r="UYT2" s="141"/>
      <c r="UYU2" s="141"/>
      <c r="UYV2" s="141"/>
      <c r="UYW2" s="141"/>
      <c r="UYX2" s="141"/>
      <c r="UYY2" s="141"/>
      <c r="UYZ2" s="141"/>
      <c r="UZA2" s="141"/>
      <c r="UZB2" s="141"/>
      <c r="UZC2" s="141"/>
      <c r="UZD2" s="141"/>
      <c r="UZE2" s="141"/>
      <c r="UZF2" s="141"/>
      <c r="UZG2" s="141"/>
      <c r="UZH2" s="141"/>
      <c r="UZI2" s="141"/>
      <c r="UZJ2" s="141"/>
      <c r="UZK2" s="141"/>
      <c r="UZL2" s="141"/>
      <c r="UZM2" s="141"/>
      <c r="UZN2" s="141"/>
      <c r="UZO2" s="141"/>
      <c r="UZP2" s="141"/>
      <c r="UZQ2" s="141"/>
      <c r="UZR2" s="141"/>
      <c r="UZS2" s="141"/>
      <c r="UZT2" s="141"/>
      <c r="UZU2" s="141"/>
      <c r="UZV2" s="141"/>
      <c r="UZW2" s="141"/>
      <c r="UZX2" s="141"/>
      <c r="UZY2" s="141"/>
      <c r="UZZ2" s="141"/>
      <c r="VAA2" s="141"/>
      <c r="VAB2" s="141"/>
      <c r="VAC2" s="141"/>
      <c r="VAD2" s="141"/>
      <c r="VAE2" s="141"/>
      <c r="VAF2" s="141"/>
      <c r="VAG2" s="141"/>
      <c r="VAH2" s="141"/>
      <c r="VAI2" s="141"/>
      <c r="VAJ2" s="141"/>
      <c r="VAK2" s="141"/>
      <c r="VAL2" s="141"/>
      <c r="VAM2" s="141"/>
      <c r="VAN2" s="141"/>
      <c r="VAO2" s="141"/>
      <c r="VAP2" s="141"/>
      <c r="VAQ2" s="141"/>
      <c r="VAR2" s="141"/>
      <c r="VAS2" s="141"/>
      <c r="VAT2" s="141"/>
      <c r="VAU2" s="141"/>
      <c r="VAV2" s="141"/>
      <c r="VAW2" s="141"/>
      <c r="VAX2" s="141"/>
      <c r="VAY2" s="141"/>
      <c r="VAZ2" s="141"/>
      <c r="VBA2" s="141"/>
      <c r="VBB2" s="141"/>
      <c r="VBC2" s="141"/>
      <c r="VBD2" s="141"/>
      <c r="VBE2" s="141"/>
      <c r="VBF2" s="141"/>
      <c r="VBG2" s="141"/>
      <c r="VBH2" s="141"/>
      <c r="VBI2" s="141"/>
      <c r="VBJ2" s="141"/>
      <c r="VBK2" s="141"/>
      <c r="VBL2" s="141"/>
      <c r="VBM2" s="141"/>
      <c r="VBN2" s="141"/>
      <c r="VBO2" s="141"/>
      <c r="VBP2" s="141"/>
      <c r="VBQ2" s="141"/>
      <c r="VBR2" s="141"/>
      <c r="VBS2" s="141"/>
      <c r="VBT2" s="141"/>
      <c r="VBU2" s="141"/>
      <c r="VBV2" s="141"/>
      <c r="VBW2" s="141"/>
      <c r="VBX2" s="141"/>
      <c r="VBY2" s="141"/>
      <c r="VBZ2" s="141"/>
      <c r="VCA2" s="141"/>
      <c r="VCB2" s="141"/>
      <c r="VCC2" s="141"/>
      <c r="VCD2" s="141"/>
      <c r="VCE2" s="141"/>
      <c r="VCF2" s="141"/>
      <c r="VCG2" s="141"/>
      <c r="VCH2" s="141"/>
      <c r="VCI2" s="141"/>
      <c r="VCJ2" s="141"/>
      <c r="VCK2" s="141"/>
      <c r="VCL2" s="141"/>
      <c r="VCM2" s="141"/>
      <c r="VCN2" s="141"/>
      <c r="VCO2" s="141"/>
      <c r="VCP2" s="141"/>
      <c r="VCQ2" s="141"/>
      <c r="VCR2" s="141"/>
      <c r="VCS2" s="141"/>
      <c r="VCT2" s="141"/>
      <c r="VCU2" s="141"/>
      <c r="VCV2" s="141"/>
      <c r="VCW2" s="141"/>
      <c r="VCX2" s="141"/>
      <c r="VCY2" s="141"/>
      <c r="VCZ2" s="141"/>
      <c r="VDA2" s="141"/>
      <c r="VDB2" s="141"/>
      <c r="VDC2" s="141"/>
      <c r="VDD2" s="141"/>
      <c r="VDE2" s="141"/>
      <c r="VDF2" s="141"/>
      <c r="VDG2" s="141"/>
      <c r="VDH2" s="141"/>
      <c r="VDI2" s="141"/>
      <c r="VDJ2" s="141"/>
      <c r="VDK2" s="141"/>
      <c r="VDL2" s="141"/>
      <c r="VDM2" s="141"/>
      <c r="VDN2" s="141"/>
      <c r="VDO2" s="141"/>
      <c r="VDP2" s="141"/>
      <c r="VDQ2" s="141"/>
      <c r="VDR2" s="141"/>
      <c r="VDS2" s="141"/>
      <c r="VDT2" s="141"/>
      <c r="VDU2" s="141"/>
      <c r="VDV2" s="141"/>
      <c r="VDW2" s="141"/>
      <c r="VDX2" s="141"/>
      <c r="VDY2" s="141"/>
      <c r="VDZ2" s="141"/>
      <c r="VEA2" s="141"/>
      <c r="VEB2" s="141"/>
      <c r="VEC2" s="141"/>
      <c r="VED2" s="141"/>
      <c r="VEE2" s="141"/>
      <c r="VEF2" s="141"/>
      <c r="VEG2" s="141"/>
      <c r="VEH2" s="141"/>
      <c r="VEI2" s="141"/>
      <c r="VEJ2" s="141"/>
      <c r="VEK2" s="141"/>
      <c r="VEL2" s="141"/>
      <c r="VEM2" s="141"/>
      <c r="VEN2" s="141"/>
      <c r="VEO2" s="141"/>
      <c r="VEP2" s="141"/>
      <c r="VEQ2" s="141"/>
      <c r="VER2" s="141"/>
      <c r="VES2" s="141"/>
      <c r="VET2" s="141"/>
      <c r="VEU2" s="141"/>
      <c r="VEV2" s="141"/>
      <c r="VEW2" s="141"/>
      <c r="VEX2" s="141"/>
      <c r="VEY2" s="141"/>
      <c r="VEZ2" s="141"/>
      <c r="VFA2" s="141"/>
      <c r="VFB2" s="141"/>
      <c r="VFC2" s="141"/>
      <c r="VFD2" s="141"/>
      <c r="VFE2" s="141"/>
      <c r="VFF2" s="141"/>
      <c r="VFG2" s="141"/>
      <c r="VFH2" s="141"/>
      <c r="VFI2" s="141"/>
      <c r="VFJ2" s="141"/>
      <c r="VFK2" s="141"/>
      <c r="VFL2" s="141"/>
      <c r="VFM2" s="141"/>
      <c r="VFN2" s="141"/>
      <c r="VFO2" s="141"/>
      <c r="VFP2" s="141"/>
      <c r="VFQ2" s="141"/>
      <c r="VFR2" s="141"/>
      <c r="VFS2" s="141"/>
      <c r="VFT2" s="141"/>
      <c r="VFU2" s="141"/>
      <c r="VFV2" s="141"/>
      <c r="VFW2" s="141"/>
      <c r="VFX2" s="141"/>
      <c r="VFY2" s="141"/>
      <c r="VFZ2" s="141"/>
      <c r="VGA2" s="141"/>
      <c r="VGB2" s="141"/>
      <c r="VGC2" s="141"/>
      <c r="VGD2" s="141"/>
      <c r="VGE2" s="141"/>
      <c r="VGF2" s="141"/>
      <c r="VGG2" s="141"/>
      <c r="VGH2" s="141"/>
      <c r="VGI2" s="141"/>
      <c r="VGJ2" s="141"/>
      <c r="VGK2" s="141"/>
      <c r="VGL2" s="141"/>
      <c r="VGM2" s="141"/>
      <c r="VGN2" s="141"/>
      <c r="VGO2" s="141"/>
      <c r="VGP2" s="141"/>
      <c r="VGQ2" s="141"/>
      <c r="VGR2" s="141"/>
      <c r="VGS2" s="141"/>
      <c r="VGT2" s="141"/>
      <c r="VGU2" s="141"/>
      <c r="VGV2" s="141"/>
      <c r="VGW2" s="141"/>
      <c r="VGX2" s="141"/>
      <c r="VGY2" s="141"/>
      <c r="VGZ2" s="141"/>
      <c r="VHA2" s="141"/>
      <c r="VHB2" s="141"/>
      <c r="VHC2" s="141"/>
      <c r="VHD2" s="141"/>
      <c r="VHE2" s="141"/>
      <c r="VHF2" s="141"/>
      <c r="VHG2" s="141"/>
      <c r="VHH2" s="141"/>
      <c r="VHI2" s="141"/>
      <c r="VHJ2" s="141"/>
      <c r="VHK2" s="141"/>
      <c r="VHL2" s="141"/>
      <c r="VHM2" s="141"/>
      <c r="VHN2" s="141"/>
      <c r="VHO2" s="141"/>
      <c r="VHP2" s="141"/>
      <c r="VHQ2" s="141"/>
      <c r="VHR2" s="141"/>
      <c r="VHS2" s="141"/>
      <c r="VHT2" s="141"/>
      <c r="VHU2" s="141"/>
      <c r="VHV2" s="141"/>
      <c r="VHW2" s="141"/>
      <c r="VHX2" s="141"/>
      <c r="VHY2" s="141"/>
      <c r="VHZ2" s="141"/>
      <c r="VIA2" s="141"/>
      <c r="VIB2" s="141"/>
      <c r="VIC2" s="141"/>
      <c r="VID2" s="141"/>
      <c r="VIE2" s="141"/>
      <c r="VIF2" s="141"/>
      <c r="VIG2" s="141"/>
      <c r="VIH2" s="141"/>
      <c r="VII2" s="141"/>
      <c r="VIJ2" s="141"/>
      <c r="VIK2" s="141"/>
      <c r="VIL2" s="141"/>
      <c r="VIM2" s="141"/>
      <c r="VIN2" s="141"/>
      <c r="VIO2" s="141"/>
      <c r="VIP2" s="141"/>
      <c r="VIQ2" s="141"/>
      <c r="VIR2" s="141"/>
      <c r="VIS2" s="141"/>
      <c r="VIT2" s="141"/>
      <c r="VIU2" s="141"/>
      <c r="VIV2" s="141"/>
      <c r="VIW2" s="141"/>
      <c r="VIX2" s="141"/>
      <c r="VIY2" s="141"/>
      <c r="VIZ2" s="141"/>
      <c r="VJA2" s="141"/>
      <c r="VJB2" s="141"/>
      <c r="VJC2" s="141"/>
      <c r="VJD2" s="141"/>
      <c r="VJE2" s="141"/>
      <c r="VJF2" s="141"/>
      <c r="VJG2" s="141"/>
      <c r="VJH2" s="141"/>
      <c r="VJI2" s="141"/>
      <c r="VJJ2" s="141"/>
      <c r="VJK2" s="141"/>
      <c r="VJL2" s="141"/>
      <c r="VJM2" s="141"/>
      <c r="VJN2" s="141"/>
      <c r="VJO2" s="141"/>
      <c r="VJP2" s="141"/>
      <c r="VJQ2" s="141"/>
      <c r="VJR2" s="141"/>
      <c r="VJS2" s="141"/>
      <c r="VJT2" s="141"/>
      <c r="VJU2" s="141"/>
      <c r="VJV2" s="141"/>
      <c r="VJW2" s="141"/>
      <c r="VJX2" s="141"/>
      <c r="VJY2" s="141"/>
      <c r="VJZ2" s="141"/>
      <c r="VKA2" s="141"/>
      <c r="VKB2" s="141"/>
      <c r="VKC2" s="141"/>
      <c r="VKD2" s="141"/>
      <c r="VKE2" s="141"/>
      <c r="VKF2" s="141"/>
      <c r="VKG2" s="141"/>
      <c r="VKH2" s="141"/>
      <c r="VKI2" s="141"/>
      <c r="VKJ2" s="141"/>
      <c r="VKK2" s="141"/>
      <c r="VKL2" s="141"/>
      <c r="VKM2" s="141"/>
      <c r="VKN2" s="141"/>
      <c r="VKO2" s="141"/>
      <c r="VKP2" s="141"/>
      <c r="VKQ2" s="141"/>
      <c r="VKR2" s="141"/>
      <c r="VKS2" s="141"/>
      <c r="VKT2" s="141"/>
      <c r="VKU2" s="141"/>
      <c r="VKV2" s="141"/>
      <c r="VKW2" s="141"/>
      <c r="VKX2" s="141"/>
      <c r="VKY2" s="141"/>
      <c r="VKZ2" s="141"/>
      <c r="VLA2" s="141"/>
      <c r="VLB2" s="141"/>
      <c r="VLC2" s="141"/>
      <c r="VLD2" s="141"/>
      <c r="VLE2" s="141"/>
      <c r="VLF2" s="141"/>
      <c r="VLG2" s="141"/>
      <c r="VLH2" s="141"/>
      <c r="VLI2" s="141"/>
      <c r="VLJ2" s="141"/>
      <c r="VLK2" s="141"/>
      <c r="VLL2" s="141"/>
      <c r="VLM2" s="141"/>
      <c r="VLN2" s="141"/>
      <c r="VLO2" s="141"/>
      <c r="VLP2" s="141"/>
      <c r="VLQ2" s="141"/>
      <c r="VLR2" s="141"/>
      <c r="VLS2" s="141"/>
      <c r="VLT2" s="141"/>
      <c r="VLU2" s="141"/>
      <c r="VLV2" s="141"/>
      <c r="VLW2" s="141"/>
      <c r="VLX2" s="141"/>
      <c r="VLY2" s="141"/>
      <c r="VLZ2" s="141"/>
      <c r="VMA2" s="141"/>
      <c r="VMB2" s="141"/>
      <c r="VMC2" s="141"/>
      <c r="VMD2" s="141"/>
      <c r="VME2" s="141"/>
      <c r="VMF2" s="141"/>
      <c r="VMG2" s="141"/>
      <c r="VMH2" s="141"/>
      <c r="VMI2" s="141"/>
      <c r="VMJ2" s="141"/>
      <c r="VMK2" s="141"/>
      <c r="VML2" s="141"/>
      <c r="VMM2" s="141"/>
      <c r="VMN2" s="141"/>
      <c r="VMO2" s="141"/>
      <c r="VMP2" s="141"/>
      <c r="VMQ2" s="141"/>
      <c r="VMR2" s="141"/>
      <c r="VMS2" s="141"/>
      <c r="VMT2" s="141"/>
      <c r="VMU2" s="141"/>
      <c r="VMV2" s="141"/>
      <c r="VMW2" s="141"/>
      <c r="VMX2" s="141"/>
      <c r="VMY2" s="141"/>
      <c r="VMZ2" s="141"/>
      <c r="VNA2" s="141"/>
      <c r="VNB2" s="141"/>
      <c r="VNC2" s="141"/>
      <c r="VND2" s="141"/>
      <c r="VNE2" s="141"/>
      <c r="VNF2" s="141"/>
      <c r="VNG2" s="141"/>
      <c r="VNH2" s="141"/>
      <c r="VNI2" s="141"/>
      <c r="VNJ2" s="141"/>
      <c r="VNK2" s="141"/>
      <c r="VNL2" s="141"/>
      <c r="VNM2" s="141"/>
      <c r="VNN2" s="141"/>
      <c r="VNO2" s="141"/>
      <c r="VNP2" s="141"/>
      <c r="VNQ2" s="141"/>
      <c r="VNR2" s="141"/>
      <c r="VNS2" s="141"/>
      <c r="VNT2" s="141"/>
      <c r="VNU2" s="141"/>
      <c r="VNV2" s="141"/>
      <c r="VNW2" s="141"/>
      <c r="VNX2" s="141"/>
      <c r="VNY2" s="141"/>
      <c r="VNZ2" s="141"/>
      <c r="VOA2" s="141"/>
      <c r="VOB2" s="141"/>
      <c r="VOC2" s="141"/>
      <c r="VOD2" s="141"/>
      <c r="VOE2" s="141"/>
      <c r="VOF2" s="141"/>
      <c r="VOG2" s="141"/>
      <c r="VOH2" s="141"/>
      <c r="VOI2" s="141"/>
      <c r="VOJ2" s="141"/>
      <c r="VOK2" s="141"/>
      <c r="VOL2" s="141"/>
      <c r="VOM2" s="141"/>
      <c r="VON2" s="141"/>
      <c r="VOO2" s="141"/>
      <c r="VOP2" s="141"/>
      <c r="VOQ2" s="141"/>
      <c r="VOR2" s="141"/>
      <c r="VOS2" s="141"/>
      <c r="VOT2" s="141"/>
      <c r="VOU2" s="141"/>
      <c r="VOV2" s="141"/>
      <c r="VOW2" s="141"/>
      <c r="VOX2" s="141"/>
      <c r="VOY2" s="141"/>
      <c r="VOZ2" s="141"/>
      <c r="VPA2" s="141"/>
      <c r="VPB2" s="141"/>
      <c r="VPC2" s="141"/>
      <c r="VPD2" s="141"/>
      <c r="VPE2" s="141"/>
      <c r="VPF2" s="141"/>
      <c r="VPG2" s="141"/>
      <c r="VPH2" s="141"/>
      <c r="VPI2" s="141"/>
      <c r="VPJ2" s="141"/>
      <c r="VPK2" s="141"/>
      <c r="VPL2" s="141"/>
      <c r="VPM2" s="141"/>
      <c r="VPN2" s="141"/>
      <c r="VPO2" s="141"/>
      <c r="VPP2" s="141"/>
      <c r="VPQ2" s="141"/>
      <c r="VPR2" s="141"/>
      <c r="VPS2" s="141"/>
      <c r="VPT2" s="141"/>
      <c r="VPU2" s="141"/>
      <c r="VPV2" s="141"/>
      <c r="VPW2" s="141"/>
      <c r="VPX2" s="141"/>
      <c r="VPY2" s="141"/>
      <c r="VPZ2" s="141"/>
      <c r="VQA2" s="141"/>
      <c r="VQB2" s="141"/>
      <c r="VQC2" s="141"/>
      <c r="VQD2" s="141"/>
      <c r="VQE2" s="141"/>
      <c r="VQF2" s="141"/>
      <c r="VQG2" s="141"/>
      <c r="VQH2" s="141"/>
      <c r="VQI2" s="141"/>
      <c r="VQJ2" s="141"/>
      <c r="VQK2" s="141"/>
      <c r="VQL2" s="141"/>
      <c r="VQM2" s="141"/>
      <c r="VQN2" s="141"/>
      <c r="VQO2" s="141"/>
      <c r="VQP2" s="141"/>
      <c r="VQQ2" s="141"/>
      <c r="VQR2" s="141"/>
      <c r="VQS2" s="141"/>
      <c r="VQT2" s="141"/>
      <c r="VQU2" s="141"/>
      <c r="VQV2" s="141"/>
      <c r="VQW2" s="141"/>
      <c r="VQX2" s="141"/>
      <c r="VQY2" s="141"/>
      <c r="VQZ2" s="141"/>
      <c r="VRA2" s="141"/>
      <c r="VRB2" s="141"/>
      <c r="VRC2" s="141"/>
      <c r="VRD2" s="141"/>
      <c r="VRE2" s="141"/>
      <c r="VRF2" s="141"/>
      <c r="VRG2" s="141"/>
      <c r="VRH2" s="141"/>
      <c r="VRI2" s="141"/>
      <c r="VRJ2" s="141"/>
      <c r="VRK2" s="141"/>
      <c r="VRL2" s="141"/>
      <c r="VRM2" s="141"/>
      <c r="VRN2" s="141"/>
      <c r="VRO2" s="141"/>
      <c r="VRP2" s="141"/>
      <c r="VRQ2" s="141"/>
      <c r="VRR2" s="141"/>
      <c r="VRS2" s="141"/>
      <c r="VRT2" s="141"/>
      <c r="VRU2" s="141"/>
      <c r="VRV2" s="141"/>
      <c r="VRW2" s="141"/>
      <c r="VRX2" s="141"/>
      <c r="VRY2" s="141"/>
      <c r="VRZ2" s="141"/>
      <c r="VSA2" s="141"/>
      <c r="VSB2" s="141"/>
      <c r="VSC2" s="141"/>
      <c r="VSD2" s="141"/>
      <c r="VSE2" s="141"/>
      <c r="VSF2" s="141"/>
      <c r="VSG2" s="141"/>
      <c r="VSH2" s="141"/>
      <c r="VSI2" s="141"/>
      <c r="VSJ2" s="141"/>
      <c r="VSK2" s="141"/>
      <c r="VSL2" s="141"/>
      <c r="VSM2" s="141"/>
      <c r="VSN2" s="141"/>
      <c r="VSO2" s="141"/>
      <c r="VSP2" s="141"/>
      <c r="VSQ2" s="141"/>
      <c r="VSR2" s="141"/>
      <c r="VSS2" s="141"/>
      <c r="VST2" s="141"/>
      <c r="VSU2" s="141"/>
      <c r="VSV2" s="141"/>
      <c r="VSW2" s="141"/>
      <c r="VSX2" s="141"/>
      <c r="VSY2" s="141"/>
      <c r="VSZ2" s="141"/>
      <c r="VTA2" s="141"/>
      <c r="VTB2" s="141"/>
      <c r="VTC2" s="141"/>
      <c r="VTD2" s="141"/>
      <c r="VTE2" s="141"/>
      <c r="VTF2" s="141"/>
      <c r="VTG2" s="141"/>
      <c r="VTH2" s="141"/>
      <c r="VTI2" s="141"/>
      <c r="VTJ2" s="141"/>
      <c r="VTK2" s="141"/>
      <c r="VTL2" s="141"/>
      <c r="VTM2" s="141"/>
      <c r="VTN2" s="141"/>
      <c r="VTO2" s="141"/>
      <c r="VTP2" s="141"/>
      <c r="VTQ2" s="141"/>
      <c r="VTR2" s="141"/>
      <c r="VTS2" s="141"/>
      <c r="VTT2" s="141"/>
      <c r="VTU2" s="141"/>
      <c r="VTV2" s="141"/>
      <c r="VTW2" s="141"/>
      <c r="VTX2" s="141"/>
      <c r="VTY2" s="141"/>
      <c r="VTZ2" s="141"/>
      <c r="VUA2" s="141"/>
      <c r="VUB2" s="141"/>
      <c r="VUC2" s="141"/>
      <c r="VUD2" s="141"/>
      <c r="VUE2" s="141"/>
      <c r="VUF2" s="141"/>
      <c r="VUG2" s="141"/>
      <c r="VUH2" s="141"/>
      <c r="VUI2" s="141"/>
      <c r="VUJ2" s="141"/>
      <c r="VUK2" s="141"/>
      <c r="VUL2" s="141"/>
      <c r="VUM2" s="141"/>
      <c r="VUN2" s="141"/>
      <c r="VUO2" s="141"/>
      <c r="VUP2" s="141"/>
      <c r="VUQ2" s="141"/>
      <c r="VUR2" s="141"/>
      <c r="VUS2" s="141"/>
      <c r="VUT2" s="141"/>
      <c r="VUU2" s="141"/>
      <c r="VUV2" s="141"/>
      <c r="VUW2" s="141"/>
      <c r="VUX2" s="141"/>
      <c r="VUY2" s="141"/>
      <c r="VUZ2" s="141"/>
      <c r="VVA2" s="141"/>
      <c r="VVB2" s="141"/>
      <c r="VVC2" s="141"/>
      <c r="VVD2" s="141"/>
      <c r="VVE2" s="141"/>
      <c r="VVF2" s="141"/>
      <c r="VVG2" s="141"/>
      <c r="VVH2" s="141"/>
      <c r="VVI2" s="141"/>
      <c r="VVJ2" s="141"/>
      <c r="VVK2" s="141"/>
      <c r="VVL2" s="141"/>
      <c r="VVM2" s="141"/>
      <c r="VVN2" s="141"/>
      <c r="VVO2" s="141"/>
      <c r="VVP2" s="141"/>
      <c r="VVQ2" s="141"/>
      <c r="VVR2" s="141"/>
      <c r="VVS2" s="141"/>
      <c r="VVT2" s="141"/>
      <c r="VVU2" s="141"/>
      <c r="VVV2" s="141"/>
      <c r="VVW2" s="141"/>
      <c r="VVX2" s="141"/>
      <c r="VVY2" s="141"/>
      <c r="VVZ2" s="141"/>
      <c r="VWA2" s="141"/>
      <c r="VWB2" s="141"/>
      <c r="VWC2" s="141"/>
      <c r="VWD2" s="141"/>
      <c r="VWE2" s="141"/>
      <c r="VWF2" s="141"/>
      <c r="VWG2" s="141"/>
      <c r="VWH2" s="141"/>
      <c r="VWI2" s="141"/>
      <c r="VWJ2" s="141"/>
      <c r="VWK2" s="141"/>
      <c r="VWL2" s="141"/>
      <c r="VWM2" s="141"/>
      <c r="VWN2" s="141"/>
      <c r="VWO2" s="141"/>
      <c r="VWP2" s="141"/>
      <c r="VWQ2" s="141"/>
      <c r="VWR2" s="141"/>
      <c r="VWS2" s="141"/>
      <c r="VWT2" s="141"/>
      <c r="VWU2" s="141"/>
      <c r="VWV2" s="141"/>
      <c r="VWW2" s="141"/>
      <c r="VWX2" s="141"/>
      <c r="VWY2" s="141"/>
      <c r="VWZ2" s="141"/>
      <c r="VXA2" s="141"/>
      <c r="VXB2" s="141"/>
      <c r="VXC2" s="141"/>
      <c r="VXD2" s="141"/>
      <c r="VXE2" s="141"/>
      <c r="VXF2" s="141"/>
      <c r="VXG2" s="141"/>
      <c r="VXH2" s="141"/>
      <c r="VXI2" s="141"/>
      <c r="VXJ2" s="141"/>
      <c r="VXK2" s="141"/>
      <c r="VXL2" s="141"/>
      <c r="VXM2" s="141"/>
      <c r="VXN2" s="141"/>
      <c r="VXO2" s="141"/>
      <c r="VXP2" s="141"/>
      <c r="VXQ2" s="141"/>
      <c r="VXR2" s="141"/>
      <c r="VXS2" s="141"/>
      <c r="VXT2" s="141"/>
      <c r="VXU2" s="141"/>
      <c r="VXV2" s="141"/>
      <c r="VXW2" s="141"/>
      <c r="VXX2" s="141"/>
      <c r="VXY2" s="141"/>
      <c r="VXZ2" s="141"/>
      <c r="VYA2" s="141"/>
      <c r="VYB2" s="141"/>
      <c r="VYC2" s="141"/>
      <c r="VYD2" s="141"/>
      <c r="VYE2" s="141"/>
      <c r="VYF2" s="141"/>
      <c r="VYG2" s="141"/>
      <c r="VYH2" s="141"/>
      <c r="VYI2" s="141"/>
      <c r="VYJ2" s="141"/>
      <c r="VYK2" s="141"/>
      <c r="VYL2" s="141"/>
      <c r="VYM2" s="141"/>
      <c r="VYN2" s="141"/>
      <c r="VYO2" s="141"/>
      <c r="VYP2" s="141"/>
      <c r="VYQ2" s="141"/>
      <c r="VYR2" s="141"/>
      <c r="VYS2" s="141"/>
      <c r="VYT2" s="141"/>
      <c r="VYU2" s="141"/>
      <c r="VYV2" s="141"/>
      <c r="VYW2" s="141"/>
      <c r="VYX2" s="141"/>
      <c r="VYY2" s="141"/>
      <c r="VYZ2" s="141"/>
      <c r="VZA2" s="141"/>
      <c r="VZB2" s="141"/>
      <c r="VZC2" s="141"/>
      <c r="VZD2" s="141"/>
      <c r="VZE2" s="141"/>
      <c r="VZF2" s="141"/>
      <c r="VZG2" s="141"/>
      <c r="VZH2" s="141"/>
      <c r="VZI2" s="141"/>
      <c r="VZJ2" s="141"/>
      <c r="VZK2" s="141"/>
      <c r="VZL2" s="141"/>
      <c r="VZM2" s="141"/>
      <c r="VZN2" s="141"/>
      <c r="VZO2" s="141"/>
      <c r="VZP2" s="141"/>
      <c r="VZQ2" s="141"/>
      <c r="VZR2" s="141"/>
      <c r="VZS2" s="141"/>
      <c r="VZT2" s="141"/>
      <c r="VZU2" s="141"/>
      <c r="VZV2" s="141"/>
      <c r="VZW2" s="141"/>
      <c r="VZX2" s="141"/>
      <c r="VZY2" s="141"/>
      <c r="VZZ2" s="141"/>
      <c r="WAA2" s="141"/>
      <c r="WAB2" s="141"/>
      <c r="WAC2" s="141"/>
      <c r="WAD2" s="141"/>
      <c r="WAE2" s="141"/>
      <c r="WAF2" s="141"/>
      <c r="WAG2" s="141"/>
      <c r="WAH2" s="141"/>
      <c r="WAI2" s="141"/>
      <c r="WAJ2" s="141"/>
      <c r="WAK2" s="141"/>
      <c r="WAL2" s="141"/>
      <c r="WAM2" s="141"/>
      <c r="WAN2" s="141"/>
      <c r="WAO2" s="141"/>
      <c r="WAP2" s="141"/>
      <c r="WAQ2" s="141"/>
      <c r="WAR2" s="141"/>
      <c r="WAS2" s="141"/>
      <c r="WAT2" s="141"/>
      <c r="WAU2" s="141"/>
      <c r="WAV2" s="141"/>
      <c r="WAW2" s="141"/>
      <c r="WAX2" s="141"/>
      <c r="WAY2" s="141"/>
      <c r="WAZ2" s="141"/>
      <c r="WBA2" s="141"/>
      <c r="WBB2" s="141"/>
      <c r="WBC2" s="141"/>
      <c r="WBD2" s="141"/>
      <c r="WBE2" s="141"/>
      <c r="WBF2" s="141"/>
      <c r="WBG2" s="141"/>
      <c r="WBH2" s="141"/>
      <c r="WBI2" s="141"/>
      <c r="WBJ2" s="141"/>
      <c r="WBK2" s="141"/>
      <c r="WBL2" s="141"/>
      <c r="WBM2" s="141"/>
      <c r="WBN2" s="141"/>
      <c r="WBO2" s="141"/>
      <c r="WBP2" s="141"/>
      <c r="WBQ2" s="141"/>
      <c r="WBR2" s="141"/>
      <c r="WBS2" s="141"/>
      <c r="WBT2" s="141"/>
      <c r="WBU2" s="141"/>
      <c r="WBV2" s="141"/>
      <c r="WBW2" s="141"/>
      <c r="WBX2" s="141"/>
      <c r="WBY2" s="141"/>
      <c r="WBZ2" s="141"/>
      <c r="WCA2" s="141"/>
      <c r="WCB2" s="141"/>
      <c r="WCC2" s="141"/>
      <c r="WCD2" s="141"/>
      <c r="WCE2" s="141"/>
      <c r="WCF2" s="141"/>
      <c r="WCG2" s="141"/>
      <c r="WCH2" s="141"/>
      <c r="WCI2" s="141"/>
      <c r="WCJ2" s="141"/>
      <c r="WCK2" s="141"/>
      <c r="WCL2" s="141"/>
      <c r="WCM2" s="141"/>
      <c r="WCN2" s="141"/>
      <c r="WCO2" s="141"/>
      <c r="WCP2" s="141"/>
      <c r="WCQ2" s="141"/>
      <c r="WCR2" s="141"/>
      <c r="WCS2" s="141"/>
      <c r="WCT2" s="141"/>
      <c r="WCU2" s="141"/>
      <c r="WCV2" s="141"/>
      <c r="WCW2" s="141"/>
      <c r="WCX2" s="141"/>
      <c r="WCY2" s="141"/>
      <c r="WCZ2" s="141"/>
      <c r="WDA2" s="141"/>
      <c r="WDB2" s="141"/>
      <c r="WDC2" s="141"/>
      <c r="WDD2" s="141"/>
      <c r="WDE2" s="141"/>
      <c r="WDF2" s="141"/>
      <c r="WDG2" s="141"/>
      <c r="WDH2" s="141"/>
      <c r="WDI2" s="141"/>
      <c r="WDJ2" s="141"/>
      <c r="WDK2" s="141"/>
      <c r="WDL2" s="141"/>
      <c r="WDM2" s="141"/>
      <c r="WDN2" s="141"/>
      <c r="WDO2" s="141"/>
      <c r="WDP2" s="141"/>
      <c r="WDQ2" s="141"/>
      <c r="WDR2" s="141"/>
      <c r="WDS2" s="141"/>
      <c r="WDT2" s="141"/>
      <c r="WDU2" s="141"/>
      <c r="WDV2" s="141"/>
      <c r="WDW2" s="141"/>
      <c r="WDX2" s="141"/>
      <c r="WDY2" s="141"/>
      <c r="WDZ2" s="141"/>
      <c r="WEA2" s="141"/>
      <c r="WEB2" s="141"/>
      <c r="WEC2" s="141"/>
      <c r="WED2" s="141"/>
      <c r="WEE2" s="141"/>
      <c r="WEF2" s="141"/>
      <c r="WEG2" s="141"/>
      <c r="WEH2" s="141"/>
      <c r="WEI2" s="141"/>
      <c r="WEJ2" s="141"/>
      <c r="WEK2" s="141"/>
      <c r="WEL2" s="141"/>
      <c r="WEM2" s="141"/>
      <c r="WEN2" s="141"/>
      <c r="WEO2" s="141"/>
      <c r="WEP2" s="141"/>
      <c r="WEQ2" s="141"/>
      <c r="WER2" s="141"/>
      <c r="WES2" s="141"/>
      <c r="WET2" s="141"/>
      <c r="WEU2" s="141"/>
      <c r="WEV2" s="141"/>
      <c r="WEW2" s="141"/>
      <c r="WEX2" s="141"/>
      <c r="WEY2" s="141"/>
      <c r="WEZ2" s="141"/>
      <c r="WFA2" s="141"/>
      <c r="WFB2" s="141"/>
      <c r="WFC2" s="141"/>
      <c r="WFD2" s="141"/>
      <c r="WFE2" s="141"/>
      <c r="WFF2" s="141"/>
      <c r="WFG2" s="141"/>
      <c r="WFH2" s="141"/>
      <c r="WFI2" s="141"/>
      <c r="WFJ2" s="141"/>
      <c r="WFK2" s="141"/>
      <c r="WFL2" s="141"/>
      <c r="WFM2" s="141"/>
      <c r="WFN2" s="141"/>
      <c r="WFO2" s="141"/>
      <c r="WFP2" s="141"/>
      <c r="WFQ2" s="141"/>
      <c r="WFR2" s="141"/>
      <c r="WFS2" s="141"/>
      <c r="WFT2" s="141"/>
      <c r="WFU2" s="141"/>
      <c r="WFV2" s="141"/>
      <c r="WFW2" s="141"/>
      <c r="WFX2" s="141"/>
      <c r="WFY2" s="141"/>
      <c r="WFZ2" s="141"/>
      <c r="WGA2" s="141"/>
      <c r="WGB2" s="141"/>
      <c r="WGC2" s="141"/>
      <c r="WGD2" s="141"/>
      <c r="WGE2" s="141"/>
      <c r="WGF2" s="141"/>
      <c r="WGG2" s="141"/>
      <c r="WGH2" s="141"/>
      <c r="WGI2" s="141"/>
      <c r="WGJ2" s="141"/>
      <c r="WGK2" s="141"/>
      <c r="WGL2" s="141"/>
      <c r="WGM2" s="141"/>
      <c r="WGN2" s="141"/>
      <c r="WGO2" s="141"/>
      <c r="WGP2" s="141"/>
      <c r="WGQ2" s="141"/>
      <c r="WGR2" s="141"/>
      <c r="WGS2" s="141"/>
      <c r="WGT2" s="141"/>
      <c r="WGU2" s="141"/>
      <c r="WGV2" s="141"/>
      <c r="WGW2" s="141"/>
      <c r="WGX2" s="141"/>
      <c r="WGY2" s="141"/>
      <c r="WGZ2" s="141"/>
      <c r="WHA2" s="141"/>
      <c r="WHB2" s="141"/>
      <c r="WHC2" s="141"/>
      <c r="WHD2" s="141"/>
      <c r="WHE2" s="141"/>
      <c r="WHF2" s="141"/>
      <c r="WHG2" s="141"/>
      <c r="WHH2" s="141"/>
      <c r="WHI2" s="141"/>
      <c r="WHJ2" s="141"/>
      <c r="WHK2" s="141"/>
      <c r="WHL2" s="141"/>
      <c r="WHM2" s="141"/>
      <c r="WHN2" s="141"/>
      <c r="WHO2" s="141"/>
      <c r="WHP2" s="141"/>
      <c r="WHQ2" s="141"/>
      <c r="WHR2" s="141"/>
      <c r="WHS2" s="141"/>
      <c r="WHT2" s="141"/>
      <c r="WHU2" s="141"/>
      <c r="WHV2" s="141"/>
      <c r="WHW2" s="141"/>
      <c r="WHX2" s="141"/>
      <c r="WHY2" s="141"/>
      <c r="WHZ2" s="141"/>
      <c r="WIA2" s="141"/>
      <c r="WIB2" s="141"/>
      <c r="WIC2" s="141"/>
      <c r="WID2" s="141"/>
      <c r="WIE2" s="141"/>
      <c r="WIF2" s="141"/>
      <c r="WIG2" s="141"/>
      <c r="WIH2" s="141"/>
      <c r="WII2" s="141"/>
      <c r="WIJ2" s="141"/>
      <c r="WIK2" s="141"/>
      <c r="WIL2" s="141"/>
      <c r="WIM2" s="141"/>
      <c r="WIN2" s="141"/>
      <c r="WIO2" s="141"/>
      <c r="WIP2" s="141"/>
      <c r="WIQ2" s="141"/>
      <c r="WIR2" s="141"/>
      <c r="WIS2" s="141"/>
      <c r="WIT2" s="141"/>
      <c r="WIU2" s="141"/>
      <c r="WIV2" s="141"/>
      <c r="WIW2" s="141"/>
      <c r="WIX2" s="141"/>
      <c r="WIY2" s="141"/>
      <c r="WIZ2" s="141"/>
      <c r="WJA2" s="141"/>
      <c r="WJB2" s="141"/>
      <c r="WJC2" s="141"/>
      <c r="WJD2" s="141"/>
      <c r="WJE2" s="141"/>
      <c r="WJF2" s="141"/>
      <c r="WJG2" s="141"/>
      <c r="WJH2" s="141"/>
      <c r="WJI2" s="141"/>
      <c r="WJJ2" s="141"/>
      <c r="WJK2" s="141"/>
      <c r="WJL2" s="141"/>
      <c r="WJM2" s="141"/>
      <c r="WJN2" s="141"/>
      <c r="WJO2" s="141"/>
      <c r="WJP2" s="141"/>
      <c r="WJQ2" s="141"/>
      <c r="WJR2" s="141"/>
      <c r="WJS2" s="141"/>
      <c r="WJT2" s="141"/>
      <c r="WJU2" s="141"/>
      <c r="WJV2" s="141"/>
      <c r="WJW2" s="141"/>
      <c r="WJX2" s="141"/>
      <c r="WJY2" s="141"/>
      <c r="WJZ2" s="141"/>
      <c r="WKA2" s="141"/>
      <c r="WKB2" s="141"/>
      <c r="WKC2" s="141"/>
      <c r="WKD2" s="141"/>
      <c r="WKE2" s="141"/>
      <c r="WKF2" s="141"/>
      <c r="WKG2" s="141"/>
      <c r="WKH2" s="141"/>
      <c r="WKI2" s="141"/>
      <c r="WKJ2" s="141"/>
      <c r="WKK2" s="141"/>
      <c r="WKL2" s="141"/>
      <c r="WKM2" s="141"/>
      <c r="WKN2" s="141"/>
      <c r="WKO2" s="141"/>
      <c r="WKP2" s="141"/>
      <c r="WKQ2" s="141"/>
      <c r="WKR2" s="141"/>
      <c r="WKS2" s="141"/>
      <c r="WKT2" s="141"/>
      <c r="WKU2" s="141"/>
      <c r="WKV2" s="141"/>
      <c r="WKW2" s="141"/>
      <c r="WKX2" s="141"/>
      <c r="WKY2" s="141"/>
      <c r="WKZ2" s="141"/>
      <c r="WLA2" s="141"/>
      <c r="WLB2" s="141"/>
      <c r="WLC2" s="141"/>
      <c r="WLD2" s="141"/>
      <c r="WLE2" s="141"/>
      <c r="WLF2" s="141"/>
      <c r="WLG2" s="141"/>
      <c r="WLH2" s="141"/>
      <c r="WLI2" s="141"/>
      <c r="WLJ2" s="141"/>
      <c r="WLK2" s="141"/>
      <c r="WLL2" s="141"/>
      <c r="WLM2" s="141"/>
      <c r="WLN2" s="141"/>
      <c r="WLO2" s="141"/>
      <c r="WLP2" s="141"/>
      <c r="WLQ2" s="141"/>
      <c r="WLR2" s="141"/>
      <c r="WLS2" s="141"/>
      <c r="WLT2" s="141"/>
      <c r="WLU2" s="141"/>
      <c r="WLV2" s="141"/>
      <c r="WLW2" s="141"/>
      <c r="WLX2" s="141"/>
      <c r="WLY2" s="141"/>
      <c r="WLZ2" s="141"/>
      <c r="WMA2" s="141"/>
      <c r="WMB2" s="141"/>
      <c r="WMC2" s="141"/>
      <c r="WMD2" s="141"/>
      <c r="WME2" s="141"/>
      <c r="WMF2" s="141"/>
      <c r="WMG2" s="141"/>
      <c r="WMH2" s="141"/>
      <c r="WMI2" s="141"/>
      <c r="WMJ2" s="141"/>
      <c r="WMK2" s="141"/>
      <c r="WML2" s="141"/>
      <c r="WMM2" s="141"/>
      <c r="WMN2" s="141"/>
      <c r="WMO2" s="141"/>
      <c r="WMP2" s="141"/>
      <c r="WMQ2" s="141"/>
      <c r="WMR2" s="141"/>
      <c r="WMS2" s="141"/>
      <c r="WMT2" s="141"/>
      <c r="WMU2" s="141"/>
      <c r="WMV2" s="141"/>
      <c r="WMW2" s="141"/>
      <c r="WMX2" s="141"/>
      <c r="WMY2" s="141"/>
      <c r="WMZ2" s="141"/>
      <c r="WNA2" s="141"/>
      <c r="WNB2" s="141"/>
      <c r="WNC2" s="141"/>
      <c r="WND2" s="141"/>
      <c r="WNE2" s="141"/>
      <c r="WNF2" s="141"/>
      <c r="WNG2" s="141"/>
      <c r="WNH2" s="141"/>
      <c r="WNI2" s="141"/>
      <c r="WNJ2" s="141"/>
      <c r="WNK2" s="141"/>
      <c r="WNL2" s="141"/>
      <c r="WNM2" s="141"/>
      <c r="WNN2" s="141"/>
      <c r="WNO2" s="141"/>
      <c r="WNP2" s="141"/>
      <c r="WNQ2" s="141"/>
      <c r="WNR2" s="141"/>
      <c r="WNS2" s="141"/>
      <c r="WNT2" s="141"/>
      <c r="WNU2" s="141"/>
      <c r="WNV2" s="141"/>
      <c r="WNW2" s="141"/>
      <c r="WNX2" s="141"/>
      <c r="WNY2" s="141"/>
      <c r="WNZ2" s="141"/>
      <c r="WOA2" s="141"/>
      <c r="WOB2" s="141"/>
      <c r="WOC2" s="141"/>
      <c r="WOD2" s="141"/>
      <c r="WOE2" s="141"/>
      <c r="WOF2" s="141"/>
      <c r="WOG2" s="141"/>
      <c r="WOH2" s="141"/>
      <c r="WOI2" s="141"/>
      <c r="WOJ2" s="141"/>
      <c r="WOK2" s="141"/>
      <c r="WOL2" s="141"/>
      <c r="WOM2" s="141"/>
      <c r="WON2" s="141"/>
      <c r="WOO2" s="141"/>
      <c r="WOP2" s="141"/>
      <c r="WOQ2" s="141"/>
      <c r="WOR2" s="141"/>
      <c r="WOS2" s="141"/>
      <c r="WOT2" s="141"/>
      <c r="WOU2" s="141"/>
      <c r="WOV2" s="141"/>
      <c r="WOW2" s="141"/>
      <c r="WOX2" s="141"/>
      <c r="WOY2" s="141"/>
      <c r="WOZ2" s="141"/>
      <c r="WPA2" s="141"/>
      <c r="WPB2" s="141"/>
      <c r="WPC2" s="141"/>
      <c r="WPD2" s="141"/>
      <c r="WPE2" s="141"/>
      <c r="WPF2" s="141"/>
      <c r="WPG2" s="141"/>
      <c r="WPH2" s="141"/>
      <c r="WPI2" s="141"/>
      <c r="WPJ2" s="141"/>
      <c r="WPK2" s="141"/>
      <c r="WPL2" s="141"/>
      <c r="WPM2" s="141"/>
      <c r="WPN2" s="141"/>
      <c r="WPO2" s="141"/>
      <c r="WPP2" s="141"/>
      <c r="WPQ2" s="141"/>
      <c r="WPR2" s="141"/>
      <c r="WPS2" s="141"/>
      <c r="WPT2" s="141"/>
      <c r="WPU2" s="141"/>
      <c r="WPV2" s="141"/>
      <c r="WPW2" s="141"/>
      <c r="WPX2" s="141"/>
      <c r="WPY2" s="141"/>
      <c r="WPZ2" s="141"/>
      <c r="WQA2" s="141"/>
      <c r="WQB2" s="141"/>
      <c r="WQC2" s="141"/>
      <c r="WQD2" s="141"/>
      <c r="WQE2" s="141"/>
      <c r="WQF2" s="141"/>
      <c r="WQG2" s="141"/>
      <c r="WQH2" s="141"/>
      <c r="WQI2" s="141"/>
      <c r="WQJ2" s="141"/>
      <c r="WQK2" s="141"/>
      <c r="WQL2" s="141"/>
      <c r="WQM2" s="141"/>
      <c r="WQN2" s="141"/>
      <c r="WQO2" s="141"/>
      <c r="WQP2" s="141"/>
      <c r="WQQ2" s="141"/>
      <c r="WQR2" s="141"/>
      <c r="WQS2" s="141"/>
      <c r="WQT2" s="141"/>
      <c r="WQU2" s="141"/>
      <c r="WQV2" s="141"/>
      <c r="WQW2" s="141"/>
      <c r="WQX2" s="141"/>
      <c r="WQY2" s="141"/>
      <c r="WQZ2" s="141"/>
      <c r="WRA2" s="141"/>
      <c r="WRB2" s="141"/>
      <c r="WRC2" s="141"/>
      <c r="WRD2" s="141"/>
      <c r="WRE2" s="141"/>
      <c r="WRF2" s="141"/>
      <c r="WRG2" s="141"/>
      <c r="WRH2" s="141"/>
      <c r="WRI2" s="141"/>
      <c r="WRJ2" s="141"/>
      <c r="WRK2" s="141"/>
      <c r="WRL2" s="141"/>
      <c r="WRM2" s="141"/>
      <c r="WRN2" s="141"/>
      <c r="WRO2" s="141"/>
      <c r="WRP2" s="141"/>
      <c r="WRQ2" s="141"/>
      <c r="WRR2" s="141"/>
      <c r="WRS2" s="141"/>
      <c r="WRT2" s="141"/>
      <c r="WRU2" s="141"/>
      <c r="WRV2" s="141"/>
      <c r="WRW2" s="141"/>
      <c r="WRX2" s="141"/>
      <c r="WRY2" s="141"/>
      <c r="WRZ2" s="141"/>
      <c r="WSA2" s="141"/>
      <c r="WSB2" s="141"/>
      <c r="WSC2" s="141"/>
      <c r="WSD2" s="141"/>
      <c r="WSE2" s="141"/>
      <c r="WSF2" s="141"/>
      <c r="WSG2" s="141"/>
      <c r="WSH2" s="141"/>
      <c r="WSI2" s="141"/>
      <c r="WSJ2" s="141"/>
      <c r="WSK2" s="141"/>
      <c r="WSL2" s="141"/>
      <c r="WSM2" s="141"/>
      <c r="WSN2" s="141"/>
      <c r="WSO2" s="141"/>
      <c r="WSP2" s="141"/>
      <c r="WSQ2" s="141"/>
      <c r="WSR2" s="141"/>
      <c r="WSS2" s="141"/>
      <c r="WST2" s="141"/>
      <c r="WSU2" s="141"/>
      <c r="WSV2" s="141"/>
      <c r="WSW2" s="141"/>
      <c r="WSX2" s="141"/>
      <c r="WSY2" s="141"/>
      <c r="WSZ2" s="141"/>
      <c r="WTA2" s="141"/>
      <c r="WTB2" s="141"/>
      <c r="WTC2" s="141"/>
      <c r="WTD2" s="141"/>
      <c r="WTE2" s="141"/>
      <c r="WTF2" s="141"/>
      <c r="WTG2" s="141"/>
      <c r="WTH2" s="141"/>
      <c r="WTI2" s="141"/>
      <c r="WTJ2" s="141"/>
      <c r="WTK2" s="141"/>
      <c r="WTL2" s="141"/>
      <c r="WTM2" s="141"/>
      <c r="WTN2" s="141"/>
      <c r="WTO2" s="141"/>
      <c r="WTP2" s="141"/>
      <c r="WTQ2" s="141"/>
      <c r="WTR2" s="141"/>
      <c r="WTS2" s="141"/>
      <c r="WTT2" s="141"/>
      <c r="WTU2" s="141"/>
      <c r="WTV2" s="141"/>
      <c r="WTW2" s="141"/>
      <c r="WTX2" s="141"/>
      <c r="WTY2" s="141"/>
      <c r="WTZ2" s="141"/>
      <c r="WUA2" s="141"/>
      <c r="WUB2" s="141"/>
      <c r="WUC2" s="141"/>
      <c r="WUD2" s="141"/>
      <c r="WUE2" s="141"/>
      <c r="WUF2" s="141"/>
      <c r="WUG2" s="141"/>
      <c r="WUH2" s="141"/>
      <c r="WUI2" s="141"/>
      <c r="WUJ2" s="141"/>
      <c r="WUK2" s="141"/>
      <c r="WUL2" s="141"/>
      <c r="WUM2" s="141"/>
      <c r="WUN2" s="141"/>
      <c r="WUO2" s="141"/>
      <c r="WUP2" s="141"/>
      <c r="WUQ2" s="141"/>
      <c r="WUR2" s="141"/>
      <c r="WUS2" s="141"/>
      <c r="WUT2" s="141"/>
      <c r="WUU2" s="141"/>
      <c r="WUV2" s="141"/>
      <c r="WUW2" s="141"/>
      <c r="WUX2" s="141"/>
      <c r="WUY2" s="141"/>
      <c r="WUZ2" s="141"/>
      <c r="WVA2" s="141"/>
      <c r="WVB2" s="141"/>
      <c r="WVC2" s="141"/>
      <c r="WVD2" s="141"/>
      <c r="WVE2" s="141"/>
      <c r="WVF2" s="141"/>
      <c r="WVG2" s="141"/>
      <c r="WVH2" s="141"/>
      <c r="WVI2" s="141"/>
      <c r="WVJ2" s="141"/>
      <c r="WVK2" s="141"/>
      <c r="WVL2" s="141"/>
      <c r="WVM2" s="141"/>
      <c r="WVN2" s="141"/>
      <c r="WVO2" s="141"/>
      <c r="WVP2" s="141"/>
      <c r="WVQ2" s="141"/>
      <c r="WVR2" s="141"/>
      <c r="WVS2" s="141"/>
      <c r="WVT2" s="141"/>
      <c r="WVU2" s="141"/>
      <c r="WVV2" s="141"/>
      <c r="WVW2" s="141"/>
      <c r="WVX2" s="141"/>
      <c r="WVY2" s="141"/>
      <c r="WVZ2" s="141"/>
      <c r="WWA2" s="141"/>
      <c r="WWB2" s="141"/>
      <c r="WWC2" s="141"/>
      <c r="WWD2" s="141"/>
      <c r="WWE2" s="141"/>
      <c r="WWF2" s="141"/>
      <c r="WWG2" s="141"/>
      <c r="WWH2" s="141"/>
      <c r="WWI2" s="141"/>
      <c r="WWJ2" s="141"/>
      <c r="WWK2" s="141"/>
      <c r="WWL2" s="141"/>
      <c r="WWM2" s="141"/>
      <c r="WWN2" s="141"/>
      <c r="WWO2" s="141"/>
      <c r="WWP2" s="141"/>
      <c r="WWQ2" s="141"/>
      <c r="WWR2" s="141"/>
      <c r="WWS2" s="141"/>
      <c r="WWT2" s="141"/>
      <c r="WWU2" s="141"/>
      <c r="WWV2" s="141"/>
      <c r="WWW2" s="141"/>
      <c r="WWX2" s="141"/>
      <c r="WWY2" s="141"/>
      <c r="WWZ2" s="141"/>
      <c r="WXA2" s="141"/>
      <c r="WXB2" s="141"/>
      <c r="WXC2" s="141"/>
      <c r="WXD2" s="141"/>
      <c r="WXE2" s="141"/>
      <c r="WXF2" s="141"/>
      <c r="WXG2" s="141"/>
      <c r="WXH2" s="141"/>
      <c r="WXI2" s="141"/>
      <c r="WXJ2" s="141"/>
      <c r="WXK2" s="141"/>
      <c r="WXL2" s="141"/>
      <c r="WXM2" s="141"/>
      <c r="WXN2" s="141"/>
      <c r="WXO2" s="141"/>
      <c r="WXP2" s="141"/>
      <c r="WXQ2" s="141"/>
      <c r="WXR2" s="141"/>
      <c r="WXS2" s="141"/>
      <c r="WXT2" s="141"/>
      <c r="WXU2" s="141"/>
      <c r="WXV2" s="141"/>
      <c r="WXW2" s="141"/>
      <c r="WXX2" s="141"/>
      <c r="WXY2" s="141"/>
      <c r="WXZ2" s="141"/>
      <c r="WYA2" s="141"/>
      <c r="WYB2" s="141"/>
      <c r="WYC2" s="141"/>
      <c r="WYD2" s="141"/>
      <c r="WYE2" s="141"/>
      <c r="WYF2" s="141"/>
      <c r="WYG2" s="141"/>
      <c r="WYH2" s="141"/>
      <c r="WYI2" s="141"/>
      <c r="WYJ2" s="141"/>
      <c r="WYK2" s="141"/>
      <c r="WYL2" s="141"/>
      <c r="WYM2" s="141"/>
      <c r="WYN2" s="141"/>
      <c r="WYO2" s="141"/>
      <c r="WYP2" s="141"/>
      <c r="WYQ2" s="141"/>
      <c r="WYR2" s="141"/>
      <c r="WYS2" s="141"/>
      <c r="WYT2" s="141"/>
      <c r="WYU2" s="141"/>
      <c r="WYV2" s="141"/>
      <c r="WYW2" s="141"/>
      <c r="WYX2" s="141"/>
      <c r="WYY2" s="141"/>
      <c r="WYZ2" s="141"/>
      <c r="WZA2" s="141"/>
      <c r="WZB2" s="141"/>
      <c r="WZC2" s="141"/>
      <c r="WZD2" s="141"/>
      <c r="WZE2" s="141"/>
      <c r="WZF2" s="141"/>
      <c r="WZG2" s="141"/>
      <c r="WZH2" s="141"/>
      <c r="WZI2" s="141"/>
      <c r="WZJ2" s="141"/>
      <c r="WZK2" s="141"/>
      <c r="WZL2" s="141"/>
      <c r="WZM2" s="141"/>
      <c r="WZN2" s="141"/>
      <c r="WZO2" s="141"/>
      <c r="WZP2" s="141"/>
      <c r="WZQ2" s="141"/>
      <c r="WZR2" s="141"/>
      <c r="WZS2" s="141"/>
      <c r="WZT2" s="141"/>
      <c r="WZU2" s="141"/>
      <c r="WZV2" s="141"/>
      <c r="WZW2" s="141"/>
      <c r="WZX2" s="141"/>
      <c r="WZY2" s="141"/>
      <c r="WZZ2" s="141"/>
      <c r="XAA2" s="141"/>
      <c r="XAB2" s="141"/>
      <c r="XAC2" s="141"/>
      <c r="XAD2" s="141"/>
      <c r="XAE2" s="141"/>
      <c r="XAF2" s="141"/>
      <c r="XAG2" s="141"/>
      <c r="XAH2" s="141"/>
      <c r="XAI2" s="141"/>
      <c r="XAJ2" s="141"/>
      <c r="XAK2" s="141"/>
      <c r="XAL2" s="141"/>
      <c r="XAM2" s="141"/>
      <c r="XAN2" s="141"/>
      <c r="XAO2" s="141"/>
      <c r="XAP2" s="141"/>
      <c r="XAQ2" s="141"/>
      <c r="XAR2" s="141"/>
      <c r="XAS2" s="141"/>
      <c r="XAT2" s="141"/>
      <c r="XAU2" s="141"/>
      <c r="XAV2" s="141"/>
      <c r="XAW2" s="141"/>
      <c r="XAX2" s="141"/>
      <c r="XAY2" s="141"/>
      <c r="XAZ2" s="141"/>
      <c r="XBA2" s="141"/>
      <c r="XBB2" s="141"/>
      <c r="XBC2" s="141"/>
      <c r="XBD2" s="141"/>
      <c r="XBE2" s="141"/>
      <c r="XBF2" s="141"/>
      <c r="XBG2" s="141"/>
      <c r="XBH2" s="141"/>
      <c r="XBI2" s="141"/>
      <c r="XBJ2" s="141"/>
      <c r="XBK2" s="141"/>
      <c r="XBL2" s="141"/>
      <c r="XBM2" s="141"/>
      <c r="XBN2" s="141"/>
      <c r="XBO2" s="141"/>
      <c r="XBP2" s="141"/>
      <c r="XBQ2" s="141"/>
      <c r="XBR2" s="141"/>
      <c r="XBS2" s="141"/>
      <c r="XBT2" s="141"/>
      <c r="XBU2" s="141"/>
      <c r="XBV2" s="141"/>
      <c r="XBW2" s="141"/>
      <c r="XBX2" s="141"/>
      <c r="XBY2" s="141"/>
      <c r="XBZ2" s="141"/>
      <c r="XCA2" s="141"/>
      <c r="XCB2" s="141"/>
      <c r="XCC2" s="141"/>
      <c r="XCD2" s="141"/>
      <c r="XCE2" s="141"/>
      <c r="XCF2" s="141"/>
      <c r="XCG2" s="141"/>
      <c r="XCH2" s="141"/>
      <c r="XCI2" s="141"/>
      <c r="XCJ2" s="141"/>
      <c r="XCK2" s="141"/>
      <c r="XCL2" s="141"/>
      <c r="XCM2" s="141"/>
      <c r="XCN2" s="141"/>
      <c r="XCO2" s="141"/>
      <c r="XCP2" s="141"/>
      <c r="XCQ2" s="141"/>
      <c r="XCR2" s="141"/>
      <c r="XCS2" s="141"/>
      <c r="XCT2" s="141"/>
      <c r="XCU2" s="141"/>
      <c r="XCV2" s="141"/>
      <c r="XCW2" s="141"/>
      <c r="XCX2" s="141"/>
      <c r="XCY2" s="141"/>
      <c r="XCZ2" s="141"/>
      <c r="XDA2" s="141"/>
      <c r="XDB2" s="141"/>
      <c r="XDC2" s="141"/>
      <c r="XDD2" s="141"/>
      <c r="XDE2" s="141"/>
      <c r="XDF2" s="141"/>
      <c r="XDG2" s="141"/>
      <c r="XDH2" s="141"/>
      <c r="XDI2" s="141"/>
      <c r="XDJ2" s="141"/>
      <c r="XDK2" s="141"/>
      <c r="XDL2" s="141"/>
      <c r="XDM2" s="141"/>
      <c r="XDN2" s="141"/>
      <c r="XDO2" s="141"/>
      <c r="XDP2" s="141"/>
      <c r="XDQ2" s="141"/>
      <c r="XDR2" s="141"/>
      <c r="XDS2" s="141"/>
      <c r="XDT2" s="141"/>
      <c r="XDU2" s="141"/>
      <c r="XDV2" s="141"/>
      <c r="XDW2" s="141"/>
      <c r="XDX2" s="141"/>
      <c r="XDY2" s="141"/>
      <c r="XDZ2" s="141"/>
      <c r="XEA2" s="141"/>
      <c r="XEB2" s="141"/>
      <c r="XEC2" s="141"/>
      <c r="XED2" s="141"/>
      <c r="XEE2" s="141"/>
      <c r="XEF2" s="141"/>
      <c r="XEG2" s="141"/>
      <c r="XEH2" s="141"/>
      <c r="XEI2" s="141"/>
      <c r="XEJ2" s="141"/>
      <c r="XEK2" s="141"/>
      <c r="XEL2" s="141"/>
      <c r="XEM2" s="141"/>
      <c r="XEN2" s="141"/>
      <c r="XEO2" s="141"/>
      <c r="XEP2" s="141"/>
      <c r="XEQ2" s="141"/>
      <c r="XER2" s="141"/>
      <c r="XES2" s="141"/>
      <c r="XET2" s="141"/>
      <c r="XEU2" s="141"/>
      <c r="XEV2" s="141"/>
      <c r="XEW2" s="141"/>
      <c r="XEX2" s="141"/>
      <c r="XEY2" s="141"/>
      <c r="XEZ2" s="141"/>
      <c r="XFA2" s="141"/>
      <c r="XFB2" s="141"/>
      <c r="XFC2" s="141"/>
      <c r="XFD2" s="141"/>
    </row>
    <row r="3" spans="1:16384" s="1922" customFormat="1" ht="21" thickBot="1">
      <c r="A3" s="1804" t="str">
        <f>'Universal data'!C21</f>
        <v>2012/13</v>
      </c>
      <c r="B3" s="1874"/>
      <c r="C3" s="1921"/>
      <c r="D3" s="1921"/>
      <c r="E3" s="1921"/>
      <c r="F3" s="1921"/>
      <c r="G3" s="1921"/>
      <c r="H3" s="2162"/>
      <c r="I3" s="2162"/>
      <c r="J3" s="2162"/>
      <c r="K3" s="1926"/>
      <c r="L3" s="1926"/>
      <c r="M3" s="1926"/>
      <c r="N3" s="1926"/>
      <c r="O3" s="1926"/>
      <c r="P3" s="1926"/>
      <c r="Q3" s="1926"/>
      <c r="R3" s="1926"/>
      <c r="S3" s="1926"/>
      <c r="T3" s="1926"/>
      <c r="U3" s="1926"/>
      <c r="V3" s="1926"/>
      <c r="W3" s="1926"/>
      <c r="X3" s="1926"/>
      <c r="Y3" s="1926"/>
      <c r="Z3" s="1926"/>
      <c r="AA3" s="1926"/>
      <c r="AB3" s="1926"/>
      <c r="AC3" s="1926"/>
      <c r="AD3" s="1926"/>
      <c r="AE3" s="1926"/>
      <c r="AF3" s="1926"/>
      <c r="AG3" s="1926"/>
      <c r="AH3" s="1926"/>
      <c r="AI3" s="1926"/>
      <c r="AJ3" s="1926"/>
      <c r="AK3" s="1926"/>
      <c r="AL3" s="1926"/>
      <c r="AM3" s="1926"/>
      <c r="AN3" s="1926"/>
      <c r="AO3" s="1926"/>
      <c r="AP3" s="1926"/>
      <c r="AQ3" s="1926"/>
      <c r="AR3" s="1926"/>
      <c r="AS3" s="1926"/>
      <c r="AT3" s="1926"/>
      <c r="AU3" s="1926"/>
      <c r="AV3" s="1926"/>
      <c r="AW3" s="1926"/>
      <c r="AX3" s="1926"/>
      <c r="AY3" s="1926"/>
      <c r="AZ3" s="1926"/>
      <c r="BA3" s="1926"/>
      <c r="BB3" s="1926"/>
      <c r="BC3" s="1926"/>
      <c r="BD3" s="1926"/>
      <c r="BE3" s="1926"/>
      <c r="BF3" s="1926"/>
      <c r="BG3" s="1926"/>
      <c r="BH3" s="1926"/>
      <c r="BI3" s="1926"/>
      <c r="BJ3" s="1926"/>
      <c r="BK3" s="1926"/>
      <c r="BL3" s="1926"/>
      <c r="BM3" s="1926"/>
      <c r="BN3" s="1926"/>
      <c r="BO3" s="1926"/>
      <c r="BP3" s="1926"/>
      <c r="BQ3" s="1926"/>
      <c r="BR3" s="1926"/>
      <c r="BS3" s="1926"/>
      <c r="BT3" s="1926"/>
      <c r="BU3" s="1926"/>
      <c r="BV3" s="1926"/>
      <c r="BW3" s="1926"/>
      <c r="BX3" s="1926"/>
      <c r="BY3" s="1926"/>
      <c r="BZ3" s="1926"/>
      <c r="CA3" s="1926"/>
      <c r="CB3" s="1926"/>
      <c r="CC3" s="1926"/>
      <c r="CD3" s="1926"/>
      <c r="CE3" s="1926"/>
      <c r="CF3" s="1926"/>
      <c r="CG3" s="1926"/>
      <c r="CH3" s="1926"/>
      <c r="CI3" s="1926"/>
      <c r="CJ3" s="1926"/>
      <c r="CK3" s="1926"/>
      <c r="CL3" s="1926"/>
      <c r="CM3" s="1926"/>
      <c r="CN3" s="1926"/>
      <c r="CO3" s="1926"/>
      <c r="CP3" s="1926"/>
      <c r="CQ3" s="1926"/>
      <c r="CR3" s="1926"/>
      <c r="CS3" s="1926"/>
      <c r="CT3" s="1926"/>
      <c r="CU3" s="1926"/>
      <c r="CV3" s="1926"/>
      <c r="CW3" s="1926"/>
      <c r="CX3" s="1926"/>
      <c r="CY3" s="1926"/>
      <c r="CZ3" s="1926"/>
      <c r="DA3" s="1926"/>
      <c r="DB3" s="1926"/>
      <c r="DC3" s="1926"/>
      <c r="DD3" s="1926"/>
      <c r="DE3" s="1926"/>
      <c r="DF3" s="1926"/>
      <c r="DG3" s="1926"/>
      <c r="DH3" s="1926"/>
      <c r="DI3" s="1926"/>
      <c r="DJ3" s="1926"/>
      <c r="DK3" s="1926"/>
      <c r="DL3" s="1926"/>
      <c r="DM3" s="1926"/>
      <c r="DN3" s="1926"/>
      <c r="DO3" s="1926"/>
      <c r="DP3" s="1926"/>
      <c r="DQ3" s="1926"/>
      <c r="DR3" s="1926"/>
      <c r="DS3" s="1926"/>
      <c r="DT3" s="1926"/>
      <c r="DU3" s="1926"/>
      <c r="DV3" s="1926"/>
      <c r="DW3" s="1926"/>
      <c r="DX3" s="1926"/>
      <c r="DY3" s="1926"/>
      <c r="DZ3" s="1926"/>
      <c r="EA3" s="1926"/>
      <c r="EB3" s="1926"/>
      <c r="EC3" s="1926"/>
      <c r="ED3" s="1926"/>
      <c r="EE3" s="1926"/>
      <c r="EF3" s="1926"/>
      <c r="EG3" s="1926"/>
      <c r="EH3" s="1926"/>
      <c r="EI3" s="1926"/>
      <c r="EJ3" s="1926"/>
      <c r="EK3" s="1926"/>
      <c r="EL3" s="1926"/>
      <c r="EM3" s="1926"/>
      <c r="EN3" s="1926"/>
      <c r="EO3" s="1926"/>
      <c r="EP3" s="1926"/>
      <c r="EQ3" s="1926"/>
      <c r="ER3" s="1926"/>
      <c r="ES3" s="1926"/>
      <c r="ET3" s="1926"/>
      <c r="EU3" s="1926"/>
      <c r="EV3" s="1926"/>
      <c r="EW3" s="1926"/>
      <c r="EX3" s="1926"/>
      <c r="EY3" s="1926"/>
      <c r="EZ3" s="1926"/>
      <c r="FA3" s="1926"/>
      <c r="FB3" s="1926"/>
      <c r="FC3" s="1926"/>
      <c r="FD3" s="1926"/>
      <c r="FE3" s="1926"/>
      <c r="FF3" s="1926"/>
      <c r="FG3" s="1926"/>
      <c r="FH3" s="1926"/>
      <c r="FI3" s="1926"/>
      <c r="FJ3" s="1926"/>
      <c r="FK3" s="1926"/>
      <c r="FL3" s="1926"/>
      <c r="FM3" s="1926"/>
      <c r="FN3" s="1926"/>
      <c r="FO3" s="1926"/>
      <c r="FP3" s="1926"/>
      <c r="FQ3" s="1926"/>
      <c r="FR3" s="1926"/>
      <c r="FS3" s="1926"/>
      <c r="FT3" s="1926"/>
      <c r="FU3" s="1926"/>
      <c r="FV3" s="1926"/>
      <c r="FW3" s="1926"/>
      <c r="FX3" s="1926"/>
      <c r="FY3" s="1926"/>
      <c r="FZ3" s="1926"/>
      <c r="GA3" s="1926"/>
      <c r="GB3" s="1926"/>
      <c r="GC3" s="1926"/>
      <c r="GD3" s="1926"/>
      <c r="GE3" s="1926"/>
      <c r="GF3" s="1926"/>
      <c r="GG3" s="1926"/>
      <c r="GH3" s="1926"/>
      <c r="GI3" s="1926"/>
      <c r="GJ3" s="1926"/>
      <c r="GK3" s="1926"/>
      <c r="GL3" s="1926"/>
      <c r="GM3" s="1926"/>
      <c r="GN3" s="1926"/>
      <c r="GO3" s="1926"/>
      <c r="GP3" s="1926"/>
      <c r="GQ3" s="1926"/>
      <c r="GR3" s="1926"/>
      <c r="GS3" s="1926"/>
      <c r="GT3" s="1926"/>
      <c r="GU3" s="1926"/>
      <c r="GV3" s="1926"/>
      <c r="GW3" s="1926"/>
      <c r="GX3" s="1926"/>
      <c r="GY3" s="1926"/>
      <c r="GZ3" s="1926"/>
      <c r="HA3" s="1926"/>
      <c r="HB3" s="1926"/>
      <c r="HC3" s="1926"/>
      <c r="HD3" s="1926"/>
      <c r="HE3" s="1926"/>
      <c r="HF3" s="1926"/>
      <c r="HG3" s="1926"/>
      <c r="HH3" s="1926"/>
      <c r="HI3" s="1926"/>
      <c r="HJ3" s="1926"/>
      <c r="HK3" s="1926"/>
      <c r="HL3" s="1926"/>
      <c r="HM3" s="1926"/>
      <c r="HN3" s="1926"/>
      <c r="HO3" s="1926"/>
      <c r="HP3" s="1926"/>
      <c r="HQ3" s="1926"/>
      <c r="HR3" s="1926"/>
      <c r="HS3" s="1926"/>
      <c r="HT3" s="1926"/>
      <c r="HU3" s="1926"/>
      <c r="HV3" s="1926"/>
      <c r="HW3" s="1926"/>
      <c r="HX3" s="1926"/>
      <c r="HY3" s="1926"/>
      <c r="HZ3" s="1926"/>
      <c r="IA3" s="1926"/>
      <c r="IB3" s="1926"/>
      <c r="IC3" s="1926"/>
      <c r="ID3" s="1926"/>
      <c r="IE3" s="1926"/>
      <c r="IF3" s="1926"/>
      <c r="IG3" s="1926"/>
      <c r="IH3" s="1926"/>
      <c r="II3" s="1926"/>
      <c r="IJ3" s="1926"/>
      <c r="IK3" s="1926"/>
      <c r="IL3" s="1926"/>
      <c r="IM3" s="1926"/>
      <c r="IN3" s="1926"/>
      <c r="IO3" s="1926"/>
      <c r="IP3" s="1926"/>
      <c r="IQ3" s="1926"/>
      <c r="IR3" s="1926"/>
      <c r="IS3" s="1926"/>
      <c r="IT3" s="1926"/>
      <c r="IU3" s="1926"/>
      <c r="IV3" s="1926"/>
      <c r="IW3" s="1926"/>
      <c r="IX3" s="1926"/>
      <c r="IY3" s="1926"/>
      <c r="IZ3" s="1926"/>
      <c r="JA3" s="1926"/>
      <c r="JB3" s="1926"/>
      <c r="JC3" s="1926"/>
      <c r="JD3" s="1926"/>
      <c r="JE3" s="1926"/>
      <c r="JF3" s="1926"/>
      <c r="JG3" s="1926"/>
      <c r="JH3" s="1926"/>
      <c r="JI3" s="1926"/>
      <c r="JJ3" s="1926"/>
      <c r="JK3" s="1926"/>
      <c r="JL3" s="1926"/>
      <c r="JM3" s="1926"/>
      <c r="JN3" s="1926"/>
      <c r="JO3" s="1926"/>
      <c r="JP3" s="1926"/>
      <c r="JQ3" s="1926"/>
      <c r="JR3" s="1926"/>
      <c r="JS3" s="1926"/>
      <c r="JT3" s="1926"/>
      <c r="JU3" s="1926"/>
      <c r="JV3" s="1926"/>
      <c r="JW3" s="1926"/>
      <c r="JX3" s="1926"/>
      <c r="JY3" s="1926"/>
      <c r="JZ3" s="1926"/>
      <c r="KA3" s="1926"/>
      <c r="KB3" s="1926"/>
      <c r="KC3" s="1926"/>
      <c r="KD3" s="1926"/>
      <c r="KE3" s="1926"/>
      <c r="KF3" s="1926"/>
      <c r="KG3" s="1926"/>
      <c r="KH3" s="1926"/>
      <c r="KI3" s="1926"/>
      <c r="KJ3" s="1926"/>
      <c r="KK3" s="1926"/>
      <c r="KL3" s="1926"/>
      <c r="KM3" s="1926"/>
      <c r="KN3" s="1926"/>
      <c r="KO3" s="1926"/>
      <c r="KP3" s="1926"/>
      <c r="KQ3" s="1926"/>
      <c r="KR3" s="1926"/>
      <c r="KS3" s="1926"/>
      <c r="KT3" s="1926"/>
      <c r="KU3" s="1926"/>
      <c r="KV3" s="1926"/>
      <c r="KW3" s="1926"/>
      <c r="KX3" s="1926"/>
      <c r="KY3" s="1926"/>
      <c r="KZ3" s="1926"/>
      <c r="LA3" s="1926"/>
      <c r="LB3" s="1926"/>
      <c r="LC3" s="1926"/>
      <c r="LD3" s="1926"/>
      <c r="LE3" s="1926"/>
      <c r="LF3" s="1926"/>
      <c r="LG3" s="1926"/>
      <c r="LH3" s="1926"/>
      <c r="LI3" s="1926"/>
      <c r="LJ3" s="1926"/>
      <c r="LK3" s="1926"/>
      <c r="LL3" s="1926"/>
      <c r="LM3" s="1926"/>
      <c r="LN3" s="1926"/>
      <c r="LO3" s="1926"/>
      <c r="LP3" s="1926"/>
      <c r="LQ3" s="1926"/>
      <c r="LR3" s="1926"/>
      <c r="LS3" s="1926"/>
      <c r="LT3" s="1926"/>
      <c r="LU3" s="1926"/>
      <c r="LV3" s="1926"/>
      <c r="LW3" s="1926"/>
      <c r="LX3" s="1926"/>
      <c r="LY3" s="1926"/>
      <c r="LZ3" s="1926"/>
      <c r="MA3" s="1926"/>
      <c r="MB3" s="1926"/>
      <c r="MC3" s="1926"/>
      <c r="MD3" s="1926"/>
      <c r="ME3" s="1926"/>
      <c r="MF3" s="1926"/>
      <c r="MG3" s="1926"/>
      <c r="MH3" s="1926"/>
      <c r="MI3" s="1926"/>
      <c r="MJ3" s="1926"/>
      <c r="MK3" s="1926"/>
      <c r="ML3" s="1926"/>
      <c r="MM3" s="1926"/>
      <c r="MN3" s="1926"/>
      <c r="MO3" s="1926"/>
      <c r="MP3" s="1926"/>
      <c r="MQ3" s="1926"/>
      <c r="MR3" s="1926"/>
      <c r="MS3" s="1926"/>
      <c r="MT3" s="1926"/>
      <c r="MU3" s="1926"/>
      <c r="MV3" s="1926"/>
      <c r="MW3" s="1926"/>
      <c r="MX3" s="1926"/>
      <c r="MY3" s="1926"/>
      <c r="MZ3" s="1926"/>
      <c r="NA3" s="1926"/>
      <c r="NB3" s="1926"/>
      <c r="NC3" s="1926"/>
      <c r="ND3" s="1926"/>
      <c r="NE3" s="1926"/>
      <c r="NF3" s="1926"/>
      <c r="NG3" s="1926"/>
      <c r="NH3" s="1926"/>
      <c r="NI3" s="1926"/>
      <c r="NJ3" s="1926"/>
      <c r="NK3" s="1926"/>
      <c r="NL3" s="1926"/>
      <c r="NM3" s="1926"/>
      <c r="NN3" s="1926"/>
      <c r="NO3" s="1926"/>
      <c r="NP3" s="1926"/>
      <c r="NQ3" s="1926"/>
      <c r="NR3" s="1926"/>
      <c r="NS3" s="1926"/>
      <c r="NT3" s="1926"/>
      <c r="NU3" s="1926"/>
      <c r="NV3" s="1926"/>
      <c r="NW3" s="1926"/>
      <c r="NX3" s="1926"/>
      <c r="NY3" s="1926"/>
      <c r="NZ3" s="1926"/>
      <c r="OA3" s="1926"/>
      <c r="OB3" s="1926"/>
      <c r="OC3" s="1926"/>
      <c r="OD3" s="1926"/>
      <c r="OE3" s="1926"/>
      <c r="OF3" s="1926"/>
      <c r="OG3" s="1926"/>
      <c r="OH3" s="1926"/>
      <c r="OI3" s="1926"/>
      <c r="OJ3" s="1926"/>
      <c r="OK3" s="1926"/>
      <c r="OL3" s="1926"/>
      <c r="OM3" s="1926"/>
      <c r="ON3" s="1926"/>
      <c r="OO3" s="1926"/>
      <c r="OP3" s="1926"/>
      <c r="OQ3" s="1926"/>
      <c r="OR3" s="1926"/>
      <c r="OS3" s="1926"/>
      <c r="OT3" s="1926"/>
      <c r="OU3" s="1926"/>
      <c r="OV3" s="1926"/>
      <c r="OW3" s="1926"/>
      <c r="OX3" s="1926"/>
      <c r="OY3" s="1926"/>
      <c r="OZ3" s="1926"/>
      <c r="PA3" s="1926"/>
      <c r="PB3" s="1926"/>
      <c r="PC3" s="1926"/>
      <c r="PD3" s="1926"/>
      <c r="PE3" s="1926"/>
      <c r="PF3" s="1926"/>
      <c r="PG3" s="1926"/>
      <c r="PH3" s="1926"/>
      <c r="PI3" s="1926"/>
      <c r="PJ3" s="1926"/>
      <c r="PK3" s="1926"/>
      <c r="PL3" s="1926"/>
      <c r="PM3" s="1926"/>
      <c r="PN3" s="1926"/>
      <c r="PO3" s="1926"/>
      <c r="PP3" s="1926"/>
      <c r="PQ3" s="1926"/>
      <c r="PR3" s="1926"/>
      <c r="PS3" s="1926"/>
      <c r="PT3" s="1926"/>
      <c r="PU3" s="1926"/>
      <c r="PV3" s="1926"/>
      <c r="PW3" s="1926"/>
      <c r="PX3" s="1926"/>
      <c r="PY3" s="1926"/>
      <c r="PZ3" s="1926"/>
      <c r="QA3" s="1926"/>
      <c r="QB3" s="1926"/>
      <c r="QC3" s="1926"/>
      <c r="QD3" s="1926"/>
      <c r="QE3" s="1926"/>
      <c r="QF3" s="1926"/>
      <c r="QG3" s="1926"/>
      <c r="QH3" s="1926"/>
      <c r="QI3" s="1926"/>
      <c r="QJ3" s="1926"/>
      <c r="QK3" s="1926"/>
      <c r="QL3" s="1926"/>
      <c r="QM3" s="1926"/>
      <c r="QN3" s="1926"/>
      <c r="QO3" s="1926"/>
      <c r="QP3" s="1926"/>
      <c r="QQ3" s="1926"/>
      <c r="QR3" s="1926"/>
      <c r="QS3" s="1926"/>
      <c r="QT3" s="1926"/>
      <c r="QU3" s="1926"/>
      <c r="QV3" s="1926"/>
      <c r="QW3" s="1926"/>
      <c r="QX3" s="1926"/>
      <c r="QY3" s="1926"/>
      <c r="QZ3" s="1926"/>
      <c r="RA3" s="1926"/>
      <c r="RB3" s="1926"/>
      <c r="RC3" s="1926"/>
      <c r="RD3" s="1926"/>
      <c r="RE3" s="1926"/>
      <c r="RF3" s="1926"/>
      <c r="RG3" s="1926"/>
      <c r="RH3" s="1926"/>
      <c r="RI3" s="1926"/>
      <c r="RJ3" s="1926"/>
      <c r="RK3" s="1926"/>
      <c r="RL3" s="1926"/>
      <c r="RM3" s="1926"/>
      <c r="RN3" s="1926"/>
      <c r="RO3" s="1926"/>
      <c r="RP3" s="1926"/>
      <c r="RQ3" s="1926"/>
      <c r="RR3" s="1926"/>
      <c r="RS3" s="1926"/>
      <c r="RT3" s="1926"/>
      <c r="RU3" s="1926"/>
      <c r="RV3" s="1926"/>
      <c r="RW3" s="1926"/>
      <c r="RX3" s="1926"/>
      <c r="RY3" s="1926"/>
      <c r="RZ3" s="1926"/>
      <c r="SA3" s="1926"/>
      <c r="SB3" s="1926"/>
      <c r="SC3" s="1926"/>
      <c r="SD3" s="1926"/>
      <c r="SE3" s="1926"/>
      <c r="SF3" s="1926"/>
      <c r="SG3" s="1926"/>
      <c r="SH3" s="1926"/>
      <c r="SI3" s="1926"/>
      <c r="SJ3" s="1926"/>
      <c r="SK3" s="1926"/>
      <c r="SL3" s="1926"/>
      <c r="SM3" s="1926"/>
      <c r="SN3" s="1926"/>
      <c r="SO3" s="1926"/>
      <c r="SP3" s="1926"/>
      <c r="SQ3" s="1926"/>
      <c r="SR3" s="1926"/>
      <c r="SS3" s="1926"/>
      <c r="ST3" s="1926"/>
      <c r="SU3" s="1926"/>
      <c r="SV3" s="1926"/>
      <c r="SW3" s="1926"/>
      <c r="SX3" s="1926"/>
      <c r="SY3" s="1926"/>
      <c r="SZ3" s="1926"/>
      <c r="TA3" s="1926"/>
      <c r="TB3" s="1926"/>
      <c r="TC3" s="1926"/>
      <c r="TD3" s="1926"/>
      <c r="TE3" s="1926"/>
      <c r="TF3" s="1926"/>
      <c r="TG3" s="1926"/>
      <c r="TH3" s="1926"/>
      <c r="TI3" s="1926"/>
      <c r="TJ3" s="1926"/>
      <c r="TK3" s="1926"/>
      <c r="TL3" s="1926"/>
      <c r="TM3" s="1926"/>
      <c r="TN3" s="1926"/>
      <c r="TO3" s="1926"/>
      <c r="TP3" s="1926"/>
      <c r="TQ3" s="1926"/>
      <c r="TR3" s="1926"/>
      <c r="TS3" s="1926"/>
      <c r="TT3" s="1926"/>
      <c r="TU3" s="1926"/>
      <c r="TV3" s="1926"/>
      <c r="TW3" s="1926"/>
      <c r="TX3" s="1926"/>
      <c r="TY3" s="1926"/>
      <c r="TZ3" s="1926"/>
      <c r="UA3" s="1926"/>
      <c r="UB3" s="1926"/>
      <c r="UC3" s="1926"/>
      <c r="UD3" s="1926"/>
      <c r="UE3" s="1926"/>
      <c r="UF3" s="1926"/>
      <c r="UG3" s="1926"/>
      <c r="UH3" s="1926"/>
      <c r="UI3" s="1926"/>
      <c r="UJ3" s="1926"/>
      <c r="UK3" s="1926"/>
      <c r="UL3" s="1926"/>
      <c r="UM3" s="1926"/>
      <c r="UN3" s="1926"/>
      <c r="UO3" s="1926"/>
      <c r="UP3" s="1926"/>
      <c r="UQ3" s="1926"/>
      <c r="UR3" s="1926"/>
      <c r="US3" s="1926"/>
      <c r="UT3" s="1926"/>
      <c r="UU3" s="1926"/>
      <c r="UV3" s="1926"/>
      <c r="UW3" s="1926"/>
      <c r="UX3" s="1926"/>
      <c r="UY3" s="1926"/>
      <c r="UZ3" s="1926"/>
      <c r="VA3" s="1926"/>
      <c r="VB3" s="1926"/>
      <c r="VC3" s="1926"/>
      <c r="VD3" s="1926"/>
      <c r="VE3" s="1926"/>
      <c r="VF3" s="1926"/>
      <c r="VG3" s="1926"/>
      <c r="VH3" s="1926"/>
      <c r="VI3" s="1926"/>
      <c r="VJ3" s="1926"/>
      <c r="VK3" s="1926"/>
      <c r="VL3" s="1926"/>
      <c r="VM3" s="1926"/>
      <c r="VN3" s="1926"/>
      <c r="VO3" s="1926"/>
      <c r="VP3" s="1926"/>
      <c r="VQ3" s="1926"/>
      <c r="VR3" s="1926"/>
      <c r="VS3" s="1926"/>
      <c r="VT3" s="1926"/>
      <c r="VU3" s="1926"/>
      <c r="VV3" s="1926"/>
      <c r="VW3" s="1926"/>
      <c r="VX3" s="1926"/>
      <c r="VY3" s="1926"/>
      <c r="VZ3" s="1926"/>
      <c r="WA3" s="1926"/>
      <c r="WB3" s="1926"/>
      <c r="WC3" s="1926"/>
      <c r="WD3" s="1926"/>
      <c r="WE3" s="1926"/>
      <c r="WF3" s="1926"/>
      <c r="WG3" s="1926"/>
      <c r="WH3" s="1926"/>
      <c r="WI3" s="1926"/>
      <c r="WJ3" s="1926"/>
      <c r="WK3" s="1926"/>
      <c r="WL3" s="1926"/>
      <c r="WM3" s="1926"/>
      <c r="WN3" s="1926"/>
      <c r="WO3" s="1926"/>
      <c r="WP3" s="1926"/>
      <c r="WQ3" s="1926"/>
      <c r="WR3" s="1926"/>
      <c r="WS3" s="1926"/>
      <c r="WT3" s="1926"/>
      <c r="WU3" s="1926"/>
      <c r="WV3" s="1926"/>
      <c r="WW3" s="1926"/>
      <c r="WX3" s="1926"/>
      <c r="WY3" s="1926"/>
      <c r="WZ3" s="1926"/>
      <c r="XA3" s="1926"/>
      <c r="XB3" s="1926"/>
      <c r="XC3" s="1926"/>
      <c r="XD3" s="1926"/>
      <c r="XE3" s="1926"/>
      <c r="XF3" s="1926"/>
      <c r="XG3" s="1926"/>
      <c r="XH3" s="1926"/>
      <c r="XI3" s="1926"/>
      <c r="XJ3" s="1926"/>
      <c r="XK3" s="1926"/>
      <c r="XL3" s="1926"/>
      <c r="XM3" s="1926"/>
      <c r="XN3" s="1926"/>
      <c r="XO3" s="1926"/>
      <c r="XP3" s="1926"/>
      <c r="XQ3" s="1926"/>
      <c r="XR3" s="1926"/>
      <c r="XS3" s="1926"/>
      <c r="XT3" s="1926"/>
      <c r="XU3" s="1926"/>
      <c r="XV3" s="1926"/>
      <c r="XW3" s="1926"/>
      <c r="XX3" s="1926"/>
      <c r="XY3" s="1926"/>
      <c r="XZ3" s="1926"/>
      <c r="YA3" s="1926"/>
      <c r="YB3" s="1926"/>
      <c r="YC3" s="1926"/>
      <c r="YD3" s="1926"/>
      <c r="YE3" s="1926"/>
      <c r="YF3" s="1926"/>
      <c r="YG3" s="1926"/>
      <c r="YH3" s="1926"/>
      <c r="YI3" s="1926"/>
      <c r="YJ3" s="1926"/>
      <c r="YK3" s="1926"/>
      <c r="YL3" s="1926"/>
      <c r="YM3" s="1926"/>
      <c r="YN3" s="1926"/>
      <c r="YO3" s="1926"/>
      <c r="YP3" s="1926"/>
      <c r="YQ3" s="1926"/>
      <c r="YR3" s="1926"/>
      <c r="YS3" s="1926"/>
      <c r="YT3" s="1926"/>
      <c r="YU3" s="1926"/>
      <c r="YV3" s="1926"/>
      <c r="YW3" s="1926"/>
      <c r="YX3" s="1926"/>
      <c r="YY3" s="1926"/>
      <c r="YZ3" s="1926"/>
      <c r="ZA3" s="1926"/>
      <c r="ZB3" s="1926"/>
      <c r="ZC3" s="1926"/>
      <c r="ZD3" s="1926"/>
      <c r="ZE3" s="1926"/>
      <c r="ZF3" s="1926"/>
      <c r="ZG3" s="1926"/>
      <c r="ZH3" s="1926"/>
      <c r="ZI3" s="1926"/>
      <c r="ZJ3" s="1926"/>
      <c r="ZK3" s="1926"/>
      <c r="ZL3" s="1926"/>
      <c r="ZM3" s="1926"/>
      <c r="ZN3" s="1926"/>
      <c r="ZO3" s="1926"/>
      <c r="ZP3" s="1926"/>
      <c r="ZQ3" s="1926"/>
      <c r="ZR3" s="1926"/>
      <c r="ZS3" s="1926"/>
      <c r="ZT3" s="1926"/>
      <c r="ZU3" s="1926"/>
      <c r="ZV3" s="1926"/>
      <c r="ZW3" s="1926"/>
      <c r="ZX3" s="1926"/>
      <c r="ZY3" s="1926"/>
      <c r="ZZ3" s="1926"/>
      <c r="AAA3" s="1926"/>
      <c r="AAB3" s="1926"/>
      <c r="AAC3" s="1926"/>
      <c r="AAD3" s="1926"/>
      <c r="AAE3" s="1926"/>
      <c r="AAF3" s="1926"/>
      <c r="AAG3" s="1926"/>
      <c r="AAH3" s="1926"/>
      <c r="AAI3" s="1926"/>
      <c r="AAJ3" s="1926"/>
      <c r="AAK3" s="1926"/>
      <c r="AAL3" s="1926"/>
      <c r="AAM3" s="1926"/>
      <c r="AAN3" s="1926"/>
      <c r="AAO3" s="1926"/>
      <c r="AAP3" s="1926"/>
      <c r="AAQ3" s="1926"/>
      <c r="AAR3" s="1926"/>
      <c r="AAS3" s="1926"/>
      <c r="AAT3" s="1926"/>
      <c r="AAU3" s="1926"/>
      <c r="AAV3" s="1926"/>
      <c r="AAW3" s="1926"/>
      <c r="AAX3" s="1926"/>
      <c r="AAY3" s="1926"/>
      <c r="AAZ3" s="1926"/>
      <c r="ABA3" s="1926"/>
      <c r="ABB3" s="1926"/>
      <c r="ABC3" s="1926"/>
      <c r="ABD3" s="1926"/>
      <c r="ABE3" s="1926"/>
      <c r="ABF3" s="1926"/>
      <c r="ABG3" s="1926"/>
      <c r="ABH3" s="1926"/>
      <c r="ABI3" s="1926"/>
      <c r="ABJ3" s="1926"/>
      <c r="ABK3" s="1926"/>
      <c r="ABL3" s="1926"/>
      <c r="ABM3" s="1926"/>
      <c r="ABN3" s="1926"/>
      <c r="ABO3" s="1926"/>
      <c r="ABP3" s="1926"/>
      <c r="ABQ3" s="1926"/>
      <c r="ABR3" s="1926"/>
      <c r="ABS3" s="1926"/>
      <c r="ABT3" s="1926"/>
      <c r="ABU3" s="1926"/>
      <c r="ABV3" s="1926"/>
      <c r="ABW3" s="1926"/>
      <c r="ABX3" s="1926"/>
      <c r="ABY3" s="1926"/>
      <c r="ABZ3" s="1926"/>
      <c r="ACA3" s="1926"/>
      <c r="ACB3" s="1926"/>
      <c r="ACC3" s="1926"/>
      <c r="ACD3" s="1926"/>
      <c r="ACE3" s="1926"/>
      <c r="ACF3" s="1926"/>
      <c r="ACG3" s="1926"/>
      <c r="ACH3" s="1926"/>
      <c r="ACI3" s="1926"/>
      <c r="ACJ3" s="1926"/>
      <c r="ACK3" s="1926"/>
      <c r="ACL3" s="1926"/>
      <c r="ACM3" s="1926"/>
      <c r="ACN3" s="1926"/>
      <c r="ACO3" s="1926"/>
      <c r="ACP3" s="1926"/>
      <c r="ACQ3" s="1926"/>
      <c r="ACR3" s="1926"/>
      <c r="ACS3" s="1926"/>
      <c r="ACT3" s="1926"/>
      <c r="ACU3" s="1926"/>
      <c r="ACV3" s="1926"/>
      <c r="ACW3" s="1926"/>
      <c r="ACX3" s="1926"/>
      <c r="ACY3" s="1926"/>
      <c r="ACZ3" s="1926"/>
      <c r="ADA3" s="1926"/>
      <c r="ADB3" s="1926"/>
      <c r="ADC3" s="1926"/>
      <c r="ADD3" s="1926"/>
      <c r="ADE3" s="1926"/>
      <c r="ADF3" s="1926"/>
      <c r="ADG3" s="1926"/>
      <c r="ADH3" s="1926"/>
      <c r="ADI3" s="1926"/>
      <c r="ADJ3" s="1926"/>
      <c r="ADK3" s="1926"/>
      <c r="ADL3" s="1926"/>
      <c r="ADM3" s="1926"/>
      <c r="ADN3" s="1926"/>
      <c r="ADO3" s="1926"/>
      <c r="ADP3" s="1926"/>
      <c r="ADQ3" s="1926"/>
      <c r="ADR3" s="1926"/>
      <c r="ADS3" s="1926"/>
      <c r="ADT3" s="1926"/>
      <c r="ADU3" s="1926"/>
      <c r="ADV3" s="1926"/>
      <c r="ADW3" s="1926"/>
      <c r="ADX3" s="1926"/>
      <c r="ADY3" s="1926"/>
      <c r="ADZ3" s="1926"/>
      <c r="AEA3" s="1926"/>
      <c r="AEB3" s="1926"/>
      <c r="AEC3" s="1926"/>
      <c r="AED3" s="1926"/>
      <c r="AEE3" s="1926"/>
      <c r="AEF3" s="1926"/>
      <c r="AEG3" s="1926"/>
      <c r="AEH3" s="1926"/>
      <c r="AEI3" s="1926"/>
      <c r="AEJ3" s="1926"/>
      <c r="AEK3" s="1926"/>
      <c r="AEL3" s="1926"/>
      <c r="AEM3" s="1926"/>
      <c r="AEN3" s="1926"/>
      <c r="AEO3" s="1926"/>
      <c r="AEP3" s="1926"/>
      <c r="AEQ3" s="1926"/>
      <c r="AER3" s="1926"/>
      <c r="AES3" s="1926"/>
      <c r="AET3" s="1926"/>
      <c r="AEU3" s="1926"/>
      <c r="AEV3" s="1926"/>
      <c r="AEW3" s="1926"/>
      <c r="AEX3" s="1926"/>
      <c r="AEY3" s="1926"/>
      <c r="AEZ3" s="1926"/>
      <c r="AFA3" s="1926"/>
      <c r="AFB3" s="1926"/>
      <c r="AFC3" s="1926"/>
      <c r="AFD3" s="1926"/>
      <c r="AFE3" s="1926"/>
      <c r="AFF3" s="1926"/>
      <c r="AFG3" s="1926"/>
      <c r="AFH3" s="1926"/>
      <c r="AFI3" s="1926"/>
      <c r="AFJ3" s="1926"/>
      <c r="AFK3" s="1926"/>
      <c r="AFL3" s="1926"/>
      <c r="AFM3" s="1926"/>
      <c r="AFN3" s="1926"/>
      <c r="AFO3" s="1926"/>
      <c r="AFP3" s="1926"/>
      <c r="AFQ3" s="1926"/>
      <c r="AFR3" s="1926"/>
      <c r="AFS3" s="1926"/>
      <c r="AFT3" s="1926"/>
      <c r="AFU3" s="1926"/>
      <c r="AFV3" s="1926"/>
      <c r="AFW3" s="1926"/>
      <c r="AFX3" s="1926"/>
      <c r="AFY3" s="1926"/>
      <c r="AFZ3" s="1926"/>
      <c r="AGA3" s="1926"/>
      <c r="AGB3" s="1926"/>
      <c r="AGC3" s="1926"/>
      <c r="AGD3" s="1926"/>
      <c r="AGE3" s="1926"/>
      <c r="AGF3" s="1926"/>
      <c r="AGG3" s="1926"/>
      <c r="AGH3" s="1926"/>
      <c r="AGI3" s="1926"/>
      <c r="AGJ3" s="1926"/>
      <c r="AGK3" s="1926"/>
      <c r="AGL3" s="1926"/>
      <c r="AGM3" s="1926"/>
      <c r="AGN3" s="1926"/>
      <c r="AGO3" s="1926"/>
      <c r="AGP3" s="1926"/>
      <c r="AGQ3" s="1926"/>
      <c r="AGR3" s="1926"/>
      <c r="AGS3" s="1926"/>
      <c r="AGT3" s="1926"/>
      <c r="AGU3" s="1926"/>
      <c r="AGV3" s="1926"/>
      <c r="AGW3" s="1926"/>
      <c r="AGX3" s="1926"/>
      <c r="AGY3" s="1926"/>
      <c r="AGZ3" s="1926"/>
      <c r="AHA3" s="1926"/>
      <c r="AHB3" s="1926"/>
      <c r="AHC3" s="1926"/>
      <c r="AHD3" s="1926"/>
      <c r="AHE3" s="1926"/>
      <c r="AHF3" s="1926"/>
      <c r="AHG3" s="1926"/>
      <c r="AHH3" s="1926"/>
      <c r="AHI3" s="1926"/>
      <c r="AHJ3" s="1926"/>
      <c r="AHK3" s="1926"/>
      <c r="AHL3" s="1926"/>
      <c r="AHM3" s="1926"/>
      <c r="AHN3" s="1926"/>
      <c r="AHO3" s="1926"/>
      <c r="AHP3" s="1926"/>
      <c r="AHQ3" s="1926"/>
      <c r="AHR3" s="1926"/>
      <c r="AHS3" s="1926"/>
      <c r="AHT3" s="1926"/>
      <c r="AHU3" s="1926"/>
      <c r="AHV3" s="1926"/>
      <c r="AHW3" s="1926"/>
      <c r="AHX3" s="1926"/>
      <c r="AHY3" s="1926"/>
      <c r="AHZ3" s="1926"/>
      <c r="AIA3" s="1926"/>
      <c r="AIB3" s="1926"/>
      <c r="AIC3" s="1926"/>
      <c r="AID3" s="1926"/>
      <c r="AIE3" s="1926"/>
      <c r="AIF3" s="1926"/>
      <c r="AIG3" s="1926"/>
      <c r="AIH3" s="1926"/>
      <c r="AII3" s="1926"/>
      <c r="AIJ3" s="1926"/>
      <c r="AIK3" s="1926"/>
      <c r="AIL3" s="1926"/>
      <c r="AIM3" s="1926"/>
      <c r="AIN3" s="1926"/>
      <c r="AIO3" s="1926"/>
      <c r="AIP3" s="1926"/>
      <c r="AIQ3" s="1926"/>
      <c r="AIR3" s="1926"/>
      <c r="AIS3" s="1926"/>
      <c r="AIT3" s="1926"/>
      <c r="AIU3" s="1926"/>
      <c r="AIV3" s="1926"/>
      <c r="AIW3" s="1926"/>
      <c r="AIX3" s="1926"/>
      <c r="AIY3" s="1926"/>
      <c r="AIZ3" s="1926"/>
      <c r="AJA3" s="1926"/>
      <c r="AJB3" s="1926"/>
      <c r="AJC3" s="1926"/>
      <c r="AJD3" s="1926"/>
      <c r="AJE3" s="1926"/>
      <c r="AJF3" s="1926"/>
      <c r="AJG3" s="1926"/>
      <c r="AJH3" s="1926"/>
      <c r="AJI3" s="1926"/>
      <c r="AJJ3" s="1926"/>
      <c r="AJK3" s="1926"/>
      <c r="AJL3" s="1926"/>
      <c r="AJM3" s="1926"/>
      <c r="AJN3" s="1926"/>
      <c r="AJO3" s="1926"/>
      <c r="AJP3" s="1926"/>
      <c r="AJQ3" s="1926"/>
      <c r="AJR3" s="1926"/>
      <c r="AJS3" s="1926"/>
      <c r="AJT3" s="1926"/>
      <c r="AJU3" s="1926"/>
      <c r="AJV3" s="1926"/>
      <c r="AJW3" s="1926"/>
      <c r="AJX3" s="1926"/>
      <c r="AJY3" s="1926"/>
      <c r="AJZ3" s="1926"/>
      <c r="AKA3" s="1926"/>
      <c r="AKB3" s="1926"/>
      <c r="AKC3" s="1926"/>
      <c r="AKD3" s="1926"/>
      <c r="AKE3" s="1926"/>
      <c r="AKF3" s="1926"/>
      <c r="AKG3" s="1926"/>
      <c r="AKH3" s="1926"/>
      <c r="AKI3" s="1926"/>
      <c r="AKJ3" s="1926"/>
      <c r="AKK3" s="1926"/>
      <c r="AKL3" s="1926"/>
      <c r="AKM3" s="1926"/>
      <c r="AKN3" s="1926"/>
      <c r="AKO3" s="1926"/>
      <c r="AKP3" s="1926"/>
      <c r="AKQ3" s="1926"/>
      <c r="AKR3" s="1926"/>
      <c r="AKS3" s="1926"/>
      <c r="AKT3" s="1926"/>
      <c r="AKU3" s="1926"/>
      <c r="AKV3" s="1926"/>
      <c r="AKW3" s="1926"/>
      <c r="AKX3" s="1926"/>
      <c r="AKY3" s="1926"/>
      <c r="AKZ3" s="1926"/>
      <c r="ALA3" s="1926"/>
      <c r="ALB3" s="1926"/>
      <c r="ALC3" s="1926"/>
      <c r="ALD3" s="1926"/>
      <c r="ALE3" s="1926"/>
      <c r="ALF3" s="1926"/>
      <c r="ALG3" s="1926"/>
      <c r="ALH3" s="1926"/>
      <c r="ALI3" s="1926"/>
      <c r="ALJ3" s="1926"/>
      <c r="ALK3" s="1926"/>
      <c r="ALL3" s="1926"/>
      <c r="ALM3" s="1926"/>
      <c r="ALN3" s="1926"/>
      <c r="ALO3" s="1926"/>
      <c r="ALP3" s="1926"/>
      <c r="ALQ3" s="1926"/>
      <c r="ALR3" s="1926"/>
      <c r="ALS3" s="1926"/>
      <c r="ALT3" s="1926"/>
      <c r="ALU3" s="1926"/>
      <c r="ALV3" s="1926"/>
      <c r="ALW3" s="1926"/>
      <c r="ALX3" s="1926"/>
      <c r="ALY3" s="1926"/>
      <c r="ALZ3" s="1926"/>
      <c r="AMA3" s="1926"/>
      <c r="AMB3" s="1926"/>
      <c r="AMC3" s="1926"/>
      <c r="AMD3" s="1926"/>
      <c r="AME3" s="1926"/>
      <c r="AMF3" s="1926"/>
      <c r="AMG3" s="1926"/>
      <c r="AMH3" s="1926"/>
      <c r="AMI3" s="1926"/>
      <c r="AMJ3" s="1926"/>
      <c r="AMK3" s="1926"/>
      <c r="AML3" s="1926"/>
      <c r="AMM3" s="1926"/>
      <c r="AMN3" s="1926"/>
      <c r="AMO3" s="1926"/>
      <c r="AMP3" s="1926"/>
      <c r="AMQ3" s="1926"/>
      <c r="AMR3" s="1926"/>
      <c r="AMS3" s="1926"/>
      <c r="AMT3" s="1926"/>
      <c r="AMU3" s="1926"/>
      <c r="AMV3" s="1926"/>
      <c r="AMW3" s="1926"/>
      <c r="AMX3" s="1926"/>
      <c r="AMY3" s="1926"/>
      <c r="AMZ3" s="1926"/>
      <c r="ANA3" s="1926"/>
      <c r="ANB3" s="1926"/>
      <c r="ANC3" s="1926"/>
      <c r="AND3" s="1926"/>
      <c r="ANE3" s="1926"/>
      <c r="ANF3" s="1926"/>
      <c r="ANG3" s="1926"/>
      <c r="ANH3" s="1926"/>
      <c r="ANI3" s="1926"/>
      <c r="ANJ3" s="1926"/>
      <c r="ANK3" s="1926"/>
      <c r="ANL3" s="1926"/>
      <c r="ANM3" s="1926"/>
      <c r="ANN3" s="1926"/>
      <c r="ANO3" s="1926"/>
      <c r="ANP3" s="1926"/>
      <c r="ANQ3" s="1926"/>
      <c r="ANR3" s="1926"/>
      <c r="ANS3" s="1926"/>
      <c r="ANT3" s="1926"/>
      <c r="ANU3" s="1926"/>
      <c r="ANV3" s="1926"/>
      <c r="ANW3" s="1926"/>
      <c r="ANX3" s="1926"/>
      <c r="ANY3" s="1926"/>
      <c r="ANZ3" s="1926"/>
      <c r="AOA3" s="1926"/>
      <c r="AOB3" s="1926"/>
      <c r="AOC3" s="1926"/>
      <c r="AOD3" s="1926"/>
      <c r="AOE3" s="1926"/>
      <c r="AOF3" s="1926"/>
      <c r="AOG3" s="1926"/>
      <c r="AOH3" s="1926"/>
      <c r="AOI3" s="1926"/>
      <c r="AOJ3" s="1926"/>
      <c r="AOK3" s="1926"/>
      <c r="AOL3" s="1926"/>
      <c r="AOM3" s="1926"/>
      <c r="AON3" s="1926"/>
      <c r="AOO3" s="1926"/>
      <c r="AOP3" s="1926"/>
      <c r="AOQ3" s="1926"/>
      <c r="AOR3" s="1926"/>
      <c r="AOS3" s="1926"/>
      <c r="AOT3" s="1926"/>
      <c r="AOU3" s="1926"/>
      <c r="AOV3" s="1926"/>
      <c r="AOW3" s="1926"/>
      <c r="AOX3" s="1926"/>
      <c r="AOY3" s="1926"/>
      <c r="AOZ3" s="1926"/>
      <c r="APA3" s="1926"/>
      <c r="APB3" s="1926"/>
      <c r="APC3" s="1926"/>
      <c r="APD3" s="1926"/>
      <c r="APE3" s="1926"/>
      <c r="APF3" s="1926"/>
      <c r="APG3" s="1926"/>
      <c r="APH3" s="1926"/>
      <c r="API3" s="1926"/>
      <c r="APJ3" s="1926"/>
      <c r="APK3" s="1926"/>
      <c r="APL3" s="1926"/>
      <c r="APM3" s="1926"/>
      <c r="APN3" s="1926"/>
      <c r="APO3" s="1926"/>
      <c r="APP3" s="1926"/>
      <c r="APQ3" s="1926"/>
      <c r="APR3" s="1926"/>
      <c r="APS3" s="1926"/>
      <c r="APT3" s="1926"/>
      <c r="APU3" s="1926"/>
      <c r="APV3" s="1926"/>
      <c r="APW3" s="1926"/>
      <c r="APX3" s="1926"/>
      <c r="APY3" s="1926"/>
      <c r="APZ3" s="1926"/>
      <c r="AQA3" s="1926"/>
      <c r="AQB3" s="1926"/>
      <c r="AQC3" s="1926"/>
      <c r="AQD3" s="1926"/>
      <c r="AQE3" s="1926"/>
      <c r="AQF3" s="1926"/>
      <c r="AQG3" s="1926"/>
      <c r="AQH3" s="1926"/>
      <c r="AQI3" s="1926"/>
      <c r="AQJ3" s="1926"/>
      <c r="AQK3" s="1926"/>
      <c r="AQL3" s="1926"/>
      <c r="AQM3" s="1926"/>
      <c r="AQN3" s="1926"/>
      <c r="AQO3" s="1926"/>
      <c r="AQP3" s="1926"/>
      <c r="AQQ3" s="1926"/>
      <c r="AQR3" s="1926"/>
      <c r="AQS3" s="1926"/>
      <c r="AQT3" s="1926"/>
      <c r="AQU3" s="1926"/>
      <c r="AQV3" s="1926"/>
      <c r="AQW3" s="1926"/>
      <c r="AQX3" s="1926"/>
      <c r="AQY3" s="1926"/>
      <c r="AQZ3" s="1926"/>
      <c r="ARA3" s="1926"/>
      <c r="ARB3" s="1926"/>
      <c r="ARC3" s="1926"/>
      <c r="ARD3" s="1926"/>
      <c r="ARE3" s="1926"/>
      <c r="ARF3" s="1926"/>
      <c r="ARG3" s="1926"/>
      <c r="ARH3" s="1926"/>
      <c r="ARI3" s="1926"/>
      <c r="ARJ3" s="1926"/>
      <c r="ARK3" s="1926"/>
      <c r="ARL3" s="1926"/>
      <c r="ARM3" s="1926"/>
      <c r="ARN3" s="1926"/>
      <c r="ARO3" s="1926"/>
      <c r="ARP3" s="1926"/>
      <c r="ARQ3" s="1926"/>
      <c r="ARR3" s="1926"/>
      <c r="ARS3" s="1926"/>
      <c r="ART3" s="1926"/>
      <c r="ARU3" s="1926"/>
      <c r="ARV3" s="1926"/>
      <c r="ARW3" s="1926"/>
      <c r="ARX3" s="1926"/>
      <c r="ARY3" s="1926"/>
      <c r="ARZ3" s="1926"/>
      <c r="ASA3" s="1926"/>
      <c r="ASB3" s="1926"/>
      <c r="ASC3" s="1926"/>
      <c r="ASD3" s="1926"/>
      <c r="ASE3" s="1926"/>
      <c r="ASF3" s="1926"/>
      <c r="ASG3" s="1926"/>
      <c r="ASH3" s="1926"/>
      <c r="ASI3" s="1926"/>
      <c r="ASJ3" s="1926"/>
      <c r="ASK3" s="1926"/>
      <c r="ASL3" s="1926"/>
      <c r="ASM3" s="1926"/>
      <c r="ASN3" s="1926"/>
      <c r="ASO3" s="1926"/>
      <c r="ASP3" s="1926"/>
      <c r="ASQ3" s="1926"/>
      <c r="ASR3" s="1926"/>
      <c r="ASS3" s="1926"/>
      <c r="AST3" s="1926"/>
      <c r="ASU3" s="1926"/>
      <c r="ASV3" s="1926"/>
      <c r="ASW3" s="1926"/>
      <c r="ASX3" s="1926"/>
      <c r="ASY3" s="1926"/>
      <c r="ASZ3" s="1926"/>
      <c r="ATA3" s="1926"/>
      <c r="ATB3" s="1926"/>
      <c r="ATC3" s="1926"/>
      <c r="ATD3" s="1926"/>
      <c r="ATE3" s="1926"/>
      <c r="ATF3" s="1926"/>
      <c r="ATG3" s="1926"/>
      <c r="ATH3" s="1926"/>
      <c r="ATI3" s="1926"/>
      <c r="ATJ3" s="1926"/>
      <c r="ATK3" s="1926"/>
      <c r="ATL3" s="1926"/>
      <c r="ATM3" s="1926"/>
      <c r="ATN3" s="1926"/>
      <c r="ATO3" s="1926"/>
      <c r="ATP3" s="1926"/>
      <c r="ATQ3" s="1926"/>
      <c r="ATR3" s="1926"/>
      <c r="ATS3" s="1926"/>
      <c r="ATT3" s="1926"/>
      <c r="ATU3" s="1926"/>
      <c r="ATV3" s="1926"/>
      <c r="ATW3" s="1926"/>
      <c r="ATX3" s="1926"/>
      <c r="ATY3" s="1926"/>
      <c r="ATZ3" s="1926"/>
      <c r="AUA3" s="1926"/>
      <c r="AUB3" s="1926"/>
      <c r="AUC3" s="1926"/>
      <c r="AUD3" s="1926"/>
      <c r="AUE3" s="1926"/>
      <c r="AUF3" s="1926"/>
      <c r="AUG3" s="1926"/>
      <c r="AUH3" s="1926"/>
      <c r="AUI3" s="1926"/>
      <c r="AUJ3" s="1926"/>
      <c r="AUK3" s="1926"/>
      <c r="AUL3" s="1926"/>
      <c r="AUM3" s="1926"/>
      <c r="AUN3" s="1926"/>
      <c r="AUO3" s="1926"/>
      <c r="AUP3" s="1926"/>
      <c r="AUQ3" s="1926"/>
      <c r="AUR3" s="1926"/>
      <c r="AUS3" s="1926"/>
      <c r="AUT3" s="1926"/>
      <c r="AUU3" s="1926"/>
      <c r="AUV3" s="1926"/>
      <c r="AUW3" s="1926"/>
      <c r="AUX3" s="1926"/>
      <c r="AUY3" s="1926"/>
      <c r="AUZ3" s="1926"/>
      <c r="AVA3" s="1926"/>
      <c r="AVB3" s="1926"/>
      <c r="AVC3" s="1926"/>
      <c r="AVD3" s="1926"/>
      <c r="AVE3" s="1926"/>
      <c r="AVF3" s="1926"/>
      <c r="AVG3" s="1926"/>
      <c r="AVH3" s="1926"/>
      <c r="AVI3" s="1926"/>
      <c r="AVJ3" s="1926"/>
      <c r="AVK3" s="1926"/>
      <c r="AVL3" s="1926"/>
      <c r="AVM3" s="1926"/>
      <c r="AVN3" s="1926"/>
      <c r="AVO3" s="1926"/>
      <c r="AVP3" s="1926"/>
      <c r="AVQ3" s="1926"/>
      <c r="AVR3" s="1926"/>
      <c r="AVS3" s="1926"/>
      <c r="AVT3" s="1926"/>
      <c r="AVU3" s="1926"/>
      <c r="AVV3" s="1926"/>
      <c r="AVW3" s="1926"/>
      <c r="AVX3" s="1926"/>
      <c r="AVY3" s="1926"/>
      <c r="AVZ3" s="1926"/>
      <c r="AWA3" s="1926"/>
      <c r="AWB3" s="1926"/>
      <c r="AWC3" s="1926"/>
      <c r="AWD3" s="1926"/>
      <c r="AWE3" s="1926"/>
      <c r="AWF3" s="1926"/>
      <c r="AWG3" s="1926"/>
      <c r="AWH3" s="1926"/>
      <c r="AWI3" s="1926"/>
      <c r="AWJ3" s="1926"/>
      <c r="AWK3" s="1926"/>
      <c r="AWL3" s="1926"/>
      <c r="AWM3" s="1926"/>
      <c r="AWN3" s="1926"/>
      <c r="AWO3" s="1926"/>
      <c r="AWP3" s="1926"/>
      <c r="AWQ3" s="1926"/>
      <c r="AWR3" s="1926"/>
      <c r="AWS3" s="1926"/>
      <c r="AWT3" s="1926"/>
      <c r="AWU3" s="1926"/>
      <c r="AWV3" s="1926"/>
      <c r="AWW3" s="1926"/>
      <c r="AWX3" s="1926"/>
      <c r="AWY3" s="1926"/>
      <c r="AWZ3" s="1926"/>
      <c r="AXA3" s="1926"/>
      <c r="AXB3" s="1926"/>
      <c r="AXC3" s="1926"/>
      <c r="AXD3" s="1926"/>
      <c r="AXE3" s="1926"/>
      <c r="AXF3" s="1926"/>
      <c r="AXG3" s="1926"/>
      <c r="AXH3" s="1926"/>
      <c r="AXI3" s="1926"/>
      <c r="AXJ3" s="1926"/>
      <c r="AXK3" s="1926"/>
      <c r="AXL3" s="1926"/>
      <c r="AXM3" s="1926"/>
      <c r="AXN3" s="1926"/>
      <c r="AXO3" s="1926"/>
      <c r="AXP3" s="1926"/>
      <c r="AXQ3" s="1926"/>
      <c r="AXR3" s="1926"/>
      <c r="AXS3" s="1926"/>
      <c r="AXT3" s="1926"/>
      <c r="AXU3" s="1926"/>
      <c r="AXV3" s="1926"/>
      <c r="AXW3" s="1926"/>
      <c r="AXX3" s="1926"/>
      <c r="AXY3" s="1926"/>
      <c r="AXZ3" s="1926"/>
      <c r="AYA3" s="1926"/>
      <c r="AYB3" s="1926"/>
      <c r="AYC3" s="1926"/>
      <c r="AYD3" s="1926"/>
      <c r="AYE3" s="1926"/>
      <c r="AYF3" s="1926"/>
      <c r="AYG3" s="1926"/>
      <c r="AYH3" s="1926"/>
      <c r="AYI3" s="1926"/>
      <c r="AYJ3" s="1926"/>
      <c r="AYK3" s="1926"/>
      <c r="AYL3" s="1926"/>
      <c r="AYM3" s="1926"/>
      <c r="AYN3" s="1926"/>
      <c r="AYO3" s="1926"/>
      <c r="AYP3" s="1926"/>
      <c r="AYQ3" s="1926"/>
      <c r="AYR3" s="1926"/>
      <c r="AYS3" s="1926"/>
      <c r="AYT3" s="1926"/>
      <c r="AYU3" s="1926"/>
      <c r="AYV3" s="1926"/>
      <c r="AYW3" s="1926"/>
      <c r="AYX3" s="1926"/>
      <c r="AYY3" s="1926"/>
      <c r="AYZ3" s="1926"/>
      <c r="AZA3" s="1926"/>
      <c r="AZB3" s="1926"/>
      <c r="AZC3" s="1926"/>
      <c r="AZD3" s="1926"/>
      <c r="AZE3" s="1926"/>
      <c r="AZF3" s="1926"/>
      <c r="AZG3" s="1926"/>
      <c r="AZH3" s="1926"/>
      <c r="AZI3" s="1926"/>
      <c r="AZJ3" s="1926"/>
      <c r="AZK3" s="1926"/>
      <c r="AZL3" s="1926"/>
      <c r="AZM3" s="1926"/>
      <c r="AZN3" s="1926"/>
      <c r="AZO3" s="1926"/>
      <c r="AZP3" s="1926"/>
      <c r="AZQ3" s="1926"/>
      <c r="AZR3" s="1926"/>
      <c r="AZS3" s="1926"/>
      <c r="AZT3" s="1926"/>
      <c r="AZU3" s="1926"/>
      <c r="AZV3" s="1926"/>
      <c r="AZW3" s="1926"/>
      <c r="AZX3" s="1926"/>
      <c r="AZY3" s="1926"/>
      <c r="AZZ3" s="1926"/>
      <c r="BAA3" s="1926"/>
      <c r="BAB3" s="1926"/>
      <c r="BAC3" s="1926"/>
      <c r="BAD3" s="1926"/>
      <c r="BAE3" s="1926"/>
      <c r="BAF3" s="1926"/>
      <c r="BAG3" s="1926"/>
      <c r="BAH3" s="1926"/>
      <c r="BAI3" s="1926"/>
      <c r="BAJ3" s="1926"/>
      <c r="BAK3" s="1926"/>
      <c r="BAL3" s="1926"/>
      <c r="BAM3" s="1926"/>
      <c r="BAN3" s="1926"/>
      <c r="BAO3" s="1926"/>
      <c r="BAP3" s="1926"/>
      <c r="BAQ3" s="1926"/>
      <c r="BAR3" s="1926"/>
      <c r="BAS3" s="1926"/>
      <c r="BAT3" s="1926"/>
      <c r="BAU3" s="1926"/>
      <c r="BAV3" s="1926"/>
      <c r="BAW3" s="1926"/>
      <c r="BAX3" s="1926"/>
      <c r="BAY3" s="1926"/>
      <c r="BAZ3" s="1926"/>
      <c r="BBA3" s="1926"/>
      <c r="BBB3" s="1926"/>
      <c r="BBC3" s="1926"/>
      <c r="BBD3" s="1926"/>
      <c r="BBE3" s="1926"/>
      <c r="BBF3" s="1926"/>
      <c r="BBG3" s="1926"/>
      <c r="BBH3" s="1926"/>
      <c r="BBI3" s="1926"/>
      <c r="BBJ3" s="1926"/>
      <c r="BBK3" s="1926"/>
      <c r="BBL3" s="1926"/>
      <c r="BBM3" s="1926"/>
      <c r="BBN3" s="1926"/>
      <c r="BBO3" s="1926"/>
      <c r="BBP3" s="1926"/>
      <c r="BBQ3" s="1926"/>
      <c r="BBR3" s="1926"/>
      <c r="BBS3" s="1926"/>
      <c r="BBT3" s="1926"/>
      <c r="BBU3" s="1926"/>
      <c r="BBV3" s="1926"/>
      <c r="BBW3" s="1926"/>
      <c r="BBX3" s="1926"/>
      <c r="BBY3" s="1926"/>
      <c r="BBZ3" s="1926"/>
      <c r="BCA3" s="1926"/>
      <c r="BCB3" s="1926"/>
      <c r="BCC3" s="1926"/>
      <c r="BCD3" s="1926"/>
      <c r="BCE3" s="1926"/>
      <c r="BCF3" s="1926"/>
      <c r="BCG3" s="1926"/>
      <c r="BCH3" s="1926"/>
      <c r="BCI3" s="1926"/>
      <c r="BCJ3" s="1926"/>
      <c r="BCK3" s="1926"/>
      <c r="BCL3" s="1926"/>
      <c r="BCM3" s="1926"/>
      <c r="BCN3" s="1926"/>
      <c r="BCO3" s="1926"/>
      <c r="BCP3" s="1926"/>
      <c r="BCQ3" s="1926"/>
      <c r="BCR3" s="1926"/>
      <c r="BCS3" s="1926"/>
      <c r="BCT3" s="1926"/>
      <c r="BCU3" s="1926"/>
      <c r="BCV3" s="1926"/>
      <c r="BCW3" s="1926"/>
      <c r="BCX3" s="1926"/>
      <c r="BCY3" s="1926"/>
      <c r="BCZ3" s="1926"/>
      <c r="BDA3" s="1926"/>
      <c r="BDB3" s="1926"/>
      <c r="BDC3" s="1926"/>
      <c r="BDD3" s="1926"/>
      <c r="BDE3" s="1926"/>
      <c r="BDF3" s="1926"/>
      <c r="BDG3" s="1926"/>
      <c r="BDH3" s="1926"/>
      <c r="BDI3" s="1926"/>
      <c r="BDJ3" s="1926"/>
      <c r="BDK3" s="1926"/>
      <c r="BDL3" s="1926"/>
      <c r="BDM3" s="1926"/>
      <c r="BDN3" s="1926"/>
      <c r="BDO3" s="1926"/>
      <c r="BDP3" s="1926"/>
      <c r="BDQ3" s="1926"/>
      <c r="BDR3" s="1926"/>
      <c r="BDS3" s="1926"/>
      <c r="BDT3" s="1926"/>
      <c r="BDU3" s="1926"/>
      <c r="BDV3" s="1926"/>
      <c r="BDW3" s="1926"/>
      <c r="BDX3" s="1926"/>
      <c r="BDY3" s="1926"/>
      <c r="BDZ3" s="1926"/>
      <c r="BEA3" s="1926"/>
      <c r="BEB3" s="1926"/>
      <c r="BEC3" s="1926"/>
      <c r="BED3" s="1926"/>
      <c r="BEE3" s="1926"/>
      <c r="BEF3" s="1926"/>
      <c r="BEG3" s="1926"/>
      <c r="BEH3" s="1926"/>
      <c r="BEI3" s="1926"/>
      <c r="BEJ3" s="1926"/>
      <c r="BEK3" s="1926"/>
      <c r="BEL3" s="1926"/>
      <c r="BEM3" s="1926"/>
      <c r="BEN3" s="1926"/>
      <c r="BEO3" s="1926"/>
      <c r="BEP3" s="1926"/>
      <c r="BEQ3" s="1926"/>
      <c r="BER3" s="1926"/>
      <c r="BES3" s="1926"/>
      <c r="BET3" s="1926"/>
      <c r="BEU3" s="1926"/>
      <c r="BEV3" s="1926"/>
      <c r="BEW3" s="1926"/>
      <c r="BEX3" s="1926"/>
      <c r="BEY3" s="1926"/>
      <c r="BEZ3" s="1926"/>
      <c r="BFA3" s="1926"/>
      <c r="BFB3" s="1926"/>
      <c r="BFC3" s="1926"/>
      <c r="BFD3" s="1926"/>
      <c r="BFE3" s="1926"/>
      <c r="BFF3" s="1926"/>
      <c r="BFG3" s="1926"/>
      <c r="BFH3" s="1926"/>
      <c r="BFI3" s="1926"/>
      <c r="BFJ3" s="1926"/>
      <c r="BFK3" s="1926"/>
      <c r="BFL3" s="1926"/>
      <c r="BFM3" s="1926"/>
      <c r="BFN3" s="1926"/>
      <c r="BFO3" s="1926"/>
      <c r="BFP3" s="1926"/>
      <c r="BFQ3" s="1926"/>
      <c r="BFR3" s="1926"/>
      <c r="BFS3" s="1926"/>
      <c r="BFT3" s="1926"/>
      <c r="BFU3" s="1926"/>
      <c r="BFV3" s="1926"/>
      <c r="BFW3" s="1926"/>
      <c r="BFX3" s="1926"/>
      <c r="BFY3" s="1926"/>
      <c r="BFZ3" s="1926"/>
      <c r="BGA3" s="1926"/>
      <c r="BGB3" s="1926"/>
      <c r="BGC3" s="1926"/>
      <c r="BGD3" s="1926"/>
      <c r="BGE3" s="1926"/>
      <c r="BGF3" s="1926"/>
      <c r="BGG3" s="1926"/>
      <c r="BGH3" s="1926"/>
      <c r="BGI3" s="1926"/>
      <c r="BGJ3" s="1926"/>
      <c r="BGK3" s="1926"/>
      <c r="BGL3" s="1926"/>
      <c r="BGM3" s="1926"/>
      <c r="BGN3" s="1926"/>
      <c r="BGO3" s="1926"/>
      <c r="BGP3" s="1926"/>
      <c r="BGQ3" s="1926"/>
      <c r="BGR3" s="1926"/>
      <c r="BGS3" s="1926"/>
      <c r="BGT3" s="1926"/>
      <c r="BGU3" s="1926"/>
      <c r="BGV3" s="1926"/>
      <c r="BGW3" s="1926"/>
      <c r="BGX3" s="1926"/>
      <c r="BGY3" s="1926"/>
      <c r="BGZ3" s="1926"/>
      <c r="BHA3" s="1926"/>
      <c r="BHB3" s="1926"/>
      <c r="BHC3" s="1926"/>
      <c r="BHD3" s="1926"/>
      <c r="BHE3" s="1926"/>
      <c r="BHF3" s="1926"/>
      <c r="BHG3" s="1926"/>
      <c r="BHH3" s="1926"/>
      <c r="BHI3" s="1926"/>
      <c r="BHJ3" s="1926"/>
      <c r="BHK3" s="1926"/>
      <c r="BHL3" s="1926"/>
      <c r="BHM3" s="1926"/>
      <c r="BHN3" s="1926"/>
      <c r="BHO3" s="1926"/>
      <c r="BHP3" s="1926"/>
      <c r="BHQ3" s="1926"/>
      <c r="BHR3" s="1926"/>
      <c r="BHS3" s="1926"/>
      <c r="BHT3" s="1926"/>
      <c r="BHU3" s="1926"/>
      <c r="BHV3" s="1926"/>
      <c r="BHW3" s="1926"/>
      <c r="BHX3" s="1926"/>
      <c r="BHY3" s="1926"/>
      <c r="BHZ3" s="1926"/>
      <c r="BIA3" s="1926"/>
      <c r="BIB3" s="1926"/>
      <c r="BIC3" s="1926"/>
      <c r="BID3" s="1926"/>
      <c r="BIE3" s="1926"/>
      <c r="BIF3" s="1926"/>
      <c r="BIG3" s="1926"/>
      <c r="BIH3" s="1926"/>
      <c r="BII3" s="1926"/>
      <c r="BIJ3" s="1926"/>
      <c r="BIK3" s="1926"/>
      <c r="BIL3" s="1926"/>
      <c r="BIM3" s="1926"/>
      <c r="BIN3" s="1926"/>
      <c r="BIO3" s="1926"/>
      <c r="BIP3" s="1926"/>
      <c r="BIQ3" s="1926"/>
      <c r="BIR3" s="1926"/>
      <c r="BIS3" s="1926"/>
      <c r="BIT3" s="1926"/>
      <c r="BIU3" s="1926"/>
      <c r="BIV3" s="1926"/>
      <c r="BIW3" s="1926"/>
      <c r="BIX3" s="1926"/>
      <c r="BIY3" s="1926"/>
      <c r="BIZ3" s="1926"/>
      <c r="BJA3" s="1926"/>
      <c r="BJB3" s="1926"/>
      <c r="BJC3" s="1926"/>
      <c r="BJD3" s="1926"/>
      <c r="BJE3" s="1926"/>
      <c r="BJF3" s="1926"/>
      <c r="BJG3" s="1926"/>
      <c r="BJH3" s="1926"/>
      <c r="BJI3" s="1926"/>
      <c r="BJJ3" s="1926"/>
      <c r="BJK3" s="1926"/>
      <c r="BJL3" s="1926"/>
      <c r="BJM3" s="1926"/>
      <c r="BJN3" s="1926"/>
      <c r="BJO3" s="1926"/>
      <c r="BJP3" s="1926"/>
      <c r="BJQ3" s="1926"/>
      <c r="BJR3" s="1926"/>
      <c r="BJS3" s="1926"/>
      <c r="BJT3" s="1926"/>
      <c r="BJU3" s="1926"/>
      <c r="BJV3" s="1926"/>
      <c r="BJW3" s="1926"/>
      <c r="BJX3" s="1926"/>
      <c r="BJY3" s="1926"/>
      <c r="BJZ3" s="1926"/>
      <c r="BKA3" s="1926"/>
      <c r="BKB3" s="1926"/>
      <c r="BKC3" s="1926"/>
      <c r="BKD3" s="1926"/>
      <c r="BKE3" s="1926"/>
      <c r="BKF3" s="1926"/>
      <c r="BKG3" s="1926"/>
      <c r="BKH3" s="1926"/>
      <c r="BKI3" s="1926"/>
      <c r="BKJ3" s="1926"/>
      <c r="BKK3" s="1926"/>
      <c r="BKL3" s="1926"/>
      <c r="BKM3" s="1926"/>
      <c r="BKN3" s="1926"/>
      <c r="BKO3" s="1926"/>
      <c r="BKP3" s="1926"/>
      <c r="BKQ3" s="1926"/>
      <c r="BKR3" s="1926"/>
      <c r="BKS3" s="1926"/>
      <c r="BKT3" s="1926"/>
      <c r="BKU3" s="1926"/>
      <c r="BKV3" s="1926"/>
      <c r="BKW3" s="1926"/>
      <c r="BKX3" s="1926"/>
      <c r="BKY3" s="1926"/>
      <c r="BKZ3" s="1926"/>
      <c r="BLA3" s="1926"/>
      <c r="BLB3" s="1926"/>
      <c r="BLC3" s="1926"/>
      <c r="BLD3" s="1926"/>
      <c r="BLE3" s="1926"/>
      <c r="BLF3" s="1926"/>
      <c r="BLG3" s="1926"/>
      <c r="BLH3" s="1926"/>
      <c r="BLI3" s="1926"/>
      <c r="BLJ3" s="1926"/>
      <c r="BLK3" s="1926"/>
      <c r="BLL3" s="1926"/>
      <c r="BLM3" s="1926"/>
      <c r="BLN3" s="1926"/>
      <c r="BLO3" s="1926"/>
      <c r="BLP3" s="1926"/>
      <c r="BLQ3" s="1926"/>
      <c r="BLR3" s="1926"/>
      <c r="BLS3" s="1926"/>
      <c r="BLT3" s="1926"/>
      <c r="BLU3" s="1926"/>
      <c r="BLV3" s="1926"/>
      <c r="BLW3" s="1926"/>
      <c r="BLX3" s="1926"/>
      <c r="BLY3" s="1926"/>
      <c r="BLZ3" s="1926"/>
      <c r="BMA3" s="1926"/>
      <c r="BMB3" s="1926"/>
      <c r="BMC3" s="1926"/>
      <c r="BMD3" s="1926"/>
      <c r="BME3" s="1926"/>
      <c r="BMF3" s="1926"/>
      <c r="BMG3" s="1926"/>
      <c r="BMH3" s="1926"/>
      <c r="BMI3" s="1926"/>
      <c r="BMJ3" s="1926"/>
      <c r="BMK3" s="1926"/>
      <c r="BML3" s="1926"/>
      <c r="BMM3" s="1926"/>
      <c r="BMN3" s="1926"/>
      <c r="BMO3" s="1926"/>
      <c r="BMP3" s="1926"/>
      <c r="BMQ3" s="1926"/>
      <c r="BMR3" s="1926"/>
      <c r="BMS3" s="1926"/>
      <c r="BMT3" s="1926"/>
      <c r="BMU3" s="1926"/>
      <c r="BMV3" s="1926"/>
      <c r="BMW3" s="1926"/>
      <c r="BMX3" s="1926"/>
      <c r="BMY3" s="1926"/>
      <c r="BMZ3" s="1926"/>
      <c r="BNA3" s="1926"/>
      <c r="BNB3" s="1926"/>
      <c r="BNC3" s="1926"/>
      <c r="BND3" s="1926"/>
      <c r="BNE3" s="1926"/>
      <c r="BNF3" s="1926"/>
      <c r="BNG3" s="1926"/>
      <c r="BNH3" s="1926"/>
      <c r="BNI3" s="1926"/>
      <c r="BNJ3" s="1926"/>
      <c r="BNK3" s="1926"/>
      <c r="BNL3" s="1926"/>
      <c r="BNM3" s="1926"/>
      <c r="BNN3" s="1926"/>
      <c r="BNO3" s="1926"/>
      <c r="BNP3" s="1926"/>
      <c r="BNQ3" s="1926"/>
      <c r="BNR3" s="1926"/>
      <c r="BNS3" s="1926"/>
      <c r="BNT3" s="1926"/>
      <c r="BNU3" s="1926"/>
      <c r="BNV3" s="1926"/>
      <c r="BNW3" s="1926"/>
      <c r="BNX3" s="1926"/>
      <c r="BNY3" s="1926"/>
      <c r="BNZ3" s="1926"/>
      <c r="BOA3" s="1926"/>
      <c r="BOB3" s="1926"/>
      <c r="BOC3" s="1926"/>
      <c r="BOD3" s="1926"/>
      <c r="BOE3" s="1926"/>
      <c r="BOF3" s="1926"/>
      <c r="BOG3" s="1926"/>
      <c r="BOH3" s="1926"/>
      <c r="BOI3" s="1926"/>
      <c r="BOJ3" s="1926"/>
      <c r="BOK3" s="1926"/>
      <c r="BOL3" s="1926"/>
      <c r="BOM3" s="1926"/>
      <c r="BON3" s="1926"/>
      <c r="BOO3" s="1926"/>
      <c r="BOP3" s="1926"/>
      <c r="BOQ3" s="1926"/>
      <c r="BOR3" s="1926"/>
      <c r="BOS3" s="1926"/>
      <c r="BOT3" s="1926"/>
      <c r="BOU3" s="1926"/>
      <c r="BOV3" s="1926"/>
      <c r="BOW3" s="1926"/>
      <c r="BOX3" s="1926"/>
      <c r="BOY3" s="1926"/>
      <c r="BOZ3" s="1926"/>
      <c r="BPA3" s="1926"/>
      <c r="BPB3" s="1926"/>
      <c r="BPC3" s="1926"/>
      <c r="BPD3" s="1926"/>
      <c r="BPE3" s="1926"/>
      <c r="BPF3" s="1926"/>
      <c r="BPG3" s="1926"/>
      <c r="BPH3" s="1926"/>
      <c r="BPI3" s="1926"/>
      <c r="BPJ3" s="1926"/>
      <c r="BPK3" s="1926"/>
      <c r="BPL3" s="1926"/>
      <c r="BPM3" s="1926"/>
      <c r="BPN3" s="1926"/>
      <c r="BPO3" s="1926"/>
      <c r="BPP3" s="1926"/>
      <c r="BPQ3" s="1926"/>
      <c r="BPR3" s="1926"/>
      <c r="BPS3" s="1926"/>
      <c r="BPT3" s="1926"/>
      <c r="BPU3" s="1926"/>
      <c r="BPV3" s="1926"/>
      <c r="BPW3" s="1926"/>
      <c r="BPX3" s="1926"/>
      <c r="BPY3" s="1926"/>
      <c r="BPZ3" s="1926"/>
      <c r="BQA3" s="1926"/>
      <c r="BQB3" s="1926"/>
      <c r="BQC3" s="1926"/>
      <c r="BQD3" s="1926"/>
      <c r="BQE3" s="1926"/>
      <c r="BQF3" s="1926"/>
      <c r="BQG3" s="1926"/>
      <c r="BQH3" s="1926"/>
      <c r="BQI3" s="1926"/>
      <c r="BQJ3" s="1926"/>
      <c r="BQK3" s="1926"/>
      <c r="BQL3" s="1926"/>
      <c r="BQM3" s="1926"/>
      <c r="BQN3" s="1926"/>
      <c r="BQO3" s="1926"/>
      <c r="BQP3" s="1926"/>
      <c r="BQQ3" s="1926"/>
      <c r="BQR3" s="1926"/>
      <c r="BQS3" s="1926"/>
      <c r="BQT3" s="1926"/>
      <c r="BQU3" s="1926"/>
      <c r="BQV3" s="1926"/>
      <c r="BQW3" s="1926"/>
      <c r="BQX3" s="1926"/>
      <c r="BQY3" s="1926"/>
      <c r="BQZ3" s="1926"/>
      <c r="BRA3" s="1926"/>
      <c r="BRB3" s="1926"/>
      <c r="BRC3" s="1926"/>
      <c r="BRD3" s="1926"/>
      <c r="BRE3" s="1926"/>
      <c r="BRF3" s="1926"/>
      <c r="BRG3" s="1926"/>
      <c r="BRH3" s="1926"/>
      <c r="BRI3" s="1926"/>
      <c r="BRJ3" s="1926"/>
      <c r="BRK3" s="1926"/>
      <c r="BRL3" s="1926"/>
      <c r="BRM3" s="1926"/>
      <c r="BRN3" s="1926"/>
      <c r="BRO3" s="1926"/>
      <c r="BRP3" s="1926"/>
      <c r="BRQ3" s="1926"/>
      <c r="BRR3" s="1926"/>
      <c r="BRS3" s="1926"/>
      <c r="BRT3" s="1926"/>
      <c r="BRU3" s="1926"/>
      <c r="BRV3" s="1926"/>
      <c r="BRW3" s="1926"/>
      <c r="BRX3" s="1926"/>
      <c r="BRY3" s="1926"/>
      <c r="BRZ3" s="1926"/>
      <c r="BSA3" s="1926"/>
      <c r="BSB3" s="1926"/>
      <c r="BSC3" s="1926"/>
      <c r="BSD3" s="1926"/>
      <c r="BSE3" s="1926"/>
      <c r="BSF3" s="1926"/>
      <c r="BSG3" s="1926"/>
      <c r="BSH3" s="1926"/>
      <c r="BSI3" s="1926"/>
      <c r="BSJ3" s="1926"/>
      <c r="BSK3" s="1926"/>
      <c r="BSL3" s="1926"/>
      <c r="BSM3" s="1926"/>
      <c r="BSN3" s="1926"/>
      <c r="BSO3" s="1926"/>
      <c r="BSP3" s="1926"/>
      <c r="BSQ3" s="1926"/>
      <c r="BSR3" s="1926"/>
      <c r="BSS3" s="1926"/>
      <c r="BST3" s="1926"/>
      <c r="BSU3" s="1926"/>
      <c r="BSV3" s="1926"/>
      <c r="BSW3" s="1926"/>
      <c r="BSX3" s="1926"/>
      <c r="BSY3" s="1926"/>
      <c r="BSZ3" s="1926"/>
      <c r="BTA3" s="1926"/>
      <c r="BTB3" s="1926"/>
      <c r="BTC3" s="1926"/>
      <c r="BTD3" s="1926"/>
      <c r="BTE3" s="1926"/>
      <c r="BTF3" s="1926"/>
      <c r="BTG3" s="1926"/>
      <c r="BTH3" s="1926"/>
      <c r="BTI3" s="1926"/>
      <c r="BTJ3" s="1926"/>
      <c r="BTK3" s="1926"/>
      <c r="BTL3" s="1926"/>
      <c r="BTM3" s="1926"/>
      <c r="BTN3" s="1926"/>
      <c r="BTO3" s="1926"/>
      <c r="BTP3" s="1926"/>
      <c r="BTQ3" s="1926"/>
      <c r="BTR3" s="1926"/>
      <c r="BTS3" s="1926"/>
      <c r="BTT3" s="1926"/>
      <c r="BTU3" s="1926"/>
      <c r="BTV3" s="1926"/>
      <c r="BTW3" s="1926"/>
      <c r="BTX3" s="1926"/>
      <c r="BTY3" s="1926"/>
      <c r="BTZ3" s="1926"/>
      <c r="BUA3" s="1926"/>
      <c r="BUB3" s="1926"/>
      <c r="BUC3" s="1926"/>
      <c r="BUD3" s="1926"/>
      <c r="BUE3" s="1926"/>
      <c r="BUF3" s="1926"/>
      <c r="BUG3" s="1926"/>
      <c r="BUH3" s="1926"/>
      <c r="BUI3" s="1926"/>
      <c r="BUJ3" s="1926"/>
      <c r="BUK3" s="1926"/>
      <c r="BUL3" s="1926"/>
      <c r="BUM3" s="1926"/>
      <c r="BUN3" s="1926"/>
      <c r="BUO3" s="1926"/>
      <c r="BUP3" s="1926"/>
      <c r="BUQ3" s="1926"/>
      <c r="BUR3" s="1926"/>
      <c r="BUS3" s="1926"/>
      <c r="BUT3" s="1926"/>
      <c r="BUU3" s="1926"/>
      <c r="BUV3" s="1926"/>
      <c r="BUW3" s="1926"/>
      <c r="BUX3" s="1926"/>
      <c r="BUY3" s="1926"/>
      <c r="BUZ3" s="1926"/>
      <c r="BVA3" s="1926"/>
      <c r="BVB3" s="1926"/>
      <c r="BVC3" s="1926"/>
      <c r="BVD3" s="1926"/>
      <c r="BVE3" s="1926"/>
      <c r="BVF3" s="1926"/>
      <c r="BVG3" s="1926"/>
      <c r="BVH3" s="1926"/>
      <c r="BVI3" s="1926"/>
      <c r="BVJ3" s="1926"/>
      <c r="BVK3" s="1926"/>
      <c r="BVL3" s="1926"/>
      <c r="BVM3" s="1926"/>
      <c r="BVN3" s="1926"/>
      <c r="BVO3" s="1926"/>
      <c r="BVP3" s="1926"/>
      <c r="BVQ3" s="1926"/>
      <c r="BVR3" s="1926"/>
      <c r="BVS3" s="1926"/>
      <c r="BVT3" s="1926"/>
      <c r="BVU3" s="1926"/>
      <c r="BVV3" s="1926"/>
      <c r="BVW3" s="1926"/>
      <c r="BVX3" s="1926"/>
      <c r="BVY3" s="1926"/>
      <c r="BVZ3" s="1926"/>
      <c r="BWA3" s="1926"/>
      <c r="BWB3" s="1926"/>
      <c r="BWC3" s="1926"/>
      <c r="BWD3" s="1926"/>
      <c r="BWE3" s="1926"/>
      <c r="BWF3" s="1926"/>
      <c r="BWG3" s="1926"/>
      <c r="BWH3" s="1926"/>
      <c r="BWI3" s="1926"/>
      <c r="BWJ3" s="1926"/>
      <c r="BWK3" s="1926"/>
      <c r="BWL3" s="1926"/>
      <c r="BWM3" s="1926"/>
      <c r="BWN3" s="1926"/>
      <c r="BWO3" s="1926"/>
      <c r="BWP3" s="1926"/>
      <c r="BWQ3" s="1926"/>
      <c r="BWR3" s="1926"/>
      <c r="BWS3" s="1926"/>
      <c r="BWT3" s="1926"/>
      <c r="BWU3" s="1926"/>
      <c r="BWV3" s="1926"/>
      <c r="BWW3" s="1926"/>
      <c r="BWX3" s="1926"/>
      <c r="BWY3" s="1926"/>
      <c r="BWZ3" s="1926"/>
      <c r="BXA3" s="1926"/>
      <c r="BXB3" s="1926"/>
      <c r="BXC3" s="1926"/>
      <c r="BXD3" s="1926"/>
      <c r="BXE3" s="1926"/>
      <c r="BXF3" s="1926"/>
      <c r="BXG3" s="1926"/>
      <c r="BXH3" s="1926"/>
      <c r="BXI3" s="1926"/>
      <c r="BXJ3" s="1926"/>
      <c r="BXK3" s="1926"/>
      <c r="BXL3" s="1926"/>
      <c r="BXM3" s="1926"/>
      <c r="BXN3" s="1926"/>
      <c r="BXO3" s="1926"/>
      <c r="BXP3" s="1926"/>
      <c r="BXQ3" s="1926"/>
      <c r="BXR3" s="1926"/>
      <c r="BXS3" s="1926"/>
      <c r="BXT3" s="1926"/>
      <c r="BXU3" s="1926"/>
      <c r="BXV3" s="1926"/>
      <c r="BXW3" s="1926"/>
      <c r="BXX3" s="1926"/>
      <c r="BXY3" s="1926"/>
      <c r="BXZ3" s="1926"/>
      <c r="BYA3" s="1926"/>
      <c r="BYB3" s="1926"/>
      <c r="BYC3" s="1926"/>
      <c r="BYD3" s="1926"/>
      <c r="BYE3" s="1926"/>
      <c r="BYF3" s="1926"/>
      <c r="BYG3" s="1926"/>
      <c r="BYH3" s="1926"/>
      <c r="BYI3" s="1926"/>
      <c r="BYJ3" s="1926"/>
      <c r="BYK3" s="1926"/>
      <c r="BYL3" s="1926"/>
      <c r="BYM3" s="1926"/>
      <c r="BYN3" s="1926"/>
      <c r="BYO3" s="1926"/>
      <c r="BYP3" s="1926"/>
      <c r="BYQ3" s="1926"/>
      <c r="BYR3" s="1926"/>
      <c r="BYS3" s="1926"/>
      <c r="BYT3" s="1926"/>
      <c r="BYU3" s="1926"/>
      <c r="BYV3" s="1926"/>
      <c r="BYW3" s="1926"/>
      <c r="BYX3" s="1926"/>
      <c r="BYY3" s="1926"/>
      <c r="BYZ3" s="1926"/>
      <c r="BZA3" s="1926"/>
      <c r="BZB3" s="1926"/>
      <c r="BZC3" s="1926"/>
      <c r="BZD3" s="1926"/>
      <c r="BZE3" s="1926"/>
      <c r="BZF3" s="1926"/>
      <c r="BZG3" s="1926"/>
      <c r="BZH3" s="1926"/>
      <c r="BZI3" s="1926"/>
      <c r="BZJ3" s="1926"/>
      <c r="BZK3" s="1926"/>
      <c r="BZL3" s="1926"/>
      <c r="BZM3" s="1926"/>
      <c r="BZN3" s="1926"/>
      <c r="BZO3" s="1926"/>
      <c r="BZP3" s="1926"/>
      <c r="BZQ3" s="1926"/>
      <c r="BZR3" s="1926"/>
      <c r="BZS3" s="1926"/>
      <c r="BZT3" s="1926"/>
      <c r="BZU3" s="1926"/>
      <c r="BZV3" s="1926"/>
      <c r="BZW3" s="1926"/>
      <c r="BZX3" s="1926"/>
      <c r="BZY3" s="1926"/>
      <c r="BZZ3" s="1926"/>
      <c r="CAA3" s="1926"/>
      <c r="CAB3" s="1926"/>
      <c r="CAC3" s="1926"/>
      <c r="CAD3" s="1926"/>
      <c r="CAE3" s="1926"/>
      <c r="CAF3" s="1926"/>
      <c r="CAG3" s="1926"/>
      <c r="CAH3" s="1926"/>
      <c r="CAI3" s="1926"/>
      <c r="CAJ3" s="1926"/>
      <c r="CAK3" s="1926"/>
      <c r="CAL3" s="1926"/>
      <c r="CAM3" s="1926"/>
      <c r="CAN3" s="1926"/>
      <c r="CAO3" s="1926"/>
      <c r="CAP3" s="1926"/>
      <c r="CAQ3" s="1926"/>
      <c r="CAR3" s="1926"/>
      <c r="CAS3" s="1926"/>
      <c r="CAT3" s="1926"/>
      <c r="CAU3" s="1926"/>
      <c r="CAV3" s="1926"/>
      <c r="CAW3" s="1926"/>
      <c r="CAX3" s="1926"/>
      <c r="CAY3" s="1926"/>
      <c r="CAZ3" s="1926"/>
      <c r="CBA3" s="1926"/>
      <c r="CBB3" s="1926"/>
      <c r="CBC3" s="1926"/>
      <c r="CBD3" s="1926"/>
      <c r="CBE3" s="1926"/>
      <c r="CBF3" s="1926"/>
      <c r="CBG3" s="1926"/>
      <c r="CBH3" s="1926"/>
      <c r="CBI3" s="1926"/>
      <c r="CBJ3" s="1926"/>
      <c r="CBK3" s="1926"/>
      <c r="CBL3" s="1926"/>
      <c r="CBM3" s="1926"/>
      <c r="CBN3" s="1926"/>
      <c r="CBO3" s="1926"/>
      <c r="CBP3" s="1926"/>
      <c r="CBQ3" s="1926"/>
      <c r="CBR3" s="1926"/>
      <c r="CBS3" s="1926"/>
      <c r="CBT3" s="1926"/>
      <c r="CBU3" s="1926"/>
      <c r="CBV3" s="1926"/>
      <c r="CBW3" s="1926"/>
      <c r="CBX3" s="1926"/>
      <c r="CBY3" s="1926"/>
      <c r="CBZ3" s="1926"/>
      <c r="CCA3" s="1926"/>
      <c r="CCB3" s="1926"/>
      <c r="CCC3" s="1926"/>
      <c r="CCD3" s="1926"/>
      <c r="CCE3" s="1926"/>
      <c r="CCF3" s="1926"/>
      <c r="CCG3" s="1926"/>
      <c r="CCH3" s="1926"/>
      <c r="CCI3" s="1926"/>
      <c r="CCJ3" s="1926"/>
      <c r="CCK3" s="1926"/>
      <c r="CCL3" s="1926"/>
      <c r="CCM3" s="1926"/>
      <c r="CCN3" s="1926"/>
      <c r="CCO3" s="1926"/>
      <c r="CCP3" s="1926"/>
      <c r="CCQ3" s="1926"/>
      <c r="CCR3" s="1926"/>
      <c r="CCS3" s="1926"/>
      <c r="CCT3" s="1926"/>
      <c r="CCU3" s="1926"/>
      <c r="CCV3" s="1926"/>
      <c r="CCW3" s="1926"/>
      <c r="CCX3" s="1926"/>
      <c r="CCY3" s="1926"/>
      <c r="CCZ3" s="1926"/>
      <c r="CDA3" s="1926"/>
      <c r="CDB3" s="1926"/>
      <c r="CDC3" s="1926"/>
      <c r="CDD3" s="1926"/>
      <c r="CDE3" s="1926"/>
      <c r="CDF3" s="1926"/>
      <c r="CDG3" s="1926"/>
      <c r="CDH3" s="1926"/>
      <c r="CDI3" s="1926"/>
      <c r="CDJ3" s="1926"/>
      <c r="CDK3" s="1926"/>
      <c r="CDL3" s="1926"/>
      <c r="CDM3" s="1926"/>
      <c r="CDN3" s="1926"/>
      <c r="CDO3" s="1926"/>
      <c r="CDP3" s="1926"/>
      <c r="CDQ3" s="1926"/>
      <c r="CDR3" s="1926"/>
      <c r="CDS3" s="1926"/>
      <c r="CDT3" s="1926"/>
      <c r="CDU3" s="1926"/>
      <c r="CDV3" s="1926"/>
      <c r="CDW3" s="1926"/>
      <c r="CDX3" s="1926"/>
      <c r="CDY3" s="1926"/>
      <c r="CDZ3" s="1926"/>
      <c r="CEA3" s="1926"/>
      <c r="CEB3" s="1926"/>
      <c r="CEC3" s="1926"/>
      <c r="CED3" s="1926"/>
      <c r="CEE3" s="1926"/>
      <c r="CEF3" s="1926"/>
      <c r="CEG3" s="1926"/>
      <c r="CEH3" s="1926"/>
      <c r="CEI3" s="1926"/>
      <c r="CEJ3" s="1926"/>
      <c r="CEK3" s="1926"/>
      <c r="CEL3" s="1926"/>
      <c r="CEM3" s="1926"/>
      <c r="CEN3" s="1926"/>
      <c r="CEO3" s="1926"/>
      <c r="CEP3" s="1926"/>
      <c r="CEQ3" s="1926"/>
      <c r="CER3" s="1926"/>
      <c r="CES3" s="1926"/>
      <c r="CET3" s="1926"/>
      <c r="CEU3" s="1926"/>
      <c r="CEV3" s="1926"/>
      <c r="CEW3" s="1926"/>
      <c r="CEX3" s="1926"/>
      <c r="CEY3" s="1926"/>
      <c r="CEZ3" s="1926"/>
      <c r="CFA3" s="1926"/>
      <c r="CFB3" s="1926"/>
      <c r="CFC3" s="1926"/>
      <c r="CFD3" s="1926"/>
      <c r="CFE3" s="1926"/>
      <c r="CFF3" s="1926"/>
      <c r="CFG3" s="1926"/>
      <c r="CFH3" s="1926"/>
      <c r="CFI3" s="1926"/>
      <c r="CFJ3" s="1926"/>
      <c r="CFK3" s="1926"/>
      <c r="CFL3" s="1926"/>
      <c r="CFM3" s="1926"/>
      <c r="CFN3" s="1926"/>
      <c r="CFO3" s="1926"/>
      <c r="CFP3" s="1926"/>
      <c r="CFQ3" s="1926"/>
      <c r="CFR3" s="1926"/>
      <c r="CFS3" s="1926"/>
      <c r="CFT3" s="1926"/>
      <c r="CFU3" s="1926"/>
      <c r="CFV3" s="1926"/>
      <c r="CFW3" s="1926"/>
      <c r="CFX3" s="1926"/>
      <c r="CFY3" s="1926"/>
      <c r="CFZ3" s="1926"/>
      <c r="CGA3" s="1926"/>
      <c r="CGB3" s="1926"/>
      <c r="CGC3" s="1926"/>
      <c r="CGD3" s="1926"/>
      <c r="CGE3" s="1926"/>
      <c r="CGF3" s="1926"/>
      <c r="CGG3" s="1926"/>
      <c r="CGH3" s="1926"/>
      <c r="CGI3" s="1926"/>
      <c r="CGJ3" s="1926"/>
      <c r="CGK3" s="1926"/>
      <c r="CGL3" s="1926"/>
      <c r="CGM3" s="1926"/>
      <c r="CGN3" s="1926"/>
      <c r="CGO3" s="1926"/>
      <c r="CGP3" s="1926"/>
      <c r="CGQ3" s="1926"/>
      <c r="CGR3" s="1926"/>
      <c r="CGS3" s="1926"/>
      <c r="CGT3" s="1926"/>
      <c r="CGU3" s="1926"/>
      <c r="CGV3" s="1926"/>
      <c r="CGW3" s="1926"/>
      <c r="CGX3" s="1926"/>
      <c r="CGY3" s="1926"/>
      <c r="CGZ3" s="1926"/>
      <c r="CHA3" s="1926"/>
      <c r="CHB3" s="1926"/>
      <c r="CHC3" s="1926"/>
      <c r="CHD3" s="1926"/>
      <c r="CHE3" s="1926"/>
      <c r="CHF3" s="1926"/>
      <c r="CHG3" s="1926"/>
      <c r="CHH3" s="1926"/>
      <c r="CHI3" s="1926"/>
      <c r="CHJ3" s="1926"/>
      <c r="CHK3" s="1926"/>
      <c r="CHL3" s="1926"/>
      <c r="CHM3" s="1926"/>
      <c r="CHN3" s="1926"/>
      <c r="CHO3" s="1926"/>
      <c r="CHP3" s="1926"/>
      <c r="CHQ3" s="1926"/>
      <c r="CHR3" s="1926"/>
      <c r="CHS3" s="1926"/>
      <c r="CHT3" s="1926"/>
      <c r="CHU3" s="1926"/>
      <c r="CHV3" s="1926"/>
      <c r="CHW3" s="1926"/>
      <c r="CHX3" s="1926"/>
      <c r="CHY3" s="1926"/>
      <c r="CHZ3" s="1926"/>
      <c r="CIA3" s="1926"/>
      <c r="CIB3" s="1926"/>
      <c r="CIC3" s="1926"/>
      <c r="CID3" s="1926"/>
      <c r="CIE3" s="1926"/>
      <c r="CIF3" s="1926"/>
      <c r="CIG3" s="1926"/>
      <c r="CIH3" s="1926"/>
      <c r="CII3" s="1926"/>
      <c r="CIJ3" s="1926"/>
      <c r="CIK3" s="1926"/>
      <c r="CIL3" s="1926"/>
      <c r="CIM3" s="1926"/>
      <c r="CIN3" s="1926"/>
      <c r="CIO3" s="1926"/>
      <c r="CIP3" s="1926"/>
      <c r="CIQ3" s="1926"/>
      <c r="CIR3" s="1926"/>
      <c r="CIS3" s="1926"/>
      <c r="CIT3" s="1926"/>
      <c r="CIU3" s="1926"/>
      <c r="CIV3" s="1926"/>
      <c r="CIW3" s="1926"/>
      <c r="CIX3" s="1926"/>
      <c r="CIY3" s="1926"/>
      <c r="CIZ3" s="1926"/>
      <c r="CJA3" s="1926"/>
      <c r="CJB3" s="1926"/>
      <c r="CJC3" s="1926"/>
      <c r="CJD3" s="1926"/>
      <c r="CJE3" s="1926"/>
      <c r="CJF3" s="1926"/>
      <c r="CJG3" s="1926"/>
      <c r="CJH3" s="1926"/>
      <c r="CJI3" s="1926"/>
      <c r="CJJ3" s="1926"/>
      <c r="CJK3" s="1926"/>
      <c r="CJL3" s="1926"/>
      <c r="CJM3" s="1926"/>
      <c r="CJN3" s="1926"/>
      <c r="CJO3" s="1926"/>
      <c r="CJP3" s="1926"/>
      <c r="CJQ3" s="1926"/>
      <c r="CJR3" s="1926"/>
      <c r="CJS3" s="1926"/>
      <c r="CJT3" s="1926"/>
      <c r="CJU3" s="1926"/>
      <c r="CJV3" s="1926"/>
      <c r="CJW3" s="1926"/>
      <c r="CJX3" s="1926"/>
      <c r="CJY3" s="1926"/>
      <c r="CJZ3" s="1926"/>
      <c r="CKA3" s="1926"/>
      <c r="CKB3" s="1926"/>
      <c r="CKC3" s="1926"/>
      <c r="CKD3" s="1926"/>
      <c r="CKE3" s="1926"/>
      <c r="CKF3" s="1926"/>
      <c r="CKG3" s="1926"/>
      <c r="CKH3" s="1926"/>
      <c r="CKI3" s="1926"/>
      <c r="CKJ3" s="1926"/>
      <c r="CKK3" s="1926"/>
      <c r="CKL3" s="1926"/>
      <c r="CKM3" s="1926"/>
      <c r="CKN3" s="1926"/>
      <c r="CKO3" s="1926"/>
      <c r="CKP3" s="1926"/>
      <c r="CKQ3" s="1926"/>
      <c r="CKR3" s="1926"/>
      <c r="CKS3" s="1926"/>
      <c r="CKT3" s="1926"/>
      <c r="CKU3" s="1926"/>
      <c r="CKV3" s="1926"/>
      <c r="CKW3" s="1926"/>
      <c r="CKX3" s="1926"/>
      <c r="CKY3" s="1926"/>
      <c r="CKZ3" s="1926"/>
      <c r="CLA3" s="1926"/>
      <c r="CLB3" s="1926"/>
      <c r="CLC3" s="1926"/>
      <c r="CLD3" s="1926"/>
      <c r="CLE3" s="1926"/>
      <c r="CLF3" s="1926"/>
      <c r="CLG3" s="1926"/>
      <c r="CLH3" s="1926"/>
      <c r="CLI3" s="1926"/>
      <c r="CLJ3" s="1926"/>
      <c r="CLK3" s="1926"/>
      <c r="CLL3" s="1926"/>
      <c r="CLM3" s="1926"/>
      <c r="CLN3" s="1926"/>
      <c r="CLO3" s="1926"/>
      <c r="CLP3" s="1926"/>
      <c r="CLQ3" s="1926"/>
      <c r="CLR3" s="1926"/>
      <c r="CLS3" s="1926"/>
      <c r="CLT3" s="1926"/>
      <c r="CLU3" s="1926"/>
      <c r="CLV3" s="1926"/>
      <c r="CLW3" s="1926"/>
      <c r="CLX3" s="1926"/>
      <c r="CLY3" s="1926"/>
      <c r="CLZ3" s="1926"/>
      <c r="CMA3" s="1926"/>
      <c r="CMB3" s="1926"/>
      <c r="CMC3" s="1926"/>
      <c r="CMD3" s="1926"/>
      <c r="CME3" s="1926"/>
      <c r="CMF3" s="1926"/>
      <c r="CMG3" s="1926"/>
      <c r="CMH3" s="1926"/>
      <c r="CMI3" s="1926"/>
      <c r="CMJ3" s="1926"/>
      <c r="CMK3" s="1926"/>
      <c r="CML3" s="1926"/>
      <c r="CMM3" s="1926"/>
      <c r="CMN3" s="1926"/>
      <c r="CMO3" s="1926"/>
      <c r="CMP3" s="1926"/>
      <c r="CMQ3" s="1926"/>
      <c r="CMR3" s="1926"/>
      <c r="CMS3" s="1926"/>
      <c r="CMT3" s="1926"/>
      <c r="CMU3" s="1926"/>
      <c r="CMV3" s="1926"/>
      <c r="CMW3" s="1926"/>
      <c r="CMX3" s="1926"/>
      <c r="CMY3" s="1926"/>
      <c r="CMZ3" s="1926"/>
      <c r="CNA3" s="1926"/>
      <c r="CNB3" s="1926"/>
      <c r="CNC3" s="1926"/>
      <c r="CND3" s="1926"/>
      <c r="CNE3" s="1926"/>
      <c r="CNF3" s="1926"/>
      <c r="CNG3" s="1926"/>
      <c r="CNH3" s="1926"/>
      <c r="CNI3" s="1926"/>
      <c r="CNJ3" s="1926"/>
      <c r="CNK3" s="1926"/>
      <c r="CNL3" s="1926"/>
      <c r="CNM3" s="1926"/>
      <c r="CNN3" s="1926"/>
      <c r="CNO3" s="1926"/>
      <c r="CNP3" s="1926"/>
      <c r="CNQ3" s="1926"/>
      <c r="CNR3" s="1926"/>
      <c r="CNS3" s="1926"/>
      <c r="CNT3" s="1926"/>
      <c r="CNU3" s="1926"/>
      <c r="CNV3" s="1926"/>
      <c r="CNW3" s="1926"/>
      <c r="CNX3" s="1926"/>
      <c r="CNY3" s="1926"/>
      <c r="CNZ3" s="1926"/>
      <c r="COA3" s="1926"/>
      <c r="COB3" s="1926"/>
      <c r="COC3" s="1926"/>
      <c r="COD3" s="1926"/>
      <c r="COE3" s="1926"/>
      <c r="COF3" s="1926"/>
      <c r="COG3" s="1926"/>
      <c r="COH3" s="1926"/>
      <c r="COI3" s="1926"/>
      <c r="COJ3" s="1926"/>
      <c r="COK3" s="1926"/>
      <c r="COL3" s="1926"/>
      <c r="COM3" s="1926"/>
      <c r="CON3" s="1926"/>
      <c r="COO3" s="1926"/>
      <c r="COP3" s="1926"/>
      <c r="COQ3" s="1926"/>
      <c r="COR3" s="1926"/>
      <c r="COS3" s="1926"/>
      <c r="COT3" s="1926"/>
      <c r="COU3" s="1926"/>
      <c r="COV3" s="1926"/>
      <c r="COW3" s="1926"/>
      <c r="COX3" s="1926"/>
      <c r="COY3" s="1926"/>
      <c r="COZ3" s="1926"/>
      <c r="CPA3" s="1926"/>
      <c r="CPB3" s="1926"/>
      <c r="CPC3" s="1926"/>
      <c r="CPD3" s="1926"/>
      <c r="CPE3" s="1926"/>
      <c r="CPF3" s="1926"/>
      <c r="CPG3" s="1926"/>
      <c r="CPH3" s="1926"/>
      <c r="CPI3" s="1926"/>
      <c r="CPJ3" s="1926"/>
      <c r="CPK3" s="1926"/>
      <c r="CPL3" s="1926"/>
      <c r="CPM3" s="1926"/>
      <c r="CPN3" s="1926"/>
      <c r="CPO3" s="1926"/>
      <c r="CPP3" s="1926"/>
      <c r="CPQ3" s="1926"/>
      <c r="CPR3" s="1926"/>
      <c r="CPS3" s="1926"/>
      <c r="CPT3" s="1926"/>
      <c r="CPU3" s="1926"/>
      <c r="CPV3" s="1926"/>
      <c r="CPW3" s="1926"/>
      <c r="CPX3" s="1926"/>
      <c r="CPY3" s="1926"/>
      <c r="CPZ3" s="1926"/>
      <c r="CQA3" s="1926"/>
      <c r="CQB3" s="1926"/>
      <c r="CQC3" s="1926"/>
      <c r="CQD3" s="1926"/>
      <c r="CQE3" s="1926"/>
      <c r="CQF3" s="1926"/>
      <c r="CQG3" s="1926"/>
      <c r="CQH3" s="1926"/>
      <c r="CQI3" s="1926"/>
      <c r="CQJ3" s="1926"/>
      <c r="CQK3" s="1926"/>
      <c r="CQL3" s="1926"/>
      <c r="CQM3" s="1926"/>
      <c r="CQN3" s="1926"/>
      <c r="CQO3" s="1926"/>
      <c r="CQP3" s="1926"/>
      <c r="CQQ3" s="1926"/>
      <c r="CQR3" s="1926"/>
      <c r="CQS3" s="1926"/>
      <c r="CQT3" s="1926"/>
      <c r="CQU3" s="1926"/>
      <c r="CQV3" s="1926"/>
      <c r="CQW3" s="1926"/>
      <c r="CQX3" s="1926"/>
      <c r="CQY3" s="1926"/>
      <c r="CQZ3" s="1926"/>
      <c r="CRA3" s="1926"/>
      <c r="CRB3" s="1926"/>
      <c r="CRC3" s="1926"/>
      <c r="CRD3" s="1926"/>
      <c r="CRE3" s="1926"/>
      <c r="CRF3" s="1926"/>
      <c r="CRG3" s="1926"/>
      <c r="CRH3" s="1926"/>
      <c r="CRI3" s="1926"/>
      <c r="CRJ3" s="1926"/>
      <c r="CRK3" s="1926"/>
      <c r="CRL3" s="1926"/>
      <c r="CRM3" s="1926"/>
      <c r="CRN3" s="1926"/>
      <c r="CRO3" s="1926"/>
      <c r="CRP3" s="1926"/>
      <c r="CRQ3" s="1926"/>
      <c r="CRR3" s="1926"/>
      <c r="CRS3" s="1926"/>
      <c r="CRT3" s="1926"/>
      <c r="CRU3" s="1926"/>
      <c r="CRV3" s="1926"/>
      <c r="CRW3" s="1926"/>
      <c r="CRX3" s="1926"/>
      <c r="CRY3" s="1926"/>
      <c r="CRZ3" s="1926"/>
      <c r="CSA3" s="1926"/>
      <c r="CSB3" s="1926"/>
      <c r="CSC3" s="1926"/>
      <c r="CSD3" s="1926"/>
      <c r="CSE3" s="1926"/>
      <c r="CSF3" s="1926"/>
      <c r="CSG3" s="1926"/>
      <c r="CSH3" s="1926"/>
      <c r="CSI3" s="1926"/>
      <c r="CSJ3" s="1926"/>
      <c r="CSK3" s="1926"/>
      <c r="CSL3" s="1926"/>
      <c r="CSM3" s="1926"/>
      <c r="CSN3" s="1926"/>
      <c r="CSO3" s="1926"/>
      <c r="CSP3" s="1926"/>
      <c r="CSQ3" s="1926"/>
      <c r="CSR3" s="1926"/>
      <c r="CSS3" s="1926"/>
      <c r="CST3" s="1926"/>
      <c r="CSU3" s="1926"/>
      <c r="CSV3" s="1926"/>
      <c r="CSW3" s="1926"/>
      <c r="CSX3" s="1926"/>
      <c r="CSY3" s="1926"/>
      <c r="CSZ3" s="1926"/>
      <c r="CTA3" s="1926"/>
      <c r="CTB3" s="1926"/>
      <c r="CTC3" s="1926"/>
      <c r="CTD3" s="1926"/>
      <c r="CTE3" s="1926"/>
      <c r="CTF3" s="1926"/>
      <c r="CTG3" s="1926"/>
      <c r="CTH3" s="1926"/>
      <c r="CTI3" s="1926"/>
      <c r="CTJ3" s="1926"/>
      <c r="CTK3" s="1926"/>
      <c r="CTL3" s="1926"/>
      <c r="CTM3" s="1926"/>
      <c r="CTN3" s="1926"/>
      <c r="CTO3" s="1926"/>
      <c r="CTP3" s="1926"/>
      <c r="CTQ3" s="1926"/>
      <c r="CTR3" s="1926"/>
      <c r="CTS3" s="1926"/>
      <c r="CTT3" s="1926"/>
      <c r="CTU3" s="1926"/>
      <c r="CTV3" s="1926"/>
      <c r="CTW3" s="1926"/>
      <c r="CTX3" s="1926"/>
      <c r="CTY3" s="1926"/>
      <c r="CTZ3" s="1926"/>
      <c r="CUA3" s="1926"/>
      <c r="CUB3" s="1926"/>
      <c r="CUC3" s="1926"/>
      <c r="CUD3" s="1926"/>
      <c r="CUE3" s="1926"/>
      <c r="CUF3" s="1926"/>
      <c r="CUG3" s="1926"/>
      <c r="CUH3" s="1926"/>
      <c r="CUI3" s="1926"/>
      <c r="CUJ3" s="1926"/>
      <c r="CUK3" s="1926"/>
      <c r="CUL3" s="1926"/>
      <c r="CUM3" s="1926"/>
      <c r="CUN3" s="1926"/>
      <c r="CUO3" s="1926"/>
      <c r="CUP3" s="1926"/>
      <c r="CUQ3" s="1926"/>
      <c r="CUR3" s="1926"/>
      <c r="CUS3" s="1926"/>
      <c r="CUT3" s="1926"/>
      <c r="CUU3" s="1926"/>
      <c r="CUV3" s="1926"/>
      <c r="CUW3" s="1926"/>
      <c r="CUX3" s="1926"/>
      <c r="CUY3" s="1926"/>
      <c r="CUZ3" s="1926"/>
      <c r="CVA3" s="1926"/>
      <c r="CVB3" s="1926"/>
      <c r="CVC3" s="1926"/>
      <c r="CVD3" s="1926"/>
      <c r="CVE3" s="1926"/>
      <c r="CVF3" s="1926"/>
      <c r="CVG3" s="1926"/>
      <c r="CVH3" s="1926"/>
      <c r="CVI3" s="1926"/>
      <c r="CVJ3" s="1926"/>
      <c r="CVK3" s="1926"/>
      <c r="CVL3" s="1926"/>
      <c r="CVM3" s="1926"/>
      <c r="CVN3" s="1926"/>
      <c r="CVO3" s="1926"/>
      <c r="CVP3" s="1926"/>
      <c r="CVQ3" s="1926"/>
      <c r="CVR3" s="1926"/>
      <c r="CVS3" s="1926"/>
      <c r="CVT3" s="1926"/>
      <c r="CVU3" s="1926"/>
      <c r="CVV3" s="1926"/>
      <c r="CVW3" s="1926"/>
      <c r="CVX3" s="1926"/>
      <c r="CVY3" s="1926"/>
      <c r="CVZ3" s="1926"/>
      <c r="CWA3" s="1926"/>
      <c r="CWB3" s="1926"/>
      <c r="CWC3" s="1926"/>
      <c r="CWD3" s="1926"/>
      <c r="CWE3" s="1926"/>
      <c r="CWF3" s="1926"/>
      <c r="CWG3" s="1926"/>
      <c r="CWH3" s="1926"/>
      <c r="CWI3" s="1926"/>
      <c r="CWJ3" s="1926"/>
      <c r="CWK3" s="1926"/>
      <c r="CWL3" s="1926"/>
      <c r="CWM3" s="1926"/>
      <c r="CWN3" s="1926"/>
      <c r="CWO3" s="1926"/>
      <c r="CWP3" s="1926"/>
      <c r="CWQ3" s="1926"/>
      <c r="CWR3" s="1926"/>
      <c r="CWS3" s="1926"/>
      <c r="CWT3" s="1926"/>
      <c r="CWU3" s="1926"/>
      <c r="CWV3" s="1926"/>
      <c r="CWW3" s="1926"/>
      <c r="CWX3" s="1926"/>
      <c r="CWY3" s="1926"/>
      <c r="CWZ3" s="1926"/>
      <c r="CXA3" s="1926"/>
      <c r="CXB3" s="1926"/>
      <c r="CXC3" s="1926"/>
      <c r="CXD3" s="1926"/>
      <c r="CXE3" s="1926"/>
      <c r="CXF3" s="1926"/>
      <c r="CXG3" s="1926"/>
      <c r="CXH3" s="1926"/>
      <c r="CXI3" s="1926"/>
      <c r="CXJ3" s="1926"/>
      <c r="CXK3" s="1926"/>
      <c r="CXL3" s="1926"/>
      <c r="CXM3" s="1926"/>
      <c r="CXN3" s="1926"/>
      <c r="CXO3" s="1926"/>
      <c r="CXP3" s="1926"/>
      <c r="CXQ3" s="1926"/>
      <c r="CXR3" s="1926"/>
      <c r="CXS3" s="1926"/>
      <c r="CXT3" s="1926"/>
      <c r="CXU3" s="1926"/>
      <c r="CXV3" s="1926"/>
      <c r="CXW3" s="1926"/>
      <c r="CXX3" s="1926"/>
      <c r="CXY3" s="1926"/>
      <c r="CXZ3" s="1926"/>
      <c r="CYA3" s="1926"/>
      <c r="CYB3" s="1926"/>
      <c r="CYC3" s="1926"/>
      <c r="CYD3" s="1926"/>
      <c r="CYE3" s="1926"/>
      <c r="CYF3" s="1926"/>
      <c r="CYG3" s="1926"/>
      <c r="CYH3" s="1926"/>
      <c r="CYI3" s="1926"/>
      <c r="CYJ3" s="1926"/>
      <c r="CYK3" s="1926"/>
      <c r="CYL3" s="1926"/>
      <c r="CYM3" s="1926"/>
      <c r="CYN3" s="1926"/>
      <c r="CYO3" s="1926"/>
      <c r="CYP3" s="1926"/>
      <c r="CYQ3" s="1926"/>
      <c r="CYR3" s="1926"/>
      <c r="CYS3" s="1926"/>
      <c r="CYT3" s="1926"/>
      <c r="CYU3" s="1926"/>
      <c r="CYV3" s="1926"/>
      <c r="CYW3" s="1926"/>
      <c r="CYX3" s="1926"/>
      <c r="CYY3" s="1926"/>
      <c r="CYZ3" s="1926"/>
      <c r="CZA3" s="1926"/>
      <c r="CZB3" s="1926"/>
      <c r="CZC3" s="1926"/>
      <c r="CZD3" s="1926"/>
      <c r="CZE3" s="1926"/>
      <c r="CZF3" s="1926"/>
      <c r="CZG3" s="1926"/>
      <c r="CZH3" s="1926"/>
      <c r="CZI3" s="1926"/>
      <c r="CZJ3" s="1926"/>
      <c r="CZK3" s="1926"/>
      <c r="CZL3" s="1926"/>
      <c r="CZM3" s="1926"/>
      <c r="CZN3" s="1926"/>
      <c r="CZO3" s="1926"/>
      <c r="CZP3" s="1926"/>
      <c r="CZQ3" s="1926"/>
      <c r="CZR3" s="1926"/>
      <c r="CZS3" s="1926"/>
      <c r="CZT3" s="1926"/>
      <c r="CZU3" s="1926"/>
      <c r="CZV3" s="1926"/>
      <c r="CZW3" s="1926"/>
      <c r="CZX3" s="1926"/>
      <c r="CZY3" s="1926"/>
      <c r="CZZ3" s="1926"/>
      <c r="DAA3" s="1926"/>
      <c r="DAB3" s="1926"/>
      <c r="DAC3" s="1926"/>
      <c r="DAD3" s="1926"/>
      <c r="DAE3" s="1926"/>
      <c r="DAF3" s="1926"/>
      <c r="DAG3" s="1926"/>
      <c r="DAH3" s="1926"/>
      <c r="DAI3" s="1926"/>
      <c r="DAJ3" s="1926"/>
      <c r="DAK3" s="1926"/>
      <c r="DAL3" s="1926"/>
      <c r="DAM3" s="1926"/>
      <c r="DAN3" s="1926"/>
      <c r="DAO3" s="1926"/>
      <c r="DAP3" s="1926"/>
      <c r="DAQ3" s="1926"/>
      <c r="DAR3" s="1926"/>
      <c r="DAS3" s="1926"/>
      <c r="DAT3" s="1926"/>
      <c r="DAU3" s="1926"/>
      <c r="DAV3" s="1926"/>
      <c r="DAW3" s="1926"/>
      <c r="DAX3" s="1926"/>
      <c r="DAY3" s="1926"/>
      <c r="DAZ3" s="1926"/>
      <c r="DBA3" s="1926"/>
      <c r="DBB3" s="1926"/>
      <c r="DBC3" s="1926"/>
      <c r="DBD3" s="1926"/>
      <c r="DBE3" s="1926"/>
      <c r="DBF3" s="1926"/>
      <c r="DBG3" s="1926"/>
      <c r="DBH3" s="1926"/>
      <c r="DBI3" s="1926"/>
      <c r="DBJ3" s="1926"/>
      <c r="DBK3" s="1926"/>
      <c r="DBL3" s="1926"/>
      <c r="DBM3" s="1926"/>
      <c r="DBN3" s="1926"/>
      <c r="DBO3" s="1926"/>
      <c r="DBP3" s="1926"/>
      <c r="DBQ3" s="1926"/>
      <c r="DBR3" s="1926"/>
      <c r="DBS3" s="1926"/>
      <c r="DBT3" s="1926"/>
      <c r="DBU3" s="1926"/>
      <c r="DBV3" s="1926"/>
      <c r="DBW3" s="1926"/>
      <c r="DBX3" s="1926"/>
      <c r="DBY3" s="1926"/>
      <c r="DBZ3" s="1926"/>
      <c r="DCA3" s="1926"/>
      <c r="DCB3" s="1926"/>
      <c r="DCC3" s="1926"/>
      <c r="DCD3" s="1926"/>
      <c r="DCE3" s="1926"/>
      <c r="DCF3" s="1926"/>
      <c r="DCG3" s="1926"/>
      <c r="DCH3" s="1926"/>
      <c r="DCI3" s="1926"/>
      <c r="DCJ3" s="1926"/>
      <c r="DCK3" s="1926"/>
      <c r="DCL3" s="1926"/>
      <c r="DCM3" s="1926"/>
      <c r="DCN3" s="1926"/>
      <c r="DCO3" s="1926"/>
      <c r="DCP3" s="1926"/>
      <c r="DCQ3" s="1926"/>
      <c r="DCR3" s="1926"/>
      <c r="DCS3" s="1926"/>
      <c r="DCT3" s="1926"/>
      <c r="DCU3" s="1926"/>
      <c r="DCV3" s="1926"/>
      <c r="DCW3" s="1926"/>
      <c r="DCX3" s="1926"/>
      <c r="DCY3" s="1926"/>
      <c r="DCZ3" s="1926"/>
      <c r="DDA3" s="1926"/>
      <c r="DDB3" s="1926"/>
      <c r="DDC3" s="1926"/>
      <c r="DDD3" s="1926"/>
      <c r="DDE3" s="1926"/>
      <c r="DDF3" s="1926"/>
      <c r="DDG3" s="1926"/>
      <c r="DDH3" s="1926"/>
      <c r="DDI3" s="1926"/>
      <c r="DDJ3" s="1926"/>
      <c r="DDK3" s="1926"/>
      <c r="DDL3" s="1926"/>
      <c r="DDM3" s="1926"/>
      <c r="DDN3" s="1926"/>
      <c r="DDO3" s="1926"/>
      <c r="DDP3" s="1926"/>
      <c r="DDQ3" s="1926"/>
      <c r="DDR3" s="1926"/>
      <c r="DDS3" s="1926"/>
      <c r="DDT3" s="1926"/>
      <c r="DDU3" s="1926"/>
      <c r="DDV3" s="1926"/>
      <c r="DDW3" s="1926"/>
      <c r="DDX3" s="1926"/>
      <c r="DDY3" s="1926"/>
      <c r="DDZ3" s="1926"/>
      <c r="DEA3" s="1926"/>
      <c r="DEB3" s="1926"/>
      <c r="DEC3" s="1926"/>
      <c r="DED3" s="1926"/>
      <c r="DEE3" s="1926"/>
      <c r="DEF3" s="1926"/>
      <c r="DEG3" s="1926"/>
      <c r="DEH3" s="1926"/>
      <c r="DEI3" s="1926"/>
      <c r="DEJ3" s="1926"/>
      <c r="DEK3" s="1926"/>
      <c r="DEL3" s="1926"/>
      <c r="DEM3" s="1926"/>
      <c r="DEN3" s="1926"/>
      <c r="DEO3" s="1926"/>
      <c r="DEP3" s="1926"/>
      <c r="DEQ3" s="1926"/>
      <c r="DER3" s="1926"/>
      <c r="DES3" s="1926"/>
      <c r="DET3" s="1926"/>
      <c r="DEU3" s="1926"/>
      <c r="DEV3" s="1926"/>
      <c r="DEW3" s="1926"/>
      <c r="DEX3" s="1926"/>
      <c r="DEY3" s="1926"/>
      <c r="DEZ3" s="1926"/>
      <c r="DFA3" s="1926"/>
      <c r="DFB3" s="1926"/>
      <c r="DFC3" s="1926"/>
      <c r="DFD3" s="1926"/>
      <c r="DFE3" s="1926"/>
      <c r="DFF3" s="1926"/>
      <c r="DFG3" s="1926"/>
      <c r="DFH3" s="1926"/>
      <c r="DFI3" s="1926"/>
      <c r="DFJ3" s="1926"/>
      <c r="DFK3" s="1926"/>
      <c r="DFL3" s="1926"/>
      <c r="DFM3" s="1926"/>
      <c r="DFN3" s="1926"/>
      <c r="DFO3" s="1926"/>
      <c r="DFP3" s="1926"/>
      <c r="DFQ3" s="1926"/>
      <c r="DFR3" s="1926"/>
      <c r="DFS3" s="1926"/>
      <c r="DFT3" s="1926"/>
      <c r="DFU3" s="1926"/>
      <c r="DFV3" s="1926"/>
      <c r="DFW3" s="1926"/>
      <c r="DFX3" s="1926"/>
      <c r="DFY3" s="1926"/>
      <c r="DFZ3" s="1926"/>
      <c r="DGA3" s="1926"/>
      <c r="DGB3" s="1926"/>
      <c r="DGC3" s="1926"/>
      <c r="DGD3" s="1926"/>
      <c r="DGE3" s="1926"/>
      <c r="DGF3" s="1926"/>
      <c r="DGG3" s="1926"/>
      <c r="DGH3" s="1926"/>
      <c r="DGI3" s="1926"/>
      <c r="DGJ3" s="1926"/>
      <c r="DGK3" s="1926"/>
      <c r="DGL3" s="1926"/>
      <c r="DGM3" s="1926"/>
      <c r="DGN3" s="1926"/>
      <c r="DGO3" s="1926"/>
      <c r="DGP3" s="1926"/>
      <c r="DGQ3" s="1926"/>
      <c r="DGR3" s="1926"/>
      <c r="DGS3" s="1926"/>
      <c r="DGT3" s="1926"/>
      <c r="DGU3" s="1926"/>
      <c r="DGV3" s="1926"/>
      <c r="DGW3" s="1926"/>
      <c r="DGX3" s="1926"/>
      <c r="DGY3" s="1926"/>
      <c r="DGZ3" s="1926"/>
      <c r="DHA3" s="1926"/>
      <c r="DHB3" s="1926"/>
      <c r="DHC3" s="1926"/>
      <c r="DHD3" s="1926"/>
      <c r="DHE3" s="1926"/>
      <c r="DHF3" s="1926"/>
      <c r="DHG3" s="1926"/>
      <c r="DHH3" s="1926"/>
      <c r="DHI3" s="1926"/>
      <c r="DHJ3" s="1926"/>
      <c r="DHK3" s="1926"/>
      <c r="DHL3" s="1926"/>
      <c r="DHM3" s="1926"/>
      <c r="DHN3" s="1926"/>
      <c r="DHO3" s="1926"/>
      <c r="DHP3" s="1926"/>
      <c r="DHQ3" s="1926"/>
      <c r="DHR3" s="1926"/>
      <c r="DHS3" s="1926"/>
      <c r="DHT3" s="1926"/>
      <c r="DHU3" s="1926"/>
      <c r="DHV3" s="1926"/>
      <c r="DHW3" s="1926"/>
      <c r="DHX3" s="1926"/>
      <c r="DHY3" s="1926"/>
      <c r="DHZ3" s="1926"/>
      <c r="DIA3" s="1926"/>
      <c r="DIB3" s="1926"/>
      <c r="DIC3" s="1926"/>
      <c r="DID3" s="1926"/>
      <c r="DIE3" s="1926"/>
      <c r="DIF3" s="1926"/>
      <c r="DIG3" s="1926"/>
      <c r="DIH3" s="1926"/>
      <c r="DII3" s="1926"/>
      <c r="DIJ3" s="1926"/>
      <c r="DIK3" s="1926"/>
      <c r="DIL3" s="1926"/>
      <c r="DIM3" s="1926"/>
      <c r="DIN3" s="1926"/>
      <c r="DIO3" s="1926"/>
      <c r="DIP3" s="1926"/>
      <c r="DIQ3" s="1926"/>
      <c r="DIR3" s="1926"/>
      <c r="DIS3" s="1926"/>
      <c r="DIT3" s="1926"/>
      <c r="DIU3" s="1926"/>
      <c r="DIV3" s="1926"/>
      <c r="DIW3" s="1926"/>
      <c r="DIX3" s="1926"/>
      <c r="DIY3" s="1926"/>
      <c r="DIZ3" s="1926"/>
      <c r="DJA3" s="1926"/>
      <c r="DJB3" s="1926"/>
      <c r="DJC3" s="1926"/>
      <c r="DJD3" s="1926"/>
      <c r="DJE3" s="1926"/>
      <c r="DJF3" s="1926"/>
      <c r="DJG3" s="1926"/>
      <c r="DJH3" s="1926"/>
      <c r="DJI3" s="1926"/>
      <c r="DJJ3" s="1926"/>
      <c r="DJK3" s="1926"/>
      <c r="DJL3" s="1926"/>
      <c r="DJM3" s="1926"/>
      <c r="DJN3" s="1926"/>
      <c r="DJO3" s="1926"/>
      <c r="DJP3" s="1926"/>
      <c r="DJQ3" s="1926"/>
      <c r="DJR3" s="1926"/>
      <c r="DJS3" s="1926"/>
      <c r="DJT3" s="1926"/>
      <c r="DJU3" s="1926"/>
      <c r="DJV3" s="1926"/>
      <c r="DJW3" s="1926"/>
      <c r="DJX3" s="1926"/>
      <c r="DJY3" s="1926"/>
      <c r="DJZ3" s="1926"/>
      <c r="DKA3" s="1926"/>
      <c r="DKB3" s="1926"/>
      <c r="DKC3" s="1926"/>
      <c r="DKD3" s="1926"/>
      <c r="DKE3" s="1926"/>
      <c r="DKF3" s="1926"/>
      <c r="DKG3" s="1926"/>
      <c r="DKH3" s="1926"/>
      <c r="DKI3" s="1926"/>
      <c r="DKJ3" s="1926"/>
      <c r="DKK3" s="1926"/>
      <c r="DKL3" s="1926"/>
      <c r="DKM3" s="1926"/>
      <c r="DKN3" s="1926"/>
      <c r="DKO3" s="1926"/>
      <c r="DKP3" s="1926"/>
      <c r="DKQ3" s="1926"/>
      <c r="DKR3" s="1926"/>
      <c r="DKS3" s="1926"/>
      <c r="DKT3" s="1926"/>
      <c r="DKU3" s="1926"/>
      <c r="DKV3" s="1926"/>
      <c r="DKW3" s="1926"/>
      <c r="DKX3" s="1926"/>
      <c r="DKY3" s="1926"/>
      <c r="DKZ3" s="1926"/>
      <c r="DLA3" s="1926"/>
      <c r="DLB3" s="1926"/>
      <c r="DLC3" s="1926"/>
      <c r="DLD3" s="1926"/>
      <c r="DLE3" s="1926"/>
      <c r="DLF3" s="1926"/>
      <c r="DLG3" s="1926"/>
      <c r="DLH3" s="1926"/>
      <c r="DLI3" s="1926"/>
      <c r="DLJ3" s="1926"/>
      <c r="DLK3" s="1926"/>
      <c r="DLL3" s="1926"/>
      <c r="DLM3" s="1926"/>
      <c r="DLN3" s="1926"/>
      <c r="DLO3" s="1926"/>
      <c r="DLP3" s="1926"/>
      <c r="DLQ3" s="1926"/>
      <c r="DLR3" s="1926"/>
      <c r="DLS3" s="1926"/>
      <c r="DLT3" s="1926"/>
      <c r="DLU3" s="1926"/>
      <c r="DLV3" s="1926"/>
      <c r="DLW3" s="1926"/>
      <c r="DLX3" s="1926"/>
      <c r="DLY3" s="1926"/>
      <c r="DLZ3" s="1926"/>
      <c r="DMA3" s="1926"/>
      <c r="DMB3" s="1926"/>
      <c r="DMC3" s="1926"/>
      <c r="DMD3" s="1926"/>
      <c r="DME3" s="1926"/>
      <c r="DMF3" s="1926"/>
      <c r="DMG3" s="1926"/>
      <c r="DMH3" s="1926"/>
      <c r="DMI3" s="1926"/>
      <c r="DMJ3" s="1926"/>
      <c r="DMK3" s="1926"/>
      <c r="DML3" s="1926"/>
      <c r="DMM3" s="1926"/>
      <c r="DMN3" s="1926"/>
      <c r="DMO3" s="1926"/>
      <c r="DMP3" s="1926"/>
      <c r="DMQ3" s="1926"/>
      <c r="DMR3" s="1926"/>
      <c r="DMS3" s="1926"/>
      <c r="DMT3" s="1926"/>
      <c r="DMU3" s="1926"/>
      <c r="DMV3" s="1926"/>
      <c r="DMW3" s="1926"/>
      <c r="DMX3" s="1926"/>
      <c r="DMY3" s="1926"/>
      <c r="DMZ3" s="1926"/>
      <c r="DNA3" s="1926"/>
      <c r="DNB3" s="1926"/>
      <c r="DNC3" s="1926"/>
      <c r="DND3" s="1926"/>
      <c r="DNE3" s="1926"/>
      <c r="DNF3" s="1926"/>
      <c r="DNG3" s="1926"/>
      <c r="DNH3" s="1926"/>
      <c r="DNI3" s="1926"/>
      <c r="DNJ3" s="1926"/>
      <c r="DNK3" s="1926"/>
      <c r="DNL3" s="1926"/>
      <c r="DNM3" s="1926"/>
      <c r="DNN3" s="1926"/>
      <c r="DNO3" s="1926"/>
      <c r="DNP3" s="1926"/>
      <c r="DNQ3" s="1926"/>
      <c r="DNR3" s="1926"/>
      <c r="DNS3" s="1926"/>
      <c r="DNT3" s="1926"/>
      <c r="DNU3" s="1926"/>
      <c r="DNV3" s="1926"/>
      <c r="DNW3" s="1926"/>
      <c r="DNX3" s="1926"/>
      <c r="DNY3" s="1926"/>
      <c r="DNZ3" s="1926"/>
      <c r="DOA3" s="1926"/>
      <c r="DOB3" s="1926"/>
      <c r="DOC3" s="1926"/>
      <c r="DOD3" s="1926"/>
      <c r="DOE3" s="1926"/>
      <c r="DOF3" s="1926"/>
      <c r="DOG3" s="1926"/>
      <c r="DOH3" s="1926"/>
      <c r="DOI3" s="1926"/>
      <c r="DOJ3" s="1926"/>
      <c r="DOK3" s="1926"/>
      <c r="DOL3" s="1926"/>
      <c r="DOM3" s="1926"/>
      <c r="DON3" s="1926"/>
      <c r="DOO3" s="1926"/>
      <c r="DOP3" s="1926"/>
      <c r="DOQ3" s="1926"/>
      <c r="DOR3" s="1926"/>
      <c r="DOS3" s="1926"/>
      <c r="DOT3" s="1926"/>
      <c r="DOU3" s="1926"/>
      <c r="DOV3" s="1926"/>
      <c r="DOW3" s="1926"/>
      <c r="DOX3" s="1926"/>
      <c r="DOY3" s="1926"/>
      <c r="DOZ3" s="1926"/>
      <c r="DPA3" s="1926"/>
      <c r="DPB3" s="1926"/>
      <c r="DPC3" s="1926"/>
      <c r="DPD3" s="1926"/>
      <c r="DPE3" s="1926"/>
      <c r="DPF3" s="1926"/>
      <c r="DPG3" s="1926"/>
      <c r="DPH3" s="1926"/>
      <c r="DPI3" s="1926"/>
      <c r="DPJ3" s="1926"/>
      <c r="DPK3" s="1926"/>
      <c r="DPL3" s="1926"/>
      <c r="DPM3" s="1926"/>
      <c r="DPN3" s="1926"/>
      <c r="DPO3" s="1926"/>
      <c r="DPP3" s="1926"/>
      <c r="DPQ3" s="1926"/>
      <c r="DPR3" s="1926"/>
      <c r="DPS3" s="1926"/>
      <c r="DPT3" s="1926"/>
      <c r="DPU3" s="1926"/>
      <c r="DPV3" s="1926"/>
      <c r="DPW3" s="1926"/>
      <c r="DPX3" s="1926"/>
      <c r="DPY3" s="1926"/>
      <c r="DPZ3" s="1926"/>
      <c r="DQA3" s="1926"/>
      <c r="DQB3" s="1926"/>
      <c r="DQC3" s="1926"/>
      <c r="DQD3" s="1926"/>
      <c r="DQE3" s="1926"/>
      <c r="DQF3" s="1926"/>
      <c r="DQG3" s="1926"/>
      <c r="DQH3" s="1926"/>
      <c r="DQI3" s="1926"/>
      <c r="DQJ3" s="1926"/>
      <c r="DQK3" s="1926"/>
      <c r="DQL3" s="1926"/>
      <c r="DQM3" s="1926"/>
      <c r="DQN3" s="1926"/>
      <c r="DQO3" s="1926"/>
      <c r="DQP3" s="1926"/>
      <c r="DQQ3" s="1926"/>
      <c r="DQR3" s="1926"/>
      <c r="DQS3" s="1926"/>
      <c r="DQT3" s="1926"/>
      <c r="DQU3" s="1926"/>
      <c r="DQV3" s="1926"/>
      <c r="DQW3" s="1926"/>
      <c r="DQX3" s="1926"/>
      <c r="DQY3" s="1926"/>
      <c r="DQZ3" s="1926"/>
      <c r="DRA3" s="1926"/>
      <c r="DRB3" s="1926"/>
      <c r="DRC3" s="1926"/>
      <c r="DRD3" s="1926"/>
      <c r="DRE3" s="1926"/>
      <c r="DRF3" s="1926"/>
      <c r="DRG3" s="1926"/>
      <c r="DRH3" s="1926"/>
      <c r="DRI3" s="1926"/>
      <c r="DRJ3" s="1926"/>
      <c r="DRK3" s="1926"/>
      <c r="DRL3" s="1926"/>
      <c r="DRM3" s="1926"/>
      <c r="DRN3" s="1926"/>
      <c r="DRO3" s="1926"/>
      <c r="DRP3" s="1926"/>
      <c r="DRQ3" s="1926"/>
      <c r="DRR3" s="1926"/>
      <c r="DRS3" s="1926"/>
      <c r="DRT3" s="1926"/>
      <c r="DRU3" s="1926"/>
      <c r="DRV3" s="1926"/>
      <c r="DRW3" s="1926"/>
      <c r="DRX3" s="1926"/>
      <c r="DRY3" s="1926"/>
      <c r="DRZ3" s="1926"/>
      <c r="DSA3" s="1926"/>
      <c r="DSB3" s="1926"/>
      <c r="DSC3" s="1926"/>
      <c r="DSD3" s="1926"/>
      <c r="DSE3" s="1926"/>
      <c r="DSF3" s="1926"/>
      <c r="DSG3" s="1926"/>
      <c r="DSH3" s="1926"/>
      <c r="DSI3" s="1926"/>
      <c r="DSJ3" s="1926"/>
      <c r="DSK3" s="1926"/>
      <c r="DSL3" s="1926"/>
      <c r="DSM3" s="1926"/>
      <c r="DSN3" s="1926"/>
      <c r="DSO3" s="1926"/>
      <c r="DSP3" s="1926"/>
      <c r="DSQ3" s="1926"/>
      <c r="DSR3" s="1926"/>
      <c r="DSS3" s="1926"/>
      <c r="DST3" s="1926"/>
      <c r="DSU3" s="1926"/>
      <c r="DSV3" s="1926"/>
      <c r="DSW3" s="1926"/>
      <c r="DSX3" s="1926"/>
      <c r="DSY3" s="1926"/>
      <c r="DSZ3" s="1926"/>
      <c r="DTA3" s="1926"/>
      <c r="DTB3" s="1926"/>
      <c r="DTC3" s="1926"/>
      <c r="DTD3" s="1926"/>
      <c r="DTE3" s="1926"/>
      <c r="DTF3" s="1926"/>
      <c r="DTG3" s="1926"/>
      <c r="DTH3" s="1926"/>
      <c r="DTI3" s="1926"/>
      <c r="DTJ3" s="1926"/>
      <c r="DTK3" s="1926"/>
      <c r="DTL3" s="1926"/>
      <c r="DTM3" s="1926"/>
      <c r="DTN3" s="1926"/>
      <c r="DTO3" s="1926"/>
      <c r="DTP3" s="1926"/>
      <c r="DTQ3" s="1926"/>
      <c r="DTR3" s="1926"/>
      <c r="DTS3" s="1926"/>
      <c r="DTT3" s="1926"/>
      <c r="DTU3" s="1926"/>
      <c r="DTV3" s="1926"/>
      <c r="DTW3" s="1926"/>
      <c r="DTX3" s="1926"/>
      <c r="DTY3" s="1926"/>
      <c r="DTZ3" s="1926"/>
      <c r="DUA3" s="1926"/>
      <c r="DUB3" s="1926"/>
      <c r="DUC3" s="1926"/>
      <c r="DUD3" s="1926"/>
      <c r="DUE3" s="1926"/>
      <c r="DUF3" s="1926"/>
      <c r="DUG3" s="1926"/>
      <c r="DUH3" s="1926"/>
      <c r="DUI3" s="1926"/>
      <c r="DUJ3" s="1926"/>
      <c r="DUK3" s="1926"/>
      <c r="DUL3" s="1926"/>
      <c r="DUM3" s="1926"/>
      <c r="DUN3" s="1926"/>
      <c r="DUO3" s="1926"/>
      <c r="DUP3" s="1926"/>
      <c r="DUQ3" s="1926"/>
      <c r="DUR3" s="1926"/>
      <c r="DUS3" s="1926"/>
      <c r="DUT3" s="1926"/>
      <c r="DUU3" s="1926"/>
      <c r="DUV3" s="1926"/>
      <c r="DUW3" s="1926"/>
      <c r="DUX3" s="1926"/>
      <c r="DUY3" s="1926"/>
      <c r="DUZ3" s="1926"/>
      <c r="DVA3" s="1926"/>
      <c r="DVB3" s="1926"/>
      <c r="DVC3" s="1926"/>
      <c r="DVD3" s="1926"/>
      <c r="DVE3" s="1926"/>
      <c r="DVF3" s="1926"/>
      <c r="DVG3" s="1926"/>
      <c r="DVH3" s="1926"/>
      <c r="DVI3" s="1926"/>
      <c r="DVJ3" s="1926"/>
      <c r="DVK3" s="1926"/>
      <c r="DVL3" s="1926"/>
      <c r="DVM3" s="1926"/>
      <c r="DVN3" s="1926"/>
      <c r="DVO3" s="1926"/>
      <c r="DVP3" s="1926"/>
      <c r="DVQ3" s="1926"/>
      <c r="DVR3" s="1926"/>
      <c r="DVS3" s="1926"/>
      <c r="DVT3" s="1926"/>
      <c r="DVU3" s="1926"/>
      <c r="DVV3" s="1926"/>
      <c r="DVW3" s="1926"/>
      <c r="DVX3" s="1926"/>
      <c r="DVY3" s="1926"/>
      <c r="DVZ3" s="1926"/>
      <c r="DWA3" s="1926"/>
      <c r="DWB3" s="1926"/>
      <c r="DWC3" s="1926"/>
      <c r="DWD3" s="1926"/>
      <c r="DWE3" s="1926"/>
      <c r="DWF3" s="1926"/>
      <c r="DWG3" s="1926"/>
      <c r="DWH3" s="1926"/>
      <c r="DWI3" s="1926"/>
      <c r="DWJ3" s="1926"/>
      <c r="DWK3" s="1926"/>
      <c r="DWL3" s="1926"/>
      <c r="DWM3" s="1926"/>
      <c r="DWN3" s="1926"/>
      <c r="DWO3" s="1926"/>
      <c r="DWP3" s="1926"/>
      <c r="DWQ3" s="1926"/>
      <c r="DWR3" s="1926"/>
      <c r="DWS3" s="1926"/>
      <c r="DWT3" s="1926"/>
      <c r="DWU3" s="1926"/>
      <c r="DWV3" s="1926"/>
      <c r="DWW3" s="1926"/>
      <c r="DWX3" s="1926"/>
      <c r="DWY3" s="1926"/>
      <c r="DWZ3" s="1926"/>
      <c r="DXA3" s="1926"/>
      <c r="DXB3" s="1926"/>
      <c r="DXC3" s="1926"/>
      <c r="DXD3" s="1926"/>
      <c r="DXE3" s="1926"/>
      <c r="DXF3" s="1926"/>
      <c r="DXG3" s="1926"/>
      <c r="DXH3" s="1926"/>
      <c r="DXI3" s="1926"/>
      <c r="DXJ3" s="1926"/>
      <c r="DXK3" s="1926"/>
      <c r="DXL3" s="1926"/>
      <c r="DXM3" s="1926"/>
      <c r="DXN3" s="1926"/>
      <c r="DXO3" s="1926"/>
      <c r="DXP3" s="1926"/>
      <c r="DXQ3" s="1926"/>
      <c r="DXR3" s="1926"/>
      <c r="DXS3" s="1926"/>
      <c r="DXT3" s="1926"/>
      <c r="DXU3" s="1926"/>
      <c r="DXV3" s="1926"/>
      <c r="DXW3" s="1926"/>
      <c r="DXX3" s="1926"/>
      <c r="DXY3" s="1926"/>
      <c r="DXZ3" s="1926"/>
      <c r="DYA3" s="1926"/>
      <c r="DYB3" s="1926"/>
      <c r="DYC3" s="1926"/>
      <c r="DYD3" s="1926"/>
      <c r="DYE3" s="1926"/>
      <c r="DYF3" s="1926"/>
      <c r="DYG3" s="1926"/>
      <c r="DYH3" s="1926"/>
      <c r="DYI3" s="1926"/>
      <c r="DYJ3" s="1926"/>
      <c r="DYK3" s="1926"/>
      <c r="DYL3" s="1926"/>
      <c r="DYM3" s="1926"/>
      <c r="DYN3" s="1926"/>
      <c r="DYO3" s="1926"/>
      <c r="DYP3" s="1926"/>
      <c r="DYQ3" s="1926"/>
      <c r="DYR3" s="1926"/>
      <c r="DYS3" s="1926"/>
      <c r="DYT3" s="1926"/>
      <c r="DYU3" s="1926"/>
      <c r="DYV3" s="1926"/>
      <c r="DYW3" s="1926"/>
      <c r="DYX3" s="1926"/>
      <c r="DYY3" s="1926"/>
      <c r="DYZ3" s="1926"/>
      <c r="DZA3" s="1926"/>
      <c r="DZB3" s="1926"/>
      <c r="DZC3" s="1926"/>
      <c r="DZD3" s="1926"/>
      <c r="DZE3" s="1926"/>
      <c r="DZF3" s="1926"/>
      <c r="DZG3" s="1926"/>
      <c r="DZH3" s="1926"/>
      <c r="DZI3" s="1926"/>
      <c r="DZJ3" s="1926"/>
      <c r="DZK3" s="1926"/>
      <c r="DZL3" s="1926"/>
      <c r="DZM3" s="1926"/>
      <c r="DZN3" s="1926"/>
      <c r="DZO3" s="1926"/>
      <c r="DZP3" s="1926"/>
      <c r="DZQ3" s="1926"/>
      <c r="DZR3" s="1926"/>
      <c r="DZS3" s="1926"/>
      <c r="DZT3" s="1926"/>
      <c r="DZU3" s="1926"/>
      <c r="DZV3" s="1926"/>
      <c r="DZW3" s="1926"/>
      <c r="DZX3" s="1926"/>
      <c r="DZY3" s="1926"/>
      <c r="DZZ3" s="1926"/>
      <c r="EAA3" s="1926"/>
      <c r="EAB3" s="1926"/>
      <c r="EAC3" s="1926"/>
      <c r="EAD3" s="1926"/>
      <c r="EAE3" s="1926"/>
      <c r="EAF3" s="1926"/>
      <c r="EAG3" s="1926"/>
      <c r="EAH3" s="1926"/>
      <c r="EAI3" s="1926"/>
      <c r="EAJ3" s="1926"/>
      <c r="EAK3" s="1926"/>
      <c r="EAL3" s="1926"/>
      <c r="EAM3" s="1926"/>
      <c r="EAN3" s="1926"/>
      <c r="EAO3" s="1926"/>
      <c r="EAP3" s="1926"/>
      <c r="EAQ3" s="1926"/>
      <c r="EAR3" s="1926"/>
      <c r="EAS3" s="1926"/>
      <c r="EAT3" s="1926"/>
      <c r="EAU3" s="1926"/>
      <c r="EAV3" s="1926"/>
      <c r="EAW3" s="1926"/>
      <c r="EAX3" s="1926"/>
      <c r="EAY3" s="1926"/>
      <c r="EAZ3" s="1926"/>
      <c r="EBA3" s="1926"/>
      <c r="EBB3" s="1926"/>
      <c r="EBC3" s="1926"/>
      <c r="EBD3" s="1926"/>
      <c r="EBE3" s="1926"/>
      <c r="EBF3" s="1926"/>
      <c r="EBG3" s="1926"/>
      <c r="EBH3" s="1926"/>
      <c r="EBI3" s="1926"/>
      <c r="EBJ3" s="1926"/>
      <c r="EBK3" s="1926"/>
      <c r="EBL3" s="1926"/>
      <c r="EBM3" s="1926"/>
      <c r="EBN3" s="1926"/>
      <c r="EBO3" s="1926"/>
      <c r="EBP3" s="1926"/>
      <c r="EBQ3" s="1926"/>
      <c r="EBR3" s="1926"/>
      <c r="EBS3" s="1926"/>
      <c r="EBT3" s="1926"/>
      <c r="EBU3" s="1926"/>
      <c r="EBV3" s="1926"/>
      <c r="EBW3" s="1926"/>
      <c r="EBX3" s="1926"/>
      <c r="EBY3" s="1926"/>
      <c r="EBZ3" s="1926"/>
      <c r="ECA3" s="1926"/>
      <c r="ECB3" s="1926"/>
      <c r="ECC3" s="1926"/>
      <c r="ECD3" s="1926"/>
      <c r="ECE3" s="1926"/>
      <c r="ECF3" s="1926"/>
      <c r="ECG3" s="1926"/>
      <c r="ECH3" s="1926"/>
      <c r="ECI3" s="1926"/>
      <c r="ECJ3" s="1926"/>
      <c r="ECK3" s="1926"/>
      <c r="ECL3" s="1926"/>
      <c r="ECM3" s="1926"/>
      <c r="ECN3" s="1926"/>
      <c r="ECO3" s="1926"/>
      <c r="ECP3" s="1926"/>
      <c r="ECQ3" s="1926"/>
      <c r="ECR3" s="1926"/>
      <c r="ECS3" s="1926"/>
      <c r="ECT3" s="1926"/>
      <c r="ECU3" s="1926"/>
      <c r="ECV3" s="1926"/>
      <c r="ECW3" s="1926"/>
      <c r="ECX3" s="1926"/>
      <c r="ECY3" s="1926"/>
      <c r="ECZ3" s="1926"/>
      <c r="EDA3" s="1926"/>
      <c r="EDB3" s="1926"/>
      <c r="EDC3" s="1926"/>
      <c r="EDD3" s="1926"/>
      <c r="EDE3" s="1926"/>
      <c r="EDF3" s="1926"/>
      <c r="EDG3" s="1926"/>
      <c r="EDH3" s="1926"/>
      <c r="EDI3" s="1926"/>
      <c r="EDJ3" s="1926"/>
      <c r="EDK3" s="1926"/>
      <c r="EDL3" s="1926"/>
      <c r="EDM3" s="1926"/>
      <c r="EDN3" s="1926"/>
      <c r="EDO3" s="1926"/>
      <c r="EDP3" s="1926"/>
      <c r="EDQ3" s="1926"/>
      <c r="EDR3" s="1926"/>
      <c r="EDS3" s="1926"/>
      <c r="EDT3" s="1926"/>
      <c r="EDU3" s="1926"/>
      <c r="EDV3" s="1926"/>
      <c r="EDW3" s="1926"/>
      <c r="EDX3" s="1926"/>
      <c r="EDY3" s="1926"/>
      <c r="EDZ3" s="1926"/>
      <c r="EEA3" s="1926"/>
      <c r="EEB3" s="1926"/>
      <c r="EEC3" s="1926"/>
      <c r="EED3" s="1926"/>
      <c r="EEE3" s="1926"/>
      <c r="EEF3" s="1926"/>
      <c r="EEG3" s="1926"/>
      <c r="EEH3" s="1926"/>
      <c r="EEI3" s="1926"/>
      <c r="EEJ3" s="1926"/>
      <c r="EEK3" s="1926"/>
      <c r="EEL3" s="1926"/>
      <c r="EEM3" s="1926"/>
      <c r="EEN3" s="1926"/>
      <c r="EEO3" s="1926"/>
      <c r="EEP3" s="1926"/>
      <c r="EEQ3" s="1926"/>
      <c r="EER3" s="1926"/>
      <c r="EES3" s="1926"/>
      <c r="EET3" s="1926"/>
      <c r="EEU3" s="1926"/>
      <c r="EEV3" s="1926"/>
      <c r="EEW3" s="1926"/>
      <c r="EEX3" s="1926"/>
      <c r="EEY3" s="1926"/>
      <c r="EEZ3" s="1926"/>
      <c r="EFA3" s="1926"/>
      <c r="EFB3" s="1926"/>
      <c r="EFC3" s="1926"/>
      <c r="EFD3" s="1926"/>
      <c r="EFE3" s="1926"/>
      <c r="EFF3" s="1926"/>
      <c r="EFG3" s="1926"/>
      <c r="EFH3" s="1926"/>
      <c r="EFI3" s="1926"/>
      <c r="EFJ3" s="1926"/>
      <c r="EFK3" s="1926"/>
      <c r="EFL3" s="1926"/>
      <c r="EFM3" s="1926"/>
      <c r="EFN3" s="1926"/>
      <c r="EFO3" s="1926"/>
      <c r="EFP3" s="1926"/>
      <c r="EFQ3" s="1926"/>
      <c r="EFR3" s="1926"/>
      <c r="EFS3" s="1926"/>
      <c r="EFT3" s="1926"/>
      <c r="EFU3" s="1926"/>
      <c r="EFV3" s="1926"/>
      <c r="EFW3" s="1926"/>
      <c r="EFX3" s="1926"/>
      <c r="EFY3" s="1926"/>
      <c r="EFZ3" s="1926"/>
      <c r="EGA3" s="1926"/>
      <c r="EGB3" s="1926"/>
      <c r="EGC3" s="1926"/>
      <c r="EGD3" s="1926"/>
      <c r="EGE3" s="1926"/>
      <c r="EGF3" s="1926"/>
      <c r="EGG3" s="1926"/>
      <c r="EGH3" s="1926"/>
      <c r="EGI3" s="1926"/>
      <c r="EGJ3" s="1926"/>
      <c r="EGK3" s="1926"/>
      <c r="EGL3" s="1926"/>
      <c r="EGM3" s="1926"/>
      <c r="EGN3" s="1926"/>
      <c r="EGO3" s="1926"/>
      <c r="EGP3" s="1926"/>
      <c r="EGQ3" s="1926"/>
      <c r="EGR3" s="1926"/>
      <c r="EGS3" s="1926"/>
      <c r="EGT3" s="1926"/>
      <c r="EGU3" s="1926"/>
      <c r="EGV3" s="1926"/>
      <c r="EGW3" s="1926"/>
      <c r="EGX3" s="1926"/>
      <c r="EGY3" s="1926"/>
      <c r="EGZ3" s="1926"/>
      <c r="EHA3" s="1926"/>
      <c r="EHB3" s="1926"/>
      <c r="EHC3" s="1926"/>
      <c r="EHD3" s="1926"/>
      <c r="EHE3" s="1926"/>
      <c r="EHF3" s="1926"/>
      <c r="EHG3" s="1926"/>
      <c r="EHH3" s="1926"/>
      <c r="EHI3" s="1926"/>
      <c r="EHJ3" s="1926"/>
      <c r="EHK3" s="1926"/>
      <c r="EHL3" s="1926"/>
      <c r="EHM3" s="1926"/>
      <c r="EHN3" s="1926"/>
      <c r="EHO3" s="1926"/>
      <c r="EHP3" s="1926"/>
      <c r="EHQ3" s="1926"/>
      <c r="EHR3" s="1926"/>
      <c r="EHS3" s="1926"/>
      <c r="EHT3" s="1926"/>
      <c r="EHU3" s="1926"/>
      <c r="EHV3" s="1926"/>
      <c r="EHW3" s="1926"/>
      <c r="EHX3" s="1926"/>
      <c r="EHY3" s="1926"/>
      <c r="EHZ3" s="1926"/>
      <c r="EIA3" s="1926"/>
      <c r="EIB3" s="1926"/>
      <c r="EIC3" s="1926"/>
      <c r="EID3" s="1926"/>
      <c r="EIE3" s="1926"/>
      <c r="EIF3" s="1926"/>
      <c r="EIG3" s="1926"/>
      <c r="EIH3" s="1926"/>
      <c r="EII3" s="1926"/>
      <c r="EIJ3" s="1926"/>
      <c r="EIK3" s="1926"/>
      <c r="EIL3" s="1926"/>
      <c r="EIM3" s="1926"/>
      <c r="EIN3" s="1926"/>
      <c r="EIO3" s="1926"/>
      <c r="EIP3" s="1926"/>
      <c r="EIQ3" s="1926"/>
      <c r="EIR3" s="1926"/>
      <c r="EIS3" s="1926"/>
      <c r="EIT3" s="1926"/>
      <c r="EIU3" s="1926"/>
      <c r="EIV3" s="1926"/>
      <c r="EIW3" s="1926"/>
      <c r="EIX3" s="1926"/>
      <c r="EIY3" s="1926"/>
      <c r="EIZ3" s="1926"/>
      <c r="EJA3" s="1926"/>
      <c r="EJB3" s="1926"/>
      <c r="EJC3" s="1926"/>
      <c r="EJD3" s="1926"/>
      <c r="EJE3" s="1926"/>
      <c r="EJF3" s="1926"/>
      <c r="EJG3" s="1926"/>
      <c r="EJH3" s="1926"/>
      <c r="EJI3" s="1926"/>
      <c r="EJJ3" s="1926"/>
      <c r="EJK3" s="1926"/>
      <c r="EJL3" s="1926"/>
      <c r="EJM3" s="1926"/>
      <c r="EJN3" s="1926"/>
      <c r="EJO3" s="1926"/>
      <c r="EJP3" s="1926"/>
      <c r="EJQ3" s="1926"/>
      <c r="EJR3" s="1926"/>
      <c r="EJS3" s="1926"/>
      <c r="EJT3" s="1926"/>
      <c r="EJU3" s="1926"/>
      <c r="EJV3" s="1926"/>
      <c r="EJW3" s="1926"/>
      <c r="EJX3" s="1926"/>
      <c r="EJY3" s="1926"/>
      <c r="EJZ3" s="1926"/>
      <c r="EKA3" s="1926"/>
      <c r="EKB3" s="1926"/>
      <c r="EKC3" s="1926"/>
      <c r="EKD3" s="1926"/>
      <c r="EKE3" s="1926"/>
      <c r="EKF3" s="1926"/>
      <c r="EKG3" s="1926"/>
      <c r="EKH3" s="1926"/>
      <c r="EKI3" s="1926"/>
      <c r="EKJ3" s="1926"/>
      <c r="EKK3" s="1926"/>
      <c r="EKL3" s="1926"/>
      <c r="EKM3" s="1926"/>
      <c r="EKN3" s="1926"/>
      <c r="EKO3" s="1926"/>
      <c r="EKP3" s="1926"/>
      <c r="EKQ3" s="1926"/>
      <c r="EKR3" s="1926"/>
      <c r="EKS3" s="1926"/>
      <c r="EKT3" s="1926"/>
      <c r="EKU3" s="1926"/>
      <c r="EKV3" s="1926"/>
      <c r="EKW3" s="1926"/>
      <c r="EKX3" s="1926"/>
      <c r="EKY3" s="1926"/>
      <c r="EKZ3" s="1926"/>
      <c r="ELA3" s="1926"/>
      <c r="ELB3" s="1926"/>
      <c r="ELC3" s="1926"/>
      <c r="ELD3" s="1926"/>
      <c r="ELE3" s="1926"/>
      <c r="ELF3" s="1926"/>
      <c r="ELG3" s="1926"/>
      <c r="ELH3" s="1926"/>
      <c r="ELI3" s="1926"/>
      <c r="ELJ3" s="1926"/>
      <c r="ELK3" s="1926"/>
      <c r="ELL3" s="1926"/>
      <c r="ELM3" s="1926"/>
      <c r="ELN3" s="1926"/>
      <c r="ELO3" s="1926"/>
      <c r="ELP3" s="1926"/>
      <c r="ELQ3" s="1926"/>
      <c r="ELR3" s="1926"/>
      <c r="ELS3" s="1926"/>
      <c r="ELT3" s="1926"/>
      <c r="ELU3" s="1926"/>
      <c r="ELV3" s="1926"/>
      <c r="ELW3" s="1926"/>
      <c r="ELX3" s="1926"/>
      <c r="ELY3" s="1926"/>
      <c r="ELZ3" s="1926"/>
      <c r="EMA3" s="1926"/>
      <c r="EMB3" s="1926"/>
      <c r="EMC3" s="1926"/>
      <c r="EMD3" s="1926"/>
      <c r="EME3" s="1926"/>
      <c r="EMF3" s="1926"/>
      <c r="EMG3" s="1926"/>
      <c r="EMH3" s="1926"/>
      <c r="EMI3" s="1926"/>
      <c r="EMJ3" s="1926"/>
      <c r="EMK3" s="1926"/>
      <c r="EML3" s="1926"/>
      <c r="EMM3" s="1926"/>
      <c r="EMN3" s="1926"/>
      <c r="EMO3" s="1926"/>
      <c r="EMP3" s="1926"/>
      <c r="EMQ3" s="1926"/>
      <c r="EMR3" s="1926"/>
      <c r="EMS3" s="1926"/>
      <c r="EMT3" s="1926"/>
      <c r="EMU3" s="1926"/>
      <c r="EMV3" s="1926"/>
      <c r="EMW3" s="1926"/>
      <c r="EMX3" s="1926"/>
      <c r="EMY3" s="1926"/>
      <c r="EMZ3" s="1926"/>
      <c r="ENA3" s="1926"/>
      <c r="ENB3" s="1926"/>
      <c r="ENC3" s="1926"/>
      <c r="END3" s="1926"/>
      <c r="ENE3" s="1926"/>
      <c r="ENF3" s="1926"/>
      <c r="ENG3" s="1926"/>
      <c r="ENH3" s="1926"/>
      <c r="ENI3" s="1926"/>
      <c r="ENJ3" s="1926"/>
      <c r="ENK3" s="1926"/>
      <c r="ENL3" s="1926"/>
      <c r="ENM3" s="1926"/>
      <c r="ENN3" s="1926"/>
      <c r="ENO3" s="1926"/>
      <c r="ENP3" s="1926"/>
      <c r="ENQ3" s="1926"/>
      <c r="ENR3" s="1926"/>
      <c r="ENS3" s="1926"/>
      <c r="ENT3" s="1926"/>
      <c r="ENU3" s="1926"/>
      <c r="ENV3" s="1926"/>
      <c r="ENW3" s="1926"/>
      <c r="ENX3" s="1926"/>
      <c r="ENY3" s="1926"/>
      <c r="ENZ3" s="1926"/>
      <c r="EOA3" s="1926"/>
      <c r="EOB3" s="1926"/>
      <c r="EOC3" s="1926"/>
      <c r="EOD3" s="1926"/>
      <c r="EOE3" s="1926"/>
      <c r="EOF3" s="1926"/>
      <c r="EOG3" s="1926"/>
      <c r="EOH3" s="1926"/>
      <c r="EOI3" s="1926"/>
      <c r="EOJ3" s="1926"/>
      <c r="EOK3" s="1926"/>
      <c r="EOL3" s="1926"/>
      <c r="EOM3" s="1926"/>
      <c r="EON3" s="1926"/>
      <c r="EOO3" s="1926"/>
      <c r="EOP3" s="1926"/>
      <c r="EOQ3" s="1926"/>
      <c r="EOR3" s="1926"/>
      <c r="EOS3" s="1926"/>
      <c r="EOT3" s="1926"/>
      <c r="EOU3" s="1926"/>
      <c r="EOV3" s="1926"/>
      <c r="EOW3" s="1926"/>
      <c r="EOX3" s="1926"/>
      <c r="EOY3" s="1926"/>
      <c r="EOZ3" s="1926"/>
      <c r="EPA3" s="1926"/>
      <c r="EPB3" s="1926"/>
      <c r="EPC3" s="1926"/>
      <c r="EPD3" s="1926"/>
      <c r="EPE3" s="1926"/>
      <c r="EPF3" s="1926"/>
      <c r="EPG3" s="1926"/>
      <c r="EPH3" s="1926"/>
      <c r="EPI3" s="1926"/>
      <c r="EPJ3" s="1926"/>
      <c r="EPK3" s="1926"/>
      <c r="EPL3" s="1926"/>
      <c r="EPM3" s="1926"/>
      <c r="EPN3" s="1926"/>
      <c r="EPO3" s="1926"/>
      <c r="EPP3" s="1926"/>
      <c r="EPQ3" s="1926"/>
      <c r="EPR3" s="1926"/>
      <c r="EPS3" s="1926"/>
      <c r="EPT3" s="1926"/>
      <c r="EPU3" s="1926"/>
      <c r="EPV3" s="1926"/>
      <c r="EPW3" s="1926"/>
      <c r="EPX3" s="1926"/>
      <c r="EPY3" s="1926"/>
      <c r="EPZ3" s="1926"/>
      <c r="EQA3" s="1926"/>
      <c r="EQB3" s="1926"/>
      <c r="EQC3" s="1926"/>
      <c r="EQD3" s="1926"/>
      <c r="EQE3" s="1926"/>
      <c r="EQF3" s="1926"/>
      <c r="EQG3" s="1926"/>
      <c r="EQH3" s="1926"/>
      <c r="EQI3" s="1926"/>
      <c r="EQJ3" s="1926"/>
      <c r="EQK3" s="1926"/>
      <c r="EQL3" s="1926"/>
      <c r="EQM3" s="1926"/>
      <c r="EQN3" s="1926"/>
      <c r="EQO3" s="1926"/>
      <c r="EQP3" s="1926"/>
      <c r="EQQ3" s="1926"/>
      <c r="EQR3" s="1926"/>
      <c r="EQS3" s="1926"/>
      <c r="EQT3" s="1926"/>
      <c r="EQU3" s="1926"/>
      <c r="EQV3" s="1926"/>
      <c r="EQW3" s="1926"/>
      <c r="EQX3" s="1926"/>
      <c r="EQY3" s="1926"/>
      <c r="EQZ3" s="1926"/>
      <c r="ERA3" s="1926"/>
      <c r="ERB3" s="1926"/>
      <c r="ERC3" s="1926"/>
      <c r="ERD3" s="1926"/>
      <c r="ERE3" s="1926"/>
      <c r="ERF3" s="1926"/>
      <c r="ERG3" s="1926"/>
      <c r="ERH3" s="1926"/>
      <c r="ERI3" s="1926"/>
      <c r="ERJ3" s="1926"/>
      <c r="ERK3" s="1926"/>
      <c r="ERL3" s="1926"/>
      <c r="ERM3" s="1926"/>
      <c r="ERN3" s="1926"/>
      <c r="ERO3" s="1926"/>
      <c r="ERP3" s="1926"/>
      <c r="ERQ3" s="1926"/>
      <c r="ERR3" s="1926"/>
      <c r="ERS3" s="1926"/>
      <c r="ERT3" s="1926"/>
      <c r="ERU3" s="1926"/>
      <c r="ERV3" s="1926"/>
      <c r="ERW3" s="1926"/>
      <c r="ERX3" s="1926"/>
      <c r="ERY3" s="1926"/>
      <c r="ERZ3" s="1926"/>
      <c r="ESA3" s="1926"/>
      <c r="ESB3" s="1926"/>
      <c r="ESC3" s="1926"/>
      <c r="ESD3" s="1926"/>
      <c r="ESE3" s="1926"/>
      <c r="ESF3" s="1926"/>
      <c r="ESG3" s="1926"/>
      <c r="ESH3" s="1926"/>
      <c r="ESI3" s="1926"/>
      <c r="ESJ3" s="1926"/>
      <c r="ESK3" s="1926"/>
      <c r="ESL3" s="1926"/>
      <c r="ESM3" s="1926"/>
      <c r="ESN3" s="1926"/>
      <c r="ESO3" s="1926"/>
      <c r="ESP3" s="1926"/>
      <c r="ESQ3" s="1926"/>
      <c r="ESR3" s="1926"/>
      <c r="ESS3" s="1926"/>
      <c r="EST3" s="1926"/>
      <c r="ESU3" s="1926"/>
      <c r="ESV3" s="1926"/>
      <c r="ESW3" s="1926"/>
      <c r="ESX3" s="1926"/>
      <c r="ESY3" s="1926"/>
      <c r="ESZ3" s="1926"/>
      <c r="ETA3" s="1926"/>
      <c r="ETB3" s="1926"/>
      <c r="ETC3" s="1926"/>
      <c r="ETD3" s="1926"/>
      <c r="ETE3" s="1926"/>
      <c r="ETF3" s="1926"/>
      <c r="ETG3" s="1926"/>
      <c r="ETH3" s="1926"/>
      <c r="ETI3" s="1926"/>
      <c r="ETJ3" s="1926"/>
      <c r="ETK3" s="1926"/>
      <c r="ETL3" s="1926"/>
      <c r="ETM3" s="1926"/>
      <c r="ETN3" s="1926"/>
      <c r="ETO3" s="1926"/>
      <c r="ETP3" s="1926"/>
      <c r="ETQ3" s="1926"/>
      <c r="ETR3" s="1926"/>
      <c r="ETS3" s="1926"/>
      <c r="ETT3" s="1926"/>
      <c r="ETU3" s="1926"/>
      <c r="ETV3" s="1926"/>
      <c r="ETW3" s="1926"/>
      <c r="ETX3" s="1926"/>
      <c r="ETY3" s="1926"/>
      <c r="ETZ3" s="1926"/>
      <c r="EUA3" s="1926"/>
      <c r="EUB3" s="1926"/>
      <c r="EUC3" s="1926"/>
      <c r="EUD3" s="1926"/>
      <c r="EUE3" s="1926"/>
      <c r="EUF3" s="1926"/>
      <c r="EUG3" s="1926"/>
      <c r="EUH3" s="1926"/>
      <c r="EUI3" s="1926"/>
      <c r="EUJ3" s="1926"/>
      <c r="EUK3" s="1926"/>
      <c r="EUL3" s="1926"/>
      <c r="EUM3" s="1926"/>
      <c r="EUN3" s="1926"/>
      <c r="EUO3" s="1926"/>
      <c r="EUP3" s="1926"/>
      <c r="EUQ3" s="1926"/>
      <c r="EUR3" s="1926"/>
      <c r="EUS3" s="1926"/>
      <c r="EUT3" s="1926"/>
      <c r="EUU3" s="1926"/>
      <c r="EUV3" s="1926"/>
      <c r="EUW3" s="1926"/>
      <c r="EUX3" s="1926"/>
      <c r="EUY3" s="1926"/>
      <c r="EUZ3" s="1926"/>
      <c r="EVA3" s="1926"/>
      <c r="EVB3" s="1926"/>
      <c r="EVC3" s="1926"/>
      <c r="EVD3" s="1926"/>
      <c r="EVE3" s="1926"/>
      <c r="EVF3" s="1926"/>
      <c r="EVG3" s="1926"/>
      <c r="EVH3" s="1926"/>
      <c r="EVI3" s="1926"/>
      <c r="EVJ3" s="1926"/>
      <c r="EVK3" s="1926"/>
      <c r="EVL3" s="1926"/>
      <c r="EVM3" s="1926"/>
      <c r="EVN3" s="1926"/>
      <c r="EVO3" s="1926"/>
      <c r="EVP3" s="1926"/>
      <c r="EVQ3" s="1926"/>
      <c r="EVR3" s="1926"/>
      <c r="EVS3" s="1926"/>
      <c r="EVT3" s="1926"/>
      <c r="EVU3" s="1926"/>
      <c r="EVV3" s="1926"/>
      <c r="EVW3" s="1926"/>
      <c r="EVX3" s="1926"/>
      <c r="EVY3" s="1926"/>
      <c r="EVZ3" s="1926"/>
      <c r="EWA3" s="1926"/>
      <c r="EWB3" s="1926"/>
      <c r="EWC3" s="1926"/>
      <c r="EWD3" s="1926"/>
      <c r="EWE3" s="1926"/>
      <c r="EWF3" s="1926"/>
      <c r="EWG3" s="1926"/>
      <c r="EWH3" s="1926"/>
      <c r="EWI3" s="1926"/>
      <c r="EWJ3" s="1926"/>
      <c r="EWK3" s="1926"/>
      <c r="EWL3" s="1926"/>
      <c r="EWM3" s="1926"/>
      <c r="EWN3" s="1926"/>
      <c r="EWO3" s="1926"/>
      <c r="EWP3" s="1926"/>
      <c r="EWQ3" s="1926"/>
      <c r="EWR3" s="1926"/>
      <c r="EWS3" s="1926"/>
      <c r="EWT3" s="1926"/>
      <c r="EWU3" s="1926"/>
      <c r="EWV3" s="1926"/>
      <c r="EWW3" s="1926"/>
      <c r="EWX3" s="1926"/>
      <c r="EWY3" s="1926"/>
      <c r="EWZ3" s="1926"/>
      <c r="EXA3" s="1926"/>
      <c r="EXB3" s="1926"/>
      <c r="EXC3" s="1926"/>
      <c r="EXD3" s="1926"/>
      <c r="EXE3" s="1926"/>
      <c r="EXF3" s="1926"/>
      <c r="EXG3" s="1926"/>
      <c r="EXH3" s="1926"/>
      <c r="EXI3" s="1926"/>
      <c r="EXJ3" s="1926"/>
      <c r="EXK3" s="1926"/>
      <c r="EXL3" s="1926"/>
      <c r="EXM3" s="1926"/>
      <c r="EXN3" s="1926"/>
      <c r="EXO3" s="1926"/>
      <c r="EXP3" s="1926"/>
      <c r="EXQ3" s="1926"/>
      <c r="EXR3" s="1926"/>
      <c r="EXS3" s="1926"/>
      <c r="EXT3" s="1926"/>
      <c r="EXU3" s="1926"/>
      <c r="EXV3" s="1926"/>
      <c r="EXW3" s="1926"/>
      <c r="EXX3" s="1926"/>
      <c r="EXY3" s="1926"/>
      <c r="EXZ3" s="1926"/>
      <c r="EYA3" s="1926"/>
      <c r="EYB3" s="1926"/>
      <c r="EYC3" s="1926"/>
      <c r="EYD3" s="1926"/>
      <c r="EYE3" s="1926"/>
      <c r="EYF3" s="1926"/>
      <c r="EYG3" s="1926"/>
      <c r="EYH3" s="1926"/>
      <c r="EYI3" s="1926"/>
      <c r="EYJ3" s="1926"/>
      <c r="EYK3" s="1926"/>
      <c r="EYL3" s="1926"/>
      <c r="EYM3" s="1926"/>
      <c r="EYN3" s="1926"/>
      <c r="EYO3" s="1926"/>
      <c r="EYP3" s="1926"/>
      <c r="EYQ3" s="1926"/>
      <c r="EYR3" s="1926"/>
      <c r="EYS3" s="1926"/>
      <c r="EYT3" s="1926"/>
      <c r="EYU3" s="1926"/>
      <c r="EYV3" s="1926"/>
      <c r="EYW3" s="1926"/>
      <c r="EYX3" s="1926"/>
      <c r="EYY3" s="1926"/>
      <c r="EYZ3" s="1926"/>
      <c r="EZA3" s="1926"/>
      <c r="EZB3" s="1926"/>
      <c r="EZC3" s="1926"/>
      <c r="EZD3" s="1926"/>
      <c r="EZE3" s="1926"/>
      <c r="EZF3" s="1926"/>
      <c r="EZG3" s="1926"/>
      <c r="EZH3" s="1926"/>
      <c r="EZI3" s="1926"/>
      <c r="EZJ3" s="1926"/>
      <c r="EZK3" s="1926"/>
      <c r="EZL3" s="1926"/>
      <c r="EZM3" s="1926"/>
      <c r="EZN3" s="1926"/>
      <c r="EZO3" s="1926"/>
      <c r="EZP3" s="1926"/>
      <c r="EZQ3" s="1926"/>
      <c r="EZR3" s="1926"/>
      <c r="EZS3" s="1926"/>
      <c r="EZT3" s="1926"/>
      <c r="EZU3" s="1926"/>
      <c r="EZV3" s="1926"/>
      <c r="EZW3" s="1926"/>
      <c r="EZX3" s="1926"/>
      <c r="EZY3" s="1926"/>
      <c r="EZZ3" s="1926"/>
      <c r="FAA3" s="1926"/>
      <c r="FAB3" s="1926"/>
      <c r="FAC3" s="1926"/>
      <c r="FAD3" s="1926"/>
      <c r="FAE3" s="1926"/>
      <c r="FAF3" s="1926"/>
      <c r="FAG3" s="1926"/>
      <c r="FAH3" s="1926"/>
      <c r="FAI3" s="1926"/>
      <c r="FAJ3" s="1926"/>
      <c r="FAK3" s="1926"/>
      <c r="FAL3" s="1926"/>
      <c r="FAM3" s="1926"/>
      <c r="FAN3" s="1926"/>
      <c r="FAO3" s="1926"/>
      <c r="FAP3" s="1926"/>
      <c r="FAQ3" s="1926"/>
      <c r="FAR3" s="1926"/>
      <c r="FAS3" s="1926"/>
      <c r="FAT3" s="1926"/>
      <c r="FAU3" s="1926"/>
      <c r="FAV3" s="1926"/>
      <c r="FAW3" s="1926"/>
      <c r="FAX3" s="1926"/>
      <c r="FAY3" s="1926"/>
      <c r="FAZ3" s="1926"/>
      <c r="FBA3" s="1926"/>
      <c r="FBB3" s="1926"/>
      <c r="FBC3" s="1926"/>
      <c r="FBD3" s="1926"/>
      <c r="FBE3" s="1926"/>
      <c r="FBF3" s="1926"/>
      <c r="FBG3" s="1926"/>
      <c r="FBH3" s="1926"/>
      <c r="FBI3" s="1926"/>
      <c r="FBJ3" s="1926"/>
      <c r="FBK3" s="1926"/>
      <c r="FBL3" s="1926"/>
      <c r="FBM3" s="1926"/>
      <c r="FBN3" s="1926"/>
      <c r="FBO3" s="1926"/>
      <c r="FBP3" s="1926"/>
      <c r="FBQ3" s="1926"/>
      <c r="FBR3" s="1926"/>
      <c r="FBS3" s="1926"/>
      <c r="FBT3" s="1926"/>
      <c r="FBU3" s="1926"/>
      <c r="FBV3" s="1926"/>
      <c r="FBW3" s="1926"/>
      <c r="FBX3" s="1926"/>
      <c r="FBY3" s="1926"/>
      <c r="FBZ3" s="1926"/>
      <c r="FCA3" s="1926"/>
      <c r="FCB3" s="1926"/>
      <c r="FCC3" s="1926"/>
      <c r="FCD3" s="1926"/>
      <c r="FCE3" s="1926"/>
      <c r="FCF3" s="1926"/>
      <c r="FCG3" s="1926"/>
      <c r="FCH3" s="1926"/>
      <c r="FCI3" s="1926"/>
      <c r="FCJ3" s="1926"/>
      <c r="FCK3" s="1926"/>
      <c r="FCL3" s="1926"/>
      <c r="FCM3" s="1926"/>
      <c r="FCN3" s="1926"/>
      <c r="FCO3" s="1926"/>
      <c r="FCP3" s="1926"/>
      <c r="FCQ3" s="1926"/>
      <c r="FCR3" s="1926"/>
      <c r="FCS3" s="1926"/>
      <c r="FCT3" s="1926"/>
      <c r="FCU3" s="1926"/>
      <c r="FCV3" s="1926"/>
      <c r="FCW3" s="1926"/>
      <c r="FCX3" s="1926"/>
      <c r="FCY3" s="1926"/>
      <c r="FCZ3" s="1926"/>
      <c r="FDA3" s="1926"/>
      <c r="FDB3" s="1926"/>
      <c r="FDC3" s="1926"/>
      <c r="FDD3" s="1926"/>
      <c r="FDE3" s="1926"/>
      <c r="FDF3" s="1926"/>
      <c r="FDG3" s="1926"/>
      <c r="FDH3" s="1926"/>
      <c r="FDI3" s="1926"/>
      <c r="FDJ3" s="1926"/>
      <c r="FDK3" s="1926"/>
      <c r="FDL3" s="1926"/>
      <c r="FDM3" s="1926"/>
      <c r="FDN3" s="1926"/>
      <c r="FDO3" s="1926"/>
      <c r="FDP3" s="1926"/>
      <c r="FDQ3" s="1926"/>
      <c r="FDR3" s="1926"/>
      <c r="FDS3" s="1926"/>
      <c r="FDT3" s="1926"/>
      <c r="FDU3" s="1926"/>
      <c r="FDV3" s="1926"/>
      <c r="FDW3" s="1926"/>
      <c r="FDX3" s="1926"/>
      <c r="FDY3" s="1926"/>
      <c r="FDZ3" s="1926"/>
      <c r="FEA3" s="1926"/>
      <c r="FEB3" s="1926"/>
      <c r="FEC3" s="1926"/>
      <c r="FED3" s="1926"/>
      <c r="FEE3" s="1926"/>
      <c r="FEF3" s="1926"/>
      <c r="FEG3" s="1926"/>
      <c r="FEH3" s="1926"/>
      <c r="FEI3" s="1926"/>
      <c r="FEJ3" s="1926"/>
      <c r="FEK3" s="1926"/>
      <c r="FEL3" s="1926"/>
      <c r="FEM3" s="1926"/>
      <c r="FEN3" s="1926"/>
      <c r="FEO3" s="1926"/>
      <c r="FEP3" s="1926"/>
      <c r="FEQ3" s="1926"/>
      <c r="FER3" s="1926"/>
      <c r="FES3" s="1926"/>
      <c r="FET3" s="1926"/>
      <c r="FEU3" s="1926"/>
      <c r="FEV3" s="1926"/>
      <c r="FEW3" s="1926"/>
      <c r="FEX3" s="1926"/>
      <c r="FEY3" s="1926"/>
      <c r="FEZ3" s="1926"/>
      <c r="FFA3" s="1926"/>
      <c r="FFB3" s="1926"/>
      <c r="FFC3" s="1926"/>
      <c r="FFD3" s="1926"/>
      <c r="FFE3" s="1926"/>
      <c r="FFF3" s="1926"/>
      <c r="FFG3" s="1926"/>
      <c r="FFH3" s="1926"/>
      <c r="FFI3" s="1926"/>
      <c r="FFJ3" s="1926"/>
      <c r="FFK3" s="1926"/>
      <c r="FFL3" s="1926"/>
      <c r="FFM3" s="1926"/>
      <c r="FFN3" s="1926"/>
      <c r="FFO3" s="1926"/>
      <c r="FFP3" s="1926"/>
      <c r="FFQ3" s="1926"/>
      <c r="FFR3" s="1926"/>
      <c r="FFS3" s="1926"/>
      <c r="FFT3" s="1926"/>
      <c r="FFU3" s="1926"/>
      <c r="FFV3" s="1926"/>
      <c r="FFW3" s="1926"/>
      <c r="FFX3" s="1926"/>
      <c r="FFY3" s="1926"/>
      <c r="FFZ3" s="1926"/>
      <c r="FGA3" s="1926"/>
      <c r="FGB3" s="1926"/>
      <c r="FGC3" s="1926"/>
      <c r="FGD3" s="1926"/>
      <c r="FGE3" s="1926"/>
      <c r="FGF3" s="1926"/>
      <c r="FGG3" s="1926"/>
      <c r="FGH3" s="1926"/>
      <c r="FGI3" s="1926"/>
      <c r="FGJ3" s="1926"/>
      <c r="FGK3" s="1926"/>
      <c r="FGL3" s="1926"/>
      <c r="FGM3" s="1926"/>
      <c r="FGN3" s="1926"/>
      <c r="FGO3" s="1926"/>
      <c r="FGP3" s="1926"/>
      <c r="FGQ3" s="1926"/>
      <c r="FGR3" s="1926"/>
      <c r="FGS3" s="1926"/>
      <c r="FGT3" s="1926"/>
      <c r="FGU3" s="1926"/>
      <c r="FGV3" s="1926"/>
      <c r="FGW3" s="1926"/>
      <c r="FGX3" s="1926"/>
      <c r="FGY3" s="1926"/>
      <c r="FGZ3" s="1926"/>
      <c r="FHA3" s="1926"/>
      <c r="FHB3" s="1926"/>
      <c r="FHC3" s="1926"/>
      <c r="FHD3" s="1926"/>
      <c r="FHE3" s="1926"/>
      <c r="FHF3" s="1926"/>
      <c r="FHG3" s="1926"/>
      <c r="FHH3" s="1926"/>
      <c r="FHI3" s="1926"/>
      <c r="FHJ3" s="1926"/>
      <c r="FHK3" s="1926"/>
      <c r="FHL3" s="1926"/>
      <c r="FHM3" s="1926"/>
      <c r="FHN3" s="1926"/>
      <c r="FHO3" s="1926"/>
      <c r="FHP3" s="1926"/>
      <c r="FHQ3" s="1926"/>
      <c r="FHR3" s="1926"/>
      <c r="FHS3" s="1926"/>
      <c r="FHT3" s="1926"/>
      <c r="FHU3" s="1926"/>
      <c r="FHV3" s="1926"/>
      <c r="FHW3" s="1926"/>
      <c r="FHX3" s="1926"/>
      <c r="FHY3" s="1926"/>
      <c r="FHZ3" s="1926"/>
      <c r="FIA3" s="1926"/>
      <c r="FIB3" s="1926"/>
      <c r="FIC3" s="1926"/>
      <c r="FID3" s="1926"/>
      <c r="FIE3" s="1926"/>
      <c r="FIF3" s="1926"/>
      <c r="FIG3" s="1926"/>
      <c r="FIH3" s="1926"/>
      <c r="FII3" s="1926"/>
      <c r="FIJ3" s="1926"/>
      <c r="FIK3" s="1926"/>
      <c r="FIL3" s="1926"/>
      <c r="FIM3" s="1926"/>
      <c r="FIN3" s="1926"/>
      <c r="FIO3" s="1926"/>
      <c r="FIP3" s="1926"/>
      <c r="FIQ3" s="1926"/>
      <c r="FIR3" s="1926"/>
      <c r="FIS3" s="1926"/>
      <c r="FIT3" s="1926"/>
      <c r="FIU3" s="1926"/>
      <c r="FIV3" s="1926"/>
      <c r="FIW3" s="1926"/>
      <c r="FIX3" s="1926"/>
      <c r="FIY3" s="1926"/>
      <c r="FIZ3" s="1926"/>
      <c r="FJA3" s="1926"/>
      <c r="FJB3" s="1926"/>
      <c r="FJC3" s="1926"/>
      <c r="FJD3" s="1926"/>
      <c r="FJE3" s="1926"/>
      <c r="FJF3" s="1926"/>
      <c r="FJG3" s="1926"/>
      <c r="FJH3" s="1926"/>
      <c r="FJI3" s="1926"/>
      <c r="FJJ3" s="1926"/>
      <c r="FJK3" s="1926"/>
      <c r="FJL3" s="1926"/>
      <c r="FJM3" s="1926"/>
      <c r="FJN3" s="1926"/>
      <c r="FJO3" s="1926"/>
      <c r="FJP3" s="1926"/>
      <c r="FJQ3" s="1926"/>
      <c r="FJR3" s="1926"/>
      <c r="FJS3" s="1926"/>
      <c r="FJT3" s="1926"/>
      <c r="FJU3" s="1926"/>
      <c r="FJV3" s="1926"/>
      <c r="FJW3" s="1926"/>
      <c r="FJX3" s="1926"/>
      <c r="FJY3" s="1926"/>
      <c r="FJZ3" s="1926"/>
      <c r="FKA3" s="1926"/>
      <c r="FKB3" s="1926"/>
      <c r="FKC3" s="1926"/>
      <c r="FKD3" s="1926"/>
      <c r="FKE3" s="1926"/>
      <c r="FKF3" s="1926"/>
      <c r="FKG3" s="1926"/>
      <c r="FKH3" s="1926"/>
      <c r="FKI3" s="1926"/>
      <c r="FKJ3" s="1926"/>
      <c r="FKK3" s="1926"/>
      <c r="FKL3" s="1926"/>
      <c r="FKM3" s="1926"/>
      <c r="FKN3" s="1926"/>
      <c r="FKO3" s="1926"/>
      <c r="FKP3" s="1926"/>
      <c r="FKQ3" s="1926"/>
      <c r="FKR3" s="1926"/>
      <c r="FKS3" s="1926"/>
      <c r="FKT3" s="1926"/>
      <c r="FKU3" s="1926"/>
      <c r="FKV3" s="1926"/>
      <c r="FKW3" s="1926"/>
      <c r="FKX3" s="1926"/>
      <c r="FKY3" s="1926"/>
      <c r="FKZ3" s="1926"/>
      <c r="FLA3" s="1926"/>
      <c r="FLB3" s="1926"/>
      <c r="FLC3" s="1926"/>
      <c r="FLD3" s="1926"/>
      <c r="FLE3" s="1926"/>
      <c r="FLF3" s="1926"/>
      <c r="FLG3" s="1926"/>
      <c r="FLH3" s="1926"/>
      <c r="FLI3" s="1926"/>
      <c r="FLJ3" s="1926"/>
      <c r="FLK3" s="1926"/>
      <c r="FLL3" s="1926"/>
      <c r="FLM3" s="1926"/>
      <c r="FLN3" s="1926"/>
      <c r="FLO3" s="1926"/>
      <c r="FLP3" s="1926"/>
      <c r="FLQ3" s="1926"/>
      <c r="FLR3" s="1926"/>
      <c r="FLS3" s="1926"/>
      <c r="FLT3" s="1926"/>
      <c r="FLU3" s="1926"/>
      <c r="FLV3" s="1926"/>
      <c r="FLW3" s="1926"/>
      <c r="FLX3" s="1926"/>
      <c r="FLY3" s="1926"/>
      <c r="FLZ3" s="1926"/>
      <c r="FMA3" s="1926"/>
      <c r="FMB3" s="1926"/>
      <c r="FMC3" s="1926"/>
      <c r="FMD3" s="1926"/>
      <c r="FME3" s="1926"/>
      <c r="FMF3" s="1926"/>
      <c r="FMG3" s="1926"/>
      <c r="FMH3" s="1926"/>
      <c r="FMI3" s="1926"/>
      <c r="FMJ3" s="1926"/>
      <c r="FMK3" s="1926"/>
      <c r="FML3" s="1926"/>
      <c r="FMM3" s="1926"/>
      <c r="FMN3" s="1926"/>
      <c r="FMO3" s="1926"/>
      <c r="FMP3" s="1926"/>
      <c r="FMQ3" s="1926"/>
      <c r="FMR3" s="1926"/>
      <c r="FMS3" s="1926"/>
      <c r="FMT3" s="1926"/>
      <c r="FMU3" s="1926"/>
      <c r="FMV3" s="1926"/>
      <c r="FMW3" s="1926"/>
      <c r="FMX3" s="1926"/>
      <c r="FMY3" s="1926"/>
      <c r="FMZ3" s="1926"/>
      <c r="FNA3" s="1926"/>
      <c r="FNB3" s="1926"/>
      <c r="FNC3" s="1926"/>
      <c r="FND3" s="1926"/>
      <c r="FNE3" s="1926"/>
      <c r="FNF3" s="1926"/>
      <c r="FNG3" s="1926"/>
      <c r="FNH3" s="1926"/>
      <c r="FNI3" s="1926"/>
      <c r="FNJ3" s="1926"/>
      <c r="FNK3" s="1926"/>
      <c r="FNL3" s="1926"/>
      <c r="FNM3" s="1926"/>
      <c r="FNN3" s="1926"/>
      <c r="FNO3" s="1926"/>
      <c r="FNP3" s="1926"/>
      <c r="FNQ3" s="1926"/>
      <c r="FNR3" s="1926"/>
      <c r="FNS3" s="1926"/>
      <c r="FNT3" s="1926"/>
      <c r="FNU3" s="1926"/>
      <c r="FNV3" s="1926"/>
      <c r="FNW3" s="1926"/>
      <c r="FNX3" s="1926"/>
      <c r="FNY3" s="1926"/>
      <c r="FNZ3" s="1926"/>
      <c r="FOA3" s="1926"/>
      <c r="FOB3" s="1926"/>
      <c r="FOC3" s="1926"/>
      <c r="FOD3" s="1926"/>
      <c r="FOE3" s="1926"/>
      <c r="FOF3" s="1926"/>
      <c r="FOG3" s="1926"/>
      <c r="FOH3" s="1926"/>
      <c r="FOI3" s="1926"/>
      <c r="FOJ3" s="1926"/>
      <c r="FOK3" s="1926"/>
      <c r="FOL3" s="1926"/>
      <c r="FOM3" s="1926"/>
      <c r="FON3" s="1926"/>
      <c r="FOO3" s="1926"/>
      <c r="FOP3" s="1926"/>
      <c r="FOQ3" s="1926"/>
      <c r="FOR3" s="1926"/>
      <c r="FOS3" s="1926"/>
      <c r="FOT3" s="1926"/>
      <c r="FOU3" s="1926"/>
      <c r="FOV3" s="1926"/>
      <c r="FOW3" s="1926"/>
      <c r="FOX3" s="1926"/>
      <c r="FOY3" s="1926"/>
      <c r="FOZ3" s="1926"/>
      <c r="FPA3" s="1926"/>
      <c r="FPB3" s="1926"/>
      <c r="FPC3" s="1926"/>
      <c r="FPD3" s="1926"/>
      <c r="FPE3" s="1926"/>
      <c r="FPF3" s="1926"/>
      <c r="FPG3" s="1926"/>
      <c r="FPH3" s="1926"/>
      <c r="FPI3" s="1926"/>
      <c r="FPJ3" s="1926"/>
      <c r="FPK3" s="1926"/>
      <c r="FPL3" s="1926"/>
      <c r="FPM3" s="1926"/>
      <c r="FPN3" s="1926"/>
      <c r="FPO3" s="1926"/>
      <c r="FPP3" s="1926"/>
      <c r="FPQ3" s="1926"/>
      <c r="FPR3" s="1926"/>
      <c r="FPS3" s="1926"/>
      <c r="FPT3" s="1926"/>
      <c r="FPU3" s="1926"/>
      <c r="FPV3" s="1926"/>
      <c r="FPW3" s="1926"/>
      <c r="FPX3" s="1926"/>
      <c r="FPY3" s="1926"/>
      <c r="FPZ3" s="1926"/>
      <c r="FQA3" s="1926"/>
      <c r="FQB3" s="1926"/>
      <c r="FQC3" s="1926"/>
      <c r="FQD3" s="1926"/>
      <c r="FQE3" s="1926"/>
      <c r="FQF3" s="1926"/>
      <c r="FQG3" s="1926"/>
      <c r="FQH3" s="1926"/>
      <c r="FQI3" s="1926"/>
      <c r="FQJ3" s="1926"/>
      <c r="FQK3" s="1926"/>
      <c r="FQL3" s="1926"/>
      <c r="FQM3" s="1926"/>
      <c r="FQN3" s="1926"/>
      <c r="FQO3" s="1926"/>
      <c r="FQP3" s="1926"/>
      <c r="FQQ3" s="1926"/>
      <c r="FQR3" s="1926"/>
      <c r="FQS3" s="1926"/>
      <c r="FQT3" s="1926"/>
      <c r="FQU3" s="1926"/>
      <c r="FQV3" s="1926"/>
      <c r="FQW3" s="1926"/>
      <c r="FQX3" s="1926"/>
      <c r="FQY3" s="1926"/>
      <c r="FQZ3" s="1926"/>
      <c r="FRA3" s="1926"/>
      <c r="FRB3" s="1926"/>
      <c r="FRC3" s="1926"/>
      <c r="FRD3" s="1926"/>
      <c r="FRE3" s="1926"/>
      <c r="FRF3" s="1926"/>
      <c r="FRG3" s="1926"/>
      <c r="FRH3" s="1926"/>
      <c r="FRI3" s="1926"/>
      <c r="FRJ3" s="1926"/>
      <c r="FRK3" s="1926"/>
      <c r="FRL3" s="1926"/>
      <c r="FRM3" s="1926"/>
      <c r="FRN3" s="1926"/>
      <c r="FRO3" s="1926"/>
      <c r="FRP3" s="1926"/>
      <c r="FRQ3" s="1926"/>
      <c r="FRR3" s="1926"/>
      <c r="FRS3" s="1926"/>
      <c r="FRT3" s="1926"/>
      <c r="FRU3" s="1926"/>
      <c r="FRV3" s="1926"/>
      <c r="FRW3" s="1926"/>
      <c r="FRX3" s="1926"/>
      <c r="FRY3" s="1926"/>
      <c r="FRZ3" s="1926"/>
      <c r="FSA3" s="1926"/>
      <c r="FSB3" s="1926"/>
      <c r="FSC3" s="1926"/>
      <c r="FSD3" s="1926"/>
      <c r="FSE3" s="1926"/>
      <c r="FSF3" s="1926"/>
      <c r="FSG3" s="1926"/>
      <c r="FSH3" s="1926"/>
      <c r="FSI3" s="1926"/>
      <c r="FSJ3" s="1926"/>
      <c r="FSK3" s="1926"/>
      <c r="FSL3" s="1926"/>
      <c r="FSM3" s="1926"/>
      <c r="FSN3" s="1926"/>
      <c r="FSO3" s="1926"/>
      <c r="FSP3" s="1926"/>
      <c r="FSQ3" s="1926"/>
      <c r="FSR3" s="1926"/>
      <c r="FSS3" s="1926"/>
      <c r="FST3" s="1926"/>
      <c r="FSU3" s="1926"/>
      <c r="FSV3" s="1926"/>
      <c r="FSW3" s="1926"/>
      <c r="FSX3" s="1926"/>
      <c r="FSY3" s="1926"/>
      <c r="FSZ3" s="1926"/>
      <c r="FTA3" s="1926"/>
      <c r="FTB3" s="1926"/>
      <c r="FTC3" s="1926"/>
      <c r="FTD3" s="1926"/>
      <c r="FTE3" s="1926"/>
      <c r="FTF3" s="1926"/>
      <c r="FTG3" s="1926"/>
      <c r="FTH3" s="1926"/>
      <c r="FTI3" s="1926"/>
      <c r="FTJ3" s="1926"/>
      <c r="FTK3" s="1926"/>
      <c r="FTL3" s="1926"/>
      <c r="FTM3" s="1926"/>
      <c r="FTN3" s="1926"/>
      <c r="FTO3" s="1926"/>
      <c r="FTP3" s="1926"/>
      <c r="FTQ3" s="1926"/>
      <c r="FTR3" s="1926"/>
      <c r="FTS3" s="1926"/>
      <c r="FTT3" s="1926"/>
      <c r="FTU3" s="1926"/>
      <c r="FTV3" s="1926"/>
      <c r="FTW3" s="1926"/>
      <c r="FTX3" s="1926"/>
      <c r="FTY3" s="1926"/>
      <c r="FTZ3" s="1926"/>
      <c r="FUA3" s="1926"/>
      <c r="FUB3" s="1926"/>
      <c r="FUC3" s="1926"/>
      <c r="FUD3" s="1926"/>
      <c r="FUE3" s="1926"/>
      <c r="FUF3" s="1926"/>
      <c r="FUG3" s="1926"/>
      <c r="FUH3" s="1926"/>
      <c r="FUI3" s="1926"/>
      <c r="FUJ3" s="1926"/>
      <c r="FUK3" s="1926"/>
      <c r="FUL3" s="1926"/>
      <c r="FUM3" s="1926"/>
      <c r="FUN3" s="1926"/>
      <c r="FUO3" s="1926"/>
      <c r="FUP3" s="1926"/>
      <c r="FUQ3" s="1926"/>
      <c r="FUR3" s="1926"/>
      <c r="FUS3" s="1926"/>
      <c r="FUT3" s="1926"/>
      <c r="FUU3" s="1926"/>
      <c r="FUV3" s="1926"/>
      <c r="FUW3" s="1926"/>
      <c r="FUX3" s="1926"/>
      <c r="FUY3" s="1926"/>
      <c r="FUZ3" s="1926"/>
      <c r="FVA3" s="1926"/>
      <c r="FVB3" s="1926"/>
      <c r="FVC3" s="1926"/>
      <c r="FVD3" s="1926"/>
      <c r="FVE3" s="1926"/>
      <c r="FVF3" s="1926"/>
      <c r="FVG3" s="1926"/>
      <c r="FVH3" s="1926"/>
      <c r="FVI3" s="1926"/>
      <c r="FVJ3" s="1926"/>
      <c r="FVK3" s="1926"/>
      <c r="FVL3" s="1926"/>
      <c r="FVM3" s="1926"/>
      <c r="FVN3" s="1926"/>
      <c r="FVO3" s="1926"/>
      <c r="FVP3" s="1926"/>
      <c r="FVQ3" s="1926"/>
      <c r="FVR3" s="1926"/>
      <c r="FVS3" s="1926"/>
      <c r="FVT3" s="1926"/>
      <c r="FVU3" s="1926"/>
      <c r="FVV3" s="1926"/>
      <c r="FVW3" s="1926"/>
      <c r="FVX3" s="1926"/>
      <c r="FVY3" s="1926"/>
      <c r="FVZ3" s="1926"/>
      <c r="FWA3" s="1926"/>
      <c r="FWB3" s="1926"/>
      <c r="FWC3" s="1926"/>
      <c r="FWD3" s="1926"/>
      <c r="FWE3" s="1926"/>
      <c r="FWF3" s="1926"/>
      <c r="FWG3" s="1926"/>
      <c r="FWH3" s="1926"/>
      <c r="FWI3" s="1926"/>
      <c r="FWJ3" s="1926"/>
      <c r="FWK3" s="1926"/>
      <c r="FWL3" s="1926"/>
      <c r="FWM3" s="1926"/>
      <c r="FWN3" s="1926"/>
      <c r="FWO3" s="1926"/>
      <c r="FWP3" s="1926"/>
      <c r="FWQ3" s="1926"/>
      <c r="FWR3" s="1926"/>
      <c r="FWS3" s="1926"/>
      <c r="FWT3" s="1926"/>
      <c r="FWU3" s="1926"/>
      <c r="FWV3" s="1926"/>
      <c r="FWW3" s="1926"/>
      <c r="FWX3" s="1926"/>
      <c r="FWY3" s="1926"/>
      <c r="FWZ3" s="1926"/>
      <c r="FXA3" s="1926"/>
      <c r="FXB3" s="1926"/>
      <c r="FXC3" s="1926"/>
      <c r="FXD3" s="1926"/>
      <c r="FXE3" s="1926"/>
      <c r="FXF3" s="1926"/>
      <c r="FXG3" s="1926"/>
      <c r="FXH3" s="1926"/>
      <c r="FXI3" s="1926"/>
      <c r="FXJ3" s="1926"/>
      <c r="FXK3" s="1926"/>
      <c r="FXL3" s="1926"/>
      <c r="FXM3" s="1926"/>
      <c r="FXN3" s="1926"/>
      <c r="FXO3" s="1926"/>
      <c r="FXP3" s="1926"/>
      <c r="FXQ3" s="1926"/>
      <c r="FXR3" s="1926"/>
      <c r="FXS3" s="1926"/>
      <c r="FXT3" s="1926"/>
      <c r="FXU3" s="1926"/>
      <c r="FXV3" s="1926"/>
      <c r="FXW3" s="1926"/>
      <c r="FXX3" s="1926"/>
      <c r="FXY3" s="1926"/>
      <c r="FXZ3" s="1926"/>
      <c r="FYA3" s="1926"/>
      <c r="FYB3" s="1926"/>
      <c r="FYC3" s="1926"/>
      <c r="FYD3" s="1926"/>
      <c r="FYE3" s="1926"/>
      <c r="FYF3" s="1926"/>
      <c r="FYG3" s="1926"/>
      <c r="FYH3" s="1926"/>
      <c r="FYI3" s="1926"/>
      <c r="FYJ3" s="1926"/>
      <c r="FYK3" s="1926"/>
      <c r="FYL3" s="1926"/>
      <c r="FYM3" s="1926"/>
      <c r="FYN3" s="1926"/>
      <c r="FYO3" s="1926"/>
      <c r="FYP3" s="1926"/>
      <c r="FYQ3" s="1926"/>
      <c r="FYR3" s="1926"/>
      <c r="FYS3" s="1926"/>
      <c r="FYT3" s="1926"/>
      <c r="FYU3" s="1926"/>
      <c r="FYV3" s="1926"/>
      <c r="FYW3" s="1926"/>
      <c r="FYX3" s="1926"/>
      <c r="FYY3" s="1926"/>
      <c r="FYZ3" s="1926"/>
      <c r="FZA3" s="1926"/>
      <c r="FZB3" s="1926"/>
      <c r="FZC3" s="1926"/>
      <c r="FZD3" s="1926"/>
      <c r="FZE3" s="1926"/>
      <c r="FZF3" s="1926"/>
      <c r="FZG3" s="1926"/>
      <c r="FZH3" s="1926"/>
      <c r="FZI3" s="1926"/>
      <c r="FZJ3" s="1926"/>
      <c r="FZK3" s="1926"/>
      <c r="FZL3" s="1926"/>
      <c r="FZM3" s="1926"/>
      <c r="FZN3" s="1926"/>
      <c r="FZO3" s="1926"/>
      <c r="FZP3" s="1926"/>
      <c r="FZQ3" s="1926"/>
      <c r="FZR3" s="1926"/>
      <c r="FZS3" s="1926"/>
      <c r="FZT3" s="1926"/>
      <c r="FZU3" s="1926"/>
      <c r="FZV3" s="1926"/>
      <c r="FZW3" s="1926"/>
      <c r="FZX3" s="1926"/>
      <c r="FZY3" s="1926"/>
      <c r="FZZ3" s="1926"/>
      <c r="GAA3" s="1926"/>
      <c r="GAB3" s="1926"/>
      <c r="GAC3" s="1926"/>
      <c r="GAD3" s="1926"/>
      <c r="GAE3" s="1926"/>
      <c r="GAF3" s="1926"/>
      <c r="GAG3" s="1926"/>
      <c r="GAH3" s="1926"/>
      <c r="GAI3" s="1926"/>
      <c r="GAJ3" s="1926"/>
      <c r="GAK3" s="1926"/>
      <c r="GAL3" s="1926"/>
      <c r="GAM3" s="1926"/>
      <c r="GAN3" s="1926"/>
      <c r="GAO3" s="1926"/>
      <c r="GAP3" s="1926"/>
      <c r="GAQ3" s="1926"/>
      <c r="GAR3" s="1926"/>
      <c r="GAS3" s="1926"/>
      <c r="GAT3" s="1926"/>
      <c r="GAU3" s="1926"/>
      <c r="GAV3" s="1926"/>
      <c r="GAW3" s="1926"/>
      <c r="GAX3" s="1926"/>
      <c r="GAY3" s="1926"/>
      <c r="GAZ3" s="1926"/>
      <c r="GBA3" s="1926"/>
      <c r="GBB3" s="1926"/>
      <c r="GBC3" s="1926"/>
      <c r="GBD3" s="1926"/>
      <c r="GBE3" s="1926"/>
      <c r="GBF3" s="1926"/>
      <c r="GBG3" s="1926"/>
      <c r="GBH3" s="1926"/>
      <c r="GBI3" s="1926"/>
      <c r="GBJ3" s="1926"/>
      <c r="GBK3" s="1926"/>
      <c r="GBL3" s="1926"/>
      <c r="GBM3" s="1926"/>
      <c r="GBN3" s="1926"/>
      <c r="GBO3" s="1926"/>
      <c r="GBP3" s="1926"/>
      <c r="GBQ3" s="1926"/>
      <c r="GBR3" s="1926"/>
      <c r="GBS3" s="1926"/>
      <c r="GBT3" s="1926"/>
      <c r="GBU3" s="1926"/>
      <c r="GBV3" s="1926"/>
      <c r="GBW3" s="1926"/>
      <c r="GBX3" s="1926"/>
      <c r="GBY3" s="1926"/>
      <c r="GBZ3" s="1926"/>
      <c r="GCA3" s="1926"/>
      <c r="GCB3" s="1926"/>
      <c r="GCC3" s="1926"/>
      <c r="GCD3" s="1926"/>
      <c r="GCE3" s="1926"/>
      <c r="GCF3" s="1926"/>
      <c r="GCG3" s="1926"/>
      <c r="GCH3" s="1926"/>
      <c r="GCI3" s="1926"/>
      <c r="GCJ3" s="1926"/>
      <c r="GCK3" s="1926"/>
      <c r="GCL3" s="1926"/>
      <c r="GCM3" s="1926"/>
      <c r="GCN3" s="1926"/>
      <c r="GCO3" s="1926"/>
      <c r="GCP3" s="1926"/>
      <c r="GCQ3" s="1926"/>
      <c r="GCR3" s="1926"/>
      <c r="GCS3" s="1926"/>
      <c r="GCT3" s="1926"/>
      <c r="GCU3" s="1926"/>
      <c r="GCV3" s="1926"/>
      <c r="GCW3" s="1926"/>
      <c r="GCX3" s="1926"/>
      <c r="GCY3" s="1926"/>
      <c r="GCZ3" s="1926"/>
      <c r="GDA3" s="1926"/>
      <c r="GDB3" s="1926"/>
      <c r="GDC3" s="1926"/>
      <c r="GDD3" s="1926"/>
      <c r="GDE3" s="1926"/>
      <c r="GDF3" s="1926"/>
      <c r="GDG3" s="1926"/>
      <c r="GDH3" s="1926"/>
      <c r="GDI3" s="1926"/>
      <c r="GDJ3" s="1926"/>
      <c r="GDK3" s="1926"/>
      <c r="GDL3" s="1926"/>
      <c r="GDM3" s="1926"/>
      <c r="GDN3" s="1926"/>
      <c r="GDO3" s="1926"/>
      <c r="GDP3" s="1926"/>
      <c r="GDQ3" s="1926"/>
      <c r="GDR3" s="1926"/>
      <c r="GDS3" s="1926"/>
      <c r="GDT3" s="1926"/>
      <c r="GDU3" s="1926"/>
      <c r="GDV3" s="1926"/>
      <c r="GDW3" s="1926"/>
      <c r="GDX3" s="1926"/>
      <c r="GDY3" s="1926"/>
      <c r="GDZ3" s="1926"/>
      <c r="GEA3" s="1926"/>
      <c r="GEB3" s="1926"/>
      <c r="GEC3" s="1926"/>
      <c r="GED3" s="1926"/>
      <c r="GEE3" s="1926"/>
      <c r="GEF3" s="1926"/>
      <c r="GEG3" s="1926"/>
      <c r="GEH3" s="1926"/>
      <c r="GEI3" s="1926"/>
      <c r="GEJ3" s="1926"/>
      <c r="GEK3" s="1926"/>
      <c r="GEL3" s="1926"/>
      <c r="GEM3" s="1926"/>
      <c r="GEN3" s="1926"/>
      <c r="GEO3" s="1926"/>
      <c r="GEP3" s="1926"/>
      <c r="GEQ3" s="1926"/>
      <c r="GER3" s="1926"/>
      <c r="GES3" s="1926"/>
      <c r="GET3" s="1926"/>
      <c r="GEU3" s="1926"/>
      <c r="GEV3" s="1926"/>
      <c r="GEW3" s="1926"/>
      <c r="GEX3" s="1926"/>
      <c r="GEY3" s="1926"/>
      <c r="GEZ3" s="1926"/>
      <c r="GFA3" s="1926"/>
      <c r="GFB3" s="1926"/>
      <c r="GFC3" s="1926"/>
      <c r="GFD3" s="1926"/>
      <c r="GFE3" s="1926"/>
      <c r="GFF3" s="1926"/>
      <c r="GFG3" s="1926"/>
      <c r="GFH3" s="1926"/>
      <c r="GFI3" s="1926"/>
      <c r="GFJ3" s="1926"/>
      <c r="GFK3" s="1926"/>
      <c r="GFL3" s="1926"/>
      <c r="GFM3" s="1926"/>
      <c r="GFN3" s="1926"/>
      <c r="GFO3" s="1926"/>
      <c r="GFP3" s="1926"/>
      <c r="GFQ3" s="1926"/>
      <c r="GFR3" s="1926"/>
      <c r="GFS3" s="1926"/>
      <c r="GFT3" s="1926"/>
      <c r="GFU3" s="1926"/>
      <c r="GFV3" s="1926"/>
      <c r="GFW3" s="1926"/>
      <c r="GFX3" s="1926"/>
      <c r="GFY3" s="1926"/>
      <c r="GFZ3" s="1926"/>
      <c r="GGA3" s="1926"/>
      <c r="GGB3" s="1926"/>
      <c r="GGC3" s="1926"/>
      <c r="GGD3" s="1926"/>
      <c r="GGE3" s="1926"/>
      <c r="GGF3" s="1926"/>
      <c r="GGG3" s="1926"/>
      <c r="GGH3" s="1926"/>
      <c r="GGI3" s="1926"/>
      <c r="GGJ3" s="1926"/>
      <c r="GGK3" s="1926"/>
      <c r="GGL3" s="1926"/>
      <c r="GGM3" s="1926"/>
      <c r="GGN3" s="1926"/>
      <c r="GGO3" s="1926"/>
      <c r="GGP3" s="1926"/>
      <c r="GGQ3" s="1926"/>
      <c r="GGR3" s="1926"/>
      <c r="GGS3" s="1926"/>
      <c r="GGT3" s="1926"/>
      <c r="GGU3" s="1926"/>
      <c r="GGV3" s="1926"/>
      <c r="GGW3" s="1926"/>
      <c r="GGX3" s="1926"/>
      <c r="GGY3" s="1926"/>
      <c r="GGZ3" s="1926"/>
      <c r="GHA3" s="1926"/>
      <c r="GHB3" s="1926"/>
      <c r="GHC3" s="1926"/>
      <c r="GHD3" s="1926"/>
      <c r="GHE3" s="1926"/>
      <c r="GHF3" s="1926"/>
      <c r="GHG3" s="1926"/>
      <c r="GHH3" s="1926"/>
      <c r="GHI3" s="1926"/>
      <c r="GHJ3" s="1926"/>
      <c r="GHK3" s="1926"/>
      <c r="GHL3" s="1926"/>
      <c r="GHM3" s="1926"/>
      <c r="GHN3" s="1926"/>
      <c r="GHO3" s="1926"/>
      <c r="GHP3" s="1926"/>
      <c r="GHQ3" s="1926"/>
      <c r="GHR3" s="1926"/>
      <c r="GHS3" s="1926"/>
      <c r="GHT3" s="1926"/>
      <c r="GHU3" s="1926"/>
      <c r="GHV3" s="1926"/>
      <c r="GHW3" s="1926"/>
      <c r="GHX3" s="1926"/>
      <c r="GHY3" s="1926"/>
      <c r="GHZ3" s="1926"/>
      <c r="GIA3" s="1926"/>
      <c r="GIB3" s="1926"/>
      <c r="GIC3" s="1926"/>
      <c r="GID3" s="1926"/>
      <c r="GIE3" s="1926"/>
      <c r="GIF3" s="1926"/>
      <c r="GIG3" s="1926"/>
      <c r="GIH3" s="1926"/>
      <c r="GII3" s="1926"/>
      <c r="GIJ3" s="1926"/>
      <c r="GIK3" s="1926"/>
      <c r="GIL3" s="1926"/>
      <c r="GIM3" s="1926"/>
      <c r="GIN3" s="1926"/>
      <c r="GIO3" s="1926"/>
      <c r="GIP3" s="1926"/>
      <c r="GIQ3" s="1926"/>
      <c r="GIR3" s="1926"/>
      <c r="GIS3" s="1926"/>
      <c r="GIT3" s="1926"/>
      <c r="GIU3" s="1926"/>
      <c r="GIV3" s="1926"/>
      <c r="GIW3" s="1926"/>
      <c r="GIX3" s="1926"/>
      <c r="GIY3" s="1926"/>
      <c r="GIZ3" s="1926"/>
      <c r="GJA3" s="1926"/>
      <c r="GJB3" s="1926"/>
      <c r="GJC3" s="1926"/>
      <c r="GJD3" s="1926"/>
      <c r="GJE3" s="1926"/>
      <c r="GJF3" s="1926"/>
      <c r="GJG3" s="1926"/>
      <c r="GJH3" s="1926"/>
      <c r="GJI3" s="1926"/>
      <c r="GJJ3" s="1926"/>
      <c r="GJK3" s="1926"/>
      <c r="GJL3" s="1926"/>
      <c r="GJM3" s="1926"/>
      <c r="GJN3" s="1926"/>
      <c r="GJO3" s="1926"/>
      <c r="GJP3" s="1926"/>
      <c r="GJQ3" s="1926"/>
      <c r="GJR3" s="1926"/>
      <c r="GJS3" s="1926"/>
      <c r="GJT3" s="1926"/>
      <c r="GJU3" s="1926"/>
      <c r="GJV3" s="1926"/>
      <c r="GJW3" s="1926"/>
      <c r="GJX3" s="1926"/>
      <c r="GJY3" s="1926"/>
      <c r="GJZ3" s="1926"/>
      <c r="GKA3" s="1926"/>
      <c r="GKB3" s="1926"/>
      <c r="GKC3" s="1926"/>
      <c r="GKD3" s="1926"/>
      <c r="GKE3" s="1926"/>
      <c r="GKF3" s="1926"/>
      <c r="GKG3" s="1926"/>
      <c r="GKH3" s="1926"/>
      <c r="GKI3" s="1926"/>
      <c r="GKJ3" s="1926"/>
      <c r="GKK3" s="1926"/>
      <c r="GKL3" s="1926"/>
      <c r="GKM3" s="1926"/>
      <c r="GKN3" s="1926"/>
      <c r="GKO3" s="1926"/>
      <c r="GKP3" s="1926"/>
      <c r="GKQ3" s="1926"/>
      <c r="GKR3" s="1926"/>
      <c r="GKS3" s="1926"/>
      <c r="GKT3" s="1926"/>
      <c r="GKU3" s="1926"/>
      <c r="GKV3" s="1926"/>
      <c r="GKW3" s="1926"/>
      <c r="GKX3" s="1926"/>
      <c r="GKY3" s="1926"/>
      <c r="GKZ3" s="1926"/>
      <c r="GLA3" s="1926"/>
      <c r="GLB3" s="1926"/>
      <c r="GLC3" s="1926"/>
      <c r="GLD3" s="1926"/>
      <c r="GLE3" s="1926"/>
      <c r="GLF3" s="1926"/>
      <c r="GLG3" s="1926"/>
      <c r="GLH3" s="1926"/>
      <c r="GLI3" s="1926"/>
      <c r="GLJ3" s="1926"/>
      <c r="GLK3" s="1926"/>
      <c r="GLL3" s="1926"/>
      <c r="GLM3" s="1926"/>
      <c r="GLN3" s="1926"/>
      <c r="GLO3" s="1926"/>
      <c r="GLP3" s="1926"/>
      <c r="GLQ3" s="1926"/>
      <c r="GLR3" s="1926"/>
      <c r="GLS3" s="1926"/>
      <c r="GLT3" s="1926"/>
      <c r="GLU3" s="1926"/>
      <c r="GLV3" s="1926"/>
      <c r="GLW3" s="1926"/>
      <c r="GLX3" s="1926"/>
      <c r="GLY3" s="1926"/>
      <c r="GLZ3" s="1926"/>
      <c r="GMA3" s="1926"/>
      <c r="GMB3" s="1926"/>
      <c r="GMC3" s="1926"/>
      <c r="GMD3" s="1926"/>
      <c r="GME3" s="1926"/>
      <c r="GMF3" s="1926"/>
      <c r="GMG3" s="1926"/>
      <c r="GMH3" s="1926"/>
      <c r="GMI3" s="1926"/>
      <c r="GMJ3" s="1926"/>
      <c r="GMK3" s="1926"/>
      <c r="GML3" s="1926"/>
      <c r="GMM3" s="1926"/>
      <c r="GMN3" s="1926"/>
      <c r="GMO3" s="1926"/>
      <c r="GMP3" s="1926"/>
      <c r="GMQ3" s="1926"/>
      <c r="GMR3" s="1926"/>
      <c r="GMS3" s="1926"/>
      <c r="GMT3" s="1926"/>
      <c r="GMU3" s="1926"/>
      <c r="GMV3" s="1926"/>
      <c r="GMW3" s="1926"/>
      <c r="GMX3" s="1926"/>
      <c r="GMY3" s="1926"/>
      <c r="GMZ3" s="1926"/>
      <c r="GNA3" s="1926"/>
      <c r="GNB3" s="1926"/>
      <c r="GNC3" s="1926"/>
      <c r="GND3" s="1926"/>
      <c r="GNE3" s="1926"/>
      <c r="GNF3" s="1926"/>
      <c r="GNG3" s="1926"/>
      <c r="GNH3" s="1926"/>
      <c r="GNI3" s="1926"/>
      <c r="GNJ3" s="1926"/>
      <c r="GNK3" s="1926"/>
      <c r="GNL3" s="1926"/>
      <c r="GNM3" s="1926"/>
      <c r="GNN3" s="1926"/>
      <c r="GNO3" s="1926"/>
      <c r="GNP3" s="1926"/>
      <c r="GNQ3" s="1926"/>
      <c r="GNR3" s="1926"/>
      <c r="GNS3" s="1926"/>
      <c r="GNT3" s="1926"/>
      <c r="GNU3" s="1926"/>
      <c r="GNV3" s="1926"/>
      <c r="GNW3" s="1926"/>
      <c r="GNX3" s="1926"/>
      <c r="GNY3" s="1926"/>
      <c r="GNZ3" s="1926"/>
      <c r="GOA3" s="1926"/>
      <c r="GOB3" s="1926"/>
      <c r="GOC3" s="1926"/>
      <c r="GOD3" s="1926"/>
      <c r="GOE3" s="1926"/>
      <c r="GOF3" s="1926"/>
      <c r="GOG3" s="1926"/>
      <c r="GOH3" s="1926"/>
      <c r="GOI3" s="1926"/>
      <c r="GOJ3" s="1926"/>
      <c r="GOK3" s="1926"/>
      <c r="GOL3" s="1926"/>
      <c r="GOM3" s="1926"/>
      <c r="GON3" s="1926"/>
      <c r="GOO3" s="1926"/>
      <c r="GOP3" s="1926"/>
      <c r="GOQ3" s="1926"/>
      <c r="GOR3" s="1926"/>
      <c r="GOS3" s="1926"/>
      <c r="GOT3" s="1926"/>
      <c r="GOU3" s="1926"/>
      <c r="GOV3" s="1926"/>
      <c r="GOW3" s="1926"/>
      <c r="GOX3" s="1926"/>
      <c r="GOY3" s="1926"/>
      <c r="GOZ3" s="1926"/>
      <c r="GPA3" s="1926"/>
      <c r="GPB3" s="1926"/>
      <c r="GPC3" s="1926"/>
      <c r="GPD3" s="1926"/>
      <c r="GPE3" s="1926"/>
      <c r="GPF3" s="1926"/>
      <c r="GPG3" s="1926"/>
      <c r="GPH3" s="1926"/>
      <c r="GPI3" s="1926"/>
      <c r="GPJ3" s="1926"/>
      <c r="GPK3" s="1926"/>
      <c r="GPL3" s="1926"/>
      <c r="GPM3" s="1926"/>
      <c r="GPN3" s="1926"/>
      <c r="GPO3" s="1926"/>
      <c r="GPP3" s="1926"/>
      <c r="GPQ3" s="1926"/>
      <c r="GPR3" s="1926"/>
      <c r="GPS3" s="1926"/>
      <c r="GPT3" s="1926"/>
      <c r="GPU3" s="1926"/>
      <c r="GPV3" s="1926"/>
      <c r="GPW3" s="1926"/>
      <c r="GPX3" s="1926"/>
      <c r="GPY3" s="1926"/>
      <c r="GPZ3" s="1926"/>
      <c r="GQA3" s="1926"/>
      <c r="GQB3" s="1926"/>
      <c r="GQC3" s="1926"/>
      <c r="GQD3" s="1926"/>
      <c r="GQE3" s="1926"/>
      <c r="GQF3" s="1926"/>
      <c r="GQG3" s="1926"/>
      <c r="GQH3" s="1926"/>
      <c r="GQI3" s="1926"/>
      <c r="GQJ3" s="1926"/>
      <c r="GQK3" s="1926"/>
      <c r="GQL3" s="1926"/>
      <c r="GQM3" s="1926"/>
      <c r="GQN3" s="1926"/>
      <c r="GQO3" s="1926"/>
      <c r="GQP3" s="1926"/>
      <c r="GQQ3" s="1926"/>
      <c r="GQR3" s="1926"/>
      <c r="GQS3" s="1926"/>
      <c r="GQT3" s="1926"/>
      <c r="GQU3" s="1926"/>
      <c r="GQV3" s="1926"/>
      <c r="GQW3" s="1926"/>
      <c r="GQX3" s="1926"/>
      <c r="GQY3" s="1926"/>
      <c r="GQZ3" s="1926"/>
      <c r="GRA3" s="1926"/>
      <c r="GRB3" s="1926"/>
      <c r="GRC3" s="1926"/>
      <c r="GRD3" s="1926"/>
      <c r="GRE3" s="1926"/>
      <c r="GRF3" s="1926"/>
      <c r="GRG3" s="1926"/>
      <c r="GRH3" s="1926"/>
      <c r="GRI3" s="1926"/>
      <c r="GRJ3" s="1926"/>
      <c r="GRK3" s="1926"/>
      <c r="GRL3" s="1926"/>
      <c r="GRM3" s="1926"/>
      <c r="GRN3" s="1926"/>
      <c r="GRO3" s="1926"/>
      <c r="GRP3" s="1926"/>
      <c r="GRQ3" s="1926"/>
      <c r="GRR3" s="1926"/>
      <c r="GRS3" s="1926"/>
      <c r="GRT3" s="1926"/>
      <c r="GRU3" s="1926"/>
      <c r="GRV3" s="1926"/>
      <c r="GRW3" s="1926"/>
      <c r="GRX3" s="1926"/>
      <c r="GRY3" s="1926"/>
      <c r="GRZ3" s="1926"/>
      <c r="GSA3" s="1926"/>
      <c r="GSB3" s="1926"/>
      <c r="GSC3" s="1926"/>
      <c r="GSD3" s="1926"/>
      <c r="GSE3" s="1926"/>
      <c r="GSF3" s="1926"/>
      <c r="GSG3" s="1926"/>
      <c r="GSH3" s="1926"/>
      <c r="GSI3" s="1926"/>
      <c r="GSJ3" s="1926"/>
      <c r="GSK3" s="1926"/>
      <c r="GSL3" s="1926"/>
      <c r="GSM3" s="1926"/>
      <c r="GSN3" s="1926"/>
      <c r="GSO3" s="1926"/>
      <c r="GSP3" s="1926"/>
      <c r="GSQ3" s="1926"/>
      <c r="GSR3" s="1926"/>
      <c r="GSS3" s="1926"/>
      <c r="GST3" s="1926"/>
      <c r="GSU3" s="1926"/>
      <c r="GSV3" s="1926"/>
      <c r="GSW3" s="1926"/>
      <c r="GSX3" s="1926"/>
      <c r="GSY3" s="1926"/>
      <c r="GSZ3" s="1926"/>
      <c r="GTA3" s="1926"/>
      <c r="GTB3" s="1926"/>
      <c r="GTC3" s="1926"/>
      <c r="GTD3" s="1926"/>
      <c r="GTE3" s="1926"/>
      <c r="GTF3" s="1926"/>
      <c r="GTG3" s="1926"/>
      <c r="GTH3" s="1926"/>
      <c r="GTI3" s="1926"/>
      <c r="GTJ3" s="1926"/>
      <c r="GTK3" s="1926"/>
      <c r="GTL3" s="1926"/>
      <c r="GTM3" s="1926"/>
      <c r="GTN3" s="1926"/>
      <c r="GTO3" s="1926"/>
      <c r="GTP3" s="1926"/>
      <c r="GTQ3" s="1926"/>
      <c r="GTR3" s="1926"/>
      <c r="GTS3" s="1926"/>
      <c r="GTT3" s="1926"/>
      <c r="GTU3" s="1926"/>
      <c r="GTV3" s="1926"/>
      <c r="GTW3" s="1926"/>
      <c r="GTX3" s="1926"/>
      <c r="GTY3" s="1926"/>
      <c r="GTZ3" s="1926"/>
      <c r="GUA3" s="1926"/>
      <c r="GUB3" s="1926"/>
      <c r="GUC3" s="1926"/>
      <c r="GUD3" s="1926"/>
      <c r="GUE3" s="1926"/>
      <c r="GUF3" s="1926"/>
      <c r="GUG3" s="1926"/>
      <c r="GUH3" s="1926"/>
      <c r="GUI3" s="1926"/>
      <c r="GUJ3" s="1926"/>
      <c r="GUK3" s="1926"/>
      <c r="GUL3" s="1926"/>
      <c r="GUM3" s="1926"/>
      <c r="GUN3" s="1926"/>
      <c r="GUO3" s="1926"/>
      <c r="GUP3" s="1926"/>
      <c r="GUQ3" s="1926"/>
      <c r="GUR3" s="1926"/>
      <c r="GUS3" s="1926"/>
      <c r="GUT3" s="1926"/>
      <c r="GUU3" s="1926"/>
      <c r="GUV3" s="1926"/>
      <c r="GUW3" s="1926"/>
      <c r="GUX3" s="1926"/>
      <c r="GUY3" s="1926"/>
      <c r="GUZ3" s="1926"/>
      <c r="GVA3" s="1926"/>
      <c r="GVB3" s="1926"/>
      <c r="GVC3" s="1926"/>
      <c r="GVD3" s="1926"/>
      <c r="GVE3" s="1926"/>
      <c r="GVF3" s="1926"/>
      <c r="GVG3" s="1926"/>
      <c r="GVH3" s="1926"/>
      <c r="GVI3" s="1926"/>
      <c r="GVJ3" s="1926"/>
      <c r="GVK3" s="1926"/>
      <c r="GVL3" s="1926"/>
      <c r="GVM3" s="1926"/>
      <c r="GVN3" s="1926"/>
      <c r="GVO3" s="1926"/>
      <c r="GVP3" s="1926"/>
      <c r="GVQ3" s="1926"/>
      <c r="GVR3" s="1926"/>
      <c r="GVS3" s="1926"/>
      <c r="GVT3" s="1926"/>
      <c r="GVU3" s="1926"/>
      <c r="GVV3" s="1926"/>
      <c r="GVW3" s="1926"/>
      <c r="GVX3" s="1926"/>
      <c r="GVY3" s="1926"/>
      <c r="GVZ3" s="1926"/>
      <c r="GWA3" s="1926"/>
      <c r="GWB3" s="1926"/>
      <c r="GWC3" s="1926"/>
      <c r="GWD3" s="1926"/>
      <c r="GWE3" s="1926"/>
      <c r="GWF3" s="1926"/>
      <c r="GWG3" s="1926"/>
      <c r="GWH3" s="1926"/>
      <c r="GWI3" s="1926"/>
      <c r="GWJ3" s="1926"/>
      <c r="GWK3" s="1926"/>
      <c r="GWL3" s="1926"/>
      <c r="GWM3" s="1926"/>
      <c r="GWN3" s="1926"/>
      <c r="GWO3" s="1926"/>
      <c r="GWP3" s="1926"/>
      <c r="GWQ3" s="1926"/>
      <c r="GWR3" s="1926"/>
      <c r="GWS3" s="1926"/>
      <c r="GWT3" s="1926"/>
      <c r="GWU3" s="1926"/>
      <c r="GWV3" s="1926"/>
      <c r="GWW3" s="1926"/>
      <c r="GWX3" s="1926"/>
      <c r="GWY3" s="1926"/>
      <c r="GWZ3" s="1926"/>
      <c r="GXA3" s="1926"/>
      <c r="GXB3" s="1926"/>
      <c r="GXC3" s="1926"/>
      <c r="GXD3" s="1926"/>
      <c r="GXE3" s="1926"/>
      <c r="GXF3" s="1926"/>
      <c r="GXG3" s="1926"/>
      <c r="GXH3" s="1926"/>
      <c r="GXI3" s="1926"/>
      <c r="GXJ3" s="1926"/>
      <c r="GXK3" s="1926"/>
      <c r="GXL3" s="1926"/>
      <c r="GXM3" s="1926"/>
      <c r="GXN3" s="1926"/>
      <c r="GXO3" s="1926"/>
      <c r="GXP3" s="1926"/>
      <c r="GXQ3" s="1926"/>
      <c r="GXR3" s="1926"/>
      <c r="GXS3" s="1926"/>
      <c r="GXT3" s="1926"/>
      <c r="GXU3" s="1926"/>
      <c r="GXV3" s="1926"/>
      <c r="GXW3" s="1926"/>
      <c r="GXX3" s="1926"/>
      <c r="GXY3" s="1926"/>
      <c r="GXZ3" s="1926"/>
      <c r="GYA3" s="1926"/>
      <c r="GYB3" s="1926"/>
      <c r="GYC3" s="1926"/>
      <c r="GYD3" s="1926"/>
      <c r="GYE3" s="1926"/>
      <c r="GYF3" s="1926"/>
      <c r="GYG3" s="1926"/>
      <c r="GYH3" s="1926"/>
      <c r="GYI3" s="1926"/>
      <c r="GYJ3" s="1926"/>
      <c r="GYK3" s="1926"/>
      <c r="GYL3" s="1926"/>
      <c r="GYM3" s="1926"/>
      <c r="GYN3" s="1926"/>
      <c r="GYO3" s="1926"/>
      <c r="GYP3" s="1926"/>
      <c r="GYQ3" s="1926"/>
      <c r="GYR3" s="1926"/>
      <c r="GYS3" s="1926"/>
      <c r="GYT3" s="1926"/>
      <c r="GYU3" s="1926"/>
      <c r="GYV3" s="1926"/>
      <c r="GYW3" s="1926"/>
      <c r="GYX3" s="1926"/>
      <c r="GYY3" s="1926"/>
      <c r="GYZ3" s="1926"/>
      <c r="GZA3" s="1926"/>
      <c r="GZB3" s="1926"/>
      <c r="GZC3" s="1926"/>
      <c r="GZD3" s="1926"/>
      <c r="GZE3" s="1926"/>
      <c r="GZF3" s="1926"/>
      <c r="GZG3" s="1926"/>
      <c r="GZH3" s="1926"/>
      <c r="GZI3" s="1926"/>
      <c r="GZJ3" s="1926"/>
      <c r="GZK3" s="1926"/>
      <c r="GZL3" s="1926"/>
      <c r="GZM3" s="1926"/>
      <c r="GZN3" s="1926"/>
      <c r="GZO3" s="1926"/>
      <c r="GZP3" s="1926"/>
      <c r="GZQ3" s="1926"/>
      <c r="GZR3" s="1926"/>
      <c r="GZS3" s="1926"/>
      <c r="GZT3" s="1926"/>
      <c r="GZU3" s="1926"/>
      <c r="GZV3" s="1926"/>
      <c r="GZW3" s="1926"/>
      <c r="GZX3" s="1926"/>
      <c r="GZY3" s="1926"/>
      <c r="GZZ3" s="1926"/>
      <c r="HAA3" s="1926"/>
      <c r="HAB3" s="1926"/>
      <c r="HAC3" s="1926"/>
      <c r="HAD3" s="1926"/>
      <c r="HAE3" s="1926"/>
      <c r="HAF3" s="1926"/>
      <c r="HAG3" s="1926"/>
      <c r="HAH3" s="1926"/>
      <c r="HAI3" s="1926"/>
      <c r="HAJ3" s="1926"/>
      <c r="HAK3" s="1926"/>
      <c r="HAL3" s="1926"/>
      <c r="HAM3" s="1926"/>
      <c r="HAN3" s="1926"/>
      <c r="HAO3" s="1926"/>
      <c r="HAP3" s="1926"/>
      <c r="HAQ3" s="1926"/>
      <c r="HAR3" s="1926"/>
      <c r="HAS3" s="1926"/>
      <c r="HAT3" s="1926"/>
      <c r="HAU3" s="1926"/>
      <c r="HAV3" s="1926"/>
      <c r="HAW3" s="1926"/>
      <c r="HAX3" s="1926"/>
      <c r="HAY3" s="1926"/>
      <c r="HAZ3" s="1926"/>
      <c r="HBA3" s="1926"/>
      <c r="HBB3" s="1926"/>
      <c r="HBC3" s="1926"/>
      <c r="HBD3" s="1926"/>
      <c r="HBE3" s="1926"/>
      <c r="HBF3" s="1926"/>
      <c r="HBG3" s="1926"/>
      <c r="HBH3" s="1926"/>
      <c r="HBI3" s="1926"/>
      <c r="HBJ3" s="1926"/>
      <c r="HBK3" s="1926"/>
      <c r="HBL3" s="1926"/>
      <c r="HBM3" s="1926"/>
      <c r="HBN3" s="1926"/>
      <c r="HBO3" s="1926"/>
      <c r="HBP3" s="1926"/>
      <c r="HBQ3" s="1926"/>
      <c r="HBR3" s="1926"/>
      <c r="HBS3" s="1926"/>
      <c r="HBT3" s="1926"/>
      <c r="HBU3" s="1926"/>
      <c r="HBV3" s="1926"/>
      <c r="HBW3" s="1926"/>
      <c r="HBX3" s="1926"/>
      <c r="HBY3" s="1926"/>
      <c r="HBZ3" s="1926"/>
      <c r="HCA3" s="1926"/>
      <c r="HCB3" s="1926"/>
      <c r="HCC3" s="1926"/>
      <c r="HCD3" s="1926"/>
      <c r="HCE3" s="1926"/>
      <c r="HCF3" s="1926"/>
      <c r="HCG3" s="1926"/>
      <c r="HCH3" s="1926"/>
      <c r="HCI3" s="1926"/>
      <c r="HCJ3" s="1926"/>
      <c r="HCK3" s="1926"/>
      <c r="HCL3" s="1926"/>
      <c r="HCM3" s="1926"/>
      <c r="HCN3" s="1926"/>
      <c r="HCO3" s="1926"/>
      <c r="HCP3" s="1926"/>
      <c r="HCQ3" s="1926"/>
      <c r="HCR3" s="1926"/>
      <c r="HCS3" s="1926"/>
      <c r="HCT3" s="1926"/>
      <c r="HCU3" s="1926"/>
      <c r="HCV3" s="1926"/>
      <c r="HCW3" s="1926"/>
      <c r="HCX3" s="1926"/>
      <c r="HCY3" s="1926"/>
      <c r="HCZ3" s="1926"/>
      <c r="HDA3" s="1926"/>
      <c r="HDB3" s="1926"/>
      <c r="HDC3" s="1926"/>
      <c r="HDD3" s="1926"/>
      <c r="HDE3" s="1926"/>
      <c r="HDF3" s="1926"/>
      <c r="HDG3" s="1926"/>
      <c r="HDH3" s="1926"/>
      <c r="HDI3" s="1926"/>
      <c r="HDJ3" s="1926"/>
      <c r="HDK3" s="1926"/>
      <c r="HDL3" s="1926"/>
      <c r="HDM3" s="1926"/>
      <c r="HDN3" s="1926"/>
      <c r="HDO3" s="1926"/>
      <c r="HDP3" s="1926"/>
      <c r="HDQ3" s="1926"/>
      <c r="HDR3" s="1926"/>
      <c r="HDS3" s="1926"/>
      <c r="HDT3" s="1926"/>
      <c r="HDU3" s="1926"/>
      <c r="HDV3" s="1926"/>
      <c r="HDW3" s="1926"/>
      <c r="HDX3" s="1926"/>
      <c r="HDY3" s="1926"/>
      <c r="HDZ3" s="1926"/>
      <c r="HEA3" s="1926"/>
      <c r="HEB3" s="1926"/>
      <c r="HEC3" s="1926"/>
      <c r="HED3" s="1926"/>
      <c r="HEE3" s="1926"/>
      <c r="HEF3" s="1926"/>
      <c r="HEG3" s="1926"/>
      <c r="HEH3" s="1926"/>
      <c r="HEI3" s="1926"/>
      <c r="HEJ3" s="1926"/>
      <c r="HEK3" s="1926"/>
      <c r="HEL3" s="1926"/>
      <c r="HEM3" s="1926"/>
      <c r="HEN3" s="1926"/>
      <c r="HEO3" s="1926"/>
      <c r="HEP3" s="1926"/>
      <c r="HEQ3" s="1926"/>
      <c r="HER3" s="1926"/>
      <c r="HES3" s="1926"/>
      <c r="HET3" s="1926"/>
      <c r="HEU3" s="1926"/>
      <c r="HEV3" s="1926"/>
      <c r="HEW3" s="1926"/>
      <c r="HEX3" s="1926"/>
      <c r="HEY3" s="1926"/>
      <c r="HEZ3" s="1926"/>
      <c r="HFA3" s="1926"/>
      <c r="HFB3" s="1926"/>
      <c r="HFC3" s="1926"/>
      <c r="HFD3" s="1926"/>
      <c r="HFE3" s="1926"/>
      <c r="HFF3" s="1926"/>
      <c r="HFG3" s="1926"/>
      <c r="HFH3" s="1926"/>
      <c r="HFI3" s="1926"/>
      <c r="HFJ3" s="1926"/>
      <c r="HFK3" s="1926"/>
      <c r="HFL3" s="1926"/>
      <c r="HFM3" s="1926"/>
      <c r="HFN3" s="1926"/>
      <c r="HFO3" s="1926"/>
      <c r="HFP3" s="1926"/>
      <c r="HFQ3" s="1926"/>
      <c r="HFR3" s="1926"/>
      <c r="HFS3" s="1926"/>
      <c r="HFT3" s="1926"/>
      <c r="HFU3" s="1926"/>
      <c r="HFV3" s="1926"/>
      <c r="HFW3" s="1926"/>
      <c r="HFX3" s="1926"/>
      <c r="HFY3" s="1926"/>
      <c r="HFZ3" s="1926"/>
      <c r="HGA3" s="1926"/>
      <c r="HGB3" s="1926"/>
      <c r="HGC3" s="1926"/>
      <c r="HGD3" s="1926"/>
      <c r="HGE3" s="1926"/>
      <c r="HGF3" s="1926"/>
      <c r="HGG3" s="1926"/>
      <c r="HGH3" s="1926"/>
      <c r="HGI3" s="1926"/>
      <c r="HGJ3" s="1926"/>
      <c r="HGK3" s="1926"/>
      <c r="HGL3" s="1926"/>
      <c r="HGM3" s="1926"/>
      <c r="HGN3" s="1926"/>
      <c r="HGO3" s="1926"/>
      <c r="HGP3" s="1926"/>
      <c r="HGQ3" s="1926"/>
      <c r="HGR3" s="1926"/>
      <c r="HGS3" s="1926"/>
      <c r="HGT3" s="1926"/>
      <c r="HGU3" s="1926"/>
      <c r="HGV3" s="1926"/>
      <c r="HGW3" s="1926"/>
      <c r="HGX3" s="1926"/>
      <c r="HGY3" s="1926"/>
      <c r="HGZ3" s="1926"/>
      <c r="HHA3" s="1926"/>
      <c r="HHB3" s="1926"/>
      <c r="HHC3" s="1926"/>
      <c r="HHD3" s="1926"/>
      <c r="HHE3" s="1926"/>
      <c r="HHF3" s="1926"/>
      <c r="HHG3" s="1926"/>
      <c r="HHH3" s="1926"/>
      <c r="HHI3" s="1926"/>
      <c r="HHJ3" s="1926"/>
      <c r="HHK3" s="1926"/>
      <c r="HHL3" s="1926"/>
      <c r="HHM3" s="1926"/>
      <c r="HHN3" s="1926"/>
      <c r="HHO3" s="1926"/>
      <c r="HHP3" s="1926"/>
      <c r="HHQ3" s="1926"/>
      <c r="HHR3" s="1926"/>
      <c r="HHS3" s="1926"/>
      <c r="HHT3" s="1926"/>
      <c r="HHU3" s="1926"/>
      <c r="HHV3" s="1926"/>
      <c r="HHW3" s="1926"/>
      <c r="HHX3" s="1926"/>
      <c r="HHY3" s="1926"/>
      <c r="HHZ3" s="1926"/>
      <c r="HIA3" s="1926"/>
      <c r="HIB3" s="1926"/>
      <c r="HIC3" s="1926"/>
      <c r="HID3" s="1926"/>
      <c r="HIE3" s="1926"/>
      <c r="HIF3" s="1926"/>
      <c r="HIG3" s="1926"/>
      <c r="HIH3" s="1926"/>
      <c r="HII3" s="1926"/>
      <c r="HIJ3" s="1926"/>
      <c r="HIK3" s="1926"/>
      <c r="HIL3" s="1926"/>
      <c r="HIM3" s="1926"/>
      <c r="HIN3" s="1926"/>
      <c r="HIO3" s="1926"/>
      <c r="HIP3" s="1926"/>
      <c r="HIQ3" s="1926"/>
      <c r="HIR3" s="1926"/>
      <c r="HIS3" s="1926"/>
      <c r="HIT3" s="1926"/>
      <c r="HIU3" s="1926"/>
      <c r="HIV3" s="1926"/>
      <c r="HIW3" s="1926"/>
      <c r="HIX3" s="1926"/>
      <c r="HIY3" s="1926"/>
      <c r="HIZ3" s="1926"/>
      <c r="HJA3" s="1926"/>
      <c r="HJB3" s="1926"/>
      <c r="HJC3" s="1926"/>
      <c r="HJD3" s="1926"/>
      <c r="HJE3" s="1926"/>
      <c r="HJF3" s="1926"/>
      <c r="HJG3" s="1926"/>
      <c r="HJH3" s="1926"/>
      <c r="HJI3" s="1926"/>
      <c r="HJJ3" s="1926"/>
      <c r="HJK3" s="1926"/>
      <c r="HJL3" s="1926"/>
      <c r="HJM3" s="1926"/>
      <c r="HJN3" s="1926"/>
      <c r="HJO3" s="1926"/>
      <c r="HJP3" s="1926"/>
      <c r="HJQ3" s="1926"/>
      <c r="HJR3" s="1926"/>
      <c r="HJS3" s="1926"/>
      <c r="HJT3" s="1926"/>
      <c r="HJU3" s="1926"/>
      <c r="HJV3" s="1926"/>
      <c r="HJW3" s="1926"/>
      <c r="HJX3" s="1926"/>
      <c r="HJY3" s="1926"/>
      <c r="HJZ3" s="1926"/>
      <c r="HKA3" s="1926"/>
      <c r="HKB3" s="1926"/>
      <c r="HKC3" s="1926"/>
      <c r="HKD3" s="1926"/>
      <c r="HKE3" s="1926"/>
      <c r="HKF3" s="1926"/>
      <c r="HKG3" s="1926"/>
      <c r="HKH3" s="1926"/>
      <c r="HKI3" s="1926"/>
      <c r="HKJ3" s="1926"/>
      <c r="HKK3" s="1926"/>
      <c r="HKL3" s="1926"/>
      <c r="HKM3" s="1926"/>
      <c r="HKN3" s="1926"/>
      <c r="HKO3" s="1926"/>
      <c r="HKP3" s="1926"/>
      <c r="HKQ3" s="1926"/>
      <c r="HKR3" s="1926"/>
      <c r="HKS3" s="1926"/>
      <c r="HKT3" s="1926"/>
      <c r="HKU3" s="1926"/>
      <c r="HKV3" s="1926"/>
      <c r="HKW3" s="1926"/>
      <c r="HKX3" s="1926"/>
      <c r="HKY3" s="1926"/>
      <c r="HKZ3" s="1926"/>
      <c r="HLA3" s="1926"/>
      <c r="HLB3" s="1926"/>
      <c r="HLC3" s="1926"/>
      <c r="HLD3" s="1926"/>
      <c r="HLE3" s="1926"/>
      <c r="HLF3" s="1926"/>
      <c r="HLG3" s="1926"/>
      <c r="HLH3" s="1926"/>
      <c r="HLI3" s="1926"/>
      <c r="HLJ3" s="1926"/>
      <c r="HLK3" s="1926"/>
      <c r="HLL3" s="1926"/>
      <c r="HLM3" s="1926"/>
      <c r="HLN3" s="1926"/>
      <c r="HLO3" s="1926"/>
      <c r="HLP3" s="1926"/>
      <c r="HLQ3" s="1926"/>
      <c r="HLR3" s="1926"/>
      <c r="HLS3" s="1926"/>
      <c r="HLT3" s="1926"/>
      <c r="HLU3" s="1926"/>
      <c r="HLV3" s="1926"/>
      <c r="HLW3" s="1926"/>
      <c r="HLX3" s="1926"/>
      <c r="HLY3" s="1926"/>
      <c r="HLZ3" s="1926"/>
      <c r="HMA3" s="1926"/>
      <c r="HMB3" s="1926"/>
      <c r="HMC3" s="1926"/>
      <c r="HMD3" s="1926"/>
      <c r="HME3" s="1926"/>
      <c r="HMF3" s="1926"/>
      <c r="HMG3" s="1926"/>
      <c r="HMH3" s="1926"/>
      <c r="HMI3" s="1926"/>
      <c r="HMJ3" s="1926"/>
      <c r="HMK3" s="1926"/>
      <c r="HML3" s="1926"/>
      <c r="HMM3" s="1926"/>
      <c r="HMN3" s="1926"/>
      <c r="HMO3" s="1926"/>
      <c r="HMP3" s="1926"/>
      <c r="HMQ3" s="1926"/>
      <c r="HMR3" s="1926"/>
      <c r="HMS3" s="1926"/>
      <c r="HMT3" s="1926"/>
      <c r="HMU3" s="1926"/>
      <c r="HMV3" s="1926"/>
      <c r="HMW3" s="1926"/>
      <c r="HMX3" s="1926"/>
      <c r="HMY3" s="1926"/>
      <c r="HMZ3" s="1926"/>
      <c r="HNA3" s="1926"/>
      <c r="HNB3" s="1926"/>
      <c r="HNC3" s="1926"/>
      <c r="HND3" s="1926"/>
      <c r="HNE3" s="1926"/>
      <c r="HNF3" s="1926"/>
      <c r="HNG3" s="1926"/>
      <c r="HNH3" s="1926"/>
      <c r="HNI3" s="1926"/>
      <c r="HNJ3" s="1926"/>
      <c r="HNK3" s="1926"/>
      <c r="HNL3" s="1926"/>
      <c r="HNM3" s="1926"/>
      <c r="HNN3" s="1926"/>
      <c r="HNO3" s="1926"/>
      <c r="HNP3" s="1926"/>
      <c r="HNQ3" s="1926"/>
      <c r="HNR3" s="1926"/>
      <c r="HNS3" s="1926"/>
      <c r="HNT3" s="1926"/>
      <c r="HNU3" s="1926"/>
      <c r="HNV3" s="1926"/>
      <c r="HNW3" s="1926"/>
      <c r="HNX3" s="1926"/>
      <c r="HNY3" s="1926"/>
      <c r="HNZ3" s="1926"/>
      <c r="HOA3" s="1926"/>
      <c r="HOB3" s="1926"/>
      <c r="HOC3" s="1926"/>
      <c r="HOD3" s="1926"/>
      <c r="HOE3" s="1926"/>
      <c r="HOF3" s="1926"/>
      <c r="HOG3" s="1926"/>
      <c r="HOH3" s="1926"/>
      <c r="HOI3" s="1926"/>
      <c r="HOJ3" s="1926"/>
      <c r="HOK3" s="1926"/>
      <c r="HOL3" s="1926"/>
      <c r="HOM3" s="1926"/>
      <c r="HON3" s="1926"/>
      <c r="HOO3" s="1926"/>
      <c r="HOP3" s="1926"/>
      <c r="HOQ3" s="1926"/>
      <c r="HOR3" s="1926"/>
      <c r="HOS3" s="1926"/>
      <c r="HOT3" s="1926"/>
      <c r="HOU3" s="1926"/>
      <c r="HOV3" s="1926"/>
      <c r="HOW3" s="1926"/>
      <c r="HOX3" s="1926"/>
      <c r="HOY3" s="1926"/>
      <c r="HOZ3" s="1926"/>
      <c r="HPA3" s="1926"/>
      <c r="HPB3" s="1926"/>
      <c r="HPC3" s="1926"/>
      <c r="HPD3" s="1926"/>
      <c r="HPE3" s="1926"/>
      <c r="HPF3" s="1926"/>
      <c r="HPG3" s="1926"/>
      <c r="HPH3" s="1926"/>
      <c r="HPI3" s="1926"/>
      <c r="HPJ3" s="1926"/>
      <c r="HPK3" s="1926"/>
      <c r="HPL3" s="1926"/>
      <c r="HPM3" s="1926"/>
      <c r="HPN3" s="1926"/>
      <c r="HPO3" s="1926"/>
      <c r="HPP3" s="1926"/>
      <c r="HPQ3" s="1926"/>
      <c r="HPR3" s="1926"/>
      <c r="HPS3" s="1926"/>
      <c r="HPT3" s="1926"/>
      <c r="HPU3" s="1926"/>
      <c r="HPV3" s="1926"/>
      <c r="HPW3" s="1926"/>
      <c r="HPX3" s="1926"/>
      <c r="HPY3" s="1926"/>
      <c r="HPZ3" s="1926"/>
      <c r="HQA3" s="1926"/>
      <c r="HQB3" s="1926"/>
      <c r="HQC3" s="1926"/>
      <c r="HQD3" s="1926"/>
      <c r="HQE3" s="1926"/>
      <c r="HQF3" s="1926"/>
      <c r="HQG3" s="1926"/>
      <c r="HQH3" s="1926"/>
      <c r="HQI3" s="1926"/>
      <c r="HQJ3" s="1926"/>
      <c r="HQK3" s="1926"/>
      <c r="HQL3" s="1926"/>
      <c r="HQM3" s="1926"/>
      <c r="HQN3" s="1926"/>
      <c r="HQO3" s="1926"/>
      <c r="HQP3" s="1926"/>
      <c r="HQQ3" s="1926"/>
      <c r="HQR3" s="1926"/>
      <c r="HQS3" s="1926"/>
      <c r="HQT3" s="1926"/>
      <c r="HQU3" s="1926"/>
      <c r="HQV3" s="1926"/>
      <c r="HQW3" s="1926"/>
      <c r="HQX3" s="1926"/>
      <c r="HQY3" s="1926"/>
      <c r="HQZ3" s="1926"/>
      <c r="HRA3" s="1926"/>
      <c r="HRB3" s="1926"/>
      <c r="HRC3" s="1926"/>
      <c r="HRD3" s="1926"/>
      <c r="HRE3" s="1926"/>
      <c r="HRF3" s="1926"/>
      <c r="HRG3" s="1926"/>
      <c r="HRH3" s="1926"/>
      <c r="HRI3" s="1926"/>
      <c r="HRJ3" s="1926"/>
      <c r="HRK3" s="1926"/>
      <c r="HRL3" s="1926"/>
      <c r="HRM3" s="1926"/>
      <c r="HRN3" s="1926"/>
      <c r="HRO3" s="1926"/>
      <c r="HRP3" s="1926"/>
      <c r="HRQ3" s="1926"/>
      <c r="HRR3" s="1926"/>
      <c r="HRS3" s="1926"/>
      <c r="HRT3" s="1926"/>
      <c r="HRU3" s="1926"/>
      <c r="HRV3" s="1926"/>
      <c r="HRW3" s="1926"/>
      <c r="HRX3" s="1926"/>
      <c r="HRY3" s="1926"/>
      <c r="HRZ3" s="1926"/>
      <c r="HSA3" s="1926"/>
      <c r="HSB3" s="1926"/>
      <c r="HSC3" s="1926"/>
      <c r="HSD3" s="1926"/>
      <c r="HSE3" s="1926"/>
      <c r="HSF3" s="1926"/>
      <c r="HSG3" s="1926"/>
      <c r="HSH3" s="1926"/>
      <c r="HSI3" s="1926"/>
      <c r="HSJ3" s="1926"/>
      <c r="HSK3" s="1926"/>
      <c r="HSL3" s="1926"/>
      <c r="HSM3" s="1926"/>
      <c r="HSN3" s="1926"/>
      <c r="HSO3" s="1926"/>
      <c r="HSP3" s="1926"/>
      <c r="HSQ3" s="1926"/>
      <c r="HSR3" s="1926"/>
      <c r="HSS3" s="1926"/>
      <c r="HST3" s="1926"/>
      <c r="HSU3" s="1926"/>
      <c r="HSV3" s="1926"/>
      <c r="HSW3" s="1926"/>
      <c r="HSX3" s="1926"/>
      <c r="HSY3" s="1926"/>
      <c r="HSZ3" s="1926"/>
      <c r="HTA3" s="1926"/>
      <c r="HTB3" s="1926"/>
      <c r="HTC3" s="1926"/>
      <c r="HTD3" s="1926"/>
      <c r="HTE3" s="1926"/>
      <c r="HTF3" s="1926"/>
      <c r="HTG3" s="1926"/>
      <c r="HTH3" s="1926"/>
      <c r="HTI3" s="1926"/>
      <c r="HTJ3" s="1926"/>
      <c r="HTK3" s="1926"/>
      <c r="HTL3" s="1926"/>
      <c r="HTM3" s="1926"/>
      <c r="HTN3" s="1926"/>
      <c r="HTO3" s="1926"/>
      <c r="HTP3" s="1926"/>
      <c r="HTQ3" s="1926"/>
      <c r="HTR3" s="1926"/>
      <c r="HTS3" s="1926"/>
      <c r="HTT3" s="1926"/>
      <c r="HTU3" s="1926"/>
      <c r="HTV3" s="1926"/>
      <c r="HTW3" s="1926"/>
      <c r="HTX3" s="1926"/>
      <c r="HTY3" s="1926"/>
      <c r="HTZ3" s="1926"/>
      <c r="HUA3" s="1926"/>
      <c r="HUB3" s="1926"/>
      <c r="HUC3" s="1926"/>
      <c r="HUD3" s="1926"/>
      <c r="HUE3" s="1926"/>
      <c r="HUF3" s="1926"/>
      <c r="HUG3" s="1926"/>
      <c r="HUH3" s="1926"/>
      <c r="HUI3" s="1926"/>
      <c r="HUJ3" s="1926"/>
      <c r="HUK3" s="1926"/>
      <c r="HUL3" s="1926"/>
      <c r="HUM3" s="1926"/>
      <c r="HUN3" s="1926"/>
      <c r="HUO3" s="1926"/>
      <c r="HUP3" s="1926"/>
      <c r="HUQ3" s="1926"/>
      <c r="HUR3" s="1926"/>
      <c r="HUS3" s="1926"/>
      <c r="HUT3" s="1926"/>
      <c r="HUU3" s="1926"/>
      <c r="HUV3" s="1926"/>
      <c r="HUW3" s="1926"/>
      <c r="HUX3" s="1926"/>
      <c r="HUY3" s="1926"/>
      <c r="HUZ3" s="1926"/>
      <c r="HVA3" s="1926"/>
      <c r="HVB3" s="1926"/>
      <c r="HVC3" s="1926"/>
      <c r="HVD3" s="1926"/>
      <c r="HVE3" s="1926"/>
      <c r="HVF3" s="1926"/>
      <c r="HVG3" s="1926"/>
      <c r="HVH3" s="1926"/>
      <c r="HVI3" s="1926"/>
      <c r="HVJ3" s="1926"/>
      <c r="HVK3" s="1926"/>
      <c r="HVL3" s="1926"/>
      <c r="HVM3" s="1926"/>
      <c r="HVN3" s="1926"/>
      <c r="HVO3" s="1926"/>
      <c r="HVP3" s="1926"/>
      <c r="HVQ3" s="1926"/>
      <c r="HVR3" s="1926"/>
      <c r="HVS3" s="1926"/>
      <c r="HVT3" s="1926"/>
      <c r="HVU3" s="1926"/>
      <c r="HVV3" s="1926"/>
      <c r="HVW3" s="1926"/>
      <c r="HVX3" s="1926"/>
      <c r="HVY3" s="1926"/>
      <c r="HVZ3" s="1926"/>
      <c r="HWA3" s="1926"/>
      <c r="HWB3" s="1926"/>
      <c r="HWC3" s="1926"/>
      <c r="HWD3" s="1926"/>
      <c r="HWE3" s="1926"/>
      <c r="HWF3" s="1926"/>
      <c r="HWG3" s="1926"/>
      <c r="HWH3" s="1926"/>
      <c r="HWI3" s="1926"/>
      <c r="HWJ3" s="1926"/>
      <c r="HWK3" s="1926"/>
      <c r="HWL3" s="1926"/>
      <c r="HWM3" s="1926"/>
      <c r="HWN3" s="1926"/>
      <c r="HWO3" s="1926"/>
      <c r="HWP3" s="1926"/>
      <c r="HWQ3" s="1926"/>
      <c r="HWR3" s="1926"/>
      <c r="HWS3" s="1926"/>
      <c r="HWT3" s="1926"/>
      <c r="HWU3" s="1926"/>
      <c r="HWV3" s="1926"/>
      <c r="HWW3" s="1926"/>
      <c r="HWX3" s="1926"/>
      <c r="HWY3" s="1926"/>
      <c r="HWZ3" s="1926"/>
      <c r="HXA3" s="1926"/>
      <c r="HXB3" s="1926"/>
      <c r="HXC3" s="1926"/>
      <c r="HXD3" s="1926"/>
      <c r="HXE3" s="1926"/>
      <c r="HXF3" s="1926"/>
      <c r="HXG3" s="1926"/>
      <c r="HXH3" s="1926"/>
      <c r="HXI3" s="1926"/>
      <c r="HXJ3" s="1926"/>
      <c r="HXK3" s="1926"/>
      <c r="HXL3" s="1926"/>
      <c r="HXM3" s="1926"/>
      <c r="HXN3" s="1926"/>
      <c r="HXO3" s="1926"/>
      <c r="HXP3" s="1926"/>
      <c r="HXQ3" s="1926"/>
      <c r="HXR3" s="1926"/>
      <c r="HXS3" s="1926"/>
      <c r="HXT3" s="1926"/>
      <c r="HXU3" s="1926"/>
      <c r="HXV3" s="1926"/>
      <c r="HXW3" s="1926"/>
      <c r="HXX3" s="1926"/>
      <c r="HXY3" s="1926"/>
      <c r="HXZ3" s="1926"/>
      <c r="HYA3" s="1926"/>
      <c r="HYB3" s="1926"/>
      <c r="HYC3" s="1926"/>
      <c r="HYD3" s="1926"/>
      <c r="HYE3" s="1926"/>
      <c r="HYF3" s="1926"/>
      <c r="HYG3" s="1926"/>
      <c r="HYH3" s="1926"/>
      <c r="HYI3" s="1926"/>
      <c r="HYJ3" s="1926"/>
      <c r="HYK3" s="1926"/>
      <c r="HYL3" s="1926"/>
      <c r="HYM3" s="1926"/>
      <c r="HYN3" s="1926"/>
      <c r="HYO3" s="1926"/>
      <c r="HYP3" s="1926"/>
      <c r="HYQ3" s="1926"/>
      <c r="HYR3" s="1926"/>
      <c r="HYS3" s="1926"/>
      <c r="HYT3" s="1926"/>
      <c r="HYU3" s="1926"/>
      <c r="HYV3" s="1926"/>
      <c r="HYW3" s="1926"/>
      <c r="HYX3" s="1926"/>
      <c r="HYY3" s="1926"/>
      <c r="HYZ3" s="1926"/>
      <c r="HZA3" s="1926"/>
      <c r="HZB3" s="1926"/>
      <c r="HZC3" s="1926"/>
      <c r="HZD3" s="1926"/>
      <c r="HZE3" s="1926"/>
      <c r="HZF3" s="1926"/>
      <c r="HZG3" s="1926"/>
      <c r="HZH3" s="1926"/>
      <c r="HZI3" s="1926"/>
      <c r="HZJ3" s="1926"/>
      <c r="HZK3" s="1926"/>
      <c r="HZL3" s="1926"/>
      <c r="HZM3" s="1926"/>
      <c r="HZN3" s="1926"/>
      <c r="HZO3" s="1926"/>
      <c r="HZP3" s="1926"/>
      <c r="HZQ3" s="1926"/>
      <c r="HZR3" s="1926"/>
      <c r="HZS3" s="1926"/>
      <c r="HZT3" s="1926"/>
      <c r="HZU3" s="1926"/>
      <c r="HZV3" s="1926"/>
      <c r="HZW3" s="1926"/>
      <c r="HZX3" s="1926"/>
      <c r="HZY3" s="1926"/>
      <c r="HZZ3" s="1926"/>
      <c r="IAA3" s="1926"/>
      <c r="IAB3" s="1926"/>
      <c r="IAC3" s="1926"/>
      <c r="IAD3" s="1926"/>
      <c r="IAE3" s="1926"/>
      <c r="IAF3" s="1926"/>
      <c r="IAG3" s="1926"/>
      <c r="IAH3" s="1926"/>
      <c r="IAI3" s="1926"/>
      <c r="IAJ3" s="1926"/>
      <c r="IAK3" s="1926"/>
      <c r="IAL3" s="1926"/>
      <c r="IAM3" s="1926"/>
      <c r="IAN3" s="1926"/>
      <c r="IAO3" s="1926"/>
      <c r="IAP3" s="1926"/>
      <c r="IAQ3" s="1926"/>
      <c r="IAR3" s="1926"/>
      <c r="IAS3" s="1926"/>
      <c r="IAT3" s="1926"/>
      <c r="IAU3" s="1926"/>
      <c r="IAV3" s="1926"/>
      <c r="IAW3" s="1926"/>
      <c r="IAX3" s="1926"/>
      <c r="IAY3" s="1926"/>
      <c r="IAZ3" s="1926"/>
      <c r="IBA3" s="1926"/>
      <c r="IBB3" s="1926"/>
      <c r="IBC3" s="1926"/>
      <c r="IBD3" s="1926"/>
      <c r="IBE3" s="1926"/>
      <c r="IBF3" s="1926"/>
      <c r="IBG3" s="1926"/>
      <c r="IBH3" s="1926"/>
      <c r="IBI3" s="1926"/>
      <c r="IBJ3" s="1926"/>
      <c r="IBK3" s="1926"/>
      <c r="IBL3" s="1926"/>
      <c r="IBM3" s="1926"/>
      <c r="IBN3" s="1926"/>
      <c r="IBO3" s="1926"/>
      <c r="IBP3" s="1926"/>
      <c r="IBQ3" s="1926"/>
      <c r="IBR3" s="1926"/>
      <c r="IBS3" s="1926"/>
      <c r="IBT3" s="1926"/>
      <c r="IBU3" s="1926"/>
      <c r="IBV3" s="1926"/>
      <c r="IBW3" s="1926"/>
      <c r="IBX3" s="1926"/>
      <c r="IBY3" s="1926"/>
      <c r="IBZ3" s="1926"/>
      <c r="ICA3" s="1926"/>
      <c r="ICB3" s="1926"/>
      <c r="ICC3" s="1926"/>
      <c r="ICD3" s="1926"/>
      <c r="ICE3" s="1926"/>
      <c r="ICF3" s="1926"/>
      <c r="ICG3" s="1926"/>
      <c r="ICH3" s="1926"/>
      <c r="ICI3" s="1926"/>
      <c r="ICJ3" s="1926"/>
      <c r="ICK3" s="1926"/>
      <c r="ICL3" s="1926"/>
      <c r="ICM3" s="1926"/>
      <c r="ICN3" s="1926"/>
      <c r="ICO3" s="1926"/>
      <c r="ICP3" s="1926"/>
      <c r="ICQ3" s="1926"/>
      <c r="ICR3" s="1926"/>
      <c r="ICS3" s="1926"/>
      <c r="ICT3" s="1926"/>
      <c r="ICU3" s="1926"/>
      <c r="ICV3" s="1926"/>
      <c r="ICW3" s="1926"/>
      <c r="ICX3" s="1926"/>
      <c r="ICY3" s="1926"/>
      <c r="ICZ3" s="1926"/>
      <c r="IDA3" s="1926"/>
      <c r="IDB3" s="1926"/>
      <c r="IDC3" s="1926"/>
      <c r="IDD3" s="1926"/>
      <c r="IDE3" s="1926"/>
      <c r="IDF3" s="1926"/>
      <c r="IDG3" s="1926"/>
      <c r="IDH3" s="1926"/>
      <c r="IDI3" s="1926"/>
      <c r="IDJ3" s="1926"/>
      <c r="IDK3" s="1926"/>
      <c r="IDL3" s="1926"/>
      <c r="IDM3" s="1926"/>
      <c r="IDN3" s="1926"/>
      <c r="IDO3" s="1926"/>
      <c r="IDP3" s="1926"/>
      <c r="IDQ3" s="1926"/>
      <c r="IDR3" s="1926"/>
      <c r="IDS3" s="1926"/>
      <c r="IDT3" s="1926"/>
      <c r="IDU3" s="1926"/>
      <c r="IDV3" s="1926"/>
      <c r="IDW3" s="1926"/>
      <c r="IDX3" s="1926"/>
      <c r="IDY3" s="1926"/>
      <c r="IDZ3" s="1926"/>
      <c r="IEA3" s="1926"/>
      <c r="IEB3" s="1926"/>
      <c r="IEC3" s="1926"/>
      <c r="IED3" s="1926"/>
      <c r="IEE3" s="1926"/>
      <c r="IEF3" s="1926"/>
      <c r="IEG3" s="1926"/>
      <c r="IEH3" s="1926"/>
      <c r="IEI3" s="1926"/>
      <c r="IEJ3" s="1926"/>
      <c r="IEK3" s="1926"/>
      <c r="IEL3" s="1926"/>
      <c r="IEM3" s="1926"/>
      <c r="IEN3" s="1926"/>
      <c r="IEO3" s="1926"/>
      <c r="IEP3" s="1926"/>
      <c r="IEQ3" s="1926"/>
      <c r="IER3" s="1926"/>
      <c r="IES3" s="1926"/>
      <c r="IET3" s="1926"/>
      <c r="IEU3" s="1926"/>
      <c r="IEV3" s="1926"/>
      <c r="IEW3" s="1926"/>
      <c r="IEX3" s="1926"/>
      <c r="IEY3" s="1926"/>
      <c r="IEZ3" s="1926"/>
      <c r="IFA3" s="1926"/>
      <c r="IFB3" s="1926"/>
      <c r="IFC3" s="1926"/>
      <c r="IFD3" s="1926"/>
      <c r="IFE3" s="1926"/>
      <c r="IFF3" s="1926"/>
      <c r="IFG3" s="1926"/>
      <c r="IFH3" s="1926"/>
      <c r="IFI3" s="1926"/>
      <c r="IFJ3" s="1926"/>
      <c r="IFK3" s="1926"/>
      <c r="IFL3" s="1926"/>
      <c r="IFM3" s="1926"/>
      <c r="IFN3" s="1926"/>
      <c r="IFO3" s="1926"/>
      <c r="IFP3" s="1926"/>
      <c r="IFQ3" s="1926"/>
      <c r="IFR3" s="1926"/>
      <c r="IFS3" s="1926"/>
      <c r="IFT3" s="1926"/>
      <c r="IFU3" s="1926"/>
      <c r="IFV3" s="1926"/>
      <c r="IFW3" s="1926"/>
      <c r="IFX3" s="1926"/>
      <c r="IFY3" s="1926"/>
      <c r="IFZ3" s="1926"/>
      <c r="IGA3" s="1926"/>
      <c r="IGB3" s="1926"/>
      <c r="IGC3" s="1926"/>
      <c r="IGD3" s="1926"/>
      <c r="IGE3" s="1926"/>
      <c r="IGF3" s="1926"/>
      <c r="IGG3" s="1926"/>
      <c r="IGH3" s="1926"/>
      <c r="IGI3" s="1926"/>
      <c r="IGJ3" s="1926"/>
      <c r="IGK3" s="1926"/>
      <c r="IGL3" s="1926"/>
      <c r="IGM3" s="1926"/>
      <c r="IGN3" s="1926"/>
      <c r="IGO3" s="1926"/>
      <c r="IGP3" s="1926"/>
      <c r="IGQ3" s="1926"/>
      <c r="IGR3" s="1926"/>
      <c r="IGS3" s="1926"/>
      <c r="IGT3" s="1926"/>
      <c r="IGU3" s="1926"/>
      <c r="IGV3" s="1926"/>
      <c r="IGW3" s="1926"/>
      <c r="IGX3" s="1926"/>
      <c r="IGY3" s="1926"/>
      <c r="IGZ3" s="1926"/>
      <c r="IHA3" s="1926"/>
      <c r="IHB3" s="1926"/>
      <c r="IHC3" s="1926"/>
      <c r="IHD3" s="1926"/>
      <c r="IHE3" s="1926"/>
      <c r="IHF3" s="1926"/>
      <c r="IHG3" s="1926"/>
      <c r="IHH3" s="1926"/>
      <c r="IHI3" s="1926"/>
      <c r="IHJ3" s="1926"/>
      <c r="IHK3" s="1926"/>
      <c r="IHL3" s="1926"/>
      <c r="IHM3" s="1926"/>
      <c r="IHN3" s="1926"/>
      <c r="IHO3" s="1926"/>
      <c r="IHP3" s="1926"/>
      <c r="IHQ3" s="1926"/>
      <c r="IHR3" s="1926"/>
      <c r="IHS3" s="1926"/>
      <c r="IHT3" s="1926"/>
      <c r="IHU3" s="1926"/>
      <c r="IHV3" s="1926"/>
      <c r="IHW3" s="1926"/>
      <c r="IHX3" s="1926"/>
      <c r="IHY3" s="1926"/>
      <c r="IHZ3" s="1926"/>
      <c r="IIA3" s="1926"/>
      <c r="IIB3" s="1926"/>
      <c r="IIC3" s="1926"/>
      <c r="IID3" s="1926"/>
      <c r="IIE3" s="1926"/>
      <c r="IIF3" s="1926"/>
      <c r="IIG3" s="1926"/>
      <c r="IIH3" s="1926"/>
      <c r="III3" s="1926"/>
      <c r="IIJ3" s="1926"/>
      <c r="IIK3" s="1926"/>
      <c r="IIL3" s="1926"/>
      <c r="IIM3" s="1926"/>
      <c r="IIN3" s="1926"/>
      <c r="IIO3" s="1926"/>
      <c r="IIP3" s="1926"/>
      <c r="IIQ3" s="1926"/>
      <c r="IIR3" s="1926"/>
      <c r="IIS3" s="1926"/>
      <c r="IIT3" s="1926"/>
      <c r="IIU3" s="1926"/>
      <c r="IIV3" s="1926"/>
      <c r="IIW3" s="1926"/>
      <c r="IIX3" s="1926"/>
      <c r="IIY3" s="1926"/>
      <c r="IIZ3" s="1926"/>
      <c r="IJA3" s="1926"/>
      <c r="IJB3" s="1926"/>
      <c r="IJC3" s="1926"/>
      <c r="IJD3" s="1926"/>
      <c r="IJE3" s="1926"/>
      <c r="IJF3" s="1926"/>
      <c r="IJG3" s="1926"/>
      <c r="IJH3" s="1926"/>
      <c r="IJI3" s="1926"/>
      <c r="IJJ3" s="1926"/>
      <c r="IJK3" s="1926"/>
      <c r="IJL3" s="1926"/>
      <c r="IJM3" s="1926"/>
      <c r="IJN3" s="1926"/>
      <c r="IJO3" s="1926"/>
      <c r="IJP3" s="1926"/>
      <c r="IJQ3" s="1926"/>
      <c r="IJR3" s="1926"/>
      <c r="IJS3" s="1926"/>
      <c r="IJT3" s="1926"/>
      <c r="IJU3" s="1926"/>
      <c r="IJV3" s="1926"/>
      <c r="IJW3" s="1926"/>
      <c r="IJX3" s="1926"/>
      <c r="IJY3" s="1926"/>
      <c r="IJZ3" s="1926"/>
      <c r="IKA3" s="1926"/>
      <c r="IKB3" s="1926"/>
      <c r="IKC3" s="1926"/>
      <c r="IKD3" s="1926"/>
      <c r="IKE3" s="1926"/>
      <c r="IKF3" s="1926"/>
      <c r="IKG3" s="1926"/>
      <c r="IKH3" s="1926"/>
      <c r="IKI3" s="1926"/>
      <c r="IKJ3" s="1926"/>
      <c r="IKK3" s="1926"/>
      <c r="IKL3" s="1926"/>
      <c r="IKM3" s="1926"/>
      <c r="IKN3" s="1926"/>
      <c r="IKO3" s="1926"/>
      <c r="IKP3" s="1926"/>
      <c r="IKQ3" s="1926"/>
      <c r="IKR3" s="1926"/>
      <c r="IKS3" s="1926"/>
      <c r="IKT3" s="1926"/>
      <c r="IKU3" s="1926"/>
      <c r="IKV3" s="1926"/>
      <c r="IKW3" s="1926"/>
      <c r="IKX3" s="1926"/>
      <c r="IKY3" s="1926"/>
      <c r="IKZ3" s="1926"/>
      <c r="ILA3" s="1926"/>
      <c r="ILB3" s="1926"/>
      <c r="ILC3" s="1926"/>
      <c r="ILD3" s="1926"/>
      <c r="ILE3" s="1926"/>
      <c r="ILF3" s="1926"/>
      <c r="ILG3" s="1926"/>
      <c r="ILH3" s="1926"/>
      <c r="ILI3" s="1926"/>
      <c r="ILJ3" s="1926"/>
      <c r="ILK3" s="1926"/>
      <c r="ILL3" s="1926"/>
      <c r="ILM3" s="1926"/>
      <c r="ILN3" s="1926"/>
      <c r="ILO3" s="1926"/>
      <c r="ILP3" s="1926"/>
      <c r="ILQ3" s="1926"/>
      <c r="ILR3" s="1926"/>
      <c r="ILS3" s="1926"/>
      <c r="ILT3" s="1926"/>
      <c r="ILU3" s="1926"/>
      <c r="ILV3" s="1926"/>
      <c r="ILW3" s="1926"/>
      <c r="ILX3" s="1926"/>
      <c r="ILY3" s="1926"/>
      <c r="ILZ3" s="1926"/>
      <c r="IMA3" s="1926"/>
      <c r="IMB3" s="1926"/>
      <c r="IMC3" s="1926"/>
      <c r="IMD3" s="1926"/>
      <c r="IME3" s="1926"/>
      <c r="IMF3" s="1926"/>
      <c r="IMG3" s="1926"/>
      <c r="IMH3" s="1926"/>
      <c r="IMI3" s="1926"/>
      <c r="IMJ3" s="1926"/>
      <c r="IMK3" s="1926"/>
      <c r="IML3" s="1926"/>
      <c r="IMM3" s="1926"/>
      <c r="IMN3" s="1926"/>
      <c r="IMO3" s="1926"/>
      <c r="IMP3" s="1926"/>
      <c r="IMQ3" s="1926"/>
      <c r="IMR3" s="1926"/>
      <c r="IMS3" s="1926"/>
      <c r="IMT3" s="1926"/>
      <c r="IMU3" s="1926"/>
      <c r="IMV3" s="1926"/>
      <c r="IMW3" s="1926"/>
      <c r="IMX3" s="1926"/>
      <c r="IMY3" s="1926"/>
      <c r="IMZ3" s="1926"/>
      <c r="INA3" s="1926"/>
      <c r="INB3" s="1926"/>
      <c r="INC3" s="1926"/>
      <c r="IND3" s="1926"/>
      <c r="INE3" s="1926"/>
      <c r="INF3" s="1926"/>
      <c r="ING3" s="1926"/>
      <c r="INH3" s="1926"/>
      <c r="INI3" s="1926"/>
      <c r="INJ3" s="1926"/>
      <c r="INK3" s="1926"/>
      <c r="INL3" s="1926"/>
      <c r="INM3" s="1926"/>
      <c r="INN3" s="1926"/>
      <c r="INO3" s="1926"/>
      <c r="INP3" s="1926"/>
      <c r="INQ3" s="1926"/>
      <c r="INR3" s="1926"/>
      <c r="INS3" s="1926"/>
      <c r="INT3" s="1926"/>
      <c r="INU3" s="1926"/>
      <c r="INV3" s="1926"/>
      <c r="INW3" s="1926"/>
      <c r="INX3" s="1926"/>
      <c r="INY3" s="1926"/>
      <c r="INZ3" s="1926"/>
      <c r="IOA3" s="1926"/>
      <c r="IOB3" s="1926"/>
      <c r="IOC3" s="1926"/>
      <c r="IOD3" s="1926"/>
      <c r="IOE3" s="1926"/>
      <c r="IOF3" s="1926"/>
      <c r="IOG3" s="1926"/>
      <c r="IOH3" s="1926"/>
      <c r="IOI3" s="1926"/>
      <c r="IOJ3" s="1926"/>
      <c r="IOK3" s="1926"/>
      <c r="IOL3" s="1926"/>
      <c r="IOM3" s="1926"/>
      <c r="ION3" s="1926"/>
      <c r="IOO3" s="1926"/>
      <c r="IOP3" s="1926"/>
      <c r="IOQ3" s="1926"/>
      <c r="IOR3" s="1926"/>
      <c r="IOS3" s="1926"/>
      <c r="IOT3" s="1926"/>
      <c r="IOU3" s="1926"/>
      <c r="IOV3" s="1926"/>
      <c r="IOW3" s="1926"/>
      <c r="IOX3" s="1926"/>
      <c r="IOY3" s="1926"/>
      <c r="IOZ3" s="1926"/>
      <c r="IPA3" s="1926"/>
      <c r="IPB3" s="1926"/>
      <c r="IPC3" s="1926"/>
      <c r="IPD3" s="1926"/>
      <c r="IPE3" s="1926"/>
      <c r="IPF3" s="1926"/>
      <c r="IPG3" s="1926"/>
      <c r="IPH3" s="1926"/>
      <c r="IPI3" s="1926"/>
      <c r="IPJ3" s="1926"/>
      <c r="IPK3" s="1926"/>
      <c r="IPL3" s="1926"/>
      <c r="IPM3" s="1926"/>
      <c r="IPN3" s="1926"/>
      <c r="IPO3" s="1926"/>
      <c r="IPP3" s="1926"/>
      <c r="IPQ3" s="1926"/>
      <c r="IPR3" s="1926"/>
      <c r="IPS3" s="1926"/>
      <c r="IPT3" s="1926"/>
      <c r="IPU3" s="1926"/>
      <c r="IPV3" s="1926"/>
      <c r="IPW3" s="1926"/>
      <c r="IPX3" s="1926"/>
      <c r="IPY3" s="1926"/>
      <c r="IPZ3" s="1926"/>
      <c r="IQA3" s="1926"/>
      <c r="IQB3" s="1926"/>
      <c r="IQC3" s="1926"/>
      <c r="IQD3" s="1926"/>
      <c r="IQE3" s="1926"/>
      <c r="IQF3" s="1926"/>
      <c r="IQG3" s="1926"/>
      <c r="IQH3" s="1926"/>
      <c r="IQI3" s="1926"/>
      <c r="IQJ3" s="1926"/>
      <c r="IQK3" s="1926"/>
      <c r="IQL3" s="1926"/>
      <c r="IQM3" s="1926"/>
      <c r="IQN3" s="1926"/>
      <c r="IQO3" s="1926"/>
      <c r="IQP3" s="1926"/>
      <c r="IQQ3" s="1926"/>
      <c r="IQR3" s="1926"/>
      <c r="IQS3" s="1926"/>
      <c r="IQT3" s="1926"/>
      <c r="IQU3" s="1926"/>
      <c r="IQV3" s="1926"/>
      <c r="IQW3" s="1926"/>
      <c r="IQX3" s="1926"/>
      <c r="IQY3" s="1926"/>
      <c r="IQZ3" s="1926"/>
      <c r="IRA3" s="1926"/>
      <c r="IRB3" s="1926"/>
      <c r="IRC3" s="1926"/>
      <c r="IRD3" s="1926"/>
      <c r="IRE3" s="1926"/>
      <c r="IRF3" s="1926"/>
      <c r="IRG3" s="1926"/>
      <c r="IRH3" s="1926"/>
      <c r="IRI3" s="1926"/>
      <c r="IRJ3" s="1926"/>
      <c r="IRK3" s="1926"/>
      <c r="IRL3" s="1926"/>
      <c r="IRM3" s="1926"/>
      <c r="IRN3" s="1926"/>
      <c r="IRO3" s="1926"/>
      <c r="IRP3" s="1926"/>
      <c r="IRQ3" s="1926"/>
      <c r="IRR3" s="1926"/>
      <c r="IRS3" s="1926"/>
      <c r="IRT3" s="1926"/>
      <c r="IRU3" s="1926"/>
      <c r="IRV3" s="1926"/>
      <c r="IRW3" s="1926"/>
      <c r="IRX3" s="1926"/>
      <c r="IRY3" s="1926"/>
      <c r="IRZ3" s="1926"/>
      <c r="ISA3" s="1926"/>
      <c r="ISB3" s="1926"/>
      <c r="ISC3" s="1926"/>
      <c r="ISD3" s="1926"/>
      <c r="ISE3" s="1926"/>
      <c r="ISF3" s="1926"/>
      <c r="ISG3" s="1926"/>
      <c r="ISH3" s="1926"/>
      <c r="ISI3" s="1926"/>
      <c r="ISJ3" s="1926"/>
      <c r="ISK3" s="1926"/>
      <c r="ISL3" s="1926"/>
      <c r="ISM3" s="1926"/>
      <c r="ISN3" s="1926"/>
      <c r="ISO3" s="1926"/>
      <c r="ISP3" s="1926"/>
      <c r="ISQ3" s="1926"/>
      <c r="ISR3" s="1926"/>
      <c r="ISS3" s="1926"/>
      <c r="IST3" s="1926"/>
      <c r="ISU3" s="1926"/>
      <c r="ISV3" s="1926"/>
      <c r="ISW3" s="1926"/>
      <c r="ISX3" s="1926"/>
      <c r="ISY3" s="1926"/>
      <c r="ISZ3" s="1926"/>
      <c r="ITA3" s="1926"/>
      <c r="ITB3" s="1926"/>
      <c r="ITC3" s="1926"/>
      <c r="ITD3" s="1926"/>
      <c r="ITE3" s="1926"/>
      <c r="ITF3" s="1926"/>
      <c r="ITG3" s="1926"/>
      <c r="ITH3" s="1926"/>
      <c r="ITI3" s="1926"/>
      <c r="ITJ3" s="1926"/>
      <c r="ITK3" s="1926"/>
      <c r="ITL3" s="1926"/>
      <c r="ITM3" s="1926"/>
      <c r="ITN3" s="1926"/>
      <c r="ITO3" s="1926"/>
      <c r="ITP3" s="1926"/>
      <c r="ITQ3" s="1926"/>
      <c r="ITR3" s="1926"/>
      <c r="ITS3" s="1926"/>
      <c r="ITT3" s="1926"/>
      <c r="ITU3" s="1926"/>
      <c r="ITV3" s="1926"/>
      <c r="ITW3" s="1926"/>
      <c r="ITX3" s="1926"/>
      <c r="ITY3" s="1926"/>
      <c r="ITZ3" s="1926"/>
      <c r="IUA3" s="1926"/>
      <c r="IUB3" s="1926"/>
      <c r="IUC3" s="1926"/>
      <c r="IUD3" s="1926"/>
      <c r="IUE3" s="1926"/>
      <c r="IUF3" s="1926"/>
      <c r="IUG3" s="1926"/>
      <c r="IUH3" s="1926"/>
      <c r="IUI3" s="1926"/>
      <c r="IUJ3" s="1926"/>
      <c r="IUK3" s="1926"/>
      <c r="IUL3" s="1926"/>
      <c r="IUM3" s="1926"/>
      <c r="IUN3" s="1926"/>
      <c r="IUO3" s="1926"/>
      <c r="IUP3" s="1926"/>
      <c r="IUQ3" s="1926"/>
      <c r="IUR3" s="1926"/>
      <c r="IUS3" s="1926"/>
      <c r="IUT3" s="1926"/>
      <c r="IUU3" s="1926"/>
      <c r="IUV3" s="1926"/>
      <c r="IUW3" s="1926"/>
      <c r="IUX3" s="1926"/>
      <c r="IUY3" s="1926"/>
      <c r="IUZ3" s="1926"/>
      <c r="IVA3" s="1926"/>
      <c r="IVB3" s="1926"/>
      <c r="IVC3" s="1926"/>
      <c r="IVD3" s="1926"/>
      <c r="IVE3" s="1926"/>
      <c r="IVF3" s="1926"/>
      <c r="IVG3" s="1926"/>
      <c r="IVH3" s="1926"/>
      <c r="IVI3" s="1926"/>
      <c r="IVJ3" s="1926"/>
      <c r="IVK3" s="1926"/>
      <c r="IVL3" s="1926"/>
      <c r="IVM3" s="1926"/>
      <c r="IVN3" s="1926"/>
      <c r="IVO3" s="1926"/>
      <c r="IVP3" s="1926"/>
      <c r="IVQ3" s="1926"/>
      <c r="IVR3" s="1926"/>
      <c r="IVS3" s="1926"/>
      <c r="IVT3" s="1926"/>
      <c r="IVU3" s="1926"/>
      <c r="IVV3" s="1926"/>
      <c r="IVW3" s="1926"/>
      <c r="IVX3" s="1926"/>
      <c r="IVY3" s="1926"/>
      <c r="IVZ3" s="1926"/>
      <c r="IWA3" s="1926"/>
      <c r="IWB3" s="1926"/>
      <c r="IWC3" s="1926"/>
      <c r="IWD3" s="1926"/>
      <c r="IWE3" s="1926"/>
      <c r="IWF3" s="1926"/>
      <c r="IWG3" s="1926"/>
      <c r="IWH3" s="1926"/>
      <c r="IWI3" s="1926"/>
      <c r="IWJ3" s="1926"/>
      <c r="IWK3" s="1926"/>
      <c r="IWL3" s="1926"/>
      <c r="IWM3" s="1926"/>
      <c r="IWN3" s="1926"/>
      <c r="IWO3" s="1926"/>
      <c r="IWP3" s="1926"/>
      <c r="IWQ3" s="1926"/>
      <c r="IWR3" s="1926"/>
      <c r="IWS3" s="1926"/>
      <c r="IWT3" s="1926"/>
      <c r="IWU3" s="1926"/>
      <c r="IWV3" s="1926"/>
      <c r="IWW3" s="1926"/>
      <c r="IWX3" s="1926"/>
      <c r="IWY3" s="1926"/>
      <c r="IWZ3" s="1926"/>
      <c r="IXA3" s="1926"/>
      <c r="IXB3" s="1926"/>
      <c r="IXC3" s="1926"/>
      <c r="IXD3" s="1926"/>
      <c r="IXE3" s="1926"/>
      <c r="IXF3" s="1926"/>
      <c r="IXG3" s="1926"/>
      <c r="IXH3" s="1926"/>
      <c r="IXI3" s="1926"/>
      <c r="IXJ3" s="1926"/>
      <c r="IXK3" s="1926"/>
      <c r="IXL3" s="1926"/>
      <c r="IXM3" s="1926"/>
      <c r="IXN3" s="1926"/>
      <c r="IXO3" s="1926"/>
      <c r="IXP3" s="1926"/>
      <c r="IXQ3" s="1926"/>
      <c r="IXR3" s="1926"/>
      <c r="IXS3" s="1926"/>
      <c r="IXT3" s="1926"/>
      <c r="IXU3" s="1926"/>
      <c r="IXV3" s="1926"/>
      <c r="IXW3" s="1926"/>
      <c r="IXX3" s="1926"/>
      <c r="IXY3" s="1926"/>
      <c r="IXZ3" s="1926"/>
      <c r="IYA3" s="1926"/>
      <c r="IYB3" s="1926"/>
      <c r="IYC3" s="1926"/>
      <c r="IYD3" s="1926"/>
      <c r="IYE3" s="1926"/>
      <c r="IYF3" s="1926"/>
      <c r="IYG3" s="1926"/>
      <c r="IYH3" s="1926"/>
      <c r="IYI3" s="1926"/>
      <c r="IYJ3" s="1926"/>
      <c r="IYK3" s="1926"/>
      <c r="IYL3" s="1926"/>
      <c r="IYM3" s="1926"/>
      <c r="IYN3" s="1926"/>
      <c r="IYO3" s="1926"/>
      <c r="IYP3" s="1926"/>
      <c r="IYQ3" s="1926"/>
      <c r="IYR3" s="1926"/>
      <c r="IYS3" s="1926"/>
      <c r="IYT3" s="1926"/>
      <c r="IYU3" s="1926"/>
      <c r="IYV3" s="1926"/>
      <c r="IYW3" s="1926"/>
      <c r="IYX3" s="1926"/>
      <c r="IYY3" s="1926"/>
      <c r="IYZ3" s="1926"/>
      <c r="IZA3" s="1926"/>
      <c r="IZB3" s="1926"/>
      <c r="IZC3" s="1926"/>
      <c r="IZD3" s="1926"/>
      <c r="IZE3" s="1926"/>
      <c r="IZF3" s="1926"/>
      <c r="IZG3" s="1926"/>
      <c r="IZH3" s="1926"/>
      <c r="IZI3" s="1926"/>
      <c r="IZJ3" s="1926"/>
      <c r="IZK3" s="1926"/>
      <c r="IZL3" s="1926"/>
      <c r="IZM3" s="1926"/>
      <c r="IZN3" s="1926"/>
      <c r="IZO3" s="1926"/>
      <c r="IZP3" s="1926"/>
      <c r="IZQ3" s="1926"/>
      <c r="IZR3" s="1926"/>
      <c r="IZS3" s="1926"/>
      <c r="IZT3" s="1926"/>
      <c r="IZU3" s="1926"/>
      <c r="IZV3" s="1926"/>
      <c r="IZW3" s="1926"/>
      <c r="IZX3" s="1926"/>
      <c r="IZY3" s="1926"/>
      <c r="IZZ3" s="1926"/>
      <c r="JAA3" s="1926"/>
      <c r="JAB3" s="1926"/>
      <c r="JAC3" s="1926"/>
      <c r="JAD3" s="1926"/>
      <c r="JAE3" s="1926"/>
      <c r="JAF3" s="1926"/>
      <c r="JAG3" s="1926"/>
      <c r="JAH3" s="1926"/>
      <c r="JAI3" s="1926"/>
      <c r="JAJ3" s="1926"/>
      <c r="JAK3" s="1926"/>
      <c r="JAL3" s="1926"/>
      <c r="JAM3" s="1926"/>
      <c r="JAN3" s="1926"/>
      <c r="JAO3" s="1926"/>
      <c r="JAP3" s="1926"/>
      <c r="JAQ3" s="1926"/>
      <c r="JAR3" s="1926"/>
      <c r="JAS3" s="1926"/>
      <c r="JAT3" s="1926"/>
      <c r="JAU3" s="1926"/>
      <c r="JAV3" s="1926"/>
      <c r="JAW3" s="1926"/>
      <c r="JAX3" s="1926"/>
      <c r="JAY3" s="1926"/>
      <c r="JAZ3" s="1926"/>
      <c r="JBA3" s="1926"/>
      <c r="JBB3" s="1926"/>
      <c r="JBC3" s="1926"/>
      <c r="JBD3" s="1926"/>
      <c r="JBE3" s="1926"/>
      <c r="JBF3" s="1926"/>
      <c r="JBG3" s="1926"/>
      <c r="JBH3" s="1926"/>
      <c r="JBI3" s="1926"/>
      <c r="JBJ3" s="1926"/>
      <c r="JBK3" s="1926"/>
      <c r="JBL3" s="1926"/>
      <c r="JBM3" s="1926"/>
      <c r="JBN3" s="1926"/>
      <c r="JBO3" s="1926"/>
      <c r="JBP3" s="1926"/>
      <c r="JBQ3" s="1926"/>
      <c r="JBR3" s="1926"/>
      <c r="JBS3" s="1926"/>
      <c r="JBT3" s="1926"/>
      <c r="JBU3" s="1926"/>
      <c r="JBV3" s="1926"/>
      <c r="JBW3" s="1926"/>
      <c r="JBX3" s="1926"/>
      <c r="JBY3" s="1926"/>
      <c r="JBZ3" s="1926"/>
      <c r="JCA3" s="1926"/>
      <c r="JCB3" s="1926"/>
      <c r="JCC3" s="1926"/>
      <c r="JCD3" s="1926"/>
      <c r="JCE3" s="1926"/>
      <c r="JCF3" s="1926"/>
      <c r="JCG3" s="1926"/>
      <c r="JCH3" s="1926"/>
      <c r="JCI3" s="1926"/>
      <c r="JCJ3" s="1926"/>
      <c r="JCK3" s="1926"/>
      <c r="JCL3" s="1926"/>
      <c r="JCM3" s="1926"/>
      <c r="JCN3" s="1926"/>
      <c r="JCO3" s="1926"/>
      <c r="JCP3" s="1926"/>
      <c r="JCQ3" s="1926"/>
      <c r="JCR3" s="1926"/>
      <c r="JCS3" s="1926"/>
      <c r="JCT3" s="1926"/>
      <c r="JCU3" s="1926"/>
      <c r="JCV3" s="1926"/>
      <c r="JCW3" s="1926"/>
      <c r="JCX3" s="1926"/>
      <c r="JCY3" s="1926"/>
      <c r="JCZ3" s="1926"/>
      <c r="JDA3" s="1926"/>
      <c r="JDB3" s="1926"/>
      <c r="JDC3" s="1926"/>
      <c r="JDD3" s="1926"/>
      <c r="JDE3" s="1926"/>
      <c r="JDF3" s="1926"/>
      <c r="JDG3" s="1926"/>
      <c r="JDH3" s="1926"/>
      <c r="JDI3" s="1926"/>
      <c r="JDJ3" s="1926"/>
      <c r="JDK3" s="1926"/>
      <c r="JDL3" s="1926"/>
      <c r="JDM3" s="1926"/>
      <c r="JDN3" s="1926"/>
      <c r="JDO3" s="1926"/>
      <c r="JDP3" s="1926"/>
      <c r="JDQ3" s="1926"/>
      <c r="JDR3" s="1926"/>
      <c r="JDS3" s="1926"/>
      <c r="JDT3" s="1926"/>
      <c r="JDU3" s="1926"/>
      <c r="JDV3" s="1926"/>
      <c r="JDW3" s="1926"/>
      <c r="JDX3" s="1926"/>
      <c r="JDY3" s="1926"/>
      <c r="JDZ3" s="1926"/>
      <c r="JEA3" s="1926"/>
      <c r="JEB3" s="1926"/>
      <c r="JEC3" s="1926"/>
      <c r="JED3" s="1926"/>
      <c r="JEE3" s="1926"/>
      <c r="JEF3" s="1926"/>
      <c r="JEG3" s="1926"/>
      <c r="JEH3" s="1926"/>
      <c r="JEI3" s="1926"/>
      <c r="JEJ3" s="1926"/>
      <c r="JEK3" s="1926"/>
      <c r="JEL3" s="1926"/>
      <c r="JEM3" s="1926"/>
      <c r="JEN3" s="1926"/>
      <c r="JEO3" s="1926"/>
      <c r="JEP3" s="1926"/>
      <c r="JEQ3" s="1926"/>
      <c r="JER3" s="1926"/>
      <c r="JES3" s="1926"/>
      <c r="JET3" s="1926"/>
      <c r="JEU3" s="1926"/>
      <c r="JEV3" s="1926"/>
      <c r="JEW3" s="1926"/>
      <c r="JEX3" s="1926"/>
      <c r="JEY3" s="1926"/>
      <c r="JEZ3" s="1926"/>
      <c r="JFA3" s="1926"/>
      <c r="JFB3" s="1926"/>
      <c r="JFC3" s="1926"/>
      <c r="JFD3" s="1926"/>
      <c r="JFE3" s="1926"/>
      <c r="JFF3" s="1926"/>
      <c r="JFG3" s="1926"/>
      <c r="JFH3" s="1926"/>
      <c r="JFI3" s="1926"/>
      <c r="JFJ3" s="1926"/>
      <c r="JFK3" s="1926"/>
      <c r="JFL3" s="1926"/>
      <c r="JFM3" s="1926"/>
      <c r="JFN3" s="1926"/>
      <c r="JFO3" s="1926"/>
      <c r="JFP3" s="1926"/>
      <c r="JFQ3" s="1926"/>
      <c r="JFR3" s="1926"/>
      <c r="JFS3" s="1926"/>
      <c r="JFT3" s="1926"/>
      <c r="JFU3" s="1926"/>
      <c r="JFV3" s="1926"/>
      <c r="JFW3" s="1926"/>
      <c r="JFX3" s="1926"/>
      <c r="JFY3" s="1926"/>
      <c r="JFZ3" s="1926"/>
      <c r="JGA3" s="1926"/>
      <c r="JGB3" s="1926"/>
      <c r="JGC3" s="1926"/>
      <c r="JGD3" s="1926"/>
      <c r="JGE3" s="1926"/>
      <c r="JGF3" s="1926"/>
      <c r="JGG3" s="1926"/>
      <c r="JGH3" s="1926"/>
      <c r="JGI3" s="1926"/>
      <c r="JGJ3" s="1926"/>
      <c r="JGK3" s="1926"/>
      <c r="JGL3" s="1926"/>
      <c r="JGM3" s="1926"/>
      <c r="JGN3" s="1926"/>
      <c r="JGO3" s="1926"/>
      <c r="JGP3" s="1926"/>
      <c r="JGQ3" s="1926"/>
      <c r="JGR3" s="1926"/>
      <c r="JGS3" s="1926"/>
      <c r="JGT3" s="1926"/>
      <c r="JGU3" s="1926"/>
      <c r="JGV3" s="1926"/>
      <c r="JGW3" s="1926"/>
      <c r="JGX3" s="1926"/>
      <c r="JGY3" s="1926"/>
      <c r="JGZ3" s="1926"/>
      <c r="JHA3" s="1926"/>
      <c r="JHB3" s="1926"/>
      <c r="JHC3" s="1926"/>
      <c r="JHD3" s="1926"/>
      <c r="JHE3" s="1926"/>
      <c r="JHF3" s="1926"/>
      <c r="JHG3" s="1926"/>
      <c r="JHH3" s="1926"/>
      <c r="JHI3" s="1926"/>
      <c r="JHJ3" s="1926"/>
      <c r="JHK3" s="1926"/>
      <c r="JHL3" s="1926"/>
      <c r="JHM3" s="1926"/>
      <c r="JHN3" s="1926"/>
      <c r="JHO3" s="1926"/>
      <c r="JHP3" s="1926"/>
      <c r="JHQ3" s="1926"/>
      <c r="JHR3" s="1926"/>
      <c r="JHS3" s="1926"/>
      <c r="JHT3" s="1926"/>
      <c r="JHU3" s="1926"/>
      <c r="JHV3" s="1926"/>
      <c r="JHW3" s="1926"/>
      <c r="JHX3" s="1926"/>
      <c r="JHY3" s="1926"/>
      <c r="JHZ3" s="1926"/>
      <c r="JIA3" s="1926"/>
      <c r="JIB3" s="1926"/>
      <c r="JIC3" s="1926"/>
      <c r="JID3" s="1926"/>
      <c r="JIE3" s="1926"/>
      <c r="JIF3" s="1926"/>
      <c r="JIG3" s="1926"/>
      <c r="JIH3" s="1926"/>
      <c r="JII3" s="1926"/>
      <c r="JIJ3" s="1926"/>
      <c r="JIK3" s="1926"/>
      <c r="JIL3" s="1926"/>
      <c r="JIM3" s="1926"/>
      <c r="JIN3" s="1926"/>
      <c r="JIO3" s="1926"/>
      <c r="JIP3" s="1926"/>
      <c r="JIQ3" s="1926"/>
      <c r="JIR3" s="1926"/>
      <c r="JIS3" s="1926"/>
      <c r="JIT3" s="1926"/>
      <c r="JIU3" s="1926"/>
      <c r="JIV3" s="1926"/>
      <c r="JIW3" s="1926"/>
      <c r="JIX3" s="1926"/>
      <c r="JIY3" s="1926"/>
      <c r="JIZ3" s="1926"/>
      <c r="JJA3" s="1926"/>
      <c r="JJB3" s="1926"/>
      <c r="JJC3" s="1926"/>
      <c r="JJD3" s="1926"/>
      <c r="JJE3" s="1926"/>
      <c r="JJF3" s="1926"/>
      <c r="JJG3" s="1926"/>
      <c r="JJH3" s="1926"/>
      <c r="JJI3" s="1926"/>
      <c r="JJJ3" s="1926"/>
      <c r="JJK3" s="1926"/>
      <c r="JJL3" s="1926"/>
      <c r="JJM3" s="1926"/>
      <c r="JJN3" s="1926"/>
      <c r="JJO3" s="1926"/>
      <c r="JJP3" s="1926"/>
      <c r="JJQ3" s="1926"/>
      <c r="JJR3" s="1926"/>
      <c r="JJS3" s="1926"/>
      <c r="JJT3" s="1926"/>
      <c r="JJU3" s="1926"/>
      <c r="JJV3" s="1926"/>
      <c r="JJW3" s="1926"/>
      <c r="JJX3" s="1926"/>
      <c r="JJY3" s="1926"/>
      <c r="JJZ3" s="1926"/>
      <c r="JKA3" s="1926"/>
      <c r="JKB3" s="1926"/>
      <c r="JKC3" s="1926"/>
      <c r="JKD3" s="1926"/>
      <c r="JKE3" s="1926"/>
      <c r="JKF3" s="1926"/>
      <c r="JKG3" s="1926"/>
      <c r="JKH3" s="1926"/>
      <c r="JKI3" s="1926"/>
      <c r="JKJ3" s="1926"/>
      <c r="JKK3" s="1926"/>
      <c r="JKL3" s="1926"/>
      <c r="JKM3" s="1926"/>
      <c r="JKN3" s="1926"/>
      <c r="JKO3" s="1926"/>
      <c r="JKP3" s="1926"/>
      <c r="JKQ3" s="1926"/>
      <c r="JKR3" s="1926"/>
      <c r="JKS3" s="1926"/>
      <c r="JKT3" s="1926"/>
      <c r="JKU3" s="1926"/>
      <c r="JKV3" s="1926"/>
      <c r="JKW3" s="1926"/>
      <c r="JKX3" s="1926"/>
      <c r="JKY3" s="1926"/>
      <c r="JKZ3" s="1926"/>
      <c r="JLA3" s="1926"/>
      <c r="JLB3" s="1926"/>
      <c r="JLC3" s="1926"/>
      <c r="JLD3" s="1926"/>
      <c r="JLE3" s="1926"/>
      <c r="JLF3" s="1926"/>
      <c r="JLG3" s="1926"/>
      <c r="JLH3" s="1926"/>
      <c r="JLI3" s="1926"/>
      <c r="JLJ3" s="1926"/>
      <c r="JLK3" s="1926"/>
      <c r="JLL3" s="1926"/>
      <c r="JLM3" s="1926"/>
      <c r="JLN3" s="1926"/>
      <c r="JLO3" s="1926"/>
      <c r="JLP3" s="1926"/>
      <c r="JLQ3" s="1926"/>
      <c r="JLR3" s="1926"/>
      <c r="JLS3" s="1926"/>
      <c r="JLT3" s="1926"/>
      <c r="JLU3" s="1926"/>
      <c r="JLV3" s="1926"/>
      <c r="JLW3" s="1926"/>
      <c r="JLX3" s="1926"/>
      <c r="JLY3" s="1926"/>
      <c r="JLZ3" s="1926"/>
      <c r="JMA3" s="1926"/>
      <c r="JMB3" s="1926"/>
      <c r="JMC3" s="1926"/>
      <c r="JMD3" s="1926"/>
      <c r="JME3" s="1926"/>
      <c r="JMF3" s="1926"/>
      <c r="JMG3" s="1926"/>
      <c r="JMH3" s="1926"/>
      <c r="JMI3" s="1926"/>
      <c r="JMJ3" s="1926"/>
      <c r="JMK3" s="1926"/>
      <c r="JML3" s="1926"/>
      <c r="JMM3" s="1926"/>
      <c r="JMN3" s="1926"/>
      <c r="JMO3" s="1926"/>
      <c r="JMP3" s="1926"/>
      <c r="JMQ3" s="1926"/>
      <c r="JMR3" s="1926"/>
      <c r="JMS3" s="1926"/>
      <c r="JMT3" s="1926"/>
      <c r="JMU3" s="1926"/>
      <c r="JMV3" s="1926"/>
      <c r="JMW3" s="1926"/>
      <c r="JMX3" s="1926"/>
      <c r="JMY3" s="1926"/>
      <c r="JMZ3" s="1926"/>
      <c r="JNA3" s="1926"/>
      <c r="JNB3" s="1926"/>
      <c r="JNC3" s="1926"/>
      <c r="JND3" s="1926"/>
      <c r="JNE3" s="1926"/>
      <c r="JNF3" s="1926"/>
      <c r="JNG3" s="1926"/>
      <c r="JNH3" s="1926"/>
      <c r="JNI3" s="1926"/>
      <c r="JNJ3" s="1926"/>
      <c r="JNK3" s="1926"/>
      <c r="JNL3" s="1926"/>
      <c r="JNM3" s="1926"/>
      <c r="JNN3" s="1926"/>
      <c r="JNO3" s="1926"/>
      <c r="JNP3" s="1926"/>
      <c r="JNQ3" s="1926"/>
      <c r="JNR3" s="1926"/>
      <c r="JNS3" s="1926"/>
      <c r="JNT3" s="1926"/>
      <c r="JNU3" s="1926"/>
      <c r="JNV3" s="1926"/>
      <c r="JNW3" s="1926"/>
      <c r="JNX3" s="1926"/>
      <c r="JNY3" s="1926"/>
      <c r="JNZ3" s="1926"/>
      <c r="JOA3" s="1926"/>
      <c r="JOB3" s="1926"/>
      <c r="JOC3" s="1926"/>
      <c r="JOD3" s="1926"/>
      <c r="JOE3" s="1926"/>
      <c r="JOF3" s="1926"/>
      <c r="JOG3" s="1926"/>
      <c r="JOH3" s="1926"/>
      <c r="JOI3" s="1926"/>
      <c r="JOJ3" s="1926"/>
      <c r="JOK3" s="1926"/>
      <c r="JOL3" s="1926"/>
      <c r="JOM3" s="1926"/>
      <c r="JON3" s="1926"/>
      <c r="JOO3" s="1926"/>
      <c r="JOP3" s="1926"/>
      <c r="JOQ3" s="1926"/>
      <c r="JOR3" s="1926"/>
      <c r="JOS3" s="1926"/>
      <c r="JOT3" s="1926"/>
      <c r="JOU3" s="1926"/>
      <c r="JOV3" s="1926"/>
      <c r="JOW3" s="1926"/>
      <c r="JOX3" s="1926"/>
      <c r="JOY3" s="1926"/>
      <c r="JOZ3" s="1926"/>
      <c r="JPA3" s="1926"/>
      <c r="JPB3" s="1926"/>
      <c r="JPC3" s="1926"/>
      <c r="JPD3" s="1926"/>
      <c r="JPE3" s="1926"/>
      <c r="JPF3" s="1926"/>
      <c r="JPG3" s="1926"/>
      <c r="JPH3" s="1926"/>
      <c r="JPI3" s="1926"/>
      <c r="JPJ3" s="1926"/>
      <c r="JPK3" s="1926"/>
      <c r="JPL3" s="1926"/>
      <c r="JPM3" s="1926"/>
      <c r="JPN3" s="1926"/>
      <c r="JPO3" s="1926"/>
      <c r="JPP3" s="1926"/>
      <c r="JPQ3" s="1926"/>
      <c r="JPR3" s="1926"/>
      <c r="JPS3" s="1926"/>
      <c r="JPT3" s="1926"/>
      <c r="JPU3" s="1926"/>
      <c r="JPV3" s="1926"/>
      <c r="JPW3" s="1926"/>
      <c r="JPX3" s="1926"/>
      <c r="JPY3" s="1926"/>
      <c r="JPZ3" s="1926"/>
      <c r="JQA3" s="1926"/>
      <c r="JQB3" s="1926"/>
      <c r="JQC3" s="1926"/>
      <c r="JQD3" s="1926"/>
      <c r="JQE3" s="1926"/>
      <c r="JQF3" s="1926"/>
      <c r="JQG3" s="1926"/>
      <c r="JQH3" s="1926"/>
      <c r="JQI3" s="1926"/>
      <c r="JQJ3" s="1926"/>
      <c r="JQK3" s="1926"/>
      <c r="JQL3" s="1926"/>
      <c r="JQM3" s="1926"/>
      <c r="JQN3" s="1926"/>
      <c r="JQO3" s="1926"/>
      <c r="JQP3" s="1926"/>
      <c r="JQQ3" s="1926"/>
      <c r="JQR3" s="1926"/>
      <c r="JQS3" s="1926"/>
      <c r="JQT3" s="1926"/>
      <c r="JQU3" s="1926"/>
      <c r="JQV3" s="1926"/>
      <c r="JQW3" s="1926"/>
      <c r="JQX3" s="1926"/>
      <c r="JQY3" s="1926"/>
      <c r="JQZ3" s="1926"/>
      <c r="JRA3" s="1926"/>
      <c r="JRB3" s="1926"/>
      <c r="JRC3" s="1926"/>
      <c r="JRD3" s="1926"/>
      <c r="JRE3" s="1926"/>
      <c r="JRF3" s="1926"/>
      <c r="JRG3" s="1926"/>
      <c r="JRH3" s="1926"/>
      <c r="JRI3" s="1926"/>
      <c r="JRJ3" s="1926"/>
      <c r="JRK3" s="1926"/>
      <c r="JRL3" s="1926"/>
      <c r="JRM3" s="1926"/>
      <c r="JRN3" s="1926"/>
      <c r="JRO3" s="1926"/>
      <c r="JRP3" s="1926"/>
      <c r="JRQ3" s="1926"/>
      <c r="JRR3" s="1926"/>
      <c r="JRS3" s="1926"/>
      <c r="JRT3" s="1926"/>
      <c r="JRU3" s="1926"/>
      <c r="JRV3" s="1926"/>
      <c r="JRW3" s="1926"/>
      <c r="JRX3" s="1926"/>
      <c r="JRY3" s="1926"/>
      <c r="JRZ3" s="1926"/>
      <c r="JSA3" s="1926"/>
      <c r="JSB3" s="1926"/>
      <c r="JSC3" s="1926"/>
      <c r="JSD3" s="1926"/>
      <c r="JSE3" s="1926"/>
      <c r="JSF3" s="1926"/>
      <c r="JSG3" s="1926"/>
      <c r="JSH3" s="1926"/>
      <c r="JSI3" s="1926"/>
      <c r="JSJ3" s="1926"/>
      <c r="JSK3" s="1926"/>
      <c r="JSL3" s="1926"/>
      <c r="JSM3" s="1926"/>
      <c r="JSN3" s="1926"/>
      <c r="JSO3" s="1926"/>
      <c r="JSP3" s="1926"/>
      <c r="JSQ3" s="1926"/>
      <c r="JSR3" s="1926"/>
      <c r="JSS3" s="1926"/>
      <c r="JST3" s="1926"/>
      <c r="JSU3" s="1926"/>
      <c r="JSV3" s="1926"/>
      <c r="JSW3" s="1926"/>
      <c r="JSX3" s="1926"/>
      <c r="JSY3" s="1926"/>
      <c r="JSZ3" s="1926"/>
      <c r="JTA3" s="1926"/>
      <c r="JTB3" s="1926"/>
      <c r="JTC3" s="1926"/>
      <c r="JTD3" s="1926"/>
      <c r="JTE3" s="1926"/>
      <c r="JTF3" s="1926"/>
      <c r="JTG3" s="1926"/>
      <c r="JTH3" s="1926"/>
      <c r="JTI3" s="1926"/>
      <c r="JTJ3" s="1926"/>
      <c r="JTK3" s="1926"/>
      <c r="JTL3" s="1926"/>
      <c r="JTM3" s="1926"/>
      <c r="JTN3" s="1926"/>
      <c r="JTO3" s="1926"/>
      <c r="JTP3" s="1926"/>
      <c r="JTQ3" s="1926"/>
      <c r="JTR3" s="1926"/>
      <c r="JTS3" s="1926"/>
      <c r="JTT3" s="1926"/>
      <c r="JTU3" s="1926"/>
      <c r="JTV3" s="1926"/>
      <c r="JTW3" s="1926"/>
      <c r="JTX3" s="1926"/>
      <c r="JTY3" s="1926"/>
      <c r="JTZ3" s="1926"/>
      <c r="JUA3" s="1926"/>
      <c r="JUB3" s="1926"/>
      <c r="JUC3" s="1926"/>
      <c r="JUD3" s="1926"/>
      <c r="JUE3" s="1926"/>
      <c r="JUF3" s="1926"/>
      <c r="JUG3" s="1926"/>
      <c r="JUH3" s="1926"/>
      <c r="JUI3" s="1926"/>
      <c r="JUJ3" s="1926"/>
      <c r="JUK3" s="1926"/>
      <c r="JUL3" s="1926"/>
      <c r="JUM3" s="1926"/>
      <c r="JUN3" s="1926"/>
      <c r="JUO3" s="1926"/>
      <c r="JUP3" s="1926"/>
      <c r="JUQ3" s="1926"/>
      <c r="JUR3" s="1926"/>
      <c r="JUS3" s="1926"/>
      <c r="JUT3" s="1926"/>
      <c r="JUU3" s="1926"/>
      <c r="JUV3" s="1926"/>
      <c r="JUW3" s="1926"/>
      <c r="JUX3" s="1926"/>
      <c r="JUY3" s="1926"/>
      <c r="JUZ3" s="1926"/>
      <c r="JVA3" s="1926"/>
      <c r="JVB3" s="1926"/>
      <c r="JVC3" s="1926"/>
      <c r="JVD3" s="1926"/>
      <c r="JVE3" s="1926"/>
      <c r="JVF3" s="1926"/>
      <c r="JVG3" s="1926"/>
      <c r="JVH3" s="1926"/>
      <c r="JVI3" s="1926"/>
      <c r="JVJ3" s="1926"/>
      <c r="JVK3" s="1926"/>
      <c r="JVL3" s="1926"/>
      <c r="JVM3" s="1926"/>
      <c r="JVN3" s="1926"/>
      <c r="JVO3" s="1926"/>
      <c r="JVP3" s="1926"/>
      <c r="JVQ3" s="1926"/>
      <c r="JVR3" s="1926"/>
      <c r="JVS3" s="1926"/>
      <c r="JVT3" s="1926"/>
      <c r="JVU3" s="1926"/>
      <c r="JVV3" s="1926"/>
      <c r="JVW3" s="1926"/>
      <c r="JVX3" s="1926"/>
      <c r="JVY3" s="1926"/>
      <c r="JVZ3" s="1926"/>
      <c r="JWA3" s="1926"/>
      <c r="JWB3" s="1926"/>
      <c r="JWC3" s="1926"/>
      <c r="JWD3" s="1926"/>
      <c r="JWE3" s="1926"/>
      <c r="JWF3" s="1926"/>
      <c r="JWG3" s="1926"/>
      <c r="JWH3" s="1926"/>
      <c r="JWI3" s="1926"/>
      <c r="JWJ3" s="1926"/>
      <c r="JWK3" s="1926"/>
      <c r="JWL3" s="1926"/>
      <c r="JWM3" s="1926"/>
      <c r="JWN3" s="1926"/>
      <c r="JWO3" s="1926"/>
      <c r="JWP3" s="1926"/>
      <c r="JWQ3" s="1926"/>
      <c r="JWR3" s="1926"/>
      <c r="JWS3" s="1926"/>
      <c r="JWT3" s="1926"/>
      <c r="JWU3" s="1926"/>
      <c r="JWV3" s="1926"/>
      <c r="JWW3" s="1926"/>
      <c r="JWX3" s="1926"/>
      <c r="JWY3" s="1926"/>
      <c r="JWZ3" s="1926"/>
      <c r="JXA3" s="1926"/>
      <c r="JXB3" s="1926"/>
      <c r="JXC3" s="1926"/>
      <c r="JXD3" s="1926"/>
      <c r="JXE3" s="1926"/>
      <c r="JXF3" s="1926"/>
      <c r="JXG3" s="1926"/>
      <c r="JXH3" s="1926"/>
      <c r="JXI3" s="1926"/>
      <c r="JXJ3" s="1926"/>
      <c r="JXK3" s="1926"/>
      <c r="JXL3" s="1926"/>
      <c r="JXM3" s="1926"/>
      <c r="JXN3" s="1926"/>
      <c r="JXO3" s="1926"/>
      <c r="JXP3" s="1926"/>
      <c r="JXQ3" s="1926"/>
      <c r="JXR3" s="1926"/>
      <c r="JXS3" s="1926"/>
      <c r="JXT3" s="1926"/>
      <c r="JXU3" s="1926"/>
      <c r="JXV3" s="1926"/>
      <c r="JXW3" s="1926"/>
      <c r="JXX3" s="1926"/>
      <c r="JXY3" s="1926"/>
      <c r="JXZ3" s="1926"/>
      <c r="JYA3" s="1926"/>
      <c r="JYB3" s="1926"/>
      <c r="JYC3" s="1926"/>
      <c r="JYD3" s="1926"/>
      <c r="JYE3" s="1926"/>
      <c r="JYF3" s="1926"/>
      <c r="JYG3" s="1926"/>
      <c r="JYH3" s="1926"/>
      <c r="JYI3" s="1926"/>
      <c r="JYJ3" s="1926"/>
      <c r="JYK3" s="1926"/>
      <c r="JYL3" s="1926"/>
      <c r="JYM3" s="1926"/>
      <c r="JYN3" s="1926"/>
      <c r="JYO3" s="1926"/>
      <c r="JYP3" s="1926"/>
      <c r="JYQ3" s="1926"/>
      <c r="JYR3" s="1926"/>
      <c r="JYS3" s="1926"/>
      <c r="JYT3" s="1926"/>
      <c r="JYU3" s="1926"/>
      <c r="JYV3" s="1926"/>
      <c r="JYW3" s="1926"/>
      <c r="JYX3" s="1926"/>
      <c r="JYY3" s="1926"/>
      <c r="JYZ3" s="1926"/>
      <c r="JZA3" s="1926"/>
      <c r="JZB3" s="1926"/>
      <c r="JZC3" s="1926"/>
      <c r="JZD3" s="1926"/>
      <c r="JZE3" s="1926"/>
      <c r="JZF3" s="1926"/>
      <c r="JZG3" s="1926"/>
      <c r="JZH3" s="1926"/>
      <c r="JZI3" s="1926"/>
      <c r="JZJ3" s="1926"/>
      <c r="JZK3" s="1926"/>
      <c r="JZL3" s="1926"/>
      <c r="JZM3" s="1926"/>
      <c r="JZN3" s="1926"/>
      <c r="JZO3" s="1926"/>
      <c r="JZP3" s="1926"/>
      <c r="JZQ3" s="1926"/>
      <c r="JZR3" s="1926"/>
      <c r="JZS3" s="1926"/>
      <c r="JZT3" s="1926"/>
      <c r="JZU3" s="1926"/>
      <c r="JZV3" s="1926"/>
      <c r="JZW3" s="1926"/>
      <c r="JZX3" s="1926"/>
      <c r="JZY3" s="1926"/>
      <c r="JZZ3" s="1926"/>
      <c r="KAA3" s="1926"/>
      <c r="KAB3" s="1926"/>
      <c r="KAC3" s="1926"/>
      <c r="KAD3" s="1926"/>
      <c r="KAE3" s="1926"/>
      <c r="KAF3" s="1926"/>
      <c r="KAG3" s="1926"/>
      <c r="KAH3" s="1926"/>
      <c r="KAI3" s="1926"/>
      <c r="KAJ3" s="1926"/>
      <c r="KAK3" s="1926"/>
      <c r="KAL3" s="1926"/>
      <c r="KAM3" s="1926"/>
      <c r="KAN3" s="1926"/>
      <c r="KAO3" s="1926"/>
      <c r="KAP3" s="1926"/>
      <c r="KAQ3" s="1926"/>
      <c r="KAR3" s="1926"/>
      <c r="KAS3" s="1926"/>
      <c r="KAT3" s="1926"/>
      <c r="KAU3" s="1926"/>
      <c r="KAV3" s="1926"/>
      <c r="KAW3" s="1926"/>
      <c r="KAX3" s="1926"/>
      <c r="KAY3" s="1926"/>
      <c r="KAZ3" s="1926"/>
      <c r="KBA3" s="1926"/>
      <c r="KBB3" s="1926"/>
      <c r="KBC3" s="1926"/>
      <c r="KBD3" s="1926"/>
      <c r="KBE3" s="1926"/>
      <c r="KBF3" s="1926"/>
      <c r="KBG3" s="1926"/>
      <c r="KBH3" s="1926"/>
      <c r="KBI3" s="1926"/>
      <c r="KBJ3" s="1926"/>
      <c r="KBK3" s="1926"/>
      <c r="KBL3" s="1926"/>
      <c r="KBM3" s="1926"/>
      <c r="KBN3" s="1926"/>
      <c r="KBO3" s="1926"/>
      <c r="KBP3" s="1926"/>
      <c r="KBQ3" s="1926"/>
      <c r="KBR3" s="1926"/>
      <c r="KBS3" s="1926"/>
      <c r="KBT3" s="1926"/>
      <c r="KBU3" s="1926"/>
      <c r="KBV3" s="1926"/>
      <c r="KBW3" s="1926"/>
      <c r="KBX3" s="1926"/>
      <c r="KBY3" s="1926"/>
      <c r="KBZ3" s="1926"/>
      <c r="KCA3" s="1926"/>
      <c r="KCB3" s="1926"/>
      <c r="KCC3" s="1926"/>
      <c r="KCD3" s="1926"/>
      <c r="KCE3" s="1926"/>
      <c r="KCF3" s="1926"/>
      <c r="KCG3" s="1926"/>
      <c r="KCH3" s="1926"/>
      <c r="KCI3" s="1926"/>
      <c r="KCJ3" s="1926"/>
      <c r="KCK3" s="1926"/>
      <c r="KCL3" s="1926"/>
      <c r="KCM3" s="1926"/>
      <c r="KCN3" s="1926"/>
      <c r="KCO3" s="1926"/>
      <c r="KCP3" s="1926"/>
      <c r="KCQ3" s="1926"/>
      <c r="KCR3" s="1926"/>
      <c r="KCS3" s="1926"/>
      <c r="KCT3" s="1926"/>
      <c r="KCU3" s="1926"/>
      <c r="KCV3" s="1926"/>
      <c r="KCW3" s="1926"/>
      <c r="KCX3" s="1926"/>
      <c r="KCY3" s="1926"/>
      <c r="KCZ3" s="1926"/>
      <c r="KDA3" s="1926"/>
      <c r="KDB3" s="1926"/>
      <c r="KDC3" s="1926"/>
      <c r="KDD3" s="1926"/>
      <c r="KDE3" s="1926"/>
      <c r="KDF3" s="1926"/>
      <c r="KDG3" s="1926"/>
      <c r="KDH3" s="1926"/>
      <c r="KDI3" s="1926"/>
      <c r="KDJ3" s="1926"/>
      <c r="KDK3" s="1926"/>
      <c r="KDL3" s="1926"/>
      <c r="KDM3" s="1926"/>
      <c r="KDN3" s="1926"/>
      <c r="KDO3" s="1926"/>
      <c r="KDP3" s="1926"/>
      <c r="KDQ3" s="1926"/>
      <c r="KDR3" s="1926"/>
      <c r="KDS3" s="1926"/>
      <c r="KDT3" s="1926"/>
      <c r="KDU3" s="1926"/>
      <c r="KDV3" s="1926"/>
      <c r="KDW3" s="1926"/>
      <c r="KDX3" s="1926"/>
      <c r="KDY3" s="1926"/>
      <c r="KDZ3" s="1926"/>
      <c r="KEA3" s="1926"/>
      <c r="KEB3" s="1926"/>
      <c r="KEC3" s="1926"/>
      <c r="KED3" s="1926"/>
      <c r="KEE3" s="1926"/>
      <c r="KEF3" s="1926"/>
      <c r="KEG3" s="1926"/>
      <c r="KEH3" s="1926"/>
      <c r="KEI3" s="1926"/>
      <c r="KEJ3" s="1926"/>
      <c r="KEK3" s="1926"/>
      <c r="KEL3" s="1926"/>
      <c r="KEM3" s="1926"/>
      <c r="KEN3" s="1926"/>
      <c r="KEO3" s="1926"/>
      <c r="KEP3" s="1926"/>
      <c r="KEQ3" s="1926"/>
      <c r="KER3" s="1926"/>
      <c r="KES3" s="1926"/>
      <c r="KET3" s="1926"/>
      <c r="KEU3" s="1926"/>
      <c r="KEV3" s="1926"/>
      <c r="KEW3" s="1926"/>
      <c r="KEX3" s="1926"/>
      <c r="KEY3" s="1926"/>
      <c r="KEZ3" s="1926"/>
      <c r="KFA3" s="1926"/>
      <c r="KFB3" s="1926"/>
      <c r="KFC3" s="1926"/>
      <c r="KFD3" s="1926"/>
      <c r="KFE3" s="1926"/>
      <c r="KFF3" s="1926"/>
      <c r="KFG3" s="1926"/>
      <c r="KFH3" s="1926"/>
      <c r="KFI3" s="1926"/>
      <c r="KFJ3" s="1926"/>
      <c r="KFK3" s="1926"/>
      <c r="KFL3" s="1926"/>
      <c r="KFM3" s="1926"/>
      <c r="KFN3" s="1926"/>
      <c r="KFO3" s="1926"/>
      <c r="KFP3" s="1926"/>
      <c r="KFQ3" s="1926"/>
      <c r="KFR3" s="1926"/>
      <c r="KFS3" s="1926"/>
      <c r="KFT3" s="1926"/>
      <c r="KFU3" s="1926"/>
      <c r="KFV3" s="1926"/>
      <c r="KFW3" s="1926"/>
      <c r="KFX3" s="1926"/>
      <c r="KFY3" s="1926"/>
      <c r="KFZ3" s="1926"/>
      <c r="KGA3" s="1926"/>
      <c r="KGB3" s="1926"/>
      <c r="KGC3" s="1926"/>
      <c r="KGD3" s="1926"/>
      <c r="KGE3" s="1926"/>
      <c r="KGF3" s="1926"/>
      <c r="KGG3" s="1926"/>
      <c r="KGH3" s="1926"/>
      <c r="KGI3" s="1926"/>
      <c r="KGJ3" s="1926"/>
      <c r="KGK3" s="1926"/>
      <c r="KGL3" s="1926"/>
      <c r="KGM3" s="1926"/>
      <c r="KGN3" s="1926"/>
      <c r="KGO3" s="1926"/>
      <c r="KGP3" s="1926"/>
      <c r="KGQ3" s="1926"/>
      <c r="KGR3" s="1926"/>
      <c r="KGS3" s="1926"/>
      <c r="KGT3" s="1926"/>
      <c r="KGU3" s="1926"/>
      <c r="KGV3" s="1926"/>
      <c r="KGW3" s="1926"/>
      <c r="KGX3" s="1926"/>
      <c r="KGY3" s="1926"/>
      <c r="KGZ3" s="1926"/>
      <c r="KHA3" s="1926"/>
      <c r="KHB3" s="1926"/>
      <c r="KHC3" s="1926"/>
      <c r="KHD3" s="1926"/>
      <c r="KHE3" s="1926"/>
      <c r="KHF3" s="1926"/>
      <c r="KHG3" s="1926"/>
      <c r="KHH3" s="1926"/>
      <c r="KHI3" s="1926"/>
      <c r="KHJ3" s="1926"/>
      <c r="KHK3" s="1926"/>
      <c r="KHL3" s="1926"/>
      <c r="KHM3" s="1926"/>
      <c r="KHN3" s="1926"/>
      <c r="KHO3" s="1926"/>
      <c r="KHP3" s="1926"/>
      <c r="KHQ3" s="1926"/>
      <c r="KHR3" s="1926"/>
      <c r="KHS3" s="1926"/>
      <c r="KHT3" s="1926"/>
      <c r="KHU3" s="1926"/>
      <c r="KHV3" s="1926"/>
      <c r="KHW3" s="1926"/>
      <c r="KHX3" s="1926"/>
      <c r="KHY3" s="1926"/>
      <c r="KHZ3" s="1926"/>
      <c r="KIA3" s="1926"/>
      <c r="KIB3" s="1926"/>
      <c r="KIC3" s="1926"/>
      <c r="KID3" s="1926"/>
      <c r="KIE3" s="1926"/>
      <c r="KIF3" s="1926"/>
      <c r="KIG3" s="1926"/>
      <c r="KIH3" s="1926"/>
      <c r="KII3" s="1926"/>
      <c r="KIJ3" s="1926"/>
      <c r="KIK3" s="1926"/>
      <c r="KIL3" s="1926"/>
      <c r="KIM3" s="1926"/>
      <c r="KIN3" s="1926"/>
      <c r="KIO3" s="1926"/>
      <c r="KIP3" s="1926"/>
      <c r="KIQ3" s="1926"/>
      <c r="KIR3" s="1926"/>
      <c r="KIS3" s="1926"/>
      <c r="KIT3" s="1926"/>
      <c r="KIU3" s="1926"/>
      <c r="KIV3" s="1926"/>
      <c r="KIW3" s="1926"/>
      <c r="KIX3" s="1926"/>
      <c r="KIY3" s="1926"/>
      <c r="KIZ3" s="1926"/>
      <c r="KJA3" s="1926"/>
      <c r="KJB3" s="1926"/>
      <c r="KJC3" s="1926"/>
      <c r="KJD3" s="1926"/>
      <c r="KJE3" s="1926"/>
      <c r="KJF3" s="1926"/>
      <c r="KJG3" s="1926"/>
      <c r="KJH3" s="1926"/>
      <c r="KJI3" s="1926"/>
      <c r="KJJ3" s="1926"/>
      <c r="KJK3" s="1926"/>
      <c r="KJL3" s="1926"/>
      <c r="KJM3" s="1926"/>
      <c r="KJN3" s="1926"/>
      <c r="KJO3" s="1926"/>
      <c r="KJP3" s="1926"/>
      <c r="KJQ3" s="1926"/>
      <c r="KJR3" s="1926"/>
      <c r="KJS3" s="1926"/>
      <c r="KJT3" s="1926"/>
      <c r="KJU3" s="1926"/>
      <c r="KJV3" s="1926"/>
      <c r="KJW3" s="1926"/>
      <c r="KJX3" s="1926"/>
      <c r="KJY3" s="1926"/>
      <c r="KJZ3" s="1926"/>
      <c r="KKA3" s="1926"/>
      <c r="KKB3" s="1926"/>
      <c r="KKC3" s="1926"/>
      <c r="KKD3" s="1926"/>
      <c r="KKE3" s="1926"/>
      <c r="KKF3" s="1926"/>
      <c r="KKG3" s="1926"/>
      <c r="KKH3" s="1926"/>
      <c r="KKI3" s="1926"/>
      <c r="KKJ3" s="1926"/>
      <c r="KKK3" s="1926"/>
      <c r="KKL3" s="1926"/>
      <c r="KKM3" s="1926"/>
      <c r="KKN3" s="1926"/>
      <c r="KKO3" s="1926"/>
      <c r="KKP3" s="1926"/>
      <c r="KKQ3" s="1926"/>
      <c r="KKR3" s="1926"/>
      <c r="KKS3" s="1926"/>
      <c r="KKT3" s="1926"/>
      <c r="KKU3" s="1926"/>
      <c r="KKV3" s="1926"/>
      <c r="KKW3" s="1926"/>
      <c r="KKX3" s="1926"/>
      <c r="KKY3" s="1926"/>
      <c r="KKZ3" s="1926"/>
      <c r="KLA3" s="1926"/>
      <c r="KLB3" s="1926"/>
      <c r="KLC3" s="1926"/>
      <c r="KLD3" s="1926"/>
      <c r="KLE3" s="1926"/>
      <c r="KLF3" s="1926"/>
      <c r="KLG3" s="1926"/>
      <c r="KLH3" s="1926"/>
      <c r="KLI3" s="1926"/>
      <c r="KLJ3" s="1926"/>
      <c r="KLK3" s="1926"/>
      <c r="KLL3" s="1926"/>
      <c r="KLM3" s="1926"/>
      <c r="KLN3" s="1926"/>
      <c r="KLO3" s="1926"/>
      <c r="KLP3" s="1926"/>
      <c r="KLQ3" s="1926"/>
      <c r="KLR3" s="1926"/>
      <c r="KLS3" s="1926"/>
      <c r="KLT3" s="1926"/>
      <c r="KLU3" s="1926"/>
      <c r="KLV3" s="1926"/>
      <c r="KLW3" s="1926"/>
      <c r="KLX3" s="1926"/>
      <c r="KLY3" s="1926"/>
      <c r="KLZ3" s="1926"/>
      <c r="KMA3" s="1926"/>
      <c r="KMB3" s="1926"/>
      <c r="KMC3" s="1926"/>
      <c r="KMD3" s="1926"/>
      <c r="KME3" s="1926"/>
      <c r="KMF3" s="1926"/>
      <c r="KMG3" s="1926"/>
      <c r="KMH3" s="1926"/>
      <c r="KMI3" s="1926"/>
      <c r="KMJ3" s="1926"/>
      <c r="KMK3" s="1926"/>
      <c r="KML3" s="1926"/>
      <c r="KMM3" s="1926"/>
      <c r="KMN3" s="1926"/>
      <c r="KMO3" s="1926"/>
      <c r="KMP3" s="1926"/>
      <c r="KMQ3" s="1926"/>
      <c r="KMR3" s="1926"/>
      <c r="KMS3" s="1926"/>
      <c r="KMT3" s="1926"/>
      <c r="KMU3" s="1926"/>
      <c r="KMV3" s="1926"/>
      <c r="KMW3" s="1926"/>
      <c r="KMX3" s="1926"/>
      <c r="KMY3" s="1926"/>
      <c r="KMZ3" s="1926"/>
      <c r="KNA3" s="1926"/>
      <c r="KNB3" s="1926"/>
      <c r="KNC3" s="1926"/>
      <c r="KND3" s="1926"/>
      <c r="KNE3" s="1926"/>
      <c r="KNF3" s="1926"/>
      <c r="KNG3" s="1926"/>
      <c r="KNH3" s="1926"/>
      <c r="KNI3" s="1926"/>
      <c r="KNJ3" s="1926"/>
      <c r="KNK3" s="1926"/>
      <c r="KNL3" s="1926"/>
      <c r="KNM3" s="1926"/>
      <c r="KNN3" s="1926"/>
      <c r="KNO3" s="1926"/>
      <c r="KNP3" s="1926"/>
      <c r="KNQ3" s="1926"/>
      <c r="KNR3" s="1926"/>
      <c r="KNS3" s="1926"/>
      <c r="KNT3" s="1926"/>
      <c r="KNU3" s="1926"/>
      <c r="KNV3" s="1926"/>
      <c r="KNW3" s="1926"/>
      <c r="KNX3" s="1926"/>
      <c r="KNY3" s="1926"/>
      <c r="KNZ3" s="1926"/>
      <c r="KOA3" s="1926"/>
      <c r="KOB3" s="1926"/>
      <c r="KOC3" s="1926"/>
      <c r="KOD3" s="1926"/>
      <c r="KOE3" s="1926"/>
      <c r="KOF3" s="1926"/>
      <c r="KOG3" s="1926"/>
      <c r="KOH3" s="1926"/>
      <c r="KOI3" s="1926"/>
      <c r="KOJ3" s="1926"/>
      <c r="KOK3" s="1926"/>
      <c r="KOL3" s="1926"/>
      <c r="KOM3" s="1926"/>
      <c r="KON3" s="1926"/>
      <c r="KOO3" s="1926"/>
      <c r="KOP3" s="1926"/>
      <c r="KOQ3" s="1926"/>
      <c r="KOR3" s="1926"/>
      <c r="KOS3" s="1926"/>
      <c r="KOT3" s="1926"/>
      <c r="KOU3" s="1926"/>
      <c r="KOV3" s="1926"/>
      <c r="KOW3" s="1926"/>
      <c r="KOX3" s="1926"/>
      <c r="KOY3" s="1926"/>
      <c r="KOZ3" s="1926"/>
      <c r="KPA3" s="1926"/>
      <c r="KPB3" s="1926"/>
      <c r="KPC3" s="1926"/>
      <c r="KPD3" s="1926"/>
      <c r="KPE3" s="1926"/>
      <c r="KPF3" s="1926"/>
      <c r="KPG3" s="1926"/>
      <c r="KPH3" s="1926"/>
      <c r="KPI3" s="1926"/>
      <c r="KPJ3" s="1926"/>
      <c r="KPK3" s="1926"/>
      <c r="KPL3" s="1926"/>
      <c r="KPM3" s="1926"/>
      <c r="KPN3" s="1926"/>
      <c r="KPO3" s="1926"/>
      <c r="KPP3" s="1926"/>
      <c r="KPQ3" s="1926"/>
      <c r="KPR3" s="1926"/>
      <c r="KPS3" s="1926"/>
      <c r="KPT3" s="1926"/>
      <c r="KPU3" s="1926"/>
      <c r="KPV3" s="1926"/>
      <c r="KPW3" s="1926"/>
      <c r="KPX3" s="1926"/>
      <c r="KPY3" s="1926"/>
      <c r="KPZ3" s="1926"/>
      <c r="KQA3" s="1926"/>
      <c r="KQB3" s="1926"/>
      <c r="KQC3" s="1926"/>
      <c r="KQD3" s="1926"/>
      <c r="KQE3" s="1926"/>
      <c r="KQF3" s="1926"/>
      <c r="KQG3" s="1926"/>
      <c r="KQH3" s="1926"/>
      <c r="KQI3" s="1926"/>
      <c r="KQJ3" s="1926"/>
      <c r="KQK3" s="1926"/>
      <c r="KQL3" s="1926"/>
      <c r="KQM3" s="1926"/>
      <c r="KQN3" s="1926"/>
      <c r="KQO3" s="1926"/>
      <c r="KQP3" s="1926"/>
      <c r="KQQ3" s="1926"/>
      <c r="KQR3" s="1926"/>
      <c r="KQS3" s="1926"/>
      <c r="KQT3" s="1926"/>
      <c r="KQU3" s="1926"/>
      <c r="KQV3" s="1926"/>
      <c r="KQW3" s="1926"/>
      <c r="KQX3" s="1926"/>
      <c r="KQY3" s="1926"/>
      <c r="KQZ3" s="1926"/>
      <c r="KRA3" s="1926"/>
      <c r="KRB3" s="1926"/>
      <c r="KRC3" s="1926"/>
      <c r="KRD3" s="1926"/>
      <c r="KRE3" s="1926"/>
      <c r="KRF3" s="1926"/>
      <c r="KRG3" s="1926"/>
      <c r="KRH3" s="1926"/>
      <c r="KRI3" s="1926"/>
      <c r="KRJ3" s="1926"/>
      <c r="KRK3" s="1926"/>
      <c r="KRL3" s="1926"/>
      <c r="KRM3" s="1926"/>
      <c r="KRN3" s="1926"/>
      <c r="KRO3" s="1926"/>
      <c r="KRP3" s="1926"/>
      <c r="KRQ3" s="1926"/>
      <c r="KRR3" s="1926"/>
      <c r="KRS3" s="1926"/>
      <c r="KRT3" s="1926"/>
      <c r="KRU3" s="1926"/>
      <c r="KRV3" s="1926"/>
      <c r="KRW3" s="1926"/>
      <c r="KRX3" s="1926"/>
      <c r="KRY3" s="1926"/>
      <c r="KRZ3" s="1926"/>
      <c r="KSA3" s="1926"/>
      <c r="KSB3" s="1926"/>
      <c r="KSC3" s="1926"/>
      <c r="KSD3" s="1926"/>
      <c r="KSE3" s="1926"/>
      <c r="KSF3" s="1926"/>
      <c r="KSG3" s="1926"/>
      <c r="KSH3" s="1926"/>
      <c r="KSI3" s="1926"/>
      <c r="KSJ3" s="1926"/>
      <c r="KSK3" s="1926"/>
      <c r="KSL3" s="1926"/>
      <c r="KSM3" s="1926"/>
      <c r="KSN3" s="1926"/>
      <c r="KSO3" s="1926"/>
      <c r="KSP3" s="1926"/>
      <c r="KSQ3" s="1926"/>
      <c r="KSR3" s="1926"/>
      <c r="KSS3" s="1926"/>
      <c r="KST3" s="1926"/>
      <c r="KSU3" s="1926"/>
      <c r="KSV3" s="1926"/>
      <c r="KSW3" s="1926"/>
      <c r="KSX3" s="1926"/>
      <c r="KSY3" s="1926"/>
      <c r="KSZ3" s="1926"/>
      <c r="KTA3" s="1926"/>
      <c r="KTB3" s="1926"/>
      <c r="KTC3" s="1926"/>
      <c r="KTD3" s="1926"/>
      <c r="KTE3" s="1926"/>
      <c r="KTF3" s="1926"/>
      <c r="KTG3" s="1926"/>
      <c r="KTH3" s="1926"/>
      <c r="KTI3" s="1926"/>
      <c r="KTJ3" s="1926"/>
      <c r="KTK3" s="1926"/>
      <c r="KTL3" s="1926"/>
      <c r="KTM3" s="1926"/>
      <c r="KTN3" s="1926"/>
      <c r="KTO3" s="1926"/>
      <c r="KTP3" s="1926"/>
      <c r="KTQ3" s="1926"/>
      <c r="KTR3" s="1926"/>
      <c r="KTS3" s="1926"/>
      <c r="KTT3" s="1926"/>
      <c r="KTU3" s="1926"/>
      <c r="KTV3" s="1926"/>
      <c r="KTW3" s="1926"/>
      <c r="KTX3" s="1926"/>
      <c r="KTY3" s="1926"/>
      <c r="KTZ3" s="1926"/>
      <c r="KUA3" s="1926"/>
      <c r="KUB3" s="1926"/>
      <c r="KUC3" s="1926"/>
      <c r="KUD3" s="1926"/>
      <c r="KUE3" s="1926"/>
      <c r="KUF3" s="1926"/>
      <c r="KUG3" s="1926"/>
      <c r="KUH3" s="1926"/>
      <c r="KUI3" s="1926"/>
      <c r="KUJ3" s="1926"/>
      <c r="KUK3" s="1926"/>
      <c r="KUL3" s="1926"/>
      <c r="KUM3" s="1926"/>
      <c r="KUN3" s="1926"/>
      <c r="KUO3" s="1926"/>
      <c r="KUP3" s="1926"/>
      <c r="KUQ3" s="1926"/>
      <c r="KUR3" s="1926"/>
      <c r="KUS3" s="1926"/>
      <c r="KUT3" s="1926"/>
      <c r="KUU3" s="1926"/>
      <c r="KUV3" s="1926"/>
      <c r="KUW3" s="1926"/>
      <c r="KUX3" s="1926"/>
      <c r="KUY3" s="1926"/>
      <c r="KUZ3" s="1926"/>
      <c r="KVA3" s="1926"/>
      <c r="KVB3" s="1926"/>
      <c r="KVC3" s="1926"/>
      <c r="KVD3" s="1926"/>
      <c r="KVE3" s="1926"/>
      <c r="KVF3" s="1926"/>
      <c r="KVG3" s="1926"/>
      <c r="KVH3" s="1926"/>
      <c r="KVI3" s="1926"/>
      <c r="KVJ3" s="1926"/>
      <c r="KVK3" s="1926"/>
      <c r="KVL3" s="1926"/>
      <c r="KVM3" s="1926"/>
      <c r="KVN3" s="1926"/>
      <c r="KVO3" s="1926"/>
      <c r="KVP3" s="1926"/>
      <c r="KVQ3" s="1926"/>
      <c r="KVR3" s="1926"/>
      <c r="KVS3" s="1926"/>
      <c r="KVT3" s="1926"/>
      <c r="KVU3" s="1926"/>
      <c r="KVV3" s="1926"/>
      <c r="KVW3" s="1926"/>
      <c r="KVX3" s="1926"/>
      <c r="KVY3" s="1926"/>
      <c r="KVZ3" s="1926"/>
      <c r="KWA3" s="1926"/>
      <c r="KWB3" s="1926"/>
      <c r="KWC3" s="1926"/>
      <c r="KWD3" s="1926"/>
      <c r="KWE3" s="1926"/>
      <c r="KWF3" s="1926"/>
      <c r="KWG3" s="1926"/>
      <c r="KWH3" s="1926"/>
      <c r="KWI3" s="1926"/>
      <c r="KWJ3" s="1926"/>
      <c r="KWK3" s="1926"/>
      <c r="KWL3" s="1926"/>
      <c r="KWM3" s="1926"/>
      <c r="KWN3" s="1926"/>
      <c r="KWO3" s="1926"/>
      <c r="KWP3" s="1926"/>
      <c r="KWQ3" s="1926"/>
      <c r="KWR3" s="1926"/>
      <c r="KWS3" s="1926"/>
      <c r="KWT3" s="1926"/>
      <c r="KWU3" s="1926"/>
      <c r="KWV3" s="1926"/>
      <c r="KWW3" s="1926"/>
      <c r="KWX3" s="1926"/>
      <c r="KWY3" s="1926"/>
      <c r="KWZ3" s="1926"/>
      <c r="KXA3" s="1926"/>
      <c r="KXB3" s="1926"/>
      <c r="KXC3" s="1926"/>
      <c r="KXD3" s="1926"/>
      <c r="KXE3" s="1926"/>
      <c r="KXF3" s="1926"/>
      <c r="KXG3" s="1926"/>
      <c r="KXH3" s="1926"/>
      <c r="KXI3" s="1926"/>
      <c r="KXJ3" s="1926"/>
      <c r="KXK3" s="1926"/>
      <c r="KXL3" s="1926"/>
      <c r="KXM3" s="1926"/>
      <c r="KXN3" s="1926"/>
      <c r="KXO3" s="1926"/>
      <c r="KXP3" s="1926"/>
      <c r="KXQ3" s="1926"/>
      <c r="KXR3" s="1926"/>
      <c r="KXS3" s="1926"/>
      <c r="KXT3" s="1926"/>
      <c r="KXU3" s="1926"/>
      <c r="KXV3" s="1926"/>
      <c r="KXW3" s="1926"/>
      <c r="KXX3" s="1926"/>
      <c r="KXY3" s="1926"/>
      <c r="KXZ3" s="1926"/>
      <c r="KYA3" s="1926"/>
      <c r="KYB3" s="1926"/>
      <c r="KYC3" s="1926"/>
      <c r="KYD3" s="1926"/>
      <c r="KYE3" s="1926"/>
      <c r="KYF3" s="1926"/>
      <c r="KYG3" s="1926"/>
      <c r="KYH3" s="1926"/>
      <c r="KYI3" s="1926"/>
      <c r="KYJ3" s="1926"/>
      <c r="KYK3" s="1926"/>
      <c r="KYL3" s="1926"/>
      <c r="KYM3" s="1926"/>
      <c r="KYN3" s="1926"/>
      <c r="KYO3" s="1926"/>
      <c r="KYP3" s="1926"/>
      <c r="KYQ3" s="1926"/>
      <c r="KYR3" s="1926"/>
      <c r="KYS3" s="1926"/>
      <c r="KYT3" s="1926"/>
      <c r="KYU3" s="1926"/>
      <c r="KYV3" s="1926"/>
      <c r="KYW3" s="1926"/>
      <c r="KYX3" s="1926"/>
      <c r="KYY3" s="1926"/>
      <c r="KYZ3" s="1926"/>
      <c r="KZA3" s="1926"/>
      <c r="KZB3" s="1926"/>
      <c r="KZC3" s="1926"/>
      <c r="KZD3" s="1926"/>
      <c r="KZE3" s="1926"/>
      <c r="KZF3" s="1926"/>
      <c r="KZG3" s="1926"/>
      <c r="KZH3" s="1926"/>
      <c r="KZI3" s="1926"/>
      <c r="KZJ3" s="1926"/>
      <c r="KZK3" s="1926"/>
      <c r="KZL3" s="1926"/>
      <c r="KZM3" s="1926"/>
      <c r="KZN3" s="1926"/>
      <c r="KZO3" s="1926"/>
      <c r="KZP3" s="1926"/>
      <c r="KZQ3" s="1926"/>
      <c r="KZR3" s="1926"/>
      <c r="KZS3" s="1926"/>
      <c r="KZT3" s="1926"/>
      <c r="KZU3" s="1926"/>
      <c r="KZV3" s="1926"/>
      <c r="KZW3" s="1926"/>
      <c r="KZX3" s="1926"/>
      <c r="KZY3" s="1926"/>
      <c r="KZZ3" s="1926"/>
      <c r="LAA3" s="1926"/>
      <c r="LAB3" s="1926"/>
      <c r="LAC3" s="1926"/>
      <c r="LAD3" s="1926"/>
      <c r="LAE3" s="1926"/>
      <c r="LAF3" s="1926"/>
      <c r="LAG3" s="1926"/>
      <c r="LAH3" s="1926"/>
      <c r="LAI3" s="1926"/>
      <c r="LAJ3" s="1926"/>
      <c r="LAK3" s="1926"/>
      <c r="LAL3" s="1926"/>
      <c r="LAM3" s="1926"/>
      <c r="LAN3" s="1926"/>
      <c r="LAO3" s="1926"/>
      <c r="LAP3" s="1926"/>
      <c r="LAQ3" s="1926"/>
      <c r="LAR3" s="1926"/>
      <c r="LAS3" s="1926"/>
      <c r="LAT3" s="1926"/>
      <c r="LAU3" s="1926"/>
      <c r="LAV3" s="1926"/>
      <c r="LAW3" s="1926"/>
      <c r="LAX3" s="1926"/>
      <c r="LAY3" s="1926"/>
      <c r="LAZ3" s="1926"/>
      <c r="LBA3" s="1926"/>
      <c r="LBB3" s="1926"/>
      <c r="LBC3" s="1926"/>
      <c r="LBD3" s="1926"/>
      <c r="LBE3" s="1926"/>
      <c r="LBF3" s="1926"/>
      <c r="LBG3" s="1926"/>
      <c r="LBH3" s="1926"/>
      <c r="LBI3" s="1926"/>
      <c r="LBJ3" s="1926"/>
      <c r="LBK3" s="1926"/>
      <c r="LBL3" s="1926"/>
      <c r="LBM3" s="1926"/>
      <c r="LBN3" s="1926"/>
      <c r="LBO3" s="1926"/>
      <c r="LBP3" s="1926"/>
      <c r="LBQ3" s="1926"/>
      <c r="LBR3" s="1926"/>
      <c r="LBS3" s="1926"/>
      <c r="LBT3" s="1926"/>
      <c r="LBU3" s="1926"/>
      <c r="LBV3" s="1926"/>
      <c r="LBW3" s="1926"/>
      <c r="LBX3" s="1926"/>
      <c r="LBY3" s="1926"/>
      <c r="LBZ3" s="1926"/>
      <c r="LCA3" s="1926"/>
      <c r="LCB3" s="1926"/>
      <c r="LCC3" s="1926"/>
      <c r="LCD3" s="1926"/>
      <c r="LCE3" s="1926"/>
      <c r="LCF3" s="1926"/>
      <c r="LCG3" s="1926"/>
      <c r="LCH3" s="1926"/>
      <c r="LCI3" s="1926"/>
      <c r="LCJ3" s="1926"/>
      <c r="LCK3" s="1926"/>
      <c r="LCL3" s="1926"/>
      <c r="LCM3" s="1926"/>
      <c r="LCN3" s="1926"/>
      <c r="LCO3" s="1926"/>
      <c r="LCP3" s="1926"/>
      <c r="LCQ3" s="1926"/>
      <c r="LCR3" s="1926"/>
      <c r="LCS3" s="1926"/>
      <c r="LCT3" s="1926"/>
      <c r="LCU3" s="1926"/>
      <c r="LCV3" s="1926"/>
      <c r="LCW3" s="1926"/>
      <c r="LCX3" s="1926"/>
      <c r="LCY3" s="1926"/>
      <c r="LCZ3" s="1926"/>
      <c r="LDA3" s="1926"/>
      <c r="LDB3" s="1926"/>
      <c r="LDC3" s="1926"/>
      <c r="LDD3" s="1926"/>
      <c r="LDE3" s="1926"/>
      <c r="LDF3" s="1926"/>
      <c r="LDG3" s="1926"/>
      <c r="LDH3" s="1926"/>
      <c r="LDI3" s="1926"/>
      <c r="LDJ3" s="1926"/>
      <c r="LDK3" s="1926"/>
      <c r="LDL3" s="1926"/>
      <c r="LDM3" s="1926"/>
      <c r="LDN3" s="1926"/>
      <c r="LDO3" s="1926"/>
      <c r="LDP3" s="1926"/>
      <c r="LDQ3" s="1926"/>
      <c r="LDR3" s="1926"/>
      <c r="LDS3" s="1926"/>
      <c r="LDT3" s="1926"/>
      <c r="LDU3" s="1926"/>
      <c r="LDV3" s="1926"/>
      <c r="LDW3" s="1926"/>
      <c r="LDX3" s="1926"/>
      <c r="LDY3" s="1926"/>
      <c r="LDZ3" s="1926"/>
      <c r="LEA3" s="1926"/>
      <c r="LEB3" s="1926"/>
      <c r="LEC3" s="1926"/>
      <c r="LED3" s="1926"/>
      <c r="LEE3" s="1926"/>
      <c r="LEF3" s="1926"/>
      <c r="LEG3" s="1926"/>
      <c r="LEH3" s="1926"/>
      <c r="LEI3" s="1926"/>
      <c r="LEJ3" s="1926"/>
      <c r="LEK3" s="1926"/>
      <c r="LEL3" s="1926"/>
      <c r="LEM3" s="1926"/>
      <c r="LEN3" s="1926"/>
      <c r="LEO3" s="1926"/>
      <c r="LEP3" s="1926"/>
      <c r="LEQ3" s="1926"/>
      <c r="LER3" s="1926"/>
      <c r="LES3" s="1926"/>
      <c r="LET3" s="1926"/>
      <c r="LEU3" s="1926"/>
      <c r="LEV3" s="1926"/>
      <c r="LEW3" s="1926"/>
      <c r="LEX3" s="1926"/>
      <c r="LEY3" s="1926"/>
      <c r="LEZ3" s="1926"/>
      <c r="LFA3" s="1926"/>
      <c r="LFB3" s="1926"/>
      <c r="LFC3" s="1926"/>
      <c r="LFD3" s="1926"/>
      <c r="LFE3" s="1926"/>
      <c r="LFF3" s="1926"/>
      <c r="LFG3" s="1926"/>
      <c r="LFH3" s="1926"/>
      <c r="LFI3" s="1926"/>
      <c r="LFJ3" s="1926"/>
      <c r="LFK3" s="1926"/>
      <c r="LFL3" s="1926"/>
      <c r="LFM3" s="1926"/>
      <c r="LFN3" s="1926"/>
      <c r="LFO3" s="1926"/>
      <c r="LFP3" s="1926"/>
      <c r="LFQ3" s="1926"/>
      <c r="LFR3" s="1926"/>
      <c r="LFS3" s="1926"/>
      <c r="LFT3" s="1926"/>
      <c r="LFU3" s="1926"/>
      <c r="LFV3" s="1926"/>
      <c r="LFW3" s="1926"/>
      <c r="LFX3" s="1926"/>
      <c r="LFY3" s="1926"/>
      <c r="LFZ3" s="1926"/>
      <c r="LGA3" s="1926"/>
      <c r="LGB3" s="1926"/>
      <c r="LGC3" s="1926"/>
      <c r="LGD3" s="1926"/>
      <c r="LGE3" s="1926"/>
      <c r="LGF3" s="1926"/>
      <c r="LGG3" s="1926"/>
      <c r="LGH3" s="1926"/>
      <c r="LGI3" s="1926"/>
      <c r="LGJ3" s="1926"/>
      <c r="LGK3" s="1926"/>
      <c r="LGL3" s="1926"/>
      <c r="LGM3" s="1926"/>
      <c r="LGN3" s="1926"/>
      <c r="LGO3" s="1926"/>
      <c r="LGP3" s="1926"/>
      <c r="LGQ3" s="1926"/>
      <c r="LGR3" s="1926"/>
      <c r="LGS3" s="1926"/>
      <c r="LGT3" s="1926"/>
      <c r="LGU3" s="1926"/>
      <c r="LGV3" s="1926"/>
      <c r="LGW3" s="1926"/>
      <c r="LGX3" s="1926"/>
      <c r="LGY3" s="1926"/>
      <c r="LGZ3" s="1926"/>
      <c r="LHA3" s="1926"/>
      <c r="LHB3" s="1926"/>
      <c r="LHC3" s="1926"/>
      <c r="LHD3" s="1926"/>
      <c r="LHE3" s="1926"/>
      <c r="LHF3" s="1926"/>
      <c r="LHG3" s="1926"/>
      <c r="LHH3" s="1926"/>
      <c r="LHI3" s="1926"/>
      <c r="LHJ3" s="1926"/>
      <c r="LHK3" s="1926"/>
      <c r="LHL3" s="1926"/>
      <c r="LHM3" s="1926"/>
      <c r="LHN3" s="1926"/>
      <c r="LHO3" s="1926"/>
      <c r="LHP3" s="1926"/>
      <c r="LHQ3" s="1926"/>
      <c r="LHR3" s="1926"/>
      <c r="LHS3" s="1926"/>
      <c r="LHT3" s="1926"/>
      <c r="LHU3" s="1926"/>
      <c r="LHV3" s="1926"/>
      <c r="LHW3" s="1926"/>
      <c r="LHX3" s="1926"/>
      <c r="LHY3" s="1926"/>
      <c r="LHZ3" s="1926"/>
      <c r="LIA3" s="1926"/>
      <c r="LIB3" s="1926"/>
      <c r="LIC3" s="1926"/>
      <c r="LID3" s="1926"/>
      <c r="LIE3" s="1926"/>
      <c r="LIF3" s="1926"/>
      <c r="LIG3" s="1926"/>
      <c r="LIH3" s="1926"/>
      <c r="LII3" s="1926"/>
      <c r="LIJ3" s="1926"/>
      <c r="LIK3" s="1926"/>
      <c r="LIL3" s="1926"/>
      <c r="LIM3" s="1926"/>
      <c r="LIN3" s="1926"/>
      <c r="LIO3" s="1926"/>
      <c r="LIP3" s="1926"/>
      <c r="LIQ3" s="1926"/>
      <c r="LIR3" s="1926"/>
      <c r="LIS3" s="1926"/>
      <c r="LIT3" s="1926"/>
      <c r="LIU3" s="1926"/>
      <c r="LIV3" s="1926"/>
      <c r="LIW3" s="1926"/>
      <c r="LIX3" s="1926"/>
      <c r="LIY3" s="1926"/>
      <c r="LIZ3" s="1926"/>
      <c r="LJA3" s="1926"/>
      <c r="LJB3" s="1926"/>
      <c r="LJC3" s="1926"/>
      <c r="LJD3" s="1926"/>
      <c r="LJE3" s="1926"/>
      <c r="LJF3" s="1926"/>
      <c r="LJG3" s="1926"/>
      <c r="LJH3" s="1926"/>
      <c r="LJI3" s="1926"/>
      <c r="LJJ3" s="1926"/>
      <c r="LJK3" s="1926"/>
      <c r="LJL3" s="1926"/>
      <c r="LJM3" s="1926"/>
      <c r="LJN3" s="1926"/>
      <c r="LJO3" s="1926"/>
      <c r="LJP3" s="1926"/>
      <c r="LJQ3" s="1926"/>
      <c r="LJR3" s="1926"/>
      <c r="LJS3" s="1926"/>
      <c r="LJT3" s="1926"/>
      <c r="LJU3" s="1926"/>
      <c r="LJV3" s="1926"/>
      <c r="LJW3" s="1926"/>
      <c r="LJX3" s="1926"/>
      <c r="LJY3" s="1926"/>
      <c r="LJZ3" s="1926"/>
      <c r="LKA3" s="1926"/>
      <c r="LKB3" s="1926"/>
      <c r="LKC3" s="1926"/>
      <c r="LKD3" s="1926"/>
      <c r="LKE3" s="1926"/>
      <c r="LKF3" s="1926"/>
      <c r="LKG3" s="1926"/>
      <c r="LKH3" s="1926"/>
      <c r="LKI3" s="1926"/>
      <c r="LKJ3" s="1926"/>
      <c r="LKK3" s="1926"/>
      <c r="LKL3" s="1926"/>
      <c r="LKM3" s="1926"/>
      <c r="LKN3" s="1926"/>
      <c r="LKO3" s="1926"/>
      <c r="LKP3" s="1926"/>
      <c r="LKQ3" s="1926"/>
      <c r="LKR3" s="1926"/>
      <c r="LKS3" s="1926"/>
      <c r="LKT3" s="1926"/>
      <c r="LKU3" s="1926"/>
      <c r="LKV3" s="1926"/>
      <c r="LKW3" s="1926"/>
      <c r="LKX3" s="1926"/>
      <c r="LKY3" s="1926"/>
      <c r="LKZ3" s="1926"/>
      <c r="LLA3" s="1926"/>
      <c r="LLB3" s="1926"/>
      <c r="LLC3" s="1926"/>
      <c r="LLD3" s="1926"/>
      <c r="LLE3" s="1926"/>
      <c r="LLF3" s="1926"/>
      <c r="LLG3" s="1926"/>
      <c r="LLH3" s="1926"/>
      <c r="LLI3" s="1926"/>
      <c r="LLJ3" s="1926"/>
      <c r="LLK3" s="1926"/>
      <c r="LLL3" s="1926"/>
      <c r="LLM3" s="1926"/>
      <c r="LLN3" s="1926"/>
      <c r="LLO3" s="1926"/>
      <c r="LLP3" s="1926"/>
      <c r="LLQ3" s="1926"/>
      <c r="LLR3" s="1926"/>
      <c r="LLS3" s="1926"/>
      <c r="LLT3" s="1926"/>
      <c r="LLU3" s="1926"/>
      <c r="LLV3" s="1926"/>
      <c r="LLW3" s="1926"/>
      <c r="LLX3" s="1926"/>
      <c r="LLY3" s="1926"/>
      <c r="LLZ3" s="1926"/>
      <c r="LMA3" s="1926"/>
      <c r="LMB3" s="1926"/>
      <c r="LMC3" s="1926"/>
      <c r="LMD3" s="1926"/>
      <c r="LME3" s="1926"/>
      <c r="LMF3" s="1926"/>
      <c r="LMG3" s="1926"/>
      <c r="LMH3" s="1926"/>
      <c r="LMI3" s="1926"/>
      <c r="LMJ3" s="1926"/>
      <c r="LMK3" s="1926"/>
      <c r="LML3" s="1926"/>
      <c r="LMM3" s="1926"/>
      <c r="LMN3" s="1926"/>
      <c r="LMO3" s="1926"/>
      <c r="LMP3" s="1926"/>
      <c r="LMQ3" s="1926"/>
      <c r="LMR3" s="1926"/>
      <c r="LMS3" s="1926"/>
      <c r="LMT3" s="1926"/>
      <c r="LMU3" s="1926"/>
      <c r="LMV3" s="1926"/>
      <c r="LMW3" s="1926"/>
      <c r="LMX3" s="1926"/>
      <c r="LMY3" s="1926"/>
      <c r="LMZ3" s="1926"/>
      <c r="LNA3" s="1926"/>
      <c r="LNB3" s="1926"/>
      <c r="LNC3" s="1926"/>
      <c r="LND3" s="1926"/>
      <c r="LNE3" s="1926"/>
      <c r="LNF3" s="1926"/>
      <c r="LNG3" s="1926"/>
      <c r="LNH3" s="1926"/>
      <c r="LNI3" s="1926"/>
      <c r="LNJ3" s="1926"/>
      <c r="LNK3" s="1926"/>
      <c r="LNL3" s="1926"/>
      <c r="LNM3" s="1926"/>
      <c r="LNN3" s="1926"/>
      <c r="LNO3" s="1926"/>
      <c r="LNP3" s="1926"/>
      <c r="LNQ3" s="1926"/>
      <c r="LNR3" s="1926"/>
      <c r="LNS3" s="1926"/>
      <c r="LNT3" s="1926"/>
      <c r="LNU3" s="1926"/>
      <c r="LNV3" s="1926"/>
      <c r="LNW3" s="1926"/>
      <c r="LNX3" s="1926"/>
      <c r="LNY3" s="1926"/>
      <c r="LNZ3" s="1926"/>
      <c r="LOA3" s="1926"/>
      <c r="LOB3" s="1926"/>
      <c r="LOC3" s="1926"/>
      <c r="LOD3" s="1926"/>
      <c r="LOE3" s="1926"/>
      <c r="LOF3" s="1926"/>
      <c r="LOG3" s="1926"/>
      <c r="LOH3" s="1926"/>
      <c r="LOI3" s="1926"/>
      <c r="LOJ3" s="1926"/>
      <c r="LOK3" s="1926"/>
      <c r="LOL3" s="1926"/>
      <c r="LOM3" s="1926"/>
      <c r="LON3" s="1926"/>
      <c r="LOO3" s="1926"/>
      <c r="LOP3" s="1926"/>
      <c r="LOQ3" s="1926"/>
      <c r="LOR3" s="1926"/>
      <c r="LOS3" s="1926"/>
      <c r="LOT3" s="1926"/>
      <c r="LOU3" s="1926"/>
      <c r="LOV3" s="1926"/>
      <c r="LOW3" s="1926"/>
      <c r="LOX3" s="1926"/>
      <c r="LOY3" s="1926"/>
      <c r="LOZ3" s="1926"/>
      <c r="LPA3" s="1926"/>
      <c r="LPB3" s="1926"/>
      <c r="LPC3" s="1926"/>
      <c r="LPD3" s="1926"/>
      <c r="LPE3" s="1926"/>
      <c r="LPF3" s="1926"/>
      <c r="LPG3" s="1926"/>
      <c r="LPH3" s="1926"/>
      <c r="LPI3" s="1926"/>
      <c r="LPJ3" s="1926"/>
      <c r="LPK3" s="1926"/>
      <c r="LPL3" s="1926"/>
      <c r="LPM3" s="1926"/>
      <c r="LPN3" s="1926"/>
      <c r="LPO3" s="1926"/>
      <c r="LPP3" s="1926"/>
      <c r="LPQ3" s="1926"/>
      <c r="LPR3" s="1926"/>
      <c r="LPS3" s="1926"/>
      <c r="LPT3" s="1926"/>
      <c r="LPU3" s="1926"/>
      <c r="LPV3" s="1926"/>
      <c r="LPW3" s="1926"/>
      <c r="LPX3" s="1926"/>
      <c r="LPY3" s="1926"/>
      <c r="LPZ3" s="1926"/>
      <c r="LQA3" s="1926"/>
      <c r="LQB3" s="1926"/>
      <c r="LQC3" s="1926"/>
      <c r="LQD3" s="1926"/>
      <c r="LQE3" s="1926"/>
      <c r="LQF3" s="1926"/>
      <c r="LQG3" s="1926"/>
      <c r="LQH3" s="1926"/>
      <c r="LQI3" s="1926"/>
      <c r="LQJ3" s="1926"/>
      <c r="LQK3" s="1926"/>
      <c r="LQL3" s="1926"/>
      <c r="LQM3" s="1926"/>
      <c r="LQN3" s="1926"/>
      <c r="LQO3" s="1926"/>
      <c r="LQP3" s="1926"/>
      <c r="LQQ3" s="1926"/>
      <c r="LQR3" s="1926"/>
      <c r="LQS3" s="1926"/>
      <c r="LQT3" s="1926"/>
      <c r="LQU3" s="1926"/>
      <c r="LQV3" s="1926"/>
      <c r="LQW3" s="1926"/>
      <c r="LQX3" s="1926"/>
      <c r="LQY3" s="1926"/>
      <c r="LQZ3" s="1926"/>
      <c r="LRA3" s="1926"/>
      <c r="LRB3" s="1926"/>
      <c r="LRC3" s="1926"/>
      <c r="LRD3" s="1926"/>
      <c r="LRE3" s="1926"/>
      <c r="LRF3" s="1926"/>
      <c r="LRG3" s="1926"/>
      <c r="LRH3" s="1926"/>
      <c r="LRI3" s="1926"/>
      <c r="LRJ3" s="1926"/>
      <c r="LRK3" s="1926"/>
      <c r="LRL3" s="1926"/>
      <c r="LRM3" s="1926"/>
      <c r="LRN3" s="1926"/>
      <c r="LRO3" s="1926"/>
      <c r="LRP3" s="1926"/>
      <c r="LRQ3" s="1926"/>
      <c r="LRR3" s="1926"/>
      <c r="LRS3" s="1926"/>
      <c r="LRT3" s="1926"/>
      <c r="LRU3" s="1926"/>
      <c r="LRV3" s="1926"/>
      <c r="LRW3" s="1926"/>
      <c r="LRX3" s="1926"/>
      <c r="LRY3" s="1926"/>
      <c r="LRZ3" s="1926"/>
      <c r="LSA3" s="1926"/>
      <c r="LSB3" s="1926"/>
      <c r="LSC3" s="1926"/>
      <c r="LSD3" s="1926"/>
      <c r="LSE3" s="1926"/>
      <c r="LSF3" s="1926"/>
      <c r="LSG3" s="1926"/>
      <c r="LSH3" s="1926"/>
      <c r="LSI3" s="1926"/>
      <c r="LSJ3" s="1926"/>
      <c r="LSK3" s="1926"/>
      <c r="LSL3" s="1926"/>
      <c r="LSM3" s="1926"/>
      <c r="LSN3" s="1926"/>
      <c r="LSO3" s="1926"/>
      <c r="LSP3" s="1926"/>
      <c r="LSQ3" s="1926"/>
      <c r="LSR3" s="1926"/>
      <c r="LSS3" s="1926"/>
      <c r="LST3" s="1926"/>
      <c r="LSU3" s="1926"/>
      <c r="LSV3" s="1926"/>
      <c r="LSW3" s="1926"/>
      <c r="LSX3" s="1926"/>
      <c r="LSY3" s="1926"/>
      <c r="LSZ3" s="1926"/>
      <c r="LTA3" s="1926"/>
      <c r="LTB3" s="1926"/>
      <c r="LTC3" s="1926"/>
      <c r="LTD3" s="1926"/>
      <c r="LTE3" s="1926"/>
      <c r="LTF3" s="1926"/>
      <c r="LTG3" s="1926"/>
      <c r="LTH3" s="1926"/>
      <c r="LTI3" s="1926"/>
      <c r="LTJ3" s="1926"/>
      <c r="LTK3" s="1926"/>
      <c r="LTL3" s="1926"/>
      <c r="LTM3" s="1926"/>
      <c r="LTN3" s="1926"/>
      <c r="LTO3" s="1926"/>
      <c r="LTP3" s="1926"/>
      <c r="LTQ3" s="1926"/>
      <c r="LTR3" s="1926"/>
      <c r="LTS3" s="1926"/>
      <c r="LTT3" s="1926"/>
      <c r="LTU3" s="1926"/>
      <c r="LTV3" s="1926"/>
      <c r="LTW3" s="1926"/>
      <c r="LTX3" s="1926"/>
      <c r="LTY3" s="1926"/>
      <c r="LTZ3" s="1926"/>
      <c r="LUA3" s="1926"/>
      <c r="LUB3" s="1926"/>
      <c r="LUC3" s="1926"/>
      <c r="LUD3" s="1926"/>
      <c r="LUE3" s="1926"/>
      <c r="LUF3" s="1926"/>
      <c r="LUG3" s="1926"/>
      <c r="LUH3" s="1926"/>
      <c r="LUI3" s="1926"/>
      <c r="LUJ3" s="1926"/>
      <c r="LUK3" s="1926"/>
      <c r="LUL3" s="1926"/>
      <c r="LUM3" s="1926"/>
      <c r="LUN3" s="1926"/>
      <c r="LUO3" s="1926"/>
      <c r="LUP3" s="1926"/>
      <c r="LUQ3" s="1926"/>
      <c r="LUR3" s="1926"/>
      <c r="LUS3" s="1926"/>
      <c r="LUT3" s="1926"/>
      <c r="LUU3" s="1926"/>
      <c r="LUV3" s="1926"/>
      <c r="LUW3" s="1926"/>
      <c r="LUX3" s="1926"/>
      <c r="LUY3" s="1926"/>
      <c r="LUZ3" s="1926"/>
      <c r="LVA3" s="1926"/>
      <c r="LVB3" s="1926"/>
      <c r="LVC3" s="1926"/>
      <c r="LVD3" s="1926"/>
      <c r="LVE3" s="1926"/>
      <c r="LVF3" s="1926"/>
      <c r="LVG3" s="1926"/>
      <c r="LVH3" s="1926"/>
      <c r="LVI3" s="1926"/>
      <c r="LVJ3" s="1926"/>
      <c r="LVK3" s="1926"/>
      <c r="LVL3" s="1926"/>
      <c r="LVM3" s="1926"/>
      <c r="LVN3" s="1926"/>
      <c r="LVO3" s="1926"/>
      <c r="LVP3" s="1926"/>
      <c r="LVQ3" s="1926"/>
      <c r="LVR3" s="1926"/>
      <c r="LVS3" s="1926"/>
      <c r="LVT3" s="1926"/>
      <c r="LVU3" s="1926"/>
      <c r="LVV3" s="1926"/>
      <c r="LVW3" s="1926"/>
      <c r="LVX3" s="1926"/>
      <c r="LVY3" s="1926"/>
      <c r="LVZ3" s="1926"/>
      <c r="LWA3" s="1926"/>
      <c r="LWB3" s="1926"/>
      <c r="LWC3" s="1926"/>
      <c r="LWD3" s="1926"/>
      <c r="LWE3" s="1926"/>
      <c r="LWF3" s="1926"/>
      <c r="LWG3" s="1926"/>
      <c r="LWH3" s="1926"/>
      <c r="LWI3" s="1926"/>
      <c r="LWJ3" s="1926"/>
      <c r="LWK3" s="1926"/>
      <c r="LWL3" s="1926"/>
      <c r="LWM3" s="1926"/>
      <c r="LWN3" s="1926"/>
      <c r="LWO3" s="1926"/>
      <c r="LWP3" s="1926"/>
      <c r="LWQ3" s="1926"/>
      <c r="LWR3" s="1926"/>
      <c r="LWS3" s="1926"/>
      <c r="LWT3" s="1926"/>
      <c r="LWU3" s="1926"/>
      <c r="LWV3" s="1926"/>
      <c r="LWW3" s="1926"/>
      <c r="LWX3" s="1926"/>
      <c r="LWY3" s="1926"/>
      <c r="LWZ3" s="1926"/>
      <c r="LXA3" s="1926"/>
      <c r="LXB3" s="1926"/>
      <c r="LXC3" s="1926"/>
      <c r="LXD3" s="1926"/>
      <c r="LXE3" s="1926"/>
      <c r="LXF3" s="1926"/>
      <c r="LXG3" s="1926"/>
      <c r="LXH3" s="1926"/>
      <c r="LXI3" s="1926"/>
      <c r="LXJ3" s="1926"/>
      <c r="LXK3" s="1926"/>
      <c r="LXL3" s="1926"/>
      <c r="LXM3" s="1926"/>
      <c r="LXN3" s="1926"/>
      <c r="LXO3" s="1926"/>
      <c r="LXP3" s="1926"/>
      <c r="LXQ3" s="1926"/>
      <c r="LXR3" s="1926"/>
      <c r="LXS3" s="1926"/>
      <c r="LXT3" s="1926"/>
      <c r="LXU3" s="1926"/>
      <c r="LXV3" s="1926"/>
      <c r="LXW3" s="1926"/>
      <c r="LXX3" s="1926"/>
      <c r="LXY3" s="1926"/>
      <c r="LXZ3" s="1926"/>
      <c r="LYA3" s="1926"/>
      <c r="LYB3" s="1926"/>
      <c r="LYC3" s="1926"/>
      <c r="LYD3" s="1926"/>
      <c r="LYE3" s="1926"/>
      <c r="LYF3" s="1926"/>
      <c r="LYG3" s="1926"/>
      <c r="LYH3" s="1926"/>
      <c r="LYI3" s="1926"/>
      <c r="LYJ3" s="1926"/>
      <c r="LYK3" s="1926"/>
      <c r="LYL3" s="1926"/>
      <c r="LYM3" s="1926"/>
      <c r="LYN3" s="1926"/>
      <c r="LYO3" s="1926"/>
      <c r="LYP3" s="1926"/>
      <c r="LYQ3" s="1926"/>
      <c r="LYR3" s="1926"/>
      <c r="LYS3" s="1926"/>
      <c r="LYT3" s="1926"/>
      <c r="LYU3" s="1926"/>
      <c r="LYV3" s="1926"/>
      <c r="LYW3" s="1926"/>
      <c r="LYX3" s="1926"/>
      <c r="LYY3" s="1926"/>
      <c r="LYZ3" s="1926"/>
      <c r="LZA3" s="1926"/>
      <c r="LZB3" s="1926"/>
      <c r="LZC3" s="1926"/>
      <c r="LZD3" s="1926"/>
      <c r="LZE3" s="1926"/>
      <c r="LZF3" s="1926"/>
      <c r="LZG3" s="1926"/>
      <c r="LZH3" s="1926"/>
      <c r="LZI3" s="1926"/>
      <c r="LZJ3" s="1926"/>
      <c r="LZK3" s="1926"/>
      <c r="LZL3" s="1926"/>
      <c r="LZM3" s="1926"/>
      <c r="LZN3" s="1926"/>
      <c r="LZO3" s="1926"/>
      <c r="LZP3" s="1926"/>
      <c r="LZQ3" s="1926"/>
      <c r="LZR3" s="1926"/>
      <c r="LZS3" s="1926"/>
      <c r="LZT3" s="1926"/>
      <c r="LZU3" s="1926"/>
      <c r="LZV3" s="1926"/>
      <c r="LZW3" s="1926"/>
      <c r="LZX3" s="1926"/>
      <c r="LZY3" s="1926"/>
      <c r="LZZ3" s="1926"/>
      <c r="MAA3" s="1926"/>
      <c r="MAB3" s="1926"/>
      <c r="MAC3" s="1926"/>
      <c r="MAD3" s="1926"/>
      <c r="MAE3" s="1926"/>
      <c r="MAF3" s="1926"/>
      <c r="MAG3" s="1926"/>
      <c r="MAH3" s="1926"/>
      <c r="MAI3" s="1926"/>
      <c r="MAJ3" s="1926"/>
      <c r="MAK3" s="1926"/>
      <c r="MAL3" s="1926"/>
      <c r="MAM3" s="1926"/>
      <c r="MAN3" s="1926"/>
      <c r="MAO3" s="1926"/>
      <c r="MAP3" s="1926"/>
      <c r="MAQ3" s="1926"/>
      <c r="MAR3" s="1926"/>
      <c r="MAS3" s="1926"/>
      <c r="MAT3" s="1926"/>
      <c r="MAU3" s="1926"/>
      <c r="MAV3" s="1926"/>
      <c r="MAW3" s="1926"/>
      <c r="MAX3" s="1926"/>
      <c r="MAY3" s="1926"/>
      <c r="MAZ3" s="1926"/>
      <c r="MBA3" s="1926"/>
      <c r="MBB3" s="1926"/>
      <c r="MBC3" s="1926"/>
      <c r="MBD3" s="1926"/>
      <c r="MBE3" s="1926"/>
      <c r="MBF3" s="1926"/>
      <c r="MBG3" s="1926"/>
      <c r="MBH3" s="1926"/>
      <c r="MBI3" s="1926"/>
      <c r="MBJ3" s="1926"/>
      <c r="MBK3" s="1926"/>
      <c r="MBL3" s="1926"/>
      <c r="MBM3" s="1926"/>
      <c r="MBN3" s="1926"/>
      <c r="MBO3" s="1926"/>
      <c r="MBP3" s="1926"/>
      <c r="MBQ3" s="1926"/>
      <c r="MBR3" s="1926"/>
      <c r="MBS3" s="1926"/>
      <c r="MBT3" s="1926"/>
      <c r="MBU3" s="1926"/>
      <c r="MBV3" s="1926"/>
      <c r="MBW3" s="1926"/>
      <c r="MBX3" s="1926"/>
      <c r="MBY3" s="1926"/>
      <c r="MBZ3" s="1926"/>
      <c r="MCA3" s="1926"/>
      <c r="MCB3" s="1926"/>
      <c r="MCC3" s="1926"/>
      <c r="MCD3" s="1926"/>
      <c r="MCE3" s="1926"/>
      <c r="MCF3" s="1926"/>
      <c r="MCG3" s="1926"/>
      <c r="MCH3" s="1926"/>
      <c r="MCI3" s="1926"/>
      <c r="MCJ3" s="1926"/>
      <c r="MCK3" s="1926"/>
      <c r="MCL3" s="1926"/>
      <c r="MCM3" s="1926"/>
      <c r="MCN3" s="1926"/>
      <c r="MCO3" s="1926"/>
      <c r="MCP3" s="1926"/>
      <c r="MCQ3" s="1926"/>
      <c r="MCR3" s="1926"/>
      <c r="MCS3" s="1926"/>
      <c r="MCT3" s="1926"/>
      <c r="MCU3" s="1926"/>
      <c r="MCV3" s="1926"/>
      <c r="MCW3" s="1926"/>
      <c r="MCX3" s="1926"/>
      <c r="MCY3" s="1926"/>
      <c r="MCZ3" s="1926"/>
      <c r="MDA3" s="1926"/>
      <c r="MDB3" s="1926"/>
      <c r="MDC3" s="1926"/>
      <c r="MDD3" s="1926"/>
      <c r="MDE3" s="1926"/>
      <c r="MDF3" s="1926"/>
      <c r="MDG3" s="1926"/>
      <c r="MDH3" s="1926"/>
      <c r="MDI3" s="1926"/>
      <c r="MDJ3" s="1926"/>
      <c r="MDK3" s="1926"/>
      <c r="MDL3" s="1926"/>
      <c r="MDM3" s="1926"/>
      <c r="MDN3" s="1926"/>
      <c r="MDO3" s="1926"/>
      <c r="MDP3" s="1926"/>
      <c r="MDQ3" s="1926"/>
      <c r="MDR3" s="1926"/>
      <c r="MDS3" s="1926"/>
      <c r="MDT3" s="1926"/>
      <c r="MDU3" s="1926"/>
      <c r="MDV3" s="1926"/>
      <c r="MDW3" s="1926"/>
      <c r="MDX3" s="1926"/>
      <c r="MDY3" s="1926"/>
      <c r="MDZ3" s="1926"/>
      <c r="MEA3" s="1926"/>
      <c r="MEB3" s="1926"/>
      <c r="MEC3" s="1926"/>
      <c r="MED3" s="1926"/>
      <c r="MEE3" s="1926"/>
      <c r="MEF3" s="1926"/>
      <c r="MEG3" s="1926"/>
      <c r="MEH3" s="1926"/>
      <c r="MEI3" s="1926"/>
      <c r="MEJ3" s="1926"/>
      <c r="MEK3" s="1926"/>
      <c r="MEL3" s="1926"/>
      <c r="MEM3" s="1926"/>
      <c r="MEN3" s="1926"/>
      <c r="MEO3" s="1926"/>
      <c r="MEP3" s="1926"/>
      <c r="MEQ3" s="1926"/>
      <c r="MER3" s="1926"/>
      <c r="MES3" s="1926"/>
      <c r="MET3" s="1926"/>
      <c r="MEU3" s="1926"/>
      <c r="MEV3" s="1926"/>
      <c r="MEW3" s="1926"/>
      <c r="MEX3" s="1926"/>
      <c r="MEY3" s="1926"/>
      <c r="MEZ3" s="1926"/>
      <c r="MFA3" s="1926"/>
      <c r="MFB3" s="1926"/>
      <c r="MFC3" s="1926"/>
      <c r="MFD3" s="1926"/>
      <c r="MFE3" s="1926"/>
      <c r="MFF3" s="1926"/>
      <c r="MFG3" s="1926"/>
      <c r="MFH3" s="1926"/>
      <c r="MFI3" s="1926"/>
      <c r="MFJ3" s="1926"/>
      <c r="MFK3" s="1926"/>
      <c r="MFL3" s="1926"/>
      <c r="MFM3" s="1926"/>
      <c r="MFN3" s="1926"/>
      <c r="MFO3" s="1926"/>
      <c r="MFP3" s="1926"/>
      <c r="MFQ3" s="1926"/>
      <c r="MFR3" s="1926"/>
      <c r="MFS3" s="1926"/>
      <c r="MFT3" s="1926"/>
      <c r="MFU3" s="1926"/>
      <c r="MFV3" s="1926"/>
      <c r="MFW3" s="1926"/>
      <c r="MFX3" s="1926"/>
      <c r="MFY3" s="1926"/>
      <c r="MFZ3" s="1926"/>
      <c r="MGA3" s="1926"/>
      <c r="MGB3" s="1926"/>
      <c r="MGC3" s="1926"/>
      <c r="MGD3" s="1926"/>
      <c r="MGE3" s="1926"/>
      <c r="MGF3" s="1926"/>
      <c r="MGG3" s="1926"/>
      <c r="MGH3" s="1926"/>
      <c r="MGI3" s="1926"/>
      <c r="MGJ3" s="1926"/>
      <c r="MGK3" s="1926"/>
      <c r="MGL3" s="1926"/>
      <c r="MGM3" s="1926"/>
      <c r="MGN3" s="1926"/>
      <c r="MGO3" s="1926"/>
      <c r="MGP3" s="1926"/>
      <c r="MGQ3" s="1926"/>
      <c r="MGR3" s="1926"/>
      <c r="MGS3" s="1926"/>
      <c r="MGT3" s="1926"/>
      <c r="MGU3" s="1926"/>
      <c r="MGV3" s="1926"/>
      <c r="MGW3" s="1926"/>
      <c r="MGX3" s="1926"/>
      <c r="MGY3" s="1926"/>
      <c r="MGZ3" s="1926"/>
      <c r="MHA3" s="1926"/>
      <c r="MHB3" s="1926"/>
      <c r="MHC3" s="1926"/>
      <c r="MHD3" s="1926"/>
      <c r="MHE3" s="1926"/>
      <c r="MHF3" s="1926"/>
      <c r="MHG3" s="1926"/>
      <c r="MHH3" s="1926"/>
      <c r="MHI3" s="1926"/>
      <c r="MHJ3" s="1926"/>
      <c r="MHK3" s="1926"/>
      <c r="MHL3" s="1926"/>
      <c r="MHM3" s="1926"/>
      <c r="MHN3" s="1926"/>
      <c r="MHO3" s="1926"/>
      <c r="MHP3" s="1926"/>
      <c r="MHQ3" s="1926"/>
      <c r="MHR3" s="1926"/>
      <c r="MHS3" s="1926"/>
      <c r="MHT3" s="1926"/>
      <c r="MHU3" s="1926"/>
      <c r="MHV3" s="1926"/>
      <c r="MHW3" s="1926"/>
      <c r="MHX3" s="1926"/>
      <c r="MHY3" s="1926"/>
      <c r="MHZ3" s="1926"/>
      <c r="MIA3" s="1926"/>
      <c r="MIB3" s="1926"/>
      <c r="MIC3" s="1926"/>
      <c r="MID3" s="1926"/>
      <c r="MIE3" s="1926"/>
      <c r="MIF3" s="1926"/>
      <c r="MIG3" s="1926"/>
      <c r="MIH3" s="1926"/>
      <c r="MII3" s="1926"/>
      <c r="MIJ3" s="1926"/>
      <c r="MIK3" s="1926"/>
      <c r="MIL3" s="1926"/>
      <c r="MIM3" s="1926"/>
      <c r="MIN3" s="1926"/>
      <c r="MIO3" s="1926"/>
      <c r="MIP3" s="1926"/>
      <c r="MIQ3" s="1926"/>
      <c r="MIR3" s="1926"/>
      <c r="MIS3" s="1926"/>
      <c r="MIT3" s="1926"/>
      <c r="MIU3" s="1926"/>
      <c r="MIV3" s="1926"/>
      <c r="MIW3" s="1926"/>
      <c r="MIX3" s="1926"/>
      <c r="MIY3" s="1926"/>
      <c r="MIZ3" s="1926"/>
      <c r="MJA3" s="1926"/>
      <c r="MJB3" s="1926"/>
      <c r="MJC3" s="1926"/>
      <c r="MJD3" s="1926"/>
      <c r="MJE3" s="1926"/>
      <c r="MJF3" s="1926"/>
      <c r="MJG3" s="1926"/>
      <c r="MJH3" s="1926"/>
      <c r="MJI3" s="1926"/>
      <c r="MJJ3" s="1926"/>
      <c r="MJK3" s="1926"/>
      <c r="MJL3" s="1926"/>
      <c r="MJM3" s="1926"/>
      <c r="MJN3" s="1926"/>
      <c r="MJO3" s="1926"/>
      <c r="MJP3" s="1926"/>
      <c r="MJQ3" s="1926"/>
      <c r="MJR3" s="1926"/>
      <c r="MJS3" s="1926"/>
      <c r="MJT3" s="1926"/>
      <c r="MJU3" s="1926"/>
      <c r="MJV3" s="1926"/>
      <c r="MJW3" s="1926"/>
      <c r="MJX3" s="1926"/>
      <c r="MJY3" s="1926"/>
      <c r="MJZ3" s="1926"/>
      <c r="MKA3" s="1926"/>
      <c r="MKB3" s="1926"/>
      <c r="MKC3" s="1926"/>
      <c r="MKD3" s="1926"/>
      <c r="MKE3" s="1926"/>
      <c r="MKF3" s="1926"/>
      <c r="MKG3" s="1926"/>
      <c r="MKH3" s="1926"/>
      <c r="MKI3" s="1926"/>
      <c r="MKJ3" s="1926"/>
      <c r="MKK3" s="1926"/>
      <c r="MKL3" s="1926"/>
      <c r="MKM3" s="1926"/>
      <c r="MKN3" s="1926"/>
      <c r="MKO3" s="1926"/>
      <c r="MKP3" s="1926"/>
      <c r="MKQ3" s="1926"/>
      <c r="MKR3" s="1926"/>
      <c r="MKS3" s="1926"/>
      <c r="MKT3" s="1926"/>
      <c r="MKU3" s="1926"/>
      <c r="MKV3" s="1926"/>
      <c r="MKW3" s="1926"/>
      <c r="MKX3" s="1926"/>
      <c r="MKY3" s="1926"/>
      <c r="MKZ3" s="1926"/>
      <c r="MLA3" s="1926"/>
      <c r="MLB3" s="1926"/>
      <c r="MLC3" s="1926"/>
      <c r="MLD3" s="1926"/>
      <c r="MLE3" s="1926"/>
      <c r="MLF3" s="1926"/>
      <c r="MLG3" s="1926"/>
      <c r="MLH3" s="1926"/>
      <c r="MLI3" s="1926"/>
      <c r="MLJ3" s="1926"/>
      <c r="MLK3" s="1926"/>
      <c r="MLL3" s="1926"/>
      <c r="MLM3" s="1926"/>
      <c r="MLN3" s="1926"/>
      <c r="MLO3" s="1926"/>
      <c r="MLP3" s="1926"/>
      <c r="MLQ3" s="1926"/>
      <c r="MLR3" s="1926"/>
      <c r="MLS3" s="1926"/>
      <c r="MLT3" s="1926"/>
      <c r="MLU3" s="1926"/>
      <c r="MLV3" s="1926"/>
      <c r="MLW3" s="1926"/>
      <c r="MLX3" s="1926"/>
      <c r="MLY3" s="1926"/>
      <c r="MLZ3" s="1926"/>
      <c r="MMA3" s="1926"/>
      <c r="MMB3" s="1926"/>
      <c r="MMC3" s="1926"/>
      <c r="MMD3" s="1926"/>
      <c r="MME3" s="1926"/>
      <c r="MMF3" s="1926"/>
      <c r="MMG3" s="1926"/>
      <c r="MMH3" s="1926"/>
      <c r="MMI3" s="1926"/>
      <c r="MMJ3" s="1926"/>
      <c r="MMK3" s="1926"/>
      <c r="MML3" s="1926"/>
      <c r="MMM3" s="1926"/>
      <c r="MMN3" s="1926"/>
      <c r="MMO3" s="1926"/>
      <c r="MMP3" s="1926"/>
      <c r="MMQ3" s="1926"/>
      <c r="MMR3" s="1926"/>
      <c r="MMS3" s="1926"/>
      <c r="MMT3" s="1926"/>
      <c r="MMU3" s="1926"/>
      <c r="MMV3" s="1926"/>
      <c r="MMW3" s="1926"/>
      <c r="MMX3" s="1926"/>
      <c r="MMY3" s="1926"/>
      <c r="MMZ3" s="1926"/>
      <c r="MNA3" s="1926"/>
      <c r="MNB3" s="1926"/>
      <c r="MNC3" s="1926"/>
      <c r="MND3" s="1926"/>
      <c r="MNE3" s="1926"/>
      <c r="MNF3" s="1926"/>
      <c r="MNG3" s="1926"/>
      <c r="MNH3" s="1926"/>
      <c r="MNI3" s="1926"/>
      <c r="MNJ3" s="1926"/>
      <c r="MNK3" s="1926"/>
      <c r="MNL3" s="1926"/>
      <c r="MNM3" s="1926"/>
      <c r="MNN3" s="1926"/>
      <c r="MNO3" s="1926"/>
      <c r="MNP3" s="1926"/>
      <c r="MNQ3" s="1926"/>
      <c r="MNR3" s="1926"/>
      <c r="MNS3" s="1926"/>
      <c r="MNT3" s="1926"/>
      <c r="MNU3" s="1926"/>
      <c r="MNV3" s="1926"/>
      <c r="MNW3" s="1926"/>
      <c r="MNX3" s="1926"/>
      <c r="MNY3" s="1926"/>
      <c r="MNZ3" s="1926"/>
      <c r="MOA3" s="1926"/>
      <c r="MOB3" s="1926"/>
      <c r="MOC3" s="1926"/>
      <c r="MOD3" s="1926"/>
      <c r="MOE3" s="1926"/>
      <c r="MOF3" s="1926"/>
      <c r="MOG3" s="1926"/>
      <c r="MOH3" s="1926"/>
      <c r="MOI3" s="1926"/>
      <c r="MOJ3" s="1926"/>
      <c r="MOK3" s="1926"/>
      <c r="MOL3" s="1926"/>
      <c r="MOM3" s="1926"/>
      <c r="MON3" s="1926"/>
      <c r="MOO3" s="1926"/>
      <c r="MOP3" s="1926"/>
      <c r="MOQ3" s="1926"/>
      <c r="MOR3" s="1926"/>
      <c r="MOS3" s="1926"/>
      <c r="MOT3" s="1926"/>
      <c r="MOU3" s="1926"/>
      <c r="MOV3" s="1926"/>
      <c r="MOW3" s="1926"/>
      <c r="MOX3" s="1926"/>
      <c r="MOY3" s="1926"/>
      <c r="MOZ3" s="1926"/>
      <c r="MPA3" s="1926"/>
      <c r="MPB3" s="1926"/>
      <c r="MPC3" s="1926"/>
      <c r="MPD3" s="1926"/>
      <c r="MPE3" s="1926"/>
      <c r="MPF3" s="1926"/>
      <c r="MPG3" s="1926"/>
      <c r="MPH3" s="1926"/>
      <c r="MPI3" s="1926"/>
      <c r="MPJ3" s="1926"/>
      <c r="MPK3" s="1926"/>
      <c r="MPL3" s="1926"/>
      <c r="MPM3" s="1926"/>
      <c r="MPN3" s="1926"/>
      <c r="MPO3" s="1926"/>
      <c r="MPP3" s="1926"/>
      <c r="MPQ3" s="1926"/>
      <c r="MPR3" s="1926"/>
      <c r="MPS3" s="1926"/>
      <c r="MPT3" s="1926"/>
      <c r="MPU3" s="1926"/>
      <c r="MPV3" s="1926"/>
      <c r="MPW3" s="1926"/>
      <c r="MPX3" s="1926"/>
      <c r="MPY3" s="1926"/>
      <c r="MPZ3" s="1926"/>
      <c r="MQA3" s="1926"/>
      <c r="MQB3" s="1926"/>
      <c r="MQC3" s="1926"/>
      <c r="MQD3" s="1926"/>
      <c r="MQE3" s="1926"/>
      <c r="MQF3" s="1926"/>
      <c r="MQG3" s="1926"/>
      <c r="MQH3" s="1926"/>
      <c r="MQI3" s="1926"/>
      <c r="MQJ3" s="1926"/>
      <c r="MQK3" s="1926"/>
      <c r="MQL3" s="1926"/>
      <c r="MQM3" s="1926"/>
      <c r="MQN3" s="1926"/>
      <c r="MQO3" s="1926"/>
      <c r="MQP3" s="1926"/>
      <c r="MQQ3" s="1926"/>
      <c r="MQR3" s="1926"/>
      <c r="MQS3" s="1926"/>
      <c r="MQT3" s="1926"/>
      <c r="MQU3" s="1926"/>
      <c r="MQV3" s="1926"/>
      <c r="MQW3" s="1926"/>
      <c r="MQX3" s="1926"/>
      <c r="MQY3" s="1926"/>
      <c r="MQZ3" s="1926"/>
      <c r="MRA3" s="1926"/>
      <c r="MRB3" s="1926"/>
      <c r="MRC3" s="1926"/>
      <c r="MRD3" s="1926"/>
      <c r="MRE3" s="1926"/>
      <c r="MRF3" s="1926"/>
      <c r="MRG3" s="1926"/>
      <c r="MRH3" s="1926"/>
      <c r="MRI3" s="1926"/>
      <c r="MRJ3" s="1926"/>
      <c r="MRK3" s="1926"/>
      <c r="MRL3" s="1926"/>
      <c r="MRM3" s="1926"/>
      <c r="MRN3" s="1926"/>
      <c r="MRO3" s="1926"/>
      <c r="MRP3" s="1926"/>
      <c r="MRQ3" s="1926"/>
      <c r="MRR3" s="1926"/>
      <c r="MRS3" s="1926"/>
      <c r="MRT3" s="1926"/>
      <c r="MRU3" s="1926"/>
      <c r="MRV3" s="1926"/>
      <c r="MRW3" s="1926"/>
      <c r="MRX3" s="1926"/>
      <c r="MRY3" s="1926"/>
      <c r="MRZ3" s="1926"/>
      <c r="MSA3" s="1926"/>
      <c r="MSB3" s="1926"/>
      <c r="MSC3" s="1926"/>
      <c r="MSD3" s="1926"/>
      <c r="MSE3" s="1926"/>
      <c r="MSF3" s="1926"/>
      <c r="MSG3" s="1926"/>
      <c r="MSH3" s="1926"/>
      <c r="MSI3" s="1926"/>
      <c r="MSJ3" s="1926"/>
      <c r="MSK3" s="1926"/>
      <c r="MSL3" s="1926"/>
      <c r="MSM3" s="1926"/>
      <c r="MSN3" s="1926"/>
      <c r="MSO3" s="1926"/>
      <c r="MSP3" s="1926"/>
      <c r="MSQ3" s="1926"/>
      <c r="MSR3" s="1926"/>
      <c r="MSS3" s="1926"/>
      <c r="MST3" s="1926"/>
      <c r="MSU3" s="1926"/>
      <c r="MSV3" s="1926"/>
      <c r="MSW3" s="1926"/>
      <c r="MSX3" s="1926"/>
      <c r="MSY3" s="1926"/>
      <c r="MSZ3" s="1926"/>
      <c r="MTA3" s="1926"/>
      <c r="MTB3" s="1926"/>
      <c r="MTC3" s="1926"/>
      <c r="MTD3" s="1926"/>
      <c r="MTE3" s="1926"/>
      <c r="MTF3" s="1926"/>
      <c r="MTG3" s="1926"/>
      <c r="MTH3" s="1926"/>
      <c r="MTI3" s="1926"/>
      <c r="MTJ3" s="1926"/>
      <c r="MTK3" s="1926"/>
      <c r="MTL3" s="1926"/>
      <c r="MTM3" s="1926"/>
      <c r="MTN3" s="1926"/>
      <c r="MTO3" s="1926"/>
      <c r="MTP3" s="1926"/>
      <c r="MTQ3" s="1926"/>
      <c r="MTR3" s="1926"/>
      <c r="MTS3" s="1926"/>
      <c r="MTT3" s="1926"/>
      <c r="MTU3" s="1926"/>
      <c r="MTV3" s="1926"/>
      <c r="MTW3" s="1926"/>
      <c r="MTX3" s="1926"/>
      <c r="MTY3" s="1926"/>
      <c r="MTZ3" s="1926"/>
      <c r="MUA3" s="1926"/>
      <c r="MUB3" s="1926"/>
      <c r="MUC3" s="1926"/>
      <c r="MUD3" s="1926"/>
      <c r="MUE3" s="1926"/>
      <c r="MUF3" s="1926"/>
      <c r="MUG3" s="1926"/>
      <c r="MUH3" s="1926"/>
      <c r="MUI3" s="1926"/>
      <c r="MUJ3" s="1926"/>
      <c r="MUK3" s="1926"/>
      <c r="MUL3" s="1926"/>
      <c r="MUM3" s="1926"/>
      <c r="MUN3" s="1926"/>
      <c r="MUO3" s="1926"/>
      <c r="MUP3" s="1926"/>
      <c r="MUQ3" s="1926"/>
      <c r="MUR3" s="1926"/>
      <c r="MUS3" s="1926"/>
      <c r="MUT3" s="1926"/>
      <c r="MUU3" s="1926"/>
      <c r="MUV3" s="1926"/>
      <c r="MUW3" s="1926"/>
      <c r="MUX3" s="1926"/>
      <c r="MUY3" s="1926"/>
      <c r="MUZ3" s="1926"/>
      <c r="MVA3" s="1926"/>
      <c r="MVB3" s="1926"/>
      <c r="MVC3" s="1926"/>
      <c r="MVD3" s="1926"/>
      <c r="MVE3" s="1926"/>
      <c r="MVF3" s="1926"/>
      <c r="MVG3" s="1926"/>
      <c r="MVH3" s="1926"/>
      <c r="MVI3" s="1926"/>
      <c r="MVJ3" s="1926"/>
      <c r="MVK3" s="1926"/>
      <c r="MVL3" s="1926"/>
      <c r="MVM3" s="1926"/>
      <c r="MVN3" s="1926"/>
      <c r="MVO3" s="1926"/>
      <c r="MVP3" s="1926"/>
      <c r="MVQ3" s="1926"/>
      <c r="MVR3" s="1926"/>
      <c r="MVS3" s="1926"/>
      <c r="MVT3" s="1926"/>
      <c r="MVU3" s="1926"/>
      <c r="MVV3" s="1926"/>
      <c r="MVW3" s="1926"/>
      <c r="MVX3" s="1926"/>
      <c r="MVY3" s="1926"/>
      <c r="MVZ3" s="1926"/>
      <c r="MWA3" s="1926"/>
      <c r="MWB3" s="1926"/>
      <c r="MWC3" s="1926"/>
      <c r="MWD3" s="1926"/>
      <c r="MWE3" s="1926"/>
      <c r="MWF3" s="1926"/>
      <c r="MWG3" s="1926"/>
      <c r="MWH3" s="1926"/>
      <c r="MWI3" s="1926"/>
      <c r="MWJ3" s="1926"/>
      <c r="MWK3" s="1926"/>
      <c r="MWL3" s="1926"/>
      <c r="MWM3" s="1926"/>
      <c r="MWN3" s="1926"/>
      <c r="MWO3" s="1926"/>
      <c r="MWP3" s="1926"/>
      <c r="MWQ3" s="1926"/>
      <c r="MWR3" s="1926"/>
      <c r="MWS3" s="1926"/>
      <c r="MWT3" s="1926"/>
      <c r="MWU3" s="1926"/>
      <c r="MWV3" s="1926"/>
      <c r="MWW3" s="1926"/>
      <c r="MWX3" s="1926"/>
      <c r="MWY3" s="1926"/>
      <c r="MWZ3" s="1926"/>
      <c r="MXA3" s="1926"/>
      <c r="MXB3" s="1926"/>
      <c r="MXC3" s="1926"/>
      <c r="MXD3" s="1926"/>
      <c r="MXE3" s="1926"/>
      <c r="MXF3" s="1926"/>
      <c r="MXG3" s="1926"/>
      <c r="MXH3" s="1926"/>
      <c r="MXI3" s="1926"/>
      <c r="MXJ3" s="1926"/>
      <c r="MXK3" s="1926"/>
      <c r="MXL3" s="1926"/>
      <c r="MXM3" s="1926"/>
      <c r="MXN3" s="1926"/>
      <c r="MXO3" s="1926"/>
      <c r="MXP3" s="1926"/>
      <c r="MXQ3" s="1926"/>
      <c r="MXR3" s="1926"/>
      <c r="MXS3" s="1926"/>
      <c r="MXT3" s="1926"/>
      <c r="MXU3" s="1926"/>
      <c r="MXV3" s="1926"/>
      <c r="MXW3" s="1926"/>
      <c r="MXX3" s="1926"/>
      <c r="MXY3" s="1926"/>
      <c r="MXZ3" s="1926"/>
      <c r="MYA3" s="1926"/>
      <c r="MYB3" s="1926"/>
      <c r="MYC3" s="1926"/>
      <c r="MYD3" s="1926"/>
      <c r="MYE3" s="1926"/>
      <c r="MYF3" s="1926"/>
      <c r="MYG3" s="1926"/>
      <c r="MYH3" s="1926"/>
      <c r="MYI3" s="1926"/>
      <c r="MYJ3" s="1926"/>
      <c r="MYK3" s="1926"/>
      <c r="MYL3" s="1926"/>
      <c r="MYM3" s="1926"/>
      <c r="MYN3" s="1926"/>
      <c r="MYO3" s="1926"/>
      <c r="MYP3" s="1926"/>
      <c r="MYQ3" s="1926"/>
      <c r="MYR3" s="1926"/>
      <c r="MYS3" s="1926"/>
      <c r="MYT3" s="1926"/>
      <c r="MYU3" s="1926"/>
      <c r="MYV3" s="1926"/>
      <c r="MYW3" s="1926"/>
      <c r="MYX3" s="1926"/>
      <c r="MYY3" s="1926"/>
      <c r="MYZ3" s="1926"/>
      <c r="MZA3" s="1926"/>
      <c r="MZB3" s="1926"/>
      <c r="MZC3" s="1926"/>
      <c r="MZD3" s="1926"/>
      <c r="MZE3" s="1926"/>
      <c r="MZF3" s="1926"/>
      <c r="MZG3" s="1926"/>
      <c r="MZH3" s="1926"/>
      <c r="MZI3" s="1926"/>
      <c r="MZJ3" s="1926"/>
      <c r="MZK3" s="1926"/>
      <c r="MZL3" s="1926"/>
      <c r="MZM3" s="1926"/>
      <c r="MZN3" s="1926"/>
      <c r="MZO3" s="1926"/>
      <c r="MZP3" s="1926"/>
      <c r="MZQ3" s="1926"/>
      <c r="MZR3" s="1926"/>
      <c r="MZS3" s="1926"/>
      <c r="MZT3" s="1926"/>
      <c r="MZU3" s="1926"/>
      <c r="MZV3" s="1926"/>
      <c r="MZW3" s="1926"/>
      <c r="MZX3" s="1926"/>
      <c r="MZY3" s="1926"/>
      <c r="MZZ3" s="1926"/>
      <c r="NAA3" s="1926"/>
      <c r="NAB3" s="1926"/>
      <c r="NAC3" s="1926"/>
      <c r="NAD3" s="1926"/>
      <c r="NAE3" s="1926"/>
      <c r="NAF3" s="1926"/>
      <c r="NAG3" s="1926"/>
      <c r="NAH3" s="1926"/>
      <c r="NAI3" s="1926"/>
      <c r="NAJ3" s="1926"/>
      <c r="NAK3" s="1926"/>
      <c r="NAL3" s="1926"/>
      <c r="NAM3" s="1926"/>
      <c r="NAN3" s="1926"/>
      <c r="NAO3" s="1926"/>
      <c r="NAP3" s="1926"/>
      <c r="NAQ3" s="1926"/>
      <c r="NAR3" s="1926"/>
      <c r="NAS3" s="1926"/>
      <c r="NAT3" s="1926"/>
      <c r="NAU3" s="1926"/>
      <c r="NAV3" s="1926"/>
      <c r="NAW3" s="1926"/>
      <c r="NAX3" s="1926"/>
      <c r="NAY3" s="1926"/>
      <c r="NAZ3" s="1926"/>
      <c r="NBA3" s="1926"/>
      <c r="NBB3" s="1926"/>
      <c r="NBC3" s="1926"/>
      <c r="NBD3" s="1926"/>
      <c r="NBE3" s="1926"/>
      <c r="NBF3" s="1926"/>
      <c r="NBG3" s="1926"/>
      <c r="NBH3" s="1926"/>
      <c r="NBI3" s="1926"/>
      <c r="NBJ3" s="1926"/>
      <c r="NBK3" s="1926"/>
      <c r="NBL3" s="1926"/>
      <c r="NBM3" s="1926"/>
      <c r="NBN3" s="1926"/>
      <c r="NBO3" s="1926"/>
      <c r="NBP3" s="1926"/>
      <c r="NBQ3" s="1926"/>
      <c r="NBR3" s="1926"/>
      <c r="NBS3" s="1926"/>
      <c r="NBT3" s="1926"/>
      <c r="NBU3" s="1926"/>
      <c r="NBV3" s="1926"/>
      <c r="NBW3" s="1926"/>
      <c r="NBX3" s="1926"/>
      <c r="NBY3" s="1926"/>
      <c r="NBZ3" s="1926"/>
      <c r="NCA3" s="1926"/>
      <c r="NCB3" s="1926"/>
      <c r="NCC3" s="1926"/>
      <c r="NCD3" s="1926"/>
      <c r="NCE3" s="1926"/>
      <c r="NCF3" s="1926"/>
      <c r="NCG3" s="1926"/>
      <c r="NCH3" s="1926"/>
      <c r="NCI3" s="1926"/>
      <c r="NCJ3" s="1926"/>
      <c r="NCK3" s="1926"/>
      <c r="NCL3" s="1926"/>
      <c r="NCM3" s="1926"/>
      <c r="NCN3" s="1926"/>
      <c r="NCO3" s="1926"/>
      <c r="NCP3" s="1926"/>
      <c r="NCQ3" s="1926"/>
      <c r="NCR3" s="1926"/>
      <c r="NCS3" s="1926"/>
      <c r="NCT3" s="1926"/>
      <c r="NCU3" s="1926"/>
      <c r="NCV3" s="1926"/>
      <c r="NCW3" s="1926"/>
      <c r="NCX3" s="1926"/>
      <c r="NCY3" s="1926"/>
      <c r="NCZ3" s="1926"/>
      <c r="NDA3" s="1926"/>
      <c r="NDB3" s="1926"/>
      <c r="NDC3" s="1926"/>
      <c r="NDD3" s="1926"/>
      <c r="NDE3" s="1926"/>
      <c r="NDF3" s="1926"/>
      <c r="NDG3" s="1926"/>
      <c r="NDH3" s="1926"/>
      <c r="NDI3" s="1926"/>
      <c r="NDJ3" s="1926"/>
      <c r="NDK3" s="1926"/>
      <c r="NDL3" s="1926"/>
      <c r="NDM3" s="1926"/>
      <c r="NDN3" s="1926"/>
      <c r="NDO3" s="1926"/>
      <c r="NDP3" s="1926"/>
      <c r="NDQ3" s="1926"/>
      <c r="NDR3" s="1926"/>
      <c r="NDS3" s="1926"/>
      <c r="NDT3" s="1926"/>
      <c r="NDU3" s="1926"/>
      <c r="NDV3" s="1926"/>
      <c r="NDW3" s="1926"/>
      <c r="NDX3" s="1926"/>
      <c r="NDY3" s="1926"/>
      <c r="NDZ3" s="1926"/>
      <c r="NEA3" s="1926"/>
      <c r="NEB3" s="1926"/>
      <c r="NEC3" s="1926"/>
      <c r="NED3" s="1926"/>
      <c r="NEE3" s="1926"/>
      <c r="NEF3" s="1926"/>
      <c r="NEG3" s="1926"/>
      <c r="NEH3" s="1926"/>
      <c r="NEI3" s="1926"/>
      <c r="NEJ3" s="1926"/>
      <c r="NEK3" s="1926"/>
      <c r="NEL3" s="1926"/>
      <c r="NEM3" s="1926"/>
      <c r="NEN3" s="1926"/>
      <c r="NEO3" s="1926"/>
      <c r="NEP3" s="1926"/>
      <c r="NEQ3" s="1926"/>
      <c r="NER3" s="1926"/>
      <c r="NES3" s="1926"/>
      <c r="NET3" s="1926"/>
      <c r="NEU3" s="1926"/>
      <c r="NEV3" s="1926"/>
      <c r="NEW3" s="1926"/>
      <c r="NEX3" s="1926"/>
      <c r="NEY3" s="1926"/>
      <c r="NEZ3" s="1926"/>
      <c r="NFA3" s="1926"/>
      <c r="NFB3" s="1926"/>
      <c r="NFC3" s="1926"/>
      <c r="NFD3" s="1926"/>
      <c r="NFE3" s="1926"/>
      <c r="NFF3" s="1926"/>
      <c r="NFG3" s="1926"/>
      <c r="NFH3" s="1926"/>
      <c r="NFI3" s="1926"/>
      <c r="NFJ3" s="1926"/>
      <c r="NFK3" s="1926"/>
      <c r="NFL3" s="1926"/>
      <c r="NFM3" s="1926"/>
      <c r="NFN3" s="1926"/>
      <c r="NFO3" s="1926"/>
      <c r="NFP3" s="1926"/>
      <c r="NFQ3" s="1926"/>
      <c r="NFR3" s="1926"/>
      <c r="NFS3" s="1926"/>
      <c r="NFT3" s="1926"/>
      <c r="NFU3" s="1926"/>
      <c r="NFV3" s="1926"/>
      <c r="NFW3" s="1926"/>
      <c r="NFX3" s="1926"/>
      <c r="NFY3" s="1926"/>
      <c r="NFZ3" s="1926"/>
      <c r="NGA3" s="1926"/>
      <c r="NGB3" s="1926"/>
      <c r="NGC3" s="1926"/>
      <c r="NGD3" s="1926"/>
      <c r="NGE3" s="1926"/>
      <c r="NGF3" s="1926"/>
      <c r="NGG3" s="1926"/>
      <c r="NGH3" s="1926"/>
      <c r="NGI3" s="1926"/>
      <c r="NGJ3" s="1926"/>
      <c r="NGK3" s="1926"/>
      <c r="NGL3" s="1926"/>
      <c r="NGM3" s="1926"/>
      <c r="NGN3" s="1926"/>
      <c r="NGO3" s="1926"/>
      <c r="NGP3" s="1926"/>
      <c r="NGQ3" s="1926"/>
      <c r="NGR3" s="1926"/>
      <c r="NGS3" s="1926"/>
      <c r="NGT3" s="1926"/>
      <c r="NGU3" s="1926"/>
      <c r="NGV3" s="1926"/>
      <c r="NGW3" s="1926"/>
      <c r="NGX3" s="1926"/>
      <c r="NGY3" s="1926"/>
      <c r="NGZ3" s="1926"/>
      <c r="NHA3" s="1926"/>
      <c r="NHB3" s="1926"/>
      <c r="NHC3" s="1926"/>
      <c r="NHD3" s="1926"/>
      <c r="NHE3" s="1926"/>
      <c r="NHF3" s="1926"/>
      <c r="NHG3" s="1926"/>
      <c r="NHH3" s="1926"/>
      <c r="NHI3" s="1926"/>
      <c r="NHJ3" s="1926"/>
      <c r="NHK3" s="1926"/>
      <c r="NHL3" s="1926"/>
      <c r="NHM3" s="1926"/>
      <c r="NHN3" s="1926"/>
      <c r="NHO3" s="1926"/>
      <c r="NHP3" s="1926"/>
      <c r="NHQ3" s="1926"/>
      <c r="NHR3" s="1926"/>
      <c r="NHS3" s="1926"/>
      <c r="NHT3" s="1926"/>
      <c r="NHU3" s="1926"/>
      <c r="NHV3" s="1926"/>
      <c r="NHW3" s="1926"/>
      <c r="NHX3" s="1926"/>
      <c r="NHY3" s="1926"/>
      <c r="NHZ3" s="1926"/>
      <c r="NIA3" s="1926"/>
      <c r="NIB3" s="1926"/>
      <c r="NIC3" s="1926"/>
      <c r="NID3" s="1926"/>
      <c r="NIE3" s="1926"/>
      <c r="NIF3" s="1926"/>
      <c r="NIG3" s="1926"/>
      <c r="NIH3" s="1926"/>
      <c r="NII3" s="1926"/>
      <c r="NIJ3" s="1926"/>
      <c r="NIK3" s="1926"/>
      <c r="NIL3" s="1926"/>
      <c r="NIM3" s="1926"/>
      <c r="NIN3" s="1926"/>
      <c r="NIO3" s="1926"/>
      <c r="NIP3" s="1926"/>
      <c r="NIQ3" s="1926"/>
      <c r="NIR3" s="1926"/>
      <c r="NIS3" s="1926"/>
      <c r="NIT3" s="1926"/>
      <c r="NIU3" s="1926"/>
      <c r="NIV3" s="1926"/>
      <c r="NIW3" s="1926"/>
      <c r="NIX3" s="1926"/>
      <c r="NIY3" s="1926"/>
      <c r="NIZ3" s="1926"/>
      <c r="NJA3" s="1926"/>
      <c r="NJB3" s="1926"/>
      <c r="NJC3" s="1926"/>
      <c r="NJD3" s="1926"/>
      <c r="NJE3" s="1926"/>
      <c r="NJF3" s="1926"/>
      <c r="NJG3" s="1926"/>
      <c r="NJH3" s="1926"/>
      <c r="NJI3" s="1926"/>
      <c r="NJJ3" s="1926"/>
      <c r="NJK3" s="1926"/>
      <c r="NJL3" s="1926"/>
      <c r="NJM3" s="1926"/>
      <c r="NJN3" s="1926"/>
      <c r="NJO3" s="1926"/>
      <c r="NJP3" s="1926"/>
      <c r="NJQ3" s="1926"/>
      <c r="NJR3" s="1926"/>
      <c r="NJS3" s="1926"/>
      <c r="NJT3" s="1926"/>
      <c r="NJU3" s="1926"/>
      <c r="NJV3" s="1926"/>
      <c r="NJW3" s="1926"/>
      <c r="NJX3" s="1926"/>
      <c r="NJY3" s="1926"/>
      <c r="NJZ3" s="1926"/>
      <c r="NKA3" s="1926"/>
      <c r="NKB3" s="1926"/>
      <c r="NKC3" s="1926"/>
      <c r="NKD3" s="1926"/>
      <c r="NKE3" s="1926"/>
      <c r="NKF3" s="1926"/>
      <c r="NKG3" s="1926"/>
      <c r="NKH3" s="1926"/>
      <c r="NKI3" s="1926"/>
      <c r="NKJ3" s="1926"/>
      <c r="NKK3" s="1926"/>
      <c r="NKL3" s="1926"/>
      <c r="NKM3" s="1926"/>
      <c r="NKN3" s="1926"/>
      <c r="NKO3" s="1926"/>
      <c r="NKP3" s="1926"/>
      <c r="NKQ3" s="1926"/>
      <c r="NKR3" s="1926"/>
      <c r="NKS3" s="1926"/>
      <c r="NKT3" s="1926"/>
      <c r="NKU3" s="1926"/>
      <c r="NKV3" s="1926"/>
      <c r="NKW3" s="1926"/>
      <c r="NKX3" s="1926"/>
      <c r="NKY3" s="1926"/>
      <c r="NKZ3" s="1926"/>
      <c r="NLA3" s="1926"/>
      <c r="NLB3" s="1926"/>
      <c r="NLC3" s="1926"/>
      <c r="NLD3" s="1926"/>
      <c r="NLE3" s="1926"/>
      <c r="NLF3" s="1926"/>
      <c r="NLG3" s="1926"/>
      <c r="NLH3" s="1926"/>
      <c r="NLI3" s="1926"/>
      <c r="NLJ3" s="1926"/>
      <c r="NLK3" s="1926"/>
      <c r="NLL3" s="1926"/>
      <c r="NLM3" s="1926"/>
      <c r="NLN3" s="1926"/>
      <c r="NLO3" s="1926"/>
      <c r="NLP3" s="1926"/>
      <c r="NLQ3" s="1926"/>
      <c r="NLR3" s="1926"/>
      <c r="NLS3" s="1926"/>
      <c r="NLT3" s="1926"/>
      <c r="NLU3" s="1926"/>
      <c r="NLV3" s="1926"/>
      <c r="NLW3" s="1926"/>
      <c r="NLX3" s="1926"/>
      <c r="NLY3" s="1926"/>
      <c r="NLZ3" s="1926"/>
      <c r="NMA3" s="1926"/>
      <c r="NMB3" s="1926"/>
      <c r="NMC3" s="1926"/>
      <c r="NMD3" s="1926"/>
      <c r="NME3" s="1926"/>
      <c r="NMF3" s="1926"/>
      <c r="NMG3" s="1926"/>
      <c r="NMH3" s="1926"/>
      <c r="NMI3" s="1926"/>
      <c r="NMJ3" s="1926"/>
      <c r="NMK3" s="1926"/>
      <c r="NML3" s="1926"/>
      <c r="NMM3" s="1926"/>
      <c r="NMN3" s="1926"/>
      <c r="NMO3" s="1926"/>
      <c r="NMP3" s="1926"/>
      <c r="NMQ3" s="1926"/>
      <c r="NMR3" s="1926"/>
      <c r="NMS3" s="1926"/>
      <c r="NMT3" s="1926"/>
      <c r="NMU3" s="1926"/>
      <c r="NMV3" s="1926"/>
      <c r="NMW3" s="1926"/>
      <c r="NMX3" s="1926"/>
      <c r="NMY3" s="1926"/>
      <c r="NMZ3" s="1926"/>
      <c r="NNA3" s="1926"/>
      <c r="NNB3" s="1926"/>
      <c r="NNC3" s="1926"/>
      <c r="NND3" s="1926"/>
      <c r="NNE3" s="1926"/>
      <c r="NNF3" s="1926"/>
      <c r="NNG3" s="1926"/>
      <c r="NNH3" s="1926"/>
      <c r="NNI3" s="1926"/>
      <c r="NNJ3" s="1926"/>
      <c r="NNK3" s="1926"/>
      <c r="NNL3" s="1926"/>
      <c r="NNM3" s="1926"/>
      <c r="NNN3" s="1926"/>
      <c r="NNO3" s="1926"/>
      <c r="NNP3" s="1926"/>
      <c r="NNQ3" s="1926"/>
      <c r="NNR3" s="1926"/>
      <c r="NNS3" s="1926"/>
      <c r="NNT3" s="1926"/>
      <c r="NNU3" s="1926"/>
      <c r="NNV3" s="1926"/>
      <c r="NNW3" s="1926"/>
      <c r="NNX3" s="1926"/>
      <c r="NNY3" s="1926"/>
      <c r="NNZ3" s="1926"/>
      <c r="NOA3" s="1926"/>
      <c r="NOB3" s="1926"/>
      <c r="NOC3" s="1926"/>
      <c r="NOD3" s="1926"/>
      <c r="NOE3" s="1926"/>
      <c r="NOF3" s="1926"/>
      <c r="NOG3" s="1926"/>
      <c r="NOH3" s="1926"/>
      <c r="NOI3" s="1926"/>
      <c r="NOJ3" s="1926"/>
      <c r="NOK3" s="1926"/>
      <c r="NOL3" s="1926"/>
      <c r="NOM3" s="1926"/>
      <c r="NON3" s="1926"/>
      <c r="NOO3" s="1926"/>
      <c r="NOP3" s="1926"/>
      <c r="NOQ3" s="1926"/>
      <c r="NOR3" s="1926"/>
      <c r="NOS3" s="1926"/>
      <c r="NOT3" s="1926"/>
      <c r="NOU3" s="1926"/>
      <c r="NOV3" s="1926"/>
      <c r="NOW3" s="1926"/>
      <c r="NOX3" s="1926"/>
      <c r="NOY3" s="1926"/>
      <c r="NOZ3" s="1926"/>
      <c r="NPA3" s="1926"/>
      <c r="NPB3" s="1926"/>
      <c r="NPC3" s="1926"/>
      <c r="NPD3" s="1926"/>
      <c r="NPE3" s="1926"/>
      <c r="NPF3" s="1926"/>
      <c r="NPG3" s="1926"/>
      <c r="NPH3" s="1926"/>
      <c r="NPI3" s="1926"/>
      <c r="NPJ3" s="1926"/>
      <c r="NPK3" s="1926"/>
      <c r="NPL3" s="1926"/>
      <c r="NPM3" s="1926"/>
      <c r="NPN3" s="1926"/>
      <c r="NPO3" s="1926"/>
      <c r="NPP3" s="1926"/>
      <c r="NPQ3" s="1926"/>
      <c r="NPR3" s="1926"/>
      <c r="NPS3" s="1926"/>
      <c r="NPT3" s="1926"/>
      <c r="NPU3" s="1926"/>
      <c r="NPV3" s="1926"/>
      <c r="NPW3" s="1926"/>
      <c r="NPX3" s="1926"/>
      <c r="NPY3" s="1926"/>
      <c r="NPZ3" s="1926"/>
      <c r="NQA3" s="1926"/>
      <c r="NQB3" s="1926"/>
      <c r="NQC3" s="1926"/>
      <c r="NQD3" s="1926"/>
      <c r="NQE3" s="1926"/>
      <c r="NQF3" s="1926"/>
      <c r="NQG3" s="1926"/>
      <c r="NQH3" s="1926"/>
      <c r="NQI3" s="1926"/>
      <c r="NQJ3" s="1926"/>
      <c r="NQK3" s="1926"/>
      <c r="NQL3" s="1926"/>
      <c r="NQM3" s="1926"/>
      <c r="NQN3" s="1926"/>
      <c r="NQO3" s="1926"/>
      <c r="NQP3" s="1926"/>
      <c r="NQQ3" s="1926"/>
      <c r="NQR3" s="1926"/>
      <c r="NQS3" s="1926"/>
      <c r="NQT3" s="1926"/>
      <c r="NQU3" s="1926"/>
      <c r="NQV3" s="1926"/>
      <c r="NQW3" s="1926"/>
      <c r="NQX3" s="1926"/>
      <c r="NQY3" s="1926"/>
      <c r="NQZ3" s="1926"/>
      <c r="NRA3" s="1926"/>
      <c r="NRB3" s="1926"/>
      <c r="NRC3" s="1926"/>
      <c r="NRD3" s="1926"/>
      <c r="NRE3" s="1926"/>
      <c r="NRF3" s="1926"/>
      <c r="NRG3" s="1926"/>
      <c r="NRH3" s="1926"/>
      <c r="NRI3" s="1926"/>
      <c r="NRJ3" s="1926"/>
      <c r="NRK3" s="1926"/>
      <c r="NRL3" s="1926"/>
      <c r="NRM3" s="1926"/>
      <c r="NRN3" s="1926"/>
      <c r="NRO3" s="1926"/>
      <c r="NRP3" s="1926"/>
      <c r="NRQ3" s="1926"/>
      <c r="NRR3" s="1926"/>
      <c r="NRS3" s="1926"/>
      <c r="NRT3" s="1926"/>
      <c r="NRU3" s="1926"/>
      <c r="NRV3" s="1926"/>
      <c r="NRW3" s="1926"/>
      <c r="NRX3" s="1926"/>
      <c r="NRY3" s="1926"/>
      <c r="NRZ3" s="1926"/>
      <c r="NSA3" s="1926"/>
      <c r="NSB3" s="1926"/>
      <c r="NSC3" s="1926"/>
      <c r="NSD3" s="1926"/>
      <c r="NSE3" s="1926"/>
      <c r="NSF3" s="1926"/>
      <c r="NSG3" s="1926"/>
      <c r="NSH3" s="1926"/>
      <c r="NSI3" s="1926"/>
      <c r="NSJ3" s="1926"/>
      <c r="NSK3" s="1926"/>
      <c r="NSL3" s="1926"/>
      <c r="NSM3" s="1926"/>
      <c r="NSN3" s="1926"/>
      <c r="NSO3" s="1926"/>
      <c r="NSP3" s="1926"/>
      <c r="NSQ3" s="1926"/>
      <c r="NSR3" s="1926"/>
      <c r="NSS3" s="1926"/>
      <c r="NST3" s="1926"/>
      <c r="NSU3" s="1926"/>
      <c r="NSV3" s="1926"/>
      <c r="NSW3" s="1926"/>
      <c r="NSX3" s="1926"/>
      <c r="NSY3" s="1926"/>
      <c r="NSZ3" s="1926"/>
      <c r="NTA3" s="1926"/>
      <c r="NTB3" s="1926"/>
      <c r="NTC3" s="1926"/>
      <c r="NTD3" s="1926"/>
      <c r="NTE3" s="1926"/>
      <c r="NTF3" s="1926"/>
      <c r="NTG3" s="1926"/>
      <c r="NTH3" s="1926"/>
      <c r="NTI3" s="1926"/>
      <c r="NTJ3" s="1926"/>
      <c r="NTK3" s="1926"/>
      <c r="NTL3" s="1926"/>
      <c r="NTM3" s="1926"/>
      <c r="NTN3" s="1926"/>
      <c r="NTO3" s="1926"/>
      <c r="NTP3" s="1926"/>
      <c r="NTQ3" s="1926"/>
      <c r="NTR3" s="1926"/>
      <c r="NTS3" s="1926"/>
      <c r="NTT3" s="1926"/>
      <c r="NTU3" s="1926"/>
      <c r="NTV3" s="1926"/>
      <c r="NTW3" s="1926"/>
      <c r="NTX3" s="1926"/>
      <c r="NTY3" s="1926"/>
      <c r="NTZ3" s="1926"/>
      <c r="NUA3" s="1926"/>
      <c r="NUB3" s="1926"/>
      <c r="NUC3" s="1926"/>
      <c r="NUD3" s="1926"/>
      <c r="NUE3" s="1926"/>
      <c r="NUF3" s="1926"/>
      <c r="NUG3" s="1926"/>
      <c r="NUH3" s="1926"/>
      <c r="NUI3" s="1926"/>
      <c r="NUJ3" s="1926"/>
      <c r="NUK3" s="1926"/>
      <c r="NUL3" s="1926"/>
      <c r="NUM3" s="1926"/>
      <c r="NUN3" s="1926"/>
      <c r="NUO3" s="1926"/>
      <c r="NUP3" s="1926"/>
      <c r="NUQ3" s="1926"/>
      <c r="NUR3" s="1926"/>
      <c r="NUS3" s="1926"/>
      <c r="NUT3" s="1926"/>
      <c r="NUU3" s="1926"/>
      <c r="NUV3" s="1926"/>
      <c r="NUW3" s="1926"/>
      <c r="NUX3" s="1926"/>
      <c r="NUY3" s="1926"/>
      <c r="NUZ3" s="1926"/>
      <c r="NVA3" s="1926"/>
      <c r="NVB3" s="1926"/>
      <c r="NVC3" s="1926"/>
      <c r="NVD3" s="1926"/>
      <c r="NVE3" s="1926"/>
      <c r="NVF3" s="1926"/>
      <c r="NVG3" s="1926"/>
      <c r="NVH3" s="1926"/>
      <c r="NVI3" s="1926"/>
      <c r="NVJ3" s="1926"/>
      <c r="NVK3" s="1926"/>
      <c r="NVL3" s="1926"/>
      <c r="NVM3" s="1926"/>
      <c r="NVN3" s="1926"/>
      <c r="NVO3" s="1926"/>
      <c r="NVP3" s="1926"/>
      <c r="NVQ3" s="1926"/>
      <c r="NVR3" s="1926"/>
      <c r="NVS3" s="1926"/>
      <c r="NVT3" s="1926"/>
      <c r="NVU3" s="1926"/>
      <c r="NVV3" s="1926"/>
      <c r="NVW3" s="1926"/>
      <c r="NVX3" s="1926"/>
      <c r="NVY3" s="1926"/>
      <c r="NVZ3" s="1926"/>
      <c r="NWA3" s="1926"/>
      <c r="NWB3" s="1926"/>
      <c r="NWC3" s="1926"/>
      <c r="NWD3" s="1926"/>
      <c r="NWE3" s="1926"/>
      <c r="NWF3" s="1926"/>
      <c r="NWG3" s="1926"/>
      <c r="NWH3" s="1926"/>
      <c r="NWI3" s="1926"/>
      <c r="NWJ3" s="1926"/>
      <c r="NWK3" s="1926"/>
      <c r="NWL3" s="1926"/>
      <c r="NWM3" s="1926"/>
      <c r="NWN3" s="1926"/>
      <c r="NWO3" s="1926"/>
      <c r="NWP3" s="1926"/>
      <c r="NWQ3" s="1926"/>
      <c r="NWR3" s="1926"/>
      <c r="NWS3" s="1926"/>
      <c r="NWT3" s="1926"/>
      <c r="NWU3" s="1926"/>
      <c r="NWV3" s="1926"/>
      <c r="NWW3" s="1926"/>
      <c r="NWX3" s="1926"/>
      <c r="NWY3" s="1926"/>
      <c r="NWZ3" s="1926"/>
      <c r="NXA3" s="1926"/>
      <c r="NXB3" s="1926"/>
      <c r="NXC3" s="1926"/>
      <c r="NXD3" s="1926"/>
      <c r="NXE3" s="1926"/>
      <c r="NXF3" s="1926"/>
      <c r="NXG3" s="1926"/>
      <c r="NXH3" s="1926"/>
      <c r="NXI3" s="1926"/>
      <c r="NXJ3" s="1926"/>
      <c r="NXK3" s="1926"/>
      <c r="NXL3" s="1926"/>
      <c r="NXM3" s="1926"/>
      <c r="NXN3" s="1926"/>
      <c r="NXO3" s="1926"/>
      <c r="NXP3" s="1926"/>
      <c r="NXQ3" s="1926"/>
      <c r="NXR3" s="1926"/>
      <c r="NXS3" s="1926"/>
      <c r="NXT3" s="1926"/>
      <c r="NXU3" s="1926"/>
      <c r="NXV3" s="1926"/>
      <c r="NXW3" s="1926"/>
      <c r="NXX3" s="1926"/>
      <c r="NXY3" s="1926"/>
      <c r="NXZ3" s="1926"/>
      <c r="NYA3" s="1926"/>
      <c r="NYB3" s="1926"/>
      <c r="NYC3" s="1926"/>
      <c r="NYD3" s="1926"/>
      <c r="NYE3" s="1926"/>
      <c r="NYF3" s="1926"/>
      <c r="NYG3" s="1926"/>
      <c r="NYH3" s="1926"/>
      <c r="NYI3" s="1926"/>
      <c r="NYJ3" s="1926"/>
      <c r="NYK3" s="1926"/>
      <c r="NYL3" s="1926"/>
      <c r="NYM3" s="1926"/>
      <c r="NYN3" s="1926"/>
      <c r="NYO3" s="1926"/>
      <c r="NYP3" s="1926"/>
      <c r="NYQ3" s="1926"/>
      <c r="NYR3" s="1926"/>
      <c r="NYS3" s="1926"/>
      <c r="NYT3" s="1926"/>
      <c r="NYU3" s="1926"/>
      <c r="NYV3" s="1926"/>
      <c r="NYW3" s="1926"/>
      <c r="NYX3" s="1926"/>
      <c r="NYY3" s="1926"/>
      <c r="NYZ3" s="1926"/>
      <c r="NZA3" s="1926"/>
      <c r="NZB3" s="1926"/>
      <c r="NZC3" s="1926"/>
      <c r="NZD3" s="1926"/>
      <c r="NZE3" s="1926"/>
      <c r="NZF3" s="1926"/>
      <c r="NZG3" s="1926"/>
      <c r="NZH3" s="1926"/>
      <c r="NZI3" s="1926"/>
      <c r="NZJ3" s="1926"/>
      <c r="NZK3" s="1926"/>
      <c r="NZL3" s="1926"/>
      <c r="NZM3" s="1926"/>
      <c r="NZN3" s="1926"/>
      <c r="NZO3" s="1926"/>
      <c r="NZP3" s="1926"/>
      <c r="NZQ3" s="1926"/>
      <c r="NZR3" s="1926"/>
      <c r="NZS3" s="1926"/>
      <c r="NZT3" s="1926"/>
      <c r="NZU3" s="1926"/>
      <c r="NZV3" s="1926"/>
      <c r="NZW3" s="1926"/>
      <c r="NZX3" s="1926"/>
      <c r="NZY3" s="1926"/>
      <c r="NZZ3" s="1926"/>
      <c r="OAA3" s="1926"/>
      <c r="OAB3" s="1926"/>
      <c r="OAC3" s="1926"/>
      <c r="OAD3" s="1926"/>
      <c r="OAE3" s="1926"/>
      <c r="OAF3" s="1926"/>
      <c r="OAG3" s="1926"/>
      <c r="OAH3" s="1926"/>
      <c r="OAI3" s="1926"/>
      <c r="OAJ3" s="1926"/>
      <c r="OAK3" s="1926"/>
      <c r="OAL3" s="1926"/>
      <c r="OAM3" s="1926"/>
      <c r="OAN3" s="1926"/>
      <c r="OAO3" s="1926"/>
      <c r="OAP3" s="1926"/>
      <c r="OAQ3" s="1926"/>
      <c r="OAR3" s="1926"/>
      <c r="OAS3" s="1926"/>
      <c r="OAT3" s="1926"/>
      <c r="OAU3" s="1926"/>
      <c r="OAV3" s="1926"/>
      <c r="OAW3" s="1926"/>
      <c r="OAX3" s="1926"/>
      <c r="OAY3" s="1926"/>
      <c r="OAZ3" s="1926"/>
      <c r="OBA3" s="1926"/>
      <c r="OBB3" s="1926"/>
      <c r="OBC3" s="1926"/>
      <c r="OBD3" s="1926"/>
      <c r="OBE3" s="1926"/>
      <c r="OBF3" s="1926"/>
      <c r="OBG3" s="1926"/>
      <c r="OBH3" s="1926"/>
      <c r="OBI3" s="1926"/>
      <c r="OBJ3" s="1926"/>
      <c r="OBK3" s="1926"/>
      <c r="OBL3" s="1926"/>
      <c r="OBM3" s="1926"/>
      <c r="OBN3" s="1926"/>
      <c r="OBO3" s="1926"/>
      <c r="OBP3" s="1926"/>
      <c r="OBQ3" s="1926"/>
      <c r="OBR3" s="1926"/>
      <c r="OBS3" s="1926"/>
      <c r="OBT3" s="1926"/>
      <c r="OBU3" s="1926"/>
      <c r="OBV3" s="1926"/>
      <c r="OBW3" s="1926"/>
      <c r="OBX3" s="1926"/>
      <c r="OBY3" s="1926"/>
      <c r="OBZ3" s="1926"/>
      <c r="OCA3" s="1926"/>
      <c r="OCB3" s="1926"/>
      <c r="OCC3" s="1926"/>
      <c r="OCD3" s="1926"/>
      <c r="OCE3" s="1926"/>
      <c r="OCF3" s="1926"/>
      <c r="OCG3" s="1926"/>
      <c r="OCH3" s="1926"/>
      <c r="OCI3" s="1926"/>
      <c r="OCJ3" s="1926"/>
      <c r="OCK3" s="1926"/>
      <c r="OCL3" s="1926"/>
      <c r="OCM3" s="1926"/>
      <c r="OCN3" s="1926"/>
      <c r="OCO3" s="1926"/>
      <c r="OCP3" s="1926"/>
      <c r="OCQ3" s="1926"/>
      <c r="OCR3" s="1926"/>
      <c r="OCS3" s="1926"/>
      <c r="OCT3" s="1926"/>
      <c r="OCU3" s="1926"/>
      <c r="OCV3" s="1926"/>
      <c r="OCW3" s="1926"/>
      <c r="OCX3" s="1926"/>
      <c r="OCY3" s="1926"/>
      <c r="OCZ3" s="1926"/>
      <c r="ODA3" s="1926"/>
      <c r="ODB3" s="1926"/>
      <c r="ODC3" s="1926"/>
      <c r="ODD3" s="1926"/>
      <c r="ODE3" s="1926"/>
      <c r="ODF3" s="1926"/>
      <c r="ODG3" s="1926"/>
      <c r="ODH3" s="1926"/>
      <c r="ODI3" s="1926"/>
      <c r="ODJ3" s="1926"/>
      <c r="ODK3" s="1926"/>
      <c r="ODL3" s="1926"/>
      <c r="ODM3" s="1926"/>
      <c r="ODN3" s="1926"/>
      <c r="ODO3" s="1926"/>
      <c r="ODP3" s="1926"/>
      <c r="ODQ3" s="1926"/>
      <c r="ODR3" s="1926"/>
      <c r="ODS3" s="1926"/>
      <c r="ODT3" s="1926"/>
      <c r="ODU3" s="1926"/>
      <c r="ODV3" s="1926"/>
      <c r="ODW3" s="1926"/>
      <c r="ODX3" s="1926"/>
      <c r="ODY3" s="1926"/>
      <c r="ODZ3" s="1926"/>
      <c r="OEA3" s="1926"/>
      <c r="OEB3" s="1926"/>
      <c r="OEC3" s="1926"/>
      <c r="OED3" s="1926"/>
      <c r="OEE3" s="1926"/>
      <c r="OEF3" s="1926"/>
      <c r="OEG3" s="1926"/>
      <c r="OEH3" s="1926"/>
      <c r="OEI3" s="1926"/>
      <c r="OEJ3" s="1926"/>
      <c r="OEK3" s="1926"/>
      <c r="OEL3" s="1926"/>
      <c r="OEM3" s="1926"/>
      <c r="OEN3" s="1926"/>
      <c r="OEO3" s="1926"/>
      <c r="OEP3" s="1926"/>
      <c r="OEQ3" s="1926"/>
      <c r="OER3" s="1926"/>
      <c r="OES3" s="1926"/>
      <c r="OET3" s="1926"/>
      <c r="OEU3" s="1926"/>
      <c r="OEV3" s="1926"/>
      <c r="OEW3" s="1926"/>
      <c r="OEX3" s="1926"/>
      <c r="OEY3" s="1926"/>
      <c r="OEZ3" s="1926"/>
      <c r="OFA3" s="1926"/>
      <c r="OFB3" s="1926"/>
      <c r="OFC3" s="1926"/>
      <c r="OFD3" s="1926"/>
      <c r="OFE3" s="1926"/>
      <c r="OFF3" s="1926"/>
      <c r="OFG3" s="1926"/>
      <c r="OFH3" s="1926"/>
      <c r="OFI3" s="1926"/>
      <c r="OFJ3" s="1926"/>
      <c r="OFK3" s="1926"/>
      <c r="OFL3" s="1926"/>
      <c r="OFM3" s="1926"/>
      <c r="OFN3" s="1926"/>
      <c r="OFO3" s="1926"/>
      <c r="OFP3" s="1926"/>
      <c r="OFQ3" s="1926"/>
      <c r="OFR3" s="1926"/>
      <c r="OFS3" s="1926"/>
      <c r="OFT3" s="1926"/>
      <c r="OFU3" s="1926"/>
      <c r="OFV3" s="1926"/>
      <c r="OFW3" s="1926"/>
      <c r="OFX3" s="1926"/>
      <c r="OFY3" s="1926"/>
      <c r="OFZ3" s="1926"/>
      <c r="OGA3" s="1926"/>
      <c r="OGB3" s="1926"/>
      <c r="OGC3" s="1926"/>
      <c r="OGD3" s="1926"/>
      <c r="OGE3" s="1926"/>
      <c r="OGF3" s="1926"/>
      <c r="OGG3" s="1926"/>
      <c r="OGH3" s="1926"/>
      <c r="OGI3" s="1926"/>
      <c r="OGJ3" s="1926"/>
      <c r="OGK3" s="1926"/>
      <c r="OGL3" s="1926"/>
      <c r="OGM3" s="1926"/>
      <c r="OGN3" s="1926"/>
      <c r="OGO3" s="1926"/>
      <c r="OGP3" s="1926"/>
      <c r="OGQ3" s="1926"/>
      <c r="OGR3" s="1926"/>
      <c r="OGS3" s="1926"/>
      <c r="OGT3" s="1926"/>
      <c r="OGU3" s="1926"/>
      <c r="OGV3" s="1926"/>
      <c r="OGW3" s="1926"/>
      <c r="OGX3" s="1926"/>
      <c r="OGY3" s="1926"/>
      <c r="OGZ3" s="1926"/>
      <c r="OHA3" s="1926"/>
      <c r="OHB3" s="1926"/>
      <c r="OHC3" s="1926"/>
      <c r="OHD3" s="1926"/>
      <c r="OHE3" s="1926"/>
      <c r="OHF3" s="1926"/>
      <c r="OHG3" s="1926"/>
      <c r="OHH3" s="1926"/>
      <c r="OHI3" s="1926"/>
      <c r="OHJ3" s="1926"/>
      <c r="OHK3" s="1926"/>
      <c r="OHL3" s="1926"/>
      <c r="OHM3" s="1926"/>
      <c r="OHN3" s="1926"/>
      <c r="OHO3" s="1926"/>
      <c r="OHP3" s="1926"/>
      <c r="OHQ3" s="1926"/>
      <c r="OHR3" s="1926"/>
      <c r="OHS3" s="1926"/>
      <c r="OHT3" s="1926"/>
      <c r="OHU3" s="1926"/>
      <c r="OHV3" s="1926"/>
      <c r="OHW3" s="1926"/>
      <c r="OHX3" s="1926"/>
      <c r="OHY3" s="1926"/>
      <c r="OHZ3" s="1926"/>
      <c r="OIA3" s="1926"/>
      <c r="OIB3" s="1926"/>
      <c r="OIC3" s="1926"/>
      <c r="OID3" s="1926"/>
      <c r="OIE3" s="1926"/>
      <c r="OIF3" s="1926"/>
      <c r="OIG3" s="1926"/>
      <c r="OIH3" s="1926"/>
      <c r="OII3" s="1926"/>
      <c r="OIJ3" s="1926"/>
      <c r="OIK3" s="1926"/>
      <c r="OIL3" s="1926"/>
      <c r="OIM3" s="1926"/>
      <c r="OIN3" s="1926"/>
      <c r="OIO3" s="1926"/>
      <c r="OIP3" s="1926"/>
      <c r="OIQ3" s="1926"/>
      <c r="OIR3" s="1926"/>
      <c r="OIS3" s="1926"/>
      <c r="OIT3" s="1926"/>
      <c r="OIU3" s="1926"/>
      <c r="OIV3" s="1926"/>
      <c r="OIW3" s="1926"/>
      <c r="OIX3" s="1926"/>
      <c r="OIY3" s="1926"/>
      <c r="OIZ3" s="1926"/>
      <c r="OJA3" s="1926"/>
      <c r="OJB3" s="1926"/>
      <c r="OJC3" s="1926"/>
      <c r="OJD3" s="1926"/>
      <c r="OJE3" s="1926"/>
      <c r="OJF3" s="1926"/>
      <c r="OJG3" s="1926"/>
      <c r="OJH3" s="1926"/>
      <c r="OJI3" s="1926"/>
      <c r="OJJ3" s="1926"/>
      <c r="OJK3" s="1926"/>
      <c r="OJL3" s="1926"/>
      <c r="OJM3" s="1926"/>
      <c r="OJN3" s="1926"/>
      <c r="OJO3" s="1926"/>
      <c r="OJP3" s="1926"/>
      <c r="OJQ3" s="1926"/>
      <c r="OJR3" s="1926"/>
      <c r="OJS3" s="1926"/>
      <c r="OJT3" s="1926"/>
      <c r="OJU3" s="1926"/>
      <c r="OJV3" s="1926"/>
      <c r="OJW3" s="1926"/>
      <c r="OJX3" s="1926"/>
      <c r="OJY3" s="1926"/>
      <c r="OJZ3" s="1926"/>
      <c r="OKA3" s="1926"/>
      <c r="OKB3" s="1926"/>
      <c r="OKC3" s="1926"/>
      <c r="OKD3" s="1926"/>
      <c r="OKE3" s="1926"/>
      <c r="OKF3" s="1926"/>
      <c r="OKG3" s="1926"/>
      <c r="OKH3" s="1926"/>
      <c r="OKI3" s="1926"/>
      <c r="OKJ3" s="1926"/>
      <c r="OKK3" s="1926"/>
      <c r="OKL3" s="1926"/>
      <c r="OKM3" s="1926"/>
      <c r="OKN3" s="1926"/>
      <c r="OKO3" s="1926"/>
      <c r="OKP3" s="1926"/>
      <c r="OKQ3" s="1926"/>
      <c r="OKR3" s="1926"/>
      <c r="OKS3" s="1926"/>
      <c r="OKT3" s="1926"/>
      <c r="OKU3" s="1926"/>
      <c r="OKV3" s="1926"/>
      <c r="OKW3" s="1926"/>
      <c r="OKX3" s="1926"/>
      <c r="OKY3" s="1926"/>
      <c r="OKZ3" s="1926"/>
      <c r="OLA3" s="1926"/>
      <c r="OLB3" s="1926"/>
      <c r="OLC3" s="1926"/>
      <c r="OLD3" s="1926"/>
      <c r="OLE3" s="1926"/>
      <c r="OLF3" s="1926"/>
      <c r="OLG3" s="1926"/>
      <c r="OLH3" s="1926"/>
      <c r="OLI3" s="1926"/>
      <c r="OLJ3" s="1926"/>
      <c r="OLK3" s="1926"/>
      <c r="OLL3" s="1926"/>
      <c r="OLM3" s="1926"/>
      <c r="OLN3" s="1926"/>
      <c r="OLO3" s="1926"/>
      <c r="OLP3" s="1926"/>
      <c r="OLQ3" s="1926"/>
      <c r="OLR3" s="1926"/>
      <c r="OLS3" s="1926"/>
      <c r="OLT3" s="1926"/>
      <c r="OLU3" s="1926"/>
      <c r="OLV3" s="1926"/>
      <c r="OLW3" s="1926"/>
      <c r="OLX3" s="1926"/>
      <c r="OLY3" s="1926"/>
      <c r="OLZ3" s="1926"/>
      <c r="OMA3" s="1926"/>
      <c r="OMB3" s="1926"/>
      <c r="OMC3" s="1926"/>
      <c r="OMD3" s="1926"/>
      <c r="OME3" s="1926"/>
      <c r="OMF3" s="1926"/>
      <c r="OMG3" s="1926"/>
      <c r="OMH3" s="1926"/>
      <c r="OMI3" s="1926"/>
      <c r="OMJ3" s="1926"/>
      <c r="OMK3" s="1926"/>
      <c r="OML3" s="1926"/>
      <c r="OMM3" s="1926"/>
      <c r="OMN3" s="1926"/>
      <c r="OMO3" s="1926"/>
      <c r="OMP3" s="1926"/>
      <c r="OMQ3" s="1926"/>
      <c r="OMR3" s="1926"/>
      <c r="OMS3" s="1926"/>
      <c r="OMT3" s="1926"/>
      <c r="OMU3" s="1926"/>
      <c r="OMV3" s="1926"/>
      <c r="OMW3" s="1926"/>
      <c r="OMX3" s="1926"/>
      <c r="OMY3" s="1926"/>
      <c r="OMZ3" s="1926"/>
      <c r="ONA3" s="1926"/>
      <c r="ONB3" s="1926"/>
      <c r="ONC3" s="1926"/>
      <c r="OND3" s="1926"/>
      <c r="ONE3" s="1926"/>
      <c r="ONF3" s="1926"/>
      <c r="ONG3" s="1926"/>
      <c r="ONH3" s="1926"/>
      <c r="ONI3" s="1926"/>
      <c r="ONJ3" s="1926"/>
      <c r="ONK3" s="1926"/>
      <c r="ONL3" s="1926"/>
      <c r="ONM3" s="1926"/>
      <c r="ONN3" s="1926"/>
      <c r="ONO3" s="1926"/>
      <c r="ONP3" s="1926"/>
      <c r="ONQ3" s="1926"/>
      <c r="ONR3" s="1926"/>
      <c r="ONS3" s="1926"/>
      <c r="ONT3" s="1926"/>
      <c r="ONU3" s="1926"/>
      <c r="ONV3" s="1926"/>
      <c r="ONW3" s="1926"/>
      <c r="ONX3" s="1926"/>
      <c r="ONY3" s="1926"/>
      <c r="ONZ3" s="1926"/>
      <c r="OOA3" s="1926"/>
      <c r="OOB3" s="1926"/>
      <c r="OOC3" s="1926"/>
      <c r="OOD3" s="1926"/>
      <c r="OOE3" s="1926"/>
      <c r="OOF3" s="1926"/>
      <c r="OOG3" s="1926"/>
      <c r="OOH3" s="1926"/>
      <c r="OOI3" s="1926"/>
      <c r="OOJ3" s="1926"/>
      <c r="OOK3" s="1926"/>
      <c r="OOL3" s="1926"/>
      <c r="OOM3" s="1926"/>
      <c r="OON3" s="1926"/>
      <c r="OOO3" s="1926"/>
      <c r="OOP3" s="1926"/>
      <c r="OOQ3" s="1926"/>
      <c r="OOR3" s="1926"/>
      <c r="OOS3" s="1926"/>
      <c r="OOT3" s="1926"/>
      <c r="OOU3" s="1926"/>
      <c r="OOV3" s="1926"/>
      <c r="OOW3" s="1926"/>
      <c r="OOX3" s="1926"/>
      <c r="OOY3" s="1926"/>
      <c r="OOZ3" s="1926"/>
      <c r="OPA3" s="1926"/>
      <c r="OPB3" s="1926"/>
      <c r="OPC3" s="1926"/>
      <c r="OPD3" s="1926"/>
      <c r="OPE3" s="1926"/>
      <c r="OPF3" s="1926"/>
      <c r="OPG3" s="1926"/>
      <c r="OPH3" s="1926"/>
      <c r="OPI3" s="1926"/>
      <c r="OPJ3" s="1926"/>
      <c r="OPK3" s="1926"/>
      <c r="OPL3" s="1926"/>
      <c r="OPM3" s="1926"/>
      <c r="OPN3" s="1926"/>
      <c r="OPO3" s="1926"/>
      <c r="OPP3" s="1926"/>
      <c r="OPQ3" s="1926"/>
      <c r="OPR3" s="1926"/>
      <c r="OPS3" s="1926"/>
      <c r="OPT3" s="1926"/>
      <c r="OPU3" s="1926"/>
      <c r="OPV3" s="1926"/>
      <c r="OPW3" s="1926"/>
      <c r="OPX3" s="1926"/>
      <c r="OPY3" s="1926"/>
      <c r="OPZ3" s="1926"/>
      <c r="OQA3" s="1926"/>
      <c r="OQB3" s="1926"/>
      <c r="OQC3" s="1926"/>
      <c r="OQD3" s="1926"/>
      <c r="OQE3" s="1926"/>
      <c r="OQF3" s="1926"/>
      <c r="OQG3" s="1926"/>
      <c r="OQH3" s="1926"/>
      <c r="OQI3" s="1926"/>
      <c r="OQJ3" s="1926"/>
      <c r="OQK3" s="1926"/>
      <c r="OQL3" s="1926"/>
      <c r="OQM3" s="1926"/>
      <c r="OQN3" s="1926"/>
      <c r="OQO3" s="1926"/>
      <c r="OQP3" s="1926"/>
      <c r="OQQ3" s="1926"/>
      <c r="OQR3" s="1926"/>
      <c r="OQS3" s="1926"/>
      <c r="OQT3" s="1926"/>
      <c r="OQU3" s="1926"/>
      <c r="OQV3" s="1926"/>
      <c r="OQW3" s="1926"/>
      <c r="OQX3" s="1926"/>
      <c r="OQY3" s="1926"/>
      <c r="OQZ3" s="1926"/>
      <c r="ORA3" s="1926"/>
      <c r="ORB3" s="1926"/>
      <c r="ORC3" s="1926"/>
      <c r="ORD3" s="1926"/>
      <c r="ORE3" s="1926"/>
      <c r="ORF3" s="1926"/>
      <c r="ORG3" s="1926"/>
      <c r="ORH3" s="1926"/>
      <c r="ORI3" s="1926"/>
      <c r="ORJ3" s="1926"/>
      <c r="ORK3" s="1926"/>
      <c r="ORL3" s="1926"/>
      <c r="ORM3" s="1926"/>
      <c r="ORN3" s="1926"/>
      <c r="ORO3" s="1926"/>
      <c r="ORP3" s="1926"/>
      <c r="ORQ3" s="1926"/>
      <c r="ORR3" s="1926"/>
      <c r="ORS3" s="1926"/>
      <c r="ORT3" s="1926"/>
      <c r="ORU3" s="1926"/>
      <c r="ORV3" s="1926"/>
      <c r="ORW3" s="1926"/>
      <c r="ORX3" s="1926"/>
      <c r="ORY3" s="1926"/>
      <c r="ORZ3" s="1926"/>
      <c r="OSA3" s="1926"/>
      <c r="OSB3" s="1926"/>
      <c r="OSC3" s="1926"/>
      <c r="OSD3" s="1926"/>
      <c r="OSE3" s="1926"/>
      <c r="OSF3" s="1926"/>
      <c r="OSG3" s="1926"/>
      <c r="OSH3" s="1926"/>
      <c r="OSI3" s="1926"/>
      <c r="OSJ3" s="1926"/>
      <c r="OSK3" s="1926"/>
      <c r="OSL3" s="1926"/>
      <c r="OSM3" s="1926"/>
      <c r="OSN3" s="1926"/>
      <c r="OSO3" s="1926"/>
      <c r="OSP3" s="1926"/>
      <c r="OSQ3" s="1926"/>
      <c r="OSR3" s="1926"/>
      <c r="OSS3" s="1926"/>
      <c r="OST3" s="1926"/>
      <c r="OSU3" s="1926"/>
      <c r="OSV3" s="1926"/>
      <c r="OSW3" s="1926"/>
      <c r="OSX3" s="1926"/>
      <c r="OSY3" s="1926"/>
      <c r="OSZ3" s="1926"/>
      <c r="OTA3" s="1926"/>
      <c r="OTB3" s="1926"/>
      <c r="OTC3" s="1926"/>
      <c r="OTD3" s="1926"/>
      <c r="OTE3" s="1926"/>
      <c r="OTF3" s="1926"/>
      <c r="OTG3" s="1926"/>
      <c r="OTH3" s="1926"/>
      <c r="OTI3" s="1926"/>
      <c r="OTJ3" s="1926"/>
      <c r="OTK3" s="1926"/>
      <c r="OTL3" s="1926"/>
      <c r="OTM3" s="1926"/>
      <c r="OTN3" s="1926"/>
      <c r="OTO3" s="1926"/>
      <c r="OTP3" s="1926"/>
      <c r="OTQ3" s="1926"/>
      <c r="OTR3" s="1926"/>
      <c r="OTS3" s="1926"/>
      <c r="OTT3" s="1926"/>
      <c r="OTU3" s="1926"/>
      <c r="OTV3" s="1926"/>
      <c r="OTW3" s="1926"/>
      <c r="OTX3" s="1926"/>
      <c r="OTY3" s="1926"/>
      <c r="OTZ3" s="1926"/>
      <c r="OUA3" s="1926"/>
      <c r="OUB3" s="1926"/>
      <c r="OUC3" s="1926"/>
      <c r="OUD3" s="1926"/>
      <c r="OUE3" s="1926"/>
      <c r="OUF3" s="1926"/>
      <c r="OUG3" s="1926"/>
      <c r="OUH3" s="1926"/>
      <c r="OUI3" s="1926"/>
      <c r="OUJ3" s="1926"/>
      <c r="OUK3" s="1926"/>
      <c r="OUL3" s="1926"/>
      <c r="OUM3" s="1926"/>
      <c r="OUN3" s="1926"/>
      <c r="OUO3" s="1926"/>
      <c r="OUP3" s="1926"/>
      <c r="OUQ3" s="1926"/>
      <c r="OUR3" s="1926"/>
      <c r="OUS3" s="1926"/>
      <c r="OUT3" s="1926"/>
      <c r="OUU3" s="1926"/>
      <c r="OUV3" s="1926"/>
      <c r="OUW3" s="1926"/>
      <c r="OUX3" s="1926"/>
      <c r="OUY3" s="1926"/>
      <c r="OUZ3" s="1926"/>
      <c r="OVA3" s="1926"/>
      <c r="OVB3" s="1926"/>
      <c r="OVC3" s="1926"/>
      <c r="OVD3" s="1926"/>
      <c r="OVE3" s="1926"/>
      <c r="OVF3" s="1926"/>
      <c r="OVG3" s="1926"/>
      <c r="OVH3" s="1926"/>
      <c r="OVI3" s="1926"/>
      <c r="OVJ3" s="1926"/>
      <c r="OVK3" s="1926"/>
      <c r="OVL3" s="1926"/>
      <c r="OVM3" s="1926"/>
      <c r="OVN3" s="1926"/>
      <c r="OVO3" s="1926"/>
      <c r="OVP3" s="1926"/>
      <c r="OVQ3" s="1926"/>
      <c r="OVR3" s="1926"/>
      <c r="OVS3" s="1926"/>
      <c r="OVT3" s="1926"/>
      <c r="OVU3" s="1926"/>
      <c r="OVV3" s="1926"/>
      <c r="OVW3" s="1926"/>
      <c r="OVX3" s="1926"/>
      <c r="OVY3" s="1926"/>
      <c r="OVZ3" s="1926"/>
      <c r="OWA3" s="1926"/>
      <c r="OWB3" s="1926"/>
      <c r="OWC3" s="1926"/>
      <c r="OWD3" s="1926"/>
      <c r="OWE3" s="1926"/>
      <c r="OWF3" s="1926"/>
      <c r="OWG3" s="1926"/>
      <c r="OWH3" s="1926"/>
      <c r="OWI3" s="1926"/>
      <c r="OWJ3" s="1926"/>
      <c r="OWK3" s="1926"/>
      <c r="OWL3" s="1926"/>
      <c r="OWM3" s="1926"/>
      <c r="OWN3" s="1926"/>
      <c r="OWO3" s="1926"/>
      <c r="OWP3" s="1926"/>
      <c r="OWQ3" s="1926"/>
      <c r="OWR3" s="1926"/>
      <c r="OWS3" s="1926"/>
      <c r="OWT3" s="1926"/>
      <c r="OWU3" s="1926"/>
      <c r="OWV3" s="1926"/>
      <c r="OWW3" s="1926"/>
      <c r="OWX3" s="1926"/>
      <c r="OWY3" s="1926"/>
      <c r="OWZ3" s="1926"/>
      <c r="OXA3" s="1926"/>
      <c r="OXB3" s="1926"/>
      <c r="OXC3" s="1926"/>
      <c r="OXD3" s="1926"/>
      <c r="OXE3" s="1926"/>
      <c r="OXF3" s="1926"/>
      <c r="OXG3" s="1926"/>
      <c r="OXH3" s="1926"/>
      <c r="OXI3" s="1926"/>
      <c r="OXJ3" s="1926"/>
      <c r="OXK3" s="1926"/>
      <c r="OXL3" s="1926"/>
      <c r="OXM3" s="1926"/>
      <c r="OXN3" s="1926"/>
      <c r="OXO3" s="1926"/>
      <c r="OXP3" s="1926"/>
      <c r="OXQ3" s="1926"/>
      <c r="OXR3" s="1926"/>
      <c r="OXS3" s="1926"/>
      <c r="OXT3" s="1926"/>
      <c r="OXU3" s="1926"/>
      <c r="OXV3" s="1926"/>
      <c r="OXW3" s="1926"/>
      <c r="OXX3" s="1926"/>
      <c r="OXY3" s="1926"/>
      <c r="OXZ3" s="1926"/>
      <c r="OYA3" s="1926"/>
      <c r="OYB3" s="1926"/>
      <c r="OYC3" s="1926"/>
      <c r="OYD3" s="1926"/>
      <c r="OYE3" s="1926"/>
      <c r="OYF3" s="1926"/>
      <c r="OYG3" s="1926"/>
      <c r="OYH3" s="1926"/>
      <c r="OYI3" s="1926"/>
      <c r="OYJ3" s="1926"/>
      <c r="OYK3" s="1926"/>
      <c r="OYL3" s="1926"/>
      <c r="OYM3" s="1926"/>
      <c r="OYN3" s="1926"/>
      <c r="OYO3" s="1926"/>
      <c r="OYP3" s="1926"/>
      <c r="OYQ3" s="1926"/>
      <c r="OYR3" s="1926"/>
      <c r="OYS3" s="1926"/>
      <c r="OYT3" s="1926"/>
      <c r="OYU3" s="1926"/>
      <c r="OYV3" s="1926"/>
      <c r="OYW3" s="1926"/>
      <c r="OYX3" s="1926"/>
      <c r="OYY3" s="1926"/>
      <c r="OYZ3" s="1926"/>
      <c r="OZA3" s="1926"/>
      <c r="OZB3" s="1926"/>
      <c r="OZC3" s="1926"/>
      <c r="OZD3" s="1926"/>
      <c r="OZE3" s="1926"/>
      <c r="OZF3" s="1926"/>
      <c r="OZG3" s="1926"/>
      <c r="OZH3" s="1926"/>
      <c r="OZI3" s="1926"/>
      <c r="OZJ3" s="1926"/>
      <c r="OZK3" s="1926"/>
      <c r="OZL3" s="1926"/>
      <c r="OZM3" s="1926"/>
      <c r="OZN3" s="1926"/>
      <c r="OZO3" s="1926"/>
      <c r="OZP3" s="1926"/>
      <c r="OZQ3" s="1926"/>
      <c r="OZR3" s="1926"/>
      <c r="OZS3" s="1926"/>
      <c r="OZT3" s="1926"/>
      <c r="OZU3" s="1926"/>
      <c r="OZV3" s="1926"/>
      <c r="OZW3" s="1926"/>
      <c r="OZX3" s="1926"/>
      <c r="OZY3" s="1926"/>
      <c r="OZZ3" s="1926"/>
      <c r="PAA3" s="1926"/>
      <c r="PAB3" s="1926"/>
      <c r="PAC3" s="1926"/>
      <c r="PAD3" s="1926"/>
      <c r="PAE3" s="1926"/>
      <c r="PAF3" s="1926"/>
      <c r="PAG3" s="1926"/>
      <c r="PAH3" s="1926"/>
      <c r="PAI3" s="1926"/>
      <c r="PAJ3" s="1926"/>
      <c r="PAK3" s="1926"/>
      <c r="PAL3" s="1926"/>
      <c r="PAM3" s="1926"/>
      <c r="PAN3" s="1926"/>
      <c r="PAO3" s="1926"/>
      <c r="PAP3" s="1926"/>
      <c r="PAQ3" s="1926"/>
      <c r="PAR3" s="1926"/>
      <c r="PAS3" s="1926"/>
      <c r="PAT3" s="1926"/>
      <c r="PAU3" s="1926"/>
      <c r="PAV3" s="1926"/>
      <c r="PAW3" s="1926"/>
      <c r="PAX3" s="1926"/>
      <c r="PAY3" s="1926"/>
      <c r="PAZ3" s="1926"/>
      <c r="PBA3" s="1926"/>
      <c r="PBB3" s="1926"/>
      <c r="PBC3" s="1926"/>
      <c r="PBD3" s="1926"/>
      <c r="PBE3" s="1926"/>
      <c r="PBF3" s="1926"/>
      <c r="PBG3" s="1926"/>
      <c r="PBH3" s="1926"/>
      <c r="PBI3" s="1926"/>
      <c r="PBJ3" s="1926"/>
      <c r="PBK3" s="1926"/>
      <c r="PBL3" s="1926"/>
      <c r="PBM3" s="1926"/>
      <c r="PBN3" s="1926"/>
      <c r="PBO3" s="1926"/>
      <c r="PBP3" s="1926"/>
      <c r="PBQ3" s="1926"/>
      <c r="PBR3" s="1926"/>
      <c r="PBS3" s="1926"/>
      <c r="PBT3" s="1926"/>
      <c r="PBU3" s="1926"/>
      <c r="PBV3" s="1926"/>
      <c r="PBW3" s="1926"/>
      <c r="PBX3" s="1926"/>
      <c r="PBY3" s="1926"/>
      <c r="PBZ3" s="1926"/>
      <c r="PCA3" s="1926"/>
      <c r="PCB3" s="1926"/>
      <c r="PCC3" s="1926"/>
      <c r="PCD3" s="1926"/>
      <c r="PCE3" s="1926"/>
      <c r="PCF3" s="1926"/>
      <c r="PCG3" s="1926"/>
      <c r="PCH3" s="1926"/>
      <c r="PCI3" s="1926"/>
      <c r="PCJ3" s="1926"/>
      <c r="PCK3" s="1926"/>
      <c r="PCL3" s="1926"/>
      <c r="PCM3" s="1926"/>
      <c r="PCN3" s="1926"/>
      <c r="PCO3" s="1926"/>
      <c r="PCP3" s="1926"/>
      <c r="PCQ3" s="1926"/>
      <c r="PCR3" s="1926"/>
      <c r="PCS3" s="1926"/>
      <c r="PCT3" s="1926"/>
      <c r="PCU3" s="1926"/>
      <c r="PCV3" s="1926"/>
      <c r="PCW3" s="1926"/>
      <c r="PCX3" s="1926"/>
      <c r="PCY3" s="1926"/>
      <c r="PCZ3" s="1926"/>
      <c r="PDA3" s="1926"/>
      <c r="PDB3" s="1926"/>
      <c r="PDC3" s="1926"/>
      <c r="PDD3" s="1926"/>
      <c r="PDE3" s="1926"/>
      <c r="PDF3" s="1926"/>
      <c r="PDG3" s="1926"/>
      <c r="PDH3" s="1926"/>
      <c r="PDI3" s="1926"/>
      <c r="PDJ3" s="1926"/>
      <c r="PDK3" s="1926"/>
      <c r="PDL3" s="1926"/>
      <c r="PDM3" s="1926"/>
      <c r="PDN3" s="1926"/>
      <c r="PDO3" s="1926"/>
      <c r="PDP3" s="1926"/>
      <c r="PDQ3" s="1926"/>
      <c r="PDR3" s="1926"/>
      <c r="PDS3" s="1926"/>
      <c r="PDT3" s="1926"/>
      <c r="PDU3" s="1926"/>
      <c r="PDV3" s="1926"/>
      <c r="PDW3" s="1926"/>
      <c r="PDX3" s="1926"/>
      <c r="PDY3" s="1926"/>
      <c r="PDZ3" s="1926"/>
      <c r="PEA3" s="1926"/>
      <c r="PEB3" s="1926"/>
      <c r="PEC3" s="1926"/>
      <c r="PED3" s="1926"/>
      <c r="PEE3" s="1926"/>
      <c r="PEF3" s="1926"/>
      <c r="PEG3" s="1926"/>
      <c r="PEH3" s="1926"/>
      <c r="PEI3" s="1926"/>
      <c r="PEJ3" s="1926"/>
      <c r="PEK3" s="1926"/>
      <c r="PEL3" s="1926"/>
      <c r="PEM3" s="1926"/>
      <c r="PEN3" s="1926"/>
      <c r="PEO3" s="1926"/>
      <c r="PEP3" s="1926"/>
      <c r="PEQ3" s="1926"/>
      <c r="PER3" s="1926"/>
      <c r="PES3" s="1926"/>
      <c r="PET3" s="1926"/>
      <c r="PEU3" s="1926"/>
      <c r="PEV3" s="1926"/>
      <c r="PEW3" s="1926"/>
      <c r="PEX3" s="1926"/>
      <c r="PEY3" s="1926"/>
      <c r="PEZ3" s="1926"/>
      <c r="PFA3" s="1926"/>
      <c r="PFB3" s="1926"/>
      <c r="PFC3" s="1926"/>
      <c r="PFD3" s="1926"/>
      <c r="PFE3" s="1926"/>
      <c r="PFF3" s="1926"/>
      <c r="PFG3" s="1926"/>
      <c r="PFH3" s="1926"/>
      <c r="PFI3" s="1926"/>
      <c r="PFJ3" s="1926"/>
      <c r="PFK3" s="1926"/>
      <c r="PFL3" s="1926"/>
      <c r="PFM3" s="1926"/>
      <c r="PFN3" s="1926"/>
      <c r="PFO3" s="1926"/>
      <c r="PFP3" s="1926"/>
      <c r="PFQ3" s="1926"/>
      <c r="PFR3" s="1926"/>
      <c r="PFS3" s="1926"/>
      <c r="PFT3" s="1926"/>
      <c r="PFU3" s="1926"/>
      <c r="PFV3" s="1926"/>
      <c r="PFW3" s="1926"/>
      <c r="PFX3" s="1926"/>
      <c r="PFY3" s="1926"/>
      <c r="PFZ3" s="1926"/>
      <c r="PGA3" s="1926"/>
      <c r="PGB3" s="1926"/>
      <c r="PGC3" s="1926"/>
      <c r="PGD3" s="1926"/>
      <c r="PGE3" s="1926"/>
      <c r="PGF3" s="1926"/>
      <c r="PGG3" s="1926"/>
      <c r="PGH3" s="1926"/>
      <c r="PGI3" s="1926"/>
      <c r="PGJ3" s="1926"/>
      <c r="PGK3" s="1926"/>
      <c r="PGL3" s="1926"/>
      <c r="PGM3" s="1926"/>
      <c r="PGN3" s="1926"/>
      <c r="PGO3" s="1926"/>
      <c r="PGP3" s="1926"/>
      <c r="PGQ3" s="1926"/>
      <c r="PGR3" s="1926"/>
      <c r="PGS3" s="1926"/>
      <c r="PGT3" s="1926"/>
      <c r="PGU3" s="1926"/>
      <c r="PGV3" s="1926"/>
      <c r="PGW3" s="1926"/>
      <c r="PGX3" s="1926"/>
      <c r="PGY3" s="1926"/>
      <c r="PGZ3" s="1926"/>
      <c r="PHA3" s="1926"/>
      <c r="PHB3" s="1926"/>
      <c r="PHC3" s="1926"/>
      <c r="PHD3" s="1926"/>
      <c r="PHE3" s="1926"/>
      <c r="PHF3" s="1926"/>
      <c r="PHG3" s="1926"/>
      <c r="PHH3" s="1926"/>
      <c r="PHI3" s="1926"/>
      <c r="PHJ3" s="1926"/>
      <c r="PHK3" s="1926"/>
      <c r="PHL3" s="1926"/>
      <c r="PHM3" s="1926"/>
      <c r="PHN3" s="1926"/>
      <c r="PHO3" s="1926"/>
      <c r="PHP3" s="1926"/>
      <c r="PHQ3" s="1926"/>
      <c r="PHR3" s="1926"/>
      <c r="PHS3" s="1926"/>
      <c r="PHT3" s="1926"/>
      <c r="PHU3" s="1926"/>
      <c r="PHV3" s="1926"/>
      <c r="PHW3" s="1926"/>
      <c r="PHX3" s="1926"/>
      <c r="PHY3" s="1926"/>
      <c r="PHZ3" s="1926"/>
      <c r="PIA3" s="1926"/>
      <c r="PIB3" s="1926"/>
      <c r="PIC3" s="1926"/>
      <c r="PID3" s="1926"/>
      <c r="PIE3" s="1926"/>
      <c r="PIF3" s="1926"/>
      <c r="PIG3" s="1926"/>
      <c r="PIH3" s="1926"/>
      <c r="PII3" s="1926"/>
      <c r="PIJ3" s="1926"/>
      <c r="PIK3" s="1926"/>
      <c r="PIL3" s="1926"/>
      <c r="PIM3" s="1926"/>
      <c r="PIN3" s="1926"/>
      <c r="PIO3" s="1926"/>
      <c r="PIP3" s="1926"/>
      <c r="PIQ3" s="1926"/>
      <c r="PIR3" s="1926"/>
      <c r="PIS3" s="1926"/>
      <c r="PIT3" s="1926"/>
      <c r="PIU3" s="1926"/>
      <c r="PIV3" s="1926"/>
      <c r="PIW3" s="1926"/>
      <c r="PIX3" s="1926"/>
      <c r="PIY3" s="1926"/>
      <c r="PIZ3" s="1926"/>
      <c r="PJA3" s="1926"/>
      <c r="PJB3" s="1926"/>
      <c r="PJC3" s="1926"/>
      <c r="PJD3" s="1926"/>
      <c r="PJE3" s="1926"/>
      <c r="PJF3" s="1926"/>
      <c r="PJG3" s="1926"/>
      <c r="PJH3" s="1926"/>
      <c r="PJI3" s="1926"/>
      <c r="PJJ3" s="1926"/>
      <c r="PJK3" s="1926"/>
      <c r="PJL3" s="1926"/>
      <c r="PJM3" s="1926"/>
      <c r="PJN3" s="1926"/>
      <c r="PJO3" s="1926"/>
      <c r="PJP3" s="1926"/>
      <c r="PJQ3" s="1926"/>
      <c r="PJR3" s="1926"/>
      <c r="PJS3" s="1926"/>
      <c r="PJT3" s="1926"/>
      <c r="PJU3" s="1926"/>
      <c r="PJV3" s="1926"/>
      <c r="PJW3" s="1926"/>
      <c r="PJX3" s="1926"/>
      <c r="PJY3" s="1926"/>
      <c r="PJZ3" s="1926"/>
      <c r="PKA3" s="1926"/>
      <c r="PKB3" s="1926"/>
      <c r="PKC3" s="1926"/>
      <c r="PKD3" s="1926"/>
      <c r="PKE3" s="1926"/>
      <c r="PKF3" s="1926"/>
      <c r="PKG3" s="1926"/>
      <c r="PKH3" s="1926"/>
      <c r="PKI3" s="1926"/>
      <c r="PKJ3" s="1926"/>
      <c r="PKK3" s="1926"/>
      <c r="PKL3" s="1926"/>
      <c r="PKM3" s="1926"/>
      <c r="PKN3" s="1926"/>
      <c r="PKO3" s="1926"/>
      <c r="PKP3" s="1926"/>
      <c r="PKQ3" s="1926"/>
      <c r="PKR3" s="1926"/>
      <c r="PKS3" s="1926"/>
      <c r="PKT3" s="1926"/>
      <c r="PKU3" s="1926"/>
      <c r="PKV3" s="1926"/>
      <c r="PKW3" s="1926"/>
      <c r="PKX3" s="1926"/>
      <c r="PKY3" s="1926"/>
      <c r="PKZ3" s="1926"/>
      <c r="PLA3" s="1926"/>
      <c r="PLB3" s="1926"/>
      <c r="PLC3" s="1926"/>
      <c r="PLD3" s="1926"/>
      <c r="PLE3" s="1926"/>
      <c r="PLF3" s="1926"/>
      <c r="PLG3" s="1926"/>
      <c r="PLH3" s="1926"/>
      <c r="PLI3" s="1926"/>
      <c r="PLJ3" s="1926"/>
      <c r="PLK3" s="1926"/>
      <c r="PLL3" s="1926"/>
      <c r="PLM3" s="1926"/>
      <c r="PLN3" s="1926"/>
      <c r="PLO3" s="1926"/>
      <c r="PLP3" s="1926"/>
      <c r="PLQ3" s="1926"/>
      <c r="PLR3" s="1926"/>
      <c r="PLS3" s="1926"/>
      <c r="PLT3" s="1926"/>
      <c r="PLU3" s="1926"/>
      <c r="PLV3" s="1926"/>
      <c r="PLW3" s="1926"/>
      <c r="PLX3" s="1926"/>
      <c r="PLY3" s="1926"/>
      <c r="PLZ3" s="1926"/>
      <c r="PMA3" s="1926"/>
      <c r="PMB3" s="1926"/>
      <c r="PMC3" s="1926"/>
      <c r="PMD3" s="1926"/>
      <c r="PME3" s="1926"/>
      <c r="PMF3" s="1926"/>
      <c r="PMG3" s="1926"/>
      <c r="PMH3" s="1926"/>
      <c r="PMI3" s="1926"/>
      <c r="PMJ3" s="1926"/>
      <c r="PMK3" s="1926"/>
      <c r="PML3" s="1926"/>
      <c r="PMM3" s="1926"/>
      <c r="PMN3" s="1926"/>
      <c r="PMO3" s="1926"/>
      <c r="PMP3" s="1926"/>
      <c r="PMQ3" s="1926"/>
      <c r="PMR3" s="1926"/>
      <c r="PMS3" s="1926"/>
      <c r="PMT3" s="1926"/>
      <c r="PMU3" s="1926"/>
      <c r="PMV3" s="1926"/>
      <c r="PMW3" s="1926"/>
      <c r="PMX3" s="1926"/>
      <c r="PMY3" s="1926"/>
      <c r="PMZ3" s="1926"/>
      <c r="PNA3" s="1926"/>
      <c r="PNB3" s="1926"/>
      <c r="PNC3" s="1926"/>
      <c r="PND3" s="1926"/>
      <c r="PNE3" s="1926"/>
      <c r="PNF3" s="1926"/>
      <c r="PNG3" s="1926"/>
      <c r="PNH3" s="1926"/>
      <c r="PNI3" s="1926"/>
      <c r="PNJ3" s="1926"/>
      <c r="PNK3" s="1926"/>
      <c r="PNL3" s="1926"/>
      <c r="PNM3" s="1926"/>
      <c r="PNN3" s="1926"/>
      <c r="PNO3" s="1926"/>
      <c r="PNP3" s="1926"/>
      <c r="PNQ3" s="1926"/>
      <c r="PNR3" s="1926"/>
      <c r="PNS3" s="1926"/>
      <c r="PNT3" s="1926"/>
      <c r="PNU3" s="1926"/>
      <c r="PNV3" s="1926"/>
      <c r="PNW3" s="1926"/>
      <c r="PNX3" s="1926"/>
      <c r="PNY3" s="1926"/>
      <c r="PNZ3" s="1926"/>
      <c r="POA3" s="1926"/>
      <c r="POB3" s="1926"/>
      <c r="POC3" s="1926"/>
      <c r="POD3" s="1926"/>
      <c r="POE3" s="1926"/>
      <c r="POF3" s="1926"/>
      <c r="POG3" s="1926"/>
      <c r="POH3" s="1926"/>
      <c r="POI3" s="1926"/>
      <c r="POJ3" s="1926"/>
      <c r="POK3" s="1926"/>
      <c r="POL3" s="1926"/>
      <c r="POM3" s="1926"/>
      <c r="PON3" s="1926"/>
      <c r="POO3" s="1926"/>
      <c r="POP3" s="1926"/>
      <c r="POQ3" s="1926"/>
      <c r="POR3" s="1926"/>
      <c r="POS3" s="1926"/>
      <c r="POT3" s="1926"/>
      <c r="POU3" s="1926"/>
      <c r="POV3" s="1926"/>
      <c r="POW3" s="1926"/>
      <c r="POX3" s="1926"/>
      <c r="POY3" s="1926"/>
      <c r="POZ3" s="1926"/>
      <c r="PPA3" s="1926"/>
      <c r="PPB3" s="1926"/>
      <c r="PPC3" s="1926"/>
      <c r="PPD3" s="1926"/>
      <c r="PPE3" s="1926"/>
      <c r="PPF3" s="1926"/>
      <c r="PPG3" s="1926"/>
      <c r="PPH3" s="1926"/>
      <c r="PPI3" s="1926"/>
      <c r="PPJ3" s="1926"/>
      <c r="PPK3" s="1926"/>
      <c r="PPL3" s="1926"/>
      <c r="PPM3" s="1926"/>
      <c r="PPN3" s="1926"/>
      <c r="PPO3" s="1926"/>
      <c r="PPP3" s="1926"/>
      <c r="PPQ3" s="1926"/>
      <c r="PPR3" s="1926"/>
      <c r="PPS3" s="1926"/>
      <c r="PPT3" s="1926"/>
      <c r="PPU3" s="1926"/>
      <c r="PPV3" s="1926"/>
      <c r="PPW3" s="1926"/>
      <c r="PPX3" s="1926"/>
      <c r="PPY3" s="1926"/>
      <c r="PPZ3" s="1926"/>
      <c r="PQA3" s="1926"/>
      <c r="PQB3" s="1926"/>
      <c r="PQC3" s="1926"/>
      <c r="PQD3" s="1926"/>
      <c r="PQE3" s="1926"/>
      <c r="PQF3" s="1926"/>
      <c r="PQG3" s="1926"/>
      <c r="PQH3" s="1926"/>
      <c r="PQI3" s="1926"/>
      <c r="PQJ3" s="1926"/>
      <c r="PQK3" s="1926"/>
      <c r="PQL3" s="1926"/>
      <c r="PQM3" s="1926"/>
      <c r="PQN3" s="1926"/>
      <c r="PQO3" s="1926"/>
      <c r="PQP3" s="1926"/>
      <c r="PQQ3" s="1926"/>
      <c r="PQR3" s="1926"/>
      <c r="PQS3" s="1926"/>
      <c r="PQT3" s="1926"/>
      <c r="PQU3" s="1926"/>
      <c r="PQV3" s="1926"/>
      <c r="PQW3" s="1926"/>
      <c r="PQX3" s="1926"/>
      <c r="PQY3" s="1926"/>
      <c r="PQZ3" s="1926"/>
      <c r="PRA3" s="1926"/>
      <c r="PRB3" s="1926"/>
      <c r="PRC3" s="1926"/>
      <c r="PRD3" s="1926"/>
      <c r="PRE3" s="1926"/>
      <c r="PRF3" s="1926"/>
      <c r="PRG3" s="1926"/>
      <c r="PRH3" s="1926"/>
      <c r="PRI3" s="1926"/>
      <c r="PRJ3" s="1926"/>
      <c r="PRK3" s="1926"/>
      <c r="PRL3" s="1926"/>
      <c r="PRM3" s="1926"/>
      <c r="PRN3" s="1926"/>
      <c r="PRO3" s="1926"/>
      <c r="PRP3" s="1926"/>
      <c r="PRQ3" s="1926"/>
      <c r="PRR3" s="1926"/>
      <c r="PRS3" s="1926"/>
      <c r="PRT3" s="1926"/>
      <c r="PRU3" s="1926"/>
      <c r="PRV3" s="1926"/>
      <c r="PRW3" s="1926"/>
      <c r="PRX3" s="1926"/>
      <c r="PRY3" s="1926"/>
      <c r="PRZ3" s="1926"/>
      <c r="PSA3" s="1926"/>
      <c r="PSB3" s="1926"/>
      <c r="PSC3" s="1926"/>
      <c r="PSD3" s="1926"/>
      <c r="PSE3" s="1926"/>
      <c r="PSF3" s="1926"/>
      <c r="PSG3" s="1926"/>
      <c r="PSH3" s="1926"/>
      <c r="PSI3" s="1926"/>
      <c r="PSJ3" s="1926"/>
      <c r="PSK3" s="1926"/>
      <c r="PSL3" s="1926"/>
      <c r="PSM3" s="1926"/>
      <c r="PSN3" s="1926"/>
      <c r="PSO3" s="1926"/>
      <c r="PSP3" s="1926"/>
      <c r="PSQ3" s="1926"/>
      <c r="PSR3" s="1926"/>
      <c r="PSS3" s="1926"/>
      <c r="PST3" s="1926"/>
      <c r="PSU3" s="1926"/>
      <c r="PSV3" s="1926"/>
      <c r="PSW3" s="1926"/>
      <c r="PSX3" s="1926"/>
      <c r="PSY3" s="1926"/>
      <c r="PSZ3" s="1926"/>
      <c r="PTA3" s="1926"/>
      <c r="PTB3" s="1926"/>
      <c r="PTC3" s="1926"/>
      <c r="PTD3" s="1926"/>
      <c r="PTE3" s="1926"/>
      <c r="PTF3" s="1926"/>
      <c r="PTG3" s="1926"/>
      <c r="PTH3" s="1926"/>
      <c r="PTI3" s="1926"/>
      <c r="PTJ3" s="1926"/>
      <c r="PTK3" s="1926"/>
      <c r="PTL3" s="1926"/>
      <c r="PTM3" s="1926"/>
      <c r="PTN3" s="1926"/>
      <c r="PTO3" s="1926"/>
      <c r="PTP3" s="1926"/>
      <c r="PTQ3" s="1926"/>
      <c r="PTR3" s="1926"/>
      <c r="PTS3" s="1926"/>
      <c r="PTT3" s="1926"/>
      <c r="PTU3" s="1926"/>
      <c r="PTV3" s="1926"/>
      <c r="PTW3" s="1926"/>
      <c r="PTX3" s="1926"/>
      <c r="PTY3" s="1926"/>
      <c r="PTZ3" s="1926"/>
      <c r="PUA3" s="1926"/>
      <c r="PUB3" s="1926"/>
      <c r="PUC3" s="1926"/>
      <c r="PUD3" s="1926"/>
      <c r="PUE3" s="1926"/>
      <c r="PUF3" s="1926"/>
      <c r="PUG3" s="1926"/>
      <c r="PUH3" s="1926"/>
      <c r="PUI3" s="1926"/>
      <c r="PUJ3" s="1926"/>
      <c r="PUK3" s="1926"/>
      <c r="PUL3" s="1926"/>
      <c r="PUM3" s="1926"/>
      <c r="PUN3" s="1926"/>
      <c r="PUO3" s="1926"/>
      <c r="PUP3" s="1926"/>
      <c r="PUQ3" s="1926"/>
      <c r="PUR3" s="1926"/>
      <c r="PUS3" s="1926"/>
      <c r="PUT3" s="1926"/>
      <c r="PUU3" s="1926"/>
      <c r="PUV3" s="1926"/>
      <c r="PUW3" s="1926"/>
      <c r="PUX3" s="1926"/>
      <c r="PUY3" s="1926"/>
      <c r="PUZ3" s="1926"/>
      <c r="PVA3" s="1926"/>
      <c r="PVB3" s="1926"/>
      <c r="PVC3" s="1926"/>
      <c r="PVD3" s="1926"/>
      <c r="PVE3" s="1926"/>
      <c r="PVF3" s="1926"/>
      <c r="PVG3" s="1926"/>
      <c r="PVH3" s="1926"/>
      <c r="PVI3" s="1926"/>
      <c r="PVJ3" s="1926"/>
      <c r="PVK3" s="1926"/>
      <c r="PVL3" s="1926"/>
      <c r="PVM3" s="1926"/>
      <c r="PVN3" s="1926"/>
      <c r="PVO3" s="1926"/>
      <c r="PVP3" s="1926"/>
      <c r="PVQ3" s="1926"/>
      <c r="PVR3" s="1926"/>
      <c r="PVS3" s="1926"/>
      <c r="PVT3" s="1926"/>
      <c r="PVU3" s="1926"/>
      <c r="PVV3" s="1926"/>
      <c r="PVW3" s="1926"/>
      <c r="PVX3" s="1926"/>
      <c r="PVY3" s="1926"/>
      <c r="PVZ3" s="1926"/>
      <c r="PWA3" s="1926"/>
      <c r="PWB3" s="1926"/>
      <c r="PWC3" s="1926"/>
      <c r="PWD3" s="1926"/>
      <c r="PWE3" s="1926"/>
      <c r="PWF3" s="1926"/>
      <c r="PWG3" s="1926"/>
      <c r="PWH3" s="1926"/>
      <c r="PWI3" s="1926"/>
      <c r="PWJ3" s="1926"/>
      <c r="PWK3" s="1926"/>
      <c r="PWL3" s="1926"/>
      <c r="PWM3" s="1926"/>
      <c r="PWN3" s="1926"/>
      <c r="PWO3" s="1926"/>
      <c r="PWP3" s="1926"/>
      <c r="PWQ3" s="1926"/>
      <c r="PWR3" s="1926"/>
      <c r="PWS3" s="1926"/>
      <c r="PWT3" s="1926"/>
      <c r="PWU3" s="1926"/>
      <c r="PWV3" s="1926"/>
      <c r="PWW3" s="1926"/>
      <c r="PWX3" s="1926"/>
      <c r="PWY3" s="1926"/>
      <c r="PWZ3" s="1926"/>
      <c r="PXA3" s="1926"/>
      <c r="PXB3" s="1926"/>
      <c r="PXC3" s="1926"/>
      <c r="PXD3" s="1926"/>
      <c r="PXE3" s="1926"/>
      <c r="PXF3" s="1926"/>
      <c r="PXG3" s="1926"/>
      <c r="PXH3" s="1926"/>
      <c r="PXI3" s="1926"/>
      <c r="PXJ3" s="1926"/>
      <c r="PXK3" s="1926"/>
      <c r="PXL3" s="1926"/>
      <c r="PXM3" s="1926"/>
      <c r="PXN3" s="1926"/>
      <c r="PXO3" s="1926"/>
      <c r="PXP3" s="1926"/>
      <c r="PXQ3" s="1926"/>
      <c r="PXR3" s="1926"/>
      <c r="PXS3" s="1926"/>
      <c r="PXT3" s="1926"/>
      <c r="PXU3" s="1926"/>
      <c r="PXV3" s="1926"/>
      <c r="PXW3" s="1926"/>
      <c r="PXX3" s="1926"/>
      <c r="PXY3" s="1926"/>
      <c r="PXZ3" s="1926"/>
      <c r="PYA3" s="1926"/>
      <c r="PYB3" s="1926"/>
      <c r="PYC3" s="1926"/>
      <c r="PYD3" s="1926"/>
      <c r="PYE3" s="1926"/>
      <c r="PYF3" s="1926"/>
      <c r="PYG3" s="1926"/>
      <c r="PYH3" s="1926"/>
      <c r="PYI3" s="1926"/>
      <c r="PYJ3" s="1926"/>
      <c r="PYK3" s="1926"/>
      <c r="PYL3" s="1926"/>
      <c r="PYM3" s="1926"/>
      <c r="PYN3" s="1926"/>
      <c r="PYO3" s="1926"/>
      <c r="PYP3" s="1926"/>
      <c r="PYQ3" s="1926"/>
      <c r="PYR3" s="1926"/>
      <c r="PYS3" s="1926"/>
      <c r="PYT3" s="1926"/>
      <c r="PYU3" s="1926"/>
      <c r="PYV3" s="1926"/>
      <c r="PYW3" s="1926"/>
      <c r="PYX3" s="1926"/>
      <c r="PYY3" s="1926"/>
      <c r="PYZ3" s="1926"/>
      <c r="PZA3" s="1926"/>
      <c r="PZB3" s="1926"/>
      <c r="PZC3" s="1926"/>
      <c r="PZD3" s="1926"/>
      <c r="PZE3" s="1926"/>
      <c r="PZF3" s="1926"/>
      <c r="PZG3" s="1926"/>
      <c r="PZH3" s="1926"/>
      <c r="PZI3" s="1926"/>
      <c r="PZJ3" s="1926"/>
      <c r="PZK3" s="1926"/>
      <c r="PZL3" s="1926"/>
      <c r="PZM3" s="1926"/>
      <c r="PZN3" s="1926"/>
      <c r="PZO3" s="1926"/>
      <c r="PZP3" s="1926"/>
      <c r="PZQ3" s="1926"/>
      <c r="PZR3" s="1926"/>
      <c r="PZS3" s="1926"/>
      <c r="PZT3" s="1926"/>
      <c r="PZU3" s="1926"/>
      <c r="PZV3" s="1926"/>
      <c r="PZW3" s="1926"/>
      <c r="PZX3" s="1926"/>
      <c r="PZY3" s="1926"/>
      <c r="PZZ3" s="1926"/>
      <c r="QAA3" s="1926"/>
      <c r="QAB3" s="1926"/>
      <c r="QAC3" s="1926"/>
      <c r="QAD3" s="1926"/>
      <c r="QAE3" s="1926"/>
      <c r="QAF3" s="1926"/>
      <c r="QAG3" s="1926"/>
      <c r="QAH3" s="1926"/>
      <c r="QAI3" s="1926"/>
      <c r="QAJ3" s="1926"/>
      <c r="QAK3" s="1926"/>
      <c r="QAL3" s="1926"/>
      <c r="QAM3" s="1926"/>
      <c r="QAN3" s="1926"/>
      <c r="QAO3" s="1926"/>
      <c r="QAP3" s="1926"/>
      <c r="QAQ3" s="1926"/>
      <c r="QAR3" s="1926"/>
      <c r="QAS3" s="1926"/>
      <c r="QAT3" s="1926"/>
      <c r="QAU3" s="1926"/>
      <c r="QAV3" s="1926"/>
      <c r="QAW3" s="1926"/>
      <c r="QAX3" s="1926"/>
      <c r="QAY3" s="1926"/>
      <c r="QAZ3" s="1926"/>
      <c r="QBA3" s="1926"/>
      <c r="QBB3" s="1926"/>
      <c r="QBC3" s="1926"/>
      <c r="QBD3" s="1926"/>
      <c r="QBE3" s="1926"/>
      <c r="QBF3" s="1926"/>
      <c r="QBG3" s="1926"/>
      <c r="QBH3" s="1926"/>
      <c r="QBI3" s="1926"/>
      <c r="QBJ3" s="1926"/>
      <c r="QBK3" s="1926"/>
      <c r="QBL3" s="1926"/>
      <c r="QBM3" s="1926"/>
      <c r="QBN3" s="1926"/>
      <c r="QBO3" s="1926"/>
      <c r="QBP3" s="1926"/>
      <c r="QBQ3" s="1926"/>
      <c r="QBR3" s="1926"/>
      <c r="QBS3" s="1926"/>
      <c r="QBT3" s="1926"/>
      <c r="QBU3" s="1926"/>
      <c r="QBV3" s="1926"/>
      <c r="QBW3" s="1926"/>
      <c r="QBX3" s="1926"/>
      <c r="QBY3" s="1926"/>
      <c r="QBZ3" s="1926"/>
      <c r="QCA3" s="1926"/>
      <c r="QCB3" s="1926"/>
      <c r="QCC3" s="1926"/>
      <c r="QCD3" s="1926"/>
      <c r="QCE3" s="1926"/>
      <c r="QCF3" s="1926"/>
      <c r="QCG3" s="1926"/>
      <c r="QCH3" s="1926"/>
      <c r="QCI3" s="1926"/>
      <c r="QCJ3" s="1926"/>
      <c r="QCK3" s="1926"/>
      <c r="QCL3" s="1926"/>
      <c r="QCM3" s="1926"/>
      <c r="QCN3" s="1926"/>
      <c r="QCO3" s="1926"/>
      <c r="QCP3" s="1926"/>
      <c r="QCQ3" s="1926"/>
      <c r="QCR3" s="1926"/>
      <c r="QCS3" s="1926"/>
      <c r="QCT3" s="1926"/>
      <c r="QCU3" s="1926"/>
      <c r="QCV3" s="1926"/>
      <c r="QCW3" s="1926"/>
      <c r="QCX3" s="1926"/>
      <c r="QCY3" s="1926"/>
      <c r="QCZ3" s="1926"/>
      <c r="QDA3" s="1926"/>
      <c r="QDB3" s="1926"/>
      <c r="QDC3" s="1926"/>
      <c r="QDD3" s="1926"/>
      <c r="QDE3" s="1926"/>
      <c r="QDF3" s="1926"/>
      <c r="QDG3" s="1926"/>
      <c r="QDH3" s="1926"/>
      <c r="QDI3" s="1926"/>
      <c r="QDJ3" s="1926"/>
      <c r="QDK3" s="1926"/>
      <c r="QDL3" s="1926"/>
      <c r="QDM3" s="1926"/>
      <c r="QDN3" s="1926"/>
      <c r="QDO3" s="1926"/>
      <c r="QDP3" s="1926"/>
      <c r="QDQ3" s="1926"/>
      <c r="QDR3" s="1926"/>
      <c r="QDS3" s="1926"/>
      <c r="QDT3" s="1926"/>
      <c r="QDU3" s="1926"/>
      <c r="QDV3" s="1926"/>
      <c r="QDW3" s="1926"/>
      <c r="QDX3" s="1926"/>
      <c r="QDY3" s="1926"/>
      <c r="QDZ3" s="1926"/>
      <c r="QEA3" s="1926"/>
      <c r="QEB3" s="1926"/>
      <c r="QEC3" s="1926"/>
      <c r="QED3" s="1926"/>
      <c r="QEE3" s="1926"/>
      <c r="QEF3" s="1926"/>
      <c r="QEG3" s="1926"/>
      <c r="QEH3" s="1926"/>
      <c r="QEI3" s="1926"/>
      <c r="QEJ3" s="1926"/>
      <c r="QEK3" s="1926"/>
      <c r="QEL3" s="1926"/>
      <c r="QEM3" s="1926"/>
      <c r="QEN3" s="1926"/>
      <c r="QEO3" s="1926"/>
      <c r="QEP3" s="1926"/>
      <c r="QEQ3" s="1926"/>
      <c r="QER3" s="1926"/>
      <c r="QES3" s="1926"/>
      <c r="QET3" s="1926"/>
      <c r="QEU3" s="1926"/>
      <c r="QEV3" s="1926"/>
      <c r="QEW3" s="1926"/>
      <c r="QEX3" s="1926"/>
      <c r="QEY3" s="1926"/>
      <c r="QEZ3" s="1926"/>
      <c r="QFA3" s="1926"/>
      <c r="QFB3" s="1926"/>
      <c r="QFC3" s="1926"/>
      <c r="QFD3" s="1926"/>
      <c r="QFE3" s="1926"/>
      <c r="QFF3" s="1926"/>
      <c r="QFG3" s="1926"/>
      <c r="QFH3" s="1926"/>
      <c r="QFI3" s="1926"/>
      <c r="QFJ3" s="1926"/>
      <c r="QFK3" s="1926"/>
      <c r="QFL3" s="1926"/>
      <c r="QFM3" s="1926"/>
      <c r="QFN3" s="1926"/>
      <c r="QFO3" s="1926"/>
      <c r="QFP3" s="1926"/>
      <c r="QFQ3" s="1926"/>
      <c r="QFR3" s="1926"/>
      <c r="QFS3" s="1926"/>
      <c r="QFT3" s="1926"/>
      <c r="QFU3" s="1926"/>
      <c r="QFV3" s="1926"/>
      <c r="QFW3" s="1926"/>
      <c r="QFX3" s="1926"/>
      <c r="QFY3" s="1926"/>
      <c r="QFZ3" s="1926"/>
      <c r="QGA3" s="1926"/>
      <c r="QGB3" s="1926"/>
      <c r="QGC3" s="1926"/>
      <c r="QGD3" s="1926"/>
      <c r="QGE3" s="1926"/>
      <c r="QGF3" s="1926"/>
      <c r="QGG3" s="1926"/>
      <c r="QGH3" s="1926"/>
      <c r="QGI3" s="1926"/>
      <c r="QGJ3" s="1926"/>
      <c r="QGK3" s="1926"/>
      <c r="QGL3" s="1926"/>
      <c r="QGM3" s="1926"/>
      <c r="QGN3" s="1926"/>
      <c r="QGO3" s="1926"/>
      <c r="QGP3" s="1926"/>
      <c r="QGQ3" s="1926"/>
      <c r="QGR3" s="1926"/>
      <c r="QGS3" s="1926"/>
      <c r="QGT3" s="1926"/>
      <c r="QGU3" s="1926"/>
      <c r="QGV3" s="1926"/>
      <c r="QGW3" s="1926"/>
      <c r="QGX3" s="1926"/>
      <c r="QGY3" s="1926"/>
      <c r="QGZ3" s="1926"/>
      <c r="QHA3" s="1926"/>
      <c r="QHB3" s="1926"/>
      <c r="QHC3" s="1926"/>
      <c r="QHD3" s="1926"/>
      <c r="QHE3" s="1926"/>
      <c r="QHF3" s="1926"/>
      <c r="QHG3" s="1926"/>
      <c r="QHH3" s="1926"/>
      <c r="QHI3" s="1926"/>
      <c r="QHJ3" s="1926"/>
      <c r="QHK3" s="1926"/>
      <c r="QHL3" s="1926"/>
      <c r="QHM3" s="1926"/>
      <c r="QHN3" s="1926"/>
      <c r="QHO3" s="1926"/>
      <c r="QHP3" s="1926"/>
      <c r="QHQ3" s="1926"/>
      <c r="QHR3" s="1926"/>
      <c r="QHS3" s="1926"/>
      <c r="QHT3" s="1926"/>
      <c r="QHU3" s="1926"/>
      <c r="QHV3" s="1926"/>
      <c r="QHW3" s="1926"/>
      <c r="QHX3" s="1926"/>
      <c r="QHY3" s="1926"/>
      <c r="QHZ3" s="1926"/>
      <c r="QIA3" s="1926"/>
      <c r="QIB3" s="1926"/>
      <c r="QIC3" s="1926"/>
      <c r="QID3" s="1926"/>
      <c r="QIE3" s="1926"/>
      <c r="QIF3" s="1926"/>
      <c r="QIG3" s="1926"/>
      <c r="QIH3" s="1926"/>
      <c r="QII3" s="1926"/>
      <c r="QIJ3" s="1926"/>
      <c r="QIK3" s="1926"/>
      <c r="QIL3" s="1926"/>
      <c r="QIM3" s="1926"/>
      <c r="QIN3" s="1926"/>
      <c r="QIO3" s="1926"/>
      <c r="QIP3" s="1926"/>
      <c r="QIQ3" s="1926"/>
      <c r="QIR3" s="1926"/>
      <c r="QIS3" s="1926"/>
      <c r="QIT3" s="1926"/>
      <c r="QIU3" s="1926"/>
      <c r="QIV3" s="1926"/>
      <c r="QIW3" s="1926"/>
      <c r="QIX3" s="1926"/>
      <c r="QIY3" s="1926"/>
      <c r="QIZ3" s="1926"/>
      <c r="QJA3" s="1926"/>
      <c r="QJB3" s="1926"/>
      <c r="QJC3" s="1926"/>
      <c r="QJD3" s="1926"/>
      <c r="QJE3" s="1926"/>
      <c r="QJF3" s="1926"/>
      <c r="QJG3" s="1926"/>
      <c r="QJH3" s="1926"/>
      <c r="QJI3" s="1926"/>
      <c r="QJJ3" s="1926"/>
      <c r="QJK3" s="1926"/>
      <c r="QJL3" s="1926"/>
      <c r="QJM3" s="1926"/>
      <c r="QJN3" s="1926"/>
      <c r="QJO3" s="1926"/>
      <c r="QJP3" s="1926"/>
      <c r="QJQ3" s="1926"/>
      <c r="QJR3" s="1926"/>
      <c r="QJS3" s="1926"/>
      <c r="QJT3" s="1926"/>
      <c r="QJU3" s="1926"/>
      <c r="QJV3" s="1926"/>
      <c r="QJW3" s="1926"/>
      <c r="QJX3" s="1926"/>
      <c r="QJY3" s="1926"/>
      <c r="QJZ3" s="1926"/>
      <c r="QKA3" s="1926"/>
      <c r="QKB3" s="1926"/>
      <c r="QKC3" s="1926"/>
      <c r="QKD3" s="1926"/>
      <c r="QKE3" s="1926"/>
      <c r="QKF3" s="1926"/>
      <c r="QKG3" s="1926"/>
      <c r="QKH3" s="1926"/>
      <c r="QKI3" s="1926"/>
      <c r="QKJ3" s="1926"/>
      <c r="QKK3" s="1926"/>
      <c r="QKL3" s="1926"/>
      <c r="QKM3" s="1926"/>
      <c r="QKN3" s="1926"/>
      <c r="QKO3" s="1926"/>
      <c r="QKP3" s="1926"/>
      <c r="QKQ3" s="1926"/>
      <c r="QKR3" s="1926"/>
      <c r="QKS3" s="1926"/>
      <c r="QKT3" s="1926"/>
      <c r="QKU3" s="1926"/>
      <c r="QKV3" s="1926"/>
      <c r="QKW3" s="1926"/>
      <c r="QKX3" s="1926"/>
      <c r="QKY3" s="1926"/>
      <c r="QKZ3" s="1926"/>
      <c r="QLA3" s="1926"/>
      <c r="QLB3" s="1926"/>
      <c r="QLC3" s="1926"/>
      <c r="QLD3" s="1926"/>
      <c r="QLE3" s="1926"/>
      <c r="QLF3" s="1926"/>
      <c r="QLG3" s="1926"/>
      <c r="QLH3" s="1926"/>
      <c r="QLI3" s="1926"/>
      <c r="QLJ3" s="1926"/>
      <c r="QLK3" s="1926"/>
      <c r="QLL3" s="1926"/>
      <c r="QLM3" s="1926"/>
      <c r="QLN3" s="1926"/>
      <c r="QLO3" s="1926"/>
      <c r="QLP3" s="1926"/>
      <c r="QLQ3" s="1926"/>
      <c r="QLR3" s="1926"/>
      <c r="QLS3" s="1926"/>
      <c r="QLT3" s="1926"/>
      <c r="QLU3" s="1926"/>
      <c r="QLV3" s="1926"/>
      <c r="QLW3" s="1926"/>
      <c r="QLX3" s="1926"/>
      <c r="QLY3" s="1926"/>
      <c r="QLZ3" s="1926"/>
      <c r="QMA3" s="1926"/>
      <c r="QMB3" s="1926"/>
      <c r="QMC3" s="1926"/>
      <c r="QMD3" s="1926"/>
      <c r="QME3" s="1926"/>
      <c r="QMF3" s="1926"/>
      <c r="QMG3" s="1926"/>
      <c r="QMH3" s="1926"/>
      <c r="QMI3" s="1926"/>
      <c r="QMJ3" s="1926"/>
      <c r="QMK3" s="1926"/>
      <c r="QML3" s="1926"/>
      <c r="QMM3" s="1926"/>
      <c r="QMN3" s="1926"/>
      <c r="QMO3" s="1926"/>
      <c r="QMP3" s="1926"/>
      <c r="QMQ3" s="1926"/>
      <c r="QMR3" s="1926"/>
      <c r="QMS3" s="1926"/>
      <c r="QMT3" s="1926"/>
      <c r="QMU3" s="1926"/>
      <c r="QMV3" s="1926"/>
      <c r="QMW3" s="1926"/>
      <c r="QMX3" s="1926"/>
      <c r="QMY3" s="1926"/>
      <c r="QMZ3" s="1926"/>
      <c r="QNA3" s="1926"/>
      <c r="QNB3" s="1926"/>
      <c r="QNC3" s="1926"/>
      <c r="QND3" s="1926"/>
      <c r="QNE3" s="1926"/>
      <c r="QNF3" s="1926"/>
      <c r="QNG3" s="1926"/>
      <c r="QNH3" s="1926"/>
      <c r="QNI3" s="1926"/>
      <c r="QNJ3" s="1926"/>
      <c r="QNK3" s="1926"/>
      <c r="QNL3" s="1926"/>
      <c r="QNM3" s="1926"/>
      <c r="QNN3" s="1926"/>
      <c r="QNO3" s="1926"/>
      <c r="QNP3" s="1926"/>
      <c r="QNQ3" s="1926"/>
      <c r="QNR3" s="1926"/>
      <c r="QNS3" s="1926"/>
      <c r="QNT3" s="1926"/>
      <c r="QNU3" s="1926"/>
      <c r="QNV3" s="1926"/>
      <c r="QNW3" s="1926"/>
      <c r="QNX3" s="1926"/>
      <c r="QNY3" s="1926"/>
      <c r="QNZ3" s="1926"/>
      <c r="QOA3" s="1926"/>
      <c r="QOB3" s="1926"/>
      <c r="QOC3" s="1926"/>
      <c r="QOD3" s="1926"/>
      <c r="QOE3" s="1926"/>
      <c r="QOF3" s="1926"/>
      <c r="QOG3" s="1926"/>
      <c r="QOH3" s="1926"/>
      <c r="QOI3" s="1926"/>
      <c r="QOJ3" s="1926"/>
      <c r="QOK3" s="1926"/>
      <c r="QOL3" s="1926"/>
      <c r="QOM3" s="1926"/>
      <c r="QON3" s="1926"/>
      <c r="QOO3" s="1926"/>
      <c r="QOP3" s="1926"/>
      <c r="QOQ3" s="1926"/>
      <c r="QOR3" s="1926"/>
      <c r="QOS3" s="1926"/>
      <c r="QOT3" s="1926"/>
      <c r="QOU3" s="1926"/>
      <c r="QOV3" s="1926"/>
      <c r="QOW3" s="1926"/>
      <c r="QOX3" s="1926"/>
      <c r="QOY3" s="1926"/>
      <c r="QOZ3" s="1926"/>
      <c r="QPA3" s="1926"/>
      <c r="QPB3" s="1926"/>
      <c r="QPC3" s="1926"/>
      <c r="QPD3" s="1926"/>
      <c r="QPE3" s="1926"/>
      <c r="QPF3" s="1926"/>
      <c r="QPG3" s="1926"/>
      <c r="QPH3" s="1926"/>
      <c r="QPI3" s="1926"/>
      <c r="QPJ3" s="1926"/>
      <c r="QPK3" s="1926"/>
      <c r="QPL3" s="1926"/>
      <c r="QPM3" s="1926"/>
      <c r="QPN3" s="1926"/>
      <c r="QPO3" s="1926"/>
      <c r="QPP3" s="1926"/>
      <c r="QPQ3" s="1926"/>
      <c r="QPR3" s="1926"/>
      <c r="QPS3" s="1926"/>
      <c r="QPT3" s="1926"/>
      <c r="QPU3" s="1926"/>
      <c r="QPV3" s="1926"/>
      <c r="QPW3" s="1926"/>
      <c r="QPX3" s="1926"/>
      <c r="QPY3" s="1926"/>
      <c r="QPZ3" s="1926"/>
      <c r="QQA3" s="1926"/>
      <c r="QQB3" s="1926"/>
      <c r="QQC3" s="1926"/>
      <c r="QQD3" s="1926"/>
      <c r="QQE3" s="1926"/>
      <c r="QQF3" s="1926"/>
      <c r="QQG3" s="1926"/>
      <c r="QQH3" s="1926"/>
      <c r="QQI3" s="1926"/>
      <c r="QQJ3" s="1926"/>
      <c r="QQK3" s="1926"/>
      <c r="QQL3" s="1926"/>
      <c r="QQM3" s="1926"/>
      <c r="QQN3" s="1926"/>
      <c r="QQO3" s="1926"/>
      <c r="QQP3" s="1926"/>
      <c r="QQQ3" s="1926"/>
      <c r="QQR3" s="1926"/>
      <c r="QQS3" s="1926"/>
      <c r="QQT3" s="1926"/>
      <c r="QQU3" s="1926"/>
      <c r="QQV3" s="1926"/>
      <c r="QQW3" s="1926"/>
      <c r="QQX3" s="1926"/>
      <c r="QQY3" s="1926"/>
      <c r="QQZ3" s="1926"/>
      <c r="QRA3" s="1926"/>
      <c r="QRB3" s="1926"/>
      <c r="QRC3" s="1926"/>
      <c r="QRD3" s="1926"/>
      <c r="QRE3" s="1926"/>
      <c r="QRF3" s="1926"/>
      <c r="QRG3" s="1926"/>
      <c r="QRH3" s="1926"/>
      <c r="QRI3" s="1926"/>
      <c r="QRJ3" s="1926"/>
      <c r="QRK3" s="1926"/>
      <c r="QRL3" s="1926"/>
      <c r="QRM3" s="1926"/>
      <c r="QRN3" s="1926"/>
      <c r="QRO3" s="1926"/>
      <c r="QRP3" s="1926"/>
      <c r="QRQ3" s="1926"/>
      <c r="QRR3" s="1926"/>
      <c r="QRS3" s="1926"/>
      <c r="QRT3" s="1926"/>
      <c r="QRU3" s="1926"/>
      <c r="QRV3" s="1926"/>
      <c r="QRW3" s="1926"/>
      <c r="QRX3" s="1926"/>
      <c r="QRY3" s="1926"/>
      <c r="QRZ3" s="1926"/>
      <c r="QSA3" s="1926"/>
      <c r="QSB3" s="1926"/>
      <c r="QSC3" s="1926"/>
      <c r="QSD3" s="1926"/>
      <c r="QSE3" s="1926"/>
      <c r="QSF3" s="1926"/>
      <c r="QSG3" s="1926"/>
      <c r="QSH3" s="1926"/>
      <c r="QSI3" s="1926"/>
      <c r="QSJ3" s="1926"/>
      <c r="QSK3" s="1926"/>
      <c r="QSL3" s="1926"/>
      <c r="QSM3" s="1926"/>
      <c r="QSN3" s="1926"/>
      <c r="QSO3" s="1926"/>
      <c r="QSP3" s="1926"/>
      <c r="QSQ3" s="1926"/>
      <c r="QSR3" s="1926"/>
      <c r="QSS3" s="1926"/>
      <c r="QST3" s="1926"/>
      <c r="QSU3" s="1926"/>
      <c r="QSV3" s="1926"/>
      <c r="QSW3" s="1926"/>
      <c r="QSX3" s="1926"/>
      <c r="QSY3" s="1926"/>
      <c r="QSZ3" s="1926"/>
      <c r="QTA3" s="1926"/>
      <c r="QTB3" s="1926"/>
      <c r="QTC3" s="1926"/>
      <c r="QTD3" s="1926"/>
      <c r="QTE3" s="1926"/>
      <c r="QTF3" s="1926"/>
      <c r="QTG3" s="1926"/>
      <c r="QTH3" s="1926"/>
      <c r="QTI3" s="1926"/>
      <c r="QTJ3" s="1926"/>
      <c r="QTK3" s="1926"/>
      <c r="QTL3" s="1926"/>
      <c r="QTM3" s="1926"/>
      <c r="QTN3" s="1926"/>
      <c r="QTO3" s="1926"/>
      <c r="QTP3" s="1926"/>
      <c r="QTQ3" s="1926"/>
      <c r="QTR3" s="1926"/>
      <c r="QTS3" s="1926"/>
      <c r="QTT3" s="1926"/>
      <c r="QTU3" s="1926"/>
      <c r="QTV3" s="1926"/>
      <c r="QTW3" s="1926"/>
      <c r="QTX3" s="1926"/>
      <c r="QTY3" s="1926"/>
      <c r="QTZ3" s="1926"/>
      <c r="QUA3" s="1926"/>
      <c r="QUB3" s="1926"/>
      <c r="QUC3" s="1926"/>
      <c r="QUD3" s="1926"/>
      <c r="QUE3" s="1926"/>
      <c r="QUF3" s="1926"/>
      <c r="QUG3" s="1926"/>
      <c r="QUH3" s="1926"/>
      <c r="QUI3" s="1926"/>
      <c r="QUJ3" s="1926"/>
      <c r="QUK3" s="1926"/>
      <c r="QUL3" s="1926"/>
      <c r="QUM3" s="1926"/>
      <c r="QUN3" s="1926"/>
      <c r="QUO3" s="1926"/>
      <c r="QUP3" s="1926"/>
      <c r="QUQ3" s="1926"/>
      <c r="QUR3" s="1926"/>
      <c r="QUS3" s="1926"/>
      <c r="QUT3" s="1926"/>
      <c r="QUU3" s="1926"/>
      <c r="QUV3" s="1926"/>
      <c r="QUW3" s="1926"/>
      <c r="QUX3" s="1926"/>
      <c r="QUY3" s="1926"/>
      <c r="QUZ3" s="1926"/>
      <c r="QVA3" s="1926"/>
      <c r="QVB3" s="1926"/>
      <c r="QVC3" s="1926"/>
      <c r="QVD3" s="1926"/>
      <c r="QVE3" s="1926"/>
      <c r="QVF3" s="1926"/>
      <c r="QVG3" s="1926"/>
      <c r="QVH3" s="1926"/>
      <c r="QVI3" s="1926"/>
      <c r="QVJ3" s="1926"/>
      <c r="QVK3" s="1926"/>
      <c r="QVL3" s="1926"/>
      <c r="QVM3" s="1926"/>
      <c r="QVN3" s="1926"/>
      <c r="QVO3" s="1926"/>
      <c r="QVP3" s="1926"/>
      <c r="QVQ3" s="1926"/>
      <c r="QVR3" s="1926"/>
      <c r="QVS3" s="1926"/>
      <c r="QVT3" s="1926"/>
      <c r="QVU3" s="1926"/>
      <c r="QVV3" s="1926"/>
      <c r="QVW3" s="1926"/>
      <c r="QVX3" s="1926"/>
      <c r="QVY3" s="1926"/>
      <c r="QVZ3" s="1926"/>
      <c r="QWA3" s="1926"/>
      <c r="QWB3" s="1926"/>
      <c r="QWC3" s="1926"/>
      <c r="QWD3" s="1926"/>
      <c r="QWE3" s="1926"/>
      <c r="QWF3" s="1926"/>
      <c r="QWG3" s="1926"/>
      <c r="QWH3" s="1926"/>
      <c r="QWI3" s="1926"/>
      <c r="QWJ3" s="1926"/>
      <c r="QWK3" s="1926"/>
      <c r="QWL3" s="1926"/>
      <c r="QWM3" s="1926"/>
      <c r="QWN3" s="1926"/>
      <c r="QWO3" s="1926"/>
      <c r="QWP3" s="1926"/>
      <c r="QWQ3" s="1926"/>
      <c r="QWR3" s="1926"/>
      <c r="QWS3" s="1926"/>
      <c r="QWT3" s="1926"/>
      <c r="QWU3" s="1926"/>
      <c r="QWV3" s="1926"/>
      <c r="QWW3" s="1926"/>
      <c r="QWX3" s="1926"/>
      <c r="QWY3" s="1926"/>
      <c r="QWZ3" s="1926"/>
      <c r="QXA3" s="1926"/>
      <c r="QXB3" s="1926"/>
      <c r="QXC3" s="1926"/>
      <c r="QXD3" s="1926"/>
      <c r="QXE3" s="1926"/>
      <c r="QXF3" s="1926"/>
      <c r="QXG3" s="1926"/>
      <c r="QXH3" s="1926"/>
      <c r="QXI3" s="1926"/>
      <c r="QXJ3" s="1926"/>
      <c r="QXK3" s="1926"/>
      <c r="QXL3" s="1926"/>
      <c r="QXM3" s="1926"/>
      <c r="QXN3" s="1926"/>
      <c r="QXO3" s="1926"/>
      <c r="QXP3" s="1926"/>
      <c r="QXQ3" s="1926"/>
      <c r="QXR3" s="1926"/>
      <c r="QXS3" s="1926"/>
      <c r="QXT3" s="1926"/>
      <c r="QXU3" s="1926"/>
      <c r="QXV3" s="1926"/>
      <c r="QXW3" s="1926"/>
      <c r="QXX3" s="1926"/>
      <c r="QXY3" s="1926"/>
      <c r="QXZ3" s="1926"/>
      <c r="QYA3" s="1926"/>
      <c r="QYB3" s="1926"/>
      <c r="QYC3" s="1926"/>
      <c r="QYD3" s="1926"/>
      <c r="QYE3" s="1926"/>
      <c r="QYF3" s="1926"/>
      <c r="QYG3" s="1926"/>
      <c r="QYH3" s="1926"/>
      <c r="QYI3" s="1926"/>
      <c r="QYJ3" s="1926"/>
      <c r="QYK3" s="1926"/>
      <c r="QYL3" s="1926"/>
      <c r="QYM3" s="1926"/>
      <c r="QYN3" s="1926"/>
      <c r="QYO3" s="1926"/>
      <c r="QYP3" s="1926"/>
      <c r="QYQ3" s="1926"/>
      <c r="QYR3" s="1926"/>
      <c r="QYS3" s="1926"/>
      <c r="QYT3" s="1926"/>
      <c r="QYU3" s="1926"/>
      <c r="QYV3" s="1926"/>
      <c r="QYW3" s="1926"/>
      <c r="QYX3" s="1926"/>
      <c r="QYY3" s="1926"/>
      <c r="QYZ3" s="1926"/>
      <c r="QZA3" s="1926"/>
      <c r="QZB3" s="1926"/>
      <c r="QZC3" s="1926"/>
      <c r="QZD3" s="1926"/>
      <c r="QZE3" s="1926"/>
      <c r="QZF3" s="1926"/>
      <c r="QZG3" s="1926"/>
      <c r="QZH3" s="1926"/>
      <c r="QZI3" s="1926"/>
      <c r="QZJ3" s="1926"/>
      <c r="QZK3" s="1926"/>
      <c r="QZL3" s="1926"/>
      <c r="QZM3" s="1926"/>
      <c r="QZN3" s="1926"/>
      <c r="QZO3" s="1926"/>
      <c r="QZP3" s="1926"/>
      <c r="QZQ3" s="1926"/>
      <c r="QZR3" s="1926"/>
      <c r="QZS3" s="1926"/>
      <c r="QZT3" s="1926"/>
      <c r="QZU3" s="1926"/>
      <c r="QZV3" s="1926"/>
      <c r="QZW3" s="1926"/>
      <c r="QZX3" s="1926"/>
      <c r="QZY3" s="1926"/>
      <c r="QZZ3" s="1926"/>
      <c r="RAA3" s="1926"/>
      <c r="RAB3" s="1926"/>
      <c r="RAC3" s="1926"/>
      <c r="RAD3" s="1926"/>
      <c r="RAE3" s="1926"/>
      <c r="RAF3" s="1926"/>
      <c r="RAG3" s="1926"/>
      <c r="RAH3" s="1926"/>
      <c r="RAI3" s="1926"/>
      <c r="RAJ3" s="1926"/>
      <c r="RAK3" s="1926"/>
      <c r="RAL3" s="1926"/>
      <c r="RAM3" s="1926"/>
      <c r="RAN3" s="1926"/>
      <c r="RAO3" s="1926"/>
      <c r="RAP3" s="1926"/>
      <c r="RAQ3" s="1926"/>
      <c r="RAR3" s="1926"/>
      <c r="RAS3" s="1926"/>
      <c r="RAT3" s="1926"/>
      <c r="RAU3" s="1926"/>
      <c r="RAV3" s="1926"/>
      <c r="RAW3" s="1926"/>
      <c r="RAX3" s="1926"/>
      <c r="RAY3" s="1926"/>
      <c r="RAZ3" s="1926"/>
      <c r="RBA3" s="1926"/>
      <c r="RBB3" s="1926"/>
      <c r="RBC3" s="1926"/>
      <c r="RBD3" s="1926"/>
      <c r="RBE3" s="1926"/>
      <c r="RBF3" s="1926"/>
      <c r="RBG3" s="1926"/>
      <c r="RBH3" s="1926"/>
      <c r="RBI3" s="1926"/>
      <c r="RBJ3" s="1926"/>
      <c r="RBK3" s="1926"/>
      <c r="RBL3" s="1926"/>
      <c r="RBM3" s="1926"/>
      <c r="RBN3" s="1926"/>
      <c r="RBO3" s="1926"/>
      <c r="RBP3" s="1926"/>
      <c r="RBQ3" s="1926"/>
      <c r="RBR3" s="1926"/>
      <c r="RBS3" s="1926"/>
      <c r="RBT3" s="1926"/>
      <c r="RBU3" s="1926"/>
      <c r="RBV3" s="1926"/>
      <c r="RBW3" s="1926"/>
      <c r="RBX3" s="1926"/>
      <c r="RBY3" s="1926"/>
      <c r="RBZ3" s="1926"/>
      <c r="RCA3" s="1926"/>
      <c r="RCB3" s="1926"/>
      <c r="RCC3" s="1926"/>
      <c r="RCD3" s="1926"/>
      <c r="RCE3" s="1926"/>
      <c r="RCF3" s="1926"/>
      <c r="RCG3" s="1926"/>
      <c r="RCH3" s="1926"/>
      <c r="RCI3" s="1926"/>
      <c r="RCJ3" s="1926"/>
      <c r="RCK3" s="1926"/>
      <c r="RCL3" s="1926"/>
      <c r="RCM3" s="1926"/>
      <c r="RCN3" s="1926"/>
      <c r="RCO3" s="1926"/>
      <c r="RCP3" s="1926"/>
      <c r="RCQ3" s="1926"/>
      <c r="RCR3" s="1926"/>
      <c r="RCS3" s="1926"/>
      <c r="RCT3" s="1926"/>
      <c r="RCU3" s="1926"/>
      <c r="RCV3" s="1926"/>
      <c r="RCW3" s="1926"/>
      <c r="RCX3" s="1926"/>
      <c r="RCY3" s="1926"/>
      <c r="RCZ3" s="1926"/>
      <c r="RDA3" s="1926"/>
      <c r="RDB3" s="1926"/>
      <c r="RDC3" s="1926"/>
      <c r="RDD3" s="1926"/>
      <c r="RDE3" s="1926"/>
      <c r="RDF3" s="1926"/>
      <c r="RDG3" s="1926"/>
      <c r="RDH3" s="1926"/>
      <c r="RDI3" s="1926"/>
      <c r="RDJ3" s="1926"/>
      <c r="RDK3" s="1926"/>
      <c r="RDL3" s="1926"/>
      <c r="RDM3" s="1926"/>
      <c r="RDN3" s="1926"/>
      <c r="RDO3" s="1926"/>
      <c r="RDP3" s="1926"/>
      <c r="RDQ3" s="1926"/>
      <c r="RDR3" s="1926"/>
      <c r="RDS3" s="1926"/>
      <c r="RDT3" s="1926"/>
      <c r="RDU3" s="1926"/>
      <c r="RDV3" s="1926"/>
      <c r="RDW3" s="1926"/>
      <c r="RDX3" s="1926"/>
      <c r="RDY3" s="1926"/>
      <c r="RDZ3" s="1926"/>
      <c r="REA3" s="1926"/>
      <c r="REB3" s="1926"/>
      <c r="REC3" s="1926"/>
      <c r="RED3" s="1926"/>
      <c r="REE3" s="1926"/>
      <c r="REF3" s="1926"/>
      <c r="REG3" s="1926"/>
      <c r="REH3" s="1926"/>
      <c r="REI3" s="1926"/>
      <c r="REJ3" s="1926"/>
      <c r="REK3" s="1926"/>
      <c r="REL3" s="1926"/>
      <c r="REM3" s="1926"/>
      <c r="REN3" s="1926"/>
      <c r="REO3" s="1926"/>
      <c r="REP3" s="1926"/>
      <c r="REQ3" s="1926"/>
      <c r="RER3" s="1926"/>
      <c r="RES3" s="1926"/>
      <c r="RET3" s="1926"/>
      <c r="REU3" s="1926"/>
      <c r="REV3" s="1926"/>
      <c r="REW3" s="1926"/>
      <c r="REX3" s="1926"/>
      <c r="REY3" s="1926"/>
      <c r="REZ3" s="1926"/>
      <c r="RFA3" s="1926"/>
      <c r="RFB3" s="1926"/>
      <c r="RFC3" s="1926"/>
      <c r="RFD3" s="1926"/>
      <c r="RFE3" s="1926"/>
      <c r="RFF3" s="1926"/>
      <c r="RFG3" s="1926"/>
      <c r="RFH3" s="1926"/>
      <c r="RFI3" s="1926"/>
      <c r="RFJ3" s="1926"/>
      <c r="RFK3" s="1926"/>
      <c r="RFL3" s="1926"/>
      <c r="RFM3" s="1926"/>
      <c r="RFN3" s="1926"/>
      <c r="RFO3" s="1926"/>
      <c r="RFP3" s="1926"/>
      <c r="RFQ3" s="1926"/>
      <c r="RFR3" s="1926"/>
      <c r="RFS3" s="1926"/>
      <c r="RFT3" s="1926"/>
      <c r="RFU3" s="1926"/>
      <c r="RFV3" s="1926"/>
      <c r="RFW3" s="1926"/>
      <c r="RFX3" s="1926"/>
      <c r="RFY3" s="1926"/>
      <c r="RFZ3" s="1926"/>
      <c r="RGA3" s="1926"/>
      <c r="RGB3" s="1926"/>
      <c r="RGC3" s="1926"/>
      <c r="RGD3" s="1926"/>
      <c r="RGE3" s="1926"/>
      <c r="RGF3" s="1926"/>
      <c r="RGG3" s="1926"/>
      <c r="RGH3" s="1926"/>
      <c r="RGI3" s="1926"/>
      <c r="RGJ3" s="1926"/>
      <c r="RGK3" s="1926"/>
      <c r="RGL3" s="1926"/>
      <c r="RGM3" s="1926"/>
      <c r="RGN3" s="1926"/>
      <c r="RGO3" s="1926"/>
      <c r="RGP3" s="1926"/>
      <c r="RGQ3" s="1926"/>
      <c r="RGR3" s="1926"/>
      <c r="RGS3" s="1926"/>
      <c r="RGT3" s="1926"/>
      <c r="RGU3" s="1926"/>
      <c r="RGV3" s="1926"/>
      <c r="RGW3" s="1926"/>
      <c r="RGX3" s="1926"/>
      <c r="RGY3" s="1926"/>
      <c r="RGZ3" s="1926"/>
      <c r="RHA3" s="1926"/>
      <c r="RHB3" s="1926"/>
      <c r="RHC3" s="1926"/>
      <c r="RHD3" s="1926"/>
      <c r="RHE3" s="1926"/>
      <c r="RHF3" s="1926"/>
      <c r="RHG3" s="1926"/>
      <c r="RHH3" s="1926"/>
      <c r="RHI3" s="1926"/>
      <c r="RHJ3" s="1926"/>
      <c r="RHK3" s="1926"/>
      <c r="RHL3" s="1926"/>
      <c r="RHM3" s="1926"/>
      <c r="RHN3" s="1926"/>
      <c r="RHO3" s="1926"/>
      <c r="RHP3" s="1926"/>
      <c r="RHQ3" s="1926"/>
      <c r="RHR3" s="1926"/>
      <c r="RHS3" s="1926"/>
      <c r="RHT3" s="1926"/>
      <c r="RHU3" s="1926"/>
      <c r="RHV3" s="1926"/>
      <c r="RHW3" s="1926"/>
      <c r="RHX3" s="1926"/>
      <c r="RHY3" s="1926"/>
      <c r="RHZ3" s="1926"/>
      <c r="RIA3" s="1926"/>
      <c r="RIB3" s="1926"/>
      <c r="RIC3" s="1926"/>
      <c r="RID3" s="1926"/>
      <c r="RIE3" s="1926"/>
      <c r="RIF3" s="1926"/>
      <c r="RIG3" s="1926"/>
      <c r="RIH3" s="1926"/>
      <c r="RII3" s="1926"/>
      <c r="RIJ3" s="1926"/>
      <c r="RIK3" s="1926"/>
      <c r="RIL3" s="1926"/>
      <c r="RIM3" s="1926"/>
      <c r="RIN3" s="1926"/>
      <c r="RIO3" s="1926"/>
      <c r="RIP3" s="1926"/>
      <c r="RIQ3" s="1926"/>
      <c r="RIR3" s="1926"/>
      <c r="RIS3" s="1926"/>
      <c r="RIT3" s="1926"/>
      <c r="RIU3" s="1926"/>
      <c r="RIV3" s="1926"/>
      <c r="RIW3" s="1926"/>
      <c r="RIX3" s="1926"/>
      <c r="RIY3" s="1926"/>
      <c r="RIZ3" s="1926"/>
      <c r="RJA3" s="1926"/>
      <c r="RJB3" s="1926"/>
      <c r="RJC3" s="1926"/>
      <c r="RJD3" s="1926"/>
      <c r="RJE3" s="1926"/>
      <c r="RJF3" s="1926"/>
      <c r="RJG3" s="1926"/>
      <c r="RJH3" s="1926"/>
      <c r="RJI3" s="1926"/>
      <c r="RJJ3" s="1926"/>
      <c r="RJK3" s="1926"/>
      <c r="RJL3" s="1926"/>
      <c r="RJM3" s="1926"/>
      <c r="RJN3" s="1926"/>
      <c r="RJO3" s="1926"/>
      <c r="RJP3" s="1926"/>
      <c r="RJQ3" s="1926"/>
      <c r="RJR3" s="1926"/>
      <c r="RJS3" s="1926"/>
      <c r="RJT3" s="1926"/>
      <c r="RJU3" s="1926"/>
      <c r="RJV3" s="1926"/>
      <c r="RJW3" s="1926"/>
      <c r="RJX3" s="1926"/>
      <c r="RJY3" s="1926"/>
      <c r="RJZ3" s="1926"/>
      <c r="RKA3" s="1926"/>
      <c r="RKB3" s="1926"/>
      <c r="RKC3" s="1926"/>
      <c r="RKD3" s="1926"/>
      <c r="RKE3" s="1926"/>
      <c r="RKF3" s="1926"/>
      <c r="RKG3" s="1926"/>
      <c r="RKH3" s="1926"/>
      <c r="RKI3" s="1926"/>
      <c r="RKJ3" s="1926"/>
      <c r="RKK3" s="1926"/>
      <c r="RKL3" s="1926"/>
      <c r="RKM3" s="1926"/>
      <c r="RKN3" s="1926"/>
      <c r="RKO3" s="1926"/>
      <c r="RKP3" s="1926"/>
      <c r="RKQ3" s="1926"/>
      <c r="RKR3" s="1926"/>
      <c r="RKS3" s="1926"/>
      <c r="RKT3" s="1926"/>
      <c r="RKU3" s="1926"/>
      <c r="RKV3" s="1926"/>
      <c r="RKW3" s="1926"/>
      <c r="RKX3" s="1926"/>
      <c r="RKY3" s="1926"/>
      <c r="RKZ3" s="1926"/>
      <c r="RLA3" s="1926"/>
      <c r="RLB3" s="1926"/>
      <c r="RLC3" s="1926"/>
      <c r="RLD3" s="1926"/>
      <c r="RLE3" s="1926"/>
      <c r="RLF3" s="1926"/>
      <c r="RLG3" s="1926"/>
      <c r="RLH3" s="1926"/>
      <c r="RLI3" s="1926"/>
      <c r="RLJ3" s="1926"/>
      <c r="RLK3" s="1926"/>
      <c r="RLL3" s="1926"/>
      <c r="RLM3" s="1926"/>
      <c r="RLN3" s="1926"/>
      <c r="RLO3" s="1926"/>
      <c r="RLP3" s="1926"/>
      <c r="RLQ3" s="1926"/>
      <c r="RLR3" s="1926"/>
      <c r="RLS3" s="1926"/>
      <c r="RLT3" s="1926"/>
      <c r="RLU3" s="1926"/>
      <c r="RLV3" s="1926"/>
      <c r="RLW3" s="1926"/>
      <c r="RLX3" s="1926"/>
      <c r="RLY3" s="1926"/>
      <c r="RLZ3" s="1926"/>
      <c r="RMA3" s="1926"/>
      <c r="RMB3" s="1926"/>
      <c r="RMC3" s="1926"/>
      <c r="RMD3" s="1926"/>
      <c r="RME3" s="1926"/>
      <c r="RMF3" s="1926"/>
      <c r="RMG3" s="1926"/>
      <c r="RMH3" s="1926"/>
      <c r="RMI3" s="1926"/>
      <c r="RMJ3" s="1926"/>
      <c r="RMK3" s="1926"/>
      <c r="RML3" s="1926"/>
      <c r="RMM3" s="1926"/>
      <c r="RMN3" s="1926"/>
      <c r="RMO3" s="1926"/>
      <c r="RMP3" s="1926"/>
      <c r="RMQ3" s="1926"/>
      <c r="RMR3" s="1926"/>
      <c r="RMS3" s="1926"/>
      <c r="RMT3" s="1926"/>
      <c r="RMU3" s="1926"/>
      <c r="RMV3" s="1926"/>
      <c r="RMW3" s="1926"/>
      <c r="RMX3" s="1926"/>
      <c r="RMY3" s="1926"/>
      <c r="RMZ3" s="1926"/>
      <c r="RNA3" s="1926"/>
      <c r="RNB3" s="1926"/>
      <c r="RNC3" s="1926"/>
      <c r="RND3" s="1926"/>
      <c r="RNE3" s="1926"/>
      <c r="RNF3" s="1926"/>
      <c r="RNG3" s="1926"/>
      <c r="RNH3" s="1926"/>
      <c r="RNI3" s="1926"/>
      <c r="RNJ3" s="1926"/>
      <c r="RNK3" s="1926"/>
      <c r="RNL3" s="1926"/>
      <c r="RNM3" s="1926"/>
      <c r="RNN3" s="1926"/>
      <c r="RNO3" s="1926"/>
      <c r="RNP3" s="1926"/>
      <c r="RNQ3" s="1926"/>
      <c r="RNR3" s="1926"/>
      <c r="RNS3" s="1926"/>
      <c r="RNT3" s="1926"/>
      <c r="RNU3" s="1926"/>
      <c r="RNV3" s="1926"/>
      <c r="RNW3" s="1926"/>
      <c r="RNX3" s="1926"/>
      <c r="RNY3" s="1926"/>
      <c r="RNZ3" s="1926"/>
      <c r="ROA3" s="1926"/>
      <c r="ROB3" s="1926"/>
      <c r="ROC3" s="1926"/>
      <c r="ROD3" s="1926"/>
      <c r="ROE3" s="1926"/>
      <c r="ROF3" s="1926"/>
      <c r="ROG3" s="1926"/>
      <c r="ROH3" s="1926"/>
      <c r="ROI3" s="1926"/>
      <c r="ROJ3" s="1926"/>
      <c r="ROK3" s="1926"/>
      <c r="ROL3" s="1926"/>
      <c r="ROM3" s="1926"/>
      <c r="RON3" s="1926"/>
      <c r="ROO3" s="1926"/>
      <c r="ROP3" s="1926"/>
      <c r="ROQ3" s="1926"/>
      <c r="ROR3" s="1926"/>
      <c r="ROS3" s="1926"/>
      <c r="ROT3" s="1926"/>
      <c r="ROU3" s="1926"/>
      <c r="ROV3" s="1926"/>
      <c r="ROW3" s="1926"/>
      <c r="ROX3" s="1926"/>
      <c r="ROY3" s="1926"/>
      <c r="ROZ3" s="1926"/>
      <c r="RPA3" s="1926"/>
      <c r="RPB3" s="1926"/>
      <c r="RPC3" s="1926"/>
      <c r="RPD3" s="1926"/>
      <c r="RPE3" s="1926"/>
      <c r="RPF3" s="1926"/>
      <c r="RPG3" s="1926"/>
      <c r="RPH3" s="1926"/>
      <c r="RPI3" s="1926"/>
      <c r="RPJ3" s="1926"/>
      <c r="RPK3" s="1926"/>
      <c r="RPL3" s="1926"/>
      <c r="RPM3" s="1926"/>
      <c r="RPN3" s="1926"/>
      <c r="RPO3" s="1926"/>
      <c r="RPP3" s="1926"/>
      <c r="RPQ3" s="1926"/>
      <c r="RPR3" s="1926"/>
      <c r="RPS3" s="1926"/>
      <c r="RPT3" s="1926"/>
      <c r="RPU3" s="1926"/>
      <c r="RPV3" s="1926"/>
      <c r="RPW3" s="1926"/>
      <c r="RPX3" s="1926"/>
      <c r="RPY3" s="1926"/>
      <c r="RPZ3" s="1926"/>
      <c r="RQA3" s="1926"/>
      <c r="RQB3" s="1926"/>
      <c r="RQC3" s="1926"/>
      <c r="RQD3" s="1926"/>
      <c r="RQE3" s="1926"/>
      <c r="RQF3" s="1926"/>
      <c r="RQG3" s="1926"/>
      <c r="RQH3" s="1926"/>
      <c r="RQI3" s="1926"/>
      <c r="RQJ3" s="1926"/>
      <c r="RQK3" s="1926"/>
      <c r="RQL3" s="1926"/>
      <c r="RQM3" s="1926"/>
      <c r="RQN3" s="1926"/>
      <c r="RQO3" s="1926"/>
      <c r="RQP3" s="1926"/>
      <c r="RQQ3" s="1926"/>
      <c r="RQR3" s="1926"/>
      <c r="RQS3" s="1926"/>
      <c r="RQT3" s="1926"/>
      <c r="RQU3" s="1926"/>
      <c r="RQV3" s="1926"/>
      <c r="RQW3" s="1926"/>
      <c r="RQX3" s="1926"/>
      <c r="RQY3" s="1926"/>
      <c r="RQZ3" s="1926"/>
      <c r="RRA3" s="1926"/>
      <c r="RRB3" s="1926"/>
      <c r="RRC3" s="1926"/>
      <c r="RRD3" s="1926"/>
      <c r="RRE3" s="1926"/>
      <c r="RRF3" s="1926"/>
      <c r="RRG3" s="1926"/>
      <c r="RRH3" s="1926"/>
      <c r="RRI3" s="1926"/>
      <c r="RRJ3" s="1926"/>
      <c r="RRK3" s="1926"/>
      <c r="RRL3" s="1926"/>
      <c r="RRM3" s="1926"/>
      <c r="RRN3" s="1926"/>
      <c r="RRO3" s="1926"/>
      <c r="RRP3" s="1926"/>
      <c r="RRQ3" s="1926"/>
      <c r="RRR3" s="1926"/>
      <c r="RRS3" s="1926"/>
      <c r="RRT3" s="1926"/>
      <c r="RRU3" s="1926"/>
      <c r="RRV3" s="1926"/>
      <c r="RRW3" s="1926"/>
      <c r="RRX3" s="1926"/>
      <c r="RRY3" s="1926"/>
      <c r="RRZ3" s="1926"/>
      <c r="RSA3" s="1926"/>
      <c r="RSB3" s="1926"/>
      <c r="RSC3" s="1926"/>
      <c r="RSD3" s="1926"/>
      <c r="RSE3" s="1926"/>
      <c r="RSF3" s="1926"/>
      <c r="RSG3" s="1926"/>
      <c r="RSH3" s="1926"/>
      <c r="RSI3" s="1926"/>
      <c r="RSJ3" s="1926"/>
      <c r="RSK3" s="1926"/>
      <c r="RSL3" s="1926"/>
      <c r="RSM3" s="1926"/>
      <c r="RSN3" s="1926"/>
      <c r="RSO3" s="1926"/>
      <c r="RSP3" s="1926"/>
      <c r="RSQ3" s="1926"/>
      <c r="RSR3" s="1926"/>
      <c r="RSS3" s="1926"/>
      <c r="RST3" s="1926"/>
      <c r="RSU3" s="1926"/>
      <c r="RSV3" s="1926"/>
      <c r="RSW3" s="1926"/>
      <c r="RSX3" s="1926"/>
      <c r="RSY3" s="1926"/>
      <c r="RSZ3" s="1926"/>
      <c r="RTA3" s="1926"/>
      <c r="RTB3" s="1926"/>
      <c r="RTC3" s="1926"/>
      <c r="RTD3" s="1926"/>
      <c r="RTE3" s="1926"/>
      <c r="RTF3" s="1926"/>
      <c r="RTG3" s="1926"/>
      <c r="RTH3" s="1926"/>
      <c r="RTI3" s="1926"/>
      <c r="RTJ3" s="1926"/>
      <c r="RTK3" s="1926"/>
      <c r="RTL3" s="1926"/>
      <c r="RTM3" s="1926"/>
      <c r="RTN3" s="1926"/>
      <c r="RTO3" s="1926"/>
      <c r="RTP3" s="1926"/>
      <c r="RTQ3" s="1926"/>
      <c r="RTR3" s="1926"/>
      <c r="RTS3" s="1926"/>
      <c r="RTT3" s="1926"/>
      <c r="RTU3" s="1926"/>
      <c r="RTV3" s="1926"/>
      <c r="RTW3" s="1926"/>
      <c r="RTX3" s="1926"/>
      <c r="RTY3" s="1926"/>
      <c r="RTZ3" s="1926"/>
      <c r="RUA3" s="1926"/>
      <c r="RUB3" s="1926"/>
      <c r="RUC3" s="1926"/>
      <c r="RUD3" s="1926"/>
      <c r="RUE3" s="1926"/>
      <c r="RUF3" s="1926"/>
      <c r="RUG3" s="1926"/>
      <c r="RUH3" s="1926"/>
      <c r="RUI3" s="1926"/>
      <c r="RUJ3" s="1926"/>
      <c r="RUK3" s="1926"/>
      <c r="RUL3" s="1926"/>
      <c r="RUM3" s="1926"/>
      <c r="RUN3" s="1926"/>
      <c r="RUO3" s="1926"/>
      <c r="RUP3" s="1926"/>
      <c r="RUQ3" s="1926"/>
      <c r="RUR3" s="1926"/>
      <c r="RUS3" s="1926"/>
      <c r="RUT3" s="1926"/>
      <c r="RUU3" s="1926"/>
      <c r="RUV3" s="1926"/>
      <c r="RUW3" s="1926"/>
      <c r="RUX3" s="1926"/>
      <c r="RUY3" s="1926"/>
      <c r="RUZ3" s="1926"/>
      <c r="RVA3" s="1926"/>
      <c r="RVB3" s="1926"/>
      <c r="RVC3" s="1926"/>
      <c r="RVD3" s="1926"/>
      <c r="RVE3" s="1926"/>
      <c r="RVF3" s="1926"/>
      <c r="RVG3" s="1926"/>
      <c r="RVH3" s="1926"/>
      <c r="RVI3" s="1926"/>
      <c r="RVJ3" s="1926"/>
      <c r="RVK3" s="1926"/>
      <c r="RVL3" s="1926"/>
      <c r="RVM3" s="1926"/>
      <c r="RVN3" s="1926"/>
      <c r="RVO3" s="1926"/>
      <c r="RVP3" s="1926"/>
      <c r="RVQ3" s="1926"/>
      <c r="RVR3" s="1926"/>
      <c r="RVS3" s="1926"/>
      <c r="RVT3" s="1926"/>
      <c r="RVU3" s="1926"/>
      <c r="RVV3" s="1926"/>
      <c r="RVW3" s="1926"/>
      <c r="RVX3" s="1926"/>
      <c r="RVY3" s="1926"/>
      <c r="RVZ3" s="1926"/>
      <c r="RWA3" s="1926"/>
      <c r="RWB3" s="1926"/>
      <c r="RWC3" s="1926"/>
      <c r="RWD3" s="1926"/>
      <c r="RWE3" s="1926"/>
      <c r="RWF3" s="1926"/>
      <c r="RWG3" s="1926"/>
      <c r="RWH3" s="1926"/>
      <c r="RWI3" s="1926"/>
      <c r="RWJ3" s="1926"/>
      <c r="RWK3" s="1926"/>
      <c r="RWL3" s="1926"/>
      <c r="RWM3" s="1926"/>
      <c r="RWN3" s="1926"/>
      <c r="RWO3" s="1926"/>
      <c r="RWP3" s="1926"/>
      <c r="RWQ3" s="1926"/>
      <c r="RWR3" s="1926"/>
      <c r="RWS3" s="1926"/>
      <c r="RWT3" s="1926"/>
      <c r="RWU3" s="1926"/>
      <c r="RWV3" s="1926"/>
      <c r="RWW3" s="1926"/>
      <c r="RWX3" s="1926"/>
      <c r="RWY3" s="1926"/>
      <c r="RWZ3" s="1926"/>
      <c r="RXA3" s="1926"/>
      <c r="RXB3" s="1926"/>
      <c r="RXC3" s="1926"/>
      <c r="RXD3" s="1926"/>
      <c r="RXE3" s="1926"/>
      <c r="RXF3" s="1926"/>
      <c r="RXG3" s="1926"/>
      <c r="RXH3" s="1926"/>
      <c r="RXI3" s="1926"/>
      <c r="RXJ3" s="1926"/>
      <c r="RXK3" s="1926"/>
      <c r="RXL3" s="1926"/>
      <c r="RXM3" s="1926"/>
      <c r="RXN3" s="1926"/>
      <c r="RXO3" s="1926"/>
      <c r="RXP3" s="1926"/>
      <c r="RXQ3" s="1926"/>
      <c r="RXR3" s="1926"/>
      <c r="RXS3" s="1926"/>
      <c r="RXT3" s="1926"/>
      <c r="RXU3" s="1926"/>
      <c r="RXV3" s="1926"/>
      <c r="RXW3" s="1926"/>
      <c r="RXX3" s="1926"/>
      <c r="RXY3" s="1926"/>
      <c r="RXZ3" s="1926"/>
      <c r="RYA3" s="1926"/>
      <c r="RYB3" s="1926"/>
      <c r="RYC3" s="1926"/>
      <c r="RYD3" s="1926"/>
      <c r="RYE3" s="1926"/>
      <c r="RYF3" s="1926"/>
      <c r="RYG3" s="1926"/>
      <c r="RYH3" s="1926"/>
      <c r="RYI3" s="1926"/>
      <c r="RYJ3" s="1926"/>
      <c r="RYK3" s="1926"/>
      <c r="RYL3" s="1926"/>
      <c r="RYM3" s="1926"/>
      <c r="RYN3" s="1926"/>
      <c r="RYO3" s="1926"/>
      <c r="RYP3" s="1926"/>
      <c r="RYQ3" s="1926"/>
      <c r="RYR3" s="1926"/>
      <c r="RYS3" s="1926"/>
      <c r="RYT3" s="1926"/>
      <c r="RYU3" s="1926"/>
      <c r="RYV3" s="1926"/>
      <c r="RYW3" s="1926"/>
      <c r="RYX3" s="1926"/>
      <c r="RYY3" s="1926"/>
      <c r="RYZ3" s="1926"/>
      <c r="RZA3" s="1926"/>
      <c r="RZB3" s="1926"/>
      <c r="RZC3" s="1926"/>
      <c r="RZD3" s="1926"/>
      <c r="RZE3" s="1926"/>
      <c r="RZF3" s="1926"/>
      <c r="RZG3" s="1926"/>
      <c r="RZH3" s="1926"/>
      <c r="RZI3" s="1926"/>
      <c r="RZJ3" s="1926"/>
      <c r="RZK3" s="1926"/>
      <c r="RZL3" s="1926"/>
      <c r="RZM3" s="1926"/>
      <c r="RZN3" s="1926"/>
      <c r="RZO3" s="1926"/>
      <c r="RZP3" s="1926"/>
      <c r="RZQ3" s="1926"/>
      <c r="RZR3" s="1926"/>
      <c r="RZS3" s="1926"/>
      <c r="RZT3" s="1926"/>
      <c r="RZU3" s="1926"/>
      <c r="RZV3" s="1926"/>
      <c r="RZW3" s="1926"/>
      <c r="RZX3" s="1926"/>
      <c r="RZY3" s="1926"/>
      <c r="RZZ3" s="1926"/>
      <c r="SAA3" s="1926"/>
      <c r="SAB3" s="1926"/>
      <c r="SAC3" s="1926"/>
      <c r="SAD3" s="1926"/>
      <c r="SAE3" s="1926"/>
      <c r="SAF3" s="1926"/>
      <c r="SAG3" s="1926"/>
      <c r="SAH3" s="1926"/>
      <c r="SAI3" s="1926"/>
      <c r="SAJ3" s="1926"/>
      <c r="SAK3" s="1926"/>
      <c r="SAL3" s="1926"/>
      <c r="SAM3" s="1926"/>
      <c r="SAN3" s="1926"/>
      <c r="SAO3" s="1926"/>
      <c r="SAP3" s="1926"/>
      <c r="SAQ3" s="1926"/>
      <c r="SAR3" s="1926"/>
      <c r="SAS3" s="1926"/>
      <c r="SAT3" s="1926"/>
      <c r="SAU3" s="1926"/>
      <c r="SAV3" s="1926"/>
      <c r="SAW3" s="1926"/>
      <c r="SAX3" s="1926"/>
      <c r="SAY3" s="1926"/>
      <c r="SAZ3" s="1926"/>
      <c r="SBA3" s="1926"/>
      <c r="SBB3" s="1926"/>
      <c r="SBC3" s="1926"/>
      <c r="SBD3" s="1926"/>
      <c r="SBE3" s="1926"/>
      <c r="SBF3" s="1926"/>
      <c r="SBG3" s="1926"/>
      <c r="SBH3" s="1926"/>
      <c r="SBI3" s="1926"/>
      <c r="SBJ3" s="1926"/>
      <c r="SBK3" s="1926"/>
      <c r="SBL3" s="1926"/>
      <c r="SBM3" s="1926"/>
      <c r="SBN3" s="1926"/>
      <c r="SBO3" s="1926"/>
      <c r="SBP3" s="1926"/>
      <c r="SBQ3" s="1926"/>
      <c r="SBR3" s="1926"/>
      <c r="SBS3" s="1926"/>
      <c r="SBT3" s="1926"/>
      <c r="SBU3" s="1926"/>
      <c r="SBV3" s="1926"/>
      <c r="SBW3" s="1926"/>
      <c r="SBX3" s="1926"/>
      <c r="SBY3" s="1926"/>
      <c r="SBZ3" s="1926"/>
      <c r="SCA3" s="1926"/>
      <c r="SCB3" s="1926"/>
      <c r="SCC3" s="1926"/>
      <c r="SCD3" s="1926"/>
      <c r="SCE3" s="1926"/>
      <c r="SCF3" s="1926"/>
      <c r="SCG3" s="1926"/>
      <c r="SCH3" s="1926"/>
      <c r="SCI3" s="1926"/>
      <c r="SCJ3" s="1926"/>
      <c r="SCK3" s="1926"/>
      <c r="SCL3" s="1926"/>
      <c r="SCM3" s="1926"/>
      <c r="SCN3" s="1926"/>
      <c r="SCO3" s="1926"/>
      <c r="SCP3" s="1926"/>
      <c r="SCQ3" s="1926"/>
      <c r="SCR3" s="1926"/>
      <c r="SCS3" s="1926"/>
      <c r="SCT3" s="1926"/>
      <c r="SCU3" s="1926"/>
      <c r="SCV3" s="1926"/>
      <c r="SCW3" s="1926"/>
      <c r="SCX3" s="1926"/>
      <c r="SCY3" s="1926"/>
      <c r="SCZ3" s="1926"/>
      <c r="SDA3" s="1926"/>
      <c r="SDB3" s="1926"/>
      <c r="SDC3" s="1926"/>
      <c r="SDD3" s="1926"/>
      <c r="SDE3" s="1926"/>
      <c r="SDF3" s="1926"/>
      <c r="SDG3" s="1926"/>
      <c r="SDH3" s="1926"/>
      <c r="SDI3" s="1926"/>
      <c r="SDJ3" s="1926"/>
      <c r="SDK3" s="1926"/>
      <c r="SDL3" s="1926"/>
      <c r="SDM3" s="1926"/>
      <c r="SDN3" s="1926"/>
      <c r="SDO3" s="1926"/>
      <c r="SDP3" s="1926"/>
      <c r="SDQ3" s="1926"/>
      <c r="SDR3" s="1926"/>
      <c r="SDS3" s="1926"/>
      <c r="SDT3" s="1926"/>
      <c r="SDU3" s="1926"/>
      <c r="SDV3" s="1926"/>
      <c r="SDW3" s="1926"/>
      <c r="SDX3" s="1926"/>
      <c r="SDY3" s="1926"/>
      <c r="SDZ3" s="1926"/>
      <c r="SEA3" s="1926"/>
      <c r="SEB3" s="1926"/>
      <c r="SEC3" s="1926"/>
      <c r="SED3" s="1926"/>
      <c r="SEE3" s="1926"/>
      <c r="SEF3" s="1926"/>
      <c r="SEG3" s="1926"/>
      <c r="SEH3" s="1926"/>
      <c r="SEI3" s="1926"/>
      <c r="SEJ3" s="1926"/>
      <c r="SEK3" s="1926"/>
      <c r="SEL3" s="1926"/>
      <c r="SEM3" s="1926"/>
      <c r="SEN3" s="1926"/>
      <c r="SEO3" s="1926"/>
      <c r="SEP3" s="1926"/>
      <c r="SEQ3" s="1926"/>
      <c r="SER3" s="1926"/>
      <c r="SES3" s="1926"/>
      <c r="SET3" s="1926"/>
      <c r="SEU3" s="1926"/>
      <c r="SEV3" s="1926"/>
      <c r="SEW3" s="1926"/>
      <c r="SEX3" s="1926"/>
      <c r="SEY3" s="1926"/>
      <c r="SEZ3" s="1926"/>
      <c r="SFA3" s="1926"/>
      <c r="SFB3" s="1926"/>
      <c r="SFC3" s="1926"/>
      <c r="SFD3" s="1926"/>
      <c r="SFE3" s="1926"/>
      <c r="SFF3" s="1926"/>
      <c r="SFG3" s="1926"/>
      <c r="SFH3" s="1926"/>
      <c r="SFI3" s="1926"/>
      <c r="SFJ3" s="1926"/>
      <c r="SFK3" s="1926"/>
      <c r="SFL3" s="1926"/>
      <c r="SFM3" s="1926"/>
      <c r="SFN3" s="1926"/>
      <c r="SFO3" s="1926"/>
      <c r="SFP3" s="1926"/>
      <c r="SFQ3" s="1926"/>
      <c r="SFR3" s="1926"/>
      <c r="SFS3" s="1926"/>
      <c r="SFT3" s="1926"/>
      <c r="SFU3" s="1926"/>
      <c r="SFV3" s="1926"/>
      <c r="SFW3" s="1926"/>
      <c r="SFX3" s="1926"/>
      <c r="SFY3" s="1926"/>
      <c r="SFZ3" s="1926"/>
      <c r="SGA3" s="1926"/>
      <c r="SGB3" s="1926"/>
      <c r="SGC3" s="1926"/>
      <c r="SGD3" s="1926"/>
      <c r="SGE3" s="1926"/>
      <c r="SGF3" s="1926"/>
      <c r="SGG3" s="1926"/>
      <c r="SGH3" s="1926"/>
      <c r="SGI3" s="1926"/>
      <c r="SGJ3" s="1926"/>
      <c r="SGK3" s="1926"/>
      <c r="SGL3" s="1926"/>
      <c r="SGM3" s="1926"/>
      <c r="SGN3" s="1926"/>
      <c r="SGO3" s="1926"/>
      <c r="SGP3" s="1926"/>
      <c r="SGQ3" s="1926"/>
      <c r="SGR3" s="1926"/>
      <c r="SGS3" s="1926"/>
      <c r="SGT3" s="1926"/>
      <c r="SGU3" s="1926"/>
      <c r="SGV3" s="1926"/>
      <c r="SGW3" s="1926"/>
      <c r="SGX3" s="1926"/>
      <c r="SGY3" s="1926"/>
      <c r="SGZ3" s="1926"/>
      <c r="SHA3" s="1926"/>
      <c r="SHB3" s="1926"/>
      <c r="SHC3" s="1926"/>
      <c r="SHD3" s="1926"/>
      <c r="SHE3" s="1926"/>
      <c r="SHF3" s="1926"/>
      <c r="SHG3" s="1926"/>
      <c r="SHH3" s="1926"/>
      <c r="SHI3" s="1926"/>
      <c r="SHJ3" s="1926"/>
      <c r="SHK3" s="1926"/>
      <c r="SHL3" s="1926"/>
      <c r="SHM3" s="1926"/>
      <c r="SHN3" s="1926"/>
      <c r="SHO3" s="1926"/>
      <c r="SHP3" s="1926"/>
      <c r="SHQ3" s="1926"/>
      <c r="SHR3" s="1926"/>
      <c r="SHS3" s="1926"/>
      <c r="SHT3" s="1926"/>
      <c r="SHU3" s="1926"/>
      <c r="SHV3" s="1926"/>
      <c r="SHW3" s="1926"/>
      <c r="SHX3" s="1926"/>
      <c r="SHY3" s="1926"/>
      <c r="SHZ3" s="1926"/>
      <c r="SIA3" s="1926"/>
      <c r="SIB3" s="1926"/>
      <c r="SIC3" s="1926"/>
      <c r="SID3" s="1926"/>
      <c r="SIE3" s="1926"/>
      <c r="SIF3" s="1926"/>
      <c r="SIG3" s="1926"/>
      <c r="SIH3" s="1926"/>
      <c r="SII3" s="1926"/>
      <c r="SIJ3" s="1926"/>
      <c r="SIK3" s="1926"/>
      <c r="SIL3" s="1926"/>
      <c r="SIM3" s="1926"/>
      <c r="SIN3" s="1926"/>
      <c r="SIO3" s="1926"/>
      <c r="SIP3" s="1926"/>
      <c r="SIQ3" s="1926"/>
      <c r="SIR3" s="1926"/>
      <c r="SIS3" s="1926"/>
      <c r="SIT3" s="1926"/>
      <c r="SIU3" s="1926"/>
      <c r="SIV3" s="1926"/>
      <c r="SIW3" s="1926"/>
      <c r="SIX3" s="1926"/>
      <c r="SIY3" s="1926"/>
      <c r="SIZ3" s="1926"/>
      <c r="SJA3" s="1926"/>
      <c r="SJB3" s="1926"/>
      <c r="SJC3" s="1926"/>
      <c r="SJD3" s="1926"/>
      <c r="SJE3" s="1926"/>
      <c r="SJF3" s="1926"/>
      <c r="SJG3" s="1926"/>
      <c r="SJH3" s="1926"/>
      <c r="SJI3" s="1926"/>
      <c r="SJJ3" s="1926"/>
      <c r="SJK3" s="1926"/>
      <c r="SJL3" s="1926"/>
      <c r="SJM3" s="1926"/>
      <c r="SJN3" s="1926"/>
      <c r="SJO3" s="1926"/>
      <c r="SJP3" s="1926"/>
      <c r="SJQ3" s="1926"/>
      <c r="SJR3" s="1926"/>
      <c r="SJS3" s="1926"/>
      <c r="SJT3" s="1926"/>
      <c r="SJU3" s="1926"/>
      <c r="SJV3" s="1926"/>
      <c r="SJW3" s="1926"/>
      <c r="SJX3" s="1926"/>
      <c r="SJY3" s="1926"/>
      <c r="SJZ3" s="1926"/>
      <c r="SKA3" s="1926"/>
      <c r="SKB3" s="1926"/>
      <c r="SKC3" s="1926"/>
      <c r="SKD3" s="1926"/>
      <c r="SKE3" s="1926"/>
      <c r="SKF3" s="1926"/>
      <c r="SKG3" s="1926"/>
      <c r="SKH3" s="1926"/>
      <c r="SKI3" s="1926"/>
      <c r="SKJ3" s="1926"/>
      <c r="SKK3" s="1926"/>
      <c r="SKL3" s="1926"/>
      <c r="SKM3" s="1926"/>
      <c r="SKN3" s="1926"/>
      <c r="SKO3" s="1926"/>
      <c r="SKP3" s="1926"/>
      <c r="SKQ3" s="1926"/>
      <c r="SKR3" s="1926"/>
      <c r="SKS3" s="1926"/>
      <c r="SKT3" s="1926"/>
      <c r="SKU3" s="1926"/>
      <c r="SKV3" s="1926"/>
      <c r="SKW3" s="1926"/>
      <c r="SKX3" s="1926"/>
      <c r="SKY3" s="1926"/>
      <c r="SKZ3" s="1926"/>
      <c r="SLA3" s="1926"/>
      <c r="SLB3" s="1926"/>
      <c r="SLC3" s="1926"/>
      <c r="SLD3" s="1926"/>
      <c r="SLE3" s="1926"/>
      <c r="SLF3" s="1926"/>
      <c r="SLG3" s="1926"/>
      <c r="SLH3" s="1926"/>
      <c r="SLI3" s="1926"/>
      <c r="SLJ3" s="1926"/>
      <c r="SLK3" s="1926"/>
      <c r="SLL3" s="1926"/>
      <c r="SLM3" s="1926"/>
      <c r="SLN3" s="1926"/>
      <c r="SLO3" s="1926"/>
      <c r="SLP3" s="1926"/>
      <c r="SLQ3" s="1926"/>
      <c r="SLR3" s="1926"/>
      <c r="SLS3" s="1926"/>
      <c r="SLT3" s="1926"/>
      <c r="SLU3" s="1926"/>
      <c r="SLV3" s="1926"/>
      <c r="SLW3" s="1926"/>
      <c r="SLX3" s="1926"/>
      <c r="SLY3" s="1926"/>
      <c r="SLZ3" s="1926"/>
      <c r="SMA3" s="1926"/>
      <c r="SMB3" s="1926"/>
      <c r="SMC3" s="1926"/>
      <c r="SMD3" s="1926"/>
      <c r="SME3" s="1926"/>
      <c r="SMF3" s="1926"/>
      <c r="SMG3" s="1926"/>
      <c r="SMH3" s="1926"/>
      <c r="SMI3" s="1926"/>
      <c r="SMJ3" s="1926"/>
      <c r="SMK3" s="1926"/>
      <c r="SML3" s="1926"/>
      <c r="SMM3" s="1926"/>
      <c r="SMN3" s="1926"/>
      <c r="SMO3" s="1926"/>
      <c r="SMP3" s="1926"/>
      <c r="SMQ3" s="1926"/>
      <c r="SMR3" s="1926"/>
      <c r="SMS3" s="1926"/>
      <c r="SMT3" s="1926"/>
      <c r="SMU3" s="1926"/>
      <c r="SMV3" s="1926"/>
      <c r="SMW3" s="1926"/>
      <c r="SMX3" s="1926"/>
      <c r="SMY3" s="1926"/>
      <c r="SMZ3" s="1926"/>
      <c r="SNA3" s="1926"/>
      <c r="SNB3" s="1926"/>
      <c r="SNC3" s="1926"/>
      <c r="SND3" s="1926"/>
      <c r="SNE3" s="1926"/>
      <c r="SNF3" s="1926"/>
      <c r="SNG3" s="1926"/>
      <c r="SNH3" s="1926"/>
      <c r="SNI3" s="1926"/>
      <c r="SNJ3" s="1926"/>
      <c r="SNK3" s="1926"/>
      <c r="SNL3" s="1926"/>
      <c r="SNM3" s="1926"/>
      <c r="SNN3" s="1926"/>
      <c r="SNO3" s="1926"/>
      <c r="SNP3" s="1926"/>
      <c r="SNQ3" s="1926"/>
      <c r="SNR3" s="1926"/>
      <c r="SNS3" s="1926"/>
      <c r="SNT3" s="1926"/>
      <c r="SNU3" s="1926"/>
      <c r="SNV3" s="1926"/>
      <c r="SNW3" s="1926"/>
      <c r="SNX3" s="1926"/>
      <c r="SNY3" s="1926"/>
      <c r="SNZ3" s="1926"/>
      <c r="SOA3" s="1926"/>
      <c r="SOB3" s="1926"/>
      <c r="SOC3" s="1926"/>
      <c r="SOD3" s="1926"/>
      <c r="SOE3" s="1926"/>
      <c r="SOF3" s="1926"/>
      <c r="SOG3" s="1926"/>
      <c r="SOH3" s="1926"/>
      <c r="SOI3" s="1926"/>
      <c r="SOJ3" s="1926"/>
      <c r="SOK3" s="1926"/>
      <c r="SOL3" s="1926"/>
      <c r="SOM3" s="1926"/>
      <c r="SON3" s="1926"/>
      <c r="SOO3" s="1926"/>
      <c r="SOP3" s="1926"/>
      <c r="SOQ3" s="1926"/>
      <c r="SOR3" s="1926"/>
      <c r="SOS3" s="1926"/>
      <c r="SOT3" s="1926"/>
      <c r="SOU3" s="1926"/>
      <c r="SOV3" s="1926"/>
      <c r="SOW3" s="1926"/>
      <c r="SOX3" s="1926"/>
      <c r="SOY3" s="1926"/>
      <c r="SOZ3" s="1926"/>
      <c r="SPA3" s="1926"/>
      <c r="SPB3" s="1926"/>
      <c r="SPC3" s="1926"/>
      <c r="SPD3" s="1926"/>
      <c r="SPE3" s="1926"/>
      <c r="SPF3" s="1926"/>
      <c r="SPG3" s="1926"/>
      <c r="SPH3" s="1926"/>
      <c r="SPI3" s="1926"/>
      <c r="SPJ3" s="1926"/>
      <c r="SPK3" s="1926"/>
      <c r="SPL3" s="1926"/>
      <c r="SPM3" s="1926"/>
      <c r="SPN3" s="1926"/>
      <c r="SPO3" s="1926"/>
      <c r="SPP3" s="1926"/>
      <c r="SPQ3" s="1926"/>
      <c r="SPR3" s="1926"/>
      <c r="SPS3" s="1926"/>
      <c r="SPT3" s="1926"/>
      <c r="SPU3" s="1926"/>
      <c r="SPV3" s="1926"/>
      <c r="SPW3" s="1926"/>
      <c r="SPX3" s="1926"/>
      <c r="SPY3" s="1926"/>
      <c r="SPZ3" s="1926"/>
      <c r="SQA3" s="1926"/>
      <c r="SQB3" s="1926"/>
      <c r="SQC3" s="1926"/>
      <c r="SQD3" s="1926"/>
      <c r="SQE3" s="1926"/>
      <c r="SQF3" s="1926"/>
      <c r="SQG3" s="1926"/>
      <c r="SQH3" s="1926"/>
      <c r="SQI3" s="1926"/>
      <c r="SQJ3" s="1926"/>
      <c r="SQK3" s="1926"/>
      <c r="SQL3" s="1926"/>
      <c r="SQM3" s="1926"/>
      <c r="SQN3" s="1926"/>
      <c r="SQO3" s="1926"/>
      <c r="SQP3" s="1926"/>
      <c r="SQQ3" s="1926"/>
      <c r="SQR3" s="1926"/>
      <c r="SQS3" s="1926"/>
      <c r="SQT3" s="1926"/>
      <c r="SQU3" s="1926"/>
      <c r="SQV3" s="1926"/>
      <c r="SQW3" s="1926"/>
      <c r="SQX3" s="1926"/>
      <c r="SQY3" s="1926"/>
      <c r="SQZ3" s="1926"/>
      <c r="SRA3" s="1926"/>
      <c r="SRB3" s="1926"/>
      <c r="SRC3" s="1926"/>
      <c r="SRD3" s="1926"/>
      <c r="SRE3" s="1926"/>
      <c r="SRF3" s="1926"/>
      <c r="SRG3" s="1926"/>
      <c r="SRH3" s="1926"/>
      <c r="SRI3" s="1926"/>
      <c r="SRJ3" s="1926"/>
      <c r="SRK3" s="1926"/>
      <c r="SRL3" s="1926"/>
      <c r="SRM3" s="1926"/>
      <c r="SRN3" s="1926"/>
      <c r="SRO3" s="1926"/>
      <c r="SRP3" s="1926"/>
      <c r="SRQ3" s="1926"/>
      <c r="SRR3" s="1926"/>
      <c r="SRS3" s="1926"/>
      <c r="SRT3" s="1926"/>
      <c r="SRU3" s="1926"/>
      <c r="SRV3" s="1926"/>
      <c r="SRW3" s="1926"/>
      <c r="SRX3" s="1926"/>
      <c r="SRY3" s="1926"/>
      <c r="SRZ3" s="1926"/>
      <c r="SSA3" s="1926"/>
      <c r="SSB3" s="1926"/>
      <c r="SSC3" s="1926"/>
      <c r="SSD3" s="1926"/>
      <c r="SSE3" s="1926"/>
      <c r="SSF3" s="1926"/>
      <c r="SSG3" s="1926"/>
      <c r="SSH3" s="1926"/>
      <c r="SSI3" s="1926"/>
      <c r="SSJ3" s="1926"/>
      <c r="SSK3" s="1926"/>
      <c r="SSL3" s="1926"/>
      <c r="SSM3" s="1926"/>
      <c r="SSN3" s="1926"/>
      <c r="SSO3" s="1926"/>
      <c r="SSP3" s="1926"/>
      <c r="SSQ3" s="1926"/>
      <c r="SSR3" s="1926"/>
      <c r="SSS3" s="1926"/>
      <c r="SST3" s="1926"/>
      <c r="SSU3" s="1926"/>
      <c r="SSV3" s="1926"/>
      <c r="SSW3" s="1926"/>
      <c r="SSX3" s="1926"/>
      <c r="SSY3" s="1926"/>
      <c r="SSZ3" s="1926"/>
      <c r="STA3" s="1926"/>
      <c r="STB3" s="1926"/>
      <c r="STC3" s="1926"/>
      <c r="STD3" s="1926"/>
      <c r="STE3" s="1926"/>
      <c r="STF3" s="1926"/>
      <c r="STG3" s="1926"/>
      <c r="STH3" s="1926"/>
      <c r="STI3" s="1926"/>
      <c r="STJ3" s="1926"/>
      <c r="STK3" s="1926"/>
      <c r="STL3" s="1926"/>
      <c r="STM3" s="1926"/>
      <c r="STN3" s="1926"/>
      <c r="STO3" s="1926"/>
      <c r="STP3" s="1926"/>
      <c r="STQ3" s="1926"/>
      <c r="STR3" s="1926"/>
      <c r="STS3" s="1926"/>
      <c r="STT3" s="1926"/>
      <c r="STU3" s="1926"/>
      <c r="STV3" s="1926"/>
      <c r="STW3" s="1926"/>
      <c r="STX3" s="1926"/>
      <c r="STY3" s="1926"/>
      <c r="STZ3" s="1926"/>
      <c r="SUA3" s="1926"/>
      <c r="SUB3" s="1926"/>
      <c r="SUC3" s="1926"/>
      <c r="SUD3" s="1926"/>
      <c r="SUE3" s="1926"/>
      <c r="SUF3" s="1926"/>
      <c r="SUG3" s="1926"/>
      <c r="SUH3" s="1926"/>
      <c r="SUI3" s="1926"/>
      <c r="SUJ3" s="1926"/>
      <c r="SUK3" s="1926"/>
      <c r="SUL3" s="1926"/>
      <c r="SUM3" s="1926"/>
      <c r="SUN3" s="1926"/>
      <c r="SUO3" s="1926"/>
      <c r="SUP3" s="1926"/>
      <c r="SUQ3" s="1926"/>
      <c r="SUR3" s="1926"/>
      <c r="SUS3" s="1926"/>
      <c r="SUT3" s="1926"/>
      <c r="SUU3" s="1926"/>
      <c r="SUV3" s="1926"/>
      <c r="SUW3" s="1926"/>
      <c r="SUX3" s="1926"/>
      <c r="SUY3" s="1926"/>
      <c r="SUZ3" s="1926"/>
      <c r="SVA3" s="1926"/>
      <c r="SVB3" s="1926"/>
      <c r="SVC3" s="1926"/>
      <c r="SVD3" s="1926"/>
      <c r="SVE3" s="1926"/>
      <c r="SVF3" s="1926"/>
      <c r="SVG3" s="1926"/>
      <c r="SVH3" s="1926"/>
      <c r="SVI3" s="1926"/>
      <c r="SVJ3" s="1926"/>
      <c r="SVK3" s="1926"/>
      <c r="SVL3" s="1926"/>
      <c r="SVM3" s="1926"/>
      <c r="SVN3" s="1926"/>
      <c r="SVO3" s="1926"/>
      <c r="SVP3" s="1926"/>
      <c r="SVQ3" s="1926"/>
      <c r="SVR3" s="1926"/>
      <c r="SVS3" s="1926"/>
      <c r="SVT3" s="1926"/>
      <c r="SVU3" s="1926"/>
      <c r="SVV3" s="1926"/>
      <c r="SVW3" s="1926"/>
      <c r="SVX3" s="1926"/>
      <c r="SVY3" s="1926"/>
      <c r="SVZ3" s="1926"/>
      <c r="SWA3" s="1926"/>
      <c r="SWB3" s="1926"/>
      <c r="SWC3" s="1926"/>
      <c r="SWD3" s="1926"/>
      <c r="SWE3" s="1926"/>
      <c r="SWF3" s="1926"/>
      <c r="SWG3" s="1926"/>
      <c r="SWH3" s="1926"/>
      <c r="SWI3" s="1926"/>
      <c r="SWJ3" s="1926"/>
      <c r="SWK3" s="1926"/>
      <c r="SWL3" s="1926"/>
      <c r="SWM3" s="1926"/>
      <c r="SWN3" s="1926"/>
      <c r="SWO3" s="1926"/>
      <c r="SWP3" s="1926"/>
      <c r="SWQ3" s="1926"/>
      <c r="SWR3" s="1926"/>
      <c r="SWS3" s="1926"/>
      <c r="SWT3" s="1926"/>
      <c r="SWU3" s="1926"/>
      <c r="SWV3" s="1926"/>
      <c r="SWW3" s="1926"/>
      <c r="SWX3" s="1926"/>
      <c r="SWY3" s="1926"/>
      <c r="SWZ3" s="1926"/>
      <c r="SXA3" s="1926"/>
      <c r="SXB3" s="1926"/>
      <c r="SXC3" s="1926"/>
      <c r="SXD3" s="1926"/>
      <c r="SXE3" s="1926"/>
      <c r="SXF3" s="1926"/>
      <c r="SXG3" s="1926"/>
      <c r="SXH3" s="1926"/>
      <c r="SXI3" s="1926"/>
      <c r="SXJ3" s="1926"/>
      <c r="SXK3" s="1926"/>
      <c r="SXL3" s="1926"/>
      <c r="SXM3" s="1926"/>
      <c r="SXN3" s="1926"/>
      <c r="SXO3" s="1926"/>
      <c r="SXP3" s="1926"/>
      <c r="SXQ3" s="1926"/>
      <c r="SXR3" s="1926"/>
      <c r="SXS3" s="1926"/>
      <c r="SXT3" s="1926"/>
      <c r="SXU3" s="1926"/>
      <c r="SXV3" s="1926"/>
      <c r="SXW3" s="1926"/>
      <c r="SXX3" s="1926"/>
      <c r="SXY3" s="1926"/>
      <c r="SXZ3" s="1926"/>
      <c r="SYA3" s="1926"/>
      <c r="SYB3" s="1926"/>
      <c r="SYC3" s="1926"/>
      <c r="SYD3" s="1926"/>
      <c r="SYE3" s="1926"/>
      <c r="SYF3" s="1926"/>
      <c r="SYG3" s="1926"/>
      <c r="SYH3" s="1926"/>
      <c r="SYI3" s="1926"/>
      <c r="SYJ3" s="1926"/>
      <c r="SYK3" s="1926"/>
      <c r="SYL3" s="1926"/>
      <c r="SYM3" s="1926"/>
      <c r="SYN3" s="1926"/>
      <c r="SYO3" s="1926"/>
      <c r="SYP3" s="1926"/>
      <c r="SYQ3" s="1926"/>
      <c r="SYR3" s="1926"/>
      <c r="SYS3" s="1926"/>
      <c r="SYT3" s="1926"/>
      <c r="SYU3" s="1926"/>
      <c r="SYV3" s="1926"/>
      <c r="SYW3" s="1926"/>
      <c r="SYX3" s="1926"/>
      <c r="SYY3" s="1926"/>
      <c r="SYZ3" s="1926"/>
      <c r="SZA3" s="1926"/>
      <c r="SZB3" s="1926"/>
      <c r="SZC3" s="1926"/>
      <c r="SZD3" s="1926"/>
      <c r="SZE3" s="1926"/>
      <c r="SZF3" s="1926"/>
      <c r="SZG3" s="1926"/>
      <c r="SZH3" s="1926"/>
      <c r="SZI3" s="1926"/>
      <c r="SZJ3" s="1926"/>
      <c r="SZK3" s="1926"/>
      <c r="SZL3" s="1926"/>
      <c r="SZM3" s="1926"/>
      <c r="SZN3" s="1926"/>
      <c r="SZO3" s="1926"/>
      <c r="SZP3" s="1926"/>
      <c r="SZQ3" s="1926"/>
      <c r="SZR3" s="1926"/>
      <c r="SZS3" s="1926"/>
      <c r="SZT3" s="1926"/>
      <c r="SZU3" s="1926"/>
      <c r="SZV3" s="1926"/>
      <c r="SZW3" s="1926"/>
      <c r="SZX3" s="1926"/>
      <c r="SZY3" s="1926"/>
      <c r="SZZ3" s="1926"/>
      <c r="TAA3" s="1926"/>
      <c r="TAB3" s="1926"/>
      <c r="TAC3" s="1926"/>
      <c r="TAD3" s="1926"/>
      <c r="TAE3" s="1926"/>
      <c r="TAF3" s="1926"/>
      <c r="TAG3" s="1926"/>
      <c r="TAH3" s="1926"/>
      <c r="TAI3" s="1926"/>
      <c r="TAJ3" s="1926"/>
      <c r="TAK3" s="1926"/>
      <c r="TAL3" s="1926"/>
      <c r="TAM3" s="1926"/>
      <c r="TAN3" s="1926"/>
      <c r="TAO3" s="1926"/>
      <c r="TAP3" s="1926"/>
      <c r="TAQ3" s="1926"/>
      <c r="TAR3" s="1926"/>
      <c r="TAS3" s="1926"/>
      <c r="TAT3" s="1926"/>
      <c r="TAU3" s="1926"/>
      <c r="TAV3" s="1926"/>
      <c r="TAW3" s="1926"/>
      <c r="TAX3" s="1926"/>
      <c r="TAY3" s="1926"/>
      <c r="TAZ3" s="1926"/>
      <c r="TBA3" s="1926"/>
      <c r="TBB3" s="1926"/>
      <c r="TBC3" s="1926"/>
      <c r="TBD3" s="1926"/>
      <c r="TBE3" s="1926"/>
      <c r="TBF3" s="1926"/>
      <c r="TBG3" s="1926"/>
      <c r="TBH3" s="1926"/>
      <c r="TBI3" s="1926"/>
      <c r="TBJ3" s="1926"/>
      <c r="TBK3" s="1926"/>
      <c r="TBL3" s="1926"/>
      <c r="TBM3" s="1926"/>
      <c r="TBN3" s="1926"/>
      <c r="TBO3" s="1926"/>
      <c r="TBP3" s="1926"/>
      <c r="TBQ3" s="1926"/>
      <c r="TBR3" s="1926"/>
      <c r="TBS3" s="1926"/>
      <c r="TBT3" s="1926"/>
      <c r="TBU3" s="1926"/>
      <c r="TBV3" s="1926"/>
      <c r="TBW3" s="1926"/>
      <c r="TBX3" s="1926"/>
      <c r="TBY3" s="1926"/>
      <c r="TBZ3" s="1926"/>
      <c r="TCA3" s="1926"/>
      <c r="TCB3" s="1926"/>
      <c r="TCC3" s="1926"/>
      <c r="TCD3" s="1926"/>
      <c r="TCE3" s="1926"/>
      <c r="TCF3" s="1926"/>
      <c r="TCG3" s="1926"/>
      <c r="TCH3" s="1926"/>
      <c r="TCI3" s="1926"/>
      <c r="TCJ3" s="1926"/>
      <c r="TCK3" s="1926"/>
      <c r="TCL3" s="1926"/>
      <c r="TCM3" s="1926"/>
      <c r="TCN3" s="1926"/>
      <c r="TCO3" s="1926"/>
      <c r="TCP3" s="1926"/>
      <c r="TCQ3" s="1926"/>
      <c r="TCR3" s="1926"/>
      <c r="TCS3" s="1926"/>
      <c r="TCT3" s="1926"/>
      <c r="TCU3" s="1926"/>
      <c r="TCV3" s="1926"/>
      <c r="TCW3" s="1926"/>
      <c r="TCX3" s="1926"/>
      <c r="TCY3" s="1926"/>
      <c r="TCZ3" s="1926"/>
      <c r="TDA3" s="1926"/>
      <c r="TDB3" s="1926"/>
      <c r="TDC3" s="1926"/>
      <c r="TDD3" s="1926"/>
      <c r="TDE3" s="1926"/>
      <c r="TDF3" s="1926"/>
      <c r="TDG3" s="1926"/>
      <c r="TDH3" s="1926"/>
      <c r="TDI3" s="1926"/>
      <c r="TDJ3" s="1926"/>
      <c r="TDK3" s="1926"/>
      <c r="TDL3" s="1926"/>
      <c r="TDM3" s="1926"/>
      <c r="TDN3" s="1926"/>
      <c r="TDO3" s="1926"/>
      <c r="TDP3" s="1926"/>
      <c r="TDQ3" s="1926"/>
      <c r="TDR3" s="1926"/>
      <c r="TDS3" s="1926"/>
      <c r="TDT3" s="1926"/>
      <c r="TDU3" s="1926"/>
      <c r="TDV3" s="1926"/>
      <c r="TDW3" s="1926"/>
      <c r="TDX3" s="1926"/>
      <c r="TDY3" s="1926"/>
      <c r="TDZ3" s="1926"/>
      <c r="TEA3" s="1926"/>
      <c r="TEB3" s="1926"/>
      <c r="TEC3" s="1926"/>
      <c r="TED3" s="1926"/>
      <c r="TEE3" s="1926"/>
      <c r="TEF3" s="1926"/>
      <c r="TEG3" s="1926"/>
      <c r="TEH3" s="1926"/>
      <c r="TEI3" s="1926"/>
      <c r="TEJ3" s="1926"/>
      <c r="TEK3" s="1926"/>
      <c r="TEL3" s="1926"/>
      <c r="TEM3" s="1926"/>
      <c r="TEN3" s="1926"/>
      <c r="TEO3" s="1926"/>
      <c r="TEP3" s="1926"/>
      <c r="TEQ3" s="1926"/>
      <c r="TER3" s="1926"/>
      <c r="TES3" s="1926"/>
      <c r="TET3" s="1926"/>
      <c r="TEU3" s="1926"/>
      <c r="TEV3" s="1926"/>
      <c r="TEW3" s="1926"/>
      <c r="TEX3" s="1926"/>
      <c r="TEY3" s="1926"/>
      <c r="TEZ3" s="1926"/>
      <c r="TFA3" s="1926"/>
      <c r="TFB3" s="1926"/>
      <c r="TFC3" s="1926"/>
      <c r="TFD3" s="1926"/>
      <c r="TFE3" s="1926"/>
      <c r="TFF3" s="1926"/>
      <c r="TFG3" s="1926"/>
      <c r="TFH3" s="1926"/>
      <c r="TFI3" s="1926"/>
      <c r="TFJ3" s="1926"/>
      <c r="TFK3" s="1926"/>
      <c r="TFL3" s="1926"/>
      <c r="TFM3" s="1926"/>
      <c r="TFN3" s="1926"/>
      <c r="TFO3" s="1926"/>
      <c r="TFP3" s="1926"/>
      <c r="TFQ3" s="1926"/>
      <c r="TFR3" s="1926"/>
      <c r="TFS3" s="1926"/>
      <c r="TFT3" s="1926"/>
      <c r="TFU3" s="1926"/>
      <c r="TFV3" s="1926"/>
      <c r="TFW3" s="1926"/>
      <c r="TFX3" s="1926"/>
      <c r="TFY3" s="1926"/>
      <c r="TFZ3" s="1926"/>
      <c r="TGA3" s="1926"/>
      <c r="TGB3" s="1926"/>
      <c r="TGC3" s="1926"/>
      <c r="TGD3" s="1926"/>
      <c r="TGE3" s="1926"/>
      <c r="TGF3" s="1926"/>
      <c r="TGG3" s="1926"/>
      <c r="TGH3" s="1926"/>
      <c r="TGI3" s="1926"/>
      <c r="TGJ3" s="1926"/>
      <c r="TGK3" s="1926"/>
      <c r="TGL3" s="1926"/>
      <c r="TGM3" s="1926"/>
      <c r="TGN3" s="1926"/>
      <c r="TGO3" s="1926"/>
      <c r="TGP3" s="1926"/>
      <c r="TGQ3" s="1926"/>
      <c r="TGR3" s="1926"/>
      <c r="TGS3" s="1926"/>
      <c r="TGT3" s="1926"/>
      <c r="TGU3" s="1926"/>
      <c r="TGV3" s="1926"/>
      <c r="TGW3" s="1926"/>
      <c r="TGX3" s="1926"/>
      <c r="TGY3" s="1926"/>
      <c r="TGZ3" s="1926"/>
      <c r="THA3" s="1926"/>
      <c r="THB3" s="1926"/>
      <c r="THC3" s="1926"/>
      <c r="THD3" s="1926"/>
      <c r="THE3" s="1926"/>
      <c r="THF3" s="1926"/>
      <c r="THG3" s="1926"/>
      <c r="THH3" s="1926"/>
      <c r="THI3" s="1926"/>
      <c r="THJ3" s="1926"/>
      <c r="THK3" s="1926"/>
      <c r="THL3" s="1926"/>
      <c r="THM3" s="1926"/>
      <c r="THN3" s="1926"/>
      <c r="THO3" s="1926"/>
      <c r="THP3" s="1926"/>
      <c r="THQ3" s="1926"/>
      <c r="THR3" s="1926"/>
      <c r="THS3" s="1926"/>
      <c r="THT3" s="1926"/>
      <c r="THU3" s="1926"/>
      <c r="THV3" s="1926"/>
      <c r="THW3" s="1926"/>
      <c r="THX3" s="1926"/>
      <c r="THY3" s="1926"/>
      <c r="THZ3" s="1926"/>
      <c r="TIA3" s="1926"/>
      <c r="TIB3" s="1926"/>
      <c r="TIC3" s="1926"/>
      <c r="TID3" s="1926"/>
      <c r="TIE3" s="1926"/>
      <c r="TIF3" s="1926"/>
      <c r="TIG3" s="1926"/>
      <c r="TIH3" s="1926"/>
      <c r="TII3" s="1926"/>
      <c r="TIJ3" s="1926"/>
      <c r="TIK3" s="1926"/>
      <c r="TIL3" s="1926"/>
      <c r="TIM3" s="1926"/>
      <c r="TIN3" s="1926"/>
      <c r="TIO3" s="1926"/>
      <c r="TIP3" s="1926"/>
      <c r="TIQ3" s="1926"/>
      <c r="TIR3" s="1926"/>
      <c r="TIS3" s="1926"/>
      <c r="TIT3" s="1926"/>
      <c r="TIU3" s="1926"/>
      <c r="TIV3" s="1926"/>
      <c r="TIW3" s="1926"/>
      <c r="TIX3" s="1926"/>
      <c r="TIY3" s="1926"/>
      <c r="TIZ3" s="1926"/>
      <c r="TJA3" s="1926"/>
      <c r="TJB3" s="1926"/>
      <c r="TJC3" s="1926"/>
      <c r="TJD3" s="1926"/>
      <c r="TJE3" s="1926"/>
      <c r="TJF3" s="1926"/>
      <c r="TJG3" s="1926"/>
      <c r="TJH3" s="1926"/>
      <c r="TJI3" s="1926"/>
      <c r="TJJ3" s="1926"/>
      <c r="TJK3" s="1926"/>
      <c r="TJL3" s="1926"/>
      <c r="TJM3" s="1926"/>
      <c r="TJN3" s="1926"/>
      <c r="TJO3" s="1926"/>
      <c r="TJP3" s="1926"/>
      <c r="TJQ3" s="1926"/>
      <c r="TJR3" s="1926"/>
      <c r="TJS3" s="1926"/>
      <c r="TJT3" s="1926"/>
      <c r="TJU3" s="1926"/>
      <c r="TJV3" s="1926"/>
      <c r="TJW3" s="1926"/>
      <c r="TJX3" s="1926"/>
      <c r="TJY3" s="1926"/>
      <c r="TJZ3" s="1926"/>
      <c r="TKA3" s="1926"/>
      <c r="TKB3" s="1926"/>
      <c r="TKC3" s="1926"/>
      <c r="TKD3" s="1926"/>
      <c r="TKE3" s="1926"/>
      <c r="TKF3" s="1926"/>
      <c r="TKG3" s="1926"/>
      <c r="TKH3" s="1926"/>
      <c r="TKI3" s="1926"/>
      <c r="TKJ3" s="1926"/>
      <c r="TKK3" s="1926"/>
      <c r="TKL3" s="1926"/>
      <c r="TKM3" s="1926"/>
      <c r="TKN3" s="1926"/>
      <c r="TKO3" s="1926"/>
      <c r="TKP3" s="1926"/>
      <c r="TKQ3" s="1926"/>
      <c r="TKR3" s="1926"/>
      <c r="TKS3" s="1926"/>
      <c r="TKT3" s="1926"/>
      <c r="TKU3" s="1926"/>
      <c r="TKV3" s="1926"/>
      <c r="TKW3" s="1926"/>
      <c r="TKX3" s="1926"/>
      <c r="TKY3" s="1926"/>
      <c r="TKZ3" s="1926"/>
      <c r="TLA3" s="1926"/>
      <c r="TLB3" s="1926"/>
      <c r="TLC3" s="1926"/>
      <c r="TLD3" s="1926"/>
      <c r="TLE3" s="1926"/>
      <c r="TLF3" s="1926"/>
      <c r="TLG3" s="1926"/>
      <c r="TLH3" s="1926"/>
      <c r="TLI3" s="1926"/>
      <c r="TLJ3" s="1926"/>
      <c r="TLK3" s="1926"/>
      <c r="TLL3" s="1926"/>
      <c r="TLM3" s="1926"/>
      <c r="TLN3" s="1926"/>
      <c r="TLO3" s="1926"/>
      <c r="TLP3" s="1926"/>
      <c r="TLQ3" s="1926"/>
      <c r="TLR3" s="1926"/>
      <c r="TLS3" s="1926"/>
      <c r="TLT3" s="1926"/>
      <c r="TLU3" s="1926"/>
      <c r="TLV3" s="1926"/>
      <c r="TLW3" s="1926"/>
      <c r="TLX3" s="1926"/>
      <c r="TLY3" s="1926"/>
      <c r="TLZ3" s="1926"/>
      <c r="TMA3" s="1926"/>
      <c r="TMB3" s="1926"/>
      <c r="TMC3" s="1926"/>
      <c r="TMD3" s="1926"/>
      <c r="TME3" s="1926"/>
      <c r="TMF3" s="1926"/>
      <c r="TMG3" s="1926"/>
      <c r="TMH3" s="1926"/>
      <c r="TMI3" s="1926"/>
      <c r="TMJ3" s="1926"/>
      <c r="TMK3" s="1926"/>
      <c r="TML3" s="1926"/>
      <c r="TMM3" s="1926"/>
      <c r="TMN3" s="1926"/>
      <c r="TMO3" s="1926"/>
      <c r="TMP3" s="1926"/>
      <c r="TMQ3" s="1926"/>
      <c r="TMR3" s="1926"/>
      <c r="TMS3" s="1926"/>
      <c r="TMT3" s="1926"/>
      <c r="TMU3" s="1926"/>
      <c r="TMV3" s="1926"/>
      <c r="TMW3" s="1926"/>
      <c r="TMX3" s="1926"/>
      <c r="TMY3" s="1926"/>
      <c r="TMZ3" s="1926"/>
      <c r="TNA3" s="1926"/>
      <c r="TNB3" s="1926"/>
      <c r="TNC3" s="1926"/>
      <c r="TND3" s="1926"/>
      <c r="TNE3" s="1926"/>
      <c r="TNF3" s="1926"/>
      <c r="TNG3" s="1926"/>
      <c r="TNH3" s="1926"/>
      <c r="TNI3" s="1926"/>
      <c r="TNJ3" s="1926"/>
      <c r="TNK3" s="1926"/>
      <c r="TNL3" s="1926"/>
      <c r="TNM3" s="1926"/>
      <c r="TNN3" s="1926"/>
      <c r="TNO3" s="1926"/>
      <c r="TNP3" s="1926"/>
      <c r="TNQ3" s="1926"/>
      <c r="TNR3" s="1926"/>
      <c r="TNS3" s="1926"/>
      <c r="TNT3" s="1926"/>
      <c r="TNU3" s="1926"/>
      <c r="TNV3" s="1926"/>
      <c r="TNW3" s="1926"/>
      <c r="TNX3" s="1926"/>
      <c r="TNY3" s="1926"/>
      <c r="TNZ3" s="1926"/>
      <c r="TOA3" s="1926"/>
      <c r="TOB3" s="1926"/>
      <c r="TOC3" s="1926"/>
      <c r="TOD3" s="1926"/>
      <c r="TOE3" s="1926"/>
      <c r="TOF3" s="1926"/>
      <c r="TOG3" s="1926"/>
      <c r="TOH3" s="1926"/>
      <c r="TOI3" s="1926"/>
      <c r="TOJ3" s="1926"/>
      <c r="TOK3" s="1926"/>
      <c r="TOL3" s="1926"/>
      <c r="TOM3" s="1926"/>
      <c r="TON3" s="1926"/>
      <c r="TOO3" s="1926"/>
      <c r="TOP3" s="1926"/>
      <c r="TOQ3" s="1926"/>
      <c r="TOR3" s="1926"/>
      <c r="TOS3" s="1926"/>
      <c r="TOT3" s="1926"/>
      <c r="TOU3" s="1926"/>
      <c r="TOV3" s="1926"/>
      <c r="TOW3" s="1926"/>
      <c r="TOX3" s="1926"/>
      <c r="TOY3" s="1926"/>
      <c r="TOZ3" s="1926"/>
      <c r="TPA3" s="1926"/>
      <c r="TPB3" s="1926"/>
      <c r="TPC3" s="1926"/>
      <c r="TPD3" s="1926"/>
      <c r="TPE3" s="1926"/>
      <c r="TPF3" s="1926"/>
      <c r="TPG3" s="1926"/>
      <c r="TPH3" s="1926"/>
      <c r="TPI3" s="1926"/>
      <c r="TPJ3" s="1926"/>
      <c r="TPK3" s="1926"/>
      <c r="TPL3" s="1926"/>
      <c r="TPM3" s="1926"/>
      <c r="TPN3" s="1926"/>
      <c r="TPO3" s="1926"/>
      <c r="TPP3" s="1926"/>
      <c r="TPQ3" s="1926"/>
      <c r="TPR3" s="1926"/>
      <c r="TPS3" s="1926"/>
      <c r="TPT3" s="1926"/>
      <c r="TPU3" s="1926"/>
      <c r="TPV3" s="1926"/>
      <c r="TPW3" s="1926"/>
      <c r="TPX3" s="1926"/>
      <c r="TPY3" s="1926"/>
      <c r="TPZ3" s="1926"/>
      <c r="TQA3" s="1926"/>
      <c r="TQB3" s="1926"/>
      <c r="TQC3" s="1926"/>
      <c r="TQD3" s="1926"/>
      <c r="TQE3" s="1926"/>
      <c r="TQF3" s="1926"/>
      <c r="TQG3" s="1926"/>
      <c r="TQH3" s="1926"/>
      <c r="TQI3" s="1926"/>
      <c r="TQJ3" s="1926"/>
      <c r="TQK3" s="1926"/>
      <c r="TQL3" s="1926"/>
      <c r="TQM3" s="1926"/>
      <c r="TQN3" s="1926"/>
      <c r="TQO3" s="1926"/>
      <c r="TQP3" s="1926"/>
      <c r="TQQ3" s="1926"/>
      <c r="TQR3" s="1926"/>
      <c r="TQS3" s="1926"/>
      <c r="TQT3" s="1926"/>
      <c r="TQU3" s="1926"/>
      <c r="TQV3" s="1926"/>
      <c r="TQW3" s="1926"/>
      <c r="TQX3" s="1926"/>
      <c r="TQY3" s="1926"/>
      <c r="TQZ3" s="1926"/>
      <c r="TRA3" s="1926"/>
      <c r="TRB3" s="1926"/>
      <c r="TRC3" s="1926"/>
      <c r="TRD3" s="1926"/>
      <c r="TRE3" s="1926"/>
      <c r="TRF3" s="1926"/>
      <c r="TRG3" s="1926"/>
      <c r="TRH3" s="1926"/>
      <c r="TRI3" s="1926"/>
      <c r="TRJ3" s="1926"/>
      <c r="TRK3" s="1926"/>
      <c r="TRL3" s="1926"/>
      <c r="TRM3" s="1926"/>
      <c r="TRN3" s="1926"/>
      <c r="TRO3" s="1926"/>
      <c r="TRP3" s="1926"/>
      <c r="TRQ3" s="1926"/>
      <c r="TRR3" s="1926"/>
      <c r="TRS3" s="1926"/>
      <c r="TRT3" s="1926"/>
      <c r="TRU3" s="1926"/>
      <c r="TRV3" s="1926"/>
      <c r="TRW3" s="1926"/>
      <c r="TRX3" s="1926"/>
      <c r="TRY3" s="1926"/>
      <c r="TRZ3" s="1926"/>
      <c r="TSA3" s="1926"/>
      <c r="TSB3" s="1926"/>
      <c r="TSC3" s="1926"/>
      <c r="TSD3" s="1926"/>
      <c r="TSE3" s="1926"/>
      <c r="TSF3" s="1926"/>
      <c r="TSG3" s="1926"/>
      <c r="TSH3" s="1926"/>
      <c r="TSI3" s="1926"/>
      <c r="TSJ3" s="1926"/>
      <c r="TSK3" s="1926"/>
      <c r="TSL3" s="1926"/>
      <c r="TSM3" s="1926"/>
      <c r="TSN3" s="1926"/>
      <c r="TSO3" s="1926"/>
      <c r="TSP3" s="1926"/>
      <c r="TSQ3" s="1926"/>
      <c r="TSR3" s="1926"/>
      <c r="TSS3" s="1926"/>
      <c r="TST3" s="1926"/>
      <c r="TSU3" s="1926"/>
      <c r="TSV3" s="1926"/>
      <c r="TSW3" s="1926"/>
      <c r="TSX3" s="1926"/>
      <c r="TSY3" s="1926"/>
      <c r="TSZ3" s="1926"/>
      <c r="TTA3" s="1926"/>
      <c r="TTB3" s="1926"/>
      <c r="TTC3" s="1926"/>
      <c r="TTD3" s="1926"/>
      <c r="TTE3" s="1926"/>
      <c r="TTF3" s="1926"/>
      <c r="TTG3" s="1926"/>
      <c r="TTH3" s="1926"/>
      <c r="TTI3" s="1926"/>
      <c r="TTJ3" s="1926"/>
      <c r="TTK3" s="1926"/>
      <c r="TTL3" s="1926"/>
      <c r="TTM3" s="1926"/>
      <c r="TTN3" s="1926"/>
      <c r="TTO3" s="1926"/>
      <c r="TTP3" s="1926"/>
      <c r="TTQ3" s="1926"/>
      <c r="TTR3" s="1926"/>
      <c r="TTS3" s="1926"/>
      <c r="TTT3" s="1926"/>
      <c r="TTU3" s="1926"/>
      <c r="TTV3" s="1926"/>
      <c r="TTW3" s="1926"/>
      <c r="TTX3" s="1926"/>
      <c r="TTY3" s="1926"/>
      <c r="TTZ3" s="1926"/>
      <c r="TUA3" s="1926"/>
      <c r="TUB3" s="1926"/>
      <c r="TUC3" s="1926"/>
      <c r="TUD3" s="1926"/>
      <c r="TUE3" s="1926"/>
      <c r="TUF3" s="1926"/>
      <c r="TUG3" s="1926"/>
      <c r="TUH3" s="1926"/>
      <c r="TUI3" s="1926"/>
      <c r="TUJ3" s="1926"/>
      <c r="TUK3" s="1926"/>
      <c r="TUL3" s="1926"/>
      <c r="TUM3" s="1926"/>
      <c r="TUN3" s="1926"/>
      <c r="TUO3" s="1926"/>
      <c r="TUP3" s="1926"/>
      <c r="TUQ3" s="1926"/>
      <c r="TUR3" s="1926"/>
      <c r="TUS3" s="1926"/>
      <c r="TUT3" s="1926"/>
      <c r="TUU3" s="1926"/>
      <c r="TUV3" s="1926"/>
      <c r="TUW3" s="1926"/>
      <c r="TUX3" s="1926"/>
      <c r="TUY3" s="1926"/>
      <c r="TUZ3" s="1926"/>
      <c r="TVA3" s="1926"/>
      <c r="TVB3" s="1926"/>
      <c r="TVC3" s="1926"/>
      <c r="TVD3" s="1926"/>
      <c r="TVE3" s="1926"/>
      <c r="TVF3" s="1926"/>
      <c r="TVG3" s="1926"/>
      <c r="TVH3" s="1926"/>
      <c r="TVI3" s="1926"/>
      <c r="TVJ3" s="1926"/>
      <c r="TVK3" s="1926"/>
      <c r="TVL3" s="1926"/>
      <c r="TVM3" s="1926"/>
      <c r="TVN3" s="1926"/>
      <c r="TVO3" s="1926"/>
      <c r="TVP3" s="1926"/>
      <c r="TVQ3" s="1926"/>
      <c r="TVR3" s="1926"/>
      <c r="TVS3" s="1926"/>
      <c r="TVT3" s="1926"/>
      <c r="TVU3" s="1926"/>
      <c r="TVV3" s="1926"/>
      <c r="TVW3" s="1926"/>
      <c r="TVX3" s="1926"/>
      <c r="TVY3" s="1926"/>
      <c r="TVZ3" s="1926"/>
      <c r="TWA3" s="1926"/>
      <c r="TWB3" s="1926"/>
      <c r="TWC3" s="1926"/>
      <c r="TWD3" s="1926"/>
      <c r="TWE3" s="1926"/>
      <c r="TWF3" s="1926"/>
      <c r="TWG3" s="1926"/>
      <c r="TWH3" s="1926"/>
      <c r="TWI3" s="1926"/>
      <c r="TWJ3" s="1926"/>
      <c r="TWK3" s="1926"/>
      <c r="TWL3" s="1926"/>
      <c r="TWM3" s="1926"/>
      <c r="TWN3" s="1926"/>
      <c r="TWO3" s="1926"/>
      <c r="TWP3" s="1926"/>
      <c r="TWQ3" s="1926"/>
      <c r="TWR3" s="1926"/>
      <c r="TWS3" s="1926"/>
      <c r="TWT3" s="1926"/>
      <c r="TWU3" s="1926"/>
      <c r="TWV3" s="1926"/>
      <c r="TWW3" s="1926"/>
      <c r="TWX3" s="1926"/>
      <c r="TWY3" s="1926"/>
      <c r="TWZ3" s="1926"/>
      <c r="TXA3" s="1926"/>
      <c r="TXB3" s="1926"/>
      <c r="TXC3" s="1926"/>
      <c r="TXD3" s="1926"/>
      <c r="TXE3" s="1926"/>
      <c r="TXF3" s="1926"/>
      <c r="TXG3" s="1926"/>
      <c r="TXH3" s="1926"/>
      <c r="TXI3" s="1926"/>
      <c r="TXJ3" s="1926"/>
      <c r="TXK3" s="1926"/>
      <c r="TXL3" s="1926"/>
      <c r="TXM3" s="1926"/>
      <c r="TXN3" s="1926"/>
      <c r="TXO3" s="1926"/>
      <c r="TXP3" s="1926"/>
      <c r="TXQ3" s="1926"/>
      <c r="TXR3" s="1926"/>
      <c r="TXS3" s="1926"/>
      <c r="TXT3" s="1926"/>
      <c r="TXU3" s="1926"/>
      <c r="TXV3" s="1926"/>
      <c r="TXW3" s="1926"/>
      <c r="TXX3" s="1926"/>
      <c r="TXY3" s="1926"/>
      <c r="TXZ3" s="1926"/>
      <c r="TYA3" s="1926"/>
      <c r="TYB3" s="1926"/>
      <c r="TYC3" s="1926"/>
      <c r="TYD3" s="1926"/>
      <c r="TYE3" s="1926"/>
      <c r="TYF3" s="1926"/>
      <c r="TYG3" s="1926"/>
      <c r="TYH3" s="1926"/>
      <c r="TYI3" s="1926"/>
      <c r="TYJ3" s="1926"/>
      <c r="TYK3" s="1926"/>
      <c r="TYL3" s="1926"/>
      <c r="TYM3" s="1926"/>
      <c r="TYN3" s="1926"/>
      <c r="TYO3" s="1926"/>
      <c r="TYP3" s="1926"/>
      <c r="TYQ3" s="1926"/>
      <c r="TYR3" s="1926"/>
      <c r="TYS3" s="1926"/>
      <c r="TYT3" s="1926"/>
      <c r="TYU3" s="1926"/>
      <c r="TYV3" s="1926"/>
      <c r="TYW3" s="1926"/>
      <c r="TYX3" s="1926"/>
      <c r="TYY3" s="1926"/>
      <c r="TYZ3" s="1926"/>
      <c r="TZA3" s="1926"/>
      <c r="TZB3" s="1926"/>
      <c r="TZC3" s="1926"/>
      <c r="TZD3" s="1926"/>
      <c r="TZE3" s="1926"/>
      <c r="TZF3" s="1926"/>
      <c r="TZG3" s="1926"/>
      <c r="TZH3" s="1926"/>
      <c r="TZI3" s="1926"/>
      <c r="TZJ3" s="1926"/>
      <c r="TZK3" s="1926"/>
      <c r="TZL3" s="1926"/>
      <c r="TZM3" s="1926"/>
      <c r="TZN3" s="1926"/>
      <c r="TZO3" s="1926"/>
      <c r="TZP3" s="1926"/>
      <c r="TZQ3" s="1926"/>
      <c r="TZR3" s="1926"/>
      <c r="TZS3" s="1926"/>
      <c r="TZT3" s="1926"/>
      <c r="TZU3" s="1926"/>
      <c r="TZV3" s="1926"/>
      <c r="TZW3" s="1926"/>
      <c r="TZX3" s="1926"/>
      <c r="TZY3" s="1926"/>
      <c r="TZZ3" s="1926"/>
      <c r="UAA3" s="1926"/>
      <c r="UAB3" s="1926"/>
      <c r="UAC3" s="1926"/>
      <c r="UAD3" s="1926"/>
      <c r="UAE3" s="1926"/>
      <c r="UAF3" s="1926"/>
      <c r="UAG3" s="1926"/>
      <c r="UAH3" s="1926"/>
      <c r="UAI3" s="1926"/>
      <c r="UAJ3" s="1926"/>
      <c r="UAK3" s="1926"/>
      <c r="UAL3" s="1926"/>
      <c r="UAM3" s="1926"/>
      <c r="UAN3" s="1926"/>
      <c r="UAO3" s="1926"/>
      <c r="UAP3" s="1926"/>
      <c r="UAQ3" s="1926"/>
      <c r="UAR3" s="1926"/>
      <c r="UAS3" s="1926"/>
      <c r="UAT3" s="1926"/>
      <c r="UAU3" s="1926"/>
      <c r="UAV3" s="1926"/>
      <c r="UAW3" s="1926"/>
      <c r="UAX3" s="1926"/>
      <c r="UAY3" s="1926"/>
      <c r="UAZ3" s="1926"/>
      <c r="UBA3" s="1926"/>
      <c r="UBB3" s="1926"/>
      <c r="UBC3" s="1926"/>
      <c r="UBD3" s="1926"/>
      <c r="UBE3" s="1926"/>
      <c r="UBF3" s="1926"/>
      <c r="UBG3" s="1926"/>
      <c r="UBH3" s="1926"/>
      <c r="UBI3" s="1926"/>
      <c r="UBJ3" s="1926"/>
      <c r="UBK3" s="1926"/>
      <c r="UBL3" s="1926"/>
      <c r="UBM3" s="1926"/>
      <c r="UBN3" s="1926"/>
      <c r="UBO3" s="1926"/>
      <c r="UBP3" s="1926"/>
      <c r="UBQ3" s="1926"/>
      <c r="UBR3" s="1926"/>
      <c r="UBS3" s="1926"/>
      <c r="UBT3" s="1926"/>
      <c r="UBU3" s="1926"/>
      <c r="UBV3" s="1926"/>
      <c r="UBW3" s="1926"/>
      <c r="UBX3" s="1926"/>
      <c r="UBY3" s="1926"/>
      <c r="UBZ3" s="1926"/>
      <c r="UCA3" s="1926"/>
      <c r="UCB3" s="1926"/>
      <c r="UCC3" s="1926"/>
      <c r="UCD3" s="1926"/>
      <c r="UCE3" s="1926"/>
      <c r="UCF3" s="1926"/>
      <c r="UCG3" s="1926"/>
      <c r="UCH3" s="1926"/>
      <c r="UCI3" s="1926"/>
      <c r="UCJ3" s="1926"/>
      <c r="UCK3" s="1926"/>
      <c r="UCL3" s="1926"/>
      <c r="UCM3" s="1926"/>
      <c r="UCN3" s="1926"/>
      <c r="UCO3" s="1926"/>
      <c r="UCP3" s="1926"/>
      <c r="UCQ3" s="1926"/>
      <c r="UCR3" s="1926"/>
      <c r="UCS3" s="1926"/>
      <c r="UCT3" s="1926"/>
      <c r="UCU3" s="1926"/>
      <c r="UCV3" s="1926"/>
      <c r="UCW3" s="1926"/>
      <c r="UCX3" s="1926"/>
      <c r="UCY3" s="1926"/>
      <c r="UCZ3" s="1926"/>
      <c r="UDA3" s="1926"/>
      <c r="UDB3" s="1926"/>
      <c r="UDC3" s="1926"/>
      <c r="UDD3" s="1926"/>
      <c r="UDE3" s="1926"/>
      <c r="UDF3" s="1926"/>
      <c r="UDG3" s="1926"/>
      <c r="UDH3" s="1926"/>
      <c r="UDI3" s="1926"/>
      <c r="UDJ3" s="1926"/>
      <c r="UDK3" s="1926"/>
      <c r="UDL3" s="1926"/>
      <c r="UDM3" s="1926"/>
      <c r="UDN3" s="1926"/>
      <c r="UDO3" s="1926"/>
      <c r="UDP3" s="1926"/>
      <c r="UDQ3" s="1926"/>
      <c r="UDR3" s="1926"/>
      <c r="UDS3" s="1926"/>
      <c r="UDT3" s="1926"/>
      <c r="UDU3" s="1926"/>
      <c r="UDV3" s="1926"/>
      <c r="UDW3" s="1926"/>
      <c r="UDX3" s="1926"/>
      <c r="UDY3" s="1926"/>
      <c r="UDZ3" s="1926"/>
      <c r="UEA3" s="1926"/>
      <c r="UEB3" s="1926"/>
      <c r="UEC3" s="1926"/>
      <c r="UED3" s="1926"/>
      <c r="UEE3" s="1926"/>
      <c r="UEF3" s="1926"/>
      <c r="UEG3" s="1926"/>
      <c r="UEH3" s="1926"/>
      <c r="UEI3" s="1926"/>
      <c r="UEJ3" s="1926"/>
      <c r="UEK3" s="1926"/>
      <c r="UEL3" s="1926"/>
      <c r="UEM3" s="1926"/>
      <c r="UEN3" s="1926"/>
      <c r="UEO3" s="1926"/>
      <c r="UEP3" s="1926"/>
      <c r="UEQ3" s="1926"/>
      <c r="UER3" s="1926"/>
      <c r="UES3" s="1926"/>
      <c r="UET3" s="1926"/>
      <c r="UEU3" s="1926"/>
      <c r="UEV3" s="1926"/>
      <c r="UEW3" s="1926"/>
      <c r="UEX3" s="1926"/>
      <c r="UEY3" s="1926"/>
      <c r="UEZ3" s="1926"/>
      <c r="UFA3" s="1926"/>
      <c r="UFB3" s="1926"/>
      <c r="UFC3" s="1926"/>
      <c r="UFD3" s="1926"/>
      <c r="UFE3" s="1926"/>
      <c r="UFF3" s="1926"/>
      <c r="UFG3" s="1926"/>
      <c r="UFH3" s="1926"/>
      <c r="UFI3" s="1926"/>
      <c r="UFJ3" s="1926"/>
      <c r="UFK3" s="1926"/>
      <c r="UFL3" s="1926"/>
      <c r="UFM3" s="1926"/>
      <c r="UFN3" s="1926"/>
      <c r="UFO3" s="1926"/>
      <c r="UFP3" s="1926"/>
      <c r="UFQ3" s="1926"/>
      <c r="UFR3" s="1926"/>
      <c r="UFS3" s="1926"/>
      <c r="UFT3" s="1926"/>
      <c r="UFU3" s="1926"/>
      <c r="UFV3" s="1926"/>
      <c r="UFW3" s="1926"/>
      <c r="UFX3" s="1926"/>
      <c r="UFY3" s="1926"/>
      <c r="UFZ3" s="1926"/>
      <c r="UGA3" s="1926"/>
      <c r="UGB3" s="1926"/>
      <c r="UGC3" s="1926"/>
      <c r="UGD3" s="1926"/>
      <c r="UGE3" s="1926"/>
      <c r="UGF3" s="1926"/>
      <c r="UGG3" s="1926"/>
      <c r="UGH3" s="1926"/>
      <c r="UGI3" s="1926"/>
      <c r="UGJ3" s="1926"/>
      <c r="UGK3" s="1926"/>
      <c r="UGL3" s="1926"/>
      <c r="UGM3" s="1926"/>
      <c r="UGN3" s="1926"/>
      <c r="UGO3" s="1926"/>
      <c r="UGP3" s="1926"/>
      <c r="UGQ3" s="1926"/>
      <c r="UGR3" s="1926"/>
      <c r="UGS3" s="1926"/>
      <c r="UGT3" s="1926"/>
      <c r="UGU3" s="1926"/>
      <c r="UGV3" s="1926"/>
      <c r="UGW3" s="1926"/>
      <c r="UGX3" s="1926"/>
      <c r="UGY3" s="1926"/>
      <c r="UGZ3" s="1926"/>
      <c r="UHA3" s="1926"/>
      <c r="UHB3" s="1926"/>
      <c r="UHC3" s="1926"/>
      <c r="UHD3" s="1926"/>
      <c r="UHE3" s="1926"/>
      <c r="UHF3" s="1926"/>
      <c r="UHG3" s="1926"/>
      <c r="UHH3" s="1926"/>
      <c r="UHI3" s="1926"/>
      <c r="UHJ3" s="1926"/>
      <c r="UHK3" s="1926"/>
      <c r="UHL3" s="1926"/>
      <c r="UHM3" s="1926"/>
      <c r="UHN3" s="1926"/>
      <c r="UHO3" s="1926"/>
      <c r="UHP3" s="1926"/>
      <c r="UHQ3" s="1926"/>
      <c r="UHR3" s="1926"/>
      <c r="UHS3" s="1926"/>
      <c r="UHT3" s="1926"/>
      <c r="UHU3" s="1926"/>
      <c r="UHV3" s="1926"/>
      <c r="UHW3" s="1926"/>
      <c r="UHX3" s="1926"/>
      <c r="UHY3" s="1926"/>
      <c r="UHZ3" s="1926"/>
      <c r="UIA3" s="1926"/>
      <c r="UIB3" s="1926"/>
      <c r="UIC3" s="1926"/>
      <c r="UID3" s="1926"/>
      <c r="UIE3" s="1926"/>
      <c r="UIF3" s="1926"/>
      <c r="UIG3" s="1926"/>
      <c r="UIH3" s="1926"/>
      <c r="UII3" s="1926"/>
      <c r="UIJ3" s="1926"/>
      <c r="UIK3" s="1926"/>
      <c r="UIL3" s="1926"/>
      <c r="UIM3" s="1926"/>
      <c r="UIN3" s="1926"/>
      <c r="UIO3" s="1926"/>
      <c r="UIP3" s="1926"/>
      <c r="UIQ3" s="1926"/>
      <c r="UIR3" s="1926"/>
      <c r="UIS3" s="1926"/>
      <c r="UIT3" s="1926"/>
      <c r="UIU3" s="1926"/>
      <c r="UIV3" s="1926"/>
      <c r="UIW3" s="1926"/>
      <c r="UIX3" s="1926"/>
      <c r="UIY3" s="1926"/>
      <c r="UIZ3" s="1926"/>
      <c r="UJA3" s="1926"/>
      <c r="UJB3" s="1926"/>
      <c r="UJC3" s="1926"/>
      <c r="UJD3" s="1926"/>
      <c r="UJE3" s="1926"/>
      <c r="UJF3" s="1926"/>
      <c r="UJG3" s="1926"/>
      <c r="UJH3" s="1926"/>
      <c r="UJI3" s="1926"/>
      <c r="UJJ3" s="1926"/>
      <c r="UJK3" s="1926"/>
      <c r="UJL3" s="1926"/>
      <c r="UJM3" s="1926"/>
      <c r="UJN3" s="1926"/>
      <c r="UJO3" s="1926"/>
      <c r="UJP3" s="1926"/>
      <c r="UJQ3" s="1926"/>
      <c r="UJR3" s="1926"/>
      <c r="UJS3" s="1926"/>
      <c r="UJT3" s="1926"/>
      <c r="UJU3" s="1926"/>
      <c r="UJV3" s="1926"/>
      <c r="UJW3" s="1926"/>
      <c r="UJX3" s="1926"/>
      <c r="UJY3" s="1926"/>
      <c r="UJZ3" s="1926"/>
      <c r="UKA3" s="1926"/>
      <c r="UKB3" s="1926"/>
      <c r="UKC3" s="1926"/>
      <c r="UKD3" s="1926"/>
      <c r="UKE3" s="1926"/>
      <c r="UKF3" s="1926"/>
      <c r="UKG3" s="1926"/>
      <c r="UKH3" s="1926"/>
      <c r="UKI3" s="1926"/>
      <c r="UKJ3" s="1926"/>
      <c r="UKK3" s="1926"/>
      <c r="UKL3" s="1926"/>
      <c r="UKM3" s="1926"/>
      <c r="UKN3" s="1926"/>
      <c r="UKO3" s="1926"/>
      <c r="UKP3" s="1926"/>
      <c r="UKQ3" s="1926"/>
      <c r="UKR3" s="1926"/>
      <c r="UKS3" s="1926"/>
      <c r="UKT3" s="1926"/>
      <c r="UKU3" s="1926"/>
      <c r="UKV3" s="1926"/>
      <c r="UKW3" s="1926"/>
      <c r="UKX3" s="1926"/>
      <c r="UKY3" s="1926"/>
      <c r="UKZ3" s="1926"/>
      <c r="ULA3" s="1926"/>
      <c r="ULB3" s="1926"/>
      <c r="ULC3" s="1926"/>
      <c r="ULD3" s="1926"/>
      <c r="ULE3" s="1926"/>
      <c r="ULF3" s="1926"/>
      <c r="ULG3" s="1926"/>
      <c r="ULH3" s="1926"/>
      <c r="ULI3" s="1926"/>
      <c r="ULJ3" s="1926"/>
      <c r="ULK3" s="1926"/>
      <c r="ULL3" s="1926"/>
      <c r="ULM3" s="1926"/>
      <c r="ULN3" s="1926"/>
      <c r="ULO3" s="1926"/>
      <c r="ULP3" s="1926"/>
      <c r="ULQ3" s="1926"/>
      <c r="ULR3" s="1926"/>
      <c r="ULS3" s="1926"/>
      <c r="ULT3" s="1926"/>
      <c r="ULU3" s="1926"/>
      <c r="ULV3" s="1926"/>
      <c r="ULW3" s="1926"/>
      <c r="ULX3" s="1926"/>
      <c r="ULY3" s="1926"/>
      <c r="ULZ3" s="1926"/>
      <c r="UMA3" s="1926"/>
      <c r="UMB3" s="1926"/>
      <c r="UMC3" s="1926"/>
      <c r="UMD3" s="1926"/>
      <c r="UME3" s="1926"/>
      <c r="UMF3" s="1926"/>
      <c r="UMG3" s="1926"/>
      <c r="UMH3" s="1926"/>
      <c r="UMI3" s="1926"/>
      <c r="UMJ3" s="1926"/>
      <c r="UMK3" s="1926"/>
      <c r="UML3" s="1926"/>
      <c r="UMM3" s="1926"/>
      <c r="UMN3" s="1926"/>
      <c r="UMO3" s="1926"/>
      <c r="UMP3" s="1926"/>
      <c r="UMQ3" s="1926"/>
      <c r="UMR3" s="1926"/>
      <c r="UMS3" s="1926"/>
      <c r="UMT3" s="1926"/>
      <c r="UMU3" s="1926"/>
      <c r="UMV3" s="1926"/>
      <c r="UMW3" s="1926"/>
      <c r="UMX3" s="1926"/>
      <c r="UMY3" s="1926"/>
      <c r="UMZ3" s="1926"/>
      <c r="UNA3" s="1926"/>
      <c r="UNB3" s="1926"/>
      <c r="UNC3" s="1926"/>
      <c r="UND3" s="1926"/>
      <c r="UNE3" s="1926"/>
      <c r="UNF3" s="1926"/>
      <c r="UNG3" s="1926"/>
      <c r="UNH3" s="1926"/>
      <c r="UNI3" s="1926"/>
      <c r="UNJ3" s="1926"/>
      <c r="UNK3" s="1926"/>
      <c r="UNL3" s="1926"/>
      <c r="UNM3" s="1926"/>
      <c r="UNN3" s="1926"/>
      <c r="UNO3" s="1926"/>
      <c r="UNP3" s="1926"/>
      <c r="UNQ3" s="1926"/>
      <c r="UNR3" s="1926"/>
      <c r="UNS3" s="1926"/>
      <c r="UNT3" s="1926"/>
      <c r="UNU3" s="1926"/>
      <c r="UNV3" s="1926"/>
      <c r="UNW3" s="1926"/>
      <c r="UNX3" s="1926"/>
      <c r="UNY3" s="1926"/>
      <c r="UNZ3" s="1926"/>
      <c r="UOA3" s="1926"/>
      <c r="UOB3" s="1926"/>
      <c r="UOC3" s="1926"/>
      <c r="UOD3" s="1926"/>
      <c r="UOE3" s="1926"/>
      <c r="UOF3" s="1926"/>
      <c r="UOG3" s="1926"/>
      <c r="UOH3" s="1926"/>
      <c r="UOI3" s="1926"/>
      <c r="UOJ3" s="1926"/>
      <c r="UOK3" s="1926"/>
      <c r="UOL3" s="1926"/>
      <c r="UOM3" s="1926"/>
      <c r="UON3" s="1926"/>
      <c r="UOO3" s="1926"/>
      <c r="UOP3" s="1926"/>
      <c r="UOQ3" s="1926"/>
      <c r="UOR3" s="1926"/>
      <c r="UOS3" s="1926"/>
      <c r="UOT3" s="1926"/>
      <c r="UOU3" s="1926"/>
      <c r="UOV3" s="1926"/>
      <c r="UOW3" s="1926"/>
      <c r="UOX3" s="1926"/>
      <c r="UOY3" s="1926"/>
      <c r="UOZ3" s="1926"/>
      <c r="UPA3" s="1926"/>
      <c r="UPB3" s="1926"/>
      <c r="UPC3" s="1926"/>
      <c r="UPD3" s="1926"/>
      <c r="UPE3" s="1926"/>
      <c r="UPF3" s="1926"/>
      <c r="UPG3" s="1926"/>
      <c r="UPH3" s="1926"/>
      <c r="UPI3" s="1926"/>
      <c r="UPJ3" s="1926"/>
      <c r="UPK3" s="1926"/>
      <c r="UPL3" s="1926"/>
      <c r="UPM3" s="1926"/>
      <c r="UPN3" s="1926"/>
      <c r="UPO3" s="1926"/>
      <c r="UPP3" s="1926"/>
      <c r="UPQ3" s="1926"/>
      <c r="UPR3" s="1926"/>
      <c r="UPS3" s="1926"/>
      <c r="UPT3" s="1926"/>
      <c r="UPU3" s="1926"/>
      <c r="UPV3" s="1926"/>
      <c r="UPW3" s="1926"/>
      <c r="UPX3" s="1926"/>
      <c r="UPY3" s="1926"/>
      <c r="UPZ3" s="1926"/>
      <c r="UQA3" s="1926"/>
      <c r="UQB3" s="1926"/>
      <c r="UQC3" s="1926"/>
      <c r="UQD3" s="1926"/>
      <c r="UQE3" s="1926"/>
      <c r="UQF3" s="1926"/>
      <c r="UQG3" s="1926"/>
      <c r="UQH3" s="1926"/>
      <c r="UQI3" s="1926"/>
      <c r="UQJ3" s="1926"/>
      <c r="UQK3" s="1926"/>
      <c r="UQL3" s="1926"/>
      <c r="UQM3" s="1926"/>
      <c r="UQN3" s="1926"/>
      <c r="UQO3" s="1926"/>
      <c r="UQP3" s="1926"/>
      <c r="UQQ3" s="1926"/>
      <c r="UQR3" s="1926"/>
      <c r="UQS3" s="1926"/>
      <c r="UQT3" s="1926"/>
      <c r="UQU3" s="1926"/>
      <c r="UQV3" s="1926"/>
      <c r="UQW3" s="1926"/>
      <c r="UQX3" s="1926"/>
      <c r="UQY3" s="1926"/>
      <c r="UQZ3" s="1926"/>
      <c r="URA3" s="1926"/>
      <c r="URB3" s="1926"/>
      <c r="URC3" s="1926"/>
      <c r="URD3" s="1926"/>
      <c r="URE3" s="1926"/>
      <c r="URF3" s="1926"/>
      <c r="URG3" s="1926"/>
      <c r="URH3" s="1926"/>
      <c r="URI3" s="1926"/>
      <c r="URJ3" s="1926"/>
      <c r="URK3" s="1926"/>
      <c r="URL3" s="1926"/>
      <c r="URM3" s="1926"/>
      <c r="URN3" s="1926"/>
      <c r="URO3" s="1926"/>
      <c r="URP3" s="1926"/>
      <c r="URQ3" s="1926"/>
      <c r="URR3" s="1926"/>
      <c r="URS3" s="1926"/>
      <c r="URT3" s="1926"/>
      <c r="URU3" s="1926"/>
      <c r="URV3" s="1926"/>
      <c r="URW3" s="1926"/>
      <c r="URX3" s="1926"/>
      <c r="URY3" s="1926"/>
      <c r="URZ3" s="1926"/>
      <c r="USA3" s="1926"/>
      <c r="USB3" s="1926"/>
      <c r="USC3" s="1926"/>
      <c r="USD3" s="1926"/>
      <c r="USE3" s="1926"/>
      <c r="USF3" s="1926"/>
      <c r="USG3" s="1926"/>
      <c r="USH3" s="1926"/>
      <c r="USI3" s="1926"/>
      <c r="USJ3" s="1926"/>
      <c r="USK3" s="1926"/>
      <c r="USL3" s="1926"/>
      <c r="USM3" s="1926"/>
      <c r="USN3" s="1926"/>
      <c r="USO3" s="1926"/>
      <c r="USP3" s="1926"/>
      <c r="USQ3" s="1926"/>
      <c r="USR3" s="1926"/>
      <c r="USS3" s="1926"/>
      <c r="UST3" s="1926"/>
      <c r="USU3" s="1926"/>
      <c r="USV3" s="1926"/>
      <c r="USW3" s="1926"/>
      <c r="USX3" s="1926"/>
      <c r="USY3" s="1926"/>
      <c r="USZ3" s="1926"/>
      <c r="UTA3" s="1926"/>
      <c r="UTB3" s="1926"/>
      <c r="UTC3" s="1926"/>
      <c r="UTD3" s="1926"/>
      <c r="UTE3" s="1926"/>
      <c r="UTF3" s="1926"/>
      <c r="UTG3" s="1926"/>
      <c r="UTH3" s="1926"/>
      <c r="UTI3" s="1926"/>
      <c r="UTJ3" s="1926"/>
      <c r="UTK3" s="1926"/>
      <c r="UTL3" s="1926"/>
      <c r="UTM3" s="1926"/>
      <c r="UTN3" s="1926"/>
      <c r="UTO3" s="1926"/>
      <c r="UTP3" s="1926"/>
      <c r="UTQ3" s="1926"/>
      <c r="UTR3" s="1926"/>
      <c r="UTS3" s="1926"/>
      <c r="UTT3" s="1926"/>
      <c r="UTU3" s="1926"/>
      <c r="UTV3" s="1926"/>
      <c r="UTW3" s="1926"/>
      <c r="UTX3" s="1926"/>
      <c r="UTY3" s="1926"/>
      <c r="UTZ3" s="1926"/>
      <c r="UUA3" s="1926"/>
      <c r="UUB3" s="1926"/>
      <c r="UUC3" s="1926"/>
      <c r="UUD3" s="1926"/>
      <c r="UUE3" s="1926"/>
      <c r="UUF3" s="1926"/>
      <c r="UUG3" s="1926"/>
      <c r="UUH3" s="1926"/>
      <c r="UUI3" s="1926"/>
      <c r="UUJ3" s="1926"/>
      <c r="UUK3" s="1926"/>
      <c r="UUL3" s="1926"/>
      <c r="UUM3" s="1926"/>
      <c r="UUN3" s="1926"/>
      <c r="UUO3" s="1926"/>
      <c r="UUP3" s="1926"/>
      <c r="UUQ3" s="1926"/>
      <c r="UUR3" s="1926"/>
      <c r="UUS3" s="1926"/>
      <c r="UUT3" s="1926"/>
      <c r="UUU3" s="1926"/>
      <c r="UUV3" s="1926"/>
      <c r="UUW3" s="1926"/>
      <c r="UUX3" s="1926"/>
      <c r="UUY3" s="1926"/>
      <c r="UUZ3" s="1926"/>
      <c r="UVA3" s="1926"/>
      <c r="UVB3" s="1926"/>
      <c r="UVC3" s="1926"/>
      <c r="UVD3" s="1926"/>
      <c r="UVE3" s="1926"/>
      <c r="UVF3" s="1926"/>
      <c r="UVG3" s="1926"/>
      <c r="UVH3" s="1926"/>
      <c r="UVI3" s="1926"/>
      <c r="UVJ3" s="1926"/>
      <c r="UVK3" s="1926"/>
      <c r="UVL3" s="1926"/>
      <c r="UVM3" s="1926"/>
      <c r="UVN3" s="1926"/>
      <c r="UVO3" s="1926"/>
      <c r="UVP3" s="1926"/>
      <c r="UVQ3" s="1926"/>
      <c r="UVR3" s="1926"/>
      <c r="UVS3" s="1926"/>
      <c r="UVT3" s="1926"/>
      <c r="UVU3" s="1926"/>
      <c r="UVV3" s="1926"/>
      <c r="UVW3" s="1926"/>
      <c r="UVX3" s="1926"/>
      <c r="UVY3" s="1926"/>
      <c r="UVZ3" s="1926"/>
      <c r="UWA3" s="1926"/>
      <c r="UWB3" s="1926"/>
      <c r="UWC3" s="1926"/>
      <c r="UWD3" s="1926"/>
      <c r="UWE3" s="1926"/>
      <c r="UWF3" s="1926"/>
      <c r="UWG3" s="1926"/>
      <c r="UWH3" s="1926"/>
      <c r="UWI3" s="1926"/>
      <c r="UWJ3" s="1926"/>
      <c r="UWK3" s="1926"/>
      <c r="UWL3" s="1926"/>
      <c r="UWM3" s="1926"/>
      <c r="UWN3" s="1926"/>
      <c r="UWO3" s="1926"/>
      <c r="UWP3" s="1926"/>
      <c r="UWQ3" s="1926"/>
      <c r="UWR3" s="1926"/>
      <c r="UWS3" s="1926"/>
      <c r="UWT3" s="1926"/>
      <c r="UWU3" s="1926"/>
      <c r="UWV3" s="1926"/>
      <c r="UWW3" s="1926"/>
      <c r="UWX3" s="1926"/>
      <c r="UWY3" s="1926"/>
      <c r="UWZ3" s="1926"/>
      <c r="UXA3" s="1926"/>
      <c r="UXB3" s="1926"/>
      <c r="UXC3" s="1926"/>
      <c r="UXD3" s="1926"/>
      <c r="UXE3" s="1926"/>
      <c r="UXF3" s="1926"/>
      <c r="UXG3" s="1926"/>
      <c r="UXH3" s="1926"/>
      <c r="UXI3" s="1926"/>
      <c r="UXJ3" s="1926"/>
      <c r="UXK3" s="1926"/>
      <c r="UXL3" s="1926"/>
      <c r="UXM3" s="1926"/>
      <c r="UXN3" s="1926"/>
      <c r="UXO3" s="1926"/>
      <c r="UXP3" s="1926"/>
      <c r="UXQ3" s="1926"/>
      <c r="UXR3" s="1926"/>
      <c r="UXS3" s="1926"/>
      <c r="UXT3" s="1926"/>
      <c r="UXU3" s="1926"/>
      <c r="UXV3" s="1926"/>
      <c r="UXW3" s="1926"/>
      <c r="UXX3" s="1926"/>
      <c r="UXY3" s="1926"/>
      <c r="UXZ3" s="1926"/>
      <c r="UYA3" s="1926"/>
      <c r="UYB3" s="1926"/>
      <c r="UYC3" s="1926"/>
      <c r="UYD3" s="1926"/>
      <c r="UYE3" s="1926"/>
      <c r="UYF3" s="1926"/>
      <c r="UYG3" s="1926"/>
      <c r="UYH3" s="1926"/>
      <c r="UYI3" s="1926"/>
      <c r="UYJ3" s="1926"/>
      <c r="UYK3" s="1926"/>
      <c r="UYL3" s="1926"/>
      <c r="UYM3" s="1926"/>
      <c r="UYN3" s="1926"/>
      <c r="UYO3" s="1926"/>
      <c r="UYP3" s="1926"/>
      <c r="UYQ3" s="1926"/>
      <c r="UYR3" s="1926"/>
      <c r="UYS3" s="1926"/>
      <c r="UYT3" s="1926"/>
      <c r="UYU3" s="1926"/>
      <c r="UYV3" s="1926"/>
      <c r="UYW3" s="1926"/>
      <c r="UYX3" s="1926"/>
      <c r="UYY3" s="1926"/>
      <c r="UYZ3" s="1926"/>
      <c r="UZA3" s="1926"/>
      <c r="UZB3" s="1926"/>
      <c r="UZC3" s="1926"/>
      <c r="UZD3" s="1926"/>
      <c r="UZE3" s="1926"/>
      <c r="UZF3" s="1926"/>
      <c r="UZG3" s="1926"/>
      <c r="UZH3" s="1926"/>
      <c r="UZI3" s="1926"/>
      <c r="UZJ3" s="1926"/>
      <c r="UZK3" s="1926"/>
      <c r="UZL3" s="1926"/>
      <c r="UZM3" s="1926"/>
      <c r="UZN3" s="1926"/>
      <c r="UZO3" s="1926"/>
      <c r="UZP3" s="1926"/>
      <c r="UZQ3" s="1926"/>
      <c r="UZR3" s="1926"/>
      <c r="UZS3" s="1926"/>
      <c r="UZT3" s="1926"/>
      <c r="UZU3" s="1926"/>
      <c r="UZV3" s="1926"/>
      <c r="UZW3" s="1926"/>
      <c r="UZX3" s="1926"/>
      <c r="UZY3" s="1926"/>
      <c r="UZZ3" s="1926"/>
      <c r="VAA3" s="1926"/>
      <c r="VAB3" s="1926"/>
      <c r="VAC3" s="1926"/>
      <c r="VAD3" s="1926"/>
      <c r="VAE3" s="1926"/>
      <c r="VAF3" s="1926"/>
      <c r="VAG3" s="1926"/>
      <c r="VAH3" s="1926"/>
      <c r="VAI3" s="1926"/>
      <c r="VAJ3" s="1926"/>
      <c r="VAK3" s="1926"/>
      <c r="VAL3" s="1926"/>
      <c r="VAM3" s="1926"/>
      <c r="VAN3" s="1926"/>
      <c r="VAO3" s="1926"/>
      <c r="VAP3" s="1926"/>
      <c r="VAQ3" s="1926"/>
      <c r="VAR3" s="1926"/>
      <c r="VAS3" s="1926"/>
      <c r="VAT3" s="1926"/>
      <c r="VAU3" s="1926"/>
      <c r="VAV3" s="1926"/>
      <c r="VAW3" s="1926"/>
      <c r="VAX3" s="1926"/>
      <c r="VAY3" s="1926"/>
      <c r="VAZ3" s="1926"/>
      <c r="VBA3" s="1926"/>
      <c r="VBB3" s="1926"/>
      <c r="VBC3" s="1926"/>
      <c r="VBD3" s="1926"/>
      <c r="VBE3" s="1926"/>
      <c r="VBF3" s="1926"/>
      <c r="VBG3" s="1926"/>
      <c r="VBH3" s="1926"/>
      <c r="VBI3" s="1926"/>
      <c r="VBJ3" s="1926"/>
      <c r="VBK3" s="1926"/>
      <c r="VBL3" s="1926"/>
      <c r="VBM3" s="1926"/>
      <c r="VBN3" s="1926"/>
      <c r="VBO3" s="1926"/>
      <c r="VBP3" s="1926"/>
      <c r="VBQ3" s="1926"/>
      <c r="VBR3" s="1926"/>
      <c r="VBS3" s="1926"/>
      <c r="VBT3" s="1926"/>
      <c r="VBU3" s="1926"/>
      <c r="VBV3" s="1926"/>
      <c r="VBW3" s="1926"/>
      <c r="VBX3" s="1926"/>
      <c r="VBY3" s="1926"/>
      <c r="VBZ3" s="1926"/>
      <c r="VCA3" s="1926"/>
      <c r="VCB3" s="1926"/>
      <c r="VCC3" s="1926"/>
      <c r="VCD3" s="1926"/>
      <c r="VCE3" s="1926"/>
      <c r="VCF3" s="1926"/>
      <c r="VCG3" s="1926"/>
      <c r="VCH3" s="1926"/>
      <c r="VCI3" s="1926"/>
      <c r="VCJ3" s="1926"/>
      <c r="VCK3" s="1926"/>
      <c r="VCL3" s="1926"/>
      <c r="VCM3" s="1926"/>
      <c r="VCN3" s="1926"/>
      <c r="VCO3" s="1926"/>
      <c r="VCP3" s="1926"/>
      <c r="VCQ3" s="1926"/>
      <c r="VCR3" s="1926"/>
      <c r="VCS3" s="1926"/>
      <c r="VCT3" s="1926"/>
      <c r="VCU3" s="1926"/>
      <c r="VCV3" s="1926"/>
      <c r="VCW3" s="1926"/>
      <c r="VCX3" s="1926"/>
      <c r="VCY3" s="1926"/>
      <c r="VCZ3" s="1926"/>
      <c r="VDA3" s="1926"/>
      <c r="VDB3" s="1926"/>
      <c r="VDC3" s="1926"/>
      <c r="VDD3" s="1926"/>
      <c r="VDE3" s="1926"/>
      <c r="VDF3" s="1926"/>
      <c r="VDG3" s="1926"/>
      <c r="VDH3" s="1926"/>
      <c r="VDI3" s="1926"/>
      <c r="VDJ3" s="1926"/>
      <c r="VDK3" s="1926"/>
      <c r="VDL3" s="1926"/>
      <c r="VDM3" s="1926"/>
      <c r="VDN3" s="1926"/>
      <c r="VDO3" s="1926"/>
      <c r="VDP3" s="1926"/>
      <c r="VDQ3" s="1926"/>
      <c r="VDR3" s="1926"/>
      <c r="VDS3" s="1926"/>
      <c r="VDT3" s="1926"/>
      <c r="VDU3" s="1926"/>
      <c r="VDV3" s="1926"/>
      <c r="VDW3" s="1926"/>
      <c r="VDX3" s="1926"/>
      <c r="VDY3" s="1926"/>
      <c r="VDZ3" s="1926"/>
      <c r="VEA3" s="1926"/>
      <c r="VEB3" s="1926"/>
      <c r="VEC3" s="1926"/>
      <c r="VED3" s="1926"/>
      <c r="VEE3" s="1926"/>
      <c r="VEF3" s="1926"/>
      <c r="VEG3" s="1926"/>
      <c r="VEH3" s="1926"/>
      <c r="VEI3" s="1926"/>
      <c r="VEJ3" s="1926"/>
      <c r="VEK3" s="1926"/>
      <c r="VEL3" s="1926"/>
      <c r="VEM3" s="1926"/>
      <c r="VEN3" s="1926"/>
      <c r="VEO3" s="1926"/>
      <c r="VEP3" s="1926"/>
      <c r="VEQ3" s="1926"/>
      <c r="VER3" s="1926"/>
      <c r="VES3" s="1926"/>
      <c r="VET3" s="1926"/>
      <c r="VEU3" s="1926"/>
      <c r="VEV3" s="1926"/>
      <c r="VEW3" s="1926"/>
      <c r="VEX3" s="1926"/>
      <c r="VEY3" s="1926"/>
      <c r="VEZ3" s="1926"/>
      <c r="VFA3" s="1926"/>
      <c r="VFB3" s="1926"/>
      <c r="VFC3" s="1926"/>
      <c r="VFD3" s="1926"/>
      <c r="VFE3" s="1926"/>
      <c r="VFF3" s="1926"/>
      <c r="VFG3" s="1926"/>
      <c r="VFH3" s="1926"/>
      <c r="VFI3" s="1926"/>
      <c r="VFJ3" s="1926"/>
      <c r="VFK3" s="1926"/>
      <c r="VFL3" s="1926"/>
      <c r="VFM3" s="1926"/>
      <c r="VFN3" s="1926"/>
      <c r="VFO3" s="1926"/>
      <c r="VFP3" s="1926"/>
      <c r="VFQ3" s="1926"/>
      <c r="VFR3" s="1926"/>
      <c r="VFS3" s="1926"/>
      <c r="VFT3" s="1926"/>
      <c r="VFU3" s="1926"/>
      <c r="VFV3" s="1926"/>
      <c r="VFW3" s="1926"/>
      <c r="VFX3" s="1926"/>
      <c r="VFY3" s="1926"/>
      <c r="VFZ3" s="1926"/>
      <c r="VGA3" s="1926"/>
      <c r="VGB3" s="1926"/>
      <c r="VGC3" s="1926"/>
      <c r="VGD3" s="1926"/>
      <c r="VGE3" s="1926"/>
      <c r="VGF3" s="1926"/>
      <c r="VGG3" s="1926"/>
      <c r="VGH3" s="1926"/>
      <c r="VGI3" s="1926"/>
      <c r="VGJ3" s="1926"/>
      <c r="VGK3" s="1926"/>
      <c r="VGL3" s="1926"/>
      <c r="VGM3" s="1926"/>
      <c r="VGN3" s="1926"/>
      <c r="VGO3" s="1926"/>
      <c r="VGP3" s="1926"/>
      <c r="VGQ3" s="1926"/>
      <c r="VGR3" s="1926"/>
      <c r="VGS3" s="1926"/>
      <c r="VGT3" s="1926"/>
      <c r="VGU3" s="1926"/>
      <c r="VGV3" s="1926"/>
      <c r="VGW3" s="1926"/>
      <c r="VGX3" s="1926"/>
      <c r="VGY3" s="1926"/>
      <c r="VGZ3" s="1926"/>
      <c r="VHA3" s="1926"/>
      <c r="VHB3" s="1926"/>
      <c r="VHC3" s="1926"/>
      <c r="VHD3" s="1926"/>
      <c r="VHE3" s="1926"/>
      <c r="VHF3" s="1926"/>
      <c r="VHG3" s="1926"/>
      <c r="VHH3" s="1926"/>
      <c r="VHI3" s="1926"/>
      <c r="VHJ3" s="1926"/>
      <c r="VHK3" s="1926"/>
      <c r="VHL3" s="1926"/>
      <c r="VHM3" s="1926"/>
      <c r="VHN3" s="1926"/>
      <c r="VHO3" s="1926"/>
      <c r="VHP3" s="1926"/>
      <c r="VHQ3" s="1926"/>
      <c r="VHR3" s="1926"/>
      <c r="VHS3" s="1926"/>
      <c r="VHT3" s="1926"/>
      <c r="VHU3" s="1926"/>
      <c r="VHV3" s="1926"/>
      <c r="VHW3" s="1926"/>
      <c r="VHX3" s="1926"/>
      <c r="VHY3" s="1926"/>
      <c r="VHZ3" s="1926"/>
      <c r="VIA3" s="1926"/>
      <c r="VIB3" s="1926"/>
      <c r="VIC3" s="1926"/>
      <c r="VID3" s="1926"/>
      <c r="VIE3" s="1926"/>
      <c r="VIF3" s="1926"/>
      <c r="VIG3" s="1926"/>
      <c r="VIH3" s="1926"/>
      <c r="VII3" s="1926"/>
      <c r="VIJ3" s="1926"/>
      <c r="VIK3" s="1926"/>
      <c r="VIL3" s="1926"/>
      <c r="VIM3" s="1926"/>
      <c r="VIN3" s="1926"/>
      <c r="VIO3" s="1926"/>
      <c r="VIP3" s="1926"/>
      <c r="VIQ3" s="1926"/>
      <c r="VIR3" s="1926"/>
      <c r="VIS3" s="1926"/>
      <c r="VIT3" s="1926"/>
      <c r="VIU3" s="1926"/>
      <c r="VIV3" s="1926"/>
      <c r="VIW3" s="1926"/>
      <c r="VIX3" s="1926"/>
      <c r="VIY3" s="1926"/>
      <c r="VIZ3" s="1926"/>
      <c r="VJA3" s="1926"/>
      <c r="VJB3" s="1926"/>
      <c r="VJC3" s="1926"/>
      <c r="VJD3" s="1926"/>
      <c r="VJE3" s="1926"/>
      <c r="VJF3" s="1926"/>
      <c r="VJG3" s="1926"/>
      <c r="VJH3" s="1926"/>
      <c r="VJI3" s="1926"/>
      <c r="VJJ3" s="1926"/>
      <c r="VJK3" s="1926"/>
      <c r="VJL3" s="1926"/>
      <c r="VJM3" s="1926"/>
      <c r="VJN3" s="1926"/>
      <c r="VJO3" s="1926"/>
      <c r="VJP3" s="1926"/>
      <c r="VJQ3" s="1926"/>
      <c r="VJR3" s="1926"/>
      <c r="VJS3" s="1926"/>
      <c r="VJT3" s="1926"/>
      <c r="VJU3" s="1926"/>
      <c r="VJV3" s="1926"/>
      <c r="VJW3" s="1926"/>
      <c r="VJX3" s="1926"/>
      <c r="VJY3" s="1926"/>
      <c r="VJZ3" s="1926"/>
      <c r="VKA3" s="1926"/>
      <c r="VKB3" s="1926"/>
      <c r="VKC3" s="1926"/>
      <c r="VKD3" s="1926"/>
      <c r="VKE3" s="1926"/>
      <c r="VKF3" s="1926"/>
      <c r="VKG3" s="1926"/>
      <c r="VKH3" s="1926"/>
      <c r="VKI3" s="1926"/>
      <c r="VKJ3" s="1926"/>
      <c r="VKK3" s="1926"/>
      <c r="VKL3" s="1926"/>
      <c r="VKM3" s="1926"/>
      <c r="VKN3" s="1926"/>
      <c r="VKO3" s="1926"/>
      <c r="VKP3" s="1926"/>
      <c r="VKQ3" s="1926"/>
      <c r="VKR3" s="1926"/>
      <c r="VKS3" s="1926"/>
      <c r="VKT3" s="1926"/>
      <c r="VKU3" s="1926"/>
      <c r="VKV3" s="1926"/>
      <c r="VKW3" s="1926"/>
      <c r="VKX3" s="1926"/>
      <c r="VKY3" s="1926"/>
      <c r="VKZ3" s="1926"/>
      <c r="VLA3" s="1926"/>
      <c r="VLB3" s="1926"/>
      <c r="VLC3" s="1926"/>
      <c r="VLD3" s="1926"/>
      <c r="VLE3" s="1926"/>
      <c r="VLF3" s="1926"/>
      <c r="VLG3" s="1926"/>
      <c r="VLH3" s="1926"/>
      <c r="VLI3" s="1926"/>
      <c r="VLJ3" s="1926"/>
      <c r="VLK3" s="1926"/>
      <c r="VLL3" s="1926"/>
      <c r="VLM3" s="1926"/>
      <c r="VLN3" s="1926"/>
      <c r="VLO3" s="1926"/>
      <c r="VLP3" s="1926"/>
      <c r="VLQ3" s="1926"/>
      <c r="VLR3" s="1926"/>
      <c r="VLS3" s="1926"/>
      <c r="VLT3" s="1926"/>
      <c r="VLU3" s="1926"/>
      <c r="VLV3" s="1926"/>
      <c r="VLW3" s="1926"/>
      <c r="VLX3" s="1926"/>
      <c r="VLY3" s="1926"/>
      <c r="VLZ3" s="1926"/>
      <c r="VMA3" s="1926"/>
      <c r="VMB3" s="1926"/>
      <c r="VMC3" s="1926"/>
      <c r="VMD3" s="1926"/>
      <c r="VME3" s="1926"/>
      <c r="VMF3" s="1926"/>
      <c r="VMG3" s="1926"/>
      <c r="VMH3" s="1926"/>
      <c r="VMI3" s="1926"/>
      <c r="VMJ3" s="1926"/>
      <c r="VMK3" s="1926"/>
      <c r="VML3" s="1926"/>
      <c r="VMM3" s="1926"/>
      <c r="VMN3" s="1926"/>
      <c r="VMO3" s="1926"/>
      <c r="VMP3" s="1926"/>
      <c r="VMQ3" s="1926"/>
      <c r="VMR3" s="1926"/>
      <c r="VMS3" s="1926"/>
      <c r="VMT3" s="1926"/>
      <c r="VMU3" s="1926"/>
      <c r="VMV3" s="1926"/>
      <c r="VMW3" s="1926"/>
      <c r="VMX3" s="1926"/>
      <c r="VMY3" s="1926"/>
      <c r="VMZ3" s="1926"/>
      <c r="VNA3" s="1926"/>
      <c r="VNB3" s="1926"/>
      <c r="VNC3" s="1926"/>
      <c r="VND3" s="1926"/>
      <c r="VNE3" s="1926"/>
      <c r="VNF3" s="1926"/>
      <c r="VNG3" s="1926"/>
      <c r="VNH3" s="1926"/>
      <c r="VNI3" s="1926"/>
      <c r="VNJ3" s="1926"/>
      <c r="VNK3" s="1926"/>
      <c r="VNL3" s="1926"/>
      <c r="VNM3" s="1926"/>
      <c r="VNN3" s="1926"/>
      <c r="VNO3" s="1926"/>
      <c r="VNP3" s="1926"/>
      <c r="VNQ3" s="1926"/>
      <c r="VNR3" s="1926"/>
      <c r="VNS3" s="1926"/>
      <c r="VNT3" s="1926"/>
      <c r="VNU3" s="1926"/>
      <c r="VNV3" s="1926"/>
      <c r="VNW3" s="1926"/>
      <c r="VNX3" s="1926"/>
      <c r="VNY3" s="1926"/>
      <c r="VNZ3" s="1926"/>
      <c r="VOA3" s="1926"/>
      <c r="VOB3" s="1926"/>
      <c r="VOC3" s="1926"/>
      <c r="VOD3" s="1926"/>
      <c r="VOE3" s="1926"/>
      <c r="VOF3" s="1926"/>
      <c r="VOG3" s="1926"/>
      <c r="VOH3" s="1926"/>
      <c r="VOI3" s="1926"/>
      <c r="VOJ3" s="1926"/>
      <c r="VOK3" s="1926"/>
      <c r="VOL3" s="1926"/>
      <c r="VOM3" s="1926"/>
      <c r="VON3" s="1926"/>
      <c r="VOO3" s="1926"/>
      <c r="VOP3" s="1926"/>
      <c r="VOQ3" s="1926"/>
      <c r="VOR3" s="1926"/>
      <c r="VOS3" s="1926"/>
      <c r="VOT3" s="1926"/>
      <c r="VOU3" s="1926"/>
      <c r="VOV3" s="1926"/>
      <c r="VOW3" s="1926"/>
      <c r="VOX3" s="1926"/>
      <c r="VOY3" s="1926"/>
      <c r="VOZ3" s="1926"/>
      <c r="VPA3" s="1926"/>
      <c r="VPB3" s="1926"/>
      <c r="VPC3" s="1926"/>
      <c r="VPD3" s="1926"/>
      <c r="VPE3" s="1926"/>
      <c r="VPF3" s="1926"/>
      <c r="VPG3" s="1926"/>
      <c r="VPH3" s="1926"/>
      <c r="VPI3" s="1926"/>
      <c r="VPJ3" s="1926"/>
      <c r="VPK3" s="1926"/>
      <c r="VPL3" s="1926"/>
      <c r="VPM3" s="1926"/>
      <c r="VPN3" s="1926"/>
      <c r="VPO3" s="1926"/>
      <c r="VPP3" s="1926"/>
      <c r="VPQ3" s="1926"/>
      <c r="VPR3" s="1926"/>
      <c r="VPS3" s="1926"/>
      <c r="VPT3" s="1926"/>
      <c r="VPU3" s="1926"/>
      <c r="VPV3" s="1926"/>
      <c r="VPW3" s="1926"/>
      <c r="VPX3" s="1926"/>
      <c r="VPY3" s="1926"/>
      <c r="VPZ3" s="1926"/>
      <c r="VQA3" s="1926"/>
      <c r="VQB3" s="1926"/>
      <c r="VQC3" s="1926"/>
      <c r="VQD3" s="1926"/>
      <c r="VQE3" s="1926"/>
      <c r="VQF3" s="1926"/>
      <c r="VQG3" s="1926"/>
      <c r="VQH3" s="1926"/>
      <c r="VQI3" s="1926"/>
      <c r="VQJ3" s="1926"/>
      <c r="VQK3" s="1926"/>
      <c r="VQL3" s="1926"/>
      <c r="VQM3" s="1926"/>
      <c r="VQN3" s="1926"/>
      <c r="VQO3" s="1926"/>
      <c r="VQP3" s="1926"/>
      <c r="VQQ3" s="1926"/>
      <c r="VQR3" s="1926"/>
      <c r="VQS3" s="1926"/>
      <c r="VQT3" s="1926"/>
      <c r="VQU3" s="1926"/>
      <c r="VQV3" s="1926"/>
      <c r="VQW3" s="1926"/>
      <c r="VQX3" s="1926"/>
      <c r="VQY3" s="1926"/>
      <c r="VQZ3" s="1926"/>
      <c r="VRA3" s="1926"/>
      <c r="VRB3" s="1926"/>
      <c r="VRC3" s="1926"/>
      <c r="VRD3" s="1926"/>
      <c r="VRE3" s="1926"/>
      <c r="VRF3" s="1926"/>
      <c r="VRG3" s="1926"/>
      <c r="VRH3" s="1926"/>
      <c r="VRI3" s="1926"/>
      <c r="VRJ3" s="1926"/>
      <c r="VRK3" s="1926"/>
      <c r="VRL3" s="1926"/>
      <c r="VRM3" s="1926"/>
      <c r="VRN3" s="1926"/>
      <c r="VRO3" s="1926"/>
      <c r="VRP3" s="1926"/>
      <c r="VRQ3" s="1926"/>
      <c r="VRR3" s="1926"/>
      <c r="VRS3" s="1926"/>
      <c r="VRT3" s="1926"/>
      <c r="VRU3" s="1926"/>
      <c r="VRV3" s="1926"/>
      <c r="VRW3" s="1926"/>
      <c r="VRX3" s="1926"/>
      <c r="VRY3" s="1926"/>
      <c r="VRZ3" s="1926"/>
      <c r="VSA3" s="1926"/>
      <c r="VSB3" s="1926"/>
      <c r="VSC3" s="1926"/>
      <c r="VSD3" s="1926"/>
      <c r="VSE3" s="1926"/>
      <c r="VSF3" s="1926"/>
      <c r="VSG3" s="1926"/>
      <c r="VSH3" s="1926"/>
      <c r="VSI3" s="1926"/>
      <c r="VSJ3" s="1926"/>
      <c r="VSK3" s="1926"/>
      <c r="VSL3" s="1926"/>
      <c r="VSM3" s="1926"/>
      <c r="VSN3" s="1926"/>
      <c r="VSO3" s="1926"/>
      <c r="VSP3" s="1926"/>
      <c r="VSQ3" s="1926"/>
      <c r="VSR3" s="1926"/>
      <c r="VSS3" s="1926"/>
      <c r="VST3" s="1926"/>
      <c r="VSU3" s="1926"/>
      <c r="VSV3" s="1926"/>
      <c r="VSW3" s="1926"/>
      <c r="VSX3" s="1926"/>
      <c r="VSY3" s="1926"/>
      <c r="VSZ3" s="1926"/>
      <c r="VTA3" s="1926"/>
      <c r="VTB3" s="1926"/>
      <c r="VTC3" s="1926"/>
      <c r="VTD3" s="1926"/>
      <c r="VTE3" s="1926"/>
      <c r="VTF3" s="1926"/>
      <c r="VTG3" s="1926"/>
      <c r="VTH3" s="1926"/>
      <c r="VTI3" s="1926"/>
      <c r="VTJ3" s="1926"/>
      <c r="VTK3" s="1926"/>
      <c r="VTL3" s="1926"/>
      <c r="VTM3" s="1926"/>
      <c r="VTN3" s="1926"/>
      <c r="VTO3" s="1926"/>
      <c r="VTP3" s="1926"/>
      <c r="VTQ3" s="1926"/>
      <c r="VTR3" s="1926"/>
      <c r="VTS3" s="1926"/>
      <c r="VTT3" s="1926"/>
      <c r="VTU3" s="1926"/>
      <c r="VTV3" s="1926"/>
      <c r="VTW3" s="1926"/>
      <c r="VTX3" s="1926"/>
      <c r="VTY3" s="1926"/>
      <c r="VTZ3" s="1926"/>
      <c r="VUA3" s="1926"/>
      <c r="VUB3" s="1926"/>
      <c r="VUC3" s="1926"/>
      <c r="VUD3" s="1926"/>
      <c r="VUE3" s="1926"/>
      <c r="VUF3" s="1926"/>
      <c r="VUG3" s="1926"/>
      <c r="VUH3" s="1926"/>
      <c r="VUI3" s="1926"/>
      <c r="VUJ3" s="1926"/>
      <c r="VUK3" s="1926"/>
      <c r="VUL3" s="1926"/>
      <c r="VUM3" s="1926"/>
      <c r="VUN3" s="1926"/>
      <c r="VUO3" s="1926"/>
      <c r="VUP3" s="1926"/>
      <c r="VUQ3" s="1926"/>
      <c r="VUR3" s="1926"/>
      <c r="VUS3" s="1926"/>
      <c r="VUT3" s="1926"/>
      <c r="VUU3" s="1926"/>
      <c r="VUV3" s="1926"/>
      <c r="VUW3" s="1926"/>
      <c r="VUX3" s="1926"/>
      <c r="VUY3" s="1926"/>
      <c r="VUZ3" s="1926"/>
      <c r="VVA3" s="1926"/>
      <c r="VVB3" s="1926"/>
      <c r="VVC3" s="1926"/>
      <c r="VVD3" s="1926"/>
      <c r="VVE3" s="1926"/>
      <c r="VVF3" s="1926"/>
      <c r="VVG3" s="1926"/>
      <c r="VVH3" s="1926"/>
      <c r="VVI3" s="1926"/>
      <c r="VVJ3" s="1926"/>
      <c r="VVK3" s="1926"/>
      <c r="VVL3" s="1926"/>
      <c r="VVM3" s="1926"/>
      <c r="VVN3" s="1926"/>
      <c r="VVO3" s="1926"/>
      <c r="VVP3" s="1926"/>
      <c r="VVQ3" s="1926"/>
      <c r="VVR3" s="1926"/>
      <c r="VVS3" s="1926"/>
      <c r="VVT3" s="1926"/>
      <c r="VVU3" s="1926"/>
      <c r="VVV3" s="1926"/>
      <c r="VVW3" s="1926"/>
      <c r="VVX3" s="1926"/>
      <c r="VVY3" s="1926"/>
      <c r="VVZ3" s="1926"/>
      <c r="VWA3" s="1926"/>
      <c r="VWB3" s="1926"/>
      <c r="VWC3" s="1926"/>
      <c r="VWD3" s="1926"/>
      <c r="VWE3" s="1926"/>
      <c r="VWF3" s="1926"/>
      <c r="VWG3" s="1926"/>
      <c r="VWH3" s="1926"/>
      <c r="VWI3" s="1926"/>
      <c r="VWJ3" s="1926"/>
      <c r="VWK3" s="1926"/>
      <c r="VWL3" s="1926"/>
      <c r="VWM3" s="1926"/>
      <c r="VWN3" s="1926"/>
      <c r="VWO3" s="1926"/>
      <c r="VWP3" s="1926"/>
      <c r="VWQ3" s="1926"/>
      <c r="VWR3" s="1926"/>
      <c r="VWS3" s="1926"/>
      <c r="VWT3" s="1926"/>
      <c r="VWU3" s="1926"/>
      <c r="VWV3" s="1926"/>
      <c r="VWW3" s="1926"/>
      <c r="VWX3" s="1926"/>
      <c r="VWY3" s="1926"/>
      <c r="VWZ3" s="1926"/>
      <c r="VXA3" s="1926"/>
      <c r="VXB3" s="1926"/>
      <c r="VXC3" s="1926"/>
      <c r="VXD3" s="1926"/>
      <c r="VXE3" s="1926"/>
      <c r="VXF3" s="1926"/>
      <c r="VXG3" s="1926"/>
      <c r="VXH3" s="1926"/>
      <c r="VXI3" s="1926"/>
      <c r="VXJ3" s="1926"/>
      <c r="VXK3" s="1926"/>
      <c r="VXL3" s="1926"/>
      <c r="VXM3" s="1926"/>
      <c r="VXN3" s="1926"/>
      <c r="VXO3" s="1926"/>
      <c r="VXP3" s="1926"/>
      <c r="VXQ3" s="1926"/>
      <c r="VXR3" s="1926"/>
      <c r="VXS3" s="1926"/>
      <c r="VXT3" s="1926"/>
      <c r="VXU3" s="1926"/>
      <c r="VXV3" s="1926"/>
      <c r="VXW3" s="1926"/>
      <c r="VXX3" s="1926"/>
      <c r="VXY3" s="1926"/>
      <c r="VXZ3" s="1926"/>
      <c r="VYA3" s="1926"/>
      <c r="VYB3" s="1926"/>
      <c r="VYC3" s="1926"/>
      <c r="VYD3" s="1926"/>
      <c r="VYE3" s="1926"/>
      <c r="VYF3" s="1926"/>
      <c r="VYG3" s="1926"/>
      <c r="VYH3" s="1926"/>
      <c r="VYI3" s="1926"/>
      <c r="VYJ3" s="1926"/>
      <c r="VYK3" s="1926"/>
      <c r="VYL3" s="1926"/>
      <c r="VYM3" s="1926"/>
      <c r="VYN3" s="1926"/>
      <c r="VYO3" s="1926"/>
      <c r="VYP3" s="1926"/>
      <c r="VYQ3" s="1926"/>
      <c r="VYR3" s="1926"/>
      <c r="VYS3" s="1926"/>
      <c r="VYT3" s="1926"/>
      <c r="VYU3" s="1926"/>
      <c r="VYV3" s="1926"/>
      <c r="VYW3" s="1926"/>
      <c r="VYX3" s="1926"/>
      <c r="VYY3" s="1926"/>
      <c r="VYZ3" s="1926"/>
      <c r="VZA3" s="1926"/>
      <c r="VZB3" s="1926"/>
      <c r="VZC3" s="1926"/>
      <c r="VZD3" s="1926"/>
      <c r="VZE3" s="1926"/>
      <c r="VZF3" s="1926"/>
      <c r="VZG3" s="1926"/>
      <c r="VZH3" s="1926"/>
      <c r="VZI3" s="1926"/>
      <c r="VZJ3" s="1926"/>
      <c r="VZK3" s="1926"/>
      <c r="VZL3" s="1926"/>
      <c r="VZM3" s="1926"/>
      <c r="VZN3" s="1926"/>
      <c r="VZO3" s="1926"/>
      <c r="VZP3" s="1926"/>
      <c r="VZQ3" s="1926"/>
      <c r="VZR3" s="1926"/>
      <c r="VZS3" s="1926"/>
      <c r="VZT3" s="1926"/>
      <c r="VZU3" s="1926"/>
      <c r="VZV3" s="1926"/>
      <c r="VZW3" s="1926"/>
      <c r="VZX3" s="1926"/>
      <c r="VZY3" s="1926"/>
      <c r="VZZ3" s="1926"/>
      <c r="WAA3" s="1926"/>
      <c r="WAB3" s="1926"/>
      <c r="WAC3" s="1926"/>
      <c r="WAD3" s="1926"/>
      <c r="WAE3" s="1926"/>
      <c r="WAF3" s="1926"/>
      <c r="WAG3" s="1926"/>
      <c r="WAH3" s="1926"/>
      <c r="WAI3" s="1926"/>
      <c r="WAJ3" s="1926"/>
      <c r="WAK3" s="1926"/>
      <c r="WAL3" s="1926"/>
      <c r="WAM3" s="1926"/>
      <c r="WAN3" s="1926"/>
      <c r="WAO3" s="1926"/>
      <c r="WAP3" s="1926"/>
      <c r="WAQ3" s="1926"/>
      <c r="WAR3" s="1926"/>
      <c r="WAS3" s="1926"/>
      <c r="WAT3" s="1926"/>
      <c r="WAU3" s="1926"/>
      <c r="WAV3" s="1926"/>
      <c r="WAW3" s="1926"/>
      <c r="WAX3" s="1926"/>
      <c r="WAY3" s="1926"/>
      <c r="WAZ3" s="1926"/>
      <c r="WBA3" s="1926"/>
      <c r="WBB3" s="1926"/>
      <c r="WBC3" s="1926"/>
      <c r="WBD3" s="1926"/>
      <c r="WBE3" s="1926"/>
      <c r="WBF3" s="1926"/>
      <c r="WBG3" s="1926"/>
      <c r="WBH3" s="1926"/>
      <c r="WBI3" s="1926"/>
      <c r="WBJ3" s="1926"/>
      <c r="WBK3" s="1926"/>
      <c r="WBL3" s="1926"/>
      <c r="WBM3" s="1926"/>
      <c r="WBN3" s="1926"/>
      <c r="WBO3" s="1926"/>
      <c r="WBP3" s="1926"/>
      <c r="WBQ3" s="1926"/>
      <c r="WBR3" s="1926"/>
      <c r="WBS3" s="1926"/>
      <c r="WBT3" s="1926"/>
      <c r="WBU3" s="1926"/>
      <c r="WBV3" s="1926"/>
      <c r="WBW3" s="1926"/>
      <c r="WBX3" s="1926"/>
      <c r="WBY3" s="1926"/>
      <c r="WBZ3" s="1926"/>
      <c r="WCA3" s="1926"/>
      <c r="WCB3" s="1926"/>
      <c r="WCC3" s="1926"/>
      <c r="WCD3" s="1926"/>
      <c r="WCE3" s="1926"/>
      <c r="WCF3" s="1926"/>
      <c r="WCG3" s="1926"/>
      <c r="WCH3" s="1926"/>
      <c r="WCI3" s="1926"/>
      <c r="WCJ3" s="1926"/>
      <c r="WCK3" s="1926"/>
      <c r="WCL3" s="1926"/>
      <c r="WCM3" s="1926"/>
      <c r="WCN3" s="1926"/>
      <c r="WCO3" s="1926"/>
      <c r="WCP3" s="1926"/>
      <c r="WCQ3" s="1926"/>
      <c r="WCR3" s="1926"/>
      <c r="WCS3" s="1926"/>
      <c r="WCT3" s="1926"/>
      <c r="WCU3" s="1926"/>
      <c r="WCV3" s="1926"/>
      <c r="WCW3" s="1926"/>
      <c r="WCX3" s="1926"/>
      <c r="WCY3" s="1926"/>
      <c r="WCZ3" s="1926"/>
      <c r="WDA3" s="1926"/>
      <c r="WDB3" s="1926"/>
      <c r="WDC3" s="1926"/>
      <c r="WDD3" s="1926"/>
      <c r="WDE3" s="1926"/>
      <c r="WDF3" s="1926"/>
      <c r="WDG3" s="1926"/>
      <c r="WDH3" s="1926"/>
      <c r="WDI3" s="1926"/>
      <c r="WDJ3" s="1926"/>
      <c r="WDK3" s="1926"/>
      <c r="WDL3" s="1926"/>
      <c r="WDM3" s="1926"/>
      <c r="WDN3" s="1926"/>
      <c r="WDO3" s="1926"/>
      <c r="WDP3" s="1926"/>
      <c r="WDQ3" s="1926"/>
      <c r="WDR3" s="1926"/>
      <c r="WDS3" s="1926"/>
      <c r="WDT3" s="1926"/>
      <c r="WDU3" s="1926"/>
      <c r="WDV3" s="1926"/>
      <c r="WDW3" s="1926"/>
      <c r="WDX3" s="1926"/>
      <c r="WDY3" s="1926"/>
      <c r="WDZ3" s="1926"/>
      <c r="WEA3" s="1926"/>
      <c r="WEB3" s="1926"/>
      <c r="WEC3" s="1926"/>
      <c r="WED3" s="1926"/>
      <c r="WEE3" s="1926"/>
      <c r="WEF3" s="1926"/>
      <c r="WEG3" s="1926"/>
      <c r="WEH3" s="1926"/>
      <c r="WEI3" s="1926"/>
      <c r="WEJ3" s="1926"/>
      <c r="WEK3" s="1926"/>
      <c r="WEL3" s="1926"/>
      <c r="WEM3" s="1926"/>
      <c r="WEN3" s="1926"/>
      <c r="WEO3" s="1926"/>
      <c r="WEP3" s="1926"/>
      <c r="WEQ3" s="1926"/>
      <c r="WER3" s="1926"/>
      <c r="WES3" s="1926"/>
      <c r="WET3" s="1926"/>
      <c r="WEU3" s="1926"/>
      <c r="WEV3" s="1926"/>
      <c r="WEW3" s="1926"/>
      <c r="WEX3" s="1926"/>
      <c r="WEY3" s="1926"/>
      <c r="WEZ3" s="1926"/>
      <c r="WFA3" s="1926"/>
      <c r="WFB3" s="1926"/>
      <c r="WFC3" s="1926"/>
      <c r="WFD3" s="1926"/>
      <c r="WFE3" s="1926"/>
      <c r="WFF3" s="1926"/>
      <c r="WFG3" s="1926"/>
      <c r="WFH3" s="1926"/>
      <c r="WFI3" s="1926"/>
      <c r="WFJ3" s="1926"/>
      <c r="WFK3" s="1926"/>
      <c r="WFL3" s="1926"/>
      <c r="WFM3" s="1926"/>
      <c r="WFN3" s="1926"/>
      <c r="WFO3" s="1926"/>
      <c r="WFP3" s="1926"/>
      <c r="WFQ3" s="1926"/>
      <c r="WFR3" s="1926"/>
      <c r="WFS3" s="1926"/>
      <c r="WFT3" s="1926"/>
      <c r="WFU3" s="1926"/>
      <c r="WFV3" s="1926"/>
      <c r="WFW3" s="1926"/>
      <c r="WFX3" s="1926"/>
      <c r="WFY3" s="1926"/>
      <c r="WFZ3" s="1926"/>
      <c r="WGA3" s="1926"/>
      <c r="WGB3" s="1926"/>
      <c r="WGC3" s="1926"/>
      <c r="WGD3" s="1926"/>
      <c r="WGE3" s="1926"/>
      <c r="WGF3" s="1926"/>
      <c r="WGG3" s="1926"/>
      <c r="WGH3" s="1926"/>
      <c r="WGI3" s="1926"/>
      <c r="WGJ3" s="1926"/>
      <c r="WGK3" s="1926"/>
      <c r="WGL3" s="1926"/>
      <c r="WGM3" s="1926"/>
      <c r="WGN3" s="1926"/>
      <c r="WGO3" s="1926"/>
      <c r="WGP3" s="1926"/>
      <c r="WGQ3" s="1926"/>
      <c r="WGR3" s="1926"/>
      <c r="WGS3" s="1926"/>
      <c r="WGT3" s="1926"/>
      <c r="WGU3" s="1926"/>
      <c r="WGV3" s="1926"/>
      <c r="WGW3" s="1926"/>
      <c r="WGX3" s="1926"/>
      <c r="WGY3" s="1926"/>
      <c r="WGZ3" s="1926"/>
      <c r="WHA3" s="1926"/>
      <c r="WHB3" s="1926"/>
      <c r="WHC3" s="1926"/>
      <c r="WHD3" s="1926"/>
      <c r="WHE3" s="1926"/>
      <c r="WHF3" s="1926"/>
      <c r="WHG3" s="1926"/>
      <c r="WHH3" s="1926"/>
      <c r="WHI3" s="1926"/>
      <c r="WHJ3" s="1926"/>
      <c r="WHK3" s="1926"/>
      <c r="WHL3" s="1926"/>
      <c r="WHM3" s="1926"/>
      <c r="WHN3" s="1926"/>
      <c r="WHO3" s="1926"/>
      <c r="WHP3" s="1926"/>
      <c r="WHQ3" s="1926"/>
      <c r="WHR3" s="1926"/>
      <c r="WHS3" s="1926"/>
      <c r="WHT3" s="1926"/>
      <c r="WHU3" s="1926"/>
      <c r="WHV3" s="1926"/>
      <c r="WHW3" s="1926"/>
      <c r="WHX3" s="1926"/>
      <c r="WHY3" s="1926"/>
      <c r="WHZ3" s="1926"/>
      <c r="WIA3" s="1926"/>
      <c r="WIB3" s="1926"/>
      <c r="WIC3" s="1926"/>
      <c r="WID3" s="1926"/>
      <c r="WIE3" s="1926"/>
      <c r="WIF3" s="1926"/>
      <c r="WIG3" s="1926"/>
      <c r="WIH3" s="1926"/>
      <c r="WII3" s="1926"/>
      <c r="WIJ3" s="1926"/>
      <c r="WIK3" s="1926"/>
      <c r="WIL3" s="1926"/>
      <c r="WIM3" s="1926"/>
      <c r="WIN3" s="1926"/>
      <c r="WIO3" s="1926"/>
      <c r="WIP3" s="1926"/>
      <c r="WIQ3" s="1926"/>
      <c r="WIR3" s="1926"/>
      <c r="WIS3" s="1926"/>
      <c r="WIT3" s="1926"/>
      <c r="WIU3" s="1926"/>
      <c r="WIV3" s="1926"/>
      <c r="WIW3" s="1926"/>
      <c r="WIX3" s="1926"/>
      <c r="WIY3" s="1926"/>
      <c r="WIZ3" s="1926"/>
      <c r="WJA3" s="1926"/>
      <c r="WJB3" s="1926"/>
      <c r="WJC3" s="1926"/>
      <c r="WJD3" s="1926"/>
      <c r="WJE3" s="1926"/>
      <c r="WJF3" s="1926"/>
      <c r="WJG3" s="1926"/>
      <c r="WJH3" s="1926"/>
      <c r="WJI3" s="1926"/>
      <c r="WJJ3" s="1926"/>
      <c r="WJK3" s="1926"/>
      <c r="WJL3" s="1926"/>
      <c r="WJM3" s="1926"/>
      <c r="WJN3" s="1926"/>
      <c r="WJO3" s="1926"/>
      <c r="WJP3" s="1926"/>
      <c r="WJQ3" s="1926"/>
      <c r="WJR3" s="1926"/>
      <c r="WJS3" s="1926"/>
      <c r="WJT3" s="1926"/>
      <c r="WJU3" s="1926"/>
      <c r="WJV3" s="1926"/>
      <c r="WJW3" s="1926"/>
      <c r="WJX3" s="1926"/>
      <c r="WJY3" s="1926"/>
      <c r="WJZ3" s="1926"/>
      <c r="WKA3" s="1926"/>
      <c r="WKB3" s="1926"/>
      <c r="WKC3" s="1926"/>
      <c r="WKD3" s="1926"/>
      <c r="WKE3" s="1926"/>
      <c r="WKF3" s="1926"/>
      <c r="WKG3" s="1926"/>
      <c r="WKH3" s="1926"/>
      <c r="WKI3" s="1926"/>
      <c r="WKJ3" s="1926"/>
      <c r="WKK3" s="1926"/>
      <c r="WKL3" s="1926"/>
      <c r="WKM3" s="1926"/>
      <c r="WKN3" s="1926"/>
      <c r="WKO3" s="1926"/>
      <c r="WKP3" s="1926"/>
      <c r="WKQ3" s="1926"/>
      <c r="WKR3" s="1926"/>
      <c r="WKS3" s="1926"/>
      <c r="WKT3" s="1926"/>
      <c r="WKU3" s="1926"/>
      <c r="WKV3" s="1926"/>
      <c r="WKW3" s="1926"/>
      <c r="WKX3" s="1926"/>
      <c r="WKY3" s="1926"/>
      <c r="WKZ3" s="1926"/>
      <c r="WLA3" s="1926"/>
      <c r="WLB3" s="1926"/>
      <c r="WLC3" s="1926"/>
      <c r="WLD3" s="1926"/>
      <c r="WLE3" s="1926"/>
      <c r="WLF3" s="1926"/>
      <c r="WLG3" s="1926"/>
      <c r="WLH3" s="1926"/>
      <c r="WLI3" s="1926"/>
      <c r="WLJ3" s="1926"/>
      <c r="WLK3" s="1926"/>
      <c r="WLL3" s="1926"/>
      <c r="WLM3" s="1926"/>
      <c r="WLN3" s="1926"/>
      <c r="WLO3" s="1926"/>
      <c r="WLP3" s="1926"/>
      <c r="WLQ3" s="1926"/>
      <c r="WLR3" s="1926"/>
      <c r="WLS3" s="1926"/>
      <c r="WLT3" s="1926"/>
      <c r="WLU3" s="1926"/>
      <c r="WLV3" s="1926"/>
      <c r="WLW3" s="1926"/>
      <c r="WLX3" s="1926"/>
      <c r="WLY3" s="1926"/>
      <c r="WLZ3" s="1926"/>
      <c r="WMA3" s="1926"/>
      <c r="WMB3" s="1926"/>
      <c r="WMC3" s="1926"/>
      <c r="WMD3" s="1926"/>
      <c r="WME3" s="1926"/>
      <c r="WMF3" s="1926"/>
      <c r="WMG3" s="1926"/>
      <c r="WMH3" s="1926"/>
      <c r="WMI3" s="1926"/>
      <c r="WMJ3" s="1926"/>
      <c r="WMK3" s="1926"/>
      <c r="WML3" s="1926"/>
      <c r="WMM3" s="1926"/>
      <c r="WMN3" s="1926"/>
      <c r="WMO3" s="1926"/>
      <c r="WMP3" s="1926"/>
      <c r="WMQ3" s="1926"/>
      <c r="WMR3" s="1926"/>
      <c r="WMS3" s="1926"/>
      <c r="WMT3" s="1926"/>
      <c r="WMU3" s="1926"/>
      <c r="WMV3" s="1926"/>
      <c r="WMW3" s="1926"/>
      <c r="WMX3" s="1926"/>
      <c r="WMY3" s="1926"/>
      <c r="WMZ3" s="1926"/>
      <c r="WNA3" s="1926"/>
      <c r="WNB3" s="1926"/>
      <c r="WNC3" s="1926"/>
      <c r="WND3" s="1926"/>
      <c r="WNE3" s="1926"/>
      <c r="WNF3" s="1926"/>
      <c r="WNG3" s="1926"/>
      <c r="WNH3" s="1926"/>
      <c r="WNI3" s="1926"/>
      <c r="WNJ3" s="1926"/>
      <c r="WNK3" s="1926"/>
      <c r="WNL3" s="1926"/>
      <c r="WNM3" s="1926"/>
      <c r="WNN3" s="1926"/>
      <c r="WNO3" s="1926"/>
      <c r="WNP3" s="1926"/>
      <c r="WNQ3" s="1926"/>
      <c r="WNR3" s="1926"/>
      <c r="WNS3" s="1926"/>
      <c r="WNT3" s="1926"/>
      <c r="WNU3" s="1926"/>
      <c r="WNV3" s="1926"/>
      <c r="WNW3" s="1926"/>
      <c r="WNX3" s="1926"/>
      <c r="WNY3" s="1926"/>
      <c r="WNZ3" s="1926"/>
      <c r="WOA3" s="1926"/>
      <c r="WOB3" s="1926"/>
      <c r="WOC3" s="1926"/>
      <c r="WOD3" s="1926"/>
      <c r="WOE3" s="1926"/>
      <c r="WOF3" s="1926"/>
      <c r="WOG3" s="1926"/>
      <c r="WOH3" s="1926"/>
      <c r="WOI3" s="1926"/>
      <c r="WOJ3" s="1926"/>
      <c r="WOK3" s="1926"/>
      <c r="WOL3" s="1926"/>
      <c r="WOM3" s="1926"/>
      <c r="WON3" s="1926"/>
      <c r="WOO3" s="1926"/>
      <c r="WOP3" s="1926"/>
      <c r="WOQ3" s="1926"/>
      <c r="WOR3" s="1926"/>
      <c r="WOS3" s="1926"/>
      <c r="WOT3" s="1926"/>
      <c r="WOU3" s="1926"/>
      <c r="WOV3" s="1926"/>
      <c r="WOW3" s="1926"/>
      <c r="WOX3" s="1926"/>
      <c r="WOY3" s="1926"/>
      <c r="WOZ3" s="1926"/>
      <c r="WPA3" s="1926"/>
      <c r="WPB3" s="1926"/>
      <c r="WPC3" s="1926"/>
      <c r="WPD3" s="1926"/>
      <c r="WPE3" s="1926"/>
      <c r="WPF3" s="1926"/>
      <c r="WPG3" s="1926"/>
      <c r="WPH3" s="1926"/>
      <c r="WPI3" s="1926"/>
      <c r="WPJ3" s="1926"/>
      <c r="WPK3" s="1926"/>
      <c r="WPL3" s="1926"/>
      <c r="WPM3" s="1926"/>
      <c r="WPN3" s="1926"/>
      <c r="WPO3" s="1926"/>
      <c r="WPP3" s="1926"/>
      <c r="WPQ3" s="1926"/>
      <c r="WPR3" s="1926"/>
      <c r="WPS3" s="1926"/>
      <c r="WPT3" s="1926"/>
      <c r="WPU3" s="1926"/>
      <c r="WPV3" s="1926"/>
      <c r="WPW3" s="1926"/>
      <c r="WPX3" s="1926"/>
      <c r="WPY3" s="1926"/>
      <c r="WPZ3" s="1926"/>
      <c r="WQA3" s="1926"/>
      <c r="WQB3" s="1926"/>
      <c r="WQC3" s="1926"/>
      <c r="WQD3" s="1926"/>
      <c r="WQE3" s="1926"/>
      <c r="WQF3" s="1926"/>
      <c r="WQG3" s="1926"/>
      <c r="WQH3" s="1926"/>
      <c r="WQI3" s="1926"/>
      <c r="WQJ3" s="1926"/>
      <c r="WQK3" s="1926"/>
      <c r="WQL3" s="1926"/>
      <c r="WQM3" s="1926"/>
      <c r="WQN3" s="1926"/>
      <c r="WQO3" s="1926"/>
      <c r="WQP3" s="1926"/>
      <c r="WQQ3" s="1926"/>
      <c r="WQR3" s="1926"/>
      <c r="WQS3" s="1926"/>
      <c r="WQT3" s="1926"/>
      <c r="WQU3" s="1926"/>
      <c r="WQV3" s="1926"/>
      <c r="WQW3" s="1926"/>
      <c r="WQX3" s="1926"/>
      <c r="WQY3" s="1926"/>
      <c r="WQZ3" s="1926"/>
      <c r="WRA3" s="1926"/>
      <c r="WRB3" s="1926"/>
      <c r="WRC3" s="1926"/>
      <c r="WRD3" s="1926"/>
      <c r="WRE3" s="1926"/>
      <c r="WRF3" s="1926"/>
      <c r="WRG3" s="1926"/>
      <c r="WRH3" s="1926"/>
      <c r="WRI3" s="1926"/>
      <c r="WRJ3" s="1926"/>
      <c r="WRK3" s="1926"/>
      <c r="WRL3" s="1926"/>
      <c r="WRM3" s="1926"/>
      <c r="WRN3" s="1926"/>
      <c r="WRO3" s="1926"/>
      <c r="WRP3" s="1926"/>
      <c r="WRQ3" s="1926"/>
      <c r="WRR3" s="1926"/>
      <c r="WRS3" s="1926"/>
      <c r="WRT3" s="1926"/>
      <c r="WRU3" s="1926"/>
      <c r="WRV3" s="1926"/>
      <c r="WRW3" s="1926"/>
      <c r="WRX3" s="1926"/>
      <c r="WRY3" s="1926"/>
      <c r="WRZ3" s="1926"/>
      <c r="WSA3" s="1926"/>
      <c r="WSB3" s="1926"/>
      <c r="WSC3" s="1926"/>
      <c r="WSD3" s="1926"/>
      <c r="WSE3" s="1926"/>
      <c r="WSF3" s="1926"/>
      <c r="WSG3" s="1926"/>
      <c r="WSH3" s="1926"/>
      <c r="WSI3" s="1926"/>
      <c r="WSJ3" s="1926"/>
      <c r="WSK3" s="1926"/>
      <c r="WSL3" s="1926"/>
      <c r="WSM3" s="1926"/>
      <c r="WSN3" s="1926"/>
      <c r="WSO3" s="1926"/>
      <c r="WSP3" s="1926"/>
      <c r="WSQ3" s="1926"/>
      <c r="WSR3" s="1926"/>
      <c r="WSS3" s="1926"/>
      <c r="WST3" s="1926"/>
      <c r="WSU3" s="1926"/>
      <c r="WSV3" s="1926"/>
      <c r="WSW3" s="1926"/>
      <c r="WSX3" s="1926"/>
      <c r="WSY3" s="1926"/>
      <c r="WSZ3" s="1926"/>
      <c r="WTA3" s="1926"/>
      <c r="WTB3" s="1926"/>
      <c r="WTC3" s="1926"/>
      <c r="WTD3" s="1926"/>
      <c r="WTE3" s="1926"/>
      <c r="WTF3" s="1926"/>
      <c r="WTG3" s="1926"/>
      <c r="WTH3" s="1926"/>
      <c r="WTI3" s="1926"/>
      <c r="WTJ3" s="1926"/>
      <c r="WTK3" s="1926"/>
      <c r="WTL3" s="1926"/>
      <c r="WTM3" s="1926"/>
      <c r="WTN3" s="1926"/>
      <c r="WTO3" s="1926"/>
      <c r="WTP3" s="1926"/>
      <c r="WTQ3" s="1926"/>
      <c r="WTR3" s="1926"/>
      <c r="WTS3" s="1926"/>
      <c r="WTT3" s="1926"/>
      <c r="WTU3" s="1926"/>
      <c r="WTV3" s="1926"/>
      <c r="WTW3" s="1926"/>
      <c r="WTX3" s="1926"/>
      <c r="WTY3" s="1926"/>
      <c r="WTZ3" s="1926"/>
      <c r="WUA3" s="1926"/>
      <c r="WUB3" s="1926"/>
      <c r="WUC3" s="1926"/>
      <c r="WUD3" s="1926"/>
      <c r="WUE3" s="1926"/>
      <c r="WUF3" s="1926"/>
      <c r="WUG3" s="1926"/>
      <c r="WUH3" s="1926"/>
      <c r="WUI3" s="1926"/>
      <c r="WUJ3" s="1926"/>
      <c r="WUK3" s="1926"/>
      <c r="WUL3" s="1926"/>
      <c r="WUM3" s="1926"/>
      <c r="WUN3" s="1926"/>
      <c r="WUO3" s="1926"/>
      <c r="WUP3" s="1926"/>
      <c r="WUQ3" s="1926"/>
      <c r="WUR3" s="1926"/>
      <c r="WUS3" s="1926"/>
      <c r="WUT3" s="1926"/>
      <c r="WUU3" s="1926"/>
      <c r="WUV3" s="1926"/>
      <c r="WUW3" s="1926"/>
      <c r="WUX3" s="1926"/>
      <c r="WUY3" s="1926"/>
      <c r="WUZ3" s="1926"/>
      <c r="WVA3" s="1926"/>
      <c r="WVB3" s="1926"/>
      <c r="WVC3" s="1926"/>
      <c r="WVD3" s="1926"/>
      <c r="WVE3" s="1926"/>
      <c r="WVF3" s="1926"/>
      <c r="WVG3" s="1926"/>
      <c r="WVH3" s="1926"/>
      <c r="WVI3" s="1926"/>
      <c r="WVJ3" s="1926"/>
      <c r="WVK3" s="1926"/>
      <c r="WVL3" s="1926"/>
      <c r="WVM3" s="1926"/>
      <c r="WVN3" s="1926"/>
      <c r="WVO3" s="1926"/>
      <c r="WVP3" s="1926"/>
      <c r="WVQ3" s="1926"/>
      <c r="WVR3" s="1926"/>
      <c r="WVS3" s="1926"/>
      <c r="WVT3" s="1926"/>
      <c r="WVU3" s="1926"/>
      <c r="WVV3" s="1926"/>
      <c r="WVW3" s="1926"/>
      <c r="WVX3" s="1926"/>
      <c r="WVY3" s="1926"/>
      <c r="WVZ3" s="1926"/>
      <c r="WWA3" s="1926"/>
      <c r="WWB3" s="1926"/>
      <c r="WWC3" s="1926"/>
      <c r="WWD3" s="1926"/>
      <c r="WWE3" s="1926"/>
      <c r="WWF3" s="1926"/>
      <c r="WWG3" s="1926"/>
      <c r="WWH3" s="1926"/>
      <c r="WWI3" s="1926"/>
      <c r="WWJ3" s="1926"/>
      <c r="WWK3" s="1926"/>
      <c r="WWL3" s="1926"/>
      <c r="WWM3" s="1926"/>
      <c r="WWN3" s="1926"/>
      <c r="WWO3" s="1926"/>
      <c r="WWP3" s="1926"/>
      <c r="WWQ3" s="1926"/>
      <c r="WWR3" s="1926"/>
      <c r="WWS3" s="1926"/>
      <c r="WWT3" s="1926"/>
      <c r="WWU3" s="1926"/>
      <c r="WWV3" s="1926"/>
      <c r="WWW3" s="1926"/>
      <c r="WWX3" s="1926"/>
      <c r="WWY3" s="1926"/>
      <c r="WWZ3" s="1926"/>
      <c r="WXA3" s="1926"/>
      <c r="WXB3" s="1926"/>
      <c r="WXC3" s="1926"/>
      <c r="WXD3" s="1926"/>
      <c r="WXE3" s="1926"/>
      <c r="WXF3" s="1926"/>
      <c r="WXG3" s="1926"/>
      <c r="WXH3" s="1926"/>
      <c r="WXI3" s="1926"/>
      <c r="WXJ3" s="1926"/>
      <c r="WXK3" s="1926"/>
      <c r="WXL3" s="1926"/>
      <c r="WXM3" s="1926"/>
      <c r="WXN3" s="1926"/>
      <c r="WXO3" s="1926"/>
      <c r="WXP3" s="1926"/>
      <c r="WXQ3" s="1926"/>
      <c r="WXR3" s="1926"/>
      <c r="WXS3" s="1926"/>
      <c r="WXT3" s="1926"/>
      <c r="WXU3" s="1926"/>
      <c r="WXV3" s="1926"/>
      <c r="WXW3" s="1926"/>
      <c r="WXX3" s="1926"/>
      <c r="WXY3" s="1926"/>
      <c r="WXZ3" s="1926"/>
      <c r="WYA3" s="1926"/>
      <c r="WYB3" s="1926"/>
      <c r="WYC3" s="1926"/>
      <c r="WYD3" s="1926"/>
      <c r="WYE3" s="1926"/>
      <c r="WYF3" s="1926"/>
      <c r="WYG3" s="1926"/>
      <c r="WYH3" s="1926"/>
      <c r="WYI3" s="1926"/>
      <c r="WYJ3" s="1926"/>
      <c r="WYK3" s="1926"/>
      <c r="WYL3" s="1926"/>
      <c r="WYM3" s="1926"/>
      <c r="WYN3" s="1926"/>
      <c r="WYO3" s="1926"/>
      <c r="WYP3" s="1926"/>
      <c r="WYQ3" s="1926"/>
      <c r="WYR3" s="1926"/>
      <c r="WYS3" s="1926"/>
      <c r="WYT3" s="1926"/>
      <c r="WYU3" s="1926"/>
      <c r="WYV3" s="1926"/>
      <c r="WYW3" s="1926"/>
      <c r="WYX3" s="1926"/>
      <c r="WYY3" s="1926"/>
      <c r="WYZ3" s="1926"/>
      <c r="WZA3" s="1926"/>
      <c r="WZB3" s="1926"/>
      <c r="WZC3" s="1926"/>
      <c r="WZD3" s="1926"/>
      <c r="WZE3" s="1926"/>
      <c r="WZF3" s="1926"/>
      <c r="WZG3" s="1926"/>
      <c r="WZH3" s="1926"/>
      <c r="WZI3" s="1926"/>
      <c r="WZJ3" s="1926"/>
      <c r="WZK3" s="1926"/>
      <c r="WZL3" s="1926"/>
      <c r="WZM3" s="1926"/>
      <c r="WZN3" s="1926"/>
      <c r="WZO3" s="1926"/>
      <c r="WZP3" s="1926"/>
      <c r="WZQ3" s="1926"/>
      <c r="WZR3" s="1926"/>
      <c r="WZS3" s="1926"/>
      <c r="WZT3" s="1926"/>
      <c r="WZU3" s="1926"/>
      <c r="WZV3" s="1926"/>
      <c r="WZW3" s="1926"/>
      <c r="WZX3" s="1926"/>
      <c r="WZY3" s="1926"/>
      <c r="WZZ3" s="1926"/>
      <c r="XAA3" s="1926"/>
      <c r="XAB3" s="1926"/>
      <c r="XAC3" s="1926"/>
      <c r="XAD3" s="1926"/>
      <c r="XAE3" s="1926"/>
      <c r="XAF3" s="1926"/>
      <c r="XAG3" s="1926"/>
      <c r="XAH3" s="1926"/>
      <c r="XAI3" s="1926"/>
      <c r="XAJ3" s="1926"/>
      <c r="XAK3" s="1926"/>
      <c r="XAL3" s="1926"/>
      <c r="XAM3" s="1926"/>
      <c r="XAN3" s="1926"/>
      <c r="XAO3" s="1926"/>
      <c r="XAP3" s="1926"/>
      <c r="XAQ3" s="1926"/>
      <c r="XAR3" s="1926"/>
      <c r="XAS3" s="1926"/>
      <c r="XAT3" s="1926"/>
      <c r="XAU3" s="1926"/>
      <c r="XAV3" s="1926"/>
      <c r="XAW3" s="1926"/>
      <c r="XAX3" s="1926"/>
      <c r="XAY3" s="1926"/>
      <c r="XAZ3" s="1926"/>
      <c r="XBA3" s="1926"/>
      <c r="XBB3" s="1926"/>
      <c r="XBC3" s="1926"/>
      <c r="XBD3" s="1926"/>
      <c r="XBE3" s="1926"/>
      <c r="XBF3" s="1926"/>
      <c r="XBG3" s="1926"/>
      <c r="XBH3" s="1926"/>
      <c r="XBI3" s="1926"/>
      <c r="XBJ3" s="1926"/>
      <c r="XBK3" s="1926"/>
      <c r="XBL3" s="1926"/>
      <c r="XBM3" s="1926"/>
      <c r="XBN3" s="1926"/>
      <c r="XBO3" s="1926"/>
      <c r="XBP3" s="1926"/>
      <c r="XBQ3" s="1926"/>
      <c r="XBR3" s="1926"/>
      <c r="XBS3" s="1926"/>
      <c r="XBT3" s="1926"/>
      <c r="XBU3" s="1926"/>
      <c r="XBV3" s="1926"/>
      <c r="XBW3" s="1926"/>
      <c r="XBX3" s="1926"/>
      <c r="XBY3" s="1926"/>
      <c r="XBZ3" s="1926"/>
      <c r="XCA3" s="1926"/>
      <c r="XCB3" s="1926"/>
      <c r="XCC3" s="1926"/>
      <c r="XCD3" s="1926"/>
      <c r="XCE3" s="1926"/>
      <c r="XCF3" s="1926"/>
      <c r="XCG3" s="1926"/>
      <c r="XCH3" s="1926"/>
      <c r="XCI3" s="1926"/>
      <c r="XCJ3" s="1926"/>
      <c r="XCK3" s="1926"/>
      <c r="XCL3" s="1926"/>
      <c r="XCM3" s="1926"/>
      <c r="XCN3" s="1926"/>
      <c r="XCO3" s="1926"/>
      <c r="XCP3" s="1926"/>
      <c r="XCQ3" s="1926"/>
      <c r="XCR3" s="1926"/>
      <c r="XCS3" s="1926"/>
      <c r="XCT3" s="1926"/>
      <c r="XCU3" s="1926"/>
      <c r="XCV3" s="1926"/>
      <c r="XCW3" s="1926"/>
      <c r="XCX3" s="1926"/>
      <c r="XCY3" s="1926"/>
      <c r="XCZ3" s="1926"/>
      <c r="XDA3" s="1926"/>
      <c r="XDB3" s="1926"/>
      <c r="XDC3" s="1926"/>
      <c r="XDD3" s="1926"/>
      <c r="XDE3" s="1926"/>
      <c r="XDF3" s="1926"/>
      <c r="XDG3" s="1926"/>
      <c r="XDH3" s="1926"/>
      <c r="XDI3" s="1926"/>
      <c r="XDJ3" s="1926"/>
      <c r="XDK3" s="1926"/>
      <c r="XDL3" s="1926"/>
      <c r="XDM3" s="1926"/>
      <c r="XDN3" s="1926"/>
      <c r="XDO3" s="1926"/>
      <c r="XDP3" s="1926"/>
      <c r="XDQ3" s="1926"/>
      <c r="XDR3" s="1926"/>
      <c r="XDS3" s="1926"/>
      <c r="XDT3" s="1926"/>
      <c r="XDU3" s="1926"/>
      <c r="XDV3" s="1926"/>
      <c r="XDW3" s="1926"/>
      <c r="XDX3" s="1926"/>
      <c r="XDY3" s="1926"/>
      <c r="XDZ3" s="1926"/>
      <c r="XEA3" s="1926"/>
      <c r="XEB3" s="1926"/>
      <c r="XEC3" s="1926"/>
      <c r="XED3" s="1926"/>
      <c r="XEE3" s="1926"/>
      <c r="XEF3" s="1926"/>
      <c r="XEG3" s="1926"/>
      <c r="XEH3" s="1926"/>
      <c r="XEI3" s="1926"/>
      <c r="XEJ3" s="1926"/>
      <c r="XEK3" s="1926"/>
      <c r="XEL3" s="1926"/>
      <c r="XEM3" s="1926"/>
      <c r="XEN3" s="1926"/>
      <c r="XEO3" s="1926"/>
      <c r="XEP3" s="1926"/>
      <c r="XEQ3" s="1926"/>
      <c r="XER3" s="1926"/>
      <c r="XES3" s="1926"/>
      <c r="XET3" s="1926"/>
      <c r="XEU3" s="1926"/>
      <c r="XEV3" s="1926"/>
      <c r="XEW3" s="1926"/>
      <c r="XEX3" s="1926"/>
      <c r="XEY3" s="1926"/>
      <c r="XEZ3" s="1926"/>
      <c r="XFA3" s="1926"/>
      <c r="XFB3" s="1926"/>
      <c r="XFC3" s="1926"/>
      <c r="XFD3" s="1926"/>
    </row>
    <row r="4" spans="1:16384" s="1923" customFormat="1" ht="12.75">
      <c r="C4" s="1924"/>
      <c r="D4" s="1924"/>
      <c r="E4" s="1924"/>
      <c r="F4" s="1924"/>
      <c r="G4" s="1924"/>
      <c r="H4" s="1929"/>
      <c r="I4" s="1929"/>
      <c r="J4" s="1929"/>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c r="VUD4" s="142"/>
      <c r="VUE4" s="142"/>
      <c r="VUF4" s="142"/>
      <c r="VUG4" s="142"/>
      <c r="VUH4" s="142"/>
      <c r="VUI4" s="142"/>
      <c r="VUJ4" s="142"/>
      <c r="VUK4" s="142"/>
      <c r="VUL4" s="142"/>
      <c r="VUM4" s="142"/>
      <c r="VUN4" s="142"/>
      <c r="VUO4" s="142"/>
      <c r="VUP4" s="142"/>
      <c r="VUQ4" s="142"/>
      <c r="VUR4" s="142"/>
      <c r="VUS4" s="142"/>
      <c r="VUT4" s="142"/>
      <c r="VUU4" s="142"/>
      <c r="VUV4" s="142"/>
      <c r="VUW4" s="142"/>
      <c r="VUX4" s="142"/>
      <c r="VUY4" s="142"/>
      <c r="VUZ4" s="142"/>
      <c r="VVA4" s="142"/>
      <c r="VVB4" s="142"/>
      <c r="VVC4" s="142"/>
      <c r="VVD4" s="142"/>
      <c r="VVE4" s="142"/>
      <c r="VVF4" s="142"/>
      <c r="VVG4" s="142"/>
      <c r="VVH4" s="142"/>
      <c r="VVI4" s="142"/>
      <c r="VVJ4" s="142"/>
      <c r="VVK4" s="142"/>
      <c r="VVL4" s="142"/>
      <c r="VVM4" s="142"/>
      <c r="VVN4" s="142"/>
      <c r="VVO4" s="142"/>
      <c r="VVP4" s="142"/>
      <c r="VVQ4" s="142"/>
      <c r="VVR4" s="142"/>
      <c r="VVS4" s="142"/>
      <c r="VVT4" s="142"/>
      <c r="VVU4" s="142"/>
      <c r="VVV4" s="142"/>
      <c r="VVW4" s="142"/>
      <c r="VVX4" s="142"/>
      <c r="VVY4" s="142"/>
      <c r="VVZ4" s="142"/>
      <c r="VWA4" s="142"/>
      <c r="VWB4" s="142"/>
      <c r="VWC4" s="142"/>
      <c r="VWD4" s="142"/>
      <c r="VWE4" s="142"/>
      <c r="VWF4" s="142"/>
      <c r="VWG4" s="142"/>
      <c r="VWH4" s="142"/>
      <c r="VWI4" s="142"/>
      <c r="VWJ4" s="142"/>
      <c r="VWK4" s="142"/>
      <c r="VWL4" s="142"/>
      <c r="VWM4" s="142"/>
      <c r="VWN4" s="142"/>
      <c r="VWO4" s="142"/>
      <c r="VWP4" s="142"/>
      <c r="VWQ4" s="142"/>
      <c r="VWR4" s="142"/>
      <c r="VWS4" s="142"/>
      <c r="VWT4" s="142"/>
      <c r="VWU4" s="142"/>
      <c r="VWV4" s="142"/>
      <c r="VWW4" s="142"/>
      <c r="VWX4" s="142"/>
      <c r="VWY4" s="142"/>
      <c r="VWZ4" s="142"/>
      <c r="VXA4" s="142"/>
      <c r="VXB4" s="142"/>
      <c r="VXC4" s="142"/>
      <c r="VXD4" s="142"/>
      <c r="VXE4" s="142"/>
      <c r="VXF4" s="142"/>
      <c r="VXG4" s="142"/>
      <c r="VXH4" s="142"/>
      <c r="VXI4" s="142"/>
      <c r="VXJ4" s="142"/>
      <c r="VXK4" s="142"/>
      <c r="VXL4" s="142"/>
      <c r="VXM4" s="142"/>
      <c r="VXN4" s="142"/>
      <c r="VXO4" s="142"/>
      <c r="VXP4" s="142"/>
      <c r="VXQ4" s="142"/>
      <c r="VXR4" s="142"/>
      <c r="VXS4" s="142"/>
      <c r="VXT4" s="142"/>
      <c r="VXU4" s="142"/>
      <c r="VXV4" s="142"/>
      <c r="VXW4" s="142"/>
      <c r="VXX4" s="142"/>
      <c r="VXY4" s="142"/>
      <c r="VXZ4" s="142"/>
      <c r="VYA4" s="142"/>
      <c r="VYB4" s="142"/>
      <c r="VYC4" s="142"/>
      <c r="VYD4" s="142"/>
      <c r="VYE4" s="142"/>
      <c r="VYF4" s="142"/>
      <c r="VYG4" s="142"/>
      <c r="VYH4" s="142"/>
      <c r="VYI4" s="142"/>
      <c r="VYJ4" s="142"/>
      <c r="VYK4" s="142"/>
      <c r="VYL4" s="142"/>
      <c r="VYM4" s="142"/>
      <c r="VYN4" s="142"/>
      <c r="VYO4" s="142"/>
      <c r="VYP4" s="142"/>
      <c r="VYQ4" s="142"/>
      <c r="VYR4" s="142"/>
      <c r="VYS4" s="142"/>
      <c r="VYT4" s="142"/>
      <c r="VYU4" s="142"/>
      <c r="VYV4" s="142"/>
      <c r="VYW4" s="142"/>
      <c r="VYX4" s="142"/>
      <c r="VYY4" s="142"/>
      <c r="VYZ4" s="142"/>
      <c r="VZA4" s="142"/>
      <c r="VZB4" s="142"/>
      <c r="VZC4" s="142"/>
      <c r="VZD4" s="142"/>
      <c r="VZE4" s="142"/>
      <c r="VZF4" s="142"/>
      <c r="VZG4" s="142"/>
      <c r="VZH4" s="142"/>
      <c r="VZI4" s="142"/>
      <c r="VZJ4" s="142"/>
      <c r="VZK4" s="142"/>
      <c r="VZL4" s="142"/>
      <c r="VZM4" s="142"/>
      <c r="VZN4" s="142"/>
      <c r="VZO4" s="142"/>
      <c r="VZP4" s="142"/>
      <c r="VZQ4" s="142"/>
      <c r="VZR4" s="142"/>
      <c r="VZS4" s="142"/>
      <c r="VZT4" s="142"/>
      <c r="VZU4" s="142"/>
      <c r="VZV4" s="142"/>
      <c r="VZW4" s="142"/>
      <c r="VZX4" s="142"/>
      <c r="VZY4" s="142"/>
      <c r="VZZ4" s="142"/>
      <c r="WAA4" s="142"/>
      <c r="WAB4" s="142"/>
      <c r="WAC4" s="142"/>
      <c r="WAD4" s="142"/>
      <c r="WAE4" s="142"/>
      <c r="WAF4" s="142"/>
      <c r="WAG4" s="142"/>
      <c r="WAH4" s="142"/>
      <c r="WAI4" s="142"/>
      <c r="WAJ4" s="142"/>
      <c r="WAK4" s="142"/>
      <c r="WAL4" s="142"/>
      <c r="WAM4" s="142"/>
      <c r="WAN4" s="142"/>
      <c r="WAO4" s="142"/>
      <c r="WAP4" s="142"/>
      <c r="WAQ4" s="142"/>
      <c r="WAR4" s="142"/>
      <c r="WAS4" s="142"/>
      <c r="WAT4" s="142"/>
      <c r="WAU4" s="142"/>
      <c r="WAV4" s="142"/>
      <c r="WAW4" s="142"/>
      <c r="WAX4" s="142"/>
      <c r="WAY4" s="142"/>
      <c r="WAZ4" s="142"/>
      <c r="WBA4" s="142"/>
      <c r="WBB4" s="142"/>
      <c r="WBC4" s="142"/>
      <c r="WBD4" s="142"/>
      <c r="WBE4" s="142"/>
      <c r="WBF4" s="142"/>
      <c r="WBG4" s="142"/>
      <c r="WBH4" s="142"/>
      <c r="WBI4" s="142"/>
      <c r="WBJ4" s="142"/>
      <c r="WBK4" s="142"/>
      <c r="WBL4" s="142"/>
      <c r="WBM4" s="142"/>
      <c r="WBN4" s="142"/>
      <c r="WBO4" s="142"/>
      <c r="WBP4" s="142"/>
      <c r="WBQ4" s="142"/>
      <c r="WBR4" s="142"/>
      <c r="WBS4" s="142"/>
      <c r="WBT4" s="142"/>
      <c r="WBU4" s="142"/>
      <c r="WBV4" s="142"/>
      <c r="WBW4" s="142"/>
      <c r="WBX4" s="142"/>
      <c r="WBY4" s="142"/>
      <c r="WBZ4" s="142"/>
      <c r="WCA4" s="142"/>
      <c r="WCB4" s="142"/>
      <c r="WCC4" s="142"/>
      <c r="WCD4" s="142"/>
      <c r="WCE4" s="142"/>
      <c r="WCF4" s="142"/>
      <c r="WCG4" s="142"/>
      <c r="WCH4" s="142"/>
      <c r="WCI4" s="142"/>
      <c r="WCJ4" s="142"/>
      <c r="WCK4" s="142"/>
      <c r="WCL4" s="142"/>
      <c r="WCM4" s="142"/>
      <c r="WCN4" s="142"/>
      <c r="WCO4" s="142"/>
      <c r="WCP4" s="142"/>
      <c r="WCQ4" s="142"/>
      <c r="WCR4" s="142"/>
      <c r="WCS4" s="142"/>
      <c r="WCT4" s="142"/>
      <c r="WCU4" s="142"/>
      <c r="WCV4" s="142"/>
      <c r="WCW4" s="142"/>
      <c r="WCX4" s="142"/>
      <c r="WCY4" s="142"/>
      <c r="WCZ4" s="142"/>
      <c r="WDA4" s="142"/>
      <c r="WDB4" s="142"/>
      <c r="WDC4" s="142"/>
      <c r="WDD4" s="142"/>
      <c r="WDE4" s="142"/>
      <c r="WDF4" s="142"/>
      <c r="WDG4" s="142"/>
      <c r="WDH4" s="142"/>
      <c r="WDI4" s="142"/>
      <c r="WDJ4" s="142"/>
      <c r="WDK4" s="142"/>
      <c r="WDL4" s="142"/>
      <c r="WDM4" s="142"/>
      <c r="WDN4" s="142"/>
      <c r="WDO4" s="142"/>
      <c r="WDP4" s="142"/>
      <c r="WDQ4" s="142"/>
      <c r="WDR4" s="142"/>
      <c r="WDS4" s="142"/>
      <c r="WDT4" s="142"/>
      <c r="WDU4" s="142"/>
      <c r="WDV4" s="142"/>
      <c r="WDW4" s="142"/>
      <c r="WDX4" s="142"/>
      <c r="WDY4" s="142"/>
      <c r="WDZ4" s="142"/>
      <c r="WEA4" s="142"/>
      <c r="WEB4" s="142"/>
      <c r="WEC4" s="142"/>
      <c r="WED4" s="142"/>
      <c r="WEE4" s="142"/>
      <c r="WEF4" s="142"/>
      <c r="WEG4" s="142"/>
      <c r="WEH4" s="142"/>
      <c r="WEI4" s="142"/>
      <c r="WEJ4" s="142"/>
      <c r="WEK4" s="142"/>
      <c r="WEL4" s="142"/>
      <c r="WEM4" s="142"/>
      <c r="WEN4" s="142"/>
      <c r="WEO4" s="142"/>
      <c r="WEP4" s="142"/>
      <c r="WEQ4" s="142"/>
      <c r="WER4" s="142"/>
      <c r="WES4" s="142"/>
      <c r="WET4" s="142"/>
      <c r="WEU4" s="142"/>
      <c r="WEV4" s="142"/>
      <c r="WEW4" s="142"/>
      <c r="WEX4" s="142"/>
      <c r="WEY4" s="142"/>
      <c r="WEZ4" s="142"/>
      <c r="WFA4" s="142"/>
      <c r="WFB4" s="142"/>
      <c r="WFC4" s="142"/>
      <c r="WFD4" s="142"/>
      <c r="WFE4" s="142"/>
      <c r="WFF4" s="142"/>
      <c r="WFG4" s="142"/>
      <c r="WFH4" s="142"/>
      <c r="WFI4" s="142"/>
      <c r="WFJ4" s="142"/>
      <c r="WFK4" s="142"/>
      <c r="WFL4" s="142"/>
      <c r="WFM4" s="142"/>
      <c r="WFN4" s="142"/>
      <c r="WFO4" s="142"/>
      <c r="WFP4" s="142"/>
      <c r="WFQ4" s="142"/>
      <c r="WFR4" s="142"/>
      <c r="WFS4" s="142"/>
      <c r="WFT4" s="142"/>
      <c r="WFU4" s="142"/>
      <c r="WFV4" s="142"/>
      <c r="WFW4" s="142"/>
      <c r="WFX4" s="142"/>
      <c r="WFY4" s="142"/>
      <c r="WFZ4" s="142"/>
      <c r="WGA4" s="142"/>
      <c r="WGB4" s="142"/>
      <c r="WGC4" s="142"/>
      <c r="WGD4" s="142"/>
      <c r="WGE4" s="142"/>
      <c r="WGF4" s="142"/>
      <c r="WGG4" s="142"/>
      <c r="WGH4" s="142"/>
      <c r="WGI4" s="142"/>
      <c r="WGJ4" s="142"/>
      <c r="WGK4" s="142"/>
      <c r="WGL4" s="142"/>
      <c r="WGM4" s="142"/>
      <c r="WGN4" s="142"/>
      <c r="WGO4" s="142"/>
      <c r="WGP4" s="142"/>
      <c r="WGQ4" s="142"/>
      <c r="WGR4" s="142"/>
      <c r="WGS4" s="142"/>
      <c r="WGT4" s="142"/>
      <c r="WGU4" s="142"/>
      <c r="WGV4" s="142"/>
      <c r="WGW4" s="142"/>
      <c r="WGX4" s="142"/>
      <c r="WGY4" s="142"/>
      <c r="WGZ4" s="142"/>
      <c r="WHA4" s="142"/>
      <c r="WHB4" s="142"/>
      <c r="WHC4" s="142"/>
      <c r="WHD4" s="142"/>
      <c r="WHE4" s="142"/>
      <c r="WHF4" s="142"/>
      <c r="WHG4" s="142"/>
      <c r="WHH4" s="142"/>
      <c r="WHI4" s="142"/>
      <c r="WHJ4" s="142"/>
      <c r="WHK4" s="142"/>
      <c r="WHL4" s="142"/>
      <c r="WHM4" s="142"/>
      <c r="WHN4" s="142"/>
      <c r="WHO4" s="142"/>
      <c r="WHP4" s="142"/>
      <c r="WHQ4" s="142"/>
      <c r="WHR4" s="142"/>
      <c r="WHS4" s="142"/>
      <c r="WHT4" s="142"/>
      <c r="WHU4" s="142"/>
      <c r="WHV4" s="142"/>
      <c r="WHW4" s="142"/>
      <c r="WHX4" s="142"/>
      <c r="WHY4" s="142"/>
      <c r="WHZ4" s="142"/>
      <c r="WIA4" s="142"/>
      <c r="WIB4" s="142"/>
      <c r="WIC4" s="142"/>
      <c r="WID4" s="142"/>
      <c r="WIE4" s="142"/>
      <c r="WIF4" s="142"/>
      <c r="WIG4" s="142"/>
      <c r="WIH4" s="142"/>
      <c r="WII4" s="142"/>
      <c r="WIJ4" s="142"/>
      <c r="WIK4" s="142"/>
      <c r="WIL4" s="142"/>
      <c r="WIM4" s="142"/>
      <c r="WIN4" s="142"/>
      <c r="WIO4" s="142"/>
      <c r="WIP4" s="142"/>
      <c r="WIQ4" s="142"/>
      <c r="WIR4" s="142"/>
      <c r="WIS4" s="142"/>
      <c r="WIT4" s="142"/>
      <c r="WIU4" s="142"/>
      <c r="WIV4" s="142"/>
      <c r="WIW4" s="142"/>
      <c r="WIX4" s="142"/>
      <c r="WIY4" s="142"/>
      <c r="WIZ4" s="142"/>
      <c r="WJA4" s="142"/>
      <c r="WJB4" s="142"/>
      <c r="WJC4" s="142"/>
      <c r="WJD4" s="142"/>
      <c r="WJE4" s="142"/>
      <c r="WJF4" s="142"/>
      <c r="WJG4" s="142"/>
      <c r="WJH4" s="142"/>
      <c r="WJI4" s="142"/>
      <c r="WJJ4" s="142"/>
      <c r="WJK4" s="142"/>
      <c r="WJL4" s="142"/>
      <c r="WJM4" s="142"/>
      <c r="WJN4" s="142"/>
      <c r="WJO4" s="142"/>
      <c r="WJP4" s="142"/>
      <c r="WJQ4" s="142"/>
      <c r="WJR4" s="142"/>
      <c r="WJS4" s="142"/>
      <c r="WJT4" s="142"/>
      <c r="WJU4" s="142"/>
      <c r="WJV4" s="142"/>
      <c r="WJW4" s="142"/>
      <c r="WJX4" s="142"/>
      <c r="WJY4" s="142"/>
      <c r="WJZ4" s="142"/>
      <c r="WKA4" s="142"/>
      <c r="WKB4" s="142"/>
      <c r="WKC4" s="142"/>
      <c r="WKD4" s="142"/>
      <c r="WKE4" s="142"/>
      <c r="WKF4" s="142"/>
      <c r="WKG4" s="142"/>
      <c r="WKH4" s="142"/>
      <c r="WKI4" s="142"/>
      <c r="WKJ4" s="142"/>
      <c r="WKK4" s="142"/>
      <c r="WKL4" s="142"/>
      <c r="WKM4" s="142"/>
      <c r="WKN4" s="142"/>
      <c r="WKO4" s="142"/>
      <c r="WKP4" s="142"/>
      <c r="WKQ4" s="142"/>
      <c r="WKR4" s="142"/>
      <c r="WKS4" s="142"/>
      <c r="WKT4" s="142"/>
      <c r="WKU4" s="142"/>
      <c r="WKV4" s="142"/>
      <c r="WKW4" s="142"/>
      <c r="WKX4" s="142"/>
      <c r="WKY4" s="142"/>
      <c r="WKZ4" s="142"/>
      <c r="WLA4" s="142"/>
      <c r="WLB4" s="142"/>
      <c r="WLC4" s="142"/>
      <c r="WLD4" s="142"/>
      <c r="WLE4" s="142"/>
      <c r="WLF4" s="142"/>
      <c r="WLG4" s="142"/>
      <c r="WLH4" s="142"/>
      <c r="WLI4" s="142"/>
      <c r="WLJ4" s="142"/>
      <c r="WLK4" s="142"/>
      <c r="WLL4" s="142"/>
      <c r="WLM4" s="142"/>
      <c r="WLN4" s="142"/>
      <c r="WLO4" s="142"/>
      <c r="WLP4" s="142"/>
      <c r="WLQ4" s="142"/>
      <c r="WLR4" s="142"/>
      <c r="WLS4" s="142"/>
      <c r="WLT4" s="142"/>
      <c r="WLU4" s="142"/>
      <c r="WLV4" s="142"/>
      <c r="WLW4" s="142"/>
      <c r="WLX4" s="142"/>
      <c r="WLY4" s="142"/>
      <c r="WLZ4" s="142"/>
      <c r="WMA4" s="142"/>
      <c r="WMB4" s="142"/>
      <c r="WMC4" s="142"/>
      <c r="WMD4" s="142"/>
      <c r="WME4" s="142"/>
      <c r="WMF4" s="142"/>
      <c r="WMG4" s="142"/>
      <c r="WMH4" s="142"/>
      <c r="WMI4" s="142"/>
      <c r="WMJ4" s="142"/>
      <c r="WMK4" s="142"/>
      <c r="WML4" s="142"/>
      <c r="WMM4" s="142"/>
      <c r="WMN4" s="142"/>
      <c r="WMO4" s="142"/>
      <c r="WMP4" s="142"/>
      <c r="WMQ4" s="142"/>
      <c r="WMR4" s="142"/>
      <c r="WMS4" s="142"/>
      <c r="WMT4" s="142"/>
      <c r="WMU4" s="142"/>
      <c r="WMV4" s="142"/>
      <c r="WMW4" s="142"/>
      <c r="WMX4" s="142"/>
      <c r="WMY4" s="142"/>
      <c r="WMZ4" s="142"/>
      <c r="WNA4" s="142"/>
      <c r="WNB4" s="142"/>
      <c r="WNC4" s="142"/>
      <c r="WND4" s="142"/>
      <c r="WNE4" s="142"/>
      <c r="WNF4" s="142"/>
      <c r="WNG4" s="142"/>
      <c r="WNH4" s="142"/>
      <c r="WNI4" s="142"/>
      <c r="WNJ4" s="142"/>
      <c r="WNK4" s="142"/>
      <c r="WNL4" s="142"/>
      <c r="WNM4" s="142"/>
      <c r="WNN4" s="142"/>
      <c r="WNO4" s="142"/>
      <c r="WNP4" s="142"/>
      <c r="WNQ4" s="142"/>
      <c r="WNR4" s="142"/>
      <c r="WNS4" s="142"/>
      <c r="WNT4" s="142"/>
      <c r="WNU4" s="142"/>
      <c r="WNV4" s="142"/>
      <c r="WNW4" s="142"/>
      <c r="WNX4" s="142"/>
      <c r="WNY4" s="142"/>
      <c r="WNZ4" s="142"/>
      <c r="WOA4" s="142"/>
      <c r="WOB4" s="142"/>
      <c r="WOC4" s="142"/>
      <c r="WOD4" s="142"/>
      <c r="WOE4" s="142"/>
      <c r="WOF4" s="142"/>
      <c r="WOG4" s="142"/>
      <c r="WOH4" s="142"/>
      <c r="WOI4" s="142"/>
      <c r="WOJ4" s="142"/>
      <c r="WOK4" s="142"/>
      <c r="WOL4" s="142"/>
      <c r="WOM4" s="142"/>
      <c r="WON4" s="142"/>
      <c r="WOO4" s="142"/>
      <c r="WOP4" s="142"/>
      <c r="WOQ4" s="142"/>
      <c r="WOR4" s="142"/>
      <c r="WOS4" s="142"/>
      <c r="WOT4" s="142"/>
      <c r="WOU4" s="142"/>
      <c r="WOV4" s="142"/>
      <c r="WOW4" s="142"/>
      <c r="WOX4" s="142"/>
      <c r="WOY4" s="142"/>
      <c r="WOZ4" s="142"/>
      <c r="WPA4" s="142"/>
      <c r="WPB4" s="142"/>
      <c r="WPC4" s="142"/>
      <c r="WPD4" s="142"/>
      <c r="WPE4" s="142"/>
      <c r="WPF4" s="142"/>
      <c r="WPG4" s="142"/>
      <c r="WPH4" s="142"/>
      <c r="WPI4" s="142"/>
      <c r="WPJ4" s="142"/>
      <c r="WPK4" s="142"/>
      <c r="WPL4" s="142"/>
      <c r="WPM4" s="142"/>
      <c r="WPN4" s="142"/>
      <c r="WPO4" s="142"/>
      <c r="WPP4" s="142"/>
      <c r="WPQ4" s="142"/>
      <c r="WPR4" s="142"/>
      <c r="WPS4" s="142"/>
      <c r="WPT4" s="142"/>
      <c r="WPU4" s="142"/>
      <c r="WPV4" s="142"/>
      <c r="WPW4" s="142"/>
      <c r="WPX4" s="142"/>
      <c r="WPY4" s="142"/>
      <c r="WPZ4" s="142"/>
      <c r="WQA4" s="142"/>
      <c r="WQB4" s="142"/>
      <c r="WQC4" s="142"/>
      <c r="WQD4" s="142"/>
      <c r="WQE4" s="142"/>
      <c r="WQF4" s="142"/>
      <c r="WQG4" s="142"/>
      <c r="WQH4" s="142"/>
      <c r="WQI4" s="142"/>
      <c r="WQJ4" s="142"/>
      <c r="WQK4" s="142"/>
      <c r="WQL4" s="142"/>
      <c r="WQM4" s="142"/>
      <c r="WQN4" s="142"/>
      <c r="WQO4" s="142"/>
      <c r="WQP4" s="142"/>
      <c r="WQQ4" s="142"/>
      <c r="WQR4" s="142"/>
      <c r="WQS4" s="142"/>
      <c r="WQT4" s="142"/>
      <c r="WQU4" s="142"/>
      <c r="WQV4" s="142"/>
      <c r="WQW4" s="142"/>
      <c r="WQX4" s="142"/>
      <c r="WQY4" s="142"/>
      <c r="WQZ4" s="142"/>
      <c r="WRA4" s="142"/>
      <c r="WRB4" s="142"/>
      <c r="WRC4" s="142"/>
      <c r="WRD4" s="142"/>
      <c r="WRE4" s="142"/>
      <c r="WRF4" s="142"/>
      <c r="WRG4" s="142"/>
      <c r="WRH4" s="142"/>
      <c r="WRI4" s="142"/>
      <c r="WRJ4" s="142"/>
      <c r="WRK4" s="142"/>
      <c r="WRL4" s="142"/>
      <c r="WRM4" s="142"/>
      <c r="WRN4" s="142"/>
      <c r="WRO4" s="142"/>
      <c r="WRP4" s="142"/>
      <c r="WRQ4" s="142"/>
      <c r="WRR4" s="142"/>
      <c r="WRS4" s="142"/>
      <c r="WRT4" s="142"/>
      <c r="WRU4" s="142"/>
      <c r="WRV4" s="142"/>
      <c r="WRW4" s="142"/>
      <c r="WRX4" s="142"/>
      <c r="WRY4" s="142"/>
      <c r="WRZ4" s="142"/>
      <c r="WSA4" s="142"/>
      <c r="WSB4" s="142"/>
      <c r="WSC4" s="142"/>
      <c r="WSD4" s="142"/>
      <c r="WSE4" s="142"/>
      <c r="WSF4" s="142"/>
      <c r="WSG4" s="142"/>
      <c r="WSH4" s="142"/>
      <c r="WSI4" s="142"/>
      <c r="WSJ4" s="142"/>
      <c r="WSK4" s="142"/>
      <c r="WSL4" s="142"/>
      <c r="WSM4" s="142"/>
      <c r="WSN4" s="142"/>
      <c r="WSO4" s="142"/>
      <c r="WSP4" s="142"/>
      <c r="WSQ4" s="142"/>
      <c r="WSR4" s="142"/>
      <c r="WSS4" s="142"/>
      <c r="WST4" s="142"/>
      <c r="WSU4" s="142"/>
      <c r="WSV4" s="142"/>
      <c r="WSW4" s="142"/>
      <c r="WSX4" s="142"/>
      <c r="WSY4" s="142"/>
      <c r="WSZ4" s="142"/>
      <c r="WTA4" s="142"/>
      <c r="WTB4" s="142"/>
      <c r="WTC4" s="142"/>
      <c r="WTD4" s="142"/>
      <c r="WTE4" s="142"/>
      <c r="WTF4" s="142"/>
      <c r="WTG4" s="142"/>
      <c r="WTH4" s="142"/>
      <c r="WTI4" s="142"/>
      <c r="WTJ4" s="142"/>
      <c r="WTK4" s="142"/>
      <c r="WTL4" s="142"/>
      <c r="WTM4" s="142"/>
      <c r="WTN4" s="142"/>
      <c r="WTO4" s="142"/>
      <c r="WTP4" s="142"/>
      <c r="WTQ4" s="142"/>
      <c r="WTR4" s="142"/>
      <c r="WTS4" s="142"/>
      <c r="WTT4" s="142"/>
      <c r="WTU4" s="142"/>
      <c r="WTV4" s="142"/>
      <c r="WTW4" s="142"/>
      <c r="WTX4" s="142"/>
      <c r="WTY4" s="142"/>
      <c r="WTZ4" s="142"/>
      <c r="WUA4" s="142"/>
      <c r="WUB4" s="142"/>
      <c r="WUC4" s="142"/>
      <c r="WUD4" s="142"/>
      <c r="WUE4" s="142"/>
      <c r="WUF4" s="142"/>
      <c r="WUG4" s="142"/>
      <c r="WUH4" s="142"/>
      <c r="WUI4" s="142"/>
      <c r="WUJ4" s="142"/>
      <c r="WUK4" s="142"/>
      <c r="WUL4" s="142"/>
      <c r="WUM4" s="142"/>
      <c r="WUN4" s="142"/>
      <c r="WUO4" s="142"/>
      <c r="WUP4" s="142"/>
      <c r="WUQ4" s="142"/>
      <c r="WUR4" s="142"/>
      <c r="WUS4" s="142"/>
      <c r="WUT4" s="142"/>
      <c r="WUU4" s="142"/>
      <c r="WUV4" s="142"/>
      <c r="WUW4" s="142"/>
      <c r="WUX4" s="142"/>
      <c r="WUY4" s="142"/>
      <c r="WUZ4" s="142"/>
      <c r="WVA4" s="142"/>
      <c r="WVB4" s="142"/>
      <c r="WVC4" s="142"/>
      <c r="WVD4" s="142"/>
      <c r="WVE4" s="142"/>
      <c r="WVF4" s="142"/>
      <c r="WVG4" s="142"/>
      <c r="WVH4" s="142"/>
      <c r="WVI4" s="142"/>
      <c r="WVJ4" s="142"/>
      <c r="WVK4" s="142"/>
      <c r="WVL4" s="142"/>
      <c r="WVM4" s="142"/>
      <c r="WVN4" s="142"/>
      <c r="WVO4" s="142"/>
      <c r="WVP4" s="142"/>
      <c r="WVQ4" s="142"/>
      <c r="WVR4" s="142"/>
      <c r="WVS4" s="142"/>
      <c r="WVT4" s="142"/>
      <c r="WVU4" s="142"/>
      <c r="WVV4" s="142"/>
      <c r="WVW4" s="142"/>
      <c r="WVX4" s="142"/>
      <c r="WVY4" s="142"/>
      <c r="WVZ4" s="142"/>
      <c r="WWA4" s="142"/>
      <c r="WWB4" s="142"/>
      <c r="WWC4" s="142"/>
      <c r="WWD4" s="142"/>
      <c r="WWE4" s="142"/>
      <c r="WWF4" s="142"/>
      <c r="WWG4" s="142"/>
      <c r="WWH4" s="142"/>
      <c r="WWI4" s="142"/>
      <c r="WWJ4" s="142"/>
      <c r="WWK4" s="142"/>
      <c r="WWL4" s="142"/>
      <c r="WWM4" s="142"/>
      <c r="WWN4" s="142"/>
      <c r="WWO4" s="142"/>
      <c r="WWP4" s="142"/>
      <c r="WWQ4" s="142"/>
      <c r="WWR4" s="142"/>
      <c r="WWS4" s="142"/>
      <c r="WWT4" s="142"/>
      <c r="WWU4" s="142"/>
      <c r="WWV4" s="142"/>
      <c r="WWW4" s="142"/>
      <c r="WWX4" s="142"/>
      <c r="WWY4" s="142"/>
      <c r="WWZ4" s="142"/>
      <c r="WXA4" s="142"/>
      <c r="WXB4" s="142"/>
      <c r="WXC4" s="142"/>
      <c r="WXD4" s="142"/>
      <c r="WXE4" s="142"/>
      <c r="WXF4" s="142"/>
      <c r="WXG4" s="142"/>
      <c r="WXH4" s="142"/>
      <c r="WXI4" s="142"/>
      <c r="WXJ4" s="142"/>
      <c r="WXK4" s="142"/>
      <c r="WXL4" s="142"/>
      <c r="WXM4" s="142"/>
      <c r="WXN4" s="142"/>
      <c r="WXO4" s="142"/>
      <c r="WXP4" s="142"/>
      <c r="WXQ4" s="142"/>
      <c r="WXR4" s="142"/>
      <c r="WXS4" s="142"/>
      <c r="WXT4" s="142"/>
      <c r="WXU4" s="142"/>
      <c r="WXV4" s="142"/>
      <c r="WXW4" s="142"/>
      <c r="WXX4" s="142"/>
      <c r="WXY4" s="142"/>
      <c r="WXZ4" s="142"/>
      <c r="WYA4" s="142"/>
      <c r="WYB4" s="142"/>
      <c r="WYC4" s="142"/>
      <c r="WYD4" s="142"/>
      <c r="WYE4" s="142"/>
      <c r="WYF4" s="142"/>
      <c r="WYG4" s="142"/>
      <c r="WYH4" s="142"/>
      <c r="WYI4" s="142"/>
      <c r="WYJ4" s="142"/>
      <c r="WYK4" s="142"/>
      <c r="WYL4" s="142"/>
      <c r="WYM4" s="142"/>
      <c r="WYN4" s="142"/>
      <c r="WYO4" s="142"/>
      <c r="WYP4" s="142"/>
      <c r="WYQ4" s="142"/>
      <c r="WYR4" s="142"/>
      <c r="WYS4" s="142"/>
      <c r="WYT4" s="142"/>
      <c r="WYU4" s="142"/>
      <c r="WYV4" s="142"/>
      <c r="WYW4" s="142"/>
      <c r="WYX4" s="142"/>
      <c r="WYY4" s="142"/>
      <c r="WYZ4" s="142"/>
      <c r="WZA4" s="142"/>
      <c r="WZB4" s="142"/>
      <c r="WZC4" s="142"/>
      <c r="WZD4" s="142"/>
      <c r="WZE4" s="142"/>
      <c r="WZF4" s="142"/>
      <c r="WZG4" s="142"/>
      <c r="WZH4" s="142"/>
      <c r="WZI4" s="142"/>
      <c r="WZJ4" s="142"/>
      <c r="WZK4" s="142"/>
      <c r="WZL4" s="142"/>
      <c r="WZM4" s="142"/>
      <c r="WZN4" s="142"/>
      <c r="WZO4" s="142"/>
      <c r="WZP4" s="142"/>
      <c r="WZQ4" s="142"/>
      <c r="WZR4" s="142"/>
      <c r="WZS4" s="142"/>
      <c r="WZT4" s="142"/>
      <c r="WZU4" s="142"/>
      <c r="WZV4" s="142"/>
      <c r="WZW4" s="142"/>
      <c r="WZX4" s="142"/>
      <c r="WZY4" s="142"/>
      <c r="WZZ4" s="142"/>
      <c r="XAA4" s="142"/>
      <c r="XAB4" s="142"/>
      <c r="XAC4" s="142"/>
      <c r="XAD4" s="142"/>
      <c r="XAE4" s="142"/>
      <c r="XAF4" s="142"/>
      <c r="XAG4" s="142"/>
      <c r="XAH4" s="142"/>
      <c r="XAI4" s="142"/>
      <c r="XAJ4" s="142"/>
      <c r="XAK4" s="142"/>
      <c r="XAL4" s="142"/>
      <c r="XAM4" s="142"/>
      <c r="XAN4" s="142"/>
      <c r="XAO4" s="142"/>
      <c r="XAP4" s="142"/>
      <c r="XAQ4" s="142"/>
      <c r="XAR4" s="142"/>
      <c r="XAS4" s="142"/>
      <c r="XAT4" s="142"/>
      <c r="XAU4" s="142"/>
      <c r="XAV4" s="142"/>
      <c r="XAW4" s="142"/>
      <c r="XAX4" s="142"/>
      <c r="XAY4" s="142"/>
      <c r="XAZ4" s="142"/>
      <c r="XBA4" s="142"/>
      <c r="XBB4" s="142"/>
      <c r="XBC4" s="142"/>
      <c r="XBD4" s="142"/>
      <c r="XBE4" s="142"/>
      <c r="XBF4" s="142"/>
      <c r="XBG4" s="142"/>
      <c r="XBH4" s="142"/>
      <c r="XBI4" s="142"/>
      <c r="XBJ4" s="142"/>
      <c r="XBK4" s="142"/>
      <c r="XBL4" s="142"/>
      <c r="XBM4" s="142"/>
      <c r="XBN4" s="142"/>
      <c r="XBO4" s="142"/>
      <c r="XBP4" s="142"/>
      <c r="XBQ4" s="142"/>
      <c r="XBR4" s="142"/>
      <c r="XBS4" s="142"/>
      <c r="XBT4" s="142"/>
      <c r="XBU4" s="142"/>
      <c r="XBV4" s="142"/>
      <c r="XBW4" s="142"/>
      <c r="XBX4" s="142"/>
      <c r="XBY4" s="142"/>
      <c r="XBZ4" s="142"/>
      <c r="XCA4" s="142"/>
      <c r="XCB4" s="142"/>
      <c r="XCC4" s="142"/>
      <c r="XCD4" s="142"/>
      <c r="XCE4" s="142"/>
      <c r="XCF4" s="142"/>
      <c r="XCG4" s="142"/>
      <c r="XCH4" s="142"/>
      <c r="XCI4" s="142"/>
      <c r="XCJ4" s="142"/>
      <c r="XCK4" s="142"/>
      <c r="XCL4" s="142"/>
      <c r="XCM4" s="142"/>
      <c r="XCN4" s="142"/>
      <c r="XCO4" s="142"/>
      <c r="XCP4" s="142"/>
      <c r="XCQ4" s="142"/>
      <c r="XCR4" s="142"/>
      <c r="XCS4" s="142"/>
      <c r="XCT4" s="142"/>
      <c r="XCU4" s="142"/>
      <c r="XCV4" s="142"/>
      <c r="XCW4" s="142"/>
      <c r="XCX4" s="142"/>
      <c r="XCY4" s="142"/>
      <c r="XCZ4" s="142"/>
      <c r="XDA4" s="142"/>
      <c r="XDB4" s="142"/>
      <c r="XDC4" s="142"/>
      <c r="XDD4" s="142"/>
      <c r="XDE4" s="142"/>
      <c r="XDF4" s="142"/>
      <c r="XDG4" s="142"/>
      <c r="XDH4" s="142"/>
      <c r="XDI4" s="142"/>
      <c r="XDJ4" s="142"/>
      <c r="XDK4" s="142"/>
      <c r="XDL4" s="142"/>
      <c r="XDM4" s="142"/>
      <c r="XDN4" s="142"/>
      <c r="XDO4" s="142"/>
      <c r="XDP4" s="142"/>
      <c r="XDQ4" s="142"/>
      <c r="XDR4" s="142"/>
      <c r="XDS4" s="142"/>
      <c r="XDT4" s="142"/>
      <c r="XDU4" s="142"/>
      <c r="XDV4" s="142"/>
      <c r="XDW4" s="142"/>
      <c r="XDX4" s="142"/>
      <c r="XDY4" s="142"/>
      <c r="XDZ4" s="142"/>
      <c r="XEA4" s="142"/>
      <c r="XEB4" s="142"/>
      <c r="XEC4" s="142"/>
      <c r="XED4" s="142"/>
      <c r="XEE4" s="142"/>
      <c r="XEF4" s="142"/>
      <c r="XEG4" s="142"/>
      <c r="XEH4" s="142"/>
      <c r="XEI4" s="142"/>
      <c r="XEJ4" s="142"/>
      <c r="XEK4" s="142"/>
      <c r="XEL4" s="142"/>
      <c r="XEM4" s="142"/>
      <c r="XEN4" s="142"/>
      <c r="XEO4" s="142"/>
      <c r="XEP4" s="142"/>
      <c r="XEQ4" s="142"/>
      <c r="XER4" s="142"/>
      <c r="XES4" s="142"/>
      <c r="XET4" s="142"/>
      <c r="XEU4" s="142"/>
      <c r="XEV4" s="142"/>
      <c r="XEW4" s="142"/>
      <c r="XEX4" s="142"/>
      <c r="XEY4" s="142"/>
      <c r="XEZ4" s="142"/>
      <c r="XFA4" s="142"/>
      <c r="XFB4" s="142"/>
      <c r="XFC4" s="142"/>
      <c r="XFD4" s="142"/>
    </row>
    <row r="5" spans="1:16384" s="1926" customFormat="1" ht="20.25">
      <c r="A5" s="1925" t="str">
        <f ca="1">VLOOKUP(RIGHT(CELL("filename",A1),LEN(CELL("filename",A1))-FIND("]",CELL("filename",A1))),Index!$D$8:$E$102,2,FALSE)</f>
        <v>3.8 Total transmission salary and FTE numbers</v>
      </c>
      <c r="B5" s="1925"/>
      <c r="C5" s="1925"/>
      <c r="D5" s="1925"/>
      <c r="E5" s="1925"/>
      <c r="F5" s="1925"/>
      <c r="G5" s="1925"/>
      <c r="H5" s="2163"/>
      <c r="I5" s="2163"/>
      <c r="J5" s="2163"/>
    </row>
    <row r="6" spans="1:16384" ht="19.5">
      <c r="B6" s="140"/>
      <c r="C6" s="140"/>
      <c r="D6" s="140"/>
      <c r="E6" s="140"/>
      <c r="F6" s="140"/>
      <c r="G6" s="140"/>
      <c r="H6" s="2164"/>
      <c r="I6" s="2164"/>
      <c r="J6" s="2164"/>
    </row>
    <row r="7" spans="1:16384">
      <c r="B7" s="133"/>
      <c r="C7" s="133"/>
      <c r="D7" s="133"/>
      <c r="E7" s="133"/>
      <c r="F7" s="133"/>
      <c r="G7" s="133"/>
      <c r="H7" s="1731" t="str">
        <f>'Universal data'!$C$21</f>
        <v>2012/13</v>
      </c>
      <c r="I7" s="1731"/>
      <c r="J7" s="1731"/>
    </row>
    <row r="8" spans="1:16384">
      <c r="B8" s="1219" t="s">
        <v>583</v>
      </c>
      <c r="C8" s="1219" t="s">
        <v>584</v>
      </c>
      <c r="D8" s="1219" t="s">
        <v>585</v>
      </c>
      <c r="E8" s="1219" t="s">
        <v>586</v>
      </c>
      <c r="F8" s="1219"/>
      <c r="G8" s="1616" t="s">
        <v>167</v>
      </c>
      <c r="H8" s="1757" t="s">
        <v>7</v>
      </c>
      <c r="I8" s="1757" t="s">
        <v>2696</v>
      </c>
      <c r="J8" s="1757" t="s">
        <v>2697</v>
      </c>
    </row>
    <row r="9" spans="1:16384">
      <c r="A9" s="142"/>
      <c r="B9" s="2257" t="s">
        <v>695</v>
      </c>
      <c r="C9" s="2265" t="s">
        <v>696</v>
      </c>
      <c r="D9" s="1758"/>
      <c r="E9" s="1672"/>
      <c r="F9" s="1672"/>
      <c r="G9" s="1672"/>
      <c r="H9" s="1759">
        <f>SUM(I9:J9)</f>
        <v>0</v>
      </c>
      <c r="I9" s="1269"/>
      <c r="J9" s="1269"/>
    </row>
    <row r="10" spans="1:16384">
      <c r="A10" s="142"/>
      <c r="B10" s="2258"/>
      <c r="C10" s="2265" t="s">
        <v>697</v>
      </c>
      <c r="D10" s="1758"/>
      <c r="E10" s="1672"/>
      <c r="F10" s="1672"/>
      <c r="G10" s="1672"/>
      <c r="H10" s="1759">
        <f t="shared" ref="H10:H11" si="0">SUM(I10:J10)</f>
        <v>0</v>
      </c>
      <c r="I10" s="1269"/>
      <c r="J10" s="1269"/>
    </row>
    <row r="11" spans="1:16384">
      <c r="A11" s="142"/>
      <c r="B11" s="2258"/>
      <c r="C11" s="2255" t="s">
        <v>698</v>
      </c>
      <c r="D11" s="1758"/>
      <c r="E11" s="1672"/>
      <c r="F11" s="1672"/>
      <c r="G11" s="1672"/>
      <c r="H11" s="1759">
        <f t="shared" si="0"/>
        <v>0</v>
      </c>
      <c r="I11" s="1269"/>
      <c r="J11" s="1269"/>
    </row>
    <row r="12" spans="1:16384">
      <c r="A12" s="142"/>
      <c r="B12" s="2258"/>
      <c r="C12" s="2270" t="s">
        <v>699</v>
      </c>
      <c r="D12" s="1758"/>
      <c r="E12" s="1672"/>
      <c r="F12" s="1672"/>
      <c r="G12" s="1672"/>
      <c r="H12" s="1759" t="e">
        <f>+H26/H19*1000</f>
        <v>#DIV/0!</v>
      </c>
      <c r="I12" s="1759" t="e">
        <f>+I26/I19*1000</f>
        <v>#DIV/0!</v>
      </c>
      <c r="J12" s="1759" t="e">
        <f>+J26/J19*1000</f>
        <v>#DIV/0!</v>
      </c>
    </row>
    <row r="13" spans="1:16384">
      <c r="A13" s="142"/>
      <c r="B13" s="2258"/>
      <c r="C13" s="2264" t="s">
        <v>700</v>
      </c>
      <c r="D13" s="2268" t="s">
        <v>2613</v>
      </c>
      <c r="E13" s="2269" t="s">
        <v>701</v>
      </c>
      <c r="F13" s="1672"/>
      <c r="G13" s="1672"/>
      <c r="H13" s="1759">
        <f t="shared" ref="H13:H16" si="1">SUM(I13:J13)</f>
        <v>0</v>
      </c>
      <c r="I13" s="1269"/>
      <c r="J13" s="1269"/>
    </row>
    <row r="14" spans="1:16384">
      <c r="A14" s="142"/>
      <c r="B14" s="2258"/>
      <c r="C14" s="2271"/>
      <c r="D14" s="2272"/>
      <c r="E14" s="2269" t="s">
        <v>702</v>
      </c>
      <c r="F14" s="1672"/>
      <c r="G14" s="1672"/>
      <c r="H14" s="1759">
        <f t="shared" si="1"/>
        <v>0</v>
      </c>
      <c r="I14" s="1269"/>
      <c r="J14" s="1269"/>
    </row>
    <row r="15" spans="1:16384">
      <c r="A15" s="142"/>
      <c r="B15" s="2258"/>
      <c r="C15" s="2271"/>
      <c r="D15" s="2272"/>
      <c r="E15" s="2269" t="s">
        <v>105</v>
      </c>
      <c r="F15" s="1672"/>
      <c r="G15" s="1672"/>
      <c r="H15" s="1759">
        <f t="shared" si="1"/>
        <v>0</v>
      </c>
      <c r="I15" s="1269"/>
      <c r="J15" s="1269"/>
    </row>
    <row r="16" spans="1:16384">
      <c r="A16" s="142"/>
      <c r="B16" s="2258"/>
      <c r="C16" s="2271"/>
      <c r="D16" s="2273"/>
      <c r="E16" s="2269" t="s">
        <v>703</v>
      </c>
      <c r="F16" s="1672"/>
      <c r="G16" s="1672"/>
      <c r="H16" s="1759">
        <f t="shared" si="1"/>
        <v>0</v>
      </c>
      <c r="I16" s="1269"/>
      <c r="J16" s="1269"/>
    </row>
    <row r="17" spans="1:10">
      <c r="A17" s="142"/>
      <c r="B17" s="2258"/>
      <c r="C17" s="2271"/>
      <c r="D17" s="2264" t="s">
        <v>704</v>
      </c>
      <c r="E17" s="2269" t="s">
        <v>2614</v>
      </c>
      <c r="F17" s="1672"/>
      <c r="G17" s="1672"/>
      <c r="H17" s="1759">
        <f>SUM(I17:J17)</f>
        <v>0</v>
      </c>
      <c r="I17" s="1269"/>
      <c r="J17" s="1269"/>
    </row>
    <row r="18" spans="1:10">
      <c r="A18" s="142"/>
      <c r="B18" s="2258"/>
      <c r="C18" s="2271"/>
      <c r="D18" s="2273"/>
      <c r="E18" s="2269" t="s">
        <v>1434</v>
      </c>
      <c r="F18" s="1672"/>
      <c r="G18" s="1672"/>
      <c r="H18" s="1759">
        <f>SUM(I18:J18)</f>
        <v>0</v>
      </c>
      <c r="I18" s="1269"/>
      <c r="J18" s="1269"/>
    </row>
    <row r="19" spans="1:10">
      <c r="A19" s="142"/>
      <c r="B19" s="2258"/>
      <c r="C19" s="2274"/>
      <c r="D19" s="2263" t="s">
        <v>2705</v>
      </c>
      <c r="E19" s="2267"/>
      <c r="F19" s="1672"/>
      <c r="G19" s="1672"/>
      <c r="H19" s="1759">
        <f>SUM(H17:H18,H13:H16)</f>
        <v>0</v>
      </c>
      <c r="I19" s="1759">
        <f>SUM(I17:I18,I13:I16)</f>
        <v>0</v>
      </c>
      <c r="J19" s="1759">
        <f>SUM(J17:J18,J13:J16)</f>
        <v>0</v>
      </c>
    </row>
    <row r="20" spans="1:10">
      <c r="A20" s="142"/>
      <c r="B20" s="2258"/>
      <c r="C20" s="2264" t="s">
        <v>705</v>
      </c>
      <c r="D20" s="2268" t="s">
        <v>2613</v>
      </c>
      <c r="E20" s="2269" t="s">
        <v>701</v>
      </c>
      <c r="F20" s="1672"/>
      <c r="G20" s="1672"/>
      <c r="H20" s="1759">
        <f t="shared" ref="H20:H23" si="2">SUM(I20:J20)</f>
        <v>0</v>
      </c>
      <c r="I20" s="1269"/>
      <c r="J20" s="1269"/>
    </row>
    <row r="21" spans="1:10">
      <c r="A21" s="142"/>
      <c r="B21" s="2258"/>
      <c r="C21" s="2266"/>
      <c r="D21" s="2271"/>
      <c r="E21" s="2269" t="s">
        <v>702</v>
      </c>
      <c r="F21" s="1672"/>
      <c r="G21" s="1672"/>
      <c r="H21" s="1759">
        <f t="shared" si="2"/>
        <v>0</v>
      </c>
      <c r="I21" s="1269"/>
      <c r="J21" s="1269"/>
    </row>
    <row r="22" spans="1:10">
      <c r="A22" s="142"/>
      <c r="B22" s="2258"/>
      <c r="C22" s="2266"/>
      <c r="D22" s="2271"/>
      <c r="E22" s="2269" t="s">
        <v>105</v>
      </c>
      <c r="F22" s="1672"/>
      <c r="G22" s="1672"/>
      <c r="H22" s="1759">
        <f t="shared" si="2"/>
        <v>0</v>
      </c>
      <c r="I22" s="1269"/>
      <c r="J22" s="1269"/>
    </row>
    <row r="23" spans="1:10">
      <c r="A23" s="142"/>
      <c r="B23" s="2258"/>
      <c r="C23" s="2266"/>
      <c r="D23" s="2274"/>
      <c r="E23" s="2269" t="s">
        <v>703</v>
      </c>
      <c r="F23" s="1672"/>
      <c r="G23" s="1672"/>
      <c r="H23" s="1761">
        <f t="shared" si="2"/>
        <v>0</v>
      </c>
      <c r="I23" s="1269"/>
      <c r="J23" s="1269"/>
    </row>
    <row r="24" spans="1:10">
      <c r="A24" s="142"/>
      <c r="B24" s="2258"/>
      <c r="C24" s="2266"/>
      <c r="D24" s="2264" t="s">
        <v>704</v>
      </c>
      <c r="E24" s="2269" t="s">
        <v>2614</v>
      </c>
      <c r="F24" s="1672"/>
      <c r="G24" s="1672"/>
      <c r="H24" s="1759">
        <f>SUM(I24:J24)</f>
        <v>0</v>
      </c>
      <c r="I24" s="1269"/>
      <c r="J24" s="1269"/>
    </row>
    <row r="25" spans="1:10">
      <c r="A25" s="142"/>
      <c r="B25" s="2258"/>
      <c r="C25" s="2266"/>
      <c r="D25" s="2274"/>
      <c r="E25" s="2269" t="s">
        <v>1434</v>
      </c>
      <c r="F25" s="1672"/>
      <c r="G25" s="1672"/>
      <c r="H25" s="1759">
        <f>SUM(I25:J25)</f>
        <v>0</v>
      </c>
      <c r="I25" s="1269"/>
      <c r="J25" s="1269"/>
    </row>
    <row r="26" spans="1:10">
      <c r="A26" s="142"/>
      <c r="B26" s="2258"/>
      <c r="C26" s="2254"/>
      <c r="D26" s="2276" t="s">
        <v>2705</v>
      </c>
      <c r="E26" s="1672"/>
      <c r="F26" s="1672"/>
      <c r="G26" s="1672"/>
      <c r="H26" s="1759">
        <f>SUM(H24:H25,H20:H23)</f>
        <v>0</v>
      </c>
      <c r="I26" s="1759">
        <f>SUM(I24:I25,I20:I23)</f>
        <v>0</v>
      </c>
      <c r="J26" s="1759">
        <f>SUM(J24:J25,J20:J23)</f>
        <v>0</v>
      </c>
    </row>
    <row r="27" spans="1:10">
      <c r="A27" s="142"/>
      <c r="B27" s="2258"/>
      <c r="C27" s="144" t="s">
        <v>706</v>
      </c>
      <c r="D27" s="2268" t="s">
        <v>2613</v>
      </c>
      <c r="E27" s="2269" t="s">
        <v>701</v>
      </c>
      <c r="F27" s="1672"/>
      <c r="G27" s="1672"/>
      <c r="H27" s="1760" t="e">
        <f t="shared" ref="H27:J33" si="3">+H20/H13</f>
        <v>#DIV/0!</v>
      </c>
      <c r="I27" s="1760" t="e">
        <f t="shared" si="3"/>
        <v>#DIV/0!</v>
      </c>
      <c r="J27" s="1760" t="e">
        <f t="shared" si="3"/>
        <v>#DIV/0!</v>
      </c>
    </row>
    <row r="28" spans="1:10">
      <c r="A28" s="142"/>
      <c r="B28" s="2258"/>
      <c r="C28" s="143"/>
      <c r="D28" s="2272"/>
      <c r="E28" s="2269" t="s">
        <v>702</v>
      </c>
      <c r="F28" s="1672"/>
      <c r="G28" s="1672"/>
      <c r="H28" s="1759" t="e">
        <f t="shared" si="3"/>
        <v>#DIV/0!</v>
      </c>
      <c r="I28" s="1759" t="e">
        <f t="shared" si="3"/>
        <v>#DIV/0!</v>
      </c>
      <c r="J28" s="1759" t="e">
        <f t="shared" si="3"/>
        <v>#DIV/0!</v>
      </c>
    </row>
    <row r="29" spans="1:10">
      <c r="A29" s="142"/>
      <c r="B29" s="2258"/>
      <c r="C29" s="143"/>
      <c r="D29" s="2272"/>
      <c r="E29" s="2269" t="s">
        <v>105</v>
      </c>
      <c r="F29" s="1672"/>
      <c r="G29" s="1672"/>
      <c r="H29" s="1761" t="e">
        <f t="shared" si="3"/>
        <v>#DIV/0!</v>
      </c>
      <c r="I29" s="1761" t="e">
        <f t="shared" si="3"/>
        <v>#DIV/0!</v>
      </c>
      <c r="J29" s="1761" t="e">
        <f t="shared" si="3"/>
        <v>#DIV/0!</v>
      </c>
    </row>
    <row r="30" spans="1:10">
      <c r="A30" s="142"/>
      <c r="B30" s="2258"/>
      <c r="C30" s="143"/>
      <c r="D30" s="2273"/>
      <c r="E30" s="2269" t="s">
        <v>703</v>
      </c>
      <c r="F30" s="1672"/>
      <c r="G30" s="1672"/>
      <c r="H30" s="1761" t="e">
        <f t="shared" si="3"/>
        <v>#DIV/0!</v>
      </c>
      <c r="I30" s="1761" t="e">
        <f t="shared" si="3"/>
        <v>#DIV/0!</v>
      </c>
      <c r="J30" s="1761" t="e">
        <f t="shared" si="3"/>
        <v>#DIV/0!</v>
      </c>
    </row>
    <row r="31" spans="1:10">
      <c r="A31" s="142"/>
      <c r="B31" s="2258"/>
      <c r="C31" s="143"/>
      <c r="D31" s="2264" t="s">
        <v>704</v>
      </c>
      <c r="E31" s="2269" t="s">
        <v>2614</v>
      </c>
      <c r="F31" s="1672"/>
      <c r="G31" s="1672"/>
      <c r="H31" s="1762" t="e">
        <f t="shared" si="3"/>
        <v>#DIV/0!</v>
      </c>
      <c r="I31" s="1762" t="e">
        <f t="shared" si="3"/>
        <v>#DIV/0!</v>
      </c>
      <c r="J31" s="1762" t="e">
        <f t="shared" si="3"/>
        <v>#DIV/0!</v>
      </c>
    </row>
    <row r="32" spans="1:10">
      <c r="A32" s="142"/>
      <c r="B32" s="2258"/>
      <c r="C32" s="143"/>
      <c r="D32" s="2254"/>
      <c r="E32" s="2269" t="s">
        <v>1434</v>
      </c>
      <c r="F32" s="1672"/>
      <c r="G32" s="1672"/>
      <c r="H32" s="1762" t="e">
        <f t="shared" si="3"/>
        <v>#DIV/0!</v>
      </c>
      <c r="I32" s="1762" t="e">
        <f t="shared" si="3"/>
        <v>#DIV/0!</v>
      </c>
      <c r="J32" s="1762" t="e">
        <f t="shared" si="3"/>
        <v>#DIV/0!</v>
      </c>
    </row>
    <row r="33" spans="1:10">
      <c r="A33" s="142"/>
      <c r="B33" s="2259"/>
      <c r="C33" s="1763"/>
      <c r="D33" s="2270" t="s">
        <v>2705</v>
      </c>
      <c r="E33" s="2269"/>
      <c r="F33" s="1672"/>
      <c r="G33" s="1672"/>
      <c r="H33" s="1762" t="e">
        <f t="shared" si="3"/>
        <v>#DIV/0!</v>
      </c>
      <c r="I33" s="1762" t="e">
        <f t="shared" si="3"/>
        <v>#DIV/0!</v>
      </c>
      <c r="J33" s="1762" t="e">
        <f t="shared" si="3"/>
        <v>#DIV/0!</v>
      </c>
    </row>
    <row r="34" spans="1:10" ht="19.5">
      <c r="B34" s="2164"/>
      <c r="C34" s="140"/>
      <c r="D34" s="140"/>
      <c r="E34" s="140"/>
      <c r="F34" s="140"/>
      <c r="G34" s="140"/>
      <c r="H34" s="140"/>
      <c r="I34" s="140"/>
      <c r="J34" s="140"/>
    </row>
    <row r="35" spans="1:10">
      <c r="B35" s="133"/>
      <c r="C35" s="133"/>
      <c r="D35" s="133"/>
      <c r="E35" s="133"/>
      <c r="F35" s="133"/>
      <c r="G35" s="133"/>
      <c r="H35" s="1731" t="str">
        <f>'Universal data'!$C$21</f>
        <v>2012/13</v>
      </c>
      <c r="I35" s="1731"/>
      <c r="J35" s="1731"/>
    </row>
    <row r="36" spans="1:10">
      <c r="B36" s="1219" t="s">
        <v>583</v>
      </c>
      <c r="C36" s="1219" t="s">
        <v>584</v>
      </c>
      <c r="D36" s="1219" t="s">
        <v>585</v>
      </c>
      <c r="E36" s="1219" t="s">
        <v>586</v>
      </c>
      <c r="F36" s="1219"/>
      <c r="G36" s="1616" t="s">
        <v>167</v>
      </c>
      <c r="H36" s="1757" t="s">
        <v>7</v>
      </c>
      <c r="I36" s="1757" t="s">
        <v>2696</v>
      </c>
      <c r="J36" s="1757" t="s">
        <v>2697</v>
      </c>
    </row>
    <row r="37" spans="1:10">
      <c r="B37" s="2260" t="s">
        <v>2704</v>
      </c>
      <c r="C37" s="481" t="s">
        <v>2619</v>
      </c>
      <c r="D37" s="2275"/>
      <c r="E37" s="481"/>
      <c r="F37" s="481"/>
      <c r="G37" s="481"/>
      <c r="H37" s="1759">
        <f t="shared" ref="H37:H43" si="4">SUM(I37:J37)</f>
        <v>0</v>
      </c>
      <c r="I37" s="1269"/>
      <c r="J37" s="1269"/>
    </row>
    <row r="38" spans="1:10">
      <c r="B38" s="2261"/>
      <c r="C38" s="481" t="s">
        <v>1298</v>
      </c>
      <c r="D38" s="2275"/>
      <c r="E38" s="481"/>
      <c r="F38" s="481"/>
      <c r="G38" s="481"/>
      <c r="H38" s="1759">
        <f t="shared" si="4"/>
        <v>0</v>
      </c>
      <c r="I38" s="1269"/>
      <c r="J38" s="1269"/>
    </row>
    <row r="39" spans="1:10">
      <c r="B39" s="2261"/>
      <c r="C39" s="1765" t="s">
        <v>1297</v>
      </c>
      <c r="D39" s="2275"/>
      <c r="E39" s="1765"/>
      <c r="F39" s="1765"/>
      <c r="G39" s="1765"/>
      <c r="H39" s="1759">
        <f t="shared" si="4"/>
        <v>0</v>
      </c>
      <c r="I39" s="1269"/>
      <c r="J39" s="1269"/>
    </row>
    <row r="40" spans="1:10">
      <c r="B40" s="2261"/>
      <c r="C40" s="1765" t="s">
        <v>1296</v>
      </c>
      <c r="D40" s="2275"/>
      <c r="E40" s="1765"/>
      <c r="F40" s="1765"/>
      <c r="G40" s="1765"/>
      <c r="H40" s="1759">
        <f t="shared" si="4"/>
        <v>0</v>
      </c>
      <c r="I40" s="1269"/>
      <c r="J40" s="1269"/>
    </row>
    <row r="41" spans="1:10">
      <c r="B41" s="2261"/>
      <c r="C41" s="481" t="s">
        <v>593</v>
      </c>
      <c r="D41" s="2275"/>
      <c r="E41" s="481"/>
      <c r="F41" s="481"/>
      <c r="G41" s="481"/>
      <c r="H41" s="1759">
        <f t="shared" si="4"/>
        <v>0</v>
      </c>
      <c r="I41" s="1269"/>
      <c r="J41" s="1269"/>
    </row>
    <row r="42" spans="1:10">
      <c r="B42" s="2261"/>
      <c r="C42" s="481" t="s">
        <v>594</v>
      </c>
      <c r="D42" s="2275"/>
      <c r="E42" s="481"/>
      <c r="F42" s="481"/>
      <c r="G42" s="481"/>
      <c r="H42" s="1759">
        <f t="shared" si="4"/>
        <v>0</v>
      </c>
      <c r="I42" s="1269"/>
      <c r="J42" s="1269"/>
    </row>
    <row r="43" spans="1:10">
      <c r="B43" s="2261"/>
      <c r="C43" s="1765" t="s">
        <v>1295</v>
      </c>
      <c r="D43" s="2275"/>
      <c r="E43" s="1765"/>
      <c r="F43" s="1765"/>
      <c r="G43" s="1765"/>
      <c r="H43" s="1759">
        <f t="shared" si="4"/>
        <v>0</v>
      </c>
      <c r="I43" s="1269"/>
      <c r="J43" s="1269"/>
    </row>
    <row r="44" spans="1:10">
      <c r="B44" s="2262"/>
      <c r="C44" s="2256" t="s">
        <v>707</v>
      </c>
      <c r="D44" s="1764"/>
      <c r="E44" s="1766"/>
      <c r="F44" s="1766"/>
      <c r="G44" s="1766"/>
      <c r="H44" s="1767">
        <f>SUM(H37:H43)</f>
        <v>0</v>
      </c>
      <c r="I44" s="1767">
        <f t="shared" ref="I44:J44" si="5">SUM(I37:I43)</f>
        <v>0</v>
      </c>
      <c r="J44" s="1767">
        <f t="shared" si="5"/>
        <v>0</v>
      </c>
    </row>
    <row r="46" spans="1:10">
      <c r="B46" s="2190" t="s">
        <v>2698</v>
      </c>
    </row>
  </sheetData>
  <pageMargins left="0.70866141732283472" right="0.70866141732283472" top="0.74803149606299213" bottom="0.74803149606299213" header="0.31496062992125984" footer="0.31496062992125984"/>
  <pageSetup paperSize="8" scale="52" orientation="portrait" r:id="rId1"/>
  <legacyDrawing r:id="rId2"/>
</worksheet>
</file>

<file path=xl/worksheets/sheet28.xml><?xml version="1.0" encoding="utf-8"?>
<worksheet xmlns="http://schemas.openxmlformats.org/spreadsheetml/2006/main" xmlns:r="http://schemas.openxmlformats.org/officeDocument/2006/relationships">
  <sheetPr codeName="Sheet27">
    <tabColor theme="7" tint="0.59999389629810485"/>
    <pageSetUpPr fitToPage="1"/>
  </sheetPr>
  <dimension ref="A1:H61"/>
  <sheetViews>
    <sheetView workbookViewId="0">
      <selection activeCell="D14" sqref="D14"/>
    </sheetView>
  </sheetViews>
  <sheetFormatPr defaultRowHeight="14.25"/>
  <cols>
    <col min="1" max="1" width="5.125" style="123" customWidth="1"/>
    <col min="2" max="2" width="25.125" style="123" customWidth="1"/>
    <col min="3" max="3" width="28.375" style="123" bestFit="1" customWidth="1"/>
    <col min="4" max="4" width="49.25" style="123" bestFit="1" customWidth="1"/>
    <col min="5" max="5" width="11.25" style="123" bestFit="1" customWidth="1"/>
    <col min="6" max="6" width="13.5" style="123" bestFit="1" customWidth="1"/>
    <col min="7" max="7" width="11.125" style="123" bestFit="1" customWidth="1"/>
    <col min="8" max="244" width="9" style="123"/>
    <col min="245" max="245" width="8.625" style="123" customWidth="1"/>
    <col min="246" max="246" width="55" style="123" customWidth="1"/>
    <col min="247" max="249" width="11.5" style="123" customWidth="1"/>
    <col min="250" max="250" width="12.25" style="123" customWidth="1"/>
    <col min="251" max="251" width="9" style="123"/>
    <col min="252" max="254" width="11.5" style="123" customWidth="1"/>
    <col min="255" max="255" width="12.25" style="123" customWidth="1"/>
    <col min="256" max="500" width="9" style="123"/>
    <col min="501" max="501" width="8.625" style="123" customWidth="1"/>
    <col min="502" max="502" width="55" style="123" customWidth="1"/>
    <col min="503" max="505" width="11.5" style="123" customWidth="1"/>
    <col min="506" max="506" width="12.25" style="123" customWidth="1"/>
    <col min="507" max="507" width="9" style="123"/>
    <col min="508" max="510" width="11.5" style="123" customWidth="1"/>
    <col min="511" max="511" width="12.25" style="123" customWidth="1"/>
    <col min="512" max="756" width="9" style="123"/>
    <col min="757" max="757" width="8.625" style="123" customWidth="1"/>
    <col min="758" max="758" width="55" style="123" customWidth="1"/>
    <col min="759" max="761" width="11.5" style="123" customWidth="1"/>
    <col min="762" max="762" width="12.25" style="123" customWidth="1"/>
    <col min="763" max="763" width="9" style="123"/>
    <col min="764" max="766" width="11.5" style="123" customWidth="1"/>
    <col min="767" max="767" width="12.25" style="123" customWidth="1"/>
    <col min="768" max="1012" width="9" style="123"/>
    <col min="1013" max="1013" width="8.625" style="123" customWidth="1"/>
    <col min="1014" max="1014" width="55" style="123" customWidth="1"/>
    <col min="1015" max="1017" width="11.5" style="123" customWidth="1"/>
    <col min="1018" max="1018" width="12.25" style="123" customWidth="1"/>
    <col min="1019" max="1019" width="9" style="123"/>
    <col min="1020" max="1022" width="11.5" style="123" customWidth="1"/>
    <col min="1023" max="1023" width="12.25" style="123" customWidth="1"/>
    <col min="1024" max="1268" width="9" style="123"/>
    <col min="1269" max="1269" width="8.625" style="123" customWidth="1"/>
    <col min="1270" max="1270" width="55" style="123" customWidth="1"/>
    <col min="1271" max="1273" width="11.5" style="123" customWidth="1"/>
    <col min="1274" max="1274" width="12.25" style="123" customWidth="1"/>
    <col min="1275" max="1275" width="9" style="123"/>
    <col min="1276" max="1278" width="11.5" style="123" customWidth="1"/>
    <col min="1279" max="1279" width="12.25" style="123" customWidth="1"/>
    <col min="1280" max="1524" width="9" style="123"/>
    <col min="1525" max="1525" width="8.625" style="123" customWidth="1"/>
    <col min="1526" max="1526" width="55" style="123" customWidth="1"/>
    <col min="1527" max="1529" width="11.5" style="123" customWidth="1"/>
    <col min="1530" max="1530" width="12.25" style="123" customWidth="1"/>
    <col min="1531" max="1531" width="9" style="123"/>
    <col min="1532" max="1534" width="11.5" style="123" customWidth="1"/>
    <col min="1535" max="1535" width="12.25" style="123" customWidth="1"/>
    <col min="1536" max="1780" width="9" style="123"/>
    <col min="1781" max="1781" width="8.625" style="123" customWidth="1"/>
    <col min="1782" max="1782" width="55" style="123" customWidth="1"/>
    <col min="1783" max="1785" width="11.5" style="123" customWidth="1"/>
    <col min="1786" max="1786" width="12.25" style="123" customWidth="1"/>
    <col min="1787" max="1787" width="9" style="123"/>
    <col min="1788" max="1790" width="11.5" style="123" customWidth="1"/>
    <col min="1791" max="1791" width="12.25" style="123" customWidth="1"/>
    <col min="1792" max="2036" width="9" style="123"/>
    <col min="2037" max="2037" width="8.625" style="123" customWidth="1"/>
    <col min="2038" max="2038" width="55" style="123" customWidth="1"/>
    <col min="2039" max="2041" width="11.5" style="123" customWidth="1"/>
    <col min="2042" max="2042" width="12.25" style="123" customWidth="1"/>
    <col min="2043" max="2043" width="9" style="123"/>
    <col min="2044" max="2046" width="11.5" style="123" customWidth="1"/>
    <col min="2047" max="2047" width="12.25" style="123" customWidth="1"/>
    <col min="2048" max="2292" width="9" style="123"/>
    <col min="2293" max="2293" width="8.625" style="123" customWidth="1"/>
    <col min="2294" max="2294" width="55" style="123" customWidth="1"/>
    <col min="2295" max="2297" width="11.5" style="123" customWidth="1"/>
    <col min="2298" max="2298" width="12.25" style="123" customWidth="1"/>
    <col min="2299" max="2299" width="9" style="123"/>
    <col min="2300" max="2302" width="11.5" style="123" customWidth="1"/>
    <col min="2303" max="2303" width="12.25" style="123" customWidth="1"/>
    <col min="2304" max="2548" width="9" style="123"/>
    <col min="2549" max="2549" width="8.625" style="123" customWidth="1"/>
    <col min="2550" max="2550" width="55" style="123" customWidth="1"/>
    <col min="2551" max="2553" width="11.5" style="123" customWidth="1"/>
    <col min="2554" max="2554" width="12.25" style="123" customWidth="1"/>
    <col min="2555" max="2555" width="9" style="123"/>
    <col min="2556" max="2558" width="11.5" style="123" customWidth="1"/>
    <col min="2559" max="2559" width="12.25" style="123" customWidth="1"/>
    <col min="2560" max="2804" width="9" style="123"/>
    <col min="2805" max="2805" width="8.625" style="123" customWidth="1"/>
    <col min="2806" max="2806" width="55" style="123" customWidth="1"/>
    <col min="2807" max="2809" width="11.5" style="123" customWidth="1"/>
    <col min="2810" max="2810" width="12.25" style="123" customWidth="1"/>
    <col min="2811" max="2811" width="9" style="123"/>
    <col min="2812" max="2814" width="11.5" style="123" customWidth="1"/>
    <col min="2815" max="2815" width="12.25" style="123" customWidth="1"/>
    <col min="2816" max="3060" width="9" style="123"/>
    <col min="3061" max="3061" width="8.625" style="123" customWidth="1"/>
    <col min="3062" max="3062" width="55" style="123" customWidth="1"/>
    <col min="3063" max="3065" width="11.5" style="123" customWidth="1"/>
    <col min="3066" max="3066" width="12.25" style="123" customWidth="1"/>
    <col min="3067" max="3067" width="9" style="123"/>
    <col min="3068" max="3070" width="11.5" style="123" customWidth="1"/>
    <col min="3071" max="3071" width="12.25" style="123" customWidth="1"/>
    <col min="3072" max="3316" width="9" style="123"/>
    <col min="3317" max="3317" width="8.625" style="123" customWidth="1"/>
    <col min="3318" max="3318" width="55" style="123" customWidth="1"/>
    <col min="3319" max="3321" width="11.5" style="123" customWidth="1"/>
    <col min="3322" max="3322" width="12.25" style="123" customWidth="1"/>
    <col min="3323" max="3323" width="9" style="123"/>
    <col min="3324" max="3326" width="11.5" style="123" customWidth="1"/>
    <col min="3327" max="3327" width="12.25" style="123" customWidth="1"/>
    <col min="3328" max="3572" width="9" style="123"/>
    <col min="3573" max="3573" width="8.625" style="123" customWidth="1"/>
    <col min="3574" max="3574" width="55" style="123" customWidth="1"/>
    <col min="3575" max="3577" width="11.5" style="123" customWidth="1"/>
    <col min="3578" max="3578" width="12.25" style="123" customWidth="1"/>
    <col min="3579" max="3579" width="9" style="123"/>
    <col min="3580" max="3582" width="11.5" style="123" customWidth="1"/>
    <col min="3583" max="3583" width="12.25" style="123" customWidth="1"/>
    <col min="3584" max="3828" width="9" style="123"/>
    <col min="3829" max="3829" width="8.625" style="123" customWidth="1"/>
    <col min="3830" max="3830" width="55" style="123" customWidth="1"/>
    <col min="3831" max="3833" width="11.5" style="123" customWidth="1"/>
    <col min="3834" max="3834" width="12.25" style="123" customWidth="1"/>
    <col min="3835" max="3835" width="9" style="123"/>
    <col min="3836" max="3838" width="11.5" style="123" customWidth="1"/>
    <col min="3839" max="3839" width="12.25" style="123" customWidth="1"/>
    <col min="3840" max="4084" width="9" style="123"/>
    <col min="4085" max="4085" width="8.625" style="123" customWidth="1"/>
    <col min="4086" max="4086" width="55" style="123" customWidth="1"/>
    <col min="4087" max="4089" width="11.5" style="123" customWidth="1"/>
    <col min="4090" max="4090" width="12.25" style="123" customWidth="1"/>
    <col min="4091" max="4091" width="9" style="123"/>
    <col min="4092" max="4094" width="11.5" style="123" customWidth="1"/>
    <col min="4095" max="4095" width="12.25" style="123" customWidth="1"/>
    <col min="4096" max="4340" width="9" style="123"/>
    <col min="4341" max="4341" width="8.625" style="123" customWidth="1"/>
    <col min="4342" max="4342" width="55" style="123" customWidth="1"/>
    <col min="4343" max="4345" width="11.5" style="123" customWidth="1"/>
    <col min="4346" max="4346" width="12.25" style="123" customWidth="1"/>
    <col min="4347" max="4347" width="9" style="123"/>
    <col min="4348" max="4350" width="11.5" style="123" customWidth="1"/>
    <col min="4351" max="4351" width="12.25" style="123" customWidth="1"/>
    <col min="4352" max="4596" width="9" style="123"/>
    <col min="4597" max="4597" width="8.625" style="123" customWidth="1"/>
    <col min="4598" max="4598" width="55" style="123" customWidth="1"/>
    <col min="4599" max="4601" width="11.5" style="123" customWidth="1"/>
    <col min="4602" max="4602" width="12.25" style="123" customWidth="1"/>
    <col min="4603" max="4603" width="9" style="123"/>
    <col min="4604" max="4606" width="11.5" style="123" customWidth="1"/>
    <col min="4607" max="4607" width="12.25" style="123" customWidth="1"/>
    <col min="4608" max="4852" width="9" style="123"/>
    <col min="4853" max="4853" width="8.625" style="123" customWidth="1"/>
    <col min="4854" max="4854" width="55" style="123" customWidth="1"/>
    <col min="4855" max="4857" width="11.5" style="123" customWidth="1"/>
    <col min="4858" max="4858" width="12.25" style="123" customWidth="1"/>
    <col min="4859" max="4859" width="9" style="123"/>
    <col min="4860" max="4862" width="11.5" style="123" customWidth="1"/>
    <col min="4863" max="4863" width="12.25" style="123" customWidth="1"/>
    <col min="4864" max="5108" width="9" style="123"/>
    <col min="5109" max="5109" width="8.625" style="123" customWidth="1"/>
    <col min="5110" max="5110" width="55" style="123" customWidth="1"/>
    <col min="5111" max="5113" width="11.5" style="123" customWidth="1"/>
    <col min="5114" max="5114" width="12.25" style="123" customWidth="1"/>
    <col min="5115" max="5115" width="9" style="123"/>
    <col min="5116" max="5118" width="11.5" style="123" customWidth="1"/>
    <col min="5119" max="5119" width="12.25" style="123" customWidth="1"/>
    <col min="5120" max="5364" width="9" style="123"/>
    <col min="5365" max="5365" width="8.625" style="123" customWidth="1"/>
    <col min="5366" max="5366" width="55" style="123" customWidth="1"/>
    <col min="5367" max="5369" width="11.5" style="123" customWidth="1"/>
    <col min="5370" max="5370" width="12.25" style="123" customWidth="1"/>
    <col min="5371" max="5371" width="9" style="123"/>
    <col min="5372" max="5374" width="11.5" style="123" customWidth="1"/>
    <col min="5375" max="5375" width="12.25" style="123" customWidth="1"/>
    <col min="5376" max="5620" width="9" style="123"/>
    <col min="5621" max="5621" width="8.625" style="123" customWidth="1"/>
    <col min="5622" max="5622" width="55" style="123" customWidth="1"/>
    <col min="5623" max="5625" width="11.5" style="123" customWidth="1"/>
    <col min="5626" max="5626" width="12.25" style="123" customWidth="1"/>
    <col min="5627" max="5627" width="9" style="123"/>
    <col min="5628" max="5630" width="11.5" style="123" customWidth="1"/>
    <col min="5631" max="5631" width="12.25" style="123" customWidth="1"/>
    <col min="5632" max="5876" width="9" style="123"/>
    <col min="5877" max="5877" width="8.625" style="123" customWidth="1"/>
    <col min="5878" max="5878" width="55" style="123" customWidth="1"/>
    <col min="5879" max="5881" width="11.5" style="123" customWidth="1"/>
    <col min="5882" max="5882" width="12.25" style="123" customWidth="1"/>
    <col min="5883" max="5883" width="9" style="123"/>
    <col min="5884" max="5886" width="11.5" style="123" customWidth="1"/>
    <col min="5887" max="5887" width="12.25" style="123" customWidth="1"/>
    <col min="5888" max="6132" width="9" style="123"/>
    <col min="6133" max="6133" width="8.625" style="123" customWidth="1"/>
    <col min="6134" max="6134" width="55" style="123" customWidth="1"/>
    <col min="6135" max="6137" width="11.5" style="123" customWidth="1"/>
    <col min="6138" max="6138" width="12.25" style="123" customWidth="1"/>
    <col min="6139" max="6139" width="9" style="123"/>
    <col min="6140" max="6142" width="11.5" style="123" customWidth="1"/>
    <col min="6143" max="6143" width="12.25" style="123" customWidth="1"/>
    <col min="6144" max="6388" width="9" style="123"/>
    <col min="6389" max="6389" width="8.625" style="123" customWidth="1"/>
    <col min="6390" max="6390" width="55" style="123" customWidth="1"/>
    <col min="6391" max="6393" width="11.5" style="123" customWidth="1"/>
    <col min="6394" max="6394" width="12.25" style="123" customWidth="1"/>
    <col min="6395" max="6395" width="9" style="123"/>
    <col min="6396" max="6398" width="11.5" style="123" customWidth="1"/>
    <col min="6399" max="6399" width="12.25" style="123" customWidth="1"/>
    <col min="6400" max="6644" width="9" style="123"/>
    <col min="6645" max="6645" width="8.625" style="123" customWidth="1"/>
    <col min="6646" max="6646" width="55" style="123" customWidth="1"/>
    <col min="6647" max="6649" width="11.5" style="123" customWidth="1"/>
    <col min="6650" max="6650" width="12.25" style="123" customWidth="1"/>
    <col min="6651" max="6651" width="9" style="123"/>
    <col min="6652" max="6654" width="11.5" style="123" customWidth="1"/>
    <col min="6655" max="6655" width="12.25" style="123" customWidth="1"/>
    <col min="6656" max="6900" width="9" style="123"/>
    <col min="6901" max="6901" width="8.625" style="123" customWidth="1"/>
    <col min="6902" max="6902" width="55" style="123" customWidth="1"/>
    <col min="6903" max="6905" width="11.5" style="123" customWidth="1"/>
    <col min="6906" max="6906" width="12.25" style="123" customWidth="1"/>
    <col min="6907" max="6907" width="9" style="123"/>
    <col min="6908" max="6910" width="11.5" style="123" customWidth="1"/>
    <col min="6911" max="6911" width="12.25" style="123" customWidth="1"/>
    <col min="6912" max="7156" width="9" style="123"/>
    <col min="7157" max="7157" width="8.625" style="123" customWidth="1"/>
    <col min="7158" max="7158" width="55" style="123" customWidth="1"/>
    <col min="7159" max="7161" width="11.5" style="123" customWidth="1"/>
    <col min="7162" max="7162" width="12.25" style="123" customWidth="1"/>
    <col min="7163" max="7163" width="9" style="123"/>
    <col min="7164" max="7166" width="11.5" style="123" customWidth="1"/>
    <col min="7167" max="7167" width="12.25" style="123" customWidth="1"/>
    <col min="7168" max="7412" width="9" style="123"/>
    <col min="7413" max="7413" width="8.625" style="123" customWidth="1"/>
    <col min="7414" max="7414" width="55" style="123" customWidth="1"/>
    <col min="7415" max="7417" width="11.5" style="123" customWidth="1"/>
    <col min="7418" max="7418" width="12.25" style="123" customWidth="1"/>
    <col min="7419" max="7419" width="9" style="123"/>
    <col min="7420" max="7422" width="11.5" style="123" customWidth="1"/>
    <col min="7423" max="7423" width="12.25" style="123" customWidth="1"/>
    <col min="7424" max="7668" width="9" style="123"/>
    <col min="7669" max="7669" width="8.625" style="123" customWidth="1"/>
    <col min="7670" max="7670" width="55" style="123" customWidth="1"/>
    <col min="7671" max="7673" width="11.5" style="123" customWidth="1"/>
    <col min="7674" max="7674" width="12.25" style="123" customWidth="1"/>
    <col min="7675" max="7675" width="9" style="123"/>
    <col min="7676" max="7678" width="11.5" style="123" customWidth="1"/>
    <col min="7679" max="7679" width="12.25" style="123" customWidth="1"/>
    <col min="7680" max="7924" width="9" style="123"/>
    <col min="7925" max="7925" width="8.625" style="123" customWidth="1"/>
    <col min="7926" max="7926" width="55" style="123" customWidth="1"/>
    <col min="7927" max="7929" width="11.5" style="123" customWidth="1"/>
    <col min="7930" max="7930" width="12.25" style="123" customWidth="1"/>
    <col min="7931" max="7931" width="9" style="123"/>
    <col min="7932" max="7934" width="11.5" style="123" customWidth="1"/>
    <col min="7935" max="7935" width="12.25" style="123" customWidth="1"/>
    <col min="7936" max="8180" width="9" style="123"/>
    <col min="8181" max="8181" width="8.625" style="123" customWidth="1"/>
    <col min="8182" max="8182" width="55" style="123" customWidth="1"/>
    <col min="8183" max="8185" width="11.5" style="123" customWidth="1"/>
    <col min="8186" max="8186" width="12.25" style="123" customWidth="1"/>
    <col min="8187" max="8187" width="9" style="123"/>
    <col min="8188" max="8190" width="11.5" style="123" customWidth="1"/>
    <col min="8191" max="8191" width="12.25" style="123" customWidth="1"/>
    <col min="8192" max="8436" width="9" style="123"/>
    <col min="8437" max="8437" width="8.625" style="123" customWidth="1"/>
    <col min="8438" max="8438" width="55" style="123" customWidth="1"/>
    <col min="8439" max="8441" width="11.5" style="123" customWidth="1"/>
    <col min="8442" max="8442" width="12.25" style="123" customWidth="1"/>
    <col min="8443" max="8443" width="9" style="123"/>
    <col min="8444" max="8446" width="11.5" style="123" customWidth="1"/>
    <col min="8447" max="8447" width="12.25" style="123" customWidth="1"/>
    <col min="8448" max="8692" width="9" style="123"/>
    <col min="8693" max="8693" width="8.625" style="123" customWidth="1"/>
    <col min="8694" max="8694" width="55" style="123" customWidth="1"/>
    <col min="8695" max="8697" width="11.5" style="123" customWidth="1"/>
    <col min="8698" max="8698" width="12.25" style="123" customWidth="1"/>
    <col min="8699" max="8699" width="9" style="123"/>
    <col min="8700" max="8702" width="11.5" style="123" customWidth="1"/>
    <col min="8703" max="8703" width="12.25" style="123" customWidth="1"/>
    <col min="8704" max="8948" width="9" style="123"/>
    <col min="8949" max="8949" width="8.625" style="123" customWidth="1"/>
    <col min="8950" max="8950" width="55" style="123" customWidth="1"/>
    <col min="8951" max="8953" width="11.5" style="123" customWidth="1"/>
    <col min="8954" max="8954" width="12.25" style="123" customWidth="1"/>
    <col min="8955" max="8955" width="9" style="123"/>
    <col min="8956" max="8958" width="11.5" style="123" customWidth="1"/>
    <col min="8959" max="8959" width="12.25" style="123" customWidth="1"/>
    <col min="8960" max="9204" width="9" style="123"/>
    <col min="9205" max="9205" width="8.625" style="123" customWidth="1"/>
    <col min="9206" max="9206" width="55" style="123" customWidth="1"/>
    <col min="9207" max="9209" width="11.5" style="123" customWidth="1"/>
    <col min="9210" max="9210" width="12.25" style="123" customWidth="1"/>
    <col min="9211" max="9211" width="9" style="123"/>
    <col min="9212" max="9214" width="11.5" style="123" customWidth="1"/>
    <col min="9215" max="9215" width="12.25" style="123" customWidth="1"/>
    <col min="9216" max="9460" width="9" style="123"/>
    <col min="9461" max="9461" width="8.625" style="123" customWidth="1"/>
    <col min="9462" max="9462" width="55" style="123" customWidth="1"/>
    <col min="9463" max="9465" width="11.5" style="123" customWidth="1"/>
    <col min="9466" max="9466" width="12.25" style="123" customWidth="1"/>
    <col min="9467" max="9467" width="9" style="123"/>
    <col min="9468" max="9470" width="11.5" style="123" customWidth="1"/>
    <col min="9471" max="9471" width="12.25" style="123" customWidth="1"/>
    <col min="9472" max="9716" width="9" style="123"/>
    <col min="9717" max="9717" width="8.625" style="123" customWidth="1"/>
    <col min="9718" max="9718" width="55" style="123" customWidth="1"/>
    <col min="9719" max="9721" width="11.5" style="123" customWidth="1"/>
    <col min="9722" max="9722" width="12.25" style="123" customWidth="1"/>
    <col min="9723" max="9723" width="9" style="123"/>
    <col min="9724" max="9726" width="11.5" style="123" customWidth="1"/>
    <col min="9727" max="9727" width="12.25" style="123" customWidth="1"/>
    <col min="9728" max="9972" width="9" style="123"/>
    <col min="9973" max="9973" width="8.625" style="123" customWidth="1"/>
    <col min="9974" max="9974" width="55" style="123" customWidth="1"/>
    <col min="9975" max="9977" width="11.5" style="123" customWidth="1"/>
    <col min="9978" max="9978" width="12.25" style="123" customWidth="1"/>
    <col min="9979" max="9979" width="9" style="123"/>
    <col min="9980" max="9982" width="11.5" style="123" customWidth="1"/>
    <col min="9983" max="9983" width="12.25" style="123" customWidth="1"/>
    <col min="9984" max="10228" width="9" style="123"/>
    <col min="10229" max="10229" width="8.625" style="123" customWidth="1"/>
    <col min="10230" max="10230" width="55" style="123" customWidth="1"/>
    <col min="10231" max="10233" width="11.5" style="123" customWidth="1"/>
    <col min="10234" max="10234" width="12.25" style="123" customWidth="1"/>
    <col min="10235" max="10235" width="9" style="123"/>
    <col min="10236" max="10238" width="11.5" style="123" customWidth="1"/>
    <col min="10239" max="10239" width="12.25" style="123" customWidth="1"/>
    <col min="10240" max="10484" width="9" style="123"/>
    <col min="10485" max="10485" width="8.625" style="123" customWidth="1"/>
    <col min="10486" max="10486" width="55" style="123" customWidth="1"/>
    <col min="10487" max="10489" width="11.5" style="123" customWidth="1"/>
    <col min="10490" max="10490" width="12.25" style="123" customWidth="1"/>
    <col min="10491" max="10491" width="9" style="123"/>
    <col min="10492" max="10494" width="11.5" style="123" customWidth="1"/>
    <col min="10495" max="10495" width="12.25" style="123" customWidth="1"/>
    <col min="10496" max="10740" width="9" style="123"/>
    <col min="10741" max="10741" width="8.625" style="123" customWidth="1"/>
    <col min="10742" max="10742" width="55" style="123" customWidth="1"/>
    <col min="10743" max="10745" width="11.5" style="123" customWidth="1"/>
    <col min="10746" max="10746" width="12.25" style="123" customWidth="1"/>
    <col min="10747" max="10747" width="9" style="123"/>
    <col min="10748" max="10750" width="11.5" style="123" customWidth="1"/>
    <col min="10751" max="10751" width="12.25" style="123" customWidth="1"/>
    <col min="10752" max="10996" width="9" style="123"/>
    <col min="10997" max="10997" width="8.625" style="123" customWidth="1"/>
    <col min="10998" max="10998" width="55" style="123" customWidth="1"/>
    <col min="10999" max="11001" width="11.5" style="123" customWidth="1"/>
    <col min="11002" max="11002" width="12.25" style="123" customWidth="1"/>
    <col min="11003" max="11003" width="9" style="123"/>
    <col min="11004" max="11006" width="11.5" style="123" customWidth="1"/>
    <col min="11007" max="11007" width="12.25" style="123" customWidth="1"/>
    <col min="11008" max="11252" width="9" style="123"/>
    <col min="11253" max="11253" width="8.625" style="123" customWidth="1"/>
    <col min="11254" max="11254" width="55" style="123" customWidth="1"/>
    <col min="11255" max="11257" width="11.5" style="123" customWidth="1"/>
    <col min="11258" max="11258" width="12.25" style="123" customWidth="1"/>
    <col min="11259" max="11259" width="9" style="123"/>
    <col min="11260" max="11262" width="11.5" style="123" customWidth="1"/>
    <col min="11263" max="11263" width="12.25" style="123" customWidth="1"/>
    <col min="11264" max="11508" width="9" style="123"/>
    <col min="11509" max="11509" width="8.625" style="123" customWidth="1"/>
    <col min="11510" max="11510" width="55" style="123" customWidth="1"/>
    <col min="11511" max="11513" width="11.5" style="123" customWidth="1"/>
    <col min="11514" max="11514" width="12.25" style="123" customWidth="1"/>
    <col min="11515" max="11515" width="9" style="123"/>
    <col min="11516" max="11518" width="11.5" style="123" customWidth="1"/>
    <col min="11519" max="11519" width="12.25" style="123" customWidth="1"/>
    <col min="11520" max="11764" width="9" style="123"/>
    <col min="11765" max="11765" width="8.625" style="123" customWidth="1"/>
    <col min="11766" max="11766" width="55" style="123" customWidth="1"/>
    <col min="11767" max="11769" width="11.5" style="123" customWidth="1"/>
    <col min="11770" max="11770" width="12.25" style="123" customWidth="1"/>
    <col min="11771" max="11771" width="9" style="123"/>
    <col min="11772" max="11774" width="11.5" style="123" customWidth="1"/>
    <col min="11775" max="11775" width="12.25" style="123" customWidth="1"/>
    <col min="11776" max="12020" width="9" style="123"/>
    <col min="12021" max="12021" width="8.625" style="123" customWidth="1"/>
    <col min="12022" max="12022" width="55" style="123" customWidth="1"/>
    <col min="12023" max="12025" width="11.5" style="123" customWidth="1"/>
    <col min="12026" max="12026" width="12.25" style="123" customWidth="1"/>
    <col min="12027" max="12027" width="9" style="123"/>
    <col min="12028" max="12030" width="11.5" style="123" customWidth="1"/>
    <col min="12031" max="12031" width="12.25" style="123" customWidth="1"/>
    <col min="12032" max="12276" width="9" style="123"/>
    <col min="12277" max="12277" width="8.625" style="123" customWidth="1"/>
    <col min="12278" max="12278" width="55" style="123" customWidth="1"/>
    <col min="12279" max="12281" width="11.5" style="123" customWidth="1"/>
    <col min="12282" max="12282" width="12.25" style="123" customWidth="1"/>
    <col min="12283" max="12283" width="9" style="123"/>
    <col min="12284" max="12286" width="11.5" style="123" customWidth="1"/>
    <col min="12287" max="12287" width="12.25" style="123" customWidth="1"/>
    <col min="12288" max="12532" width="9" style="123"/>
    <col min="12533" max="12533" width="8.625" style="123" customWidth="1"/>
    <col min="12534" max="12534" width="55" style="123" customWidth="1"/>
    <col min="12535" max="12537" width="11.5" style="123" customWidth="1"/>
    <col min="12538" max="12538" width="12.25" style="123" customWidth="1"/>
    <col min="12539" max="12539" width="9" style="123"/>
    <col min="12540" max="12542" width="11.5" style="123" customWidth="1"/>
    <col min="12543" max="12543" width="12.25" style="123" customWidth="1"/>
    <col min="12544" max="12788" width="9" style="123"/>
    <col min="12789" max="12789" width="8.625" style="123" customWidth="1"/>
    <col min="12790" max="12790" width="55" style="123" customWidth="1"/>
    <col min="12791" max="12793" width="11.5" style="123" customWidth="1"/>
    <col min="12794" max="12794" width="12.25" style="123" customWidth="1"/>
    <col min="12795" max="12795" width="9" style="123"/>
    <col min="12796" max="12798" width="11.5" style="123" customWidth="1"/>
    <col min="12799" max="12799" width="12.25" style="123" customWidth="1"/>
    <col min="12800" max="13044" width="9" style="123"/>
    <col min="13045" max="13045" width="8.625" style="123" customWidth="1"/>
    <col min="13046" max="13046" width="55" style="123" customWidth="1"/>
    <col min="13047" max="13049" width="11.5" style="123" customWidth="1"/>
    <col min="13050" max="13050" width="12.25" style="123" customWidth="1"/>
    <col min="13051" max="13051" width="9" style="123"/>
    <col min="13052" max="13054" width="11.5" style="123" customWidth="1"/>
    <col min="13055" max="13055" width="12.25" style="123" customWidth="1"/>
    <col min="13056" max="13300" width="9" style="123"/>
    <col min="13301" max="13301" width="8.625" style="123" customWidth="1"/>
    <col min="13302" max="13302" width="55" style="123" customWidth="1"/>
    <col min="13303" max="13305" width="11.5" style="123" customWidth="1"/>
    <col min="13306" max="13306" width="12.25" style="123" customWidth="1"/>
    <col min="13307" max="13307" width="9" style="123"/>
    <col min="13308" max="13310" width="11.5" style="123" customWidth="1"/>
    <col min="13311" max="13311" width="12.25" style="123" customWidth="1"/>
    <col min="13312" max="13556" width="9" style="123"/>
    <col min="13557" max="13557" width="8.625" style="123" customWidth="1"/>
    <col min="13558" max="13558" width="55" style="123" customWidth="1"/>
    <col min="13559" max="13561" width="11.5" style="123" customWidth="1"/>
    <col min="13562" max="13562" width="12.25" style="123" customWidth="1"/>
    <col min="13563" max="13563" width="9" style="123"/>
    <col min="13564" max="13566" width="11.5" style="123" customWidth="1"/>
    <col min="13567" max="13567" width="12.25" style="123" customWidth="1"/>
    <col min="13568" max="13812" width="9" style="123"/>
    <col min="13813" max="13813" width="8.625" style="123" customWidth="1"/>
    <col min="13814" max="13814" width="55" style="123" customWidth="1"/>
    <col min="13815" max="13817" width="11.5" style="123" customWidth="1"/>
    <col min="13818" max="13818" width="12.25" style="123" customWidth="1"/>
    <col min="13819" max="13819" width="9" style="123"/>
    <col min="13820" max="13822" width="11.5" style="123" customWidth="1"/>
    <col min="13823" max="13823" width="12.25" style="123" customWidth="1"/>
    <col min="13824" max="14068" width="9" style="123"/>
    <col min="14069" max="14069" width="8.625" style="123" customWidth="1"/>
    <col min="14070" max="14070" width="55" style="123" customWidth="1"/>
    <col min="14071" max="14073" width="11.5" style="123" customWidth="1"/>
    <col min="14074" max="14074" width="12.25" style="123" customWidth="1"/>
    <col min="14075" max="14075" width="9" style="123"/>
    <col min="14076" max="14078" width="11.5" style="123" customWidth="1"/>
    <col min="14079" max="14079" width="12.25" style="123" customWidth="1"/>
    <col min="14080" max="14324" width="9" style="123"/>
    <col min="14325" max="14325" width="8.625" style="123" customWidth="1"/>
    <col min="14326" max="14326" width="55" style="123" customWidth="1"/>
    <col min="14327" max="14329" width="11.5" style="123" customWidth="1"/>
    <col min="14330" max="14330" width="12.25" style="123" customWidth="1"/>
    <col min="14331" max="14331" width="9" style="123"/>
    <col min="14332" max="14334" width="11.5" style="123" customWidth="1"/>
    <col min="14335" max="14335" width="12.25" style="123" customWidth="1"/>
    <col min="14336" max="14580" width="9" style="123"/>
    <col min="14581" max="14581" width="8.625" style="123" customWidth="1"/>
    <col min="14582" max="14582" width="55" style="123" customWidth="1"/>
    <col min="14583" max="14585" width="11.5" style="123" customWidth="1"/>
    <col min="14586" max="14586" width="12.25" style="123" customWidth="1"/>
    <col min="14587" max="14587" width="9" style="123"/>
    <col min="14588" max="14590" width="11.5" style="123" customWidth="1"/>
    <col min="14591" max="14591" width="12.25" style="123" customWidth="1"/>
    <col min="14592" max="14836" width="9" style="123"/>
    <col min="14837" max="14837" width="8.625" style="123" customWidth="1"/>
    <col min="14838" max="14838" width="55" style="123" customWidth="1"/>
    <col min="14839" max="14841" width="11.5" style="123" customWidth="1"/>
    <col min="14842" max="14842" width="12.25" style="123" customWidth="1"/>
    <col min="14843" max="14843" width="9" style="123"/>
    <col min="14844" max="14846" width="11.5" style="123" customWidth="1"/>
    <col min="14847" max="14847" width="12.25" style="123" customWidth="1"/>
    <col min="14848" max="15092" width="9" style="123"/>
    <col min="15093" max="15093" width="8.625" style="123" customWidth="1"/>
    <col min="15094" max="15094" width="55" style="123" customWidth="1"/>
    <col min="15095" max="15097" width="11.5" style="123" customWidth="1"/>
    <col min="15098" max="15098" width="12.25" style="123" customWidth="1"/>
    <col min="15099" max="15099" width="9" style="123"/>
    <col min="15100" max="15102" width="11.5" style="123" customWidth="1"/>
    <col min="15103" max="15103" width="12.25" style="123" customWidth="1"/>
    <col min="15104" max="15348" width="9" style="123"/>
    <col min="15349" max="15349" width="8.625" style="123" customWidth="1"/>
    <col min="15350" max="15350" width="55" style="123" customWidth="1"/>
    <col min="15351" max="15353" width="11.5" style="123" customWidth="1"/>
    <col min="15354" max="15354" width="12.25" style="123" customWidth="1"/>
    <col min="15355" max="15355" width="9" style="123"/>
    <col min="15356" max="15358" width="11.5" style="123" customWidth="1"/>
    <col min="15359" max="15359" width="12.25" style="123" customWidth="1"/>
    <col min="15360" max="15604" width="9" style="123"/>
    <col min="15605" max="15605" width="8.625" style="123" customWidth="1"/>
    <col min="15606" max="15606" width="55" style="123" customWidth="1"/>
    <col min="15607" max="15609" width="11.5" style="123" customWidth="1"/>
    <col min="15610" max="15610" width="12.25" style="123" customWidth="1"/>
    <col min="15611" max="15611" width="9" style="123"/>
    <col min="15612" max="15614" width="11.5" style="123" customWidth="1"/>
    <col min="15615" max="15615" width="12.25" style="123" customWidth="1"/>
    <col min="15616" max="15860" width="9" style="123"/>
    <col min="15861" max="15861" width="8.625" style="123" customWidth="1"/>
    <col min="15862" max="15862" width="55" style="123" customWidth="1"/>
    <col min="15863" max="15865" width="11.5" style="123" customWidth="1"/>
    <col min="15866" max="15866" width="12.25" style="123" customWidth="1"/>
    <col min="15867" max="15867" width="9" style="123"/>
    <col min="15868" max="15870" width="11.5" style="123" customWidth="1"/>
    <col min="15871" max="15871" width="12.25" style="123" customWidth="1"/>
    <col min="15872" max="16116" width="9" style="123"/>
    <col min="16117" max="16117" width="8.625" style="123" customWidth="1"/>
    <col min="16118" max="16118" width="55" style="123" customWidth="1"/>
    <col min="16119" max="16121" width="11.5" style="123" customWidth="1"/>
    <col min="16122" max="16122" width="12.25" style="123" customWidth="1"/>
    <col min="16123" max="16123" width="9" style="123"/>
    <col min="16124" max="16126" width="11.5" style="123" customWidth="1"/>
    <col min="16127" max="16127" width="12.25" style="123" customWidth="1"/>
    <col min="16128" max="16384" width="9" style="123"/>
  </cols>
  <sheetData>
    <row r="1" spans="1:7" s="1907" customFormat="1" ht="26.25">
      <c r="A1" s="1809" t="str">
        <f ca="1">VLOOKUP(LEFT(RIGHT(CELL("filename",A1),LEN(CELL("filename",A1))-FIND("]",CELL("filename",A1))),1)*1,Index!$B$8:$C$90,2,FALSE)</f>
        <v>Opex</v>
      </c>
      <c r="B1" s="1810"/>
      <c r="C1" s="1706"/>
      <c r="D1" s="1906"/>
      <c r="E1" s="1906"/>
      <c r="F1" s="1906"/>
      <c r="G1" s="1906"/>
    </row>
    <row r="2" spans="1:7" s="1907" customFormat="1" ht="26.25">
      <c r="A2" s="1809" t="str">
        <f>'Universal data'!C8</f>
        <v>National Grid Gas Transmission</v>
      </c>
      <c r="B2" s="1706"/>
      <c r="C2" s="1908"/>
      <c r="D2" s="1908"/>
      <c r="E2" s="1908"/>
      <c r="F2" s="1908"/>
      <c r="G2" s="1909"/>
    </row>
    <row r="3" spans="1:7" s="1913" customFormat="1" ht="21" thickBot="1">
      <c r="A3" s="1814" t="str">
        <f>'Universal data'!C21</f>
        <v>2012/13</v>
      </c>
      <c r="B3" s="1804"/>
      <c r="C3" s="1910"/>
      <c r="D3" s="1911"/>
      <c r="E3" s="1911"/>
      <c r="F3" s="1911"/>
      <c r="G3" s="1912"/>
    </row>
    <row r="4" spans="1:7" s="1914" customFormat="1" ht="12.75">
      <c r="A4" s="1820"/>
    </row>
    <row r="5" spans="1:7" s="1916" customFormat="1" ht="20.25">
      <c r="A5" s="1827" t="str">
        <f ca="1">VLOOKUP(RIGHT(CELL("filename",A1),LEN(CELL("filename",A1))-FIND("]",CELL("filename",A1))),Index!$D$8:$E$102,2,FALSE)</f>
        <v>3.9 Analysis of excluded, consented and de minimus services</v>
      </c>
      <c r="B5" s="1837"/>
      <c r="C5" s="1915"/>
      <c r="D5" s="1879"/>
      <c r="E5" s="1879"/>
      <c r="F5" s="1879"/>
      <c r="G5" s="1879"/>
    </row>
    <row r="6" spans="1:7" ht="19.5">
      <c r="B6" s="87"/>
      <c r="C6" s="122"/>
      <c r="D6" s="88"/>
      <c r="E6" s="88"/>
      <c r="F6" s="88"/>
      <c r="G6" s="1221" t="s">
        <v>2594</v>
      </c>
    </row>
    <row r="7" spans="1:7" ht="18.75" customHeight="1">
      <c r="B7" s="89" t="s">
        <v>583</v>
      </c>
      <c r="C7" s="89" t="s">
        <v>584</v>
      </c>
      <c r="D7" s="461" t="s">
        <v>2593</v>
      </c>
      <c r="E7" s="89" t="s">
        <v>586</v>
      </c>
      <c r="F7" s="95" t="s">
        <v>167</v>
      </c>
      <c r="G7" s="106"/>
    </row>
    <row r="8" spans="1:7">
      <c r="B8" s="118"/>
      <c r="C8" s="124"/>
      <c r="D8" s="125"/>
      <c r="E8" s="125"/>
      <c r="F8" s="95"/>
      <c r="G8" s="107">
        <v>2013</v>
      </c>
    </row>
    <row r="9" spans="1:7">
      <c r="B9" s="2277" t="s">
        <v>635</v>
      </c>
      <c r="C9" s="2280" t="s">
        <v>636</v>
      </c>
      <c r="D9" s="126" t="s">
        <v>637</v>
      </c>
      <c r="E9" s="120"/>
      <c r="F9" s="120" t="s">
        <v>10</v>
      </c>
      <c r="G9" s="1269"/>
    </row>
    <row r="10" spans="1:7">
      <c r="B10" s="2278" t="s">
        <v>635</v>
      </c>
      <c r="C10" s="2281" t="s">
        <v>636</v>
      </c>
      <c r="D10" s="126" t="s">
        <v>638</v>
      </c>
      <c r="E10" s="120"/>
      <c r="F10" s="120" t="s">
        <v>10</v>
      </c>
      <c r="G10" s="1269"/>
    </row>
    <row r="11" spans="1:7">
      <c r="B11" s="2278" t="s">
        <v>635</v>
      </c>
      <c r="C11" s="2281" t="s">
        <v>636</v>
      </c>
      <c r="D11" s="126" t="s">
        <v>639</v>
      </c>
      <c r="E11" s="120"/>
      <c r="F11" s="120" t="s">
        <v>10</v>
      </c>
      <c r="G11" s="1269"/>
    </row>
    <row r="12" spans="1:7">
      <c r="B12" s="2278" t="s">
        <v>635</v>
      </c>
      <c r="C12" s="2281" t="s">
        <v>636</v>
      </c>
      <c r="D12" s="126" t="s">
        <v>640</v>
      </c>
      <c r="E12" s="120"/>
      <c r="F12" s="120" t="s">
        <v>10</v>
      </c>
      <c r="G12" s="1269"/>
    </row>
    <row r="13" spans="1:7">
      <c r="B13" s="2278" t="s">
        <v>635</v>
      </c>
      <c r="C13" s="2281" t="s">
        <v>636</v>
      </c>
      <c r="D13" s="126" t="s">
        <v>641</v>
      </c>
      <c r="E13" s="120"/>
      <c r="F13" s="120" t="s">
        <v>10</v>
      </c>
      <c r="G13" s="1269"/>
    </row>
    <row r="14" spans="1:7">
      <c r="B14" s="2278" t="s">
        <v>635</v>
      </c>
      <c r="C14" s="2281" t="s">
        <v>636</v>
      </c>
      <c r="D14" s="126" t="s">
        <v>642</v>
      </c>
      <c r="E14" s="120"/>
      <c r="F14" s="120" t="s">
        <v>10</v>
      </c>
      <c r="G14" s="1269"/>
    </row>
    <row r="15" spans="1:7">
      <c r="B15" s="2278" t="s">
        <v>635</v>
      </c>
      <c r="C15" s="2281" t="s">
        <v>636</v>
      </c>
      <c r="D15" s="126" t="s">
        <v>643</v>
      </c>
      <c r="E15" s="128"/>
      <c r="F15" s="120" t="s">
        <v>10</v>
      </c>
      <c r="G15" s="1269"/>
    </row>
    <row r="16" spans="1:7">
      <c r="B16" s="2278" t="s">
        <v>635</v>
      </c>
      <c r="C16" s="2281" t="s">
        <v>636</v>
      </c>
      <c r="D16" s="126" t="s">
        <v>644</v>
      </c>
      <c r="E16" s="128"/>
      <c r="F16" s="120" t="s">
        <v>10</v>
      </c>
      <c r="G16" s="1269"/>
    </row>
    <row r="17" spans="2:7">
      <c r="B17" s="2278" t="s">
        <v>635</v>
      </c>
      <c r="C17" s="2281" t="s">
        <v>636</v>
      </c>
      <c r="D17" s="126" t="s">
        <v>645</v>
      </c>
      <c r="E17" s="128"/>
      <c r="F17" s="120" t="s">
        <v>10</v>
      </c>
      <c r="G17" s="1269"/>
    </row>
    <row r="18" spans="2:7">
      <c r="B18" s="2278" t="s">
        <v>635</v>
      </c>
      <c r="C18" s="2281" t="s">
        <v>636</v>
      </c>
      <c r="D18" s="126" t="s">
        <v>646</v>
      </c>
      <c r="E18" s="128"/>
      <c r="F18" s="120" t="s">
        <v>10</v>
      </c>
      <c r="G18" s="1269"/>
    </row>
    <row r="19" spans="2:7">
      <c r="B19" s="2278" t="s">
        <v>635</v>
      </c>
      <c r="C19" s="2281" t="s">
        <v>636</v>
      </c>
      <c r="D19" s="126" t="s">
        <v>647</v>
      </c>
      <c r="E19" s="128"/>
      <c r="F19" s="120" t="s">
        <v>10</v>
      </c>
      <c r="G19" s="1269"/>
    </row>
    <row r="20" spans="2:7">
      <c r="B20" s="2278" t="s">
        <v>635</v>
      </c>
      <c r="C20" s="2281" t="s">
        <v>636</v>
      </c>
      <c r="D20" s="126" t="s">
        <v>648</v>
      </c>
      <c r="E20" s="128"/>
      <c r="F20" s="120" t="s">
        <v>10</v>
      </c>
      <c r="G20" s="1269"/>
    </row>
    <row r="21" spans="2:7">
      <c r="B21" s="2278" t="s">
        <v>635</v>
      </c>
      <c r="C21" s="2282" t="s">
        <v>636</v>
      </c>
      <c r="D21" s="121" t="s">
        <v>649</v>
      </c>
      <c r="E21" s="128"/>
      <c r="F21" s="120" t="s">
        <v>10</v>
      </c>
      <c r="G21" s="127">
        <f>SUM(G9:G20)</f>
        <v>0</v>
      </c>
    </row>
    <row r="22" spans="2:7">
      <c r="B22" s="2278" t="s">
        <v>635</v>
      </c>
      <c r="C22" s="2283" t="s">
        <v>650</v>
      </c>
      <c r="D22" s="126" t="s">
        <v>637</v>
      </c>
      <c r="E22" s="120"/>
      <c r="F22" s="120" t="s">
        <v>10</v>
      </c>
      <c r="G22" s="1269"/>
    </row>
    <row r="23" spans="2:7">
      <c r="B23" s="2278" t="s">
        <v>635</v>
      </c>
      <c r="C23" s="2284" t="s">
        <v>650</v>
      </c>
      <c r="D23" s="126" t="s">
        <v>638</v>
      </c>
      <c r="E23" s="120"/>
      <c r="F23" s="120" t="s">
        <v>10</v>
      </c>
      <c r="G23" s="1269"/>
    </row>
    <row r="24" spans="2:7">
      <c r="B24" s="2278" t="s">
        <v>635</v>
      </c>
      <c r="C24" s="2284" t="s">
        <v>650</v>
      </c>
      <c r="D24" s="126" t="s">
        <v>639</v>
      </c>
      <c r="E24" s="120"/>
      <c r="F24" s="120" t="s">
        <v>10</v>
      </c>
      <c r="G24" s="1269"/>
    </row>
    <row r="25" spans="2:7">
      <c r="B25" s="2278" t="s">
        <v>635</v>
      </c>
      <c r="C25" s="2284" t="s">
        <v>650</v>
      </c>
      <c r="D25" s="126" t="s">
        <v>640</v>
      </c>
      <c r="E25" s="120"/>
      <c r="F25" s="120" t="s">
        <v>10</v>
      </c>
      <c r="G25" s="1269"/>
    </row>
    <row r="26" spans="2:7">
      <c r="B26" s="2278" t="s">
        <v>635</v>
      </c>
      <c r="C26" s="2284" t="s">
        <v>650</v>
      </c>
      <c r="D26" s="126" t="s">
        <v>641</v>
      </c>
      <c r="E26" s="120"/>
      <c r="F26" s="120" t="s">
        <v>10</v>
      </c>
      <c r="G26" s="1269"/>
    </row>
    <row r="27" spans="2:7">
      <c r="B27" s="2278" t="s">
        <v>635</v>
      </c>
      <c r="C27" s="2284" t="s">
        <v>650</v>
      </c>
      <c r="D27" s="126" t="s">
        <v>642</v>
      </c>
      <c r="E27" s="120"/>
      <c r="F27" s="120" t="s">
        <v>10</v>
      </c>
      <c r="G27" s="1269"/>
    </row>
    <row r="28" spans="2:7">
      <c r="B28" s="2278" t="s">
        <v>635</v>
      </c>
      <c r="C28" s="2284" t="s">
        <v>650</v>
      </c>
      <c r="D28" s="126" t="s">
        <v>643</v>
      </c>
      <c r="E28" s="120"/>
      <c r="F28" s="120" t="s">
        <v>10</v>
      </c>
      <c r="G28" s="1269"/>
    </row>
    <row r="29" spans="2:7">
      <c r="B29" s="2278" t="s">
        <v>635</v>
      </c>
      <c r="C29" s="2284" t="s">
        <v>650</v>
      </c>
      <c r="D29" s="126" t="s">
        <v>644</v>
      </c>
      <c r="E29" s="120"/>
      <c r="F29" s="120" t="s">
        <v>10</v>
      </c>
      <c r="G29" s="1269"/>
    </row>
    <row r="30" spans="2:7">
      <c r="B30" s="2278" t="s">
        <v>635</v>
      </c>
      <c r="C30" s="2284" t="s">
        <v>650</v>
      </c>
      <c r="D30" s="126" t="s">
        <v>645</v>
      </c>
      <c r="E30" s="128"/>
      <c r="F30" s="120" t="s">
        <v>10</v>
      </c>
      <c r="G30" s="1269"/>
    </row>
    <row r="31" spans="2:7">
      <c r="B31" s="2278" t="s">
        <v>635</v>
      </c>
      <c r="C31" s="2284" t="s">
        <v>650</v>
      </c>
      <c r="D31" s="126" t="s">
        <v>646</v>
      </c>
      <c r="E31" s="128"/>
      <c r="F31" s="120" t="s">
        <v>10</v>
      </c>
      <c r="G31" s="1269"/>
    </row>
    <row r="32" spans="2:7">
      <c r="B32" s="2278" t="s">
        <v>635</v>
      </c>
      <c r="C32" s="2284" t="s">
        <v>650</v>
      </c>
      <c r="D32" s="126" t="s">
        <v>647</v>
      </c>
      <c r="E32" s="128"/>
      <c r="F32" s="120" t="s">
        <v>10</v>
      </c>
      <c r="G32" s="1269"/>
    </row>
    <row r="33" spans="2:7">
      <c r="B33" s="2278" t="s">
        <v>635</v>
      </c>
      <c r="C33" s="2284" t="s">
        <v>650</v>
      </c>
      <c r="D33" s="126" t="s">
        <v>648</v>
      </c>
      <c r="E33" s="128"/>
      <c r="F33" s="120" t="s">
        <v>10</v>
      </c>
      <c r="G33" s="1269"/>
    </row>
    <row r="34" spans="2:7" s="129" customFormat="1" ht="15">
      <c r="B34" s="2278" t="s">
        <v>635</v>
      </c>
      <c r="C34" s="2285" t="s">
        <v>650</v>
      </c>
      <c r="D34" s="121" t="s">
        <v>651</v>
      </c>
      <c r="E34" s="128"/>
      <c r="F34" s="120" t="s">
        <v>10</v>
      </c>
      <c r="G34" s="127">
        <f>SUM(G22:G33)</f>
        <v>0</v>
      </c>
    </row>
    <row r="35" spans="2:7">
      <c r="B35" s="2278" t="s">
        <v>635</v>
      </c>
      <c r="C35" s="2283" t="s">
        <v>652</v>
      </c>
      <c r="D35" s="126" t="s">
        <v>637</v>
      </c>
      <c r="E35" s="128"/>
      <c r="F35" s="120" t="s">
        <v>10</v>
      </c>
      <c r="G35" s="1269"/>
    </row>
    <row r="36" spans="2:7">
      <c r="B36" s="2278" t="s">
        <v>635</v>
      </c>
      <c r="C36" s="2286" t="s">
        <v>652</v>
      </c>
      <c r="D36" s="126" t="s">
        <v>638</v>
      </c>
      <c r="E36" s="120"/>
      <c r="F36" s="120" t="s">
        <v>10</v>
      </c>
      <c r="G36" s="1269"/>
    </row>
    <row r="37" spans="2:7">
      <c r="B37" s="2278" t="s">
        <v>635</v>
      </c>
      <c r="C37" s="2286" t="s">
        <v>652</v>
      </c>
      <c r="D37" s="126" t="s">
        <v>639</v>
      </c>
      <c r="E37" s="120"/>
      <c r="F37" s="120" t="s">
        <v>10</v>
      </c>
      <c r="G37" s="1269"/>
    </row>
    <row r="38" spans="2:7">
      <c r="B38" s="2278" t="s">
        <v>635</v>
      </c>
      <c r="C38" s="2286" t="s">
        <v>652</v>
      </c>
      <c r="D38" s="126" t="s">
        <v>640</v>
      </c>
      <c r="E38" s="120"/>
      <c r="F38" s="120" t="s">
        <v>10</v>
      </c>
      <c r="G38" s="1269"/>
    </row>
    <row r="39" spans="2:7">
      <c r="B39" s="2278" t="s">
        <v>635</v>
      </c>
      <c r="C39" s="2286" t="s">
        <v>652</v>
      </c>
      <c r="D39" s="126" t="s">
        <v>641</v>
      </c>
      <c r="E39" s="120"/>
      <c r="F39" s="120" t="s">
        <v>10</v>
      </c>
      <c r="G39" s="1269"/>
    </row>
    <row r="40" spans="2:7">
      <c r="B40" s="2278" t="s">
        <v>635</v>
      </c>
      <c r="C40" s="2286" t="s">
        <v>652</v>
      </c>
      <c r="D40" s="126" t="s">
        <v>642</v>
      </c>
      <c r="E40" s="120"/>
      <c r="F40" s="120" t="s">
        <v>10</v>
      </c>
      <c r="G40" s="1269"/>
    </row>
    <row r="41" spans="2:7">
      <c r="B41" s="2278" t="s">
        <v>635</v>
      </c>
      <c r="C41" s="2286" t="s">
        <v>652</v>
      </c>
      <c r="D41" s="126" t="s">
        <v>643</v>
      </c>
      <c r="E41" s="120"/>
      <c r="F41" s="120" t="s">
        <v>10</v>
      </c>
      <c r="G41" s="1269"/>
    </row>
    <row r="42" spans="2:7">
      <c r="B42" s="2278" t="s">
        <v>635</v>
      </c>
      <c r="C42" s="2286" t="s">
        <v>652</v>
      </c>
      <c r="D42" s="126" t="s">
        <v>644</v>
      </c>
      <c r="E42" s="120"/>
      <c r="F42" s="120" t="s">
        <v>10</v>
      </c>
      <c r="G42" s="1269"/>
    </row>
    <row r="43" spans="2:7">
      <c r="B43" s="2278" t="s">
        <v>635</v>
      </c>
      <c r="C43" s="2286" t="s">
        <v>652</v>
      </c>
      <c r="D43" s="126" t="s">
        <v>645</v>
      </c>
      <c r="E43" s="120"/>
      <c r="F43" s="120" t="s">
        <v>10</v>
      </c>
      <c r="G43" s="1269"/>
    </row>
    <row r="44" spans="2:7">
      <c r="B44" s="2278" t="s">
        <v>635</v>
      </c>
      <c r="C44" s="2286" t="s">
        <v>652</v>
      </c>
      <c r="D44" s="126" t="s">
        <v>646</v>
      </c>
      <c r="E44" s="128"/>
      <c r="F44" s="120" t="s">
        <v>10</v>
      </c>
      <c r="G44" s="1269"/>
    </row>
    <row r="45" spans="2:7">
      <c r="B45" s="2278" t="s">
        <v>635</v>
      </c>
      <c r="C45" s="2286" t="s">
        <v>652</v>
      </c>
      <c r="D45" s="126" t="s">
        <v>647</v>
      </c>
      <c r="E45" s="128"/>
      <c r="F45" s="120" t="s">
        <v>10</v>
      </c>
      <c r="G45" s="1269"/>
    </row>
    <row r="46" spans="2:7">
      <c r="B46" s="2278" t="s">
        <v>635</v>
      </c>
      <c r="C46" s="2286" t="s">
        <v>652</v>
      </c>
      <c r="D46" s="126" t="s">
        <v>648</v>
      </c>
      <c r="E46" s="128"/>
      <c r="F46" s="120" t="s">
        <v>10</v>
      </c>
      <c r="G46" s="1269"/>
    </row>
    <row r="47" spans="2:7">
      <c r="B47" s="2278" t="s">
        <v>635</v>
      </c>
      <c r="C47" s="2287" t="s">
        <v>652</v>
      </c>
      <c r="D47" s="121" t="s">
        <v>653</v>
      </c>
      <c r="E47" s="128"/>
      <c r="F47" s="120" t="s">
        <v>10</v>
      </c>
      <c r="G47" s="127">
        <f>SUM(G35:G46)</f>
        <v>0</v>
      </c>
    </row>
    <row r="48" spans="2:7" s="129" customFormat="1" ht="15">
      <c r="B48" s="2278" t="s">
        <v>635</v>
      </c>
      <c r="C48" s="2288" t="s">
        <v>654</v>
      </c>
      <c r="D48" s="126" t="s">
        <v>637</v>
      </c>
      <c r="E48" s="128"/>
      <c r="F48" s="120" t="s">
        <v>10</v>
      </c>
      <c r="G48" s="1269"/>
    </row>
    <row r="49" spans="2:8">
      <c r="B49" s="2278" t="s">
        <v>635</v>
      </c>
      <c r="C49" s="2284" t="s">
        <v>654</v>
      </c>
      <c r="D49" s="126" t="s">
        <v>638</v>
      </c>
      <c r="E49" s="120"/>
      <c r="F49" s="120" t="s">
        <v>10</v>
      </c>
      <c r="G49" s="1269"/>
    </row>
    <row r="50" spans="2:8">
      <c r="B50" s="2278" t="s">
        <v>635</v>
      </c>
      <c r="C50" s="2284" t="s">
        <v>654</v>
      </c>
      <c r="D50" s="126" t="s">
        <v>639</v>
      </c>
      <c r="E50" s="120"/>
      <c r="F50" s="120" t="s">
        <v>10</v>
      </c>
      <c r="G50" s="1269"/>
    </row>
    <row r="51" spans="2:8">
      <c r="B51" s="2278" t="s">
        <v>635</v>
      </c>
      <c r="C51" s="2284" t="s">
        <v>654</v>
      </c>
      <c r="D51" s="126" t="s">
        <v>640</v>
      </c>
      <c r="E51" s="120"/>
      <c r="F51" s="120" t="s">
        <v>10</v>
      </c>
      <c r="G51" s="1269"/>
    </row>
    <row r="52" spans="2:8">
      <c r="B52" s="2278" t="s">
        <v>635</v>
      </c>
      <c r="C52" s="2284" t="s">
        <v>654</v>
      </c>
      <c r="D52" s="126" t="s">
        <v>641</v>
      </c>
      <c r="E52" s="120"/>
      <c r="F52" s="120" t="s">
        <v>10</v>
      </c>
      <c r="G52" s="1269"/>
    </row>
    <row r="53" spans="2:8">
      <c r="B53" s="2278" t="s">
        <v>635</v>
      </c>
      <c r="C53" s="2284" t="s">
        <v>654</v>
      </c>
      <c r="D53" s="126" t="s">
        <v>642</v>
      </c>
      <c r="E53" s="120"/>
      <c r="F53" s="120" t="s">
        <v>10</v>
      </c>
      <c r="G53" s="1269"/>
    </row>
    <row r="54" spans="2:8">
      <c r="B54" s="2278" t="s">
        <v>635</v>
      </c>
      <c r="C54" s="2284" t="s">
        <v>654</v>
      </c>
      <c r="D54" s="126" t="s">
        <v>643</v>
      </c>
      <c r="E54" s="120"/>
      <c r="F54" s="120" t="s">
        <v>10</v>
      </c>
      <c r="G54" s="1269"/>
    </row>
    <row r="55" spans="2:8">
      <c r="B55" s="2278" t="s">
        <v>635</v>
      </c>
      <c r="C55" s="2284" t="s">
        <v>654</v>
      </c>
      <c r="D55" s="126" t="s">
        <v>644</v>
      </c>
      <c r="E55" s="120"/>
      <c r="F55" s="120" t="s">
        <v>10</v>
      </c>
      <c r="G55" s="1269"/>
    </row>
    <row r="56" spans="2:8">
      <c r="B56" s="2278" t="s">
        <v>635</v>
      </c>
      <c r="C56" s="2284" t="s">
        <v>654</v>
      </c>
      <c r="D56" s="126" t="s">
        <v>645</v>
      </c>
      <c r="E56" s="120"/>
      <c r="F56" s="120" t="s">
        <v>10</v>
      </c>
      <c r="G56" s="1269"/>
    </row>
    <row r="57" spans="2:8">
      <c r="B57" s="2278" t="s">
        <v>635</v>
      </c>
      <c r="C57" s="2284" t="s">
        <v>654</v>
      </c>
      <c r="D57" s="126" t="s">
        <v>646</v>
      </c>
      <c r="E57" s="128"/>
      <c r="F57" s="120" t="s">
        <v>10</v>
      </c>
      <c r="G57" s="1269"/>
    </row>
    <row r="58" spans="2:8">
      <c r="B58" s="2278" t="s">
        <v>635</v>
      </c>
      <c r="C58" s="2284" t="s">
        <v>654</v>
      </c>
      <c r="D58" s="126" t="s">
        <v>647</v>
      </c>
      <c r="E58" s="128"/>
      <c r="F58" s="120" t="s">
        <v>10</v>
      </c>
      <c r="G58" s="1269"/>
    </row>
    <row r="59" spans="2:8">
      <c r="B59" s="2278" t="s">
        <v>635</v>
      </c>
      <c r="C59" s="2284" t="s">
        <v>654</v>
      </c>
      <c r="D59" s="126" t="s">
        <v>648</v>
      </c>
      <c r="E59" s="128"/>
      <c r="F59" s="120" t="s">
        <v>10</v>
      </c>
      <c r="G59" s="1269"/>
    </row>
    <row r="60" spans="2:8">
      <c r="B60" s="2278" t="s">
        <v>635</v>
      </c>
      <c r="C60" s="2289"/>
      <c r="D60" s="121" t="s">
        <v>655</v>
      </c>
      <c r="E60" s="128"/>
      <c r="F60" s="120" t="s">
        <v>10</v>
      </c>
      <c r="G60" s="130">
        <f>SUM(G48:G59)</f>
        <v>0</v>
      </c>
    </row>
    <row r="61" spans="2:8">
      <c r="B61" s="2279" t="s">
        <v>635</v>
      </c>
      <c r="C61" s="118" t="s">
        <v>656</v>
      </c>
      <c r="D61" s="128"/>
      <c r="E61" s="128"/>
      <c r="F61" s="128"/>
      <c r="G61" s="130">
        <f>SUM(G21,G34,G47,G60)</f>
        <v>0</v>
      </c>
      <c r="H61" s="1729" t="s">
        <v>2592</v>
      </c>
    </row>
  </sheetData>
  <pageMargins left="0.25" right="0.25" top="0.75" bottom="0.75" header="0.3" footer="0.3"/>
  <pageSetup paperSize="8" scale="82" fitToHeight="2" orientation="portrait" r:id="rId1"/>
  <headerFooter alignWithMargins="0">
    <oddHeader>&amp;R&amp;A</oddHeader>
    <oddFooter>&amp;R&amp;F</oddFooter>
  </headerFooter>
</worksheet>
</file>

<file path=xl/worksheets/sheet29.xml><?xml version="1.0" encoding="utf-8"?>
<worksheet xmlns="http://schemas.openxmlformats.org/spreadsheetml/2006/main" xmlns:r="http://schemas.openxmlformats.org/officeDocument/2006/relationships">
  <sheetPr codeName="Sheet28">
    <tabColor theme="7" tint="0.59999389629810485"/>
    <pageSetUpPr fitToPage="1"/>
  </sheetPr>
  <dimension ref="A1:AB128"/>
  <sheetViews>
    <sheetView workbookViewId="0">
      <selection activeCell="D14" sqref="D14"/>
    </sheetView>
  </sheetViews>
  <sheetFormatPr defaultRowHeight="12.75"/>
  <cols>
    <col min="1" max="1" width="5.875" style="105" customWidth="1"/>
    <col min="2" max="2" width="10.875" style="105" customWidth="1"/>
    <col min="3" max="3" width="59.75" style="105" customWidth="1"/>
    <col min="4" max="4" width="30.625" style="105" customWidth="1"/>
    <col min="5" max="5" width="1" style="105" customWidth="1"/>
    <col min="6" max="6" width="1.125" style="105" customWidth="1"/>
    <col min="7" max="7" width="6.75" style="105" bestFit="1" customWidth="1"/>
    <col min="8" max="8" width="9.875" style="105" bestFit="1" customWidth="1"/>
    <col min="9" max="14" width="9" style="105"/>
    <col min="15" max="15" width="9.875" style="105" customWidth="1"/>
    <col min="16" max="246" width="9" style="105"/>
    <col min="247" max="247" width="8.625" style="105" customWidth="1"/>
    <col min="248" max="248" width="53" style="105" customWidth="1"/>
    <col min="249" max="250" width="18" style="105" bestFit="1" customWidth="1"/>
    <col min="251" max="251" width="10.875" style="105" customWidth="1"/>
    <col min="252" max="252" width="25" style="105" bestFit="1" customWidth="1"/>
    <col min="253" max="253" width="17.375" style="105" customWidth="1"/>
    <col min="254" max="254" width="18" style="105" customWidth="1"/>
    <col min="255" max="255" width="9.25" style="105" bestFit="1" customWidth="1"/>
    <col min="256" max="256" width="9.875" style="105" bestFit="1" customWidth="1"/>
    <col min="257" max="502" width="9" style="105"/>
    <col min="503" max="503" width="8.625" style="105" customWidth="1"/>
    <col min="504" max="504" width="53" style="105" customWidth="1"/>
    <col min="505" max="506" width="18" style="105" bestFit="1" customWidth="1"/>
    <col min="507" max="507" width="10.875" style="105" customWidth="1"/>
    <col min="508" max="508" width="25" style="105" bestFit="1" customWidth="1"/>
    <col min="509" max="509" width="17.375" style="105" customWidth="1"/>
    <col min="510" max="510" width="18" style="105" customWidth="1"/>
    <col min="511" max="511" width="9.25" style="105" bestFit="1" customWidth="1"/>
    <col min="512" max="512" width="9.875" style="105" bestFit="1" customWidth="1"/>
    <col min="513" max="758" width="9" style="105"/>
    <col min="759" max="759" width="8.625" style="105" customWidth="1"/>
    <col min="760" max="760" width="53" style="105" customWidth="1"/>
    <col min="761" max="762" width="18" style="105" bestFit="1" customWidth="1"/>
    <col min="763" max="763" width="10.875" style="105" customWidth="1"/>
    <col min="764" max="764" width="25" style="105" bestFit="1" customWidth="1"/>
    <col min="765" max="765" width="17.375" style="105" customWidth="1"/>
    <col min="766" max="766" width="18" style="105" customWidth="1"/>
    <col min="767" max="767" width="9.25" style="105" bestFit="1" customWidth="1"/>
    <col min="768" max="768" width="9.875" style="105" bestFit="1" customWidth="1"/>
    <col min="769" max="1014" width="9" style="105"/>
    <col min="1015" max="1015" width="8.625" style="105" customWidth="1"/>
    <col min="1016" max="1016" width="53" style="105" customWidth="1"/>
    <col min="1017" max="1018" width="18" style="105" bestFit="1" customWidth="1"/>
    <col min="1019" max="1019" width="10.875" style="105" customWidth="1"/>
    <col min="1020" max="1020" width="25" style="105" bestFit="1" customWidth="1"/>
    <col min="1021" max="1021" width="17.375" style="105" customWidth="1"/>
    <col min="1022" max="1022" width="18" style="105" customWidth="1"/>
    <col min="1023" max="1023" width="9.25" style="105" bestFit="1" customWidth="1"/>
    <col min="1024" max="1024" width="9.875" style="105" bestFit="1" customWidth="1"/>
    <col min="1025" max="1270" width="9" style="105"/>
    <col min="1271" max="1271" width="8.625" style="105" customWidth="1"/>
    <col min="1272" max="1272" width="53" style="105" customWidth="1"/>
    <col min="1273" max="1274" width="18" style="105" bestFit="1" customWidth="1"/>
    <col min="1275" max="1275" width="10.875" style="105" customWidth="1"/>
    <col min="1276" max="1276" width="25" style="105" bestFit="1" customWidth="1"/>
    <col min="1277" max="1277" width="17.375" style="105" customWidth="1"/>
    <col min="1278" max="1278" width="18" style="105" customWidth="1"/>
    <col min="1279" max="1279" width="9.25" style="105" bestFit="1" customWidth="1"/>
    <col min="1280" max="1280" width="9.875" style="105" bestFit="1" customWidth="1"/>
    <col min="1281" max="1526" width="9" style="105"/>
    <col min="1527" max="1527" width="8.625" style="105" customWidth="1"/>
    <col min="1528" max="1528" width="53" style="105" customWidth="1"/>
    <col min="1529" max="1530" width="18" style="105" bestFit="1" customWidth="1"/>
    <col min="1531" max="1531" width="10.875" style="105" customWidth="1"/>
    <col min="1532" max="1532" width="25" style="105" bestFit="1" customWidth="1"/>
    <col min="1533" max="1533" width="17.375" style="105" customWidth="1"/>
    <col min="1534" max="1534" width="18" style="105" customWidth="1"/>
    <col min="1535" max="1535" width="9.25" style="105" bestFit="1" customWidth="1"/>
    <col min="1536" max="1536" width="9.875" style="105" bestFit="1" customWidth="1"/>
    <col min="1537" max="1782" width="9" style="105"/>
    <col min="1783" max="1783" width="8.625" style="105" customWidth="1"/>
    <col min="1784" max="1784" width="53" style="105" customWidth="1"/>
    <col min="1785" max="1786" width="18" style="105" bestFit="1" customWidth="1"/>
    <col min="1787" max="1787" width="10.875" style="105" customWidth="1"/>
    <col min="1788" max="1788" width="25" style="105" bestFit="1" customWidth="1"/>
    <col min="1789" max="1789" width="17.375" style="105" customWidth="1"/>
    <col min="1790" max="1790" width="18" style="105" customWidth="1"/>
    <col min="1791" max="1791" width="9.25" style="105" bestFit="1" customWidth="1"/>
    <col min="1792" max="1792" width="9.875" style="105" bestFit="1" customWidth="1"/>
    <col min="1793" max="2038" width="9" style="105"/>
    <col min="2039" max="2039" width="8.625" style="105" customWidth="1"/>
    <col min="2040" max="2040" width="53" style="105" customWidth="1"/>
    <col min="2041" max="2042" width="18" style="105" bestFit="1" customWidth="1"/>
    <col min="2043" max="2043" width="10.875" style="105" customWidth="1"/>
    <col min="2044" max="2044" width="25" style="105" bestFit="1" customWidth="1"/>
    <col min="2045" max="2045" width="17.375" style="105" customWidth="1"/>
    <col min="2046" max="2046" width="18" style="105" customWidth="1"/>
    <col min="2047" max="2047" width="9.25" style="105" bestFit="1" customWidth="1"/>
    <col min="2048" max="2048" width="9.875" style="105" bestFit="1" customWidth="1"/>
    <col min="2049" max="2294" width="9" style="105"/>
    <col min="2295" max="2295" width="8.625" style="105" customWidth="1"/>
    <col min="2296" max="2296" width="53" style="105" customWidth="1"/>
    <col min="2297" max="2298" width="18" style="105" bestFit="1" customWidth="1"/>
    <col min="2299" max="2299" width="10.875" style="105" customWidth="1"/>
    <col min="2300" max="2300" width="25" style="105" bestFit="1" customWidth="1"/>
    <col min="2301" max="2301" width="17.375" style="105" customWidth="1"/>
    <col min="2302" max="2302" width="18" style="105" customWidth="1"/>
    <col min="2303" max="2303" width="9.25" style="105" bestFit="1" customWidth="1"/>
    <col min="2304" max="2304" width="9.875" style="105" bestFit="1" customWidth="1"/>
    <col min="2305" max="2550" width="9" style="105"/>
    <col min="2551" max="2551" width="8.625" style="105" customWidth="1"/>
    <col min="2552" max="2552" width="53" style="105" customWidth="1"/>
    <col min="2553" max="2554" width="18" style="105" bestFit="1" customWidth="1"/>
    <col min="2555" max="2555" width="10.875" style="105" customWidth="1"/>
    <col min="2556" max="2556" width="25" style="105" bestFit="1" customWidth="1"/>
    <col min="2557" max="2557" width="17.375" style="105" customWidth="1"/>
    <col min="2558" max="2558" width="18" style="105" customWidth="1"/>
    <col min="2559" max="2559" width="9.25" style="105" bestFit="1" customWidth="1"/>
    <col min="2560" max="2560" width="9.875" style="105" bestFit="1" customWidth="1"/>
    <col min="2561" max="2806" width="9" style="105"/>
    <col min="2807" max="2807" width="8.625" style="105" customWidth="1"/>
    <col min="2808" max="2808" width="53" style="105" customWidth="1"/>
    <col min="2809" max="2810" width="18" style="105" bestFit="1" customWidth="1"/>
    <col min="2811" max="2811" width="10.875" style="105" customWidth="1"/>
    <col min="2812" max="2812" width="25" style="105" bestFit="1" customWidth="1"/>
    <col min="2813" max="2813" width="17.375" style="105" customWidth="1"/>
    <col min="2814" max="2814" width="18" style="105" customWidth="1"/>
    <col min="2815" max="2815" width="9.25" style="105" bestFit="1" customWidth="1"/>
    <col min="2816" max="2816" width="9.875" style="105" bestFit="1" customWidth="1"/>
    <col min="2817" max="3062" width="9" style="105"/>
    <col min="3063" max="3063" width="8.625" style="105" customWidth="1"/>
    <col min="3064" max="3064" width="53" style="105" customWidth="1"/>
    <col min="3065" max="3066" width="18" style="105" bestFit="1" customWidth="1"/>
    <col min="3067" max="3067" width="10.875" style="105" customWidth="1"/>
    <col min="3068" max="3068" width="25" style="105" bestFit="1" customWidth="1"/>
    <col min="3069" max="3069" width="17.375" style="105" customWidth="1"/>
    <col min="3070" max="3070" width="18" style="105" customWidth="1"/>
    <col min="3071" max="3071" width="9.25" style="105" bestFit="1" customWidth="1"/>
    <col min="3072" max="3072" width="9.875" style="105" bestFit="1" customWidth="1"/>
    <col min="3073" max="3318" width="9" style="105"/>
    <col min="3319" max="3319" width="8.625" style="105" customWidth="1"/>
    <col min="3320" max="3320" width="53" style="105" customWidth="1"/>
    <col min="3321" max="3322" width="18" style="105" bestFit="1" customWidth="1"/>
    <col min="3323" max="3323" width="10.875" style="105" customWidth="1"/>
    <col min="3324" max="3324" width="25" style="105" bestFit="1" customWidth="1"/>
    <col min="3325" max="3325" width="17.375" style="105" customWidth="1"/>
    <col min="3326" max="3326" width="18" style="105" customWidth="1"/>
    <col min="3327" max="3327" width="9.25" style="105" bestFit="1" customWidth="1"/>
    <col min="3328" max="3328" width="9.875" style="105" bestFit="1" customWidth="1"/>
    <col min="3329" max="3574" width="9" style="105"/>
    <col min="3575" max="3575" width="8.625" style="105" customWidth="1"/>
    <col min="3576" max="3576" width="53" style="105" customWidth="1"/>
    <col min="3577" max="3578" width="18" style="105" bestFit="1" customWidth="1"/>
    <col min="3579" max="3579" width="10.875" style="105" customWidth="1"/>
    <col min="3580" max="3580" width="25" style="105" bestFit="1" customWidth="1"/>
    <col min="3581" max="3581" width="17.375" style="105" customWidth="1"/>
    <col min="3582" max="3582" width="18" style="105" customWidth="1"/>
    <col min="3583" max="3583" width="9.25" style="105" bestFit="1" customWidth="1"/>
    <col min="3584" max="3584" width="9.875" style="105" bestFit="1" customWidth="1"/>
    <col min="3585" max="3830" width="9" style="105"/>
    <col min="3831" max="3831" width="8.625" style="105" customWidth="1"/>
    <col min="3832" max="3832" width="53" style="105" customWidth="1"/>
    <col min="3833" max="3834" width="18" style="105" bestFit="1" customWidth="1"/>
    <col min="3835" max="3835" width="10.875" style="105" customWidth="1"/>
    <col min="3836" max="3836" width="25" style="105" bestFit="1" customWidth="1"/>
    <col min="3837" max="3837" width="17.375" style="105" customWidth="1"/>
    <col min="3838" max="3838" width="18" style="105" customWidth="1"/>
    <col min="3839" max="3839" width="9.25" style="105" bestFit="1" customWidth="1"/>
    <col min="3840" max="3840" width="9.875" style="105" bestFit="1" customWidth="1"/>
    <col min="3841" max="4086" width="9" style="105"/>
    <col min="4087" max="4087" width="8.625" style="105" customWidth="1"/>
    <col min="4088" max="4088" width="53" style="105" customWidth="1"/>
    <col min="4089" max="4090" width="18" style="105" bestFit="1" customWidth="1"/>
    <col min="4091" max="4091" width="10.875" style="105" customWidth="1"/>
    <col min="4092" max="4092" width="25" style="105" bestFit="1" customWidth="1"/>
    <col min="4093" max="4093" width="17.375" style="105" customWidth="1"/>
    <col min="4094" max="4094" width="18" style="105" customWidth="1"/>
    <col min="4095" max="4095" width="9.25" style="105" bestFit="1" customWidth="1"/>
    <col min="4096" max="4096" width="9.875" style="105" bestFit="1" customWidth="1"/>
    <col min="4097" max="4342" width="9" style="105"/>
    <col min="4343" max="4343" width="8.625" style="105" customWidth="1"/>
    <col min="4344" max="4344" width="53" style="105" customWidth="1"/>
    <col min="4345" max="4346" width="18" style="105" bestFit="1" customWidth="1"/>
    <col min="4347" max="4347" width="10.875" style="105" customWidth="1"/>
    <col min="4348" max="4348" width="25" style="105" bestFit="1" customWidth="1"/>
    <col min="4349" max="4349" width="17.375" style="105" customWidth="1"/>
    <col min="4350" max="4350" width="18" style="105" customWidth="1"/>
    <col min="4351" max="4351" width="9.25" style="105" bestFit="1" customWidth="1"/>
    <col min="4352" max="4352" width="9.875" style="105" bestFit="1" customWidth="1"/>
    <col min="4353" max="4598" width="9" style="105"/>
    <col min="4599" max="4599" width="8.625" style="105" customWidth="1"/>
    <col min="4600" max="4600" width="53" style="105" customWidth="1"/>
    <col min="4601" max="4602" width="18" style="105" bestFit="1" customWidth="1"/>
    <col min="4603" max="4603" width="10.875" style="105" customWidth="1"/>
    <col min="4604" max="4604" width="25" style="105" bestFit="1" customWidth="1"/>
    <col min="4605" max="4605" width="17.375" style="105" customWidth="1"/>
    <col min="4606" max="4606" width="18" style="105" customWidth="1"/>
    <col min="4607" max="4607" width="9.25" style="105" bestFit="1" customWidth="1"/>
    <col min="4608" max="4608" width="9.875" style="105" bestFit="1" customWidth="1"/>
    <col min="4609" max="4854" width="9" style="105"/>
    <col min="4855" max="4855" width="8.625" style="105" customWidth="1"/>
    <col min="4856" max="4856" width="53" style="105" customWidth="1"/>
    <col min="4857" max="4858" width="18" style="105" bestFit="1" customWidth="1"/>
    <col min="4859" max="4859" width="10.875" style="105" customWidth="1"/>
    <col min="4860" max="4860" width="25" style="105" bestFit="1" customWidth="1"/>
    <col min="4861" max="4861" width="17.375" style="105" customWidth="1"/>
    <col min="4862" max="4862" width="18" style="105" customWidth="1"/>
    <col min="4863" max="4863" width="9.25" style="105" bestFit="1" customWidth="1"/>
    <col min="4864" max="4864" width="9.875" style="105" bestFit="1" customWidth="1"/>
    <col min="4865" max="5110" width="9" style="105"/>
    <col min="5111" max="5111" width="8.625" style="105" customWidth="1"/>
    <col min="5112" max="5112" width="53" style="105" customWidth="1"/>
    <col min="5113" max="5114" width="18" style="105" bestFit="1" customWidth="1"/>
    <col min="5115" max="5115" width="10.875" style="105" customWidth="1"/>
    <col min="5116" max="5116" width="25" style="105" bestFit="1" customWidth="1"/>
    <col min="5117" max="5117" width="17.375" style="105" customWidth="1"/>
    <col min="5118" max="5118" width="18" style="105" customWidth="1"/>
    <col min="5119" max="5119" width="9.25" style="105" bestFit="1" customWidth="1"/>
    <col min="5120" max="5120" width="9.875" style="105" bestFit="1" customWidth="1"/>
    <col min="5121" max="5366" width="9" style="105"/>
    <col min="5367" max="5367" width="8.625" style="105" customWidth="1"/>
    <col min="5368" max="5368" width="53" style="105" customWidth="1"/>
    <col min="5369" max="5370" width="18" style="105" bestFit="1" customWidth="1"/>
    <col min="5371" max="5371" width="10.875" style="105" customWidth="1"/>
    <col min="5372" max="5372" width="25" style="105" bestFit="1" customWidth="1"/>
    <col min="5373" max="5373" width="17.375" style="105" customWidth="1"/>
    <col min="5374" max="5374" width="18" style="105" customWidth="1"/>
    <col min="5375" max="5375" width="9.25" style="105" bestFit="1" customWidth="1"/>
    <col min="5376" max="5376" width="9.875" style="105" bestFit="1" customWidth="1"/>
    <col min="5377" max="5622" width="9" style="105"/>
    <col min="5623" max="5623" width="8.625" style="105" customWidth="1"/>
    <col min="5624" max="5624" width="53" style="105" customWidth="1"/>
    <col min="5625" max="5626" width="18" style="105" bestFit="1" customWidth="1"/>
    <col min="5627" max="5627" width="10.875" style="105" customWidth="1"/>
    <col min="5628" max="5628" width="25" style="105" bestFit="1" customWidth="1"/>
    <col min="5629" max="5629" width="17.375" style="105" customWidth="1"/>
    <col min="5630" max="5630" width="18" style="105" customWidth="1"/>
    <col min="5631" max="5631" width="9.25" style="105" bestFit="1" customWidth="1"/>
    <col min="5632" max="5632" width="9.875" style="105" bestFit="1" customWidth="1"/>
    <col min="5633" max="5878" width="9" style="105"/>
    <col min="5879" max="5879" width="8.625" style="105" customWidth="1"/>
    <col min="5880" max="5880" width="53" style="105" customWidth="1"/>
    <col min="5881" max="5882" width="18" style="105" bestFit="1" customWidth="1"/>
    <col min="5883" max="5883" width="10.875" style="105" customWidth="1"/>
    <col min="5884" max="5884" width="25" style="105" bestFit="1" customWidth="1"/>
    <col min="5885" max="5885" width="17.375" style="105" customWidth="1"/>
    <col min="5886" max="5886" width="18" style="105" customWidth="1"/>
    <col min="5887" max="5887" width="9.25" style="105" bestFit="1" customWidth="1"/>
    <col min="5888" max="5888" width="9.875" style="105" bestFit="1" customWidth="1"/>
    <col min="5889" max="6134" width="9" style="105"/>
    <col min="6135" max="6135" width="8.625" style="105" customWidth="1"/>
    <col min="6136" max="6136" width="53" style="105" customWidth="1"/>
    <col min="6137" max="6138" width="18" style="105" bestFit="1" customWidth="1"/>
    <col min="6139" max="6139" width="10.875" style="105" customWidth="1"/>
    <col min="6140" max="6140" width="25" style="105" bestFit="1" customWidth="1"/>
    <col min="6141" max="6141" width="17.375" style="105" customWidth="1"/>
    <col min="6142" max="6142" width="18" style="105" customWidth="1"/>
    <col min="6143" max="6143" width="9.25" style="105" bestFit="1" customWidth="1"/>
    <col min="6144" max="6144" width="9.875" style="105" bestFit="1" customWidth="1"/>
    <col min="6145" max="6390" width="9" style="105"/>
    <col min="6391" max="6391" width="8.625" style="105" customWidth="1"/>
    <col min="6392" max="6392" width="53" style="105" customWidth="1"/>
    <col min="6393" max="6394" width="18" style="105" bestFit="1" customWidth="1"/>
    <col min="6395" max="6395" width="10.875" style="105" customWidth="1"/>
    <col min="6396" max="6396" width="25" style="105" bestFit="1" customWidth="1"/>
    <col min="6397" max="6397" width="17.375" style="105" customWidth="1"/>
    <col min="6398" max="6398" width="18" style="105" customWidth="1"/>
    <col min="6399" max="6399" width="9.25" style="105" bestFit="1" customWidth="1"/>
    <col min="6400" max="6400" width="9.875" style="105" bestFit="1" customWidth="1"/>
    <col min="6401" max="6646" width="9" style="105"/>
    <col min="6647" max="6647" width="8.625" style="105" customWidth="1"/>
    <col min="6648" max="6648" width="53" style="105" customWidth="1"/>
    <col min="6649" max="6650" width="18" style="105" bestFit="1" customWidth="1"/>
    <col min="6651" max="6651" width="10.875" style="105" customWidth="1"/>
    <col min="6652" max="6652" width="25" style="105" bestFit="1" customWidth="1"/>
    <col min="6653" max="6653" width="17.375" style="105" customWidth="1"/>
    <col min="6654" max="6654" width="18" style="105" customWidth="1"/>
    <col min="6655" max="6655" width="9.25" style="105" bestFit="1" customWidth="1"/>
    <col min="6656" max="6656" width="9.875" style="105" bestFit="1" customWidth="1"/>
    <col min="6657" max="6902" width="9" style="105"/>
    <col min="6903" max="6903" width="8.625" style="105" customWidth="1"/>
    <col min="6904" max="6904" width="53" style="105" customWidth="1"/>
    <col min="6905" max="6906" width="18" style="105" bestFit="1" customWidth="1"/>
    <col min="6907" max="6907" width="10.875" style="105" customWidth="1"/>
    <col min="6908" max="6908" width="25" style="105" bestFit="1" customWidth="1"/>
    <col min="6909" max="6909" width="17.375" style="105" customWidth="1"/>
    <col min="6910" max="6910" width="18" style="105" customWidth="1"/>
    <col min="6911" max="6911" width="9.25" style="105" bestFit="1" customWidth="1"/>
    <col min="6912" max="6912" width="9.875" style="105" bestFit="1" customWidth="1"/>
    <col min="6913" max="7158" width="9" style="105"/>
    <col min="7159" max="7159" width="8.625" style="105" customWidth="1"/>
    <col min="7160" max="7160" width="53" style="105" customWidth="1"/>
    <col min="7161" max="7162" width="18" style="105" bestFit="1" customWidth="1"/>
    <col min="7163" max="7163" width="10.875" style="105" customWidth="1"/>
    <col min="7164" max="7164" width="25" style="105" bestFit="1" customWidth="1"/>
    <col min="7165" max="7165" width="17.375" style="105" customWidth="1"/>
    <col min="7166" max="7166" width="18" style="105" customWidth="1"/>
    <col min="7167" max="7167" width="9.25" style="105" bestFit="1" customWidth="1"/>
    <col min="7168" max="7168" width="9.875" style="105" bestFit="1" customWidth="1"/>
    <col min="7169" max="7414" width="9" style="105"/>
    <col min="7415" max="7415" width="8.625" style="105" customWidth="1"/>
    <col min="7416" max="7416" width="53" style="105" customWidth="1"/>
    <col min="7417" max="7418" width="18" style="105" bestFit="1" customWidth="1"/>
    <col min="7419" max="7419" width="10.875" style="105" customWidth="1"/>
    <col min="7420" max="7420" width="25" style="105" bestFit="1" customWidth="1"/>
    <col min="7421" max="7421" width="17.375" style="105" customWidth="1"/>
    <col min="7422" max="7422" width="18" style="105" customWidth="1"/>
    <col min="7423" max="7423" width="9.25" style="105" bestFit="1" customWidth="1"/>
    <col min="7424" max="7424" width="9.875" style="105" bestFit="1" customWidth="1"/>
    <col min="7425" max="7670" width="9" style="105"/>
    <col min="7671" max="7671" width="8.625" style="105" customWidth="1"/>
    <col min="7672" max="7672" width="53" style="105" customWidth="1"/>
    <col min="7673" max="7674" width="18" style="105" bestFit="1" customWidth="1"/>
    <col min="7675" max="7675" width="10.875" style="105" customWidth="1"/>
    <col min="7676" max="7676" width="25" style="105" bestFit="1" customWidth="1"/>
    <col min="7677" max="7677" width="17.375" style="105" customWidth="1"/>
    <col min="7678" max="7678" width="18" style="105" customWidth="1"/>
    <col min="7679" max="7679" width="9.25" style="105" bestFit="1" customWidth="1"/>
    <col min="7680" max="7680" width="9.875" style="105" bestFit="1" customWidth="1"/>
    <col min="7681" max="7926" width="9" style="105"/>
    <col min="7927" max="7927" width="8.625" style="105" customWidth="1"/>
    <col min="7928" max="7928" width="53" style="105" customWidth="1"/>
    <col min="7929" max="7930" width="18" style="105" bestFit="1" customWidth="1"/>
    <col min="7931" max="7931" width="10.875" style="105" customWidth="1"/>
    <col min="7932" max="7932" width="25" style="105" bestFit="1" customWidth="1"/>
    <col min="7933" max="7933" width="17.375" style="105" customWidth="1"/>
    <col min="7934" max="7934" width="18" style="105" customWidth="1"/>
    <col min="7935" max="7935" width="9.25" style="105" bestFit="1" customWidth="1"/>
    <col min="7936" max="7936" width="9.875" style="105" bestFit="1" customWidth="1"/>
    <col min="7937" max="8182" width="9" style="105"/>
    <col min="8183" max="8183" width="8.625" style="105" customWidth="1"/>
    <col min="8184" max="8184" width="53" style="105" customWidth="1"/>
    <col min="8185" max="8186" width="18" style="105" bestFit="1" customWidth="1"/>
    <col min="8187" max="8187" width="10.875" style="105" customWidth="1"/>
    <col min="8188" max="8188" width="25" style="105" bestFit="1" customWidth="1"/>
    <col min="8189" max="8189" width="17.375" style="105" customWidth="1"/>
    <col min="8190" max="8190" width="18" style="105" customWidth="1"/>
    <col min="8191" max="8191" width="9.25" style="105" bestFit="1" customWidth="1"/>
    <col min="8192" max="8192" width="9.875" style="105" bestFit="1" customWidth="1"/>
    <col min="8193" max="8438" width="9" style="105"/>
    <col min="8439" max="8439" width="8.625" style="105" customWidth="1"/>
    <col min="8440" max="8440" width="53" style="105" customWidth="1"/>
    <col min="8441" max="8442" width="18" style="105" bestFit="1" customWidth="1"/>
    <col min="8443" max="8443" width="10.875" style="105" customWidth="1"/>
    <col min="8444" max="8444" width="25" style="105" bestFit="1" customWidth="1"/>
    <col min="8445" max="8445" width="17.375" style="105" customWidth="1"/>
    <col min="8446" max="8446" width="18" style="105" customWidth="1"/>
    <col min="8447" max="8447" width="9.25" style="105" bestFit="1" customWidth="1"/>
    <col min="8448" max="8448" width="9.875" style="105" bestFit="1" customWidth="1"/>
    <col min="8449" max="8694" width="9" style="105"/>
    <col min="8695" max="8695" width="8.625" style="105" customWidth="1"/>
    <col min="8696" max="8696" width="53" style="105" customWidth="1"/>
    <col min="8697" max="8698" width="18" style="105" bestFit="1" customWidth="1"/>
    <col min="8699" max="8699" width="10.875" style="105" customWidth="1"/>
    <col min="8700" max="8700" width="25" style="105" bestFit="1" customWidth="1"/>
    <col min="8701" max="8701" width="17.375" style="105" customWidth="1"/>
    <col min="8702" max="8702" width="18" style="105" customWidth="1"/>
    <col min="8703" max="8703" width="9.25" style="105" bestFit="1" customWidth="1"/>
    <col min="8704" max="8704" width="9.875" style="105" bestFit="1" customWidth="1"/>
    <col min="8705" max="8950" width="9" style="105"/>
    <col min="8951" max="8951" width="8.625" style="105" customWidth="1"/>
    <col min="8952" max="8952" width="53" style="105" customWidth="1"/>
    <col min="8953" max="8954" width="18" style="105" bestFit="1" customWidth="1"/>
    <col min="8955" max="8955" width="10.875" style="105" customWidth="1"/>
    <col min="8956" max="8956" width="25" style="105" bestFit="1" customWidth="1"/>
    <col min="8957" max="8957" width="17.375" style="105" customWidth="1"/>
    <col min="8958" max="8958" width="18" style="105" customWidth="1"/>
    <col min="8959" max="8959" width="9.25" style="105" bestFit="1" customWidth="1"/>
    <col min="8960" max="8960" width="9.875" style="105" bestFit="1" customWidth="1"/>
    <col min="8961" max="9206" width="9" style="105"/>
    <col min="9207" max="9207" width="8.625" style="105" customWidth="1"/>
    <col min="9208" max="9208" width="53" style="105" customWidth="1"/>
    <col min="9209" max="9210" width="18" style="105" bestFit="1" customWidth="1"/>
    <col min="9211" max="9211" width="10.875" style="105" customWidth="1"/>
    <col min="9212" max="9212" width="25" style="105" bestFit="1" customWidth="1"/>
    <col min="9213" max="9213" width="17.375" style="105" customWidth="1"/>
    <col min="9214" max="9214" width="18" style="105" customWidth="1"/>
    <col min="9215" max="9215" width="9.25" style="105" bestFit="1" customWidth="1"/>
    <col min="9216" max="9216" width="9.875" style="105" bestFit="1" customWidth="1"/>
    <col min="9217" max="9462" width="9" style="105"/>
    <col min="9463" max="9463" width="8.625" style="105" customWidth="1"/>
    <col min="9464" max="9464" width="53" style="105" customWidth="1"/>
    <col min="9465" max="9466" width="18" style="105" bestFit="1" customWidth="1"/>
    <col min="9467" max="9467" width="10.875" style="105" customWidth="1"/>
    <col min="9468" max="9468" width="25" style="105" bestFit="1" customWidth="1"/>
    <col min="9469" max="9469" width="17.375" style="105" customWidth="1"/>
    <col min="9470" max="9470" width="18" style="105" customWidth="1"/>
    <col min="9471" max="9471" width="9.25" style="105" bestFit="1" customWidth="1"/>
    <col min="9472" max="9472" width="9.875" style="105" bestFit="1" customWidth="1"/>
    <col min="9473" max="9718" width="9" style="105"/>
    <col min="9719" max="9719" width="8.625" style="105" customWidth="1"/>
    <col min="9720" max="9720" width="53" style="105" customWidth="1"/>
    <col min="9721" max="9722" width="18" style="105" bestFit="1" customWidth="1"/>
    <col min="9723" max="9723" width="10.875" style="105" customWidth="1"/>
    <col min="9724" max="9724" width="25" style="105" bestFit="1" customWidth="1"/>
    <col min="9725" max="9725" width="17.375" style="105" customWidth="1"/>
    <col min="9726" max="9726" width="18" style="105" customWidth="1"/>
    <col min="9727" max="9727" width="9.25" style="105" bestFit="1" customWidth="1"/>
    <col min="9728" max="9728" width="9.875" style="105" bestFit="1" customWidth="1"/>
    <col min="9729" max="9974" width="9" style="105"/>
    <col min="9975" max="9975" width="8.625" style="105" customWidth="1"/>
    <col min="9976" max="9976" width="53" style="105" customWidth="1"/>
    <col min="9977" max="9978" width="18" style="105" bestFit="1" customWidth="1"/>
    <col min="9979" max="9979" width="10.875" style="105" customWidth="1"/>
    <col min="9980" max="9980" width="25" style="105" bestFit="1" customWidth="1"/>
    <col min="9981" max="9981" width="17.375" style="105" customWidth="1"/>
    <col min="9982" max="9982" width="18" style="105" customWidth="1"/>
    <col min="9983" max="9983" width="9.25" style="105" bestFit="1" customWidth="1"/>
    <col min="9984" max="9984" width="9.875" style="105" bestFit="1" customWidth="1"/>
    <col min="9985" max="10230" width="9" style="105"/>
    <col min="10231" max="10231" width="8.625" style="105" customWidth="1"/>
    <col min="10232" max="10232" width="53" style="105" customWidth="1"/>
    <col min="10233" max="10234" width="18" style="105" bestFit="1" customWidth="1"/>
    <col min="10235" max="10235" width="10.875" style="105" customWidth="1"/>
    <col min="10236" max="10236" width="25" style="105" bestFit="1" customWidth="1"/>
    <col min="10237" max="10237" width="17.375" style="105" customWidth="1"/>
    <col min="10238" max="10238" width="18" style="105" customWidth="1"/>
    <col min="10239" max="10239" width="9.25" style="105" bestFit="1" customWidth="1"/>
    <col min="10240" max="10240" width="9.875" style="105" bestFit="1" customWidth="1"/>
    <col min="10241" max="10486" width="9" style="105"/>
    <col min="10487" max="10487" width="8.625" style="105" customWidth="1"/>
    <col min="10488" max="10488" width="53" style="105" customWidth="1"/>
    <col min="10489" max="10490" width="18" style="105" bestFit="1" customWidth="1"/>
    <col min="10491" max="10491" width="10.875" style="105" customWidth="1"/>
    <col min="10492" max="10492" width="25" style="105" bestFit="1" customWidth="1"/>
    <col min="10493" max="10493" width="17.375" style="105" customWidth="1"/>
    <col min="10494" max="10494" width="18" style="105" customWidth="1"/>
    <col min="10495" max="10495" width="9.25" style="105" bestFit="1" customWidth="1"/>
    <col min="10496" max="10496" width="9.875" style="105" bestFit="1" customWidth="1"/>
    <col min="10497" max="10742" width="9" style="105"/>
    <col min="10743" max="10743" width="8.625" style="105" customWidth="1"/>
    <col min="10744" max="10744" width="53" style="105" customWidth="1"/>
    <col min="10745" max="10746" width="18" style="105" bestFit="1" customWidth="1"/>
    <col min="10747" max="10747" width="10.875" style="105" customWidth="1"/>
    <col min="10748" max="10748" width="25" style="105" bestFit="1" customWidth="1"/>
    <col min="10749" max="10749" width="17.375" style="105" customWidth="1"/>
    <col min="10750" max="10750" width="18" style="105" customWidth="1"/>
    <col min="10751" max="10751" width="9.25" style="105" bestFit="1" customWidth="1"/>
    <col min="10752" max="10752" width="9.875" style="105" bestFit="1" customWidth="1"/>
    <col min="10753" max="10998" width="9" style="105"/>
    <col min="10999" max="10999" width="8.625" style="105" customWidth="1"/>
    <col min="11000" max="11000" width="53" style="105" customWidth="1"/>
    <col min="11001" max="11002" width="18" style="105" bestFit="1" customWidth="1"/>
    <col min="11003" max="11003" width="10.875" style="105" customWidth="1"/>
    <col min="11004" max="11004" width="25" style="105" bestFit="1" customWidth="1"/>
    <col min="11005" max="11005" width="17.375" style="105" customWidth="1"/>
    <col min="11006" max="11006" width="18" style="105" customWidth="1"/>
    <col min="11007" max="11007" width="9.25" style="105" bestFit="1" customWidth="1"/>
    <col min="11008" max="11008" width="9.875" style="105" bestFit="1" customWidth="1"/>
    <col min="11009" max="11254" width="9" style="105"/>
    <col min="11255" max="11255" width="8.625" style="105" customWidth="1"/>
    <col min="11256" max="11256" width="53" style="105" customWidth="1"/>
    <col min="11257" max="11258" width="18" style="105" bestFit="1" customWidth="1"/>
    <col min="11259" max="11259" width="10.875" style="105" customWidth="1"/>
    <col min="11260" max="11260" width="25" style="105" bestFit="1" customWidth="1"/>
    <col min="11261" max="11261" width="17.375" style="105" customWidth="1"/>
    <col min="11262" max="11262" width="18" style="105" customWidth="1"/>
    <col min="11263" max="11263" width="9.25" style="105" bestFit="1" customWidth="1"/>
    <col min="11264" max="11264" width="9.875" style="105" bestFit="1" customWidth="1"/>
    <col min="11265" max="11510" width="9" style="105"/>
    <col min="11511" max="11511" width="8.625" style="105" customWidth="1"/>
    <col min="11512" max="11512" width="53" style="105" customWidth="1"/>
    <col min="11513" max="11514" width="18" style="105" bestFit="1" customWidth="1"/>
    <col min="11515" max="11515" width="10.875" style="105" customWidth="1"/>
    <col min="11516" max="11516" width="25" style="105" bestFit="1" customWidth="1"/>
    <col min="11517" max="11517" width="17.375" style="105" customWidth="1"/>
    <col min="11518" max="11518" width="18" style="105" customWidth="1"/>
    <col min="11519" max="11519" width="9.25" style="105" bestFit="1" customWidth="1"/>
    <col min="11520" max="11520" width="9.875" style="105" bestFit="1" customWidth="1"/>
    <col min="11521" max="11766" width="9" style="105"/>
    <col min="11767" max="11767" width="8.625" style="105" customWidth="1"/>
    <col min="11768" max="11768" width="53" style="105" customWidth="1"/>
    <col min="11769" max="11770" width="18" style="105" bestFit="1" customWidth="1"/>
    <col min="11771" max="11771" width="10.875" style="105" customWidth="1"/>
    <col min="11772" max="11772" width="25" style="105" bestFit="1" customWidth="1"/>
    <col min="11773" max="11773" width="17.375" style="105" customWidth="1"/>
    <col min="11774" max="11774" width="18" style="105" customWidth="1"/>
    <col min="11775" max="11775" width="9.25" style="105" bestFit="1" customWidth="1"/>
    <col min="11776" max="11776" width="9.875" style="105" bestFit="1" customWidth="1"/>
    <col min="11777" max="12022" width="9" style="105"/>
    <col min="12023" max="12023" width="8.625" style="105" customWidth="1"/>
    <col min="12024" max="12024" width="53" style="105" customWidth="1"/>
    <col min="12025" max="12026" width="18" style="105" bestFit="1" customWidth="1"/>
    <col min="12027" max="12027" width="10.875" style="105" customWidth="1"/>
    <col min="12028" max="12028" width="25" style="105" bestFit="1" customWidth="1"/>
    <col min="12029" max="12029" width="17.375" style="105" customWidth="1"/>
    <col min="12030" max="12030" width="18" style="105" customWidth="1"/>
    <col min="12031" max="12031" width="9.25" style="105" bestFit="1" customWidth="1"/>
    <col min="12032" max="12032" width="9.875" style="105" bestFit="1" customWidth="1"/>
    <col min="12033" max="12278" width="9" style="105"/>
    <col min="12279" max="12279" width="8.625" style="105" customWidth="1"/>
    <col min="12280" max="12280" width="53" style="105" customWidth="1"/>
    <col min="12281" max="12282" width="18" style="105" bestFit="1" customWidth="1"/>
    <col min="12283" max="12283" width="10.875" style="105" customWidth="1"/>
    <col min="12284" max="12284" width="25" style="105" bestFit="1" customWidth="1"/>
    <col min="12285" max="12285" width="17.375" style="105" customWidth="1"/>
    <col min="12286" max="12286" width="18" style="105" customWidth="1"/>
    <col min="12287" max="12287" width="9.25" style="105" bestFit="1" customWidth="1"/>
    <col min="12288" max="12288" width="9.875" style="105" bestFit="1" customWidth="1"/>
    <col min="12289" max="12534" width="9" style="105"/>
    <col min="12535" max="12535" width="8.625" style="105" customWidth="1"/>
    <col min="12536" max="12536" width="53" style="105" customWidth="1"/>
    <col min="12537" max="12538" width="18" style="105" bestFit="1" customWidth="1"/>
    <col min="12539" max="12539" width="10.875" style="105" customWidth="1"/>
    <col min="12540" max="12540" width="25" style="105" bestFit="1" customWidth="1"/>
    <col min="12541" max="12541" width="17.375" style="105" customWidth="1"/>
    <col min="12542" max="12542" width="18" style="105" customWidth="1"/>
    <col min="12543" max="12543" width="9.25" style="105" bestFit="1" customWidth="1"/>
    <col min="12544" max="12544" width="9.875" style="105" bestFit="1" customWidth="1"/>
    <col min="12545" max="12790" width="9" style="105"/>
    <col min="12791" max="12791" width="8.625" style="105" customWidth="1"/>
    <col min="12792" max="12792" width="53" style="105" customWidth="1"/>
    <col min="12793" max="12794" width="18" style="105" bestFit="1" customWidth="1"/>
    <col min="12795" max="12795" width="10.875" style="105" customWidth="1"/>
    <col min="12796" max="12796" width="25" style="105" bestFit="1" customWidth="1"/>
    <col min="12797" max="12797" width="17.375" style="105" customWidth="1"/>
    <col min="12798" max="12798" width="18" style="105" customWidth="1"/>
    <col min="12799" max="12799" width="9.25" style="105" bestFit="1" customWidth="1"/>
    <col min="12800" max="12800" width="9.875" style="105" bestFit="1" customWidth="1"/>
    <col min="12801" max="13046" width="9" style="105"/>
    <col min="13047" max="13047" width="8.625" style="105" customWidth="1"/>
    <col min="13048" max="13048" width="53" style="105" customWidth="1"/>
    <col min="13049" max="13050" width="18" style="105" bestFit="1" customWidth="1"/>
    <col min="13051" max="13051" width="10.875" style="105" customWidth="1"/>
    <col min="13052" max="13052" width="25" style="105" bestFit="1" customWidth="1"/>
    <col min="13053" max="13053" width="17.375" style="105" customWidth="1"/>
    <col min="13054" max="13054" width="18" style="105" customWidth="1"/>
    <col min="13055" max="13055" width="9.25" style="105" bestFit="1" customWidth="1"/>
    <col min="13056" max="13056" width="9.875" style="105" bestFit="1" customWidth="1"/>
    <col min="13057" max="13302" width="9" style="105"/>
    <col min="13303" max="13303" width="8.625" style="105" customWidth="1"/>
    <col min="13304" max="13304" width="53" style="105" customWidth="1"/>
    <col min="13305" max="13306" width="18" style="105" bestFit="1" customWidth="1"/>
    <col min="13307" max="13307" width="10.875" style="105" customWidth="1"/>
    <col min="13308" max="13308" width="25" style="105" bestFit="1" customWidth="1"/>
    <col min="13309" max="13309" width="17.375" style="105" customWidth="1"/>
    <col min="13310" max="13310" width="18" style="105" customWidth="1"/>
    <col min="13311" max="13311" width="9.25" style="105" bestFit="1" customWidth="1"/>
    <col min="13312" max="13312" width="9.875" style="105" bestFit="1" customWidth="1"/>
    <col min="13313" max="13558" width="9" style="105"/>
    <col min="13559" max="13559" width="8.625" style="105" customWidth="1"/>
    <col min="13560" max="13560" width="53" style="105" customWidth="1"/>
    <col min="13561" max="13562" width="18" style="105" bestFit="1" customWidth="1"/>
    <col min="13563" max="13563" width="10.875" style="105" customWidth="1"/>
    <col min="13564" max="13564" width="25" style="105" bestFit="1" customWidth="1"/>
    <col min="13565" max="13565" width="17.375" style="105" customWidth="1"/>
    <col min="13566" max="13566" width="18" style="105" customWidth="1"/>
    <col min="13567" max="13567" width="9.25" style="105" bestFit="1" customWidth="1"/>
    <col min="13568" max="13568" width="9.875" style="105" bestFit="1" customWidth="1"/>
    <col min="13569" max="13814" width="9" style="105"/>
    <col min="13815" max="13815" width="8.625" style="105" customWidth="1"/>
    <col min="13816" max="13816" width="53" style="105" customWidth="1"/>
    <col min="13817" max="13818" width="18" style="105" bestFit="1" customWidth="1"/>
    <col min="13819" max="13819" width="10.875" style="105" customWidth="1"/>
    <col min="13820" max="13820" width="25" style="105" bestFit="1" customWidth="1"/>
    <col min="13821" max="13821" width="17.375" style="105" customWidth="1"/>
    <col min="13822" max="13822" width="18" style="105" customWidth="1"/>
    <col min="13823" max="13823" width="9.25" style="105" bestFit="1" customWidth="1"/>
    <col min="13824" max="13824" width="9.875" style="105" bestFit="1" customWidth="1"/>
    <col min="13825" max="14070" width="9" style="105"/>
    <col min="14071" max="14071" width="8.625" style="105" customWidth="1"/>
    <col min="14072" max="14072" width="53" style="105" customWidth="1"/>
    <col min="14073" max="14074" width="18" style="105" bestFit="1" customWidth="1"/>
    <col min="14075" max="14075" width="10.875" style="105" customWidth="1"/>
    <col min="14076" max="14076" width="25" style="105" bestFit="1" customWidth="1"/>
    <col min="14077" max="14077" width="17.375" style="105" customWidth="1"/>
    <col min="14078" max="14078" width="18" style="105" customWidth="1"/>
    <col min="14079" max="14079" width="9.25" style="105" bestFit="1" customWidth="1"/>
    <col min="14080" max="14080" width="9.875" style="105" bestFit="1" customWidth="1"/>
    <col min="14081" max="14326" width="9" style="105"/>
    <col min="14327" max="14327" width="8.625" style="105" customWidth="1"/>
    <col min="14328" max="14328" width="53" style="105" customWidth="1"/>
    <col min="14329" max="14330" width="18" style="105" bestFit="1" customWidth="1"/>
    <col min="14331" max="14331" width="10.875" style="105" customWidth="1"/>
    <col min="14332" max="14332" width="25" style="105" bestFit="1" customWidth="1"/>
    <col min="14333" max="14333" width="17.375" style="105" customWidth="1"/>
    <col min="14334" max="14334" width="18" style="105" customWidth="1"/>
    <col min="14335" max="14335" width="9.25" style="105" bestFit="1" customWidth="1"/>
    <col min="14336" max="14336" width="9.875" style="105" bestFit="1" customWidth="1"/>
    <col min="14337" max="14582" width="9" style="105"/>
    <col min="14583" max="14583" width="8.625" style="105" customWidth="1"/>
    <col min="14584" max="14584" width="53" style="105" customWidth="1"/>
    <col min="14585" max="14586" width="18" style="105" bestFit="1" customWidth="1"/>
    <col min="14587" max="14587" width="10.875" style="105" customWidth="1"/>
    <col min="14588" max="14588" width="25" style="105" bestFit="1" customWidth="1"/>
    <col min="14589" max="14589" width="17.375" style="105" customWidth="1"/>
    <col min="14590" max="14590" width="18" style="105" customWidth="1"/>
    <col min="14591" max="14591" width="9.25" style="105" bestFit="1" customWidth="1"/>
    <col min="14592" max="14592" width="9.875" style="105" bestFit="1" customWidth="1"/>
    <col min="14593" max="14838" width="9" style="105"/>
    <col min="14839" max="14839" width="8.625" style="105" customWidth="1"/>
    <col min="14840" max="14840" width="53" style="105" customWidth="1"/>
    <col min="14841" max="14842" width="18" style="105" bestFit="1" customWidth="1"/>
    <col min="14843" max="14843" width="10.875" style="105" customWidth="1"/>
    <col min="14844" max="14844" width="25" style="105" bestFit="1" customWidth="1"/>
    <col min="14845" max="14845" width="17.375" style="105" customWidth="1"/>
    <col min="14846" max="14846" width="18" style="105" customWidth="1"/>
    <col min="14847" max="14847" width="9.25" style="105" bestFit="1" customWidth="1"/>
    <col min="14848" max="14848" width="9.875" style="105" bestFit="1" customWidth="1"/>
    <col min="14849" max="15094" width="9" style="105"/>
    <col min="15095" max="15095" width="8.625" style="105" customWidth="1"/>
    <col min="15096" max="15096" width="53" style="105" customWidth="1"/>
    <col min="15097" max="15098" width="18" style="105" bestFit="1" customWidth="1"/>
    <col min="15099" max="15099" width="10.875" style="105" customWidth="1"/>
    <col min="15100" max="15100" width="25" style="105" bestFit="1" customWidth="1"/>
    <col min="15101" max="15101" width="17.375" style="105" customWidth="1"/>
    <col min="15102" max="15102" width="18" style="105" customWidth="1"/>
    <col min="15103" max="15103" width="9.25" style="105" bestFit="1" customWidth="1"/>
    <col min="15104" max="15104" width="9.875" style="105" bestFit="1" customWidth="1"/>
    <col min="15105" max="15350" width="9" style="105"/>
    <col min="15351" max="15351" width="8.625" style="105" customWidth="1"/>
    <col min="15352" max="15352" width="53" style="105" customWidth="1"/>
    <col min="15353" max="15354" width="18" style="105" bestFit="1" customWidth="1"/>
    <col min="15355" max="15355" width="10.875" style="105" customWidth="1"/>
    <col min="15356" max="15356" width="25" style="105" bestFit="1" customWidth="1"/>
    <col min="15357" max="15357" width="17.375" style="105" customWidth="1"/>
    <col min="15358" max="15358" width="18" style="105" customWidth="1"/>
    <col min="15359" max="15359" width="9.25" style="105" bestFit="1" customWidth="1"/>
    <col min="15360" max="15360" width="9.875" style="105" bestFit="1" customWidth="1"/>
    <col min="15361" max="15606" width="9" style="105"/>
    <col min="15607" max="15607" width="8.625" style="105" customWidth="1"/>
    <col min="15608" max="15608" width="53" style="105" customWidth="1"/>
    <col min="15609" max="15610" width="18" style="105" bestFit="1" customWidth="1"/>
    <col min="15611" max="15611" width="10.875" style="105" customWidth="1"/>
    <col min="15612" max="15612" width="25" style="105" bestFit="1" customWidth="1"/>
    <col min="15613" max="15613" width="17.375" style="105" customWidth="1"/>
    <col min="15614" max="15614" width="18" style="105" customWidth="1"/>
    <col min="15615" max="15615" width="9.25" style="105" bestFit="1" customWidth="1"/>
    <col min="15616" max="15616" width="9.875" style="105" bestFit="1" customWidth="1"/>
    <col min="15617" max="15862" width="9" style="105"/>
    <col min="15863" max="15863" width="8.625" style="105" customWidth="1"/>
    <col min="15864" max="15864" width="53" style="105" customWidth="1"/>
    <col min="15865" max="15866" width="18" style="105" bestFit="1" customWidth="1"/>
    <col min="15867" max="15867" width="10.875" style="105" customWidth="1"/>
    <col min="15868" max="15868" width="25" style="105" bestFit="1" customWidth="1"/>
    <col min="15869" max="15869" width="17.375" style="105" customWidth="1"/>
    <col min="15870" max="15870" width="18" style="105" customWidth="1"/>
    <col min="15871" max="15871" width="9.25" style="105" bestFit="1" customWidth="1"/>
    <col min="15872" max="15872" width="9.875" style="105" bestFit="1" customWidth="1"/>
    <col min="15873" max="16118" width="9" style="105"/>
    <col min="16119" max="16119" width="8.625" style="105" customWidth="1"/>
    <col min="16120" max="16120" width="53" style="105" customWidth="1"/>
    <col min="16121" max="16122" width="18" style="105" bestFit="1" customWidth="1"/>
    <col min="16123" max="16123" width="10.875" style="105" customWidth="1"/>
    <col min="16124" max="16124" width="25" style="105" bestFit="1" customWidth="1"/>
    <col min="16125" max="16125" width="17.375" style="105" customWidth="1"/>
    <col min="16126" max="16126" width="18" style="105" customWidth="1"/>
    <col min="16127" max="16127" width="9.25" style="105" bestFit="1" customWidth="1"/>
    <col min="16128" max="16128" width="9.875" style="105" bestFit="1" customWidth="1"/>
    <col min="16129" max="16384" width="9" style="105"/>
  </cols>
  <sheetData>
    <row r="1" spans="1:28" s="1882" customFormat="1" ht="26.25">
      <c r="A1" s="1809" t="str">
        <f ca="1">VLOOKUP(LEFT(RIGHT(CELL("filename",A1),LEN(CELL("filename",A1))-FIND("]",CELL("filename",A1))),1)*1,Index!$B$8:$C$90,2,FALSE)</f>
        <v>Opex</v>
      </c>
      <c r="B1" s="1896"/>
      <c r="C1" s="1590"/>
      <c r="D1" s="1897"/>
      <c r="E1" s="1897"/>
      <c r="F1" s="1897"/>
      <c r="G1" s="1897"/>
      <c r="H1" s="1897"/>
      <c r="I1" s="1898"/>
    </row>
    <row r="2" spans="1:28" s="1882" customFormat="1" ht="26.25">
      <c r="A2" s="1809" t="str">
        <f>'Universal data'!C8</f>
        <v>National Grid Gas Transmission</v>
      </c>
      <c r="B2" s="1590"/>
      <c r="C2" s="1897"/>
      <c r="D2" s="1897"/>
      <c r="E2" s="1897"/>
      <c r="F2" s="1897"/>
      <c r="G2" s="1897"/>
      <c r="H2" s="1897"/>
      <c r="I2" s="1898"/>
    </row>
    <row r="3" spans="1:28" s="1883" customFormat="1" ht="21" thickBot="1">
      <c r="A3" s="1814" t="str">
        <f>'Universal data'!C21</f>
        <v>2012/13</v>
      </c>
      <c r="B3" s="1804"/>
      <c r="C3" s="1899"/>
      <c r="D3" s="1900"/>
      <c r="E3" s="1900"/>
      <c r="F3" s="1900"/>
      <c r="G3" s="1900"/>
      <c r="H3" s="1899"/>
      <c r="I3" s="1901"/>
    </row>
    <row r="4" spans="1:28" s="1884" customFormat="1">
      <c r="A4" s="1820"/>
      <c r="I4" s="1902"/>
    </row>
    <row r="5" spans="1:28" s="1885" customFormat="1" ht="20.25">
      <c r="A5" s="1827" t="str">
        <f ca="1">VLOOKUP(RIGHT(CELL("filename",A1),LEN(CELL("filename",A1))-FIND("]",CELL("filename",A1))),Index!$D$8:$E$102,2,FALSE)</f>
        <v>3.10 Provisions</v>
      </c>
      <c r="B5" s="1903"/>
      <c r="C5" s="1904"/>
      <c r="D5" s="1905"/>
      <c r="E5" s="1905"/>
      <c r="F5" s="1905"/>
      <c r="G5" s="1905"/>
      <c r="H5" s="1905"/>
    </row>
    <row r="6" spans="1:28" s="104" customFormat="1">
      <c r="B6" s="105"/>
      <c r="C6" s="105"/>
      <c r="D6" s="105"/>
      <c r="E6" s="105"/>
      <c r="F6" s="105"/>
      <c r="G6" s="105"/>
      <c r="H6" s="105"/>
    </row>
    <row r="7" spans="1:28">
      <c r="B7" s="2290"/>
      <c r="C7" s="2290"/>
      <c r="D7" s="2291"/>
      <c r="E7" s="2291"/>
      <c r="F7" s="2291"/>
      <c r="G7" s="2291"/>
      <c r="H7" s="106"/>
    </row>
    <row r="8" spans="1:28" s="1229" customFormat="1">
      <c r="B8" s="2290"/>
      <c r="C8" s="2290"/>
      <c r="D8" s="2291"/>
      <c r="E8" s="2291"/>
      <c r="F8" s="2291"/>
      <c r="G8" s="2291" t="s">
        <v>167</v>
      </c>
      <c r="H8" s="107">
        <v>2013</v>
      </c>
      <c r="O8" s="108"/>
      <c r="P8" s="108"/>
      <c r="Q8" s="108"/>
      <c r="R8" s="108"/>
      <c r="S8" s="108"/>
      <c r="T8" s="108"/>
      <c r="U8" s="108"/>
      <c r="V8" s="108"/>
      <c r="W8" s="108"/>
      <c r="X8" s="108"/>
      <c r="Y8" s="108"/>
      <c r="Z8" s="108"/>
      <c r="AA8" s="108"/>
      <c r="AB8" s="108"/>
    </row>
    <row r="9" spans="1:28">
      <c r="B9" s="2294" t="s">
        <v>629</v>
      </c>
      <c r="C9" s="2302" t="s">
        <v>1208</v>
      </c>
      <c r="D9" s="109" t="s">
        <v>456</v>
      </c>
      <c r="E9" s="2291"/>
      <c r="F9" s="2291"/>
      <c r="G9" s="90" t="s">
        <v>10</v>
      </c>
      <c r="H9" s="2292">
        <f t="shared" ref="H9:H15" si="0">SUM(H16,H23)</f>
        <v>0</v>
      </c>
    </row>
    <row r="10" spans="1:28">
      <c r="B10" s="2295"/>
      <c r="C10" s="2297"/>
      <c r="D10" s="109" t="s">
        <v>630</v>
      </c>
      <c r="E10" s="2291"/>
      <c r="F10" s="2291"/>
      <c r="G10" s="90" t="s">
        <v>10</v>
      </c>
      <c r="H10" s="2292">
        <f t="shared" si="0"/>
        <v>0</v>
      </c>
    </row>
    <row r="11" spans="1:28">
      <c r="B11" s="2295"/>
      <c r="C11" s="2297"/>
      <c r="D11" s="109" t="s">
        <v>631</v>
      </c>
      <c r="E11" s="2291"/>
      <c r="F11" s="2291"/>
      <c r="G11" s="90" t="s">
        <v>10</v>
      </c>
      <c r="H11" s="2292">
        <f t="shared" si="0"/>
        <v>0</v>
      </c>
    </row>
    <row r="12" spans="1:28">
      <c r="B12" s="2295"/>
      <c r="C12" s="2297"/>
      <c r="D12" s="109" t="s">
        <v>632</v>
      </c>
      <c r="E12" s="2291"/>
      <c r="F12" s="2291"/>
      <c r="G12" s="90" t="s">
        <v>10</v>
      </c>
      <c r="H12" s="2292">
        <f t="shared" si="0"/>
        <v>0</v>
      </c>
    </row>
    <row r="13" spans="1:28">
      <c r="B13" s="2295"/>
      <c r="C13" s="2297"/>
      <c r="D13" s="109" t="s">
        <v>633</v>
      </c>
      <c r="E13" s="2291"/>
      <c r="F13" s="2291"/>
      <c r="G13" s="90" t="s">
        <v>10</v>
      </c>
      <c r="H13" s="2292">
        <f t="shared" si="0"/>
        <v>0</v>
      </c>
    </row>
    <row r="14" spans="1:28">
      <c r="B14" s="2295"/>
      <c r="C14" s="2297"/>
      <c r="D14" s="109" t="s">
        <v>453</v>
      </c>
      <c r="E14" s="2291"/>
      <c r="F14" s="2291"/>
      <c r="G14" s="90" t="s">
        <v>10</v>
      </c>
      <c r="H14" s="2292">
        <f t="shared" si="0"/>
        <v>0</v>
      </c>
    </row>
    <row r="15" spans="1:28">
      <c r="B15" s="2295"/>
      <c r="C15" s="2298"/>
      <c r="D15" s="110" t="s">
        <v>634</v>
      </c>
      <c r="E15" s="2291"/>
      <c r="F15" s="2291"/>
      <c r="G15" s="90" t="s">
        <v>10</v>
      </c>
      <c r="H15" s="2292">
        <f t="shared" si="0"/>
        <v>0</v>
      </c>
    </row>
    <row r="16" spans="1:28">
      <c r="B16" s="2295"/>
      <c r="C16" s="2302" t="s">
        <v>2706</v>
      </c>
      <c r="D16" s="109" t="s">
        <v>456</v>
      </c>
      <c r="E16" s="2291"/>
      <c r="F16" s="2291"/>
      <c r="G16" s="90" t="s">
        <v>10</v>
      </c>
      <c r="H16" s="2292">
        <f t="shared" ref="H16:H22" si="1">SUM(H30,H37,H44,H51,H58,H65,H72)</f>
        <v>0</v>
      </c>
    </row>
    <row r="17" spans="2:9">
      <c r="B17" s="2295"/>
      <c r="C17" s="2297"/>
      <c r="D17" s="109" t="s">
        <v>630</v>
      </c>
      <c r="E17" s="2291"/>
      <c r="F17" s="2291"/>
      <c r="G17" s="90" t="s">
        <v>10</v>
      </c>
      <c r="H17" s="2292">
        <f t="shared" si="1"/>
        <v>0</v>
      </c>
    </row>
    <row r="18" spans="2:9">
      <c r="B18" s="2295"/>
      <c r="C18" s="2297"/>
      <c r="D18" s="109" t="s">
        <v>631</v>
      </c>
      <c r="E18" s="2291"/>
      <c r="F18" s="2291"/>
      <c r="G18" s="90" t="s">
        <v>10</v>
      </c>
      <c r="H18" s="2292">
        <f t="shared" si="1"/>
        <v>0</v>
      </c>
    </row>
    <row r="19" spans="2:9">
      <c r="B19" s="2295"/>
      <c r="C19" s="2297"/>
      <c r="D19" s="109" t="s">
        <v>632</v>
      </c>
      <c r="E19" s="2291"/>
      <c r="F19" s="2291"/>
      <c r="G19" s="90" t="s">
        <v>10</v>
      </c>
      <c r="H19" s="2292">
        <f t="shared" si="1"/>
        <v>0</v>
      </c>
    </row>
    <row r="20" spans="2:9">
      <c r="B20" s="2295"/>
      <c r="C20" s="2297"/>
      <c r="D20" s="109" t="s">
        <v>633</v>
      </c>
      <c r="E20" s="2291"/>
      <c r="F20" s="2291"/>
      <c r="G20" s="90" t="s">
        <v>10</v>
      </c>
      <c r="H20" s="2292">
        <f t="shared" si="1"/>
        <v>0</v>
      </c>
    </row>
    <row r="21" spans="2:9">
      <c r="B21" s="2295"/>
      <c r="C21" s="2297"/>
      <c r="D21" s="109" t="s">
        <v>453</v>
      </c>
      <c r="E21" s="2291"/>
      <c r="F21" s="2291"/>
      <c r="G21" s="90" t="s">
        <v>10</v>
      </c>
      <c r="H21" s="2292">
        <f t="shared" si="1"/>
        <v>0</v>
      </c>
    </row>
    <row r="22" spans="2:9">
      <c r="B22" s="2295"/>
      <c r="C22" s="2298"/>
      <c r="D22" s="110" t="s">
        <v>634</v>
      </c>
      <c r="E22" s="2291"/>
      <c r="F22" s="2291"/>
      <c r="G22" s="90" t="s">
        <v>10</v>
      </c>
      <c r="H22" s="2292">
        <f t="shared" si="1"/>
        <v>0</v>
      </c>
      <c r="I22" s="111"/>
    </row>
    <row r="23" spans="2:9">
      <c r="B23" s="2295"/>
      <c r="C23" s="2302" t="s">
        <v>2707</v>
      </c>
      <c r="D23" s="109" t="s">
        <v>456</v>
      </c>
      <c r="E23" s="2291"/>
      <c r="F23" s="2291"/>
      <c r="G23" s="90" t="s">
        <v>10</v>
      </c>
      <c r="H23" s="2292">
        <f t="shared" ref="H23:H29" si="2">SUM(H79,H86,H93,H100,H107,H114,H121)</f>
        <v>0</v>
      </c>
    </row>
    <row r="24" spans="2:9">
      <c r="B24" s="2295"/>
      <c r="C24" s="2297"/>
      <c r="D24" s="109" t="s">
        <v>630</v>
      </c>
      <c r="E24" s="2291"/>
      <c r="F24" s="2291"/>
      <c r="G24" s="90" t="s">
        <v>10</v>
      </c>
      <c r="H24" s="2292">
        <f t="shared" si="2"/>
        <v>0</v>
      </c>
    </row>
    <row r="25" spans="2:9">
      <c r="B25" s="2295"/>
      <c r="C25" s="2297"/>
      <c r="D25" s="109" t="s">
        <v>631</v>
      </c>
      <c r="E25" s="2291"/>
      <c r="F25" s="2291"/>
      <c r="G25" s="90" t="s">
        <v>10</v>
      </c>
      <c r="H25" s="2292">
        <f t="shared" si="2"/>
        <v>0</v>
      </c>
    </row>
    <row r="26" spans="2:9">
      <c r="B26" s="2295"/>
      <c r="C26" s="2297"/>
      <c r="D26" s="109" t="s">
        <v>632</v>
      </c>
      <c r="E26" s="2291"/>
      <c r="F26" s="2291"/>
      <c r="G26" s="90" t="s">
        <v>10</v>
      </c>
      <c r="H26" s="2292">
        <f t="shared" si="2"/>
        <v>0</v>
      </c>
    </row>
    <row r="27" spans="2:9">
      <c r="B27" s="2295"/>
      <c r="C27" s="2297"/>
      <c r="D27" s="109" t="s">
        <v>633</v>
      </c>
      <c r="E27" s="2291"/>
      <c r="F27" s="2291"/>
      <c r="G27" s="90" t="s">
        <v>10</v>
      </c>
      <c r="H27" s="2292">
        <f t="shared" si="2"/>
        <v>0</v>
      </c>
    </row>
    <row r="28" spans="2:9">
      <c r="B28" s="2295"/>
      <c r="C28" s="2297"/>
      <c r="D28" s="109" t="s">
        <v>453</v>
      </c>
      <c r="E28" s="2291"/>
      <c r="F28" s="2291"/>
      <c r="G28" s="90" t="s">
        <v>10</v>
      </c>
      <c r="H28" s="2292">
        <f t="shared" si="2"/>
        <v>0</v>
      </c>
    </row>
    <row r="29" spans="2:9">
      <c r="B29" s="2296"/>
      <c r="C29" s="2298"/>
      <c r="D29" s="110" t="s">
        <v>634</v>
      </c>
      <c r="E29" s="2291"/>
      <c r="F29" s="2291"/>
      <c r="G29" s="90" t="s">
        <v>10</v>
      </c>
      <c r="H29" s="2292">
        <f t="shared" si="2"/>
        <v>0</v>
      </c>
      <c r="I29" s="111"/>
    </row>
    <row r="30" spans="2:9">
      <c r="B30" s="2294" t="s">
        <v>2708</v>
      </c>
      <c r="C30" s="2303"/>
      <c r="D30" s="109" t="s">
        <v>456</v>
      </c>
      <c r="E30" s="2291"/>
      <c r="F30" s="2291"/>
      <c r="G30" s="90" t="s">
        <v>10</v>
      </c>
      <c r="H30" s="1269"/>
    </row>
    <row r="31" spans="2:9">
      <c r="B31" s="2297"/>
      <c r="C31" s="2299"/>
      <c r="D31" s="109" t="s">
        <v>630</v>
      </c>
      <c r="E31" s="2291"/>
      <c r="F31" s="2291"/>
      <c r="G31" s="90" t="s">
        <v>10</v>
      </c>
      <c r="H31" s="1269"/>
    </row>
    <row r="32" spans="2:9">
      <c r="B32" s="2297"/>
      <c r="C32" s="2299"/>
      <c r="D32" s="109" t="s">
        <v>631</v>
      </c>
      <c r="E32" s="2291"/>
      <c r="F32" s="2291"/>
      <c r="G32" s="90" t="s">
        <v>10</v>
      </c>
      <c r="H32" s="1269"/>
    </row>
    <row r="33" spans="2:8">
      <c r="B33" s="2297"/>
      <c r="C33" s="2299"/>
      <c r="D33" s="109" t="s">
        <v>632</v>
      </c>
      <c r="E33" s="2291"/>
      <c r="F33" s="2291"/>
      <c r="G33" s="90" t="s">
        <v>10</v>
      </c>
      <c r="H33" s="1269"/>
    </row>
    <row r="34" spans="2:8">
      <c r="B34" s="2297"/>
      <c r="C34" s="2299"/>
      <c r="D34" s="109" t="s">
        <v>633</v>
      </c>
      <c r="E34" s="2291"/>
      <c r="F34" s="2291"/>
      <c r="G34" s="90" t="s">
        <v>10</v>
      </c>
      <c r="H34" s="1269"/>
    </row>
    <row r="35" spans="2:8">
      <c r="B35" s="2297"/>
      <c r="C35" s="2299"/>
      <c r="D35" s="109" t="s">
        <v>453</v>
      </c>
      <c r="E35" s="2291"/>
      <c r="F35" s="2291"/>
      <c r="G35" s="90" t="s">
        <v>10</v>
      </c>
      <c r="H35" s="113">
        <f t="shared" ref="H35" si="3">SUM(H30:H34)</f>
        <v>0</v>
      </c>
    </row>
    <row r="36" spans="2:8">
      <c r="B36" s="2297"/>
      <c r="C36" s="2300"/>
      <c r="D36" s="110" t="s">
        <v>634</v>
      </c>
      <c r="E36" s="2291"/>
      <c r="F36" s="2291"/>
      <c r="G36" s="90" t="s">
        <v>10</v>
      </c>
      <c r="H36" s="113">
        <f t="shared" ref="H36" si="4">SUM(H34,H33,H31,H32)</f>
        <v>0</v>
      </c>
    </row>
    <row r="37" spans="2:8">
      <c r="B37" s="2297"/>
      <c r="C37" s="2303"/>
      <c r="D37" s="109" t="s">
        <v>456</v>
      </c>
      <c r="E37" s="2291"/>
      <c r="F37" s="2291"/>
      <c r="G37" s="90" t="s">
        <v>10</v>
      </c>
      <c r="H37" s="1269"/>
    </row>
    <row r="38" spans="2:8">
      <c r="B38" s="2297"/>
      <c r="C38" s="2299"/>
      <c r="D38" s="109" t="s">
        <v>630</v>
      </c>
      <c r="E38" s="2291"/>
      <c r="F38" s="2291"/>
      <c r="G38" s="90" t="s">
        <v>10</v>
      </c>
      <c r="H38" s="1269"/>
    </row>
    <row r="39" spans="2:8">
      <c r="B39" s="2297"/>
      <c r="C39" s="2299"/>
      <c r="D39" s="109" t="s">
        <v>631</v>
      </c>
      <c r="E39" s="2291"/>
      <c r="F39" s="2291"/>
      <c r="G39" s="90" t="s">
        <v>10</v>
      </c>
      <c r="H39" s="1269"/>
    </row>
    <row r="40" spans="2:8">
      <c r="B40" s="2297"/>
      <c r="C40" s="2299"/>
      <c r="D40" s="109" t="s">
        <v>632</v>
      </c>
      <c r="E40" s="2291"/>
      <c r="F40" s="2291"/>
      <c r="G40" s="90" t="s">
        <v>10</v>
      </c>
      <c r="H40" s="1269"/>
    </row>
    <row r="41" spans="2:8">
      <c r="B41" s="2297"/>
      <c r="C41" s="2299"/>
      <c r="D41" s="109" t="s">
        <v>633</v>
      </c>
      <c r="E41" s="2291"/>
      <c r="F41" s="2291"/>
      <c r="G41" s="90" t="s">
        <v>10</v>
      </c>
      <c r="H41" s="1269"/>
    </row>
    <row r="42" spans="2:8">
      <c r="B42" s="2297"/>
      <c r="C42" s="2299"/>
      <c r="D42" s="109" t="s">
        <v>453</v>
      </c>
      <c r="E42" s="2291"/>
      <c r="F42" s="2291"/>
      <c r="G42" s="90" t="s">
        <v>10</v>
      </c>
      <c r="H42" s="113">
        <f t="shared" ref="H42" si="5">SUM(H37:H41)</f>
        <v>0</v>
      </c>
    </row>
    <row r="43" spans="2:8">
      <c r="B43" s="2297"/>
      <c r="C43" s="2300"/>
      <c r="D43" s="110" t="s">
        <v>634</v>
      </c>
      <c r="E43" s="2291"/>
      <c r="F43" s="2291"/>
      <c r="G43" s="90" t="s">
        <v>10</v>
      </c>
      <c r="H43" s="113">
        <f t="shared" ref="H43" si="6">SUM(H41,H40,H38,H39)</f>
        <v>0</v>
      </c>
    </row>
    <row r="44" spans="2:8">
      <c r="B44" s="2297"/>
      <c r="C44" s="2303"/>
      <c r="D44" s="109" t="s">
        <v>456</v>
      </c>
      <c r="E44" s="2291"/>
      <c r="F44" s="2291"/>
      <c r="G44" s="90" t="s">
        <v>10</v>
      </c>
      <c r="H44" s="1269"/>
    </row>
    <row r="45" spans="2:8">
      <c r="B45" s="2297"/>
      <c r="C45" s="2299"/>
      <c r="D45" s="109" t="s">
        <v>630</v>
      </c>
      <c r="E45" s="2291"/>
      <c r="F45" s="2291"/>
      <c r="G45" s="90" t="s">
        <v>10</v>
      </c>
      <c r="H45" s="1269"/>
    </row>
    <row r="46" spans="2:8">
      <c r="B46" s="2297"/>
      <c r="C46" s="2299"/>
      <c r="D46" s="109" t="s">
        <v>631</v>
      </c>
      <c r="E46" s="2291"/>
      <c r="F46" s="2291"/>
      <c r="G46" s="90" t="s">
        <v>10</v>
      </c>
      <c r="H46" s="1269"/>
    </row>
    <row r="47" spans="2:8">
      <c r="B47" s="2297"/>
      <c r="C47" s="2299"/>
      <c r="D47" s="109" t="s">
        <v>632</v>
      </c>
      <c r="E47" s="2291"/>
      <c r="F47" s="2291"/>
      <c r="G47" s="90" t="s">
        <v>10</v>
      </c>
      <c r="H47" s="1269"/>
    </row>
    <row r="48" spans="2:8">
      <c r="B48" s="2297"/>
      <c r="C48" s="2299"/>
      <c r="D48" s="109" t="s">
        <v>633</v>
      </c>
      <c r="E48" s="2291"/>
      <c r="F48" s="2291"/>
      <c r="G48" s="90" t="s">
        <v>10</v>
      </c>
      <c r="H48" s="1269"/>
    </row>
    <row r="49" spans="2:8">
      <c r="B49" s="2297"/>
      <c r="C49" s="2299"/>
      <c r="D49" s="109" t="s">
        <v>453</v>
      </c>
      <c r="E49" s="2291"/>
      <c r="F49" s="2291"/>
      <c r="G49" s="90" t="s">
        <v>10</v>
      </c>
      <c r="H49" s="113">
        <f t="shared" ref="H49" si="7">SUM(H44:H48)</f>
        <v>0</v>
      </c>
    </row>
    <row r="50" spans="2:8">
      <c r="B50" s="2297"/>
      <c r="C50" s="2300"/>
      <c r="D50" s="110" t="s">
        <v>634</v>
      </c>
      <c r="E50" s="2291"/>
      <c r="F50" s="2291"/>
      <c r="G50" s="90" t="s">
        <v>10</v>
      </c>
      <c r="H50" s="113">
        <f t="shared" ref="H50" si="8">SUM(H48,H47,H45,H46)</f>
        <v>0</v>
      </c>
    </row>
    <row r="51" spans="2:8">
      <c r="B51" s="2297"/>
      <c r="C51" s="2303"/>
      <c r="D51" s="109" t="s">
        <v>456</v>
      </c>
      <c r="E51" s="2291"/>
      <c r="F51" s="2291"/>
      <c r="G51" s="90" t="s">
        <v>10</v>
      </c>
      <c r="H51" s="1269"/>
    </row>
    <row r="52" spans="2:8">
      <c r="B52" s="2297"/>
      <c r="C52" s="2299"/>
      <c r="D52" s="109" t="s">
        <v>630</v>
      </c>
      <c r="E52" s="2291"/>
      <c r="F52" s="2291"/>
      <c r="G52" s="90" t="s">
        <v>10</v>
      </c>
      <c r="H52" s="1269"/>
    </row>
    <row r="53" spans="2:8">
      <c r="B53" s="2297"/>
      <c r="C53" s="2299"/>
      <c r="D53" s="109" t="s">
        <v>631</v>
      </c>
      <c r="E53" s="2291"/>
      <c r="F53" s="2291"/>
      <c r="G53" s="90" t="s">
        <v>10</v>
      </c>
      <c r="H53" s="1269"/>
    </row>
    <row r="54" spans="2:8">
      <c r="B54" s="2297"/>
      <c r="C54" s="2299"/>
      <c r="D54" s="109" t="s">
        <v>632</v>
      </c>
      <c r="E54" s="2291"/>
      <c r="F54" s="2291"/>
      <c r="G54" s="90" t="s">
        <v>10</v>
      </c>
      <c r="H54" s="1269"/>
    </row>
    <row r="55" spans="2:8">
      <c r="B55" s="2297"/>
      <c r="C55" s="2299"/>
      <c r="D55" s="109" t="s">
        <v>633</v>
      </c>
      <c r="E55" s="2291"/>
      <c r="F55" s="2291"/>
      <c r="G55" s="90" t="s">
        <v>10</v>
      </c>
      <c r="H55" s="1269"/>
    </row>
    <row r="56" spans="2:8">
      <c r="B56" s="2297"/>
      <c r="C56" s="2299"/>
      <c r="D56" s="109" t="s">
        <v>453</v>
      </c>
      <c r="E56" s="2291"/>
      <c r="F56" s="2291"/>
      <c r="G56" s="90" t="s">
        <v>10</v>
      </c>
      <c r="H56" s="113">
        <f t="shared" ref="H56" si="9">SUM(H51:H55)</f>
        <v>0</v>
      </c>
    </row>
    <row r="57" spans="2:8">
      <c r="B57" s="2297"/>
      <c r="C57" s="2300"/>
      <c r="D57" s="110" t="s">
        <v>634</v>
      </c>
      <c r="E57" s="2291"/>
      <c r="F57" s="2291"/>
      <c r="G57" s="90" t="s">
        <v>10</v>
      </c>
      <c r="H57" s="113">
        <f t="shared" ref="H57" si="10">SUM(H55,H54,H52,H53)</f>
        <v>0</v>
      </c>
    </row>
    <row r="58" spans="2:8">
      <c r="B58" s="2297"/>
      <c r="C58" s="2303"/>
      <c r="D58" s="109" t="s">
        <v>456</v>
      </c>
      <c r="E58" s="2291"/>
      <c r="F58" s="2291"/>
      <c r="G58" s="90" t="s">
        <v>10</v>
      </c>
      <c r="H58" s="1269"/>
    </row>
    <row r="59" spans="2:8">
      <c r="B59" s="2297"/>
      <c r="C59" s="2299"/>
      <c r="D59" s="109" t="s">
        <v>630</v>
      </c>
      <c r="E59" s="2291"/>
      <c r="F59" s="2291"/>
      <c r="G59" s="90" t="s">
        <v>10</v>
      </c>
      <c r="H59" s="1269"/>
    </row>
    <row r="60" spans="2:8">
      <c r="B60" s="2297"/>
      <c r="C60" s="2299"/>
      <c r="D60" s="109" t="s">
        <v>631</v>
      </c>
      <c r="E60" s="2291"/>
      <c r="F60" s="2291"/>
      <c r="G60" s="90" t="s">
        <v>10</v>
      </c>
      <c r="H60" s="1269"/>
    </row>
    <row r="61" spans="2:8">
      <c r="B61" s="2297"/>
      <c r="C61" s="2299"/>
      <c r="D61" s="109" t="s">
        <v>632</v>
      </c>
      <c r="E61" s="2291"/>
      <c r="F61" s="2291"/>
      <c r="G61" s="90" t="s">
        <v>10</v>
      </c>
      <c r="H61" s="1269"/>
    </row>
    <row r="62" spans="2:8">
      <c r="B62" s="2297"/>
      <c r="C62" s="2299"/>
      <c r="D62" s="109" t="s">
        <v>633</v>
      </c>
      <c r="E62" s="2291"/>
      <c r="F62" s="2291"/>
      <c r="G62" s="90" t="s">
        <v>10</v>
      </c>
      <c r="H62" s="1269"/>
    </row>
    <row r="63" spans="2:8">
      <c r="B63" s="2297"/>
      <c r="C63" s="2299"/>
      <c r="D63" s="109" t="s">
        <v>453</v>
      </c>
      <c r="E63" s="2291"/>
      <c r="F63" s="2291"/>
      <c r="G63" s="90" t="s">
        <v>10</v>
      </c>
      <c r="H63" s="113">
        <f t="shared" ref="H63" si="11">SUM(H58:H62)</f>
        <v>0</v>
      </c>
    </row>
    <row r="64" spans="2:8">
      <c r="B64" s="2297"/>
      <c r="C64" s="2300"/>
      <c r="D64" s="110" t="s">
        <v>634</v>
      </c>
      <c r="E64" s="2291"/>
      <c r="F64" s="2291"/>
      <c r="G64" s="90" t="s">
        <v>10</v>
      </c>
      <c r="H64" s="113">
        <f t="shared" ref="H64" si="12">SUM(H62,H61,H59,H60)</f>
        <v>0</v>
      </c>
    </row>
    <row r="65" spans="2:8">
      <c r="B65" s="2297"/>
      <c r="C65" s="2303"/>
      <c r="D65" s="109" t="s">
        <v>456</v>
      </c>
      <c r="E65" s="2291"/>
      <c r="F65" s="2291"/>
      <c r="G65" s="90" t="s">
        <v>10</v>
      </c>
      <c r="H65" s="1269"/>
    </row>
    <row r="66" spans="2:8">
      <c r="B66" s="2297"/>
      <c r="C66" s="2299"/>
      <c r="D66" s="109" t="s">
        <v>630</v>
      </c>
      <c r="E66" s="2291"/>
      <c r="F66" s="2291"/>
      <c r="G66" s="90" t="s">
        <v>10</v>
      </c>
      <c r="H66" s="1269"/>
    </row>
    <row r="67" spans="2:8">
      <c r="B67" s="2297"/>
      <c r="C67" s="2299"/>
      <c r="D67" s="109" t="s">
        <v>631</v>
      </c>
      <c r="E67" s="2291"/>
      <c r="F67" s="2291"/>
      <c r="G67" s="90" t="s">
        <v>10</v>
      </c>
      <c r="H67" s="1269"/>
    </row>
    <row r="68" spans="2:8">
      <c r="B68" s="2297"/>
      <c r="C68" s="2299"/>
      <c r="D68" s="109" t="s">
        <v>632</v>
      </c>
      <c r="E68" s="2291"/>
      <c r="F68" s="2291"/>
      <c r="G68" s="90" t="s">
        <v>10</v>
      </c>
      <c r="H68" s="1269"/>
    </row>
    <row r="69" spans="2:8">
      <c r="B69" s="2297"/>
      <c r="C69" s="2299"/>
      <c r="D69" s="109" t="s">
        <v>633</v>
      </c>
      <c r="E69" s="2291"/>
      <c r="F69" s="2291"/>
      <c r="G69" s="90" t="s">
        <v>10</v>
      </c>
      <c r="H69" s="1269"/>
    </row>
    <row r="70" spans="2:8">
      <c r="B70" s="2297"/>
      <c r="C70" s="2299"/>
      <c r="D70" s="109" t="s">
        <v>453</v>
      </c>
      <c r="E70" s="2291"/>
      <c r="F70" s="2291"/>
      <c r="G70" s="90" t="s">
        <v>10</v>
      </c>
      <c r="H70" s="113">
        <f t="shared" ref="H70" si="13">SUM(H65:H69)</f>
        <v>0</v>
      </c>
    </row>
    <row r="71" spans="2:8">
      <c r="B71" s="2297"/>
      <c r="C71" s="2300"/>
      <c r="D71" s="110" t="s">
        <v>634</v>
      </c>
      <c r="E71" s="2291"/>
      <c r="F71" s="2291"/>
      <c r="G71" s="90" t="s">
        <v>10</v>
      </c>
      <c r="H71" s="113">
        <f t="shared" ref="H71" si="14">SUM(H69,H68,H66,H67)</f>
        <v>0</v>
      </c>
    </row>
    <row r="72" spans="2:8">
      <c r="B72" s="2297"/>
      <c r="C72" s="2303"/>
      <c r="D72" s="109" t="s">
        <v>456</v>
      </c>
      <c r="E72" s="2291"/>
      <c r="F72" s="2291"/>
      <c r="G72" s="90" t="s">
        <v>10</v>
      </c>
      <c r="H72" s="1269"/>
    </row>
    <row r="73" spans="2:8">
      <c r="B73" s="2297"/>
      <c r="C73" s="2299"/>
      <c r="D73" s="109" t="s">
        <v>630</v>
      </c>
      <c r="E73" s="2291"/>
      <c r="F73" s="2291"/>
      <c r="G73" s="90" t="s">
        <v>10</v>
      </c>
      <c r="H73" s="1269"/>
    </row>
    <row r="74" spans="2:8">
      <c r="B74" s="2297"/>
      <c r="C74" s="2299"/>
      <c r="D74" s="109" t="s">
        <v>631</v>
      </c>
      <c r="E74" s="2291"/>
      <c r="F74" s="2291"/>
      <c r="G74" s="90" t="s">
        <v>10</v>
      </c>
      <c r="H74" s="1269"/>
    </row>
    <row r="75" spans="2:8">
      <c r="B75" s="2297"/>
      <c r="C75" s="2299"/>
      <c r="D75" s="109" t="s">
        <v>632</v>
      </c>
      <c r="E75" s="2291"/>
      <c r="F75" s="2291"/>
      <c r="G75" s="90" t="s">
        <v>10</v>
      </c>
      <c r="H75" s="1269"/>
    </row>
    <row r="76" spans="2:8">
      <c r="B76" s="2297"/>
      <c r="C76" s="2299"/>
      <c r="D76" s="109" t="s">
        <v>633</v>
      </c>
      <c r="E76" s="2291"/>
      <c r="F76" s="2291"/>
      <c r="G76" s="90" t="s">
        <v>10</v>
      </c>
      <c r="H76" s="1269"/>
    </row>
    <row r="77" spans="2:8">
      <c r="B77" s="2297"/>
      <c r="C77" s="2299"/>
      <c r="D77" s="109" t="s">
        <v>453</v>
      </c>
      <c r="E77" s="2291"/>
      <c r="F77" s="2291"/>
      <c r="G77" s="90" t="s">
        <v>10</v>
      </c>
      <c r="H77" s="113">
        <f t="shared" ref="H77" si="15">SUM(H72:H76)</f>
        <v>0</v>
      </c>
    </row>
    <row r="78" spans="2:8">
      <c r="B78" s="2298"/>
      <c r="C78" s="2300"/>
      <c r="D78" s="110" t="s">
        <v>634</v>
      </c>
      <c r="E78" s="2291"/>
      <c r="F78" s="2291"/>
      <c r="G78" s="90" t="s">
        <v>10</v>
      </c>
      <c r="H78" s="113">
        <f t="shared" ref="H78" si="16">SUM(H76,H75,H73,H74)</f>
        <v>0</v>
      </c>
    </row>
    <row r="79" spans="2:8">
      <c r="B79" s="2294" t="s">
        <v>2709</v>
      </c>
      <c r="C79" s="2301">
        <f>C30</f>
        <v>0</v>
      </c>
      <c r="D79" s="114" t="s">
        <v>456</v>
      </c>
      <c r="E79" s="2293"/>
      <c r="F79" s="2293"/>
      <c r="G79" s="90" t="s">
        <v>10</v>
      </c>
      <c r="H79" s="1269"/>
    </row>
    <row r="80" spans="2:8">
      <c r="B80" s="2297"/>
      <c r="C80" s="2299"/>
      <c r="D80" s="109" t="s">
        <v>630</v>
      </c>
      <c r="E80" s="2291"/>
      <c r="F80" s="2291"/>
      <c r="G80" s="90" t="s">
        <v>10</v>
      </c>
      <c r="H80" s="1269"/>
    </row>
    <row r="81" spans="2:8">
      <c r="B81" s="2297"/>
      <c r="C81" s="2299"/>
      <c r="D81" s="109" t="s">
        <v>631</v>
      </c>
      <c r="E81" s="2291"/>
      <c r="F81" s="2291"/>
      <c r="G81" s="90" t="s">
        <v>10</v>
      </c>
      <c r="H81" s="1269"/>
    </row>
    <row r="82" spans="2:8">
      <c r="B82" s="2297"/>
      <c r="C82" s="2299"/>
      <c r="D82" s="109" t="s">
        <v>632</v>
      </c>
      <c r="E82" s="2291"/>
      <c r="F82" s="2291"/>
      <c r="G82" s="90" t="s">
        <v>10</v>
      </c>
      <c r="H82" s="1269"/>
    </row>
    <row r="83" spans="2:8">
      <c r="B83" s="2297"/>
      <c r="C83" s="2299"/>
      <c r="D83" s="109" t="s">
        <v>633</v>
      </c>
      <c r="E83" s="2291"/>
      <c r="F83" s="2291"/>
      <c r="G83" s="90" t="s">
        <v>10</v>
      </c>
      <c r="H83" s="1269"/>
    </row>
    <row r="84" spans="2:8">
      <c r="B84" s="2297"/>
      <c r="C84" s="2299"/>
      <c r="D84" s="109" t="s">
        <v>453</v>
      </c>
      <c r="E84" s="2291"/>
      <c r="F84" s="2291"/>
      <c r="G84" s="90" t="s">
        <v>10</v>
      </c>
      <c r="H84" s="113">
        <f t="shared" ref="H84" si="17">SUM(H79:H83)</f>
        <v>0</v>
      </c>
    </row>
    <row r="85" spans="2:8">
      <c r="B85" s="2297"/>
      <c r="C85" s="2300"/>
      <c r="D85" s="110" t="s">
        <v>634</v>
      </c>
      <c r="E85" s="2291"/>
      <c r="F85" s="2291"/>
      <c r="G85" s="90" t="s">
        <v>10</v>
      </c>
      <c r="H85" s="113">
        <f t="shared" ref="H85" si="18">SUM(H83,H82,H80,H81)</f>
        <v>0</v>
      </c>
    </row>
    <row r="86" spans="2:8">
      <c r="B86" s="2297"/>
      <c r="C86" s="2301">
        <f>C37</f>
        <v>0</v>
      </c>
      <c r="D86" s="109" t="s">
        <v>456</v>
      </c>
      <c r="E86" s="2291"/>
      <c r="F86" s="2291"/>
      <c r="G86" s="90" t="s">
        <v>10</v>
      </c>
      <c r="H86" s="1269">
        <v>0</v>
      </c>
    </row>
    <row r="87" spans="2:8">
      <c r="B87" s="2297"/>
      <c r="C87" s="2299"/>
      <c r="D87" s="109" t="s">
        <v>630</v>
      </c>
      <c r="E87" s="2291"/>
      <c r="F87" s="2291"/>
      <c r="G87" s="90" t="s">
        <v>10</v>
      </c>
      <c r="H87" s="1269">
        <v>0</v>
      </c>
    </row>
    <row r="88" spans="2:8">
      <c r="B88" s="2297"/>
      <c r="C88" s="2299"/>
      <c r="D88" s="109" t="s">
        <v>631</v>
      </c>
      <c r="E88" s="2291"/>
      <c r="F88" s="2291"/>
      <c r="G88" s="90" t="s">
        <v>10</v>
      </c>
      <c r="H88" s="1269">
        <v>0</v>
      </c>
    </row>
    <row r="89" spans="2:8">
      <c r="B89" s="2297"/>
      <c r="C89" s="2299"/>
      <c r="D89" s="109" t="s">
        <v>632</v>
      </c>
      <c r="E89" s="2291"/>
      <c r="F89" s="2291"/>
      <c r="G89" s="90" t="s">
        <v>10</v>
      </c>
      <c r="H89" s="1269">
        <v>0</v>
      </c>
    </row>
    <row r="90" spans="2:8">
      <c r="B90" s="2297"/>
      <c r="C90" s="2299"/>
      <c r="D90" s="109" t="s">
        <v>633</v>
      </c>
      <c r="E90" s="2291"/>
      <c r="F90" s="2291"/>
      <c r="G90" s="90" t="s">
        <v>10</v>
      </c>
      <c r="H90" s="1269">
        <v>0</v>
      </c>
    </row>
    <row r="91" spans="2:8">
      <c r="B91" s="2297"/>
      <c r="C91" s="2299"/>
      <c r="D91" s="109" t="s">
        <v>453</v>
      </c>
      <c r="E91" s="2291"/>
      <c r="F91" s="2291"/>
      <c r="G91" s="90" t="s">
        <v>10</v>
      </c>
      <c r="H91" s="113">
        <f t="shared" ref="H91" si="19">SUM(H86:H90)</f>
        <v>0</v>
      </c>
    </row>
    <row r="92" spans="2:8">
      <c r="B92" s="2297"/>
      <c r="C92" s="2300"/>
      <c r="D92" s="110" t="s">
        <v>634</v>
      </c>
      <c r="E92" s="2291"/>
      <c r="F92" s="2291"/>
      <c r="G92" s="90" t="s">
        <v>10</v>
      </c>
      <c r="H92" s="113">
        <f t="shared" ref="H92" si="20">SUM(H90,H89,H87,H88)</f>
        <v>0</v>
      </c>
    </row>
    <row r="93" spans="2:8">
      <c r="B93" s="2297"/>
      <c r="C93" s="2301">
        <f>C44</f>
        <v>0</v>
      </c>
      <c r="D93" s="109" t="s">
        <v>456</v>
      </c>
      <c r="E93" s="2291"/>
      <c r="F93" s="2291"/>
      <c r="G93" s="90" t="s">
        <v>10</v>
      </c>
      <c r="H93" s="1269"/>
    </row>
    <row r="94" spans="2:8">
      <c r="B94" s="2297"/>
      <c r="C94" s="2299"/>
      <c r="D94" s="109" t="s">
        <v>630</v>
      </c>
      <c r="E94" s="2291"/>
      <c r="F94" s="2291"/>
      <c r="G94" s="90" t="s">
        <v>10</v>
      </c>
      <c r="H94" s="1269"/>
    </row>
    <row r="95" spans="2:8">
      <c r="B95" s="2297"/>
      <c r="C95" s="2299"/>
      <c r="D95" s="109" t="s">
        <v>631</v>
      </c>
      <c r="E95" s="2291"/>
      <c r="F95" s="2291"/>
      <c r="G95" s="90" t="s">
        <v>10</v>
      </c>
      <c r="H95" s="1269"/>
    </row>
    <row r="96" spans="2:8">
      <c r="B96" s="2297"/>
      <c r="C96" s="2299"/>
      <c r="D96" s="109" t="s">
        <v>632</v>
      </c>
      <c r="E96" s="2291"/>
      <c r="F96" s="2291"/>
      <c r="G96" s="90" t="s">
        <v>10</v>
      </c>
      <c r="H96" s="1269"/>
    </row>
    <row r="97" spans="2:8">
      <c r="B97" s="2297"/>
      <c r="C97" s="2299"/>
      <c r="D97" s="109" t="s">
        <v>633</v>
      </c>
      <c r="E97" s="2291"/>
      <c r="F97" s="2291"/>
      <c r="G97" s="90" t="s">
        <v>10</v>
      </c>
      <c r="H97" s="1269"/>
    </row>
    <row r="98" spans="2:8">
      <c r="B98" s="2297"/>
      <c r="C98" s="2299"/>
      <c r="D98" s="109" t="s">
        <v>453</v>
      </c>
      <c r="E98" s="2291"/>
      <c r="F98" s="2291"/>
      <c r="G98" s="90" t="s">
        <v>10</v>
      </c>
      <c r="H98" s="113">
        <f t="shared" ref="H98" si="21">SUM(H93:H97)</f>
        <v>0</v>
      </c>
    </row>
    <row r="99" spans="2:8">
      <c r="B99" s="2297"/>
      <c r="C99" s="2300"/>
      <c r="D99" s="110" t="s">
        <v>634</v>
      </c>
      <c r="E99" s="2291"/>
      <c r="F99" s="2291"/>
      <c r="G99" s="90" t="s">
        <v>10</v>
      </c>
      <c r="H99" s="113">
        <f t="shared" ref="H99" si="22">SUM(H97,H96,H94,H95)</f>
        <v>0</v>
      </c>
    </row>
    <row r="100" spans="2:8">
      <c r="B100" s="2297"/>
      <c r="C100" s="2301">
        <f>C51</f>
        <v>0</v>
      </c>
      <c r="D100" s="109" t="s">
        <v>456</v>
      </c>
      <c r="E100" s="2291"/>
      <c r="F100" s="2291"/>
      <c r="G100" s="90" t="s">
        <v>10</v>
      </c>
      <c r="H100" s="1269"/>
    </row>
    <row r="101" spans="2:8">
      <c r="B101" s="2297"/>
      <c r="C101" s="2299"/>
      <c r="D101" s="109" t="s">
        <v>630</v>
      </c>
      <c r="E101" s="2291"/>
      <c r="F101" s="2291"/>
      <c r="G101" s="90" t="s">
        <v>10</v>
      </c>
      <c r="H101" s="1269"/>
    </row>
    <row r="102" spans="2:8">
      <c r="B102" s="2297"/>
      <c r="C102" s="2299"/>
      <c r="D102" s="109" t="s">
        <v>631</v>
      </c>
      <c r="E102" s="2291"/>
      <c r="F102" s="2291"/>
      <c r="G102" s="90" t="s">
        <v>10</v>
      </c>
      <c r="H102" s="1269"/>
    </row>
    <row r="103" spans="2:8">
      <c r="B103" s="2297"/>
      <c r="C103" s="2299"/>
      <c r="D103" s="109" t="s">
        <v>632</v>
      </c>
      <c r="E103" s="2291"/>
      <c r="F103" s="2291"/>
      <c r="G103" s="90" t="s">
        <v>10</v>
      </c>
      <c r="H103" s="1269"/>
    </row>
    <row r="104" spans="2:8">
      <c r="B104" s="2297"/>
      <c r="C104" s="2299"/>
      <c r="D104" s="109" t="s">
        <v>633</v>
      </c>
      <c r="E104" s="2291"/>
      <c r="F104" s="2291"/>
      <c r="G104" s="90" t="s">
        <v>10</v>
      </c>
      <c r="H104" s="1269"/>
    </row>
    <row r="105" spans="2:8">
      <c r="B105" s="2297"/>
      <c r="C105" s="2299"/>
      <c r="D105" s="109" t="s">
        <v>453</v>
      </c>
      <c r="E105" s="2291"/>
      <c r="F105" s="2291"/>
      <c r="G105" s="90" t="s">
        <v>10</v>
      </c>
      <c r="H105" s="113">
        <f t="shared" ref="H105" si="23">SUM(H100:H104)</f>
        <v>0</v>
      </c>
    </row>
    <row r="106" spans="2:8">
      <c r="B106" s="2297"/>
      <c r="C106" s="2300"/>
      <c r="D106" s="110" t="s">
        <v>634</v>
      </c>
      <c r="E106" s="2291"/>
      <c r="F106" s="2291"/>
      <c r="G106" s="90" t="s">
        <v>10</v>
      </c>
      <c r="H106" s="113">
        <f t="shared" ref="H106" si="24">SUM(H104,H103,H101,H102)</f>
        <v>0</v>
      </c>
    </row>
    <row r="107" spans="2:8">
      <c r="B107" s="2297"/>
      <c r="C107" s="2301">
        <f>C58</f>
        <v>0</v>
      </c>
      <c r="D107" s="109" t="s">
        <v>456</v>
      </c>
      <c r="E107" s="2291"/>
      <c r="F107" s="2291"/>
      <c r="G107" s="90" t="s">
        <v>10</v>
      </c>
      <c r="H107" s="1269"/>
    </row>
    <row r="108" spans="2:8">
      <c r="B108" s="2297"/>
      <c r="C108" s="2299"/>
      <c r="D108" s="109" t="s">
        <v>630</v>
      </c>
      <c r="E108" s="2291"/>
      <c r="F108" s="2291"/>
      <c r="G108" s="90" t="s">
        <v>10</v>
      </c>
      <c r="H108" s="1269"/>
    </row>
    <row r="109" spans="2:8">
      <c r="B109" s="2297"/>
      <c r="C109" s="2299"/>
      <c r="D109" s="109" t="s">
        <v>631</v>
      </c>
      <c r="E109" s="2291"/>
      <c r="F109" s="2291"/>
      <c r="G109" s="90" t="s">
        <v>10</v>
      </c>
      <c r="H109" s="1269"/>
    </row>
    <row r="110" spans="2:8">
      <c r="B110" s="2297"/>
      <c r="C110" s="2299"/>
      <c r="D110" s="109" t="s">
        <v>632</v>
      </c>
      <c r="E110" s="2291"/>
      <c r="F110" s="2291"/>
      <c r="G110" s="90" t="s">
        <v>10</v>
      </c>
      <c r="H110" s="1269"/>
    </row>
    <row r="111" spans="2:8">
      <c r="B111" s="2297"/>
      <c r="C111" s="2299"/>
      <c r="D111" s="109" t="s">
        <v>633</v>
      </c>
      <c r="E111" s="2291"/>
      <c r="F111" s="2291"/>
      <c r="G111" s="90" t="s">
        <v>10</v>
      </c>
      <c r="H111" s="1269"/>
    </row>
    <row r="112" spans="2:8">
      <c r="B112" s="2297"/>
      <c r="C112" s="2299"/>
      <c r="D112" s="109" t="s">
        <v>453</v>
      </c>
      <c r="E112" s="2291"/>
      <c r="F112" s="2291"/>
      <c r="G112" s="90" t="s">
        <v>10</v>
      </c>
      <c r="H112" s="113">
        <f t="shared" ref="H112" si="25">SUM(H107:H111)</f>
        <v>0</v>
      </c>
    </row>
    <row r="113" spans="2:8">
      <c r="B113" s="2297"/>
      <c r="C113" s="2300"/>
      <c r="D113" s="110" t="s">
        <v>634</v>
      </c>
      <c r="E113" s="2291"/>
      <c r="F113" s="2291"/>
      <c r="G113" s="90" t="s">
        <v>10</v>
      </c>
      <c r="H113" s="113">
        <f t="shared" ref="H113" si="26">SUM(H111,H110,H108,H109)</f>
        <v>0</v>
      </c>
    </row>
    <row r="114" spans="2:8">
      <c r="B114" s="2297"/>
      <c r="C114" s="2301">
        <f>C65</f>
        <v>0</v>
      </c>
      <c r="D114" s="109" t="s">
        <v>456</v>
      </c>
      <c r="E114" s="2291"/>
      <c r="F114" s="2291"/>
      <c r="G114" s="90" t="s">
        <v>10</v>
      </c>
      <c r="H114" s="1269"/>
    </row>
    <row r="115" spans="2:8">
      <c r="B115" s="2297"/>
      <c r="C115" s="2299"/>
      <c r="D115" s="109" t="s">
        <v>630</v>
      </c>
      <c r="E115" s="2291"/>
      <c r="F115" s="2291"/>
      <c r="G115" s="90" t="s">
        <v>10</v>
      </c>
      <c r="H115" s="1269"/>
    </row>
    <row r="116" spans="2:8">
      <c r="B116" s="2297"/>
      <c r="C116" s="2299"/>
      <c r="D116" s="109" t="s">
        <v>631</v>
      </c>
      <c r="E116" s="2291"/>
      <c r="F116" s="2291"/>
      <c r="G116" s="90" t="s">
        <v>10</v>
      </c>
      <c r="H116" s="1269"/>
    </row>
    <row r="117" spans="2:8">
      <c r="B117" s="2297"/>
      <c r="C117" s="2299"/>
      <c r="D117" s="109" t="s">
        <v>632</v>
      </c>
      <c r="E117" s="2291"/>
      <c r="F117" s="2291"/>
      <c r="G117" s="90" t="s">
        <v>10</v>
      </c>
      <c r="H117" s="1269"/>
    </row>
    <row r="118" spans="2:8">
      <c r="B118" s="2297"/>
      <c r="C118" s="2299"/>
      <c r="D118" s="109" t="s">
        <v>633</v>
      </c>
      <c r="E118" s="2291"/>
      <c r="F118" s="2291"/>
      <c r="G118" s="90" t="s">
        <v>10</v>
      </c>
      <c r="H118" s="1269"/>
    </row>
    <row r="119" spans="2:8">
      <c r="B119" s="2297"/>
      <c r="C119" s="2299"/>
      <c r="D119" s="109" t="s">
        <v>453</v>
      </c>
      <c r="E119" s="2291"/>
      <c r="F119" s="2291"/>
      <c r="G119" s="90" t="s">
        <v>10</v>
      </c>
      <c r="H119" s="113">
        <f t="shared" ref="H119" si="27">SUM(H114:H118)</f>
        <v>0</v>
      </c>
    </row>
    <row r="120" spans="2:8">
      <c r="B120" s="2297"/>
      <c r="C120" s="2300"/>
      <c r="D120" s="110" t="s">
        <v>634</v>
      </c>
      <c r="E120" s="2291"/>
      <c r="F120" s="2291"/>
      <c r="G120" s="90" t="s">
        <v>10</v>
      </c>
      <c r="H120" s="113">
        <f t="shared" ref="H120" si="28">SUM(H118,H117,H115,H116)</f>
        <v>0</v>
      </c>
    </row>
    <row r="121" spans="2:8">
      <c r="B121" s="2297"/>
      <c r="C121" s="2301">
        <f>C72</f>
        <v>0</v>
      </c>
      <c r="D121" s="109" t="s">
        <v>456</v>
      </c>
      <c r="E121" s="2291"/>
      <c r="F121" s="2291"/>
      <c r="G121" s="90" t="s">
        <v>10</v>
      </c>
      <c r="H121" s="1269"/>
    </row>
    <row r="122" spans="2:8">
      <c r="B122" s="2297"/>
      <c r="C122" s="2299"/>
      <c r="D122" s="109" t="s">
        <v>630</v>
      </c>
      <c r="E122" s="2291"/>
      <c r="F122" s="2291"/>
      <c r="G122" s="90" t="s">
        <v>10</v>
      </c>
      <c r="H122" s="1269"/>
    </row>
    <row r="123" spans="2:8">
      <c r="B123" s="2297"/>
      <c r="C123" s="2299"/>
      <c r="D123" s="109" t="s">
        <v>631</v>
      </c>
      <c r="E123" s="2291"/>
      <c r="F123" s="2291"/>
      <c r="G123" s="90" t="s">
        <v>10</v>
      </c>
      <c r="H123" s="1269"/>
    </row>
    <row r="124" spans="2:8">
      <c r="B124" s="2297"/>
      <c r="C124" s="2299"/>
      <c r="D124" s="109" t="s">
        <v>632</v>
      </c>
      <c r="E124" s="2291"/>
      <c r="F124" s="2291"/>
      <c r="G124" s="90" t="s">
        <v>10</v>
      </c>
      <c r="H124" s="1269"/>
    </row>
    <row r="125" spans="2:8">
      <c r="B125" s="2297"/>
      <c r="C125" s="2299"/>
      <c r="D125" s="109" t="s">
        <v>633</v>
      </c>
      <c r="E125" s="2291"/>
      <c r="F125" s="2291"/>
      <c r="G125" s="90" t="s">
        <v>10</v>
      </c>
      <c r="H125" s="1269"/>
    </row>
    <row r="126" spans="2:8">
      <c r="B126" s="2297"/>
      <c r="C126" s="2299"/>
      <c r="D126" s="109" t="s">
        <v>453</v>
      </c>
      <c r="E126" s="2291"/>
      <c r="F126" s="2291"/>
      <c r="G126" s="90" t="s">
        <v>10</v>
      </c>
      <c r="H126" s="113">
        <f t="shared" ref="H126" si="29">SUM(H121:H125)</f>
        <v>0</v>
      </c>
    </row>
    <row r="127" spans="2:8">
      <c r="B127" s="2298"/>
      <c r="C127" s="2300"/>
      <c r="D127" s="110" t="s">
        <v>634</v>
      </c>
      <c r="E127" s="2291"/>
      <c r="F127" s="2291"/>
      <c r="G127" s="90" t="s">
        <v>10</v>
      </c>
      <c r="H127" s="113">
        <f t="shared" ref="H127" si="30">SUM(H125,H124,H122,H123)</f>
        <v>0</v>
      </c>
    </row>
    <row r="128" spans="2:8" ht="24.75">
      <c r="B128" s="115"/>
      <c r="C128" s="112"/>
      <c r="D128" s="112"/>
      <c r="E128" s="112"/>
      <c r="F128" s="112"/>
      <c r="G128" s="112"/>
      <c r="H128" s="116"/>
    </row>
  </sheetData>
  <pageMargins left="0.25" right="0.25" top="0.75" bottom="0.75" header="0.3" footer="0.3"/>
  <pageSetup paperSize="8" fitToHeight="2" orientation="portrait" r:id="rId1"/>
  <headerFooter alignWithMargins="0">
    <oddHeader>&amp;C&amp;Z&amp;F&amp;R&amp;A</oddHeader>
    <oddFooter>&amp;R&amp;F</oddFooter>
  </headerFooter>
</worksheet>
</file>

<file path=xl/worksheets/sheet3.xml><?xml version="1.0" encoding="utf-8"?>
<worksheet xmlns="http://schemas.openxmlformats.org/spreadsheetml/2006/main" xmlns:r="http://schemas.openxmlformats.org/officeDocument/2006/relationships">
  <sheetPr codeName="Sheet30">
    <pageSetUpPr fitToPage="1"/>
  </sheetPr>
  <dimension ref="A1:XFD52"/>
  <sheetViews>
    <sheetView topLeftCell="C1" workbookViewId="0">
      <selection activeCell="C8" sqref="C8"/>
    </sheetView>
  </sheetViews>
  <sheetFormatPr defaultRowHeight="14.25"/>
  <cols>
    <col min="1" max="1" width="16" style="1" customWidth="1"/>
    <col min="2" max="2" width="59.625" style="1" bestFit="1" customWidth="1"/>
    <col min="3" max="3" width="46.125" style="1" customWidth="1"/>
    <col min="4" max="16384" width="9" style="1"/>
  </cols>
  <sheetData>
    <row r="1" spans="1:16384" s="2064" customFormat="1" ht="26.25">
      <c r="A1" s="1709" t="s">
        <v>2618</v>
      </c>
      <c r="B1" s="1709"/>
      <c r="C1" s="1709"/>
      <c r="D1" s="1709"/>
      <c r="E1" s="2070"/>
      <c r="F1" s="2070"/>
      <c r="G1" s="2070"/>
      <c r="H1" s="2070"/>
      <c r="I1" s="2070"/>
      <c r="J1" s="2070"/>
      <c r="K1" s="2070"/>
      <c r="L1" s="2070"/>
      <c r="M1" s="2070"/>
      <c r="N1" s="2070"/>
      <c r="O1" s="2070"/>
      <c r="P1" s="2070"/>
      <c r="Q1" s="2070"/>
      <c r="R1" s="2070"/>
      <c r="S1" s="2070"/>
      <c r="T1" s="2070"/>
      <c r="U1" s="2070"/>
      <c r="V1" s="2070"/>
      <c r="W1" s="2070"/>
      <c r="X1" s="2070"/>
      <c r="Y1" s="2070"/>
      <c r="Z1" s="2070"/>
      <c r="AA1" s="2070"/>
      <c r="AB1" s="2070"/>
      <c r="AC1" s="2070"/>
      <c r="AD1" s="2070"/>
      <c r="AE1" s="2070"/>
      <c r="AF1" s="2070"/>
      <c r="AG1" s="2070"/>
      <c r="AH1" s="2070"/>
      <c r="AI1" s="2070"/>
      <c r="AJ1" s="2070"/>
      <c r="AK1" s="2070"/>
      <c r="AL1" s="2070"/>
      <c r="AM1" s="2070"/>
      <c r="AN1" s="2070"/>
      <c r="AO1" s="2070"/>
      <c r="AP1" s="2070"/>
      <c r="AQ1" s="2070"/>
      <c r="AR1" s="2070"/>
      <c r="AS1" s="2070"/>
      <c r="AT1" s="2070"/>
      <c r="AU1" s="2070"/>
      <c r="AV1" s="2070"/>
      <c r="AW1" s="2070"/>
      <c r="AX1" s="2070"/>
      <c r="AY1" s="2070"/>
      <c r="AZ1" s="2070"/>
      <c r="BA1" s="2070"/>
      <c r="BB1" s="2070"/>
      <c r="BC1" s="2070"/>
      <c r="BD1" s="2070"/>
      <c r="BE1" s="2070"/>
      <c r="BF1" s="2070"/>
      <c r="BG1" s="2070"/>
      <c r="BH1" s="2070"/>
      <c r="BI1" s="2070"/>
      <c r="BJ1" s="2070"/>
      <c r="BK1" s="2070"/>
      <c r="BL1" s="2070"/>
      <c r="BM1" s="2070"/>
      <c r="BN1" s="2070"/>
      <c r="BO1" s="2070"/>
      <c r="BP1" s="2070"/>
      <c r="BQ1" s="2070"/>
      <c r="BR1" s="2070"/>
      <c r="BS1" s="2070"/>
      <c r="BT1" s="2070"/>
      <c r="BU1" s="2070"/>
      <c r="BV1" s="2070"/>
      <c r="BW1" s="2070"/>
      <c r="BX1" s="2070"/>
      <c r="BY1" s="2070"/>
      <c r="BZ1" s="2070"/>
      <c r="CA1" s="2070"/>
      <c r="CB1" s="2070"/>
      <c r="CC1" s="2070"/>
      <c r="CD1" s="2070"/>
      <c r="CE1" s="2070"/>
      <c r="CF1" s="2070"/>
      <c r="CG1" s="2070"/>
      <c r="CH1" s="2070"/>
      <c r="CI1" s="2070"/>
      <c r="CJ1" s="2070"/>
      <c r="CK1" s="2070"/>
      <c r="CL1" s="2070"/>
      <c r="CM1" s="2070"/>
      <c r="CN1" s="2070"/>
      <c r="CO1" s="2070"/>
      <c r="CP1" s="2070"/>
      <c r="CQ1" s="2070"/>
      <c r="CR1" s="2070"/>
      <c r="CS1" s="2070"/>
      <c r="CT1" s="2070"/>
      <c r="CU1" s="2070"/>
      <c r="CV1" s="2070"/>
      <c r="CW1" s="2070"/>
      <c r="CX1" s="2070"/>
      <c r="CY1" s="2070"/>
      <c r="CZ1" s="2070"/>
      <c r="DA1" s="2070"/>
      <c r="DB1" s="2070"/>
      <c r="DC1" s="2070"/>
      <c r="DD1" s="2070"/>
      <c r="DE1" s="2070"/>
      <c r="DF1" s="2070"/>
      <c r="DG1" s="2070"/>
      <c r="DH1" s="2070"/>
      <c r="DI1" s="2070"/>
      <c r="DJ1" s="2070"/>
      <c r="DK1" s="2070"/>
      <c r="DL1" s="2070"/>
      <c r="DM1" s="2070"/>
      <c r="DN1" s="2070"/>
      <c r="DO1" s="2070"/>
      <c r="DP1" s="2070"/>
      <c r="DQ1" s="2070"/>
      <c r="DR1" s="2070"/>
      <c r="DS1" s="2070"/>
      <c r="DT1" s="2070"/>
      <c r="DU1" s="2070"/>
      <c r="DV1" s="2070"/>
      <c r="DW1" s="2070"/>
      <c r="DX1" s="2070"/>
      <c r="DY1" s="2070"/>
      <c r="DZ1" s="2070"/>
      <c r="EA1" s="2070"/>
      <c r="EB1" s="2070"/>
      <c r="EC1" s="2070"/>
      <c r="ED1" s="2070"/>
      <c r="EE1" s="2070"/>
      <c r="EF1" s="2070"/>
      <c r="EG1" s="2070"/>
      <c r="EH1" s="2070"/>
      <c r="EI1" s="2070"/>
      <c r="EJ1" s="2070"/>
      <c r="EK1" s="2070"/>
      <c r="EL1" s="2070"/>
      <c r="EM1" s="2070"/>
      <c r="EN1" s="2070"/>
      <c r="EO1" s="2070"/>
      <c r="EP1" s="2070"/>
      <c r="EQ1" s="2070"/>
      <c r="ER1" s="2070"/>
      <c r="ES1" s="2070"/>
      <c r="ET1" s="2070"/>
      <c r="EU1" s="2070"/>
      <c r="EV1" s="2070"/>
      <c r="EW1" s="2070"/>
      <c r="EX1" s="2070"/>
      <c r="EY1" s="2070"/>
      <c r="EZ1" s="2070"/>
      <c r="FA1" s="2070"/>
      <c r="FB1" s="2070"/>
      <c r="FC1" s="2070"/>
      <c r="FD1" s="2070"/>
      <c r="FE1" s="2070"/>
      <c r="FF1" s="2070"/>
      <c r="FG1" s="2070"/>
      <c r="FH1" s="2070"/>
      <c r="FI1" s="2070"/>
      <c r="FJ1" s="2070"/>
      <c r="FK1" s="2070"/>
      <c r="FL1" s="2070"/>
      <c r="FM1" s="2070"/>
      <c r="FN1" s="2070"/>
      <c r="FO1" s="2070"/>
      <c r="FP1" s="2070"/>
      <c r="FQ1" s="2070"/>
      <c r="FR1" s="2070"/>
      <c r="FS1" s="2070"/>
      <c r="FT1" s="2070"/>
      <c r="FU1" s="2070"/>
      <c r="FV1" s="2070"/>
      <c r="FW1" s="2070"/>
      <c r="FX1" s="2070"/>
      <c r="FY1" s="2070"/>
      <c r="FZ1" s="2070"/>
      <c r="GA1" s="2070"/>
      <c r="GB1" s="2070"/>
      <c r="GC1" s="2070"/>
      <c r="GD1" s="2070"/>
      <c r="GE1" s="2070"/>
      <c r="GF1" s="2070"/>
      <c r="GG1" s="2070"/>
      <c r="GH1" s="2070"/>
      <c r="GI1" s="2070"/>
      <c r="GJ1" s="2070"/>
      <c r="GK1" s="2070"/>
      <c r="GL1" s="2070"/>
      <c r="GM1" s="2070"/>
      <c r="GN1" s="2070"/>
      <c r="GO1" s="2070"/>
      <c r="GP1" s="2070"/>
      <c r="GQ1" s="2070"/>
      <c r="GR1" s="2070"/>
      <c r="GS1" s="2070"/>
      <c r="GT1" s="2070"/>
      <c r="GU1" s="2070"/>
      <c r="GV1" s="2070"/>
      <c r="GW1" s="2070"/>
      <c r="GX1" s="2070"/>
      <c r="GY1" s="2070"/>
      <c r="GZ1" s="2070"/>
      <c r="HA1" s="2070"/>
      <c r="HB1" s="2070"/>
      <c r="HC1" s="2070"/>
      <c r="HD1" s="2070"/>
      <c r="HE1" s="2070"/>
      <c r="HF1" s="2070"/>
      <c r="HG1" s="2070"/>
      <c r="HH1" s="2070"/>
      <c r="HI1" s="2070"/>
      <c r="HJ1" s="2070"/>
      <c r="HK1" s="2070"/>
      <c r="HL1" s="2070"/>
      <c r="HM1" s="2070"/>
      <c r="HN1" s="2070"/>
      <c r="HO1" s="2070"/>
      <c r="HP1" s="2070"/>
      <c r="HQ1" s="2070"/>
      <c r="HR1" s="2070"/>
      <c r="HS1" s="2070"/>
      <c r="HT1" s="2070"/>
      <c r="HU1" s="2070"/>
      <c r="HV1" s="2070"/>
      <c r="HW1" s="2070"/>
      <c r="HX1" s="2070"/>
      <c r="HY1" s="2070"/>
      <c r="HZ1" s="2070"/>
      <c r="IA1" s="2070"/>
      <c r="IB1" s="2070"/>
      <c r="IC1" s="2070"/>
      <c r="ID1" s="2070"/>
      <c r="IE1" s="2070"/>
      <c r="IF1" s="2070"/>
      <c r="IG1" s="2070"/>
      <c r="IH1" s="2070"/>
      <c r="II1" s="2070"/>
      <c r="IJ1" s="2070"/>
      <c r="IK1" s="2070"/>
      <c r="IL1" s="2070"/>
      <c r="IM1" s="2070"/>
      <c r="IN1" s="2070"/>
      <c r="IO1" s="2070"/>
      <c r="IP1" s="2070"/>
      <c r="IQ1" s="2070"/>
      <c r="IR1" s="2070"/>
      <c r="IS1" s="2070"/>
      <c r="IT1" s="2070"/>
      <c r="IU1" s="2070"/>
      <c r="IV1" s="2070"/>
      <c r="IW1" s="2070"/>
      <c r="IX1" s="2070"/>
      <c r="IY1" s="2070"/>
      <c r="IZ1" s="2070"/>
      <c r="JA1" s="2070"/>
      <c r="JB1" s="2070"/>
      <c r="JC1" s="2070"/>
      <c r="JD1" s="2070"/>
      <c r="JE1" s="2070"/>
      <c r="JF1" s="2070"/>
      <c r="JG1" s="2070"/>
      <c r="JH1" s="2070"/>
      <c r="JI1" s="2070"/>
      <c r="JJ1" s="2070"/>
      <c r="JK1" s="2070"/>
      <c r="JL1" s="2070"/>
      <c r="JM1" s="2070"/>
      <c r="JN1" s="2070"/>
      <c r="JO1" s="2070"/>
      <c r="JP1" s="2070"/>
      <c r="JQ1" s="2070"/>
      <c r="JR1" s="2070"/>
      <c r="JS1" s="2070"/>
      <c r="JT1" s="2070"/>
      <c r="JU1" s="2070"/>
      <c r="JV1" s="2070"/>
      <c r="JW1" s="2070"/>
      <c r="JX1" s="2070"/>
      <c r="JY1" s="2070"/>
      <c r="JZ1" s="2070"/>
      <c r="KA1" s="2070"/>
      <c r="KB1" s="2070"/>
      <c r="KC1" s="2070"/>
      <c r="KD1" s="2070"/>
      <c r="KE1" s="2070"/>
      <c r="KF1" s="2070"/>
      <c r="KG1" s="2070"/>
      <c r="KH1" s="2070"/>
      <c r="KI1" s="2070"/>
      <c r="KJ1" s="2070"/>
      <c r="KK1" s="2070"/>
      <c r="KL1" s="2070"/>
      <c r="KM1" s="2070"/>
      <c r="KN1" s="2070"/>
      <c r="KO1" s="2070"/>
      <c r="KP1" s="2070"/>
      <c r="KQ1" s="2070"/>
      <c r="KR1" s="2070"/>
      <c r="KS1" s="2070"/>
      <c r="KT1" s="2070"/>
      <c r="KU1" s="2070"/>
      <c r="KV1" s="2070"/>
      <c r="KW1" s="2070"/>
      <c r="KX1" s="2070"/>
      <c r="KY1" s="2070"/>
      <c r="KZ1" s="2070"/>
      <c r="LA1" s="2070"/>
      <c r="LB1" s="2070"/>
      <c r="LC1" s="2070"/>
      <c r="LD1" s="2070"/>
      <c r="LE1" s="2070"/>
      <c r="LF1" s="2070"/>
      <c r="LG1" s="2070"/>
      <c r="LH1" s="2070"/>
      <c r="LI1" s="2070"/>
      <c r="LJ1" s="2070"/>
      <c r="LK1" s="2070"/>
      <c r="LL1" s="2070"/>
      <c r="LM1" s="2070"/>
      <c r="LN1" s="2070"/>
      <c r="LO1" s="2070"/>
      <c r="LP1" s="2070"/>
      <c r="LQ1" s="2070"/>
      <c r="LR1" s="2070"/>
      <c r="LS1" s="2070"/>
      <c r="LT1" s="2070"/>
      <c r="LU1" s="2070"/>
      <c r="LV1" s="2070"/>
      <c r="LW1" s="2070"/>
      <c r="LX1" s="2070"/>
      <c r="LY1" s="2070"/>
      <c r="LZ1" s="2070"/>
      <c r="MA1" s="2070"/>
      <c r="MB1" s="2070"/>
      <c r="MC1" s="2070"/>
      <c r="MD1" s="2070"/>
      <c r="ME1" s="2070"/>
      <c r="MF1" s="2070"/>
      <c r="MG1" s="2070"/>
      <c r="MH1" s="2070"/>
      <c r="MI1" s="2070"/>
      <c r="MJ1" s="2070"/>
      <c r="MK1" s="2070"/>
      <c r="ML1" s="2070"/>
      <c r="MM1" s="2070"/>
      <c r="MN1" s="2070"/>
      <c r="MO1" s="2070"/>
      <c r="MP1" s="2070"/>
      <c r="MQ1" s="2070"/>
      <c r="MR1" s="2070"/>
      <c r="MS1" s="2070"/>
      <c r="MT1" s="2070"/>
      <c r="MU1" s="2070"/>
      <c r="MV1" s="2070"/>
      <c r="MW1" s="2070"/>
      <c r="MX1" s="2070"/>
      <c r="MY1" s="2070"/>
      <c r="MZ1" s="2070"/>
      <c r="NA1" s="2070"/>
      <c r="NB1" s="2070"/>
      <c r="NC1" s="2070"/>
      <c r="ND1" s="2070"/>
      <c r="NE1" s="2070"/>
      <c r="NF1" s="2070"/>
      <c r="NG1" s="2070"/>
      <c r="NH1" s="2070"/>
      <c r="NI1" s="2070"/>
      <c r="NJ1" s="2070"/>
      <c r="NK1" s="2070"/>
      <c r="NL1" s="2070"/>
      <c r="NM1" s="2070"/>
      <c r="NN1" s="2070"/>
      <c r="NO1" s="2070"/>
      <c r="NP1" s="2070"/>
      <c r="NQ1" s="2070"/>
      <c r="NR1" s="2070"/>
      <c r="NS1" s="2070"/>
      <c r="NT1" s="2070"/>
      <c r="NU1" s="2070"/>
      <c r="NV1" s="2070"/>
      <c r="NW1" s="2070"/>
      <c r="NX1" s="2070"/>
      <c r="NY1" s="2070"/>
      <c r="NZ1" s="2070"/>
      <c r="OA1" s="2070"/>
      <c r="OB1" s="2070"/>
      <c r="OC1" s="2070"/>
      <c r="OD1" s="2070"/>
      <c r="OE1" s="2070"/>
      <c r="OF1" s="2070"/>
      <c r="OG1" s="2070"/>
      <c r="OH1" s="2070"/>
      <c r="OI1" s="2070"/>
      <c r="OJ1" s="2070"/>
      <c r="OK1" s="2070"/>
      <c r="OL1" s="2070"/>
      <c r="OM1" s="2070"/>
      <c r="ON1" s="2070"/>
      <c r="OO1" s="2070"/>
      <c r="OP1" s="2070"/>
      <c r="OQ1" s="2070"/>
      <c r="OR1" s="2070"/>
      <c r="OS1" s="2070"/>
      <c r="OT1" s="2070"/>
      <c r="OU1" s="2070"/>
      <c r="OV1" s="2070"/>
      <c r="OW1" s="2070"/>
      <c r="OX1" s="2070"/>
      <c r="OY1" s="2070"/>
      <c r="OZ1" s="2070"/>
      <c r="PA1" s="2070"/>
      <c r="PB1" s="2070"/>
      <c r="PC1" s="2070"/>
      <c r="PD1" s="2070"/>
      <c r="PE1" s="2070"/>
      <c r="PF1" s="2070"/>
      <c r="PG1" s="2070"/>
      <c r="PH1" s="2070"/>
      <c r="PI1" s="2070"/>
      <c r="PJ1" s="2070"/>
      <c r="PK1" s="2070"/>
      <c r="PL1" s="2070"/>
      <c r="PM1" s="2070"/>
      <c r="PN1" s="2070"/>
      <c r="PO1" s="2070"/>
      <c r="PP1" s="2070"/>
      <c r="PQ1" s="2070"/>
      <c r="PR1" s="2070"/>
      <c r="PS1" s="2070"/>
      <c r="PT1" s="2070"/>
      <c r="PU1" s="2070"/>
      <c r="PV1" s="2070"/>
      <c r="PW1" s="2070"/>
      <c r="PX1" s="2070"/>
      <c r="PY1" s="2070"/>
      <c r="PZ1" s="2070"/>
      <c r="QA1" s="2070"/>
      <c r="QB1" s="2070"/>
      <c r="QC1" s="2070"/>
      <c r="QD1" s="2070"/>
      <c r="QE1" s="2070"/>
      <c r="QF1" s="2070"/>
      <c r="QG1" s="2070"/>
      <c r="QH1" s="2070"/>
      <c r="QI1" s="2070"/>
      <c r="QJ1" s="2070"/>
      <c r="QK1" s="2070"/>
      <c r="QL1" s="2070"/>
      <c r="QM1" s="2070"/>
      <c r="QN1" s="2070"/>
      <c r="QO1" s="2070"/>
      <c r="QP1" s="2070"/>
      <c r="QQ1" s="2070"/>
      <c r="QR1" s="2070"/>
      <c r="QS1" s="2070"/>
      <c r="QT1" s="2070"/>
      <c r="QU1" s="2070"/>
      <c r="QV1" s="2070"/>
      <c r="QW1" s="2070"/>
      <c r="QX1" s="2070"/>
      <c r="QY1" s="2070"/>
      <c r="QZ1" s="2070"/>
      <c r="RA1" s="2070"/>
      <c r="RB1" s="2070"/>
      <c r="RC1" s="2070"/>
      <c r="RD1" s="2070"/>
      <c r="RE1" s="2070"/>
      <c r="RF1" s="2070"/>
      <c r="RG1" s="2070"/>
      <c r="RH1" s="2070"/>
      <c r="RI1" s="2070"/>
      <c r="RJ1" s="2070"/>
      <c r="RK1" s="2070"/>
      <c r="RL1" s="2070"/>
      <c r="RM1" s="2070"/>
      <c r="RN1" s="2070"/>
      <c r="RO1" s="2070"/>
      <c r="RP1" s="2070"/>
      <c r="RQ1" s="2070"/>
      <c r="RR1" s="2070"/>
      <c r="RS1" s="2070"/>
      <c r="RT1" s="2070"/>
      <c r="RU1" s="2070"/>
      <c r="RV1" s="2070"/>
      <c r="RW1" s="2070"/>
      <c r="RX1" s="2070"/>
      <c r="RY1" s="2070"/>
      <c r="RZ1" s="2070"/>
      <c r="SA1" s="2070"/>
      <c r="SB1" s="2070"/>
      <c r="SC1" s="2070"/>
      <c r="SD1" s="2070"/>
      <c r="SE1" s="2070"/>
      <c r="SF1" s="2070"/>
      <c r="SG1" s="2070"/>
      <c r="SH1" s="2070"/>
      <c r="SI1" s="2070"/>
      <c r="SJ1" s="2070"/>
      <c r="SK1" s="2070"/>
      <c r="SL1" s="2070"/>
      <c r="SM1" s="2070"/>
      <c r="SN1" s="2070"/>
      <c r="SO1" s="2070"/>
      <c r="SP1" s="2070"/>
      <c r="SQ1" s="2070"/>
      <c r="SR1" s="2070"/>
      <c r="SS1" s="2070"/>
      <c r="ST1" s="2070"/>
      <c r="SU1" s="2070"/>
      <c r="SV1" s="2070"/>
      <c r="SW1" s="2070"/>
      <c r="SX1" s="2070"/>
      <c r="SY1" s="2070"/>
      <c r="SZ1" s="2070"/>
      <c r="TA1" s="2070"/>
      <c r="TB1" s="2070"/>
      <c r="TC1" s="2070"/>
      <c r="TD1" s="2070"/>
      <c r="TE1" s="2070"/>
      <c r="TF1" s="2070"/>
      <c r="TG1" s="2070"/>
      <c r="TH1" s="2070"/>
      <c r="TI1" s="2070"/>
      <c r="TJ1" s="2070"/>
      <c r="TK1" s="2070"/>
      <c r="TL1" s="2070"/>
      <c r="TM1" s="2070"/>
      <c r="TN1" s="2070"/>
      <c r="TO1" s="2070"/>
      <c r="TP1" s="2070"/>
      <c r="TQ1" s="2070"/>
      <c r="TR1" s="2070"/>
      <c r="TS1" s="2070"/>
      <c r="TT1" s="2070"/>
      <c r="TU1" s="2070"/>
      <c r="TV1" s="2070"/>
      <c r="TW1" s="2070"/>
      <c r="TX1" s="2070"/>
      <c r="TY1" s="2070"/>
      <c r="TZ1" s="2070"/>
      <c r="UA1" s="2070"/>
      <c r="UB1" s="2070"/>
      <c r="UC1" s="2070"/>
      <c r="UD1" s="2070"/>
      <c r="UE1" s="2070"/>
      <c r="UF1" s="2070"/>
      <c r="UG1" s="2070"/>
      <c r="UH1" s="2070"/>
      <c r="UI1" s="2070"/>
      <c r="UJ1" s="2070"/>
      <c r="UK1" s="2070"/>
      <c r="UL1" s="2070"/>
      <c r="UM1" s="2070"/>
      <c r="UN1" s="2070"/>
      <c r="UO1" s="2070"/>
      <c r="UP1" s="2070"/>
      <c r="UQ1" s="2070"/>
      <c r="UR1" s="2070"/>
      <c r="US1" s="2070"/>
      <c r="UT1" s="2070"/>
      <c r="UU1" s="2070"/>
      <c r="UV1" s="2070"/>
      <c r="UW1" s="2070"/>
      <c r="UX1" s="2070"/>
      <c r="UY1" s="2070"/>
      <c r="UZ1" s="2070"/>
      <c r="VA1" s="2070"/>
      <c r="VB1" s="2070"/>
      <c r="VC1" s="2070"/>
      <c r="VD1" s="2070"/>
      <c r="VE1" s="2070"/>
      <c r="VF1" s="2070"/>
      <c r="VG1" s="2070"/>
      <c r="VH1" s="2070"/>
      <c r="VI1" s="2070"/>
      <c r="VJ1" s="2070"/>
      <c r="VK1" s="2070"/>
      <c r="VL1" s="2070"/>
      <c r="VM1" s="2070"/>
      <c r="VN1" s="2070"/>
      <c r="VO1" s="2070"/>
      <c r="VP1" s="2070"/>
      <c r="VQ1" s="2070"/>
      <c r="VR1" s="2070"/>
      <c r="VS1" s="2070"/>
      <c r="VT1" s="2070"/>
      <c r="VU1" s="2070"/>
      <c r="VV1" s="2070"/>
      <c r="VW1" s="2070"/>
      <c r="VX1" s="2070"/>
      <c r="VY1" s="2070"/>
      <c r="VZ1" s="2070"/>
      <c r="WA1" s="2070"/>
      <c r="WB1" s="2070"/>
      <c r="WC1" s="2070"/>
      <c r="WD1" s="2070"/>
      <c r="WE1" s="2070"/>
      <c r="WF1" s="2070"/>
      <c r="WG1" s="2070"/>
      <c r="WH1" s="2070"/>
      <c r="WI1" s="2070"/>
      <c r="WJ1" s="2070"/>
      <c r="WK1" s="2070"/>
      <c r="WL1" s="2070"/>
      <c r="WM1" s="2070"/>
      <c r="WN1" s="2070"/>
      <c r="WO1" s="2070"/>
      <c r="WP1" s="2070"/>
      <c r="WQ1" s="2070"/>
      <c r="WR1" s="2070"/>
      <c r="WS1" s="2070"/>
      <c r="WT1" s="2070"/>
      <c r="WU1" s="2070"/>
      <c r="WV1" s="2070"/>
      <c r="WW1" s="2070"/>
      <c r="WX1" s="2070"/>
      <c r="WY1" s="2070"/>
      <c r="WZ1" s="2070"/>
      <c r="XA1" s="2070"/>
      <c r="XB1" s="2070"/>
      <c r="XC1" s="2070"/>
      <c r="XD1" s="2070"/>
      <c r="XE1" s="2070"/>
      <c r="XF1" s="2070"/>
      <c r="XG1" s="2070"/>
      <c r="XH1" s="2070"/>
      <c r="XI1" s="2070"/>
      <c r="XJ1" s="2070"/>
      <c r="XK1" s="2070"/>
      <c r="XL1" s="2070"/>
      <c r="XM1" s="2070"/>
      <c r="XN1" s="2070"/>
      <c r="XO1" s="2070"/>
      <c r="XP1" s="2070"/>
      <c r="XQ1" s="2070"/>
      <c r="XR1" s="2070"/>
      <c r="XS1" s="2070"/>
      <c r="XT1" s="2070"/>
      <c r="XU1" s="2070"/>
      <c r="XV1" s="2070"/>
      <c r="XW1" s="2070"/>
      <c r="XX1" s="2070"/>
      <c r="XY1" s="2070"/>
      <c r="XZ1" s="2070"/>
      <c r="YA1" s="2070"/>
      <c r="YB1" s="2070"/>
      <c r="YC1" s="2070"/>
      <c r="YD1" s="2070"/>
      <c r="YE1" s="2070"/>
      <c r="YF1" s="2070"/>
      <c r="YG1" s="2070"/>
      <c r="YH1" s="2070"/>
      <c r="YI1" s="2070"/>
      <c r="YJ1" s="2070"/>
      <c r="YK1" s="2070"/>
      <c r="YL1" s="2070"/>
      <c r="YM1" s="2070"/>
      <c r="YN1" s="2070"/>
      <c r="YO1" s="2070"/>
      <c r="YP1" s="2070"/>
      <c r="YQ1" s="2070"/>
      <c r="YR1" s="2070"/>
      <c r="YS1" s="2070"/>
      <c r="YT1" s="2070"/>
      <c r="YU1" s="2070"/>
      <c r="YV1" s="2070"/>
      <c r="YW1" s="2070"/>
      <c r="YX1" s="2070"/>
      <c r="YY1" s="2070"/>
      <c r="YZ1" s="2070"/>
      <c r="ZA1" s="2070"/>
      <c r="ZB1" s="2070"/>
      <c r="ZC1" s="2070"/>
      <c r="ZD1" s="2070"/>
      <c r="ZE1" s="2070"/>
      <c r="ZF1" s="2070"/>
      <c r="ZG1" s="2070"/>
      <c r="ZH1" s="2070"/>
      <c r="ZI1" s="2070"/>
      <c r="ZJ1" s="2070"/>
      <c r="ZK1" s="2070"/>
      <c r="ZL1" s="2070"/>
      <c r="ZM1" s="2070"/>
      <c r="ZN1" s="2070"/>
      <c r="ZO1" s="2070"/>
      <c r="ZP1" s="2070"/>
      <c r="ZQ1" s="2070"/>
      <c r="ZR1" s="2070"/>
      <c r="ZS1" s="2070"/>
      <c r="ZT1" s="2070"/>
      <c r="ZU1" s="2070"/>
      <c r="ZV1" s="2070"/>
      <c r="ZW1" s="2070"/>
      <c r="ZX1" s="2070"/>
      <c r="ZY1" s="2070"/>
      <c r="ZZ1" s="2070"/>
      <c r="AAA1" s="2070"/>
      <c r="AAB1" s="2070"/>
      <c r="AAC1" s="2070"/>
      <c r="AAD1" s="2070"/>
      <c r="AAE1" s="2070"/>
      <c r="AAF1" s="2070"/>
      <c r="AAG1" s="2070"/>
      <c r="AAH1" s="2070"/>
      <c r="AAI1" s="2070"/>
      <c r="AAJ1" s="2070"/>
      <c r="AAK1" s="2070"/>
      <c r="AAL1" s="2070"/>
      <c r="AAM1" s="2070"/>
      <c r="AAN1" s="2070"/>
      <c r="AAO1" s="2070"/>
      <c r="AAP1" s="2070"/>
      <c r="AAQ1" s="2070"/>
      <c r="AAR1" s="2070"/>
      <c r="AAS1" s="2070"/>
      <c r="AAT1" s="2070"/>
      <c r="AAU1" s="2070"/>
      <c r="AAV1" s="2070"/>
      <c r="AAW1" s="2070"/>
      <c r="AAX1" s="2070"/>
      <c r="AAY1" s="2070"/>
      <c r="AAZ1" s="2070"/>
      <c r="ABA1" s="2070"/>
      <c r="ABB1" s="2070"/>
      <c r="ABC1" s="2070"/>
      <c r="ABD1" s="2070"/>
      <c r="ABE1" s="2070"/>
      <c r="ABF1" s="2070"/>
      <c r="ABG1" s="2070"/>
      <c r="ABH1" s="2070"/>
      <c r="ABI1" s="2070"/>
      <c r="ABJ1" s="2070"/>
      <c r="ABK1" s="2070"/>
      <c r="ABL1" s="2070"/>
      <c r="ABM1" s="2070"/>
      <c r="ABN1" s="2070"/>
      <c r="ABO1" s="2070"/>
      <c r="ABP1" s="2070"/>
      <c r="ABQ1" s="2070"/>
      <c r="ABR1" s="2070"/>
      <c r="ABS1" s="2070"/>
      <c r="ABT1" s="2070"/>
      <c r="ABU1" s="2070"/>
      <c r="ABV1" s="2070"/>
      <c r="ABW1" s="2070"/>
      <c r="ABX1" s="2070"/>
      <c r="ABY1" s="2070"/>
      <c r="ABZ1" s="2070"/>
      <c r="ACA1" s="2070"/>
      <c r="ACB1" s="2070"/>
      <c r="ACC1" s="2070"/>
      <c r="ACD1" s="2070"/>
      <c r="ACE1" s="2070"/>
      <c r="ACF1" s="2070"/>
      <c r="ACG1" s="2070"/>
      <c r="ACH1" s="2070"/>
      <c r="ACI1" s="2070"/>
      <c r="ACJ1" s="2070"/>
      <c r="ACK1" s="2070"/>
      <c r="ACL1" s="2070"/>
      <c r="ACM1" s="2070"/>
      <c r="ACN1" s="2070"/>
      <c r="ACO1" s="2070"/>
      <c r="ACP1" s="2070"/>
      <c r="ACQ1" s="2070"/>
      <c r="ACR1" s="2070"/>
      <c r="ACS1" s="2070"/>
      <c r="ACT1" s="2070"/>
      <c r="ACU1" s="2070"/>
      <c r="ACV1" s="2070"/>
      <c r="ACW1" s="2070"/>
      <c r="ACX1" s="2070"/>
      <c r="ACY1" s="2070"/>
      <c r="ACZ1" s="2070"/>
      <c r="ADA1" s="2070"/>
      <c r="ADB1" s="2070"/>
      <c r="ADC1" s="2070"/>
      <c r="ADD1" s="2070"/>
      <c r="ADE1" s="2070"/>
      <c r="ADF1" s="2070"/>
      <c r="ADG1" s="2070"/>
      <c r="ADH1" s="2070"/>
      <c r="ADI1" s="2070"/>
      <c r="ADJ1" s="2070"/>
      <c r="ADK1" s="2070"/>
      <c r="ADL1" s="2070"/>
      <c r="ADM1" s="2070"/>
      <c r="ADN1" s="2070"/>
      <c r="ADO1" s="2070"/>
      <c r="ADP1" s="2070"/>
      <c r="ADQ1" s="2070"/>
      <c r="ADR1" s="2070"/>
      <c r="ADS1" s="2070"/>
      <c r="ADT1" s="2070"/>
      <c r="ADU1" s="2070"/>
      <c r="ADV1" s="2070"/>
      <c r="ADW1" s="2070"/>
      <c r="ADX1" s="2070"/>
      <c r="ADY1" s="2070"/>
      <c r="ADZ1" s="2070"/>
      <c r="AEA1" s="2070"/>
      <c r="AEB1" s="2070"/>
      <c r="AEC1" s="2070"/>
      <c r="AED1" s="2070"/>
      <c r="AEE1" s="2070"/>
      <c r="AEF1" s="2070"/>
      <c r="AEG1" s="2070"/>
      <c r="AEH1" s="2070"/>
      <c r="AEI1" s="2070"/>
      <c r="AEJ1" s="2070"/>
      <c r="AEK1" s="2070"/>
      <c r="AEL1" s="2070"/>
      <c r="AEM1" s="2070"/>
      <c r="AEN1" s="2070"/>
      <c r="AEO1" s="2070"/>
      <c r="AEP1" s="2070"/>
      <c r="AEQ1" s="2070"/>
      <c r="AER1" s="2070"/>
      <c r="AES1" s="2070"/>
      <c r="AET1" s="2070"/>
      <c r="AEU1" s="2070"/>
      <c r="AEV1" s="2070"/>
      <c r="AEW1" s="2070"/>
      <c r="AEX1" s="2070"/>
      <c r="AEY1" s="2070"/>
      <c r="AEZ1" s="2070"/>
      <c r="AFA1" s="2070"/>
      <c r="AFB1" s="2070"/>
      <c r="AFC1" s="2070"/>
      <c r="AFD1" s="2070"/>
      <c r="AFE1" s="2070"/>
      <c r="AFF1" s="2070"/>
      <c r="AFG1" s="2070"/>
      <c r="AFH1" s="2070"/>
      <c r="AFI1" s="2070"/>
      <c r="AFJ1" s="2070"/>
      <c r="AFK1" s="2070"/>
      <c r="AFL1" s="2070"/>
      <c r="AFM1" s="2070"/>
      <c r="AFN1" s="2070"/>
      <c r="AFO1" s="2070"/>
      <c r="AFP1" s="2070"/>
      <c r="AFQ1" s="2070"/>
      <c r="AFR1" s="2070"/>
      <c r="AFS1" s="2070"/>
      <c r="AFT1" s="2070"/>
      <c r="AFU1" s="2070"/>
      <c r="AFV1" s="2070"/>
      <c r="AFW1" s="2070"/>
      <c r="AFX1" s="2070"/>
      <c r="AFY1" s="2070"/>
      <c r="AFZ1" s="2070"/>
      <c r="AGA1" s="2070"/>
      <c r="AGB1" s="2070"/>
      <c r="AGC1" s="2070"/>
      <c r="AGD1" s="2070"/>
      <c r="AGE1" s="2070"/>
      <c r="AGF1" s="2070"/>
      <c r="AGG1" s="2070"/>
      <c r="AGH1" s="2070"/>
      <c r="AGI1" s="2070"/>
      <c r="AGJ1" s="2070"/>
      <c r="AGK1" s="2070"/>
      <c r="AGL1" s="2070"/>
      <c r="AGM1" s="2070"/>
      <c r="AGN1" s="2070"/>
      <c r="AGO1" s="2070"/>
      <c r="AGP1" s="2070"/>
      <c r="AGQ1" s="2070"/>
      <c r="AGR1" s="2070"/>
      <c r="AGS1" s="2070"/>
      <c r="AGT1" s="2070"/>
      <c r="AGU1" s="2070"/>
      <c r="AGV1" s="2070"/>
      <c r="AGW1" s="2070"/>
      <c r="AGX1" s="2070"/>
      <c r="AGY1" s="2070"/>
      <c r="AGZ1" s="2070"/>
      <c r="AHA1" s="2070"/>
      <c r="AHB1" s="2070"/>
      <c r="AHC1" s="2070"/>
      <c r="AHD1" s="2070"/>
      <c r="AHE1" s="2070"/>
      <c r="AHF1" s="2070"/>
      <c r="AHG1" s="2070"/>
      <c r="AHH1" s="2070"/>
      <c r="AHI1" s="2070"/>
      <c r="AHJ1" s="2070"/>
      <c r="AHK1" s="2070"/>
      <c r="AHL1" s="2070"/>
      <c r="AHM1" s="2070"/>
      <c r="AHN1" s="2070"/>
      <c r="AHO1" s="2070"/>
      <c r="AHP1" s="2070"/>
      <c r="AHQ1" s="2070"/>
      <c r="AHR1" s="2070"/>
      <c r="AHS1" s="2070"/>
      <c r="AHT1" s="2070"/>
      <c r="AHU1" s="2070"/>
      <c r="AHV1" s="2070"/>
      <c r="AHW1" s="2070"/>
      <c r="AHX1" s="2070"/>
      <c r="AHY1" s="2070"/>
      <c r="AHZ1" s="2070"/>
      <c r="AIA1" s="2070"/>
      <c r="AIB1" s="2070"/>
      <c r="AIC1" s="2070"/>
      <c r="AID1" s="2070"/>
      <c r="AIE1" s="2070"/>
      <c r="AIF1" s="2070"/>
      <c r="AIG1" s="2070"/>
      <c r="AIH1" s="2070"/>
      <c r="AII1" s="2070"/>
      <c r="AIJ1" s="2070"/>
      <c r="AIK1" s="2070"/>
      <c r="AIL1" s="2070"/>
      <c r="AIM1" s="2070"/>
      <c r="AIN1" s="2070"/>
      <c r="AIO1" s="2070"/>
      <c r="AIP1" s="2070"/>
      <c r="AIQ1" s="2070"/>
      <c r="AIR1" s="2070"/>
      <c r="AIS1" s="2070"/>
      <c r="AIT1" s="2070"/>
      <c r="AIU1" s="2070"/>
      <c r="AIV1" s="2070"/>
      <c r="AIW1" s="2070"/>
      <c r="AIX1" s="2070"/>
      <c r="AIY1" s="2070"/>
      <c r="AIZ1" s="2070"/>
      <c r="AJA1" s="2070"/>
      <c r="AJB1" s="2070"/>
      <c r="AJC1" s="2070"/>
      <c r="AJD1" s="2070"/>
      <c r="AJE1" s="2070"/>
      <c r="AJF1" s="2070"/>
      <c r="AJG1" s="2070"/>
      <c r="AJH1" s="2070"/>
      <c r="AJI1" s="2070"/>
      <c r="AJJ1" s="2070"/>
      <c r="AJK1" s="2070"/>
      <c r="AJL1" s="2070"/>
      <c r="AJM1" s="2070"/>
      <c r="AJN1" s="2070"/>
      <c r="AJO1" s="2070"/>
      <c r="AJP1" s="2070"/>
      <c r="AJQ1" s="2070"/>
      <c r="AJR1" s="2070"/>
      <c r="AJS1" s="2070"/>
      <c r="AJT1" s="2070"/>
      <c r="AJU1" s="2070"/>
      <c r="AJV1" s="2070"/>
      <c r="AJW1" s="2070"/>
      <c r="AJX1" s="2070"/>
      <c r="AJY1" s="2070"/>
      <c r="AJZ1" s="2070"/>
      <c r="AKA1" s="2070"/>
      <c r="AKB1" s="2070"/>
      <c r="AKC1" s="2070"/>
      <c r="AKD1" s="2070"/>
      <c r="AKE1" s="2070"/>
      <c r="AKF1" s="2070"/>
      <c r="AKG1" s="2070"/>
      <c r="AKH1" s="2070"/>
      <c r="AKI1" s="2070"/>
      <c r="AKJ1" s="2070"/>
      <c r="AKK1" s="2070"/>
      <c r="AKL1" s="2070"/>
      <c r="AKM1" s="2070"/>
      <c r="AKN1" s="2070"/>
      <c r="AKO1" s="2070"/>
      <c r="AKP1" s="2070"/>
      <c r="AKQ1" s="2070"/>
      <c r="AKR1" s="2070"/>
      <c r="AKS1" s="2070"/>
      <c r="AKT1" s="2070"/>
      <c r="AKU1" s="2070"/>
      <c r="AKV1" s="2070"/>
      <c r="AKW1" s="2070"/>
      <c r="AKX1" s="2070"/>
      <c r="AKY1" s="2070"/>
      <c r="AKZ1" s="2070"/>
      <c r="ALA1" s="2070"/>
      <c r="ALB1" s="2070"/>
      <c r="ALC1" s="2070"/>
      <c r="ALD1" s="2070"/>
      <c r="ALE1" s="2070"/>
      <c r="ALF1" s="2070"/>
      <c r="ALG1" s="2070"/>
      <c r="ALH1" s="2070"/>
      <c r="ALI1" s="2070"/>
      <c r="ALJ1" s="2070"/>
      <c r="ALK1" s="2070"/>
      <c r="ALL1" s="2070"/>
      <c r="ALM1" s="2070"/>
      <c r="ALN1" s="2070"/>
      <c r="ALO1" s="2070"/>
      <c r="ALP1" s="2070"/>
      <c r="ALQ1" s="2070"/>
      <c r="ALR1" s="2070"/>
      <c r="ALS1" s="2070"/>
      <c r="ALT1" s="2070"/>
      <c r="ALU1" s="2070"/>
      <c r="ALV1" s="2070"/>
      <c r="ALW1" s="2070"/>
      <c r="ALX1" s="2070"/>
      <c r="ALY1" s="2070"/>
      <c r="ALZ1" s="2070"/>
      <c r="AMA1" s="2070"/>
      <c r="AMB1" s="2070"/>
      <c r="AMC1" s="2070"/>
      <c r="AMD1" s="2070"/>
      <c r="AME1" s="2070"/>
      <c r="AMF1" s="2070"/>
      <c r="AMG1" s="2070"/>
      <c r="AMH1" s="2070"/>
      <c r="AMI1" s="2070"/>
      <c r="AMJ1" s="2070"/>
      <c r="AMK1" s="2070"/>
      <c r="AML1" s="2070"/>
      <c r="AMM1" s="2070"/>
      <c r="AMN1" s="2070"/>
      <c r="AMO1" s="2070"/>
      <c r="AMP1" s="2070"/>
      <c r="AMQ1" s="2070"/>
      <c r="AMR1" s="2070"/>
      <c r="AMS1" s="2070"/>
      <c r="AMT1" s="2070"/>
      <c r="AMU1" s="2070"/>
      <c r="AMV1" s="2070"/>
      <c r="AMW1" s="2070"/>
      <c r="AMX1" s="2070"/>
      <c r="AMY1" s="2070"/>
      <c r="AMZ1" s="2070"/>
      <c r="ANA1" s="2070"/>
      <c r="ANB1" s="2070"/>
      <c r="ANC1" s="2070"/>
      <c r="AND1" s="2070"/>
      <c r="ANE1" s="2070"/>
      <c r="ANF1" s="2070"/>
      <c r="ANG1" s="2070"/>
      <c r="ANH1" s="2070"/>
      <c r="ANI1" s="2070"/>
      <c r="ANJ1" s="2070"/>
      <c r="ANK1" s="2070"/>
      <c r="ANL1" s="2070"/>
      <c r="ANM1" s="2070"/>
      <c r="ANN1" s="2070"/>
      <c r="ANO1" s="2070"/>
      <c r="ANP1" s="2070"/>
      <c r="ANQ1" s="2070"/>
      <c r="ANR1" s="2070"/>
      <c r="ANS1" s="2070"/>
      <c r="ANT1" s="2070"/>
      <c r="ANU1" s="2070"/>
      <c r="ANV1" s="2070"/>
      <c r="ANW1" s="2070"/>
      <c r="ANX1" s="2070"/>
      <c r="ANY1" s="2070"/>
      <c r="ANZ1" s="2070"/>
      <c r="AOA1" s="2070"/>
      <c r="AOB1" s="2070"/>
      <c r="AOC1" s="2070"/>
      <c r="AOD1" s="2070"/>
      <c r="AOE1" s="2070"/>
      <c r="AOF1" s="2070"/>
      <c r="AOG1" s="2070"/>
      <c r="AOH1" s="2070"/>
      <c r="AOI1" s="2070"/>
      <c r="AOJ1" s="2070"/>
      <c r="AOK1" s="2070"/>
      <c r="AOL1" s="2070"/>
      <c r="AOM1" s="2070"/>
      <c r="AON1" s="2070"/>
      <c r="AOO1" s="2070"/>
      <c r="AOP1" s="2070"/>
      <c r="AOQ1" s="2070"/>
      <c r="AOR1" s="2070"/>
      <c r="AOS1" s="2070"/>
      <c r="AOT1" s="2070"/>
      <c r="AOU1" s="2070"/>
      <c r="AOV1" s="2070"/>
      <c r="AOW1" s="2070"/>
      <c r="AOX1" s="2070"/>
      <c r="AOY1" s="2070"/>
      <c r="AOZ1" s="2070"/>
      <c r="APA1" s="2070"/>
      <c r="APB1" s="2070"/>
      <c r="APC1" s="2070"/>
      <c r="APD1" s="2070"/>
      <c r="APE1" s="2070"/>
      <c r="APF1" s="2070"/>
      <c r="APG1" s="2070"/>
      <c r="APH1" s="2070"/>
      <c r="API1" s="2070"/>
      <c r="APJ1" s="2070"/>
      <c r="APK1" s="2070"/>
      <c r="APL1" s="2070"/>
      <c r="APM1" s="2070"/>
      <c r="APN1" s="2070"/>
      <c r="APO1" s="2070"/>
      <c r="APP1" s="2070"/>
      <c r="APQ1" s="2070"/>
      <c r="APR1" s="2070"/>
      <c r="APS1" s="2070"/>
      <c r="APT1" s="2070"/>
      <c r="APU1" s="2070"/>
      <c r="APV1" s="2070"/>
      <c r="APW1" s="2070"/>
      <c r="APX1" s="2070"/>
      <c r="APY1" s="2070"/>
      <c r="APZ1" s="2070"/>
      <c r="AQA1" s="2070"/>
      <c r="AQB1" s="2070"/>
      <c r="AQC1" s="2070"/>
      <c r="AQD1" s="2070"/>
      <c r="AQE1" s="2070"/>
      <c r="AQF1" s="2070"/>
      <c r="AQG1" s="2070"/>
      <c r="AQH1" s="2070"/>
      <c r="AQI1" s="2070"/>
      <c r="AQJ1" s="2070"/>
      <c r="AQK1" s="2070"/>
      <c r="AQL1" s="2070"/>
      <c r="AQM1" s="2070"/>
      <c r="AQN1" s="2070"/>
      <c r="AQO1" s="2070"/>
      <c r="AQP1" s="2070"/>
      <c r="AQQ1" s="2070"/>
      <c r="AQR1" s="2070"/>
      <c r="AQS1" s="2070"/>
      <c r="AQT1" s="2070"/>
      <c r="AQU1" s="2070"/>
      <c r="AQV1" s="2070"/>
      <c r="AQW1" s="2070"/>
      <c r="AQX1" s="2070"/>
      <c r="AQY1" s="2070"/>
      <c r="AQZ1" s="2070"/>
      <c r="ARA1" s="2070"/>
      <c r="ARB1" s="2070"/>
      <c r="ARC1" s="2070"/>
      <c r="ARD1" s="2070"/>
      <c r="ARE1" s="2070"/>
      <c r="ARF1" s="2070"/>
      <c r="ARG1" s="2070"/>
      <c r="ARH1" s="2070"/>
      <c r="ARI1" s="2070"/>
      <c r="ARJ1" s="2070"/>
      <c r="ARK1" s="2070"/>
      <c r="ARL1" s="2070"/>
      <c r="ARM1" s="2070"/>
      <c r="ARN1" s="2070"/>
      <c r="ARO1" s="2070"/>
      <c r="ARP1" s="2070"/>
      <c r="ARQ1" s="2070"/>
      <c r="ARR1" s="2070"/>
      <c r="ARS1" s="2070"/>
      <c r="ART1" s="2070"/>
      <c r="ARU1" s="2070"/>
      <c r="ARV1" s="2070"/>
      <c r="ARW1" s="2070"/>
      <c r="ARX1" s="2070"/>
      <c r="ARY1" s="2070"/>
      <c r="ARZ1" s="2070"/>
      <c r="ASA1" s="2070"/>
      <c r="ASB1" s="2070"/>
      <c r="ASC1" s="2070"/>
      <c r="ASD1" s="2070"/>
      <c r="ASE1" s="2070"/>
      <c r="ASF1" s="2070"/>
      <c r="ASG1" s="2070"/>
      <c r="ASH1" s="2070"/>
      <c r="ASI1" s="2070"/>
      <c r="ASJ1" s="2070"/>
      <c r="ASK1" s="2070"/>
      <c r="ASL1" s="2070"/>
      <c r="ASM1" s="2070"/>
      <c r="ASN1" s="2070"/>
      <c r="ASO1" s="2070"/>
      <c r="ASP1" s="2070"/>
      <c r="ASQ1" s="2070"/>
      <c r="ASR1" s="2070"/>
      <c r="ASS1" s="2070"/>
      <c r="AST1" s="2070"/>
      <c r="ASU1" s="2070"/>
      <c r="ASV1" s="2070"/>
      <c r="ASW1" s="2070"/>
      <c r="ASX1" s="2070"/>
      <c r="ASY1" s="2070"/>
      <c r="ASZ1" s="2070"/>
      <c r="ATA1" s="2070"/>
      <c r="ATB1" s="2070"/>
      <c r="ATC1" s="2070"/>
      <c r="ATD1" s="2070"/>
      <c r="ATE1" s="2070"/>
      <c r="ATF1" s="2070"/>
      <c r="ATG1" s="2070"/>
      <c r="ATH1" s="2070"/>
      <c r="ATI1" s="2070"/>
      <c r="ATJ1" s="2070"/>
      <c r="ATK1" s="2070"/>
      <c r="ATL1" s="2070"/>
      <c r="ATM1" s="2070"/>
      <c r="ATN1" s="2070"/>
      <c r="ATO1" s="2070"/>
      <c r="ATP1" s="2070"/>
      <c r="ATQ1" s="2070"/>
      <c r="ATR1" s="2070"/>
      <c r="ATS1" s="2070"/>
      <c r="ATT1" s="2070"/>
      <c r="ATU1" s="2070"/>
      <c r="ATV1" s="2070"/>
      <c r="ATW1" s="2070"/>
      <c r="ATX1" s="2070"/>
      <c r="ATY1" s="2070"/>
      <c r="ATZ1" s="2070"/>
      <c r="AUA1" s="2070"/>
      <c r="AUB1" s="2070"/>
      <c r="AUC1" s="2070"/>
      <c r="AUD1" s="2070"/>
      <c r="AUE1" s="2070"/>
      <c r="AUF1" s="2070"/>
      <c r="AUG1" s="2070"/>
      <c r="AUH1" s="2070"/>
      <c r="AUI1" s="2070"/>
      <c r="AUJ1" s="2070"/>
      <c r="AUK1" s="2070"/>
      <c r="AUL1" s="2070"/>
      <c r="AUM1" s="2070"/>
      <c r="AUN1" s="2070"/>
      <c r="AUO1" s="2070"/>
      <c r="AUP1" s="2070"/>
      <c r="AUQ1" s="2070"/>
      <c r="AUR1" s="2070"/>
      <c r="AUS1" s="2070"/>
      <c r="AUT1" s="2070"/>
      <c r="AUU1" s="2070"/>
      <c r="AUV1" s="2070"/>
      <c r="AUW1" s="2070"/>
      <c r="AUX1" s="2070"/>
      <c r="AUY1" s="2070"/>
      <c r="AUZ1" s="2070"/>
      <c r="AVA1" s="2070"/>
      <c r="AVB1" s="2070"/>
      <c r="AVC1" s="2070"/>
      <c r="AVD1" s="2070"/>
      <c r="AVE1" s="2070"/>
      <c r="AVF1" s="2070"/>
      <c r="AVG1" s="2070"/>
      <c r="AVH1" s="2070"/>
      <c r="AVI1" s="2070"/>
      <c r="AVJ1" s="2070"/>
      <c r="AVK1" s="2070"/>
      <c r="AVL1" s="2070"/>
      <c r="AVM1" s="2070"/>
      <c r="AVN1" s="2070"/>
      <c r="AVO1" s="2070"/>
      <c r="AVP1" s="2070"/>
      <c r="AVQ1" s="2070"/>
      <c r="AVR1" s="2070"/>
      <c r="AVS1" s="2070"/>
      <c r="AVT1" s="2070"/>
      <c r="AVU1" s="2070"/>
      <c r="AVV1" s="2070"/>
      <c r="AVW1" s="2070"/>
      <c r="AVX1" s="2070"/>
      <c r="AVY1" s="2070"/>
      <c r="AVZ1" s="2070"/>
      <c r="AWA1" s="2070"/>
      <c r="AWB1" s="2070"/>
      <c r="AWC1" s="2070"/>
      <c r="AWD1" s="2070"/>
      <c r="AWE1" s="2070"/>
      <c r="AWF1" s="2070"/>
      <c r="AWG1" s="2070"/>
      <c r="AWH1" s="2070"/>
      <c r="AWI1" s="2070"/>
      <c r="AWJ1" s="2070"/>
      <c r="AWK1" s="2070"/>
      <c r="AWL1" s="2070"/>
      <c r="AWM1" s="2070"/>
      <c r="AWN1" s="2070"/>
      <c r="AWO1" s="2070"/>
      <c r="AWP1" s="2070"/>
      <c r="AWQ1" s="2070"/>
      <c r="AWR1" s="2070"/>
      <c r="AWS1" s="2070"/>
      <c r="AWT1" s="2070"/>
      <c r="AWU1" s="2070"/>
      <c r="AWV1" s="2070"/>
      <c r="AWW1" s="2070"/>
      <c r="AWX1" s="2070"/>
      <c r="AWY1" s="2070"/>
      <c r="AWZ1" s="2070"/>
      <c r="AXA1" s="2070"/>
      <c r="AXB1" s="2070"/>
      <c r="AXC1" s="2070"/>
      <c r="AXD1" s="2070"/>
      <c r="AXE1" s="2070"/>
      <c r="AXF1" s="2070"/>
      <c r="AXG1" s="2070"/>
      <c r="AXH1" s="2070"/>
      <c r="AXI1" s="2070"/>
      <c r="AXJ1" s="2070"/>
      <c r="AXK1" s="2070"/>
      <c r="AXL1" s="2070"/>
      <c r="AXM1" s="2070"/>
      <c r="AXN1" s="2070"/>
      <c r="AXO1" s="2070"/>
      <c r="AXP1" s="2070"/>
      <c r="AXQ1" s="2070"/>
      <c r="AXR1" s="2070"/>
      <c r="AXS1" s="2070"/>
      <c r="AXT1" s="2070"/>
      <c r="AXU1" s="2070"/>
      <c r="AXV1" s="2070"/>
      <c r="AXW1" s="2070"/>
      <c r="AXX1" s="2070"/>
      <c r="AXY1" s="2070"/>
      <c r="AXZ1" s="2070"/>
      <c r="AYA1" s="2070"/>
      <c r="AYB1" s="2070"/>
      <c r="AYC1" s="2070"/>
      <c r="AYD1" s="2070"/>
      <c r="AYE1" s="2070"/>
      <c r="AYF1" s="2070"/>
      <c r="AYG1" s="2070"/>
      <c r="AYH1" s="2070"/>
      <c r="AYI1" s="2070"/>
      <c r="AYJ1" s="2070"/>
      <c r="AYK1" s="2070"/>
      <c r="AYL1" s="2070"/>
      <c r="AYM1" s="2070"/>
      <c r="AYN1" s="2070"/>
      <c r="AYO1" s="2070"/>
      <c r="AYP1" s="2070"/>
      <c r="AYQ1" s="2070"/>
      <c r="AYR1" s="2070"/>
      <c r="AYS1" s="2070"/>
      <c r="AYT1" s="2070"/>
      <c r="AYU1" s="2070"/>
      <c r="AYV1" s="2070"/>
      <c r="AYW1" s="2070"/>
      <c r="AYX1" s="2070"/>
      <c r="AYY1" s="2070"/>
      <c r="AYZ1" s="2070"/>
      <c r="AZA1" s="2070"/>
      <c r="AZB1" s="2070"/>
      <c r="AZC1" s="2070"/>
      <c r="AZD1" s="2070"/>
      <c r="AZE1" s="2070"/>
      <c r="AZF1" s="2070"/>
      <c r="AZG1" s="2070"/>
      <c r="AZH1" s="2070"/>
      <c r="AZI1" s="2070"/>
      <c r="AZJ1" s="2070"/>
      <c r="AZK1" s="2070"/>
      <c r="AZL1" s="2070"/>
      <c r="AZM1" s="2070"/>
      <c r="AZN1" s="2070"/>
      <c r="AZO1" s="2070"/>
      <c r="AZP1" s="2070"/>
      <c r="AZQ1" s="2070"/>
      <c r="AZR1" s="2070"/>
      <c r="AZS1" s="2070"/>
      <c r="AZT1" s="2070"/>
      <c r="AZU1" s="2070"/>
      <c r="AZV1" s="2070"/>
      <c r="AZW1" s="2070"/>
      <c r="AZX1" s="2070"/>
      <c r="AZY1" s="2070"/>
      <c r="AZZ1" s="2070"/>
      <c r="BAA1" s="2070"/>
      <c r="BAB1" s="2070"/>
      <c r="BAC1" s="2070"/>
      <c r="BAD1" s="2070"/>
      <c r="BAE1" s="2070"/>
      <c r="BAF1" s="2070"/>
      <c r="BAG1" s="2070"/>
      <c r="BAH1" s="2070"/>
      <c r="BAI1" s="2070"/>
      <c r="BAJ1" s="2070"/>
      <c r="BAK1" s="2070"/>
      <c r="BAL1" s="2070"/>
      <c r="BAM1" s="2070"/>
      <c r="BAN1" s="2070"/>
      <c r="BAO1" s="2070"/>
      <c r="BAP1" s="2070"/>
      <c r="BAQ1" s="2070"/>
      <c r="BAR1" s="2070"/>
      <c r="BAS1" s="2070"/>
      <c r="BAT1" s="2070"/>
      <c r="BAU1" s="2070"/>
      <c r="BAV1" s="2070"/>
      <c r="BAW1" s="2070"/>
      <c r="BAX1" s="2070"/>
      <c r="BAY1" s="2070"/>
      <c r="BAZ1" s="2070"/>
      <c r="BBA1" s="2070"/>
      <c r="BBB1" s="2070"/>
      <c r="BBC1" s="2070"/>
      <c r="BBD1" s="2070"/>
      <c r="BBE1" s="2070"/>
      <c r="BBF1" s="2070"/>
      <c r="BBG1" s="2070"/>
      <c r="BBH1" s="2070"/>
      <c r="BBI1" s="2070"/>
      <c r="BBJ1" s="2070"/>
      <c r="BBK1" s="2070"/>
      <c r="BBL1" s="2070"/>
      <c r="BBM1" s="2070"/>
      <c r="BBN1" s="2070"/>
      <c r="BBO1" s="2070"/>
      <c r="BBP1" s="2070"/>
      <c r="BBQ1" s="2070"/>
      <c r="BBR1" s="2070"/>
      <c r="BBS1" s="2070"/>
      <c r="BBT1" s="2070"/>
      <c r="BBU1" s="2070"/>
      <c r="BBV1" s="2070"/>
      <c r="BBW1" s="2070"/>
      <c r="BBX1" s="2070"/>
      <c r="BBY1" s="2070"/>
      <c r="BBZ1" s="2070"/>
      <c r="BCA1" s="2070"/>
      <c r="BCB1" s="2070"/>
      <c r="BCC1" s="2070"/>
      <c r="BCD1" s="2070"/>
      <c r="BCE1" s="2070"/>
      <c r="BCF1" s="2070"/>
      <c r="BCG1" s="2070"/>
      <c r="BCH1" s="2070"/>
      <c r="BCI1" s="2070"/>
      <c r="BCJ1" s="2070"/>
      <c r="BCK1" s="2070"/>
      <c r="BCL1" s="2070"/>
      <c r="BCM1" s="2070"/>
      <c r="BCN1" s="2070"/>
      <c r="BCO1" s="2070"/>
      <c r="BCP1" s="2070"/>
      <c r="BCQ1" s="2070"/>
      <c r="BCR1" s="2070"/>
      <c r="BCS1" s="2070"/>
      <c r="BCT1" s="2070"/>
      <c r="BCU1" s="2070"/>
      <c r="BCV1" s="2070"/>
      <c r="BCW1" s="2070"/>
      <c r="BCX1" s="2070"/>
      <c r="BCY1" s="2070"/>
      <c r="BCZ1" s="2070"/>
      <c r="BDA1" s="2070"/>
      <c r="BDB1" s="2070"/>
      <c r="BDC1" s="2070"/>
      <c r="BDD1" s="2070"/>
      <c r="BDE1" s="2070"/>
      <c r="BDF1" s="2070"/>
      <c r="BDG1" s="2070"/>
      <c r="BDH1" s="2070"/>
      <c r="BDI1" s="2070"/>
      <c r="BDJ1" s="2070"/>
      <c r="BDK1" s="2070"/>
      <c r="BDL1" s="2070"/>
      <c r="BDM1" s="2070"/>
      <c r="BDN1" s="2070"/>
      <c r="BDO1" s="2070"/>
      <c r="BDP1" s="2070"/>
      <c r="BDQ1" s="2070"/>
      <c r="BDR1" s="2070"/>
      <c r="BDS1" s="2070"/>
      <c r="BDT1" s="2070"/>
      <c r="BDU1" s="2070"/>
      <c r="BDV1" s="2070"/>
      <c r="BDW1" s="2070"/>
      <c r="BDX1" s="2070"/>
      <c r="BDY1" s="2070"/>
      <c r="BDZ1" s="2070"/>
      <c r="BEA1" s="2070"/>
      <c r="BEB1" s="2070"/>
      <c r="BEC1" s="2070"/>
      <c r="BED1" s="2070"/>
      <c r="BEE1" s="2070"/>
      <c r="BEF1" s="2070"/>
      <c r="BEG1" s="2070"/>
      <c r="BEH1" s="2070"/>
      <c r="BEI1" s="2070"/>
      <c r="BEJ1" s="2070"/>
      <c r="BEK1" s="2070"/>
      <c r="BEL1" s="2070"/>
      <c r="BEM1" s="2070"/>
      <c r="BEN1" s="2070"/>
      <c r="BEO1" s="2070"/>
      <c r="BEP1" s="2070"/>
      <c r="BEQ1" s="2070"/>
      <c r="BER1" s="2070"/>
      <c r="BES1" s="2070"/>
      <c r="BET1" s="2070"/>
      <c r="BEU1" s="2070"/>
      <c r="BEV1" s="2070"/>
      <c r="BEW1" s="2070"/>
      <c r="BEX1" s="2070"/>
      <c r="BEY1" s="2070"/>
      <c r="BEZ1" s="2070"/>
      <c r="BFA1" s="2070"/>
      <c r="BFB1" s="2070"/>
      <c r="BFC1" s="2070"/>
      <c r="BFD1" s="2070"/>
      <c r="BFE1" s="2070"/>
      <c r="BFF1" s="2070"/>
      <c r="BFG1" s="2070"/>
      <c r="BFH1" s="2070"/>
      <c r="BFI1" s="2070"/>
      <c r="BFJ1" s="2070"/>
      <c r="BFK1" s="2070"/>
      <c r="BFL1" s="2070"/>
      <c r="BFM1" s="2070"/>
      <c r="BFN1" s="2070"/>
      <c r="BFO1" s="2070"/>
      <c r="BFP1" s="2070"/>
      <c r="BFQ1" s="2070"/>
      <c r="BFR1" s="2070"/>
      <c r="BFS1" s="2070"/>
      <c r="BFT1" s="2070"/>
      <c r="BFU1" s="2070"/>
      <c r="BFV1" s="2070"/>
      <c r="BFW1" s="2070"/>
      <c r="BFX1" s="2070"/>
      <c r="BFY1" s="2070"/>
      <c r="BFZ1" s="2070"/>
      <c r="BGA1" s="2070"/>
      <c r="BGB1" s="2070"/>
      <c r="BGC1" s="2070"/>
      <c r="BGD1" s="2070"/>
      <c r="BGE1" s="2070"/>
      <c r="BGF1" s="2070"/>
      <c r="BGG1" s="2070"/>
      <c r="BGH1" s="2070"/>
      <c r="BGI1" s="2070"/>
      <c r="BGJ1" s="2070"/>
      <c r="BGK1" s="2070"/>
      <c r="BGL1" s="2070"/>
      <c r="BGM1" s="2070"/>
      <c r="BGN1" s="2070"/>
      <c r="BGO1" s="2070"/>
      <c r="BGP1" s="2070"/>
      <c r="BGQ1" s="2070"/>
      <c r="BGR1" s="2070"/>
      <c r="BGS1" s="2070"/>
      <c r="BGT1" s="2070"/>
      <c r="BGU1" s="2070"/>
      <c r="BGV1" s="2070"/>
      <c r="BGW1" s="2070"/>
      <c r="BGX1" s="2070"/>
      <c r="BGY1" s="2070"/>
      <c r="BGZ1" s="2070"/>
      <c r="BHA1" s="2070"/>
      <c r="BHB1" s="2070"/>
      <c r="BHC1" s="2070"/>
      <c r="BHD1" s="2070"/>
      <c r="BHE1" s="2070"/>
      <c r="BHF1" s="2070"/>
      <c r="BHG1" s="2070"/>
      <c r="BHH1" s="2070"/>
      <c r="BHI1" s="2070"/>
      <c r="BHJ1" s="2070"/>
      <c r="BHK1" s="2070"/>
      <c r="BHL1" s="2070"/>
      <c r="BHM1" s="2070"/>
      <c r="BHN1" s="2070"/>
      <c r="BHO1" s="2070"/>
      <c r="BHP1" s="2070"/>
      <c r="BHQ1" s="2070"/>
      <c r="BHR1" s="2070"/>
      <c r="BHS1" s="2070"/>
      <c r="BHT1" s="2070"/>
      <c r="BHU1" s="2070"/>
      <c r="BHV1" s="2070"/>
      <c r="BHW1" s="2070"/>
      <c r="BHX1" s="2070"/>
      <c r="BHY1" s="2070"/>
      <c r="BHZ1" s="2070"/>
      <c r="BIA1" s="2070"/>
      <c r="BIB1" s="2070"/>
      <c r="BIC1" s="2070"/>
      <c r="BID1" s="2070"/>
      <c r="BIE1" s="2070"/>
      <c r="BIF1" s="2070"/>
      <c r="BIG1" s="2070"/>
      <c r="BIH1" s="2070"/>
      <c r="BII1" s="2070"/>
      <c r="BIJ1" s="2070"/>
      <c r="BIK1" s="2070"/>
      <c r="BIL1" s="2070"/>
      <c r="BIM1" s="2070"/>
      <c r="BIN1" s="2070"/>
      <c r="BIO1" s="2070"/>
      <c r="BIP1" s="2070"/>
      <c r="BIQ1" s="2070"/>
      <c r="BIR1" s="2070"/>
      <c r="BIS1" s="2070"/>
      <c r="BIT1" s="2070"/>
      <c r="BIU1" s="2070"/>
      <c r="BIV1" s="2070"/>
      <c r="BIW1" s="2070"/>
      <c r="BIX1" s="2070"/>
      <c r="BIY1" s="2070"/>
      <c r="BIZ1" s="2070"/>
      <c r="BJA1" s="2070"/>
      <c r="BJB1" s="2070"/>
      <c r="BJC1" s="2070"/>
      <c r="BJD1" s="2070"/>
      <c r="BJE1" s="2070"/>
      <c r="BJF1" s="2070"/>
      <c r="BJG1" s="2070"/>
      <c r="BJH1" s="2070"/>
      <c r="BJI1" s="2070"/>
      <c r="BJJ1" s="2070"/>
      <c r="BJK1" s="2070"/>
      <c r="BJL1" s="2070"/>
      <c r="BJM1" s="2070"/>
      <c r="BJN1" s="2070"/>
      <c r="BJO1" s="2070"/>
      <c r="BJP1" s="2070"/>
      <c r="BJQ1" s="2070"/>
      <c r="BJR1" s="2070"/>
      <c r="BJS1" s="2070"/>
      <c r="BJT1" s="2070"/>
      <c r="BJU1" s="2070"/>
      <c r="BJV1" s="2070"/>
      <c r="BJW1" s="2070"/>
      <c r="BJX1" s="2070"/>
      <c r="BJY1" s="2070"/>
      <c r="BJZ1" s="2070"/>
      <c r="BKA1" s="2070"/>
      <c r="BKB1" s="2070"/>
      <c r="BKC1" s="2070"/>
      <c r="BKD1" s="2070"/>
      <c r="BKE1" s="2070"/>
      <c r="BKF1" s="2070"/>
      <c r="BKG1" s="2070"/>
      <c r="BKH1" s="2070"/>
      <c r="BKI1" s="2070"/>
      <c r="BKJ1" s="2070"/>
      <c r="BKK1" s="2070"/>
      <c r="BKL1" s="2070"/>
      <c r="BKM1" s="2070"/>
      <c r="BKN1" s="2070"/>
      <c r="BKO1" s="2070"/>
      <c r="BKP1" s="2070"/>
      <c r="BKQ1" s="2070"/>
      <c r="BKR1" s="2070"/>
      <c r="BKS1" s="2070"/>
      <c r="BKT1" s="2070"/>
      <c r="BKU1" s="2070"/>
      <c r="BKV1" s="2070"/>
      <c r="BKW1" s="2070"/>
      <c r="BKX1" s="2070"/>
      <c r="BKY1" s="2070"/>
      <c r="BKZ1" s="2070"/>
      <c r="BLA1" s="2070"/>
      <c r="BLB1" s="2070"/>
      <c r="BLC1" s="2070"/>
      <c r="BLD1" s="2070"/>
      <c r="BLE1" s="2070"/>
      <c r="BLF1" s="2070"/>
      <c r="BLG1" s="2070"/>
      <c r="BLH1" s="2070"/>
      <c r="BLI1" s="2070"/>
      <c r="BLJ1" s="2070"/>
      <c r="BLK1" s="2070"/>
      <c r="BLL1" s="2070"/>
      <c r="BLM1" s="2070"/>
      <c r="BLN1" s="2070"/>
      <c r="BLO1" s="2070"/>
      <c r="BLP1" s="2070"/>
      <c r="BLQ1" s="2070"/>
      <c r="BLR1" s="2070"/>
      <c r="BLS1" s="2070"/>
      <c r="BLT1" s="2070"/>
      <c r="BLU1" s="2070"/>
      <c r="BLV1" s="2070"/>
      <c r="BLW1" s="2070"/>
      <c r="BLX1" s="2070"/>
      <c r="BLY1" s="2070"/>
      <c r="BLZ1" s="2070"/>
      <c r="BMA1" s="2070"/>
      <c r="BMB1" s="2070"/>
      <c r="BMC1" s="2070"/>
      <c r="BMD1" s="2070"/>
      <c r="BME1" s="2070"/>
      <c r="BMF1" s="2070"/>
      <c r="BMG1" s="2070"/>
      <c r="BMH1" s="2070"/>
      <c r="BMI1" s="2070"/>
      <c r="BMJ1" s="2070"/>
      <c r="BMK1" s="2070"/>
      <c r="BML1" s="2070"/>
      <c r="BMM1" s="2070"/>
      <c r="BMN1" s="2070"/>
      <c r="BMO1" s="2070"/>
      <c r="BMP1" s="2070"/>
      <c r="BMQ1" s="2070"/>
      <c r="BMR1" s="2070"/>
      <c r="BMS1" s="2070"/>
      <c r="BMT1" s="2070"/>
      <c r="BMU1" s="2070"/>
      <c r="BMV1" s="2070"/>
      <c r="BMW1" s="2070"/>
      <c r="BMX1" s="2070"/>
      <c r="BMY1" s="2070"/>
      <c r="BMZ1" s="2070"/>
      <c r="BNA1" s="2070"/>
      <c r="BNB1" s="2070"/>
      <c r="BNC1" s="2070"/>
      <c r="BND1" s="2070"/>
      <c r="BNE1" s="2070"/>
      <c r="BNF1" s="2070"/>
      <c r="BNG1" s="2070"/>
      <c r="BNH1" s="2070"/>
      <c r="BNI1" s="2070"/>
      <c r="BNJ1" s="2070"/>
      <c r="BNK1" s="2070"/>
      <c r="BNL1" s="2070"/>
      <c r="BNM1" s="2070"/>
      <c r="BNN1" s="2070"/>
      <c r="BNO1" s="2070"/>
      <c r="BNP1" s="2070"/>
      <c r="BNQ1" s="2070"/>
      <c r="BNR1" s="2070"/>
      <c r="BNS1" s="2070"/>
      <c r="BNT1" s="2070"/>
      <c r="BNU1" s="2070"/>
      <c r="BNV1" s="2070"/>
      <c r="BNW1" s="2070"/>
      <c r="BNX1" s="2070"/>
      <c r="BNY1" s="2070"/>
      <c r="BNZ1" s="2070"/>
      <c r="BOA1" s="2070"/>
      <c r="BOB1" s="2070"/>
      <c r="BOC1" s="2070"/>
      <c r="BOD1" s="2070"/>
      <c r="BOE1" s="2070"/>
      <c r="BOF1" s="2070"/>
      <c r="BOG1" s="2070"/>
      <c r="BOH1" s="2070"/>
      <c r="BOI1" s="2070"/>
      <c r="BOJ1" s="2070"/>
      <c r="BOK1" s="2070"/>
      <c r="BOL1" s="2070"/>
      <c r="BOM1" s="2070"/>
      <c r="BON1" s="2070"/>
      <c r="BOO1" s="2070"/>
      <c r="BOP1" s="2070"/>
      <c r="BOQ1" s="2070"/>
      <c r="BOR1" s="2070"/>
      <c r="BOS1" s="2070"/>
      <c r="BOT1" s="2070"/>
      <c r="BOU1" s="2070"/>
      <c r="BOV1" s="2070"/>
      <c r="BOW1" s="2070"/>
      <c r="BOX1" s="2070"/>
      <c r="BOY1" s="2070"/>
      <c r="BOZ1" s="2070"/>
      <c r="BPA1" s="2070"/>
      <c r="BPB1" s="2070"/>
      <c r="BPC1" s="2070"/>
      <c r="BPD1" s="2070"/>
      <c r="BPE1" s="2070"/>
      <c r="BPF1" s="2070"/>
      <c r="BPG1" s="2070"/>
      <c r="BPH1" s="2070"/>
      <c r="BPI1" s="2070"/>
      <c r="BPJ1" s="2070"/>
      <c r="BPK1" s="2070"/>
      <c r="BPL1" s="2070"/>
      <c r="BPM1" s="2070"/>
      <c r="BPN1" s="2070"/>
      <c r="BPO1" s="2070"/>
      <c r="BPP1" s="2070"/>
      <c r="BPQ1" s="2070"/>
      <c r="BPR1" s="2070"/>
      <c r="BPS1" s="2070"/>
      <c r="BPT1" s="2070"/>
      <c r="BPU1" s="2070"/>
      <c r="BPV1" s="2070"/>
      <c r="BPW1" s="2070"/>
      <c r="BPX1" s="2070"/>
      <c r="BPY1" s="2070"/>
      <c r="BPZ1" s="2070"/>
      <c r="BQA1" s="2070"/>
      <c r="BQB1" s="2070"/>
      <c r="BQC1" s="2070"/>
      <c r="BQD1" s="2070"/>
      <c r="BQE1" s="2070"/>
      <c r="BQF1" s="2070"/>
      <c r="BQG1" s="2070"/>
      <c r="BQH1" s="2070"/>
      <c r="BQI1" s="2070"/>
      <c r="BQJ1" s="2070"/>
      <c r="BQK1" s="2070"/>
      <c r="BQL1" s="2070"/>
      <c r="BQM1" s="2070"/>
      <c r="BQN1" s="2070"/>
      <c r="BQO1" s="2070"/>
      <c r="BQP1" s="2070"/>
      <c r="BQQ1" s="2070"/>
      <c r="BQR1" s="2070"/>
      <c r="BQS1" s="2070"/>
      <c r="BQT1" s="2070"/>
      <c r="BQU1" s="2070"/>
      <c r="BQV1" s="2070"/>
      <c r="BQW1" s="2070"/>
      <c r="BQX1" s="2070"/>
      <c r="BQY1" s="2070"/>
      <c r="BQZ1" s="2070"/>
      <c r="BRA1" s="2070"/>
      <c r="BRB1" s="2070"/>
      <c r="BRC1" s="2070"/>
      <c r="BRD1" s="2070"/>
      <c r="BRE1" s="2070"/>
      <c r="BRF1" s="2070"/>
      <c r="BRG1" s="2070"/>
      <c r="BRH1" s="2070"/>
      <c r="BRI1" s="2070"/>
      <c r="BRJ1" s="2070"/>
      <c r="BRK1" s="2070"/>
      <c r="BRL1" s="2070"/>
      <c r="BRM1" s="2070"/>
      <c r="BRN1" s="2070"/>
      <c r="BRO1" s="2070"/>
      <c r="BRP1" s="2070"/>
      <c r="BRQ1" s="2070"/>
      <c r="BRR1" s="2070"/>
      <c r="BRS1" s="2070"/>
      <c r="BRT1" s="2070"/>
      <c r="BRU1" s="2070"/>
      <c r="BRV1" s="2070"/>
      <c r="BRW1" s="2070"/>
      <c r="BRX1" s="2070"/>
      <c r="BRY1" s="2070"/>
      <c r="BRZ1" s="2070"/>
      <c r="BSA1" s="2070"/>
      <c r="BSB1" s="2070"/>
      <c r="BSC1" s="2070"/>
      <c r="BSD1" s="2070"/>
      <c r="BSE1" s="2070"/>
      <c r="BSF1" s="2070"/>
      <c r="BSG1" s="2070"/>
      <c r="BSH1" s="2070"/>
      <c r="BSI1" s="2070"/>
      <c r="BSJ1" s="2070"/>
      <c r="BSK1" s="2070"/>
      <c r="BSL1" s="2070"/>
      <c r="BSM1" s="2070"/>
      <c r="BSN1" s="2070"/>
      <c r="BSO1" s="2070"/>
      <c r="BSP1" s="2070"/>
      <c r="BSQ1" s="2070"/>
      <c r="BSR1" s="2070"/>
      <c r="BSS1" s="2070"/>
      <c r="BST1" s="2070"/>
      <c r="BSU1" s="2070"/>
      <c r="BSV1" s="2070"/>
      <c r="BSW1" s="2070"/>
      <c r="BSX1" s="2070"/>
      <c r="BSY1" s="2070"/>
      <c r="BSZ1" s="2070"/>
      <c r="BTA1" s="2070"/>
      <c r="BTB1" s="2070"/>
      <c r="BTC1" s="2070"/>
      <c r="BTD1" s="2070"/>
      <c r="BTE1" s="2070"/>
      <c r="BTF1" s="2070"/>
      <c r="BTG1" s="2070"/>
      <c r="BTH1" s="2070"/>
      <c r="BTI1" s="2070"/>
      <c r="BTJ1" s="2070"/>
      <c r="BTK1" s="2070"/>
      <c r="BTL1" s="2070"/>
      <c r="BTM1" s="2070"/>
      <c r="BTN1" s="2070"/>
      <c r="BTO1" s="2070"/>
      <c r="BTP1" s="2070"/>
      <c r="BTQ1" s="2070"/>
      <c r="BTR1" s="2070"/>
      <c r="BTS1" s="2070"/>
      <c r="BTT1" s="2070"/>
      <c r="BTU1" s="2070"/>
      <c r="BTV1" s="2070"/>
      <c r="BTW1" s="2070"/>
      <c r="BTX1" s="2070"/>
      <c r="BTY1" s="2070"/>
      <c r="BTZ1" s="2070"/>
      <c r="BUA1" s="2070"/>
      <c r="BUB1" s="2070"/>
      <c r="BUC1" s="2070"/>
      <c r="BUD1" s="2070"/>
      <c r="BUE1" s="2070"/>
      <c r="BUF1" s="2070"/>
      <c r="BUG1" s="2070"/>
      <c r="BUH1" s="2070"/>
      <c r="BUI1" s="2070"/>
      <c r="BUJ1" s="2070"/>
      <c r="BUK1" s="2070"/>
      <c r="BUL1" s="2070"/>
      <c r="BUM1" s="2070"/>
      <c r="BUN1" s="2070"/>
      <c r="BUO1" s="2070"/>
      <c r="BUP1" s="2070"/>
      <c r="BUQ1" s="2070"/>
      <c r="BUR1" s="2070"/>
      <c r="BUS1" s="2070"/>
      <c r="BUT1" s="2070"/>
      <c r="BUU1" s="2070"/>
      <c r="BUV1" s="2070"/>
      <c r="BUW1" s="2070"/>
      <c r="BUX1" s="2070"/>
      <c r="BUY1" s="2070"/>
      <c r="BUZ1" s="2070"/>
      <c r="BVA1" s="2070"/>
      <c r="BVB1" s="2070"/>
      <c r="BVC1" s="2070"/>
      <c r="BVD1" s="2070"/>
      <c r="BVE1" s="2070"/>
      <c r="BVF1" s="2070"/>
      <c r="BVG1" s="2070"/>
      <c r="BVH1" s="2070"/>
      <c r="BVI1" s="2070"/>
      <c r="BVJ1" s="2070"/>
      <c r="BVK1" s="2070"/>
      <c r="BVL1" s="2070"/>
      <c r="BVM1" s="2070"/>
      <c r="BVN1" s="2070"/>
      <c r="BVO1" s="2070"/>
      <c r="BVP1" s="2070"/>
      <c r="BVQ1" s="2070"/>
      <c r="BVR1" s="2070"/>
      <c r="BVS1" s="2070"/>
      <c r="BVT1" s="2070"/>
      <c r="BVU1" s="2070"/>
      <c r="BVV1" s="2070"/>
      <c r="BVW1" s="2070"/>
      <c r="BVX1" s="2070"/>
      <c r="BVY1" s="2070"/>
      <c r="BVZ1" s="2070"/>
      <c r="BWA1" s="2070"/>
      <c r="BWB1" s="2070"/>
      <c r="BWC1" s="2070"/>
      <c r="BWD1" s="2070"/>
      <c r="BWE1" s="2070"/>
      <c r="BWF1" s="2070"/>
      <c r="BWG1" s="2070"/>
      <c r="BWH1" s="2070"/>
      <c r="BWI1" s="2070"/>
      <c r="BWJ1" s="2070"/>
      <c r="BWK1" s="2070"/>
      <c r="BWL1" s="2070"/>
      <c r="BWM1" s="2070"/>
      <c r="BWN1" s="2070"/>
      <c r="BWO1" s="2070"/>
      <c r="BWP1" s="2070"/>
      <c r="BWQ1" s="2070"/>
      <c r="BWR1" s="2070"/>
      <c r="BWS1" s="2070"/>
      <c r="BWT1" s="2070"/>
      <c r="BWU1" s="2070"/>
      <c r="BWV1" s="2070"/>
      <c r="BWW1" s="2070"/>
      <c r="BWX1" s="2070"/>
      <c r="BWY1" s="2070"/>
      <c r="BWZ1" s="2070"/>
      <c r="BXA1" s="2070"/>
      <c r="BXB1" s="2070"/>
      <c r="BXC1" s="2070"/>
      <c r="BXD1" s="2070"/>
      <c r="BXE1" s="2070"/>
      <c r="BXF1" s="2070"/>
      <c r="BXG1" s="2070"/>
      <c r="BXH1" s="2070"/>
      <c r="BXI1" s="2070"/>
      <c r="BXJ1" s="2070"/>
      <c r="BXK1" s="2070"/>
      <c r="BXL1" s="2070"/>
      <c r="BXM1" s="2070"/>
      <c r="BXN1" s="2070"/>
      <c r="BXO1" s="2070"/>
      <c r="BXP1" s="2070"/>
      <c r="BXQ1" s="2070"/>
      <c r="BXR1" s="2070"/>
      <c r="BXS1" s="2070"/>
      <c r="BXT1" s="2070"/>
      <c r="BXU1" s="2070"/>
      <c r="BXV1" s="2070"/>
      <c r="BXW1" s="2070"/>
      <c r="BXX1" s="2070"/>
      <c r="BXY1" s="2070"/>
      <c r="BXZ1" s="2070"/>
      <c r="BYA1" s="2070"/>
      <c r="BYB1" s="2070"/>
      <c r="BYC1" s="2070"/>
      <c r="BYD1" s="2070"/>
      <c r="BYE1" s="2070"/>
      <c r="BYF1" s="2070"/>
      <c r="BYG1" s="2070"/>
      <c r="BYH1" s="2070"/>
      <c r="BYI1" s="2070"/>
      <c r="BYJ1" s="2070"/>
      <c r="BYK1" s="2070"/>
      <c r="BYL1" s="2070"/>
      <c r="BYM1" s="2070"/>
      <c r="BYN1" s="2070"/>
      <c r="BYO1" s="2070"/>
      <c r="BYP1" s="2070"/>
      <c r="BYQ1" s="2070"/>
      <c r="BYR1" s="2070"/>
      <c r="BYS1" s="2070"/>
      <c r="BYT1" s="2070"/>
      <c r="BYU1" s="2070"/>
      <c r="BYV1" s="2070"/>
      <c r="BYW1" s="2070"/>
      <c r="BYX1" s="2070"/>
      <c r="BYY1" s="2070"/>
      <c r="BYZ1" s="2070"/>
      <c r="BZA1" s="2070"/>
      <c r="BZB1" s="2070"/>
      <c r="BZC1" s="2070"/>
      <c r="BZD1" s="2070"/>
      <c r="BZE1" s="2070"/>
      <c r="BZF1" s="2070"/>
      <c r="BZG1" s="2070"/>
      <c r="BZH1" s="2070"/>
      <c r="BZI1" s="2070"/>
      <c r="BZJ1" s="2070"/>
      <c r="BZK1" s="2070"/>
      <c r="BZL1" s="2070"/>
      <c r="BZM1" s="2070"/>
      <c r="BZN1" s="2070"/>
      <c r="BZO1" s="2070"/>
      <c r="BZP1" s="2070"/>
      <c r="BZQ1" s="2070"/>
      <c r="BZR1" s="2070"/>
      <c r="BZS1" s="2070"/>
      <c r="BZT1" s="2070"/>
      <c r="BZU1" s="2070"/>
      <c r="BZV1" s="2070"/>
      <c r="BZW1" s="2070"/>
      <c r="BZX1" s="2070"/>
      <c r="BZY1" s="2070"/>
      <c r="BZZ1" s="2070"/>
      <c r="CAA1" s="2070"/>
      <c r="CAB1" s="2070"/>
      <c r="CAC1" s="2070"/>
      <c r="CAD1" s="2070"/>
      <c r="CAE1" s="2070"/>
      <c r="CAF1" s="2070"/>
      <c r="CAG1" s="2070"/>
      <c r="CAH1" s="2070"/>
      <c r="CAI1" s="2070"/>
      <c r="CAJ1" s="2070"/>
      <c r="CAK1" s="2070"/>
      <c r="CAL1" s="2070"/>
      <c r="CAM1" s="2070"/>
      <c r="CAN1" s="2070"/>
      <c r="CAO1" s="2070"/>
      <c r="CAP1" s="2070"/>
      <c r="CAQ1" s="2070"/>
      <c r="CAR1" s="2070"/>
      <c r="CAS1" s="2070"/>
      <c r="CAT1" s="2070"/>
      <c r="CAU1" s="2070"/>
      <c r="CAV1" s="2070"/>
      <c r="CAW1" s="2070"/>
      <c r="CAX1" s="2070"/>
      <c r="CAY1" s="2070"/>
      <c r="CAZ1" s="2070"/>
      <c r="CBA1" s="2070"/>
      <c r="CBB1" s="2070"/>
      <c r="CBC1" s="2070"/>
      <c r="CBD1" s="2070"/>
      <c r="CBE1" s="2070"/>
      <c r="CBF1" s="2070"/>
      <c r="CBG1" s="2070"/>
      <c r="CBH1" s="2070"/>
      <c r="CBI1" s="2070"/>
      <c r="CBJ1" s="2070"/>
      <c r="CBK1" s="2070"/>
      <c r="CBL1" s="2070"/>
      <c r="CBM1" s="2070"/>
      <c r="CBN1" s="2070"/>
      <c r="CBO1" s="2070"/>
      <c r="CBP1" s="2070"/>
      <c r="CBQ1" s="2070"/>
      <c r="CBR1" s="2070"/>
      <c r="CBS1" s="2070"/>
      <c r="CBT1" s="2070"/>
      <c r="CBU1" s="2070"/>
      <c r="CBV1" s="2070"/>
      <c r="CBW1" s="2070"/>
      <c r="CBX1" s="2070"/>
      <c r="CBY1" s="2070"/>
      <c r="CBZ1" s="2070"/>
      <c r="CCA1" s="2070"/>
      <c r="CCB1" s="2070"/>
      <c r="CCC1" s="2070"/>
      <c r="CCD1" s="2070"/>
      <c r="CCE1" s="2070"/>
      <c r="CCF1" s="2070"/>
      <c r="CCG1" s="2070"/>
      <c r="CCH1" s="2070"/>
      <c r="CCI1" s="2070"/>
      <c r="CCJ1" s="2070"/>
      <c r="CCK1" s="2070"/>
      <c r="CCL1" s="2070"/>
      <c r="CCM1" s="2070"/>
      <c r="CCN1" s="2070"/>
      <c r="CCO1" s="2070"/>
      <c r="CCP1" s="2070"/>
      <c r="CCQ1" s="2070"/>
      <c r="CCR1" s="2070"/>
      <c r="CCS1" s="2070"/>
      <c r="CCT1" s="2070"/>
      <c r="CCU1" s="2070"/>
      <c r="CCV1" s="2070"/>
      <c r="CCW1" s="2070"/>
      <c r="CCX1" s="2070"/>
      <c r="CCY1" s="2070"/>
      <c r="CCZ1" s="2070"/>
      <c r="CDA1" s="2070"/>
      <c r="CDB1" s="2070"/>
      <c r="CDC1" s="2070"/>
      <c r="CDD1" s="2070"/>
      <c r="CDE1" s="2070"/>
      <c r="CDF1" s="2070"/>
      <c r="CDG1" s="2070"/>
      <c r="CDH1" s="2070"/>
      <c r="CDI1" s="2070"/>
      <c r="CDJ1" s="2070"/>
      <c r="CDK1" s="2070"/>
      <c r="CDL1" s="2070"/>
      <c r="CDM1" s="2070"/>
      <c r="CDN1" s="2070"/>
      <c r="CDO1" s="2070"/>
      <c r="CDP1" s="2070"/>
      <c r="CDQ1" s="2070"/>
      <c r="CDR1" s="2070"/>
      <c r="CDS1" s="2070"/>
      <c r="CDT1" s="2070"/>
      <c r="CDU1" s="2070"/>
      <c r="CDV1" s="2070"/>
      <c r="CDW1" s="2070"/>
      <c r="CDX1" s="2070"/>
      <c r="CDY1" s="2070"/>
      <c r="CDZ1" s="2070"/>
      <c r="CEA1" s="2070"/>
      <c r="CEB1" s="2070"/>
      <c r="CEC1" s="2070"/>
      <c r="CED1" s="2070"/>
      <c r="CEE1" s="2070"/>
      <c r="CEF1" s="2070"/>
      <c r="CEG1" s="2070"/>
      <c r="CEH1" s="2070"/>
      <c r="CEI1" s="2070"/>
      <c r="CEJ1" s="2070"/>
      <c r="CEK1" s="2070"/>
      <c r="CEL1" s="2070"/>
      <c r="CEM1" s="2070"/>
      <c r="CEN1" s="2070"/>
      <c r="CEO1" s="2070"/>
      <c r="CEP1" s="2070"/>
      <c r="CEQ1" s="2070"/>
      <c r="CER1" s="2070"/>
      <c r="CES1" s="2070"/>
      <c r="CET1" s="2070"/>
      <c r="CEU1" s="2070"/>
      <c r="CEV1" s="2070"/>
      <c r="CEW1" s="2070"/>
      <c r="CEX1" s="2070"/>
      <c r="CEY1" s="2070"/>
      <c r="CEZ1" s="2070"/>
      <c r="CFA1" s="2070"/>
      <c r="CFB1" s="2070"/>
      <c r="CFC1" s="2070"/>
      <c r="CFD1" s="2070"/>
      <c r="CFE1" s="2070"/>
      <c r="CFF1" s="2070"/>
      <c r="CFG1" s="2070"/>
      <c r="CFH1" s="2070"/>
      <c r="CFI1" s="2070"/>
      <c r="CFJ1" s="2070"/>
      <c r="CFK1" s="2070"/>
      <c r="CFL1" s="2070"/>
      <c r="CFM1" s="2070"/>
      <c r="CFN1" s="2070"/>
      <c r="CFO1" s="2070"/>
      <c r="CFP1" s="2070"/>
      <c r="CFQ1" s="2070"/>
      <c r="CFR1" s="2070"/>
      <c r="CFS1" s="2070"/>
      <c r="CFT1" s="2070"/>
      <c r="CFU1" s="2070"/>
      <c r="CFV1" s="2070"/>
      <c r="CFW1" s="2070"/>
      <c r="CFX1" s="2070"/>
      <c r="CFY1" s="2070"/>
      <c r="CFZ1" s="2070"/>
      <c r="CGA1" s="2070"/>
      <c r="CGB1" s="2070"/>
      <c r="CGC1" s="2070"/>
      <c r="CGD1" s="2070"/>
      <c r="CGE1" s="2070"/>
      <c r="CGF1" s="2070"/>
      <c r="CGG1" s="2070"/>
      <c r="CGH1" s="2070"/>
      <c r="CGI1" s="2070"/>
      <c r="CGJ1" s="2070"/>
      <c r="CGK1" s="2070"/>
      <c r="CGL1" s="2070"/>
      <c r="CGM1" s="2070"/>
      <c r="CGN1" s="2070"/>
      <c r="CGO1" s="2070"/>
      <c r="CGP1" s="2070"/>
      <c r="CGQ1" s="2070"/>
      <c r="CGR1" s="2070"/>
      <c r="CGS1" s="2070"/>
      <c r="CGT1" s="2070"/>
      <c r="CGU1" s="2070"/>
      <c r="CGV1" s="2070"/>
      <c r="CGW1" s="2070"/>
      <c r="CGX1" s="2070"/>
      <c r="CGY1" s="2070"/>
      <c r="CGZ1" s="2070"/>
      <c r="CHA1" s="2070"/>
      <c r="CHB1" s="2070"/>
      <c r="CHC1" s="2070"/>
      <c r="CHD1" s="2070"/>
      <c r="CHE1" s="2070"/>
      <c r="CHF1" s="2070"/>
      <c r="CHG1" s="2070"/>
      <c r="CHH1" s="2070"/>
      <c r="CHI1" s="2070"/>
      <c r="CHJ1" s="2070"/>
      <c r="CHK1" s="2070"/>
      <c r="CHL1" s="2070"/>
      <c r="CHM1" s="2070"/>
      <c r="CHN1" s="2070"/>
      <c r="CHO1" s="2070"/>
      <c r="CHP1" s="2070"/>
      <c r="CHQ1" s="2070"/>
      <c r="CHR1" s="2070"/>
      <c r="CHS1" s="2070"/>
      <c r="CHT1" s="2070"/>
      <c r="CHU1" s="2070"/>
      <c r="CHV1" s="2070"/>
      <c r="CHW1" s="2070"/>
      <c r="CHX1" s="2070"/>
      <c r="CHY1" s="2070"/>
      <c r="CHZ1" s="2070"/>
      <c r="CIA1" s="2070"/>
      <c r="CIB1" s="2070"/>
      <c r="CIC1" s="2070"/>
      <c r="CID1" s="2070"/>
      <c r="CIE1" s="2070"/>
      <c r="CIF1" s="2070"/>
      <c r="CIG1" s="2070"/>
      <c r="CIH1" s="2070"/>
      <c r="CII1" s="2070"/>
      <c r="CIJ1" s="2070"/>
      <c r="CIK1" s="2070"/>
      <c r="CIL1" s="2070"/>
      <c r="CIM1" s="2070"/>
      <c r="CIN1" s="2070"/>
      <c r="CIO1" s="2070"/>
      <c r="CIP1" s="2070"/>
      <c r="CIQ1" s="2070"/>
      <c r="CIR1" s="2070"/>
      <c r="CIS1" s="2070"/>
      <c r="CIT1" s="2070"/>
      <c r="CIU1" s="2070"/>
      <c r="CIV1" s="2070"/>
      <c r="CIW1" s="2070"/>
      <c r="CIX1" s="2070"/>
      <c r="CIY1" s="2070"/>
      <c r="CIZ1" s="2070"/>
      <c r="CJA1" s="2070"/>
      <c r="CJB1" s="2070"/>
      <c r="CJC1" s="2070"/>
      <c r="CJD1" s="2070"/>
      <c r="CJE1" s="2070"/>
      <c r="CJF1" s="2070"/>
      <c r="CJG1" s="2070"/>
      <c r="CJH1" s="2070"/>
      <c r="CJI1" s="2070"/>
      <c r="CJJ1" s="2070"/>
      <c r="CJK1" s="2070"/>
      <c r="CJL1" s="2070"/>
      <c r="CJM1" s="2070"/>
      <c r="CJN1" s="2070"/>
      <c r="CJO1" s="2070"/>
      <c r="CJP1" s="2070"/>
      <c r="CJQ1" s="2070"/>
      <c r="CJR1" s="2070"/>
      <c r="CJS1" s="2070"/>
      <c r="CJT1" s="2070"/>
      <c r="CJU1" s="2070"/>
      <c r="CJV1" s="2070"/>
      <c r="CJW1" s="2070"/>
      <c r="CJX1" s="2070"/>
      <c r="CJY1" s="2070"/>
      <c r="CJZ1" s="2070"/>
      <c r="CKA1" s="2070"/>
      <c r="CKB1" s="2070"/>
      <c r="CKC1" s="2070"/>
      <c r="CKD1" s="2070"/>
      <c r="CKE1" s="2070"/>
      <c r="CKF1" s="2070"/>
      <c r="CKG1" s="2070"/>
      <c r="CKH1" s="2070"/>
      <c r="CKI1" s="2070"/>
      <c r="CKJ1" s="2070"/>
      <c r="CKK1" s="2070"/>
      <c r="CKL1" s="2070"/>
      <c r="CKM1" s="2070"/>
      <c r="CKN1" s="2070"/>
      <c r="CKO1" s="2070"/>
      <c r="CKP1" s="2070"/>
      <c r="CKQ1" s="2070"/>
      <c r="CKR1" s="2070"/>
      <c r="CKS1" s="2070"/>
      <c r="CKT1" s="2070"/>
      <c r="CKU1" s="2070"/>
      <c r="CKV1" s="2070"/>
      <c r="CKW1" s="2070"/>
      <c r="CKX1" s="2070"/>
      <c r="CKY1" s="2070"/>
      <c r="CKZ1" s="2070"/>
      <c r="CLA1" s="2070"/>
      <c r="CLB1" s="2070"/>
      <c r="CLC1" s="2070"/>
      <c r="CLD1" s="2070"/>
      <c r="CLE1" s="2070"/>
      <c r="CLF1" s="2070"/>
      <c r="CLG1" s="2070"/>
      <c r="CLH1" s="2070"/>
      <c r="CLI1" s="2070"/>
      <c r="CLJ1" s="2070"/>
      <c r="CLK1" s="2070"/>
      <c r="CLL1" s="2070"/>
      <c r="CLM1" s="2070"/>
      <c r="CLN1" s="2070"/>
      <c r="CLO1" s="2070"/>
      <c r="CLP1" s="2070"/>
      <c r="CLQ1" s="2070"/>
      <c r="CLR1" s="2070"/>
      <c r="CLS1" s="2070"/>
      <c r="CLT1" s="2070"/>
      <c r="CLU1" s="2070"/>
      <c r="CLV1" s="2070"/>
      <c r="CLW1" s="2070"/>
      <c r="CLX1" s="2070"/>
      <c r="CLY1" s="2070"/>
      <c r="CLZ1" s="2070"/>
      <c r="CMA1" s="2070"/>
      <c r="CMB1" s="2070"/>
      <c r="CMC1" s="2070"/>
      <c r="CMD1" s="2070"/>
      <c r="CME1" s="2070"/>
      <c r="CMF1" s="2070"/>
      <c r="CMG1" s="2070"/>
      <c r="CMH1" s="2070"/>
      <c r="CMI1" s="2070"/>
      <c r="CMJ1" s="2070"/>
      <c r="CMK1" s="2070"/>
      <c r="CML1" s="2070"/>
      <c r="CMM1" s="2070"/>
      <c r="CMN1" s="2070"/>
      <c r="CMO1" s="2070"/>
      <c r="CMP1" s="2070"/>
      <c r="CMQ1" s="2070"/>
      <c r="CMR1" s="2070"/>
      <c r="CMS1" s="2070"/>
      <c r="CMT1" s="2070"/>
      <c r="CMU1" s="2070"/>
      <c r="CMV1" s="2070"/>
      <c r="CMW1" s="2070"/>
      <c r="CMX1" s="2070"/>
      <c r="CMY1" s="2070"/>
      <c r="CMZ1" s="2070"/>
      <c r="CNA1" s="2070"/>
      <c r="CNB1" s="2070"/>
      <c r="CNC1" s="2070"/>
      <c r="CND1" s="2070"/>
      <c r="CNE1" s="2070"/>
      <c r="CNF1" s="2070"/>
      <c r="CNG1" s="2070"/>
      <c r="CNH1" s="2070"/>
      <c r="CNI1" s="2070"/>
      <c r="CNJ1" s="2070"/>
      <c r="CNK1" s="2070"/>
      <c r="CNL1" s="2070"/>
      <c r="CNM1" s="2070"/>
      <c r="CNN1" s="2070"/>
      <c r="CNO1" s="2070"/>
      <c r="CNP1" s="2070"/>
      <c r="CNQ1" s="2070"/>
      <c r="CNR1" s="2070"/>
      <c r="CNS1" s="2070"/>
      <c r="CNT1" s="2070"/>
      <c r="CNU1" s="2070"/>
      <c r="CNV1" s="2070"/>
      <c r="CNW1" s="2070"/>
      <c r="CNX1" s="2070"/>
      <c r="CNY1" s="2070"/>
      <c r="CNZ1" s="2070"/>
      <c r="COA1" s="2070"/>
      <c r="COB1" s="2070"/>
      <c r="COC1" s="2070"/>
      <c r="COD1" s="2070"/>
      <c r="COE1" s="2070"/>
      <c r="COF1" s="2070"/>
      <c r="COG1" s="2070"/>
      <c r="COH1" s="2070"/>
      <c r="COI1" s="2070"/>
      <c r="COJ1" s="2070"/>
      <c r="COK1" s="2070"/>
      <c r="COL1" s="2070"/>
      <c r="COM1" s="2070"/>
      <c r="CON1" s="2070"/>
      <c r="COO1" s="2070"/>
      <c r="COP1" s="2070"/>
      <c r="COQ1" s="2070"/>
      <c r="COR1" s="2070"/>
      <c r="COS1" s="2070"/>
      <c r="COT1" s="2070"/>
      <c r="COU1" s="2070"/>
      <c r="COV1" s="2070"/>
      <c r="COW1" s="2070"/>
      <c r="COX1" s="2070"/>
      <c r="COY1" s="2070"/>
      <c r="COZ1" s="2070"/>
      <c r="CPA1" s="2070"/>
      <c r="CPB1" s="2070"/>
      <c r="CPC1" s="2070"/>
      <c r="CPD1" s="2070"/>
      <c r="CPE1" s="2070"/>
      <c r="CPF1" s="2070"/>
      <c r="CPG1" s="2070"/>
      <c r="CPH1" s="2070"/>
      <c r="CPI1" s="2070"/>
      <c r="CPJ1" s="2070"/>
      <c r="CPK1" s="2070"/>
      <c r="CPL1" s="2070"/>
      <c r="CPM1" s="2070"/>
      <c r="CPN1" s="2070"/>
      <c r="CPO1" s="2070"/>
      <c r="CPP1" s="2070"/>
      <c r="CPQ1" s="2070"/>
      <c r="CPR1" s="2070"/>
      <c r="CPS1" s="2070"/>
      <c r="CPT1" s="2070"/>
      <c r="CPU1" s="2070"/>
      <c r="CPV1" s="2070"/>
      <c r="CPW1" s="2070"/>
      <c r="CPX1" s="2070"/>
      <c r="CPY1" s="2070"/>
      <c r="CPZ1" s="2070"/>
      <c r="CQA1" s="2070"/>
      <c r="CQB1" s="2070"/>
      <c r="CQC1" s="2070"/>
      <c r="CQD1" s="2070"/>
      <c r="CQE1" s="2070"/>
      <c r="CQF1" s="2070"/>
      <c r="CQG1" s="2070"/>
      <c r="CQH1" s="2070"/>
      <c r="CQI1" s="2070"/>
      <c r="CQJ1" s="2070"/>
      <c r="CQK1" s="2070"/>
      <c r="CQL1" s="2070"/>
      <c r="CQM1" s="2070"/>
      <c r="CQN1" s="2070"/>
      <c r="CQO1" s="2070"/>
      <c r="CQP1" s="2070"/>
      <c r="CQQ1" s="2070"/>
      <c r="CQR1" s="2070"/>
      <c r="CQS1" s="2070"/>
      <c r="CQT1" s="2070"/>
      <c r="CQU1" s="2070"/>
      <c r="CQV1" s="2070"/>
      <c r="CQW1" s="2070"/>
      <c r="CQX1" s="2070"/>
      <c r="CQY1" s="2070"/>
      <c r="CQZ1" s="2070"/>
      <c r="CRA1" s="2070"/>
      <c r="CRB1" s="2070"/>
      <c r="CRC1" s="2070"/>
      <c r="CRD1" s="2070"/>
      <c r="CRE1" s="2070"/>
      <c r="CRF1" s="2070"/>
      <c r="CRG1" s="2070"/>
      <c r="CRH1" s="2070"/>
      <c r="CRI1" s="2070"/>
      <c r="CRJ1" s="2070"/>
      <c r="CRK1" s="2070"/>
      <c r="CRL1" s="2070"/>
      <c r="CRM1" s="2070"/>
      <c r="CRN1" s="2070"/>
      <c r="CRO1" s="2070"/>
      <c r="CRP1" s="2070"/>
      <c r="CRQ1" s="2070"/>
      <c r="CRR1" s="2070"/>
      <c r="CRS1" s="2070"/>
      <c r="CRT1" s="2070"/>
      <c r="CRU1" s="2070"/>
      <c r="CRV1" s="2070"/>
      <c r="CRW1" s="2070"/>
      <c r="CRX1" s="2070"/>
      <c r="CRY1" s="2070"/>
      <c r="CRZ1" s="2070"/>
      <c r="CSA1" s="2070"/>
      <c r="CSB1" s="2070"/>
      <c r="CSC1" s="2070"/>
      <c r="CSD1" s="2070"/>
      <c r="CSE1" s="2070"/>
      <c r="CSF1" s="2070"/>
      <c r="CSG1" s="2070"/>
      <c r="CSH1" s="2070"/>
      <c r="CSI1" s="2070"/>
      <c r="CSJ1" s="2070"/>
      <c r="CSK1" s="2070"/>
      <c r="CSL1" s="2070"/>
      <c r="CSM1" s="2070"/>
      <c r="CSN1" s="2070"/>
      <c r="CSO1" s="2070"/>
      <c r="CSP1" s="2070"/>
      <c r="CSQ1" s="2070"/>
      <c r="CSR1" s="2070"/>
      <c r="CSS1" s="2070"/>
      <c r="CST1" s="2070"/>
      <c r="CSU1" s="2070"/>
      <c r="CSV1" s="2070"/>
      <c r="CSW1" s="2070"/>
      <c r="CSX1" s="2070"/>
      <c r="CSY1" s="2070"/>
      <c r="CSZ1" s="2070"/>
      <c r="CTA1" s="2070"/>
      <c r="CTB1" s="2070"/>
      <c r="CTC1" s="2070"/>
      <c r="CTD1" s="2070"/>
      <c r="CTE1" s="2070"/>
      <c r="CTF1" s="2070"/>
      <c r="CTG1" s="2070"/>
      <c r="CTH1" s="2070"/>
      <c r="CTI1" s="2070"/>
      <c r="CTJ1" s="2070"/>
      <c r="CTK1" s="2070"/>
      <c r="CTL1" s="2070"/>
      <c r="CTM1" s="2070"/>
      <c r="CTN1" s="2070"/>
      <c r="CTO1" s="2070"/>
      <c r="CTP1" s="2070"/>
      <c r="CTQ1" s="2070"/>
      <c r="CTR1" s="2070"/>
      <c r="CTS1" s="2070"/>
      <c r="CTT1" s="2070"/>
      <c r="CTU1" s="2070"/>
      <c r="CTV1" s="2070"/>
      <c r="CTW1" s="2070"/>
      <c r="CTX1" s="2070"/>
      <c r="CTY1" s="2070"/>
      <c r="CTZ1" s="2070"/>
      <c r="CUA1" s="2070"/>
      <c r="CUB1" s="2070"/>
      <c r="CUC1" s="2070"/>
      <c r="CUD1" s="2070"/>
      <c r="CUE1" s="2070"/>
      <c r="CUF1" s="2070"/>
      <c r="CUG1" s="2070"/>
      <c r="CUH1" s="2070"/>
      <c r="CUI1" s="2070"/>
      <c r="CUJ1" s="2070"/>
      <c r="CUK1" s="2070"/>
      <c r="CUL1" s="2070"/>
      <c r="CUM1" s="2070"/>
      <c r="CUN1" s="2070"/>
      <c r="CUO1" s="2070"/>
      <c r="CUP1" s="2070"/>
      <c r="CUQ1" s="2070"/>
      <c r="CUR1" s="2070"/>
      <c r="CUS1" s="2070"/>
      <c r="CUT1" s="2070"/>
      <c r="CUU1" s="2070"/>
      <c r="CUV1" s="2070"/>
      <c r="CUW1" s="2070"/>
      <c r="CUX1" s="2070"/>
      <c r="CUY1" s="2070"/>
      <c r="CUZ1" s="2070"/>
      <c r="CVA1" s="2070"/>
      <c r="CVB1" s="2070"/>
      <c r="CVC1" s="2070"/>
      <c r="CVD1" s="2070"/>
      <c r="CVE1" s="2070"/>
      <c r="CVF1" s="2070"/>
      <c r="CVG1" s="2070"/>
      <c r="CVH1" s="2070"/>
      <c r="CVI1" s="2070"/>
      <c r="CVJ1" s="2070"/>
      <c r="CVK1" s="2070"/>
      <c r="CVL1" s="2070"/>
      <c r="CVM1" s="2070"/>
      <c r="CVN1" s="2070"/>
      <c r="CVO1" s="2070"/>
      <c r="CVP1" s="2070"/>
      <c r="CVQ1" s="2070"/>
      <c r="CVR1" s="2070"/>
      <c r="CVS1" s="2070"/>
      <c r="CVT1" s="2070"/>
      <c r="CVU1" s="2070"/>
      <c r="CVV1" s="2070"/>
      <c r="CVW1" s="2070"/>
      <c r="CVX1" s="2070"/>
      <c r="CVY1" s="2070"/>
      <c r="CVZ1" s="2070"/>
      <c r="CWA1" s="2070"/>
      <c r="CWB1" s="2070"/>
      <c r="CWC1" s="2070"/>
      <c r="CWD1" s="2070"/>
      <c r="CWE1" s="2070"/>
      <c r="CWF1" s="2070"/>
      <c r="CWG1" s="2070"/>
      <c r="CWH1" s="2070"/>
      <c r="CWI1" s="2070"/>
      <c r="CWJ1" s="2070"/>
      <c r="CWK1" s="2070"/>
      <c r="CWL1" s="2070"/>
      <c r="CWM1" s="2070"/>
      <c r="CWN1" s="2070"/>
      <c r="CWO1" s="2070"/>
      <c r="CWP1" s="2070"/>
      <c r="CWQ1" s="2070"/>
      <c r="CWR1" s="2070"/>
      <c r="CWS1" s="2070"/>
      <c r="CWT1" s="2070"/>
      <c r="CWU1" s="2070"/>
      <c r="CWV1" s="2070"/>
      <c r="CWW1" s="2070"/>
      <c r="CWX1" s="2070"/>
      <c r="CWY1" s="2070"/>
      <c r="CWZ1" s="2070"/>
      <c r="CXA1" s="2070"/>
      <c r="CXB1" s="2070"/>
      <c r="CXC1" s="2070"/>
      <c r="CXD1" s="2070"/>
      <c r="CXE1" s="2070"/>
      <c r="CXF1" s="2070"/>
      <c r="CXG1" s="2070"/>
      <c r="CXH1" s="2070"/>
      <c r="CXI1" s="2070"/>
      <c r="CXJ1" s="2070"/>
      <c r="CXK1" s="2070"/>
      <c r="CXL1" s="2070"/>
      <c r="CXM1" s="2070"/>
      <c r="CXN1" s="2070"/>
      <c r="CXO1" s="2070"/>
      <c r="CXP1" s="2070"/>
      <c r="CXQ1" s="2070"/>
      <c r="CXR1" s="2070"/>
      <c r="CXS1" s="2070"/>
      <c r="CXT1" s="2070"/>
      <c r="CXU1" s="2070"/>
      <c r="CXV1" s="2070"/>
      <c r="CXW1" s="2070"/>
      <c r="CXX1" s="2070"/>
      <c r="CXY1" s="2070"/>
      <c r="CXZ1" s="2070"/>
      <c r="CYA1" s="2070"/>
      <c r="CYB1" s="2070"/>
      <c r="CYC1" s="2070"/>
      <c r="CYD1" s="2070"/>
      <c r="CYE1" s="2070"/>
      <c r="CYF1" s="2070"/>
      <c r="CYG1" s="2070"/>
      <c r="CYH1" s="2070"/>
      <c r="CYI1" s="2070"/>
      <c r="CYJ1" s="2070"/>
      <c r="CYK1" s="2070"/>
      <c r="CYL1" s="2070"/>
      <c r="CYM1" s="2070"/>
      <c r="CYN1" s="2070"/>
      <c r="CYO1" s="2070"/>
      <c r="CYP1" s="2070"/>
      <c r="CYQ1" s="2070"/>
      <c r="CYR1" s="2070"/>
      <c r="CYS1" s="2070"/>
      <c r="CYT1" s="2070"/>
      <c r="CYU1" s="2070"/>
      <c r="CYV1" s="2070"/>
      <c r="CYW1" s="2070"/>
      <c r="CYX1" s="2070"/>
      <c r="CYY1" s="2070"/>
      <c r="CYZ1" s="2070"/>
      <c r="CZA1" s="2070"/>
      <c r="CZB1" s="2070"/>
      <c r="CZC1" s="2070"/>
      <c r="CZD1" s="2070"/>
      <c r="CZE1" s="2070"/>
      <c r="CZF1" s="2070"/>
      <c r="CZG1" s="2070"/>
      <c r="CZH1" s="2070"/>
      <c r="CZI1" s="2070"/>
      <c r="CZJ1" s="2070"/>
      <c r="CZK1" s="2070"/>
      <c r="CZL1" s="2070"/>
      <c r="CZM1" s="2070"/>
      <c r="CZN1" s="2070"/>
      <c r="CZO1" s="2070"/>
      <c r="CZP1" s="2070"/>
      <c r="CZQ1" s="2070"/>
      <c r="CZR1" s="2070"/>
      <c r="CZS1" s="2070"/>
      <c r="CZT1" s="2070"/>
      <c r="CZU1" s="2070"/>
      <c r="CZV1" s="2070"/>
      <c r="CZW1" s="2070"/>
      <c r="CZX1" s="2070"/>
      <c r="CZY1" s="2070"/>
      <c r="CZZ1" s="2070"/>
      <c r="DAA1" s="2070"/>
      <c r="DAB1" s="2070"/>
      <c r="DAC1" s="2070"/>
      <c r="DAD1" s="2070"/>
      <c r="DAE1" s="2070"/>
      <c r="DAF1" s="2070"/>
      <c r="DAG1" s="2070"/>
      <c r="DAH1" s="2070"/>
      <c r="DAI1" s="2070"/>
      <c r="DAJ1" s="2070"/>
      <c r="DAK1" s="2070"/>
      <c r="DAL1" s="2070"/>
      <c r="DAM1" s="2070"/>
      <c r="DAN1" s="2070"/>
      <c r="DAO1" s="2070"/>
      <c r="DAP1" s="2070"/>
      <c r="DAQ1" s="2070"/>
      <c r="DAR1" s="2070"/>
      <c r="DAS1" s="2070"/>
      <c r="DAT1" s="2070"/>
      <c r="DAU1" s="2070"/>
      <c r="DAV1" s="2070"/>
      <c r="DAW1" s="2070"/>
      <c r="DAX1" s="2070"/>
      <c r="DAY1" s="2070"/>
      <c r="DAZ1" s="2070"/>
      <c r="DBA1" s="2070"/>
      <c r="DBB1" s="2070"/>
      <c r="DBC1" s="2070"/>
      <c r="DBD1" s="2070"/>
      <c r="DBE1" s="2070"/>
      <c r="DBF1" s="2070"/>
      <c r="DBG1" s="2070"/>
      <c r="DBH1" s="2070"/>
      <c r="DBI1" s="2070"/>
      <c r="DBJ1" s="2070"/>
      <c r="DBK1" s="2070"/>
      <c r="DBL1" s="2070"/>
      <c r="DBM1" s="2070"/>
      <c r="DBN1" s="2070"/>
      <c r="DBO1" s="2070"/>
      <c r="DBP1" s="2070"/>
      <c r="DBQ1" s="2070"/>
      <c r="DBR1" s="2070"/>
      <c r="DBS1" s="2070"/>
      <c r="DBT1" s="2070"/>
      <c r="DBU1" s="2070"/>
      <c r="DBV1" s="2070"/>
      <c r="DBW1" s="2070"/>
      <c r="DBX1" s="2070"/>
      <c r="DBY1" s="2070"/>
      <c r="DBZ1" s="2070"/>
      <c r="DCA1" s="2070"/>
      <c r="DCB1" s="2070"/>
      <c r="DCC1" s="2070"/>
      <c r="DCD1" s="2070"/>
      <c r="DCE1" s="2070"/>
      <c r="DCF1" s="2070"/>
      <c r="DCG1" s="2070"/>
      <c r="DCH1" s="2070"/>
      <c r="DCI1" s="2070"/>
      <c r="DCJ1" s="2070"/>
      <c r="DCK1" s="2070"/>
      <c r="DCL1" s="2070"/>
      <c r="DCM1" s="2070"/>
      <c r="DCN1" s="2070"/>
      <c r="DCO1" s="2070"/>
      <c r="DCP1" s="2070"/>
      <c r="DCQ1" s="2070"/>
      <c r="DCR1" s="2070"/>
      <c r="DCS1" s="2070"/>
      <c r="DCT1" s="2070"/>
      <c r="DCU1" s="2070"/>
      <c r="DCV1" s="2070"/>
      <c r="DCW1" s="2070"/>
      <c r="DCX1" s="2070"/>
      <c r="DCY1" s="2070"/>
      <c r="DCZ1" s="2070"/>
      <c r="DDA1" s="2070"/>
      <c r="DDB1" s="2070"/>
      <c r="DDC1" s="2070"/>
      <c r="DDD1" s="2070"/>
      <c r="DDE1" s="2070"/>
      <c r="DDF1" s="2070"/>
      <c r="DDG1" s="2070"/>
      <c r="DDH1" s="2070"/>
      <c r="DDI1" s="2070"/>
      <c r="DDJ1" s="2070"/>
      <c r="DDK1" s="2070"/>
      <c r="DDL1" s="2070"/>
      <c r="DDM1" s="2070"/>
      <c r="DDN1" s="2070"/>
      <c r="DDO1" s="2070"/>
      <c r="DDP1" s="2070"/>
      <c r="DDQ1" s="2070"/>
      <c r="DDR1" s="2070"/>
      <c r="DDS1" s="2070"/>
      <c r="DDT1" s="2070"/>
      <c r="DDU1" s="2070"/>
      <c r="DDV1" s="2070"/>
      <c r="DDW1" s="2070"/>
      <c r="DDX1" s="2070"/>
      <c r="DDY1" s="2070"/>
      <c r="DDZ1" s="2070"/>
      <c r="DEA1" s="2070"/>
      <c r="DEB1" s="2070"/>
      <c r="DEC1" s="2070"/>
      <c r="DED1" s="2070"/>
      <c r="DEE1" s="2070"/>
      <c r="DEF1" s="2070"/>
      <c r="DEG1" s="2070"/>
      <c r="DEH1" s="2070"/>
      <c r="DEI1" s="2070"/>
      <c r="DEJ1" s="2070"/>
      <c r="DEK1" s="2070"/>
      <c r="DEL1" s="2070"/>
      <c r="DEM1" s="2070"/>
      <c r="DEN1" s="2070"/>
      <c r="DEO1" s="2070"/>
      <c r="DEP1" s="2070"/>
      <c r="DEQ1" s="2070"/>
      <c r="DER1" s="2070"/>
      <c r="DES1" s="2070"/>
      <c r="DET1" s="2070"/>
      <c r="DEU1" s="2070"/>
      <c r="DEV1" s="2070"/>
      <c r="DEW1" s="2070"/>
      <c r="DEX1" s="2070"/>
      <c r="DEY1" s="2070"/>
      <c r="DEZ1" s="2070"/>
      <c r="DFA1" s="2070"/>
      <c r="DFB1" s="2070"/>
      <c r="DFC1" s="2070"/>
      <c r="DFD1" s="2070"/>
      <c r="DFE1" s="2070"/>
      <c r="DFF1" s="2070"/>
      <c r="DFG1" s="2070"/>
      <c r="DFH1" s="2070"/>
      <c r="DFI1" s="2070"/>
      <c r="DFJ1" s="2070"/>
      <c r="DFK1" s="2070"/>
      <c r="DFL1" s="2070"/>
      <c r="DFM1" s="2070"/>
      <c r="DFN1" s="2070"/>
      <c r="DFO1" s="2070"/>
      <c r="DFP1" s="2070"/>
      <c r="DFQ1" s="2070"/>
      <c r="DFR1" s="2070"/>
      <c r="DFS1" s="2070"/>
      <c r="DFT1" s="2070"/>
      <c r="DFU1" s="2070"/>
      <c r="DFV1" s="2070"/>
      <c r="DFW1" s="2070"/>
      <c r="DFX1" s="2070"/>
      <c r="DFY1" s="2070"/>
      <c r="DFZ1" s="2070"/>
      <c r="DGA1" s="2070"/>
      <c r="DGB1" s="2070"/>
      <c r="DGC1" s="2070"/>
      <c r="DGD1" s="2070"/>
      <c r="DGE1" s="2070"/>
      <c r="DGF1" s="2070"/>
      <c r="DGG1" s="2070"/>
      <c r="DGH1" s="2070"/>
      <c r="DGI1" s="2070"/>
      <c r="DGJ1" s="2070"/>
      <c r="DGK1" s="2070"/>
      <c r="DGL1" s="2070"/>
      <c r="DGM1" s="2070"/>
      <c r="DGN1" s="2070"/>
      <c r="DGO1" s="2070"/>
      <c r="DGP1" s="2070"/>
      <c r="DGQ1" s="2070"/>
      <c r="DGR1" s="2070"/>
      <c r="DGS1" s="2070"/>
      <c r="DGT1" s="2070"/>
      <c r="DGU1" s="2070"/>
      <c r="DGV1" s="2070"/>
      <c r="DGW1" s="2070"/>
      <c r="DGX1" s="2070"/>
      <c r="DGY1" s="2070"/>
      <c r="DGZ1" s="2070"/>
      <c r="DHA1" s="2070"/>
      <c r="DHB1" s="2070"/>
      <c r="DHC1" s="2070"/>
      <c r="DHD1" s="2070"/>
      <c r="DHE1" s="2070"/>
      <c r="DHF1" s="2070"/>
      <c r="DHG1" s="2070"/>
      <c r="DHH1" s="2070"/>
      <c r="DHI1" s="2070"/>
      <c r="DHJ1" s="2070"/>
      <c r="DHK1" s="2070"/>
      <c r="DHL1" s="2070"/>
      <c r="DHM1" s="2070"/>
      <c r="DHN1" s="2070"/>
      <c r="DHO1" s="2070"/>
      <c r="DHP1" s="2070"/>
      <c r="DHQ1" s="2070"/>
      <c r="DHR1" s="2070"/>
      <c r="DHS1" s="2070"/>
      <c r="DHT1" s="2070"/>
      <c r="DHU1" s="2070"/>
      <c r="DHV1" s="2070"/>
      <c r="DHW1" s="2070"/>
      <c r="DHX1" s="2070"/>
      <c r="DHY1" s="2070"/>
      <c r="DHZ1" s="2070"/>
      <c r="DIA1" s="2070"/>
      <c r="DIB1" s="2070"/>
      <c r="DIC1" s="2070"/>
      <c r="DID1" s="2070"/>
      <c r="DIE1" s="2070"/>
      <c r="DIF1" s="2070"/>
      <c r="DIG1" s="2070"/>
      <c r="DIH1" s="2070"/>
      <c r="DII1" s="2070"/>
      <c r="DIJ1" s="2070"/>
      <c r="DIK1" s="2070"/>
      <c r="DIL1" s="2070"/>
      <c r="DIM1" s="2070"/>
      <c r="DIN1" s="2070"/>
      <c r="DIO1" s="2070"/>
      <c r="DIP1" s="2070"/>
      <c r="DIQ1" s="2070"/>
      <c r="DIR1" s="2070"/>
      <c r="DIS1" s="2070"/>
      <c r="DIT1" s="2070"/>
      <c r="DIU1" s="2070"/>
      <c r="DIV1" s="2070"/>
      <c r="DIW1" s="2070"/>
      <c r="DIX1" s="2070"/>
      <c r="DIY1" s="2070"/>
      <c r="DIZ1" s="2070"/>
      <c r="DJA1" s="2070"/>
      <c r="DJB1" s="2070"/>
      <c r="DJC1" s="2070"/>
      <c r="DJD1" s="2070"/>
      <c r="DJE1" s="2070"/>
      <c r="DJF1" s="2070"/>
      <c r="DJG1" s="2070"/>
      <c r="DJH1" s="2070"/>
      <c r="DJI1" s="2070"/>
      <c r="DJJ1" s="2070"/>
      <c r="DJK1" s="2070"/>
      <c r="DJL1" s="2070"/>
      <c r="DJM1" s="2070"/>
      <c r="DJN1" s="2070"/>
      <c r="DJO1" s="2070"/>
      <c r="DJP1" s="2070"/>
      <c r="DJQ1" s="2070"/>
      <c r="DJR1" s="2070"/>
      <c r="DJS1" s="2070"/>
      <c r="DJT1" s="2070"/>
      <c r="DJU1" s="2070"/>
      <c r="DJV1" s="2070"/>
      <c r="DJW1" s="2070"/>
      <c r="DJX1" s="2070"/>
      <c r="DJY1" s="2070"/>
      <c r="DJZ1" s="2070"/>
      <c r="DKA1" s="2070"/>
      <c r="DKB1" s="2070"/>
      <c r="DKC1" s="2070"/>
      <c r="DKD1" s="2070"/>
      <c r="DKE1" s="2070"/>
      <c r="DKF1" s="2070"/>
      <c r="DKG1" s="2070"/>
      <c r="DKH1" s="2070"/>
      <c r="DKI1" s="2070"/>
      <c r="DKJ1" s="2070"/>
      <c r="DKK1" s="2070"/>
      <c r="DKL1" s="2070"/>
      <c r="DKM1" s="2070"/>
      <c r="DKN1" s="2070"/>
      <c r="DKO1" s="2070"/>
      <c r="DKP1" s="2070"/>
      <c r="DKQ1" s="2070"/>
      <c r="DKR1" s="2070"/>
      <c r="DKS1" s="2070"/>
      <c r="DKT1" s="2070"/>
      <c r="DKU1" s="2070"/>
      <c r="DKV1" s="2070"/>
      <c r="DKW1" s="2070"/>
      <c r="DKX1" s="2070"/>
      <c r="DKY1" s="2070"/>
      <c r="DKZ1" s="2070"/>
      <c r="DLA1" s="2070"/>
      <c r="DLB1" s="2070"/>
      <c r="DLC1" s="2070"/>
      <c r="DLD1" s="2070"/>
      <c r="DLE1" s="2070"/>
      <c r="DLF1" s="2070"/>
      <c r="DLG1" s="2070"/>
      <c r="DLH1" s="2070"/>
      <c r="DLI1" s="2070"/>
      <c r="DLJ1" s="2070"/>
      <c r="DLK1" s="2070"/>
      <c r="DLL1" s="2070"/>
      <c r="DLM1" s="2070"/>
      <c r="DLN1" s="2070"/>
      <c r="DLO1" s="2070"/>
      <c r="DLP1" s="2070"/>
      <c r="DLQ1" s="2070"/>
      <c r="DLR1" s="2070"/>
      <c r="DLS1" s="2070"/>
      <c r="DLT1" s="2070"/>
      <c r="DLU1" s="2070"/>
      <c r="DLV1" s="2070"/>
      <c r="DLW1" s="2070"/>
      <c r="DLX1" s="2070"/>
      <c r="DLY1" s="2070"/>
      <c r="DLZ1" s="2070"/>
      <c r="DMA1" s="2070"/>
      <c r="DMB1" s="2070"/>
      <c r="DMC1" s="2070"/>
      <c r="DMD1" s="2070"/>
      <c r="DME1" s="2070"/>
      <c r="DMF1" s="2070"/>
      <c r="DMG1" s="2070"/>
      <c r="DMH1" s="2070"/>
      <c r="DMI1" s="2070"/>
      <c r="DMJ1" s="2070"/>
      <c r="DMK1" s="2070"/>
      <c r="DML1" s="2070"/>
      <c r="DMM1" s="2070"/>
      <c r="DMN1" s="2070"/>
      <c r="DMO1" s="2070"/>
      <c r="DMP1" s="2070"/>
      <c r="DMQ1" s="2070"/>
      <c r="DMR1" s="2070"/>
      <c r="DMS1" s="2070"/>
      <c r="DMT1" s="2070"/>
      <c r="DMU1" s="2070"/>
      <c r="DMV1" s="2070"/>
      <c r="DMW1" s="2070"/>
      <c r="DMX1" s="2070"/>
      <c r="DMY1" s="2070"/>
      <c r="DMZ1" s="2070"/>
      <c r="DNA1" s="2070"/>
      <c r="DNB1" s="2070"/>
      <c r="DNC1" s="2070"/>
      <c r="DND1" s="2070"/>
      <c r="DNE1" s="2070"/>
      <c r="DNF1" s="2070"/>
      <c r="DNG1" s="2070"/>
      <c r="DNH1" s="2070"/>
      <c r="DNI1" s="2070"/>
      <c r="DNJ1" s="2070"/>
      <c r="DNK1" s="2070"/>
      <c r="DNL1" s="2070"/>
      <c r="DNM1" s="2070"/>
      <c r="DNN1" s="2070"/>
      <c r="DNO1" s="2070"/>
      <c r="DNP1" s="2070"/>
      <c r="DNQ1" s="2070"/>
      <c r="DNR1" s="2070"/>
      <c r="DNS1" s="2070"/>
      <c r="DNT1" s="2070"/>
      <c r="DNU1" s="2070"/>
      <c r="DNV1" s="2070"/>
      <c r="DNW1" s="2070"/>
      <c r="DNX1" s="2070"/>
      <c r="DNY1" s="2070"/>
      <c r="DNZ1" s="2070"/>
      <c r="DOA1" s="2070"/>
      <c r="DOB1" s="2070"/>
      <c r="DOC1" s="2070"/>
      <c r="DOD1" s="2070"/>
      <c r="DOE1" s="2070"/>
      <c r="DOF1" s="2070"/>
      <c r="DOG1" s="2070"/>
      <c r="DOH1" s="2070"/>
      <c r="DOI1" s="2070"/>
      <c r="DOJ1" s="2070"/>
      <c r="DOK1" s="2070"/>
      <c r="DOL1" s="2070"/>
      <c r="DOM1" s="2070"/>
      <c r="DON1" s="2070"/>
      <c r="DOO1" s="2070"/>
      <c r="DOP1" s="2070"/>
      <c r="DOQ1" s="2070"/>
      <c r="DOR1" s="2070"/>
      <c r="DOS1" s="2070"/>
      <c r="DOT1" s="2070"/>
      <c r="DOU1" s="2070"/>
      <c r="DOV1" s="2070"/>
      <c r="DOW1" s="2070"/>
      <c r="DOX1" s="2070"/>
      <c r="DOY1" s="2070"/>
      <c r="DOZ1" s="2070"/>
      <c r="DPA1" s="2070"/>
      <c r="DPB1" s="2070"/>
      <c r="DPC1" s="2070"/>
      <c r="DPD1" s="2070"/>
      <c r="DPE1" s="2070"/>
      <c r="DPF1" s="2070"/>
      <c r="DPG1" s="2070"/>
      <c r="DPH1" s="2070"/>
      <c r="DPI1" s="2070"/>
      <c r="DPJ1" s="2070"/>
      <c r="DPK1" s="2070"/>
      <c r="DPL1" s="2070"/>
      <c r="DPM1" s="2070"/>
      <c r="DPN1" s="2070"/>
      <c r="DPO1" s="2070"/>
      <c r="DPP1" s="2070"/>
      <c r="DPQ1" s="2070"/>
      <c r="DPR1" s="2070"/>
      <c r="DPS1" s="2070"/>
      <c r="DPT1" s="2070"/>
      <c r="DPU1" s="2070"/>
      <c r="DPV1" s="2070"/>
      <c r="DPW1" s="2070"/>
      <c r="DPX1" s="2070"/>
      <c r="DPY1" s="2070"/>
      <c r="DPZ1" s="2070"/>
      <c r="DQA1" s="2070"/>
      <c r="DQB1" s="2070"/>
      <c r="DQC1" s="2070"/>
      <c r="DQD1" s="2070"/>
      <c r="DQE1" s="2070"/>
      <c r="DQF1" s="2070"/>
      <c r="DQG1" s="2070"/>
      <c r="DQH1" s="2070"/>
      <c r="DQI1" s="2070"/>
      <c r="DQJ1" s="2070"/>
      <c r="DQK1" s="2070"/>
      <c r="DQL1" s="2070"/>
      <c r="DQM1" s="2070"/>
      <c r="DQN1" s="2070"/>
      <c r="DQO1" s="2070"/>
      <c r="DQP1" s="2070"/>
      <c r="DQQ1" s="2070"/>
      <c r="DQR1" s="2070"/>
      <c r="DQS1" s="2070"/>
      <c r="DQT1" s="2070"/>
      <c r="DQU1" s="2070"/>
      <c r="DQV1" s="2070"/>
      <c r="DQW1" s="2070"/>
      <c r="DQX1" s="2070"/>
      <c r="DQY1" s="2070"/>
      <c r="DQZ1" s="2070"/>
      <c r="DRA1" s="2070"/>
      <c r="DRB1" s="2070"/>
      <c r="DRC1" s="2070"/>
      <c r="DRD1" s="2070"/>
      <c r="DRE1" s="2070"/>
      <c r="DRF1" s="2070"/>
      <c r="DRG1" s="2070"/>
      <c r="DRH1" s="2070"/>
      <c r="DRI1" s="2070"/>
      <c r="DRJ1" s="2070"/>
      <c r="DRK1" s="2070"/>
      <c r="DRL1" s="2070"/>
      <c r="DRM1" s="2070"/>
      <c r="DRN1" s="2070"/>
      <c r="DRO1" s="2070"/>
      <c r="DRP1" s="2070"/>
      <c r="DRQ1" s="2070"/>
      <c r="DRR1" s="2070"/>
      <c r="DRS1" s="2070"/>
      <c r="DRT1" s="2070"/>
      <c r="DRU1" s="2070"/>
      <c r="DRV1" s="2070"/>
      <c r="DRW1" s="2070"/>
      <c r="DRX1" s="2070"/>
      <c r="DRY1" s="2070"/>
      <c r="DRZ1" s="2070"/>
      <c r="DSA1" s="2070"/>
      <c r="DSB1" s="2070"/>
      <c r="DSC1" s="2070"/>
      <c r="DSD1" s="2070"/>
      <c r="DSE1" s="2070"/>
      <c r="DSF1" s="2070"/>
      <c r="DSG1" s="2070"/>
      <c r="DSH1" s="2070"/>
      <c r="DSI1" s="2070"/>
      <c r="DSJ1" s="2070"/>
      <c r="DSK1" s="2070"/>
      <c r="DSL1" s="2070"/>
      <c r="DSM1" s="2070"/>
      <c r="DSN1" s="2070"/>
      <c r="DSO1" s="2070"/>
      <c r="DSP1" s="2070"/>
      <c r="DSQ1" s="2070"/>
      <c r="DSR1" s="2070"/>
      <c r="DSS1" s="2070"/>
      <c r="DST1" s="2070"/>
      <c r="DSU1" s="2070"/>
      <c r="DSV1" s="2070"/>
      <c r="DSW1" s="2070"/>
      <c r="DSX1" s="2070"/>
      <c r="DSY1" s="2070"/>
      <c r="DSZ1" s="2070"/>
      <c r="DTA1" s="2070"/>
      <c r="DTB1" s="2070"/>
      <c r="DTC1" s="2070"/>
      <c r="DTD1" s="2070"/>
      <c r="DTE1" s="2070"/>
      <c r="DTF1" s="2070"/>
      <c r="DTG1" s="2070"/>
      <c r="DTH1" s="2070"/>
      <c r="DTI1" s="2070"/>
      <c r="DTJ1" s="2070"/>
      <c r="DTK1" s="2070"/>
      <c r="DTL1" s="2070"/>
      <c r="DTM1" s="2070"/>
      <c r="DTN1" s="2070"/>
      <c r="DTO1" s="2070"/>
      <c r="DTP1" s="2070"/>
      <c r="DTQ1" s="2070"/>
      <c r="DTR1" s="2070"/>
      <c r="DTS1" s="2070"/>
      <c r="DTT1" s="2070"/>
      <c r="DTU1" s="2070"/>
      <c r="DTV1" s="2070"/>
      <c r="DTW1" s="2070"/>
      <c r="DTX1" s="2070"/>
      <c r="DTY1" s="2070"/>
      <c r="DTZ1" s="2070"/>
      <c r="DUA1" s="2070"/>
      <c r="DUB1" s="2070"/>
      <c r="DUC1" s="2070"/>
      <c r="DUD1" s="2070"/>
      <c r="DUE1" s="2070"/>
      <c r="DUF1" s="2070"/>
      <c r="DUG1" s="2070"/>
      <c r="DUH1" s="2070"/>
      <c r="DUI1" s="2070"/>
      <c r="DUJ1" s="2070"/>
      <c r="DUK1" s="2070"/>
      <c r="DUL1" s="2070"/>
      <c r="DUM1" s="2070"/>
      <c r="DUN1" s="2070"/>
      <c r="DUO1" s="2070"/>
      <c r="DUP1" s="2070"/>
      <c r="DUQ1" s="2070"/>
      <c r="DUR1" s="2070"/>
      <c r="DUS1" s="2070"/>
      <c r="DUT1" s="2070"/>
      <c r="DUU1" s="2070"/>
      <c r="DUV1" s="2070"/>
      <c r="DUW1" s="2070"/>
      <c r="DUX1" s="2070"/>
      <c r="DUY1" s="2070"/>
      <c r="DUZ1" s="2070"/>
      <c r="DVA1" s="2070"/>
      <c r="DVB1" s="2070"/>
      <c r="DVC1" s="2070"/>
      <c r="DVD1" s="2070"/>
      <c r="DVE1" s="2070"/>
      <c r="DVF1" s="2070"/>
      <c r="DVG1" s="2070"/>
      <c r="DVH1" s="2070"/>
      <c r="DVI1" s="2070"/>
      <c r="DVJ1" s="2070"/>
      <c r="DVK1" s="2070"/>
      <c r="DVL1" s="2070"/>
      <c r="DVM1" s="2070"/>
      <c r="DVN1" s="2070"/>
      <c r="DVO1" s="2070"/>
      <c r="DVP1" s="2070"/>
      <c r="DVQ1" s="2070"/>
      <c r="DVR1" s="2070"/>
      <c r="DVS1" s="2070"/>
      <c r="DVT1" s="2070"/>
      <c r="DVU1" s="2070"/>
      <c r="DVV1" s="2070"/>
      <c r="DVW1" s="2070"/>
      <c r="DVX1" s="2070"/>
      <c r="DVY1" s="2070"/>
      <c r="DVZ1" s="2070"/>
      <c r="DWA1" s="2070"/>
      <c r="DWB1" s="2070"/>
      <c r="DWC1" s="2070"/>
      <c r="DWD1" s="2070"/>
      <c r="DWE1" s="2070"/>
      <c r="DWF1" s="2070"/>
      <c r="DWG1" s="2070"/>
      <c r="DWH1" s="2070"/>
      <c r="DWI1" s="2070"/>
      <c r="DWJ1" s="2070"/>
      <c r="DWK1" s="2070"/>
      <c r="DWL1" s="2070"/>
      <c r="DWM1" s="2070"/>
      <c r="DWN1" s="2070"/>
      <c r="DWO1" s="2070"/>
      <c r="DWP1" s="2070"/>
      <c r="DWQ1" s="2070"/>
      <c r="DWR1" s="2070"/>
      <c r="DWS1" s="2070"/>
      <c r="DWT1" s="2070"/>
      <c r="DWU1" s="2070"/>
      <c r="DWV1" s="2070"/>
      <c r="DWW1" s="2070"/>
      <c r="DWX1" s="2070"/>
      <c r="DWY1" s="2070"/>
      <c r="DWZ1" s="2070"/>
      <c r="DXA1" s="2070"/>
      <c r="DXB1" s="2070"/>
      <c r="DXC1" s="2070"/>
      <c r="DXD1" s="2070"/>
      <c r="DXE1" s="2070"/>
      <c r="DXF1" s="2070"/>
      <c r="DXG1" s="2070"/>
      <c r="DXH1" s="2070"/>
      <c r="DXI1" s="2070"/>
      <c r="DXJ1" s="2070"/>
      <c r="DXK1" s="2070"/>
      <c r="DXL1" s="2070"/>
      <c r="DXM1" s="2070"/>
      <c r="DXN1" s="2070"/>
      <c r="DXO1" s="2070"/>
      <c r="DXP1" s="2070"/>
      <c r="DXQ1" s="2070"/>
      <c r="DXR1" s="2070"/>
      <c r="DXS1" s="2070"/>
      <c r="DXT1" s="2070"/>
      <c r="DXU1" s="2070"/>
      <c r="DXV1" s="2070"/>
      <c r="DXW1" s="2070"/>
      <c r="DXX1" s="2070"/>
      <c r="DXY1" s="2070"/>
      <c r="DXZ1" s="2070"/>
      <c r="DYA1" s="2070"/>
      <c r="DYB1" s="2070"/>
      <c r="DYC1" s="2070"/>
      <c r="DYD1" s="2070"/>
      <c r="DYE1" s="2070"/>
      <c r="DYF1" s="2070"/>
      <c r="DYG1" s="2070"/>
      <c r="DYH1" s="2070"/>
      <c r="DYI1" s="2070"/>
      <c r="DYJ1" s="2070"/>
      <c r="DYK1" s="2070"/>
      <c r="DYL1" s="2070"/>
      <c r="DYM1" s="2070"/>
      <c r="DYN1" s="2070"/>
      <c r="DYO1" s="2070"/>
      <c r="DYP1" s="2070"/>
      <c r="DYQ1" s="2070"/>
      <c r="DYR1" s="2070"/>
      <c r="DYS1" s="2070"/>
      <c r="DYT1" s="2070"/>
      <c r="DYU1" s="2070"/>
      <c r="DYV1" s="2070"/>
      <c r="DYW1" s="2070"/>
      <c r="DYX1" s="2070"/>
      <c r="DYY1" s="2070"/>
      <c r="DYZ1" s="2070"/>
      <c r="DZA1" s="2070"/>
      <c r="DZB1" s="2070"/>
      <c r="DZC1" s="2070"/>
      <c r="DZD1" s="2070"/>
      <c r="DZE1" s="2070"/>
      <c r="DZF1" s="2070"/>
      <c r="DZG1" s="2070"/>
      <c r="DZH1" s="2070"/>
      <c r="DZI1" s="2070"/>
      <c r="DZJ1" s="2070"/>
      <c r="DZK1" s="2070"/>
      <c r="DZL1" s="2070"/>
      <c r="DZM1" s="2070"/>
      <c r="DZN1" s="2070"/>
      <c r="DZO1" s="2070"/>
      <c r="DZP1" s="2070"/>
      <c r="DZQ1" s="2070"/>
      <c r="DZR1" s="2070"/>
      <c r="DZS1" s="2070"/>
      <c r="DZT1" s="2070"/>
      <c r="DZU1" s="2070"/>
      <c r="DZV1" s="2070"/>
      <c r="DZW1" s="2070"/>
      <c r="DZX1" s="2070"/>
      <c r="DZY1" s="2070"/>
      <c r="DZZ1" s="2070"/>
      <c r="EAA1" s="2070"/>
      <c r="EAB1" s="2070"/>
      <c r="EAC1" s="2070"/>
      <c r="EAD1" s="2070"/>
      <c r="EAE1" s="2070"/>
      <c r="EAF1" s="2070"/>
      <c r="EAG1" s="2070"/>
      <c r="EAH1" s="2070"/>
      <c r="EAI1" s="2070"/>
      <c r="EAJ1" s="2070"/>
      <c r="EAK1" s="2070"/>
      <c r="EAL1" s="2070"/>
      <c r="EAM1" s="2070"/>
      <c r="EAN1" s="2070"/>
      <c r="EAO1" s="2070"/>
      <c r="EAP1" s="2070"/>
      <c r="EAQ1" s="2070"/>
      <c r="EAR1" s="2070"/>
      <c r="EAS1" s="2070"/>
      <c r="EAT1" s="2070"/>
      <c r="EAU1" s="2070"/>
      <c r="EAV1" s="2070"/>
      <c r="EAW1" s="2070"/>
      <c r="EAX1" s="2070"/>
      <c r="EAY1" s="2070"/>
      <c r="EAZ1" s="2070"/>
      <c r="EBA1" s="2070"/>
      <c r="EBB1" s="2070"/>
      <c r="EBC1" s="2070"/>
      <c r="EBD1" s="2070"/>
      <c r="EBE1" s="2070"/>
      <c r="EBF1" s="2070"/>
      <c r="EBG1" s="2070"/>
      <c r="EBH1" s="2070"/>
      <c r="EBI1" s="2070"/>
      <c r="EBJ1" s="2070"/>
      <c r="EBK1" s="2070"/>
      <c r="EBL1" s="2070"/>
      <c r="EBM1" s="2070"/>
      <c r="EBN1" s="2070"/>
      <c r="EBO1" s="2070"/>
      <c r="EBP1" s="2070"/>
      <c r="EBQ1" s="2070"/>
      <c r="EBR1" s="2070"/>
      <c r="EBS1" s="2070"/>
      <c r="EBT1" s="2070"/>
      <c r="EBU1" s="2070"/>
      <c r="EBV1" s="2070"/>
      <c r="EBW1" s="2070"/>
      <c r="EBX1" s="2070"/>
      <c r="EBY1" s="2070"/>
      <c r="EBZ1" s="2070"/>
      <c r="ECA1" s="2070"/>
      <c r="ECB1" s="2070"/>
      <c r="ECC1" s="2070"/>
      <c r="ECD1" s="2070"/>
      <c r="ECE1" s="2070"/>
      <c r="ECF1" s="2070"/>
      <c r="ECG1" s="2070"/>
      <c r="ECH1" s="2070"/>
      <c r="ECI1" s="2070"/>
      <c r="ECJ1" s="2070"/>
      <c r="ECK1" s="2070"/>
      <c r="ECL1" s="2070"/>
      <c r="ECM1" s="2070"/>
      <c r="ECN1" s="2070"/>
      <c r="ECO1" s="2070"/>
      <c r="ECP1" s="2070"/>
      <c r="ECQ1" s="2070"/>
      <c r="ECR1" s="2070"/>
      <c r="ECS1" s="2070"/>
      <c r="ECT1" s="2070"/>
      <c r="ECU1" s="2070"/>
      <c r="ECV1" s="2070"/>
      <c r="ECW1" s="2070"/>
      <c r="ECX1" s="2070"/>
      <c r="ECY1" s="2070"/>
      <c r="ECZ1" s="2070"/>
      <c r="EDA1" s="2070"/>
      <c r="EDB1" s="2070"/>
      <c r="EDC1" s="2070"/>
      <c r="EDD1" s="2070"/>
      <c r="EDE1" s="2070"/>
      <c r="EDF1" s="2070"/>
      <c r="EDG1" s="2070"/>
      <c r="EDH1" s="2070"/>
      <c r="EDI1" s="2070"/>
      <c r="EDJ1" s="2070"/>
      <c r="EDK1" s="2070"/>
      <c r="EDL1" s="2070"/>
      <c r="EDM1" s="2070"/>
      <c r="EDN1" s="2070"/>
      <c r="EDO1" s="2070"/>
      <c r="EDP1" s="2070"/>
      <c r="EDQ1" s="2070"/>
      <c r="EDR1" s="2070"/>
      <c r="EDS1" s="2070"/>
      <c r="EDT1" s="2070"/>
      <c r="EDU1" s="2070"/>
      <c r="EDV1" s="2070"/>
      <c r="EDW1" s="2070"/>
      <c r="EDX1" s="2070"/>
      <c r="EDY1" s="2070"/>
      <c r="EDZ1" s="2070"/>
      <c r="EEA1" s="2070"/>
      <c r="EEB1" s="2070"/>
      <c r="EEC1" s="2070"/>
      <c r="EED1" s="2070"/>
      <c r="EEE1" s="2070"/>
      <c r="EEF1" s="2070"/>
      <c r="EEG1" s="2070"/>
      <c r="EEH1" s="2070"/>
      <c r="EEI1" s="2070"/>
      <c r="EEJ1" s="2070"/>
      <c r="EEK1" s="2070"/>
      <c r="EEL1" s="2070"/>
      <c r="EEM1" s="2070"/>
      <c r="EEN1" s="2070"/>
      <c r="EEO1" s="2070"/>
      <c r="EEP1" s="2070"/>
      <c r="EEQ1" s="2070"/>
      <c r="EER1" s="2070"/>
      <c r="EES1" s="2070"/>
      <c r="EET1" s="2070"/>
      <c r="EEU1" s="2070"/>
      <c r="EEV1" s="2070"/>
      <c r="EEW1" s="2070"/>
      <c r="EEX1" s="2070"/>
      <c r="EEY1" s="2070"/>
      <c r="EEZ1" s="2070"/>
      <c r="EFA1" s="2070"/>
      <c r="EFB1" s="2070"/>
      <c r="EFC1" s="2070"/>
      <c r="EFD1" s="2070"/>
      <c r="EFE1" s="2070"/>
      <c r="EFF1" s="2070"/>
      <c r="EFG1" s="2070"/>
      <c r="EFH1" s="2070"/>
      <c r="EFI1" s="2070"/>
      <c r="EFJ1" s="2070"/>
      <c r="EFK1" s="2070"/>
      <c r="EFL1" s="2070"/>
      <c r="EFM1" s="2070"/>
      <c r="EFN1" s="2070"/>
      <c r="EFO1" s="2070"/>
      <c r="EFP1" s="2070"/>
      <c r="EFQ1" s="2070"/>
      <c r="EFR1" s="2070"/>
      <c r="EFS1" s="2070"/>
      <c r="EFT1" s="2070"/>
      <c r="EFU1" s="2070"/>
      <c r="EFV1" s="2070"/>
      <c r="EFW1" s="2070"/>
      <c r="EFX1" s="2070"/>
      <c r="EFY1" s="2070"/>
      <c r="EFZ1" s="2070"/>
      <c r="EGA1" s="2070"/>
      <c r="EGB1" s="2070"/>
      <c r="EGC1" s="2070"/>
      <c r="EGD1" s="2070"/>
      <c r="EGE1" s="2070"/>
      <c r="EGF1" s="2070"/>
      <c r="EGG1" s="2070"/>
      <c r="EGH1" s="2070"/>
      <c r="EGI1" s="2070"/>
      <c r="EGJ1" s="2070"/>
      <c r="EGK1" s="2070"/>
      <c r="EGL1" s="2070"/>
      <c r="EGM1" s="2070"/>
      <c r="EGN1" s="2070"/>
      <c r="EGO1" s="2070"/>
      <c r="EGP1" s="2070"/>
      <c r="EGQ1" s="2070"/>
      <c r="EGR1" s="2070"/>
      <c r="EGS1" s="2070"/>
      <c r="EGT1" s="2070"/>
      <c r="EGU1" s="2070"/>
      <c r="EGV1" s="2070"/>
      <c r="EGW1" s="2070"/>
      <c r="EGX1" s="2070"/>
      <c r="EGY1" s="2070"/>
      <c r="EGZ1" s="2070"/>
      <c r="EHA1" s="2070"/>
      <c r="EHB1" s="2070"/>
      <c r="EHC1" s="2070"/>
      <c r="EHD1" s="2070"/>
      <c r="EHE1" s="2070"/>
      <c r="EHF1" s="2070"/>
      <c r="EHG1" s="2070"/>
      <c r="EHH1" s="2070"/>
      <c r="EHI1" s="2070"/>
      <c r="EHJ1" s="2070"/>
      <c r="EHK1" s="2070"/>
      <c r="EHL1" s="2070"/>
      <c r="EHM1" s="2070"/>
      <c r="EHN1" s="2070"/>
      <c r="EHO1" s="2070"/>
      <c r="EHP1" s="2070"/>
      <c r="EHQ1" s="2070"/>
      <c r="EHR1" s="2070"/>
      <c r="EHS1" s="2070"/>
      <c r="EHT1" s="2070"/>
      <c r="EHU1" s="2070"/>
      <c r="EHV1" s="2070"/>
      <c r="EHW1" s="2070"/>
      <c r="EHX1" s="2070"/>
      <c r="EHY1" s="2070"/>
      <c r="EHZ1" s="2070"/>
      <c r="EIA1" s="2070"/>
      <c r="EIB1" s="2070"/>
      <c r="EIC1" s="2070"/>
      <c r="EID1" s="2070"/>
      <c r="EIE1" s="2070"/>
      <c r="EIF1" s="2070"/>
      <c r="EIG1" s="2070"/>
      <c r="EIH1" s="2070"/>
      <c r="EII1" s="2070"/>
      <c r="EIJ1" s="2070"/>
      <c r="EIK1" s="2070"/>
      <c r="EIL1" s="2070"/>
      <c r="EIM1" s="2070"/>
      <c r="EIN1" s="2070"/>
      <c r="EIO1" s="2070"/>
      <c r="EIP1" s="2070"/>
      <c r="EIQ1" s="2070"/>
      <c r="EIR1" s="2070"/>
      <c r="EIS1" s="2070"/>
      <c r="EIT1" s="2070"/>
      <c r="EIU1" s="2070"/>
      <c r="EIV1" s="2070"/>
      <c r="EIW1" s="2070"/>
      <c r="EIX1" s="2070"/>
      <c r="EIY1" s="2070"/>
      <c r="EIZ1" s="2070"/>
      <c r="EJA1" s="2070"/>
      <c r="EJB1" s="2070"/>
      <c r="EJC1" s="2070"/>
      <c r="EJD1" s="2070"/>
      <c r="EJE1" s="2070"/>
      <c r="EJF1" s="2070"/>
      <c r="EJG1" s="2070"/>
      <c r="EJH1" s="2070"/>
      <c r="EJI1" s="2070"/>
      <c r="EJJ1" s="2070"/>
      <c r="EJK1" s="2070"/>
      <c r="EJL1" s="2070"/>
      <c r="EJM1" s="2070"/>
      <c r="EJN1" s="2070"/>
      <c r="EJO1" s="2070"/>
      <c r="EJP1" s="2070"/>
      <c r="EJQ1" s="2070"/>
      <c r="EJR1" s="2070"/>
      <c r="EJS1" s="2070"/>
      <c r="EJT1" s="2070"/>
      <c r="EJU1" s="2070"/>
      <c r="EJV1" s="2070"/>
      <c r="EJW1" s="2070"/>
      <c r="EJX1" s="2070"/>
      <c r="EJY1" s="2070"/>
      <c r="EJZ1" s="2070"/>
      <c r="EKA1" s="2070"/>
      <c r="EKB1" s="2070"/>
      <c r="EKC1" s="2070"/>
      <c r="EKD1" s="2070"/>
      <c r="EKE1" s="2070"/>
      <c r="EKF1" s="2070"/>
      <c r="EKG1" s="2070"/>
      <c r="EKH1" s="2070"/>
      <c r="EKI1" s="2070"/>
      <c r="EKJ1" s="2070"/>
      <c r="EKK1" s="2070"/>
      <c r="EKL1" s="2070"/>
      <c r="EKM1" s="2070"/>
      <c r="EKN1" s="2070"/>
      <c r="EKO1" s="2070"/>
      <c r="EKP1" s="2070"/>
      <c r="EKQ1" s="2070"/>
      <c r="EKR1" s="2070"/>
      <c r="EKS1" s="2070"/>
      <c r="EKT1" s="2070"/>
      <c r="EKU1" s="2070"/>
      <c r="EKV1" s="2070"/>
      <c r="EKW1" s="2070"/>
      <c r="EKX1" s="2070"/>
      <c r="EKY1" s="2070"/>
      <c r="EKZ1" s="2070"/>
      <c r="ELA1" s="2070"/>
      <c r="ELB1" s="2070"/>
      <c r="ELC1" s="2070"/>
      <c r="ELD1" s="2070"/>
      <c r="ELE1" s="2070"/>
      <c r="ELF1" s="2070"/>
      <c r="ELG1" s="2070"/>
      <c r="ELH1" s="2070"/>
      <c r="ELI1" s="2070"/>
      <c r="ELJ1" s="2070"/>
      <c r="ELK1" s="2070"/>
      <c r="ELL1" s="2070"/>
      <c r="ELM1" s="2070"/>
      <c r="ELN1" s="2070"/>
      <c r="ELO1" s="2070"/>
      <c r="ELP1" s="2070"/>
      <c r="ELQ1" s="2070"/>
      <c r="ELR1" s="2070"/>
      <c r="ELS1" s="2070"/>
      <c r="ELT1" s="2070"/>
      <c r="ELU1" s="2070"/>
      <c r="ELV1" s="2070"/>
      <c r="ELW1" s="2070"/>
      <c r="ELX1" s="2070"/>
      <c r="ELY1" s="2070"/>
      <c r="ELZ1" s="2070"/>
      <c r="EMA1" s="2070"/>
      <c r="EMB1" s="2070"/>
      <c r="EMC1" s="2070"/>
      <c r="EMD1" s="2070"/>
      <c r="EME1" s="2070"/>
      <c r="EMF1" s="2070"/>
      <c r="EMG1" s="2070"/>
      <c r="EMH1" s="2070"/>
      <c r="EMI1" s="2070"/>
      <c r="EMJ1" s="2070"/>
      <c r="EMK1" s="2070"/>
      <c r="EML1" s="2070"/>
      <c r="EMM1" s="2070"/>
      <c r="EMN1" s="2070"/>
      <c r="EMO1" s="2070"/>
      <c r="EMP1" s="2070"/>
      <c r="EMQ1" s="2070"/>
      <c r="EMR1" s="2070"/>
      <c r="EMS1" s="2070"/>
      <c r="EMT1" s="2070"/>
      <c r="EMU1" s="2070"/>
      <c r="EMV1" s="2070"/>
      <c r="EMW1" s="2070"/>
      <c r="EMX1" s="2070"/>
      <c r="EMY1" s="2070"/>
      <c r="EMZ1" s="2070"/>
      <c r="ENA1" s="2070"/>
      <c r="ENB1" s="2070"/>
      <c r="ENC1" s="2070"/>
      <c r="END1" s="2070"/>
      <c r="ENE1" s="2070"/>
      <c r="ENF1" s="2070"/>
      <c r="ENG1" s="2070"/>
      <c r="ENH1" s="2070"/>
      <c r="ENI1" s="2070"/>
      <c r="ENJ1" s="2070"/>
      <c r="ENK1" s="2070"/>
      <c r="ENL1" s="2070"/>
      <c r="ENM1" s="2070"/>
      <c r="ENN1" s="2070"/>
      <c r="ENO1" s="2070"/>
      <c r="ENP1" s="2070"/>
      <c r="ENQ1" s="2070"/>
      <c r="ENR1" s="2070"/>
      <c r="ENS1" s="2070"/>
      <c r="ENT1" s="2070"/>
      <c r="ENU1" s="2070"/>
      <c r="ENV1" s="2070"/>
      <c r="ENW1" s="2070"/>
      <c r="ENX1" s="2070"/>
      <c r="ENY1" s="2070"/>
      <c r="ENZ1" s="2070"/>
      <c r="EOA1" s="2070"/>
      <c r="EOB1" s="2070"/>
      <c r="EOC1" s="2070"/>
      <c r="EOD1" s="2070"/>
      <c r="EOE1" s="2070"/>
      <c r="EOF1" s="2070"/>
      <c r="EOG1" s="2070"/>
      <c r="EOH1" s="2070"/>
      <c r="EOI1" s="2070"/>
      <c r="EOJ1" s="2070"/>
      <c r="EOK1" s="2070"/>
      <c r="EOL1" s="2070"/>
      <c r="EOM1" s="2070"/>
      <c r="EON1" s="2070"/>
      <c r="EOO1" s="2070"/>
      <c r="EOP1" s="2070"/>
      <c r="EOQ1" s="2070"/>
      <c r="EOR1" s="2070"/>
      <c r="EOS1" s="2070"/>
      <c r="EOT1" s="2070"/>
      <c r="EOU1" s="2070"/>
      <c r="EOV1" s="2070"/>
      <c r="EOW1" s="2070"/>
      <c r="EOX1" s="2070"/>
      <c r="EOY1" s="2070"/>
      <c r="EOZ1" s="2070"/>
      <c r="EPA1" s="2070"/>
      <c r="EPB1" s="2070"/>
      <c r="EPC1" s="2070"/>
      <c r="EPD1" s="2070"/>
      <c r="EPE1" s="2070"/>
      <c r="EPF1" s="2070"/>
      <c r="EPG1" s="2070"/>
      <c r="EPH1" s="2070"/>
      <c r="EPI1" s="2070"/>
      <c r="EPJ1" s="2070"/>
      <c r="EPK1" s="2070"/>
      <c r="EPL1" s="2070"/>
      <c r="EPM1" s="2070"/>
      <c r="EPN1" s="2070"/>
      <c r="EPO1" s="2070"/>
      <c r="EPP1" s="2070"/>
      <c r="EPQ1" s="2070"/>
      <c r="EPR1" s="2070"/>
      <c r="EPS1" s="2070"/>
      <c r="EPT1" s="2070"/>
      <c r="EPU1" s="2070"/>
      <c r="EPV1" s="2070"/>
      <c r="EPW1" s="2070"/>
      <c r="EPX1" s="2070"/>
      <c r="EPY1" s="2070"/>
      <c r="EPZ1" s="2070"/>
      <c r="EQA1" s="2070"/>
      <c r="EQB1" s="2070"/>
      <c r="EQC1" s="2070"/>
      <c r="EQD1" s="2070"/>
      <c r="EQE1" s="2070"/>
      <c r="EQF1" s="2070"/>
      <c r="EQG1" s="2070"/>
      <c r="EQH1" s="2070"/>
      <c r="EQI1" s="2070"/>
      <c r="EQJ1" s="2070"/>
      <c r="EQK1" s="2070"/>
      <c r="EQL1" s="2070"/>
      <c r="EQM1" s="2070"/>
      <c r="EQN1" s="2070"/>
      <c r="EQO1" s="2070"/>
      <c r="EQP1" s="2070"/>
      <c r="EQQ1" s="2070"/>
      <c r="EQR1" s="2070"/>
      <c r="EQS1" s="2070"/>
      <c r="EQT1" s="2070"/>
      <c r="EQU1" s="2070"/>
      <c r="EQV1" s="2070"/>
      <c r="EQW1" s="2070"/>
      <c r="EQX1" s="2070"/>
      <c r="EQY1" s="2070"/>
      <c r="EQZ1" s="2070"/>
      <c r="ERA1" s="2070"/>
      <c r="ERB1" s="2070"/>
      <c r="ERC1" s="2070"/>
      <c r="ERD1" s="2070"/>
      <c r="ERE1" s="2070"/>
      <c r="ERF1" s="2070"/>
      <c r="ERG1" s="2070"/>
      <c r="ERH1" s="2070"/>
      <c r="ERI1" s="2070"/>
      <c r="ERJ1" s="2070"/>
      <c r="ERK1" s="2070"/>
      <c r="ERL1" s="2070"/>
      <c r="ERM1" s="2070"/>
      <c r="ERN1" s="2070"/>
      <c r="ERO1" s="2070"/>
      <c r="ERP1" s="2070"/>
      <c r="ERQ1" s="2070"/>
      <c r="ERR1" s="2070"/>
      <c r="ERS1" s="2070"/>
      <c r="ERT1" s="2070"/>
      <c r="ERU1" s="2070"/>
      <c r="ERV1" s="2070"/>
      <c r="ERW1" s="2070"/>
      <c r="ERX1" s="2070"/>
      <c r="ERY1" s="2070"/>
      <c r="ERZ1" s="2070"/>
      <c r="ESA1" s="2070"/>
      <c r="ESB1" s="2070"/>
      <c r="ESC1" s="2070"/>
      <c r="ESD1" s="2070"/>
      <c r="ESE1" s="2070"/>
      <c r="ESF1" s="2070"/>
      <c r="ESG1" s="2070"/>
      <c r="ESH1" s="2070"/>
      <c r="ESI1" s="2070"/>
      <c r="ESJ1" s="2070"/>
      <c r="ESK1" s="2070"/>
      <c r="ESL1" s="2070"/>
      <c r="ESM1" s="2070"/>
      <c r="ESN1" s="2070"/>
      <c r="ESO1" s="2070"/>
      <c r="ESP1" s="2070"/>
      <c r="ESQ1" s="2070"/>
      <c r="ESR1" s="2070"/>
      <c r="ESS1" s="2070"/>
      <c r="EST1" s="2070"/>
      <c r="ESU1" s="2070"/>
      <c r="ESV1" s="2070"/>
      <c r="ESW1" s="2070"/>
      <c r="ESX1" s="2070"/>
      <c r="ESY1" s="2070"/>
      <c r="ESZ1" s="2070"/>
      <c r="ETA1" s="2070"/>
      <c r="ETB1" s="2070"/>
      <c r="ETC1" s="2070"/>
      <c r="ETD1" s="2070"/>
      <c r="ETE1" s="2070"/>
      <c r="ETF1" s="2070"/>
      <c r="ETG1" s="2070"/>
      <c r="ETH1" s="2070"/>
      <c r="ETI1" s="2070"/>
      <c r="ETJ1" s="2070"/>
      <c r="ETK1" s="2070"/>
      <c r="ETL1" s="2070"/>
      <c r="ETM1" s="2070"/>
      <c r="ETN1" s="2070"/>
      <c r="ETO1" s="2070"/>
      <c r="ETP1" s="2070"/>
      <c r="ETQ1" s="2070"/>
      <c r="ETR1" s="2070"/>
      <c r="ETS1" s="2070"/>
      <c r="ETT1" s="2070"/>
      <c r="ETU1" s="2070"/>
      <c r="ETV1" s="2070"/>
      <c r="ETW1" s="2070"/>
      <c r="ETX1" s="2070"/>
      <c r="ETY1" s="2070"/>
      <c r="ETZ1" s="2070"/>
      <c r="EUA1" s="2070"/>
      <c r="EUB1" s="2070"/>
      <c r="EUC1" s="2070"/>
      <c r="EUD1" s="2070"/>
      <c r="EUE1" s="2070"/>
      <c r="EUF1" s="2070"/>
      <c r="EUG1" s="2070"/>
      <c r="EUH1" s="2070"/>
      <c r="EUI1" s="2070"/>
      <c r="EUJ1" s="2070"/>
      <c r="EUK1" s="2070"/>
      <c r="EUL1" s="2070"/>
      <c r="EUM1" s="2070"/>
      <c r="EUN1" s="2070"/>
      <c r="EUO1" s="2070"/>
      <c r="EUP1" s="2070"/>
      <c r="EUQ1" s="2070"/>
      <c r="EUR1" s="2070"/>
      <c r="EUS1" s="2070"/>
      <c r="EUT1" s="2070"/>
      <c r="EUU1" s="2070"/>
      <c r="EUV1" s="2070"/>
      <c r="EUW1" s="2070"/>
      <c r="EUX1" s="2070"/>
      <c r="EUY1" s="2070"/>
      <c r="EUZ1" s="2070"/>
      <c r="EVA1" s="2070"/>
      <c r="EVB1" s="2070"/>
      <c r="EVC1" s="2070"/>
      <c r="EVD1" s="2070"/>
      <c r="EVE1" s="2070"/>
      <c r="EVF1" s="2070"/>
      <c r="EVG1" s="2070"/>
      <c r="EVH1" s="2070"/>
      <c r="EVI1" s="2070"/>
      <c r="EVJ1" s="2070"/>
      <c r="EVK1" s="2070"/>
      <c r="EVL1" s="2070"/>
      <c r="EVM1" s="2070"/>
      <c r="EVN1" s="2070"/>
      <c r="EVO1" s="2070"/>
      <c r="EVP1" s="2070"/>
      <c r="EVQ1" s="2070"/>
      <c r="EVR1" s="2070"/>
      <c r="EVS1" s="2070"/>
      <c r="EVT1" s="2070"/>
      <c r="EVU1" s="2070"/>
      <c r="EVV1" s="2070"/>
      <c r="EVW1" s="2070"/>
      <c r="EVX1" s="2070"/>
      <c r="EVY1" s="2070"/>
      <c r="EVZ1" s="2070"/>
      <c r="EWA1" s="2070"/>
      <c r="EWB1" s="2070"/>
      <c r="EWC1" s="2070"/>
      <c r="EWD1" s="2070"/>
      <c r="EWE1" s="2070"/>
      <c r="EWF1" s="2070"/>
      <c r="EWG1" s="2070"/>
      <c r="EWH1" s="2070"/>
      <c r="EWI1" s="2070"/>
      <c r="EWJ1" s="2070"/>
      <c r="EWK1" s="2070"/>
      <c r="EWL1" s="2070"/>
      <c r="EWM1" s="2070"/>
      <c r="EWN1" s="2070"/>
      <c r="EWO1" s="2070"/>
      <c r="EWP1" s="2070"/>
      <c r="EWQ1" s="2070"/>
      <c r="EWR1" s="2070"/>
      <c r="EWS1" s="2070"/>
      <c r="EWT1" s="2070"/>
      <c r="EWU1" s="2070"/>
      <c r="EWV1" s="2070"/>
      <c r="EWW1" s="2070"/>
      <c r="EWX1" s="2070"/>
      <c r="EWY1" s="2070"/>
      <c r="EWZ1" s="2070"/>
      <c r="EXA1" s="2070"/>
      <c r="EXB1" s="2070"/>
      <c r="EXC1" s="2070"/>
      <c r="EXD1" s="2070"/>
      <c r="EXE1" s="2070"/>
      <c r="EXF1" s="2070"/>
      <c r="EXG1" s="2070"/>
      <c r="EXH1" s="2070"/>
      <c r="EXI1" s="2070"/>
      <c r="EXJ1" s="2070"/>
      <c r="EXK1" s="2070"/>
      <c r="EXL1" s="2070"/>
      <c r="EXM1" s="2070"/>
      <c r="EXN1" s="2070"/>
      <c r="EXO1" s="2070"/>
      <c r="EXP1" s="2070"/>
      <c r="EXQ1" s="2070"/>
      <c r="EXR1" s="2070"/>
      <c r="EXS1" s="2070"/>
      <c r="EXT1" s="2070"/>
      <c r="EXU1" s="2070"/>
      <c r="EXV1" s="2070"/>
      <c r="EXW1" s="2070"/>
      <c r="EXX1" s="2070"/>
      <c r="EXY1" s="2070"/>
      <c r="EXZ1" s="2070"/>
      <c r="EYA1" s="2070"/>
      <c r="EYB1" s="2070"/>
      <c r="EYC1" s="2070"/>
      <c r="EYD1" s="2070"/>
      <c r="EYE1" s="2070"/>
      <c r="EYF1" s="2070"/>
      <c r="EYG1" s="2070"/>
      <c r="EYH1" s="2070"/>
      <c r="EYI1" s="2070"/>
      <c r="EYJ1" s="2070"/>
      <c r="EYK1" s="2070"/>
      <c r="EYL1" s="2070"/>
      <c r="EYM1" s="2070"/>
      <c r="EYN1" s="2070"/>
      <c r="EYO1" s="2070"/>
      <c r="EYP1" s="2070"/>
      <c r="EYQ1" s="2070"/>
      <c r="EYR1" s="2070"/>
      <c r="EYS1" s="2070"/>
      <c r="EYT1" s="2070"/>
      <c r="EYU1" s="2070"/>
      <c r="EYV1" s="2070"/>
      <c r="EYW1" s="2070"/>
      <c r="EYX1" s="2070"/>
      <c r="EYY1" s="2070"/>
      <c r="EYZ1" s="2070"/>
      <c r="EZA1" s="2070"/>
      <c r="EZB1" s="2070"/>
      <c r="EZC1" s="2070"/>
      <c r="EZD1" s="2070"/>
      <c r="EZE1" s="2070"/>
      <c r="EZF1" s="2070"/>
      <c r="EZG1" s="2070"/>
      <c r="EZH1" s="2070"/>
      <c r="EZI1" s="2070"/>
      <c r="EZJ1" s="2070"/>
      <c r="EZK1" s="2070"/>
      <c r="EZL1" s="2070"/>
      <c r="EZM1" s="2070"/>
      <c r="EZN1" s="2070"/>
      <c r="EZO1" s="2070"/>
      <c r="EZP1" s="2070"/>
      <c r="EZQ1" s="2070"/>
      <c r="EZR1" s="2070"/>
      <c r="EZS1" s="2070"/>
      <c r="EZT1" s="2070"/>
      <c r="EZU1" s="2070"/>
      <c r="EZV1" s="2070"/>
      <c r="EZW1" s="2070"/>
      <c r="EZX1" s="2070"/>
      <c r="EZY1" s="2070"/>
      <c r="EZZ1" s="2070"/>
      <c r="FAA1" s="2070"/>
      <c r="FAB1" s="2070"/>
      <c r="FAC1" s="2070"/>
      <c r="FAD1" s="2070"/>
      <c r="FAE1" s="2070"/>
      <c r="FAF1" s="2070"/>
      <c r="FAG1" s="2070"/>
      <c r="FAH1" s="2070"/>
      <c r="FAI1" s="2070"/>
      <c r="FAJ1" s="2070"/>
      <c r="FAK1" s="2070"/>
      <c r="FAL1" s="2070"/>
      <c r="FAM1" s="2070"/>
      <c r="FAN1" s="2070"/>
      <c r="FAO1" s="2070"/>
      <c r="FAP1" s="2070"/>
      <c r="FAQ1" s="2070"/>
      <c r="FAR1" s="2070"/>
      <c r="FAS1" s="2070"/>
      <c r="FAT1" s="2070"/>
      <c r="FAU1" s="2070"/>
      <c r="FAV1" s="2070"/>
      <c r="FAW1" s="2070"/>
      <c r="FAX1" s="2070"/>
      <c r="FAY1" s="2070"/>
      <c r="FAZ1" s="2070"/>
      <c r="FBA1" s="2070"/>
      <c r="FBB1" s="2070"/>
      <c r="FBC1" s="2070"/>
      <c r="FBD1" s="2070"/>
      <c r="FBE1" s="2070"/>
      <c r="FBF1" s="2070"/>
      <c r="FBG1" s="2070"/>
      <c r="FBH1" s="2070"/>
      <c r="FBI1" s="2070"/>
      <c r="FBJ1" s="2070"/>
      <c r="FBK1" s="2070"/>
      <c r="FBL1" s="2070"/>
      <c r="FBM1" s="2070"/>
      <c r="FBN1" s="2070"/>
      <c r="FBO1" s="2070"/>
      <c r="FBP1" s="2070"/>
      <c r="FBQ1" s="2070"/>
      <c r="FBR1" s="2070"/>
      <c r="FBS1" s="2070"/>
      <c r="FBT1" s="2070"/>
      <c r="FBU1" s="2070"/>
      <c r="FBV1" s="2070"/>
      <c r="FBW1" s="2070"/>
      <c r="FBX1" s="2070"/>
      <c r="FBY1" s="2070"/>
      <c r="FBZ1" s="2070"/>
      <c r="FCA1" s="2070"/>
      <c r="FCB1" s="2070"/>
      <c r="FCC1" s="2070"/>
      <c r="FCD1" s="2070"/>
      <c r="FCE1" s="2070"/>
      <c r="FCF1" s="2070"/>
      <c r="FCG1" s="2070"/>
      <c r="FCH1" s="2070"/>
      <c r="FCI1" s="2070"/>
      <c r="FCJ1" s="2070"/>
      <c r="FCK1" s="2070"/>
      <c r="FCL1" s="2070"/>
      <c r="FCM1" s="2070"/>
      <c r="FCN1" s="2070"/>
      <c r="FCO1" s="2070"/>
      <c r="FCP1" s="2070"/>
      <c r="FCQ1" s="2070"/>
      <c r="FCR1" s="2070"/>
      <c r="FCS1" s="2070"/>
      <c r="FCT1" s="2070"/>
      <c r="FCU1" s="2070"/>
      <c r="FCV1" s="2070"/>
      <c r="FCW1" s="2070"/>
      <c r="FCX1" s="2070"/>
      <c r="FCY1" s="2070"/>
      <c r="FCZ1" s="2070"/>
      <c r="FDA1" s="2070"/>
      <c r="FDB1" s="2070"/>
      <c r="FDC1" s="2070"/>
      <c r="FDD1" s="2070"/>
      <c r="FDE1" s="2070"/>
      <c r="FDF1" s="2070"/>
      <c r="FDG1" s="2070"/>
      <c r="FDH1" s="2070"/>
      <c r="FDI1" s="2070"/>
      <c r="FDJ1" s="2070"/>
      <c r="FDK1" s="2070"/>
      <c r="FDL1" s="2070"/>
      <c r="FDM1" s="2070"/>
      <c r="FDN1" s="2070"/>
      <c r="FDO1" s="2070"/>
      <c r="FDP1" s="2070"/>
      <c r="FDQ1" s="2070"/>
      <c r="FDR1" s="2070"/>
      <c r="FDS1" s="2070"/>
      <c r="FDT1" s="2070"/>
      <c r="FDU1" s="2070"/>
      <c r="FDV1" s="2070"/>
      <c r="FDW1" s="2070"/>
      <c r="FDX1" s="2070"/>
      <c r="FDY1" s="2070"/>
      <c r="FDZ1" s="2070"/>
      <c r="FEA1" s="2070"/>
      <c r="FEB1" s="2070"/>
      <c r="FEC1" s="2070"/>
      <c r="FED1" s="2070"/>
      <c r="FEE1" s="2070"/>
      <c r="FEF1" s="2070"/>
      <c r="FEG1" s="2070"/>
      <c r="FEH1" s="2070"/>
      <c r="FEI1" s="2070"/>
      <c r="FEJ1" s="2070"/>
      <c r="FEK1" s="2070"/>
      <c r="FEL1" s="2070"/>
      <c r="FEM1" s="2070"/>
      <c r="FEN1" s="2070"/>
      <c r="FEO1" s="2070"/>
      <c r="FEP1" s="2070"/>
      <c r="FEQ1" s="2070"/>
      <c r="FER1" s="2070"/>
      <c r="FES1" s="2070"/>
      <c r="FET1" s="2070"/>
      <c r="FEU1" s="2070"/>
      <c r="FEV1" s="2070"/>
      <c r="FEW1" s="2070"/>
      <c r="FEX1" s="2070"/>
      <c r="FEY1" s="2070"/>
      <c r="FEZ1" s="2070"/>
      <c r="FFA1" s="2070"/>
      <c r="FFB1" s="2070"/>
      <c r="FFC1" s="2070"/>
      <c r="FFD1" s="2070"/>
      <c r="FFE1" s="2070"/>
      <c r="FFF1" s="2070"/>
      <c r="FFG1" s="2070"/>
      <c r="FFH1" s="2070"/>
      <c r="FFI1" s="2070"/>
      <c r="FFJ1" s="2070"/>
      <c r="FFK1" s="2070"/>
      <c r="FFL1" s="2070"/>
      <c r="FFM1" s="2070"/>
      <c r="FFN1" s="2070"/>
      <c r="FFO1" s="2070"/>
      <c r="FFP1" s="2070"/>
      <c r="FFQ1" s="2070"/>
      <c r="FFR1" s="2070"/>
      <c r="FFS1" s="2070"/>
      <c r="FFT1" s="2070"/>
      <c r="FFU1" s="2070"/>
      <c r="FFV1" s="2070"/>
      <c r="FFW1" s="2070"/>
      <c r="FFX1" s="2070"/>
      <c r="FFY1" s="2070"/>
      <c r="FFZ1" s="2070"/>
      <c r="FGA1" s="2070"/>
      <c r="FGB1" s="2070"/>
      <c r="FGC1" s="2070"/>
      <c r="FGD1" s="2070"/>
      <c r="FGE1" s="2070"/>
      <c r="FGF1" s="2070"/>
      <c r="FGG1" s="2070"/>
      <c r="FGH1" s="2070"/>
      <c r="FGI1" s="2070"/>
      <c r="FGJ1" s="2070"/>
      <c r="FGK1" s="2070"/>
      <c r="FGL1" s="2070"/>
      <c r="FGM1" s="2070"/>
      <c r="FGN1" s="2070"/>
      <c r="FGO1" s="2070"/>
      <c r="FGP1" s="2070"/>
      <c r="FGQ1" s="2070"/>
      <c r="FGR1" s="2070"/>
      <c r="FGS1" s="2070"/>
      <c r="FGT1" s="2070"/>
      <c r="FGU1" s="2070"/>
      <c r="FGV1" s="2070"/>
      <c r="FGW1" s="2070"/>
      <c r="FGX1" s="2070"/>
      <c r="FGY1" s="2070"/>
      <c r="FGZ1" s="2070"/>
      <c r="FHA1" s="2070"/>
      <c r="FHB1" s="2070"/>
      <c r="FHC1" s="2070"/>
      <c r="FHD1" s="2070"/>
      <c r="FHE1" s="2070"/>
      <c r="FHF1" s="2070"/>
      <c r="FHG1" s="2070"/>
      <c r="FHH1" s="2070"/>
      <c r="FHI1" s="2070"/>
      <c r="FHJ1" s="2070"/>
      <c r="FHK1" s="2070"/>
      <c r="FHL1" s="2070"/>
      <c r="FHM1" s="2070"/>
      <c r="FHN1" s="2070"/>
      <c r="FHO1" s="2070"/>
      <c r="FHP1" s="2070"/>
      <c r="FHQ1" s="2070"/>
      <c r="FHR1" s="2070"/>
      <c r="FHS1" s="2070"/>
      <c r="FHT1" s="2070"/>
      <c r="FHU1" s="2070"/>
      <c r="FHV1" s="2070"/>
      <c r="FHW1" s="2070"/>
      <c r="FHX1" s="2070"/>
      <c r="FHY1" s="2070"/>
      <c r="FHZ1" s="2070"/>
      <c r="FIA1" s="2070"/>
      <c r="FIB1" s="2070"/>
      <c r="FIC1" s="2070"/>
      <c r="FID1" s="2070"/>
      <c r="FIE1" s="2070"/>
      <c r="FIF1" s="2070"/>
      <c r="FIG1" s="2070"/>
      <c r="FIH1" s="2070"/>
      <c r="FII1" s="2070"/>
      <c r="FIJ1" s="2070"/>
      <c r="FIK1" s="2070"/>
      <c r="FIL1" s="2070"/>
      <c r="FIM1" s="2070"/>
      <c r="FIN1" s="2070"/>
      <c r="FIO1" s="2070"/>
      <c r="FIP1" s="2070"/>
      <c r="FIQ1" s="2070"/>
      <c r="FIR1" s="2070"/>
      <c r="FIS1" s="2070"/>
      <c r="FIT1" s="2070"/>
      <c r="FIU1" s="2070"/>
      <c r="FIV1" s="2070"/>
      <c r="FIW1" s="2070"/>
      <c r="FIX1" s="2070"/>
      <c r="FIY1" s="2070"/>
      <c r="FIZ1" s="2070"/>
      <c r="FJA1" s="2070"/>
      <c r="FJB1" s="2070"/>
      <c r="FJC1" s="2070"/>
      <c r="FJD1" s="2070"/>
      <c r="FJE1" s="2070"/>
      <c r="FJF1" s="2070"/>
      <c r="FJG1" s="2070"/>
      <c r="FJH1" s="2070"/>
      <c r="FJI1" s="2070"/>
      <c r="FJJ1" s="2070"/>
      <c r="FJK1" s="2070"/>
      <c r="FJL1" s="2070"/>
      <c r="FJM1" s="2070"/>
      <c r="FJN1" s="2070"/>
      <c r="FJO1" s="2070"/>
      <c r="FJP1" s="2070"/>
      <c r="FJQ1" s="2070"/>
      <c r="FJR1" s="2070"/>
      <c r="FJS1" s="2070"/>
      <c r="FJT1" s="2070"/>
      <c r="FJU1" s="2070"/>
      <c r="FJV1" s="2070"/>
      <c r="FJW1" s="2070"/>
      <c r="FJX1" s="2070"/>
      <c r="FJY1" s="2070"/>
      <c r="FJZ1" s="2070"/>
      <c r="FKA1" s="2070"/>
      <c r="FKB1" s="2070"/>
      <c r="FKC1" s="2070"/>
      <c r="FKD1" s="2070"/>
      <c r="FKE1" s="2070"/>
      <c r="FKF1" s="2070"/>
      <c r="FKG1" s="2070"/>
      <c r="FKH1" s="2070"/>
      <c r="FKI1" s="2070"/>
      <c r="FKJ1" s="2070"/>
      <c r="FKK1" s="2070"/>
      <c r="FKL1" s="2070"/>
      <c r="FKM1" s="2070"/>
      <c r="FKN1" s="2070"/>
      <c r="FKO1" s="2070"/>
      <c r="FKP1" s="2070"/>
      <c r="FKQ1" s="2070"/>
      <c r="FKR1" s="2070"/>
      <c r="FKS1" s="2070"/>
      <c r="FKT1" s="2070"/>
      <c r="FKU1" s="2070"/>
      <c r="FKV1" s="2070"/>
      <c r="FKW1" s="2070"/>
      <c r="FKX1" s="2070"/>
      <c r="FKY1" s="2070"/>
      <c r="FKZ1" s="2070"/>
      <c r="FLA1" s="2070"/>
      <c r="FLB1" s="2070"/>
      <c r="FLC1" s="2070"/>
      <c r="FLD1" s="2070"/>
      <c r="FLE1" s="2070"/>
      <c r="FLF1" s="2070"/>
      <c r="FLG1" s="2070"/>
      <c r="FLH1" s="2070"/>
      <c r="FLI1" s="2070"/>
      <c r="FLJ1" s="2070"/>
      <c r="FLK1" s="2070"/>
      <c r="FLL1" s="2070"/>
      <c r="FLM1" s="2070"/>
      <c r="FLN1" s="2070"/>
      <c r="FLO1" s="2070"/>
      <c r="FLP1" s="2070"/>
      <c r="FLQ1" s="2070"/>
      <c r="FLR1" s="2070"/>
      <c r="FLS1" s="2070"/>
      <c r="FLT1" s="2070"/>
      <c r="FLU1" s="2070"/>
      <c r="FLV1" s="2070"/>
      <c r="FLW1" s="2070"/>
      <c r="FLX1" s="2070"/>
      <c r="FLY1" s="2070"/>
      <c r="FLZ1" s="2070"/>
      <c r="FMA1" s="2070"/>
      <c r="FMB1" s="2070"/>
      <c r="FMC1" s="2070"/>
      <c r="FMD1" s="2070"/>
      <c r="FME1" s="2070"/>
      <c r="FMF1" s="2070"/>
      <c r="FMG1" s="2070"/>
      <c r="FMH1" s="2070"/>
      <c r="FMI1" s="2070"/>
      <c r="FMJ1" s="2070"/>
      <c r="FMK1" s="2070"/>
      <c r="FML1" s="2070"/>
      <c r="FMM1" s="2070"/>
      <c r="FMN1" s="2070"/>
      <c r="FMO1" s="2070"/>
      <c r="FMP1" s="2070"/>
      <c r="FMQ1" s="2070"/>
      <c r="FMR1" s="2070"/>
      <c r="FMS1" s="2070"/>
      <c r="FMT1" s="2070"/>
      <c r="FMU1" s="2070"/>
      <c r="FMV1" s="2070"/>
      <c r="FMW1" s="2070"/>
      <c r="FMX1" s="2070"/>
      <c r="FMY1" s="2070"/>
      <c r="FMZ1" s="2070"/>
      <c r="FNA1" s="2070"/>
      <c r="FNB1" s="2070"/>
      <c r="FNC1" s="2070"/>
      <c r="FND1" s="2070"/>
      <c r="FNE1" s="2070"/>
      <c r="FNF1" s="2070"/>
      <c r="FNG1" s="2070"/>
      <c r="FNH1" s="2070"/>
      <c r="FNI1" s="2070"/>
      <c r="FNJ1" s="2070"/>
      <c r="FNK1" s="2070"/>
      <c r="FNL1" s="2070"/>
      <c r="FNM1" s="2070"/>
      <c r="FNN1" s="2070"/>
      <c r="FNO1" s="2070"/>
      <c r="FNP1" s="2070"/>
      <c r="FNQ1" s="2070"/>
      <c r="FNR1" s="2070"/>
      <c r="FNS1" s="2070"/>
      <c r="FNT1" s="2070"/>
      <c r="FNU1" s="2070"/>
      <c r="FNV1" s="2070"/>
      <c r="FNW1" s="2070"/>
      <c r="FNX1" s="2070"/>
      <c r="FNY1" s="2070"/>
      <c r="FNZ1" s="2070"/>
      <c r="FOA1" s="2070"/>
      <c r="FOB1" s="2070"/>
      <c r="FOC1" s="2070"/>
      <c r="FOD1" s="2070"/>
      <c r="FOE1" s="2070"/>
      <c r="FOF1" s="2070"/>
      <c r="FOG1" s="2070"/>
      <c r="FOH1" s="2070"/>
      <c r="FOI1" s="2070"/>
      <c r="FOJ1" s="2070"/>
      <c r="FOK1" s="2070"/>
      <c r="FOL1" s="2070"/>
      <c r="FOM1" s="2070"/>
      <c r="FON1" s="2070"/>
      <c r="FOO1" s="2070"/>
      <c r="FOP1" s="2070"/>
      <c r="FOQ1" s="2070"/>
      <c r="FOR1" s="2070"/>
      <c r="FOS1" s="2070"/>
      <c r="FOT1" s="2070"/>
      <c r="FOU1" s="2070"/>
      <c r="FOV1" s="2070"/>
      <c r="FOW1" s="2070"/>
      <c r="FOX1" s="2070"/>
      <c r="FOY1" s="2070"/>
      <c r="FOZ1" s="2070"/>
      <c r="FPA1" s="2070"/>
      <c r="FPB1" s="2070"/>
      <c r="FPC1" s="2070"/>
      <c r="FPD1" s="2070"/>
      <c r="FPE1" s="2070"/>
      <c r="FPF1" s="2070"/>
      <c r="FPG1" s="2070"/>
      <c r="FPH1" s="2070"/>
      <c r="FPI1" s="2070"/>
      <c r="FPJ1" s="2070"/>
      <c r="FPK1" s="2070"/>
      <c r="FPL1" s="2070"/>
      <c r="FPM1" s="2070"/>
      <c r="FPN1" s="2070"/>
      <c r="FPO1" s="2070"/>
      <c r="FPP1" s="2070"/>
      <c r="FPQ1" s="2070"/>
      <c r="FPR1" s="2070"/>
      <c r="FPS1" s="2070"/>
      <c r="FPT1" s="2070"/>
      <c r="FPU1" s="2070"/>
      <c r="FPV1" s="2070"/>
      <c r="FPW1" s="2070"/>
      <c r="FPX1" s="2070"/>
      <c r="FPY1" s="2070"/>
      <c r="FPZ1" s="2070"/>
      <c r="FQA1" s="2070"/>
      <c r="FQB1" s="2070"/>
      <c r="FQC1" s="2070"/>
      <c r="FQD1" s="2070"/>
      <c r="FQE1" s="2070"/>
      <c r="FQF1" s="2070"/>
      <c r="FQG1" s="2070"/>
      <c r="FQH1" s="2070"/>
      <c r="FQI1" s="2070"/>
      <c r="FQJ1" s="2070"/>
      <c r="FQK1" s="2070"/>
      <c r="FQL1" s="2070"/>
      <c r="FQM1" s="2070"/>
      <c r="FQN1" s="2070"/>
      <c r="FQO1" s="2070"/>
      <c r="FQP1" s="2070"/>
      <c r="FQQ1" s="2070"/>
      <c r="FQR1" s="2070"/>
      <c r="FQS1" s="2070"/>
      <c r="FQT1" s="2070"/>
      <c r="FQU1" s="2070"/>
      <c r="FQV1" s="2070"/>
      <c r="FQW1" s="2070"/>
      <c r="FQX1" s="2070"/>
      <c r="FQY1" s="2070"/>
      <c r="FQZ1" s="2070"/>
      <c r="FRA1" s="2070"/>
      <c r="FRB1" s="2070"/>
      <c r="FRC1" s="2070"/>
      <c r="FRD1" s="2070"/>
      <c r="FRE1" s="2070"/>
      <c r="FRF1" s="2070"/>
      <c r="FRG1" s="2070"/>
      <c r="FRH1" s="2070"/>
      <c r="FRI1" s="2070"/>
      <c r="FRJ1" s="2070"/>
      <c r="FRK1" s="2070"/>
      <c r="FRL1" s="2070"/>
      <c r="FRM1" s="2070"/>
      <c r="FRN1" s="2070"/>
      <c r="FRO1" s="2070"/>
      <c r="FRP1" s="2070"/>
      <c r="FRQ1" s="2070"/>
      <c r="FRR1" s="2070"/>
      <c r="FRS1" s="2070"/>
      <c r="FRT1" s="2070"/>
      <c r="FRU1" s="2070"/>
      <c r="FRV1" s="2070"/>
      <c r="FRW1" s="2070"/>
      <c r="FRX1" s="2070"/>
      <c r="FRY1" s="2070"/>
      <c r="FRZ1" s="2070"/>
      <c r="FSA1" s="2070"/>
      <c r="FSB1" s="2070"/>
      <c r="FSC1" s="2070"/>
      <c r="FSD1" s="2070"/>
      <c r="FSE1" s="2070"/>
      <c r="FSF1" s="2070"/>
      <c r="FSG1" s="2070"/>
      <c r="FSH1" s="2070"/>
      <c r="FSI1" s="2070"/>
      <c r="FSJ1" s="2070"/>
      <c r="FSK1" s="2070"/>
      <c r="FSL1" s="2070"/>
      <c r="FSM1" s="2070"/>
      <c r="FSN1" s="2070"/>
      <c r="FSO1" s="2070"/>
      <c r="FSP1" s="2070"/>
      <c r="FSQ1" s="2070"/>
      <c r="FSR1" s="2070"/>
      <c r="FSS1" s="2070"/>
      <c r="FST1" s="2070"/>
      <c r="FSU1" s="2070"/>
      <c r="FSV1" s="2070"/>
      <c r="FSW1" s="2070"/>
      <c r="FSX1" s="2070"/>
      <c r="FSY1" s="2070"/>
      <c r="FSZ1" s="2070"/>
      <c r="FTA1" s="2070"/>
      <c r="FTB1" s="2070"/>
      <c r="FTC1" s="2070"/>
      <c r="FTD1" s="2070"/>
      <c r="FTE1" s="2070"/>
      <c r="FTF1" s="2070"/>
      <c r="FTG1" s="2070"/>
      <c r="FTH1" s="2070"/>
      <c r="FTI1" s="2070"/>
      <c r="FTJ1" s="2070"/>
      <c r="FTK1" s="2070"/>
      <c r="FTL1" s="2070"/>
      <c r="FTM1" s="2070"/>
      <c r="FTN1" s="2070"/>
      <c r="FTO1" s="2070"/>
      <c r="FTP1" s="2070"/>
      <c r="FTQ1" s="2070"/>
      <c r="FTR1" s="2070"/>
      <c r="FTS1" s="2070"/>
      <c r="FTT1" s="2070"/>
      <c r="FTU1" s="2070"/>
      <c r="FTV1" s="2070"/>
      <c r="FTW1" s="2070"/>
      <c r="FTX1" s="2070"/>
      <c r="FTY1" s="2070"/>
      <c r="FTZ1" s="2070"/>
      <c r="FUA1" s="2070"/>
      <c r="FUB1" s="2070"/>
      <c r="FUC1" s="2070"/>
      <c r="FUD1" s="2070"/>
      <c r="FUE1" s="2070"/>
      <c r="FUF1" s="2070"/>
      <c r="FUG1" s="2070"/>
      <c r="FUH1" s="2070"/>
      <c r="FUI1" s="2070"/>
      <c r="FUJ1" s="2070"/>
      <c r="FUK1" s="2070"/>
      <c r="FUL1" s="2070"/>
      <c r="FUM1" s="2070"/>
      <c r="FUN1" s="2070"/>
      <c r="FUO1" s="2070"/>
      <c r="FUP1" s="2070"/>
      <c r="FUQ1" s="2070"/>
      <c r="FUR1" s="2070"/>
      <c r="FUS1" s="2070"/>
      <c r="FUT1" s="2070"/>
      <c r="FUU1" s="2070"/>
      <c r="FUV1" s="2070"/>
      <c r="FUW1" s="2070"/>
      <c r="FUX1" s="2070"/>
      <c r="FUY1" s="2070"/>
      <c r="FUZ1" s="2070"/>
      <c r="FVA1" s="2070"/>
      <c r="FVB1" s="2070"/>
      <c r="FVC1" s="2070"/>
      <c r="FVD1" s="2070"/>
      <c r="FVE1" s="2070"/>
      <c r="FVF1" s="2070"/>
      <c r="FVG1" s="2070"/>
      <c r="FVH1" s="2070"/>
      <c r="FVI1" s="2070"/>
      <c r="FVJ1" s="2070"/>
      <c r="FVK1" s="2070"/>
      <c r="FVL1" s="2070"/>
      <c r="FVM1" s="2070"/>
      <c r="FVN1" s="2070"/>
      <c r="FVO1" s="2070"/>
      <c r="FVP1" s="2070"/>
      <c r="FVQ1" s="2070"/>
      <c r="FVR1" s="2070"/>
      <c r="FVS1" s="2070"/>
      <c r="FVT1" s="2070"/>
      <c r="FVU1" s="2070"/>
      <c r="FVV1" s="2070"/>
      <c r="FVW1" s="2070"/>
      <c r="FVX1" s="2070"/>
      <c r="FVY1" s="2070"/>
      <c r="FVZ1" s="2070"/>
      <c r="FWA1" s="2070"/>
      <c r="FWB1" s="2070"/>
      <c r="FWC1" s="2070"/>
      <c r="FWD1" s="2070"/>
      <c r="FWE1" s="2070"/>
      <c r="FWF1" s="2070"/>
      <c r="FWG1" s="2070"/>
      <c r="FWH1" s="2070"/>
      <c r="FWI1" s="2070"/>
      <c r="FWJ1" s="2070"/>
      <c r="FWK1" s="2070"/>
      <c r="FWL1" s="2070"/>
      <c r="FWM1" s="2070"/>
      <c r="FWN1" s="2070"/>
      <c r="FWO1" s="2070"/>
      <c r="FWP1" s="2070"/>
      <c r="FWQ1" s="2070"/>
      <c r="FWR1" s="2070"/>
      <c r="FWS1" s="2070"/>
      <c r="FWT1" s="2070"/>
      <c r="FWU1" s="2070"/>
      <c r="FWV1" s="2070"/>
      <c r="FWW1" s="2070"/>
      <c r="FWX1" s="2070"/>
      <c r="FWY1" s="2070"/>
      <c r="FWZ1" s="2070"/>
      <c r="FXA1" s="2070"/>
      <c r="FXB1" s="2070"/>
      <c r="FXC1" s="2070"/>
      <c r="FXD1" s="2070"/>
      <c r="FXE1" s="2070"/>
      <c r="FXF1" s="2070"/>
      <c r="FXG1" s="2070"/>
      <c r="FXH1" s="2070"/>
      <c r="FXI1" s="2070"/>
      <c r="FXJ1" s="2070"/>
      <c r="FXK1" s="2070"/>
      <c r="FXL1" s="2070"/>
      <c r="FXM1" s="2070"/>
      <c r="FXN1" s="2070"/>
      <c r="FXO1" s="2070"/>
      <c r="FXP1" s="2070"/>
      <c r="FXQ1" s="2070"/>
      <c r="FXR1" s="2070"/>
      <c r="FXS1" s="2070"/>
      <c r="FXT1" s="2070"/>
      <c r="FXU1" s="2070"/>
      <c r="FXV1" s="2070"/>
      <c r="FXW1" s="2070"/>
      <c r="FXX1" s="2070"/>
      <c r="FXY1" s="2070"/>
      <c r="FXZ1" s="2070"/>
      <c r="FYA1" s="2070"/>
      <c r="FYB1" s="2070"/>
      <c r="FYC1" s="2070"/>
      <c r="FYD1" s="2070"/>
      <c r="FYE1" s="2070"/>
      <c r="FYF1" s="2070"/>
      <c r="FYG1" s="2070"/>
      <c r="FYH1" s="2070"/>
      <c r="FYI1" s="2070"/>
      <c r="FYJ1" s="2070"/>
      <c r="FYK1" s="2070"/>
      <c r="FYL1" s="2070"/>
      <c r="FYM1" s="2070"/>
      <c r="FYN1" s="2070"/>
      <c r="FYO1" s="2070"/>
      <c r="FYP1" s="2070"/>
      <c r="FYQ1" s="2070"/>
      <c r="FYR1" s="2070"/>
      <c r="FYS1" s="2070"/>
      <c r="FYT1" s="2070"/>
      <c r="FYU1" s="2070"/>
      <c r="FYV1" s="2070"/>
      <c r="FYW1" s="2070"/>
      <c r="FYX1" s="2070"/>
      <c r="FYY1" s="2070"/>
      <c r="FYZ1" s="2070"/>
      <c r="FZA1" s="2070"/>
      <c r="FZB1" s="2070"/>
      <c r="FZC1" s="2070"/>
      <c r="FZD1" s="2070"/>
      <c r="FZE1" s="2070"/>
      <c r="FZF1" s="2070"/>
      <c r="FZG1" s="2070"/>
      <c r="FZH1" s="2070"/>
      <c r="FZI1" s="2070"/>
      <c r="FZJ1" s="2070"/>
      <c r="FZK1" s="2070"/>
      <c r="FZL1" s="2070"/>
      <c r="FZM1" s="2070"/>
      <c r="FZN1" s="2070"/>
      <c r="FZO1" s="2070"/>
      <c r="FZP1" s="2070"/>
      <c r="FZQ1" s="2070"/>
      <c r="FZR1" s="2070"/>
      <c r="FZS1" s="2070"/>
      <c r="FZT1" s="2070"/>
      <c r="FZU1" s="2070"/>
      <c r="FZV1" s="2070"/>
      <c r="FZW1" s="2070"/>
      <c r="FZX1" s="2070"/>
      <c r="FZY1" s="2070"/>
      <c r="FZZ1" s="2070"/>
      <c r="GAA1" s="2070"/>
      <c r="GAB1" s="2070"/>
      <c r="GAC1" s="2070"/>
      <c r="GAD1" s="2070"/>
      <c r="GAE1" s="2070"/>
      <c r="GAF1" s="2070"/>
      <c r="GAG1" s="2070"/>
      <c r="GAH1" s="2070"/>
      <c r="GAI1" s="2070"/>
      <c r="GAJ1" s="2070"/>
      <c r="GAK1" s="2070"/>
      <c r="GAL1" s="2070"/>
      <c r="GAM1" s="2070"/>
      <c r="GAN1" s="2070"/>
      <c r="GAO1" s="2070"/>
      <c r="GAP1" s="2070"/>
      <c r="GAQ1" s="2070"/>
      <c r="GAR1" s="2070"/>
      <c r="GAS1" s="2070"/>
      <c r="GAT1" s="2070"/>
      <c r="GAU1" s="2070"/>
      <c r="GAV1" s="2070"/>
      <c r="GAW1" s="2070"/>
      <c r="GAX1" s="2070"/>
      <c r="GAY1" s="2070"/>
      <c r="GAZ1" s="2070"/>
      <c r="GBA1" s="2070"/>
      <c r="GBB1" s="2070"/>
      <c r="GBC1" s="2070"/>
      <c r="GBD1" s="2070"/>
      <c r="GBE1" s="2070"/>
      <c r="GBF1" s="2070"/>
      <c r="GBG1" s="2070"/>
      <c r="GBH1" s="2070"/>
      <c r="GBI1" s="2070"/>
      <c r="GBJ1" s="2070"/>
      <c r="GBK1" s="2070"/>
      <c r="GBL1" s="2070"/>
      <c r="GBM1" s="2070"/>
      <c r="GBN1" s="2070"/>
      <c r="GBO1" s="2070"/>
      <c r="GBP1" s="2070"/>
      <c r="GBQ1" s="2070"/>
      <c r="GBR1" s="2070"/>
      <c r="GBS1" s="2070"/>
      <c r="GBT1" s="2070"/>
      <c r="GBU1" s="2070"/>
      <c r="GBV1" s="2070"/>
      <c r="GBW1" s="2070"/>
      <c r="GBX1" s="2070"/>
      <c r="GBY1" s="2070"/>
      <c r="GBZ1" s="2070"/>
      <c r="GCA1" s="2070"/>
      <c r="GCB1" s="2070"/>
      <c r="GCC1" s="2070"/>
      <c r="GCD1" s="2070"/>
      <c r="GCE1" s="2070"/>
      <c r="GCF1" s="2070"/>
      <c r="GCG1" s="2070"/>
      <c r="GCH1" s="2070"/>
      <c r="GCI1" s="2070"/>
      <c r="GCJ1" s="2070"/>
      <c r="GCK1" s="2070"/>
      <c r="GCL1" s="2070"/>
      <c r="GCM1" s="2070"/>
      <c r="GCN1" s="2070"/>
      <c r="GCO1" s="2070"/>
      <c r="GCP1" s="2070"/>
      <c r="GCQ1" s="2070"/>
      <c r="GCR1" s="2070"/>
      <c r="GCS1" s="2070"/>
      <c r="GCT1" s="2070"/>
      <c r="GCU1" s="2070"/>
      <c r="GCV1" s="2070"/>
      <c r="GCW1" s="2070"/>
      <c r="GCX1" s="2070"/>
      <c r="GCY1" s="2070"/>
      <c r="GCZ1" s="2070"/>
      <c r="GDA1" s="2070"/>
      <c r="GDB1" s="2070"/>
      <c r="GDC1" s="2070"/>
      <c r="GDD1" s="2070"/>
      <c r="GDE1" s="2070"/>
      <c r="GDF1" s="2070"/>
      <c r="GDG1" s="2070"/>
      <c r="GDH1" s="2070"/>
      <c r="GDI1" s="2070"/>
      <c r="GDJ1" s="2070"/>
      <c r="GDK1" s="2070"/>
      <c r="GDL1" s="2070"/>
      <c r="GDM1" s="2070"/>
      <c r="GDN1" s="2070"/>
      <c r="GDO1" s="2070"/>
      <c r="GDP1" s="2070"/>
      <c r="GDQ1" s="2070"/>
      <c r="GDR1" s="2070"/>
      <c r="GDS1" s="2070"/>
      <c r="GDT1" s="2070"/>
      <c r="GDU1" s="2070"/>
      <c r="GDV1" s="2070"/>
      <c r="GDW1" s="2070"/>
      <c r="GDX1" s="2070"/>
      <c r="GDY1" s="2070"/>
      <c r="GDZ1" s="2070"/>
      <c r="GEA1" s="2070"/>
      <c r="GEB1" s="2070"/>
      <c r="GEC1" s="2070"/>
      <c r="GED1" s="2070"/>
      <c r="GEE1" s="2070"/>
      <c r="GEF1" s="2070"/>
      <c r="GEG1" s="2070"/>
      <c r="GEH1" s="2070"/>
      <c r="GEI1" s="2070"/>
      <c r="GEJ1" s="2070"/>
      <c r="GEK1" s="2070"/>
      <c r="GEL1" s="2070"/>
      <c r="GEM1" s="2070"/>
      <c r="GEN1" s="2070"/>
      <c r="GEO1" s="2070"/>
      <c r="GEP1" s="2070"/>
      <c r="GEQ1" s="2070"/>
      <c r="GER1" s="2070"/>
      <c r="GES1" s="2070"/>
      <c r="GET1" s="2070"/>
      <c r="GEU1" s="2070"/>
      <c r="GEV1" s="2070"/>
      <c r="GEW1" s="2070"/>
      <c r="GEX1" s="2070"/>
      <c r="GEY1" s="2070"/>
      <c r="GEZ1" s="2070"/>
      <c r="GFA1" s="2070"/>
      <c r="GFB1" s="2070"/>
      <c r="GFC1" s="2070"/>
      <c r="GFD1" s="2070"/>
      <c r="GFE1" s="2070"/>
      <c r="GFF1" s="2070"/>
      <c r="GFG1" s="2070"/>
      <c r="GFH1" s="2070"/>
      <c r="GFI1" s="2070"/>
      <c r="GFJ1" s="2070"/>
      <c r="GFK1" s="2070"/>
      <c r="GFL1" s="2070"/>
      <c r="GFM1" s="2070"/>
      <c r="GFN1" s="2070"/>
      <c r="GFO1" s="2070"/>
      <c r="GFP1" s="2070"/>
      <c r="GFQ1" s="2070"/>
      <c r="GFR1" s="2070"/>
      <c r="GFS1" s="2070"/>
      <c r="GFT1" s="2070"/>
      <c r="GFU1" s="2070"/>
      <c r="GFV1" s="2070"/>
      <c r="GFW1" s="2070"/>
      <c r="GFX1" s="2070"/>
      <c r="GFY1" s="2070"/>
      <c r="GFZ1" s="2070"/>
      <c r="GGA1" s="2070"/>
      <c r="GGB1" s="2070"/>
      <c r="GGC1" s="2070"/>
      <c r="GGD1" s="2070"/>
      <c r="GGE1" s="2070"/>
      <c r="GGF1" s="2070"/>
      <c r="GGG1" s="2070"/>
      <c r="GGH1" s="2070"/>
      <c r="GGI1" s="2070"/>
      <c r="GGJ1" s="2070"/>
      <c r="GGK1" s="2070"/>
      <c r="GGL1" s="2070"/>
      <c r="GGM1" s="2070"/>
      <c r="GGN1" s="2070"/>
      <c r="GGO1" s="2070"/>
      <c r="GGP1" s="2070"/>
      <c r="GGQ1" s="2070"/>
      <c r="GGR1" s="2070"/>
      <c r="GGS1" s="2070"/>
      <c r="GGT1" s="2070"/>
      <c r="GGU1" s="2070"/>
      <c r="GGV1" s="2070"/>
      <c r="GGW1" s="2070"/>
      <c r="GGX1" s="2070"/>
      <c r="GGY1" s="2070"/>
      <c r="GGZ1" s="2070"/>
      <c r="GHA1" s="2070"/>
      <c r="GHB1" s="2070"/>
      <c r="GHC1" s="2070"/>
      <c r="GHD1" s="2070"/>
      <c r="GHE1" s="2070"/>
      <c r="GHF1" s="2070"/>
      <c r="GHG1" s="2070"/>
      <c r="GHH1" s="2070"/>
      <c r="GHI1" s="2070"/>
      <c r="GHJ1" s="2070"/>
      <c r="GHK1" s="2070"/>
      <c r="GHL1" s="2070"/>
      <c r="GHM1" s="2070"/>
      <c r="GHN1" s="2070"/>
      <c r="GHO1" s="2070"/>
      <c r="GHP1" s="2070"/>
      <c r="GHQ1" s="2070"/>
      <c r="GHR1" s="2070"/>
      <c r="GHS1" s="2070"/>
      <c r="GHT1" s="2070"/>
      <c r="GHU1" s="2070"/>
      <c r="GHV1" s="2070"/>
      <c r="GHW1" s="2070"/>
      <c r="GHX1" s="2070"/>
      <c r="GHY1" s="2070"/>
      <c r="GHZ1" s="2070"/>
      <c r="GIA1" s="2070"/>
      <c r="GIB1" s="2070"/>
      <c r="GIC1" s="2070"/>
      <c r="GID1" s="2070"/>
      <c r="GIE1" s="2070"/>
      <c r="GIF1" s="2070"/>
      <c r="GIG1" s="2070"/>
      <c r="GIH1" s="2070"/>
      <c r="GII1" s="2070"/>
      <c r="GIJ1" s="2070"/>
      <c r="GIK1" s="2070"/>
      <c r="GIL1" s="2070"/>
      <c r="GIM1" s="2070"/>
      <c r="GIN1" s="2070"/>
      <c r="GIO1" s="2070"/>
      <c r="GIP1" s="2070"/>
      <c r="GIQ1" s="2070"/>
      <c r="GIR1" s="2070"/>
      <c r="GIS1" s="2070"/>
      <c r="GIT1" s="2070"/>
      <c r="GIU1" s="2070"/>
      <c r="GIV1" s="2070"/>
      <c r="GIW1" s="2070"/>
      <c r="GIX1" s="2070"/>
      <c r="GIY1" s="2070"/>
      <c r="GIZ1" s="2070"/>
      <c r="GJA1" s="2070"/>
      <c r="GJB1" s="2070"/>
      <c r="GJC1" s="2070"/>
      <c r="GJD1" s="2070"/>
      <c r="GJE1" s="2070"/>
      <c r="GJF1" s="2070"/>
      <c r="GJG1" s="2070"/>
      <c r="GJH1" s="2070"/>
      <c r="GJI1" s="2070"/>
      <c r="GJJ1" s="2070"/>
      <c r="GJK1" s="2070"/>
      <c r="GJL1" s="2070"/>
      <c r="GJM1" s="2070"/>
      <c r="GJN1" s="2070"/>
      <c r="GJO1" s="2070"/>
      <c r="GJP1" s="2070"/>
      <c r="GJQ1" s="2070"/>
      <c r="GJR1" s="2070"/>
      <c r="GJS1" s="2070"/>
      <c r="GJT1" s="2070"/>
      <c r="GJU1" s="2070"/>
      <c r="GJV1" s="2070"/>
      <c r="GJW1" s="2070"/>
      <c r="GJX1" s="2070"/>
      <c r="GJY1" s="2070"/>
      <c r="GJZ1" s="2070"/>
      <c r="GKA1" s="2070"/>
      <c r="GKB1" s="2070"/>
      <c r="GKC1" s="2070"/>
      <c r="GKD1" s="2070"/>
      <c r="GKE1" s="2070"/>
      <c r="GKF1" s="2070"/>
      <c r="GKG1" s="2070"/>
      <c r="GKH1" s="2070"/>
      <c r="GKI1" s="2070"/>
      <c r="GKJ1" s="2070"/>
      <c r="GKK1" s="2070"/>
      <c r="GKL1" s="2070"/>
      <c r="GKM1" s="2070"/>
      <c r="GKN1" s="2070"/>
      <c r="GKO1" s="2070"/>
      <c r="GKP1" s="2070"/>
      <c r="GKQ1" s="2070"/>
      <c r="GKR1" s="2070"/>
      <c r="GKS1" s="2070"/>
      <c r="GKT1" s="2070"/>
      <c r="GKU1" s="2070"/>
      <c r="GKV1" s="2070"/>
      <c r="GKW1" s="2070"/>
      <c r="GKX1" s="2070"/>
      <c r="GKY1" s="2070"/>
      <c r="GKZ1" s="2070"/>
      <c r="GLA1" s="2070"/>
      <c r="GLB1" s="2070"/>
      <c r="GLC1" s="2070"/>
      <c r="GLD1" s="2070"/>
      <c r="GLE1" s="2070"/>
      <c r="GLF1" s="2070"/>
      <c r="GLG1" s="2070"/>
      <c r="GLH1" s="2070"/>
      <c r="GLI1" s="2070"/>
      <c r="GLJ1" s="2070"/>
      <c r="GLK1" s="2070"/>
      <c r="GLL1" s="2070"/>
      <c r="GLM1" s="2070"/>
      <c r="GLN1" s="2070"/>
      <c r="GLO1" s="2070"/>
      <c r="GLP1" s="2070"/>
      <c r="GLQ1" s="2070"/>
      <c r="GLR1" s="2070"/>
      <c r="GLS1" s="2070"/>
      <c r="GLT1" s="2070"/>
      <c r="GLU1" s="2070"/>
      <c r="GLV1" s="2070"/>
      <c r="GLW1" s="2070"/>
      <c r="GLX1" s="2070"/>
      <c r="GLY1" s="2070"/>
      <c r="GLZ1" s="2070"/>
      <c r="GMA1" s="2070"/>
      <c r="GMB1" s="2070"/>
      <c r="GMC1" s="2070"/>
      <c r="GMD1" s="2070"/>
      <c r="GME1" s="2070"/>
      <c r="GMF1" s="2070"/>
      <c r="GMG1" s="2070"/>
      <c r="GMH1" s="2070"/>
      <c r="GMI1" s="2070"/>
      <c r="GMJ1" s="2070"/>
      <c r="GMK1" s="2070"/>
      <c r="GML1" s="2070"/>
      <c r="GMM1" s="2070"/>
      <c r="GMN1" s="2070"/>
      <c r="GMO1" s="2070"/>
      <c r="GMP1" s="2070"/>
      <c r="GMQ1" s="2070"/>
      <c r="GMR1" s="2070"/>
      <c r="GMS1" s="2070"/>
      <c r="GMT1" s="2070"/>
      <c r="GMU1" s="2070"/>
      <c r="GMV1" s="2070"/>
      <c r="GMW1" s="2070"/>
      <c r="GMX1" s="2070"/>
      <c r="GMY1" s="2070"/>
      <c r="GMZ1" s="2070"/>
      <c r="GNA1" s="2070"/>
      <c r="GNB1" s="2070"/>
      <c r="GNC1" s="2070"/>
      <c r="GND1" s="2070"/>
      <c r="GNE1" s="2070"/>
      <c r="GNF1" s="2070"/>
      <c r="GNG1" s="2070"/>
      <c r="GNH1" s="2070"/>
      <c r="GNI1" s="2070"/>
      <c r="GNJ1" s="2070"/>
      <c r="GNK1" s="2070"/>
      <c r="GNL1" s="2070"/>
      <c r="GNM1" s="2070"/>
      <c r="GNN1" s="2070"/>
      <c r="GNO1" s="2070"/>
      <c r="GNP1" s="2070"/>
      <c r="GNQ1" s="2070"/>
      <c r="GNR1" s="2070"/>
      <c r="GNS1" s="2070"/>
      <c r="GNT1" s="2070"/>
      <c r="GNU1" s="2070"/>
      <c r="GNV1" s="2070"/>
      <c r="GNW1" s="2070"/>
      <c r="GNX1" s="2070"/>
      <c r="GNY1" s="2070"/>
      <c r="GNZ1" s="2070"/>
      <c r="GOA1" s="2070"/>
      <c r="GOB1" s="2070"/>
      <c r="GOC1" s="2070"/>
      <c r="GOD1" s="2070"/>
      <c r="GOE1" s="2070"/>
      <c r="GOF1" s="2070"/>
      <c r="GOG1" s="2070"/>
      <c r="GOH1" s="2070"/>
      <c r="GOI1" s="2070"/>
      <c r="GOJ1" s="2070"/>
      <c r="GOK1" s="2070"/>
      <c r="GOL1" s="2070"/>
      <c r="GOM1" s="2070"/>
      <c r="GON1" s="2070"/>
      <c r="GOO1" s="2070"/>
      <c r="GOP1" s="2070"/>
      <c r="GOQ1" s="2070"/>
      <c r="GOR1" s="2070"/>
      <c r="GOS1" s="2070"/>
      <c r="GOT1" s="2070"/>
      <c r="GOU1" s="2070"/>
      <c r="GOV1" s="2070"/>
      <c r="GOW1" s="2070"/>
      <c r="GOX1" s="2070"/>
      <c r="GOY1" s="2070"/>
      <c r="GOZ1" s="2070"/>
      <c r="GPA1" s="2070"/>
      <c r="GPB1" s="2070"/>
      <c r="GPC1" s="2070"/>
      <c r="GPD1" s="2070"/>
      <c r="GPE1" s="2070"/>
      <c r="GPF1" s="2070"/>
      <c r="GPG1" s="2070"/>
      <c r="GPH1" s="2070"/>
      <c r="GPI1" s="2070"/>
      <c r="GPJ1" s="2070"/>
      <c r="GPK1" s="2070"/>
      <c r="GPL1" s="2070"/>
      <c r="GPM1" s="2070"/>
      <c r="GPN1" s="2070"/>
      <c r="GPO1" s="2070"/>
      <c r="GPP1" s="2070"/>
      <c r="GPQ1" s="2070"/>
      <c r="GPR1" s="2070"/>
      <c r="GPS1" s="2070"/>
      <c r="GPT1" s="2070"/>
      <c r="GPU1" s="2070"/>
      <c r="GPV1" s="2070"/>
      <c r="GPW1" s="2070"/>
      <c r="GPX1" s="2070"/>
      <c r="GPY1" s="2070"/>
      <c r="GPZ1" s="2070"/>
      <c r="GQA1" s="2070"/>
      <c r="GQB1" s="2070"/>
      <c r="GQC1" s="2070"/>
      <c r="GQD1" s="2070"/>
      <c r="GQE1" s="2070"/>
      <c r="GQF1" s="2070"/>
      <c r="GQG1" s="2070"/>
      <c r="GQH1" s="2070"/>
      <c r="GQI1" s="2070"/>
      <c r="GQJ1" s="2070"/>
      <c r="GQK1" s="2070"/>
      <c r="GQL1" s="2070"/>
      <c r="GQM1" s="2070"/>
      <c r="GQN1" s="2070"/>
      <c r="GQO1" s="2070"/>
      <c r="GQP1" s="2070"/>
      <c r="GQQ1" s="2070"/>
      <c r="GQR1" s="2070"/>
      <c r="GQS1" s="2070"/>
      <c r="GQT1" s="2070"/>
      <c r="GQU1" s="2070"/>
      <c r="GQV1" s="2070"/>
      <c r="GQW1" s="2070"/>
      <c r="GQX1" s="2070"/>
      <c r="GQY1" s="2070"/>
      <c r="GQZ1" s="2070"/>
      <c r="GRA1" s="2070"/>
      <c r="GRB1" s="2070"/>
      <c r="GRC1" s="2070"/>
      <c r="GRD1" s="2070"/>
      <c r="GRE1" s="2070"/>
      <c r="GRF1" s="2070"/>
      <c r="GRG1" s="2070"/>
      <c r="GRH1" s="2070"/>
      <c r="GRI1" s="2070"/>
      <c r="GRJ1" s="2070"/>
      <c r="GRK1" s="2070"/>
      <c r="GRL1" s="2070"/>
      <c r="GRM1" s="2070"/>
      <c r="GRN1" s="2070"/>
      <c r="GRO1" s="2070"/>
      <c r="GRP1" s="2070"/>
      <c r="GRQ1" s="2070"/>
      <c r="GRR1" s="2070"/>
      <c r="GRS1" s="2070"/>
      <c r="GRT1" s="2070"/>
      <c r="GRU1" s="2070"/>
      <c r="GRV1" s="2070"/>
      <c r="GRW1" s="2070"/>
      <c r="GRX1" s="2070"/>
      <c r="GRY1" s="2070"/>
      <c r="GRZ1" s="2070"/>
      <c r="GSA1" s="2070"/>
      <c r="GSB1" s="2070"/>
      <c r="GSC1" s="2070"/>
      <c r="GSD1" s="2070"/>
      <c r="GSE1" s="2070"/>
      <c r="GSF1" s="2070"/>
      <c r="GSG1" s="2070"/>
      <c r="GSH1" s="2070"/>
      <c r="GSI1" s="2070"/>
      <c r="GSJ1" s="2070"/>
      <c r="GSK1" s="2070"/>
      <c r="GSL1" s="2070"/>
      <c r="GSM1" s="2070"/>
      <c r="GSN1" s="2070"/>
      <c r="GSO1" s="2070"/>
      <c r="GSP1" s="2070"/>
      <c r="GSQ1" s="2070"/>
      <c r="GSR1" s="2070"/>
      <c r="GSS1" s="2070"/>
      <c r="GST1" s="2070"/>
      <c r="GSU1" s="2070"/>
      <c r="GSV1" s="2070"/>
      <c r="GSW1" s="2070"/>
      <c r="GSX1" s="2070"/>
      <c r="GSY1" s="2070"/>
      <c r="GSZ1" s="2070"/>
      <c r="GTA1" s="2070"/>
      <c r="GTB1" s="2070"/>
      <c r="GTC1" s="2070"/>
      <c r="GTD1" s="2070"/>
      <c r="GTE1" s="2070"/>
      <c r="GTF1" s="2070"/>
      <c r="GTG1" s="2070"/>
      <c r="GTH1" s="2070"/>
      <c r="GTI1" s="2070"/>
      <c r="GTJ1" s="2070"/>
      <c r="GTK1" s="2070"/>
      <c r="GTL1" s="2070"/>
      <c r="GTM1" s="2070"/>
      <c r="GTN1" s="2070"/>
      <c r="GTO1" s="2070"/>
      <c r="GTP1" s="2070"/>
      <c r="GTQ1" s="2070"/>
      <c r="GTR1" s="2070"/>
      <c r="GTS1" s="2070"/>
      <c r="GTT1" s="2070"/>
      <c r="GTU1" s="2070"/>
      <c r="GTV1" s="2070"/>
      <c r="GTW1" s="2070"/>
      <c r="GTX1" s="2070"/>
      <c r="GTY1" s="2070"/>
      <c r="GTZ1" s="2070"/>
      <c r="GUA1" s="2070"/>
      <c r="GUB1" s="2070"/>
      <c r="GUC1" s="2070"/>
      <c r="GUD1" s="2070"/>
      <c r="GUE1" s="2070"/>
      <c r="GUF1" s="2070"/>
      <c r="GUG1" s="2070"/>
      <c r="GUH1" s="2070"/>
      <c r="GUI1" s="2070"/>
      <c r="GUJ1" s="2070"/>
      <c r="GUK1" s="2070"/>
      <c r="GUL1" s="2070"/>
      <c r="GUM1" s="2070"/>
      <c r="GUN1" s="2070"/>
      <c r="GUO1" s="2070"/>
      <c r="GUP1" s="2070"/>
      <c r="GUQ1" s="2070"/>
      <c r="GUR1" s="2070"/>
      <c r="GUS1" s="2070"/>
      <c r="GUT1" s="2070"/>
      <c r="GUU1" s="2070"/>
      <c r="GUV1" s="2070"/>
      <c r="GUW1" s="2070"/>
      <c r="GUX1" s="2070"/>
      <c r="GUY1" s="2070"/>
      <c r="GUZ1" s="2070"/>
      <c r="GVA1" s="2070"/>
      <c r="GVB1" s="2070"/>
      <c r="GVC1" s="2070"/>
      <c r="GVD1" s="2070"/>
      <c r="GVE1" s="2070"/>
      <c r="GVF1" s="2070"/>
      <c r="GVG1" s="2070"/>
      <c r="GVH1" s="2070"/>
      <c r="GVI1" s="2070"/>
      <c r="GVJ1" s="2070"/>
      <c r="GVK1" s="2070"/>
      <c r="GVL1" s="2070"/>
      <c r="GVM1" s="2070"/>
      <c r="GVN1" s="2070"/>
      <c r="GVO1" s="2070"/>
      <c r="GVP1" s="2070"/>
      <c r="GVQ1" s="2070"/>
      <c r="GVR1" s="2070"/>
      <c r="GVS1" s="2070"/>
      <c r="GVT1" s="2070"/>
      <c r="GVU1" s="2070"/>
      <c r="GVV1" s="2070"/>
      <c r="GVW1" s="2070"/>
      <c r="GVX1" s="2070"/>
      <c r="GVY1" s="2070"/>
      <c r="GVZ1" s="2070"/>
      <c r="GWA1" s="2070"/>
      <c r="GWB1" s="2070"/>
      <c r="GWC1" s="2070"/>
      <c r="GWD1" s="2070"/>
      <c r="GWE1" s="2070"/>
      <c r="GWF1" s="2070"/>
      <c r="GWG1" s="2070"/>
      <c r="GWH1" s="2070"/>
      <c r="GWI1" s="2070"/>
      <c r="GWJ1" s="2070"/>
      <c r="GWK1" s="2070"/>
      <c r="GWL1" s="2070"/>
      <c r="GWM1" s="2070"/>
      <c r="GWN1" s="2070"/>
      <c r="GWO1" s="2070"/>
      <c r="GWP1" s="2070"/>
      <c r="GWQ1" s="2070"/>
      <c r="GWR1" s="2070"/>
      <c r="GWS1" s="2070"/>
      <c r="GWT1" s="2070"/>
      <c r="GWU1" s="2070"/>
      <c r="GWV1" s="2070"/>
      <c r="GWW1" s="2070"/>
      <c r="GWX1" s="2070"/>
      <c r="GWY1" s="2070"/>
      <c r="GWZ1" s="2070"/>
      <c r="GXA1" s="2070"/>
      <c r="GXB1" s="2070"/>
      <c r="GXC1" s="2070"/>
      <c r="GXD1" s="2070"/>
      <c r="GXE1" s="2070"/>
      <c r="GXF1" s="2070"/>
      <c r="GXG1" s="2070"/>
      <c r="GXH1" s="2070"/>
      <c r="GXI1" s="2070"/>
      <c r="GXJ1" s="2070"/>
      <c r="GXK1" s="2070"/>
      <c r="GXL1" s="2070"/>
      <c r="GXM1" s="2070"/>
      <c r="GXN1" s="2070"/>
      <c r="GXO1" s="2070"/>
      <c r="GXP1" s="2070"/>
      <c r="GXQ1" s="2070"/>
      <c r="GXR1" s="2070"/>
      <c r="GXS1" s="2070"/>
      <c r="GXT1" s="2070"/>
      <c r="GXU1" s="2070"/>
      <c r="GXV1" s="2070"/>
      <c r="GXW1" s="2070"/>
      <c r="GXX1" s="2070"/>
      <c r="GXY1" s="2070"/>
      <c r="GXZ1" s="2070"/>
      <c r="GYA1" s="2070"/>
      <c r="GYB1" s="2070"/>
      <c r="GYC1" s="2070"/>
      <c r="GYD1" s="2070"/>
      <c r="GYE1" s="2070"/>
      <c r="GYF1" s="2070"/>
      <c r="GYG1" s="2070"/>
      <c r="GYH1" s="2070"/>
      <c r="GYI1" s="2070"/>
      <c r="GYJ1" s="2070"/>
      <c r="GYK1" s="2070"/>
      <c r="GYL1" s="2070"/>
      <c r="GYM1" s="2070"/>
      <c r="GYN1" s="2070"/>
      <c r="GYO1" s="2070"/>
      <c r="GYP1" s="2070"/>
      <c r="GYQ1" s="2070"/>
      <c r="GYR1" s="2070"/>
      <c r="GYS1" s="2070"/>
      <c r="GYT1" s="2070"/>
      <c r="GYU1" s="2070"/>
      <c r="GYV1" s="2070"/>
      <c r="GYW1" s="2070"/>
      <c r="GYX1" s="2070"/>
      <c r="GYY1" s="2070"/>
      <c r="GYZ1" s="2070"/>
      <c r="GZA1" s="2070"/>
      <c r="GZB1" s="2070"/>
      <c r="GZC1" s="2070"/>
      <c r="GZD1" s="2070"/>
      <c r="GZE1" s="2070"/>
      <c r="GZF1" s="2070"/>
      <c r="GZG1" s="2070"/>
      <c r="GZH1" s="2070"/>
      <c r="GZI1" s="2070"/>
      <c r="GZJ1" s="2070"/>
      <c r="GZK1" s="2070"/>
      <c r="GZL1" s="2070"/>
      <c r="GZM1" s="2070"/>
      <c r="GZN1" s="2070"/>
      <c r="GZO1" s="2070"/>
      <c r="GZP1" s="2070"/>
      <c r="GZQ1" s="2070"/>
      <c r="GZR1" s="2070"/>
      <c r="GZS1" s="2070"/>
      <c r="GZT1" s="2070"/>
      <c r="GZU1" s="2070"/>
      <c r="GZV1" s="2070"/>
      <c r="GZW1" s="2070"/>
      <c r="GZX1" s="2070"/>
      <c r="GZY1" s="2070"/>
      <c r="GZZ1" s="2070"/>
      <c r="HAA1" s="2070"/>
      <c r="HAB1" s="2070"/>
      <c r="HAC1" s="2070"/>
      <c r="HAD1" s="2070"/>
      <c r="HAE1" s="2070"/>
      <c r="HAF1" s="2070"/>
      <c r="HAG1" s="2070"/>
      <c r="HAH1" s="2070"/>
      <c r="HAI1" s="2070"/>
      <c r="HAJ1" s="2070"/>
      <c r="HAK1" s="2070"/>
      <c r="HAL1" s="2070"/>
      <c r="HAM1" s="2070"/>
      <c r="HAN1" s="2070"/>
      <c r="HAO1" s="2070"/>
      <c r="HAP1" s="2070"/>
      <c r="HAQ1" s="2070"/>
      <c r="HAR1" s="2070"/>
      <c r="HAS1" s="2070"/>
      <c r="HAT1" s="2070"/>
      <c r="HAU1" s="2070"/>
      <c r="HAV1" s="2070"/>
      <c r="HAW1" s="2070"/>
      <c r="HAX1" s="2070"/>
      <c r="HAY1" s="2070"/>
      <c r="HAZ1" s="2070"/>
      <c r="HBA1" s="2070"/>
      <c r="HBB1" s="2070"/>
      <c r="HBC1" s="2070"/>
      <c r="HBD1" s="2070"/>
      <c r="HBE1" s="2070"/>
      <c r="HBF1" s="2070"/>
      <c r="HBG1" s="2070"/>
      <c r="HBH1" s="2070"/>
      <c r="HBI1" s="2070"/>
      <c r="HBJ1" s="2070"/>
      <c r="HBK1" s="2070"/>
      <c r="HBL1" s="2070"/>
      <c r="HBM1" s="2070"/>
      <c r="HBN1" s="2070"/>
      <c r="HBO1" s="2070"/>
      <c r="HBP1" s="2070"/>
      <c r="HBQ1" s="2070"/>
      <c r="HBR1" s="2070"/>
      <c r="HBS1" s="2070"/>
      <c r="HBT1" s="2070"/>
      <c r="HBU1" s="2070"/>
      <c r="HBV1" s="2070"/>
      <c r="HBW1" s="2070"/>
      <c r="HBX1" s="2070"/>
      <c r="HBY1" s="2070"/>
      <c r="HBZ1" s="2070"/>
      <c r="HCA1" s="2070"/>
      <c r="HCB1" s="2070"/>
      <c r="HCC1" s="2070"/>
      <c r="HCD1" s="2070"/>
      <c r="HCE1" s="2070"/>
      <c r="HCF1" s="2070"/>
      <c r="HCG1" s="2070"/>
      <c r="HCH1" s="2070"/>
      <c r="HCI1" s="2070"/>
      <c r="HCJ1" s="2070"/>
      <c r="HCK1" s="2070"/>
      <c r="HCL1" s="2070"/>
      <c r="HCM1" s="2070"/>
      <c r="HCN1" s="2070"/>
      <c r="HCO1" s="2070"/>
      <c r="HCP1" s="2070"/>
      <c r="HCQ1" s="2070"/>
      <c r="HCR1" s="2070"/>
      <c r="HCS1" s="2070"/>
      <c r="HCT1" s="2070"/>
      <c r="HCU1" s="2070"/>
      <c r="HCV1" s="2070"/>
      <c r="HCW1" s="2070"/>
      <c r="HCX1" s="2070"/>
      <c r="HCY1" s="2070"/>
      <c r="HCZ1" s="2070"/>
      <c r="HDA1" s="2070"/>
      <c r="HDB1" s="2070"/>
      <c r="HDC1" s="2070"/>
      <c r="HDD1" s="2070"/>
      <c r="HDE1" s="2070"/>
      <c r="HDF1" s="2070"/>
      <c r="HDG1" s="2070"/>
      <c r="HDH1" s="2070"/>
      <c r="HDI1" s="2070"/>
      <c r="HDJ1" s="2070"/>
      <c r="HDK1" s="2070"/>
      <c r="HDL1" s="2070"/>
      <c r="HDM1" s="2070"/>
      <c r="HDN1" s="2070"/>
      <c r="HDO1" s="2070"/>
      <c r="HDP1" s="2070"/>
      <c r="HDQ1" s="2070"/>
      <c r="HDR1" s="2070"/>
      <c r="HDS1" s="2070"/>
      <c r="HDT1" s="2070"/>
      <c r="HDU1" s="2070"/>
      <c r="HDV1" s="2070"/>
      <c r="HDW1" s="2070"/>
      <c r="HDX1" s="2070"/>
      <c r="HDY1" s="2070"/>
      <c r="HDZ1" s="2070"/>
      <c r="HEA1" s="2070"/>
      <c r="HEB1" s="2070"/>
      <c r="HEC1" s="2070"/>
      <c r="HED1" s="2070"/>
      <c r="HEE1" s="2070"/>
      <c r="HEF1" s="2070"/>
      <c r="HEG1" s="2070"/>
      <c r="HEH1" s="2070"/>
      <c r="HEI1" s="2070"/>
      <c r="HEJ1" s="2070"/>
      <c r="HEK1" s="2070"/>
      <c r="HEL1" s="2070"/>
      <c r="HEM1" s="2070"/>
      <c r="HEN1" s="2070"/>
      <c r="HEO1" s="2070"/>
      <c r="HEP1" s="2070"/>
      <c r="HEQ1" s="2070"/>
      <c r="HER1" s="2070"/>
      <c r="HES1" s="2070"/>
      <c r="HET1" s="2070"/>
      <c r="HEU1" s="2070"/>
      <c r="HEV1" s="2070"/>
      <c r="HEW1" s="2070"/>
      <c r="HEX1" s="2070"/>
      <c r="HEY1" s="2070"/>
      <c r="HEZ1" s="2070"/>
      <c r="HFA1" s="2070"/>
      <c r="HFB1" s="2070"/>
      <c r="HFC1" s="2070"/>
      <c r="HFD1" s="2070"/>
      <c r="HFE1" s="2070"/>
      <c r="HFF1" s="2070"/>
      <c r="HFG1" s="2070"/>
      <c r="HFH1" s="2070"/>
      <c r="HFI1" s="2070"/>
      <c r="HFJ1" s="2070"/>
      <c r="HFK1" s="2070"/>
      <c r="HFL1" s="2070"/>
      <c r="HFM1" s="2070"/>
      <c r="HFN1" s="2070"/>
      <c r="HFO1" s="2070"/>
      <c r="HFP1" s="2070"/>
      <c r="HFQ1" s="2070"/>
      <c r="HFR1" s="2070"/>
      <c r="HFS1" s="2070"/>
      <c r="HFT1" s="2070"/>
      <c r="HFU1" s="2070"/>
      <c r="HFV1" s="2070"/>
      <c r="HFW1" s="2070"/>
      <c r="HFX1" s="2070"/>
      <c r="HFY1" s="2070"/>
      <c r="HFZ1" s="2070"/>
      <c r="HGA1" s="2070"/>
      <c r="HGB1" s="2070"/>
      <c r="HGC1" s="2070"/>
      <c r="HGD1" s="2070"/>
      <c r="HGE1" s="2070"/>
      <c r="HGF1" s="2070"/>
      <c r="HGG1" s="2070"/>
      <c r="HGH1" s="2070"/>
      <c r="HGI1" s="2070"/>
      <c r="HGJ1" s="2070"/>
      <c r="HGK1" s="2070"/>
      <c r="HGL1" s="2070"/>
      <c r="HGM1" s="2070"/>
      <c r="HGN1" s="2070"/>
      <c r="HGO1" s="2070"/>
      <c r="HGP1" s="2070"/>
      <c r="HGQ1" s="2070"/>
      <c r="HGR1" s="2070"/>
      <c r="HGS1" s="2070"/>
      <c r="HGT1" s="2070"/>
      <c r="HGU1" s="2070"/>
      <c r="HGV1" s="2070"/>
      <c r="HGW1" s="2070"/>
      <c r="HGX1" s="2070"/>
      <c r="HGY1" s="2070"/>
      <c r="HGZ1" s="2070"/>
      <c r="HHA1" s="2070"/>
      <c r="HHB1" s="2070"/>
      <c r="HHC1" s="2070"/>
      <c r="HHD1" s="2070"/>
      <c r="HHE1" s="2070"/>
      <c r="HHF1" s="2070"/>
      <c r="HHG1" s="2070"/>
      <c r="HHH1" s="2070"/>
      <c r="HHI1" s="2070"/>
      <c r="HHJ1" s="2070"/>
      <c r="HHK1" s="2070"/>
      <c r="HHL1" s="2070"/>
      <c r="HHM1" s="2070"/>
      <c r="HHN1" s="2070"/>
      <c r="HHO1" s="2070"/>
      <c r="HHP1" s="2070"/>
      <c r="HHQ1" s="2070"/>
      <c r="HHR1" s="2070"/>
      <c r="HHS1" s="2070"/>
      <c r="HHT1" s="2070"/>
      <c r="HHU1" s="2070"/>
      <c r="HHV1" s="2070"/>
      <c r="HHW1" s="2070"/>
      <c r="HHX1" s="2070"/>
      <c r="HHY1" s="2070"/>
      <c r="HHZ1" s="2070"/>
      <c r="HIA1" s="2070"/>
      <c r="HIB1" s="2070"/>
      <c r="HIC1" s="2070"/>
      <c r="HID1" s="2070"/>
      <c r="HIE1" s="2070"/>
      <c r="HIF1" s="2070"/>
      <c r="HIG1" s="2070"/>
      <c r="HIH1" s="2070"/>
      <c r="HII1" s="2070"/>
      <c r="HIJ1" s="2070"/>
      <c r="HIK1" s="2070"/>
      <c r="HIL1" s="2070"/>
      <c r="HIM1" s="2070"/>
      <c r="HIN1" s="2070"/>
      <c r="HIO1" s="2070"/>
      <c r="HIP1" s="2070"/>
      <c r="HIQ1" s="2070"/>
      <c r="HIR1" s="2070"/>
      <c r="HIS1" s="2070"/>
      <c r="HIT1" s="2070"/>
      <c r="HIU1" s="2070"/>
      <c r="HIV1" s="2070"/>
      <c r="HIW1" s="2070"/>
      <c r="HIX1" s="2070"/>
      <c r="HIY1" s="2070"/>
      <c r="HIZ1" s="2070"/>
      <c r="HJA1" s="2070"/>
      <c r="HJB1" s="2070"/>
      <c r="HJC1" s="2070"/>
      <c r="HJD1" s="2070"/>
      <c r="HJE1" s="2070"/>
      <c r="HJF1" s="2070"/>
      <c r="HJG1" s="2070"/>
      <c r="HJH1" s="2070"/>
      <c r="HJI1" s="2070"/>
      <c r="HJJ1" s="2070"/>
      <c r="HJK1" s="2070"/>
      <c r="HJL1" s="2070"/>
      <c r="HJM1" s="2070"/>
      <c r="HJN1" s="2070"/>
      <c r="HJO1" s="2070"/>
      <c r="HJP1" s="2070"/>
      <c r="HJQ1" s="2070"/>
      <c r="HJR1" s="2070"/>
      <c r="HJS1" s="2070"/>
      <c r="HJT1" s="2070"/>
      <c r="HJU1" s="2070"/>
      <c r="HJV1" s="2070"/>
      <c r="HJW1" s="2070"/>
      <c r="HJX1" s="2070"/>
      <c r="HJY1" s="2070"/>
      <c r="HJZ1" s="2070"/>
      <c r="HKA1" s="2070"/>
      <c r="HKB1" s="2070"/>
      <c r="HKC1" s="2070"/>
      <c r="HKD1" s="2070"/>
      <c r="HKE1" s="2070"/>
      <c r="HKF1" s="2070"/>
      <c r="HKG1" s="2070"/>
      <c r="HKH1" s="2070"/>
      <c r="HKI1" s="2070"/>
      <c r="HKJ1" s="2070"/>
      <c r="HKK1" s="2070"/>
      <c r="HKL1" s="2070"/>
      <c r="HKM1" s="2070"/>
      <c r="HKN1" s="2070"/>
      <c r="HKO1" s="2070"/>
      <c r="HKP1" s="2070"/>
      <c r="HKQ1" s="2070"/>
      <c r="HKR1" s="2070"/>
      <c r="HKS1" s="2070"/>
      <c r="HKT1" s="2070"/>
      <c r="HKU1" s="2070"/>
      <c r="HKV1" s="2070"/>
      <c r="HKW1" s="2070"/>
      <c r="HKX1" s="2070"/>
      <c r="HKY1" s="2070"/>
      <c r="HKZ1" s="2070"/>
      <c r="HLA1" s="2070"/>
      <c r="HLB1" s="2070"/>
      <c r="HLC1" s="2070"/>
      <c r="HLD1" s="2070"/>
      <c r="HLE1" s="2070"/>
      <c r="HLF1" s="2070"/>
      <c r="HLG1" s="2070"/>
      <c r="HLH1" s="2070"/>
      <c r="HLI1" s="2070"/>
      <c r="HLJ1" s="2070"/>
      <c r="HLK1" s="2070"/>
      <c r="HLL1" s="2070"/>
      <c r="HLM1" s="2070"/>
      <c r="HLN1" s="2070"/>
      <c r="HLO1" s="2070"/>
      <c r="HLP1" s="2070"/>
      <c r="HLQ1" s="2070"/>
      <c r="HLR1" s="2070"/>
      <c r="HLS1" s="2070"/>
      <c r="HLT1" s="2070"/>
      <c r="HLU1" s="2070"/>
      <c r="HLV1" s="2070"/>
      <c r="HLW1" s="2070"/>
      <c r="HLX1" s="2070"/>
      <c r="HLY1" s="2070"/>
      <c r="HLZ1" s="2070"/>
      <c r="HMA1" s="2070"/>
      <c r="HMB1" s="2070"/>
      <c r="HMC1" s="2070"/>
      <c r="HMD1" s="2070"/>
      <c r="HME1" s="2070"/>
      <c r="HMF1" s="2070"/>
      <c r="HMG1" s="2070"/>
      <c r="HMH1" s="2070"/>
      <c r="HMI1" s="2070"/>
      <c r="HMJ1" s="2070"/>
      <c r="HMK1" s="2070"/>
      <c r="HML1" s="2070"/>
      <c r="HMM1" s="2070"/>
      <c r="HMN1" s="2070"/>
      <c r="HMO1" s="2070"/>
      <c r="HMP1" s="2070"/>
      <c r="HMQ1" s="2070"/>
      <c r="HMR1" s="2070"/>
      <c r="HMS1" s="2070"/>
      <c r="HMT1" s="2070"/>
      <c r="HMU1" s="2070"/>
      <c r="HMV1" s="2070"/>
      <c r="HMW1" s="2070"/>
      <c r="HMX1" s="2070"/>
      <c r="HMY1" s="2070"/>
      <c r="HMZ1" s="2070"/>
      <c r="HNA1" s="2070"/>
      <c r="HNB1" s="2070"/>
      <c r="HNC1" s="2070"/>
      <c r="HND1" s="2070"/>
      <c r="HNE1" s="2070"/>
      <c r="HNF1" s="2070"/>
      <c r="HNG1" s="2070"/>
      <c r="HNH1" s="2070"/>
      <c r="HNI1" s="2070"/>
      <c r="HNJ1" s="2070"/>
      <c r="HNK1" s="2070"/>
      <c r="HNL1" s="2070"/>
      <c r="HNM1" s="2070"/>
      <c r="HNN1" s="2070"/>
      <c r="HNO1" s="2070"/>
      <c r="HNP1" s="2070"/>
      <c r="HNQ1" s="2070"/>
      <c r="HNR1" s="2070"/>
      <c r="HNS1" s="2070"/>
      <c r="HNT1" s="2070"/>
      <c r="HNU1" s="2070"/>
      <c r="HNV1" s="2070"/>
      <c r="HNW1" s="2070"/>
      <c r="HNX1" s="2070"/>
      <c r="HNY1" s="2070"/>
      <c r="HNZ1" s="2070"/>
      <c r="HOA1" s="2070"/>
      <c r="HOB1" s="2070"/>
      <c r="HOC1" s="2070"/>
      <c r="HOD1" s="2070"/>
      <c r="HOE1" s="2070"/>
      <c r="HOF1" s="2070"/>
      <c r="HOG1" s="2070"/>
      <c r="HOH1" s="2070"/>
      <c r="HOI1" s="2070"/>
      <c r="HOJ1" s="2070"/>
      <c r="HOK1" s="2070"/>
      <c r="HOL1" s="2070"/>
      <c r="HOM1" s="2070"/>
      <c r="HON1" s="2070"/>
      <c r="HOO1" s="2070"/>
      <c r="HOP1" s="2070"/>
      <c r="HOQ1" s="2070"/>
      <c r="HOR1" s="2070"/>
      <c r="HOS1" s="2070"/>
      <c r="HOT1" s="2070"/>
      <c r="HOU1" s="2070"/>
      <c r="HOV1" s="2070"/>
      <c r="HOW1" s="2070"/>
      <c r="HOX1" s="2070"/>
      <c r="HOY1" s="2070"/>
      <c r="HOZ1" s="2070"/>
      <c r="HPA1" s="2070"/>
      <c r="HPB1" s="2070"/>
      <c r="HPC1" s="2070"/>
      <c r="HPD1" s="2070"/>
      <c r="HPE1" s="2070"/>
      <c r="HPF1" s="2070"/>
      <c r="HPG1" s="2070"/>
      <c r="HPH1" s="2070"/>
      <c r="HPI1" s="2070"/>
      <c r="HPJ1" s="2070"/>
      <c r="HPK1" s="2070"/>
      <c r="HPL1" s="2070"/>
      <c r="HPM1" s="2070"/>
      <c r="HPN1" s="2070"/>
      <c r="HPO1" s="2070"/>
      <c r="HPP1" s="2070"/>
      <c r="HPQ1" s="2070"/>
      <c r="HPR1" s="2070"/>
      <c r="HPS1" s="2070"/>
      <c r="HPT1" s="2070"/>
      <c r="HPU1" s="2070"/>
      <c r="HPV1" s="2070"/>
      <c r="HPW1" s="2070"/>
      <c r="HPX1" s="2070"/>
      <c r="HPY1" s="2070"/>
      <c r="HPZ1" s="2070"/>
      <c r="HQA1" s="2070"/>
      <c r="HQB1" s="2070"/>
      <c r="HQC1" s="2070"/>
      <c r="HQD1" s="2070"/>
      <c r="HQE1" s="2070"/>
      <c r="HQF1" s="2070"/>
      <c r="HQG1" s="2070"/>
      <c r="HQH1" s="2070"/>
      <c r="HQI1" s="2070"/>
      <c r="HQJ1" s="2070"/>
      <c r="HQK1" s="2070"/>
      <c r="HQL1" s="2070"/>
      <c r="HQM1" s="2070"/>
      <c r="HQN1" s="2070"/>
      <c r="HQO1" s="2070"/>
      <c r="HQP1" s="2070"/>
      <c r="HQQ1" s="2070"/>
      <c r="HQR1" s="2070"/>
      <c r="HQS1" s="2070"/>
      <c r="HQT1" s="2070"/>
      <c r="HQU1" s="2070"/>
      <c r="HQV1" s="2070"/>
      <c r="HQW1" s="2070"/>
      <c r="HQX1" s="2070"/>
      <c r="HQY1" s="2070"/>
      <c r="HQZ1" s="2070"/>
      <c r="HRA1" s="2070"/>
      <c r="HRB1" s="2070"/>
      <c r="HRC1" s="2070"/>
      <c r="HRD1" s="2070"/>
      <c r="HRE1" s="2070"/>
      <c r="HRF1" s="2070"/>
      <c r="HRG1" s="2070"/>
      <c r="HRH1" s="2070"/>
      <c r="HRI1" s="2070"/>
      <c r="HRJ1" s="2070"/>
      <c r="HRK1" s="2070"/>
      <c r="HRL1" s="2070"/>
      <c r="HRM1" s="2070"/>
      <c r="HRN1" s="2070"/>
      <c r="HRO1" s="2070"/>
      <c r="HRP1" s="2070"/>
      <c r="HRQ1" s="2070"/>
      <c r="HRR1" s="2070"/>
      <c r="HRS1" s="2070"/>
      <c r="HRT1" s="2070"/>
      <c r="HRU1" s="2070"/>
      <c r="HRV1" s="2070"/>
      <c r="HRW1" s="2070"/>
      <c r="HRX1" s="2070"/>
      <c r="HRY1" s="2070"/>
      <c r="HRZ1" s="2070"/>
      <c r="HSA1" s="2070"/>
      <c r="HSB1" s="2070"/>
      <c r="HSC1" s="2070"/>
      <c r="HSD1" s="2070"/>
      <c r="HSE1" s="2070"/>
      <c r="HSF1" s="2070"/>
      <c r="HSG1" s="2070"/>
      <c r="HSH1" s="2070"/>
      <c r="HSI1" s="2070"/>
      <c r="HSJ1" s="2070"/>
      <c r="HSK1" s="2070"/>
      <c r="HSL1" s="2070"/>
      <c r="HSM1" s="2070"/>
      <c r="HSN1" s="2070"/>
      <c r="HSO1" s="2070"/>
      <c r="HSP1" s="2070"/>
      <c r="HSQ1" s="2070"/>
      <c r="HSR1" s="2070"/>
      <c r="HSS1" s="2070"/>
      <c r="HST1" s="2070"/>
      <c r="HSU1" s="2070"/>
      <c r="HSV1" s="2070"/>
      <c r="HSW1" s="2070"/>
      <c r="HSX1" s="2070"/>
      <c r="HSY1" s="2070"/>
      <c r="HSZ1" s="2070"/>
      <c r="HTA1" s="2070"/>
      <c r="HTB1" s="2070"/>
      <c r="HTC1" s="2070"/>
      <c r="HTD1" s="2070"/>
      <c r="HTE1" s="2070"/>
      <c r="HTF1" s="2070"/>
      <c r="HTG1" s="2070"/>
      <c r="HTH1" s="2070"/>
      <c r="HTI1" s="2070"/>
      <c r="HTJ1" s="2070"/>
      <c r="HTK1" s="2070"/>
      <c r="HTL1" s="2070"/>
      <c r="HTM1" s="2070"/>
      <c r="HTN1" s="2070"/>
      <c r="HTO1" s="2070"/>
      <c r="HTP1" s="2070"/>
      <c r="HTQ1" s="2070"/>
      <c r="HTR1" s="2070"/>
      <c r="HTS1" s="2070"/>
      <c r="HTT1" s="2070"/>
      <c r="HTU1" s="2070"/>
      <c r="HTV1" s="2070"/>
      <c r="HTW1" s="2070"/>
      <c r="HTX1" s="2070"/>
      <c r="HTY1" s="2070"/>
      <c r="HTZ1" s="2070"/>
      <c r="HUA1" s="2070"/>
      <c r="HUB1" s="2070"/>
      <c r="HUC1" s="2070"/>
      <c r="HUD1" s="2070"/>
      <c r="HUE1" s="2070"/>
      <c r="HUF1" s="2070"/>
      <c r="HUG1" s="2070"/>
      <c r="HUH1" s="2070"/>
      <c r="HUI1" s="2070"/>
      <c r="HUJ1" s="2070"/>
      <c r="HUK1" s="2070"/>
      <c r="HUL1" s="2070"/>
      <c r="HUM1" s="2070"/>
      <c r="HUN1" s="2070"/>
      <c r="HUO1" s="2070"/>
      <c r="HUP1" s="2070"/>
      <c r="HUQ1" s="2070"/>
      <c r="HUR1" s="2070"/>
      <c r="HUS1" s="2070"/>
      <c r="HUT1" s="2070"/>
      <c r="HUU1" s="2070"/>
      <c r="HUV1" s="2070"/>
      <c r="HUW1" s="2070"/>
      <c r="HUX1" s="2070"/>
      <c r="HUY1" s="2070"/>
      <c r="HUZ1" s="2070"/>
      <c r="HVA1" s="2070"/>
      <c r="HVB1" s="2070"/>
      <c r="HVC1" s="2070"/>
      <c r="HVD1" s="2070"/>
      <c r="HVE1" s="2070"/>
      <c r="HVF1" s="2070"/>
      <c r="HVG1" s="2070"/>
      <c r="HVH1" s="2070"/>
      <c r="HVI1" s="2070"/>
      <c r="HVJ1" s="2070"/>
      <c r="HVK1" s="2070"/>
      <c r="HVL1" s="2070"/>
      <c r="HVM1" s="2070"/>
      <c r="HVN1" s="2070"/>
      <c r="HVO1" s="2070"/>
      <c r="HVP1" s="2070"/>
      <c r="HVQ1" s="2070"/>
      <c r="HVR1" s="2070"/>
      <c r="HVS1" s="2070"/>
      <c r="HVT1" s="2070"/>
      <c r="HVU1" s="2070"/>
      <c r="HVV1" s="2070"/>
      <c r="HVW1" s="2070"/>
      <c r="HVX1" s="2070"/>
      <c r="HVY1" s="2070"/>
      <c r="HVZ1" s="2070"/>
      <c r="HWA1" s="2070"/>
      <c r="HWB1" s="2070"/>
      <c r="HWC1" s="2070"/>
      <c r="HWD1" s="2070"/>
      <c r="HWE1" s="2070"/>
      <c r="HWF1" s="2070"/>
      <c r="HWG1" s="2070"/>
      <c r="HWH1" s="2070"/>
      <c r="HWI1" s="2070"/>
      <c r="HWJ1" s="2070"/>
      <c r="HWK1" s="2070"/>
      <c r="HWL1" s="2070"/>
      <c r="HWM1" s="2070"/>
      <c r="HWN1" s="2070"/>
      <c r="HWO1" s="2070"/>
      <c r="HWP1" s="2070"/>
      <c r="HWQ1" s="2070"/>
      <c r="HWR1" s="2070"/>
      <c r="HWS1" s="2070"/>
      <c r="HWT1" s="2070"/>
      <c r="HWU1" s="2070"/>
      <c r="HWV1" s="2070"/>
      <c r="HWW1" s="2070"/>
      <c r="HWX1" s="2070"/>
      <c r="HWY1" s="2070"/>
      <c r="HWZ1" s="2070"/>
      <c r="HXA1" s="2070"/>
      <c r="HXB1" s="2070"/>
      <c r="HXC1" s="2070"/>
      <c r="HXD1" s="2070"/>
      <c r="HXE1" s="2070"/>
      <c r="HXF1" s="2070"/>
      <c r="HXG1" s="2070"/>
      <c r="HXH1" s="2070"/>
      <c r="HXI1" s="2070"/>
      <c r="HXJ1" s="2070"/>
      <c r="HXK1" s="2070"/>
      <c r="HXL1" s="2070"/>
      <c r="HXM1" s="2070"/>
      <c r="HXN1" s="2070"/>
      <c r="HXO1" s="2070"/>
      <c r="HXP1" s="2070"/>
      <c r="HXQ1" s="2070"/>
      <c r="HXR1" s="2070"/>
      <c r="HXS1" s="2070"/>
      <c r="HXT1" s="2070"/>
      <c r="HXU1" s="2070"/>
      <c r="HXV1" s="2070"/>
      <c r="HXW1" s="2070"/>
      <c r="HXX1" s="2070"/>
      <c r="HXY1" s="2070"/>
      <c r="HXZ1" s="2070"/>
      <c r="HYA1" s="2070"/>
      <c r="HYB1" s="2070"/>
      <c r="HYC1" s="2070"/>
      <c r="HYD1" s="2070"/>
      <c r="HYE1" s="2070"/>
      <c r="HYF1" s="2070"/>
      <c r="HYG1" s="2070"/>
      <c r="HYH1" s="2070"/>
      <c r="HYI1" s="2070"/>
      <c r="HYJ1" s="2070"/>
      <c r="HYK1" s="2070"/>
      <c r="HYL1" s="2070"/>
      <c r="HYM1" s="2070"/>
      <c r="HYN1" s="2070"/>
      <c r="HYO1" s="2070"/>
      <c r="HYP1" s="2070"/>
      <c r="HYQ1" s="2070"/>
      <c r="HYR1" s="2070"/>
      <c r="HYS1" s="2070"/>
      <c r="HYT1" s="2070"/>
      <c r="HYU1" s="2070"/>
      <c r="HYV1" s="2070"/>
      <c r="HYW1" s="2070"/>
      <c r="HYX1" s="2070"/>
      <c r="HYY1" s="2070"/>
      <c r="HYZ1" s="2070"/>
      <c r="HZA1" s="2070"/>
      <c r="HZB1" s="2070"/>
      <c r="HZC1" s="2070"/>
      <c r="HZD1" s="2070"/>
      <c r="HZE1" s="2070"/>
      <c r="HZF1" s="2070"/>
      <c r="HZG1" s="2070"/>
      <c r="HZH1" s="2070"/>
      <c r="HZI1" s="2070"/>
      <c r="HZJ1" s="2070"/>
      <c r="HZK1" s="2070"/>
      <c r="HZL1" s="2070"/>
      <c r="HZM1" s="2070"/>
      <c r="HZN1" s="2070"/>
      <c r="HZO1" s="2070"/>
      <c r="HZP1" s="2070"/>
      <c r="HZQ1" s="2070"/>
      <c r="HZR1" s="2070"/>
      <c r="HZS1" s="2070"/>
      <c r="HZT1" s="2070"/>
      <c r="HZU1" s="2070"/>
      <c r="HZV1" s="2070"/>
      <c r="HZW1" s="2070"/>
      <c r="HZX1" s="2070"/>
      <c r="HZY1" s="2070"/>
      <c r="HZZ1" s="2070"/>
      <c r="IAA1" s="2070"/>
      <c r="IAB1" s="2070"/>
      <c r="IAC1" s="2070"/>
      <c r="IAD1" s="2070"/>
      <c r="IAE1" s="2070"/>
      <c r="IAF1" s="2070"/>
      <c r="IAG1" s="2070"/>
      <c r="IAH1" s="2070"/>
      <c r="IAI1" s="2070"/>
      <c r="IAJ1" s="2070"/>
      <c r="IAK1" s="2070"/>
      <c r="IAL1" s="2070"/>
      <c r="IAM1" s="2070"/>
      <c r="IAN1" s="2070"/>
      <c r="IAO1" s="2070"/>
      <c r="IAP1" s="2070"/>
      <c r="IAQ1" s="2070"/>
      <c r="IAR1" s="2070"/>
      <c r="IAS1" s="2070"/>
      <c r="IAT1" s="2070"/>
      <c r="IAU1" s="2070"/>
      <c r="IAV1" s="2070"/>
      <c r="IAW1" s="2070"/>
      <c r="IAX1" s="2070"/>
      <c r="IAY1" s="2070"/>
      <c r="IAZ1" s="2070"/>
      <c r="IBA1" s="2070"/>
      <c r="IBB1" s="2070"/>
      <c r="IBC1" s="2070"/>
      <c r="IBD1" s="2070"/>
      <c r="IBE1" s="2070"/>
      <c r="IBF1" s="2070"/>
      <c r="IBG1" s="2070"/>
      <c r="IBH1" s="2070"/>
      <c r="IBI1" s="2070"/>
      <c r="IBJ1" s="2070"/>
      <c r="IBK1" s="2070"/>
      <c r="IBL1" s="2070"/>
      <c r="IBM1" s="2070"/>
      <c r="IBN1" s="2070"/>
      <c r="IBO1" s="2070"/>
      <c r="IBP1" s="2070"/>
      <c r="IBQ1" s="2070"/>
      <c r="IBR1" s="2070"/>
      <c r="IBS1" s="2070"/>
      <c r="IBT1" s="2070"/>
      <c r="IBU1" s="2070"/>
      <c r="IBV1" s="2070"/>
      <c r="IBW1" s="2070"/>
      <c r="IBX1" s="2070"/>
      <c r="IBY1" s="2070"/>
      <c r="IBZ1" s="2070"/>
      <c r="ICA1" s="2070"/>
      <c r="ICB1" s="2070"/>
      <c r="ICC1" s="2070"/>
      <c r="ICD1" s="2070"/>
      <c r="ICE1" s="2070"/>
      <c r="ICF1" s="2070"/>
      <c r="ICG1" s="2070"/>
      <c r="ICH1" s="2070"/>
      <c r="ICI1" s="2070"/>
      <c r="ICJ1" s="2070"/>
      <c r="ICK1" s="2070"/>
      <c r="ICL1" s="2070"/>
      <c r="ICM1" s="2070"/>
      <c r="ICN1" s="2070"/>
      <c r="ICO1" s="2070"/>
      <c r="ICP1" s="2070"/>
      <c r="ICQ1" s="2070"/>
      <c r="ICR1" s="2070"/>
      <c r="ICS1" s="2070"/>
      <c r="ICT1" s="2070"/>
      <c r="ICU1" s="2070"/>
      <c r="ICV1" s="2070"/>
      <c r="ICW1" s="2070"/>
      <c r="ICX1" s="2070"/>
      <c r="ICY1" s="2070"/>
      <c r="ICZ1" s="2070"/>
      <c r="IDA1" s="2070"/>
      <c r="IDB1" s="2070"/>
      <c r="IDC1" s="2070"/>
      <c r="IDD1" s="2070"/>
      <c r="IDE1" s="2070"/>
      <c r="IDF1" s="2070"/>
      <c r="IDG1" s="2070"/>
      <c r="IDH1" s="2070"/>
      <c r="IDI1" s="2070"/>
      <c r="IDJ1" s="2070"/>
      <c r="IDK1" s="2070"/>
      <c r="IDL1" s="2070"/>
      <c r="IDM1" s="2070"/>
      <c r="IDN1" s="2070"/>
      <c r="IDO1" s="2070"/>
      <c r="IDP1" s="2070"/>
      <c r="IDQ1" s="2070"/>
      <c r="IDR1" s="2070"/>
      <c r="IDS1" s="2070"/>
      <c r="IDT1" s="2070"/>
      <c r="IDU1" s="2070"/>
      <c r="IDV1" s="2070"/>
      <c r="IDW1" s="2070"/>
      <c r="IDX1" s="2070"/>
      <c r="IDY1" s="2070"/>
      <c r="IDZ1" s="2070"/>
      <c r="IEA1" s="2070"/>
      <c r="IEB1" s="2070"/>
      <c r="IEC1" s="2070"/>
      <c r="IED1" s="2070"/>
      <c r="IEE1" s="2070"/>
      <c r="IEF1" s="2070"/>
      <c r="IEG1" s="2070"/>
      <c r="IEH1" s="2070"/>
      <c r="IEI1" s="2070"/>
      <c r="IEJ1" s="2070"/>
      <c r="IEK1" s="2070"/>
      <c r="IEL1" s="2070"/>
      <c r="IEM1" s="2070"/>
      <c r="IEN1" s="2070"/>
      <c r="IEO1" s="2070"/>
      <c r="IEP1" s="2070"/>
      <c r="IEQ1" s="2070"/>
      <c r="IER1" s="2070"/>
      <c r="IES1" s="2070"/>
      <c r="IET1" s="2070"/>
      <c r="IEU1" s="2070"/>
      <c r="IEV1" s="2070"/>
      <c r="IEW1" s="2070"/>
      <c r="IEX1" s="2070"/>
      <c r="IEY1" s="2070"/>
      <c r="IEZ1" s="2070"/>
      <c r="IFA1" s="2070"/>
      <c r="IFB1" s="2070"/>
      <c r="IFC1" s="2070"/>
      <c r="IFD1" s="2070"/>
      <c r="IFE1" s="2070"/>
      <c r="IFF1" s="2070"/>
      <c r="IFG1" s="2070"/>
      <c r="IFH1" s="2070"/>
      <c r="IFI1" s="2070"/>
      <c r="IFJ1" s="2070"/>
      <c r="IFK1" s="2070"/>
      <c r="IFL1" s="2070"/>
      <c r="IFM1" s="2070"/>
      <c r="IFN1" s="2070"/>
      <c r="IFO1" s="2070"/>
      <c r="IFP1" s="2070"/>
      <c r="IFQ1" s="2070"/>
      <c r="IFR1" s="2070"/>
      <c r="IFS1" s="2070"/>
      <c r="IFT1" s="2070"/>
      <c r="IFU1" s="2070"/>
      <c r="IFV1" s="2070"/>
      <c r="IFW1" s="2070"/>
      <c r="IFX1" s="2070"/>
      <c r="IFY1" s="2070"/>
      <c r="IFZ1" s="2070"/>
      <c r="IGA1" s="2070"/>
      <c r="IGB1" s="2070"/>
      <c r="IGC1" s="2070"/>
      <c r="IGD1" s="2070"/>
      <c r="IGE1" s="2070"/>
      <c r="IGF1" s="2070"/>
      <c r="IGG1" s="2070"/>
      <c r="IGH1" s="2070"/>
      <c r="IGI1" s="2070"/>
      <c r="IGJ1" s="2070"/>
      <c r="IGK1" s="2070"/>
      <c r="IGL1" s="2070"/>
      <c r="IGM1" s="2070"/>
      <c r="IGN1" s="2070"/>
      <c r="IGO1" s="2070"/>
      <c r="IGP1" s="2070"/>
      <c r="IGQ1" s="2070"/>
      <c r="IGR1" s="2070"/>
      <c r="IGS1" s="2070"/>
      <c r="IGT1" s="2070"/>
      <c r="IGU1" s="2070"/>
      <c r="IGV1" s="2070"/>
      <c r="IGW1" s="2070"/>
      <c r="IGX1" s="2070"/>
      <c r="IGY1" s="2070"/>
      <c r="IGZ1" s="2070"/>
      <c r="IHA1" s="2070"/>
      <c r="IHB1" s="2070"/>
      <c r="IHC1" s="2070"/>
      <c r="IHD1" s="2070"/>
      <c r="IHE1" s="2070"/>
      <c r="IHF1" s="2070"/>
      <c r="IHG1" s="2070"/>
      <c r="IHH1" s="2070"/>
      <c r="IHI1" s="2070"/>
      <c r="IHJ1" s="2070"/>
      <c r="IHK1" s="2070"/>
      <c r="IHL1" s="2070"/>
      <c r="IHM1" s="2070"/>
      <c r="IHN1" s="2070"/>
      <c r="IHO1" s="2070"/>
      <c r="IHP1" s="2070"/>
      <c r="IHQ1" s="2070"/>
      <c r="IHR1" s="2070"/>
      <c r="IHS1" s="2070"/>
      <c r="IHT1" s="2070"/>
      <c r="IHU1" s="2070"/>
      <c r="IHV1" s="2070"/>
      <c r="IHW1" s="2070"/>
      <c r="IHX1" s="2070"/>
      <c r="IHY1" s="2070"/>
      <c r="IHZ1" s="2070"/>
      <c r="IIA1" s="2070"/>
      <c r="IIB1" s="2070"/>
      <c r="IIC1" s="2070"/>
      <c r="IID1" s="2070"/>
      <c r="IIE1" s="2070"/>
      <c r="IIF1" s="2070"/>
      <c r="IIG1" s="2070"/>
      <c r="IIH1" s="2070"/>
      <c r="III1" s="2070"/>
      <c r="IIJ1" s="2070"/>
      <c r="IIK1" s="2070"/>
      <c r="IIL1" s="2070"/>
      <c r="IIM1" s="2070"/>
      <c r="IIN1" s="2070"/>
      <c r="IIO1" s="2070"/>
      <c r="IIP1" s="2070"/>
      <c r="IIQ1" s="2070"/>
      <c r="IIR1" s="2070"/>
      <c r="IIS1" s="2070"/>
      <c r="IIT1" s="2070"/>
      <c r="IIU1" s="2070"/>
      <c r="IIV1" s="2070"/>
      <c r="IIW1" s="2070"/>
      <c r="IIX1" s="2070"/>
      <c r="IIY1" s="2070"/>
      <c r="IIZ1" s="2070"/>
      <c r="IJA1" s="2070"/>
      <c r="IJB1" s="2070"/>
      <c r="IJC1" s="2070"/>
      <c r="IJD1" s="2070"/>
      <c r="IJE1" s="2070"/>
      <c r="IJF1" s="2070"/>
      <c r="IJG1" s="2070"/>
      <c r="IJH1" s="2070"/>
      <c r="IJI1" s="2070"/>
      <c r="IJJ1" s="2070"/>
      <c r="IJK1" s="2070"/>
      <c r="IJL1" s="2070"/>
      <c r="IJM1" s="2070"/>
      <c r="IJN1" s="2070"/>
      <c r="IJO1" s="2070"/>
      <c r="IJP1" s="2070"/>
      <c r="IJQ1" s="2070"/>
      <c r="IJR1" s="2070"/>
      <c r="IJS1" s="2070"/>
      <c r="IJT1" s="2070"/>
      <c r="IJU1" s="2070"/>
      <c r="IJV1" s="2070"/>
      <c r="IJW1" s="2070"/>
      <c r="IJX1" s="2070"/>
      <c r="IJY1" s="2070"/>
      <c r="IJZ1" s="2070"/>
      <c r="IKA1" s="2070"/>
      <c r="IKB1" s="2070"/>
      <c r="IKC1" s="2070"/>
      <c r="IKD1" s="2070"/>
      <c r="IKE1" s="2070"/>
      <c r="IKF1" s="2070"/>
      <c r="IKG1" s="2070"/>
      <c r="IKH1" s="2070"/>
      <c r="IKI1" s="2070"/>
      <c r="IKJ1" s="2070"/>
      <c r="IKK1" s="2070"/>
      <c r="IKL1" s="2070"/>
      <c r="IKM1" s="2070"/>
      <c r="IKN1" s="2070"/>
      <c r="IKO1" s="2070"/>
      <c r="IKP1" s="2070"/>
      <c r="IKQ1" s="2070"/>
      <c r="IKR1" s="2070"/>
      <c r="IKS1" s="2070"/>
      <c r="IKT1" s="2070"/>
      <c r="IKU1" s="2070"/>
      <c r="IKV1" s="2070"/>
      <c r="IKW1" s="2070"/>
      <c r="IKX1" s="2070"/>
      <c r="IKY1" s="2070"/>
      <c r="IKZ1" s="2070"/>
      <c r="ILA1" s="2070"/>
      <c r="ILB1" s="2070"/>
      <c r="ILC1" s="2070"/>
      <c r="ILD1" s="2070"/>
      <c r="ILE1" s="2070"/>
      <c r="ILF1" s="2070"/>
      <c r="ILG1" s="2070"/>
      <c r="ILH1" s="2070"/>
      <c r="ILI1" s="2070"/>
      <c r="ILJ1" s="2070"/>
      <c r="ILK1" s="2070"/>
      <c r="ILL1" s="2070"/>
      <c r="ILM1" s="2070"/>
      <c r="ILN1" s="2070"/>
      <c r="ILO1" s="2070"/>
      <c r="ILP1" s="2070"/>
      <c r="ILQ1" s="2070"/>
      <c r="ILR1" s="2070"/>
      <c r="ILS1" s="2070"/>
      <c r="ILT1" s="2070"/>
      <c r="ILU1" s="2070"/>
      <c r="ILV1" s="2070"/>
      <c r="ILW1" s="2070"/>
      <c r="ILX1" s="2070"/>
      <c r="ILY1" s="2070"/>
      <c r="ILZ1" s="2070"/>
      <c r="IMA1" s="2070"/>
      <c r="IMB1" s="2070"/>
      <c r="IMC1" s="2070"/>
      <c r="IMD1" s="2070"/>
      <c r="IME1" s="2070"/>
      <c r="IMF1" s="2070"/>
      <c r="IMG1" s="2070"/>
      <c r="IMH1" s="2070"/>
      <c r="IMI1" s="2070"/>
      <c r="IMJ1" s="2070"/>
      <c r="IMK1" s="2070"/>
      <c r="IML1" s="2070"/>
      <c r="IMM1" s="2070"/>
      <c r="IMN1" s="2070"/>
      <c r="IMO1" s="2070"/>
      <c r="IMP1" s="2070"/>
      <c r="IMQ1" s="2070"/>
      <c r="IMR1" s="2070"/>
      <c r="IMS1" s="2070"/>
      <c r="IMT1" s="2070"/>
      <c r="IMU1" s="2070"/>
      <c r="IMV1" s="2070"/>
      <c r="IMW1" s="2070"/>
      <c r="IMX1" s="2070"/>
      <c r="IMY1" s="2070"/>
      <c r="IMZ1" s="2070"/>
      <c r="INA1" s="2070"/>
      <c r="INB1" s="2070"/>
      <c r="INC1" s="2070"/>
      <c r="IND1" s="2070"/>
      <c r="INE1" s="2070"/>
      <c r="INF1" s="2070"/>
      <c r="ING1" s="2070"/>
      <c r="INH1" s="2070"/>
      <c r="INI1" s="2070"/>
      <c r="INJ1" s="2070"/>
      <c r="INK1" s="2070"/>
      <c r="INL1" s="2070"/>
      <c r="INM1" s="2070"/>
      <c r="INN1" s="2070"/>
      <c r="INO1" s="2070"/>
      <c r="INP1" s="2070"/>
      <c r="INQ1" s="2070"/>
      <c r="INR1" s="2070"/>
      <c r="INS1" s="2070"/>
      <c r="INT1" s="2070"/>
      <c r="INU1" s="2070"/>
      <c r="INV1" s="2070"/>
      <c r="INW1" s="2070"/>
      <c r="INX1" s="2070"/>
      <c r="INY1" s="2070"/>
      <c r="INZ1" s="2070"/>
      <c r="IOA1" s="2070"/>
      <c r="IOB1" s="2070"/>
      <c r="IOC1" s="2070"/>
      <c r="IOD1" s="2070"/>
      <c r="IOE1" s="2070"/>
      <c r="IOF1" s="2070"/>
      <c r="IOG1" s="2070"/>
      <c r="IOH1" s="2070"/>
      <c r="IOI1" s="2070"/>
      <c r="IOJ1" s="2070"/>
      <c r="IOK1" s="2070"/>
      <c r="IOL1" s="2070"/>
      <c r="IOM1" s="2070"/>
      <c r="ION1" s="2070"/>
      <c r="IOO1" s="2070"/>
      <c r="IOP1" s="2070"/>
      <c r="IOQ1" s="2070"/>
      <c r="IOR1" s="2070"/>
      <c r="IOS1" s="2070"/>
      <c r="IOT1" s="2070"/>
      <c r="IOU1" s="2070"/>
      <c r="IOV1" s="2070"/>
      <c r="IOW1" s="2070"/>
      <c r="IOX1" s="2070"/>
      <c r="IOY1" s="2070"/>
      <c r="IOZ1" s="2070"/>
      <c r="IPA1" s="2070"/>
      <c r="IPB1" s="2070"/>
      <c r="IPC1" s="2070"/>
      <c r="IPD1" s="2070"/>
      <c r="IPE1" s="2070"/>
      <c r="IPF1" s="2070"/>
      <c r="IPG1" s="2070"/>
      <c r="IPH1" s="2070"/>
      <c r="IPI1" s="2070"/>
      <c r="IPJ1" s="2070"/>
      <c r="IPK1" s="2070"/>
      <c r="IPL1" s="2070"/>
      <c r="IPM1" s="2070"/>
      <c r="IPN1" s="2070"/>
      <c r="IPO1" s="2070"/>
      <c r="IPP1" s="2070"/>
      <c r="IPQ1" s="2070"/>
      <c r="IPR1" s="2070"/>
      <c r="IPS1" s="2070"/>
      <c r="IPT1" s="2070"/>
      <c r="IPU1" s="2070"/>
      <c r="IPV1" s="2070"/>
      <c r="IPW1" s="2070"/>
      <c r="IPX1" s="2070"/>
      <c r="IPY1" s="2070"/>
      <c r="IPZ1" s="2070"/>
      <c r="IQA1" s="2070"/>
      <c r="IQB1" s="2070"/>
      <c r="IQC1" s="2070"/>
      <c r="IQD1" s="2070"/>
      <c r="IQE1" s="2070"/>
      <c r="IQF1" s="2070"/>
      <c r="IQG1" s="2070"/>
      <c r="IQH1" s="2070"/>
      <c r="IQI1" s="2070"/>
      <c r="IQJ1" s="2070"/>
      <c r="IQK1" s="2070"/>
      <c r="IQL1" s="2070"/>
      <c r="IQM1" s="2070"/>
      <c r="IQN1" s="2070"/>
      <c r="IQO1" s="2070"/>
      <c r="IQP1" s="2070"/>
      <c r="IQQ1" s="2070"/>
      <c r="IQR1" s="2070"/>
      <c r="IQS1" s="2070"/>
      <c r="IQT1" s="2070"/>
      <c r="IQU1" s="2070"/>
      <c r="IQV1" s="2070"/>
      <c r="IQW1" s="2070"/>
      <c r="IQX1" s="2070"/>
      <c r="IQY1" s="2070"/>
      <c r="IQZ1" s="2070"/>
      <c r="IRA1" s="2070"/>
      <c r="IRB1" s="2070"/>
      <c r="IRC1" s="2070"/>
      <c r="IRD1" s="2070"/>
      <c r="IRE1" s="2070"/>
      <c r="IRF1" s="2070"/>
      <c r="IRG1" s="2070"/>
      <c r="IRH1" s="2070"/>
      <c r="IRI1" s="2070"/>
      <c r="IRJ1" s="2070"/>
      <c r="IRK1" s="2070"/>
      <c r="IRL1" s="2070"/>
      <c r="IRM1" s="2070"/>
      <c r="IRN1" s="2070"/>
      <c r="IRO1" s="2070"/>
      <c r="IRP1" s="2070"/>
      <c r="IRQ1" s="2070"/>
      <c r="IRR1" s="2070"/>
      <c r="IRS1" s="2070"/>
      <c r="IRT1" s="2070"/>
      <c r="IRU1" s="2070"/>
      <c r="IRV1" s="2070"/>
      <c r="IRW1" s="2070"/>
      <c r="IRX1" s="2070"/>
      <c r="IRY1" s="2070"/>
      <c r="IRZ1" s="2070"/>
      <c r="ISA1" s="2070"/>
      <c r="ISB1" s="2070"/>
      <c r="ISC1" s="2070"/>
      <c r="ISD1" s="2070"/>
      <c r="ISE1" s="2070"/>
      <c r="ISF1" s="2070"/>
      <c r="ISG1" s="2070"/>
      <c r="ISH1" s="2070"/>
      <c r="ISI1" s="2070"/>
      <c r="ISJ1" s="2070"/>
      <c r="ISK1" s="2070"/>
      <c r="ISL1" s="2070"/>
      <c r="ISM1" s="2070"/>
      <c r="ISN1" s="2070"/>
      <c r="ISO1" s="2070"/>
      <c r="ISP1" s="2070"/>
      <c r="ISQ1" s="2070"/>
      <c r="ISR1" s="2070"/>
      <c r="ISS1" s="2070"/>
      <c r="IST1" s="2070"/>
      <c r="ISU1" s="2070"/>
      <c r="ISV1" s="2070"/>
      <c r="ISW1" s="2070"/>
      <c r="ISX1" s="2070"/>
      <c r="ISY1" s="2070"/>
      <c r="ISZ1" s="2070"/>
      <c r="ITA1" s="2070"/>
      <c r="ITB1" s="2070"/>
      <c r="ITC1" s="2070"/>
      <c r="ITD1" s="2070"/>
      <c r="ITE1" s="2070"/>
      <c r="ITF1" s="2070"/>
      <c r="ITG1" s="2070"/>
      <c r="ITH1" s="2070"/>
      <c r="ITI1" s="2070"/>
      <c r="ITJ1" s="2070"/>
      <c r="ITK1" s="2070"/>
      <c r="ITL1" s="2070"/>
      <c r="ITM1" s="2070"/>
      <c r="ITN1" s="2070"/>
      <c r="ITO1" s="2070"/>
      <c r="ITP1" s="2070"/>
      <c r="ITQ1" s="2070"/>
      <c r="ITR1" s="2070"/>
      <c r="ITS1" s="2070"/>
      <c r="ITT1" s="2070"/>
      <c r="ITU1" s="2070"/>
      <c r="ITV1" s="2070"/>
      <c r="ITW1" s="2070"/>
      <c r="ITX1" s="2070"/>
      <c r="ITY1" s="2070"/>
      <c r="ITZ1" s="2070"/>
      <c r="IUA1" s="2070"/>
      <c r="IUB1" s="2070"/>
      <c r="IUC1" s="2070"/>
      <c r="IUD1" s="2070"/>
      <c r="IUE1" s="2070"/>
      <c r="IUF1" s="2070"/>
      <c r="IUG1" s="2070"/>
      <c r="IUH1" s="2070"/>
      <c r="IUI1" s="2070"/>
      <c r="IUJ1" s="2070"/>
      <c r="IUK1" s="2070"/>
      <c r="IUL1" s="2070"/>
      <c r="IUM1" s="2070"/>
      <c r="IUN1" s="2070"/>
      <c r="IUO1" s="2070"/>
      <c r="IUP1" s="2070"/>
      <c r="IUQ1" s="2070"/>
      <c r="IUR1" s="2070"/>
      <c r="IUS1" s="2070"/>
      <c r="IUT1" s="2070"/>
      <c r="IUU1" s="2070"/>
      <c r="IUV1" s="2070"/>
      <c r="IUW1" s="2070"/>
      <c r="IUX1" s="2070"/>
      <c r="IUY1" s="2070"/>
      <c r="IUZ1" s="2070"/>
      <c r="IVA1" s="2070"/>
      <c r="IVB1" s="2070"/>
      <c r="IVC1" s="2070"/>
      <c r="IVD1" s="2070"/>
      <c r="IVE1" s="2070"/>
      <c r="IVF1" s="2070"/>
      <c r="IVG1" s="2070"/>
      <c r="IVH1" s="2070"/>
      <c r="IVI1" s="2070"/>
      <c r="IVJ1" s="2070"/>
      <c r="IVK1" s="2070"/>
      <c r="IVL1" s="2070"/>
      <c r="IVM1" s="2070"/>
      <c r="IVN1" s="2070"/>
      <c r="IVO1" s="2070"/>
      <c r="IVP1" s="2070"/>
      <c r="IVQ1" s="2070"/>
      <c r="IVR1" s="2070"/>
      <c r="IVS1" s="2070"/>
      <c r="IVT1" s="2070"/>
      <c r="IVU1" s="2070"/>
      <c r="IVV1" s="2070"/>
      <c r="IVW1" s="2070"/>
      <c r="IVX1" s="2070"/>
      <c r="IVY1" s="2070"/>
      <c r="IVZ1" s="2070"/>
      <c r="IWA1" s="2070"/>
      <c r="IWB1" s="2070"/>
      <c r="IWC1" s="2070"/>
      <c r="IWD1" s="2070"/>
      <c r="IWE1" s="2070"/>
      <c r="IWF1" s="2070"/>
      <c r="IWG1" s="2070"/>
      <c r="IWH1" s="2070"/>
      <c r="IWI1" s="2070"/>
      <c r="IWJ1" s="2070"/>
      <c r="IWK1" s="2070"/>
      <c r="IWL1" s="2070"/>
      <c r="IWM1" s="2070"/>
      <c r="IWN1" s="2070"/>
      <c r="IWO1" s="2070"/>
      <c r="IWP1" s="2070"/>
      <c r="IWQ1" s="2070"/>
      <c r="IWR1" s="2070"/>
      <c r="IWS1" s="2070"/>
      <c r="IWT1" s="2070"/>
      <c r="IWU1" s="2070"/>
      <c r="IWV1" s="2070"/>
      <c r="IWW1" s="2070"/>
      <c r="IWX1" s="2070"/>
      <c r="IWY1" s="2070"/>
      <c r="IWZ1" s="2070"/>
      <c r="IXA1" s="2070"/>
      <c r="IXB1" s="2070"/>
      <c r="IXC1" s="2070"/>
      <c r="IXD1" s="2070"/>
      <c r="IXE1" s="2070"/>
      <c r="IXF1" s="2070"/>
      <c r="IXG1" s="2070"/>
      <c r="IXH1" s="2070"/>
      <c r="IXI1" s="2070"/>
      <c r="IXJ1" s="2070"/>
      <c r="IXK1" s="2070"/>
      <c r="IXL1" s="2070"/>
      <c r="IXM1" s="2070"/>
      <c r="IXN1" s="2070"/>
      <c r="IXO1" s="2070"/>
      <c r="IXP1" s="2070"/>
      <c r="IXQ1" s="2070"/>
      <c r="IXR1" s="2070"/>
      <c r="IXS1" s="2070"/>
      <c r="IXT1" s="2070"/>
      <c r="IXU1" s="2070"/>
      <c r="IXV1" s="2070"/>
      <c r="IXW1" s="2070"/>
      <c r="IXX1" s="2070"/>
      <c r="IXY1" s="2070"/>
      <c r="IXZ1" s="2070"/>
      <c r="IYA1" s="2070"/>
      <c r="IYB1" s="2070"/>
      <c r="IYC1" s="2070"/>
      <c r="IYD1" s="2070"/>
      <c r="IYE1" s="2070"/>
      <c r="IYF1" s="2070"/>
      <c r="IYG1" s="2070"/>
      <c r="IYH1" s="2070"/>
      <c r="IYI1" s="2070"/>
      <c r="IYJ1" s="2070"/>
      <c r="IYK1" s="2070"/>
      <c r="IYL1" s="2070"/>
      <c r="IYM1" s="2070"/>
      <c r="IYN1" s="2070"/>
      <c r="IYO1" s="2070"/>
      <c r="IYP1" s="2070"/>
      <c r="IYQ1" s="2070"/>
      <c r="IYR1" s="2070"/>
      <c r="IYS1" s="2070"/>
      <c r="IYT1" s="2070"/>
      <c r="IYU1" s="2070"/>
      <c r="IYV1" s="2070"/>
      <c r="IYW1" s="2070"/>
      <c r="IYX1" s="2070"/>
      <c r="IYY1" s="2070"/>
      <c r="IYZ1" s="2070"/>
      <c r="IZA1" s="2070"/>
      <c r="IZB1" s="2070"/>
      <c r="IZC1" s="2070"/>
      <c r="IZD1" s="2070"/>
      <c r="IZE1" s="2070"/>
      <c r="IZF1" s="2070"/>
      <c r="IZG1" s="2070"/>
      <c r="IZH1" s="2070"/>
      <c r="IZI1" s="2070"/>
      <c r="IZJ1" s="2070"/>
      <c r="IZK1" s="2070"/>
      <c r="IZL1" s="2070"/>
      <c r="IZM1" s="2070"/>
      <c r="IZN1" s="2070"/>
      <c r="IZO1" s="2070"/>
      <c r="IZP1" s="2070"/>
      <c r="IZQ1" s="2070"/>
      <c r="IZR1" s="2070"/>
      <c r="IZS1" s="2070"/>
      <c r="IZT1" s="2070"/>
      <c r="IZU1" s="2070"/>
      <c r="IZV1" s="2070"/>
      <c r="IZW1" s="2070"/>
      <c r="IZX1" s="2070"/>
      <c r="IZY1" s="2070"/>
      <c r="IZZ1" s="2070"/>
      <c r="JAA1" s="2070"/>
      <c r="JAB1" s="2070"/>
      <c r="JAC1" s="2070"/>
      <c r="JAD1" s="2070"/>
      <c r="JAE1" s="2070"/>
      <c r="JAF1" s="2070"/>
      <c r="JAG1" s="2070"/>
      <c r="JAH1" s="2070"/>
      <c r="JAI1" s="2070"/>
      <c r="JAJ1" s="2070"/>
      <c r="JAK1" s="2070"/>
      <c r="JAL1" s="2070"/>
      <c r="JAM1" s="2070"/>
      <c r="JAN1" s="2070"/>
      <c r="JAO1" s="2070"/>
      <c r="JAP1" s="2070"/>
      <c r="JAQ1" s="2070"/>
      <c r="JAR1" s="2070"/>
      <c r="JAS1" s="2070"/>
      <c r="JAT1" s="2070"/>
      <c r="JAU1" s="2070"/>
      <c r="JAV1" s="2070"/>
      <c r="JAW1" s="2070"/>
      <c r="JAX1" s="2070"/>
      <c r="JAY1" s="2070"/>
      <c r="JAZ1" s="2070"/>
      <c r="JBA1" s="2070"/>
      <c r="JBB1" s="2070"/>
      <c r="JBC1" s="2070"/>
      <c r="JBD1" s="2070"/>
      <c r="JBE1" s="2070"/>
      <c r="JBF1" s="2070"/>
      <c r="JBG1" s="2070"/>
      <c r="JBH1" s="2070"/>
      <c r="JBI1" s="2070"/>
      <c r="JBJ1" s="2070"/>
      <c r="JBK1" s="2070"/>
      <c r="JBL1" s="2070"/>
      <c r="JBM1" s="2070"/>
      <c r="JBN1" s="2070"/>
      <c r="JBO1" s="2070"/>
      <c r="JBP1" s="2070"/>
      <c r="JBQ1" s="2070"/>
      <c r="JBR1" s="2070"/>
      <c r="JBS1" s="2070"/>
      <c r="JBT1" s="2070"/>
      <c r="JBU1" s="2070"/>
      <c r="JBV1" s="2070"/>
      <c r="JBW1" s="2070"/>
      <c r="JBX1" s="2070"/>
      <c r="JBY1" s="2070"/>
      <c r="JBZ1" s="2070"/>
      <c r="JCA1" s="2070"/>
      <c r="JCB1" s="2070"/>
      <c r="JCC1" s="2070"/>
      <c r="JCD1" s="2070"/>
      <c r="JCE1" s="2070"/>
      <c r="JCF1" s="2070"/>
      <c r="JCG1" s="2070"/>
      <c r="JCH1" s="2070"/>
      <c r="JCI1" s="2070"/>
      <c r="JCJ1" s="2070"/>
      <c r="JCK1" s="2070"/>
      <c r="JCL1" s="2070"/>
      <c r="JCM1" s="2070"/>
      <c r="JCN1" s="2070"/>
      <c r="JCO1" s="2070"/>
      <c r="JCP1" s="2070"/>
      <c r="JCQ1" s="2070"/>
      <c r="JCR1" s="2070"/>
      <c r="JCS1" s="2070"/>
      <c r="JCT1" s="2070"/>
      <c r="JCU1" s="2070"/>
      <c r="JCV1" s="2070"/>
      <c r="JCW1" s="2070"/>
      <c r="JCX1" s="2070"/>
      <c r="JCY1" s="2070"/>
      <c r="JCZ1" s="2070"/>
      <c r="JDA1" s="2070"/>
      <c r="JDB1" s="2070"/>
      <c r="JDC1" s="2070"/>
      <c r="JDD1" s="2070"/>
      <c r="JDE1" s="2070"/>
      <c r="JDF1" s="2070"/>
      <c r="JDG1" s="2070"/>
      <c r="JDH1" s="2070"/>
      <c r="JDI1" s="2070"/>
      <c r="JDJ1" s="2070"/>
      <c r="JDK1" s="2070"/>
      <c r="JDL1" s="2070"/>
      <c r="JDM1" s="2070"/>
      <c r="JDN1" s="2070"/>
      <c r="JDO1" s="2070"/>
      <c r="JDP1" s="2070"/>
      <c r="JDQ1" s="2070"/>
      <c r="JDR1" s="2070"/>
      <c r="JDS1" s="2070"/>
      <c r="JDT1" s="2070"/>
      <c r="JDU1" s="2070"/>
      <c r="JDV1" s="2070"/>
      <c r="JDW1" s="2070"/>
      <c r="JDX1" s="2070"/>
      <c r="JDY1" s="2070"/>
      <c r="JDZ1" s="2070"/>
      <c r="JEA1" s="2070"/>
      <c r="JEB1" s="2070"/>
      <c r="JEC1" s="2070"/>
      <c r="JED1" s="2070"/>
      <c r="JEE1" s="2070"/>
      <c r="JEF1" s="2070"/>
      <c r="JEG1" s="2070"/>
      <c r="JEH1" s="2070"/>
      <c r="JEI1" s="2070"/>
      <c r="JEJ1" s="2070"/>
      <c r="JEK1" s="2070"/>
      <c r="JEL1" s="2070"/>
      <c r="JEM1" s="2070"/>
      <c r="JEN1" s="2070"/>
      <c r="JEO1" s="2070"/>
      <c r="JEP1" s="2070"/>
      <c r="JEQ1" s="2070"/>
      <c r="JER1" s="2070"/>
      <c r="JES1" s="2070"/>
      <c r="JET1" s="2070"/>
      <c r="JEU1" s="2070"/>
      <c r="JEV1" s="2070"/>
      <c r="JEW1" s="2070"/>
      <c r="JEX1" s="2070"/>
      <c r="JEY1" s="2070"/>
      <c r="JEZ1" s="2070"/>
      <c r="JFA1" s="2070"/>
      <c r="JFB1" s="2070"/>
      <c r="JFC1" s="2070"/>
      <c r="JFD1" s="2070"/>
      <c r="JFE1" s="2070"/>
      <c r="JFF1" s="2070"/>
      <c r="JFG1" s="2070"/>
      <c r="JFH1" s="2070"/>
      <c r="JFI1" s="2070"/>
      <c r="JFJ1" s="2070"/>
      <c r="JFK1" s="2070"/>
      <c r="JFL1" s="2070"/>
      <c r="JFM1" s="2070"/>
      <c r="JFN1" s="2070"/>
      <c r="JFO1" s="2070"/>
      <c r="JFP1" s="2070"/>
      <c r="JFQ1" s="2070"/>
      <c r="JFR1" s="2070"/>
      <c r="JFS1" s="2070"/>
      <c r="JFT1" s="2070"/>
      <c r="JFU1" s="2070"/>
      <c r="JFV1" s="2070"/>
      <c r="JFW1" s="2070"/>
      <c r="JFX1" s="2070"/>
      <c r="JFY1" s="2070"/>
      <c r="JFZ1" s="2070"/>
      <c r="JGA1" s="2070"/>
      <c r="JGB1" s="2070"/>
      <c r="JGC1" s="2070"/>
      <c r="JGD1" s="2070"/>
      <c r="JGE1" s="2070"/>
      <c r="JGF1" s="2070"/>
      <c r="JGG1" s="2070"/>
      <c r="JGH1" s="2070"/>
      <c r="JGI1" s="2070"/>
      <c r="JGJ1" s="2070"/>
      <c r="JGK1" s="2070"/>
      <c r="JGL1" s="2070"/>
      <c r="JGM1" s="2070"/>
      <c r="JGN1" s="2070"/>
      <c r="JGO1" s="2070"/>
      <c r="JGP1" s="2070"/>
      <c r="JGQ1" s="2070"/>
      <c r="JGR1" s="2070"/>
      <c r="JGS1" s="2070"/>
      <c r="JGT1" s="2070"/>
      <c r="JGU1" s="2070"/>
      <c r="JGV1" s="2070"/>
      <c r="JGW1" s="2070"/>
      <c r="JGX1" s="2070"/>
      <c r="JGY1" s="2070"/>
      <c r="JGZ1" s="2070"/>
      <c r="JHA1" s="2070"/>
      <c r="JHB1" s="2070"/>
      <c r="JHC1" s="2070"/>
      <c r="JHD1" s="2070"/>
      <c r="JHE1" s="2070"/>
      <c r="JHF1" s="2070"/>
      <c r="JHG1" s="2070"/>
      <c r="JHH1" s="2070"/>
      <c r="JHI1" s="2070"/>
      <c r="JHJ1" s="2070"/>
      <c r="JHK1" s="2070"/>
      <c r="JHL1" s="2070"/>
      <c r="JHM1" s="2070"/>
      <c r="JHN1" s="2070"/>
      <c r="JHO1" s="2070"/>
      <c r="JHP1" s="2070"/>
      <c r="JHQ1" s="2070"/>
      <c r="JHR1" s="2070"/>
      <c r="JHS1" s="2070"/>
      <c r="JHT1" s="2070"/>
      <c r="JHU1" s="2070"/>
      <c r="JHV1" s="2070"/>
      <c r="JHW1" s="2070"/>
      <c r="JHX1" s="2070"/>
      <c r="JHY1" s="2070"/>
      <c r="JHZ1" s="2070"/>
      <c r="JIA1" s="2070"/>
      <c r="JIB1" s="2070"/>
      <c r="JIC1" s="2070"/>
      <c r="JID1" s="2070"/>
      <c r="JIE1" s="2070"/>
      <c r="JIF1" s="2070"/>
      <c r="JIG1" s="2070"/>
      <c r="JIH1" s="2070"/>
      <c r="JII1" s="2070"/>
      <c r="JIJ1" s="2070"/>
      <c r="JIK1" s="2070"/>
      <c r="JIL1" s="2070"/>
      <c r="JIM1" s="2070"/>
      <c r="JIN1" s="2070"/>
      <c r="JIO1" s="2070"/>
      <c r="JIP1" s="2070"/>
      <c r="JIQ1" s="2070"/>
      <c r="JIR1" s="2070"/>
      <c r="JIS1" s="2070"/>
      <c r="JIT1" s="2070"/>
      <c r="JIU1" s="2070"/>
      <c r="JIV1" s="2070"/>
      <c r="JIW1" s="2070"/>
      <c r="JIX1" s="2070"/>
      <c r="JIY1" s="2070"/>
      <c r="JIZ1" s="2070"/>
      <c r="JJA1" s="2070"/>
      <c r="JJB1" s="2070"/>
      <c r="JJC1" s="2070"/>
      <c r="JJD1" s="2070"/>
      <c r="JJE1" s="2070"/>
      <c r="JJF1" s="2070"/>
      <c r="JJG1" s="2070"/>
      <c r="JJH1" s="2070"/>
      <c r="JJI1" s="2070"/>
      <c r="JJJ1" s="2070"/>
      <c r="JJK1" s="2070"/>
      <c r="JJL1" s="2070"/>
      <c r="JJM1" s="2070"/>
      <c r="JJN1" s="2070"/>
      <c r="JJO1" s="2070"/>
      <c r="JJP1" s="2070"/>
      <c r="JJQ1" s="2070"/>
      <c r="JJR1" s="2070"/>
      <c r="JJS1" s="2070"/>
      <c r="JJT1" s="2070"/>
      <c r="JJU1" s="2070"/>
      <c r="JJV1" s="2070"/>
      <c r="JJW1" s="2070"/>
      <c r="JJX1" s="2070"/>
      <c r="JJY1" s="2070"/>
      <c r="JJZ1" s="2070"/>
      <c r="JKA1" s="2070"/>
      <c r="JKB1" s="2070"/>
      <c r="JKC1" s="2070"/>
      <c r="JKD1" s="2070"/>
      <c r="JKE1" s="2070"/>
      <c r="JKF1" s="2070"/>
      <c r="JKG1" s="2070"/>
      <c r="JKH1" s="2070"/>
      <c r="JKI1" s="2070"/>
      <c r="JKJ1" s="2070"/>
      <c r="JKK1" s="2070"/>
      <c r="JKL1" s="2070"/>
      <c r="JKM1" s="2070"/>
      <c r="JKN1" s="2070"/>
      <c r="JKO1" s="2070"/>
      <c r="JKP1" s="2070"/>
      <c r="JKQ1" s="2070"/>
      <c r="JKR1" s="2070"/>
      <c r="JKS1" s="2070"/>
      <c r="JKT1" s="2070"/>
      <c r="JKU1" s="2070"/>
      <c r="JKV1" s="2070"/>
      <c r="JKW1" s="2070"/>
      <c r="JKX1" s="2070"/>
      <c r="JKY1" s="2070"/>
      <c r="JKZ1" s="2070"/>
      <c r="JLA1" s="2070"/>
      <c r="JLB1" s="2070"/>
      <c r="JLC1" s="2070"/>
      <c r="JLD1" s="2070"/>
      <c r="JLE1" s="2070"/>
      <c r="JLF1" s="2070"/>
      <c r="JLG1" s="2070"/>
      <c r="JLH1" s="2070"/>
      <c r="JLI1" s="2070"/>
      <c r="JLJ1" s="2070"/>
      <c r="JLK1" s="2070"/>
      <c r="JLL1" s="2070"/>
      <c r="JLM1" s="2070"/>
      <c r="JLN1" s="2070"/>
      <c r="JLO1" s="2070"/>
      <c r="JLP1" s="2070"/>
      <c r="JLQ1" s="2070"/>
      <c r="JLR1" s="2070"/>
      <c r="JLS1" s="2070"/>
      <c r="JLT1" s="2070"/>
      <c r="JLU1" s="2070"/>
      <c r="JLV1" s="2070"/>
      <c r="JLW1" s="2070"/>
      <c r="JLX1" s="2070"/>
      <c r="JLY1" s="2070"/>
      <c r="JLZ1" s="2070"/>
      <c r="JMA1" s="2070"/>
      <c r="JMB1" s="2070"/>
      <c r="JMC1" s="2070"/>
      <c r="JMD1" s="2070"/>
      <c r="JME1" s="2070"/>
      <c r="JMF1" s="2070"/>
      <c r="JMG1" s="2070"/>
      <c r="JMH1" s="2070"/>
      <c r="JMI1" s="2070"/>
      <c r="JMJ1" s="2070"/>
      <c r="JMK1" s="2070"/>
      <c r="JML1" s="2070"/>
      <c r="JMM1" s="2070"/>
      <c r="JMN1" s="2070"/>
      <c r="JMO1" s="2070"/>
      <c r="JMP1" s="2070"/>
      <c r="JMQ1" s="2070"/>
      <c r="JMR1" s="2070"/>
      <c r="JMS1" s="2070"/>
      <c r="JMT1" s="2070"/>
      <c r="JMU1" s="2070"/>
      <c r="JMV1" s="2070"/>
      <c r="JMW1" s="2070"/>
      <c r="JMX1" s="2070"/>
      <c r="JMY1" s="2070"/>
      <c r="JMZ1" s="2070"/>
      <c r="JNA1" s="2070"/>
      <c r="JNB1" s="2070"/>
      <c r="JNC1" s="2070"/>
      <c r="JND1" s="2070"/>
      <c r="JNE1" s="2070"/>
      <c r="JNF1" s="2070"/>
      <c r="JNG1" s="2070"/>
      <c r="JNH1" s="2070"/>
      <c r="JNI1" s="2070"/>
      <c r="JNJ1" s="2070"/>
      <c r="JNK1" s="2070"/>
      <c r="JNL1" s="2070"/>
      <c r="JNM1" s="2070"/>
      <c r="JNN1" s="2070"/>
      <c r="JNO1" s="2070"/>
      <c r="JNP1" s="2070"/>
      <c r="JNQ1" s="2070"/>
      <c r="JNR1" s="2070"/>
      <c r="JNS1" s="2070"/>
      <c r="JNT1" s="2070"/>
      <c r="JNU1" s="2070"/>
      <c r="JNV1" s="2070"/>
      <c r="JNW1" s="2070"/>
      <c r="JNX1" s="2070"/>
      <c r="JNY1" s="2070"/>
      <c r="JNZ1" s="2070"/>
      <c r="JOA1" s="2070"/>
      <c r="JOB1" s="2070"/>
      <c r="JOC1" s="2070"/>
      <c r="JOD1" s="2070"/>
      <c r="JOE1" s="2070"/>
      <c r="JOF1" s="2070"/>
      <c r="JOG1" s="2070"/>
      <c r="JOH1" s="2070"/>
      <c r="JOI1" s="2070"/>
      <c r="JOJ1" s="2070"/>
      <c r="JOK1" s="2070"/>
      <c r="JOL1" s="2070"/>
      <c r="JOM1" s="2070"/>
      <c r="JON1" s="2070"/>
      <c r="JOO1" s="2070"/>
      <c r="JOP1" s="2070"/>
      <c r="JOQ1" s="2070"/>
      <c r="JOR1" s="2070"/>
      <c r="JOS1" s="2070"/>
      <c r="JOT1" s="2070"/>
      <c r="JOU1" s="2070"/>
      <c r="JOV1" s="2070"/>
      <c r="JOW1" s="2070"/>
      <c r="JOX1" s="2070"/>
      <c r="JOY1" s="2070"/>
      <c r="JOZ1" s="2070"/>
      <c r="JPA1" s="2070"/>
      <c r="JPB1" s="2070"/>
      <c r="JPC1" s="2070"/>
      <c r="JPD1" s="2070"/>
      <c r="JPE1" s="2070"/>
      <c r="JPF1" s="2070"/>
      <c r="JPG1" s="2070"/>
      <c r="JPH1" s="2070"/>
      <c r="JPI1" s="2070"/>
      <c r="JPJ1" s="2070"/>
      <c r="JPK1" s="2070"/>
      <c r="JPL1" s="2070"/>
      <c r="JPM1" s="2070"/>
      <c r="JPN1" s="2070"/>
      <c r="JPO1" s="2070"/>
      <c r="JPP1" s="2070"/>
      <c r="JPQ1" s="2070"/>
      <c r="JPR1" s="2070"/>
      <c r="JPS1" s="2070"/>
      <c r="JPT1" s="2070"/>
      <c r="JPU1" s="2070"/>
      <c r="JPV1" s="2070"/>
      <c r="JPW1" s="2070"/>
      <c r="JPX1" s="2070"/>
      <c r="JPY1" s="2070"/>
      <c r="JPZ1" s="2070"/>
      <c r="JQA1" s="2070"/>
      <c r="JQB1" s="2070"/>
      <c r="JQC1" s="2070"/>
      <c r="JQD1" s="2070"/>
      <c r="JQE1" s="2070"/>
      <c r="JQF1" s="2070"/>
      <c r="JQG1" s="2070"/>
      <c r="JQH1" s="2070"/>
      <c r="JQI1" s="2070"/>
      <c r="JQJ1" s="2070"/>
      <c r="JQK1" s="2070"/>
      <c r="JQL1" s="2070"/>
      <c r="JQM1" s="2070"/>
      <c r="JQN1" s="2070"/>
      <c r="JQO1" s="2070"/>
      <c r="JQP1" s="2070"/>
      <c r="JQQ1" s="2070"/>
      <c r="JQR1" s="2070"/>
      <c r="JQS1" s="2070"/>
      <c r="JQT1" s="2070"/>
      <c r="JQU1" s="2070"/>
      <c r="JQV1" s="2070"/>
      <c r="JQW1" s="2070"/>
      <c r="JQX1" s="2070"/>
      <c r="JQY1" s="2070"/>
      <c r="JQZ1" s="2070"/>
      <c r="JRA1" s="2070"/>
      <c r="JRB1" s="2070"/>
      <c r="JRC1" s="2070"/>
      <c r="JRD1" s="2070"/>
      <c r="JRE1" s="2070"/>
      <c r="JRF1" s="2070"/>
      <c r="JRG1" s="2070"/>
      <c r="JRH1" s="2070"/>
      <c r="JRI1" s="2070"/>
      <c r="JRJ1" s="2070"/>
      <c r="JRK1" s="2070"/>
      <c r="JRL1" s="2070"/>
      <c r="JRM1" s="2070"/>
      <c r="JRN1" s="2070"/>
      <c r="JRO1" s="2070"/>
      <c r="JRP1" s="2070"/>
      <c r="JRQ1" s="2070"/>
      <c r="JRR1" s="2070"/>
      <c r="JRS1" s="2070"/>
      <c r="JRT1" s="2070"/>
      <c r="JRU1" s="2070"/>
      <c r="JRV1" s="2070"/>
      <c r="JRW1" s="2070"/>
      <c r="JRX1" s="2070"/>
      <c r="JRY1" s="2070"/>
      <c r="JRZ1" s="2070"/>
      <c r="JSA1" s="2070"/>
      <c r="JSB1" s="2070"/>
      <c r="JSC1" s="2070"/>
      <c r="JSD1" s="2070"/>
      <c r="JSE1" s="2070"/>
      <c r="JSF1" s="2070"/>
      <c r="JSG1" s="2070"/>
      <c r="JSH1" s="2070"/>
      <c r="JSI1" s="2070"/>
      <c r="JSJ1" s="2070"/>
      <c r="JSK1" s="2070"/>
      <c r="JSL1" s="2070"/>
      <c r="JSM1" s="2070"/>
      <c r="JSN1" s="2070"/>
      <c r="JSO1" s="2070"/>
      <c r="JSP1" s="2070"/>
      <c r="JSQ1" s="2070"/>
      <c r="JSR1" s="2070"/>
      <c r="JSS1" s="2070"/>
      <c r="JST1" s="2070"/>
      <c r="JSU1" s="2070"/>
      <c r="JSV1" s="2070"/>
      <c r="JSW1" s="2070"/>
      <c r="JSX1" s="2070"/>
      <c r="JSY1" s="2070"/>
      <c r="JSZ1" s="2070"/>
      <c r="JTA1" s="2070"/>
      <c r="JTB1" s="2070"/>
      <c r="JTC1" s="2070"/>
      <c r="JTD1" s="2070"/>
      <c r="JTE1" s="2070"/>
      <c r="JTF1" s="2070"/>
      <c r="JTG1" s="2070"/>
      <c r="JTH1" s="2070"/>
      <c r="JTI1" s="2070"/>
      <c r="JTJ1" s="2070"/>
      <c r="JTK1" s="2070"/>
      <c r="JTL1" s="2070"/>
      <c r="JTM1" s="2070"/>
      <c r="JTN1" s="2070"/>
      <c r="JTO1" s="2070"/>
      <c r="JTP1" s="2070"/>
      <c r="JTQ1" s="2070"/>
      <c r="JTR1" s="2070"/>
      <c r="JTS1" s="2070"/>
      <c r="JTT1" s="2070"/>
      <c r="JTU1" s="2070"/>
      <c r="JTV1" s="2070"/>
      <c r="JTW1" s="2070"/>
      <c r="JTX1" s="2070"/>
      <c r="JTY1" s="2070"/>
      <c r="JTZ1" s="2070"/>
      <c r="JUA1" s="2070"/>
      <c r="JUB1" s="2070"/>
      <c r="JUC1" s="2070"/>
      <c r="JUD1" s="2070"/>
      <c r="JUE1" s="2070"/>
      <c r="JUF1" s="2070"/>
      <c r="JUG1" s="2070"/>
      <c r="JUH1" s="2070"/>
      <c r="JUI1" s="2070"/>
      <c r="JUJ1" s="2070"/>
      <c r="JUK1" s="2070"/>
      <c r="JUL1" s="2070"/>
      <c r="JUM1" s="2070"/>
      <c r="JUN1" s="2070"/>
      <c r="JUO1" s="2070"/>
      <c r="JUP1" s="2070"/>
      <c r="JUQ1" s="2070"/>
      <c r="JUR1" s="2070"/>
      <c r="JUS1" s="2070"/>
      <c r="JUT1" s="2070"/>
      <c r="JUU1" s="2070"/>
      <c r="JUV1" s="2070"/>
      <c r="JUW1" s="2070"/>
      <c r="JUX1" s="2070"/>
      <c r="JUY1" s="2070"/>
      <c r="JUZ1" s="2070"/>
      <c r="JVA1" s="2070"/>
      <c r="JVB1" s="2070"/>
      <c r="JVC1" s="2070"/>
      <c r="JVD1" s="2070"/>
      <c r="JVE1" s="2070"/>
      <c r="JVF1" s="2070"/>
      <c r="JVG1" s="2070"/>
      <c r="JVH1" s="2070"/>
      <c r="JVI1" s="2070"/>
      <c r="JVJ1" s="2070"/>
      <c r="JVK1" s="2070"/>
      <c r="JVL1" s="2070"/>
      <c r="JVM1" s="2070"/>
      <c r="JVN1" s="2070"/>
      <c r="JVO1" s="2070"/>
      <c r="JVP1" s="2070"/>
      <c r="JVQ1" s="2070"/>
      <c r="JVR1" s="2070"/>
      <c r="JVS1" s="2070"/>
      <c r="JVT1" s="2070"/>
      <c r="JVU1" s="2070"/>
      <c r="JVV1" s="2070"/>
      <c r="JVW1" s="2070"/>
      <c r="JVX1" s="2070"/>
      <c r="JVY1" s="2070"/>
      <c r="JVZ1" s="2070"/>
      <c r="JWA1" s="2070"/>
      <c r="JWB1" s="2070"/>
      <c r="JWC1" s="2070"/>
      <c r="JWD1" s="2070"/>
      <c r="JWE1" s="2070"/>
      <c r="JWF1" s="2070"/>
      <c r="JWG1" s="2070"/>
      <c r="JWH1" s="2070"/>
      <c r="JWI1" s="2070"/>
      <c r="JWJ1" s="2070"/>
      <c r="JWK1" s="2070"/>
      <c r="JWL1" s="2070"/>
      <c r="JWM1" s="2070"/>
      <c r="JWN1" s="2070"/>
      <c r="JWO1" s="2070"/>
      <c r="JWP1" s="2070"/>
      <c r="JWQ1" s="2070"/>
      <c r="JWR1" s="2070"/>
      <c r="JWS1" s="2070"/>
      <c r="JWT1" s="2070"/>
      <c r="JWU1" s="2070"/>
      <c r="JWV1" s="2070"/>
      <c r="JWW1" s="2070"/>
      <c r="JWX1" s="2070"/>
      <c r="JWY1" s="2070"/>
      <c r="JWZ1" s="2070"/>
      <c r="JXA1" s="2070"/>
      <c r="JXB1" s="2070"/>
      <c r="JXC1" s="2070"/>
      <c r="JXD1" s="2070"/>
      <c r="JXE1" s="2070"/>
      <c r="JXF1" s="2070"/>
      <c r="JXG1" s="2070"/>
      <c r="JXH1" s="2070"/>
      <c r="JXI1" s="2070"/>
      <c r="JXJ1" s="2070"/>
      <c r="JXK1" s="2070"/>
      <c r="JXL1" s="2070"/>
      <c r="JXM1" s="2070"/>
      <c r="JXN1" s="2070"/>
      <c r="JXO1" s="2070"/>
      <c r="JXP1" s="2070"/>
      <c r="JXQ1" s="2070"/>
      <c r="JXR1" s="2070"/>
      <c r="JXS1" s="2070"/>
      <c r="JXT1" s="2070"/>
      <c r="JXU1" s="2070"/>
      <c r="JXV1" s="2070"/>
      <c r="JXW1" s="2070"/>
      <c r="JXX1" s="2070"/>
      <c r="JXY1" s="2070"/>
      <c r="JXZ1" s="2070"/>
      <c r="JYA1" s="2070"/>
      <c r="JYB1" s="2070"/>
      <c r="JYC1" s="2070"/>
      <c r="JYD1" s="2070"/>
      <c r="JYE1" s="2070"/>
      <c r="JYF1" s="2070"/>
      <c r="JYG1" s="2070"/>
      <c r="JYH1" s="2070"/>
      <c r="JYI1" s="2070"/>
      <c r="JYJ1" s="2070"/>
      <c r="JYK1" s="2070"/>
      <c r="JYL1" s="2070"/>
      <c r="JYM1" s="2070"/>
      <c r="JYN1" s="2070"/>
      <c r="JYO1" s="2070"/>
      <c r="JYP1" s="2070"/>
      <c r="JYQ1" s="2070"/>
      <c r="JYR1" s="2070"/>
      <c r="JYS1" s="2070"/>
      <c r="JYT1" s="2070"/>
      <c r="JYU1" s="2070"/>
      <c r="JYV1" s="2070"/>
      <c r="JYW1" s="2070"/>
      <c r="JYX1" s="2070"/>
      <c r="JYY1" s="2070"/>
      <c r="JYZ1" s="2070"/>
      <c r="JZA1" s="2070"/>
      <c r="JZB1" s="2070"/>
      <c r="JZC1" s="2070"/>
      <c r="JZD1" s="2070"/>
      <c r="JZE1" s="2070"/>
      <c r="JZF1" s="2070"/>
      <c r="JZG1" s="2070"/>
      <c r="JZH1" s="2070"/>
      <c r="JZI1" s="2070"/>
      <c r="JZJ1" s="2070"/>
      <c r="JZK1" s="2070"/>
      <c r="JZL1" s="2070"/>
      <c r="JZM1" s="2070"/>
      <c r="JZN1" s="2070"/>
      <c r="JZO1" s="2070"/>
      <c r="JZP1" s="2070"/>
      <c r="JZQ1" s="2070"/>
      <c r="JZR1" s="2070"/>
      <c r="JZS1" s="2070"/>
      <c r="JZT1" s="2070"/>
      <c r="JZU1" s="2070"/>
      <c r="JZV1" s="2070"/>
      <c r="JZW1" s="2070"/>
      <c r="JZX1" s="2070"/>
      <c r="JZY1" s="2070"/>
      <c r="JZZ1" s="2070"/>
      <c r="KAA1" s="2070"/>
      <c r="KAB1" s="2070"/>
      <c r="KAC1" s="2070"/>
      <c r="KAD1" s="2070"/>
      <c r="KAE1" s="2070"/>
      <c r="KAF1" s="2070"/>
      <c r="KAG1" s="2070"/>
      <c r="KAH1" s="2070"/>
      <c r="KAI1" s="2070"/>
      <c r="KAJ1" s="2070"/>
      <c r="KAK1" s="2070"/>
      <c r="KAL1" s="2070"/>
      <c r="KAM1" s="2070"/>
      <c r="KAN1" s="2070"/>
      <c r="KAO1" s="2070"/>
      <c r="KAP1" s="2070"/>
      <c r="KAQ1" s="2070"/>
      <c r="KAR1" s="2070"/>
      <c r="KAS1" s="2070"/>
      <c r="KAT1" s="2070"/>
      <c r="KAU1" s="2070"/>
      <c r="KAV1" s="2070"/>
      <c r="KAW1" s="2070"/>
      <c r="KAX1" s="2070"/>
      <c r="KAY1" s="2070"/>
      <c r="KAZ1" s="2070"/>
      <c r="KBA1" s="2070"/>
      <c r="KBB1" s="2070"/>
      <c r="KBC1" s="2070"/>
      <c r="KBD1" s="2070"/>
      <c r="KBE1" s="2070"/>
      <c r="KBF1" s="2070"/>
      <c r="KBG1" s="2070"/>
      <c r="KBH1" s="2070"/>
      <c r="KBI1" s="2070"/>
      <c r="KBJ1" s="2070"/>
      <c r="KBK1" s="2070"/>
      <c r="KBL1" s="2070"/>
      <c r="KBM1" s="2070"/>
      <c r="KBN1" s="2070"/>
      <c r="KBO1" s="2070"/>
      <c r="KBP1" s="2070"/>
      <c r="KBQ1" s="2070"/>
      <c r="KBR1" s="2070"/>
      <c r="KBS1" s="2070"/>
      <c r="KBT1" s="2070"/>
      <c r="KBU1" s="2070"/>
      <c r="KBV1" s="2070"/>
      <c r="KBW1" s="2070"/>
      <c r="KBX1" s="2070"/>
      <c r="KBY1" s="2070"/>
      <c r="KBZ1" s="2070"/>
      <c r="KCA1" s="2070"/>
      <c r="KCB1" s="2070"/>
      <c r="KCC1" s="2070"/>
      <c r="KCD1" s="2070"/>
      <c r="KCE1" s="2070"/>
      <c r="KCF1" s="2070"/>
      <c r="KCG1" s="2070"/>
      <c r="KCH1" s="2070"/>
      <c r="KCI1" s="2070"/>
      <c r="KCJ1" s="2070"/>
      <c r="KCK1" s="2070"/>
      <c r="KCL1" s="2070"/>
      <c r="KCM1" s="2070"/>
      <c r="KCN1" s="2070"/>
      <c r="KCO1" s="2070"/>
      <c r="KCP1" s="2070"/>
      <c r="KCQ1" s="2070"/>
      <c r="KCR1" s="2070"/>
      <c r="KCS1" s="2070"/>
      <c r="KCT1" s="2070"/>
      <c r="KCU1" s="2070"/>
      <c r="KCV1" s="2070"/>
      <c r="KCW1" s="2070"/>
      <c r="KCX1" s="2070"/>
      <c r="KCY1" s="2070"/>
      <c r="KCZ1" s="2070"/>
      <c r="KDA1" s="2070"/>
      <c r="KDB1" s="2070"/>
      <c r="KDC1" s="2070"/>
      <c r="KDD1" s="2070"/>
      <c r="KDE1" s="2070"/>
      <c r="KDF1" s="2070"/>
      <c r="KDG1" s="2070"/>
      <c r="KDH1" s="2070"/>
      <c r="KDI1" s="2070"/>
      <c r="KDJ1" s="2070"/>
      <c r="KDK1" s="2070"/>
      <c r="KDL1" s="2070"/>
      <c r="KDM1" s="2070"/>
      <c r="KDN1" s="2070"/>
      <c r="KDO1" s="2070"/>
      <c r="KDP1" s="2070"/>
      <c r="KDQ1" s="2070"/>
      <c r="KDR1" s="2070"/>
      <c r="KDS1" s="2070"/>
      <c r="KDT1" s="2070"/>
      <c r="KDU1" s="2070"/>
      <c r="KDV1" s="2070"/>
      <c r="KDW1" s="2070"/>
      <c r="KDX1" s="2070"/>
      <c r="KDY1" s="2070"/>
      <c r="KDZ1" s="2070"/>
      <c r="KEA1" s="2070"/>
      <c r="KEB1" s="2070"/>
      <c r="KEC1" s="2070"/>
      <c r="KED1" s="2070"/>
      <c r="KEE1" s="2070"/>
      <c r="KEF1" s="2070"/>
      <c r="KEG1" s="2070"/>
      <c r="KEH1" s="2070"/>
      <c r="KEI1" s="2070"/>
      <c r="KEJ1" s="2070"/>
      <c r="KEK1" s="2070"/>
      <c r="KEL1" s="2070"/>
      <c r="KEM1" s="2070"/>
      <c r="KEN1" s="2070"/>
      <c r="KEO1" s="2070"/>
      <c r="KEP1" s="2070"/>
      <c r="KEQ1" s="2070"/>
      <c r="KER1" s="2070"/>
      <c r="KES1" s="2070"/>
      <c r="KET1" s="2070"/>
      <c r="KEU1" s="2070"/>
      <c r="KEV1" s="2070"/>
      <c r="KEW1" s="2070"/>
      <c r="KEX1" s="2070"/>
      <c r="KEY1" s="2070"/>
      <c r="KEZ1" s="2070"/>
      <c r="KFA1" s="2070"/>
      <c r="KFB1" s="2070"/>
      <c r="KFC1" s="2070"/>
      <c r="KFD1" s="2070"/>
      <c r="KFE1" s="2070"/>
      <c r="KFF1" s="2070"/>
      <c r="KFG1" s="2070"/>
      <c r="KFH1" s="2070"/>
      <c r="KFI1" s="2070"/>
      <c r="KFJ1" s="2070"/>
      <c r="KFK1" s="2070"/>
      <c r="KFL1" s="2070"/>
      <c r="KFM1" s="2070"/>
      <c r="KFN1" s="2070"/>
      <c r="KFO1" s="2070"/>
      <c r="KFP1" s="2070"/>
      <c r="KFQ1" s="2070"/>
      <c r="KFR1" s="2070"/>
      <c r="KFS1" s="2070"/>
      <c r="KFT1" s="2070"/>
      <c r="KFU1" s="2070"/>
      <c r="KFV1" s="2070"/>
      <c r="KFW1" s="2070"/>
      <c r="KFX1" s="2070"/>
      <c r="KFY1" s="2070"/>
      <c r="KFZ1" s="2070"/>
      <c r="KGA1" s="2070"/>
      <c r="KGB1" s="2070"/>
      <c r="KGC1" s="2070"/>
      <c r="KGD1" s="2070"/>
      <c r="KGE1" s="2070"/>
      <c r="KGF1" s="2070"/>
      <c r="KGG1" s="2070"/>
      <c r="KGH1" s="2070"/>
      <c r="KGI1" s="2070"/>
      <c r="KGJ1" s="2070"/>
      <c r="KGK1" s="2070"/>
      <c r="KGL1" s="2070"/>
      <c r="KGM1" s="2070"/>
      <c r="KGN1" s="2070"/>
      <c r="KGO1" s="2070"/>
      <c r="KGP1" s="2070"/>
      <c r="KGQ1" s="2070"/>
      <c r="KGR1" s="2070"/>
      <c r="KGS1" s="2070"/>
      <c r="KGT1" s="2070"/>
      <c r="KGU1" s="2070"/>
      <c r="KGV1" s="2070"/>
      <c r="KGW1" s="2070"/>
      <c r="KGX1" s="2070"/>
      <c r="KGY1" s="2070"/>
      <c r="KGZ1" s="2070"/>
      <c r="KHA1" s="2070"/>
      <c r="KHB1" s="2070"/>
      <c r="KHC1" s="2070"/>
      <c r="KHD1" s="2070"/>
      <c r="KHE1" s="2070"/>
      <c r="KHF1" s="2070"/>
      <c r="KHG1" s="2070"/>
      <c r="KHH1" s="2070"/>
      <c r="KHI1" s="2070"/>
      <c r="KHJ1" s="2070"/>
      <c r="KHK1" s="2070"/>
      <c r="KHL1" s="2070"/>
      <c r="KHM1" s="2070"/>
      <c r="KHN1" s="2070"/>
      <c r="KHO1" s="2070"/>
      <c r="KHP1" s="2070"/>
      <c r="KHQ1" s="2070"/>
      <c r="KHR1" s="2070"/>
      <c r="KHS1" s="2070"/>
      <c r="KHT1" s="2070"/>
      <c r="KHU1" s="2070"/>
      <c r="KHV1" s="2070"/>
      <c r="KHW1" s="2070"/>
      <c r="KHX1" s="2070"/>
      <c r="KHY1" s="2070"/>
      <c r="KHZ1" s="2070"/>
      <c r="KIA1" s="2070"/>
      <c r="KIB1" s="2070"/>
      <c r="KIC1" s="2070"/>
      <c r="KID1" s="2070"/>
      <c r="KIE1" s="2070"/>
      <c r="KIF1" s="2070"/>
      <c r="KIG1" s="2070"/>
      <c r="KIH1" s="2070"/>
      <c r="KII1" s="2070"/>
      <c r="KIJ1" s="2070"/>
      <c r="KIK1" s="2070"/>
      <c r="KIL1" s="2070"/>
      <c r="KIM1" s="2070"/>
      <c r="KIN1" s="2070"/>
      <c r="KIO1" s="2070"/>
      <c r="KIP1" s="2070"/>
      <c r="KIQ1" s="2070"/>
      <c r="KIR1" s="2070"/>
      <c r="KIS1" s="2070"/>
      <c r="KIT1" s="2070"/>
      <c r="KIU1" s="2070"/>
      <c r="KIV1" s="2070"/>
      <c r="KIW1" s="2070"/>
      <c r="KIX1" s="2070"/>
      <c r="KIY1" s="2070"/>
      <c r="KIZ1" s="2070"/>
      <c r="KJA1" s="2070"/>
      <c r="KJB1" s="2070"/>
      <c r="KJC1" s="2070"/>
      <c r="KJD1" s="2070"/>
      <c r="KJE1" s="2070"/>
      <c r="KJF1" s="2070"/>
      <c r="KJG1" s="2070"/>
      <c r="KJH1" s="2070"/>
      <c r="KJI1" s="2070"/>
      <c r="KJJ1" s="2070"/>
      <c r="KJK1" s="2070"/>
      <c r="KJL1" s="2070"/>
      <c r="KJM1" s="2070"/>
      <c r="KJN1" s="2070"/>
      <c r="KJO1" s="2070"/>
      <c r="KJP1" s="2070"/>
      <c r="KJQ1" s="2070"/>
      <c r="KJR1" s="2070"/>
      <c r="KJS1" s="2070"/>
      <c r="KJT1" s="2070"/>
      <c r="KJU1" s="2070"/>
      <c r="KJV1" s="2070"/>
      <c r="KJW1" s="2070"/>
      <c r="KJX1" s="2070"/>
      <c r="KJY1" s="2070"/>
      <c r="KJZ1" s="2070"/>
      <c r="KKA1" s="2070"/>
      <c r="KKB1" s="2070"/>
      <c r="KKC1" s="2070"/>
      <c r="KKD1" s="2070"/>
      <c r="KKE1" s="2070"/>
      <c r="KKF1" s="2070"/>
      <c r="KKG1" s="2070"/>
      <c r="KKH1" s="2070"/>
      <c r="KKI1" s="2070"/>
      <c r="KKJ1" s="2070"/>
      <c r="KKK1" s="2070"/>
      <c r="KKL1" s="2070"/>
      <c r="KKM1" s="2070"/>
      <c r="KKN1" s="2070"/>
      <c r="KKO1" s="2070"/>
      <c r="KKP1" s="2070"/>
      <c r="KKQ1" s="2070"/>
      <c r="KKR1" s="2070"/>
      <c r="KKS1" s="2070"/>
      <c r="KKT1" s="2070"/>
      <c r="KKU1" s="2070"/>
      <c r="KKV1" s="2070"/>
      <c r="KKW1" s="2070"/>
      <c r="KKX1" s="2070"/>
      <c r="KKY1" s="2070"/>
      <c r="KKZ1" s="2070"/>
      <c r="KLA1" s="2070"/>
      <c r="KLB1" s="2070"/>
      <c r="KLC1" s="2070"/>
      <c r="KLD1" s="2070"/>
      <c r="KLE1" s="2070"/>
      <c r="KLF1" s="2070"/>
      <c r="KLG1" s="2070"/>
      <c r="KLH1" s="2070"/>
      <c r="KLI1" s="2070"/>
      <c r="KLJ1" s="2070"/>
      <c r="KLK1" s="2070"/>
      <c r="KLL1" s="2070"/>
      <c r="KLM1" s="2070"/>
      <c r="KLN1" s="2070"/>
      <c r="KLO1" s="2070"/>
      <c r="KLP1" s="2070"/>
      <c r="KLQ1" s="2070"/>
      <c r="KLR1" s="2070"/>
      <c r="KLS1" s="2070"/>
      <c r="KLT1" s="2070"/>
      <c r="KLU1" s="2070"/>
      <c r="KLV1" s="2070"/>
      <c r="KLW1" s="2070"/>
      <c r="KLX1" s="2070"/>
      <c r="KLY1" s="2070"/>
      <c r="KLZ1" s="2070"/>
      <c r="KMA1" s="2070"/>
      <c r="KMB1" s="2070"/>
      <c r="KMC1" s="2070"/>
      <c r="KMD1" s="2070"/>
      <c r="KME1" s="2070"/>
      <c r="KMF1" s="2070"/>
      <c r="KMG1" s="2070"/>
      <c r="KMH1" s="2070"/>
      <c r="KMI1" s="2070"/>
      <c r="KMJ1" s="2070"/>
      <c r="KMK1" s="2070"/>
      <c r="KML1" s="2070"/>
      <c r="KMM1" s="2070"/>
      <c r="KMN1" s="2070"/>
      <c r="KMO1" s="2070"/>
      <c r="KMP1" s="2070"/>
      <c r="KMQ1" s="2070"/>
      <c r="KMR1" s="2070"/>
      <c r="KMS1" s="2070"/>
      <c r="KMT1" s="2070"/>
      <c r="KMU1" s="2070"/>
      <c r="KMV1" s="2070"/>
      <c r="KMW1" s="2070"/>
      <c r="KMX1" s="2070"/>
      <c r="KMY1" s="2070"/>
      <c r="KMZ1" s="2070"/>
      <c r="KNA1" s="2070"/>
      <c r="KNB1" s="2070"/>
      <c r="KNC1" s="2070"/>
      <c r="KND1" s="2070"/>
      <c r="KNE1" s="2070"/>
      <c r="KNF1" s="2070"/>
      <c r="KNG1" s="2070"/>
      <c r="KNH1" s="2070"/>
      <c r="KNI1" s="2070"/>
      <c r="KNJ1" s="2070"/>
      <c r="KNK1" s="2070"/>
      <c r="KNL1" s="2070"/>
      <c r="KNM1" s="2070"/>
      <c r="KNN1" s="2070"/>
      <c r="KNO1" s="2070"/>
      <c r="KNP1" s="2070"/>
      <c r="KNQ1" s="2070"/>
      <c r="KNR1" s="2070"/>
      <c r="KNS1" s="2070"/>
      <c r="KNT1" s="2070"/>
      <c r="KNU1" s="2070"/>
      <c r="KNV1" s="2070"/>
      <c r="KNW1" s="2070"/>
      <c r="KNX1" s="2070"/>
      <c r="KNY1" s="2070"/>
      <c r="KNZ1" s="2070"/>
      <c r="KOA1" s="2070"/>
      <c r="KOB1" s="2070"/>
      <c r="KOC1" s="2070"/>
      <c r="KOD1" s="2070"/>
      <c r="KOE1" s="2070"/>
      <c r="KOF1" s="2070"/>
      <c r="KOG1" s="2070"/>
      <c r="KOH1" s="2070"/>
      <c r="KOI1" s="2070"/>
      <c r="KOJ1" s="2070"/>
      <c r="KOK1" s="2070"/>
      <c r="KOL1" s="2070"/>
      <c r="KOM1" s="2070"/>
      <c r="KON1" s="2070"/>
      <c r="KOO1" s="2070"/>
      <c r="KOP1" s="2070"/>
      <c r="KOQ1" s="2070"/>
      <c r="KOR1" s="2070"/>
      <c r="KOS1" s="2070"/>
      <c r="KOT1" s="2070"/>
      <c r="KOU1" s="2070"/>
      <c r="KOV1" s="2070"/>
      <c r="KOW1" s="2070"/>
      <c r="KOX1" s="2070"/>
      <c r="KOY1" s="2070"/>
      <c r="KOZ1" s="2070"/>
      <c r="KPA1" s="2070"/>
      <c r="KPB1" s="2070"/>
      <c r="KPC1" s="2070"/>
      <c r="KPD1" s="2070"/>
      <c r="KPE1" s="2070"/>
      <c r="KPF1" s="2070"/>
      <c r="KPG1" s="2070"/>
      <c r="KPH1" s="2070"/>
      <c r="KPI1" s="2070"/>
      <c r="KPJ1" s="2070"/>
      <c r="KPK1" s="2070"/>
      <c r="KPL1" s="2070"/>
      <c r="KPM1" s="2070"/>
      <c r="KPN1" s="2070"/>
      <c r="KPO1" s="2070"/>
      <c r="KPP1" s="2070"/>
      <c r="KPQ1" s="2070"/>
      <c r="KPR1" s="2070"/>
      <c r="KPS1" s="2070"/>
      <c r="KPT1" s="2070"/>
      <c r="KPU1" s="2070"/>
      <c r="KPV1" s="2070"/>
      <c r="KPW1" s="2070"/>
      <c r="KPX1" s="2070"/>
      <c r="KPY1" s="2070"/>
      <c r="KPZ1" s="2070"/>
      <c r="KQA1" s="2070"/>
      <c r="KQB1" s="2070"/>
      <c r="KQC1" s="2070"/>
      <c r="KQD1" s="2070"/>
      <c r="KQE1" s="2070"/>
      <c r="KQF1" s="2070"/>
      <c r="KQG1" s="2070"/>
      <c r="KQH1" s="2070"/>
      <c r="KQI1" s="2070"/>
      <c r="KQJ1" s="2070"/>
      <c r="KQK1" s="2070"/>
      <c r="KQL1" s="2070"/>
      <c r="KQM1" s="2070"/>
      <c r="KQN1" s="2070"/>
      <c r="KQO1" s="2070"/>
      <c r="KQP1" s="2070"/>
      <c r="KQQ1" s="2070"/>
      <c r="KQR1" s="2070"/>
      <c r="KQS1" s="2070"/>
      <c r="KQT1" s="2070"/>
      <c r="KQU1" s="2070"/>
      <c r="KQV1" s="2070"/>
      <c r="KQW1" s="2070"/>
      <c r="KQX1" s="2070"/>
      <c r="KQY1" s="2070"/>
      <c r="KQZ1" s="2070"/>
      <c r="KRA1" s="2070"/>
      <c r="KRB1" s="2070"/>
      <c r="KRC1" s="2070"/>
      <c r="KRD1" s="2070"/>
      <c r="KRE1" s="2070"/>
      <c r="KRF1" s="2070"/>
      <c r="KRG1" s="2070"/>
      <c r="KRH1" s="2070"/>
      <c r="KRI1" s="2070"/>
      <c r="KRJ1" s="2070"/>
      <c r="KRK1" s="2070"/>
      <c r="KRL1" s="2070"/>
      <c r="KRM1" s="2070"/>
      <c r="KRN1" s="2070"/>
      <c r="KRO1" s="2070"/>
      <c r="KRP1" s="2070"/>
      <c r="KRQ1" s="2070"/>
      <c r="KRR1" s="2070"/>
      <c r="KRS1" s="2070"/>
      <c r="KRT1" s="2070"/>
      <c r="KRU1" s="2070"/>
      <c r="KRV1" s="2070"/>
      <c r="KRW1" s="2070"/>
      <c r="KRX1" s="2070"/>
      <c r="KRY1" s="2070"/>
      <c r="KRZ1" s="2070"/>
      <c r="KSA1" s="2070"/>
      <c r="KSB1" s="2070"/>
      <c r="KSC1" s="2070"/>
      <c r="KSD1" s="2070"/>
      <c r="KSE1" s="2070"/>
      <c r="KSF1" s="2070"/>
      <c r="KSG1" s="2070"/>
      <c r="KSH1" s="2070"/>
      <c r="KSI1" s="2070"/>
      <c r="KSJ1" s="2070"/>
      <c r="KSK1" s="2070"/>
      <c r="KSL1" s="2070"/>
      <c r="KSM1" s="2070"/>
      <c r="KSN1" s="2070"/>
      <c r="KSO1" s="2070"/>
      <c r="KSP1" s="2070"/>
      <c r="KSQ1" s="2070"/>
      <c r="KSR1" s="2070"/>
      <c r="KSS1" s="2070"/>
      <c r="KST1" s="2070"/>
      <c r="KSU1" s="2070"/>
      <c r="KSV1" s="2070"/>
      <c r="KSW1" s="2070"/>
      <c r="KSX1" s="2070"/>
      <c r="KSY1" s="2070"/>
      <c r="KSZ1" s="2070"/>
      <c r="KTA1" s="2070"/>
      <c r="KTB1" s="2070"/>
      <c r="KTC1" s="2070"/>
      <c r="KTD1" s="2070"/>
      <c r="KTE1" s="2070"/>
      <c r="KTF1" s="2070"/>
      <c r="KTG1" s="2070"/>
      <c r="KTH1" s="2070"/>
      <c r="KTI1" s="2070"/>
      <c r="KTJ1" s="2070"/>
      <c r="KTK1" s="2070"/>
      <c r="KTL1" s="2070"/>
      <c r="KTM1" s="2070"/>
      <c r="KTN1" s="2070"/>
      <c r="KTO1" s="2070"/>
      <c r="KTP1" s="2070"/>
      <c r="KTQ1" s="2070"/>
      <c r="KTR1" s="2070"/>
      <c r="KTS1" s="2070"/>
      <c r="KTT1" s="2070"/>
      <c r="KTU1" s="2070"/>
      <c r="KTV1" s="2070"/>
      <c r="KTW1" s="2070"/>
      <c r="KTX1" s="2070"/>
      <c r="KTY1" s="2070"/>
      <c r="KTZ1" s="2070"/>
      <c r="KUA1" s="2070"/>
      <c r="KUB1" s="2070"/>
      <c r="KUC1" s="2070"/>
      <c r="KUD1" s="2070"/>
      <c r="KUE1" s="2070"/>
      <c r="KUF1" s="2070"/>
      <c r="KUG1" s="2070"/>
      <c r="KUH1" s="2070"/>
      <c r="KUI1" s="2070"/>
      <c r="KUJ1" s="2070"/>
      <c r="KUK1" s="2070"/>
      <c r="KUL1" s="2070"/>
      <c r="KUM1" s="2070"/>
      <c r="KUN1" s="2070"/>
      <c r="KUO1" s="2070"/>
      <c r="KUP1" s="2070"/>
      <c r="KUQ1" s="2070"/>
      <c r="KUR1" s="2070"/>
      <c r="KUS1" s="2070"/>
      <c r="KUT1" s="2070"/>
      <c r="KUU1" s="2070"/>
      <c r="KUV1" s="2070"/>
      <c r="KUW1" s="2070"/>
      <c r="KUX1" s="2070"/>
      <c r="KUY1" s="2070"/>
      <c r="KUZ1" s="2070"/>
      <c r="KVA1" s="2070"/>
      <c r="KVB1" s="2070"/>
      <c r="KVC1" s="2070"/>
      <c r="KVD1" s="2070"/>
      <c r="KVE1" s="2070"/>
      <c r="KVF1" s="2070"/>
      <c r="KVG1" s="2070"/>
      <c r="KVH1" s="2070"/>
      <c r="KVI1" s="2070"/>
      <c r="KVJ1" s="2070"/>
      <c r="KVK1" s="2070"/>
      <c r="KVL1" s="2070"/>
      <c r="KVM1" s="2070"/>
      <c r="KVN1" s="2070"/>
      <c r="KVO1" s="2070"/>
      <c r="KVP1" s="2070"/>
      <c r="KVQ1" s="2070"/>
      <c r="KVR1" s="2070"/>
      <c r="KVS1" s="2070"/>
      <c r="KVT1" s="2070"/>
      <c r="KVU1" s="2070"/>
      <c r="KVV1" s="2070"/>
      <c r="KVW1" s="2070"/>
      <c r="KVX1" s="2070"/>
      <c r="KVY1" s="2070"/>
      <c r="KVZ1" s="2070"/>
      <c r="KWA1" s="2070"/>
      <c r="KWB1" s="2070"/>
      <c r="KWC1" s="2070"/>
      <c r="KWD1" s="2070"/>
      <c r="KWE1" s="2070"/>
      <c r="KWF1" s="2070"/>
      <c r="KWG1" s="2070"/>
      <c r="KWH1" s="2070"/>
      <c r="KWI1" s="2070"/>
      <c r="KWJ1" s="2070"/>
      <c r="KWK1" s="2070"/>
      <c r="KWL1" s="2070"/>
      <c r="KWM1" s="2070"/>
      <c r="KWN1" s="2070"/>
      <c r="KWO1" s="2070"/>
      <c r="KWP1" s="2070"/>
      <c r="KWQ1" s="2070"/>
      <c r="KWR1" s="2070"/>
      <c r="KWS1" s="2070"/>
      <c r="KWT1" s="2070"/>
      <c r="KWU1" s="2070"/>
      <c r="KWV1" s="2070"/>
      <c r="KWW1" s="2070"/>
      <c r="KWX1" s="2070"/>
      <c r="KWY1" s="2070"/>
      <c r="KWZ1" s="2070"/>
      <c r="KXA1" s="2070"/>
      <c r="KXB1" s="2070"/>
      <c r="KXC1" s="2070"/>
      <c r="KXD1" s="2070"/>
      <c r="KXE1" s="2070"/>
      <c r="KXF1" s="2070"/>
      <c r="KXG1" s="2070"/>
      <c r="KXH1" s="2070"/>
      <c r="KXI1" s="2070"/>
      <c r="KXJ1" s="2070"/>
      <c r="KXK1" s="2070"/>
      <c r="KXL1" s="2070"/>
      <c r="KXM1" s="2070"/>
      <c r="KXN1" s="2070"/>
      <c r="KXO1" s="2070"/>
      <c r="KXP1" s="2070"/>
      <c r="KXQ1" s="2070"/>
      <c r="KXR1" s="2070"/>
      <c r="KXS1" s="2070"/>
      <c r="KXT1" s="2070"/>
      <c r="KXU1" s="2070"/>
      <c r="KXV1" s="2070"/>
      <c r="KXW1" s="2070"/>
      <c r="KXX1" s="2070"/>
      <c r="KXY1" s="2070"/>
      <c r="KXZ1" s="2070"/>
      <c r="KYA1" s="2070"/>
      <c r="KYB1" s="2070"/>
      <c r="KYC1" s="2070"/>
      <c r="KYD1" s="2070"/>
      <c r="KYE1" s="2070"/>
      <c r="KYF1" s="2070"/>
      <c r="KYG1" s="2070"/>
      <c r="KYH1" s="2070"/>
      <c r="KYI1" s="2070"/>
      <c r="KYJ1" s="2070"/>
      <c r="KYK1" s="2070"/>
      <c r="KYL1" s="2070"/>
      <c r="KYM1" s="2070"/>
      <c r="KYN1" s="2070"/>
      <c r="KYO1" s="2070"/>
      <c r="KYP1" s="2070"/>
      <c r="KYQ1" s="2070"/>
      <c r="KYR1" s="2070"/>
      <c r="KYS1" s="2070"/>
      <c r="KYT1" s="2070"/>
      <c r="KYU1" s="2070"/>
      <c r="KYV1" s="2070"/>
      <c r="KYW1" s="2070"/>
      <c r="KYX1" s="2070"/>
      <c r="KYY1" s="2070"/>
      <c r="KYZ1" s="2070"/>
      <c r="KZA1" s="2070"/>
      <c r="KZB1" s="2070"/>
      <c r="KZC1" s="2070"/>
      <c r="KZD1" s="2070"/>
      <c r="KZE1" s="2070"/>
      <c r="KZF1" s="2070"/>
      <c r="KZG1" s="2070"/>
      <c r="KZH1" s="2070"/>
      <c r="KZI1" s="2070"/>
      <c r="KZJ1" s="2070"/>
      <c r="KZK1" s="2070"/>
      <c r="KZL1" s="2070"/>
      <c r="KZM1" s="2070"/>
      <c r="KZN1" s="2070"/>
      <c r="KZO1" s="2070"/>
      <c r="KZP1" s="2070"/>
      <c r="KZQ1" s="2070"/>
      <c r="KZR1" s="2070"/>
      <c r="KZS1" s="2070"/>
      <c r="KZT1" s="2070"/>
      <c r="KZU1" s="2070"/>
      <c r="KZV1" s="2070"/>
      <c r="KZW1" s="2070"/>
      <c r="KZX1" s="2070"/>
      <c r="KZY1" s="2070"/>
      <c r="KZZ1" s="2070"/>
      <c r="LAA1" s="2070"/>
      <c r="LAB1" s="2070"/>
      <c r="LAC1" s="2070"/>
      <c r="LAD1" s="2070"/>
      <c r="LAE1" s="2070"/>
      <c r="LAF1" s="2070"/>
      <c r="LAG1" s="2070"/>
      <c r="LAH1" s="2070"/>
      <c r="LAI1" s="2070"/>
      <c r="LAJ1" s="2070"/>
      <c r="LAK1" s="2070"/>
      <c r="LAL1" s="2070"/>
      <c r="LAM1" s="2070"/>
      <c r="LAN1" s="2070"/>
      <c r="LAO1" s="2070"/>
      <c r="LAP1" s="2070"/>
      <c r="LAQ1" s="2070"/>
      <c r="LAR1" s="2070"/>
      <c r="LAS1" s="2070"/>
      <c r="LAT1" s="2070"/>
      <c r="LAU1" s="2070"/>
      <c r="LAV1" s="2070"/>
      <c r="LAW1" s="2070"/>
      <c r="LAX1" s="2070"/>
      <c r="LAY1" s="2070"/>
      <c r="LAZ1" s="2070"/>
      <c r="LBA1" s="2070"/>
      <c r="LBB1" s="2070"/>
      <c r="LBC1" s="2070"/>
      <c r="LBD1" s="2070"/>
      <c r="LBE1" s="2070"/>
      <c r="LBF1" s="2070"/>
      <c r="LBG1" s="2070"/>
      <c r="LBH1" s="2070"/>
      <c r="LBI1" s="2070"/>
      <c r="LBJ1" s="2070"/>
      <c r="LBK1" s="2070"/>
      <c r="LBL1" s="2070"/>
      <c r="LBM1" s="2070"/>
      <c r="LBN1" s="2070"/>
      <c r="LBO1" s="2070"/>
      <c r="LBP1" s="2070"/>
      <c r="LBQ1" s="2070"/>
      <c r="LBR1" s="2070"/>
      <c r="LBS1" s="2070"/>
      <c r="LBT1" s="2070"/>
      <c r="LBU1" s="2070"/>
      <c r="LBV1" s="2070"/>
      <c r="LBW1" s="2070"/>
      <c r="LBX1" s="2070"/>
      <c r="LBY1" s="2070"/>
      <c r="LBZ1" s="2070"/>
      <c r="LCA1" s="2070"/>
      <c r="LCB1" s="2070"/>
      <c r="LCC1" s="2070"/>
      <c r="LCD1" s="2070"/>
      <c r="LCE1" s="2070"/>
      <c r="LCF1" s="2070"/>
      <c r="LCG1" s="2070"/>
      <c r="LCH1" s="2070"/>
      <c r="LCI1" s="2070"/>
      <c r="LCJ1" s="2070"/>
      <c r="LCK1" s="2070"/>
      <c r="LCL1" s="2070"/>
      <c r="LCM1" s="2070"/>
      <c r="LCN1" s="2070"/>
      <c r="LCO1" s="2070"/>
      <c r="LCP1" s="2070"/>
      <c r="LCQ1" s="2070"/>
      <c r="LCR1" s="2070"/>
      <c r="LCS1" s="2070"/>
      <c r="LCT1" s="2070"/>
      <c r="LCU1" s="2070"/>
      <c r="LCV1" s="2070"/>
      <c r="LCW1" s="2070"/>
      <c r="LCX1" s="2070"/>
      <c r="LCY1" s="2070"/>
      <c r="LCZ1" s="2070"/>
      <c r="LDA1" s="2070"/>
      <c r="LDB1" s="2070"/>
      <c r="LDC1" s="2070"/>
      <c r="LDD1" s="2070"/>
      <c r="LDE1" s="2070"/>
      <c r="LDF1" s="2070"/>
      <c r="LDG1" s="2070"/>
      <c r="LDH1" s="2070"/>
      <c r="LDI1" s="2070"/>
      <c r="LDJ1" s="2070"/>
      <c r="LDK1" s="2070"/>
      <c r="LDL1" s="2070"/>
      <c r="LDM1" s="2070"/>
      <c r="LDN1" s="2070"/>
      <c r="LDO1" s="2070"/>
      <c r="LDP1" s="2070"/>
      <c r="LDQ1" s="2070"/>
      <c r="LDR1" s="2070"/>
      <c r="LDS1" s="2070"/>
      <c r="LDT1" s="2070"/>
      <c r="LDU1" s="2070"/>
      <c r="LDV1" s="2070"/>
      <c r="LDW1" s="2070"/>
      <c r="LDX1" s="2070"/>
      <c r="LDY1" s="2070"/>
      <c r="LDZ1" s="2070"/>
      <c r="LEA1" s="2070"/>
      <c r="LEB1" s="2070"/>
      <c r="LEC1" s="2070"/>
      <c r="LED1" s="2070"/>
      <c r="LEE1" s="2070"/>
      <c r="LEF1" s="2070"/>
      <c r="LEG1" s="2070"/>
      <c r="LEH1" s="2070"/>
      <c r="LEI1" s="2070"/>
      <c r="LEJ1" s="2070"/>
      <c r="LEK1" s="2070"/>
      <c r="LEL1" s="2070"/>
      <c r="LEM1" s="2070"/>
      <c r="LEN1" s="2070"/>
      <c r="LEO1" s="2070"/>
      <c r="LEP1" s="2070"/>
      <c r="LEQ1" s="2070"/>
      <c r="LER1" s="2070"/>
      <c r="LES1" s="2070"/>
      <c r="LET1" s="2070"/>
      <c r="LEU1" s="2070"/>
      <c r="LEV1" s="2070"/>
      <c r="LEW1" s="2070"/>
      <c r="LEX1" s="2070"/>
      <c r="LEY1" s="2070"/>
      <c r="LEZ1" s="2070"/>
      <c r="LFA1" s="2070"/>
      <c r="LFB1" s="2070"/>
      <c r="LFC1" s="2070"/>
      <c r="LFD1" s="2070"/>
      <c r="LFE1" s="2070"/>
      <c r="LFF1" s="2070"/>
      <c r="LFG1" s="2070"/>
      <c r="LFH1" s="2070"/>
      <c r="LFI1" s="2070"/>
      <c r="LFJ1" s="2070"/>
      <c r="LFK1" s="2070"/>
      <c r="LFL1" s="2070"/>
      <c r="LFM1" s="2070"/>
      <c r="LFN1" s="2070"/>
      <c r="LFO1" s="2070"/>
      <c r="LFP1" s="2070"/>
      <c r="LFQ1" s="2070"/>
      <c r="LFR1" s="2070"/>
      <c r="LFS1" s="2070"/>
      <c r="LFT1" s="2070"/>
      <c r="LFU1" s="2070"/>
      <c r="LFV1" s="2070"/>
      <c r="LFW1" s="2070"/>
      <c r="LFX1" s="2070"/>
      <c r="LFY1" s="2070"/>
      <c r="LFZ1" s="2070"/>
      <c r="LGA1" s="2070"/>
      <c r="LGB1" s="2070"/>
      <c r="LGC1" s="2070"/>
      <c r="LGD1" s="2070"/>
      <c r="LGE1" s="2070"/>
      <c r="LGF1" s="2070"/>
      <c r="LGG1" s="2070"/>
      <c r="LGH1" s="2070"/>
      <c r="LGI1" s="2070"/>
      <c r="LGJ1" s="2070"/>
      <c r="LGK1" s="2070"/>
      <c r="LGL1" s="2070"/>
      <c r="LGM1" s="2070"/>
      <c r="LGN1" s="2070"/>
      <c r="LGO1" s="2070"/>
      <c r="LGP1" s="2070"/>
      <c r="LGQ1" s="2070"/>
      <c r="LGR1" s="2070"/>
      <c r="LGS1" s="2070"/>
      <c r="LGT1" s="2070"/>
      <c r="LGU1" s="2070"/>
      <c r="LGV1" s="2070"/>
      <c r="LGW1" s="2070"/>
      <c r="LGX1" s="2070"/>
      <c r="LGY1" s="2070"/>
      <c r="LGZ1" s="2070"/>
      <c r="LHA1" s="2070"/>
      <c r="LHB1" s="2070"/>
      <c r="LHC1" s="2070"/>
      <c r="LHD1" s="2070"/>
      <c r="LHE1" s="2070"/>
      <c r="LHF1" s="2070"/>
      <c r="LHG1" s="2070"/>
      <c r="LHH1" s="2070"/>
      <c r="LHI1" s="2070"/>
      <c r="LHJ1" s="2070"/>
      <c r="LHK1" s="2070"/>
      <c r="LHL1" s="2070"/>
      <c r="LHM1" s="2070"/>
      <c r="LHN1" s="2070"/>
      <c r="LHO1" s="2070"/>
      <c r="LHP1" s="2070"/>
      <c r="LHQ1" s="2070"/>
      <c r="LHR1" s="2070"/>
      <c r="LHS1" s="2070"/>
      <c r="LHT1" s="2070"/>
      <c r="LHU1" s="2070"/>
      <c r="LHV1" s="2070"/>
      <c r="LHW1" s="2070"/>
      <c r="LHX1" s="2070"/>
      <c r="LHY1" s="2070"/>
      <c r="LHZ1" s="2070"/>
      <c r="LIA1" s="2070"/>
      <c r="LIB1" s="2070"/>
      <c r="LIC1" s="2070"/>
      <c r="LID1" s="2070"/>
      <c r="LIE1" s="2070"/>
      <c r="LIF1" s="2070"/>
      <c r="LIG1" s="2070"/>
      <c r="LIH1" s="2070"/>
      <c r="LII1" s="2070"/>
      <c r="LIJ1" s="2070"/>
      <c r="LIK1" s="2070"/>
      <c r="LIL1" s="2070"/>
      <c r="LIM1" s="2070"/>
      <c r="LIN1" s="2070"/>
      <c r="LIO1" s="2070"/>
      <c r="LIP1" s="2070"/>
      <c r="LIQ1" s="2070"/>
      <c r="LIR1" s="2070"/>
      <c r="LIS1" s="2070"/>
      <c r="LIT1" s="2070"/>
      <c r="LIU1" s="2070"/>
      <c r="LIV1" s="2070"/>
      <c r="LIW1" s="2070"/>
      <c r="LIX1" s="2070"/>
      <c r="LIY1" s="2070"/>
      <c r="LIZ1" s="2070"/>
      <c r="LJA1" s="2070"/>
      <c r="LJB1" s="2070"/>
      <c r="LJC1" s="2070"/>
      <c r="LJD1" s="2070"/>
      <c r="LJE1" s="2070"/>
      <c r="LJF1" s="2070"/>
      <c r="LJG1" s="2070"/>
      <c r="LJH1" s="2070"/>
      <c r="LJI1" s="2070"/>
      <c r="LJJ1" s="2070"/>
      <c r="LJK1" s="2070"/>
      <c r="LJL1" s="2070"/>
      <c r="LJM1" s="2070"/>
      <c r="LJN1" s="2070"/>
      <c r="LJO1" s="2070"/>
      <c r="LJP1" s="2070"/>
      <c r="LJQ1" s="2070"/>
      <c r="LJR1" s="2070"/>
      <c r="LJS1" s="2070"/>
      <c r="LJT1" s="2070"/>
      <c r="LJU1" s="2070"/>
      <c r="LJV1" s="2070"/>
      <c r="LJW1" s="2070"/>
      <c r="LJX1" s="2070"/>
      <c r="LJY1" s="2070"/>
      <c r="LJZ1" s="2070"/>
      <c r="LKA1" s="2070"/>
      <c r="LKB1" s="2070"/>
      <c r="LKC1" s="2070"/>
      <c r="LKD1" s="2070"/>
      <c r="LKE1" s="2070"/>
      <c r="LKF1" s="2070"/>
      <c r="LKG1" s="2070"/>
      <c r="LKH1" s="2070"/>
      <c r="LKI1" s="2070"/>
      <c r="LKJ1" s="2070"/>
      <c r="LKK1" s="2070"/>
      <c r="LKL1" s="2070"/>
      <c r="LKM1" s="2070"/>
      <c r="LKN1" s="2070"/>
      <c r="LKO1" s="2070"/>
      <c r="LKP1" s="2070"/>
      <c r="LKQ1" s="2070"/>
      <c r="LKR1" s="2070"/>
      <c r="LKS1" s="2070"/>
      <c r="LKT1" s="2070"/>
      <c r="LKU1" s="2070"/>
      <c r="LKV1" s="2070"/>
      <c r="LKW1" s="2070"/>
      <c r="LKX1" s="2070"/>
      <c r="LKY1" s="2070"/>
      <c r="LKZ1" s="2070"/>
      <c r="LLA1" s="2070"/>
      <c r="LLB1" s="2070"/>
      <c r="LLC1" s="2070"/>
      <c r="LLD1" s="2070"/>
      <c r="LLE1" s="2070"/>
      <c r="LLF1" s="2070"/>
      <c r="LLG1" s="2070"/>
      <c r="LLH1" s="2070"/>
      <c r="LLI1" s="2070"/>
      <c r="LLJ1" s="2070"/>
      <c r="LLK1" s="2070"/>
      <c r="LLL1" s="2070"/>
      <c r="LLM1" s="2070"/>
      <c r="LLN1" s="2070"/>
      <c r="LLO1" s="2070"/>
      <c r="LLP1" s="2070"/>
      <c r="LLQ1" s="2070"/>
      <c r="LLR1" s="2070"/>
      <c r="LLS1" s="2070"/>
      <c r="LLT1" s="2070"/>
      <c r="LLU1" s="2070"/>
      <c r="LLV1" s="2070"/>
      <c r="LLW1" s="2070"/>
      <c r="LLX1" s="2070"/>
      <c r="LLY1" s="2070"/>
      <c r="LLZ1" s="2070"/>
      <c r="LMA1" s="2070"/>
      <c r="LMB1" s="2070"/>
      <c r="LMC1" s="2070"/>
      <c r="LMD1" s="2070"/>
      <c r="LME1" s="2070"/>
      <c r="LMF1" s="2070"/>
      <c r="LMG1" s="2070"/>
      <c r="LMH1" s="2070"/>
      <c r="LMI1" s="2070"/>
      <c r="LMJ1" s="2070"/>
      <c r="LMK1" s="2070"/>
      <c r="LML1" s="2070"/>
      <c r="LMM1" s="2070"/>
      <c r="LMN1" s="2070"/>
      <c r="LMO1" s="2070"/>
      <c r="LMP1" s="2070"/>
      <c r="LMQ1" s="2070"/>
      <c r="LMR1" s="2070"/>
      <c r="LMS1" s="2070"/>
      <c r="LMT1" s="2070"/>
      <c r="LMU1" s="2070"/>
      <c r="LMV1" s="2070"/>
      <c r="LMW1" s="2070"/>
      <c r="LMX1" s="2070"/>
      <c r="LMY1" s="2070"/>
      <c r="LMZ1" s="2070"/>
      <c r="LNA1" s="2070"/>
      <c r="LNB1" s="2070"/>
      <c r="LNC1" s="2070"/>
      <c r="LND1" s="2070"/>
      <c r="LNE1" s="2070"/>
      <c r="LNF1" s="2070"/>
      <c r="LNG1" s="2070"/>
      <c r="LNH1" s="2070"/>
      <c r="LNI1" s="2070"/>
      <c r="LNJ1" s="2070"/>
      <c r="LNK1" s="2070"/>
      <c r="LNL1" s="2070"/>
      <c r="LNM1" s="2070"/>
      <c r="LNN1" s="2070"/>
      <c r="LNO1" s="2070"/>
      <c r="LNP1" s="2070"/>
      <c r="LNQ1" s="2070"/>
      <c r="LNR1" s="2070"/>
      <c r="LNS1" s="2070"/>
      <c r="LNT1" s="2070"/>
      <c r="LNU1" s="2070"/>
      <c r="LNV1" s="2070"/>
      <c r="LNW1" s="2070"/>
      <c r="LNX1" s="2070"/>
      <c r="LNY1" s="2070"/>
      <c r="LNZ1" s="2070"/>
      <c r="LOA1" s="2070"/>
      <c r="LOB1" s="2070"/>
      <c r="LOC1" s="2070"/>
      <c r="LOD1" s="2070"/>
      <c r="LOE1" s="2070"/>
      <c r="LOF1" s="2070"/>
      <c r="LOG1" s="2070"/>
      <c r="LOH1" s="2070"/>
      <c r="LOI1" s="2070"/>
      <c r="LOJ1" s="2070"/>
      <c r="LOK1" s="2070"/>
      <c r="LOL1" s="2070"/>
      <c r="LOM1" s="2070"/>
      <c r="LON1" s="2070"/>
      <c r="LOO1" s="2070"/>
      <c r="LOP1" s="2070"/>
      <c r="LOQ1" s="2070"/>
      <c r="LOR1" s="2070"/>
      <c r="LOS1" s="2070"/>
      <c r="LOT1" s="2070"/>
      <c r="LOU1" s="2070"/>
      <c r="LOV1" s="2070"/>
      <c r="LOW1" s="2070"/>
      <c r="LOX1" s="2070"/>
      <c r="LOY1" s="2070"/>
      <c r="LOZ1" s="2070"/>
      <c r="LPA1" s="2070"/>
      <c r="LPB1" s="2070"/>
      <c r="LPC1" s="2070"/>
      <c r="LPD1" s="2070"/>
      <c r="LPE1" s="2070"/>
      <c r="LPF1" s="2070"/>
      <c r="LPG1" s="2070"/>
      <c r="LPH1" s="2070"/>
      <c r="LPI1" s="2070"/>
      <c r="LPJ1" s="2070"/>
      <c r="LPK1" s="2070"/>
      <c r="LPL1" s="2070"/>
      <c r="LPM1" s="2070"/>
      <c r="LPN1" s="2070"/>
      <c r="LPO1" s="2070"/>
      <c r="LPP1" s="2070"/>
      <c r="LPQ1" s="2070"/>
      <c r="LPR1" s="2070"/>
      <c r="LPS1" s="2070"/>
      <c r="LPT1" s="2070"/>
      <c r="LPU1" s="2070"/>
      <c r="LPV1" s="2070"/>
      <c r="LPW1" s="2070"/>
      <c r="LPX1" s="2070"/>
      <c r="LPY1" s="2070"/>
      <c r="LPZ1" s="2070"/>
      <c r="LQA1" s="2070"/>
      <c r="LQB1" s="2070"/>
      <c r="LQC1" s="2070"/>
      <c r="LQD1" s="2070"/>
      <c r="LQE1" s="2070"/>
      <c r="LQF1" s="2070"/>
      <c r="LQG1" s="2070"/>
      <c r="LQH1" s="2070"/>
      <c r="LQI1" s="2070"/>
      <c r="LQJ1" s="2070"/>
      <c r="LQK1" s="2070"/>
      <c r="LQL1" s="2070"/>
      <c r="LQM1" s="2070"/>
      <c r="LQN1" s="2070"/>
      <c r="LQO1" s="2070"/>
      <c r="LQP1" s="2070"/>
      <c r="LQQ1" s="2070"/>
      <c r="LQR1" s="2070"/>
      <c r="LQS1" s="2070"/>
      <c r="LQT1" s="2070"/>
      <c r="LQU1" s="2070"/>
      <c r="LQV1" s="2070"/>
      <c r="LQW1" s="2070"/>
      <c r="LQX1" s="2070"/>
      <c r="LQY1" s="2070"/>
      <c r="LQZ1" s="2070"/>
      <c r="LRA1" s="2070"/>
      <c r="LRB1" s="2070"/>
      <c r="LRC1" s="2070"/>
      <c r="LRD1" s="2070"/>
      <c r="LRE1" s="2070"/>
      <c r="LRF1" s="2070"/>
      <c r="LRG1" s="2070"/>
      <c r="LRH1" s="2070"/>
      <c r="LRI1" s="2070"/>
      <c r="LRJ1" s="2070"/>
      <c r="LRK1" s="2070"/>
      <c r="LRL1" s="2070"/>
      <c r="LRM1" s="2070"/>
      <c r="LRN1" s="2070"/>
      <c r="LRO1" s="2070"/>
      <c r="LRP1" s="2070"/>
      <c r="LRQ1" s="2070"/>
      <c r="LRR1" s="2070"/>
      <c r="LRS1" s="2070"/>
      <c r="LRT1" s="2070"/>
      <c r="LRU1" s="2070"/>
      <c r="LRV1" s="2070"/>
      <c r="LRW1" s="2070"/>
      <c r="LRX1" s="2070"/>
      <c r="LRY1" s="2070"/>
      <c r="LRZ1" s="2070"/>
      <c r="LSA1" s="2070"/>
      <c r="LSB1" s="2070"/>
      <c r="LSC1" s="2070"/>
      <c r="LSD1" s="2070"/>
      <c r="LSE1" s="2070"/>
      <c r="LSF1" s="2070"/>
      <c r="LSG1" s="2070"/>
      <c r="LSH1" s="2070"/>
      <c r="LSI1" s="2070"/>
      <c r="LSJ1" s="2070"/>
      <c r="LSK1" s="2070"/>
      <c r="LSL1" s="2070"/>
      <c r="LSM1" s="2070"/>
      <c r="LSN1" s="2070"/>
      <c r="LSO1" s="2070"/>
      <c r="LSP1" s="2070"/>
      <c r="LSQ1" s="2070"/>
      <c r="LSR1" s="2070"/>
      <c r="LSS1" s="2070"/>
      <c r="LST1" s="2070"/>
      <c r="LSU1" s="2070"/>
      <c r="LSV1" s="2070"/>
      <c r="LSW1" s="2070"/>
      <c r="LSX1" s="2070"/>
      <c r="LSY1" s="2070"/>
      <c r="LSZ1" s="2070"/>
      <c r="LTA1" s="2070"/>
      <c r="LTB1" s="2070"/>
      <c r="LTC1" s="2070"/>
      <c r="LTD1" s="2070"/>
      <c r="LTE1" s="2070"/>
      <c r="LTF1" s="2070"/>
      <c r="LTG1" s="2070"/>
      <c r="LTH1" s="2070"/>
      <c r="LTI1" s="2070"/>
      <c r="LTJ1" s="2070"/>
      <c r="LTK1" s="2070"/>
      <c r="LTL1" s="2070"/>
      <c r="LTM1" s="2070"/>
      <c r="LTN1" s="2070"/>
      <c r="LTO1" s="2070"/>
      <c r="LTP1" s="2070"/>
      <c r="LTQ1" s="2070"/>
      <c r="LTR1" s="2070"/>
      <c r="LTS1" s="2070"/>
      <c r="LTT1" s="2070"/>
      <c r="LTU1" s="2070"/>
      <c r="LTV1" s="2070"/>
      <c r="LTW1" s="2070"/>
      <c r="LTX1" s="2070"/>
      <c r="LTY1" s="2070"/>
      <c r="LTZ1" s="2070"/>
      <c r="LUA1" s="2070"/>
      <c r="LUB1" s="2070"/>
      <c r="LUC1" s="2070"/>
      <c r="LUD1" s="2070"/>
      <c r="LUE1" s="2070"/>
      <c r="LUF1" s="2070"/>
      <c r="LUG1" s="2070"/>
      <c r="LUH1" s="2070"/>
      <c r="LUI1" s="2070"/>
      <c r="LUJ1" s="2070"/>
      <c r="LUK1" s="2070"/>
      <c r="LUL1" s="2070"/>
      <c r="LUM1" s="2070"/>
      <c r="LUN1" s="2070"/>
      <c r="LUO1" s="2070"/>
      <c r="LUP1" s="2070"/>
      <c r="LUQ1" s="2070"/>
      <c r="LUR1" s="2070"/>
      <c r="LUS1" s="2070"/>
      <c r="LUT1" s="2070"/>
      <c r="LUU1" s="2070"/>
      <c r="LUV1" s="2070"/>
      <c r="LUW1" s="2070"/>
      <c r="LUX1" s="2070"/>
      <c r="LUY1" s="2070"/>
      <c r="LUZ1" s="2070"/>
      <c r="LVA1" s="2070"/>
      <c r="LVB1" s="2070"/>
      <c r="LVC1" s="2070"/>
      <c r="LVD1" s="2070"/>
      <c r="LVE1" s="2070"/>
      <c r="LVF1" s="2070"/>
      <c r="LVG1" s="2070"/>
      <c r="LVH1" s="2070"/>
      <c r="LVI1" s="2070"/>
      <c r="LVJ1" s="2070"/>
      <c r="LVK1" s="2070"/>
      <c r="LVL1" s="2070"/>
      <c r="LVM1" s="2070"/>
      <c r="LVN1" s="2070"/>
      <c r="LVO1" s="2070"/>
      <c r="LVP1" s="2070"/>
      <c r="LVQ1" s="2070"/>
      <c r="LVR1" s="2070"/>
      <c r="LVS1" s="2070"/>
      <c r="LVT1" s="2070"/>
      <c r="LVU1" s="2070"/>
      <c r="LVV1" s="2070"/>
      <c r="LVW1" s="2070"/>
      <c r="LVX1" s="2070"/>
      <c r="LVY1" s="2070"/>
      <c r="LVZ1" s="2070"/>
      <c r="LWA1" s="2070"/>
      <c r="LWB1" s="2070"/>
      <c r="LWC1" s="2070"/>
      <c r="LWD1" s="2070"/>
      <c r="LWE1" s="2070"/>
      <c r="LWF1" s="2070"/>
      <c r="LWG1" s="2070"/>
      <c r="LWH1" s="2070"/>
      <c r="LWI1" s="2070"/>
      <c r="LWJ1" s="2070"/>
      <c r="LWK1" s="2070"/>
      <c r="LWL1" s="2070"/>
      <c r="LWM1" s="2070"/>
      <c r="LWN1" s="2070"/>
      <c r="LWO1" s="2070"/>
      <c r="LWP1" s="2070"/>
      <c r="LWQ1" s="2070"/>
      <c r="LWR1" s="2070"/>
      <c r="LWS1" s="2070"/>
      <c r="LWT1" s="2070"/>
      <c r="LWU1" s="2070"/>
      <c r="LWV1" s="2070"/>
      <c r="LWW1" s="2070"/>
      <c r="LWX1" s="2070"/>
      <c r="LWY1" s="2070"/>
      <c r="LWZ1" s="2070"/>
      <c r="LXA1" s="2070"/>
      <c r="LXB1" s="2070"/>
      <c r="LXC1" s="2070"/>
      <c r="LXD1" s="2070"/>
      <c r="LXE1" s="2070"/>
      <c r="LXF1" s="2070"/>
      <c r="LXG1" s="2070"/>
      <c r="LXH1" s="2070"/>
      <c r="LXI1" s="2070"/>
      <c r="LXJ1" s="2070"/>
      <c r="LXK1" s="2070"/>
      <c r="LXL1" s="2070"/>
      <c r="LXM1" s="2070"/>
      <c r="LXN1" s="2070"/>
      <c r="LXO1" s="2070"/>
      <c r="LXP1" s="2070"/>
      <c r="LXQ1" s="2070"/>
      <c r="LXR1" s="2070"/>
      <c r="LXS1" s="2070"/>
      <c r="LXT1" s="2070"/>
      <c r="LXU1" s="2070"/>
      <c r="LXV1" s="2070"/>
      <c r="LXW1" s="2070"/>
      <c r="LXX1" s="2070"/>
      <c r="LXY1" s="2070"/>
      <c r="LXZ1" s="2070"/>
      <c r="LYA1" s="2070"/>
      <c r="LYB1" s="2070"/>
      <c r="LYC1" s="2070"/>
      <c r="LYD1" s="2070"/>
      <c r="LYE1" s="2070"/>
      <c r="LYF1" s="2070"/>
      <c r="LYG1" s="2070"/>
      <c r="LYH1" s="2070"/>
      <c r="LYI1" s="2070"/>
      <c r="LYJ1" s="2070"/>
      <c r="LYK1" s="2070"/>
      <c r="LYL1" s="2070"/>
      <c r="LYM1" s="2070"/>
      <c r="LYN1" s="2070"/>
      <c r="LYO1" s="2070"/>
      <c r="LYP1" s="2070"/>
      <c r="LYQ1" s="2070"/>
      <c r="LYR1" s="2070"/>
      <c r="LYS1" s="2070"/>
      <c r="LYT1" s="2070"/>
      <c r="LYU1" s="2070"/>
      <c r="LYV1" s="2070"/>
      <c r="LYW1" s="2070"/>
      <c r="LYX1" s="2070"/>
      <c r="LYY1" s="2070"/>
      <c r="LYZ1" s="2070"/>
      <c r="LZA1" s="2070"/>
      <c r="LZB1" s="2070"/>
      <c r="LZC1" s="2070"/>
      <c r="LZD1" s="2070"/>
      <c r="LZE1" s="2070"/>
      <c r="LZF1" s="2070"/>
      <c r="LZG1" s="2070"/>
      <c r="LZH1" s="2070"/>
      <c r="LZI1" s="2070"/>
      <c r="LZJ1" s="2070"/>
      <c r="LZK1" s="2070"/>
      <c r="LZL1" s="2070"/>
      <c r="LZM1" s="2070"/>
      <c r="LZN1" s="2070"/>
      <c r="LZO1" s="2070"/>
      <c r="LZP1" s="2070"/>
      <c r="LZQ1" s="2070"/>
      <c r="LZR1" s="2070"/>
      <c r="LZS1" s="2070"/>
      <c r="LZT1" s="2070"/>
      <c r="LZU1" s="2070"/>
      <c r="LZV1" s="2070"/>
      <c r="LZW1" s="2070"/>
      <c r="LZX1" s="2070"/>
      <c r="LZY1" s="2070"/>
      <c r="LZZ1" s="2070"/>
      <c r="MAA1" s="2070"/>
      <c r="MAB1" s="2070"/>
      <c r="MAC1" s="2070"/>
      <c r="MAD1" s="2070"/>
      <c r="MAE1" s="2070"/>
      <c r="MAF1" s="2070"/>
      <c r="MAG1" s="2070"/>
      <c r="MAH1" s="2070"/>
      <c r="MAI1" s="2070"/>
      <c r="MAJ1" s="2070"/>
      <c r="MAK1" s="2070"/>
      <c r="MAL1" s="2070"/>
      <c r="MAM1" s="2070"/>
      <c r="MAN1" s="2070"/>
      <c r="MAO1" s="2070"/>
      <c r="MAP1" s="2070"/>
      <c r="MAQ1" s="2070"/>
      <c r="MAR1" s="2070"/>
      <c r="MAS1" s="2070"/>
      <c r="MAT1" s="2070"/>
      <c r="MAU1" s="2070"/>
      <c r="MAV1" s="2070"/>
      <c r="MAW1" s="2070"/>
      <c r="MAX1" s="2070"/>
      <c r="MAY1" s="2070"/>
      <c r="MAZ1" s="2070"/>
      <c r="MBA1" s="2070"/>
      <c r="MBB1" s="2070"/>
      <c r="MBC1" s="2070"/>
      <c r="MBD1" s="2070"/>
      <c r="MBE1" s="2070"/>
      <c r="MBF1" s="2070"/>
      <c r="MBG1" s="2070"/>
      <c r="MBH1" s="2070"/>
      <c r="MBI1" s="2070"/>
      <c r="MBJ1" s="2070"/>
      <c r="MBK1" s="2070"/>
      <c r="MBL1" s="2070"/>
      <c r="MBM1" s="2070"/>
      <c r="MBN1" s="2070"/>
      <c r="MBO1" s="2070"/>
      <c r="MBP1" s="2070"/>
      <c r="MBQ1" s="2070"/>
      <c r="MBR1" s="2070"/>
      <c r="MBS1" s="2070"/>
      <c r="MBT1" s="2070"/>
      <c r="MBU1" s="2070"/>
      <c r="MBV1" s="2070"/>
      <c r="MBW1" s="2070"/>
      <c r="MBX1" s="2070"/>
      <c r="MBY1" s="2070"/>
      <c r="MBZ1" s="2070"/>
      <c r="MCA1" s="2070"/>
      <c r="MCB1" s="2070"/>
      <c r="MCC1" s="2070"/>
      <c r="MCD1" s="2070"/>
      <c r="MCE1" s="2070"/>
      <c r="MCF1" s="2070"/>
      <c r="MCG1" s="2070"/>
      <c r="MCH1" s="2070"/>
      <c r="MCI1" s="2070"/>
      <c r="MCJ1" s="2070"/>
      <c r="MCK1" s="2070"/>
      <c r="MCL1" s="2070"/>
      <c r="MCM1" s="2070"/>
      <c r="MCN1" s="2070"/>
      <c r="MCO1" s="2070"/>
      <c r="MCP1" s="2070"/>
      <c r="MCQ1" s="2070"/>
      <c r="MCR1" s="2070"/>
      <c r="MCS1" s="2070"/>
      <c r="MCT1" s="2070"/>
      <c r="MCU1" s="2070"/>
      <c r="MCV1" s="2070"/>
      <c r="MCW1" s="2070"/>
      <c r="MCX1" s="2070"/>
      <c r="MCY1" s="2070"/>
      <c r="MCZ1" s="2070"/>
      <c r="MDA1" s="2070"/>
      <c r="MDB1" s="2070"/>
      <c r="MDC1" s="2070"/>
      <c r="MDD1" s="2070"/>
      <c r="MDE1" s="2070"/>
      <c r="MDF1" s="2070"/>
      <c r="MDG1" s="2070"/>
      <c r="MDH1" s="2070"/>
      <c r="MDI1" s="2070"/>
      <c r="MDJ1" s="2070"/>
      <c r="MDK1" s="2070"/>
      <c r="MDL1" s="2070"/>
      <c r="MDM1" s="2070"/>
      <c r="MDN1" s="2070"/>
      <c r="MDO1" s="2070"/>
      <c r="MDP1" s="2070"/>
      <c r="MDQ1" s="2070"/>
      <c r="MDR1" s="2070"/>
      <c r="MDS1" s="2070"/>
      <c r="MDT1" s="2070"/>
      <c r="MDU1" s="2070"/>
      <c r="MDV1" s="2070"/>
      <c r="MDW1" s="2070"/>
      <c r="MDX1" s="2070"/>
      <c r="MDY1" s="2070"/>
      <c r="MDZ1" s="2070"/>
      <c r="MEA1" s="2070"/>
      <c r="MEB1" s="2070"/>
      <c r="MEC1" s="2070"/>
      <c r="MED1" s="2070"/>
      <c r="MEE1" s="2070"/>
      <c r="MEF1" s="2070"/>
      <c r="MEG1" s="2070"/>
      <c r="MEH1" s="2070"/>
      <c r="MEI1" s="2070"/>
      <c r="MEJ1" s="2070"/>
      <c r="MEK1" s="2070"/>
      <c r="MEL1" s="2070"/>
      <c r="MEM1" s="2070"/>
      <c r="MEN1" s="2070"/>
      <c r="MEO1" s="2070"/>
      <c r="MEP1" s="2070"/>
      <c r="MEQ1" s="2070"/>
      <c r="MER1" s="2070"/>
      <c r="MES1" s="2070"/>
      <c r="MET1" s="2070"/>
      <c r="MEU1" s="2070"/>
      <c r="MEV1" s="2070"/>
      <c r="MEW1" s="2070"/>
      <c r="MEX1" s="2070"/>
      <c r="MEY1" s="2070"/>
      <c r="MEZ1" s="2070"/>
      <c r="MFA1" s="2070"/>
      <c r="MFB1" s="2070"/>
      <c r="MFC1" s="2070"/>
      <c r="MFD1" s="2070"/>
      <c r="MFE1" s="2070"/>
      <c r="MFF1" s="2070"/>
      <c r="MFG1" s="2070"/>
      <c r="MFH1" s="2070"/>
      <c r="MFI1" s="2070"/>
      <c r="MFJ1" s="2070"/>
      <c r="MFK1" s="2070"/>
      <c r="MFL1" s="2070"/>
      <c r="MFM1" s="2070"/>
      <c r="MFN1" s="2070"/>
      <c r="MFO1" s="2070"/>
      <c r="MFP1" s="2070"/>
      <c r="MFQ1" s="2070"/>
      <c r="MFR1" s="2070"/>
      <c r="MFS1" s="2070"/>
      <c r="MFT1" s="2070"/>
      <c r="MFU1" s="2070"/>
      <c r="MFV1" s="2070"/>
      <c r="MFW1" s="2070"/>
      <c r="MFX1" s="2070"/>
      <c r="MFY1" s="2070"/>
      <c r="MFZ1" s="2070"/>
      <c r="MGA1" s="2070"/>
      <c r="MGB1" s="2070"/>
      <c r="MGC1" s="2070"/>
      <c r="MGD1" s="2070"/>
      <c r="MGE1" s="2070"/>
      <c r="MGF1" s="2070"/>
      <c r="MGG1" s="2070"/>
      <c r="MGH1" s="2070"/>
      <c r="MGI1" s="2070"/>
      <c r="MGJ1" s="2070"/>
      <c r="MGK1" s="2070"/>
      <c r="MGL1" s="2070"/>
      <c r="MGM1" s="2070"/>
      <c r="MGN1" s="2070"/>
      <c r="MGO1" s="2070"/>
      <c r="MGP1" s="2070"/>
      <c r="MGQ1" s="2070"/>
      <c r="MGR1" s="2070"/>
      <c r="MGS1" s="2070"/>
      <c r="MGT1" s="2070"/>
      <c r="MGU1" s="2070"/>
      <c r="MGV1" s="2070"/>
      <c r="MGW1" s="2070"/>
      <c r="MGX1" s="2070"/>
      <c r="MGY1" s="2070"/>
      <c r="MGZ1" s="2070"/>
      <c r="MHA1" s="2070"/>
      <c r="MHB1" s="2070"/>
      <c r="MHC1" s="2070"/>
      <c r="MHD1" s="2070"/>
      <c r="MHE1" s="2070"/>
      <c r="MHF1" s="2070"/>
      <c r="MHG1" s="2070"/>
      <c r="MHH1" s="2070"/>
      <c r="MHI1" s="2070"/>
      <c r="MHJ1" s="2070"/>
      <c r="MHK1" s="2070"/>
      <c r="MHL1" s="2070"/>
      <c r="MHM1" s="2070"/>
      <c r="MHN1" s="2070"/>
      <c r="MHO1" s="2070"/>
      <c r="MHP1" s="2070"/>
      <c r="MHQ1" s="2070"/>
      <c r="MHR1" s="2070"/>
      <c r="MHS1" s="2070"/>
      <c r="MHT1" s="2070"/>
      <c r="MHU1" s="2070"/>
      <c r="MHV1" s="2070"/>
      <c r="MHW1" s="2070"/>
      <c r="MHX1" s="2070"/>
      <c r="MHY1" s="2070"/>
      <c r="MHZ1" s="2070"/>
      <c r="MIA1" s="2070"/>
      <c r="MIB1" s="2070"/>
      <c r="MIC1" s="2070"/>
      <c r="MID1" s="2070"/>
      <c r="MIE1" s="2070"/>
      <c r="MIF1" s="2070"/>
      <c r="MIG1" s="2070"/>
      <c r="MIH1" s="2070"/>
      <c r="MII1" s="2070"/>
      <c r="MIJ1" s="2070"/>
      <c r="MIK1" s="2070"/>
      <c r="MIL1" s="2070"/>
      <c r="MIM1" s="2070"/>
      <c r="MIN1" s="2070"/>
      <c r="MIO1" s="2070"/>
      <c r="MIP1" s="2070"/>
      <c r="MIQ1" s="2070"/>
      <c r="MIR1" s="2070"/>
      <c r="MIS1" s="2070"/>
      <c r="MIT1" s="2070"/>
      <c r="MIU1" s="2070"/>
      <c r="MIV1" s="2070"/>
      <c r="MIW1" s="2070"/>
      <c r="MIX1" s="2070"/>
      <c r="MIY1" s="2070"/>
      <c r="MIZ1" s="2070"/>
      <c r="MJA1" s="2070"/>
      <c r="MJB1" s="2070"/>
      <c r="MJC1" s="2070"/>
      <c r="MJD1" s="2070"/>
      <c r="MJE1" s="2070"/>
      <c r="MJF1" s="2070"/>
      <c r="MJG1" s="2070"/>
      <c r="MJH1" s="2070"/>
      <c r="MJI1" s="2070"/>
      <c r="MJJ1" s="2070"/>
      <c r="MJK1" s="2070"/>
      <c r="MJL1" s="2070"/>
      <c r="MJM1" s="2070"/>
      <c r="MJN1" s="2070"/>
      <c r="MJO1" s="2070"/>
      <c r="MJP1" s="2070"/>
      <c r="MJQ1" s="2070"/>
      <c r="MJR1" s="2070"/>
      <c r="MJS1" s="2070"/>
      <c r="MJT1" s="2070"/>
      <c r="MJU1" s="2070"/>
      <c r="MJV1" s="2070"/>
      <c r="MJW1" s="2070"/>
      <c r="MJX1" s="2070"/>
      <c r="MJY1" s="2070"/>
      <c r="MJZ1" s="2070"/>
      <c r="MKA1" s="2070"/>
      <c r="MKB1" s="2070"/>
      <c r="MKC1" s="2070"/>
      <c r="MKD1" s="2070"/>
      <c r="MKE1" s="2070"/>
      <c r="MKF1" s="2070"/>
      <c r="MKG1" s="2070"/>
      <c r="MKH1" s="2070"/>
      <c r="MKI1" s="2070"/>
      <c r="MKJ1" s="2070"/>
      <c r="MKK1" s="2070"/>
      <c r="MKL1" s="2070"/>
      <c r="MKM1" s="2070"/>
      <c r="MKN1" s="2070"/>
      <c r="MKO1" s="2070"/>
      <c r="MKP1" s="2070"/>
      <c r="MKQ1" s="2070"/>
      <c r="MKR1" s="2070"/>
      <c r="MKS1" s="2070"/>
      <c r="MKT1" s="2070"/>
      <c r="MKU1" s="2070"/>
      <c r="MKV1" s="2070"/>
      <c r="MKW1" s="2070"/>
      <c r="MKX1" s="2070"/>
      <c r="MKY1" s="2070"/>
      <c r="MKZ1" s="2070"/>
      <c r="MLA1" s="2070"/>
      <c r="MLB1" s="2070"/>
      <c r="MLC1" s="2070"/>
      <c r="MLD1" s="2070"/>
      <c r="MLE1" s="2070"/>
      <c r="MLF1" s="2070"/>
      <c r="MLG1" s="2070"/>
      <c r="MLH1" s="2070"/>
      <c r="MLI1" s="2070"/>
      <c r="MLJ1" s="2070"/>
      <c r="MLK1" s="2070"/>
      <c r="MLL1" s="2070"/>
      <c r="MLM1" s="2070"/>
      <c r="MLN1" s="2070"/>
      <c r="MLO1" s="2070"/>
      <c r="MLP1" s="2070"/>
      <c r="MLQ1" s="2070"/>
      <c r="MLR1" s="2070"/>
      <c r="MLS1" s="2070"/>
      <c r="MLT1" s="2070"/>
      <c r="MLU1" s="2070"/>
      <c r="MLV1" s="2070"/>
      <c r="MLW1" s="2070"/>
      <c r="MLX1" s="2070"/>
      <c r="MLY1" s="2070"/>
      <c r="MLZ1" s="2070"/>
      <c r="MMA1" s="2070"/>
      <c r="MMB1" s="2070"/>
      <c r="MMC1" s="2070"/>
      <c r="MMD1" s="2070"/>
      <c r="MME1" s="2070"/>
      <c r="MMF1" s="2070"/>
      <c r="MMG1" s="2070"/>
      <c r="MMH1" s="2070"/>
      <c r="MMI1" s="2070"/>
      <c r="MMJ1" s="2070"/>
      <c r="MMK1" s="2070"/>
      <c r="MML1" s="2070"/>
      <c r="MMM1" s="2070"/>
      <c r="MMN1" s="2070"/>
      <c r="MMO1" s="2070"/>
      <c r="MMP1" s="2070"/>
      <c r="MMQ1" s="2070"/>
      <c r="MMR1" s="2070"/>
      <c r="MMS1" s="2070"/>
      <c r="MMT1" s="2070"/>
      <c r="MMU1" s="2070"/>
      <c r="MMV1" s="2070"/>
      <c r="MMW1" s="2070"/>
      <c r="MMX1" s="2070"/>
      <c r="MMY1" s="2070"/>
      <c r="MMZ1" s="2070"/>
      <c r="MNA1" s="2070"/>
      <c r="MNB1" s="2070"/>
      <c r="MNC1" s="2070"/>
      <c r="MND1" s="2070"/>
      <c r="MNE1" s="2070"/>
      <c r="MNF1" s="2070"/>
      <c r="MNG1" s="2070"/>
      <c r="MNH1" s="2070"/>
      <c r="MNI1" s="2070"/>
      <c r="MNJ1" s="2070"/>
      <c r="MNK1" s="2070"/>
      <c r="MNL1" s="2070"/>
      <c r="MNM1" s="2070"/>
      <c r="MNN1" s="2070"/>
      <c r="MNO1" s="2070"/>
      <c r="MNP1" s="2070"/>
      <c r="MNQ1" s="2070"/>
      <c r="MNR1" s="2070"/>
      <c r="MNS1" s="2070"/>
      <c r="MNT1" s="2070"/>
      <c r="MNU1" s="2070"/>
      <c r="MNV1" s="2070"/>
      <c r="MNW1" s="2070"/>
      <c r="MNX1" s="2070"/>
      <c r="MNY1" s="2070"/>
      <c r="MNZ1" s="2070"/>
      <c r="MOA1" s="2070"/>
      <c r="MOB1" s="2070"/>
      <c r="MOC1" s="2070"/>
      <c r="MOD1" s="2070"/>
      <c r="MOE1" s="2070"/>
      <c r="MOF1" s="2070"/>
      <c r="MOG1" s="2070"/>
      <c r="MOH1" s="2070"/>
      <c r="MOI1" s="2070"/>
      <c r="MOJ1" s="2070"/>
      <c r="MOK1" s="2070"/>
      <c r="MOL1" s="2070"/>
      <c r="MOM1" s="2070"/>
      <c r="MON1" s="2070"/>
      <c r="MOO1" s="2070"/>
      <c r="MOP1" s="2070"/>
      <c r="MOQ1" s="2070"/>
      <c r="MOR1" s="2070"/>
      <c r="MOS1" s="2070"/>
      <c r="MOT1" s="2070"/>
      <c r="MOU1" s="2070"/>
      <c r="MOV1" s="2070"/>
      <c r="MOW1" s="2070"/>
      <c r="MOX1" s="2070"/>
      <c r="MOY1" s="2070"/>
      <c r="MOZ1" s="2070"/>
      <c r="MPA1" s="2070"/>
      <c r="MPB1" s="2070"/>
      <c r="MPC1" s="2070"/>
      <c r="MPD1" s="2070"/>
      <c r="MPE1" s="2070"/>
      <c r="MPF1" s="2070"/>
      <c r="MPG1" s="2070"/>
      <c r="MPH1" s="2070"/>
      <c r="MPI1" s="2070"/>
      <c r="MPJ1" s="2070"/>
      <c r="MPK1" s="2070"/>
      <c r="MPL1" s="2070"/>
      <c r="MPM1" s="2070"/>
      <c r="MPN1" s="2070"/>
      <c r="MPO1" s="2070"/>
      <c r="MPP1" s="2070"/>
      <c r="MPQ1" s="2070"/>
      <c r="MPR1" s="2070"/>
      <c r="MPS1" s="2070"/>
      <c r="MPT1" s="2070"/>
      <c r="MPU1" s="2070"/>
      <c r="MPV1" s="2070"/>
      <c r="MPW1" s="2070"/>
      <c r="MPX1" s="2070"/>
      <c r="MPY1" s="2070"/>
      <c r="MPZ1" s="2070"/>
      <c r="MQA1" s="2070"/>
      <c r="MQB1" s="2070"/>
      <c r="MQC1" s="2070"/>
      <c r="MQD1" s="2070"/>
      <c r="MQE1" s="2070"/>
      <c r="MQF1" s="2070"/>
      <c r="MQG1" s="2070"/>
      <c r="MQH1" s="2070"/>
      <c r="MQI1" s="2070"/>
      <c r="MQJ1" s="2070"/>
      <c r="MQK1" s="2070"/>
      <c r="MQL1" s="2070"/>
      <c r="MQM1" s="2070"/>
      <c r="MQN1" s="2070"/>
      <c r="MQO1" s="2070"/>
      <c r="MQP1" s="2070"/>
      <c r="MQQ1" s="2070"/>
      <c r="MQR1" s="2070"/>
      <c r="MQS1" s="2070"/>
      <c r="MQT1" s="2070"/>
      <c r="MQU1" s="2070"/>
      <c r="MQV1" s="2070"/>
      <c r="MQW1" s="2070"/>
      <c r="MQX1" s="2070"/>
      <c r="MQY1" s="2070"/>
      <c r="MQZ1" s="2070"/>
      <c r="MRA1" s="2070"/>
      <c r="MRB1" s="2070"/>
      <c r="MRC1" s="2070"/>
      <c r="MRD1" s="2070"/>
      <c r="MRE1" s="2070"/>
      <c r="MRF1" s="2070"/>
      <c r="MRG1" s="2070"/>
      <c r="MRH1" s="2070"/>
      <c r="MRI1" s="2070"/>
      <c r="MRJ1" s="2070"/>
      <c r="MRK1" s="2070"/>
      <c r="MRL1" s="2070"/>
      <c r="MRM1" s="2070"/>
      <c r="MRN1" s="2070"/>
      <c r="MRO1" s="2070"/>
      <c r="MRP1" s="2070"/>
      <c r="MRQ1" s="2070"/>
      <c r="MRR1" s="2070"/>
      <c r="MRS1" s="2070"/>
      <c r="MRT1" s="2070"/>
      <c r="MRU1" s="2070"/>
      <c r="MRV1" s="2070"/>
      <c r="MRW1" s="2070"/>
      <c r="MRX1" s="2070"/>
      <c r="MRY1" s="2070"/>
      <c r="MRZ1" s="2070"/>
      <c r="MSA1" s="2070"/>
      <c r="MSB1" s="2070"/>
      <c r="MSC1" s="2070"/>
      <c r="MSD1" s="2070"/>
      <c r="MSE1" s="2070"/>
      <c r="MSF1" s="2070"/>
      <c r="MSG1" s="2070"/>
      <c r="MSH1" s="2070"/>
      <c r="MSI1" s="2070"/>
      <c r="MSJ1" s="2070"/>
      <c r="MSK1" s="2070"/>
      <c r="MSL1" s="2070"/>
      <c r="MSM1" s="2070"/>
      <c r="MSN1" s="2070"/>
      <c r="MSO1" s="2070"/>
      <c r="MSP1" s="2070"/>
      <c r="MSQ1" s="2070"/>
      <c r="MSR1" s="2070"/>
      <c r="MSS1" s="2070"/>
      <c r="MST1" s="2070"/>
      <c r="MSU1" s="2070"/>
      <c r="MSV1" s="2070"/>
      <c r="MSW1" s="2070"/>
      <c r="MSX1" s="2070"/>
      <c r="MSY1" s="2070"/>
      <c r="MSZ1" s="2070"/>
      <c r="MTA1" s="2070"/>
      <c r="MTB1" s="2070"/>
      <c r="MTC1" s="2070"/>
      <c r="MTD1" s="2070"/>
      <c r="MTE1" s="2070"/>
      <c r="MTF1" s="2070"/>
      <c r="MTG1" s="2070"/>
      <c r="MTH1" s="2070"/>
      <c r="MTI1" s="2070"/>
      <c r="MTJ1" s="2070"/>
      <c r="MTK1" s="2070"/>
      <c r="MTL1" s="2070"/>
      <c r="MTM1" s="2070"/>
      <c r="MTN1" s="2070"/>
      <c r="MTO1" s="2070"/>
      <c r="MTP1" s="2070"/>
      <c r="MTQ1" s="2070"/>
      <c r="MTR1" s="2070"/>
      <c r="MTS1" s="2070"/>
      <c r="MTT1" s="2070"/>
      <c r="MTU1" s="2070"/>
      <c r="MTV1" s="2070"/>
      <c r="MTW1" s="2070"/>
      <c r="MTX1" s="2070"/>
      <c r="MTY1" s="2070"/>
      <c r="MTZ1" s="2070"/>
      <c r="MUA1" s="2070"/>
      <c r="MUB1" s="2070"/>
      <c r="MUC1" s="2070"/>
      <c r="MUD1" s="2070"/>
      <c r="MUE1" s="2070"/>
      <c r="MUF1" s="2070"/>
      <c r="MUG1" s="2070"/>
      <c r="MUH1" s="2070"/>
      <c r="MUI1" s="2070"/>
      <c r="MUJ1" s="2070"/>
      <c r="MUK1" s="2070"/>
      <c r="MUL1" s="2070"/>
      <c r="MUM1" s="2070"/>
      <c r="MUN1" s="2070"/>
      <c r="MUO1" s="2070"/>
      <c r="MUP1" s="2070"/>
      <c r="MUQ1" s="2070"/>
      <c r="MUR1" s="2070"/>
      <c r="MUS1" s="2070"/>
      <c r="MUT1" s="2070"/>
      <c r="MUU1" s="2070"/>
      <c r="MUV1" s="2070"/>
      <c r="MUW1" s="2070"/>
      <c r="MUX1" s="2070"/>
      <c r="MUY1" s="2070"/>
      <c r="MUZ1" s="2070"/>
      <c r="MVA1" s="2070"/>
      <c r="MVB1" s="2070"/>
      <c r="MVC1" s="2070"/>
      <c r="MVD1" s="2070"/>
      <c r="MVE1" s="2070"/>
      <c r="MVF1" s="2070"/>
      <c r="MVG1" s="2070"/>
      <c r="MVH1" s="2070"/>
      <c r="MVI1" s="2070"/>
      <c r="MVJ1" s="2070"/>
      <c r="MVK1" s="2070"/>
      <c r="MVL1" s="2070"/>
      <c r="MVM1" s="2070"/>
      <c r="MVN1" s="2070"/>
      <c r="MVO1" s="2070"/>
      <c r="MVP1" s="2070"/>
      <c r="MVQ1" s="2070"/>
      <c r="MVR1" s="2070"/>
      <c r="MVS1" s="2070"/>
      <c r="MVT1" s="2070"/>
      <c r="MVU1" s="2070"/>
      <c r="MVV1" s="2070"/>
      <c r="MVW1" s="2070"/>
      <c r="MVX1" s="2070"/>
      <c r="MVY1" s="2070"/>
      <c r="MVZ1" s="2070"/>
      <c r="MWA1" s="2070"/>
      <c r="MWB1" s="2070"/>
      <c r="MWC1" s="2070"/>
      <c r="MWD1" s="2070"/>
      <c r="MWE1" s="2070"/>
      <c r="MWF1" s="2070"/>
      <c r="MWG1" s="2070"/>
      <c r="MWH1" s="2070"/>
      <c r="MWI1" s="2070"/>
      <c r="MWJ1" s="2070"/>
      <c r="MWK1" s="2070"/>
      <c r="MWL1" s="2070"/>
      <c r="MWM1" s="2070"/>
      <c r="MWN1" s="2070"/>
      <c r="MWO1" s="2070"/>
      <c r="MWP1" s="2070"/>
      <c r="MWQ1" s="2070"/>
      <c r="MWR1" s="2070"/>
      <c r="MWS1" s="2070"/>
      <c r="MWT1" s="2070"/>
      <c r="MWU1" s="2070"/>
      <c r="MWV1" s="2070"/>
      <c r="MWW1" s="2070"/>
      <c r="MWX1" s="2070"/>
      <c r="MWY1" s="2070"/>
      <c r="MWZ1" s="2070"/>
      <c r="MXA1" s="2070"/>
      <c r="MXB1" s="2070"/>
      <c r="MXC1" s="2070"/>
      <c r="MXD1" s="2070"/>
      <c r="MXE1" s="2070"/>
      <c r="MXF1" s="2070"/>
      <c r="MXG1" s="2070"/>
      <c r="MXH1" s="2070"/>
      <c r="MXI1" s="2070"/>
      <c r="MXJ1" s="2070"/>
      <c r="MXK1" s="2070"/>
      <c r="MXL1" s="2070"/>
      <c r="MXM1" s="2070"/>
      <c r="MXN1" s="2070"/>
      <c r="MXO1" s="2070"/>
      <c r="MXP1" s="2070"/>
      <c r="MXQ1" s="2070"/>
      <c r="MXR1" s="2070"/>
      <c r="MXS1" s="2070"/>
      <c r="MXT1" s="2070"/>
      <c r="MXU1" s="2070"/>
      <c r="MXV1" s="2070"/>
      <c r="MXW1" s="2070"/>
      <c r="MXX1" s="2070"/>
      <c r="MXY1" s="2070"/>
      <c r="MXZ1" s="2070"/>
      <c r="MYA1" s="2070"/>
      <c r="MYB1" s="2070"/>
      <c r="MYC1" s="2070"/>
      <c r="MYD1" s="2070"/>
      <c r="MYE1" s="2070"/>
      <c r="MYF1" s="2070"/>
      <c r="MYG1" s="2070"/>
      <c r="MYH1" s="2070"/>
      <c r="MYI1" s="2070"/>
      <c r="MYJ1" s="2070"/>
      <c r="MYK1" s="2070"/>
      <c r="MYL1" s="2070"/>
      <c r="MYM1" s="2070"/>
      <c r="MYN1" s="2070"/>
      <c r="MYO1" s="2070"/>
      <c r="MYP1" s="2070"/>
      <c r="MYQ1" s="2070"/>
      <c r="MYR1" s="2070"/>
      <c r="MYS1" s="2070"/>
      <c r="MYT1" s="2070"/>
      <c r="MYU1" s="2070"/>
      <c r="MYV1" s="2070"/>
      <c r="MYW1" s="2070"/>
      <c r="MYX1" s="2070"/>
      <c r="MYY1" s="2070"/>
      <c r="MYZ1" s="2070"/>
      <c r="MZA1" s="2070"/>
      <c r="MZB1" s="2070"/>
      <c r="MZC1" s="2070"/>
      <c r="MZD1" s="2070"/>
      <c r="MZE1" s="2070"/>
      <c r="MZF1" s="2070"/>
      <c r="MZG1" s="2070"/>
      <c r="MZH1" s="2070"/>
      <c r="MZI1" s="2070"/>
      <c r="MZJ1" s="2070"/>
      <c r="MZK1" s="2070"/>
      <c r="MZL1" s="2070"/>
      <c r="MZM1" s="2070"/>
      <c r="MZN1" s="2070"/>
      <c r="MZO1" s="2070"/>
      <c r="MZP1" s="2070"/>
      <c r="MZQ1" s="2070"/>
      <c r="MZR1" s="2070"/>
      <c r="MZS1" s="2070"/>
      <c r="MZT1" s="2070"/>
      <c r="MZU1" s="2070"/>
      <c r="MZV1" s="2070"/>
      <c r="MZW1" s="2070"/>
      <c r="MZX1" s="2070"/>
      <c r="MZY1" s="2070"/>
      <c r="MZZ1" s="2070"/>
      <c r="NAA1" s="2070"/>
      <c r="NAB1" s="2070"/>
      <c r="NAC1" s="2070"/>
      <c r="NAD1" s="2070"/>
      <c r="NAE1" s="2070"/>
      <c r="NAF1" s="2070"/>
      <c r="NAG1" s="2070"/>
      <c r="NAH1" s="2070"/>
      <c r="NAI1" s="2070"/>
      <c r="NAJ1" s="2070"/>
      <c r="NAK1" s="2070"/>
      <c r="NAL1" s="2070"/>
      <c r="NAM1" s="2070"/>
      <c r="NAN1" s="2070"/>
      <c r="NAO1" s="2070"/>
      <c r="NAP1" s="2070"/>
      <c r="NAQ1" s="2070"/>
      <c r="NAR1" s="2070"/>
      <c r="NAS1" s="2070"/>
      <c r="NAT1" s="2070"/>
      <c r="NAU1" s="2070"/>
      <c r="NAV1" s="2070"/>
      <c r="NAW1" s="2070"/>
      <c r="NAX1" s="2070"/>
      <c r="NAY1" s="2070"/>
      <c r="NAZ1" s="2070"/>
      <c r="NBA1" s="2070"/>
      <c r="NBB1" s="2070"/>
      <c r="NBC1" s="2070"/>
      <c r="NBD1" s="2070"/>
      <c r="NBE1" s="2070"/>
      <c r="NBF1" s="2070"/>
      <c r="NBG1" s="2070"/>
      <c r="NBH1" s="2070"/>
      <c r="NBI1" s="2070"/>
      <c r="NBJ1" s="2070"/>
      <c r="NBK1" s="2070"/>
      <c r="NBL1" s="2070"/>
      <c r="NBM1" s="2070"/>
      <c r="NBN1" s="2070"/>
      <c r="NBO1" s="2070"/>
      <c r="NBP1" s="2070"/>
      <c r="NBQ1" s="2070"/>
      <c r="NBR1" s="2070"/>
      <c r="NBS1" s="2070"/>
      <c r="NBT1" s="2070"/>
      <c r="NBU1" s="2070"/>
      <c r="NBV1" s="2070"/>
      <c r="NBW1" s="2070"/>
      <c r="NBX1" s="2070"/>
      <c r="NBY1" s="2070"/>
      <c r="NBZ1" s="2070"/>
      <c r="NCA1" s="2070"/>
      <c r="NCB1" s="2070"/>
      <c r="NCC1" s="2070"/>
      <c r="NCD1" s="2070"/>
      <c r="NCE1" s="2070"/>
      <c r="NCF1" s="2070"/>
      <c r="NCG1" s="2070"/>
      <c r="NCH1" s="2070"/>
      <c r="NCI1" s="2070"/>
      <c r="NCJ1" s="2070"/>
      <c r="NCK1" s="2070"/>
      <c r="NCL1" s="2070"/>
      <c r="NCM1" s="2070"/>
      <c r="NCN1" s="2070"/>
      <c r="NCO1" s="2070"/>
      <c r="NCP1" s="2070"/>
      <c r="NCQ1" s="2070"/>
      <c r="NCR1" s="2070"/>
      <c r="NCS1" s="2070"/>
      <c r="NCT1" s="2070"/>
      <c r="NCU1" s="2070"/>
      <c r="NCV1" s="2070"/>
      <c r="NCW1" s="2070"/>
      <c r="NCX1" s="2070"/>
      <c r="NCY1" s="2070"/>
      <c r="NCZ1" s="2070"/>
      <c r="NDA1" s="2070"/>
      <c r="NDB1" s="2070"/>
      <c r="NDC1" s="2070"/>
      <c r="NDD1" s="2070"/>
      <c r="NDE1" s="2070"/>
      <c r="NDF1" s="2070"/>
      <c r="NDG1" s="2070"/>
      <c r="NDH1" s="2070"/>
      <c r="NDI1" s="2070"/>
      <c r="NDJ1" s="2070"/>
      <c r="NDK1" s="2070"/>
      <c r="NDL1" s="2070"/>
      <c r="NDM1" s="2070"/>
      <c r="NDN1" s="2070"/>
      <c r="NDO1" s="2070"/>
      <c r="NDP1" s="2070"/>
      <c r="NDQ1" s="2070"/>
      <c r="NDR1" s="2070"/>
      <c r="NDS1" s="2070"/>
      <c r="NDT1" s="2070"/>
      <c r="NDU1" s="2070"/>
      <c r="NDV1" s="2070"/>
      <c r="NDW1" s="2070"/>
      <c r="NDX1" s="2070"/>
      <c r="NDY1" s="2070"/>
      <c r="NDZ1" s="2070"/>
      <c r="NEA1" s="2070"/>
      <c r="NEB1" s="2070"/>
      <c r="NEC1" s="2070"/>
      <c r="NED1" s="2070"/>
      <c r="NEE1" s="2070"/>
      <c r="NEF1" s="2070"/>
      <c r="NEG1" s="2070"/>
      <c r="NEH1" s="2070"/>
      <c r="NEI1" s="2070"/>
      <c r="NEJ1" s="2070"/>
      <c r="NEK1" s="2070"/>
      <c r="NEL1" s="2070"/>
      <c r="NEM1" s="2070"/>
      <c r="NEN1" s="2070"/>
      <c r="NEO1" s="2070"/>
      <c r="NEP1" s="2070"/>
      <c r="NEQ1" s="2070"/>
      <c r="NER1" s="2070"/>
      <c r="NES1" s="2070"/>
      <c r="NET1" s="2070"/>
      <c r="NEU1" s="2070"/>
      <c r="NEV1" s="2070"/>
      <c r="NEW1" s="2070"/>
      <c r="NEX1" s="2070"/>
      <c r="NEY1" s="2070"/>
      <c r="NEZ1" s="2070"/>
      <c r="NFA1" s="2070"/>
      <c r="NFB1" s="2070"/>
      <c r="NFC1" s="2070"/>
      <c r="NFD1" s="2070"/>
      <c r="NFE1" s="2070"/>
      <c r="NFF1" s="2070"/>
      <c r="NFG1" s="2070"/>
      <c r="NFH1" s="2070"/>
      <c r="NFI1" s="2070"/>
      <c r="NFJ1" s="2070"/>
      <c r="NFK1" s="2070"/>
      <c r="NFL1" s="2070"/>
      <c r="NFM1" s="2070"/>
      <c r="NFN1" s="2070"/>
      <c r="NFO1" s="2070"/>
      <c r="NFP1" s="2070"/>
      <c r="NFQ1" s="2070"/>
      <c r="NFR1" s="2070"/>
      <c r="NFS1" s="2070"/>
      <c r="NFT1" s="2070"/>
      <c r="NFU1" s="2070"/>
      <c r="NFV1" s="2070"/>
      <c r="NFW1" s="2070"/>
      <c r="NFX1" s="2070"/>
      <c r="NFY1" s="2070"/>
      <c r="NFZ1" s="2070"/>
      <c r="NGA1" s="2070"/>
      <c r="NGB1" s="2070"/>
      <c r="NGC1" s="2070"/>
      <c r="NGD1" s="2070"/>
      <c r="NGE1" s="2070"/>
      <c r="NGF1" s="2070"/>
      <c r="NGG1" s="2070"/>
      <c r="NGH1" s="2070"/>
      <c r="NGI1" s="2070"/>
      <c r="NGJ1" s="2070"/>
      <c r="NGK1" s="2070"/>
      <c r="NGL1" s="2070"/>
      <c r="NGM1" s="2070"/>
      <c r="NGN1" s="2070"/>
      <c r="NGO1" s="2070"/>
      <c r="NGP1" s="2070"/>
      <c r="NGQ1" s="2070"/>
      <c r="NGR1" s="2070"/>
      <c r="NGS1" s="2070"/>
      <c r="NGT1" s="2070"/>
      <c r="NGU1" s="2070"/>
      <c r="NGV1" s="2070"/>
      <c r="NGW1" s="2070"/>
      <c r="NGX1" s="2070"/>
      <c r="NGY1" s="2070"/>
      <c r="NGZ1" s="2070"/>
      <c r="NHA1" s="2070"/>
      <c r="NHB1" s="2070"/>
      <c r="NHC1" s="2070"/>
      <c r="NHD1" s="2070"/>
      <c r="NHE1" s="2070"/>
      <c r="NHF1" s="2070"/>
      <c r="NHG1" s="2070"/>
      <c r="NHH1" s="2070"/>
      <c r="NHI1" s="2070"/>
      <c r="NHJ1" s="2070"/>
      <c r="NHK1" s="2070"/>
      <c r="NHL1" s="2070"/>
      <c r="NHM1" s="2070"/>
      <c r="NHN1" s="2070"/>
      <c r="NHO1" s="2070"/>
      <c r="NHP1" s="2070"/>
      <c r="NHQ1" s="2070"/>
      <c r="NHR1" s="2070"/>
      <c r="NHS1" s="2070"/>
      <c r="NHT1" s="2070"/>
      <c r="NHU1" s="2070"/>
      <c r="NHV1" s="2070"/>
      <c r="NHW1" s="2070"/>
      <c r="NHX1" s="2070"/>
      <c r="NHY1" s="2070"/>
      <c r="NHZ1" s="2070"/>
      <c r="NIA1" s="2070"/>
      <c r="NIB1" s="2070"/>
      <c r="NIC1" s="2070"/>
      <c r="NID1" s="2070"/>
      <c r="NIE1" s="2070"/>
      <c r="NIF1" s="2070"/>
      <c r="NIG1" s="2070"/>
      <c r="NIH1" s="2070"/>
      <c r="NII1" s="2070"/>
      <c r="NIJ1" s="2070"/>
      <c r="NIK1" s="2070"/>
      <c r="NIL1" s="2070"/>
      <c r="NIM1" s="2070"/>
      <c r="NIN1" s="2070"/>
      <c r="NIO1" s="2070"/>
      <c r="NIP1" s="2070"/>
      <c r="NIQ1" s="2070"/>
      <c r="NIR1" s="2070"/>
      <c r="NIS1" s="2070"/>
      <c r="NIT1" s="2070"/>
      <c r="NIU1" s="2070"/>
      <c r="NIV1" s="2070"/>
      <c r="NIW1" s="2070"/>
      <c r="NIX1" s="2070"/>
      <c r="NIY1" s="2070"/>
      <c r="NIZ1" s="2070"/>
      <c r="NJA1" s="2070"/>
      <c r="NJB1" s="2070"/>
      <c r="NJC1" s="2070"/>
      <c r="NJD1" s="2070"/>
      <c r="NJE1" s="2070"/>
      <c r="NJF1" s="2070"/>
      <c r="NJG1" s="2070"/>
      <c r="NJH1" s="2070"/>
      <c r="NJI1" s="2070"/>
      <c r="NJJ1" s="2070"/>
      <c r="NJK1" s="2070"/>
      <c r="NJL1" s="2070"/>
      <c r="NJM1" s="2070"/>
      <c r="NJN1" s="2070"/>
      <c r="NJO1" s="2070"/>
      <c r="NJP1" s="2070"/>
      <c r="NJQ1" s="2070"/>
      <c r="NJR1" s="2070"/>
      <c r="NJS1" s="2070"/>
      <c r="NJT1" s="2070"/>
      <c r="NJU1" s="2070"/>
      <c r="NJV1" s="2070"/>
      <c r="NJW1" s="2070"/>
      <c r="NJX1" s="2070"/>
      <c r="NJY1" s="2070"/>
      <c r="NJZ1" s="2070"/>
      <c r="NKA1" s="2070"/>
      <c r="NKB1" s="2070"/>
      <c r="NKC1" s="2070"/>
      <c r="NKD1" s="2070"/>
      <c r="NKE1" s="2070"/>
      <c r="NKF1" s="2070"/>
      <c r="NKG1" s="2070"/>
      <c r="NKH1" s="2070"/>
      <c r="NKI1" s="2070"/>
      <c r="NKJ1" s="2070"/>
      <c r="NKK1" s="2070"/>
      <c r="NKL1" s="2070"/>
      <c r="NKM1" s="2070"/>
      <c r="NKN1" s="2070"/>
      <c r="NKO1" s="2070"/>
      <c r="NKP1" s="2070"/>
      <c r="NKQ1" s="2070"/>
      <c r="NKR1" s="2070"/>
      <c r="NKS1" s="2070"/>
      <c r="NKT1" s="2070"/>
      <c r="NKU1" s="2070"/>
      <c r="NKV1" s="2070"/>
      <c r="NKW1" s="2070"/>
      <c r="NKX1" s="2070"/>
      <c r="NKY1" s="2070"/>
      <c r="NKZ1" s="2070"/>
      <c r="NLA1" s="2070"/>
      <c r="NLB1" s="2070"/>
      <c r="NLC1" s="2070"/>
      <c r="NLD1" s="2070"/>
      <c r="NLE1" s="2070"/>
      <c r="NLF1" s="2070"/>
      <c r="NLG1" s="2070"/>
      <c r="NLH1" s="2070"/>
      <c r="NLI1" s="2070"/>
      <c r="NLJ1" s="2070"/>
      <c r="NLK1" s="2070"/>
      <c r="NLL1" s="2070"/>
      <c r="NLM1" s="2070"/>
      <c r="NLN1" s="2070"/>
      <c r="NLO1" s="2070"/>
      <c r="NLP1" s="2070"/>
      <c r="NLQ1" s="2070"/>
      <c r="NLR1" s="2070"/>
      <c r="NLS1" s="2070"/>
      <c r="NLT1" s="2070"/>
      <c r="NLU1" s="2070"/>
      <c r="NLV1" s="2070"/>
      <c r="NLW1" s="2070"/>
      <c r="NLX1" s="2070"/>
      <c r="NLY1" s="2070"/>
      <c r="NLZ1" s="2070"/>
      <c r="NMA1" s="2070"/>
      <c r="NMB1" s="2070"/>
      <c r="NMC1" s="2070"/>
      <c r="NMD1" s="2070"/>
      <c r="NME1" s="2070"/>
      <c r="NMF1" s="2070"/>
      <c r="NMG1" s="2070"/>
      <c r="NMH1" s="2070"/>
      <c r="NMI1" s="2070"/>
      <c r="NMJ1" s="2070"/>
      <c r="NMK1" s="2070"/>
      <c r="NML1" s="2070"/>
      <c r="NMM1" s="2070"/>
      <c r="NMN1" s="2070"/>
      <c r="NMO1" s="2070"/>
      <c r="NMP1" s="2070"/>
      <c r="NMQ1" s="2070"/>
      <c r="NMR1" s="2070"/>
      <c r="NMS1" s="2070"/>
      <c r="NMT1" s="2070"/>
      <c r="NMU1" s="2070"/>
      <c r="NMV1" s="2070"/>
      <c r="NMW1" s="2070"/>
      <c r="NMX1" s="2070"/>
      <c r="NMY1" s="2070"/>
      <c r="NMZ1" s="2070"/>
      <c r="NNA1" s="2070"/>
      <c r="NNB1" s="2070"/>
      <c r="NNC1" s="2070"/>
      <c r="NND1" s="2070"/>
      <c r="NNE1" s="2070"/>
      <c r="NNF1" s="2070"/>
      <c r="NNG1" s="2070"/>
      <c r="NNH1" s="2070"/>
      <c r="NNI1" s="2070"/>
      <c r="NNJ1" s="2070"/>
      <c r="NNK1" s="2070"/>
      <c r="NNL1" s="2070"/>
      <c r="NNM1" s="2070"/>
      <c r="NNN1" s="2070"/>
      <c r="NNO1" s="2070"/>
      <c r="NNP1" s="2070"/>
      <c r="NNQ1" s="2070"/>
      <c r="NNR1" s="2070"/>
      <c r="NNS1" s="2070"/>
      <c r="NNT1" s="2070"/>
      <c r="NNU1" s="2070"/>
      <c r="NNV1" s="2070"/>
      <c r="NNW1" s="2070"/>
      <c r="NNX1" s="2070"/>
      <c r="NNY1" s="2070"/>
      <c r="NNZ1" s="2070"/>
      <c r="NOA1" s="2070"/>
      <c r="NOB1" s="2070"/>
      <c r="NOC1" s="2070"/>
      <c r="NOD1" s="2070"/>
      <c r="NOE1" s="2070"/>
      <c r="NOF1" s="2070"/>
      <c r="NOG1" s="2070"/>
      <c r="NOH1" s="2070"/>
      <c r="NOI1" s="2070"/>
      <c r="NOJ1" s="2070"/>
      <c r="NOK1" s="2070"/>
      <c r="NOL1" s="2070"/>
      <c r="NOM1" s="2070"/>
      <c r="NON1" s="2070"/>
      <c r="NOO1" s="2070"/>
      <c r="NOP1" s="2070"/>
      <c r="NOQ1" s="2070"/>
      <c r="NOR1" s="2070"/>
      <c r="NOS1" s="2070"/>
      <c r="NOT1" s="2070"/>
      <c r="NOU1" s="2070"/>
      <c r="NOV1" s="2070"/>
      <c r="NOW1" s="2070"/>
      <c r="NOX1" s="2070"/>
      <c r="NOY1" s="2070"/>
      <c r="NOZ1" s="2070"/>
      <c r="NPA1" s="2070"/>
      <c r="NPB1" s="2070"/>
      <c r="NPC1" s="2070"/>
      <c r="NPD1" s="2070"/>
      <c r="NPE1" s="2070"/>
      <c r="NPF1" s="2070"/>
      <c r="NPG1" s="2070"/>
      <c r="NPH1" s="2070"/>
      <c r="NPI1" s="2070"/>
      <c r="NPJ1" s="2070"/>
      <c r="NPK1" s="2070"/>
      <c r="NPL1" s="2070"/>
      <c r="NPM1" s="2070"/>
      <c r="NPN1" s="2070"/>
      <c r="NPO1" s="2070"/>
      <c r="NPP1" s="2070"/>
      <c r="NPQ1" s="2070"/>
      <c r="NPR1" s="2070"/>
      <c r="NPS1" s="2070"/>
      <c r="NPT1" s="2070"/>
      <c r="NPU1" s="2070"/>
      <c r="NPV1" s="2070"/>
      <c r="NPW1" s="2070"/>
      <c r="NPX1" s="2070"/>
      <c r="NPY1" s="2070"/>
      <c r="NPZ1" s="2070"/>
      <c r="NQA1" s="2070"/>
      <c r="NQB1" s="2070"/>
      <c r="NQC1" s="2070"/>
      <c r="NQD1" s="2070"/>
      <c r="NQE1" s="2070"/>
      <c r="NQF1" s="2070"/>
      <c r="NQG1" s="2070"/>
      <c r="NQH1" s="2070"/>
      <c r="NQI1" s="2070"/>
      <c r="NQJ1" s="2070"/>
      <c r="NQK1" s="2070"/>
      <c r="NQL1" s="2070"/>
      <c r="NQM1" s="2070"/>
      <c r="NQN1" s="2070"/>
      <c r="NQO1" s="2070"/>
      <c r="NQP1" s="2070"/>
      <c r="NQQ1" s="2070"/>
      <c r="NQR1" s="2070"/>
      <c r="NQS1" s="2070"/>
      <c r="NQT1" s="2070"/>
      <c r="NQU1" s="2070"/>
      <c r="NQV1" s="2070"/>
      <c r="NQW1" s="2070"/>
      <c r="NQX1" s="2070"/>
      <c r="NQY1" s="2070"/>
      <c r="NQZ1" s="2070"/>
      <c r="NRA1" s="2070"/>
      <c r="NRB1" s="2070"/>
      <c r="NRC1" s="2070"/>
      <c r="NRD1" s="2070"/>
      <c r="NRE1" s="2070"/>
      <c r="NRF1" s="2070"/>
      <c r="NRG1" s="2070"/>
      <c r="NRH1" s="2070"/>
      <c r="NRI1" s="2070"/>
      <c r="NRJ1" s="2070"/>
      <c r="NRK1" s="2070"/>
      <c r="NRL1" s="2070"/>
      <c r="NRM1" s="2070"/>
      <c r="NRN1" s="2070"/>
      <c r="NRO1" s="2070"/>
      <c r="NRP1" s="2070"/>
      <c r="NRQ1" s="2070"/>
      <c r="NRR1" s="2070"/>
      <c r="NRS1" s="2070"/>
      <c r="NRT1" s="2070"/>
      <c r="NRU1" s="2070"/>
      <c r="NRV1" s="2070"/>
      <c r="NRW1" s="2070"/>
      <c r="NRX1" s="2070"/>
      <c r="NRY1" s="2070"/>
      <c r="NRZ1" s="2070"/>
      <c r="NSA1" s="2070"/>
      <c r="NSB1" s="2070"/>
      <c r="NSC1" s="2070"/>
      <c r="NSD1" s="2070"/>
      <c r="NSE1" s="2070"/>
      <c r="NSF1" s="2070"/>
      <c r="NSG1" s="2070"/>
      <c r="NSH1" s="2070"/>
      <c r="NSI1" s="2070"/>
      <c r="NSJ1" s="2070"/>
      <c r="NSK1" s="2070"/>
      <c r="NSL1" s="2070"/>
      <c r="NSM1" s="2070"/>
      <c r="NSN1" s="2070"/>
      <c r="NSO1" s="2070"/>
      <c r="NSP1" s="2070"/>
      <c r="NSQ1" s="2070"/>
      <c r="NSR1" s="2070"/>
      <c r="NSS1" s="2070"/>
      <c r="NST1" s="2070"/>
      <c r="NSU1" s="2070"/>
      <c r="NSV1" s="2070"/>
      <c r="NSW1" s="2070"/>
      <c r="NSX1" s="2070"/>
      <c r="NSY1" s="2070"/>
      <c r="NSZ1" s="2070"/>
      <c r="NTA1" s="2070"/>
      <c r="NTB1" s="2070"/>
      <c r="NTC1" s="2070"/>
      <c r="NTD1" s="2070"/>
      <c r="NTE1" s="2070"/>
      <c r="NTF1" s="2070"/>
      <c r="NTG1" s="2070"/>
      <c r="NTH1" s="2070"/>
      <c r="NTI1" s="2070"/>
      <c r="NTJ1" s="2070"/>
      <c r="NTK1" s="2070"/>
      <c r="NTL1" s="2070"/>
      <c r="NTM1" s="2070"/>
      <c r="NTN1" s="2070"/>
      <c r="NTO1" s="2070"/>
      <c r="NTP1" s="2070"/>
      <c r="NTQ1" s="2070"/>
      <c r="NTR1" s="2070"/>
      <c r="NTS1" s="2070"/>
      <c r="NTT1" s="2070"/>
      <c r="NTU1" s="2070"/>
      <c r="NTV1" s="2070"/>
      <c r="NTW1" s="2070"/>
      <c r="NTX1" s="2070"/>
      <c r="NTY1" s="2070"/>
      <c r="NTZ1" s="2070"/>
      <c r="NUA1" s="2070"/>
      <c r="NUB1" s="2070"/>
      <c r="NUC1" s="2070"/>
      <c r="NUD1" s="2070"/>
      <c r="NUE1" s="2070"/>
      <c r="NUF1" s="2070"/>
      <c r="NUG1" s="2070"/>
      <c r="NUH1" s="2070"/>
      <c r="NUI1" s="2070"/>
      <c r="NUJ1" s="2070"/>
      <c r="NUK1" s="2070"/>
      <c r="NUL1" s="2070"/>
      <c r="NUM1" s="2070"/>
      <c r="NUN1" s="2070"/>
      <c r="NUO1" s="2070"/>
      <c r="NUP1" s="2070"/>
      <c r="NUQ1" s="2070"/>
      <c r="NUR1" s="2070"/>
      <c r="NUS1" s="2070"/>
      <c r="NUT1" s="2070"/>
      <c r="NUU1" s="2070"/>
      <c r="NUV1" s="2070"/>
      <c r="NUW1" s="2070"/>
      <c r="NUX1" s="2070"/>
      <c r="NUY1" s="2070"/>
      <c r="NUZ1" s="2070"/>
      <c r="NVA1" s="2070"/>
      <c r="NVB1" s="2070"/>
      <c r="NVC1" s="2070"/>
      <c r="NVD1" s="2070"/>
      <c r="NVE1" s="2070"/>
      <c r="NVF1" s="2070"/>
      <c r="NVG1" s="2070"/>
      <c r="NVH1" s="2070"/>
      <c r="NVI1" s="2070"/>
      <c r="NVJ1" s="2070"/>
      <c r="NVK1" s="2070"/>
      <c r="NVL1" s="2070"/>
      <c r="NVM1" s="2070"/>
      <c r="NVN1" s="2070"/>
      <c r="NVO1" s="2070"/>
      <c r="NVP1" s="2070"/>
      <c r="NVQ1" s="2070"/>
      <c r="NVR1" s="2070"/>
      <c r="NVS1" s="2070"/>
      <c r="NVT1" s="2070"/>
      <c r="NVU1" s="2070"/>
      <c r="NVV1" s="2070"/>
      <c r="NVW1" s="2070"/>
      <c r="NVX1" s="2070"/>
      <c r="NVY1" s="2070"/>
      <c r="NVZ1" s="2070"/>
      <c r="NWA1" s="2070"/>
      <c r="NWB1" s="2070"/>
      <c r="NWC1" s="2070"/>
      <c r="NWD1" s="2070"/>
      <c r="NWE1" s="2070"/>
      <c r="NWF1" s="2070"/>
      <c r="NWG1" s="2070"/>
      <c r="NWH1" s="2070"/>
      <c r="NWI1" s="2070"/>
      <c r="NWJ1" s="2070"/>
      <c r="NWK1" s="2070"/>
      <c r="NWL1" s="2070"/>
      <c r="NWM1" s="2070"/>
      <c r="NWN1" s="2070"/>
      <c r="NWO1" s="2070"/>
      <c r="NWP1" s="2070"/>
      <c r="NWQ1" s="2070"/>
      <c r="NWR1" s="2070"/>
      <c r="NWS1" s="2070"/>
      <c r="NWT1" s="2070"/>
      <c r="NWU1" s="2070"/>
      <c r="NWV1" s="2070"/>
      <c r="NWW1" s="2070"/>
      <c r="NWX1" s="2070"/>
      <c r="NWY1" s="2070"/>
      <c r="NWZ1" s="2070"/>
      <c r="NXA1" s="2070"/>
      <c r="NXB1" s="2070"/>
      <c r="NXC1" s="2070"/>
      <c r="NXD1" s="2070"/>
      <c r="NXE1" s="2070"/>
      <c r="NXF1" s="2070"/>
      <c r="NXG1" s="2070"/>
      <c r="NXH1" s="2070"/>
      <c r="NXI1" s="2070"/>
      <c r="NXJ1" s="2070"/>
      <c r="NXK1" s="2070"/>
      <c r="NXL1" s="2070"/>
      <c r="NXM1" s="2070"/>
      <c r="NXN1" s="2070"/>
      <c r="NXO1" s="2070"/>
      <c r="NXP1" s="2070"/>
      <c r="NXQ1" s="2070"/>
      <c r="NXR1" s="2070"/>
      <c r="NXS1" s="2070"/>
      <c r="NXT1" s="2070"/>
      <c r="NXU1" s="2070"/>
      <c r="NXV1" s="2070"/>
      <c r="NXW1" s="2070"/>
      <c r="NXX1" s="2070"/>
      <c r="NXY1" s="2070"/>
      <c r="NXZ1" s="2070"/>
      <c r="NYA1" s="2070"/>
      <c r="NYB1" s="2070"/>
      <c r="NYC1" s="2070"/>
      <c r="NYD1" s="2070"/>
      <c r="NYE1" s="2070"/>
      <c r="NYF1" s="2070"/>
      <c r="NYG1" s="2070"/>
      <c r="NYH1" s="2070"/>
      <c r="NYI1" s="2070"/>
      <c r="NYJ1" s="2070"/>
      <c r="NYK1" s="2070"/>
      <c r="NYL1" s="2070"/>
      <c r="NYM1" s="2070"/>
      <c r="NYN1" s="2070"/>
      <c r="NYO1" s="2070"/>
      <c r="NYP1" s="2070"/>
      <c r="NYQ1" s="2070"/>
      <c r="NYR1" s="2070"/>
      <c r="NYS1" s="2070"/>
      <c r="NYT1" s="2070"/>
      <c r="NYU1" s="2070"/>
      <c r="NYV1" s="2070"/>
      <c r="NYW1" s="2070"/>
      <c r="NYX1" s="2070"/>
      <c r="NYY1" s="2070"/>
      <c r="NYZ1" s="2070"/>
      <c r="NZA1" s="2070"/>
      <c r="NZB1" s="2070"/>
      <c r="NZC1" s="2070"/>
      <c r="NZD1" s="2070"/>
      <c r="NZE1" s="2070"/>
      <c r="NZF1" s="2070"/>
      <c r="NZG1" s="2070"/>
      <c r="NZH1" s="2070"/>
      <c r="NZI1" s="2070"/>
      <c r="NZJ1" s="2070"/>
      <c r="NZK1" s="2070"/>
      <c r="NZL1" s="2070"/>
      <c r="NZM1" s="2070"/>
      <c r="NZN1" s="2070"/>
      <c r="NZO1" s="2070"/>
      <c r="NZP1" s="2070"/>
      <c r="NZQ1" s="2070"/>
      <c r="NZR1" s="2070"/>
      <c r="NZS1" s="2070"/>
      <c r="NZT1" s="2070"/>
      <c r="NZU1" s="2070"/>
      <c r="NZV1" s="2070"/>
      <c r="NZW1" s="2070"/>
      <c r="NZX1" s="2070"/>
      <c r="NZY1" s="2070"/>
      <c r="NZZ1" s="2070"/>
      <c r="OAA1" s="2070"/>
      <c r="OAB1" s="2070"/>
      <c r="OAC1" s="2070"/>
      <c r="OAD1" s="2070"/>
      <c r="OAE1" s="2070"/>
      <c r="OAF1" s="2070"/>
      <c r="OAG1" s="2070"/>
      <c r="OAH1" s="2070"/>
      <c r="OAI1" s="2070"/>
      <c r="OAJ1" s="2070"/>
      <c r="OAK1" s="2070"/>
      <c r="OAL1" s="2070"/>
      <c r="OAM1" s="2070"/>
      <c r="OAN1" s="2070"/>
      <c r="OAO1" s="2070"/>
      <c r="OAP1" s="2070"/>
      <c r="OAQ1" s="2070"/>
      <c r="OAR1" s="2070"/>
      <c r="OAS1" s="2070"/>
      <c r="OAT1" s="2070"/>
      <c r="OAU1" s="2070"/>
      <c r="OAV1" s="2070"/>
      <c r="OAW1" s="2070"/>
      <c r="OAX1" s="2070"/>
      <c r="OAY1" s="2070"/>
      <c r="OAZ1" s="2070"/>
      <c r="OBA1" s="2070"/>
      <c r="OBB1" s="2070"/>
      <c r="OBC1" s="2070"/>
      <c r="OBD1" s="2070"/>
      <c r="OBE1" s="2070"/>
      <c r="OBF1" s="2070"/>
      <c r="OBG1" s="2070"/>
      <c r="OBH1" s="2070"/>
      <c r="OBI1" s="2070"/>
      <c r="OBJ1" s="2070"/>
      <c r="OBK1" s="2070"/>
      <c r="OBL1" s="2070"/>
      <c r="OBM1" s="2070"/>
      <c r="OBN1" s="2070"/>
      <c r="OBO1" s="2070"/>
      <c r="OBP1" s="2070"/>
      <c r="OBQ1" s="2070"/>
      <c r="OBR1" s="2070"/>
      <c r="OBS1" s="2070"/>
      <c r="OBT1" s="2070"/>
      <c r="OBU1" s="2070"/>
      <c r="OBV1" s="2070"/>
      <c r="OBW1" s="2070"/>
      <c r="OBX1" s="2070"/>
      <c r="OBY1" s="2070"/>
      <c r="OBZ1" s="2070"/>
      <c r="OCA1" s="2070"/>
      <c r="OCB1" s="2070"/>
      <c r="OCC1" s="2070"/>
      <c r="OCD1" s="2070"/>
      <c r="OCE1" s="2070"/>
      <c r="OCF1" s="2070"/>
      <c r="OCG1" s="2070"/>
      <c r="OCH1" s="2070"/>
      <c r="OCI1" s="2070"/>
      <c r="OCJ1" s="2070"/>
      <c r="OCK1" s="2070"/>
      <c r="OCL1" s="2070"/>
      <c r="OCM1" s="2070"/>
      <c r="OCN1" s="2070"/>
      <c r="OCO1" s="2070"/>
      <c r="OCP1" s="2070"/>
      <c r="OCQ1" s="2070"/>
      <c r="OCR1" s="2070"/>
      <c r="OCS1" s="2070"/>
      <c r="OCT1" s="2070"/>
      <c r="OCU1" s="2070"/>
      <c r="OCV1" s="2070"/>
      <c r="OCW1" s="2070"/>
      <c r="OCX1" s="2070"/>
      <c r="OCY1" s="2070"/>
      <c r="OCZ1" s="2070"/>
      <c r="ODA1" s="2070"/>
      <c r="ODB1" s="2070"/>
      <c r="ODC1" s="2070"/>
      <c r="ODD1" s="2070"/>
      <c r="ODE1" s="2070"/>
      <c r="ODF1" s="2070"/>
      <c r="ODG1" s="2070"/>
      <c r="ODH1" s="2070"/>
      <c r="ODI1" s="2070"/>
      <c r="ODJ1" s="2070"/>
      <c r="ODK1" s="2070"/>
      <c r="ODL1" s="2070"/>
      <c r="ODM1" s="2070"/>
      <c r="ODN1" s="2070"/>
      <c r="ODO1" s="2070"/>
      <c r="ODP1" s="2070"/>
      <c r="ODQ1" s="2070"/>
      <c r="ODR1" s="2070"/>
      <c r="ODS1" s="2070"/>
      <c r="ODT1" s="2070"/>
      <c r="ODU1" s="2070"/>
      <c r="ODV1" s="2070"/>
      <c r="ODW1" s="2070"/>
      <c r="ODX1" s="2070"/>
      <c r="ODY1" s="2070"/>
      <c r="ODZ1" s="2070"/>
      <c r="OEA1" s="2070"/>
      <c r="OEB1" s="2070"/>
      <c r="OEC1" s="2070"/>
      <c r="OED1" s="2070"/>
      <c r="OEE1" s="2070"/>
      <c r="OEF1" s="2070"/>
      <c r="OEG1" s="2070"/>
      <c r="OEH1" s="2070"/>
      <c r="OEI1" s="2070"/>
      <c r="OEJ1" s="2070"/>
      <c r="OEK1" s="2070"/>
      <c r="OEL1" s="2070"/>
      <c r="OEM1" s="2070"/>
      <c r="OEN1" s="2070"/>
      <c r="OEO1" s="2070"/>
      <c r="OEP1" s="2070"/>
      <c r="OEQ1" s="2070"/>
      <c r="OER1" s="2070"/>
      <c r="OES1" s="2070"/>
      <c r="OET1" s="2070"/>
      <c r="OEU1" s="2070"/>
      <c r="OEV1" s="2070"/>
      <c r="OEW1" s="2070"/>
      <c r="OEX1" s="2070"/>
      <c r="OEY1" s="2070"/>
      <c r="OEZ1" s="2070"/>
      <c r="OFA1" s="2070"/>
      <c r="OFB1" s="2070"/>
      <c r="OFC1" s="2070"/>
      <c r="OFD1" s="2070"/>
      <c r="OFE1" s="2070"/>
      <c r="OFF1" s="2070"/>
      <c r="OFG1" s="2070"/>
      <c r="OFH1" s="2070"/>
      <c r="OFI1" s="2070"/>
      <c r="OFJ1" s="2070"/>
      <c r="OFK1" s="2070"/>
      <c r="OFL1" s="2070"/>
      <c r="OFM1" s="2070"/>
      <c r="OFN1" s="2070"/>
      <c r="OFO1" s="2070"/>
      <c r="OFP1" s="2070"/>
      <c r="OFQ1" s="2070"/>
      <c r="OFR1" s="2070"/>
      <c r="OFS1" s="2070"/>
      <c r="OFT1" s="2070"/>
      <c r="OFU1" s="2070"/>
      <c r="OFV1" s="2070"/>
      <c r="OFW1" s="2070"/>
      <c r="OFX1" s="2070"/>
      <c r="OFY1" s="2070"/>
      <c r="OFZ1" s="2070"/>
      <c r="OGA1" s="2070"/>
      <c r="OGB1" s="2070"/>
      <c r="OGC1" s="2070"/>
      <c r="OGD1" s="2070"/>
      <c r="OGE1" s="2070"/>
      <c r="OGF1" s="2070"/>
      <c r="OGG1" s="2070"/>
      <c r="OGH1" s="2070"/>
      <c r="OGI1" s="2070"/>
      <c r="OGJ1" s="2070"/>
      <c r="OGK1" s="2070"/>
      <c r="OGL1" s="2070"/>
      <c r="OGM1" s="2070"/>
      <c r="OGN1" s="2070"/>
      <c r="OGO1" s="2070"/>
      <c r="OGP1" s="2070"/>
      <c r="OGQ1" s="2070"/>
      <c r="OGR1" s="2070"/>
      <c r="OGS1" s="2070"/>
      <c r="OGT1" s="2070"/>
      <c r="OGU1" s="2070"/>
      <c r="OGV1" s="2070"/>
      <c r="OGW1" s="2070"/>
      <c r="OGX1" s="2070"/>
      <c r="OGY1" s="2070"/>
      <c r="OGZ1" s="2070"/>
      <c r="OHA1" s="2070"/>
      <c r="OHB1" s="2070"/>
      <c r="OHC1" s="2070"/>
      <c r="OHD1" s="2070"/>
      <c r="OHE1" s="2070"/>
      <c r="OHF1" s="2070"/>
      <c r="OHG1" s="2070"/>
      <c r="OHH1" s="2070"/>
      <c r="OHI1" s="2070"/>
      <c r="OHJ1" s="2070"/>
      <c r="OHK1" s="2070"/>
      <c r="OHL1" s="2070"/>
      <c r="OHM1" s="2070"/>
      <c r="OHN1" s="2070"/>
      <c r="OHO1" s="2070"/>
      <c r="OHP1" s="2070"/>
      <c r="OHQ1" s="2070"/>
      <c r="OHR1" s="2070"/>
      <c r="OHS1" s="2070"/>
      <c r="OHT1" s="2070"/>
      <c r="OHU1" s="2070"/>
      <c r="OHV1" s="2070"/>
      <c r="OHW1" s="2070"/>
      <c r="OHX1" s="2070"/>
      <c r="OHY1" s="2070"/>
      <c r="OHZ1" s="2070"/>
      <c r="OIA1" s="2070"/>
      <c r="OIB1" s="2070"/>
      <c r="OIC1" s="2070"/>
      <c r="OID1" s="2070"/>
      <c r="OIE1" s="2070"/>
      <c r="OIF1" s="2070"/>
      <c r="OIG1" s="2070"/>
      <c r="OIH1" s="2070"/>
      <c r="OII1" s="2070"/>
      <c r="OIJ1" s="2070"/>
      <c r="OIK1" s="2070"/>
      <c r="OIL1" s="2070"/>
      <c r="OIM1" s="2070"/>
      <c r="OIN1" s="2070"/>
      <c r="OIO1" s="2070"/>
      <c r="OIP1" s="2070"/>
      <c r="OIQ1" s="2070"/>
      <c r="OIR1" s="2070"/>
      <c r="OIS1" s="2070"/>
      <c r="OIT1" s="2070"/>
      <c r="OIU1" s="2070"/>
      <c r="OIV1" s="2070"/>
      <c r="OIW1" s="2070"/>
      <c r="OIX1" s="2070"/>
      <c r="OIY1" s="2070"/>
      <c r="OIZ1" s="2070"/>
      <c r="OJA1" s="2070"/>
      <c r="OJB1" s="2070"/>
      <c r="OJC1" s="2070"/>
      <c r="OJD1" s="2070"/>
      <c r="OJE1" s="2070"/>
      <c r="OJF1" s="2070"/>
      <c r="OJG1" s="2070"/>
      <c r="OJH1" s="2070"/>
      <c r="OJI1" s="2070"/>
      <c r="OJJ1" s="2070"/>
      <c r="OJK1" s="2070"/>
      <c r="OJL1" s="2070"/>
      <c r="OJM1" s="2070"/>
      <c r="OJN1" s="2070"/>
      <c r="OJO1" s="2070"/>
      <c r="OJP1" s="2070"/>
      <c r="OJQ1" s="2070"/>
      <c r="OJR1" s="2070"/>
      <c r="OJS1" s="2070"/>
      <c r="OJT1" s="2070"/>
      <c r="OJU1" s="2070"/>
      <c r="OJV1" s="2070"/>
      <c r="OJW1" s="2070"/>
      <c r="OJX1" s="2070"/>
      <c r="OJY1" s="2070"/>
      <c r="OJZ1" s="2070"/>
      <c r="OKA1" s="2070"/>
      <c r="OKB1" s="2070"/>
      <c r="OKC1" s="2070"/>
      <c r="OKD1" s="2070"/>
      <c r="OKE1" s="2070"/>
      <c r="OKF1" s="2070"/>
      <c r="OKG1" s="2070"/>
      <c r="OKH1" s="2070"/>
      <c r="OKI1" s="2070"/>
      <c r="OKJ1" s="2070"/>
      <c r="OKK1" s="2070"/>
      <c r="OKL1" s="2070"/>
      <c r="OKM1" s="2070"/>
      <c r="OKN1" s="2070"/>
      <c r="OKO1" s="2070"/>
      <c r="OKP1" s="2070"/>
      <c r="OKQ1" s="2070"/>
      <c r="OKR1" s="2070"/>
      <c r="OKS1" s="2070"/>
      <c r="OKT1" s="2070"/>
      <c r="OKU1" s="2070"/>
      <c r="OKV1" s="2070"/>
      <c r="OKW1" s="2070"/>
      <c r="OKX1" s="2070"/>
      <c r="OKY1" s="2070"/>
      <c r="OKZ1" s="2070"/>
      <c r="OLA1" s="2070"/>
      <c r="OLB1" s="2070"/>
      <c r="OLC1" s="2070"/>
      <c r="OLD1" s="2070"/>
      <c r="OLE1" s="2070"/>
      <c r="OLF1" s="2070"/>
      <c r="OLG1" s="2070"/>
      <c r="OLH1" s="2070"/>
      <c r="OLI1" s="2070"/>
      <c r="OLJ1" s="2070"/>
      <c r="OLK1" s="2070"/>
      <c r="OLL1" s="2070"/>
      <c r="OLM1" s="2070"/>
      <c r="OLN1" s="2070"/>
      <c r="OLO1" s="2070"/>
      <c r="OLP1" s="2070"/>
      <c r="OLQ1" s="2070"/>
      <c r="OLR1" s="2070"/>
      <c r="OLS1" s="2070"/>
      <c r="OLT1" s="2070"/>
      <c r="OLU1" s="2070"/>
      <c r="OLV1" s="2070"/>
      <c r="OLW1" s="2070"/>
      <c r="OLX1" s="2070"/>
      <c r="OLY1" s="2070"/>
      <c r="OLZ1" s="2070"/>
      <c r="OMA1" s="2070"/>
      <c r="OMB1" s="2070"/>
      <c r="OMC1" s="2070"/>
      <c r="OMD1" s="2070"/>
      <c r="OME1" s="2070"/>
      <c r="OMF1" s="2070"/>
      <c r="OMG1" s="2070"/>
      <c r="OMH1" s="2070"/>
      <c r="OMI1" s="2070"/>
      <c r="OMJ1" s="2070"/>
      <c r="OMK1" s="2070"/>
      <c r="OML1" s="2070"/>
      <c r="OMM1" s="2070"/>
      <c r="OMN1" s="2070"/>
      <c r="OMO1" s="2070"/>
      <c r="OMP1" s="2070"/>
      <c r="OMQ1" s="2070"/>
      <c r="OMR1" s="2070"/>
      <c r="OMS1" s="2070"/>
      <c r="OMT1" s="2070"/>
      <c r="OMU1" s="2070"/>
      <c r="OMV1" s="2070"/>
      <c r="OMW1" s="2070"/>
      <c r="OMX1" s="2070"/>
      <c r="OMY1" s="2070"/>
      <c r="OMZ1" s="2070"/>
      <c r="ONA1" s="2070"/>
      <c r="ONB1" s="2070"/>
      <c r="ONC1" s="2070"/>
      <c r="OND1" s="2070"/>
      <c r="ONE1" s="2070"/>
      <c r="ONF1" s="2070"/>
      <c r="ONG1" s="2070"/>
      <c r="ONH1" s="2070"/>
      <c r="ONI1" s="2070"/>
      <c r="ONJ1" s="2070"/>
      <c r="ONK1" s="2070"/>
      <c r="ONL1" s="2070"/>
      <c r="ONM1" s="2070"/>
      <c r="ONN1" s="2070"/>
      <c r="ONO1" s="2070"/>
      <c r="ONP1" s="2070"/>
      <c r="ONQ1" s="2070"/>
      <c r="ONR1" s="2070"/>
      <c r="ONS1" s="2070"/>
      <c r="ONT1" s="2070"/>
      <c r="ONU1" s="2070"/>
      <c r="ONV1" s="2070"/>
      <c r="ONW1" s="2070"/>
      <c r="ONX1" s="2070"/>
      <c r="ONY1" s="2070"/>
      <c r="ONZ1" s="2070"/>
      <c r="OOA1" s="2070"/>
      <c r="OOB1" s="2070"/>
      <c r="OOC1" s="2070"/>
      <c r="OOD1" s="2070"/>
      <c r="OOE1" s="2070"/>
      <c r="OOF1" s="2070"/>
      <c r="OOG1" s="2070"/>
      <c r="OOH1" s="2070"/>
      <c r="OOI1" s="2070"/>
      <c r="OOJ1" s="2070"/>
      <c r="OOK1" s="2070"/>
      <c r="OOL1" s="2070"/>
      <c r="OOM1" s="2070"/>
      <c r="OON1" s="2070"/>
      <c r="OOO1" s="2070"/>
      <c r="OOP1" s="2070"/>
      <c r="OOQ1" s="2070"/>
      <c r="OOR1" s="2070"/>
      <c r="OOS1" s="2070"/>
      <c r="OOT1" s="2070"/>
      <c r="OOU1" s="2070"/>
      <c r="OOV1" s="2070"/>
      <c r="OOW1" s="2070"/>
      <c r="OOX1" s="2070"/>
      <c r="OOY1" s="2070"/>
      <c r="OOZ1" s="2070"/>
      <c r="OPA1" s="2070"/>
      <c r="OPB1" s="2070"/>
      <c r="OPC1" s="2070"/>
      <c r="OPD1" s="2070"/>
      <c r="OPE1" s="2070"/>
      <c r="OPF1" s="2070"/>
      <c r="OPG1" s="2070"/>
      <c r="OPH1" s="2070"/>
      <c r="OPI1" s="2070"/>
      <c r="OPJ1" s="2070"/>
      <c r="OPK1" s="2070"/>
      <c r="OPL1" s="2070"/>
      <c r="OPM1" s="2070"/>
      <c r="OPN1" s="2070"/>
      <c r="OPO1" s="2070"/>
      <c r="OPP1" s="2070"/>
      <c r="OPQ1" s="2070"/>
      <c r="OPR1" s="2070"/>
      <c r="OPS1" s="2070"/>
      <c r="OPT1" s="2070"/>
      <c r="OPU1" s="2070"/>
      <c r="OPV1" s="2070"/>
      <c r="OPW1" s="2070"/>
      <c r="OPX1" s="2070"/>
      <c r="OPY1" s="2070"/>
      <c r="OPZ1" s="2070"/>
      <c r="OQA1" s="2070"/>
      <c r="OQB1" s="2070"/>
      <c r="OQC1" s="2070"/>
      <c r="OQD1" s="2070"/>
      <c r="OQE1" s="2070"/>
      <c r="OQF1" s="2070"/>
      <c r="OQG1" s="2070"/>
      <c r="OQH1" s="2070"/>
      <c r="OQI1" s="2070"/>
      <c r="OQJ1" s="2070"/>
      <c r="OQK1" s="2070"/>
      <c r="OQL1" s="2070"/>
      <c r="OQM1" s="2070"/>
      <c r="OQN1" s="2070"/>
      <c r="OQO1" s="2070"/>
      <c r="OQP1" s="2070"/>
      <c r="OQQ1" s="2070"/>
      <c r="OQR1" s="2070"/>
      <c r="OQS1" s="2070"/>
      <c r="OQT1" s="2070"/>
      <c r="OQU1" s="2070"/>
      <c r="OQV1" s="2070"/>
      <c r="OQW1" s="2070"/>
      <c r="OQX1" s="2070"/>
      <c r="OQY1" s="2070"/>
      <c r="OQZ1" s="2070"/>
      <c r="ORA1" s="2070"/>
      <c r="ORB1" s="2070"/>
      <c r="ORC1" s="2070"/>
      <c r="ORD1" s="2070"/>
      <c r="ORE1" s="2070"/>
      <c r="ORF1" s="2070"/>
      <c r="ORG1" s="2070"/>
      <c r="ORH1" s="2070"/>
      <c r="ORI1" s="2070"/>
      <c r="ORJ1" s="2070"/>
      <c r="ORK1" s="2070"/>
      <c r="ORL1" s="2070"/>
      <c r="ORM1" s="2070"/>
      <c r="ORN1" s="2070"/>
      <c r="ORO1" s="2070"/>
      <c r="ORP1" s="2070"/>
      <c r="ORQ1" s="2070"/>
      <c r="ORR1" s="2070"/>
      <c r="ORS1" s="2070"/>
      <c r="ORT1" s="2070"/>
      <c r="ORU1" s="2070"/>
      <c r="ORV1" s="2070"/>
      <c r="ORW1" s="2070"/>
      <c r="ORX1" s="2070"/>
      <c r="ORY1" s="2070"/>
      <c r="ORZ1" s="2070"/>
      <c r="OSA1" s="2070"/>
      <c r="OSB1" s="2070"/>
      <c r="OSC1" s="2070"/>
      <c r="OSD1" s="2070"/>
      <c r="OSE1" s="2070"/>
      <c r="OSF1" s="2070"/>
      <c r="OSG1" s="2070"/>
      <c r="OSH1" s="2070"/>
      <c r="OSI1" s="2070"/>
      <c r="OSJ1" s="2070"/>
      <c r="OSK1" s="2070"/>
      <c r="OSL1" s="2070"/>
      <c r="OSM1" s="2070"/>
      <c r="OSN1" s="2070"/>
      <c r="OSO1" s="2070"/>
      <c r="OSP1" s="2070"/>
      <c r="OSQ1" s="2070"/>
      <c r="OSR1" s="2070"/>
      <c r="OSS1" s="2070"/>
      <c r="OST1" s="2070"/>
      <c r="OSU1" s="2070"/>
      <c r="OSV1" s="2070"/>
      <c r="OSW1" s="2070"/>
      <c r="OSX1" s="2070"/>
      <c r="OSY1" s="2070"/>
      <c r="OSZ1" s="2070"/>
      <c r="OTA1" s="2070"/>
      <c r="OTB1" s="2070"/>
      <c r="OTC1" s="2070"/>
      <c r="OTD1" s="2070"/>
      <c r="OTE1" s="2070"/>
      <c r="OTF1" s="2070"/>
      <c r="OTG1" s="2070"/>
      <c r="OTH1" s="2070"/>
      <c r="OTI1" s="2070"/>
      <c r="OTJ1" s="2070"/>
      <c r="OTK1" s="2070"/>
      <c r="OTL1" s="2070"/>
      <c r="OTM1" s="2070"/>
      <c r="OTN1" s="2070"/>
      <c r="OTO1" s="2070"/>
      <c r="OTP1" s="2070"/>
      <c r="OTQ1" s="2070"/>
      <c r="OTR1" s="2070"/>
      <c r="OTS1" s="2070"/>
      <c r="OTT1" s="2070"/>
      <c r="OTU1" s="2070"/>
      <c r="OTV1" s="2070"/>
      <c r="OTW1" s="2070"/>
      <c r="OTX1" s="2070"/>
      <c r="OTY1" s="2070"/>
      <c r="OTZ1" s="2070"/>
      <c r="OUA1" s="2070"/>
      <c r="OUB1" s="2070"/>
      <c r="OUC1" s="2070"/>
      <c r="OUD1" s="2070"/>
      <c r="OUE1" s="2070"/>
      <c r="OUF1" s="2070"/>
      <c r="OUG1" s="2070"/>
      <c r="OUH1" s="2070"/>
      <c r="OUI1" s="2070"/>
      <c r="OUJ1" s="2070"/>
      <c r="OUK1" s="2070"/>
      <c r="OUL1" s="2070"/>
      <c r="OUM1" s="2070"/>
      <c r="OUN1" s="2070"/>
      <c r="OUO1" s="2070"/>
      <c r="OUP1" s="2070"/>
      <c r="OUQ1" s="2070"/>
      <c r="OUR1" s="2070"/>
      <c r="OUS1" s="2070"/>
      <c r="OUT1" s="2070"/>
      <c r="OUU1" s="2070"/>
      <c r="OUV1" s="2070"/>
      <c r="OUW1" s="2070"/>
      <c r="OUX1" s="2070"/>
      <c r="OUY1" s="2070"/>
      <c r="OUZ1" s="2070"/>
      <c r="OVA1" s="2070"/>
      <c r="OVB1" s="2070"/>
      <c r="OVC1" s="2070"/>
      <c r="OVD1" s="2070"/>
      <c r="OVE1" s="2070"/>
      <c r="OVF1" s="2070"/>
      <c r="OVG1" s="2070"/>
      <c r="OVH1" s="2070"/>
      <c r="OVI1" s="2070"/>
      <c r="OVJ1" s="2070"/>
      <c r="OVK1" s="2070"/>
      <c r="OVL1" s="2070"/>
      <c r="OVM1" s="2070"/>
      <c r="OVN1" s="2070"/>
      <c r="OVO1" s="2070"/>
      <c r="OVP1" s="2070"/>
      <c r="OVQ1" s="2070"/>
      <c r="OVR1" s="2070"/>
      <c r="OVS1" s="2070"/>
      <c r="OVT1" s="2070"/>
      <c r="OVU1" s="2070"/>
      <c r="OVV1" s="2070"/>
      <c r="OVW1" s="2070"/>
      <c r="OVX1" s="2070"/>
      <c r="OVY1" s="2070"/>
      <c r="OVZ1" s="2070"/>
      <c r="OWA1" s="2070"/>
      <c r="OWB1" s="2070"/>
      <c r="OWC1" s="2070"/>
      <c r="OWD1" s="2070"/>
      <c r="OWE1" s="2070"/>
      <c r="OWF1" s="2070"/>
      <c r="OWG1" s="2070"/>
      <c r="OWH1" s="2070"/>
      <c r="OWI1" s="2070"/>
      <c r="OWJ1" s="2070"/>
      <c r="OWK1" s="2070"/>
      <c r="OWL1" s="2070"/>
      <c r="OWM1" s="2070"/>
      <c r="OWN1" s="2070"/>
      <c r="OWO1" s="2070"/>
      <c r="OWP1" s="2070"/>
      <c r="OWQ1" s="2070"/>
      <c r="OWR1" s="2070"/>
      <c r="OWS1" s="2070"/>
      <c r="OWT1" s="2070"/>
      <c r="OWU1" s="2070"/>
      <c r="OWV1" s="2070"/>
      <c r="OWW1" s="2070"/>
      <c r="OWX1" s="2070"/>
      <c r="OWY1" s="2070"/>
      <c r="OWZ1" s="2070"/>
      <c r="OXA1" s="2070"/>
      <c r="OXB1" s="2070"/>
      <c r="OXC1" s="2070"/>
      <c r="OXD1" s="2070"/>
      <c r="OXE1" s="2070"/>
      <c r="OXF1" s="2070"/>
      <c r="OXG1" s="2070"/>
      <c r="OXH1" s="2070"/>
      <c r="OXI1" s="2070"/>
      <c r="OXJ1" s="2070"/>
      <c r="OXK1" s="2070"/>
      <c r="OXL1" s="2070"/>
      <c r="OXM1" s="2070"/>
      <c r="OXN1" s="2070"/>
      <c r="OXO1" s="2070"/>
      <c r="OXP1" s="2070"/>
      <c r="OXQ1" s="2070"/>
      <c r="OXR1" s="2070"/>
      <c r="OXS1" s="2070"/>
      <c r="OXT1" s="2070"/>
      <c r="OXU1" s="2070"/>
      <c r="OXV1" s="2070"/>
      <c r="OXW1" s="2070"/>
      <c r="OXX1" s="2070"/>
      <c r="OXY1" s="2070"/>
      <c r="OXZ1" s="2070"/>
      <c r="OYA1" s="2070"/>
      <c r="OYB1" s="2070"/>
      <c r="OYC1" s="2070"/>
      <c r="OYD1" s="2070"/>
      <c r="OYE1" s="2070"/>
      <c r="OYF1" s="2070"/>
      <c r="OYG1" s="2070"/>
      <c r="OYH1" s="2070"/>
      <c r="OYI1" s="2070"/>
      <c r="OYJ1" s="2070"/>
      <c r="OYK1" s="2070"/>
      <c r="OYL1" s="2070"/>
      <c r="OYM1" s="2070"/>
      <c r="OYN1" s="2070"/>
      <c r="OYO1" s="2070"/>
      <c r="OYP1" s="2070"/>
      <c r="OYQ1" s="2070"/>
      <c r="OYR1" s="2070"/>
      <c r="OYS1" s="2070"/>
      <c r="OYT1" s="2070"/>
      <c r="OYU1" s="2070"/>
      <c r="OYV1" s="2070"/>
      <c r="OYW1" s="2070"/>
      <c r="OYX1" s="2070"/>
      <c r="OYY1" s="2070"/>
      <c r="OYZ1" s="2070"/>
      <c r="OZA1" s="2070"/>
      <c r="OZB1" s="2070"/>
      <c r="OZC1" s="2070"/>
      <c r="OZD1" s="2070"/>
      <c r="OZE1" s="2070"/>
      <c r="OZF1" s="2070"/>
      <c r="OZG1" s="2070"/>
      <c r="OZH1" s="2070"/>
      <c r="OZI1" s="2070"/>
      <c r="OZJ1" s="2070"/>
      <c r="OZK1" s="2070"/>
      <c r="OZL1" s="2070"/>
      <c r="OZM1" s="2070"/>
      <c r="OZN1" s="2070"/>
      <c r="OZO1" s="2070"/>
      <c r="OZP1" s="2070"/>
      <c r="OZQ1" s="2070"/>
      <c r="OZR1" s="2070"/>
      <c r="OZS1" s="2070"/>
      <c r="OZT1" s="2070"/>
      <c r="OZU1" s="2070"/>
      <c r="OZV1" s="2070"/>
      <c r="OZW1" s="2070"/>
      <c r="OZX1" s="2070"/>
      <c r="OZY1" s="2070"/>
      <c r="OZZ1" s="2070"/>
      <c r="PAA1" s="2070"/>
      <c r="PAB1" s="2070"/>
      <c r="PAC1" s="2070"/>
      <c r="PAD1" s="2070"/>
      <c r="PAE1" s="2070"/>
      <c r="PAF1" s="2070"/>
      <c r="PAG1" s="2070"/>
      <c r="PAH1" s="2070"/>
      <c r="PAI1" s="2070"/>
      <c r="PAJ1" s="2070"/>
      <c r="PAK1" s="2070"/>
      <c r="PAL1" s="2070"/>
      <c r="PAM1" s="2070"/>
      <c r="PAN1" s="2070"/>
      <c r="PAO1" s="2070"/>
      <c r="PAP1" s="2070"/>
      <c r="PAQ1" s="2070"/>
      <c r="PAR1" s="2070"/>
      <c r="PAS1" s="2070"/>
      <c r="PAT1" s="2070"/>
      <c r="PAU1" s="2070"/>
      <c r="PAV1" s="2070"/>
      <c r="PAW1" s="2070"/>
      <c r="PAX1" s="2070"/>
      <c r="PAY1" s="2070"/>
      <c r="PAZ1" s="2070"/>
      <c r="PBA1" s="2070"/>
      <c r="PBB1" s="2070"/>
      <c r="PBC1" s="2070"/>
      <c r="PBD1" s="2070"/>
      <c r="PBE1" s="2070"/>
      <c r="PBF1" s="2070"/>
      <c r="PBG1" s="2070"/>
      <c r="PBH1" s="2070"/>
      <c r="PBI1" s="2070"/>
      <c r="PBJ1" s="2070"/>
      <c r="PBK1" s="2070"/>
      <c r="PBL1" s="2070"/>
      <c r="PBM1" s="2070"/>
      <c r="PBN1" s="2070"/>
      <c r="PBO1" s="2070"/>
      <c r="PBP1" s="2070"/>
      <c r="PBQ1" s="2070"/>
      <c r="PBR1" s="2070"/>
      <c r="PBS1" s="2070"/>
      <c r="PBT1" s="2070"/>
      <c r="PBU1" s="2070"/>
      <c r="PBV1" s="2070"/>
      <c r="PBW1" s="2070"/>
      <c r="PBX1" s="2070"/>
      <c r="PBY1" s="2070"/>
      <c r="PBZ1" s="2070"/>
      <c r="PCA1" s="2070"/>
      <c r="PCB1" s="2070"/>
      <c r="PCC1" s="2070"/>
      <c r="PCD1" s="2070"/>
      <c r="PCE1" s="2070"/>
      <c r="PCF1" s="2070"/>
      <c r="PCG1" s="2070"/>
      <c r="PCH1" s="2070"/>
      <c r="PCI1" s="2070"/>
      <c r="PCJ1" s="2070"/>
      <c r="PCK1" s="2070"/>
      <c r="PCL1" s="2070"/>
      <c r="PCM1" s="2070"/>
      <c r="PCN1" s="2070"/>
      <c r="PCO1" s="2070"/>
      <c r="PCP1" s="2070"/>
      <c r="PCQ1" s="2070"/>
      <c r="PCR1" s="2070"/>
      <c r="PCS1" s="2070"/>
      <c r="PCT1" s="2070"/>
      <c r="PCU1" s="2070"/>
      <c r="PCV1" s="2070"/>
      <c r="PCW1" s="2070"/>
      <c r="PCX1" s="2070"/>
      <c r="PCY1" s="2070"/>
      <c r="PCZ1" s="2070"/>
      <c r="PDA1" s="2070"/>
      <c r="PDB1" s="2070"/>
      <c r="PDC1" s="2070"/>
      <c r="PDD1" s="2070"/>
      <c r="PDE1" s="2070"/>
      <c r="PDF1" s="2070"/>
      <c r="PDG1" s="2070"/>
      <c r="PDH1" s="2070"/>
      <c r="PDI1" s="2070"/>
      <c r="PDJ1" s="2070"/>
      <c r="PDK1" s="2070"/>
      <c r="PDL1" s="2070"/>
      <c r="PDM1" s="2070"/>
      <c r="PDN1" s="2070"/>
      <c r="PDO1" s="2070"/>
      <c r="PDP1" s="2070"/>
      <c r="PDQ1" s="2070"/>
      <c r="PDR1" s="2070"/>
      <c r="PDS1" s="2070"/>
      <c r="PDT1" s="2070"/>
      <c r="PDU1" s="2070"/>
      <c r="PDV1" s="2070"/>
      <c r="PDW1" s="2070"/>
      <c r="PDX1" s="2070"/>
      <c r="PDY1" s="2070"/>
      <c r="PDZ1" s="2070"/>
      <c r="PEA1" s="2070"/>
      <c r="PEB1" s="2070"/>
      <c r="PEC1" s="2070"/>
      <c r="PED1" s="2070"/>
      <c r="PEE1" s="2070"/>
      <c r="PEF1" s="2070"/>
      <c r="PEG1" s="2070"/>
      <c r="PEH1" s="2070"/>
      <c r="PEI1" s="2070"/>
      <c r="PEJ1" s="2070"/>
      <c r="PEK1" s="2070"/>
      <c r="PEL1" s="2070"/>
      <c r="PEM1" s="2070"/>
      <c r="PEN1" s="2070"/>
      <c r="PEO1" s="2070"/>
      <c r="PEP1" s="2070"/>
      <c r="PEQ1" s="2070"/>
      <c r="PER1" s="2070"/>
      <c r="PES1" s="2070"/>
      <c r="PET1" s="2070"/>
      <c r="PEU1" s="2070"/>
      <c r="PEV1" s="2070"/>
      <c r="PEW1" s="2070"/>
      <c r="PEX1" s="2070"/>
      <c r="PEY1" s="2070"/>
      <c r="PEZ1" s="2070"/>
      <c r="PFA1" s="2070"/>
      <c r="PFB1" s="2070"/>
      <c r="PFC1" s="2070"/>
      <c r="PFD1" s="2070"/>
      <c r="PFE1" s="2070"/>
      <c r="PFF1" s="2070"/>
      <c r="PFG1" s="2070"/>
      <c r="PFH1" s="2070"/>
      <c r="PFI1" s="2070"/>
      <c r="PFJ1" s="2070"/>
      <c r="PFK1" s="2070"/>
      <c r="PFL1" s="2070"/>
      <c r="PFM1" s="2070"/>
      <c r="PFN1" s="2070"/>
      <c r="PFO1" s="2070"/>
      <c r="PFP1" s="2070"/>
      <c r="PFQ1" s="2070"/>
      <c r="PFR1" s="2070"/>
      <c r="PFS1" s="2070"/>
      <c r="PFT1" s="2070"/>
      <c r="PFU1" s="2070"/>
      <c r="PFV1" s="2070"/>
      <c r="PFW1" s="2070"/>
      <c r="PFX1" s="2070"/>
      <c r="PFY1" s="2070"/>
      <c r="PFZ1" s="2070"/>
      <c r="PGA1" s="2070"/>
      <c r="PGB1" s="2070"/>
      <c r="PGC1" s="2070"/>
      <c r="PGD1" s="2070"/>
      <c r="PGE1" s="2070"/>
      <c r="PGF1" s="2070"/>
      <c r="PGG1" s="2070"/>
      <c r="PGH1" s="2070"/>
      <c r="PGI1" s="2070"/>
      <c r="PGJ1" s="2070"/>
      <c r="PGK1" s="2070"/>
      <c r="PGL1" s="2070"/>
      <c r="PGM1" s="2070"/>
      <c r="PGN1" s="2070"/>
      <c r="PGO1" s="2070"/>
      <c r="PGP1" s="2070"/>
      <c r="PGQ1" s="2070"/>
      <c r="PGR1" s="2070"/>
      <c r="PGS1" s="2070"/>
      <c r="PGT1" s="2070"/>
      <c r="PGU1" s="2070"/>
      <c r="PGV1" s="2070"/>
      <c r="PGW1" s="2070"/>
      <c r="PGX1" s="2070"/>
      <c r="PGY1" s="2070"/>
      <c r="PGZ1" s="2070"/>
      <c r="PHA1" s="2070"/>
      <c r="PHB1" s="2070"/>
      <c r="PHC1" s="2070"/>
      <c r="PHD1" s="2070"/>
      <c r="PHE1" s="2070"/>
      <c r="PHF1" s="2070"/>
      <c r="PHG1" s="2070"/>
      <c r="PHH1" s="2070"/>
      <c r="PHI1" s="2070"/>
      <c r="PHJ1" s="2070"/>
      <c r="PHK1" s="2070"/>
      <c r="PHL1" s="2070"/>
      <c r="PHM1" s="2070"/>
      <c r="PHN1" s="2070"/>
      <c r="PHO1" s="2070"/>
      <c r="PHP1" s="2070"/>
      <c r="PHQ1" s="2070"/>
      <c r="PHR1" s="2070"/>
      <c r="PHS1" s="2070"/>
      <c r="PHT1" s="2070"/>
      <c r="PHU1" s="2070"/>
      <c r="PHV1" s="2070"/>
      <c r="PHW1" s="2070"/>
      <c r="PHX1" s="2070"/>
      <c r="PHY1" s="2070"/>
      <c r="PHZ1" s="2070"/>
      <c r="PIA1" s="2070"/>
      <c r="PIB1" s="2070"/>
      <c r="PIC1" s="2070"/>
      <c r="PID1" s="2070"/>
      <c r="PIE1" s="2070"/>
      <c r="PIF1" s="2070"/>
      <c r="PIG1" s="2070"/>
      <c r="PIH1" s="2070"/>
      <c r="PII1" s="2070"/>
      <c r="PIJ1" s="2070"/>
      <c r="PIK1" s="2070"/>
      <c r="PIL1" s="2070"/>
      <c r="PIM1" s="2070"/>
      <c r="PIN1" s="2070"/>
      <c r="PIO1" s="2070"/>
      <c r="PIP1" s="2070"/>
      <c r="PIQ1" s="2070"/>
      <c r="PIR1" s="2070"/>
      <c r="PIS1" s="2070"/>
      <c r="PIT1" s="2070"/>
      <c r="PIU1" s="2070"/>
      <c r="PIV1" s="2070"/>
      <c r="PIW1" s="2070"/>
      <c r="PIX1" s="2070"/>
      <c r="PIY1" s="2070"/>
      <c r="PIZ1" s="2070"/>
      <c r="PJA1" s="2070"/>
      <c r="PJB1" s="2070"/>
      <c r="PJC1" s="2070"/>
      <c r="PJD1" s="2070"/>
      <c r="PJE1" s="2070"/>
      <c r="PJF1" s="2070"/>
      <c r="PJG1" s="2070"/>
      <c r="PJH1" s="2070"/>
      <c r="PJI1" s="2070"/>
      <c r="PJJ1" s="2070"/>
      <c r="PJK1" s="2070"/>
      <c r="PJL1" s="2070"/>
      <c r="PJM1" s="2070"/>
      <c r="PJN1" s="2070"/>
      <c r="PJO1" s="2070"/>
      <c r="PJP1" s="2070"/>
      <c r="PJQ1" s="2070"/>
      <c r="PJR1" s="2070"/>
      <c r="PJS1" s="2070"/>
      <c r="PJT1" s="2070"/>
      <c r="PJU1" s="2070"/>
      <c r="PJV1" s="2070"/>
      <c r="PJW1" s="2070"/>
      <c r="PJX1" s="2070"/>
      <c r="PJY1" s="2070"/>
      <c r="PJZ1" s="2070"/>
      <c r="PKA1" s="2070"/>
      <c r="PKB1" s="2070"/>
      <c r="PKC1" s="2070"/>
      <c r="PKD1" s="2070"/>
      <c r="PKE1" s="2070"/>
      <c r="PKF1" s="2070"/>
      <c r="PKG1" s="2070"/>
      <c r="PKH1" s="2070"/>
      <c r="PKI1" s="2070"/>
      <c r="PKJ1" s="2070"/>
      <c r="PKK1" s="2070"/>
      <c r="PKL1" s="2070"/>
      <c r="PKM1" s="2070"/>
      <c r="PKN1" s="2070"/>
      <c r="PKO1" s="2070"/>
      <c r="PKP1" s="2070"/>
      <c r="PKQ1" s="2070"/>
      <c r="PKR1" s="2070"/>
      <c r="PKS1" s="2070"/>
      <c r="PKT1" s="2070"/>
      <c r="PKU1" s="2070"/>
      <c r="PKV1" s="2070"/>
      <c r="PKW1" s="2070"/>
      <c r="PKX1" s="2070"/>
      <c r="PKY1" s="2070"/>
      <c r="PKZ1" s="2070"/>
      <c r="PLA1" s="2070"/>
      <c r="PLB1" s="2070"/>
      <c r="PLC1" s="2070"/>
      <c r="PLD1" s="2070"/>
      <c r="PLE1" s="2070"/>
      <c r="PLF1" s="2070"/>
      <c r="PLG1" s="2070"/>
      <c r="PLH1" s="2070"/>
      <c r="PLI1" s="2070"/>
      <c r="PLJ1" s="2070"/>
      <c r="PLK1" s="2070"/>
      <c r="PLL1" s="2070"/>
      <c r="PLM1" s="2070"/>
      <c r="PLN1" s="2070"/>
      <c r="PLO1" s="2070"/>
      <c r="PLP1" s="2070"/>
      <c r="PLQ1" s="2070"/>
      <c r="PLR1" s="2070"/>
      <c r="PLS1" s="2070"/>
      <c r="PLT1" s="2070"/>
      <c r="PLU1" s="2070"/>
      <c r="PLV1" s="2070"/>
      <c r="PLW1" s="2070"/>
      <c r="PLX1" s="2070"/>
      <c r="PLY1" s="2070"/>
      <c r="PLZ1" s="2070"/>
      <c r="PMA1" s="2070"/>
      <c r="PMB1" s="2070"/>
      <c r="PMC1" s="2070"/>
      <c r="PMD1" s="2070"/>
      <c r="PME1" s="2070"/>
      <c r="PMF1" s="2070"/>
      <c r="PMG1" s="2070"/>
      <c r="PMH1" s="2070"/>
      <c r="PMI1" s="2070"/>
      <c r="PMJ1" s="2070"/>
      <c r="PMK1" s="2070"/>
      <c r="PML1" s="2070"/>
      <c r="PMM1" s="2070"/>
      <c r="PMN1" s="2070"/>
      <c r="PMO1" s="2070"/>
      <c r="PMP1" s="2070"/>
      <c r="PMQ1" s="2070"/>
      <c r="PMR1" s="2070"/>
      <c r="PMS1" s="2070"/>
      <c r="PMT1" s="2070"/>
      <c r="PMU1" s="2070"/>
      <c r="PMV1" s="2070"/>
      <c r="PMW1" s="2070"/>
      <c r="PMX1" s="2070"/>
      <c r="PMY1" s="2070"/>
      <c r="PMZ1" s="2070"/>
      <c r="PNA1" s="2070"/>
      <c r="PNB1" s="2070"/>
      <c r="PNC1" s="2070"/>
      <c r="PND1" s="2070"/>
      <c r="PNE1" s="2070"/>
      <c r="PNF1" s="2070"/>
      <c r="PNG1" s="2070"/>
      <c r="PNH1" s="2070"/>
      <c r="PNI1" s="2070"/>
      <c r="PNJ1" s="2070"/>
      <c r="PNK1" s="2070"/>
      <c r="PNL1" s="2070"/>
      <c r="PNM1" s="2070"/>
      <c r="PNN1" s="2070"/>
      <c r="PNO1" s="2070"/>
      <c r="PNP1" s="2070"/>
      <c r="PNQ1" s="2070"/>
      <c r="PNR1" s="2070"/>
      <c r="PNS1" s="2070"/>
      <c r="PNT1" s="2070"/>
      <c r="PNU1" s="2070"/>
      <c r="PNV1" s="2070"/>
      <c r="PNW1" s="2070"/>
      <c r="PNX1" s="2070"/>
      <c r="PNY1" s="2070"/>
      <c r="PNZ1" s="2070"/>
      <c r="POA1" s="2070"/>
      <c r="POB1" s="2070"/>
      <c r="POC1" s="2070"/>
      <c r="POD1" s="2070"/>
      <c r="POE1" s="2070"/>
      <c r="POF1" s="2070"/>
      <c r="POG1" s="2070"/>
      <c r="POH1" s="2070"/>
      <c r="POI1" s="2070"/>
      <c r="POJ1" s="2070"/>
      <c r="POK1" s="2070"/>
      <c r="POL1" s="2070"/>
      <c r="POM1" s="2070"/>
      <c r="PON1" s="2070"/>
      <c r="POO1" s="2070"/>
      <c r="POP1" s="2070"/>
      <c r="POQ1" s="2070"/>
      <c r="POR1" s="2070"/>
      <c r="POS1" s="2070"/>
      <c r="POT1" s="2070"/>
      <c r="POU1" s="2070"/>
      <c r="POV1" s="2070"/>
      <c r="POW1" s="2070"/>
      <c r="POX1" s="2070"/>
      <c r="POY1" s="2070"/>
      <c r="POZ1" s="2070"/>
      <c r="PPA1" s="2070"/>
      <c r="PPB1" s="2070"/>
      <c r="PPC1" s="2070"/>
      <c r="PPD1" s="2070"/>
      <c r="PPE1" s="2070"/>
      <c r="PPF1" s="2070"/>
      <c r="PPG1" s="2070"/>
      <c r="PPH1" s="2070"/>
      <c r="PPI1" s="2070"/>
      <c r="PPJ1" s="2070"/>
      <c r="PPK1" s="2070"/>
      <c r="PPL1" s="2070"/>
      <c r="PPM1" s="2070"/>
      <c r="PPN1" s="2070"/>
      <c r="PPO1" s="2070"/>
      <c r="PPP1" s="2070"/>
      <c r="PPQ1" s="2070"/>
      <c r="PPR1" s="2070"/>
      <c r="PPS1" s="2070"/>
      <c r="PPT1" s="2070"/>
      <c r="PPU1" s="2070"/>
      <c r="PPV1" s="2070"/>
      <c r="PPW1" s="2070"/>
      <c r="PPX1" s="2070"/>
      <c r="PPY1" s="2070"/>
      <c r="PPZ1" s="2070"/>
      <c r="PQA1" s="2070"/>
      <c r="PQB1" s="2070"/>
      <c r="PQC1" s="2070"/>
      <c r="PQD1" s="2070"/>
      <c r="PQE1" s="2070"/>
      <c r="PQF1" s="2070"/>
      <c r="PQG1" s="2070"/>
      <c r="PQH1" s="2070"/>
      <c r="PQI1" s="2070"/>
      <c r="PQJ1" s="2070"/>
      <c r="PQK1" s="2070"/>
      <c r="PQL1" s="2070"/>
      <c r="PQM1" s="2070"/>
      <c r="PQN1" s="2070"/>
      <c r="PQO1" s="2070"/>
      <c r="PQP1" s="2070"/>
      <c r="PQQ1" s="2070"/>
      <c r="PQR1" s="2070"/>
      <c r="PQS1" s="2070"/>
      <c r="PQT1" s="2070"/>
      <c r="PQU1" s="2070"/>
      <c r="PQV1" s="2070"/>
      <c r="PQW1" s="2070"/>
      <c r="PQX1" s="2070"/>
      <c r="PQY1" s="2070"/>
      <c r="PQZ1" s="2070"/>
      <c r="PRA1" s="2070"/>
      <c r="PRB1" s="2070"/>
      <c r="PRC1" s="2070"/>
      <c r="PRD1" s="2070"/>
      <c r="PRE1" s="2070"/>
      <c r="PRF1" s="2070"/>
      <c r="PRG1" s="2070"/>
      <c r="PRH1" s="2070"/>
      <c r="PRI1" s="2070"/>
      <c r="PRJ1" s="2070"/>
      <c r="PRK1" s="2070"/>
      <c r="PRL1" s="2070"/>
      <c r="PRM1" s="2070"/>
      <c r="PRN1" s="2070"/>
      <c r="PRO1" s="2070"/>
      <c r="PRP1" s="2070"/>
      <c r="PRQ1" s="2070"/>
      <c r="PRR1" s="2070"/>
      <c r="PRS1" s="2070"/>
      <c r="PRT1" s="2070"/>
      <c r="PRU1" s="2070"/>
      <c r="PRV1" s="2070"/>
      <c r="PRW1" s="2070"/>
      <c r="PRX1" s="2070"/>
      <c r="PRY1" s="2070"/>
      <c r="PRZ1" s="2070"/>
      <c r="PSA1" s="2070"/>
      <c r="PSB1" s="2070"/>
      <c r="PSC1" s="2070"/>
      <c r="PSD1" s="2070"/>
      <c r="PSE1" s="2070"/>
      <c r="PSF1" s="2070"/>
      <c r="PSG1" s="2070"/>
      <c r="PSH1" s="2070"/>
      <c r="PSI1" s="2070"/>
      <c r="PSJ1" s="2070"/>
      <c r="PSK1" s="2070"/>
      <c r="PSL1" s="2070"/>
      <c r="PSM1" s="2070"/>
      <c r="PSN1" s="2070"/>
      <c r="PSO1" s="2070"/>
      <c r="PSP1" s="2070"/>
      <c r="PSQ1" s="2070"/>
      <c r="PSR1" s="2070"/>
      <c r="PSS1" s="2070"/>
      <c r="PST1" s="2070"/>
      <c r="PSU1" s="2070"/>
      <c r="PSV1" s="2070"/>
      <c r="PSW1" s="2070"/>
      <c r="PSX1" s="2070"/>
      <c r="PSY1" s="2070"/>
      <c r="PSZ1" s="2070"/>
      <c r="PTA1" s="2070"/>
      <c r="PTB1" s="2070"/>
      <c r="PTC1" s="2070"/>
      <c r="PTD1" s="2070"/>
      <c r="PTE1" s="2070"/>
      <c r="PTF1" s="2070"/>
      <c r="PTG1" s="2070"/>
      <c r="PTH1" s="2070"/>
      <c r="PTI1" s="2070"/>
      <c r="PTJ1" s="2070"/>
      <c r="PTK1" s="2070"/>
      <c r="PTL1" s="2070"/>
      <c r="PTM1" s="2070"/>
      <c r="PTN1" s="2070"/>
      <c r="PTO1" s="2070"/>
      <c r="PTP1" s="2070"/>
      <c r="PTQ1" s="2070"/>
      <c r="PTR1" s="2070"/>
      <c r="PTS1" s="2070"/>
      <c r="PTT1" s="2070"/>
      <c r="PTU1" s="2070"/>
      <c r="PTV1" s="2070"/>
      <c r="PTW1" s="2070"/>
      <c r="PTX1" s="2070"/>
      <c r="PTY1" s="2070"/>
      <c r="PTZ1" s="2070"/>
      <c r="PUA1" s="2070"/>
      <c r="PUB1" s="2070"/>
      <c r="PUC1" s="2070"/>
      <c r="PUD1" s="2070"/>
      <c r="PUE1" s="2070"/>
      <c r="PUF1" s="2070"/>
      <c r="PUG1" s="2070"/>
      <c r="PUH1" s="2070"/>
      <c r="PUI1" s="2070"/>
      <c r="PUJ1" s="2070"/>
      <c r="PUK1" s="2070"/>
      <c r="PUL1" s="2070"/>
      <c r="PUM1" s="2070"/>
      <c r="PUN1" s="2070"/>
      <c r="PUO1" s="2070"/>
      <c r="PUP1" s="2070"/>
      <c r="PUQ1" s="2070"/>
      <c r="PUR1" s="2070"/>
      <c r="PUS1" s="2070"/>
      <c r="PUT1" s="2070"/>
      <c r="PUU1" s="2070"/>
      <c r="PUV1" s="2070"/>
      <c r="PUW1" s="2070"/>
      <c r="PUX1" s="2070"/>
      <c r="PUY1" s="2070"/>
      <c r="PUZ1" s="2070"/>
      <c r="PVA1" s="2070"/>
      <c r="PVB1" s="2070"/>
      <c r="PVC1" s="2070"/>
      <c r="PVD1" s="2070"/>
      <c r="PVE1" s="2070"/>
      <c r="PVF1" s="2070"/>
      <c r="PVG1" s="2070"/>
      <c r="PVH1" s="2070"/>
      <c r="PVI1" s="2070"/>
      <c r="PVJ1" s="2070"/>
      <c r="PVK1" s="2070"/>
      <c r="PVL1" s="2070"/>
      <c r="PVM1" s="2070"/>
      <c r="PVN1" s="2070"/>
      <c r="PVO1" s="2070"/>
      <c r="PVP1" s="2070"/>
      <c r="PVQ1" s="2070"/>
      <c r="PVR1" s="2070"/>
      <c r="PVS1" s="2070"/>
      <c r="PVT1" s="2070"/>
      <c r="PVU1" s="2070"/>
      <c r="PVV1" s="2070"/>
      <c r="PVW1" s="2070"/>
      <c r="PVX1" s="2070"/>
      <c r="PVY1" s="2070"/>
      <c r="PVZ1" s="2070"/>
      <c r="PWA1" s="2070"/>
      <c r="PWB1" s="2070"/>
      <c r="PWC1" s="2070"/>
      <c r="PWD1" s="2070"/>
      <c r="PWE1" s="2070"/>
      <c r="PWF1" s="2070"/>
      <c r="PWG1" s="2070"/>
      <c r="PWH1" s="2070"/>
      <c r="PWI1" s="2070"/>
      <c r="PWJ1" s="2070"/>
      <c r="PWK1" s="2070"/>
      <c r="PWL1" s="2070"/>
      <c r="PWM1" s="2070"/>
      <c r="PWN1" s="2070"/>
      <c r="PWO1" s="2070"/>
      <c r="PWP1" s="2070"/>
      <c r="PWQ1" s="2070"/>
      <c r="PWR1" s="2070"/>
      <c r="PWS1" s="2070"/>
      <c r="PWT1" s="2070"/>
      <c r="PWU1" s="2070"/>
      <c r="PWV1" s="2070"/>
      <c r="PWW1" s="2070"/>
      <c r="PWX1" s="2070"/>
      <c r="PWY1" s="2070"/>
      <c r="PWZ1" s="2070"/>
      <c r="PXA1" s="2070"/>
      <c r="PXB1" s="2070"/>
      <c r="PXC1" s="2070"/>
      <c r="PXD1" s="2070"/>
      <c r="PXE1" s="2070"/>
      <c r="PXF1" s="2070"/>
      <c r="PXG1" s="2070"/>
      <c r="PXH1" s="2070"/>
      <c r="PXI1" s="2070"/>
      <c r="PXJ1" s="2070"/>
      <c r="PXK1" s="2070"/>
      <c r="PXL1" s="2070"/>
      <c r="PXM1" s="2070"/>
      <c r="PXN1" s="2070"/>
      <c r="PXO1" s="2070"/>
      <c r="PXP1" s="2070"/>
      <c r="PXQ1" s="2070"/>
      <c r="PXR1" s="2070"/>
      <c r="PXS1" s="2070"/>
      <c r="PXT1" s="2070"/>
      <c r="PXU1" s="2070"/>
      <c r="PXV1" s="2070"/>
      <c r="PXW1" s="2070"/>
      <c r="PXX1" s="2070"/>
      <c r="PXY1" s="2070"/>
      <c r="PXZ1" s="2070"/>
      <c r="PYA1" s="2070"/>
      <c r="PYB1" s="2070"/>
      <c r="PYC1" s="2070"/>
      <c r="PYD1" s="2070"/>
      <c r="PYE1" s="2070"/>
      <c r="PYF1" s="2070"/>
      <c r="PYG1" s="2070"/>
      <c r="PYH1" s="2070"/>
      <c r="PYI1" s="2070"/>
      <c r="PYJ1" s="2070"/>
      <c r="PYK1" s="2070"/>
      <c r="PYL1" s="2070"/>
      <c r="PYM1" s="2070"/>
      <c r="PYN1" s="2070"/>
      <c r="PYO1" s="2070"/>
      <c r="PYP1" s="2070"/>
      <c r="PYQ1" s="2070"/>
      <c r="PYR1" s="2070"/>
      <c r="PYS1" s="2070"/>
      <c r="PYT1" s="2070"/>
      <c r="PYU1" s="2070"/>
      <c r="PYV1" s="2070"/>
      <c r="PYW1" s="2070"/>
      <c r="PYX1" s="2070"/>
      <c r="PYY1" s="2070"/>
      <c r="PYZ1" s="2070"/>
      <c r="PZA1" s="2070"/>
      <c r="PZB1" s="2070"/>
      <c r="PZC1" s="2070"/>
      <c r="PZD1" s="2070"/>
      <c r="PZE1" s="2070"/>
      <c r="PZF1" s="2070"/>
      <c r="PZG1" s="2070"/>
      <c r="PZH1" s="2070"/>
      <c r="PZI1" s="2070"/>
      <c r="PZJ1" s="2070"/>
      <c r="PZK1" s="2070"/>
      <c r="PZL1" s="2070"/>
      <c r="PZM1" s="2070"/>
      <c r="PZN1" s="2070"/>
      <c r="PZO1" s="2070"/>
      <c r="PZP1" s="2070"/>
      <c r="PZQ1" s="2070"/>
      <c r="PZR1" s="2070"/>
      <c r="PZS1" s="2070"/>
      <c r="PZT1" s="2070"/>
      <c r="PZU1" s="2070"/>
      <c r="PZV1" s="2070"/>
      <c r="PZW1" s="2070"/>
      <c r="PZX1" s="2070"/>
      <c r="PZY1" s="2070"/>
      <c r="PZZ1" s="2070"/>
      <c r="QAA1" s="2070"/>
      <c r="QAB1" s="2070"/>
      <c r="QAC1" s="2070"/>
      <c r="QAD1" s="2070"/>
      <c r="QAE1" s="2070"/>
      <c r="QAF1" s="2070"/>
      <c r="QAG1" s="2070"/>
      <c r="QAH1" s="2070"/>
      <c r="QAI1" s="2070"/>
      <c r="QAJ1" s="2070"/>
      <c r="QAK1" s="2070"/>
      <c r="QAL1" s="2070"/>
      <c r="QAM1" s="2070"/>
      <c r="QAN1" s="2070"/>
      <c r="QAO1" s="2070"/>
      <c r="QAP1" s="2070"/>
      <c r="QAQ1" s="2070"/>
      <c r="QAR1" s="2070"/>
      <c r="QAS1" s="2070"/>
      <c r="QAT1" s="2070"/>
      <c r="QAU1" s="2070"/>
      <c r="QAV1" s="2070"/>
      <c r="QAW1" s="2070"/>
      <c r="QAX1" s="2070"/>
      <c r="QAY1" s="2070"/>
      <c r="QAZ1" s="2070"/>
      <c r="QBA1" s="2070"/>
      <c r="QBB1" s="2070"/>
      <c r="QBC1" s="2070"/>
      <c r="QBD1" s="2070"/>
      <c r="QBE1" s="2070"/>
      <c r="QBF1" s="2070"/>
      <c r="QBG1" s="2070"/>
      <c r="QBH1" s="2070"/>
      <c r="QBI1" s="2070"/>
      <c r="QBJ1" s="2070"/>
      <c r="QBK1" s="2070"/>
      <c r="QBL1" s="2070"/>
      <c r="QBM1" s="2070"/>
      <c r="QBN1" s="2070"/>
      <c r="QBO1" s="2070"/>
      <c r="QBP1" s="2070"/>
      <c r="QBQ1" s="2070"/>
      <c r="QBR1" s="2070"/>
      <c r="QBS1" s="2070"/>
      <c r="QBT1" s="2070"/>
      <c r="QBU1" s="2070"/>
      <c r="QBV1" s="2070"/>
      <c r="QBW1" s="2070"/>
      <c r="QBX1" s="2070"/>
      <c r="QBY1" s="2070"/>
      <c r="QBZ1" s="2070"/>
      <c r="QCA1" s="2070"/>
      <c r="QCB1" s="2070"/>
      <c r="QCC1" s="2070"/>
      <c r="QCD1" s="2070"/>
      <c r="QCE1" s="2070"/>
      <c r="QCF1" s="2070"/>
      <c r="QCG1" s="2070"/>
      <c r="QCH1" s="2070"/>
      <c r="QCI1" s="2070"/>
      <c r="QCJ1" s="2070"/>
      <c r="QCK1" s="2070"/>
      <c r="QCL1" s="2070"/>
      <c r="QCM1" s="2070"/>
      <c r="QCN1" s="2070"/>
      <c r="QCO1" s="2070"/>
      <c r="QCP1" s="2070"/>
      <c r="QCQ1" s="2070"/>
      <c r="QCR1" s="2070"/>
      <c r="QCS1" s="2070"/>
      <c r="QCT1" s="2070"/>
      <c r="QCU1" s="2070"/>
      <c r="QCV1" s="2070"/>
      <c r="QCW1" s="2070"/>
      <c r="QCX1" s="2070"/>
      <c r="QCY1" s="2070"/>
      <c r="QCZ1" s="2070"/>
      <c r="QDA1" s="2070"/>
      <c r="QDB1" s="2070"/>
      <c r="QDC1" s="2070"/>
      <c r="QDD1" s="2070"/>
      <c r="QDE1" s="2070"/>
      <c r="QDF1" s="2070"/>
      <c r="QDG1" s="2070"/>
      <c r="QDH1" s="2070"/>
      <c r="QDI1" s="2070"/>
      <c r="QDJ1" s="2070"/>
      <c r="QDK1" s="2070"/>
      <c r="QDL1" s="2070"/>
      <c r="QDM1" s="2070"/>
      <c r="QDN1" s="2070"/>
      <c r="QDO1" s="2070"/>
      <c r="QDP1" s="2070"/>
      <c r="QDQ1" s="2070"/>
      <c r="QDR1" s="2070"/>
      <c r="QDS1" s="2070"/>
      <c r="QDT1" s="2070"/>
      <c r="QDU1" s="2070"/>
      <c r="QDV1" s="2070"/>
      <c r="QDW1" s="2070"/>
      <c r="QDX1" s="2070"/>
      <c r="QDY1" s="2070"/>
      <c r="QDZ1" s="2070"/>
      <c r="QEA1" s="2070"/>
      <c r="QEB1" s="2070"/>
      <c r="QEC1" s="2070"/>
      <c r="QED1" s="2070"/>
      <c r="QEE1" s="2070"/>
      <c r="QEF1" s="2070"/>
      <c r="QEG1" s="2070"/>
      <c r="QEH1" s="2070"/>
      <c r="QEI1" s="2070"/>
      <c r="QEJ1" s="2070"/>
      <c r="QEK1" s="2070"/>
      <c r="QEL1" s="2070"/>
      <c r="QEM1" s="2070"/>
      <c r="QEN1" s="2070"/>
      <c r="QEO1" s="2070"/>
      <c r="QEP1" s="2070"/>
      <c r="QEQ1" s="2070"/>
      <c r="QER1" s="2070"/>
      <c r="QES1" s="2070"/>
      <c r="QET1" s="2070"/>
      <c r="QEU1" s="2070"/>
      <c r="QEV1" s="2070"/>
      <c r="QEW1" s="2070"/>
      <c r="QEX1" s="2070"/>
      <c r="QEY1" s="2070"/>
      <c r="QEZ1" s="2070"/>
      <c r="QFA1" s="2070"/>
      <c r="QFB1" s="2070"/>
      <c r="QFC1" s="2070"/>
      <c r="QFD1" s="2070"/>
      <c r="QFE1" s="2070"/>
      <c r="QFF1" s="2070"/>
      <c r="QFG1" s="2070"/>
      <c r="QFH1" s="2070"/>
      <c r="QFI1" s="2070"/>
      <c r="QFJ1" s="2070"/>
      <c r="QFK1" s="2070"/>
      <c r="QFL1" s="2070"/>
      <c r="QFM1" s="2070"/>
      <c r="QFN1" s="2070"/>
      <c r="QFO1" s="2070"/>
      <c r="QFP1" s="2070"/>
      <c r="QFQ1" s="2070"/>
      <c r="QFR1" s="2070"/>
      <c r="QFS1" s="2070"/>
      <c r="QFT1" s="2070"/>
      <c r="QFU1" s="2070"/>
      <c r="QFV1" s="2070"/>
      <c r="QFW1" s="2070"/>
      <c r="QFX1" s="2070"/>
      <c r="QFY1" s="2070"/>
      <c r="QFZ1" s="2070"/>
      <c r="QGA1" s="2070"/>
      <c r="QGB1" s="2070"/>
      <c r="QGC1" s="2070"/>
      <c r="QGD1" s="2070"/>
      <c r="QGE1" s="2070"/>
      <c r="QGF1" s="2070"/>
      <c r="QGG1" s="2070"/>
      <c r="QGH1" s="2070"/>
      <c r="QGI1" s="2070"/>
      <c r="QGJ1" s="2070"/>
      <c r="QGK1" s="2070"/>
      <c r="QGL1" s="2070"/>
      <c r="QGM1" s="2070"/>
      <c r="QGN1" s="2070"/>
      <c r="QGO1" s="2070"/>
      <c r="QGP1" s="2070"/>
      <c r="QGQ1" s="2070"/>
      <c r="QGR1" s="2070"/>
      <c r="QGS1" s="2070"/>
      <c r="QGT1" s="2070"/>
      <c r="QGU1" s="2070"/>
      <c r="QGV1" s="2070"/>
      <c r="QGW1" s="2070"/>
      <c r="QGX1" s="2070"/>
      <c r="QGY1" s="2070"/>
      <c r="QGZ1" s="2070"/>
      <c r="QHA1" s="2070"/>
      <c r="QHB1" s="2070"/>
      <c r="QHC1" s="2070"/>
      <c r="QHD1" s="2070"/>
      <c r="QHE1" s="2070"/>
      <c r="QHF1" s="2070"/>
      <c r="QHG1" s="2070"/>
      <c r="QHH1" s="2070"/>
      <c r="QHI1" s="2070"/>
      <c r="QHJ1" s="2070"/>
      <c r="QHK1" s="2070"/>
      <c r="QHL1" s="2070"/>
      <c r="QHM1" s="2070"/>
      <c r="QHN1" s="2070"/>
      <c r="QHO1" s="2070"/>
      <c r="QHP1" s="2070"/>
      <c r="QHQ1" s="2070"/>
      <c r="QHR1" s="2070"/>
      <c r="QHS1" s="2070"/>
      <c r="QHT1" s="2070"/>
      <c r="QHU1" s="2070"/>
      <c r="QHV1" s="2070"/>
      <c r="QHW1" s="2070"/>
      <c r="QHX1" s="2070"/>
      <c r="QHY1" s="2070"/>
      <c r="QHZ1" s="2070"/>
      <c r="QIA1" s="2070"/>
      <c r="QIB1" s="2070"/>
      <c r="QIC1" s="2070"/>
      <c r="QID1" s="2070"/>
      <c r="QIE1" s="2070"/>
      <c r="QIF1" s="2070"/>
      <c r="QIG1" s="2070"/>
      <c r="QIH1" s="2070"/>
      <c r="QII1" s="2070"/>
      <c r="QIJ1" s="2070"/>
      <c r="QIK1" s="2070"/>
      <c r="QIL1" s="2070"/>
      <c r="QIM1" s="2070"/>
      <c r="QIN1" s="2070"/>
      <c r="QIO1" s="2070"/>
      <c r="QIP1" s="2070"/>
      <c r="QIQ1" s="2070"/>
      <c r="QIR1" s="2070"/>
      <c r="QIS1" s="2070"/>
      <c r="QIT1" s="2070"/>
      <c r="QIU1" s="2070"/>
      <c r="QIV1" s="2070"/>
      <c r="QIW1" s="2070"/>
      <c r="QIX1" s="2070"/>
      <c r="QIY1" s="2070"/>
      <c r="QIZ1" s="2070"/>
      <c r="QJA1" s="2070"/>
      <c r="QJB1" s="2070"/>
      <c r="QJC1" s="2070"/>
      <c r="QJD1" s="2070"/>
      <c r="QJE1" s="2070"/>
      <c r="QJF1" s="2070"/>
      <c r="QJG1" s="2070"/>
      <c r="QJH1" s="2070"/>
      <c r="QJI1" s="2070"/>
      <c r="QJJ1" s="2070"/>
      <c r="QJK1" s="2070"/>
      <c r="QJL1" s="2070"/>
      <c r="QJM1" s="2070"/>
      <c r="QJN1" s="2070"/>
      <c r="QJO1" s="2070"/>
      <c r="QJP1" s="2070"/>
      <c r="QJQ1" s="2070"/>
      <c r="QJR1" s="2070"/>
      <c r="QJS1" s="2070"/>
      <c r="QJT1" s="2070"/>
      <c r="QJU1" s="2070"/>
      <c r="QJV1" s="2070"/>
      <c r="QJW1" s="2070"/>
      <c r="QJX1" s="2070"/>
      <c r="QJY1" s="2070"/>
      <c r="QJZ1" s="2070"/>
      <c r="QKA1" s="2070"/>
      <c r="QKB1" s="2070"/>
      <c r="QKC1" s="2070"/>
      <c r="QKD1" s="2070"/>
      <c r="QKE1" s="2070"/>
      <c r="QKF1" s="2070"/>
      <c r="QKG1" s="2070"/>
      <c r="QKH1" s="2070"/>
      <c r="QKI1" s="2070"/>
      <c r="QKJ1" s="2070"/>
      <c r="QKK1" s="2070"/>
      <c r="QKL1" s="2070"/>
      <c r="QKM1" s="2070"/>
      <c r="QKN1" s="2070"/>
      <c r="QKO1" s="2070"/>
      <c r="QKP1" s="2070"/>
      <c r="QKQ1" s="2070"/>
      <c r="QKR1" s="2070"/>
      <c r="QKS1" s="2070"/>
      <c r="QKT1" s="2070"/>
      <c r="QKU1" s="2070"/>
      <c r="QKV1" s="2070"/>
      <c r="QKW1" s="2070"/>
      <c r="QKX1" s="2070"/>
      <c r="QKY1" s="2070"/>
      <c r="QKZ1" s="2070"/>
      <c r="QLA1" s="2070"/>
      <c r="QLB1" s="2070"/>
      <c r="QLC1" s="2070"/>
      <c r="QLD1" s="2070"/>
      <c r="QLE1" s="2070"/>
      <c r="QLF1" s="2070"/>
      <c r="QLG1" s="2070"/>
      <c r="QLH1" s="2070"/>
      <c r="QLI1" s="2070"/>
      <c r="QLJ1" s="2070"/>
      <c r="QLK1" s="2070"/>
      <c r="QLL1" s="2070"/>
      <c r="QLM1" s="2070"/>
      <c r="QLN1" s="2070"/>
      <c r="QLO1" s="2070"/>
      <c r="QLP1" s="2070"/>
      <c r="QLQ1" s="2070"/>
      <c r="QLR1" s="2070"/>
      <c r="QLS1" s="2070"/>
      <c r="QLT1" s="2070"/>
      <c r="QLU1" s="2070"/>
      <c r="QLV1" s="2070"/>
      <c r="QLW1" s="2070"/>
      <c r="QLX1" s="2070"/>
      <c r="QLY1" s="2070"/>
      <c r="QLZ1" s="2070"/>
      <c r="QMA1" s="2070"/>
      <c r="QMB1" s="2070"/>
      <c r="QMC1" s="2070"/>
      <c r="QMD1" s="2070"/>
      <c r="QME1" s="2070"/>
      <c r="QMF1" s="2070"/>
      <c r="QMG1" s="2070"/>
      <c r="QMH1" s="2070"/>
      <c r="QMI1" s="2070"/>
      <c r="QMJ1" s="2070"/>
      <c r="QMK1" s="2070"/>
      <c r="QML1" s="2070"/>
      <c r="QMM1" s="2070"/>
      <c r="QMN1" s="2070"/>
      <c r="QMO1" s="2070"/>
      <c r="QMP1" s="2070"/>
      <c r="QMQ1" s="2070"/>
      <c r="QMR1" s="2070"/>
      <c r="QMS1" s="2070"/>
      <c r="QMT1" s="2070"/>
      <c r="QMU1" s="2070"/>
      <c r="QMV1" s="2070"/>
      <c r="QMW1" s="2070"/>
      <c r="QMX1" s="2070"/>
      <c r="QMY1" s="2070"/>
      <c r="QMZ1" s="2070"/>
      <c r="QNA1" s="2070"/>
      <c r="QNB1" s="2070"/>
      <c r="QNC1" s="2070"/>
      <c r="QND1" s="2070"/>
      <c r="QNE1" s="2070"/>
      <c r="QNF1" s="2070"/>
      <c r="QNG1" s="2070"/>
      <c r="QNH1" s="2070"/>
      <c r="QNI1" s="2070"/>
      <c r="QNJ1" s="2070"/>
      <c r="QNK1" s="2070"/>
      <c r="QNL1" s="2070"/>
      <c r="QNM1" s="2070"/>
      <c r="QNN1" s="2070"/>
      <c r="QNO1" s="2070"/>
      <c r="QNP1" s="2070"/>
      <c r="QNQ1" s="2070"/>
      <c r="QNR1" s="2070"/>
      <c r="QNS1" s="2070"/>
      <c r="QNT1" s="2070"/>
      <c r="QNU1" s="2070"/>
      <c r="QNV1" s="2070"/>
      <c r="QNW1" s="2070"/>
      <c r="QNX1" s="2070"/>
      <c r="QNY1" s="2070"/>
      <c r="QNZ1" s="2070"/>
      <c r="QOA1" s="2070"/>
      <c r="QOB1" s="2070"/>
      <c r="QOC1" s="2070"/>
      <c r="QOD1" s="2070"/>
      <c r="QOE1" s="2070"/>
      <c r="QOF1" s="2070"/>
      <c r="QOG1" s="2070"/>
      <c r="QOH1" s="2070"/>
      <c r="QOI1" s="2070"/>
      <c r="QOJ1" s="2070"/>
      <c r="QOK1" s="2070"/>
      <c r="QOL1" s="2070"/>
      <c r="QOM1" s="2070"/>
      <c r="QON1" s="2070"/>
      <c r="QOO1" s="2070"/>
      <c r="QOP1" s="2070"/>
      <c r="QOQ1" s="2070"/>
      <c r="QOR1" s="2070"/>
      <c r="QOS1" s="2070"/>
      <c r="QOT1" s="2070"/>
      <c r="QOU1" s="2070"/>
      <c r="QOV1" s="2070"/>
      <c r="QOW1" s="2070"/>
      <c r="QOX1" s="2070"/>
      <c r="QOY1" s="2070"/>
      <c r="QOZ1" s="2070"/>
      <c r="QPA1" s="2070"/>
      <c r="QPB1" s="2070"/>
      <c r="QPC1" s="2070"/>
      <c r="QPD1" s="2070"/>
      <c r="QPE1" s="2070"/>
      <c r="QPF1" s="2070"/>
      <c r="QPG1" s="2070"/>
      <c r="QPH1" s="2070"/>
      <c r="QPI1" s="2070"/>
      <c r="QPJ1" s="2070"/>
      <c r="QPK1" s="2070"/>
      <c r="QPL1" s="2070"/>
      <c r="QPM1" s="2070"/>
      <c r="QPN1" s="2070"/>
      <c r="QPO1" s="2070"/>
      <c r="QPP1" s="2070"/>
      <c r="QPQ1" s="2070"/>
      <c r="QPR1" s="2070"/>
      <c r="QPS1" s="2070"/>
      <c r="QPT1" s="2070"/>
      <c r="QPU1" s="2070"/>
      <c r="QPV1" s="2070"/>
      <c r="QPW1" s="2070"/>
      <c r="QPX1" s="2070"/>
      <c r="QPY1" s="2070"/>
      <c r="QPZ1" s="2070"/>
      <c r="QQA1" s="2070"/>
      <c r="QQB1" s="2070"/>
      <c r="QQC1" s="2070"/>
      <c r="QQD1" s="2070"/>
      <c r="QQE1" s="2070"/>
      <c r="QQF1" s="2070"/>
      <c r="QQG1" s="2070"/>
      <c r="QQH1" s="2070"/>
      <c r="QQI1" s="2070"/>
      <c r="QQJ1" s="2070"/>
      <c r="QQK1" s="2070"/>
      <c r="QQL1" s="2070"/>
      <c r="QQM1" s="2070"/>
      <c r="QQN1" s="2070"/>
      <c r="QQO1" s="2070"/>
      <c r="QQP1" s="2070"/>
      <c r="QQQ1" s="2070"/>
      <c r="QQR1" s="2070"/>
      <c r="QQS1" s="2070"/>
      <c r="QQT1" s="2070"/>
      <c r="QQU1" s="2070"/>
      <c r="QQV1" s="2070"/>
      <c r="QQW1" s="2070"/>
      <c r="QQX1" s="2070"/>
      <c r="QQY1" s="2070"/>
      <c r="QQZ1" s="2070"/>
      <c r="QRA1" s="2070"/>
      <c r="QRB1" s="2070"/>
      <c r="QRC1" s="2070"/>
      <c r="QRD1" s="2070"/>
      <c r="QRE1" s="2070"/>
      <c r="QRF1" s="2070"/>
      <c r="QRG1" s="2070"/>
      <c r="QRH1" s="2070"/>
      <c r="QRI1" s="2070"/>
      <c r="QRJ1" s="2070"/>
      <c r="QRK1" s="2070"/>
      <c r="QRL1" s="2070"/>
      <c r="QRM1" s="2070"/>
      <c r="QRN1" s="2070"/>
      <c r="QRO1" s="2070"/>
      <c r="QRP1" s="2070"/>
      <c r="QRQ1" s="2070"/>
      <c r="QRR1" s="2070"/>
      <c r="QRS1" s="2070"/>
      <c r="QRT1" s="2070"/>
      <c r="QRU1" s="2070"/>
      <c r="QRV1" s="2070"/>
      <c r="QRW1" s="2070"/>
      <c r="QRX1" s="2070"/>
      <c r="QRY1" s="2070"/>
      <c r="QRZ1" s="2070"/>
      <c r="QSA1" s="2070"/>
      <c r="QSB1" s="2070"/>
      <c r="QSC1" s="2070"/>
      <c r="QSD1" s="2070"/>
      <c r="QSE1" s="2070"/>
      <c r="QSF1" s="2070"/>
      <c r="QSG1" s="2070"/>
      <c r="QSH1" s="2070"/>
      <c r="QSI1" s="2070"/>
      <c r="QSJ1" s="2070"/>
      <c r="QSK1" s="2070"/>
      <c r="QSL1" s="2070"/>
      <c r="QSM1" s="2070"/>
      <c r="QSN1" s="2070"/>
      <c r="QSO1" s="2070"/>
      <c r="QSP1" s="2070"/>
      <c r="QSQ1" s="2070"/>
      <c r="QSR1" s="2070"/>
      <c r="QSS1" s="2070"/>
      <c r="QST1" s="2070"/>
      <c r="QSU1" s="2070"/>
      <c r="QSV1" s="2070"/>
      <c r="QSW1" s="2070"/>
      <c r="QSX1" s="2070"/>
      <c r="QSY1" s="2070"/>
      <c r="QSZ1" s="2070"/>
      <c r="QTA1" s="2070"/>
      <c r="QTB1" s="2070"/>
      <c r="QTC1" s="2070"/>
      <c r="QTD1" s="2070"/>
      <c r="QTE1" s="2070"/>
      <c r="QTF1" s="2070"/>
      <c r="QTG1" s="2070"/>
      <c r="QTH1" s="2070"/>
      <c r="QTI1" s="2070"/>
      <c r="QTJ1" s="2070"/>
      <c r="QTK1" s="2070"/>
      <c r="QTL1" s="2070"/>
      <c r="QTM1" s="2070"/>
      <c r="QTN1" s="2070"/>
      <c r="QTO1" s="2070"/>
      <c r="QTP1" s="2070"/>
      <c r="QTQ1" s="2070"/>
      <c r="QTR1" s="2070"/>
      <c r="QTS1" s="2070"/>
      <c r="QTT1" s="2070"/>
      <c r="QTU1" s="2070"/>
      <c r="QTV1" s="2070"/>
      <c r="QTW1" s="2070"/>
      <c r="QTX1" s="2070"/>
      <c r="QTY1" s="2070"/>
      <c r="QTZ1" s="2070"/>
      <c r="QUA1" s="2070"/>
      <c r="QUB1" s="2070"/>
      <c r="QUC1" s="2070"/>
      <c r="QUD1" s="2070"/>
      <c r="QUE1" s="2070"/>
      <c r="QUF1" s="2070"/>
      <c r="QUG1" s="2070"/>
      <c r="QUH1" s="2070"/>
      <c r="QUI1" s="2070"/>
      <c r="QUJ1" s="2070"/>
      <c r="QUK1" s="2070"/>
      <c r="QUL1" s="2070"/>
      <c r="QUM1" s="2070"/>
      <c r="QUN1" s="2070"/>
      <c r="QUO1" s="2070"/>
      <c r="QUP1" s="2070"/>
      <c r="QUQ1" s="2070"/>
      <c r="QUR1" s="2070"/>
      <c r="QUS1" s="2070"/>
      <c r="QUT1" s="2070"/>
      <c r="QUU1" s="2070"/>
      <c r="QUV1" s="2070"/>
      <c r="QUW1" s="2070"/>
      <c r="QUX1" s="2070"/>
      <c r="QUY1" s="2070"/>
      <c r="QUZ1" s="2070"/>
      <c r="QVA1" s="2070"/>
      <c r="QVB1" s="2070"/>
      <c r="QVC1" s="2070"/>
      <c r="QVD1" s="2070"/>
      <c r="QVE1" s="2070"/>
      <c r="QVF1" s="2070"/>
      <c r="QVG1" s="2070"/>
      <c r="QVH1" s="2070"/>
      <c r="QVI1" s="2070"/>
      <c r="QVJ1" s="2070"/>
      <c r="QVK1" s="2070"/>
      <c r="QVL1" s="2070"/>
      <c r="QVM1" s="2070"/>
      <c r="QVN1" s="2070"/>
      <c r="QVO1" s="2070"/>
      <c r="QVP1" s="2070"/>
      <c r="QVQ1" s="2070"/>
      <c r="QVR1" s="2070"/>
      <c r="QVS1" s="2070"/>
      <c r="QVT1" s="2070"/>
      <c r="QVU1" s="2070"/>
      <c r="QVV1" s="2070"/>
      <c r="QVW1" s="2070"/>
      <c r="QVX1" s="2070"/>
      <c r="QVY1" s="2070"/>
      <c r="QVZ1" s="2070"/>
      <c r="QWA1" s="2070"/>
      <c r="QWB1" s="2070"/>
      <c r="QWC1" s="2070"/>
      <c r="QWD1" s="2070"/>
      <c r="QWE1" s="2070"/>
      <c r="QWF1" s="2070"/>
      <c r="QWG1" s="2070"/>
      <c r="QWH1" s="2070"/>
      <c r="QWI1" s="2070"/>
      <c r="QWJ1" s="2070"/>
      <c r="QWK1" s="2070"/>
      <c r="QWL1" s="2070"/>
      <c r="QWM1" s="2070"/>
      <c r="QWN1" s="2070"/>
      <c r="QWO1" s="2070"/>
      <c r="QWP1" s="2070"/>
      <c r="QWQ1" s="2070"/>
      <c r="QWR1" s="2070"/>
      <c r="QWS1" s="2070"/>
      <c r="QWT1" s="2070"/>
      <c r="QWU1" s="2070"/>
      <c r="QWV1" s="2070"/>
      <c r="QWW1" s="2070"/>
      <c r="QWX1" s="2070"/>
      <c r="QWY1" s="2070"/>
      <c r="QWZ1" s="2070"/>
      <c r="QXA1" s="2070"/>
      <c r="QXB1" s="2070"/>
      <c r="QXC1" s="2070"/>
      <c r="QXD1" s="2070"/>
      <c r="QXE1" s="2070"/>
      <c r="QXF1" s="2070"/>
      <c r="QXG1" s="2070"/>
      <c r="QXH1" s="2070"/>
      <c r="QXI1" s="2070"/>
      <c r="QXJ1" s="2070"/>
      <c r="QXK1" s="2070"/>
      <c r="QXL1" s="2070"/>
      <c r="QXM1" s="2070"/>
      <c r="QXN1" s="2070"/>
      <c r="QXO1" s="2070"/>
      <c r="QXP1" s="2070"/>
      <c r="QXQ1" s="2070"/>
      <c r="QXR1" s="2070"/>
      <c r="QXS1" s="2070"/>
      <c r="QXT1" s="2070"/>
      <c r="QXU1" s="2070"/>
      <c r="QXV1" s="2070"/>
      <c r="QXW1" s="2070"/>
      <c r="QXX1" s="2070"/>
      <c r="QXY1" s="2070"/>
      <c r="QXZ1" s="2070"/>
      <c r="QYA1" s="2070"/>
      <c r="QYB1" s="2070"/>
      <c r="QYC1" s="2070"/>
      <c r="QYD1" s="2070"/>
      <c r="QYE1" s="2070"/>
      <c r="QYF1" s="2070"/>
      <c r="QYG1" s="2070"/>
      <c r="QYH1" s="2070"/>
      <c r="QYI1" s="2070"/>
      <c r="QYJ1" s="2070"/>
      <c r="QYK1" s="2070"/>
      <c r="QYL1" s="2070"/>
      <c r="QYM1" s="2070"/>
      <c r="QYN1" s="2070"/>
      <c r="QYO1" s="2070"/>
      <c r="QYP1" s="2070"/>
      <c r="QYQ1" s="2070"/>
      <c r="QYR1" s="2070"/>
      <c r="QYS1" s="2070"/>
      <c r="QYT1" s="2070"/>
      <c r="QYU1" s="2070"/>
      <c r="QYV1" s="2070"/>
      <c r="QYW1" s="2070"/>
      <c r="QYX1" s="2070"/>
      <c r="QYY1" s="2070"/>
      <c r="QYZ1" s="2070"/>
      <c r="QZA1" s="2070"/>
      <c r="QZB1" s="2070"/>
      <c r="QZC1" s="2070"/>
      <c r="QZD1" s="2070"/>
      <c r="QZE1" s="2070"/>
      <c r="QZF1" s="2070"/>
      <c r="QZG1" s="2070"/>
      <c r="QZH1" s="2070"/>
      <c r="QZI1" s="2070"/>
      <c r="QZJ1" s="2070"/>
      <c r="QZK1" s="2070"/>
      <c r="QZL1" s="2070"/>
      <c r="QZM1" s="2070"/>
      <c r="QZN1" s="2070"/>
      <c r="QZO1" s="2070"/>
      <c r="QZP1" s="2070"/>
      <c r="QZQ1" s="2070"/>
      <c r="QZR1" s="2070"/>
      <c r="QZS1" s="2070"/>
      <c r="QZT1" s="2070"/>
      <c r="QZU1" s="2070"/>
      <c r="QZV1" s="2070"/>
      <c r="QZW1" s="2070"/>
      <c r="QZX1" s="2070"/>
      <c r="QZY1" s="2070"/>
      <c r="QZZ1" s="2070"/>
      <c r="RAA1" s="2070"/>
      <c r="RAB1" s="2070"/>
      <c r="RAC1" s="2070"/>
      <c r="RAD1" s="2070"/>
      <c r="RAE1" s="2070"/>
      <c r="RAF1" s="2070"/>
      <c r="RAG1" s="2070"/>
      <c r="RAH1" s="2070"/>
      <c r="RAI1" s="2070"/>
      <c r="RAJ1" s="2070"/>
      <c r="RAK1" s="2070"/>
      <c r="RAL1" s="2070"/>
      <c r="RAM1" s="2070"/>
      <c r="RAN1" s="2070"/>
      <c r="RAO1" s="2070"/>
      <c r="RAP1" s="2070"/>
      <c r="RAQ1" s="2070"/>
      <c r="RAR1" s="2070"/>
      <c r="RAS1" s="2070"/>
      <c r="RAT1" s="2070"/>
      <c r="RAU1" s="2070"/>
      <c r="RAV1" s="2070"/>
      <c r="RAW1" s="2070"/>
      <c r="RAX1" s="2070"/>
      <c r="RAY1" s="2070"/>
      <c r="RAZ1" s="2070"/>
      <c r="RBA1" s="2070"/>
      <c r="RBB1" s="2070"/>
      <c r="RBC1" s="2070"/>
      <c r="RBD1" s="2070"/>
      <c r="RBE1" s="2070"/>
      <c r="RBF1" s="2070"/>
      <c r="RBG1" s="2070"/>
      <c r="RBH1" s="2070"/>
      <c r="RBI1" s="2070"/>
      <c r="RBJ1" s="2070"/>
      <c r="RBK1" s="2070"/>
      <c r="RBL1" s="2070"/>
      <c r="RBM1" s="2070"/>
      <c r="RBN1" s="2070"/>
      <c r="RBO1" s="2070"/>
      <c r="RBP1" s="2070"/>
      <c r="RBQ1" s="2070"/>
      <c r="RBR1" s="2070"/>
      <c r="RBS1" s="2070"/>
      <c r="RBT1" s="2070"/>
      <c r="RBU1" s="2070"/>
      <c r="RBV1" s="2070"/>
      <c r="RBW1" s="2070"/>
      <c r="RBX1" s="2070"/>
      <c r="RBY1" s="2070"/>
      <c r="RBZ1" s="2070"/>
      <c r="RCA1" s="2070"/>
      <c r="RCB1" s="2070"/>
      <c r="RCC1" s="2070"/>
      <c r="RCD1" s="2070"/>
      <c r="RCE1" s="2070"/>
      <c r="RCF1" s="2070"/>
      <c r="RCG1" s="2070"/>
      <c r="RCH1" s="2070"/>
      <c r="RCI1" s="2070"/>
      <c r="RCJ1" s="2070"/>
      <c r="RCK1" s="2070"/>
      <c r="RCL1" s="2070"/>
      <c r="RCM1" s="2070"/>
      <c r="RCN1" s="2070"/>
      <c r="RCO1" s="2070"/>
      <c r="RCP1" s="2070"/>
      <c r="RCQ1" s="2070"/>
      <c r="RCR1" s="2070"/>
      <c r="RCS1" s="2070"/>
      <c r="RCT1" s="2070"/>
      <c r="RCU1" s="2070"/>
      <c r="RCV1" s="2070"/>
      <c r="RCW1" s="2070"/>
      <c r="RCX1" s="2070"/>
      <c r="RCY1" s="2070"/>
      <c r="RCZ1" s="2070"/>
      <c r="RDA1" s="2070"/>
      <c r="RDB1" s="2070"/>
      <c r="RDC1" s="2070"/>
      <c r="RDD1" s="2070"/>
      <c r="RDE1" s="2070"/>
      <c r="RDF1" s="2070"/>
      <c r="RDG1" s="2070"/>
      <c r="RDH1" s="2070"/>
      <c r="RDI1" s="2070"/>
      <c r="RDJ1" s="2070"/>
      <c r="RDK1" s="2070"/>
      <c r="RDL1" s="2070"/>
      <c r="RDM1" s="2070"/>
      <c r="RDN1" s="2070"/>
      <c r="RDO1" s="2070"/>
      <c r="RDP1" s="2070"/>
      <c r="RDQ1" s="2070"/>
      <c r="RDR1" s="2070"/>
      <c r="RDS1" s="2070"/>
      <c r="RDT1" s="2070"/>
      <c r="RDU1" s="2070"/>
      <c r="RDV1" s="2070"/>
      <c r="RDW1" s="2070"/>
      <c r="RDX1" s="2070"/>
      <c r="RDY1" s="2070"/>
      <c r="RDZ1" s="2070"/>
      <c r="REA1" s="2070"/>
      <c r="REB1" s="2070"/>
      <c r="REC1" s="2070"/>
      <c r="RED1" s="2070"/>
      <c r="REE1" s="2070"/>
      <c r="REF1" s="2070"/>
      <c r="REG1" s="2070"/>
      <c r="REH1" s="2070"/>
      <c r="REI1" s="2070"/>
      <c r="REJ1" s="2070"/>
      <c r="REK1" s="2070"/>
      <c r="REL1" s="2070"/>
      <c r="REM1" s="2070"/>
      <c r="REN1" s="2070"/>
      <c r="REO1" s="2070"/>
      <c r="REP1" s="2070"/>
      <c r="REQ1" s="2070"/>
      <c r="RER1" s="2070"/>
      <c r="RES1" s="2070"/>
      <c r="RET1" s="2070"/>
      <c r="REU1" s="2070"/>
      <c r="REV1" s="2070"/>
      <c r="REW1" s="2070"/>
      <c r="REX1" s="2070"/>
      <c r="REY1" s="2070"/>
      <c r="REZ1" s="2070"/>
      <c r="RFA1" s="2070"/>
      <c r="RFB1" s="2070"/>
      <c r="RFC1" s="2070"/>
      <c r="RFD1" s="2070"/>
      <c r="RFE1" s="2070"/>
      <c r="RFF1" s="2070"/>
      <c r="RFG1" s="2070"/>
      <c r="RFH1" s="2070"/>
      <c r="RFI1" s="2070"/>
      <c r="RFJ1" s="2070"/>
      <c r="RFK1" s="2070"/>
      <c r="RFL1" s="2070"/>
      <c r="RFM1" s="2070"/>
      <c r="RFN1" s="2070"/>
      <c r="RFO1" s="2070"/>
      <c r="RFP1" s="2070"/>
      <c r="RFQ1" s="2070"/>
      <c r="RFR1" s="2070"/>
      <c r="RFS1" s="2070"/>
      <c r="RFT1" s="2070"/>
      <c r="RFU1" s="2070"/>
      <c r="RFV1" s="2070"/>
      <c r="RFW1" s="2070"/>
      <c r="RFX1" s="2070"/>
      <c r="RFY1" s="2070"/>
      <c r="RFZ1" s="2070"/>
      <c r="RGA1" s="2070"/>
      <c r="RGB1" s="2070"/>
      <c r="RGC1" s="2070"/>
      <c r="RGD1" s="2070"/>
      <c r="RGE1" s="2070"/>
      <c r="RGF1" s="2070"/>
      <c r="RGG1" s="2070"/>
      <c r="RGH1" s="2070"/>
      <c r="RGI1" s="2070"/>
      <c r="RGJ1" s="2070"/>
      <c r="RGK1" s="2070"/>
      <c r="RGL1" s="2070"/>
      <c r="RGM1" s="2070"/>
      <c r="RGN1" s="2070"/>
      <c r="RGO1" s="2070"/>
      <c r="RGP1" s="2070"/>
      <c r="RGQ1" s="2070"/>
      <c r="RGR1" s="2070"/>
      <c r="RGS1" s="2070"/>
      <c r="RGT1" s="2070"/>
      <c r="RGU1" s="2070"/>
      <c r="RGV1" s="2070"/>
      <c r="RGW1" s="2070"/>
      <c r="RGX1" s="2070"/>
      <c r="RGY1" s="2070"/>
      <c r="RGZ1" s="2070"/>
      <c r="RHA1" s="2070"/>
      <c r="RHB1" s="2070"/>
      <c r="RHC1" s="2070"/>
      <c r="RHD1" s="2070"/>
      <c r="RHE1" s="2070"/>
      <c r="RHF1" s="2070"/>
      <c r="RHG1" s="2070"/>
      <c r="RHH1" s="2070"/>
      <c r="RHI1" s="2070"/>
      <c r="RHJ1" s="2070"/>
      <c r="RHK1" s="2070"/>
      <c r="RHL1" s="2070"/>
      <c r="RHM1" s="2070"/>
      <c r="RHN1" s="2070"/>
      <c r="RHO1" s="2070"/>
      <c r="RHP1" s="2070"/>
      <c r="RHQ1" s="2070"/>
      <c r="RHR1" s="2070"/>
      <c r="RHS1" s="2070"/>
      <c r="RHT1" s="2070"/>
      <c r="RHU1" s="2070"/>
      <c r="RHV1" s="2070"/>
      <c r="RHW1" s="2070"/>
      <c r="RHX1" s="2070"/>
      <c r="RHY1" s="2070"/>
      <c r="RHZ1" s="2070"/>
      <c r="RIA1" s="2070"/>
      <c r="RIB1" s="2070"/>
      <c r="RIC1" s="2070"/>
      <c r="RID1" s="2070"/>
      <c r="RIE1" s="2070"/>
      <c r="RIF1" s="2070"/>
      <c r="RIG1" s="2070"/>
      <c r="RIH1" s="2070"/>
      <c r="RII1" s="2070"/>
      <c r="RIJ1" s="2070"/>
      <c r="RIK1" s="2070"/>
      <c r="RIL1" s="2070"/>
      <c r="RIM1" s="2070"/>
      <c r="RIN1" s="2070"/>
      <c r="RIO1" s="2070"/>
      <c r="RIP1" s="2070"/>
      <c r="RIQ1" s="2070"/>
      <c r="RIR1" s="2070"/>
      <c r="RIS1" s="2070"/>
      <c r="RIT1" s="2070"/>
      <c r="RIU1" s="2070"/>
      <c r="RIV1" s="2070"/>
      <c r="RIW1" s="2070"/>
      <c r="RIX1" s="2070"/>
      <c r="RIY1" s="2070"/>
      <c r="RIZ1" s="2070"/>
      <c r="RJA1" s="2070"/>
      <c r="RJB1" s="2070"/>
      <c r="RJC1" s="2070"/>
      <c r="RJD1" s="2070"/>
      <c r="RJE1" s="2070"/>
      <c r="RJF1" s="2070"/>
      <c r="RJG1" s="2070"/>
      <c r="RJH1" s="2070"/>
      <c r="RJI1" s="2070"/>
      <c r="RJJ1" s="2070"/>
      <c r="RJK1" s="2070"/>
      <c r="RJL1" s="2070"/>
      <c r="RJM1" s="2070"/>
      <c r="RJN1" s="2070"/>
      <c r="RJO1" s="2070"/>
      <c r="RJP1" s="2070"/>
      <c r="RJQ1" s="2070"/>
      <c r="RJR1" s="2070"/>
      <c r="RJS1" s="2070"/>
      <c r="RJT1" s="2070"/>
      <c r="RJU1" s="2070"/>
      <c r="RJV1" s="2070"/>
      <c r="RJW1" s="2070"/>
      <c r="RJX1" s="2070"/>
      <c r="RJY1" s="2070"/>
      <c r="RJZ1" s="2070"/>
      <c r="RKA1" s="2070"/>
      <c r="RKB1" s="2070"/>
      <c r="RKC1" s="2070"/>
      <c r="RKD1" s="2070"/>
      <c r="RKE1" s="2070"/>
      <c r="RKF1" s="2070"/>
      <c r="RKG1" s="2070"/>
      <c r="RKH1" s="2070"/>
      <c r="RKI1" s="2070"/>
      <c r="RKJ1" s="2070"/>
      <c r="RKK1" s="2070"/>
      <c r="RKL1" s="2070"/>
      <c r="RKM1" s="2070"/>
      <c r="RKN1" s="2070"/>
      <c r="RKO1" s="2070"/>
      <c r="RKP1" s="2070"/>
      <c r="RKQ1" s="2070"/>
      <c r="RKR1" s="2070"/>
      <c r="RKS1" s="2070"/>
      <c r="RKT1" s="2070"/>
      <c r="RKU1" s="2070"/>
      <c r="RKV1" s="2070"/>
      <c r="RKW1" s="2070"/>
      <c r="RKX1" s="2070"/>
      <c r="RKY1" s="2070"/>
      <c r="RKZ1" s="2070"/>
      <c r="RLA1" s="2070"/>
      <c r="RLB1" s="2070"/>
      <c r="RLC1" s="2070"/>
      <c r="RLD1" s="2070"/>
      <c r="RLE1" s="2070"/>
      <c r="RLF1" s="2070"/>
      <c r="RLG1" s="2070"/>
      <c r="RLH1" s="2070"/>
      <c r="RLI1" s="2070"/>
      <c r="RLJ1" s="2070"/>
      <c r="RLK1" s="2070"/>
      <c r="RLL1" s="2070"/>
      <c r="RLM1" s="2070"/>
      <c r="RLN1" s="2070"/>
      <c r="RLO1" s="2070"/>
      <c r="RLP1" s="2070"/>
      <c r="RLQ1" s="2070"/>
      <c r="RLR1" s="2070"/>
      <c r="RLS1" s="2070"/>
      <c r="RLT1" s="2070"/>
      <c r="RLU1" s="2070"/>
      <c r="RLV1" s="2070"/>
      <c r="RLW1" s="2070"/>
      <c r="RLX1" s="2070"/>
      <c r="RLY1" s="2070"/>
      <c r="RLZ1" s="2070"/>
      <c r="RMA1" s="2070"/>
      <c r="RMB1" s="2070"/>
      <c r="RMC1" s="2070"/>
      <c r="RMD1" s="2070"/>
      <c r="RME1" s="2070"/>
      <c r="RMF1" s="2070"/>
      <c r="RMG1" s="2070"/>
      <c r="RMH1" s="2070"/>
      <c r="RMI1" s="2070"/>
      <c r="RMJ1" s="2070"/>
      <c r="RMK1" s="2070"/>
      <c r="RML1" s="2070"/>
      <c r="RMM1" s="2070"/>
      <c r="RMN1" s="2070"/>
      <c r="RMO1" s="2070"/>
      <c r="RMP1" s="2070"/>
      <c r="RMQ1" s="2070"/>
      <c r="RMR1" s="2070"/>
      <c r="RMS1" s="2070"/>
      <c r="RMT1" s="2070"/>
      <c r="RMU1" s="2070"/>
      <c r="RMV1" s="2070"/>
      <c r="RMW1" s="2070"/>
      <c r="RMX1" s="2070"/>
      <c r="RMY1" s="2070"/>
      <c r="RMZ1" s="2070"/>
      <c r="RNA1" s="2070"/>
      <c r="RNB1" s="2070"/>
      <c r="RNC1" s="2070"/>
      <c r="RND1" s="2070"/>
      <c r="RNE1" s="2070"/>
      <c r="RNF1" s="2070"/>
      <c r="RNG1" s="2070"/>
      <c r="RNH1" s="2070"/>
      <c r="RNI1" s="2070"/>
      <c r="RNJ1" s="2070"/>
      <c r="RNK1" s="2070"/>
      <c r="RNL1" s="2070"/>
      <c r="RNM1" s="2070"/>
      <c r="RNN1" s="2070"/>
      <c r="RNO1" s="2070"/>
      <c r="RNP1" s="2070"/>
      <c r="RNQ1" s="2070"/>
      <c r="RNR1" s="2070"/>
      <c r="RNS1" s="2070"/>
      <c r="RNT1" s="2070"/>
      <c r="RNU1" s="2070"/>
      <c r="RNV1" s="2070"/>
      <c r="RNW1" s="2070"/>
      <c r="RNX1" s="2070"/>
      <c r="RNY1" s="2070"/>
      <c r="RNZ1" s="2070"/>
      <c r="ROA1" s="2070"/>
      <c r="ROB1" s="2070"/>
      <c r="ROC1" s="2070"/>
      <c r="ROD1" s="2070"/>
      <c r="ROE1" s="2070"/>
      <c r="ROF1" s="2070"/>
      <c r="ROG1" s="2070"/>
      <c r="ROH1" s="2070"/>
      <c r="ROI1" s="2070"/>
      <c r="ROJ1" s="2070"/>
      <c r="ROK1" s="2070"/>
      <c r="ROL1" s="2070"/>
      <c r="ROM1" s="2070"/>
      <c r="RON1" s="2070"/>
      <c r="ROO1" s="2070"/>
      <c r="ROP1" s="2070"/>
      <c r="ROQ1" s="2070"/>
      <c r="ROR1" s="2070"/>
      <c r="ROS1" s="2070"/>
      <c r="ROT1" s="2070"/>
      <c r="ROU1" s="2070"/>
      <c r="ROV1" s="2070"/>
      <c r="ROW1" s="2070"/>
      <c r="ROX1" s="2070"/>
      <c r="ROY1" s="2070"/>
      <c r="ROZ1" s="2070"/>
      <c r="RPA1" s="2070"/>
      <c r="RPB1" s="2070"/>
      <c r="RPC1" s="2070"/>
      <c r="RPD1" s="2070"/>
      <c r="RPE1" s="2070"/>
      <c r="RPF1" s="2070"/>
      <c r="RPG1" s="2070"/>
      <c r="RPH1" s="2070"/>
      <c r="RPI1" s="2070"/>
      <c r="RPJ1" s="2070"/>
      <c r="RPK1" s="2070"/>
      <c r="RPL1" s="2070"/>
      <c r="RPM1" s="2070"/>
      <c r="RPN1" s="2070"/>
      <c r="RPO1" s="2070"/>
      <c r="RPP1" s="2070"/>
      <c r="RPQ1" s="2070"/>
      <c r="RPR1" s="2070"/>
      <c r="RPS1" s="2070"/>
      <c r="RPT1" s="2070"/>
      <c r="RPU1" s="2070"/>
      <c r="RPV1" s="2070"/>
      <c r="RPW1" s="2070"/>
      <c r="RPX1" s="2070"/>
      <c r="RPY1" s="2070"/>
      <c r="RPZ1" s="2070"/>
      <c r="RQA1" s="2070"/>
      <c r="RQB1" s="2070"/>
      <c r="RQC1" s="2070"/>
      <c r="RQD1" s="2070"/>
      <c r="RQE1" s="2070"/>
      <c r="RQF1" s="2070"/>
      <c r="RQG1" s="2070"/>
      <c r="RQH1" s="2070"/>
      <c r="RQI1" s="2070"/>
      <c r="RQJ1" s="2070"/>
      <c r="RQK1" s="2070"/>
      <c r="RQL1" s="2070"/>
      <c r="RQM1" s="2070"/>
      <c r="RQN1" s="2070"/>
      <c r="RQO1" s="2070"/>
      <c r="RQP1" s="2070"/>
      <c r="RQQ1" s="2070"/>
      <c r="RQR1" s="2070"/>
      <c r="RQS1" s="2070"/>
      <c r="RQT1" s="2070"/>
      <c r="RQU1" s="2070"/>
      <c r="RQV1" s="2070"/>
      <c r="RQW1" s="2070"/>
      <c r="RQX1" s="2070"/>
      <c r="RQY1" s="2070"/>
      <c r="RQZ1" s="2070"/>
      <c r="RRA1" s="2070"/>
      <c r="RRB1" s="2070"/>
      <c r="RRC1" s="2070"/>
      <c r="RRD1" s="2070"/>
      <c r="RRE1" s="2070"/>
      <c r="RRF1" s="2070"/>
      <c r="RRG1" s="2070"/>
      <c r="RRH1" s="2070"/>
      <c r="RRI1" s="2070"/>
      <c r="RRJ1" s="2070"/>
      <c r="RRK1" s="2070"/>
      <c r="RRL1" s="2070"/>
      <c r="RRM1" s="2070"/>
      <c r="RRN1" s="2070"/>
      <c r="RRO1" s="2070"/>
      <c r="RRP1" s="2070"/>
      <c r="RRQ1" s="2070"/>
      <c r="RRR1" s="2070"/>
      <c r="RRS1" s="2070"/>
      <c r="RRT1" s="2070"/>
      <c r="RRU1" s="2070"/>
      <c r="RRV1" s="2070"/>
      <c r="RRW1" s="2070"/>
      <c r="RRX1" s="2070"/>
      <c r="RRY1" s="2070"/>
      <c r="RRZ1" s="2070"/>
      <c r="RSA1" s="2070"/>
      <c r="RSB1" s="2070"/>
      <c r="RSC1" s="2070"/>
      <c r="RSD1" s="2070"/>
      <c r="RSE1" s="2070"/>
      <c r="RSF1" s="2070"/>
      <c r="RSG1" s="2070"/>
      <c r="RSH1" s="2070"/>
      <c r="RSI1" s="2070"/>
      <c r="RSJ1" s="2070"/>
      <c r="RSK1" s="2070"/>
      <c r="RSL1" s="2070"/>
      <c r="RSM1" s="2070"/>
      <c r="RSN1" s="2070"/>
      <c r="RSO1" s="2070"/>
      <c r="RSP1" s="2070"/>
      <c r="RSQ1" s="2070"/>
      <c r="RSR1" s="2070"/>
      <c r="RSS1" s="2070"/>
      <c r="RST1" s="2070"/>
      <c r="RSU1" s="2070"/>
      <c r="RSV1" s="2070"/>
      <c r="RSW1" s="2070"/>
      <c r="RSX1" s="2070"/>
      <c r="RSY1" s="2070"/>
      <c r="RSZ1" s="2070"/>
      <c r="RTA1" s="2070"/>
      <c r="RTB1" s="2070"/>
      <c r="RTC1" s="2070"/>
      <c r="RTD1" s="2070"/>
      <c r="RTE1" s="2070"/>
      <c r="RTF1" s="2070"/>
      <c r="RTG1" s="2070"/>
      <c r="RTH1" s="2070"/>
      <c r="RTI1" s="2070"/>
      <c r="RTJ1" s="2070"/>
      <c r="RTK1" s="2070"/>
      <c r="RTL1" s="2070"/>
      <c r="RTM1" s="2070"/>
      <c r="RTN1" s="2070"/>
      <c r="RTO1" s="2070"/>
      <c r="RTP1" s="2070"/>
      <c r="RTQ1" s="2070"/>
      <c r="RTR1" s="2070"/>
      <c r="RTS1" s="2070"/>
      <c r="RTT1" s="2070"/>
      <c r="RTU1" s="2070"/>
      <c r="RTV1" s="2070"/>
      <c r="RTW1" s="2070"/>
      <c r="RTX1" s="2070"/>
      <c r="RTY1" s="2070"/>
      <c r="RTZ1" s="2070"/>
      <c r="RUA1" s="2070"/>
      <c r="RUB1" s="2070"/>
      <c r="RUC1" s="2070"/>
      <c r="RUD1" s="2070"/>
      <c r="RUE1" s="2070"/>
      <c r="RUF1" s="2070"/>
      <c r="RUG1" s="2070"/>
      <c r="RUH1" s="2070"/>
      <c r="RUI1" s="2070"/>
      <c r="RUJ1" s="2070"/>
      <c r="RUK1" s="2070"/>
      <c r="RUL1" s="2070"/>
      <c r="RUM1" s="2070"/>
      <c r="RUN1" s="2070"/>
      <c r="RUO1" s="2070"/>
      <c r="RUP1" s="2070"/>
      <c r="RUQ1" s="2070"/>
      <c r="RUR1" s="2070"/>
      <c r="RUS1" s="2070"/>
      <c r="RUT1" s="2070"/>
      <c r="RUU1" s="2070"/>
      <c r="RUV1" s="2070"/>
      <c r="RUW1" s="2070"/>
      <c r="RUX1" s="2070"/>
      <c r="RUY1" s="2070"/>
      <c r="RUZ1" s="2070"/>
      <c r="RVA1" s="2070"/>
      <c r="RVB1" s="2070"/>
      <c r="RVC1" s="2070"/>
      <c r="RVD1" s="2070"/>
      <c r="RVE1" s="2070"/>
      <c r="RVF1" s="2070"/>
      <c r="RVG1" s="2070"/>
      <c r="RVH1" s="2070"/>
      <c r="RVI1" s="2070"/>
      <c r="RVJ1" s="2070"/>
      <c r="RVK1" s="2070"/>
      <c r="RVL1" s="2070"/>
      <c r="RVM1" s="2070"/>
      <c r="RVN1" s="2070"/>
      <c r="RVO1" s="2070"/>
      <c r="RVP1" s="2070"/>
      <c r="RVQ1" s="2070"/>
      <c r="RVR1" s="2070"/>
      <c r="RVS1" s="2070"/>
      <c r="RVT1" s="2070"/>
      <c r="RVU1" s="2070"/>
      <c r="RVV1" s="2070"/>
      <c r="RVW1" s="2070"/>
      <c r="RVX1" s="2070"/>
      <c r="RVY1" s="2070"/>
      <c r="RVZ1" s="2070"/>
      <c r="RWA1" s="2070"/>
      <c r="RWB1" s="2070"/>
      <c r="RWC1" s="2070"/>
      <c r="RWD1" s="2070"/>
      <c r="RWE1" s="2070"/>
      <c r="RWF1" s="2070"/>
      <c r="RWG1" s="2070"/>
      <c r="RWH1" s="2070"/>
      <c r="RWI1" s="2070"/>
      <c r="RWJ1" s="2070"/>
      <c r="RWK1" s="2070"/>
      <c r="RWL1" s="2070"/>
      <c r="RWM1" s="2070"/>
      <c r="RWN1" s="2070"/>
      <c r="RWO1" s="2070"/>
      <c r="RWP1" s="2070"/>
      <c r="RWQ1" s="2070"/>
      <c r="RWR1" s="2070"/>
      <c r="RWS1" s="2070"/>
      <c r="RWT1" s="2070"/>
      <c r="RWU1" s="2070"/>
      <c r="RWV1" s="2070"/>
      <c r="RWW1" s="2070"/>
      <c r="RWX1" s="2070"/>
      <c r="RWY1" s="2070"/>
      <c r="RWZ1" s="2070"/>
      <c r="RXA1" s="2070"/>
      <c r="RXB1" s="2070"/>
      <c r="RXC1" s="2070"/>
      <c r="RXD1" s="2070"/>
      <c r="RXE1" s="2070"/>
      <c r="RXF1" s="2070"/>
      <c r="RXG1" s="2070"/>
      <c r="RXH1" s="2070"/>
      <c r="RXI1" s="2070"/>
      <c r="RXJ1" s="2070"/>
      <c r="RXK1" s="2070"/>
      <c r="RXL1" s="2070"/>
      <c r="RXM1" s="2070"/>
      <c r="RXN1" s="2070"/>
      <c r="RXO1" s="2070"/>
      <c r="RXP1" s="2070"/>
      <c r="RXQ1" s="2070"/>
      <c r="RXR1" s="2070"/>
      <c r="RXS1" s="2070"/>
      <c r="RXT1" s="2070"/>
      <c r="RXU1" s="2070"/>
      <c r="RXV1" s="2070"/>
      <c r="RXW1" s="2070"/>
      <c r="RXX1" s="2070"/>
      <c r="RXY1" s="2070"/>
      <c r="RXZ1" s="2070"/>
      <c r="RYA1" s="2070"/>
      <c r="RYB1" s="2070"/>
      <c r="RYC1" s="2070"/>
      <c r="RYD1" s="2070"/>
      <c r="RYE1" s="2070"/>
      <c r="RYF1" s="2070"/>
      <c r="RYG1" s="2070"/>
      <c r="RYH1" s="2070"/>
      <c r="RYI1" s="2070"/>
      <c r="RYJ1" s="2070"/>
      <c r="RYK1" s="2070"/>
      <c r="RYL1" s="2070"/>
      <c r="RYM1" s="2070"/>
      <c r="RYN1" s="2070"/>
      <c r="RYO1" s="2070"/>
      <c r="RYP1" s="2070"/>
      <c r="RYQ1" s="2070"/>
      <c r="RYR1" s="2070"/>
      <c r="RYS1" s="2070"/>
      <c r="RYT1" s="2070"/>
      <c r="RYU1" s="2070"/>
      <c r="RYV1" s="2070"/>
      <c r="RYW1" s="2070"/>
      <c r="RYX1" s="2070"/>
      <c r="RYY1" s="2070"/>
      <c r="RYZ1" s="2070"/>
      <c r="RZA1" s="2070"/>
      <c r="RZB1" s="2070"/>
      <c r="RZC1" s="2070"/>
      <c r="RZD1" s="2070"/>
      <c r="RZE1" s="2070"/>
      <c r="RZF1" s="2070"/>
      <c r="RZG1" s="2070"/>
      <c r="RZH1" s="2070"/>
      <c r="RZI1" s="2070"/>
      <c r="RZJ1" s="2070"/>
      <c r="RZK1" s="2070"/>
      <c r="RZL1" s="2070"/>
      <c r="RZM1" s="2070"/>
      <c r="RZN1" s="2070"/>
      <c r="RZO1" s="2070"/>
      <c r="RZP1" s="2070"/>
      <c r="RZQ1" s="2070"/>
      <c r="RZR1" s="2070"/>
      <c r="RZS1" s="2070"/>
      <c r="RZT1" s="2070"/>
      <c r="RZU1" s="2070"/>
      <c r="RZV1" s="2070"/>
      <c r="RZW1" s="2070"/>
      <c r="RZX1" s="2070"/>
      <c r="RZY1" s="2070"/>
      <c r="RZZ1" s="2070"/>
      <c r="SAA1" s="2070"/>
      <c r="SAB1" s="2070"/>
      <c r="SAC1" s="2070"/>
      <c r="SAD1" s="2070"/>
      <c r="SAE1" s="2070"/>
      <c r="SAF1" s="2070"/>
      <c r="SAG1" s="2070"/>
      <c r="SAH1" s="2070"/>
      <c r="SAI1" s="2070"/>
      <c r="SAJ1" s="2070"/>
      <c r="SAK1" s="2070"/>
      <c r="SAL1" s="2070"/>
      <c r="SAM1" s="2070"/>
      <c r="SAN1" s="2070"/>
      <c r="SAO1" s="2070"/>
      <c r="SAP1" s="2070"/>
      <c r="SAQ1" s="2070"/>
      <c r="SAR1" s="2070"/>
      <c r="SAS1" s="2070"/>
      <c r="SAT1" s="2070"/>
      <c r="SAU1" s="2070"/>
      <c r="SAV1" s="2070"/>
      <c r="SAW1" s="2070"/>
      <c r="SAX1" s="2070"/>
      <c r="SAY1" s="2070"/>
      <c r="SAZ1" s="2070"/>
      <c r="SBA1" s="2070"/>
      <c r="SBB1" s="2070"/>
      <c r="SBC1" s="2070"/>
      <c r="SBD1" s="2070"/>
      <c r="SBE1" s="2070"/>
      <c r="SBF1" s="2070"/>
      <c r="SBG1" s="2070"/>
      <c r="SBH1" s="2070"/>
      <c r="SBI1" s="2070"/>
      <c r="SBJ1" s="2070"/>
      <c r="SBK1" s="2070"/>
      <c r="SBL1" s="2070"/>
      <c r="SBM1" s="2070"/>
      <c r="SBN1" s="2070"/>
      <c r="SBO1" s="2070"/>
      <c r="SBP1" s="2070"/>
      <c r="SBQ1" s="2070"/>
      <c r="SBR1" s="2070"/>
      <c r="SBS1" s="2070"/>
      <c r="SBT1" s="2070"/>
      <c r="SBU1" s="2070"/>
      <c r="SBV1" s="2070"/>
      <c r="SBW1" s="2070"/>
      <c r="SBX1" s="2070"/>
      <c r="SBY1" s="2070"/>
      <c r="SBZ1" s="2070"/>
      <c r="SCA1" s="2070"/>
      <c r="SCB1" s="2070"/>
      <c r="SCC1" s="2070"/>
      <c r="SCD1" s="2070"/>
      <c r="SCE1" s="2070"/>
      <c r="SCF1" s="2070"/>
      <c r="SCG1" s="2070"/>
      <c r="SCH1" s="2070"/>
      <c r="SCI1" s="2070"/>
      <c r="SCJ1" s="2070"/>
      <c r="SCK1" s="2070"/>
      <c r="SCL1" s="2070"/>
      <c r="SCM1" s="2070"/>
      <c r="SCN1" s="2070"/>
      <c r="SCO1" s="2070"/>
      <c r="SCP1" s="2070"/>
      <c r="SCQ1" s="2070"/>
      <c r="SCR1" s="2070"/>
      <c r="SCS1" s="2070"/>
      <c r="SCT1" s="2070"/>
      <c r="SCU1" s="2070"/>
      <c r="SCV1" s="2070"/>
      <c r="SCW1" s="2070"/>
      <c r="SCX1" s="2070"/>
      <c r="SCY1" s="2070"/>
      <c r="SCZ1" s="2070"/>
      <c r="SDA1" s="2070"/>
      <c r="SDB1" s="2070"/>
      <c r="SDC1" s="2070"/>
      <c r="SDD1" s="2070"/>
      <c r="SDE1" s="2070"/>
      <c r="SDF1" s="2070"/>
      <c r="SDG1" s="2070"/>
      <c r="SDH1" s="2070"/>
      <c r="SDI1" s="2070"/>
      <c r="SDJ1" s="2070"/>
      <c r="SDK1" s="2070"/>
      <c r="SDL1" s="2070"/>
      <c r="SDM1" s="2070"/>
      <c r="SDN1" s="2070"/>
      <c r="SDO1" s="2070"/>
      <c r="SDP1" s="2070"/>
      <c r="SDQ1" s="2070"/>
      <c r="SDR1" s="2070"/>
      <c r="SDS1" s="2070"/>
      <c r="SDT1" s="2070"/>
      <c r="SDU1" s="2070"/>
      <c r="SDV1" s="2070"/>
      <c r="SDW1" s="2070"/>
      <c r="SDX1" s="2070"/>
      <c r="SDY1" s="2070"/>
      <c r="SDZ1" s="2070"/>
      <c r="SEA1" s="2070"/>
      <c r="SEB1" s="2070"/>
      <c r="SEC1" s="2070"/>
      <c r="SED1" s="2070"/>
      <c r="SEE1" s="2070"/>
      <c r="SEF1" s="2070"/>
      <c r="SEG1" s="2070"/>
      <c r="SEH1" s="2070"/>
      <c r="SEI1" s="2070"/>
      <c r="SEJ1" s="2070"/>
      <c r="SEK1" s="2070"/>
      <c r="SEL1" s="2070"/>
      <c r="SEM1" s="2070"/>
      <c r="SEN1" s="2070"/>
      <c r="SEO1" s="2070"/>
      <c r="SEP1" s="2070"/>
      <c r="SEQ1" s="2070"/>
      <c r="SER1" s="2070"/>
      <c r="SES1" s="2070"/>
      <c r="SET1" s="2070"/>
      <c r="SEU1" s="2070"/>
      <c r="SEV1" s="2070"/>
      <c r="SEW1" s="2070"/>
      <c r="SEX1" s="2070"/>
      <c r="SEY1" s="2070"/>
      <c r="SEZ1" s="2070"/>
      <c r="SFA1" s="2070"/>
      <c r="SFB1" s="2070"/>
      <c r="SFC1" s="2070"/>
      <c r="SFD1" s="2070"/>
      <c r="SFE1" s="2070"/>
      <c r="SFF1" s="2070"/>
      <c r="SFG1" s="2070"/>
      <c r="SFH1" s="2070"/>
      <c r="SFI1" s="2070"/>
      <c r="SFJ1" s="2070"/>
      <c r="SFK1" s="2070"/>
      <c r="SFL1" s="2070"/>
      <c r="SFM1" s="2070"/>
      <c r="SFN1" s="2070"/>
      <c r="SFO1" s="2070"/>
      <c r="SFP1" s="2070"/>
      <c r="SFQ1" s="2070"/>
      <c r="SFR1" s="2070"/>
      <c r="SFS1" s="2070"/>
      <c r="SFT1" s="2070"/>
      <c r="SFU1" s="2070"/>
      <c r="SFV1" s="2070"/>
      <c r="SFW1" s="2070"/>
      <c r="SFX1" s="2070"/>
      <c r="SFY1" s="2070"/>
      <c r="SFZ1" s="2070"/>
      <c r="SGA1" s="2070"/>
      <c r="SGB1" s="2070"/>
      <c r="SGC1" s="2070"/>
      <c r="SGD1" s="2070"/>
      <c r="SGE1" s="2070"/>
      <c r="SGF1" s="2070"/>
      <c r="SGG1" s="2070"/>
      <c r="SGH1" s="2070"/>
      <c r="SGI1" s="2070"/>
      <c r="SGJ1" s="2070"/>
      <c r="SGK1" s="2070"/>
      <c r="SGL1" s="2070"/>
      <c r="SGM1" s="2070"/>
      <c r="SGN1" s="2070"/>
      <c r="SGO1" s="2070"/>
      <c r="SGP1" s="2070"/>
      <c r="SGQ1" s="2070"/>
      <c r="SGR1" s="2070"/>
      <c r="SGS1" s="2070"/>
      <c r="SGT1" s="2070"/>
      <c r="SGU1" s="2070"/>
      <c r="SGV1" s="2070"/>
      <c r="SGW1" s="2070"/>
      <c r="SGX1" s="2070"/>
      <c r="SGY1" s="2070"/>
      <c r="SGZ1" s="2070"/>
      <c r="SHA1" s="2070"/>
      <c r="SHB1" s="2070"/>
      <c r="SHC1" s="2070"/>
      <c r="SHD1" s="2070"/>
      <c r="SHE1" s="2070"/>
      <c r="SHF1" s="2070"/>
      <c r="SHG1" s="2070"/>
      <c r="SHH1" s="2070"/>
      <c r="SHI1" s="2070"/>
      <c r="SHJ1" s="2070"/>
      <c r="SHK1" s="2070"/>
      <c r="SHL1" s="2070"/>
      <c r="SHM1" s="2070"/>
      <c r="SHN1" s="2070"/>
      <c r="SHO1" s="2070"/>
      <c r="SHP1" s="2070"/>
      <c r="SHQ1" s="2070"/>
      <c r="SHR1" s="2070"/>
      <c r="SHS1" s="2070"/>
      <c r="SHT1" s="2070"/>
      <c r="SHU1" s="2070"/>
      <c r="SHV1" s="2070"/>
      <c r="SHW1" s="2070"/>
      <c r="SHX1" s="2070"/>
      <c r="SHY1" s="2070"/>
      <c r="SHZ1" s="2070"/>
      <c r="SIA1" s="2070"/>
      <c r="SIB1" s="2070"/>
      <c r="SIC1" s="2070"/>
      <c r="SID1" s="2070"/>
      <c r="SIE1" s="2070"/>
      <c r="SIF1" s="2070"/>
      <c r="SIG1" s="2070"/>
      <c r="SIH1" s="2070"/>
      <c r="SII1" s="2070"/>
      <c r="SIJ1" s="2070"/>
      <c r="SIK1" s="2070"/>
      <c r="SIL1" s="2070"/>
      <c r="SIM1" s="2070"/>
      <c r="SIN1" s="2070"/>
      <c r="SIO1" s="2070"/>
      <c r="SIP1" s="2070"/>
      <c r="SIQ1" s="2070"/>
      <c r="SIR1" s="2070"/>
      <c r="SIS1" s="2070"/>
      <c r="SIT1" s="2070"/>
      <c r="SIU1" s="2070"/>
      <c r="SIV1" s="2070"/>
      <c r="SIW1" s="2070"/>
      <c r="SIX1" s="2070"/>
      <c r="SIY1" s="2070"/>
      <c r="SIZ1" s="2070"/>
      <c r="SJA1" s="2070"/>
      <c r="SJB1" s="2070"/>
      <c r="SJC1" s="2070"/>
      <c r="SJD1" s="2070"/>
      <c r="SJE1" s="2070"/>
      <c r="SJF1" s="2070"/>
      <c r="SJG1" s="2070"/>
      <c r="SJH1" s="2070"/>
      <c r="SJI1" s="2070"/>
      <c r="SJJ1" s="2070"/>
      <c r="SJK1" s="2070"/>
      <c r="SJL1" s="2070"/>
      <c r="SJM1" s="2070"/>
      <c r="SJN1" s="2070"/>
      <c r="SJO1" s="2070"/>
      <c r="SJP1" s="2070"/>
      <c r="SJQ1" s="2070"/>
      <c r="SJR1" s="2070"/>
      <c r="SJS1" s="2070"/>
      <c r="SJT1" s="2070"/>
      <c r="SJU1" s="2070"/>
      <c r="SJV1" s="2070"/>
      <c r="SJW1" s="2070"/>
      <c r="SJX1" s="2070"/>
      <c r="SJY1" s="2070"/>
      <c r="SJZ1" s="2070"/>
      <c r="SKA1" s="2070"/>
      <c r="SKB1" s="2070"/>
      <c r="SKC1" s="2070"/>
      <c r="SKD1" s="2070"/>
      <c r="SKE1" s="2070"/>
      <c r="SKF1" s="2070"/>
      <c r="SKG1" s="2070"/>
      <c r="SKH1" s="2070"/>
      <c r="SKI1" s="2070"/>
      <c r="SKJ1" s="2070"/>
      <c r="SKK1" s="2070"/>
      <c r="SKL1" s="2070"/>
      <c r="SKM1" s="2070"/>
      <c r="SKN1" s="2070"/>
      <c r="SKO1" s="2070"/>
      <c r="SKP1" s="2070"/>
      <c r="SKQ1" s="2070"/>
      <c r="SKR1" s="2070"/>
      <c r="SKS1" s="2070"/>
      <c r="SKT1" s="2070"/>
      <c r="SKU1" s="2070"/>
      <c r="SKV1" s="2070"/>
      <c r="SKW1" s="2070"/>
      <c r="SKX1" s="2070"/>
      <c r="SKY1" s="2070"/>
      <c r="SKZ1" s="2070"/>
      <c r="SLA1" s="2070"/>
      <c r="SLB1" s="2070"/>
      <c r="SLC1" s="2070"/>
      <c r="SLD1" s="2070"/>
      <c r="SLE1" s="2070"/>
      <c r="SLF1" s="2070"/>
      <c r="SLG1" s="2070"/>
      <c r="SLH1" s="2070"/>
      <c r="SLI1" s="2070"/>
      <c r="SLJ1" s="2070"/>
      <c r="SLK1" s="2070"/>
      <c r="SLL1" s="2070"/>
      <c r="SLM1" s="2070"/>
      <c r="SLN1" s="2070"/>
      <c r="SLO1" s="2070"/>
      <c r="SLP1" s="2070"/>
      <c r="SLQ1" s="2070"/>
      <c r="SLR1" s="2070"/>
      <c r="SLS1" s="2070"/>
      <c r="SLT1" s="2070"/>
      <c r="SLU1" s="2070"/>
      <c r="SLV1" s="2070"/>
      <c r="SLW1" s="2070"/>
      <c r="SLX1" s="2070"/>
      <c r="SLY1" s="2070"/>
      <c r="SLZ1" s="2070"/>
      <c r="SMA1" s="2070"/>
      <c r="SMB1" s="2070"/>
      <c r="SMC1" s="2070"/>
      <c r="SMD1" s="2070"/>
      <c r="SME1" s="2070"/>
      <c r="SMF1" s="2070"/>
      <c r="SMG1" s="2070"/>
      <c r="SMH1" s="2070"/>
      <c r="SMI1" s="2070"/>
      <c r="SMJ1" s="2070"/>
      <c r="SMK1" s="2070"/>
      <c r="SML1" s="2070"/>
      <c r="SMM1" s="2070"/>
      <c r="SMN1" s="2070"/>
      <c r="SMO1" s="2070"/>
      <c r="SMP1" s="2070"/>
      <c r="SMQ1" s="2070"/>
      <c r="SMR1" s="2070"/>
      <c r="SMS1" s="2070"/>
      <c r="SMT1" s="2070"/>
      <c r="SMU1" s="2070"/>
      <c r="SMV1" s="2070"/>
      <c r="SMW1" s="2070"/>
      <c r="SMX1" s="2070"/>
      <c r="SMY1" s="2070"/>
      <c r="SMZ1" s="2070"/>
      <c r="SNA1" s="2070"/>
      <c r="SNB1" s="2070"/>
      <c r="SNC1" s="2070"/>
      <c r="SND1" s="2070"/>
      <c r="SNE1" s="2070"/>
      <c r="SNF1" s="2070"/>
      <c r="SNG1" s="2070"/>
      <c r="SNH1" s="2070"/>
      <c r="SNI1" s="2070"/>
      <c r="SNJ1" s="2070"/>
      <c r="SNK1" s="2070"/>
      <c r="SNL1" s="2070"/>
      <c r="SNM1" s="2070"/>
      <c r="SNN1" s="2070"/>
      <c r="SNO1" s="2070"/>
      <c r="SNP1" s="2070"/>
      <c r="SNQ1" s="2070"/>
      <c r="SNR1" s="2070"/>
      <c r="SNS1" s="2070"/>
      <c r="SNT1" s="2070"/>
      <c r="SNU1" s="2070"/>
      <c r="SNV1" s="2070"/>
      <c r="SNW1" s="2070"/>
      <c r="SNX1" s="2070"/>
      <c r="SNY1" s="2070"/>
      <c r="SNZ1" s="2070"/>
      <c r="SOA1" s="2070"/>
      <c r="SOB1" s="2070"/>
      <c r="SOC1" s="2070"/>
      <c r="SOD1" s="2070"/>
      <c r="SOE1" s="2070"/>
      <c r="SOF1" s="2070"/>
      <c r="SOG1" s="2070"/>
      <c r="SOH1" s="2070"/>
      <c r="SOI1" s="2070"/>
      <c r="SOJ1" s="2070"/>
      <c r="SOK1" s="2070"/>
      <c r="SOL1" s="2070"/>
      <c r="SOM1" s="2070"/>
      <c r="SON1" s="2070"/>
      <c r="SOO1" s="2070"/>
      <c r="SOP1" s="2070"/>
      <c r="SOQ1" s="2070"/>
      <c r="SOR1" s="2070"/>
      <c r="SOS1" s="2070"/>
      <c r="SOT1" s="2070"/>
      <c r="SOU1" s="2070"/>
      <c r="SOV1" s="2070"/>
      <c r="SOW1" s="2070"/>
      <c r="SOX1" s="2070"/>
      <c r="SOY1" s="2070"/>
      <c r="SOZ1" s="2070"/>
      <c r="SPA1" s="2070"/>
      <c r="SPB1" s="2070"/>
      <c r="SPC1" s="2070"/>
      <c r="SPD1" s="2070"/>
      <c r="SPE1" s="2070"/>
      <c r="SPF1" s="2070"/>
      <c r="SPG1" s="2070"/>
      <c r="SPH1" s="2070"/>
      <c r="SPI1" s="2070"/>
      <c r="SPJ1" s="2070"/>
      <c r="SPK1" s="2070"/>
      <c r="SPL1" s="2070"/>
      <c r="SPM1" s="2070"/>
      <c r="SPN1" s="2070"/>
      <c r="SPO1" s="2070"/>
      <c r="SPP1" s="2070"/>
      <c r="SPQ1" s="2070"/>
      <c r="SPR1" s="2070"/>
      <c r="SPS1" s="2070"/>
      <c r="SPT1" s="2070"/>
      <c r="SPU1" s="2070"/>
      <c r="SPV1" s="2070"/>
      <c r="SPW1" s="2070"/>
      <c r="SPX1" s="2070"/>
      <c r="SPY1" s="2070"/>
      <c r="SPZ1" s="2070"/>
      <c r="SQA1" s="2070"/>
      <c r="SQB1" s="2070"/>
      <c r="SQC1" s="2070"/>
      <c r="SQD1" s="2070"/>
      <c r="SQE1" s="2070"/>
      <c r="SQF1" s="2070"/>
      <c r="SQG1" s="2070"/>
      <c r="SQH1" s="2070"/>
      <c r="SQI1" s="2070"/>
      <c r="SQJ1" s="2070"/>
      <c r="SQK1" s="2070"/>
      <c r="SQL1" s="2070"/>
      <c r="SQM1" s="2070"/>
      <c r="SQN1" s="2070"/>
      <c r="SQO1" s="2070"/>
      <c r="SQP1" s="2070"/>
      <c r="SQQ1" s="2070"/>
      <c r="SQR1" s="2070"/>
      <c r="SQS1" s="2070"/>
      <c r="SQT1" s="2070"/>
      <c r="SQU1" s="2070"/>
      <c r="SQV1" s="2070"/>
      <c r="SQW1" s="2070"/>
      <c r="SQX1" s="2070"/>
      <c r="SQY1" s="2070"/>
      <c r="SQZ1" s="2070"/>
      <c r="SRA1" s="2070"/>
      <c r="SRB1" s="2070"/>
      <c r="SRC1" s="2070"/>
      <c r="SRD1" s="2070"/>
      <c r="SRE1" s="2070"/>
      <c r="SRF1" s="2070"/>
      <c r="SRG1" s="2070"/>
      <c r="SRH1" s="2070"/>
      <c r="SRI1" s="2070"/>
      <c r="SRJ1" s="2070"/>
      <c r="SRK1" s="2070"/>
      <c r="SRL1" s="2070"/>
      <c r="SRM1" s="2070"/>
      <c r="SRN1" s="2070"/>
      <c r="SRO1" s="2070"/>
      <c r="SRP1" s="2070"/>
      <c r="SRQ1" s="2070"/>
      <c r="SRR1" s="2070"/>
      <c r="SRS1" s="2070"/>
      <c r="SRT1" s="2070"/>
      <c r="SRU1" s="2070"/>
      <c r="SRV1" s="2070"/>
      <c r="SRW1" s="2070"/>
      <c r="SRX1" s="2070"/>
      <c r="SRY1" s="2070"/>
      <c r="SRZ1" s="2070"/>
      <c r="SSA1" s="2070"/>
      <c r="SSB1" s="2070"/>
      <c r="SSC1" s="2070"/>
      <c r="SSD1" s="2070"/>
      <c r="SSE1" s="2070"/>
      <c r="SSF1" s="2070"/>
      <c r="SSG1" s="2070"/>
      <c r="SSH1" s="2070"/>
      <c r="SSI1" s="2070"/>
      <c r="SSJ1" s="2070"/>
      <c r="SSK1" s="2070"/>
      <c r="SSL1" s="2070"/>
      <c r="SSM1" s="2070"/>
      <c r="SSN1" s="2070"/>
      <c r="SSO1" s="2070"/>
      <c r="SSP1" s="2070"/>
      <c r="SSQ1" s="2070"/>
      <c r="SSR1" s="2070"/>
      <c r="SSS1" s="2070"/>
      <c r="SST1" s="2070"/>
      <c r="SSU1" s="2070"/>
      <c r="SSV1" s="2070"/>
      <c r="SSW1" s="2070"/>
      <c r="SSX1" s="2070"/>
      <c r="SSY1" s="2070"/>
      <c r="SSZ1" s="2070"/>
      <c r="STA1" s="2070"/>
      <c r="STB1" s="2070"/>
      <c r="STC1" s="2070"/>
      <c r="STD1" s="2070"/>
      <c r="STE1" s="2070"/>
      <c r="STF1" s="2070"/>
      <c r="STG1" s="2070"/>
      <c r="STH1" s="2070"/>
      <c r="STI1" s="2070"/>
      <c r="STJ1" s="2070"/>
      <c r="STK1" s="2070"/>
      <c r="STL1" s="2070"/>
      <c r="STM1" s="2070"/>
      <c r="STN1" s="2070"/>
      <c r="STO1" s="2070"/>
      <c r="STP1" s="2070"/>
      <c r="STQ1" s="2070"/>
      <c r="STR1" s="2070"/>
      <c r="STS1" s="2070"/>
      <c r="STT1" s="2070"/>
      <c r="STU1" s="2070"/>
      <c r="STV1" s="2070"/>
      <c r="STW1" s="2070"/>
      <c r="STX1" s="2070"/>
      <c r="STY1" s="2070"/>
      <c r="STZ1" s="2070"/>
      <c r="SUA1" s="2070"/>
      <c r="SUB1" s="2070"/>
      <c r="SUC1" s="2070"/>
      <c r="SUD1" s="2070"/>
      <c r="SUE1" s="2070"/>
      <c r="SUF1" s="2070"/>
      <c r="SUG1" s="2070"/>
      <c r="SUH1" s="2070"/>
      <c r="SUI1" s="2070"/>
      <c r="SUJ1" s="2070"/>
      <c r="SUK1" s="2070"/>
      <c r="SUL1" s="2070"/>
      <c r="SUM1" s="2070"/>
      <c r="SUN1" s="2070"/>
      <c r="SUO1" s="2070"/>
      <c r="SUP1" s="2070"/>
      <c r="SUQ1" s="2070"/>
      <c r="SUR1" s="2070"/>
      <c r="SUS1" s="2070"/>
      <c r="SUT1" s="2070"/>
      <c r="SUU1" s="2070"/>
      <c r="SUV1" s="2070"/>
      <c r="SUW1" s="2070"/>
      <c r="SUX1" s="2070"/>
      <c r="SUY1" s="2070"/>
      <c r="SUZ1" s="2070"/>
      <c r="SVA1" s="2070"/>
      <c r="SVB1" s="2070"/>
      <c r="SVC1" s="2070"/>
      <c r="SVD1" s="2070"/>
      <c r="SVE1" s="2070"/>
      <c r="SVF1" s="2070"/>
      <c r="SVG1" s="2070"/>
      <c r="SVH1" s="2070"/>
      <c r="SVI1" s="2070"/>
      <c r="SVJ1" s="2070"/>
      <c r="SVK1" s="2070"/>
      <c r="SVL1" s="2070"/>
      <c r="SVM1" s="2070"/>
      <c r="SVN1" s="2070"/>
      <c r="SVO1" s="2070"/>
      <c r="SVP1" s="2070"/>
      <c r="SVQ1" s="2070"/>
      <c r="SVR1" s="2070"/>
      <c r="SVS1" s="2070"/>
      <c r="SVT1" s="2070"/>
      <c r="SVU1" s="2070"/>
      <c r="SVV1" s="2070"/>
      <c r="SVW1" s="2070"/>
      <c r="SVX1" s="2070"/>
      <c r="SVY1" s="2070"/>
      <c r="SVZ1" s="2070"/>
      <c r="SWA1" s="2070"/>
      <c r="SWB1" s="2070"/>
      <c r="SWC1" s="2070"/>
      <c r="SWD1" s="2070"/>
      <c r="SWE1" s="2070"/>
      <c r="SWF1" s="2070"/>
      <c r="SWG1" s="2070"/>
      <c r="SWH1" s="2070"/>
      <c r="SWI1" s="2070"/>
      <c r="SWJ1" s="2070"/>
      <c r="SWK1" s="2070"/>
      <c r="SWL1" s="2070"/>
      <c r="SWM1" s="2070"/>
      <c r="SWN1" s="2070"/>
      <c r="SWO1" s="2070"/>
      <c r="SWP1" s="2070"/>
      <c r="SWQ1" s="2070"/>
      <c r="SWR1" s="2070"/>
      <c r="SWS1" s="2070"/>
      <c r="SWT1" s="2070"/>
      <c r="SWU1" s="2070"/>
      <c r="SWV1" s="2070"/>
      <c r="SWW1" s="2070"/>
      <c r="SWX1" s="2070"/>
      <c r="SWY1" s="2070"/>
      <c r="SWZ1" s="2070"/>
      <c r="SXA1" s="2070"/>
      <c r="SXB1" s="2070"/>
      <c r="SXC1" s="2070"/>
      <c r="SXD1" s="2070"/>
      <c r="SXE1" s="2070"/>
      <c r="SXF1" s="2070"/>
      <c r="SXG1" s="2070"/>
      <c r="SXH1" s="2070"/>
      <c r="SXI1" s="2070"/>
      <c r="SXJ1" s="2070"/>
      <c r="SXK1" s="2070"/>
      <c r="SXL1" s="2070"/>
      <c r="SXM1" s="2070"/>
      <c r="SXN1" s="2070"/>
      <c r="SXO1" s="2070"/>
      <c r="SXP1" s="2070"/>
      <c r="SXQ1" s="2070"/>
      <c r="SXR1" s="2070"/>
      <c r="SXS1" s="2070"/>
      <c r="SXT1" s="2070"/>
      <c r="SXU1" s="2070"/>
      <c r="SXV1" s="2070"/>
      <c r="SXW1" s="2070"/>
      <c r="SXX1" s="2070"/>
      <c r="SXY1" s="2070"/>
      <c r="SXZ1" s="2070"/>
      <c r="SYA1" s="2070"/>
      <c r="SYB1" s="2070"/>
      <c r="SYC1" s="2070"/>
      <c r="SYD1" s="2070"/>
      <c r="SYE1" s="2070"/>
      <c r="SYF1" s="2070"/>
      <c r="SYG1" s="2070"/>
      <c r="SYH1" s="2070"/>
      <c r="SYI1" s="2070"/>
      <c r="SYJ1" s="2070"/>
      <c r="SYK1" s="2070"/>
      <c r="SYL1" s="2070"/>
      <c r="SYM1" s="2070"/>
      <c r="SYN1" s="2070"/>
      <c r="SYO1" s="2070"/>
      <c r="SYP1" s="2070"/>
      <c r="SYQ1" s="2070"/>
      <c r="SYR1" s="2070"/>
      <c r="SYS1" s="2070"/>
      <c r="SYT1" s="2070"/>
      <c r="SYU1" s="2070"/>
      <c r="SYV1" s="2070"/>
      <c r="SYW1" s="2070"/>
      <c r="SYX1" s="2070"/>
      <c r="SYY1" s="2070"/>
      <c r="SYZ1" s="2070"/>
      <c r="SZA1" s="2070"/>
      <c r="SZB1" s="2070"/>
      <c r="SZC1" s="2070"/>
      <c r="SZD1" s="2070"/>
      <c r="SZE1" s="2070"/>
      <c r="SZF1" s="2070"/>
      <c r="SZG1" s="2070"/>
      <c r="SZH1" s="2070"/>
      <c r="SZI1" s="2070"/>
      <c r="SZJ1" s="2070"/>
      <c r="SZK1" s="2070"/>
      <c r="SZL1" s="2070"/>
      <c r="SZM1" s="2070"/>
      <c r="SZN1" s="2070"/>
      <c r="SZO1" s="2070"/>
      <c r="SZP1" s="2070"/>
      <c r="SZQ1" s="2070"/>
      <c r="SZR1" s="2070"/>
      <c r="SZS1" s="2070"/>
      <c r="SZT1" s="2070"/>
      <c r="SZU1" s="2070"/>
      <c r="SZV1" s="2070"/>
      <c r="SZW1" s="2070"/>
      <c r="SZX1" s="2070"/>
      <c r="SZY1" s="2070"/>
      <c r="SZZ1" s="2070"/>
      <c r="TAA1" s="2070"/>
      <c r="TAB1" s="2070"/>
      <c r="TAC1" s="2070"/>
      <c r="TAD1" s="2070"/>
      <c r="TAE1" s="2070"/>
      <c r="TAF1" s="2070"/>
      <c r="TAG1" s="2070"/>
      <c r="TAH1" s="2070"/>
      <c r="TAI1" s="2070"/>
      <c r="TAJ1" s="2070"/>
      <c r="TAK1" s="2070"/>
      <c r="TAL1" s="2070"/>
      <c r="TAM1" s="2070"/>
      <c r="TAN1" s="2070"/>
      <c r="TAO1" s="2070"/>
      <c r="TAP1" s="2070"/>
      <c r="TAQ1" s="2070"/>
      <c r="TAR1" s="2070"/>
      <c r="TAS1" s="2070"/>
      <c r="TAT1" s="2070"/>
      <c r="TAU1" s="2070"/>
      <c r="TAV1" s="2070"/>
      <c r="TAW1" s="2070"/>
      <c r="TAX1" s="2070"/>
      <c r="TAY1" s="2070"/>
      <c r="TAZ1" s="2070"/>
      <c r="TBA1" s="2070"/>
      <c r="TBB1" s="2070"/>
      <c r="TBC1" s="2070"/>
      <c r="TBD1" s="2070"/>
      <c r="TBE1" s="2070"/>
      <c r="TBF1" s="2070"/>
      <c r="TBG1" s="2070"/>
      <c r="TBH1" s="2070"/>
      <c r="TBI1" s="2070"/>
      <c r="TBJ1" s="2070"/>
      <c r="TBK1" s="2070"/>
      <c r="TBL1" s="2070"/>
      <c r="TBM1" s="2070"/>
      <c r="TBN1" s="2070"/>
      <c r="TBO1" s="2070"/>
      <c r="TBP1" s="2070"/>
      <c r="TBQ1" s="2070"/>
      <c r="TBR1" s="2070"/>
      <c r="TBS1" s="2070"/>
      <c r="TBT1" s="2070"/>
      <c r="TBU1" s="2070"/>
      <c r="TBV1" s="2070"/>
      <c r="TBW1" s="2070"/>
      <c r="TBX1" s="2070"/>
      <c r="TBY1" s="2070"/>
      <c r="TBZ1" s="2070"/>
      <c r="TCA1" s="2070"/>
      <c r="TCB1" s="2070"/>
      <c r="TCC1" s="2070"/>
      <c r="TCD1" s="2070"/>
      <c r="TCE1" s="2070"/>
      <c r="TCF1" s="2070"/>
      <c r="TCG1" s="2070"/>
      <c r="TCH1" s="2070"/>
      <c r="TCI1" s="2070"/>
      <c r="TCJ1" s="2070"/>
      <c r="TCK1" s="2070"/>
      <c r="TCL1" s="2070"/>
      <c r="TCM1" s="2070"/>
      <c r="TCN1" s="2070"/>
      <c r="TCO1" s="2070"/>
      <c r="TCP1" s="2070"/>
      <c r="TCQ1" s="2070"/>
      <c r="TCR1" s="2070"/>
      <c r="TCS1" s="2070"/>
      <c r="TCT1" s="2070"/>
      <c r="TCU1" s="2070"/>
      <c r="TCV1" s="2070"/>
      <c r="TCW1" s="2070"/>
      <c r="TCX1" s="2070"/>
      <c r="TCY1" s="2070"/>
      <c r="TCZ1" s="2070"/>
      <c r="TDA1" s="2070"/>
      <c r="TDB1" s="2070"/>
      <c r="TDC1" s="2070"/>
      <c r="TDD1" s="2070"/>
      <c r="TDE1" s="2070"/>
      <c r="TDF1" s="2070"/>
      <c r="TDG1" s="2070"/>
      <c r="TDH1" s="2070"/>
      <c r="TDI1" s="2070"/>
      <c r="TDJ1" s="2070"/>
      <c r="TDK1" s="2070"/>
      <c r="TDL1" s="2070"/>
      <c r="TDM1" s="2070"/>
      <c r="TDN1" s="2070"/>
      <c r="TDO1" s="2070"/>
      <c r="TDP1" s="2070"/>
      <c r="TDQ1" s="2070"/>
      <c r="TDR1" s="2070"/>
      <c r="TDS1" s="2070"/>
      <c r="TDT1" s="2070"/>
      <c r="TDU1" s="2070"/>
      <c r="TDV1" s="2070"/>
      <c r="TDW1" s="2070"/>
      <c r="TDX1" s="2070"/>
      <c r="TDY1" s="2070"/>
      <c r="TDZ1" s="2070"/>
      <c r="TEA1" s="2070"/>
      <c r="TEB1" s="2070"/>
      <c r="TEC1" s="2070"/>
      <c r="TED1" s="2070"/>
      <c r="TEE1" s="2070"/>
      <c r="TEF1" s="2070"/>
      <c r="TEG1" s="2070"/>
      <c r="TEH1" s="2070"/>
      <c r="TEI1" s="2070"/>
      <c r="TEJ1" s="2070"/>
      <c r="TEK1" s="2070"/>
      <c r="TEL1" s="2070"/>
      <c r="TEM1" s="2070"/>
      <c r="TEN1" s="2070"/>
      <c r="TEO1" s="2070"/>
      <c r="TEP1" s="2070"/>
      <c r="TEQ1" s="2070"/>
      <c r="TER1" s="2070"/>
      <c r="TES1" s="2070"/>
      <c r="TET1" s="2070"/>
      <c r="TEU1" s="2070"/>
      <c r="TEV1" s="2070"/>
      <c r="TEW1" s="2070"/>
      <c r="TEX1" s="2070"/>
      <c r="TEY1" s="2070"/>
      <c r="TEZ1" s="2070"/>
      <c r="TFA1" s="2070"/>
      <c r="TFB1" s="2070"/>
      <c r="TFC1" s="2070"/>
      <c r="TFD1" s="2070"/>
      <c r="TFE1" s="2070"/>
      <c r="TFF1" s="2070"/>
      <c r="TFG1" s="2070"/>
      <c r="TFH1" s="2070"/>
      <c r="TFI1" s="2070"/>
      <c r="TFJ1" s="2070"/>
      <c r="TFK1" s="2070"/>
      <c r="TFL1" s="2070"/>
      <c r="TFM1" s="2070"/>
      <c r="TFN1" s="2070"/>
      <c r="TFO1" s="2070"/>
      <c r="TFP1" s="2070"/>
      <c r="TFQ1" s="2070"/>
      <c r="TFR1" s="2070"/>
      <c r="TFS1" s="2070"/>
      <c r="TFT1" s="2070"/>
      <c r="TFU1" s="2070"/>
      <c r="TFV1" s="2070"/>
      <c r="TFW1" s="2070"/>
      <c r="TFX1" s="2070"/>
      <c r="TFY1" s="2070"/>
      <c r="TFZ1" s="2070"/>
      <c r="TGA1" s="2070"/>
      <c r="TGB1" s="2070"/>
      <c r="TGC1" s="2070"/>
      <c r="TGD1" s="2070"/>
      <c r="TGE1" s="2070"/>
      <c r="TGF1" s="2070"/>
      <c r="TGG1" s="2070"/>
      <c r="TGH1" s="2070"/>
      <c r="TGI1" s="2070"/>
      <c r="TGJ1" s="2070"/>
      <c r="TGK1" s="2070"/>
      <c r="TGL1" s="2070"/>
      <c r="TGM1" s="2070"/>
      <c r="TGN1" s="2070"/>
      <c r="TGO1" s="2070"/>
      <c r="TGP1" s="2070"/>
      <c r="TGQ1" s="2070"/>
      <c r="TGR1" s="2070"/>
      <c r="TGS1" s="2070"/>
      <c r="TGT1" s="2070"/>
      <c r="TGU1" s="2070"/>
      <c r="TGV1" s="2070"/>
      <c r="TGW1" s="2070"/>
      <c r="TGX1" s="2070"/>
      <c r="TGY1" s="2070"/>
      <c r="TGZ1" s="2070"/>
      <c r="THA1" s="2070"/>
      <c r="THB1" s="2070"/>
      <c r="THC1" s="2070"/>
      <c r="THD1" s="2070"/>
      <c r="THE1" s="2070"/>
      <c r="THF1" s="2070"/>
      <c r="THG1" s="2070"/>
      <c r="THH1" s="2070"/>
      <c r="THI1" s="2070"/>
      <c r="THJ1" s="2070"/>
      <c r="THK1" s="2070"/>
      <c r="THL1" s="2070"/>
      <c r="THM1" s="2070"/>
      <c r="THN1" s="2070"/>
      <c r="THO1" s="2070"/>
      <c r="THP1" s="2070"/>
      <c r="THQ1" s="2070"/>
      <c r="THR1" s="2070"/>
      <c r="THS1" s="2070"/>
      <c r="THT1" s="2070"/>
      <c r="THU1" s="2070"/>
      <c r="THV1" s="2070"/>
      <c r="THW1" s="2070"/>
      <c r="THX1" s="2070"/>
      <c r="THY1" s="2070"/>
      <c r="THZ1" s="2070"/>
      <c r="TIA1" s="2070"/>
      <c r="TIB1" s="2070"/>
      <c r="TIC1" s="2070"/>
      <c r="TID1" s="2070"/>
      <c r="TIE1" s="2070"/>
      <c r="TIF1" s="2070"/>
      <c r="TIG1" s="2070"/>
      <c r="TIH1" s="2070"/>
      <c r="TII1" s="2070"/>
      <c r="TIJ1" s="2070"/>
      <c r="TIK1" s="2070"/>
      <c r="TIL1" s="2070"/>
      <c r="TIM1" s="2070"/>
      <c r="TIN1" s="2070"/>
      <c r="TIO1" s="2070"/>
      <c r="TIP1" s="2070"/>
      <c r="TIQ1" s="2070"/>
      <c r="TIR1" s="2070"/>
      <c r="TIS1" s="2070"/>
      <c r="TIT1" s="2070"/>
      <c r="TIU1" s="2070"/>
      <c r="TIV1" s="2070"/>
      <c r="TIW1" s="2070"/>
      <c r="TIX1" s="2070"/>
      <c r="TIY1" s="2070"/>
      <c r="TIZ1" s="2070"/>
      <c r="TJA1" s="2070"/>
      <c r="TJB1" s="2070"/>
      <c r="TJC1" s="2070"/>
      <c r="TJD1" s="2070"/>
      <c r="TJE1" s="2070"/>
      <c r="TJF1" s="2070"/>
      <c r="TJG1" s="2070"/>
      <c r="TJH1" s="2070"/>
      <c r="TJI1" s="2070"/>
      <c r="TJJ1" s="2070"/>
      <c r="TJK1" s="2070"/>
      <c r="TJL1" s="2070"/>
      <c r="TJM1" s="2070"/>
      <c r="TJN1" s="2070"/>
      <c r="TJO1" s="2070"/>
      <c r="TJP1" s="2070"/>
      <c r="TJQ1" s="2070"/>
      <c r="TJR1" s="2070"/>
      <c r="TJS1" s="2070"/>
      <c r="TJT1" s="2070"/>
      <c r="TJU1" s="2070"/>
      <c r="TJV1" s="2070"/>
      <c r="TJW1" s="2070"/>
      <c r="TJX1" s="2070"/>
      <c r="TJY1" s="2070"/>
      <c r="TJZ1" s="2070"/>
      <c r="TKA1" s="2070"/>
      <c r="TKB1" s="2070"/>
      <c r="TKC1" s="2070"/>
      <c r="TKD1" s="2070"/>
      <c r="TKE1" s="2070"/>
      <c r="TKF1" s="2070"/>
      <c r="TKG1" s="2070"/>
      <c r="TKH1" s="2070"/>
      <c r="TKI1" s="2070"/>
      <c r="TKJ1" s="2070"/>
      <c r="TKK1" s="2070"/>
      <c r="TKL1" s="2070"/>
      <c r="TKM1" s="2070"/>
      <c r="TKN1" s="2070"/>
      <c r="TKO1" s="2070"/>
      <c r="TKP1" s="2070"/>
      <c r="TKQ1" s="2070"/>
      <c r="TKR1" s="2070"/>
      <c r="TKS1" s="2070"/>
      <c r="TKT1" s="2070"/>
      <c r="TKU1" s="2070"/>
      <c r="TKV1" s="2070"/>
      <c r="TKW1" s="2070"/>
      <c r="TKX1" s="2070"/>
      <c r="TKY1" s="2070"/>
      <c r="TKZ1" s="2070"/>
      <c r="TLA1" s="2070"/>
      <c r="TLB1" s="2070"/>
      <c r="TLC1" s="2070"/>
      <c r="TLD1" s="2070"/>
      <c r="TLE1" s="2070"/>
      <c r="TLF1" s="2070"/>
      <c r="TLG1" s="2070"/>
      <c r="TLH1" s="2070"/>
      <c r="TLI1" s="2070"/>
      <c r="TLJ1" s="2070"/>
      <c r="TLK1" s="2070"/>
      <c r="TLL1" s="2070"/>
      <c r="TLM1" s="2070"/>
      <c r="TLN1" s="2070"/>
      <c r="TLO1" s="2070"/>
      <c r="TLP1" s="2070"/>
      <c r="TLQ1" s="2070"/>
      <c r="TLR1" s="2070"/>
      <c r="TLS1" s="2070"/>
      <c r="TLT1" s="2070"/>
      <c r="TLU1" s="2070"/>
      <c r="TLV1" s="2070"/>
      <c r="TLW1" s="2070"/>
      <c r="TLX1" s="2070"/>
      <c r="TLY1" s="2070"/>
      <c r="TLZ1" s="2070"/>
      <c r="TMA1" s="2070"/>
      <c r="TMB1" s="2070"/>
      <c r="TMC1" s="2070"/>
      <c r="TMD1" s="2070"/>
      <c r="TME1" s="2070"/>
      <c r="TMF1" s="2070"/>
      <c r="TMG1" s="2070"/>
      <c r="TMH1" s="2070"/>
      <c r="TMI1" s="2070"/>
      <c r="TMJ1" s="2070"/>
      <c r="TMK1" s="2070"/>
      <c r="TML1" s="2070"/>
      <c r="TMM1" s="2070"/>
      <c r="TMN1" s="2070"/>
      <c r="TMO1" s="2070"/>
      <c r="TMP1" s="2070"/>
      <c r="TMQ1" s="2070"/>
      <c r="TMR1" s="2070"/>
      <c r="TMS1" s="2070"/>
      <c r="TMT1" s="2070"/>
      <c r="TMU1" s="2070"/>
      <c r="TMV1" s="2070"/>
      <c r="TMW1" s="2070"/>
      <c r="TMX1" s="2070"/>
      <c r="TMY1" s="2070"/>
      <c r="TMZ1" s="2070"/>
      <c r="TNA1" s="2070"/>
      <c r="TNB1" s="2070"/>
      <c r="TNC1" s="2070"/>
      <c r="TND1" s="2070"/>
      <c r="TNE1" s="2070"/>
      <c r="TNF1" s="2070"/>
      <c r="TNG1" s="2070"/>
      <c r="TNH1" s="2070"/>
      <c r="TNI1" s="2070"/>
      <c r="TNJ1" s="2070"/>
      <c r="TNK1" s="2070"/>
      <c r="TNL1" s="2070"/>
      <c r="TNM1" s="2070"/>
      <c r="TNN1" s="2070"/>
      <c r="TNO1" s="2070"/>
      <c r="TNP1" s="2070"/>
      <c r="TNQ1" s="2070"/>
      <c r="TNR1" s="2070"/>
      <c r="TNS1" s="2070"/>
      <c r="TNT1" s="2070"/>
      <c r="TNU1" s="2070"/>
      <c r="TNV1" s="2070"/>
      <c r="TNW1" s="2070"/>
      <c r="TNX1" s="2070"/>
      <c r="TNY1" s="2070"/>
      <c r="TNZ1" s="2070"/>
      <c r="TOA1" s="2070"/>
      <c r="TOB1" s="2070"/>
      <c r="TOC1" s="2070"/>
      <c r="TOD1" s="2070"/>
      <c r="TOE1" s="2070"/>
      <c r="TOF1" s="2070"/>
      <c r="TOG1" s="2070"/>
      <c r="TOH1" s="2070"/>
      <c r="TOI1" s="2070"/>
      <c r="TOJ1" s="2070"/>
      <c r="TOK1" s="2070"/>
      <c r="TOL1" s="2070"/>
      <c r="TOM1" s="2070"/>
      <c r="TON1" s="2070"/>
      <c r="TOO1" s="2070"/>
      <c r="TOP1" s="2070"/>
      <c r="TOQ1" s="2070"/>
      <c r="TOR1" s="2070"/>
      <c r="TOS1" s="2070"/>
      <c r="TOT1" s="2070"/>
      <c r="TOU1" s="2070"/>
      <c r="TOV1" s="2070"/>
      <c r="TOW1" s="2070"/>
      <c r="TOX1" s="2070"/>
      <c r="TOY1" s="2070"/>
      <c r="TOZ1" s="2070"/>
      <c r="TPA1" s="2070"/>
      <c r="TPB1" s="2070"/>
      <c r="TPC1" s="2070"/>
      <c r="TPD1" s="2070"/>
      <c r="TPE1" s="2070"/>
      <c r="TPF1" s="2070"/>
      <c r="TPG1" s="2070"/>
      <c r="TPH1" s="2070"/>
      <c r="TPI1" s="2070"/>
      <c r="TPJ1" s="2070"/>
      <c r="TPK1" s="2070"/>
      <c r="TPL1" s="2070"/>
      <c r="TPM1" s="2070"/>
      <c r="TPN1" s="2070"/>
      <c r="TPO1" s="2070"/>
      <c r="TPP1" s="2070"/>
      <c r="TPQ1" s="2070"/>
      <c r="TPR1" s="2070"/>
      <c r="TPS1" s="2070"/>
      <c r="TPT1" s="2070"/>
      <c r="TPU1" s="2070"/>
      <c r="TPV1" s="2070"/>
      <c r="TPW1" s="2070"/>
      <c r="TPX1" s="2070"/>
      <c r="TPY1" s="2070"/>
      <c r="TPZ1" s="2070"/>
      <c r="TQA1" s="2070"/>
      <c r="TQB1" s="2070"/>
      <c r="TQC1" s="2070"/>
      <c r="TQD1" s="2070"/>
      <c r="TQE1" s="2070"/>
      <c r="TQF1" s="2070"/>
      <c r="TQG1" s="2070"/>
      <c r="TQH1" s="2070"/>
      <c r="TQI1" s="2070"/>
      <c r="TQJ1" s="2070"/>
      <c r="TQK1" s="2070"/>
      <c r="TQL1" s="2070"/>
      <c r="TQM1" s="2070"/>
      <c r="TQN1" s="2070"/>
      <c r="TQO1" s="2070"/>
      <c r="TQP1" s="2070"/>
      <c r="TQQ1" s="2070"/>
      <c r="TQR1" s="2070"/>
      <c r="TQS1" s="2070"/>
      <c r="TQT1" s="2070"/>
      <c r="TQU1" s="2070"/>
      <c r="TQV1" s="2070"/>
      <c r="TQW1" s="2070"/>
      <c r="TQX1" s="2070"/>
      <c r="TQY1" s="2070"/>
      <c r="TQZ1" s="2070"/>
      <c r="TRA1" s="2070"/>
      <c r="TRB1" s="2070"/>
      <c r="TRC1" s="2070"/>
      <c r="TRD1" s="2070"/>
      <c r="TRE1" s="2070"/>
      <c r="TRF1" s="2070"/>
      <c r="TRG1" s="2070"/>
      <c r="TRH1" s="2070"/>
      <c r="TRI1" s="2070"/>
      <c r="TRJ1" s="2070"/>
      <c r="TRK1" s="2070"/>
      <c r="TRL1" s="2070"/>
      <c r="TRM1" s="2070"/>
      <c r="TRN1" s="2070"/>
      <c r="TRO1" s="2070"/>
      <c r="TRP1" s="2070"/>
      <c r="TRQ1" s="2070"/>
      <c r="TRR1" s="2070"/>
      <c r="TRS1" s="2070"/>
      <c r="TRT1" s="2070"/>
      <c r="TRU1" s="2070"/>
      <c r="TRV1" s="2070"/>
      <c r="TRW1" s="2070"/>
      <c r="TRX1" s="2070"/>
      <c r="TRY1" s="2070"/>
      <c r="TRZ1" s="2070"/>
      <c r="TSA1" s="2070"/>
      <c r="TSB1" s="2070"/>
      <c r="TSC1" s="2070"/>
      <c r="TSD1" s="2070"/>
      <c r="TSE1" s="2070"/>
      <c r="TSF1" s="2070"/>
      <c r="TSG1" s="2070"/>
      <c r="TSH1" s="2070"/>
      <c r="TSI1" s="2070"/>
      <c r="TSJ1" s="2070"/>
      <c r="TSK1" s="2070"/>
      <c r="TSL1" s="2070"/>
      <c r="TSM1" s="2070"/>
      <c r="TSN1" s="2070"/>
      <c r="TSO1" s="2070"/>
      <c r="TSP1" s="2070"/>
      <c r="TSQ1" s="2070"/>
      <c r="TSR1" s="2070"/>
      <c r="TSS1" s="2070"/>
      <c r="TST1" s="2070"/>
      <c r="TSU1" s="2070"/>
      <c r="TSV1" s="2070"/>
      <c r="TSW1" s="2070"/>
      <c r="TSX1" s="2070"/>
      <c r="TSY1" s="2070"/>
      <c r="TSZ1" s="2070"/>
      <c r="TTA1" s="2070"/>
      <c r="TTB1" s="2070"/>
      <c r="TTC1" s="2070"/>
      <c r="TTD1" s="2070"/>
      <c r="TTE1" s="2070"/>
      <c r="TTF1" s="2070"/>
      <c r="TTG1" s="2070"/>
      <c r="TTH1" s="2070"/>
      <c r="TTI1" s="2070"/>
      <c r="TTJ1" s="2070"/>
      <c r="TTK1" s="2070"/>
      <c r="TTL1" s="2070"/>
      <c r="TTM1" s="2070"/>
      <c r="TTN1" s="2070"/>
      <c r="TTO1" s="2070"/>
      <c r="TTP1" s="2070"/>
      <c r="TTQ1" s="2070"/>
      <c r="TTR1" s="2070"/>
      <c r="TTS1" s="2070"/>
      <c r="TTT1" s="2070"/>
      <c r="TTU1" s="2070"/>
      <c r="TTV1" s="2070"/>
      <c r="TTW1" s="2070"/>
      <c r="TTX1" s="2070"/>
      <c r="TTY1" s="2070"/>
      <c r="TTZ1" s="2070"/>
      <c r="TUA1" s="2070"/>
      <c r="TUB1" s="2070"/>
      <c r="TUC1" s="2070"/>
      <c r="TUD1" s="2070"/>
      <c r="TUE1" s="2070"/>
      <c r="TUF1" s="2070"/>
      <c r="TUG1" s="2070"/>
      <c r="TUH1" s="2070"/>
      <c r="TUI1" s="2070"/>
      <c r="TUJ1" s="2070"/>
      <c r="TUK1" s="2070"/>
      <c r="TUL1" s="2070"/>
      <c r="TUM1" s="2070"/>
      <c r="TUN1" s="2070"/>
      <c r="TUO1" s="2070"/>
      <c r="TUP1" s="2070"/>
      <c r="TUQ1" s="2070"/>
      <c r="TUR1" s="2070"/>
      <c r="TUS1" s="2070"/>
      <c r="TUT1" s="2070"/>
      <c r="TUU1" s="2070"/>
      <c r="TUV1" s="2070"/>
      <c r="TUW1" s="2070"/>
      <c r="TUX1" s="2070"/>
      <c r="TUY1" s="2070"/>
      <c r="TUZ1" s="2070"/>
      <c r="TVA1" s="2070"/>
      <c r="TVB1" s="2070"/>
      <c r="TVC1" s="2070"/>
      <c r="TVD1" s="2070"/>
      <c r="TVE1" s="2070"/>
      <c r="TVF1" s="2070"/>
      <c r="TVG1" s="2070"/>
      <c r="TVH1" s="2070"/>
      <c r="TVI1" s="2070"/>
      <c r="TVJ1" s="2070"/>
      <c r="TVK1" s="2070"/>
      <c r="TVL1" s="2070"/>
      <c r="TVM1" s="2070"/>
      <c r="TVN1" s="2070"/>
      <c r="TVO1" s="2070"/>
      <c r="TVP1" s="2070"/>
      <c r="TVQ1" s="2070"/>
      <c r="TVR1" s="2070"/>
      <c r="TVS1" s="2070"/>
      <c r="TVT1" s="2070"/>
      <c r="TVU1" s="2070"/>
      <c r="TVV1" s="2070"/>
      <c r="TVW1" s="2070"/>
      <c r="TVX1" s="2070"/>
      <c r="TVY1" s="2070"/>
      <c r="TVZ1" s="2070"/>
      <c r="TWA1" s="2070"/>
      <c r="TWB1" s="2070"/>
      <c r="TWC1" s="2070"/>
      <c r="TWD1" s="2070"/>
      <c r="TWE1" s="2070"/>
      <c r="TWF1" s="2070"/>
      <c r="TWG1" s="2070"/>
      <c r="TWH1" s="2070"/>
      <c r="TWI1" s="2070"/>
      <c r="TWJ1" s="2070"/>
      <c r="TWK1" s="2070"/>
      <c r="TWL1" s="2070"/>
      <c r="TWM1" s="2070"/>
      <c r="TWN1" s="2070"/>
      <c r="TWO1" s="2070"/>
      <c r="TWP1" s="2070"/>
      <c r="TWQ1" s="2070"/>
      <c r="TWR1" s="2070"/>
      <c r="TWS1" s="2070"/>
      <c r="TWT1" s="2070"/>
      <c r="TWU1" s="2070"/>
      <c r="TWV1" s="2070"/>
      <c r="TWW1" s="2070"/>
      <c r="TWX1" s="2070"/>
      <c r="TWY1" s="2070"/>
      <c r="TWZ1" s="2070"/>
      <c r="TXA1" s="2070"/>
      <c r="TXB1" s="2070"/>
      <c r="TXC1" s="2070"/>
      <c r="TXD1" s="2070"/>
      <c r="TXE1" s="2070"/>
      <c r="TXF1" s="2070"/>
      <c r="TXG1" s="2070"/>
      <c r="TXH1" s="2070"/>
      <c r="TXI1" s="2070"/>
      <c r="TXJ1" s="2070"/>
      <c r="TXK1" s="2070"/>
      <c r="TXL1" s="2070"/>
      <c r="TXM1" s="2070"/>
      <c r="TXN1" s="2070"/>
      <c r="TXO1" s="2070"/>
      <c r="TXP1" s="2070"/>
      <c r="TXQ1" s="2070"/>
      <c r="TXR1" s="2070"/>
      <c r="TXS1" s="2070"/>
      <c r="TXT1" s="2070"/>
      <c r="TXU1" s="2070"/>
      <c r="TXV1" s="2070"/>
      <c r="TXW1" s="2070"/>
      <c r="TXX1" s="2070"/>
      <c r="TXY1" s="2070"/>
      <c r="TXZ1" s="2070"/>
      <c r="TYA1" s="2070"/>
      <c r="TYB1" s="2070"/>
      <c r="TYC1" s="2070"/>
      <c r="TYD1" s="2070"/>
      <c r="TYE1" s="2070"/>
      <c r="TYF1" s="2070"/>
      <c r="TYG1" s="2070"/>
      <c r="TYH1" s="2070"/>
      <c r="TYI1" s="2070"/>
      <c r="TYJ1" s="2070"/>
      <c r="TYK1" s="2070"/>
      <c r="TYL1" s="2070"/>
      <c r="TYM1" s="2070"/>
      <c r="TYN1" s="2070"/>
      <c r="TYO1" s="2070"/>
      <c r="TYP1" s="2070"/>
      <c r="TYQ1" s="2070"/>
      <c r="TYR1" s="2070"/>
      <c r="TYS1" s="2070"/>
      <c r="TYT1" s="2070"/>
      <c r="TYU1" s="2070"/>
      <c r="TYV1" s="2070"/>
      <c r="TYW1" s="2070"/>
      <c r="TYX1" s="2070"/>
      <c r="TYY1" s="2070"/>
      <c r="TYZ1" s="2070"/>
      <c r="TZA1" s="2070"/>
      <c r="TZB1" s="2070"/>
      <c r="TZC1" s="2070"/>
      <c r="TZD1" s="2070"/>
      <c r="TZE1" s="2070"/>
      <c r="TZF1" s="2070"/>
      <c r="TZG1" s="2070"/>
      <c r="TZH1" s="2070"/>
      <c r="TZI1" s="2070"/>
      <c r="TZJ1" s="2070"/>
      <c r="TZK1" s="2070"/>
      <c r="TZL1" s="2070"/>
      <c r="TZM1" s="2070"/>
      <c r="TZN1" s="2070"/>
      <c r="TZO1" s="2070"/>
      <c r="TZP1" s="2070"/>
      <c r="TZQ1" s="2070"/>
      <c r="TZR1" s="2070"/>
      <c r="TZS1" s="2070"/>
      <c r="TZT1" s="2070"/>
      <c r="TZU1" s="2070"/>
      <c r="TZV1" s="2070"/>
      <c r="TZW1" s="2070"/>
      <c r="TZX1" s="2070"/>
      <c r="TZY1" s="2070"/>
      <c r="TZZ1" s="2070"/>
      <c r="UAA1" s="2070"/>
      <c r="UAB1" s="2070"/>
      <c r="UAC1" s="2070"/>
      <c r="UAD1" s="2070"/>
      <c r="UAE1" s="2070"/>
      <c r="UAF1" s="2070"/>
      <c r="UAG1" s="2070"/>
      <c r="UAH1" s="2070"/>
      <c r="UAI1" s="2070"/>
      <c r="UAJ1" s="2070"/>
      <c r="UAK1" s="2070"/>
      <c r="UAL1" s="2070"/>
      <c r="UAM1" s="2070"/>
      <c r="UAN1" s="2070"/>
      <c r="UAO1" s="2070"/>
      <c r="UAP1" s="2070"/>
      <c r="UAQ1" s="2070"/>
      <c r="UAR1" s="2070"/>
      <c r="UAS1" s="2070"/>
      <c r="UAT1" s="2070"/>
      <c r="UAU1" s="2070"/>
      <c r="UAV1" s="2070"/>
      <c r="UAW1" s="2070"/>
      <c r="UAX1" s="2070"/>
      <c r="UAY1" s="2070"/>
      <c r="UAZ1" s="2070"/>
      <c r="UBA1" s="2070"/>
      <c r="UBB1" s="2070"/>
      <c r="UBC1" s="2070"/>
      <c r="UBD1" s="2070"/>
      <c r="UBE1" s="2070"/>
      <c r="UBF1" s="2070"/>
      <c r="UBG1" s="2070"/>
      <c r="UBH1" s="2070"/>
      <c r="UBI1" s="2070"/>
      <c r="UBJ1" s="2070"/>
      <c r="UBK1" s="2070"/>
      <c r="UBL1" s="2070"/>
      <c r="UBM1" s="2070"/>
      <c r="UBN1" s="2070"/>
      <c r="UBO1" s="2070"/>
      <c r="UBP1" s="2070"/>
      <c r="UBQ1" s="2070"/>
      <c r="UBR1" s="2070"/>
      <c r="UBS1" s="2070"/>
      <c r="UBT1" s="2070"/>
      <c r="UBU1" s="2070"/>
      <c r="UBV1" s="2070"/>
      <c r="UBW1" s="2070"/>
      <c r="UBX1" s="2070"/>
      <c r="UBY1" s="2070"/>
      <c r="UBZ1" s="2070"/>
      <c r="UCA1" s="2070"/>
      <c r="UCB1" s="2070"/>
      <c r="UCC1" s="2070"/>
      <c r="UCD1" s="2070"/>
      <c r="UCE1" s="2070"/>
      <c r="UCF1" s="2070"/>
      <c r="UCG1" s="2070"/>
      <c r="UCH1" s="2070"/>
      <c r="UCI1" s="2070"/>
      <c r="UCJ1" s="2070"/>
      <c r="UCK1" s="2070"/>
      <c r="UCL1" s="2070"/>
      <c r="UCM1" s="2070"/>
      <c r="UCN1" s="2070"/>
      <c r="UCO1" s="2070"/>
      <c r="UCP1" s="2070"/>
      <c r="UCQ1" s="2070"/>
      <c r="UCR1" s="2070"/>
      <c r="UCS1" s="2070"/>
      <c r="UCT1" s="2070"/>
      <c r="UCU1" s="2070"/>
      <c r="UCV1" s="2070"/>
      <c r="UCW1" s="2070"/>
      <c r="UCX1" s="2070"/>
      <c r="UCY1" s="2070"/>
      <c r="UCZ1" s="2070"/>
      <c r="UDA1" s="2070"/>
      <c r="UDB1" s="2070"/>
      <c r="UDC1" s="2070"/>
      <c r="UDD1" s="2070"/>
      <c r="UDE1" s="2070"/>
      <c r="UDF1" s="2070"/>
      <c r="UDG1" s="2070"/>
      <c r="UDH1" s="2070"/>
      <c r="UDI1" s="2070"/>
      <c r="UDJ1" s="2070"/>
      <c r="UDK1" s="2070"/>
      <c r="UDL1" s="2070"/>
      <c r="UDM1" s="2070"/>
      <c r="UDN1" s="2070"/>
      <c r="UDO1" s="2070"/>
      <c r="UDP1" s="2070"/>
      <c r="UDQ1" s="2070"/>
      <c r="UDR1" s="2070"/>
      <c r="UDS1" s="2070"/>
      <c r="UDT1" s="2070"/>
      <c r="UDU1" s="2070"/>
      <c r="UDV1" s="2070"/>
      <c r="UDW1" s="2070"/>
      <c r="UDX1" s="2070"/>
      <c r="UDY1" s="2070"/>
      <c r="UDZ1" s="2070"/>
      <c r="UEA1" s="2070"/>
      <c r="UEB1" s="2070"/>
      <c r="UEC1" s="2070"/>
      <c r="UED1" s="2070"/>
      <c r="UEE1" s="2070"/>
      <c r="UEF1" s="2070"/>
      <c r="UEG1" s="2070"/>
      <c r="UEH1" s="2070"/>
      <c r="UEI1" s="2070"/>
      <c r="UEJ1" s="2070"/>
      <c r="UEK1" s="2070"/>
      <c r="UEL1" s="2070"/>
      <c r="UEM1" s="2070"/>
      <c r="UEN1" s="2070"/>
      <c r="UEO1" s="2070"/>
      <c r="UEP1" s="2070"/>
      <c r="UEQ1" s="2070"/>
      <c r="UER1" s="2070"/>
      <c r="UES1" s="2070"/>
      <c r="UET1" s="2070"/>
      <c r="UEU1" s="2070"/>
      <c r="UEV1" s="2070"/>
      <c r="UEW1" s="2070"/>
      <c r="UEX1" s="2070"/>
      <c r="UEY1" s="2070"/>
      <c r="UEZ1" s="2070"/>
      <c r="UFA1" s="2070"/>
      <c r="UFB1" s="2070"/>
      <c r="UFC1" s="2070"/>
      <c r="UFD1" s="2070"/>
      <c r="UFE1" s="2070"/>
      <c r="UFF1" s="2070"/>
      <c r="UFG1" s="2070"/>
      <c r="UFH1" s="2070"/>
      <c r="UFI1" s="2070"/>
      <c r="UFJ1" s="2070"/>
      <c r="UFK1" s="2070"/>
      <c r="UFL1" s="2070"/>
      <c r="UFM1" s="2070"/>
      <c r="UFN1" s="2070"/>
      <c r="UFO1" s="2070"/>
      <c r="UFP1" s="2070"/>
      <c r="UFQ1" s="2070"/>
      <c r="UFR1" s="2070"/>
      <c r="UFS1" s="2070"/>
      <c r="UFT1" s="2070"/>
      <c r="UFU1" s="2070"/>
      <c r="UFV1" s="2070"/>
      <c r="UFW1" s="2070"/>
      <c r="UFX1" s="2070"/>
      <c r="UFY1" s="2070"/>
      <c r="UFZ1" s="2070"/>
      <c r="UGA1" s="2070"/>
      <c r="UGB1" s="2070"/>
      <c r="UGC1" s="2070"/>
      <c r="UGD1" s="2070"/>
      <c r="UGE1" s="2070"/>
      <c r="UGF1" s="2070"/>
      <c r="UGG1" s="2070"/>
      <c r="UGH1" s="2070"/>
      <c r="UGI1" s="2070"/>
      <c r="UGJ1" s="2070"/>
      <c r="UGK1" s="2070"/>
      <c r="UGL1" s="2070"/>
      <c r="UGM1" s="2070"/>
      <c r="UGN1" s="2070"/>
      <c r="UGO1" s="2070"/>
      <c r="UGP1" s="2070"/>
      <c r="UGQ1" s="2070"/>
      <c r="UGR1" s="2070"/>
      <c r="UGS1" s="2070"/>
      <c r="UGT1" s="2070"/>
      <c r="UGU1" s="2070"/>
      <c r="UGV1" s="2070"/>
      <c r="UGW1" s="2070"/>
      <c r="UGX1" s="2070"/>
      <c r="UGY1" s="2070"/>
      <c r="UGZ1" s="2070"/>
      <c r="UHA1" s="2070"/>
      <c r="UHB1" s="2070"/>
      <c r="UHC1" s="2070"/>
      <c r="UHD1" s="2070"/>
      <c r="UHE1" s="2070"/>
      <c r="UHF1" s="2070"/>
      <c r="UHG1" s="2070"/>
      <c r="UHH1" s="2070"/>
      <c r="UHI1" s="2070"/>
      <c r="UHJ1" s="2070"/>
      <c r="UHK1" s="2070"/>
      <c r="UHL1" s="2070"/>
      <c r="UHM1" s="2070"/>
      <c r="UHN1" s="2070"/>
      <c r="UHO1" s="2070"/>
      <c r="UHP1" s="2070"/>
      <c r="UHQ1" s="2070"/>
      <c r="UHR1" s="2070"/>
      <c r="UHS1" s="2070"/>
      <c r="UHT1" s="2070"/>
      <c r="UHU1" s="2070"/>
      <c r="UHV1" s="2070"/>
      <c r="UHW1" s="2070"/>
      <c r="UHX1" s="2070"/>
      <c r="UHY1" s="2070"/>
      <c r="UHZ1" s="2070"/>
      <c r="UIA1" s="2070"/>
      <c r="UIB1" s="2070"/>
      <c r="UIC1" s="2070"/>
      <c r="UID1" s="2070"/>
      <c r="UIE1" s="2070"/>
      <c r="UIF1" s="2070"/>
      <c r="UIG1" s="2070"/>
      <c r="UIH1" s="2070"/>
      <c r="UII1" s="2070"/>
      <c r="UIJ1" s="2070"/>
      <c r="UIK1" s="2070"/>
      <c r="UIL1" s="2070"/>
      <c r="UIM1" s="2070"/>
      <c r="UIN1" s="2070"/>
      <c r="UIO1" s="2070"/>
      <c r="UIP1" s="2070"/>
      <c r="UIQ1" s="2070"/>
      <c r="UIR1" s="2070"/>
      <c r="UIS1" s="2070"/>
      <c r="UIT1" s="2070"/>
      <c r="UIU1" s="2070"/>
      <c r="UIV1" s="2070"/>
      <c r="UIW1" s="2070"/>
      <c r="UIX1" s="2070"/>
      <c r="UIY1" s="2070"/>
      <c r="UIZ1" s="2070"/>
      <c r="UJA1" s="2070"/>
      <c r="UJB1" s="2070"/>
      <c r="UJC1" s="2070"/>
      <c r="UJD1" s="2070"/>
      <c r="UJE1" s="2070"/>
      <c r="UJF1" s="2070"/>
      <c r="UJG1" s="2070"/>
      <c r="UJH1" s="2070"/>
      <c r="UJI1" s="2070"/>
      <c r="UJJ1" s="2070"/>
      <c r="UJK1" s="2070"/>
      <c r="UJL1" s="2070"/>
      <c r="UJM1" s="2070"/>
      <c r="UJN1" s="2070"/>
      <c r="UJO1" s="2070"/>
      <c r="UJP1" s="2070"/>
      <c r="UJQ1" s="2070"/>
      <c r="UJR1" s="2070"/>
      <c r="UJS1" s="2070"/>
      <c r="UJT1" s="2070"/>
      <c r="UJU1" s="2070"/>
      <c r="UJV1" s="2070"/>
      <c r="UJW1" s="2070"/>
      <c r="UJX1" s="2070"/>
      <c r="UJY1" s="2070"/>
      <c r="UJZ1" s="2070"/>
      <c r="UKA1" s="2070"/>
      <c r="UKB1" s="2070"/>
      <c r="UKC1" s="2070"/>
      <c r="UKD1" s="2070"/>
      <c r="UKE1" s="2070"/>
      <c r="UKF1" s="2070"/>
      <c r="UKG1" s="2070"/>
      <c r="UKH1" s="2070"/>
      <c r="UKI1" s="2070"/>
      <c r="UKJ1" s="2070"/>
      <c r="UKK1" s="2070"/>
      <c r="UKL1" s="2070"/>
      <c r="UKM1" s="2070"/>
      <c r="UKN1" s="2070"/>
      <c r="UKO1" s="2070"/>
      <c r="UKP1" s="2070"/>
      <c r="UKQ1" s="2070"/>
      <c r="UKR1" s="2070"/>
      <c r="UKS1" s="2070"/>
      <c r="UKT1" s="2070"/>
      <c r="UKU1" s="2070"/>
      <c r="UKV1" s="2070"/>
      <c r="UKW1" s="2070"/>
      <c r="UKX1" s="2070"/>
      <c r="UKY1" s="2070"/>
      <c r="UKZ1" s="2070"/>
      <c r="ULA1" s="2070"/>
      <c r="ULB1" s="2070"/>
      <c r="ULC1" s="2070"/>
      <c r="ULD1" s="2070"/>
      <c r="ULE1" s="2070"/>
      <c r="ULF1" s="2070"/>
      <c r="ULG1" s="2070"/>
      <c r="ULH1" s="2070"/>
      <c r="ULI1" s="2070"/>
      <c r="ULJ1" s="2070"/>
      <c r="ULK1" s="2070"/>
      <c r="ULL1" s="2070"/>
      <c r="ULM1" s="2070"/>
      <c r="ULN1" s="2070"/>
      <c r="ULO1" s="2070"/>
      <c r="ULP1" s="2070"/>
      <c r="ULQ1" s="2070"/>
      <c r="ULR1" s="2070"/>
      <c r="ULS1" s="2070"/>
      <c r="ULT1" s="2070"/>
      <c r="ULU1" s="2070"/>
      <c r="ULV1" s="2070"/>
      <c r="ULW1" s="2070"/>
      <c r="ULX1" s="2070"/>
      <c r="ULY1" s="2070"/>
      <c r="ULZ1" s="2070"/>
      <c r="UMA1" s="2070"/>
      <c r="UMB1" s="2070"/>
      <c r="UMC1" s="2070"/>
      <c r="UMD1" s="2070"/>
      <c r="UME1" s="2070"/>
      <c r="UMF1" s="2070"/>
      <c r="UMG1" s="2070"/>
      <c r="UMH1" s="2070"/>
      <c r="UMI1" s="2070"/>
      <c r="UMJ1" s="2070"/>
      <c r="UMK1" s="2070"/>
      <c r="UML1" s="2070"/>
      <c r="UMM1" s="2070"/>
      <c r="UMN1" s="2070"/>
      <c r="UMO1" s="2070"/>
      <c r="UMP1" s="2070"/>
      <c r="UMQ1" s="2070"/>
      <c r="UMR1" s="2070"/>
      <c r="UMS1" s="2070"/>
      <c r="UMT1" s="2070"/>
      <c r="UMU1" s="2070"/>
      <c r="UMV1" s="2070"/>
      <c r="UMW1" s="2070"/>
      <c r="UMX1" s="2070"/>
      <c r="UMY1" s="2070"/>
      <c r="UMZ1" s="2070"/>
      <c r="UNA1" s="2070"/>
      <c r="UNB1" s="2070"/>
      <c r="UNC1" s="2070"/>
      <c r="UND1" s="2070"/>
      <c r="UNE1" s="2070"/>
      <c r="UNF1" s="2070"/>
      <c r="UNG1" s="2070"/>
      <c r="UNH1" s="2070"/>
      <c r="UNI1" s="2070"/>
      <c r="UNJ1" s="2070"/>
      <c r="UNK1" s="2070"/>
      <c r="UNL1" s="2070"/>
      <c r="UNM1" s="2070"/>
      <c r="UNN1" s="2070"/>
      <c r="UNO1" s="2070"/>
      <c r="UNP1" s="2070"/>
      <c r="UNQ1" s="2070"/>
      <c r="UNR1" s="2070"/>
      <c r="UNS1" s="2070"/>
      <c r="UNT1" s="2070"/>
      <c r="UNU1" s="2070"/>
      <c r="UNV1" s="2070"/>
      <c r="UNW1" s="2070"/>
      <c r="UNX1" s="2070"/>
      <c r="UNY1" s="2070"/>
      <c r="UNZ1" s="2070"/>
      <c r="UOA1" s="2070"/>
      <c r="UOB1" s="2070"/>
      <c r="UOC1" s="2070"/>
      <c r="UOD1" s="2070"/>
      <c r="UOE1" s="2070"/>
      <c r="UOF1" s="2070"/>
      <c r="UOG1" s="2070"/>
      <c r="UOH1" s="2070"/>
      <c r="UOI1" s="2070"/>
      <c r="UOJ1" s="2070"/>
      <c r="UOK1" s="2070"/>
      <c r="UOL1" s="2070"/>
      <c r="UOM1" s="2070"/>
      <c r="UON1" s="2070"/>
      <c r="UOO1" s="2070"/>
      <c r="UOP1" s="2070"/>
      <c r="UOQ1" s="2070"/>
      <c r="UOR1" s="2070"/>
      <c r="UOS1" s="2070"/>
      <c r="UOT1" s="2070"/>
      <c r="UOU1" s="2070"/>
      <c r="UOV1" s="2070"/>
      <c r="UOW1" s="2070"/>
      <c r="UOX1" s="2070"/>
      <c r="UOY1" s="2070"/>
      <c r="UOZ1" s="2070"/>
      <c r="UPA1" s="2070"/>
      <c r="UPB1" s="2070"/>
      <c r="UPC1" s="2070"/>
      <c r="UPD1" s="2070"/>
      <c r="UPE1" s="2070"/>
      <c r="UPF1" s="2070"/>
      <c r="UPG1" s="2070"/>
      <c r="UPH1" s="2070"/>
      <c r="UPI1" s="2070"/>
      <c r="UPJ1" s="2070"/>
      <c r="UPK1" s="2070"/>
      <c r="UPL1" s="2070"/>
      <c r="UPM1" s="2070"/>
      <c r="UPN1" s="2070"/>
      <c r="UPO1" s="2070"/>
      <c r="UPP1" s="2070"/>
      <c r="UPQ1" s="2070"/>
      <c r="UPR1" s="2070"/>
      <c r="UPS1" s="2070"/>
      <c r="UPT1" s="2070"/>
      <c r="UPU1" s="2070"/>
      <c r="UPV1" s="2070"/>
      <c r="UPW1" s="2070"/>
      <c r="UPX1" s="2070"/>
      <c r="UPY1" s="2070"/>
      <c r="UPZ1" s="2070"/>
      <c r="UQA1" s="2070"/>
      <c r="UQB1" s="2070"/>
      <c r="UQC1" s="2070"/>
      <c r="UQD1" s="2070"/>
      <c r="UQE1" s="2070"/>
      <c r="UQF1" s="2070"/>
      <c r="UQG1" s="2070"/>
      <c r="UQH1" s="2070"/>
      <c r="UQI1" s="2070"/>
      <c r="UQJ1" s="2070"/>
      <c r="UQK1" s="2070"/>
      <c r="UQL1" s="2070"/>
      <c r="UQM1" s="2070"/>
      <c r="UQN1" s="2070"/>
      <c r="UQO1" s="2070"/>
      <c r="UQP1" s="2070"/>
      <c r="UQQ1" s="2070"/>
      <c r="UQR1" s="2070"/>
      <c r="UQS1" s="2070"/>
      <c r="UQT1" s="2070"/>
      <c r="UQU1" s="2070"/>
      <c r="UQV1" s="2070"/>
      <c r="UQW1" s="2070"/>
      <c r="UQX1" s="2070"/>
      <c r="UQY1" s="2070"/>
      <c r="UQZ1" s="2070"/>
      <c r="URA1" s="2070"/>
      <c r="URB1" s="2070"/>
      <c r="URC1" s="2070"/>
      <c r="URD1" s="2070"/>
      <c r="URE1" s="2070"/>
      <c r="URF1" s="2070"/>
      <c r="URG1" s="2070"/>
      <c r="URH1" s="2070"/>
      <c r="URI1" s="2070"/>
      <c r="URJ1" s="2070"/>
      <c r="URK1" s="2070"/>
      <c r="URL1" s="2070"/>
      <c r="URM1" s="2070"/>
      <c r="URN1" s="2070"/>
      <c r="URO1" s="2070"/>
      <c r="URP1" s="2070"/>
      <c r="URQ1" s="2070"/>
      <c r="URR1" s="2070"/>
      <c r="URS1" s="2070"/>
      <c r="URT1" s="2070"/>
      <c r="URU1" s="2070"/>
      <c r="URV1" s="2070"/>
      <c r="URW1" s="2070"/>
      <c r="URX1" s="2070"/>
      <c r="URY1" s="2070"/>
      <c r="URZ1" s="2070"/>
      <c r="USA1" s="2070"/>
      <c r="USB1" s="2070"/>
      <c r="USC1" s="2070"/>
      <c r="USD1" s="2070"/>
      <c r="USE1" s="2070"/>
      <c r="USF1" s="2070"/>
      <c r="USG1" s="2070"/>
      <c r="USH1" s="2070"/>
      <c r="USI1" s="2070"/>
      <c r="USJ1" s="2070"/>
      <c r="USK1" s="2070"/>
      <c r="USL1" s="2070"/>
      <c r="USM1" s="2070"/>
      <c r="USN1" s="2070"/>
      <c r="USO1" s="2070"/>
      <c r="USP1" s="2070"/>
      <c r="USQ1" s="2070"/>
      <c r="USR1" s="2070"/>
      <c r="USS1" s="2070"/>
      <c r="UST1" s="2070"/>
      <c r="USU1" s="2070"/>
      <c r="USV1" s="2070"/>
      <c r="USW1" s="2070"/>
      <c r="USX1" s="2070"/>
      <c r="USY1" s="2070"/>
      <c r="USZ1" s="2070"/>
      <c r="UTA1" s="2070"/>
      <c r="UTB1" s="2070"/>
      <c r="UTC1" s="2070"/>
      <c r="UTD1" s="2070"/>
      <c r="UTE1" s="2070"/>
      <c r="UTF1" s="2070"/>
      <c r="UTG1" s="2070"/>
      <c r="UTH1" s="2070"/>
      <c r="UTI1" s="2070"/>
      <c r="UTJ1" s="2070"/>
      <c r="UTK1" s="2070"/>
      <c r="UTL1" s="2070"/>
      <c r="UTM1" s="2070"/>
      <c r="UTN1" s="2070"/>
      <c r="UTO1" s="2070"/>
      <c r="UTP1" s="2070"/>
      <c r="UTQ1" s="2070"/>
      <c r="UTR1" s="2070"/>
      <c r="UTS1" s="2070"/>
      <c r="UTT1" s="2070"/>
      <c r="UTU1" s="2070"/>
      <c r="UTV1" s="2070"/>
      <c r="UTW1" s="2070"/>
      <c r="UTX1" s="2070"/>
      <c r="UTY1" s="2070"/>
      <c r="UTZ1" s="2070"/>
      <c r="UUA1" s="2070"/>
      <c r="UUB1" s="2070"/>
      <c r="UUC1" s="2070"/>
      <c r="UUD1" s="2070"/>
      <c r="UUE1" s="2070"/>
      <c r="UUF1" s="2070"/>
      <c r="UUG1" s="2070"/>
      <c r="UUH1" s="2070"/>
      <c r="UUI1" s="2070"/>
      <c r="UUJ1" s="2070"/>
      <c r="UUK1" s="2070"/>
      <c r="UUL1" s="2070"/>
      <c r="UUM1" s="2070"/>
      <c r="UUN1" s="2070"/>
      <c r="UUO1" s="2070"/>
      <c r="UUP1" s="2070"/>
      <c r="UUQ1" s="2070"/>
      <c r="UUR1" s="2070"/>
      <c r="UUS1" s="2070"/>
      <c r="UUT1" s="2070"/>
      <c r="UUU1" s="2070"/>
      <c r="UUV1" s="2070"/>
      <c r="UUW1" s="2070"/>
      <c r="UUX1" s="2070"/>
      <c r="UUY1" s="2070"/>
      <c r="UUZ1" s="2070"/>
      <c r="UVA1" s="2070"/>
      <c r="UVB1" s="2070"/>
      <c r="UVC1" s="2070"/>
      <c r="UVD1" s="2070"/>
      <c r="UVE1" s="2070"/>
      <c r="UVF1" s="2070"/>
      <c r="UVG1" s="2070"/>
      <c r="UVH1" s="2070"/>
      <c r="UVI1" s="2070"/>
      <c r="UVJ1" s="2070"/>
      <c r="UVK1" s="2070"/>
      <c r="UVL1" s="2070"/>
      <c r="UVM1" s="2070"/>
      <c r="UVN1" s="2070"/>
      <c r="UVO1" s="2070"/>
      <c r="UVP1" s="2070"/>
      <c r="UVQ1" s="2070"/>
      <c r="UVR1" s="2070"/>
      <c r="UVS1" s="2070"/>
      <c r="UVT1" s="2070"/>
      <c r="UVU1" s="2070"/>
      <c r="UVV1" s="2070"/>
      <c r="UVW1" s="2070"/>
      <c r="UVX1" s="2070"/>
      <c r="UVY1" s="2070"/>
      <c r="UVZ1" s="2070"/>
      <c r="UWA1" s="2070"/>
      <c r="UWB1" s="2070"/>
      <c r="UWC1" s="2070"/>
      <c r="UWD1" s="2070"/>
      <c r="UWE1" s="2070"/>
      <c r="UWF1" s="2070"/>
      <c r="UWG1" s="2070"/>
      <c r="UWH1" s="2070"/>
      <c r="UWI1" s="2070"/>
      <c r="UWJ1" s="2070"/>
      <c r="UWK1" s="2070"/>
      <c r="UWL1" s="2070"/>
      <c r="UWM1" s="2070"/>
      <c r="UWN1" s="2070"/>
      <c r="UWO1" s="2070"/>
      <c r="UWP1" s="2070"/>
      <c r="UWQ1" s="2070"/>
      <c r="UWR1" s="2070"/>
      <c r="UWS1" s="2070"/>
      <c r="UWT1" s="2070"/>
      <c r="UWU1" s="2070"/>
      <c r="UWV1" s="2070"/>
      <c r="UWW1" s="2070"/>
      <c r="UWX1" s="2070"/>
      <c r="UWY1" s="2070"/>
      <c r="UWZ1" s="2070"/>
      <c r="UXA1" s="2070"/>
      <c r="UXB1" s="2070"/>
      <c r="UXC1" s="2070"/>
      <c r="UXD1" s="2070"/>
      <c r="UXE1" s="2070"/>
      <c r="UXF1" s="2070"/>
      <c r="UXG1" s="2070"/>
      <c r="UXH1" s="2070"/>
      <c r="UXI1" s="2070"/>
      <c r="UXJ1" s="2070"/>
      <c r="UXK1" s="2070"/>
      <c r="UXL1" s="2070"/>
      <c r="UXM1" s="2070"/>
      <c r="UXN1" s="2070"/>
      <c r="UXO1" s="2070"/>
      <c r="UXP1" s="2070"/>
      <c r="UXQ1" s="2070"/>
      <c r="UXR1" s="2070"/>
      <c r="UXS1" s="2070"/>
      <c r="UXT1" s="2070"/>
      <c r="UXU1" s="2070"/>
      <c r="UXV1" s="2070"/>
      <c r="UXW1" s="2070"/>
      <c r="UXX1" s="2070"/>
      <c r="UXY1" s="2070"/>
      <c r="UXZ1" s="2070"/>
      <c r="UYA1" s="2070"/>
      <c r="UYB1" s="2070"/>
      <c r="UYC1" s="2070"/>
      <c r="UYD1" s="2070"/>
      <c r="UYE1" s="2070"/>
      <c r="UYF1" s="2070"/>
      <c r="UYG1" s="2070"/>
      <c r="UYH1" s="2070"/>
      <c r="UYI1" s="2070"/>
      <c r="UYJ1" s="2070"/>
      <c r="UYK1" s="2070"/>
      <c r="UYL1" s="2070"/>
      <c r="UYM1" s="2070"/>
      <c r="UYN1" s="2070"/>
      <c r="UYO1" s="2070"/>
      <c r="UYP1" s="2070"/>
      <c r="UYQ1" s="2070"/>
      <c r="UYR1" s="2070"/>
      <c r="UYS1" s="2070"/>
      <c r="UYT1" s="2070"/>
      <c r="UYU1" s="2070"/>
      <c r="UYV1" s="2070"/>
      <c r="UYW1" s="2070"/>
      <c r="UYX1" s="2070"/>
      <c r="UYY1" s="2070"/>
      <c r="UYZ1" s="2070"/>
      <c r="UZA1" s="2070"/>
      <c r="UZB1" s="2070"/>
      <c r="UZC1" s="2070"/>
      <c r="UZD1" s="2070"/>
      <c r="UZE1" s="2070"/>
      <c r="UZF1" s="2070"/>
      <c r="UZG1" s="2070"/>
      <c r="UZH1" s="2070"/>
      <c r="UZI1" s="2070"/>
      <c r="UZJ1" s="2070"/>
      <c r="UZK1" s="2070"/>
      <c r="UZL1" s="2070"/>
      <c r="UZM1" s="2070"/>
      <c r="UZN1" s="2070"/>
      <c r="UZO1" s="2070"/>
      <c r="UZP1" s="2070"/>
      <c r="UZQ1" s="2070"/>
      <c r="UZR1" s="2070"/>
      <c r="UZS1" s="2070"/>
      <c r="UZT1" s="2070"/>
      <c r="UZU1" s="2070"/>
      <c r="UZV1" s="2070"/>
      <c r="UZW1" s="2070"/>
      <c r="UZX1" s="2070"/>
      <c r="UZY1" s="2070"/>
      <c r="UZZ1" s="2070"/>
      <c r="VAA1" s="2070"/>
      <c r="VAB1" s="2070"/>
      <c r="VAC1" s="2070"/>
      <c r="VAD1" s="2070"/>
      <c r="VAE1" s="2070"/>
      <c r="VAF1" s="2070"/>
      <c r="VAG1" s="2070"/>
      <c r="VAH1" s="2070"/>
      <c r="VAI1" s="2070"/>
      <c r="VAJ1" s="2070"/>
      <c r="VAK1" s="2070"/>
      <c r="VAL1" s="2070"/>
      <c r="VAM1" s="2070"/>
      <c r="VAN1" s="2070"/>
      <c r="VAO1" s="2070"/>
      <c r="VAP1" s="2070"/>
      <c r="VAQ1" s="2070"/>
      <c r="VAR1" s="2070"/>
      <c r="VAS1" s="2070"/>
      <c r="VAT1" s="2070"/>
      <c r="VAU1" s="2070"/>
      <c r="VAV1" s="2070"/>
      <c r="VAW1" s="2070"/>
      <c r="VAX1" s="2070"/>
      <c r="VAY1" s="2070"/>
      <c r="VAZ1" s="2070"/>
      <c r="VBA1" s="2070"/>
      <c r="VBB1" s="2070"/>
      <c r="VBC1" s="2070"/>
      <c r="VBD1" s="2070"/>
      <c r="VBE1" s="2070"/>
      <c r="VBF1" s="2070"/>
      <c r="VBG1" s="2070"/>
      <c r="VBH1" s="2070"/>
      <c r="VBI1" s="2070"/>
      <c r="VBJ1" s="2070"/>
      <c r="VBK1" s="2070"/>
      <c r="VBL1" s="2070"/>
      <c r="VBM1" s="2070"/>
      <c r="VBN1" s="2070"/>
      <c r="VBO1" s="2070"/>
      <c r="VBP1" s="2070"/>
      <c r="VBQ1" s="2070"/>
      <c r="VBR1" s="2070"/>
      <c r="VBS1" s="2070"/>
      <c r="VBT1" s="2070"/>
      <c r="VBU1" s="2070"/>
      <c r="VBV1" s="2070"/>
      <c r="VBW1" s="2070"/>
      <c r="VBX1" s="2070"/>
      <c r="VBY1" s="2070"/>
      <c r="VBZ1" s="2070"/>
      <c r="VCA1" s="2070"/>
      <c r="VCB1" s="2070"/>
      <c r="VCC1" s="2070"/>
      <c r="VCD1" s="2070"/>
      <c r="VCE1" s="2070"/>
      <c r="VCF1" s="2070"/>
      <c r="VCG1" s="2070"/>
      <c r="VCH1" s="2070"/>
      <c r="VCI1" s="2070"/>
      <c r="VCJ1" s="2070"/>
      <c r="VCK1" s="2070"/>
      <c r="VCL1" s="2070"/>
      <c r="VCM1" s="2070"/>
      <c r="VCN1" s="2070"/>
      <c r="VCO1" s="2070"/>
      <c r="VCP1" s="2070"/>
      <c r="VCQ1" s="2070"/>
      <c r="VCR1" s="2070"/>
      <c r="VCS1" s="2070"/>
      <c r="VCT1" s="2070"/>
      <c r="VCU1" s="2070"/>
      <c r="VCV1" s="2070"/>
      <c r="VCW1" s="2070"/>
      <c r="VCX1" s="2070"/>
      <c r="VCY1" s="2070"/>
      <c r="VCZ1" s="2070"/>
      <c r="VDA1" s="2070"/>
      <c r="VDB1" s="2070"/>
      <c r="VDC1" s="2070"/>
      <c r="VDD1" s="2070"/>
      <c r="VDE1" s="2070"/>
      <c r="VDF1" s="2070"/>
      <c r="VDG1" s="2070"/>
      <c r="VDH1" s="2070"/>
      <c r="VDI1" s="2070"/>
      <c r="VDJ1" s="2070"/>
      <c r="VDK1" s="2070"/>
      <c r="VDL1" s="2070"/>
      <c r="VDM1" s="2070"/>
      <c r="VDN1" s="2070"/>
      <c r="VDO1" s="2070"/>
      <c r="VDP1" s="2070"/>
      <c r="VDQ1" s="2070"/>
      <c r="VDR1" s="2070"/>
      <c r="VDS1" s="2070"/>
      <c r="VDT1" s="2070"/>
      <c r="VDU1" s="2070"/>
      <c r="VDV1" s="2070"/>
      <c r="VDW1" s="2070"/>
      <c r="VDX1" s="2070"/>
      <c r="VDY1" s="2070"/>
      <c r="VDZ1" s="2070"/>
      <c r="VEA1" s="2070"/>
      <c r="VEB1" s="2070"/>
      <c r="VEC1" s="2070"/>
      <c r="VED1" s="2070"/>
      <c r="VEE1" s="2070"/>
      <c r="VEF1" s="2070"/>
      <c r="VEG1" s="2070"/>
      <c r="VEH1" s="2070"/>
      <c r="VEI1" s="2070"/>
      <c r="VEJ1" s="2070"/>
      <c r="VEK1" s="2070"/>
      <c r="VEL1" s="2070"/>
      <c r="VEM1" s="2070"/>
      <c r="VEN1" s="2070"/>
      <c r="VEO1" s="2070"/>
      <c r="VEP1" s="2070"/>
      <c r="VEQ1" s="2070"/>
      <c r="VER1" s="2070"/>
      <c r="VES1" s="2070"/>
      <c r="VET1" s="2070"/>
      <c r="VEU1" s="2070"/>
      <c r="VEV1" s="2070"/>
      <c r="VEW1" s="2070"/>
      <c r="VEX1" s="2070"/>
      <c r="VEY1" s="2070"/>
      <c r="VEZ1" s="2070"/>
      <c r="VFA1" s="2070"/>
      <c r="VFB1" s="2070"/>
      <c r="VFC1" s="2070"/>
      <c r="VFD1" s="2070"/>
      <c r="VFE1" s="2070"/>
      <c r="VFF1" s="2070"/>
      <c r="VFG1" s="2070"/>
      <c r="VFH1" s="2070"/>
      <c r="VFI1" s="2070"/>
      <c r="VFJ1" s="2070"/>
      <c r="VFK1" s="2070"/>
      <c r="VFL1" s="2070"/>
      <c r="VFM1" s="2070"/>
      <c r="VFN1" s="2070"/>
      <c r="VFO1" s="2070"/>
      <c r="VFP1" s="2070"/>
      <c r="VFQ1" s="2070"/>
      <c r="VFR1" s="2070"/>
      <c r="VFS1" s="2070"/>
      <c r="VFT1" s="2070"/>
      <c r="VFU1" s="2070"/>
      <c r="VFV1" s="2070"/>
      <c r="VFW1" s="2070"/>
      <c r="VFX1" s="2070"/>
      <c r="VFY1" s="2070"/>
      <c r="VFZ1" s="2070"/>
      <c r="VGA1" s="2070"/>
      <c r="VGB1" s="2070"/>
      <c r="VGC1" s="2070"/>
      <c r="VGD1" s="2070"/>
      <c r="VGE1" s="2070"/>
      <c r="VGF1" s="2070"/>
      <c r="VGG1" s="2070"/>
      <c r="VGH1" s="2070"/>
      <c r="VGI1" s="2070"/>
      <c r="VGJ1" s="2070"/>
      <c r="VGK1" s="2070"/>
      <c r="VGL1" s="2070"/>
      <c r="VGM1" s="2070"/>
      <c r="VGN1" s="2070"/>
      <c r="VGO1" s="2070"/>
      <c r="VGP1" s="2070"/>
      <c r="VGQ1" s="2070"/>
      <c r="VGR1" s="2070"/>
      <c r="VGS1" s="2070"/>
      <c r="VGT1" s="2070"/>
      <c r="VGU1" s="2070"/>
      <c r="VGV1" s="2070"/>
      <c r="VGW1" s="2070"/>
      <c r="VGX1" s="2070"/>
      <c r="VGY1" s="2070"/>
      <c r="VGZ1" s="2070"/>
      <c r="VHA1" s="2070"/>
      <c r="VHB1" s="2070"/>
      <c r="VHC1" s="2070"/>
      <c r="VHD1" s="2070"/>
      <c r="VHE1" s="2070"/>
      <c r="VHF1" s="2070"/>
      <c r="VHG1" s="2070"/>
      <c r="VHH1" s="2070"/>
      <c r="VHI1" s="2070"/>
      <c r="VHJ1" s="2070"/>
      <c r="VHK1" s="2070"/>
      <c r="VHL1" s="2070"/>
      <c r="VHM1" s="2070"/>
      <c r="VHN1" s="2070"/>
      <c r="VHO1" s="2070"/>
      <c r="VHP1" s="2070"/>
      <c r="VHQ1" s="2070"/>
      <c r="VHR1" s="2070"/>
      <c r="VHS1" s="2070"/>
      <c r="VHT1" s="2070"/>
      <c r="VHU1" s="2070"/>
      <c r="VHV1" s="2070"/>
      <c r="VHW1" s="2070"/>
      <c r="VHX1" s="2070"/>
      <c r="VHY1" s="2070"/>
      <c r="VHZ1" s="2070"/>
      <c r="VIA1" s="2070"/>
      <c r="VIB1" s="2070"/>
      <c r="VIC1" s="2070"/>
      <c r="VID1" s="2070"/>
      <c r="VIE1" s="2070"/>
      <c r="VIF1" s="2070"/>
      <c r="VIG1" s="2070"/>
      <c r="VIH1" s="2070"/>
      <c r="VII1" s="2070"/>
      <c r="VIJ1" s="2070"/>
      <c r="VIK1" s="2070"/>
      <c r="VIL1" s="2070"/>
      <c r="VIM1" s="2070"/>
      <c r="VIN1" s="2070"/>
      <c r="VIO1" s="2070"/>
      <c r="VIP1" s="2070"/>
      <c r="VIQ1" s="2070"/>
      <c r="VIR1" s="2070"/>
      <c r="VIS1" s="2070"/>
      <c r="VIT1" s="2070"/>
      <c r="VIU1" s="2070"/>
      <c r="VIV1" s="2070"/>
      <c r="VIW1" s="2070"/>
      <c r="VIX1" s="2070"/>
      <c r="VIY1" s="2070"/>
      <c r="VIZ1" s="2070"/>
      <c r="VJA1" s="2070"/>
      <c r="VJB1" s="2070"/>
      <c r="VJC1" s="2070"/>
      <c r="VJD1" s="2070"/>
      <c r="VJE1" s="2070"/>
      <c r="VJF1" s="2070"/>
      <c r="VJG1" s="2070"/>
      <c r="VJH1" s="2070"/>
      <c r="VJI1" s="2070"/>
      <c r="VJJ1" s="2070"/>
      <c r="VJK1" s="2070"/>
      <c r="VJL1" s="2070"/>
      <c r="VJM1" s="2070"/>
      <c r="VJN1" s="2070"/>
      <c r="VJO1" s="2070"/>
      <c r="VJP1" s="2070"/>
      <c r="VJQ1" s="2070"/>
      <c r="VJR1" s="2070"/>
      <c r="VJS1" s="2070"/>
      <c r="VJT1" s="2070"/>
      <c r="VJU1" s="2070"/>
      <c r="VJV1" s="2070"/>
      <c r="VJW1" s="2070"/>
      <c r="VJX1" s="2070"/>
      <c r="VJY1" s="2070"/>
      <c r="VJZ1" s="2070"/>
      <c r="VKA1" s="2070"/>
      <c r="VKB1" s="2070"/>
      <c r="VKC1" s="2070"/>
      <c r="VKD1" s="2070"/>
      <c r="VKE1" s="2070"/>
      <c r="VKF1" s="2070"/>
      <c r="VKG1" s="2070"/>
      <c r="VKH1" s="2070"/>
      <c r="VKI1" s="2070"/>
      <c r="VKJ1" s="2070"/>
      <c r="VKK1" s="2070"/>
      <c r="VKL1" s="2070"/>
      <c r="VKM1" s="2070"/>
      <c r="VKN1" s="2070"/>
      <c r="VKO1" s="2070"/>
      <c r="VKP1" s="2070"/>
      <c r="VKQ1" s="2070"/>
      <c r="VKR1" s="2070"/>
      <c r="VKS1" s="2070"/>
      <c r="VKT1" s="2070"/>
      <c r="VKU1" s="2070"/>
      <c r="VKV1" s="2070"/>
      <c r="VKW1" s="2070"/>
      <c r="VKX1" s="2070"/>
      <c r="VKY1" s="2070"/>
      <c r="VKZ1" s="2070"/>
      <c r="VLA1" s="2070"/>
      <c r="VLB1" s="2070"/>
      <c r="VLC1" s="2070"/>
      <c r="VLD1" s="2070"/>
      <c r="VLE1" s="2070"/>
      <c r="VLF1" s="2070"/>
      <c r="VLG1" s="2070"/>
      <c r="VLH1" s="2070"/>
      <c r="VLI1" s="2070"/>
      <c r="VLJ1" s="2070"/>
      <c r="VLK1" s="2070"/>
      <c r="VLL1" s="2070"/>
      <c r="VLM1" s="2070"/>
      <c r="VLN1" s="2070"/>
      <c r="VLO1" s="2070"/>
      <c r="VLP1" s="2070"/>
      <c r="VLQ1" s="2070"/>
      <c r="VLR1" s="2070"/>
      <c r="VLS1" s="2070"/>
      <c r="VLT1" s="2070"/>
      <c r="VLU1" s="2070"/>
      <c r="VLV1" s="2070"/>
      <c r="VLW1" s="2070"/>
      <c r="VLX1" s="2070"/>
      <c r="VLY1" s="2070"/>
      <c r="VLZ1" s="2070"/>
      <c r="VMA1" s="2070"/>
      <c r="VMB1" s="2070"/>
      <c r="VMC1" s="2070"/>
      <c r="VMD1" s="2070"/>
      <c r="VME1" s="2070"/>
      <c r="VMF1" s="2070"/>
      <c r="VMG1" s="2070"/>
      <c r="VMH1" s="2070"/>
      <c r="VMI1" s="2070"/>
      <c r="VMJ1" s="2070"/>
      <c r="VMK1" s="2070"/>
      <c r="VML1" s="2070"/>
      <c r="VMM1" s="2070"/>
      <c r="VMN1" s="2070"/>
      <c r="VMO1" s="2070"/>
      <c r="VMP1" s="2070"/>
      <c r="VMQ1" s="2070"/>
      <c r="VMR1" s="2070"/>
      <c r="VMS1" s="2070"/>
      <c r="VMT1" s="2070"/>
      <c r="VMU1" s="2070"/>
      <c r="VMV1" s="2070"/>
      <c r="VMW1" s="2070"/>
      <c r="VMX1" s="2070"/>
      <c r="VMY1" s="2070"/>
      <c r="VMZ1" s="2070"/>
      <c r="VNA1" s="2070"/>
      <c r="VNB1" s="2070"/>
      <c r="VNC1" s="2070"/>
      <c r="VND1" s="2070"/>
      <c r="VNE1" s="2070"/>
      <c r="VNF1" s="2070"/>
      <c r="VNG1" s="2070"/>
      <c r="VNH1" s="2070"/>
      <c r="VNI1" s="2070"/>
      <c r="VNJ1" s="2070"/>
      <c r="VNK1" s="2070"/>
      <c r="VNL1" s="2070"/>
      <c r="VNM1" s="2070"/>
      <c r="VNN1" s="2070"/>
      <c r="VNO1" s="2070"/>
      <c r="VNP1" s="2070"/>
      <c r="VNQ1" s="2070"/>
      <c r="VNR1" s="2070"/>
      <c r="VNS1" s="2070"/>
      <c r="VNT1" s="2070"/>
      <c r="VNU1" s="2070"/>
      <c r="VNV1" s="2070"/>
      <c r="VNW1" s="2070"/>
      <c r="VNX1" s="2070"/>
      <c r="VNY1" s="2070"/>
      <c r="VNZ1" s="2070"/>
      <c r="VOA1" s="2070"/>
      <c r="VOB1" s="2070"/>
      <c r="VOC1" s="2070"/>
      <c r="VOD1" s="2070"/>
      <c r="VOE1" s="2070"/>
      <c r="VOF1" s="2070"/>
      <c r="VOG1" s="2070"/>
      <c r="VOH1" s="2070"/>
      <c r="VOI1" s="2070"/>
      <c r="VOJ1" s="2070"/>
      <c r="VOK1" s="2070"/>
      <c r="VOL1" s="2070"/>
      <c r="VOM1" s="2070"/>
      <c r="VON1" s="2070"/>
      <c r="VOO1" s="2070"/>
      <c r="VOP1" s="2070"/>
      <c r="VOQ1" s="2070"/>
      <c r="VOR1" s="2070"/>
      <c r="VOS1" s="2070"/>
      <c r="VOT1" s="2070"/>
      <c r="VOU1" s="2070"/>
      <c r="VOV1" s="2070"/>
      <c r="VOW1" s="2070"/>
      <c r="VOX1" s="2070"/>
      <c r="VOY1" s="2070"/>
      <c r="VOZ1" s="2070"/>
      <c r="VPA1" s="2070"/>
      <c r="VPB1" s="2070"/>
      <c r="VPC1" s="2070"/>
      <c r="VPD1" s="2070"/>
      <c r="VPE1" s="2070"/>
      <c r="VPF1" s="2070"/>
      <c r="VPG1" s="2070"/>
      <c r="VPH1" s="2070"/>
      <c r="VPI1" s="2070"/>
      <c r="VPJ1" s="2070"/>
      <c r="VPK1" s="2070"/>
      <c r="VPL1" s="2070"/>
      <c r="VPM1" s="2070"/>
      <c r="VPN1" s="2070"/>
      <c r="VPO1" s="2070"/>
      <c r="VPP1" s="2070"/>
      <c r="VPQ1" s="2070"/>
      <c r="VPR1" s="2070"/>
      <c r="VPS1" s="2070"/>
      <c r="VPT1" s="2070"/>
      <c r="VPU1" s="2070"/>
      <c r="VPV1" s="2070"/>
      <c r="VPW1" s="2070"/>
      <c r="VPX1" s="2070"/>
      <c r="VPY1" s="2070"/>
      <c r="VPZ1" s="2070"/>
      <c r="VQA1" s="2070"/>
      <c r="VQB1" s="2070"/>
      <c r="VQC1" s="2070"/>
      <c r="VQD1" s="2070"/>
      <c r="VQE1" s="2070"/>
      <c r="VQF1" s="2070"/>
      <c r="VQG1" s="2070"/>
      <c r="VQH1" s="2070"/>
      <c r="VQI1" s="2070"/>
      <c r="VQJ1" s="2070"/>
      <c r="VQK1" s="2070"/>
      <c r="VQL1" s="2070"/>
      <c r="VQM1" s="2070"/>
      <c r="VQN1" s="2070"/>
      <c r="VQO1" s="2070"/>
      <c r="VQP1" s="2070"/>
      <c r="VQQ1" s="2070"/>
      <c r="VQR1" s="2070"/>
      <c r="VQS1" s="2070"/>
      <c r="VQT1" s="2070"/>
      <c r="VQU1" s="2070"/>
      <c r="VQV1" s="2070"/>
      <c r="VQW1" s="2070"/>
      <c r="VQX1" s="2070"/>
      <c r="VQY1" s="2070"/>
      <c r="VQZ1" s="2070"/>
      <c r="VRA1" s="2070"/>
      <c r="VRB1" s="2070"/>
      <c r="VRC1" s="2070"/>
      <c r="VRD1" s="2070"/>
      <c r="VRE1" s="2070"/>
      <c r="VRF1" s="2070"/>
      <c r="VRG1" s="2070"/>
      <c r="VRH1" s="2070"/>
      <c r="VRI1" s="2070"/>
      <c r="VRJ1" s="2070"/>
      <c r="VRK1" s="2070"/>
      <c r="VRL1" s="2070"/>
      <c r="VRM1" s="2070"/>
      <c r="VRN1" s="2070"/>
      <c r="VRO1" s="2070"/>
      <c r="VRP1" s="2070"/>
      <c r="VRQ1" s="2070"/>
      <c r="VRR1" s="2070"/>
      <c r="VRS1" s="2070"/>
      <c r="VRT1" s="2070"/>
      <c r="VRU1" s="2070"/>
      <c r="VRV1" s="2070"/>
      <c r="VRW1" s="2070"/>
      <c r="VRX1" s="2070"/>
      <c r="VRY1" s="2070"/>
      <c r="VRZ1" s="2070"/>
      <c r="VSA1" s="2070"/>
      <c r="VSB1" s="2070"/>
      <c r="VSC1" s="2070"/>
      <c r="VSD1" s="2070"/>
      <c r="VSE1" s="2070"/>
      <c r="VSF1" s="2070"/>
      <c r="VSG1" s="2070"/>
      <c r="VSH1" s="2070"/>
      <c r="VSI1" s="2070"/>
      <c r="VSJ1" s="2070"/>
      <c r="VSK1" s="2070"/>
      <c r="VSL1" s="2070"/>
      <c r="VSM1" s="2070"/>
      <c r="VSN1" s="2070"/>
      <c r="VSO1" s="2070"/>
      <c r="VSP1" s="2070"/>
      <c r="VSQ1" s="2070"/>
      <c r="VSR1" s="2070"/>
      <c r="VSS1" s="2070"/>
      <c r="VST1" s="2070"/>
      <c r="VSU1" s="2070"/>
      <c r="VSV1" s="2070"/>
      <c r="VSW1" s="2070"/>
      <c r="VSX1" s="2070"/>
      <c r="VSY1" s="2070"/>
      <c r="VSZ1" s="2070"/>
      <c r="VTA1" s="2070"/>
      <c r="VTB1" s="2070"/>
      <c r="VTC1" s="2070"/>
      <c r="VTD1" s="2070"/>
      <c r="VTE1" s="2070"/>
      <c r="VTF1" s="2070"/>
      <c r="VTG1" s="2070"/>
      <c r="VTH1" s="2070"/>
      <c r="VTI1" s="2070"/>
      <c r="VTJ1" s="2070"/>
      <c r="VTK1" s="2070"/>
      <c r="VTL1" s="2070"/>
      <c r="VTM1" s="2070"/>
      <c r="VTN1" s="2070"/>
      <c r="VTO1" s="2070"/>
      <c r="VTP1" s="2070"/>
      <c r="VTQ1" s="2070"/>
      <c r="VTR1" s="2070"/>
      <c r="VTS1" s="2070"/>
      <c r="VTT1" s="2070"/>
      <c r="VTU1" s="2070"/>
      <c r="VTV1" s="2070"/>
      <c r="VTW1" s="2070"/>
      <c r="VTX1" s="2070"/>
      <c r="VTY1" s="2070"/>
      <c r="VTZ1" s="2070"/>
      <c r="VUA1" s="2070"/>
      <c r="VUB1" s="2070"/>
      <c r="VUC1" s="2070"/>
      <c r="VUD1" s="2070"/>
      <c r="VUE1" s="2070"/>
      <c r="VUF1" s="2070"/>
      <c r="VUG1" s="2070"/>
      <c r="VUH1" s="2070"/>
      <c r="VUI1" s="2070"/>
      <c r="VUJ1" s="2070"/>
      <c r="VUK1" s="2070"/>
      <c r="VUL1" s="2070"/>
      <c r="VUM1" s="2070"/>
      <c r="VUN1" s="2070"/>
      <c r="VUO1" s="2070"/>
      <c r="VUP1" s="2070"/>
      <c r="VUQ1" s="2070"/>
      <c r="VUR1" s="2070"/>
      <c r="VUS1" s="2070"/>
      <c r="VUT1" s="2070"/>
      <c r="VUU1" s="2070"/>
      <c r="VUV1" s="2070"/>
      <c r="VUW1" s="2070"/>
      <c r="VUX1" s="2070"/>
      <c r="VUY1" s="2070"/>
      <c r="VUZ1" s="2070"/>
      <c r="VVA1" s="2070"/>
      <c r="VVB1" s="2070"/>
      <c r="VVC1" s="2070"/>
      <c r="VVD1" s="2070"/>
      <c r="VVE1" s="2070"/>
      <c r="VVF1" s="2070"/>
      <c r="VVG1" s="2070"/>
      <c r="VVH1" s="2070"/>
      <c r="VVI1" s="2070"/>
      <c r="VVJ1" s="2070"/>
      <c r="VVK1" s="2070"/>
      <c r="VVL1" s="2070"/>
      <c r="VVM1" s="2070"/>
      <c r="VVN1" s="2070"/>
      <c r="VVO1" s="2070"/>
      <c r="VVP1" s="2070"/>
      <c r="VVQ1" s="2070"/>
      <c r="VVR1" s="2070"/>
      <c r="VVS1" s="2070"/>
      <c r="VVT1" s="2070"/>
      <c r="VVU1" s="2070"/>
      <c r="VVV1" s="2070"/>
      <c r="VVW1" s="2070"/>
      <c r="VVX1" s="2070"/>
      <c r="VVY1" s="2070"/>
      <c r="VVZ1" s="2070"/>
      <c r="VWA1" s="2070"/>
      <c r="VWB1" s="2070"/>
      <c r="VWC1" s="2070"/>
      <c r="VWD1" s="2070"/>
      <c r="VWE1" s="2070"/>
      <c r="VWF1" s="2070"/>
      <c r="VWG1" s="2070"/>
      <c r="VWH1" s="2070"/>
      <c r="VWI1" s="2070"/>
      <c r="VWJ1" s="2070"/>
      <c r="VWK1" s="2070"/>
      <c r="VWL1" s="2070"/>
      <c r="VWM1" s="2070"/>
      <c r="VWN1" s="2070"/>
      <c r="VWO1" s="2070"/>
      <c r="VWP1" s="2070"/>
      <c r="VWQ1" s="2070"/>
      <c r="VWR1" s="2070"/>
      <c r="VWS1" s="2070"/>
      <c r="VWT1" s="2070"/>
      <c r="VWU1" s="2070"/>
      <c r="VWV1" s="2070"/>
      <c r="VWW1" s="2070"/>
      <c r="VWX1" s="2070"/>
      <c r="VWY1" s="2070"/>
      <c r="VWZ1" s="2070"/>
      <c r="VXA1" s="2070"/>
      <c r="VXB1" s="2070"/>
      <c r="VXC1" s="2070"/>
      <c r="VXD1" s="2070"/>
      <c r="VXE1" s="2070"/>
      <c r="VXF1" s="2070"/>
      <c r="VXG1" s="2070"/>
      <c r="VXH1" s="2070"/>
      <c r="VXI1" s="2070"/>
      <c r="VXJ1" s="2070"/>
      <c r="VXK1" s="2070"/>
      <c r="VXL1" s="2070"/>
      <c r="VXM1" s="2070"/>
      <c r="VXN1" s="2070"/>
      <c r="VXO1" s="2070"/>
      <c r="VXP1" s="2070"/>
      <c r="VXQ1" s="2070"/>
      <c r="VXR1" s="2070"/>
      <c r="VXS1" s="2070"/>
      <c r="VXT1" s="2070"/>
      <c r="VXU1" s="2070"/>
      <c r="VXV1" s="2070"/>
      <c r="VXW1" s="2070"/>
      <c r="VXX1" s="2070"/>
      <c r="VXY1" s="2070"/>
      <c r="VXZ1" s="2070"/>
      <c r="VYA1" s="2070"/>
      <c r="VYB1" s="2070"/>
      <c r="VYC1" s="2070"/>
      <c r="VYD1" s="2070"/>
      <c r="VYE1" s="2070"/>
      <c r="VYF1" s="2070"/>
      <c r="VYG1" s="2070"/>
      <c r="VYH1" s="2070"/>
      <c r="VYI1" s="2070"/>
      <c r="VYJ1" s="2070"/>
      <c r="VYK1" s="2070"/>
      <c r="VYL1" s="2070"/>
      <c r="VYM1" s="2070"/>
      <c r="VYN1" s="2070"/>
      <c r="VYO1" s="2070"/>
      <c r="VYP1" s="2070"/>
      <c r="VYQ1" s="2070"/>
      <c r="VYR1" s="2070"/>
      <c r="VYS1" s="2070"/>
      <c r="VYT1" s="2070"/>
      <c r="VYU1" s="2070"/>
      <c r="VYV1" s="2070"/>
      <c r="VYW1" s="2070"/>
      <c r="VYX1" s="2070"/>
      <c r="VYY1" s="2070"/>
      <c r="VYZ1" s="2070"/>
      <c r="VZA1" s="2070"/>
      <c r="VZB1" s="2070"/>
      <c r="VZC1" s="2070"/>
      <c r="VZD1" s="2070"/>
      <c r="VZE1" s="2070"/>
      <c r="VZF1" s="2070"/>
      <c r="VZG1" s="2070"/>
      <c r="VZH1" s="2070"/>
      <c r="VZI1" s="2070"/>
      <c r="VZJ1" s="2070"/>
      <c r="VZK1" s="2070"/>
      <c r="VZL1" s="2070"/>
      <c r="VZM1" s="2070"/>
      <c r="VZN1" s="2070"/>
      <c r="VZO1" s="2070"/>
      <c r="VZP1" s="2070"/>
      <c r="VZQ1" s="2070"/>
      <c r="VZR1" s="2070"/>
      <c r="VZS1" s="2070"/>
      <c r="VZT1" s="2070"/>
      <c r="VZU1" s="2070"/>
      <c r="VZV1" s="2070"/>
      <c r="VZW1" s="2070"/>
      <c r="VZX1" s="2070"/>
      <c r="VZY1" s="2070"/>
      <c r="VZZ1" s="2070"/>
      <c r="WAA1" s="2070"/>
      <c r="WAB1" s="2070"/>
      <c r="WAC1" s="2070"/>
      <c r="WAD1" s="2070"/>
      <c r="WAE1" s="2070"/>
      <c r="WAF1" s="2070"/>
      <c r="WAG1" s="2070"/>
      <c r="WAH1" s="2070"/>
      <c r="WAI1" s="2070"/>
      <c r="WAJ1" s="2070"/>
      <c r="WAK1" s="2070"/>
      <c r="WAL1" s="2070"/>
      <c r="WAM1" s="2070"/>
      <c r="WAN1" s="2070"/>
      <c r="WAO1" s="2070"/>
      <c r="WAP1" s="2070"/>
      <c r="WAQ1" s="2070"/>
      <c r="WAR1" s="2070"/>
      <c r="WAS1" s="2070"/>
      <c r="WAT1" s="2070"/>
      <c r="WAU1" s="2070"/>
      <c r="WAV1" s="2070"/>
      <c r="WAW1" s="2070"/>
      <c r="WAX1" s="2070"/>
      <c r="WAY1" s="2070"/>
      <c r="WAZ1" s="2070"/>
      <c r="WBA1" s="2070"/>
      <c r="WBB1" s="2070"/>
      <c r="WBC1" s="2070"/>
      <c r="WBD1" s="2070"/>
      <c r="WBE1" s="2070"/>
      <c r="WBF1" s="2070"/>
      <c r="WBG1" s="2070"/>
      <c r="WBH1" s="2070"/>
      <c r="WBI1" s="2070"/>
      <c r="WBJ1" s="2070"/>
      <c r="WBK1" s="2070"/>
      <c r="WBL1" s="2070"/>
      <c r="WBM1" s="2070"/>
      <c r="WBN1" s="2070"/>
      <c r="WBO1" s="2070"/>
      <c r="WBP1" s="2070"/>
      <c r="WBQ1" s="2070"/>
      <c r="WBR1" s="2070"/>
      <c r="WBS1" s="2070"/>
      <c r="WBT1" s="2070"/>
      <c r="WBU1" s="2070"/>
      <c r="WBV1" s="2070"/>
      <c r="WBW1" s="2070"/>
      <c r="WBX1" s="2070"/>
      <c r="WBY1" s="2070"/>
      <c r="WBZ1" s="2070"/>
      <c r="WCA1" s="2070"/>
      <c r="WCB1" s="2070"/>
      <c r="WCC1" s="2070"/>
      <c r="WCD1" s="2070"/>
      <c r="WCE1" s="2070"/>
      <c r="WCF1" s="2070"/>
      <c r="WCG1" s="2070"/>
      <c r="WCH1" s="2070"/>
      <c r="WCI1" s="2070"/>
      <c r="WCJ1" s="2070"/>
      <c r="WCK1" s="2070"/>
      <c r="WCL1" s="2070"/>
      <c r="WCM1" s="2070"/>
      <c r="WCN1" s="2070"/>
      <c r="WCO1" s="2070"/>
      <c r="WCP1" s="2070"/>
      <c r="WCQ1" s="2070"/>
      <c r="WCR1" s="2070"/>
      <c r="WCS1" s="2070"/>
      <c r="WCT1" s="2070"/>
      <c r="WCU1" s="2070"/>
      <c r="WCV1" s="2070"/>
      <c r="WCW1" s="2070"/>
      <c r="WCX1" s="2070"/>
      <c r="WCY1" s="2070"/>
      <c r="WCZ1" s="2070"/>
      <c r="WDA1" s="2070"/>
      <c r="WDB1" s="2070"/>
      <c r="WDC1" s="2070"/>
      <c r="WDD1" s="2070"/>
      <c r="WDE1" s="2070"/>
      <c r="WDF1" s="2070"/>
      <c r="WDG1" s="2070"/>
      <c r="WDH1" s="2070"/>
      <c r="WDI1" s="2070"/>
      <c r="WDJ1" s="2070"/>
      <c r="WDK1" s="2070"/>
      <c r="WDL1" s="2070"/>
      <c r="WDM1" s="2070"/>
      <c r="WDN1" s="2070"/>
      <c r="WDO1" s="2070"/>
      <c r="WDP1" s="2070"/>
      <c r="WDQ1" s="2070"/>
      <c r="WDR1" s="2070"/>
      <c r="WDS1" s="2070"/>
      <c r="WDT1" s="2070"/>
      <c r="WDU1" s="2070"/>
      <c r="WDV1" s="2070"/>
      <c r="WDW1" s="2070"/>
      <c r="WDX1" s="2070"/>
      <c r="WDY1" s="2070"/>
      <c r="WDZ1" s="2070"/>
      <c r="WEA1" s="2070"/>
      <c r="WEB1" s="2070"/>
      <c r="WEC1" s="2070"/>
      <c r="WED1" s="2070"/>
      <c r="WEE1" s="2070"/>
      <c r="WEF1" s="2070"/>
      <c r="WEG1" s="2070"/>
      <c r="WEH1" s="2070"/>
      <c r="WEI1" s="2070"/>
      <c r="WEJ1" s="2070"/>
      <c r="WEK1" s="2070"/>
      <c r="WEL1" s="2070"/>
      <c r="WEM1" s="2070"/>
      <c r="WEN1" s="2070"/>
      <c r="WEO1" s="2070"/>
      <c r="WEP1" s="2070"/>
      <c r="WEQ1" s="2070"/>
      <c r="WER1" s="2070"/>
      <c r="WES1" s="2070"/>
      <c r="WET1" s="2070"/>
      <c r="WEU1" s="2070"/>
      <c r="WEV1" s="2070"/>
      <c r="WEW1" s="2070"/>
      <c r="WEX1" s="2070"/>
      <c r="WEY1" s="2070"/>
      <c r="WEZ1" s="2070"/>
      <c r="WFA1" s="2070"/>
      <c r="WFB1" s="2070"/>
      <c r="WFC1" s="2070"/>
      <c r="WFD1" s="2070"/>
      <c r="WFE1" s="2070"/>
      <c r="WFF1" s="2070"/>
      <c r="WFG1" s="2070"/>
      <c r="WFH1" s="2070"/>
      <c r="WFI1" s="2070"/>
      <c r="WFJ1" s="2070"/>
      <c r="WFK1" s="2070"/>
      <c r="WFL1" s="2070"/>
      <c r="WFM1" s="2070"/>
      <c r="WFN1" s="2070"/>
      <c r="WFO1" s="2070"/>
      <c r="WFP1" s="2070"/>
      <c r="WFQ1" s="2070"/>
      <c r="WFR1" s="2070"/>
      <c r="WFS1" s="2070"/>
      <c r="WFT1" s="2070"/>
      <c r="WFU1" s="2070"/>
      <c r="WFV1" s="2070"/>
      <c r="WFW1" s="2070"/>
      <c r="WFX1" s="2070"/>
      <c r="WFY1" s="2070"/>
      <c r="WFZ1" s="2070"/>
      <c r="WGA1" s="2070"/>
      <c r="WGB1" s="2070"/>
      <c r="WGC1" s="2070"/>
      <c r="WGD1" s="2070"/>
      <c r="WGE1" s="2070"/>
      <c r="WGF1" s="2070"/>
      <c r="WGG1" s="2070"/>
      <c r="WGH1" s="2070"/>
      <c r="WGI1" s="2070"/>
      <c r="WGJ1" s="2070"/>
      <c r="WGK1" s="2070"/>
      <c r="WGL1" s="2070"/>
      <c r="WGM1" s="2070"/>
      <c r="WGN1" s="2070"/>
      <c r="WGO1" s="2070"/>
      <c r="WGP1" s="2070"/>
      <c r="WGQ1" s="2070"/>
      <c r="WGR1" s="2070"/>
      <c r="WGS1" s="2070"/>
      <c r="WGT1" s="2070"/>
      <c r="WGU1" s="2070"/>
      <c r="WGV1" s="2070"/>
      <c r="WGW1" s="2070"/>
      <c r="WGX1" s="2070"/>
      <c r="WGY1" s="2070"/>
      <c r="WGZ1" s="2070"/>
      <c r="WHA1" s="2070"/>
      <c r="WHB1" s="2070"/>
      <c r="WHC1" s="2070"/>
      <c r="WHD1" s="2070"/>
      <c r="WHE1" s="2070"/>
      <c r="WHF1" s="2070"/>
      <c r="WHG1" s="2070"/>
      <c r="WHH1" s="2070"/>
      <c r="WHI1" s="2070"/>
      <c r="WHJ1" s="2070"/>
      <c r="WHK1" s="2070"/>
      <c r="WHL1" s="2070"/>
      <c r="WHM1" s="2070"/>
      <c r="WHN1" s="2070"/>
      <c r="WHO1" s="2070"/>
      <c r="WHP1" s="2070"/>
      <c r="WHQ1" s="2070"/>
      <c r="WHR1" s="2070"/>
      <c r="WHS1" s="2070"/>
      <c r="WHT1" s="2070"/>
      <c r="WHU1" s="2070"/>
      <c r="WHV1" s="2070"/>
      <c r="WHW1" s="2070"/>
      <c r="WHX1" s="2070"/>
      <c r="WHY1" s="2070"/>
      <c r="WHZ1" s="2070"/>
      <c r="WIA1" s="2070"/>
      <c r="WIB1" s="2070"/>
      <c r="WIC1" s="2070"/>
      <c r="WID1" s="2070"/>
      <c r="WIE1" s="2070"/>
      <c r="WIF1" s="2070"/>
      <c r="WIG1" s="2070"/>
      <c r="WIH1" s="2070"/>
      <c r="WII1" s="2070"/>
      <c r="WIJ1" s="2070"/>
      <c r="WIK1" s="2070"/>
      <c r="WIL1" s="2070"/>
      <c r="WIM1" s="2070"/>
      <c r="WIN1" s="2070"/>
      <c r="WIO1" s="2070"/>
      <c r="WIP1" s="2070"/>
      <c r="WIQ1" s="2070"/>
      <c r="WIR1" s="2070"/>
      <c r="WIS1" s="2070"/>
      <c r="WIT1" s="2070"/>
      <c r="WIU1" s="2070"/>
      <c r="WIV1" s="2070"/>
      <c r="WIW1" s="2070"/>
      <c r="WIX1" s="2070"/>
      <c r="WIY1" s="2070"/>
      <c r="WIZ1" s="2070"/>
      <c r="WJA1" s="2070"/>
      <c r="WJB1" s="2070"/>
      <c r="WJC1" s="2070"/>
      <c r="WJD1" s="2070"/>
      <c r="WJE1" s="2070"/>
      <c r="WJF1" s="2070"/>
      <c r="WJG1" s="2070"/>
      <c r="WJH1" s="2070"/>
      <c r="WJI1" s="2070"/>
      <c r="WJJ1" s="2070"/>
      <c r="WJK1" s="2070"/>
      <c r="WJL1" s="2070"/>
      <c r="WJM1" s="2070"/>
      <c r="WJN1" s="2070"/>
      <c r="WJO1" s="2070"/>
      <c r="WJP1" s="2070"/>
      <c r="WJQ1" s="2070"/>
      <c r="WJR1" s="2070"/>
      <c r="WJS1" s="2070"/>
      <c r="WJT1" s="2070"/>
      <c r="WJU1" s="2070"/>
      <c r="WJV1" s="2070"/>
      <c r="WJW1" s="2070"/>
      <c r="WJX1" s="2070"/>
      <c r="WJY1" s="2070"/>
      <c r="WJZ1" s="2070"/>
      <c r="WKA1" s="2070"/>
      <c r="WKB1" s="2070"/>
      <c r="WKC1" s="2070"/>
      <c r="WKD1" s="2070"/>
      <c r="WKE1" s="2070"/>
      <c r="WKF1" s="2070"/>
      <c r="WKG1" s="2070"/>
      <c r="WKH1" s="2070"/>
      <c r="WKI1" s="2070"/>
      <c r="WKJ1" s="2070"/>
      <c r="WKK1" s="2070"/>
      <c r="WKL1" s="2070"/>
      <c r="WKM1" s="2070"/>
      <c r="WKN1" s="2070"/>
      <c r="WKO1" s="2070"/>
      <c r="WKP1" s="2070"/>
      <c r="WKQ1" s="2070"/>
      <c r="WKR1" s="2070"/>
      <c r="WKS1" s="2070"/>
      <c r="WKT1" s="2070"/>
      <c r="WKU1" s="2070"/>
      <c r="WKV1" s="2070"/>
      <c r="WKW1" s="2070"/>
      <c r="WKX1" s="2070"/>
      <c r="WKY1" s="2070"/>
      <c r="WKZ1" s="2070"/>
      <c r="WLA1" s="2070"/>
      <c r="WLB1" s="2070"/>
      <c r="WLC1" s="2070"/>
      <c r="WLD1" s="2070"/>
      <c r="WLE1" s="2070"/>
      <c r="WLF1" s="2070"/>
      <c r="WLG1" s="2070"/>
      <c r="WLH1" s="2070"/>
      <c r="WLI1" s="2070"/>
      <c r="WLJ1" s="2070"/>
      <c r="WLK1" s="2070"/>
      <c r="WLL1" s="2070"/>
      <c r="WLM1" s="2070"/>
      <c r="WLN1" s="2070"/>
      <c r="WLO1" s="2070"/>
      <c r="WLP1" s="2070"/>
      <c r="WLQ1" s="2070"/>
      <c r="WLR1" s="2070"/>
      <c r="WLS1" s="2070"/>
      <c r="WLT1" s="2070"/>
      <c r="WLU1" s="2070"/>
      <c r="WLV1" s="2070"/>
      <c r="WLW1" s="2070"/>
      <c r="WLX1" s="2070"/>
      <c r="WLY1" s="2070"/>
      <c r="WLZ1" s="2070"/>
      <c r="WMA1" s="2070"/>
      <c r="WMB1" s="2070"/>
      <c r="WMC1" s="2070"/>
      <c r="WMD1" s="2070"/>
      <c r="WME1" s="2070"/>
      <c r="WMF1" s="2070"/>
      <c r="WMG1" s="2070"/>
      <c r="WMH1" s="2070"/>
      <c r="WMI1" s="2070"/>
      <c r="WMJ1" s="2070"/>
      <c r="WMK1" s="2070"/>
      <c r="WML1" s="2070"/>
      <c r="WMM1" s="2070"/>
      <c r="WMN1" s="2070"/>
      <c r="WMO1" s="2070"/>
      <c r="WMP1" s="2070"/>
      <c r="WMQ1" s="2070"/>
      <c r="WMR1" s="2070"/>
      <c r="WMS1" s="2070"/>
      <c r="WMT1" s="2070"/>
      <c r="WMU1" s="2070"/>
      <c r="WMV1" s="2070"/>
      <c r="WMW1" s="2070"/>
      <c r="WMX1" s="2070"/>
      <c r="WMY1" s="2070"/>
      <c r="WMZ1" s="2070"/>
      <c r="WNA1" s="2070"/>
      <c r="WNB1" s="2070"/>
      <c r="WNC1" s="2070"/>
      <c r="WND1" s="2070"/>
      <c r="WNE1" s="2070"/>
      <c r="WNF1" s="2070"/>
      <c r="WNG1" s="2070"/>
      <c r="WNH1" s="2070"/>
      <c r="WNI1" s="2070"/>
      <c r="WNJ1" s="2070"/>
      <c r="WNK1" s="2070"/>
      <c r="WNL1" s="2070"/>
      <c r="WNM1" s="2070"/>
      <c r="WNN1" s="2070"/>
      <c r="WNO1" s="2070"/>
      <c r="WNP1" s="2070"/>
      <c r="WNQ1" s="2070"/>
      <c r="WNR1" s="2070"/>
      <c r="WNS1" s="2070"/>
      <c r="WNT1" s="2070"/>
      <c r="WNU1" s="2070"/>
      <c r="WNV1" s="2070"/>
      <c r="WNW1" s="2070"/>
      <c r="WNX1" s="2070"/>
      <c r="WNY1" s="2070"/>
      <c r="WNZ1" s="2070"/>
      <c r="WOA1" s="2070"/>
      <c r="WOB1" s="2070"/>
      <c r="WOC1" s="2070"/>
      <c r="WOD1" s="2070"/>
      <c r="WOE1" s="2070"/>
      <c r="WOF1" s="2070"/>
      <c r="WOG1" s="2070"/>
      <c r="WOH1" s="2070"/>
      <c r="WOI1" s="2070"/>
      <c r="WOJ1" s="2070"/>
      <c r="WOK1" s="2070"/>
      <c r="WOL1" s="2070"/>
      <c r="WOM1" s="2070"/>
      <c r="WON1" s="2070"/>
      <c r="WOO1" s="2070"/>
      <c r="WOP1" s="2070"/>
      <c r="WOQ1" s="2070"/>
      <c r="WOR1" s="2070"/>
      <c r="WOS1" s="2070"/>
      <c r="WOT1" s="2070"/>
      <c r="WOU1" s="2070"/>
      <c r="WOV1" s="2070"/>
      <c r="WOW1" s="2070"/>
      <c r="WOX1" s="2070"/>
      <c r="WOY1" s="2070"/>
      <c r="WOZ1" s="2070"/>
      <c r="WPA1" s="2070"/>
      <c r="WPB1" s="2070"/>
      <c r="WPC1" s="2070"/>
      <c r="WPD1" s="2070"/>
      <c r="WPE1" s="2070"/>
      <c r="WPF1" s="2070"/>
      <c r="WPG1" s="2070"/>
      <c r="WPH1" s="2070"/>
      <c r="WPI1" s="2070"/>
      <c r="WPJ1" s="2070"/>
      <c r="WPK1" s="2070"/>
      <c r="WPL1" s="2070"/>
      <c r="WPM1" s="2070"/>
      <c r="WPN1" s="2070"/>
      <c r="WPO1" s="2070"/>
      <c r="WPP1" s="2070"/>
      <c r="WPQ1" s="2070"/>
      <c r="WPR1" s="2070"/>
      <c r="WPS1" s="2070"/>
      <c r="WPT1" s="2070"/>
      <c r="WPU1" s="2070"/>
      <c r="WPV1" s="2070"/>
      <c r="WPW1" s="2070"/>
      <c r="WPX1" s="2070"/>
      <c r="WPY1" s="2070"/>
      <c r="WPZ1" s="2070"/>
      <c r="WQA1" s="2070"/>
      <c r="WQB1" s="2070"/>
      <c r="WQC1" s="2070"/>
      <c r="WQD1" s="2070"/>
      <c r="WQE1" s="2070"/>
      <c r="WQF1" s="2070"/>
      <c r="WQG1" s="2070"/>
      <c r="WQH1" s="2070"/>
      <c r="WQI1" s="2070"/>
      <c r="WQJ1" s="2070"/>
      <c r="WQK1" s="2070"/>
      <c r="WQL1" s="2070"/>
      <c r="WQM1" s="2070"/>
      <c r="WQN1" s="2070"/>
      <c r="WQO1" s="2070"/>
      <c r="WQP1" s="2070"/>
      <c r="WQQ1" s="2070"/>
      <c r="WQR1" s="2070"/>
      <c r="WQS1" s="2070"/>
      <c r="WQT1" s="2070"/>
      <c r="WQU1" s="2070"/>
      <c r="WQV1" s="2070"/>
      <c r="WQW1" s="2070"/>
      <c r="WQX1" s="2070"/>
      <c r="WQY1" s="2070"/>
      <c r="WQZ1" s="2070"/>
      <c r="WRA1" s="2070"/>
      <c r="WRB1" s="2070"/>
      <c r="WRC1" s="2070"/>
      <c r="WRD1" s="2070"/>
      <c r="WRE1" s="2070"/>
      <c r="WRF1" s="2070"/>
      <c r="WRG1" s="2070"/>
      <c r="WRH1" s="2070"/>
      <c r="WRI1" s="2070"/>
      <c r="WRJ1" s="2070"/>
      <c r="WRK1" s="2070"/>
      <c r="WRL1" s="2070"/>
      <c r="WRM1" s="2070"/>
      <c r="WRN1" s="2070"/>
      <c r="WRO1" s="2070"/>
      <c r="WRP1" s="2070"/>
      <c r="WRQ1" s="2070"/>
      <c r="WRR1" s="2070"/>
      <c r="WRS1" s="2070"/>
      <c r="WRT1" s="2070"/>
      <c r="WRU1" s="2070"/>
      <c r="WRV1" s="2070"/>
      <c r="WRW1" s="2070"/>
      <c r="WRX1" s="2070"/>
      <c r="WRY1" s="2070"/>
      <c r="WRZ1" s="2070"/>
      <c r="WSA1" s="2070"/>
      <c r="WSB1" s="2070"/>
      <c r="WSC1" s="2070"/>
      <c r="WSD1" s="2070"/>
      <c r="WSE1" s="2070"/>
      <c r="WSF1" s="2070"/>
      <c r="WSG1" s="2070"/>
      <c r="WSH1" s="2070"/>
      <c r="WSI1" s="2070"/>
      <c r="WSJ1" s="2070"/>
      <c r="WSK1" s="2070"/>
      <c r="WSL1" s="2070"/>
      <c r="WSM1" s="2070"/>
      <c r="WSN1" s="2070"/>
      <c r="WSO1" s="2070"/>
      <c r="WSP1" s="2070"/>
      <c r="WSQ1" s="2070"/>
      <c r="WSR1" s="2070"/>
      <c r="WSS1" s="2070"/>
      <c r="WST1" s="2070"/>
      <c r="WSU1" s="2070"/>
      <c r="WSV1" s="2070"/>
      <c r="WSW1" s="2070"/>
      <c r="WSX1" s="2070"/>
      <c r="WSY1" s="2070"/>
      <c r="WSZ1" s="2070"/>
      <c r="WTA1" s="2070"/>
      <c r="WTB1" s="2070"/>
      <c r="WTC1" s="2070"/>
      <c r="WTD1" s="2070"/>
      <c r="WTE1" s="2070"/>
      <c r="WTF1" s="2070"/>
      <c r="WTG1" s="2070"/>
      <c r="WTH1" s="2070"/>
      <c r="WTI1" s="2070"/>
      <c r="WTJ1" s="2070"/>
      <c r="WTK1" s="2070"/>
      <c r="WTL1" s="2070"/>
      <c r="WTM1" s="2070"/>
      <c r="WTN1" s="2070"/>
      <c r="WTO1" s="2070"/>
      <c r="WTP1" s="2070"/>
      <c r="WTQ1" s="2070"/>
      <c r="WTR1" s="2070"/>
      <c r="WTS1" s="2070"/>
      <c r="WTT1" s="2070"/>
      <c r="WTU1" s="2070"/>
      <c r="WTV1" s="2070"/>
      <c r="WTW1" s="2070"/>
      <c r="WTX1" s="2070"/>
      <c r="WTY1" s="2070"/>
      <c r="WTZ1" s="2070"/>
      <c r="WUA1" s="2070"/>
      <c r="WUB1" s="2070"/>
      <c r="WUC1" s="2070"/>
      <c r="WUD1" s="2070"/>
      <c r="WUE1" s="2070"/>
      <c r="WUF1" s="2070"/>
      <c r="WUG1" s="2070"/>
      <c r="WUH1" s="2070"/>
      <c r="WUI1" s="2070"/>
      <c r="WUJ1" s="2070"/>
      <c r="WUK1" s="2070"/>
      <c r="WUL1" s="2070"/>
      <c r="WUM1" s="2070"/>
      <c r="WUN1" s="2070"/>
      <c r="WUO1" s="2070"/>
      <c r="WUP1" s="2070"/>
      <c r="WUQ1" s="2070"/>
      <c r="WUR1" s="2070"/>
      <c r="WUS1" s="2070"/>
      <c r="WUT1" s="2070"/>
      <c r="WUU1" s="2070"/>
      <c r="WUV1" s="2070"/>
      <c r="WUW1" s="2070"/>
      <c r="WUX1" s="2070"/>
      <c r="WUY1" s="2070"/>
      <c r="WUZ1" s="2070"/>
      <c r="WVA1" s="2070"/>
      <c r="WVB1" s="2070"/>
      <c r="WVC1" s="2070"/>
      <c r="WVD1" s="2070"/>
      <c r="WVE1" s="2070"/>
      <c r="WVF1" s="2070"/>
      <c r="WVG1" s="2070"/>
      <c r="WVH1" s="2070"/>
      <c r="WVI1" s="2070"/>
      <c r="WVJ1" s="2070"/>
      <c r="WVK1" s="2070"/>
      <c r="WVL1" s="2070"/>
      <c r="WVM1" s="2070"/>
      <c r="WVN1" s="2070"/>
      <c r="WVO1" s="2070"/>
      <c r="WVP1" s="2070"/>
      <c r="WVQ1" s="2070"/>
      <c r="WVR1" s="2070"/>
      <c r="WVS1" s="2070"/>
      <c r="WVT1" s="2070"/>
      <c r="WVU1" s="2070"/>
      <c r="WVV1" s="2070"/>
      <c r="WVW1" s="2070"/>
      <c r="WVX1" s="2070"/>
      <c r="WVY1" s="2070"/>
      <c r="WVZ1" s="2070"/>
      <c r="WWA1" s="2070"/>
      <c r="WWB1" s="2070"/>
      <c r="WWC1" s="2070"/>
      <c r="WWD1" s="2070"/>
      <c r="WWE1" s="2070"/>
      <c r="WWF1" s="2070"/>
      <c r="WWG1" s="2070"/>
      <c r="WWH1" s="2070"/>
      <c r="WWI1" s="2070"/>
      <c r="WWJ1" s="2070"/>
      <c r="WWK1" s="2070"/>
      <c r="WWL1" s="2070"/>
      <c r="WWM1" s="2070"/>
      <c r="WWN1" s="2070"/>
      <c r="WWO1" s="2070"/>
      <c r="WWP1" s="2070"/>
      <c r="WWQ1" s="2070"/>
      <c r="WWR1" s="2070"/>
      <c r="WWS1" s="2070"/>
      <c r="WWT1" s="2070"/>
      <c r="WWU1" s="2070"/>
      <c r="WWV1" s="2070"/>
      <c r="WWW1" s="2070"/>
      <c r="WWX1" s="2070"/>
      <c r="WWY1" s="2070"/>
      <c r="WWZ1" s="2070"/>
      <c r="WXA1" s="2070"/>
      <c r="WXB1" s="2070"/>
      <c r="WXC1" s="2070"/>
      <c r="WXD1" s="2070"/>
      <c r="WXE1" s="2070"/>
      <c r="WXF1" s="2070"/>
      <c r="WXG1" s="2070"/>
      <c r="WXH1" s="2070"/>
      <c r="WXI1" s="2070"/>
      <c r="WXJ1" s="2070"/>
      <c r="WXK1" s="2070"/>
      <c r="WXL1" s="2070"/>
      <c r="WXM1" s="2070"/>
      <c r="WXN1" s="2070"/>
      <c r="WXO1" s="2070"/>
      <c r="WXP1" s="2070"/>
      <c r="WXQ1" s="2070"/>
      <c r="WXR1" s="2070"/>
      <c r="WXS1" s="2070"/>
      <c r="WXT1" s="2070"/>
      <c r="WXU1" s="2070"/>
      <c r="WXV1" s="2070"/>
      <c r="WXW1" s="2070"/>
      <c r="WXX1" s="2070"/>
      <c r="WXY1" s="2070"/>
      <c r="WXZ1" s="2070"/>
      <c r="WYA1" s="2070"/>
      <c r="WYB1" s="2070"/>
      <c r="WYC1" s="2070"/>
      <c r="WYD1" s="2070"/>
      <c r="WYE1" s="2070"/>
      <c r="WYF1" s="2070"/>
      <c r="WYG1" s="2070"/>
      <c r="WYH1" s="2070"/>
      <c r="WYI1" s="2070"/>
      <c r="WYJ1" s="2070"/>
      <c r="WYK1" s="2070"/>
      <c r="WYL1" s="2070"/>
      <c r="WYM1" s="2070"/>
      <c r="WYN1" s="2070"/>
      <c r="WYO1" s="2070"/>
      <c r="WYP1" s="2070"/>
      <c r="WYQ1" s="2070"/>
      <c r="WYR1" s="2070"/>
      <c r="WYS1" s="2070"/>
      <c r="WYT1" s="2070"/>
      <c r="WYU1" s="2070"/>
      <c r="WYV1" s="2070"/>
      <c r="WYW1" s="2070"/>
      <c r="WYX1" s="2070"/>
      <c r="WYY1" s="2070"/>
      <c r="WYZ1" s="2070"/>
      <c r="WZA1" s="2070"/>
      <c r="WZB1" s="2070"/>
      <c r="WZC1" s="2070"/>
      <c r="WZD1" s="2070"/>
      <c r="WZE1" s="2070"/>
      <c r="WZF1" s="2070"/>
      <c r="WZG1" s="2070"/>
      <c r="WZH1" s="2070"/>
      <c r="WZI1" s="2070"/>
      <c r="WZJ1" s="2070"/>
      <c r="WZK1" s="2070"/>
      <c r="WZL1" s="2070"/>
      <c r="WZM1" s="2070"/>
      <c r="WZN1" s="2070"/>
      <c r="WZO1" s="2070"/>
      <c r="WZP1" s="2070"/>
      <c r="WZQ1" s="2070"/>
      <c r="WZR1" s="2070"/>
      <c r="WZS1" s="2070"/>
      <c r="WZT1" s="2070"/>
      <c r="WZU1" s="2070"/>
      <c r="WZV1" s="2070"/>
      <c r="WZW1" s="2070"/>
      <c r="WZX1" s="2070"/>
      <c r="WZY1" s="2070"/>
      <c r="WZZ1" s="2070"/>
      <c r="XAA1" s="2070"/>
      <c r="XAB1" s="2070"/>
      <c r="XAC1" s="2070"/>
      <c r="XAD1" s="2070"/>
      <c r="XAE1" s="2070"/>
      <c r="XAF1" s="2070"/>
      <c r="XAG1" s="2070"/>
      <c r="XAH1" s="2070"/>
      <c r="XAI1" s="2070"/>
      <c r="XAJ1" s="2070"/>
      <c r="XAK1" s="2070"/>
      <c r="XAL1" s="2070"/>
      <c r="XAM1" s="2070"/>
      <c r="XAN1" s="2070"/>
      <c r="XAO1" s="2070"/>
      <c r="XAP1" s="2070"/>
      <c r="XAQ1" s="2070"/>
      <c r="XAR1" s="2070"/>
      <c r="XAS1" s="2070"/>
      <c r="XAT1" s="2070"/>
      <c r="XAU1" s="2070"/>
      <c r="XAV1" s="2070"/>
      <c r="XAW1" s="2070"/>
      <c r="XAX1" s="2070"/>
      <c r="XAY1" s="2070"/>
      <c r="XAZ1" s="2070"/>
      <c r="XBA1" s="2070"/>
      <c r="XBB1" s="2070"/>
      <c r="XBC1" s="2070"/>
      <c r="XBD1" s="2070"/>
      <c r="XBE1" s="2070"/>
      <c r="XBF1" s="2070"/>
      <c r="XBG1" s="2070"/>
      <c r="XBH1" s="2070"/>
      <c r="XBI1" s="2070"/>
      <c r="XBJ1" s="2070"/>
      <c r="XBK1" s="2070"/>
      <c r="XBL1" s="2070"/>
      <c r="XBM1" s="2070"/>
      <c r="XBN1" s="2070"/>
      <c r="XBO1" s="2070"/>
      <c r="XBP1" s="2070"/>
      <c r="XBQ1" s="2070"/>
      <c r="XBR1" s="2070"/>
      <c r="XBS1" s="2070"/>
      <c r="XBT1" s="2070"/>
      <c r="XBU1" s="2070"/>
      <c r="XBV1" s="2070"/>
      <c r="XBW1" s="2070"/>
      <c r="XBX1" s="2070"/>
      <c r="XBY1" s="2070"/>
      <c r="XBZ1" s="2070"/>
      <c r="XCA1" s="2070"/>
      <c r="XCB1" s="2070"/>
      <c r="XCC1" s="2070"/>
      <c r="XCD1" s="2070"/>
      <c r="XCE1" s="2070"/>
      <c r="XCF1" s="2070"/>
      <c r="XCG1" s="2070"/>
      <c r="XCH1" s="2070"/>
      <c r="XCI1" s="2070"/>
      <c r="XCJ1" s="2070"/>
      <c r="XCK1" s="2070"/>
      <c r="XCL1" s="2070"/>
      <c r="XCM1" s="2070"/>
      <c r="XCN1" s="2070"/>
      <c r="XCO1" s="2070"/>
      <c r="XCP1" s="2070"/>
      <c r="XCQ1" s="2070"/>
      <c r="XCR1" s="2070"/>
      <c r="XCS1" s="2070"/>
      <c r="XCT1" s="2070"/>
      <c r="XCU1" s="2070"/>
      <c r="XCV1" s="2070"/>
      <c r="XCW1" s="2070"/>
      <c r="XCX1" s="2070"/>
      <c r="XCY1" s="2070"/>
      <c r="XCZ1" s="2070"/>
      <c r="XDA1" s="2070"/>
      <c r="XDB1" s="2070"/>
      <c r="XDC1" s="2070"/>
      <c r="XDD1" s="2070"/>
      <c r="XDE1" s="2070"/>
      <c r="XDF1" s="2070"/>
      <c r="XDG1" s="2070"/>
      <c r="XDH1" s="2070"/>
      <c r="XDI1" s="2070"/>
      <c r="XDJ1" s="2070"/>
      <c r="XDK1" s="2070"/>
      <c r="XDL1" s="2070"/>
      <c r="XDM1" s="2070"/>
      <c r="XDN1" s="2070"/>
      <c r="XDO1" s="2070"/>
      <c r="XDP1" s="2070"/>
      <c r="XDQ1" s="2070"/>
      <c r="XDR1" s="2070"/>
      <c r="XDS1" s="2070"/>
      <c r="XDT1" s="2070"/>
      <c r="XDU1" s="2070"/>
      <c r="XDV1" s="2070"/>
      <c r="XDW1" s="2070"/>
      <c r="XDX1" s="2070"/>
      <c r="XDY1" s="2070"/>
      <c r="XDZ1" s="2070"/>
      <c r="XEA1" s="2070"/>
      <c r="XEB1" s="2070"/>
      <c r="XEC1" s="2070"/>
      <c r="XED1" s="2070"/>
      <c r="XEE1" s="2070"/>
      <c r="XEF1" s="2070"/>
      <c r="XEG1" s="2070"/>
      <c r="XEH1" s="2070"/>
      <c r="XEI1" s="2070"/>
      <c r="XEJ1" s="2070"/>
      <c r="XEK1" s="2070"/>
      <c r="XEL1" s="2070"/>
      <c r="XEM1" s="2070"/>
      <c r="XEN1" s="2070"/>
      <c r="XEO1" s="2070"/>
      <c r="XEP1" s="2070"/>
      <c r="XEQ1" s="2070"/>
      <c r="XER1" s="2070"/>
      <c r="XES1" s="2070"/>
      <c r="XET1" s="2070"/>
      <c r="XEU1" s="2070"/>
      <c r="XEV1" s="2070"/>
      <c r="XEW1" s="2070"/>
      <c r="XEX1" s="2070"/>
      <c r="XEY1" s="2070"/>
      <c r="XEZ1" s="2070"/>
      <c r="XFA1" s="2070"/>
      <c r="XFB1" s="2070"/>
      <c r="XFC1" s="2070"/>
      <c r="XFD1" s="2070"/>
    </row>
    <row r="2" spans="1:16384" s="2064" customFormat="1" ht="26.25">
      <c r="A2" s="1709" t="str">
        <f>'Universal data'!C8</f>
        <v>National Grid Gas Transmission</v>
      </c>
      <c r="B2" s="1709"/>
      <c r="C2" s="1709"/>
      <c r="D2" s="1709"/>
      <c r="E2" s="2070"/>
      <c r="F2" s="2070"/>
      <c r="G2" s="2070"/>
      <c r="H2" s="2070"/>
      <c r="I2" s="2070"/>
      <c r="J2" s="2070"/>
      <c r="K2" s="2070"/>
      <c r="L2" s="2070"/>
      <c r="M2" s="2070"/>
      <c r="N2" s="2070"/>
      <c r="O2" s="2070"/>
      <c r="P2" s="2070"/>
      <c r="Q2" s="2070"/>
      <c r="R2" s="2070"/>
      <c r="S2" s="2070"/>
      <c r="T2" s="2070"/>
      <c r="U2" s="2070"/>
      <c r="V2" s="2070"/>
      <c r="W2" s="2070"/>
      <c r="X2" s="2070"/>
      <c r="Y2" s="2070"/>
      <c r="Z2" s="2070"/>
      <c r="AA2" s="2070"/>
      <c r="AB2" s="2070"/>
      <c r="AC2" s="2070"/>
      <c r="AD2" s="2070"/>
      <c r="AE2" s="2070"/>
      <c r="AF2" s="2070"/>
      <c r="AG2" s="2070"/>
      <c r="AH2" s="2070"/>
      <c r="AI2" s="2070"/>
      <c r="AJ2" s="2070"/>
      <c r="AK2" s="2070"/>
      <c r="AL2" s="2070"/>
      <c r="AM2" s="2070"/>
      <c r="AN2" s="2070"/>
      <c r="AO2" s="2070"/>
      <c r="AP2" s="2070"/>
      <c r="AQ2" s="2070"/>
      <c r="AR2" s="2070"/>
      <c r="AS2" s="2070"/>
      <c r="AT2" s="2070"/>
      <c r="AU2" s="2070"/>
      <c r="AV2" s="2070"/>
      <c r="AW2" s="2070"/>
      <c r="AX2" s="2070"/>
      <c r="AY2" s="2070"/>
      <c r="AZ2" s="2070"/>
      <c r="BA2" s="2070"/>
      <c r="BB2" s="2070"/>
      <c r="BC2" s="2070"/>
      <c r="BD2" s="2070"/>
      <c r="BE2" s="2070"/>
      <c r="BF2" s="2070"/>
      <c r="BG2" s="2070"/>
      <c r="BH2" s="2070"/>
      <c r="BI2" s="2070"/>
      <c r="BJ2" s="2070"/>
      <c r="BK2" s="2070"/>
      <c r="BL2" s="2070"/>
      <c r="BM2" s="2070"/>
      <c r="BN2" s="2070"/>
      <c r="BO2" s="2070"/>
      <c r="BP2" s="2070"/>
      <c r="BQ2" s="2070"/>
      <c r="BR2" s="2070"/>
      <c r="BS2" s="2070"/>
      <c r="BT2" s="2070"/>
      <c r="BU2" s="2070"/>
      <c r="BV2" s="2070"/>
      <c r="BW2" s="2070"/>
      <c r="BX2" s="2070"/>
      <c r="BY2" s="2070"/>
      <c r="BZ2" s="2070"/>
      <c r="CA2" s="2070"/>
      <c r="CB2" s="2070"/>
      <c r="CC2" s="2070"/>
      <c r="CD2" s="2070"/>
      <c r="CE2" s="2070"/>
      <c r="CF2" s="2070"/>
      <c r="CG2" s="2070"/>
      <c r="CH2" s="2070"/>
      <c r="CI2" s="2070"/>
      <c r="CJ2" s="2070"/>
      <c r="CK2" s="2070"/>
      <c r="CL2" s="2070"/>
      <c r="CM2" s="2070"/>
      <c r="CN2" s="2070"/>
      <c r="CO2" s="2070"/>
      <c r="CP2" s="2070"/>
      <c r="CQ2" s="2070"/>
      <c r="CR2" s="2070"/>
      <c r="CS2" s="2070"/>
      <c r="CT2" s="2070"/>
      <c r="CU2" s="2070"/>
      <c r="CV2" s="2070"/>
      <c r="CW2" s="2070"/>
      <c r="CX2" s="2070"/>
      <c r="CY2" s="2070"/>
      <c r="CZ2" s="2070"/>
      <c r="DA2" s="2070"/>
      <c r="DB2" s="2070"/>
      <c r="DC2" s="2070"/>
      <c r="DD2" s="2070"/>
      <c r="DE2" s="2070"/>
      <c r="DF2" s="2070"/>
      <c r="DG2" s="2070"/>
      <c r="DH2" s="2070"/>
      <c r="DI2" s="2070"/>
      <c r="DJ2" s="2070"/>
      <c r="DK2" s="2070"/>
      <c r="DL2" s="2070"/>
      <c r="DM2" s="2070"/>
      <c r="DN2" s="2070"/>
      <c r="DO2" s="2070"/>
      <c r="DP2" s="2070"/>
      <c r="DQ2" s="2070"/>
      <c r="DR2" s="2070"/>
      <c r="DS2" s="2070"/>
      <c r="DT2" s="2070"/>
      <c r="DU2" s="2070"/>
      <c r="DV2" s="2070"/>
      <c r="DW2" s="2070"/>
      <c r="DX2" s="2070"/>
      <c r="DY2" s="2070"/>
      <c r="DZ2" s="2070"/>
      <c r="EA2" s="2070"/>
      <c r="EB2" s="2070"/>
      <c r="EC2" s="2070"/>
      <c r="ED2" s="2070"/>
      <c r="EE2" s="2070"/>
      <c r="EF2" s="2070"/>
      <c r="EG2" s="2070"/>
      <c r="EH2" s="2070"/>
      <c r="EI2" s="2070"/>
      <c r="EJ2" s="2070"/>
      <c r="EK2" s="2070"/>
      <c r="EL2" s="2070"/>
      <c r="EM2" s="2070"/>
      <c r="EN2" s="2070"/>
      <c r="EO2" s="2070"/>
      <c r="EP2" s="2070"/>
      <c r="EQ2" s="2070"/>
      <c r="ER2" s="2070"/>
      <c r="ES2" s="2070"/>
      <c r="ET2" s="2070"/>
      <c r="EU2" s="2070"/>
      <c r="EV2" s="2070"/>
      <c r="EW2" s="2070"/>
      <c r="EX2" s="2070"/>
      <c r="EY2" s="2070"/>
      <c r="EZ2" s="2070"/>
      <c r="FA2" s="2070"/>
      <c r="FB2" s="2070"/>
      <c r="FC2" s="2070"/>
      <c r="FD2" s="2070"/>
      <c r="FE2" s="2070"/>
      <c r="FF2" s="2070"/>
      <c r="FG2" s="2070"/>
      <c r="FH2" s="2070"/>
      <c r="FI2" s="2070"/>
      <c r="FJ2" s="2070"/>
      <c r="FK2" s="2070"/>
      <c r="FL2" s="2070"/>
      <c r="FM2" s="2070"/>
      <c r="FN2" s="2070"/>
      <c r="FO2" s="2070"/>
      <c r="FP2" s="2070"/>
      <c r="FQ2" s="2070"/>
      <c r="FR2" s="2070"/>
      <c r="FS2" s="2070"/>
      <c r="FT2" s="2070"/>
      <c r="FU2" s="2070"/>
      <c r="FV2" s="2070"/>
      <c r="FW2" s="2070"/>
      <c r="FX2" s="2070"/>
      <c r="FY2" s="2070"/>
      <c r="FZ2" s="2070"/>
      <c r="GA2" s="2070"/>
      <c r="GB2" s="2070"/>
      <c r="GC2" s="2070"/>
      <c r="GD2" s="2070"/>
      <c r="GE2" s="2070"/>
      <c r="GF2" s="2070"/>
      <c r="GG2" s="2070"/>
      <c r="GH2" s="2070"/>
      <c r="GI2" s="2070"/>
      <c r="GJ2" s="2070"/>
      <c r="GK2" s="2070"/>
      <c r="GL2" s="2070"/>
      <c r="GM2" s="2070"/>
      <c r="GN2" s="2070"/>
      <c r="GO2" s="2070"/>
      <c r="GP2" s="2070"/>
      <c r="GQ2" s="2070"/>
      <c r="GR2" s="2070"/>
      <c r="GS2" s="2070"/>
      <c r="GT2" s="2070"/>
      <c r="GU2" s="2070"/>
      <c r="GV2" s="2070"/>
      <c r="GW2" s="2070"/>
      <c r="GX2" s="2070"/>
      <c r="GY2" s="2070"/>
      <c r="GZ2" s="2070"/>
      <c r="HA2" s="2070"/>
      <c r="HB2" s="2070"/>
      <c r="HC2" s="2070"/>
      <c r="HD2" s="2070"/>
      <c r="HE2" s="2070"/>
      <c r="HF2" s="2070"/>
      <c r="HG2" s="2070"/>
      <c r="HH2" s="2070"/>
      <c r="HI2" s="2070"/>
      <c r="HJ2" s="2070"/>
      <c r="HK2" s="2070"/>
      <c r="HL2" s="2070"/>
      <c r="HM2" s="2070"/>
      <c r="HN2" s="2070"/>
      <c r="HO2" s="2070"/>
      <c r="HP2" s="2070"/>
      <c r="HQ2" s="2070"/>
      <c r="HR2" s="2070"/>
      <c r="HS2" s="2070"/>
      <c r="HT2" s="2070"/>
      <c r="HU2" s="2070"/>
      <c r="HV2" s="2070"/>
      <c r="HW2" s="2070"/>
      <c r="HX2" s="2070"/>
      <c r="HY2" s="2070"/>
      <c r="HZ2" s="2070"/>
      <c r="IA2" s="2070"/>
      <c r="IB2" s="2070"/>
      <c r="IC2" s="2070"/>
      <c r="ID2" s="2070"/>
      <c r="IE2" s="2070"/>
      <c r="IF2" s="2070"/>
      <c r="IG2" s="2070"/>
      <c r="IH2" s="2070"/>
      <c r="II2" s="2070"/>
      <c r="IJ2" s="2070"/>
      <c r="IK2" s="2070"/>
      <c r="IL2" s="2070"/>
      <c r="IM2" s="2070"/>
      <c r="IN2" s="2070"/>
      <c r="IO2" s="2070"/>
      <c r="IP2" s="2070"/>
      <c r="IQ2" s="2070"/>
      <c r="IR2" s="2070"/>
      <c r="IS2" s="2070"/>
      <c r="IT2" s="2070"/>
      <c r="IU2" s="2070"/>
      <c r="IV2" s="2070"/>
      <c r="IW2" s="2070"/>
      <c r="IX2" s="2070"/>
      <c r="IY2" s="2070"/>
      <c r="IZ2" s="2070"/>
      <c r="JA2" s="2070"/>
      <c r="JB2" s="2070"/>
      <c r="JC2" s="2070"/>
      <c r="JD2" s="2070"/>
      <c r="JE2" s="2070"/>
      <c r="JF2" s="2070"/>
      <c r="JG2" s="2070"/>
      <c r="JH2" s="2070"/>
      <c r="JI2" s="2070"/>
      <c r="JJ2" s="2070"/>
      <c r="JK2" s="2070"/>
      <c r="JL2" s="2070"/>
      <c r="JM2" s="2070"/>
      <c r="JN2" s="2070"/>
      <c r="JO2" s="2070"/>
      <c r="JP2" s="2070"/>
      <c r="JQ2" s="2070"/>
      <c r="JR2" s="2070"/>
      <c r="JS2" s="2070"/>
      <c r="JT2" s="2070"/>
      <c r="JU2" s="2070"/>
      <c r="JV2" s="2070"/>
      <c r="JW2" s="2070"/>
      <c r="JX2" s="2070"/>
      <c r="JY2" s="2070"/>
      <c r="JZ2" s="2070"/>
      <c r="KA2" s="2070"/>
      <c r="KB2" s="2070"/>
      <c r="KC2" s="2070"/>
      <c r="KD2" s="2070"/>
      <c r="KE2" s="2070"/>
      <c r="KF2" s="2070"/>
      <c r="KG2" s="2070"/>
      <c r="KH2" s="2070"/>
      <c r="KI2" s="2070"/>
      <c r="KJ2" s="2070"/>
      <c r="KK2" s="2070"/>
      <c r="KL2" s="2070"/>
      <c r="KM2" s="2070"/>
      <c r="KN2" s="2070"/>
      <c r="KO2" s="2070"/>
      <c r="KP2" s="2070"/>
      <c r="KQ2" s="2070"/>
      <c r="KR2" s="2070"/>
      <c r="KS2" s="2070"/>
      <c r="KT2" s="2070"/>
      <c r="KU2" s="2070"/>
      <c r="KV2" s="2070"/>
      <c r="KW2" s="2070"/>
      <c r="KX2" s="2070"/>
      <c r="KY2" s="2070"/>
      <c r="KZ2" s="2070"/>
      <c r="LA2" s="2070"/>
      <c r="LB2" s="2070"/>
      <c r="LC2" s="2070"/>
      <c r="LD2" s="2070"/>
      <c r="LE2" s="2070"/>
      <c r="LF2" s="2070"/>
      <c r="LG2" s="2070"/>
      <c r="LH2" s="2070"/>
      <c r="LI2" s="2070"/>
      <c r="LJ2" s="2070"/>
      <c r="LK2" s="2070"/>
      <c r="LL2" s="2070"/>
      <c r="LM2" s="2070"/>
      <c r="LN2" s="2070"/>
      <c r="LO2" s="2070"/>
      <c r="LP2" s="2070"/>
      <c r="LQ2" s="2070"/>
      <c r="LR2" s="2070"/>
      <c r="LS2" s="2070"/>
      <c r="LT2" s="2070"/>
      <c r="LU2" s="2070"/>
      <c r="LV2" s="2070"/>
      <c r="LW2" s="2070"/>
      <c r="LX2" s="2070"/>
      <c r="LY2" s="2070"/>
      <c r="LZ2" s="2070"/>
      <c r="MA2" s="2070"/>
      <c r="MB2" s="2070"/>
      <c r="MC2" s="2070"/>
      <c r="MD2" s="2070"/>
      <c r="ME2" s="2070"/>
      <c r="MF2" s="2070"/>
      <c r="MG2" s="2070"/>
      <c r="MH2" s="2070"/>
      <c r="MI2" s="2070"/>
      <c r="MJ2" s="2070"/>
      <c r="MK2" s="2070"/>
      <c r="ML2" s="2070"/>
      <c r="MM2" s="2070"/>
      <c r="MN2" s="2070"/>
      <c r="MO2" s="2070"/>
      <c r="MP2" s="2070"/>
      <c r="MQ2" s="2070"/>
      <c r="MR2" s="2070"/>
      <c r="MS2" s="2070"/>
      <c r="MT2" s="2070"/>
      <c r="MU2" s="2070"/>
      <c r="MV2" s="2070"/>
      <c r="MW2" s="2070"/>
      <c r="MX2" s="2070"/>
      <c r="MY2" s="2070"/>
      <c r="MZ2" s="2070"/>
      <c r="NA2" s="2070"/>
      <c r="NB2" s="2070"/>
      <c r="NC2" s="2070"/>
      <c r="ND2" s="2070"/>
      <c r="NE2" s="2070"/>
      <c r="NF2" s="2070"/>
      <c r="NG2" s="2070"/>
      <c r="NH2" s="2070"/>
      <c r="NI2" s="2070"/>
      <c r="NJ2" s="2070"/>
      <c r="NK2" s="2070"/>
      <c r="NL2" s="2070"/>
      <c r="NM2" s="2070"/>
      <c r="NN2" s="2070"/>
      <c r="NO2" s="2070"/>
      <c r="NP2" s="2070"/>
      <c r="NQ2" s="2070"/>
      <c r="NR2" s="2070"/>
      <c r="NS2" s="2070"/>
      <c r="NT2" s="2070"/>
      <c r="NU2" s="2070"/>
      <c r="NV2" s="2070"/>
      <c r="NW2" s="2070"/>
      <c r="NX2" s="2070"/>
      <c r="NY2" s="2070"/>
      <c r="NZ2" s="2070"/>
      <c r="OA2" s="2070"/>
      <c r="OB2" s="2070"/>
      <c r="OC2" s="2070"/>
      <c r="OD2" s="2070"/>
      <c r="OE2" s="2070"/>
      <c r="OF2" s="2070"/>
      <c r="OG2" s="2070"/>
      <c r="OH2" s="2070"/>
      <c r="OI2" s="2070"/>
      <c r="OJ2" s="2070"/>
      <c r="OK2" s="2070"/>
      <c r="OL2" s="2070"/>
      <c r="OM2" s="2070"/>
      <c r="ON2" s="2070"/>
      <c r="OO2" s="2070"/>
      <c r="OP2" s="2070"/>
      <c r="OQ2" s="2070"/>
      <c r="OR2" s="2070"/>
      <c r="OS2" s="2070"/>
      <c r="OT2" s="2070"/>
      <c r="OU2" s="2070"/>
      <c r="OV2" s="2070"/>
      <c r="OW2" s="2070"/>
      <c r="OX2" s="2070"/>
      <c r="OY2" s="2070"/>
      <c r="OZ2" s="2070"/>
      <c r="PA2" s="2070"/>
      <c r="PB2" s="2070"/>
      <c r="PC2" s="2070"/>
      <c r="PD2" s="2070"/>
      <c r="PE2" s="2070"/>
      <c r="PF2" s="2070"/>
      <c r="PG2" s="2070"/>
      <c r="PH2" s="2070"/>
      <c r="PI2" s="2070"/>
      <c r="PJ2" s="2070"/>
      <c r="PK2" s="2070"/>
      <c r="PL2" s="2070"/>
      <c r="PM2" s="2070"/>
      <c r="PN2" s="2070"/>
      <c r="PO2" s="2070"/>
      <c r="PP2" s="2070"/>
      <c r="PQ2" s="2070"/>
      <c r="PR2" s="2070"/>
      <c r="PS2" s="2070"/>
      <c r="PT2" s="2070"/>
      <c r="PU2" s="2070"/>
      <c r="PV2" s="2070"/>
      <c r="PW2" s="2070"/>
      <c r="PX2" s="2070"/>
      <c r="PY2" s="2070"/>
      <c r="PZ2" s="2070"/>
      <c r="QA2" s="2070"/>
      <c r="QB2" s="2070"/>
      <c r="QC2" s="2070"/>
      <c r="QD2" s="2070"/>
      <c r="QE2" s="2070"/>
      <c r="QF2" s="2070"/>
      <c r="QG2" s="2070"/>
      <c r="QH2" s="2070"/>
      <c r="QI2" s="2070"/>
      <c r="QJ2" s="2070"/>
      <c r="QK2" s="2070"/>
      <c r="QL2" s="2070"/>
      <c r="QM2" s="2070"/>
      <c r="QN2" s="2070"/>
      <c r="QO2" s="2070"/>
      <c r="QP2" s="2070"/>
      <c r="QQ2" s="2070"/>
      <c r="QR2" s="2070"/>
      <c r="QS2" s="2070"/>
      <c r="QT2" s="2070"/>
      <c r="QU2" s="2070"/>
      <c r="QV2" s="2070"/>
      <c r="QW2" s="2070"/>
      <c r="QX2" s="2070"/>
      <c r="QY2" s="2070"/>
      <c r="QZ2" s="2070"/>
      <c r="RA2" s="2070"/>
      <c r="RB2" s="2070"/>
      <c r="RC2" s="2070"/>
      <c r="RD2" s="2070"/>
      <c r="RE2" s="2070"/>
      <c r="RF2" s="2070"/>
      <c r="RG2" s="2070"/>
      <c r="RH2" s="2070"/>
      <c r="RI2" s="2070"/>
      <c r="RJ2" s="2070"/>
      <c r="RK2" s="2070"/>
      <c r="RL2" s="2070"/>
      <c r="RM2" s="2070"/>
      <c r="RN2" s="2070"/>
      <c r="RO2" s="2070"/>
      <c r="RP2" s="2070"/>
      <c r="RQ2" s="2070"/>
      <c r="RR2" s="2070"/>
      <c r="RS2" s="2070"/>
      <c r="RT2" s="2070"/>
      <c r="RU2" s="2070"/>
      <c r="RV2" s="2070"/>
      <c r="RW2" s="2070"/>
      <c r="RX2" s="2070"/>
      <c r="RY2" s="2070"/>
      <c r="RZ2" s="2070"/>
      <c r="SA2" s="2070"/>
      <c r="SB2" s="2070"/>
      <c r="SC2" s="2070"/>
      <c r="SD2" s="2070"/>
      <c r="SE2" s="2070"/>
      <c r="SF2" s="2070"/>
      <c r="SG2" s="2070"/>
      <c r="SH2" s="2070"/>
      <c r="SI2" s="2070"/>
      <c r="SJ2" s="2070"/>
      <c r="SK2" s="2070"/>
      <c r="SL2" s="2070"/>
      <c r="SM2" s="2070"/>
      <c r="SN2" s="2070"/>
      <c r="SO2" s="2070"/>
      <c r="SP2" s="2070"/>
      <c r="SQ2" s="2070"/>
      <c r="SR2" s="2070"/>
      <c r="SS2" s="2070"/>
      <c r="ST2" s="2070"/>
      <c r="SU2" s="2070"/>
      <c r="SV2" s="2070"/>
      <c r="SW2" s="2070"/>
      <c r="SX2" s="2070"/>
      <c r="SY2" s="2070"/>
      <c r="SZ2" s="2070"/>
      <c r="TA2" s="2070"/>
      <c r="TB2" s="2070"/>
      <c r="TC2" s="2070"/>
      <c r="TD2" s="2070"/>
      <c r="TE2" s="2070"/>
      <c r="TF2" s="2070"/>
      <c r="TG2" s="2070"/>
      <c r="TH2" s="2070"/>
      <c r="TI2" s="2070"/>
      <c r="TJ2" s="2070"/>
      <c r="TK2" s="2070"/>
      <c r="TL2" s="2070"/>
      <c r="TM2" s="2070"/>
      <c r="TN2" s="2070"/>
      <c r="TO2" s="2070"/>
      <c r="TP2" s="2070"/>
      <c r="TQ2" s="2070"/>
      <c r="TR2" s="2070"/>
      <c r="TS2" s="2070"/>
      <c r="TT2" s="2070"/>
      <c r="TU2" s="2070"/>
      <c r="TV2" s="2070"/>
      <c r="TW2" s="2070"/>
      <c r="TX2" s="2070"/>
      <c r="TY2" s="2070"/>
      <c r="TZ2" s="2070"/>
      <c r="UA2" s="2070"/>
      <c r="UB2" s="2070"/>
      <c r="UC2" s="2070"/>
      <c r="UD2" s="2070"/>
      <c r="UE2" s="2070"/>
      <c r="UF2" s="2070"/>
      <c r="UG2" s="2070"/>
      <c r="UH2" s="2070"/>
      <c r="UI2" s="2070"/>
      <c r="UJ2" s="2070"/>
      <c r="UK2" s="2070"/>
      <c r="UL2" s="2070"/>
      <c r="UM2" s="2070"/>
      <c r="UN2" s="2070"/>
      <c r="UO2" s="2070"/>
      <c r="UP2" s="2070"/>
      <c r="UQ2" s="2070"/>
      <c r="UR2" s="2070"/>
      <c r="US2" s="2070"/>
      <c r="UT2" s="2070"/>
      <c r="UU2" s="2070"/>
      <c r="UV2" s="2070"/>
      <c r="UW2" s="2070"/>
      <c r="UX2" s="2070"/>
      <c r="UY2" s="2070"/>
      <c r="UZ2" s="2070"/>
      <c r="VA2" s="2070"/>
      <c r="VB2" s="2070"/>
      <c r="VC2" s="2070"/>
      <c r="VD2" s="2070"/>
      <c r="VE2" s="2070"/>
      <c r="VF2" s="2070"/>
      <c r="VG2" s="2070"/>
      <c r="VH2" s="2070"/>
      <c r="VI2" s="2070"/>
      <c r="VJ2" s="2070"/>
      <c r="VK2" s="2070"/>
      <c r="VL2" s="2070"/>
      <c r="VM2" s="2070"/>
      <c r="VN2" s="2070"/>
      <c r="VO2" s="2070"/>
      <c r="VP2" s="2070"/>
      <c r="VQ2" s="2070"/>
      <c r="VR2" s="2070"/>
      <c r="VS2" s="2070"/>
      <c r="VT2" s="2070"/>
      <c r="VU2" s="2070"/>
      <c r="VV2" s="2070"/>
      <c r="VW2" s="2070"/>
      <c r="VX2" s="2070"/>
      <c r="VY2" s="2070"/>
      <c r="VZ2" s="2070"/>
      <c r="WA2" s="2070"/>
      <c r="WB2" s="2070"/>
      <c r="WC2" s="2070"/>
      <c r="WD2" s="2070"/>
      <c r="WE2" s="2070"/>
      <c r="WF2" s="2070"/>
      <c r="WG2" s="2070"/>
      <c r="WH2" s="2070"/>
      <c r="WI2" s="2070"/>
      <c r="WJ2" s="2070"/>
      <c r="WK2" s="2070"/>
      <c r="WL2" s="2070"/>
      <c r="WM2" s="2070"/>
      <c r="WN2" s="2070"/>
      <c r="WO2" s="2070"/>
      <c r="WP2" s="2070"/>
      <c r="WQ2" s="2070"/>
      <c r="WR2" s="2070"/>
      <c r="WS2" s="2070"/>
      <c r="WT2" s="2070"/>
      <c r="WU2" s="2070"/>
      <c r="WV2" s="2070"/>
      <c r="WW2" s="2070"/>
      <c r="WX2" s="2070"/>
      <c r="WY2" s="2070"/>
      <c r="WZ2" s="2070"/>
      <c r="XA2" s="2070"/>
      <c r="XB2" s="2070"/>
      <c r="XC2" s="2070"/>
      <c r="XD2" s="2070"/>
      <c r="XE2" s="2070"/>
      <c r="XF2" s="2070"/>
      <c r="XG2" s="2070"/>
      <c r="XH2" s="2070"/>
      <c r="XI2" s="2070"/>
      <c r="XJ2" s="2070"/>
      <c r="XK2" s="2070"/>
      <c r="XL2" s="2070"/>
      <c r="XM2" s="2070"/>
      <c r="XN2" s="2070"/>
      <c r="XO2" s="2070"/>
      <c r="XP2" s="2070"/>
      <c r="XQ2" s="2070"/>
      <c r="XR2" s="2070"/>
      <c r="XS2" s="2070"/>
      <c r="XT2" s="2070"/>
      <c r="XU2" s="2070"/>
      <c r="XV2" s="2070"/>
      <c r="XW2" s="2070"/>
      <c r="XX2" s="2070"/>
      <c r="XY2" s="2070"/>
      <c r="XZ2" s="2070"/>
      <c r="YA2" s="2070"/>
      <c r="YB2" s="2070"/>
      <c r="YC2" s="2070"/>
      <c r="YD2" s="2070"/>
      <c r="YE2" s="2070"/>
      <c r="YF2" s="2070"/>
      <c r="YG2" s="2070"/>
      <c r="YH2" s="2070"/>
      <c r="YI2" s="2070"/>
      <c r="YJ2" s="2070"/>
      <c r="YK2" s="2070"/>
      <c r="YL2" s="2070"/>
      <c r="YM2" s="2070"/>
      <c r="YN2" s="2070"/>
      <c r="YO2" s="2070"/>
      <c r="YP2" s="2070"/>
      <c r="YQ2" s="2070"/>
      <c r="YR2" s="2070"/>
      <c r="YS2" s="2070"/>
      <c r="YT2" s="2070"/>
      <c r="YU2" s="2070"/>
      <c r="YV2" s="2070"/>
      <c r="YW2" s="2070"/>
      <c r="YX2" s="2070"/>
      <c r="YY2" s="2070"/>
      <c r="YZ2" s="2070"/>
      <c r="ZA2" s="2070"/>
      <c r="ZB2" s="2070"/>
      <c r="ZC2" s="2070"/>
      <c r="ZD2" s="2070"/>
      <c r="ZE2" s="2070"/>
      <c r="ZF2" s="2070"/>
      <c r="ZG2" s="2070"/>
      <c r="ZH2" s="2070"/>
      <c r="ZI2" s="2070"/>
      <c r="ZJ2" s="2070"/>
      <c r="ZK2" s="2070"/>
      <c r="ZL2" s="2070"/>
      <c r="ZM2" s="2070"/>
      <c r="ZN2" s="2070"/>
      <c r="ZO2" s="2070"/>
      <c r="ZP2" s="2070"/>
      <c r="ZQ2" s="2070"/>
      <c r="ZR2" s="2070"/>
      <c r="ZS2" s="2070"/>
      <c r="ZT2" s="2070"/>
      <c r="ZU2" s="2070"/>
      <c r="ZV2" s="2070"/>
      <c r="ZW2" s="2070"/>
      <c r="ZX2" s="2070"/>
      <c r="ZY2" s="2070"/>
      <c r="ZZ2" s="2070"/>
      <c r="AAA2" s="2070"/>
      <c r="AAB2" s="2070"/>
      <c r="AAC2" s="2070"/>
      <c r="AAD2" s="2070"/>
      <c r="AAE2" s="2070"/>
      <c r="AAF2" s="2070"/>
      <c r="AAG2" s="2070"/>
      <c r="AAH2" s="2070"/>
      <c r="AAI2" s="2070"/>
      <c r="AAJ2" s="2070"/>
      <c r="AAK2" s="2070"/>
      <c r="AAL2" s="2070"/>
      <c r="AAM2" s="2070"/>
      <c r="AAN2" s="2070"/>
      <c r="AAO2" s="2070"/>
      <c r="AAP2" s="2070"/>
      <c r="AAQ2" s="2070"/>
      <c r="AAR2" s="2070"/>
      <c r="AAS2" s="2070"/>
      <c r="AAT2" s="2070"/>
      <c r="AAU2" s="2070"/>
      <c r="AAV2" s="2070"/>
      <c r="AAW2" s="2070"/>
      <c r="AAX2" s="2070"/>
      <c r="AAY2" s="2070"/>
      <c r="AAZ2" s="2070"/>
      <c r="ABA2" s="2070"/>
      <c r="ABB2" s="2070"/>
      <c r="ABC2" s="2070"/>
      <c r="ABD2" s="2070"/>
      <c r="ABE2" s="2070"/>
      <c r="ABF2" s="2070"/>
      <c r="ABG2" s="2070"/>
      <c r="ABH2" s="2070"/>
      <c r="ABI2" s="2070"/>
      <c r="ABJ2" s="2070"/>
      <c r="ABK2" s="2070"/>
      <c r="ABL2" s="2070"/>
      <c r="ABM2" s="2070"/>
      <c r="ABN2" s="2070"/>
      <c r="ABO2" s="2070"/>
      <c r="ABP2" s="2070"/>
      <c r="ABQ2" s="2070"/>
      <c r="ABR2" s="2070"/>
      <c r="ABS2" s="2070"/>
      <c r="ABT2" s="2070"/>
      <c r="ABU2" s="2070"/>
      <c r="ABV2" s="2070"/>
      <c r="ABW2" s="2070"/>
      <c r="ABX2" s="2070"/>
      <c r="ABY2" s="2070"/>
      <c r="ABZ2" s="2070"/>
      <c r="ACA2" s="2070"/>
      <c r="ACB2" s="2070"/>
      <c r="ACC2" s="2070"/>
      <c r="ACD2" s="2070"/>
      <c r="ACE2" s="2070"/>
      <c r="ACF2" s="2070"/>
      <c r="ACG2" s="2070"/>
      <c r="ACH2" s="2070"/>
      <c r="ACI2" s="2070"/>
      <c r="ACJ2" s="2070"/>
      <c r="ACK2" s="2070"/>
      <c r="ACL2" s="2070"/>
      <c r="ACM2" s="2070"/>
      <c r="ACN2" s="2070"/>
      <c r="ACO2" s="2070"/>
      <c r="ACP2" s="2070"/>
      <c r="ACQ2" s="2070"/>
      <c r="ACR2" s="2070"/>
      <c r="ACS2" s="2070"/>
      <c r="ACT2" s="2070"/>
      <c r="ACU2" s="2070"/>
      <c r="ACV2" s="2070"/>
      <c r="ACW2" s="2070"/>
      <c r="ACX2" s="2070"/>
      <c r="ACY2" s="2070"/>
      <c r="ACZ2" s="2070"/>
      <c r="ADA2" s="2070"/>
      <c r="ADB2" s="2070"/>
      <c r="ADC2" s="2070"/>
      <c r="ADD2" s="2070"/>
      <c r="ADE2" s="2070"/>
      <c r="ADF2" s="2070"/>
      <c r="ADG2" s="2070"/>
      <c r="ADH2" s="2070"/>
      <c r="ADI2" s="2070"/>
      <c r="ADJ2" s="2070"/>
      <c r="ADK2" s="2070"/>
      <c r="ADL2" s="2070"/>
      <c r="ADM2" s="2070"/>
      <c r="ADN2" s="2070"/>
      <c r="ADO2" s="2070"/>
      <c r="ADP2" s="2070"/>
      <c r="ADQ2" s="2070"/>
      <c r="ADR2" s="2070"/>
      <c r="ADS2" s="2070"/>
      <c r="ADT2" s="2070"/>
      <c r="ADU2" s="2070"/>
      <c r="ADV2" s="2070"/>
      <c r="ADW2" s="2070"/>
      <c r="ADX2" s="2070"/>
      <c r="ADY2" s="2070"/>
      <c r="ADZ2" s="2070"/>
      <c r="AEA2" s="2070"/>
      <c r="AEB2" s="2070"/>
      <c r="AEC2" s="2070"/>
      <c r="AED2" s="2070"/>
      <c r="AEE2" s="2070"/>
      <c r="AEF2" s="2070"/>
      <c r="AEG2" s="2070"/>
      <c r="AEH2" s="2070"/>
      <c r="AEI2" s="2070"/>
      <c r="AEJ2" s="2070"/>
      <c r="AEK2" s="2070"/>
      <c r="AEL2" s="2070"/>
      <c r="AEM2" s="2070"/>
      <c r="AEN2" s="2070"/>
      <c r="AEO2" s="2070"/>
      <c r="AEP2" s="2070"/>
      <c r="AEQ2" s="2070"/>
      <c r="AER2" s="2070"/>
      <c r="AES2" s="2070"/>
      <c r="AET2" s="2070"/>
      <c r="AEU2" s="2070"/>
      <c r="AEV2" s="2070"/>
      <c r="AEW2" s="2070"/>
      <c r="AEX2" s="2070"/>
      <c r="AEY2" s="2070"/>
      <c r="AEZ2" s="2070"/>
      <c r="AFA2" s="2070"/>
      <c r="AFB2" s="2070"/>
      <c r="AFC2" s="2070"/>
      <c r="AFD2" s="2070"/>
      <c r="AFE2" s="2070"/>
      <c r="AFF2" s="2070"/>
      <c r="AFG2" s="2070"/>
      <c r="AFH2" s="2070"/>
      <c r="AFI2" s="2070"/>
      <c r="AFJ2" s="2070"/>
      <c r="AFK2" s="2070"/>
      <c r="AFL2" s="2070"/>
      <c r="AFM2" s="2070"/>
      <c r="AFN2" s="2070"/>
      <c r="AFO2" s="2070"/>
      <c r="AFP2" s="2070"/>
      <c r="AFQ2" s="2070"/>
      <c r="AFR2" s="2070"/>
      <c r="AFS2" s="2070"/>
      <c r="AFT2" s="2070"/>
      <c r="AFU2" s="2070"/>
      <c r="AFV2" s="2070"/>
      <c r="AFW2" s="2070"/>
      <c r="AFX2" s="2070"/>
      <c r="AFY2" s="2070"/>
      <c r="AFZ2" s="2070"/>
      <c r="AGA2" s="2070"/>
      <c r="AGB2" s="2070"/>
      <c r="AGC2" s="2070"/>
      <c r="AGD2" s="2070"/>
      <c r="AGE2" s="2070"/>
      <c r="AGF2" s="2070"/>
      <c r="AGG2" s="2070"/>
      <c r="AGH2" s="2070"/>
      <c r="AGI2" s="2070"/>
      <c r="AGJ2" s="2070"/>
      <c r="AGK2" s="2070"/>
      <c r="AGL2" s="2070"/>
      <c r="AGM2" s="2070"/>
      <c r="AGN2" s="2070"/>
      <c r="AGO2" s="2070"/>
      <c r="AGP2" s="2070"/>
      <c r="AGQ2" s="2070"/>
      <c r="AGR2" s="2070"/>
      <c r="AGS2" s="2070"/>
      <c r="AGT2" s="2070"/>
      <c r="AGU2" s="2070"/>
      <c r="AGV2" s="2070"/>
      <c r="AGW2" s="2070"/>
      <c r="AGX2" s="2070"/>
      <c r="AGY2" s="2070"/>
      <c r="AGZ2" s="2070"/>
      <c r="AHA2" s="2070"/>
      <c r="AHB2" s="2070"/>
      <c r="AHC2" s="2070"/>
      <c r="AHD2" s="2070"/>
      <c r="AHE2" s="2070"/>
      <c r="AHF2" s="2070"/>
      <c r="AHG2" s="2070"/>
      <c r="AHH2" s="2070"/>
      <c r="AHI2" s="2070"/>
      <c r="AHJ2" s="2070"/>
      <c r="AHK2" s="2070"/>
      <c r="AHL2" s="2070"/>
      <c r="AHM2" s="2070"/>
      <c r="AHN2" s="2070"/>
      <c r="AHO2" s="2070"/>
      <c r="AHP2" s="2070"/>
      <c r="AHQ2" s="2070"/>
      <c r="AHR2" s="2070"/>
      <c r="AHS2" s="2070"/>
      <c r="AHT2" s="2070"/>
      <c r="AHU2" s="2070"/>
      <c r="AHV2" s="2070"/>
      <c r="AHW2" s="2070"/>
      <c r="AHX2" s="2070"/>
      <c r="AHY2" s="2070"/>
      <c r="AHZ2" s="2070"/>
      <c r="AIA2" s="2070"/>
      <c r="AIB2" s="2070"/>
      <c r="AIC2" s="2070"/>
      <c r="AID2" s="2070"/>
      <c r="AIE2" s="2070"/>
      <c r="AIF2" s="2070"/>
      <c r="AIG2" s="2070"/>
      <c r="AIH2" s="2070"/>
      <c r="AII2" s="2070"/>
      <c r="AIJ2" s="2070"/>
      <c r="AIK2" s="2070"/>
      <c r="AIL2" s="2070"/>
      <c r="AIM2" s="2070"/>
      <c r="AIN2" s="2070"/>
      <c r="AIO2" s="2070"/>
      <c r="AIP2" s="2070"/>
      <c r="AIQ2" s="2070"/>
      <c r="AIR2" s="2070"/>
      <c r="AIS2" s="2070"/>
      <c r="AIT2" s="2070"/>
      <c r="AIU2" s="2070"/>
      <c r="AIV2" s="2070"/>
      <c r="AIW2" s="2070"/>
      <c r="AIX2" s="2070"/>
      <c r="AIY2" s="2070"/>
      <c r="AIZ2" s="2070"/>
      <c r="AJA2" s="2070"/>
      <c r="AJB2" s="2070"/>
      <c r="AJC2" s="2070"/>
      <c r="AJD2" s="2070"/>
      <c r="AJE2" s="2070"/>
      <c r="AJF2" s="2070"/>
      <c r="AJG2" s="2070"/>
      <c r="AJH2" s="2070"/>
      <c r="AJI2" s="2070"/>
      <c r="AJJ2" s="2070"/>
      <c r="AJK2" s="2070"/>
      <c r="AJL2" s="2070"/>
      <c r="AJM2" s="2070"/>
      <c r="AJN2" s="2070"/>
      <c r="AJO2" s="2070"/>
      <c r="AJP2" s="2070"/>
      <c r="AJQ2" s="2070"/>
      <c r="AJR2" s="2070"/>
      <c r="AJS2" s="2070"/>
      <c r="AJT2" s="2070"/>
      <c r="AJU2" s="2070"/>
      <c r="AJV2" s="2070"/>
      <c r="AJW2" s="2070"/>
      <c r="AJX2" s="2070"/>
      <c r="AJY2" s="2070"/>
      <c r="AJZ2" s="2070"/>
      <c r="AKA2" s="2070"/>
      <c r="AKB2" s="2070"/>
      <c r="AKC2" s="2070"/>
      <c r="AKD2" s="2070"/>
      <c r="AKE2" s="2070"/>
      <c r="AKF2" s="2070"/>
      <c r="AKG2" s="2070"/>
      <c r="AKH2" s="2070"/>
      <c r="AKI2" s="2070"/>
      <c r="AKJ2" s="2070"/>
      <c r="AKK2" s="2070"/>
      <c r="AKL2" s="2070"/>
      <c r="AKM2" s="2070"/>
      <c r="AKN2" s="2070"/>
      <c r="AKO2" s="2070"/>
      <c r="AKP2" s="2070"/>
      <c r="AKQ2" s="2070"/>
      <c r="AKR2" s="2070"/>
      <c r="AKS2" s="2070"/>
      <c r="AKT2" s="2070"/>
      <c r="AKU2" s="2070"/>
      <c r="AKV2" s="2070"/>
      <c r="AKW2" s="2070"/>
      <c r="AKX2" s="2070"/>
      <c r="AKY2" s="2070"/>
      <c r="AKZ2" s="2070"/>
      <c r="ALA2" s="2070"/>
      <c r="ALB2" s="2070"/>
      <c r="ALC2" s="2070"/>
      <c r="ALD2" s="2070"/>
      <c r="ALE2" s="2070"/>
      <c r="ALF2" s="2070"/>
      <c r="ALG2" s="2070"/>
      <c r="ALH2" s="2070"/>
      <c r="ALI2" s="2070"/>
      <c r="ALJ2" s="2070"/>
      <c r="ALK2" s="2070"/>
      <c r="ALL2" s="2070"/>
      <c r="ALM2" s="2070"/>
      <c r="ALN2" s="2070"/>
      <c r="ALO2" s="2070"/>
      <c r="ALP2" s="2070"/>
      <c r="ALQ2" s="2070"/>
      <c r="ALR2" s="2070"/>
      <c r="ALS2" s="2070"/>
      <c r="ALT2" s="2070"/>
      <c r="ALU2" s="2070"/>
      <c r="ALV2" s="2070"/>
      <c r="ALW2" s="2070"/>
      <c r="ALX2" s="2070"/>
      <c r="ALY2" s="2070"/>
      <c r="ALZ2" s="2070"/>
      <c r="AMA2" s="2070"/>
      <c r="AMB2" s="2070"/>
      <c r="AMC2" s="2070"/>
      <c r="AMD2" s="2070"/>
      <c r="AME2" s="2070"/>
      <c r="AMF2" s="2070"/>
      <c r="AMG2" s="2070"/>
      <c r="AMH2" s="2070"/>
      <c r="AMI2" s="2070"/>
      <c r="AMJ2" s="2070"/>
      <c r="AMK2" s="2070"/>
      <c r="AML2" s="2070"/>
      <c r="AMM2" s="2070"/>
      <c r="AMN2" s="2070"/>
      <c r="AMO2" s="2070"/>
      <c r="AMP2" s="2070"/>
      <c r="AMQ2" s="2070"/>
      <c r="AMR2" s="2070"/>
      <c r="AMS2" s="2070"/>
      <c r="AMT2" s="2070"/>
      <c r="AMU2" s="2070"/>
      <c r="AMV2" s="2070"/>
      <c r="AMW2" s="2070"/>
      <c r="AMX2" s="2070"/>
      <c r="AMY2" s="2070"/>
      <c r="AMZ2" s="2070"/>
      <c r="ANA2" s="2070"/>
      <c r="ANB2" s="2070"/>
      <c r="ANC2" s="2070"/>
      <c r="AND2" s="2070"/>
      <c r="ANE2" s="2070"/>
      <c r="ANF2" s="2070"/>
      <c r="ANG2" s="2070"/>
      <c r="ANH2" s="2070"/>
      <c r="ANI2" s="2070"/>
      <c r="ANJ2" s="2070"/>
      <c r="ANK2" s="2070"/>
      <c r="ANL2" s="2070"/>
      <c r="ANM2" s="2070"/>
      <c r="ANN2" s="2070"/>
      <c r="ANO2" s="2070"/>
      <c r="ANP2" s="2070"/>
      <c r="ANQ2" s="2070"/>
      <c r="ANR2" s="2070"/>
      <c r="ANS2" s="2070"/>
      <c r="ANT2" s="2070"/>
      <c r="ANU2" s="2070"/>
      <c r="ANV2" s="2070"/>
      <c r="ANW2" s="2070"/>
      <c r="ANX2" s="2070"/>
      <c r="ANY2" s="2070"/>
      <c r="ANZ2" s="2070"/>
      <c r="AOA2" s="2070"/>
      <c r="AOB2" s="2070"/>
      <c r="AOC2" s="2070"/>
      <c r="AOD2" s="2070"/>
      <c r="AOE2" s="2070"/>
      <c r="AOF2" s="2070"/>
      <c r="AOG2" s="2070"/>
      <c r="AOH2" s="2070"/>
      <c r="AOI2" s="2070"/>
      <c r="AOJ2" s="2070"/>
      <c r="AOK2" s="2070"/>
      <c r="AOL2" s="2070"/>
      <c r="AOM2" s="2070"/>
      <c r="AON2" s="2070"/>
      <c r="AOO2" s="2070"/>
      <c r="AOP2" s="2070"/>
      <c r="AOQ2" s="2070"/>
      <c r="AOR2" s="2070"/>
      <c r="AOS2" s="2070"/>
      <c r="AOT2" s="2070"/>
      <c r="AOU2" s="2070"/>
      <c r="AOV2" s="2070"/>
      <c r="AOW2" s="2070"/>
      <c r="AOX2" s="2070"/>
      <c r="AOY2" s="2070"/>
      <c r="AOZ2" s="2070"/>
      <c r="APA2" s="2070"/>
      <c r="APB2" s="2070"/>
      <c r="APC2" s="2070"/>
      <c r="APD2" s="2070"/>
      <c r="APE2" s="2070"/>
      <c r="APF2" s="2070"/>
      <c r="APG2" s="2070"/>
      <c r="APH2" s="2070"/>
      <c r="API2" s="2070"/>
      <c r="APJ2" s="2070"/>
      <c r="APK2" s="2070"/>
      <c r="APL2" s="2070"/>
      <c r="APM2" s="2070"/>
      <c r="APN2" s="2070"/>
      <c r="APO2" s="2070"/>
      <c r="APP2" s="2070"/>
      <c r="APQ2" s="2070"/>
      <c r="APR2" s="2070"/>
      <c r="APS2" s="2070"/>
      <c r="APT2" s="2070"/>
      <c r="APU2" s="2070"/>
      <c r="APV2" s="2070"/>
      <c r="APW2" s="2070"/>
      <c r="APX2" s="2070"/>
      <c r="APY2" s="2070"/>
      <c r="APZ2" s="2070"/>
      <c r="AQA2" s="2070"/>
      <c r="AQB2" s="2070"/>
      <c r="AQC2" s="2070"/>
      <c r="AQD2" s="2070"/>
      <c r="AQE2" s="2070"/>
      <c r="AQF2" s="2070"/>
      <c r="AQG2" s="2070"/>
      <c r="AQH2" s="2070"/>
      <c r="AQI2" s="2070"/>
      <c r="AQJ2" s="2070"/>
      <c r="AQK2" s="2070"/>
      <c r="AQL2" s="2070"/>
      <c r="AQM2" s="2070"/>
      <c r="AQN2" s="2070"/>
      <c r="AQO2" s="2070"/>
      <c r="AQP2" s="2070"/>
      <c r="AQQ2" s="2070"/>
      <c r="AQR2" s="2070"/>
      <c r="AQS2" s="2070"/>
      <c r="AQT2" s="2070"/>
      <c r="AQU2" s="2070"/>
      <c r="AQV2" s="2070"/>
      <c r="AQW2" s="2070"/>
      <c r="AQX2" s="2070"/>
      <c r="AQY2" s="2070"/>
      <c r="AQZ2" s="2070"/>
      <c r="ARA2" s="2070"/>
      <c r="ARB2" s="2070"/>
      <c r="ARC2" s="2070"/>
      <c r="ARD2" s="2070"/>
      <c r="ARE2" s="2070"/>
      <c r="ARF2" s="2070"/>
      <c r="ARG2" s="2070"/>
      <c r="ARH2" s="2070"/>
      <c r="ARI2" s="2070"/>
      <c r="ARJ2" s="2070"/>
      <c r="ARK2" s="2070"/>
      <c r="ARL2" s="2070"/>
      <c r="ARM2" s="2070"/>
      <c r="ARN2" s="2070"/>
      <c r="ARO2" s="2070"/>
      <c r="ARP2" s="2070"/>
      <c r="ARQ2" s="2070"/>
      <c r="ARR2" s="2070"/>
      <c r="ARS2" s="2070"/>
      <c r="ART2" s="2070"/>
      <c r="ARU2" s="2070"/>
      <c r="ARV2" s="2070"/>
      <c r="ARW2" s="2070"/>
      <c r="ARX2" s="2070"/>
      <c r="ARY2" s="2070"/>
      <c r="ARZ2" s="2070"/>
      <c r="ASA2" s="2070"/>
      <c r="ASB2" s="2070"/>
      <c r="ASC2" s="2070"/>
      <c r="ASD2" s="2070"/>
      <c r="ASE2" s="2070"/>
      <c r="ASF2" s="2070"/>
      <c r="ASG2" s="2070"/>
      <c r="ASH2" s="2070"/>
      <c r="ASI2" s="2070"/>
      <c r="ASJ2" s="2070"/>
      <c r="ASK2" s="2070"/>
      <c r="ASL2" s="2070"/>
      <c r="ASM2" s="2070"/>
      <c r="ASN2" s="2070"/>
      <c r="ASO2" s="2070"/>
      <c r="ASP2" s="2070"/>
      <c r="ASQ2" s="2070"/>
      <c r="ASR2" s="2070"/>
      <c r="ASS2" s="2070"/>
      <c r="AST2" s="2070"/>
      <c r="ASU2" s="2070"/>
      <c r="ASV2" s="2070"/>
      <c r="ASW2" s="2070"/>
      <c r="ASX2" s="2070"/>
      <c r="ASY2" s="2070"/>
      <c r="ASZ2" s="2070"/>
      <c r="ATA2" s="2070"/>
      <c r="ATB2" s="2070"/>
      <c r="ATC2" s="2070"/>
      <c r="ATD2" s="2070"/>
      <c r="ATE2" s="2070"/>
      <c r="ATF2" s="2070"/>
      <c r="ATG2" s="2070"/>
      <c r="ATH2" s="2070"/>
      <c r="ATI2" s="2070"/>
      <c r="ATJ2" s="2070"/>
      <c r="ATK2" s="2070"/>
      <c r="ATL2" s="2070"/>
      <c r="ATM2" s="2070"/>
      <c r="ATN2" s="2070"/>
      <c r="ATO2" s="2070"/>
      <c r="ATP2" s="2070"/>
      <c r="ATQ2" s="2070"/>
      <c r="ATR2" s="2070"/>
      <c r="ATS2" s="2070"/>
      <c r="ATT2" s="2070"/>
      <c r="ATU2" s="2070"/>
      <c r="ATV2" s="2070"/>
      <c r="ATW2" s="2070"/>
      <c r="ATX2" s="2070"/>
      <c r="ATY2" s="2070"/>
      <c r="ATZ2" s="2070"/>
      <c r="AUA2" s="2070"/>
      <c r="AUB2" s="2070"/>
      <c r="AUC2" s="2070"/>
      <c r="AUD2" s="2070"/>
      <c r="AUE2" s="2070"/>
      <c r="AUF2" s="2070"/>
      <c r="AUG2" s="2070"/>
      <c r="AUH2" s="2070"/>
      <c r="AUI2" s="2070"/>
      <c r="AUJ2" s="2070"/>
      <c r="AUK2" s="2070"/>
      <c r="AUL2" s="2070"/>
      <c r="AUM2" s="2070"/>
      <c r="AUN2" s="2070"/>
      <c r="AUO2" s="2070"/>
      <c r="AUP2" s="2070"/>
      <c r="AUQ2" s="2070"/>
      <c r="AUR2" s="2070"/>
      <c r="AUS2" s="2070"/>
      <c r="AUT2" s="2070"/>
      <c r="AUU2" s="2070"/>
      <c r="AUV2" s="2070"/>
      <c r="AUW2" s="2070"/>
      <c r="AUX2" s="2070"/>
      <c r="AUY2" s="2070"/>
      <c r="AUZ2" s="2070"/>
      <c r="AVA2" s="2070"/>
      <c r="AVB2" s="2070"/>
      <c r="AVC2" s="2070"/>
      <c r="AVD2" s="2070"/>
      <c r="AVE2" s="2070"/>
      <c r="AVF2" s="2070"/>
      <c r="AVG2" s="2070"/>
      <c r="AVH2" s="2070"/>
      <c r="AVI2" s="2070"/>
      <c r="AVJ2" s="2070"/>
      <c r="AVK2" s="2070"/>
      <c r="AVL2" s="2070"/>
      <c r="AVM2" s="2070"/>
      <c r="AVN2" s="2070"/>
      <c r="AVO2" s="2070"/>
      <c r="AVP2" s="2070"/>
      <c r="AVQ2" s="2070"/>
      <c r="AVR2" s="2070"/>
      <c r="AVS2" s="2070"/>
      <c r="AVT2" s="2070"/>
      <c r="AVU2" s="2070"/>
      <c r="AVV2" s="2070"/>
      <c r="AVW2" s="2070"/>
      <c r="AVX2" s="2070"/>
      <c r="AVY2" s="2070"/>
      <c r="AVZ2" s="2070"/>
      <c r="AWA2" s="2070"/>
      <c r="AWB2" s="2070"/>
      <c r="AWC2" s="2070"/>
      <c r="AWD2" s="2070"/>
      <c r="AWE2" s="2070"/>
      <c r="AWF2" s="2070"/>
      <c r="AWG2" s="2070"/>
      <c r="AWH2" s="2070"/>
      <c r="AWI2" s="2070"/>
      <c r="AWJ2" s="2070"/>
      <c r="AWK2" s="2070"/>
      <c r="AWL2" s="2070"/>
      <c r="AWM2" s="2070"/>
      <c r="AWN2" s="2070"/>
      <c r="AWO2" s="2070"/>
      <c r="AWP2" s="2070"/>
      <c r="AWQ2" s="2070"/>
      <c r="AWR2" s="2070"/>
      <c r="AWS2" s="2070"/>
      <c r="AWT2" s="2070"/>
      <c r="AWU2" s="2070"/>
      <c r="AWV2" s="2070"/>
      <c r="AWW2" s="2070"/>
      <c r="AWX2" s="2070"/>
      <c r="AWY2" s="2070"/>
      <c r="AWZ2" s="2070"/>
      <c r="AXA2" s="2070"/>
      <c r="AXB2" s="2070"/>
      <c r="AXC2" s="2070"/>
      <c r="AXD2" s="2070"/>
      <c r="AXE2" s="2070"/>
      <c r="AXF2" s="2070"/>
      <c r="AXG2" s="2070"/>
      <c r="AXH2" s="2070"/>
      <c r="AXI2" s="2070"/>
      <c r="AXJ2" s="2070"/>
      <c r="AXK2" s="2070"/>
      <c r="AXL2" s="2070"/>
      <c r="AXM2" s="2070"/>
      <c r="AXN2" s="2070"/>
      <c r="AXO2" s="2070"/>
      <c r="AXP2" s="2070"/>
      <c r="AXQ2" s="2070"/>
      <c r="AXR2" s="2070"/>
      <c r="AXS2" s="2070"/>
      <c r="AXT2" s="2070"/>
      <c r="AXU2" s="2070"/>
      <c r="AXV2" s="2070"/>
      <c r="AXW2" s="2070"/>
      <c r="AXX2" s="2070"/>
      <c r="AXY2" s="2070"/>
      <c r="AXZ2" s="2070"/>
      <c r="AYA2" s="2070"/>
      <c r="AYB2" s="2070"/>
      <c r="AYC2" s="2070"/>
      <c r="AYD2" s="2070"/>
      <c r="AYE2" s="2070"/>
      <c r="AYF2" s="2070"/>
      <c r="AYG2" s="2070"/>
      <c r="AYH2" s="2070"/>
      <c r="AYI2" s="2070"/>
      <c r="AYJ2" s="2070"/>
      <c r="AYK2" s="2070"/>
      <c r="AYL2" s="2070"/>
      <c r="AYM2" s="2070"/>
      <c r="AYN2" s="2070"/>
      <c r="AYO2" s="2070"/>
      <c r="AYP2" s="2070"/>
      <c r="AYQ2" s="2070"/>
      <c r="AYR2" s="2070"/>
      <c r="AYS2" s="2070"/>
      <c r="AYT2" s="2070"/>
      <c r="AYU2" s="2070"/>
      <c r="AYV2" s="2070"/>
      <c r="AYW2" s="2070"/>
      <c r="AYX2" s="2070"/>
      <c r="AYY2" s="2070"/>
      <c r="AYZ2" s="2070"/>
      <c r="AZA2" s="2070"/>
      <c r="AZB2" s="2070"/>
      <c r="AZC2" s="2070"/>
      <c r="AZD2" s="2070"/>
      <c r="AZE2" s="2070"/>
      <c r="AZF2" s="2070"/>
      <c r="AZG2" s="2070"/>
      <c r="AZH2" s="2070"/>
      <c r="AZI2" s="2070"/>
      <c r="AZJ2" s="2070"/>
      <c r="AZK2" s="2070"/>
      <c r="AZL2" s="2070"/>
      <c r="AZM2" s="2070"/>
      <c r="AZN2" s="2070"/>
      <c r="AZO2" s="2070"/>
      <c r="AZP2" s="2070"/>
      <c r="AZQ2" s="2070"/>
      <c r="AZR2" s="2070"/>
      <c r="AZS2" s="2070"/>
      <c r="AZT2" s="2070"/>
      <c r="AZU2" s="2070"/>
      <c r="AZV2" s="2070"/>
      <c r="AZW2" s="2070"/>
      <c r="AZX2" s="2070"/>
      <c r="AZY2" s="2070"/>
      <c r="AZZ2" s="2070"/>
      <c r="BAA2" s="2070"/>
      <c r="BAB2" s="2070"/>
      <c r="BAC2" s="2070"/>
      <c r="BAD2" s="2070"/>
      <c r="BAE2" s="2070"/>
      <c r="BAF2" s="2070"/>
      <c r="BAG2" s="2070"/>
      <c r="BAH2" s="2070"/>
      <c r="BAI2" s="2070"/>
      <c r="BAJ2" s="2070"/>
      <c r="BAK2" s="2070"/>
      <c r="BAL2" s="2070"/>
      <c r="BAM2" s="2070"/>
      <c r="BAN2" s="2070"/>
      <c r="BAO2" s="2070"/>
      <c r="BAP2" s="2070"/>
      <c r="BAQ2" s="2070"/>
      <c r="BAR2" s="2070"/>
      <c r="BAS2" s="2070"/>
      <c r="BAT2" s="2070"/>
      <c r="BAU2" s="2070"/>
      <c r="BAV2" s="2070"/>
      <c r="BAW2" s="2070"/>
      <c r="BAX2" s="2070"/>
      <c r="BAY2" s="2070"/>
      <c r="BAZ2" s="2070"/>
      <c r="BBA2" s="2070"/>
      <c r="BBB2" s="2070"/>
      <c r="BBC2" s="2070"/>
      <c r="BBD2" s="2070"/>
      <c r="BBE2" s="2070"/>
      <c r="BBF2" s="2070"/>
      <c r="BBG2" s="2070"/>
      <c r="BBH2" s="2070"/>
      <c r="BBI2" s="2070"/>
      <c r="BBJ2" s="2070"/>
      <c r="BBK2" s="2070"/>
      <c r="BBL2" s="2070"/>
      <c r="BBM2" s="2070"/>
      <c r="BBN2" s="2070"/>
      <c r="BBO2" s="2070"/>
      <c r="BBP2" s="2070"/>
      <c r="BBQ2" s="2070"/>
      <c r="BBR2" s="2070"/>
      <c r="BBS2" s="2070"/>
      <c r="BBT2" s="2070"/>
      <c r="BBU2" s="2070"/>
      <c r="BBV2" s="2070"/>
      <c r="BBW2" s="2070"/>
      <c r="BBX2" s="2070"/>
      <c r="BBY2" s="2070"/>
      <c r="BBZ2" s="2070"/>
      <c r="BCA2" s="2070"/>
      <c r="BCB2" s="2070"/>
      <c r="BCC2" s="2070"/>
      <c r="BCD2" s="2070"/>
      <c r="BCE2" s="2070"/>
      <c r="BCF2" s="2070"/>
      <c r="BCG2" s="2070"/>
      <c r="BCH2" s="2070"/>
      <c r="BCI2" s="2070"/>
      <c r="BCJ2" s="2070"/>
      <c r="BCK2" s="2070"/>
      <c r="BCL2" s="2070"/>
      <c r="BCM2" s="2070"/>
      <c r="BCN2" s="2070"/>
      <c r="BCO2" s="2070"/>
      <c r="BCP2" s="2070"/>
      <c r="BCQ2" s="2070"/>
      <c r="BCR2" s="2070"/>
      <c r="BCS2" s="2070"/>
      <c r="BCT2" s="2070"/>
      <c r="BCU2" s="2070"/>
      <c r="BCV2" s="2070"/>
      <c r="BCW2" s="2070"/>
      <c r="BCX2" s="2070"/>
      <c r="BCY2" s="2070"/>
      <c r="BCZ2" s="2070"/>
      <c r="BDA2" s="2070"/>
      <c r="BDB2" s="2070"/>
      <c r="BDC2" s="2070"/>
      <c r="BDD2" s="2070"/>
      <c r="BDE2" s="2070"/>
      <c r="BDF2" s="2070"/>
      <c r="BDG2" s="2070"/>
      <c r="BDH2" s="2070"/>
      <c r="BDI2" s="2070"/>
      <c r="BDJ2" s="2070"/>
      <c r="BDK2" s="2070"/>
      <c r="BDL2" s="2070"/>
      <c r="BDM2" s="2070"/>
      <c r="BDN2" s="2070"/>
      <c r="BDO2" s="2070"/>
      <c r="BDP2" s="2070"/>
      <c r="BDQ2" s="2070"/>
      <c r="BDR2" s="2070"/>
      <c r="BDS2" s="2070"/>
      <c r="BDT2" s="2070"/>
      <c r="BDU2" s="2070"/>
      <c r="BDV2" s="2070"/>
      <c r="BDW2" s="2070"/>
      <c r="BDX2" s="2070"/>
      <c r="BDY2" s="2070"/>
      <c r="BDZ2" s="2070"/>
      <c r="BEA2" s="2070"/>
      <c r="BEB2" s="2070"/>
      <c r="BEC2" s="2070"/>
      <c r="BED2" s="2070"/>
      <c r="BEE2" s="2070"/>
      <c r="BEF2" s="2070"/>
      <c r="BEG2" s="2070"/>
      <c r="BEH2" s="2070"/>
      <c r="BEI2" s="2070"/>
      <c r="BEJ2" s="2070"/>
      <c r="BEK2" s="2070"/>
      <c r="BEL2" s="2070"/>
      <c r="BEM2" s="2070"/>
      <c r="BEN2" s="2070"/>
      <c r="BEO2" s="2070"/>
      <c r="BEP2" s="2070"/>
      <c r="BEQ2" s="2070"/>
      <c r="BER2" s="2070"/>
      <c r="BES2" s="2070"/>
      <c r="BET2" s="2070"/>
      <c r="BEU2" s="2070"/>
      <c r="BEV2" s="2070"/>
      <c r="BEW2" s="2070"/>
      <c r="BEX2" s="2070"/>
      <c r="BEY2" s="2070"/>
      <c r="BEZ2" s="2070"/>
      <c r="BFA2" s="2070"/>
      <c r="BFB2" s="2070"/>
      <c r="BFC2" s="2070"/>
      <c r="BFD2" s="2070"/>
      <c r="BFE2" s="2070"/>
      <c r="BFF2" s="2070"/>
      <c r="BFG2" s="2070"/>
      <c r="BFH2" s="2070"/>
      <c r="BFI2" s="2070"/>
      <c r="BFJ2" s="2070"/>
      <c r="BFK2" s="2070"/>
      <c r="BFL2" s="2070"/>
      <c r="BFM2" s="2070"/>
      <c r="BFN2" s="2070"/>
      <c r="BFO2" s="2070"/>
      <c r="BFP2" s="2070"/>
      <c r="BFQ2" s="2070"/>
      <c r="BFR2" s="2070"/>
      <c r="BFS2" s="2070"/>
      <c r="BFT2" s="2070"/>
      <c r="BFU2" s="2070"/>
      <c r="BFV2" s="2070"/>
      <c r="BFW2" s="2070"/>
      <c r="BFX2" s="2070"/>
      <c r="BFY2" s="2070"/>
      <c r="BFZ2" s="2070"/>
      <c r="BGA2" s="2070"/>
      <c r="BGB2" s="2070"/>
      <c r="BGC2" s="2070"/>
      <c r="BGD2" s="2070"/>
      <c r="BGE2" s="2070"/>
      <c r="BGF2" s="2070"/>
      <c r="BGG2" s="2070"/>
      <c r="BGH2" s="2070"/>
      <c r="BGI2" s="2070"/>
      <c r="BGJ2" s="2070"/>
      <c r="BGK2" s="2070"/>
      <c r="BGL2" s="2070"/>
      <c r="BGM2" s="2070"/>
      <c r="BGN2" s="2070"/>
      <c r="BGO2" s="2070"/>
      <c r="BGP2" s="2070"/>
      <c r="BGQ2" s="2070"/>
      <c r="BGR2" s="2070"/>
      <c r="BGS2" s="2070"/>
      <c r="BGT2" s="2070"/>
      <c r="BGU2" s="2070"/>
      <c r="BGV2" s="2070"/>
      <c r="BGW2" s="2070"/>
      <c r="BGX2" s="2070"/>
      <c r="BGY2" s="2070"/>
      <c r="BGZ2" s="2070"/>
      <c r="BHA2" s="2070"/>
      <c r="BHB2" s="2070"/>
      <c r="BHC2" s="2070"/>
      <c r="BHD2" s="2070"/>
      <c r="BHE2" s="2070"/>
      <c r="BHF2" s="2070"/>
      <c r="BHG2" s="2070"/>
      <c r="BHH2" s="2070"/>
      <c r="BHI2" s="2070"/>
      <c r="BHJ2" s="2070"/>
      <c r="BHK2" s="2070"/>
      <c r="BHL2" s="2070"/>
      <c r="BHM2" s="2070"/>
      <c r="BHN2" s="2070"/>
      <c r="BHO2" s="2070"/>
      <c r="BHP2" s="2070"/>
      <c r="BHQ2" s="2070"/>
      <c r="BHR2" s="2070"/>
      <c r="BHS2" s="2070"/>
      <c r="BHT2" s="2070"/>
      <c r="BHU2" s="2070"/>
      <c r="BHV2" s="2070"/>
      <c r="BHW2" s="2070"/>
      <c r="BHX2" s="2070"/>
      <c r="BHY2" s="2070"/>
      <c r="BHZ2" s="2070"/>
      <c r="BIA2" s="2070"/>
      <c r="BIB2" s="2070"/>
      <c r="BIC2" s="2070"/>
      <c r="BID2" s="2070"/>
      <c r="BIE2" s="2070"/>
      <c r="BIF2" s="2070"/>
      <c r="BIG2" s="2070"/>
      <c r="BIH2" s="2070"/>
      <c r="BII2" s="2070"/>
      <c r="BIJ2" s="2070"/>
      <c r="BIK2" s="2070"/>
      <c r="BIL2" s="2070"/>
      <c r="BIM2" s="2070"/>
      <c r="BIN2" s="2070"/>
      <c r="BIO2" s="2070"/>
      <c r="BIP2" s="2070"/>
      <c r="BIQ2" s="2070"/>
      <c r="BIR2" s="2070"/>
      <c r="BIS2" s="2070"/>
      <c r="BIT2" s="2070"/>
      <c r="BIU2" s="2070"/>
      <c r="BIV2" s="2070"/>
      <c r="BIW2" s="2070"/>
      <c r="BIX2" s="2070"/>
      <c r="BIY2" s="2070"/>
      <c r="BIZ2" s="2070"/>
      <c r="BJA2" s="2070"/>
      <c r="BJB2" s="2070"/>
      <c r="BJC2" s="2070"/>
      <c r="BJD2" s="2070"/>
      <c r="BJE2" s="2070"/>
      <c r="BJF2" s="2070"/>
      <c r="BJG2" s="2070"/>
      <c r="BJH2" s="2070"/>
      <c r="BJI2" s="2070"/>
      <c r="BJJ2" s="2070"/>
      <c r="BJK2" s="2070"/>
      <c r="BJL2" s="2070"/>
      <c r="BJM2" s="2070"/>
      <c r="BJN2" s="2070"/>
      <c r="BJO2" s="2070"/>
      <c r="BJP2" s="2070"/>
      <c r="BJQ2" s="2070"/>
      <c r="BJR2" s="2070"/>
      <c r="BJS2" s="2070"/>
      <c r="BJT2" s="2070"/>
      <c r="BJU2" s="2070"/>
      <c r="BJV2" s="2070"/>
      <c r="BJW2" s="2070"/>
      <c r="BJX2" s="2070"/>
      <c r="BJY2" s="2070"/>
      <c r="BJZ2" s="2070"/>
      <c r="BKA2" s="2070"/>
      <c r="BKB2" s="2070"/>
      <c r="BKC2" s="2070"/>
      <c r="BKD2" s="2070"/>
      <c r="BKE2" s="2070"/>
      <c r="BKF2" s="2070"/>
      <c r="BKG2" s="2070"/>
      <c r="BKH2" s="2070"/>
      <c r="BKI2" s="2070"/>
      <c r="BKJ2" s="2070"/>
      <c r="BKK2" s="2070"/>
      <c r="BKL2" s="2070"/>
      <c r="BKM2" s="2070"/>
      <c r="BKN2" s="2070"/>
      <c r="BKO2" s="2070"/>
      <c r="BKP2" s="2070"/>
      <c r="BKQ2" s="2070"/>
      <c r="BKR2" s="2070"/>
      <c r="BKS2" s="2070"/>
      <c r="BKT2" s="2070"/>
      <c r="BKU2" s="2070"/>
      <c r="BKV2" s="2070"/>
      <c r="BKW2" s="2070"/>
      <c r="BKX2" s="2070"/>
      <c r="BKY2" s="2070"/>
      <c r="BKZ2" s="2070"/>
      <c r="BLA2" s="2070"/>
      <c r="BLB2" s="2070"/>
      <c r="BLC2" s="2070"/>
      <c r="BLD2" s="2070"/>
      <c r="BLE2" s="2070"/>
      <c r="BLF2" s="2070"/>
      <c r="BLG2" s="2070"/>
      <c r="BLH2" s="2070"/>
      <c r="BLI2" s="2070"/>
      <c r="BLJ2" s="2070"/>
      <c r="BLK2" s="2070"/>
      <c r="BLL2" s="2070"/>
      <c r="BLM2" s="2070"/>
      <c r="BLN2" s="2070"/>
      <c r="BLO2" s="2070"/>
      <c r="BLP2" s="2070"/>
      <c r="BLQ2" s="2070"/>
      <c r="BLR2" s="2070"/>
      <c r="BLS2" s="2070"/>
      <c r="BLT2" s="2070"/>
      <c r="BLU2" s="2070"/>
      <c r="BLV2" s="2070"/>
      <c r="BLW2" s="2070"/>
      <c r="BLX2" s="2070"/>
      <c r="BLY2" s="2070"/>
      <c r="BLZ2" s="2070"/>
      <c r="BMA2" s="2070"/>
      <c r="BMB2" s="2070"/>
      <c r="BMC2" s="2070"/>
      <c r="BMD2" s="2070"/>
      <c r="BME2" s="2070"/>
      <c r="BMF2" s="2070"/>
      <c r="BMG2" s="2070"/>
      <c r="BMH2" s="2070"/>
      <c r="BMI2" s="2070"/>
      <c r="BMJ2" s="2070"/>
      <c r="BMK2" s="2070"/>
      <c r="BML2" s="2070"/>
      <c r="BMM2" s="2070"/>
      <c r="BMN2" s="2070"/>
      <c r="BMO2" s="2070"/>
      <c r="BMP2" s="2070"/>
      <c r="BMQ2" s="2070"/>
      <c r="BMR2" s="2070"/>
      <c r="BMS2" s="2070"/>
      <c r="BMT2" s="2070"/>
      <c r="BMU2" s="2070"/>
      <c r="BMV2" s="2070"/>
      <c r="BMW2" s="2070"/>
      <c r="BMX2" s="2070"/>
      <c r="BMY2" s="2070"/>
      <c r="BMZ2" s="2070"/>
      <c r="BNA2" s="2070"/>
      <c r="BNB2" s="2070"/>
      <c r="BNC2" s="2070"/>
      <c r="BND2" s="2070"/>
      <c r="BNE2" s="2070"/>
      <c r="BNF2" s="2070"/>
      <c r="BNG2" s="2070"/>
      <c r="BNH2" s="2070"/>
      <c r="BNI2" s="2070"/>
      <c r="BNJ2" s="2070"/>
      <c r="BNK2" s="2070"/>
      <c r="BNL2" s="2070"/>
      <c r="BNM2" s="2070"/>
      <c r="BNN2" s="2070"/>
      <c r="BNO2" s="2070"/>
      <c r="BNP2" s="2070"/>
      <c r="BNQ2" s="2070"/>
      <c r="BNR2" s="2070"/>
      <c r="BNS2" s="2070"/>
      <c r="BNT2" s="2070"/>
      <c r="BNU2" s="2070"/>
      <c r="BNV2" s="2070"/>
      <c r="BNW2" s="2070"/>
      <c r="BNX2" s="2070"/>
      <c r="BNY2" s="2070"/>
      <c r="BNZ2" s="2070"/>
      <c r="BOA2" s="2070"/>
      <c r="BOB2" s="2070"/>
      <c r="BOC2" s="2070"/>
      <c r="BOD2" s="2070"/>
      <c r="BOE2" s="2070"/>
      <c r="BOF2" s="2070"/>
      <c r="BOG2" s="2070"/>
      <c r="BOH2" s="2070"/>
      <c r="BOI2" s="2070"/>
      <c r="BOJ2" s="2070"/>
      <c r="BOK2" s="2070"/>
      <c r="BOL2" s="2070"/>
      <c r="BOM2" s="2070"/>
      <c r="BON2" s="2070"/>
      <c r="BOO2" s="2070"/>
      <c r="BOP2" s="2070"/>
      <c r="BOQ2" s="2070"/>
      <c r="BOR2" s="2070"/>
      <c r="BOS2" s="2070"/>
      <c r="BOT2" s="2070"/>
      <c r="BOU2" s="2070"/>
      <c r="BOV2" s="2070"/>
      <c r="BOW2" s="2070"/>
      <c r="BOX2" s="2070"/>
      <c r="BOY2" s="2070"/>
      <c r="BOZ2" s="2070"/>
      <c r="BPA2" s="2070"/>
      <c r="BPB2" s="2070"/>
      <c r="BPC2" s="2070"/>
      <c r="BPD2" s="2070"/>
      <c r="BPE2" s="2070"/>
      <c r="BPF2" s="2070"/>
      <c r="BPG2" s="2070"/>
      <c r="BPH2" s="2070"/>
      <c r="BPI2" s="2070"/>
      <c r="BPJ2" s="2070"/>
      <c r="BPK2" s="2070"/>
      <c r="BPL2" s="2070"/>
      <c r="BPM2" s="2070"/>
      <c r="BPN2" s="2070"/>
      <c r="BPO2" s="2070"/>
      <c r="BPP2" s="2070"/>
      <c r="BPQ2" s="2070"/>
      <c r="BPR2" s="2070"/>
      <c r="BPS2" s="2070"/>
      <c r="BPT2" s="2070"/>
      <c r="BPU2" s="2070"/>
      <c r="BPV2" s="2070"/>
      <c r="BPW2" s="2070"/>
      <c r="BPX2" s="2070"/>
      <c r="BPY2" s="2070"/>
      <c r="BPZ2" s="2070"/>
      <c r="BQA2" s="2070"/>
      <c r="BQB2" s="2070"/>
      <c r="BQC2" s="2070"/>
      <c r="BQD2" s="2070"/>
      <c r="BQE2" s="2070"/>
      <c r="BQF2" s="2070"/>
      <c r="BQG2" s="2070"/>
      <c r="BQH2" s="2070"/>
      <c r="BQI2" s="2070"/>
      <c r="BQJ2" s="2070"/>
      <c r="BQK2" s="2070"/>
      <c r="BQL2" s="2070"/>
      <c r="BQM2" s="2070"/>
      <c r="BQN2" s="2070"/>
      <c r="BQO2" s="2070"/>
      <c r="BQP2" s="2070"/>
      <c r="BQQ2" s="2070"/>
      <c r="BQR2" s="2070"/>
      <c r="BQS2" s="2070"/>
      <c r="BQT2" s="2070"/>
      <c r="BQU2" s="2070"/>
      <c r="BQV2" s="2070"/>
      <c r="BQW2" s="2070"/>
      <c r="BQX2" s="2070"/>
      <c r="BQY2" s="2070"/>
      <c r="BQZ2" s="2070"/>
      <c r="BRA2" s="2070"/>
      <c r="BRB2" s="2070"/>
      <c r="BRC2" s="2070"/>
      <c r="BRD2" s="2070"/>
      <c r="BRE2" s="2070"/>
      <c r="BRF2" s="2070"/>
      <c r="BRG2" s="2070"/>
      <c r="BRH2" s="2070"/>
      <c r="BRI2" s="2070"/>
      <c r="BRJ2" s="2070"/>
      <c r="BRK2" s="2070"/>
      <c r="BRL2" s="2070"/>
      <c r="BRM2" s="2070"/>
      <c r="BRN2" s="2070"/>
      <c r="BRO2" s="2070"/>
      <c r="BRP2" s="2070"/>
      <c r="BRQ2" s="2070"/>
      <c r="BRR2" s="2070"/>
      <c r="BRS2" s="2070"/>
      <c r="BRT2" s="2070"/>
      <c r="BRU2" s="2070"/>
      <c r="BRV2" s="2070"/>
      <c r="BRW2" s="2070"/>
      <c r="BRX2" s="2070"/>
      <c r="BRY2" s="2070"/>
      <c r="BRZ2" s="2070"/>
      <c r="BSA2" s="2070"/>
      <c r="BSB2" s="2070"/>
      <c r="BSC2" s="2070"/>
      <c r="BSD2" s="2070"/>
      <c r="BSE2" s="2070"/>
      <c r="BSF2" s="2070"/>
      <c r="BSG2" s="2070"/>
      <c r="BSH2" s="2070"/>
      <c r="BSI2" s="2070"/>
      <c r="BSJ2" s="2070"/>
      <c r="BSK2" s="2070"/>
      <c r="BSL2" s="2070"/>
      <c r="BSM2" s="2070"/>
      <c r="BSN2" s="2070"/>
      <c r="BSO2" s="2070"/>
      <c r="BSP2" s="2070"/>
      <c r="BSQ2" s="2070"/>
      <c r="BSR2" s="2070"/>
      <c r="BSS2" s="2070"/>
      <c r="BST2" s="2070"/>
      <c r="BSU2" s="2070"/>
      <c r="BSV2" s="2070"/>
      <c r="BSW2" s="2070"/>
      <c r="BSX2" s="2070"/>
      <c r="BSY2" s="2070"/>
      <c r="BSZ2" s="2070"/>
      <c r="BTA2" s="2070"/>
      <c r="BTB2" s="2070"/>
      <c r="BTC2" s="2070"/>
      <c r="BTD2" s="2070"/>
      <c r="BTE2" s="2070"/>
      <c r="BTF2" s="2070"/>
      <c r="BTG2" s="2070"/>
      <c r="BTH2" s="2070"/>
      <c r="BTI2" s="2070"/>
      <c r="BTJ2" s="2070"/>
      <c r="BTK2" s="2070"/>
      <c r="BTL2" s="2070"/>
      <c r="BTM2" s="2070"/>
      <c r="BTN2" s="2070"/>
      <c r="BTO2" s="2070"/>
      <c r="BTP2" s="2070"/>
      <c r="BTQ2" s="2070"/>
      <c r="BTR2" s="2070"/>
      <c r="BTS2" s="2070"/>
      <c r="BTT2" s="2070"/>
      <c r="BTU2" s="2070"/>
      <c r="BTV2" s="2070"/>
      <c r="BTW2" s="2070"/>
      <c r="BTX2" s="2070"/>
      <c r="BTY2" s="2070"/>
      <c r="BTZ2" s="2070"/>
      <c r="BUA2" s="2070"/>
      <c r="BUB2" s="2070"/>
      <c r="BUC2" s="2070"/>
      <c r="BUD2" s="2070"/>
      <c r="BUE2" s="2070"/>
      <c r="BUF2" s="2070"/>
      <c r="BUG2" s="2070"/>
      <c r="BUH2" s="2070"/>
      <c r="BUI2" s="2070"/>
      <c r="BUJ2" s="2070"/>
      <c r="BUK2" s="2070"/>
      <c r="BUL2" s="2070"/>
      <c r="BUM2" s="2070"/>
      <c r="BUN2" s="2070"/>
      <c r="BUO2" s="2070"/>
      <c r="BUP2" s="2070"/>
      <c r="BUQ2" s="2070"/>
      <c r="BUR2" s="2070"/>
      <c r="BUS2" s="2070"/>
      <c r="BUT2" s="2070"/>
      <c r="BUU2" s="2070"/>
      <c r="BUV2" s="2070"/>
      <c r="BUW2" s="2070"/>
      <c r="BUX2" s="2070"/>
      <c r="BUY2" s="2070"/>
      <c r="BUZ2" s="2070"/>
      <c r="BVA2" s="2070"/>
      <c r="BVB2" s="2070"/>
      <c r="BVC2" s="2070"/>
      <c r="BVD2" s="2070"/>
      <c r="BVE2" s="2070"/>
      <c r="BVF2" s="2070"/>
      <c r="BVG2" s="2070"/>
      <c r="BVH2" s="2070"/>
      <c r="BVI2" s="2070"/>
      <c r="BVJ2" s="2070"/>
      <c r="BVK2" s="2070"/>
      <c r="BVL2" s="2070"/>
      <c r="BVM2" s="2070"/>
      <c r="BVN2" s="2070"/>
      <c r="BVO2" s="2070"/>
      <c r="BVP2" s="2070"/>
      <c r="BVQ2" s="2070"/>
      <c r="BVR2" s="2070"/>
      <c r="BVS2" s="2070"/>
      <c r="BVT2" s="2070"/>
      <c r="BVU2" s="2070"/>
      <c r="BVV2" s="2070"/>
      <c r="BVW2" s="2070"/>
      <c r="BVX2" s="2070"/>
      <c r="BVY2" s="2070"/>
      <c r="BVZ2" s="2070"/>
      <c r="BWA2" s="2070"/>
      <c r="BWB2" s="2070"/>
      <c r="BWC2" s="2070"/>
      <c r="BWD2" s="2070"/>
      <c r="BWE2" s="2070"/>
      <c r="BWF2" s="2070"/>
      <c r="BWG2" s="2070"/>
      <c r="BWH2" s="2070"/>
      <c r="BWI2" s="2070"/>
      <c r="BWJ2" s="2070"/>
      <c r="BWK2" s="2070"/>
      <c r="BWL2" s="2070"/>
      <c r="BWM2" s="2070"/>
      <c r="BWN2" s="2070"/>
      <c r="BWO2" s="2070"/>
      <c r="BWP2" s="2070"/>
      <c r="BWQ2" s="2070"/>
      <c r="BWR2" s="2070"/>
      <c r="BWS2" s="2070"/>
      <c r="BWT2" s="2070"/>
      <c r="BWU2" s="2070"/>
      <c r="BWV2" s="2070"/>
      <c r="BWW2" s="2070"/>
      <c r="BWX2" s="2070"/>
      <c r="BWY2" s="2070"/>
      <c r="BWZ2" s="2070"/>
      <c r="BXA2" s="2070"/>
      <c r="BXB2" s="2070"/>
      <c r="BXC2" s="2070"/>
      <c r="BXD2" s="2070"/>
      <c r="BXE2" s="2070"/>
      <c r="BXF2" s="2070"/>
      <c r="BXG2" s="2070"/>
      <c r="BXH2" s="2070"/>
      <c r="BXI2" s="2070"/>
      <c r="BXJ2" s="2070"/>
      <c r="BXK2" s="2070"/>
      <c r="BXL2" s="2070"/>
      <c r="BXM2" s="2070"/>
      <c r="BXN2" s="2070"/>
      <c r="BXO2" s="2070"/>
      <c r="BXP2" s="2070"/>
      <c r="BXQ2" s="2070"/>
      <c r="BXR2" s="2070"/>
      <c r="BXS2" s="2070"/>
      <c r="BXT2" s="2070"/>
      <c r="BXU2" s="2070"/>
      <c r="BXV2" s="2070"/>
      <c r="BXW2" s="2070"/>
      <c r="BXX2" s="2070"/>
      <c r="BXY2" s="2070"/>
      <c r="BXZ2" s="2070"/>
      <c r="BYA2" s="2070"/>
      <c r="BYB2" s="2070"/>
      <c r="BYC2" s="2070"/>
      <c r="BYD2" s="2070"/>
      <c r="BYE2" s="2070"/>
      <c r="BYF2" s="2070"/>
      <c r="BYG2" s="2070"/>
      <c r="BYH2" s="2070"/>
      <c r="BYI2" s="2070"/>
      <c r="BYJ2" s="2070"/>
      <c r="BYK2" s="2070"/>
      <c r="BYL2" s="2070"/>
      <c r="BYM2" s="2070"/>
      <c r="BYN2" s="2070"/>
      <c r="BYO2" s="2070"/>
      <c r="BYP2" s="2070"/>
      <c r="BYQ2" s="2070"/>
      <c r="BYR2" s="2070"/>
      <c r="BYS2" s="2070"/>
      <c r="BYT2" s="2070"/>
      <c r="BYU2" s="2070"/>
      <c r="BYV2" s="2070"/>
      <c r="BYW2" s="2070"/>
      <c r="BYX2" s="2070"/>
      <c r="BYY2" s="2070"/>
      <c r="BYZ2" s="2070"/>
      <c r="BZA2" s="2070"/>
      <c r="BZB2" s="2070"/>
      <c r="BZC2" s="2070"/>
      <c r="BZD2" s="2070"/>
      <c r="BZE2" s="2070"/>
      <c r="BZF2" s="2070"/>
      <c r="BZG2" s="2070"/>
      <c r="BZH2" s="2070"/>
      <c r="BZI2" s="2070"/>
      <c r="BZJ2" s="2070"/>
      <c r="BZK2" s="2070"/>
      <c r="BZL2" s="2070"/>
      <c r="BZM2" s="2070"/>
      <c r="BZN2" s="2070"/>
      <c r="BZO2" s="2070"/>
      <c r="BZP2" s="2070"/>
      <c r="BZQ2" s="2070"/>
      <c r="BZR2" s="2070"/>
      <c r="BZS2" s="2070"/>
      <c r="BZT2" s="2070"/>
      <c r="BZU2" s="2070"/>
      <c r="BZV2" s="2070"/>
      <c r="BZW2" s="2070"/>
      <c r="BZX2" s="2070"/>
      <c r="BZY2" s="2070"/>
      <c r="BZZ2" s="2070"/>
      <c r="CAA2" s="2070"/>
      <c r="CAB2" s="2070"/>
      <c r="CAC2" s="2070"/>
      <c r="CAD2" s="2070"/>
      <c r="CAE2" s="2070"/>
      <c r="CAF2" s="2070"/>
      <c r="CAG2" s="2070"/>
      <c r="CAH2" s="2070"/>
      <c r="CAI2" s="2070"/>
      <c r="CAJ2" s="2070"/>
      <c r="CAK2" s="2070"/>
      <c r="CAL2" s="2070"/>
      <c r="CAM2" s="2070"/>
      <c r="CAN2" s="2070"/>
      <c r="CAO2" s="2070"/>
      <c r="CAP2" s="2070"/>
      <c r="CAQ2" s="2070"/>
      <c r="CAR2" s="2070"/>
      <c r="CAS2" s="2070"/>
      <c r="CAT2" s="2070"/>
      <c r="CAU2" s="2070"/>
      <c r="CAV2" s="2070"/>
      <c r="CAW2" s="2070"/>
      <c r="CAX2" s="2070"/>
      <c r="CAY2" s="2070"/>
      <c r="CAZ2" s="2070"/>
      <c r="CBA2" s="2070"/>
      <c r="CBB2" s="2070"/>
      <c r="CBC2" s="2070"/>
      <c r="CBD2" s="2070"/>
      <c r="CBE2" s="2070"/>
      <c r="CBF2" s="2070"/>
      <c r="CBG2" s="2070"/>
      <c r="CBH2" s="2070"/>
      <c r="CBI2" s="2070"/>
      <c r="CBJ2" s="2070"/>
      <c r="CBK2" s="2070"/>
      <c r="CBL2" s="2070"/>
      <c r="CBM2" s="2070"/>
      <c r="CBN2" s="2070"/>
      <c r="CBO2" s="2070"/>
      <c r="CBP2" s="2070"/>
      <c r="CBQ2" s="2070"/>
      <c r="CBR2" s="2070"/>
      <c r="CBS2" s="2070"/>
      <c r="CBT2" s="2070"/>
      <c r="CBU2" s="2070"/>
      <c r="CBV2" s="2070"/>
      <c r="CBW2" s="2070"/>
      <c r="CBX2" s="2070"/>
      <c r="CBY2" s="2070"/>
      <c r="CBZ2" s="2070"/>
      <c r="CCA2" s="2070"/>
      <c r="CCB2" s="2070"/>
      <c r="CCC2" s="2070"/>
      <c r="CCD2" s="2070"/>
      <c r="CCE2" s="2070"/>
      <c r="CCF2" s="2070"/>
      <c r="CCG2" s="2070"/>
      <c r="CCH2" s="2070"/>
      <c r="CCI2" s="2070"/>
      <c r="CCJ2" s="2070"/>
      <c r="CCK2" s="2070"/>
      <c r="CCL2" s="2070"/>
      <c r="CCM2" s="2070"/>
      <c r="CCN2" s="2070"/>
      <c r="CCO2" s="2070"/>
      <c r="CCP2" s="2070"/>
      <c r="CCQ2" s="2070"/>
      <c r="CCR2" s="2070"/>
      <c r="CCS2" s="2070"/>
      <c r="CCT2" s="2070"/>
      <c r="CCU2" s="2070"/>
      <c r="CCV2" s="2070"/>
      <c r="CCW2" s="2070"/>
      <c r="CCX2" s="2070"/>
      <c r="CCY2" s="2070"/>
      <c r="CCZ2" s="2070"/>
      <c r="CDA2" s="2070"/>
      <c r="CDB2" s="2070"/>
      <c r="CDC2" s="2070"/>
      <c r="CDD2" s="2070"/>
      <c r="CDE2" s="2070"/>
      <c r="CDF2" s="2070"/>
      <c r="CDG2" s="2070"/>
      <c r="CDH2" s="2070"/>
      <c r="CDI2" s="2070"/>
      <c r="CDJ2" s="2070"/>
      <c r="CDK2" s="2070"/>
      <c r="CDL2" s="2070"/>
      <c r="CDM2" s="2070"/>
      <c r="CDN2" s="2070"/>
      <c r="CDO2" s="2070"/>
      <c r="CDP2" s="2070"/>
      <c r="CDQ2" s="2070"/>
      <c r="CDR2" s="2070"/>
      <c r="CDS2" s="2070"/>
      <c r="CDT2" s="2070"/>
      <c r="CDU2" s="2070"/>
      <c r="CDV2" s="2070"/>
      <c r="CDW2" s="2070"/>
      <c r="CDX2" s="2070"/>
      <c r="CDY2" s="2070"/>
      <c r="CDZ2" s="2070"/>
      <c r="CEA2" s="2070"/>
      <c r="CEB2" s="2070"/>
      <c r="CEC2" s="2070"/>
      <c r="CED2" s="2070"/>
      <c r="CEE2" s="2070"/>
      <c r="CEF2" s="2070"/>
      <c r="CEG2" s="2070"/>
      <c r="CEH2" s="2070"/>
      <c r="CEI2" s="2070"/>
      <c r="CEJ2" s="2070"/>
      <c r="CEK2" s="2070"/>
      <c r="CEL2" s="2070"/>
      <c r="CEM2" s="2070"/>
      <c r="CEN2" s="2070"/>
      <c r="CEO2" s="2070"/>
      <c r="CEP2" s="2070"/>
      <c r="CEQ2" s="2070"/>
      <c r="CER2" s="2070"/>
      <c r="CES2" s="2070"/>
      <c r="CET2" s="2070"/>
      <c r="CEU2" s="2070"/>
      <c r="CEV2" s="2070"/>
      <c r="CEW2" s="2070"/>
      <c r="CEX2" s="2070"/>
      <c r="CEY2" s="2070"/>
      <c r="CEZ2" s="2070"/>
      <c r="CFA2" s="2070"/>
      <c r="CFB2" s="2070"/>
      <c r="CFC2" s="2070"/>
      <c r="CFD2" s="2070"/>
      <c r="CFE2" s="2070"/>
      <c r="CFF2" s="2070"/>
      <c r="CFG2" s="2070"/>
      <c r="CFH2" s="2070"/>
      <c r="CFI2" s="2070"/>
      <c r="CFJ2" s="2070"/>
      <c r="CFK2" s="2070"/>
      <c r="CFL2" s="2070"/>
      <c r="CFM2" s="2070"/>
      <c r="CFN2" s="2070"/>
      <c r="CFO2" s="2070"/>
      <c r="CFP2" s="2070"/>
      <c r="CFQ2" s="2070"/>
      <c r="CFR2" s="2070"/>
      <c r="CFS2" s="2070"/>
      <c r="CFT2" s="2070"/>
      <c r="CFU2" s="2070"/>
      <c r="CFV2" s="2070"/>
      <c r="CFW2" s="2070"/>
      <c r="CFX2" s="2070"/>
      <c r="CFY2" s="2070"/>
      <c r="CFZ2" s="2070"/>
      <c r="CGA2" s="2070"/>
      <c r="CGB2" s="2070"/>
      <c r="CGC2" s="2070"/>
      <c r="CGD2" s="2070"/>
      <c r="CGE2" s="2070"/>
      <c r="CGF2" s="2070"/>
      <c r="CGG2" s="2070"/>
      <c r="CGH2" s="2070"/>
      <c r="CGI2" s="2070"/>
      <c r="CGJ2" s="2070"/>
      <c r="CGK2" s="2070"/>
      <c r="CGL2" s="2070"/>
      <c r="CGM2" s="2070"/>
      <c r="CGN2" s="2070"/>
      <c r="CGO2" s="2070"/>
      <c r="CGP2" s="2070"/>
      <c r="CGQ2" s="2070"/>
      <c r="CGR2" s="2070"/>
      <c r="CGS2" s="2070"/>
      <c r="CGT2" s="2070"/>
      <c r="CGU2" s="2070"/>
      <c r="CGV2" s="2070"/>
      <c r="CGW2" s="2070"/>
      <c r="CGX2" s="2070"/>
      <c r="CGY2" s="2070"/>
      <c r="CGZ2" s="2070"/>
      <c r="CHA2" s="2070"/>
      <c r="CHB2" s="2070"/>
      <c r="CHC2" s="2070"/>
      <c r="CHD2" s="2070"/>
      <c r="CHE2" s="2070"/>
      <c r="CHF2" s="2070"/>
      <c r="CHG2" s="2070"/>
      <c r="CHH2" s="2070"/>
      <c r="CHI2" s="2070"/>
      <c r="CHJ2" s="2070"/>
      <c r="CHK2" s="2070"/>
      <c r="CHL2" s="2070"/>
      <c r="CHM2" s="2070"/>
      <c r="CHN2" s="2070"/>
      <c r="CHO2" s="2070"/>
      <c r="CHP2" s="2070"/>
      <c r="CHQ2" s="2070"/>
      <c r="CHR2" s="2070"/>
      <c r="CHS2" s="2070"/>
      <c r="CHT2" s="2070"/>
      <c r="CHU2" s="2070"/>
      <c r="CHV2" s="2070"/>
      <c r="CHW2" s="2070"/>
      <c r="CHX2" s="2070"/>
      <c r="CHY2" s="2070"/>
      <c r="CHZ2" s="2070"/>
      <c r="CIA2" s="2070"/>
      <c r="CIB2" s="2070"/>
      <c r="CIC2" s="2070"/>
      <c r="CID2" s="2070"/>
      <c r="CIE2" s="2070"/>
      <c r="CIF2" s="2070"/>
      <c r="CIG2" s="2070"/>
      <c r="CIH2" s="2070"/>
      <c r="CII2" s="2070"/>
      <c r="CIJ2" s="2070"/>
      <c r="CIK2" s="2070"/>
      <c r="CIL2" s="2070"/>
      <c r="CIM2" s="2070"/>
      <c r="CIN2" s="2070"/>
      <c r="CIO2" s="2070"/>
      <c r="CIP2" s="2070"/>
      <c r="CIQ2" s="2070"/>
      <c r="CIR2" s="2070"/>
      <c r="CIS2" s="2070"/>
      <c r="CIT2" s="2070"/>
      <c r="CIU2" s="2070"/>
      <c r="CIV2" s="2070"/>
      <c r="CIW2" s="2070"/>
      <c r="CIX2" s="2070"/>
      <c r="CIY2" s="2070"/>
      <c r="CIZ2" s="2070"/>
      <c r="CJA2" s="2070"/>
      <c r="CJB2" s="2070"/>
      <c r="CJC2" s="2070"/>
      <c r="CJD2" s="2070"/>
      <c r="CJE2" s="2070"/>
      <c r="CJF2" s="2070"/>
      <c r="CJG2" s="2070"/>
      <c r="CJH2" s="2070"/>
      <c r="CJI2" s="2070"/>
      <c r="CJJ2" s="2070"/>
      <c r="CJK2" s="2070"/>
      <c r="CJL2" s="2070"/>
      <c r="CJM2" s="2070"/>
      <c r="CJN2" s="2070"/>
      <c r="CJO2" s="2070"/>
      <c r="CJP2" s="2070"/>
      <c r="CJQ2" s="2070"/>
      <c r="CJR2" s="2070"/>
      <c r="CJS2" s="2070"/>
      <c r="CJT2" s="2070"/>
      <c r="CJU2" s="2070"/>
      <c r="CJV2" s="2070"/>
      <c r="CJW2" s="2070"/>
      <c r="CJX2" s="2070"/>
      <c r="CJY2" s="2070"/>
      <c r="CJZ2" s="2070"/>
      <c r="CKA2" s="2070"/>
      <c r="CKB2" s="2070"/>
      <c r="CKC2" s="2070"/>
      <c r="CKD2" s="2070"/>
      <c r="CKE2" s="2070"/>
      <c r="CKF2" s="2070"/>
      <c r="CKG2" s="2070"/>
      <c r="CKH2" s="2070"/>
      <c r="CKI2" s="2070"/>
      <c r="CKJ2" s="2070"/>
      <c r="CKK2" s="2070"/>
      <c r="CKL2" s="2070"/>
      <c r="CKM2" s="2070"/>
      <c r="CKN2" s="2070"/>
      <c r="CKO2" s="2070"/>
      <c r="CKP2" s="2070"/>
      <c r="CKQ2" s="2070"/>
      <c r="CKR2" s="2070"/>
      <c r="CKS2" s="2070"/>
      <c r="CKT2" s="2070"/>
      <c r="CKU2" s="2070"/>
      <c r="CKV2" s="2070"/>
      <c r="CKW2" s="2070"/>
      <c r="CKX2" s="2070"/>
      <c r="CKY2" s="2070"/>
      <c r="CKZ2" s="2070"/>
      <c r="CLA2" s="2070"/>
      <c r="CLB2" s="2070"/>
      <c r="CLC2" s="2070"/>
      <c r="CLD2" s="2070"/>
      <c r="CLE2" s="2070"/>
      <c r="CLF2" s="2070"/>
      <c r="CLG2" s="2070"/>
      <c r="CLH2" s="2070"/>
      <c r="CLI2" s="2070"/>
      <c r="CLJ2" s="2070"/>
      <c r="CLK2" s="2070"/>
      <c r="CLL2" s="2070"/>
      <c r="CLM2" s="2070"/>
      <c r="CLN2" s="2070"/>
      <c r="CLO2" s="2070"/>
      <c r="CLP2" s="2070"/>
      <c r="CLQ2" s="2070"/>
      <c r="CLR2" s="2070"/>
      <c r="CLS2" s="2070"/>
      <c r="CLT2" s="2070"/>
      <c r="CLU2" s="2070"/>
      <c r="CLV2" s="2070"/>
      <c r="CLW2" s="2070"/>
      <c r="CLX2" s="2070"/>
      <c r="CLY2" s="2070"/>
      <c r="CLZ2" s="2070"/>
      <c r="CMA2" s="2070"/>
      <c r="CMB2" s="2070"/>
      <c r="CMC2" s="2070"/>
      <c r="CMD2" s="2070"/>
      <c r="CME2" s="2070"/>
      <c r="CMF2" s="2070"/>
      <c r="CMG2" s="2070"/>
      <c r="CMH2" s="2070"/>
      <c r="CMI2" s="2070"/>
      <c r="CMJ2" s="2070"/>
      <c r="CMK2" s="2070"/>
      <c r="CML2" s="2070"/>
      <c r="CMM2" s="2070"/>
      <c r="CMN2" s="2070"/>
      <c r="CMO2" s="2070"/>
      <c r="CMP2" s="2070"/>
      <c r="CMQ2" s="2070"/>
      <c r="CMR2" s="2070"/>
      <c r="CMS2" s="2070"/>
      <c r="CMT2" s="2070"/>
      <c r="CMU2" s="2070"/>
      <c r="CMV2" s="2070"/>
      <c r="CMW2" s="2070"/>
      <c r="CMX2" s="2070"/>
      <c r="CMY2" s="2070"/>
      <c r="CMZ2" s="2070"/>
      <c r="CNA2" s="2070"/>
      <c r="CNB2" s="2070"/>
      <c r="CNC2" s="2070"/>
      <c r="CND2" s="2070"/>
      <c r="CNE2" s="2070"/>
      <c r="CNF2" s="2070"/>
      <c r="CNG2" s="2070"/>
      <c r="CNH2" s="2070"/>
      <c r="CNI2" s="2070"/>
      <c r="CNJ2" s="2070"/>
      <c r="CNK2" s="2070"/>
      <c r="CNL2" s="2070"/>
      <c r="CNM2" s="2070"/>
      <c r="CNN2" s="2070"/>
      <c r="CNO2" s="2070"/>
      <c r="CNP2" s="2070"/>
      <c r="CNQ2" s="2070"/>
      <c r="CNR2" s="2070"/>
      <c r="CNS2" s="2070"/>
      <c r="CNT2" s="2070"/>
      <c r="CNU2" s="2070"/>
      <c r="CNV2" s="2070"/>
      <c r="CNW2" s="2070"/>
      <c r="CNX2" s="2070"/>
      <c r="CNY2" s="2070"/>
      <c r="CNZ2" s="2070"/>
      <c r="COA2" s="2070"/>
      <c r="COB2" s="2070"/>
      <c r="COC2" s="2070"/>
      <c r="COD2" s="2070"/>
      <c r="COE2" s="2070"/>
      <c r="COF2" s="2070"/>
      <c r="COG2" s="2070"/>
      <c r="COH2" s="2070"/>
      <c r="COI2" s="2070"/>
      <c r="COJ2" s="2070"/>
      <c r="COK2" s="2070"/>
      <c r="COL2" s="2070"/>
      <c r="COM2" s="2070"/>
      <c r="CON2" s="2070"/>
      <c r="COO2" s="2070"/>
      <c r="COP2" s="2070"/>
      <c r="COQ2" s="2070"/>
      <c r="COR2" s="2070"/>
      <c r="COS2" s="2070"/>
      <c r="COT2" s="2070"/>
      <c r="COU2" s="2070"/>
      <c r="COV2" s="2070"/>
      <c r="COW2" s="2070"/>
      <c r="COX2" s="2070"/>
      <c r="COY2" s="2070"/>
      <c r="COZ2" s="2070"/>
      <c r="CPA2" s="2070"/>
      <c r="CPB2" s="2070"/>
      <c r="CPC2" s="2070"/>
      <c r="CPD2" s="2070"/>
      <c r="CPE2" s="2070"/>
      <c r="CPF2" s="2070"/>
      <c r="CPG2" s="2070"/>
      <c r="CPH2" s="2070"/>
      <c r="CPI2" s="2070"/>
      <c r="CPJ2" s="2070"/>
      <c r="CPK2" s="2070"/>
      <c r="CPL2" s="2070"/>
      <c r="CPM2" s="2070"/>
      <c r="CPN2" s="2070"/>
      <c r="CPO2" s="2070"/>
      <c r="CPP2" s="2070"/>
      <c r="CPQ2" s="2070"/>
      <c r="CPR2" s="2070"/>
      <c r="CPS2" s="2070"/>
      <c r="CPT2" s="2070"/>
      <c r="CPU2" s="2070"/>
      <c r="CPV2" s="2070"/>
      <c r="CPW2" s="2070"/>
      <c r="CPX2" s="2070"/>
      <c r="CPY2" s="2070"/>
      <c r="CPZ2" s="2070"/>
      <c r="CQA2" s="2070"/>
      <c r="CQB2" s="2070"/>
      <c r="CQC2" s="2070"/>
      <c r="CQD2" s="2070"/>
      <c r="CQE2" s="2070"/>
      <c r="CQF2" s="2070"/>
      <c r="CQG2" s="2070"/>
      <c r="CQH2" s="2070"/>
      <c r="CQI2" s="2070"/>
      <c r="CQJ2" s="2070"/>
      <c r="CQK2" s="2070"/>
      <c r="CQL2" s="2070"/>
      <c r="CQM2" s="2070"/>
      <c r="CQN2" s="2070"/>
      <c r="CQO2" s="2070"/>
      <c r="CQP2" s="2070"/>
      <c r="CQQ2" s="2070"/>
      <c r="CQR2" s="2070"/>
      <c r="CQS2" s="2070"/>
      <c r="CQT2" s="2070"/>
      <c r="CQU2" s="2070"/>
      <c r="CQV2" s="2070"/>
      <c r="CQW2" s="2070"/>
      <c r="CQX2" s="2070"/>
      <c r="CQY2" s="2070"/>
      <c r="CQZ2" s="2070"/>
      <c r="CRA2" s="2070"/>
      <c r="CRB2" s="2070"/>
      <c r="CRC2" s="2070"/>
      <c r="CRD2" s="2070"/>
      <c r="CRE2" s="2070"/>
      <c r="CRF2" s="2070"/>
      <c r="CRG2" s="2070"/>
      <c r="CRH2" s="2070"/>
      <c r="CRI2" s="2070"/>
      <c r="CRJ2" s="2070"/>
      <c r="CRK2" s="2070"/>
      <c r="CRL2" s="2070"/>
      <c r="CRM2" s="2070"/>
      <c r="CRN2" s="2070"/>
      <c r="CRO2" s="2070"/>
      <c r="CRP2" s="2070"/>
      <c r="CRQ2" s="2070"/>
      <c r="CRR2" s="2070"/>
      <c r="CRS2" s="2070"/>
      <c r="CRT2" s="2070"/>
      <c r="CRU2" s="2070"/>
      <c r="CRV2" s="2070"/>
      <c r="CRW2" s="2070"/>
      <c r="CRX2" s="2070"/>
      <c r="CRY2" s="2070"/>
      <c r="CRZ2" s="2070"/>
      <c r="CSA2" s="2070"/>
      <c r="CSB2" s="2070"/>
      <c r="CSC2" s="2070"/>
      <c r="CSD2" s="2070"/>
      <c r="CSE2" s="2070"/>
      <c r="CSF2" s="2070"/>
      <c r="CSG2" s="2070"/>
      <c r="CSH2" s="2070"/>
      <c r="CSI2" s="2070"/>
      <c r="CSJ2" s="2070"/>
      <c r="CSK2" s="2070"/>
      <c r="CSL2" s="2070"/>
      <c r="CSM2" s="2070"/>
      <c r="CSN2" s="2070"/>
      <c r="CSO2" s="2070"/>
      <c r="CSP2" s="2070"/>
      <c r="CSQ2" s="2070"/>
      <c r="CSR2" s="2070"/>
      <c r="CSS2" s="2070"/>
      <c r="CST2" s="2070"/>
      <c r="CSU2" s="2070"/>
      <c r="CSV2" s="2070"/>
      <c r="CSW2" s="2070"/>
      <c r="CSX2" s="2070"/>
      <c r="CSY2" s="2070"/>
      <c r="CSZ2" s="2070"/>
      <c r="CTA2" s="2070"/>
      <c r="CTB2" s="2070"/>
      <c r="CTC2" s="2070"/>
      <c r="CTD2" s="2070"/>
      <c r="CTE2" s="2070"/>
      <c r="CTF2" s="2070"/>
      <c r="CTG2" s="2070"/>
      <c r="CTH2" s="2070"/>
      <c r="CTI2" s="2070"/>
      <c r="CTJ2" s="2070"/>
      <c r="CTK2" s="2070"/>
      <c r="CTL2" s="2070"/>
      <c r="CTM2" s="2070"/>
      <c r="CTN2" s="2070"/>
      <c r="CTO2" s="2070"/>
      <c r="CTP2" s="2070"/>
      <c r="CTQ2" s="2070"/>
      <c r="CTR2" s="2070"/>
      <c r="CTS2" s="2070"/>
      <c r="CTT2" s="2070"/>
      <c r="CTU2" s="2070"/>
      <c r="CTV2" s="2070"/>
      <c r="CTW2" s="2070"/>
      <c r="CTX2" s="2070"/>
      <c r="CTY2" s="2070"/>
      <c r="CTZ2" s="2070"/>
      <c r="CUA2" s="2070"/>
      <c r="CUB2" s="2070"/>
      <c r="CUC2" s="2070"/>
      <c r="CUD2" s="2070"/>
      <c r="CUE2" s="2070"/>
      <c r="CUF2" s="2070"/>
      <c r="CUG2" s="2070"/>
      <c r="CUH2" s="2070"/>
      <c r="CUI2" s="2070"/>
      <c r="CUJ2" s="2070"/>
      <c r="CUK2" s="2070"/>
      <c r="CUL2" s="2070"/>
      <c r="CUM2" s="2070"/>
      <c r="CUN2" s="2070"/>
      <c r="CUO2" s="2070"/>
      <c r="CUP2" s="2070"/>
      <c r="CUQ2" s="2070"/>
      <c r="CUR2" s="2070"/>
      <c r="CUS2" s="2070"/>
      <c r="CUT2" s="2070"/>
      <c r="CUU2" s="2070"/>
      <c r="CUV2" s="2070"/>
      <c r="CUW2" s="2070"/>
      <c r="CUX2" s="2070"/>
      <c r="CUY2" s="2070"/>
      <c r="CUZ2" s="2070"/>
      <c r="CVA2" s="2070"/>
      <c r="CVB2" s="2070"/>
      <c r="CVC2" s="2070"/>
      <c r="CVD2" s="2070"/>
      <c r="CVE2" s="2070"/>
      <c r="CVF2" s="2070"/>
      <c r="CVG2" s="2070"/>
      <c r="CVH2" s="2070"/>
      <c r="CVI2" s="2070"/>
      <c r="CVJ2" s="2070"/>
      <c r="CVK2" s="2070"/>
      <c r="CVL2" s="2070"/>
      <c r="CVM2" s="2070"/>
      <c r="CVN2" s="2070"/>
      <c r="CVO2" s="2070"/>
      <c r="CVP2" s="2070"/>
      <c r="CVQ2" s="2070"/>
      <c r="CVR2" s="2070"/>
      <c r="CVS2" s="2070"/>
      <c r="CVT2" s="2070"/>
      <c r="CVU2" s="2070"/>
      <c r="CVV2" s="2070"/>
      <c r="CVW2" s="2070"/>
      <c r="CVX2" s="2070"/>
      <c r="CVY2" s="2070"/>
      <c r="CVZ2" s="2070"/>
      <c r="CWA2" s="2070"/>
      <c r="CWB2" s="2070"/>
      <c r="CWC2" s="2070"/>
      <c r="CWD2" s="2070"/>
      <c r="CWE2" s="2070"/>
      <c r="CWF2" s="2070"/>
      <c r="CWG2" s="2070"/>
      <c r="CWH2" s="2070"/>
      <c r="CWI2" s="2070"/>
      <c r="CWJ2" s="2070"/>
      <c r="CWK2" s="2070"/>
      <c r="CWL2" s="2070"/>
      <c r="CWM2" s="2070"/>
      <c r="CWN2" s="2070"/>
      <c r="CWO2" s="2070"/>
      <c r="CWP2" s="2070"/>
      <c r="CWQ2" s="2070"/>
      <c r="CWR2" s="2070"/>
      <c r="CWS2" s="2070"/>
      <c r="CWT2" s="2070"/>
      <c r="CWU2" s="2070"/>
      <c r="CWV2" s="2070"/>
      <c r="CWW2" s="2070"/>
      <c r="CWX2" s="2070"/>
      <c r="CWY2" s="2070"/>
      <c r="CWZ2" s="2070"/>
      <c r="CXA2" s="2070"/>
      <c r="CXB2" s="2070"/>
      <c r="CXC2" s="2070"/>
      <c r="CXD2" s="2070"/>
      <c r="CXE2" s="2070"/>
      <c r="CXF2" s="2070"/>
      <c r="CXG2" s="2070"/>
      <c r="CXH2" s="2070"/>
      <c r="CXI2" s="2070"/>
      <c r="CXJ2" s="2070"/>
      <c r="CXK2" s="2070"/>
      <c r="CXL2" s="2070"/>
      <c r="CXM2" s="2070"/>
      <c r="CXN2" s="2070"/>
      <c r="CXO2" s="2070"/>
      <c r="CXP2" s="2070"/>
      <c r="CXQ2" s="2070"/>
      <c r="CXR2" s="2070"/>
      <c r="CXS2" s="2070"/>
      <c r="CXT2" s="2070"/>
      <c r="CXU2" s="2070"/>
      <c r="CXV2" s="2070"/>
      <c r="CXW2" s="2070"/>
      <c r="CXX2" s="2070"/>
      <c r="CXY2" s="2070"/>
      <c r="CXZ2" s="2070"/>
      <c r="CYA2" s="2070"/>
      <c r="CYB2" s="2070"/>
      <c r="CYC2" s="2070"/>
      <c r="CYD2" s="2070"/>
      <c r="CYE2" s="2070"/>
      <c r="CYF2" s="2070"/>
      <c r="CYG2" s="2070"/>
      <c r="CYH2" s="2070"/>
      <c r="CYI2" s="2070"/>
      <c r="CYJ2" s="2070"/>
      <c r="CYK2" s="2070"/>
      <c r="CYL2" s="2070"/>
      <c r="CYM2" s="2070"/>
      <c r="CYN2" s="2070"/>
      <c r="CYO2" s="2070"/>
      <c r="CYP2" s="2070"/>
      <c r="CYQ2" s="2070"/>
      <c r="CYR2" s="2070"/>
      <c r="CYS2" s="2070"/>
      <c r="CYT2" s="2070"/>
      <c r="CYU2" s="2070"/>
      <c r="CYV2" s="2070"/>
      <c r="CYW2" s="2070"/>
      <c r="CYX2" s="2070"/>
      <c r="CYY2" s="2070"/>
      <c r="CYZ2" s="2070"/>
      <c r="CZA2" s="2070"/>
      <c r="CZB2" s="2070"/>
      <c r="CZC2" s="2070"/>
      <c r="CZD2" s="2070"/>
      <c r="CZE2" s="2070"/>
      <c r="CZF2" s="2070"/>
      <c r="CZG2" s="2070"/>
      <c r="CZH2" s="2070"/>
      <c r="CZI2" s="2070"/>
      <c r="CZJ2" s="2070"/>
      <c r="CZK2" s="2070"/>
      <c r="CZL2" s="2070"/>
      <c r="CZM2" s="2070"/>
      <c r="CZN2" s="2070"/>
      <c r="CZO2" s="2070"/>
      <c r="CZP2" s="2070"/>
      <c r="CZQ2" s="2070"/>
      <c r="CZR2" s="2070"/>
      <c r="CZS2" s="2070"/>
      <c r="CZT2" s="2070"/>
      <c r="CZU2" s="2070"/>
      <c r="CZV2" s="2070"/>
      <c r="CZW2" s="2070"/>
      <c r="CZX2" s="2070"/>
      <c r="CZY2" s="2070"/>
      <c r="CZZ2" s="2070"/>
      <c r="DAA2" s="2070"/>
      <c r="DAB2" s="2070"/>
      <c r="DAC2" s="2070"/>
      <c r="DAD2" s="2070"/>
      <c r="DAE2" s="2070"/>
      <c r="DAF2" s="2070"/>
      <c r="DAG2" s="2070"/>
      <c r="DAH2" s="2070"/>
      <c r="DAI2" s="2070"/>
      <c r="DAJ2" s="2070"/>
      <c r="DAK2" s="2070"/>
      <c r="DAL2" s="2070"/>
      <c r="DAM2" s="2070"/>
      <c r="DAN2" s="2070"/>
      <c r="DAO2" s="2070"/>
      <c r="DAP2" s="2070"/>
      <c r="DAQ2" s="2070"/>
      <c r="DAR2" s="2070"/>
      <c r="DAS2" s="2070"/>
      <c r="DAT2" s="2070"/>
      <c r="DAU2" s="2070"/>
      <c r="DAV2" s="2070"/>
      <c r="DAW2" s="2070"/>
      <c r="DAX2" s="2070"/>
      <c r="DAY2" s="2070"/>
      <c r="DAZ2" s="2070"/>
      <c r="DBA2" s="2070"/>
      <c r="DBB2" s="2070"/>
      <c r="DBC2" s="2070"/>
      <c r="DBD2" s="2070"/>
      <c r="DBE2" s="2070"/>
      <c r="DBF2" s="2070"/>
      <c r="DBG2" s="2070"/>
      <c r="DBH2" s="2070"/>
      <c r="DBI2" s="2070"/>
      <c r="DBJ2" s="2070"/>
      <c r="DBK2" s="2070"/>
      <c r="DBL2" s="2070"/>
      <c r="DBM2" s="2070"/>
      <c r="DBN2" s="2070"/>
      <c r="DBO2" s="2070"/>
      <c r="DBP2" s="2070"/>
      <c r="DBQ2" s="2070"/>
      <c r="DBR2" s="2070"/>
      <c r="DBS2" s="2070"/>
      <c r="DBT2" s="2070"/>
      <c r="DBU2" s="2070"/>
      <c r="DBV2" s="2070"/>
      <c r="DBW2" s="2070"/>
      <c r="DBX2" s="2070"/>
      <c r="DBY2" s="2070"/>
      <c r="DBZ2" s="2070"/>
      <c r="DCA2" s="2070"/>
      <c r="DCB2" s="2070"/>
      <c r="DCC2" s="2070"/>
      <c r="DCD2" s="2070"/>
      <c r="DCE2" s="2070"/>
      <c r="DCF2" s="2070"/>
      <c r="DCG2" s="2070"/>
      <c r="DCH2" s="2070"/>
      <c r="DCI2" s="2070"/>
      <c r="DCJ2" s="2070"/>
      <c r="DCK2" s="2070"/>
      <c r="DCL2" s="2070"/>
      <c r="DCM2" s="2070"/>
      <c r="DCN2" s="2070"/>
      <c r="DCO2" s="2070"/>
      <c r="DCP2" s="2070"/>
      <c r="DCQ2" s="2070"/>
      <c r="DCR2" s="2070"/>
      <c r="DCS2" s="2070"/>
      <c r="DCT2" s="2070"/>
      <c r="DCU2" s="2070"/>
      <c r="DCV2" s="2070"/>
      <c r="DCW2" s="2070"/>
      <c r="DCX2" s="2070"/>
      <c r="DCY2" s="2070"/>
      <c r="DCZ2" s="2070"/>
      <c r="DDA2" s="2070"/>
      <c r="DDB2" s="2070"/>
      <c r="DDC2" s="2070"/>
      <c r="DDD2" s="2070"/>
      <c r="DDE2" s="2070"/>
      <c r="DDF2" s="2070"/>
      <c r="DDG2" s="2070"/>
      <c r="DDH2" s="2070"/>
      <c r="DDI2" s="2070"/>
      <c r="DDJ2" s="2070"/>
      <c r="DDK2" s="2070"/>
      <c r="DDL2" s="2070"/>
      <c r="DDM2" s="2070"/>
      <c r="DDN2" s="2070"/>
      <c r="DDO2" s="2070"/>
      <c r="DDP2" s="2070"/>
      <c r="DDQ2" s="2070"/>
      <c r="DDR2" s="2070"/>
      <c r="DDS2" s="2070"/>
      <c r="DDT2" s="2070"/>
      <c r="DDU2" s="2070"/>
      <c r="DDV2" s="2070"/>
      <c r="DDW2" s="2070"/>
      <c r="DDX2" s="2070"/>
      <c r="DDY2" s="2070"/>
      <c r="DDZ2" s="2070"/>
      <c r="DEA2" s="2070"/>
      <c r="DEB2" s="2070"/>
      <c r="DEC2" s="2070"/>
      <c r="DED2" s="2070"/>
      <c r="DEE2" s="2070"/>
      <c r="DEF2" s="2070"/>
      <c r="DEG2" s="2070"/>
      <c r="DEH2" s="2070"/>
      <c r="DEI2" s="2070"/>
      <c r="DEJ2" s="2070"/>
      <c r="DEK2" s="2070"/>
      <c r="DEL2" s="2070"/>
      <c r="DEM2" s="2070"/>
      <c r="DEN2" s="2070"/>
      <c r="DEO2" s="2070"/>
      <c r="DEP2" s="2070"/>
      <c r="DEQ2" s="2070"/>
      <c r="DER2" s="2070"/>
      <c r="DES2" s="2070"/>
      <c r="DET2" s="2070"/>
      <c r="DEU2" s="2070"/>
      <c r="DEV2" s="2070"/>
      <c r="DEW2" s="2070"/>
      <c r="DEX2" s="2070"/>
      <c r="DEY2" s="2070"/>
      <c r="DEZ2" s="2070"/>
      <c r="DFA2" s="2070"/>
      <c r="DFB2" s="2070"/>
      <c r="DFC2" s="2070"/>
      <c r="DFD2" s="2070"/>
      <c r="DFE2" s="2070"/>
      <c r="DFF2" s="2070"/>
      <c r="DFG2" s="2070"/>
      <c r="DFH2" s="2070"/>
      <c r="DFI2" s="2070"/>
      <c r="DFJ2" s="2070"/>
      <c r="DFK2" s="2070"/>
      <c r="DFL2" s="2070"/>
      <c r="DFM2" s="2070"/>
      <c r="DFN2" s="2070"/>
      <c r="DFO2" s="2070"/>
      <c r="DFP2" s="2070"/>
      <c r="DFQ2" s="2070"/>
      <c r="DFR2" s="2070"/>
      <c r="DFS2" s="2070"/>
      <c r="DFT2" s="2070"/>
      <c r="DFU2" s="2070"/>
      <c r="DFV2" s="2070"/>
      <c r="DFW2" s="2070"/>
      <c r="DFX2" s="2070"/>
      <c r="DFY2" s="2070"/>
      <c r="DFZ2" s="2070"/>
      <c r="DGA2" s="2070"/>
      <c r="DGB2" s="2070"/>
      <c r="DGC2" s="2070"/>
      <c r="DGD2" s="2070"/>
      <c r="DGE2" s="2070"/>
      <c r="DGF2" s="2070"/>
      <c r="DGG2" s="2070"/>
      <c r="DGH2" s="2070"/>
      <c r="DGI2" s="2070"/>
      <c r="DGJ2" s="2070"/>
      <c r="DGK2" s="2070"/>
      <c r="DGL2" s="2070"/>
      <c r="DGM2" s="2070"/>
      <c r="DGN2" s="2070"/>
      <c r="DGO2" s="2070"/>
      <c r="DGP2" s="2070"/>
      <c r="DGQ2" s="2070"/>
      <c r="DGR2" s="2070"/>
      <c r="DGS2" s="2070"/>
      <c r="DGT2" s="2070"/>
      <c r="DGU2" s="2070"/>
      <c r="DGV2" s="2070"/>
      <c r="DGW2" s="2070"/>
      <c r="DGX2" s="2070"/>
      <c r="DGY2" s="2070"/>
      <c r="DGZ2" s="2070"/>
      <c r="DHA2" s="2070"/>
      <c r="DHB2" s="2070"/>
      <c r="DHC2" s="2070"/>
      <c r="DHD2" s="2070"/>
      <c r="DHE2" s="2070"/>
      <c r="DHF2" s="2070"/>
      <c r="DHG2" s="2070"/>
      <c r="DHH2" s="2070"/>
      <c r="DHI2" s="2070"/>
      <c r="DHJ2" s="2070"/>
      <c r="DHK2" s="2070"/>
      <c r="DHL2" s="2070"/>
      <c r="DHM2" s="2070"/>
      <c r="DHN2" s="2070"/>
      <c r="DHO2" s="2070"/>
      <c r="DHP2" s="2070"/>
      <c r="DHQ2" s="2070"/>
      <c r="DHR2" s="2070"/>
      <c r="DHS2" s="2070"/>
      <c r="DHT2" s="2070"/>
      <c r="DHU2" s="2070"/>
      <c r="DHV2" s="2070"/>
      <c r="DHW2" s="2070"/>
      <c r="DHX2" s="2070"/>
      <c r="DHY2" s="2070"/>
      <c r="DHZ2" s="2070"/>
      <c r="DIA2" s="2070"/>
      <c r="DIB2" s="2070"/>
      <c r="DIC2" s="2070"/>
      <c r="DID2" s="2070"/>
      <c r="DIE2" s="2070"/>
      <c r="DIF2" s="2070"/>
      <c r="DIG2" s="2070"/>
      <c r="DIH2" s="2070"/>
      <c r="DII2" s="2070"/>
      <c r="DIJ2" s="2070"/>
      <c r="DIK2" s="2070"/>
      <c r="DIL2" s="2070"/>
      <c r="DIM2" s="2070"/>
      <c r="DIN2" s="2070"/>
      <c r="DIO2" s="2070"/>
      <c r="DIP2" s="2070"/>
      <c r="DIQ2" s="2070"/>
      <c r="DIR2" s="2070"/>
      <c r="DIS2" s="2070"/>
      <c r="DIT2" s="2070"/>
      <c r="DIU2" s="2070"/>
      <c r="DIV2" s="2070"/>
      <c r="DIW2" s="2070"/>
      <c r="DIX2" s="2070"/>
      <c r="DIY2" s="2070"/>
      <c r="DIZ2" s="2070"/>
      <c r="DJA2" s="2070"/>
      <c r="DJB2" s="2070"/>
      <c r="DJC2" s="2070"/>
      <c r="DJD2" s="2070"/>
      <c r="DJE2" s="2070"/>
      <c r="DJF2" s="2070"/>
      <c r="DJG2" s="2070"/>
      <c r="DJH2" s="2070"/>
      <c r="DJI2" s="2070"/>
      <c r="DJJ2" s="2070"/>
      <c r="DJK2" s="2070"/>
      <c r="DJL2" s="2070"/>
      <c r="DJM2" s="2070"/>
      <c r="DJN2" s="2070"/>
      <c r="DJO2" s="2070"/>
      <c r="DJP2" s="2070"/>
      <c r="DJQ2" s="2070"/>
      <c r="DJR2" s="2070"/>
      <c r="DJS2" s="2070"/>
      <c r="DJT2" s="2070"/>
      <c r="DJU2" s="2070"/>
      <c r="DJV2" s="2070"/>
      <c r="DJW2" s="2070"/>
      <c r="DJX2" s="2070"/>
      <c r="DJY2" s="2070"/>
      <c r="DJZ2" s="2070"/>
      <c r="DKA2" s="2070"/>
      <c r="DKB2" s="2070"/>
      <c r="DKC2" s="2070"/>
      <c r="DKD2" s="2070"/>
      <c r="DKE2" s="2070"/>
      <c r="DKF2" s="2070"/>
      <c r="DKG2" s="2070"/>
      <c r="DKH2" s="2070"/>
      <c r="DKI2" s="2070"/>
      <c r="DKJ2" s="2070"/>
      <c r="DKK2" s="2070"/>
      <c r="DKL2" s="2070"/>
      <c r="DKM2" s="2070"/>
      <c r="DKN2" s="2070"/>
      <c r="DKO2" s="2070"/>
      <c r="DKP2" s="2070"/>
      <c r="DKQ2" s="2070"/>
      <c r="DKR2" s="2070"/>
      <c r="DKS2" s="2070"/>
      <c r="DKT2" s="2070"/>
      <c r="DKU2" s="2070"/>
      <c r="DKV2" s="2070"/>
      <c r="DKW2" s="2070"/>
      <c r="DKX2" s="2070"/>
      <c r="DKY2" s="2070"/>
      <c r="DKZ2" s="2070"/>
      <c r="DLA2" s="2070"/>
      <c r="DLB2" s="2070"/>
      <c r="DLC2" s="2070"/>
      <c r="DLD2" s="2070"/>
      <c r="DLE2" s="2070"/>
      <c r="DLF2" s="2070"/>
      <c r="DLG2" s="2070"/>
      <c r="DLH2" s="2070"/>
      <c r="DLI2" s="2070"/>
      <c r="DLJ2" s="2070"/>
      <c r="DLK2" s="2070"/>
      <c r="DLL2" s="2070"/>
      <c r="DLM2" s="2070"/>
      <c r="DLN2" s="2070"/>
      <c r="DLO2" s="2070"/>
      <c r="DLP2" s="2070"/>
      <c r="DLQ2" s="2070"/>
      <c r="DLR2" s="2070"/>
      <c r="DLS2" s="2070"/>
      <c r="DLT2" s="2070"/>
      <c r="DLU2" s="2070"/>
      <c r="DLV2" s="2070"/>
      <c r="DLW2" s="2070"/>
      <c r="DLX2" s="2070"/>
      <c r="DLY2" s="2070"/>
      <c r="DLZ2" s="2070"/>
      <c r="DMA2" s="2070"/>
      <c r="DMB2" s="2070"/>
      <c r="DMC2" s="2070"/>
      <c r="DMD2" s="2070"/>
      <c r="DME2" s="2070"/>
      <c r="DMF2" s="2070"/>
      <c r="DMG2" s="2070"/>
      <c r="DMH2" s="2070"/>
      <c r="DMI2" s="2070"/>
      <c r="DMJ2" s="2070"/>
      <c r="DMK2" s="2070"/>
      <c r="DML2" s="2070"/>
      <c r="DMM2" s="2070"/>
      <c r="DMN2" s="2070"/>
      <c r="DMO2" s="2070"/>
      <c r="DMP2" s="2070"/>
      <c r="DMQ2" s="2070"/>
      <c r="DMR2" s="2070"/>
      <c r="DMS2" s="2070"/>
      <c r="DMT2" s="2070"/>
      <c r="DMU2" s="2070"/>
      <c r="DMV2" s="2070"/>
      <c r="DMW2" s="2070"/>
      <c r="DMX2" s="2070"/>
      <c r="DMY2" s="2070"/>
      <c r="DMZ2" s="2070"/>
      <c r="DNA2" s="2070"/>
      <c r="DNB2" s="2070"/>
      <c r="DNC2" s="2070"/>
      <c r="DND2" s="2070"/>
      <c r="DNE2" s="2070"/>
      <c r="DNF2" s="2070"/>
      <c r="DNG2" s="2070"/>
      <c r="DNH2" s="2070"/>
      <c r="DNI2" s="2070"/>
      <c r="DNJ2" s="2070"/>
      <c r="DNK2" s="2070"/>
      <c r="DNL2" s="2070"/>
      <c r="DNM2" s="2070"/>
      <c r="DNN2" s="2070"/>
      <c r="DNO2" s="2070"/>
      <c r="DNP2" s="2070"/>
      <c r="DNQ2" s="2070"/>
      <c r="DNR2" s="2070"/>
      <c r="DNS2" s="2070"/>
      <c r="DNT2" s="2070"/>
      <c r="DNU2" s="2070"/>
      <c r="DNV2" s="2070"/>
      <c r="DNW2" s="2070"/>
      <c r="DNX2" s="2070"/>
      <c r="DNY2" s="2070"/>
      <c r="DNZ2" s="2070"/>
      <c r="DOA2" s="2070"/>
      <c r="DOB2" s="2070"/>
      <c r="DOC2" s="2070"/>
      <c r="DOD2" s="2070"/>
      <c r="DOE2" s="2070"/>
      <c r="DOF2" s="2070"/>
      <c r="DOG2" s="2070"/>
      <c r="DOH2" s="2070"/>
      <c r="DOI2" s="2070"/>
      <c r="DOJ2" s="2070"/>
      <c r="DOK2" s="2070"/>
      <c r="DOL2" s="2070"/>
      <c r="DOM2" s="2070"/>
      <c r="DON2" s="2070"/>
      <c r="DOO2" s="2070"/>
      <c r="DOP2" s="2070"/>
      <c r="DOQ2" s="2070"/>
      <c r="DOR2" s="2070"/>
      <c r="DOS2" s="2070"/>
      <c r="DOT2" s="2070"/>
      <c r="DOU2" s="2070"/>
      <c r="DOV2" s="2070"/>
      <c r="DOW2" s="2070"/>
      <c r="DOX2" s="2070"/>
      <c r="DOY2" s="2070"/>
      <c r="DOZ2" s="2070"/>
      <c r="DPA2" s="2070"/>
      <c r="DPB2" s="2070"/>
      <c r="DPC2" s="2070"/>
      <c r="DPD2" s="2070"/>
      <c r="DPE2" s="2070"/>
      <c r="DPF2" s="2070"/>
      <c r="DPG2" s="2070"/>
      <c r="DPH2" s="2070"/>
      <c r="DPI2" s="2070"/>
      <c r="DPJ2" s="2070"/>
      <c r="DPK2" s="2070"/>
      <c r="DPL2" s="2070"/>
      <c r="DPM2" s="2070"/>
      <c r="DPN2" s="2070"/>
      <c r="DPO2" s="2070"/>
      <c r="DPP2" s="2070"/>
      <c r="DPQ2" s="2070"/>
      <c r="DPR2" s="2070"/>
      <c r="DPS2" s="2070"/>
      <c r="DPT2" s="2070"/>
      <c r="DPU2" s="2070"/>
      <c r="DPV2" s="2070"/>
      <c r="DPW2" s="2070"/>
      <c r="DPX2" s="2070"/>
      <c r="DPY2" s="2070"/>
      <c r="DPZ2" s="2070"/>
      <c r="DQA2" s="2070"/>
      <c r="DQB2" s="2070"/>
      <c r="DQC2" s="2070"/>
      <c r="DQD2" s="2070"/>
      <c r="DQE2" s="2070"/>
      <c r="DQF2" s="2070"/>
      <c r="DQG2" s="2070"/>
      <c r="DQH2" s="2070"/>
      <c r="DQI2" s="2070"/>
      <c r="DQJ2" s="2070"/>
      <c r="DQK2" s="2070"/>
      <c r="DQL2" s="2070"/>
      <c r="DQM2" s="2070"/>
      <c r="DQN2" s="2070"/>
      <c r="DQO2" s="2070"/>
      <c r="DQP2" s="2070"/>
      <c r="DQQ2" s="2070"/>
      <c r="DQR2" s="2070"/>
      <c r="DQS2" s="2070"/>
      <c r="DQT2" s="2070"/>
      <c r="DQU2" s="2070"/>
      <c r="DQV2" s="2070"/>
      <c r="DQW2" s="2070"/>
      <c r="DQX2" s="2070"/>
      <c r="DQY2" s="2070"/>
      <c r="DQZ2" s="2070"/>
      <c r="DRA2" s="2070"/>
      <c r="DRB2" s="2070"/>
      <c r="DRC2" s="2070"/>
      <c r="DRD2" s="2070"/>
      <c r="DRE2" s="2070"/>
      <c r="DRF2" s="2070"/>
      <c r="DRG2" s="2070"/>
      <c r="DRH2" s="2070"/>
      <c r="DRI2" s="2070"/>
      <c r="DRJ2" s="2070"/>
      <c r="DRK2" s="2070"/>
      <c r="DRL2" s="2070"/>
      <c r="DRM2" s="2070"/>
      <c r="DRN2" s="2070"/>
      <c r="DRO2" s="2070"/>
      <c r="DRP2" s="2070"/>
      <c r="DRQ2" s="2070"/>
      <c r="DRR2" s="2070"/>
      <c r="DRS2" s="2070"/>
      <c r="DRT2" s="2070"/>
      <c r="DRU2" s="2070"/>
      <c r="DRV2" s="2070"/>
      <c r="DRW2" s="2070"/>
      <c r="DRX2" s="2070"/>
      <c r="DRY2" s="2070"/>
      <c r="DRZ2" s="2070"/>
      <c r="DSA2" s="2070"/>
      <c r="DSB2" s="2070"/>
      <c r="DSC2" s="2070"/>
      <c r="DSD2" s="2070"/>
      <c r="DSE2" s="2070"/>
      <c r="DSF2" s="2070"/>
      <c r="DSG2" s="2070"/>
      <c r="DSH2" s="2070"/>
      <c r="DSI2" s="2070"/>
      <c r="DSJ2" s="2070"/>
      <c r="DSK2" s="2070"/>
      <c r="DSL2" s="2070"/>
      <c r="DSM2" s="2070"/>
      <c r="DSN2" s="2070"/>
      <c r="DSO2" s="2070"/>
      <c r="DSP2" s="2070"/>
      <c r="DSQ2" s="2070"/>
      <c r="DSR2" s="2070"/>
      <c r="DSS2" s="2070"/>
      <c r="DST2" s="2070"/>
      <c r="DSU2" s="2070"/>
      <c r="DSV2" s="2070"/>
      <c r="DSW2" s="2070"/>
      <c r="DSX2" s="2070"/>
      <c r="DSY2" s="2070"/>
      <c r="DSZ2" s="2070"/>
      <c r="DTA2" s="2070"/>
      <c r="DTB2" s="2070"/>
      <c r="DTC2" s="2070"/>
      <c r="DTD2" s="2070"/>
      <c r="DTE2" s="2070"/>
      <c r="DTF2" s="2070"/>
      <c r="DTG2" s="2070"/>
      <c r="DTH2" s="2070"/>
      <c r="DTI2" s="2070"/>
      <c r="DTJ2" s="2070"/>
      <c r="DTK2" s="2070"/>
      <c r="DTL2" s="2070"/>
      <c r="DTM2" s="2070"/>
      <c r="DTN2" s="2070"/>
      <c r="DTO2" s="2070"/>
      <c r="DTP2" s="2070"/>
      <c r="DTQ2" s="2070"/>
      <c r="DTR2" s="2070"/>
      <c r="DTS2" s="2070"/>
      <c r="DTT2" s="2070"/>
      <c r="DTU2" s="2070"/>
      <c r="DTV2" s="2070"/>
      <c r="DTW2" s="2070"/>
      <c r="DTX2" s="2070"/>
      <c r="DTY2" s="2070"/>
      <c r="DTZ2" s="2070"/>
      <c r="DUA2" s="2070"/>
      <c r="DUB2" s="2070"/>
      <c r="DUC2" s="2070"/>
      <c r="DUD2" s="2070"/>
      <c r="DUE2" s="2070"/>
      <c r="DUF2" s="2070"/>
      <c r="DUG2" s="2070"/>
      <c r="DUH2" s="2070"/>
      <c r="DUI2" s="2070"/>
      <c r="DUJ2" s="2070"/>
      <c r="DUK2" s="2070"/>
      <c r="DUL2" s="2070"/>
      <c r="DUM2" s="2070"/>
      <c r="DUN2" s="2070"/>
      <c r="DUO2" s="2070"/>
      <c r="DUP2" s="2070"/>
      <c r="DUQ2" s="2070"/>
      <c r="DUR2" s="2070"/>
      <c r="DUS2" s="2070"/>
      <c r="DUT2" s="2070"/>
      <c r="DUU2" s="2070"/>
      <c r="DUV2" s="2070"/>
      <c r="DUW2" s="2070"/>
      <c r="DUX2" s="2070"/>
      <c r="DUY2" s="2070"/>
      <c r="DUZ2" s="2070"/>
      <c r="DVA2" s="2070"/>
      <c r="DVB2" s="2070"/>
      <c r="DVC2" s="2070"/>
      <c r="DVD2" s="2070"/>
      <c r="DVE2" s="2070"/>
      <c r="DVF2" s="2070"/>
      <c r="DVG2" s="2070"/>
      <c r="DVH2" s="2070"/>
      <c r="DVI2" s="2070"/>
      <c r="DVJ2" s="2070"/>
      <c r="DVK2" s="2070"/>
      <c r="DVL2" s="2070"/>
      <c r="DVM2" s="2070"/>
      <c r="DVN2" s="2070"/>
      <c r="DVO2" s="2070"/>
      <c r="DVP2" s="2070"/>
      <c r="DVQ2" s="2070"/>
      <c r="DVR2" s="2070"/>
      <c r="DVS2" s="2070"/>
      <c r="DVT2" s="2070"/>
      <c r="DVU2" s="2070"/>
      <c r="DVV2" s="2070"/>
      <c r="DVW2" s="2070"/>
      <c r="DVX2" s="2070"/>
      <c r="DVY2" s="2070"/>
      <c r="DVZ2" s="2070"/>
      <c r="DWA2" s="2070"/>
      <c r="DWB2" s="2070"/>
      <c r="DWC2" s="2070"/>
      <c r="DWD2" s="2070"/>
      <c r="DWE2" s="2070"/>
      <c r="DWF2" s="2070"/>
      <c r="DWG2" s="2070"/>
      <c r="DWH2" s="2070"/>
      <c r="DWI2" s="2070"/>
      <c r="DWJ2" s="2070"/>
      <c r="DWK2" s="2070"/>
      <c r="DWL2" s="2070"/>
      <c r="DWM2" s="2070"/>
      <c r="DWN2" s="2070"/>
      <c r="DWO2" s="2070"/>
      <c r="DWP2" s="2070"/>
      <c r="DWQ2" s="2070"/>
      <c r="DWR2" s="2070"/>
      <c r="DWS2" s="2070"/>
      <c r="DWT2" s="2070"/>
      <c r="DWU2" s="2070"/>
      <c r="DWV2" s="2070"/>
      <c r="DWW2" s="2070"/>
      <c r="DWX2" s="2070"/>
      <c r="DWY2" s="2070"/>
      <c r="DWZ2" s="2070"/>
      <c r="DXA2" s="2070"/>
      <c r="DXB2" s="2070"/>
      <c r="DXC2" s="2070"/>
      <c r="DXD2" s="2070"/>
      <c r="DXE2" s="2070"/>
      <c r="DXF2" s="2070"/>
      <c r="DXG2" s="2070"/>
      <c r="DXH2" s="2070"/>
      <c r="DXI2" s="2070"/>
      <c r="DXJ2" s="2070"/>
      <c r="DXK2" s="2070"/>
      <c r="DXL2" s="2070"/>
      <c r="DXM2" s="2070"/>
      <c r="DXN2" s="2070"/>
      <c r="DXO2" s="2070"/>
      <c r="DXP2" s="2070"/>
      <c r="DXQ2" s="2070"/>
      <c r="DXR2" s="2070"/>
      <c r="DXS2" s="2070"/>
      <c r="DXT2" s="2070"/>
      <c r="DXU2" s="2070"/>
      <c r="DXV2" s="2070"/>
      <c r="DXW2" s="2070"/>
      <c r="DXX2" s="2070"/>
      <c r="DXY2" s="2070"/>
      <c r="DXZ2" s="2070"/>
      <c r="DYA2" s="2070"/>
      <c r="DYB2" s="2070"/>
      <c r="DYC2" s="2070"/>
      <c r="DYD2" s="2070"/>
      <c r="DYE2" s="2070"/>
      <c r="DYF2" s="2070"/>
      <c r="DYG2" s="2070"/>
      <c r="DYH2" s="2070"/>
      <c r="DYI2" s="2070"/>
      <c r="DYJ2" s="2070"/>
      <c r="DYK2" s="2070"/>
      <c r="DYL2" s="2070"/>
      <c r="DYM2" s="2070"/>
      <c r="DYN2" s="2070"/>
      <c r="DYO2" s="2070"/>
      <c r="DYP2" s="2070"/>
      <c r="DYQ2" s="2070"/>
      <c r="DYR2" s="2070"/>
      <c r="DYS2" s="2070"/>
      <c r="DYT2" s="2070"/>
      <c r="DYU2" s="2070"/>
      <c r="DYV2" s="2070"/>
      <c r="DYW2" s="2070"/>
      <c r="DYX2" s="2070"/>
      <c r="DYY2" s="2070"/>
      <c r="DYZ2" s="2070"/>
      <c r="DZA2" s="2070"/>
      <c r="DZB2" s="2070"/>
      <c r="DZC2" s="2070"/>
      <c r="DZD2" s="2070"/>
      <c r="DZE2" s="2070"/>
      <c r="DZF2" s="2070"/>
      <c r="DZG2" s="2070"/>
      <c r="DZH2" s="2070"/>
      <c r="DZI2" s="2070"/>
      <c r="DZJ2" s="2070"/>
      <c r="DZK2" s="2070"/>
      <c r="DZL2" s="2070"/>
      <c r="DZM2" s="2070"/>
      <c r="DZN2" s="2070"/>
      <c r="DZO2" s="2070"/>
      <c r="DZP2" s="2070"/>
      <c r="DZQ2" s="2070"/>
      <c r="DZR2" s="2070"/>
      <c r="DZS2" s="2070"/>
      <c r="DZT2" s="2070"/>
      <c r="DZU2" s="2070"/>
      <c r="DZV2" s="2070"/>
      <c r="DZW2" s="2070"/>
      <c r="DZX2" s="2070"/>
      <c r="DZY2" s="2070"/>
      <c r="DZZ2" s="2070"/>
      <c r="EAA2" s="2070"/>
      <c r="EAB2" s="2070"/>
      <c r="EAC2" s="2070"/>
      <c r="EAD2" s="2070"/>
      <c r="EAE2" s="2070"/>
      <c r="EAF2" s="2070"/>
      <c r="EAG2" s="2070"/>
      <c r="EAH2" s="2070"/>
      <c r="EAI2" s="2070"/>
      <c r="EAJ2" s="2070"/>
      <c r="EAK2" s="2070"/>
      <c r="EAL2" s="2070"/>
      <c r="EAM2" s="2070"/>
      <c r="EAN2" s="2070"/>
      <c r="EAO2" s="2070"/>
      <c r="EAP2" s="2070"/>
      <c r="EAQ2" s="2070"/>
      <c r="EAR2" s="2070"/>
      <c r="EAS2" s="2070"/>
      <c r="EAT2" s="2070"/>
      <c r="EAU2" s="2070"/>
      <c r="EAV2" s="2070"/>
      <c r="EAW2" s="2070"/>
      <c r="EAX2" s="2070"/>
      <c r="EAY2" s="2070"/>
      <c r="EAZ2" s="2070"/>
      <c r="EBA2" s="2070"/>
      <c r="EBB2" s="2070"/>
      <c r="EBC2" s="2070"/>
      <c r="EBD2" s="2070"/>
      <c r="EBE2" s="2070"/>
      <c r="EBF2" s="2070"/>
      <c r="EBG2" s="2070"/>
      <c r="EBH2" s="2070"/>
      <c r="EBI2" s="2070"/>
      <c r="EBJ2" s="2070"/>
      <c r="EBK2" s="2070"/>
      <c r="EBL2" s="2070"/>
      <c r="EBM2" s="2070"/>
      <c r="EBN2" s="2070"/>
      <c r="EBO2" s="2070"/>
      <c r="EBP2" s="2070"/>
      <c r="EBQ2" s="2070"/>
      <c r="EBR2" s="2070"/>
      <c r="EBS2" s="2070"/>
      <c r="EBT2" s="2070"/>
      <c r="EBU2" s="2070"/>
      <c r="EBV2" s="2070"/>
      <c r="EBW2" s="2070"/>
      <c r="EBX2" s="2070"/>
      <c r="EBY2" s="2070"/>
      <c r="EBZ2" s="2070"/>
      <c r="ECA2" s="2070"/>
      <c r="ECB2" s="2070"/>
      <c r="ECC2" s="2070"/>
      <c r="ECD2" s="2070"/>
      <c r="ECE2" s="2070"/>
      <c r="ECF2" s="2070"/>
      <c r="ECG2" s="2070"/>
      <c r="ECH2" s="2070"/>
      <c r="ECI2" s="2070"/>
      <c r="ECJ2" s="2070"/>
      <c r="ECK2" s="2070"/>
      <c r="ECL2" s="2070"/>
      <c r="ECM2" s="2070"/>
      <c r="ECN2" s="2070"/>
      <c r="ECO2" s="2070"/>
      <c r="ECP2" s="2070"/>
      <c r="ECQ2" s="2070"/>
      <c r="ECR2" s="2070"/>
      <c r="ECS2" s="2070"/>
      <c r="ECT2" s="2070"/>
      <c r="ECU2" s="2070"/>
      <c r="ECV2" s="2070"/>
      <c r="ECW2" s="2070"/>
      <c r="ECX2" s="2070"/>
      <c r="ECY2" s="2070"/>
      <c r="ECZ2" s="2070"/>
      <c r="EDA2" s="2070"/>
      <c r="EDB2" s="2070"/>
      <c r="EDC2" s="2070"/>
      <c r="EDD2" s="2070"/>
      <c r="EDE2" s="2070"/>
      <c r="EDF2" s="2070"/>
      <c r="EDG2" s="2070"/>
      <c r="EDH2" s="2070"/>
      <c r="EDI2" s="2070"/>
      <c r="EDJ2" s="2070"/>
      <c r="EDK2" s="2070"/>
      <c r="EDL2" s="2070"/>
      <c r="EDM2" s="2070"/>
      <c r="EDN2" s="2070"/>
      <c r="EDO2" s="2070"/>
      <c r="EDP2" s="2070"/>
      <c r="EDQ2" s="2070"/>
      <c r="EDR2" s="2070"/>
      <c r="EDS2" s="2070"/>
      <c r="EDT2" s="2070"/>
      <c r="EDU2" s="2070"/>
      <c r="EDV2" s="2070"/>
      <c r="EDW2" s="2070"/>
      <c r="EDX2" s="2070"/>
      <c r="EDY2" s="2070"/>
      <c r="EDZ2" s="2070"/>
      <c r="EEA2" s="2070"/>
      <c r="EEB2" s="2070"/>
      <c r="EEC2" s="2070"/>
      <c r="EED2" s="2070"/>
      <c r="EEE2" s="2070"/>
      <c r="EEF2" s="2070"/>
      <c r="EEG2" s="2070"/>
      <c r="EEH2" s="2070"/>
      <c r="EEI2" s="2070"/>
      <c r="EEJ2" s="2070"/>
      <c r="EEK2" s="2070"/>
      <c r="EEL2" s="2070"/>
      <c r="EEM2" s="2070"/>
      <c r="EEN2" s="2070"/>
      <c r="EEO2" s="2070"/>
      <c r="EEP2" s="2070"/>
      <c r="EEQ2" s="2070"/>
      <c r="EER2" s="2070"/>
      <c r="EES2" s="2070"/>
      <c r="EET2" s="2070"/>
      <c r="EEU2" s="2070"/>
      <c r="EEV2" s="2070"/>
      <c r="EEW2" s="2070"/>
      <c r="EEX2" s="2070"/>
      <c r="EEY2" s="2070"/>
      <c r="EEZ2" s="2070"/>
      <c r="EFA2" s="2070"/>
      <c r="EFB2" s="2070"/>
      <c r="EFC2" s="2070"/>
      <c r="EFD2" s="2070"/>
      <c r="EFE2" s="2070"/>
      <c r="EFF2" s="2070"/>
      <c r="EFG2" s="2070"/>
      <c r="EFH2" s="2070"/>
      <c r="EFI2" s="2070"/>
      <c r="EFJ2" s="2070"/>
      <c r="EFK2" s="2070"/>
      <c r="EFL2" s="2070"/>
      <c r="EFM2" s="2070"/>
      <c r="EFN2" s="2070"/>
      <c r="EFO2" s="2070"/>
      <c r="EFP2" s="2070"/>
      <c r="EFQ2" s="2070"/>
      <c r="EFR2" s="2070"/>
      <c r="EFS2" s="2070"/>
      <c r="EFT2" s="2070"/>
      <c r="EFU2" s="2070"/>
      <c r="EFV2" s="2070"/>
      <c r="EFW2" s="2070"/>
      <c r="EFX2" s="2070"/>
      <c r="EFY2" s="2070"/>
      <c r="EFZ2" s="2070"/>
      <c r="EGA2" s="2070"/>
      <c r="EGB2" s="2070"/>
      <c r="EGC2" s="2070"/>
      <c r="EGD2" s="2070"/>
      <c r="EGE2" s="2070"/>
      <c r="EGF2" s="2070"/>
      <c r="EGG2" s="2070"/>
      <c r="EGH2" s="2070"/>
      <c r="EGI2" s="2070"/>
      <c r="EGJ2" s="2070"/>
      <c r="EGK2" s="2070"/>
      <c r="EGL2" s="2070"/>
      <c r="EGM2" s="2070"/>
      <c r="EGN2" s="2070"/>
      <c r="EGO2" s="2070"/>
      <c r="EGP2" s="2070"/>
      <c r="EGQ2" s="2070"/>
      <c r="EGR2" s="2070"/>
      <c r="EGS2" s="2070"/>
      <c r="EGT2" s="2070"/>
      <c r="EGU2" s="2070"/>
      <c r="EGV2" s="2070"/>
      <c r="EGW2" s="2070"/>
      <c r="EGX2" s="2070"/>
      <c r="EGY2" s="2070"/>
      <c r="EGZ2" s="2070"/>
      <c r="EHA2" s="2070"/>
      <c r="EHB2" s="2070"/>
      <c r="EHC2" s="2070"/>
      <c r="EHD2" s="2070"/>
      <c r="EHE2" s="2070"/>
      <c r="EHF2" s="2070"/>
      <c r="EHG2" s="2070"/>
      <c r="EHH2" s="2070"/>
      <c r="EHI2" s="2070"/>
      <c r="EHJ2" s="2070"/>
      <c r="EHK2" s="2070"/>
      <c r="EHL2" s="2070"/>
      <c r="EHM2" s="2070"/>
      <c r="EHN2" s="2070"/>
      <c r="EHO2" s="2070"/>
      <c r="EHP2" s="2070"/>
      <c r="EHQ2" s="2070"/>
      <c r="EHR2" s="2070"/>
      <c r="EHS2" s="2070"/>
      <c r="EHT2" s="2070"/>
      <c r="EHU2" s="2070"/>
      <c r="EHV2" s="2070"/>
      <c r="EHW2" s="2070"/>
      <c r="EHX2" s="2070"/>
      <c r="EHY2" s="2070"/>
      <c r="EHZ2" s="2070"/>
      <c r="EIA2" s="2070"/>
      <c r="EIB2" s="2070"/>
      <c r="EIC2" s="2070"/>
      <c r="EID2" s="2070"/>
      <c r="EIE2" s="2070"/>
      <c r="EIF2" s="2070"/>
      <c r="EIG2" s="2070"/>
      <c r="EIH2" s="2070"/>
      <c r="EII2" s="2070"/>
      <c r="EIJ2" s="2070"/>
      <c r="EIK2" s="2070"/>
      <c r="EIL2" s="2070"/>
      <c r="EIM2" s="2070"/>
      <c r="EIN2" s="2070"/>
      <c r="EIO2" s="2070"/>
      <c r="EIP2" s="2070"/>
      <c r="EIQ2" s="2070"/>
      <c r="EIR2" s="2070"/>
      <c r="EIS2" s="2070"/>
      <c r="EIT2" s="2070"/>
      <c r="EIU2" s="2070"/>
      <c r="EIV2" s="2070"/>
      <c r="EIW2" s="2070"/>
      <c r="EIX2" s="2070"/>
      <c r="EIY2" s="2070"/>
      <c r="EIZ2" s="2070"/>
      <c r="EJA2" s="2070"/>
      <c r="EJB2" s="2070"/>
      <c r="EJC2" s="2070"/>
      <c r="EJD2" s="2070"/>
      <c r="EJE2" s="2070"/>
      <c r="EJF2" s="2070"/>
      <c r="EJG2" s="2070"/>
      <c r="EJH2" s="2070"/>
      <c r="EJI2" s="2070"/>
      <c r="EJJ2" s="2070"/>
      <c r="EJK2" s="2070"/>
      <c r="EJL2" s="2070"/>
      <c r="EJM2" s="2070"/>
      <c r="EJN2" s="2070"/>
      <c r="EJO2" s="2070"/>
      <c r="EJP2" s="2070"/>
      <c r="EJQ2" s="2070"/>
      <c r="EJR2" s="2070"/>
      <c r="EJS2" s="2070"/>
      <c r="EJT2" s="2070"/>
      <c r="EJU2" s="2070"/>
      <c r="EJV2" s="2070"/>
      <c r="EJW2" s="2070"/>
      <c r="EJX2" s="2070"/>
      <c r="EJY2" s="2070"/>
      <c r="EJZ2" s="2070"/>
      <c r="EKA2" s="2070"/>
      <c r="EKB2" s="2070"/>
      <c r="EKC2" s="2070"/>
      <c r="EKD2" s="2070"/>
      <c r="EKE2" s="2070"/>
      <c r="EKF2" s="2070"/>
      <c r="EKG2" s="2070"/>
      <c r="EKH2" s="2070"/>
      <c r="EKI2" s="2070"/>
      <c r="EKJ2" s="2070"/>
      <c r="EKK2" s="2070"/>
      <c r="EKL2" s="2070"/>
      <c r="EKM2" s="2070"/>
      <c r="EKN2" s="2070"/>
      <c r="EKO2" s="2070"/>
      <c r="EKP2" s="2070"/>
      <c r="EKQ2" s="2070"/>
      <c r="EKR2" s="2070"/>
      <c r="EKS2" s="2070"/>
      <c r="EKT2" s="2070"/>
      <c r="EKU2" s="2070"/>
      <c r="EKV2" s="2070"/>
      <c r="EKW2" s="2070"/>
      <c r="EKX2" s="2070"/>
      <c r="EKY2" s="2070"/>
      <c r="EKZ2" s="2070"/>
      <c r="ELA2" s="2070"/>
      <c r="ELB2" s="2070"/>
      <c r="ELC2" s="2070"/>
      <c r="ELD2" s="2070"/>
      <c r="ELE2" s="2070"/>
      <c r="ELF2" s="2070"/>
      <c r="ELG2" s="2070"/>
      <c r="ELH2" s="2070"/>
      <c r="ELI2" s="2070"/>
      <c r="ELJ2" s="2070"/>
      <c r="ELK2" s="2070"/>
      <c r="ELL2" s="2070"/>
      <c r="ELM2" s="2070"/>
      <c r="ELN2" s="2070"/>
      <c r="ELO2" s="2070"/>
      <c r="ELP2" s="2070"/>
      <c r="ELQ2" s="2070"/>
      <c r="ELR2" s="2070"/>
      <c r="ELS2" s="2070"/>
      <c r="ELT2" s="2070"/>
      <c r="ELU2" s="2070"/>
      <c r="ELV2" s="2070"/>
      <c r="ELW2" s="2070"/>
      <c r="ELX2" s="2070"/>
      <c r="ELY2" s="2070"/>
      <c r="ELZ2" s="2070"/>
      <c r="EMA2" s="2070"/>
      <c r="EMB2" s="2070"/>
      <c r="EMC2" s="2070"/>
      <c r="EMD2" s="2070"/>
      <c r="EME2" s="2070"/>
      <c r="EMF2" s="2070"/>
      <c r="EMG2" s="2070"/>
      <c r="EMH2" s="2070"/>
      <c r="EMI2" s="2070"/>
      <c r="EMJ2" s="2070"/>
      <c r="EMK2" s="2070"/>
      <c r="EML2" s="2070"/>
      <c r="EMM2" s="2070"/>
      <c r="EMN2" s="2070"/>
      <c r="EMO2" s="2070"/>
      <c r="EMP2" s="2070"/>
      <c r="EMQ2" s="2070"/>
      <c r="EMR2" s="2070"/>
      <c r="EMS2" s="2070"/>
      <c r="EMT2" s="2070"/>
      <c r="EMU2" s="2070"/>
      <c r="EMV2" s="2070"/>
      <c r="EMW2" s="2070"/>
      <c r="EMX2" s="2070"/>
      <c r="EMY2" s="2070"/>
      <c r="EMZ2" s="2070"/>
      <c r="ENA2" s="2070"/>
      <c r="ENB2" s="2070"/>
      <c r="ENC2" s="2070"/>
      <c r="END2" s="2070"/>
      <c r="ENE2" s="2070"/>
      <c r="ENF2" s="2070"/>
      <c r="ENG2" s="2070"/>
      <c r="ENH2" s="2070"/>
      <c r="ENI2" s="2070"/>
      <c r="ENJ2" s="2070"/>
      <c r="ENK2" s="2070"/>
      <c r="ENL2" s="2070"/>
      <c r="ENM2" s="2070"/>
      <c r="ENN2" s="2070"/>
      <c r="ENO2" s="2070"/>
      <c r="ENP2" s="2070"/>
      <c r="ENQ2" s="2070"/>
      <c r="ENR2" s="2070"/>
      <c r="ENS2" s="2070"/>
      <c r="ENT2" s="2070"/>
      <c r="ENU2" s="2070"/>
      <c r="ENV2" s="2070"/>
      <c r="ENW2" s="2070"/>
      <c r="ENX2" s="2070"/>
      <c r="ENY2" s="2070"/>
      <c r="ENZ2" s="2070"/>
      <c r="EOA2" s="2070"/>
      <c r="EOB2" s="2070"/>
      <c r="EOC2" s="2070"/>
      <c r="EOD2" s="2070"/>
      <c r="EOE2" s="2070"/>
      <c r="EOF2" s="2070"/>
      <c r="EOG2" s="2070"/>
      <c r="EOH2" s="2070"/>
      <c r="EOI2" s="2070"/>
      <c r="EOJ2" s="2070"/>
      <c r="EOK2" s="2070"/>
      <c r="EOL2" s="2070"/>
      <c r="EOM2" s="2070"/>
      <c r="EON2" s="2070"/>
      <c r="EOO2" s="2070"/>
      <c r="EOP2" s="2070"/>
      <c r="EOQ2" s="2070"/>
      <c r="EOR2" s="2070"/>
      <c r="EOS2" s="2070"/>
      <c r="EOT2" s="2070"/>
      <c r="EOU2" s="2070"/>
      <c r="EOV2" s="2070"/>
      <c r="EOW2" s="2070"/>
      <c r="EOX2" s="2070"/>
      <c r="EOY2" s="2070"/>
      <c r="EOZ2" s="2070"/>
      <c r="EPA2" s="2070"/>
      <c r="EPB2" s="2070"/>
      <c r="EPC2" s="2070"/>
      <c r="EPD2" s="2070"/>
      <c r="EPE2" s="2070"/>
      <c r="EPF2" s="2070"/>
      <c r="EPG2" s="2070"/>
      <c r="EPH2" s="2070"/>
      <c r="EPI2" s="2070"/>
      <c r="EPJ2" s="2070"/>
      <c r="EPK2" s="2070"/>
      <c r="EPL2" s="2070"/>
      <c r="EPM2" s="2070"/>
      <c r="EPN2" s="2070"/>
      <c r="EPO2" s="2070"/>
      <c r="EPP2" s="2070"/>
      <c r="EPQ2" s="2070"/>
      <c r="EPR2" s="2070"/>
      <c r="EPS2" s="2070"/>
      <c r="EPT2" s="2070"/>
      <c r="EPU2" s="2070"/>
      <c r="EPV2" s="2070"/>
      <c r="EPW2" s="2070"/>
      <c r="EPX2" s="2070"/>
      <c r="EPY2" s="2070"/>
      <c r="EPZ2" s="2070"/>
      <c r="EQA2" s="2070"/>
      <c r="EQB2" s="2070"/>
      <c r="EQC2" s="2070"/>
      <c r="EQD2" s="2070"/>
      <c r="EQE2" s="2070"/>
      <c r="EQF2" s="2070"/>
      <c r="EQG2" s="2070"/>
      <c r="EQH2" s="2070"/>
      <c r="EQI2" s="2070"/>
      <c r="EQJ2" s="2070"/>
      <c r="EQK2" s="2070"/>
      <c r="EQL2" s="2070"/>
      <c r="EQM2" s="2070"/>
      <c r="EQN2" s="2070"/>
      <c r="EQO2" s="2070"/>
      <c r="EQP2" s="2070"/>
      <c r="EQQ2" s="2070"/>
      <c r="EQR2" s="2070"/>
      <c r="EQS2" s="2070"/>
      <c r="EQT2" s="2070"/>
      <c r="EQU2" s="2070"/>
      <c r="EQV2" s="2070"/>
      <c r="EQW2" s="2070"/>
      <c r="EQX2" s="2070"/>
      <c r="EQY2" s="2070"/>
      <c r="EQZ2" s="2070"/>
      <c r="ERA2" s="2070"/>
      <c r="ERB2" s="2070"/>
      <c r="ERC2" s="2070"/>
      <c r="ERD2" s="2070"/>
      <c r="ERE2" s="2070"/>
      <c r="ERF2" s="2070"/>
      <c r="ERG2" s="2070"/>
      <c r="ERH2" s="2070"/>
      <c r="ERI2" s="2070"/>
      <c r="ERJ2" s="2070"/>
      <c r="ERK2" s="2070"/>
      <c r="ERL2" s="2070"/>
      <c r="ERM2" s="2070"/>
      <c r="ERN2" s="2070"/>
      <c r="ERO2" s="2070"/>
      <c r="ERP2" s="2070"/>
      <c r="ERQ2" s="2070"/>
      <c r="ERR2" s="2070"/>
      <c r="ERS2" s="2070"/>
      <c r="ERT2" s="2070"/>
      <c r="ERU2" s="2070"/>
      <c r="ERV2" s="2070"/>
      <c r="ERW2" s="2070"/>
      <c r="ERX2" s="2070"/>
      <c r="ERY2" s="2070"/>
      <c r="ERZ2" s="2070"/>
      <c r="ESA2" s="2070"/>
      <c r="ESB2" s="2070"/>
      <c r="ESC2" s="2070"/>
      <c r="ESD2" s="2070"/>
      <c r="ESE2" s="2070"/>
      <c r="ESF2" s="2070"/>
      <c r="ESG2" s="2070"/>
      <c r="ESH2" s="2070"/>
      <c r="ESI2" s="2070"/>
      <c r="ESJ2" s="2070"/>
      <c r="ESK2" s="2070"/>
      <c r="ESL2" s="2070"/>
      <c r="ESM2" s="2070"/>
      <c r="ESN2" s="2070"/>
      <c r="ESO2" s="2070"/>
      <c r="ESP2" s="2070"/>
      <c r="ESQ2" s="2070"/>
      <c r="ESR2" s="2070"/>
      <c r="ESS2" s="2070"/>
      <c r="EST2" s="2070"/>
      <c r="ESU2" s="2070"/>
      <c r="ESV2" s="2070"/>
      <c r="ESW2" s="2070"/>
      <c r="ESX2" s="2070"/>
      <c r="ESY2" s="2070"/>
      <c r="ESZ2" s="2070"/>
      <c r="ETA2" s="2070"/>
      <c r="ETB2" s="2070"/>
      <c r="ETC2" s="2070"/>
      <c r="ETD2" s="2070"/>
      <c r="ETE2" s="2070"/>
      <c r="ETF2" s="2070"/>
      <c r="ETG2" s="2070"/>
      <c r="ETH2" s="2070"/>
      <c r="ETI2" s="2070"/>
      <c r="ETJ2" s="2070"/>
      <c r="ETK2" s="2070"/>
      <c r="ETL2" s="2070"/>
      <c r="ETM2" s="2070"/>
      <c r="ETN2" s="2070"/>
      <c r="ETO2" s="2070"/>
      <c r="ETP2" s="2070"/>
      <c r="ETQ2" s="2070"/>
      <c r="ETR2" s="2070"/>
      <c r="ETS2" s="2070"/>
      <c r="ETT2" s="2070"/>
      <c r="ETU2" s="2070"/>
      <c r="ETV2" s="2070"/>
      <c r="ETW2" s="2070"/>
      <c r="ETX2" s="2070"/>
      <c r="ETY2" s="2070"/>
      <c r="ETZ2" s="2070"/>
      <c r="EUA2" s="2070"/>
      <c r="EUB2" s="2070"/>
      <c r="EUC2" s="2070"/>
      <c r="EUD2" s="2070"/>
      <c r="EUE2" s="2070"/>
      <c r="EUF2" s="2070"/>
      <c r="EUG2" s="2070"/>
      <c r="EUH2" s="2070"/>
      <c r="EUI2" s="2070"/>
      <c r="EUJ2" s="2070"/>
      <c r="EUK2" s="2070"/>
      <c r="EUL2" s="2070"/>
      <c r="EUM2" s="2070"/>
      <c r="EUN2" s="2070"/>
      <c r="EUO2" s="2070"/>
      <c r="EUP2" s="2070"/>
      <c r="EUQ2" s="2070"/>
      <c r="EUR2" s="2070"/>
      <c r="EUS2" s="2070"/>
      <c r="EUT2" s="2070"/>
      <c r="EUU2" s="2070"/>
      <c r="EUV2" s="2070"/>
      <c r="EUW2" s="2070"/>
      <c r="EUX2" s="2070"/>
      <c r="EUY2" s="2070"/>
      <c r="EUZ2" s="2070"/>
      <c r="EVA2" s="2070"/>
      <c r="EVB2" s="2070"/>
      <c r="EVC2" s="2070"/>
      <c r="EVD2" s="2070"/>
      <c r="EVE2" s="2070"/>
      <c r="EVF2" s="2070"/>
      <c r="EVG2" s="2070"/>
      <c r="EVH2" s="2070"/>
      <c r="EVI2" s="2070"/>
      <c r="EVJ2" s="2070"/>
      <c r="EVK2" s="2070"/>
      <c r="EVL2" s="2070"/>
      <c r="EVM2" s="2070"/>
      <c r="EVN2" s="2070"/>
      <c r="EVO2" s="2070"/>
      <c r="EVP2" s="2070"/>
      <c r="EVQ2" s="2070"/>
      <c r="EVR2" s="2070"/>
      <c r="EVS2" s="2070"/>
      <c r="EVT2" s="2070"/>
      <c r="EVU2" s="2070"/>
      <c r="EVV2" s="2070"/>
      <c r="EVW2" s="2070"/>
      <c r="EVX2" s="2070"/>
      <c r="EVY2" s="2070"/>
      <c r="EVZ2" s="2070"/>
      <c r="EWA2" s="2070"/>
      <c r="EWB2" s="2070"/>
      <c r="EWC2" s="2070"/>
      <c r="EWD2" s="2070"/>
      <c r="EWE2" s="2070"/>
      <c r="EWF2" s="2070"/>
      <c r="EWG2" s="2070"/>
      <c r="EWH2" s="2070"/>
      <c r="EWI2" s="2070"/>
      <c r="EWJ2" s="2070"/>
      <c r="EWK2" s="2070"/>
      <c r="EWL2" s="2070"/>
      <c r="EWM2" s="2070"/>
      <c r="EWN2" s="2070"/>
      <c r="EWO2" s="2070"/>
      <c r="EWP2" s="2070"/>
      <c r="EWQ2" s="2070"/>
      <c r="EWR2" s="2070"/>
      <c r="EWS2" s="2070"/>
      <c r="EWT2" s="2070"/>
      <c r="EWU2" s="2070"/>
      <c r="EWV2" s="2070"/>
      <c r="EWW2" s="2070"/>
      <c r="EWX2" s="2070"/>
      <c r="EWY2" s="2070"/>
      <c r="EWZ2" s="2070"/>
      <c r="EXA2" s="2070"/>
      <c r="EXB2" s="2070"/>
      <c r="EXC2" s="2070"/>
      <c r="EXD2" s="2070"/>
      <c r="EXE2" s="2070"/>
      <c r="EXF2" s="2070"/>
      <c r="EXG2" s="2070"/>
      <c r="EXH2" s="2070"/>
      <c r="EXI2" s="2070"/>
      <c r="EXJ2" s="2070"/>
      <c r="EXK2" s="2070"/>
      <c r="EXL2" s="2070"/>
      <c r="EXM2" s="2070"/>
      <c r="EXN2" s="2070"/>
      <c r="EXO2" s="2070"/>
      <c r="EXP2" s="2070"/>
      <c r="EXQ2" s="2070"/>
      <c r="EXR2" s="2070"/>
      <c r="EXS2" s="2070"/>
      <c r="EXT2" s="2070"/>
      <c r="EXU2" s="2070"/>
      <c r="EXV2" s="2070"/>
      <c r="EXW2" s="2070"/>
      <c r="EXX2" s="2070"/>
      <c r="EXY2" s="2070"/>
      <c r="EXZ2" s="2070"/>
      <c r="EYA2" s="2070"/>
      <c r="EYB2" s="2070"/>
      <c r="EYC2" s="2070"/>
      <c r="EYD2" s="2070"/>
      <c r="EYE2" s="2070"/>
      <c r="EYF2" s="2070"/>
      <c r="EYG2" s="2070"/>
      <c r="EYH2" s="2070"/>
      <c r="EYI2" s="2070"/>
      <c r="EYJ2" s="2070"/>
      <c r="EYK2" s="2070"/>
      <c r="EYL2" s="2070"/>
      <c r="EYM2" s="2070"/>
      <c r="EYN2" s="2070"/>
      <c r="EYO2" s="2070"/>
      <c r="EYP2" s="2070"/>
      <c r="EYQ2" s="2070"/>
      <c r="EYR2" s="2070"/>
      <c r="EYS2" s="2070"/>
      <c r="EYT2" s="2070"/>
      <c r="EYU2" s="2070"/>
      <c r="EYV2" s="2070"/>
      <c r="EYW2" s="2070"/>
      <c r="EYX2" s="2070"/>
      <c r="EYY2" s="2070"/>
      <c r="EYZ2" s="2070"/>
      <c r="EZA2" s="2070"/>
      <c r="EZB2" s="2070"/>
      <c r="EZC2" s="2070"/>
      <c r="EZD2" s="2070"/>
      <c r="EZE2" s="2070"/>
      <c r="EZF2" s="2070"/>
      <c r="EZG2" s="2070"/>
      <c r="EZH2" s="2070"/>
      <c r="EZI2" s="2070"/>
      <c r="EZJ2" s="2070"/>
      <c r="EZK2" s="2070"/>
      <c r="EZL2" s="2070"/>
      <c r="EZM2" s="2070"/>
      <c r="EZN2" s="2070"/>
      <c r="EZO2" s="2070"/>
      <c r="EZP2" s="2070"/>
      <c r="EZQ2" s="2070"/>
      <c r="EZR2" s="2070"/>
      <c r="EZS2" s="2070"/>
      <c r="EZT2" s="2070"/>
      <c r="EZU2" s="2070"/>
      <c r="EZV2" s="2070"/>
      <c r="EZW2" s="2070"/>
      <c r="EZX2" s="2070"/>
      <c r="EZY2" s="2070"/>
      <c r="EZZ2" s="2070"/>
      <c r="FAA2" s="2070"/>
      <c r="FAB2" s="2070"/>
      <c r="FAC2" s="2070"/>
      <c r="FAD2" s="2070"/>
      <c r="FAE2" s="2070"/>
      <c r="FAF2" s="2070"/>
      <c r="FAG2" s="2070"/>
      <c r="FAH2" s="2070"/>
      <c r="FAI2" s="2070"/>
      <c r="FAJ2" s="2070"/>
      <c r="FAK2" s="2070"/>
      <c r="FAL2" s="2070"/>
      <c r="FAM2" s="2070"/>
      <c r="FAN2" s="2070"/>
      <c r="FAO2" s="2070"/>
      <c r="FAP2" s="2070"/>
      <c r="FAQ2" s="2070"/>
      <c r="FAR2" s="2070"/>
      <c r="FAS2" s="2070"/>
      <c r="FAT2" s="2070"/>
      <c r="FAU2" s="2070"/>
      <c r="FAV2" s="2070"/>
      <c r="FAW2" s="2070"/>
      <c r="FAX2" s="2070"/>
      <c r="FAY2" s="2070"/>
      <c r="FAZ2" s="2070"/>
      <c r="FBA2" s="2070"/>
      <c r="FBB2" s="2070"/>
      <c r="FBC2" s="2070"/>
      <c r="FBD2" s="2070"/>
      <c r="FBE2" s="2070"/>
      <c r="FBF2" s="2070"/>
      <c r="FBG2" s="2070"/>
      <c r="FBH2" s="2070"/>
      <c r="FBI2" s="2070"/>
      <c r="FBJ2" s="2070"/>
      <c r="FBK2" s="2070"/>
      <c r="FBL2" s="2070"/>
      <c r="FBM2" s="2070"/>
      <c r="FBN2" s="2070"/>
      <c r="FBO2" s="2070"/>
      <c r="FBP2" s="2070"/>
      <c r="FBQ2" s="2070"/>
      <c r="FBR2" s="2070"/>
      <c r="FBS2" s="2070"/>
      <c r="FBT2" s="2070"/>
      <c r="FBU2" s="2070"/>
      <c r="FBV2" s="2070"/>
      <c r="FBW2" s="2070"/>
      <c r="FBX2" s="2070"/>
      <c r="FBY2" s="2070"/>
      <c r="FBZ2" s="2070"/>
      <c r="FCA2" s="2070"/>
      <c r="FCB2" s="2070"/>
      <c r="FCC2" s="2070"/>
      <c r="FCD2" s="2070"/>
      <c r="FCE2" s="2070"/>
      <c r="FCF2" s="2070"/>
      <c r="FCG2" s="2070"/>
      <c r="FCH2" s="2070"/>
      <c r="FCI2" s="2070"/>
      <c r="FCJ2" s="2070"/>
      <c r="FCK2" s="2070"/>
      <c r="FCL2" s="2070"/>
      <c r="FCM2" s="2070"/>
      <c r="FCN2" s="2070"/>
      <c r="FCO2" s="2070"/>
      <c r="FCP2" s="2070"/>
      <c r="FCQ2" s="2070"/>
      <c r="FCR2" s="2070"/>
      <c r="FCS2" s="2070"/>
      <c r="FCT2" s="2070"/>
      <c r="FCU2" s="2070"/>
      <c r="FCV2" s="2070"/>
      <c r="FCW2" s="2070"/>
      <c r="FCX2" s="2070"/>
      <c r="FCY2" s="2070"/>
      <c r="FCZ2" s="2070"/>
      <c r="FDA2" s="2070"/>
      <c r="FDB2" s="2070"/>
      <c r="FDC2" s="2070"/>
      <c r="FDD2" s="2070"/>
      <c r="FDE2" s="2070"/>
      <c r="FDF2" s="2070"/>
      <c r="FDG2" s="2070"/>
      <c r="FDH2" s="2070"/>
      <c r="FDI2" s="2070"/>
      <c r="FDJ2" s="2070"/>
      <c r="FDK2" s="2070"/>
      <c r="FDL2" s="2070"/>
      <c r="FDM2" s="2070"/>
      <c r="FDN2" s="2070"/>
      <c r="FDO2" s="2070"/>
      <c r="FDP2" s="2070"/>
      <c r="FDQ2" s="2070"/>
      <c r="FDR2" s="2070"/>
      <c r="FDS2" s="2070"/>
      <c r="FDT2" s="2070"/>
      <c r="FDU2" s="2070"/>
      <c r="FDV2" s="2070"/>
      <c r="FDW2" s="2070"/>
      <c r="FDX2" s="2070"/>
      <c r="FDY2" s="2070"/>
      <c r="FDZ2" s="2070"/>
      <c r="FEA2" s="2070"/>
      <c r="FEB2" s="2070"/>
      <c r="FEC2" s="2070"/>
      <c r="FED2" s="2070"/>
      <c r="FEE2" s="2070"/>
      <c r="FEF2" s="2070"/>
      <c r="FEG2" s="2070"/>
      <c r="FEH2" s="2070"/>
      <c r="FEI2" s="2070"/>
      <c r="FEJ2" s="2070"/>
      <c r="FEK2" s="2070"/>
      <c r="FEL2" s="2070"/>
      <c r="FEM2" s="2070"/>
      <c r="FEN2" s="2070"/>
      <c r="FEO2" s="2070"/>
      <c r="FEP2" s="2070"/>
      <c r="FEQ2" s="2070"/>
      <c r="FER2" s="2070"/>
      <c r="FES2" s="2070"/>
      <c r="FET2" s="2070"/>
      <c r="FEU2" s="2070"/>
      <c r="FEV2" s="2070"/>
      <c r="FEW2" s="2070"/>
      <c r="FEX2" s="2070"/>
      <c r="FEY2" s="2070"/>
      <c r="FEZ2" s="2070"/>
      <c r="FFA2" s="2070"/>
      <c r="FFB2" s="2070"/>
      <c r="FFC2" s="2070"/>
      <c r="FFD2" s="2070"/>
      <c r="FFE2" s="2070"/>
      <c r="FFF2" s="2070"/>
      <c r="FFG2" s="2070"/>
      <c r="FFH2" s="2070"/>
      <c r="FFI2" s="2070"/>
      <c r="FFJ2" s="2070"/>
      <c r="FFK2" s="2070"/>
      <c r="FFL2" s="2070"/>
      <c r="FFM2" s="2070"/>
      <c r="FFN2" s="2070"/>
      <c r="FFO2" s="2070"/>
      <c r="FFP2" s="2070"/>
      <c r="FFQ2" s="2070"/>
      <c r="FFR2" s="2070"/>
      <c r="FFS2" s="2070"/>
      <c r="FFT2" s="2070"/>
      <c r="FFU2" s="2070"/>
      <c r="FFV2" s="2070"/>
      <c r="FFW2" s="2070"/>
      <c r="FFX2" s="2070"/>
      <c r="FFY2" s="2070"/>
      <c r="FFZ2" s="2070"/>
      <c r="FGA2" s="2070"/>
      <c r="FGB2" s="2070"/>
      <c r="FGC2" s="2070"/>
      <c r="FGD2" s="2070"/>
      <c r="FGE2" s="2070"/>
      <c r="FGF2" s="2070"/>
      <c r="FGG2" s="2070"/>
      <c r="FGH2" s="2070"/>
      <c r="FGI2" s="2070"/>
      <c r="FGJ2" s="2070"/>
      <c r="FGK2" s="2070"/>
      <c r="FGL2" s="2070"/>
      <c r="FGM2" s="2070"/>
      <c r="FGN2" s="2070"/>
      <c r="FGO2" s="2070"/>
      <c r="FGP2" s="2070"/>
      <c r="FGQ2" s="2070"/>
      <c r="FGR2" s="2070"/>
      <c r="FGS2" s="2070"/>
      <c r="FGT2" s="2070"/>
      <c r="FGU2" s="2070"/>
      <c r="FGV2" s="2070"/>
      <c r="FGW2" s="2070"/>
      <c r="FGX2" s="2070"/>
      <c r="FGY2" s="2070"/>
      <c r="FGZ2" s="2070"/>
      <c r="FHA2" s="2070"/>
      <c r="FHB2" s="2070"/>
      <c r="FHC2" s="2070"/>
      <c r="FHD2" s="2070"/>
      <c r="FHE2" s="2070"/>
      <c r="FHF2" s="2070"/>
      <c r="FHG2" s="2070"/>
      <c r="FHH2" s="2070"/>
      <c r="FHI2" s="2070"/>
      <c r="FHJ2" s="2070"/>
      <c r="FHK2" s="2070"/>
      <c r="FHL2" s="2070"/>
      <c r="FHM2" s="2070"/>
      <c r="FHN2" s="2070"/>
      <c r="FHO2" s="2070"/>
      <c r="FHP2" s="2070"/>
      <c r="FHQ2" s="2070"/>
      <c r="FHR2" s="2070"/>
      <c r="FHS2" s="2070"/>
      <c r="FHT2" s="2070"/>
      <c r="FHU2" s="2070"/>
      <c r="FHV2" s="2070"/>
      <c r="FHW2" s="2070"/>
      <c r="FHX2" s="2070"/>
      <c r="FHY2" s="2070"/>
      <c r="FHZ2" s="2070"/>
      <c r="FIA2" s="2070"/>
      <c r="FIB2" s="2070"/>
      <c r="FIC2" s="2070"/>
      <c r="FID2" s="2070"/>
      <c r="FIE2" s="2070"/>
      <c r="FIF2" s="2070"/>
      <c r="FIG2" s="2070"/>
      <c r="FIH2" s="2070"/>
      <c r="FII2" s="2070"/>
      <c r="FIJ2" s="2070"/>
      <c r="FIK2" s="2070"/>
      <c r="FIL2" s="2070"/>
      <c r="FIM2" s="2070"/>
      <c r="FIN2" s="2070"/>
      <c r="FIO2" s="2070"/>
      <c r="FIP2" s="2070"/>
      <c r="FIQ2" s="2070"/>
      <c r="FIR2" s="2070"/>
      <c r="FIS2" s="2070"/>
      <c r="FIT2" s="2070"/>
      <c r="FIU2" s="2070"/>
      <c r="FIV2" s="2070"/>
      <c r="FIW2" s="2070"/>
      <c r="FIX2" s="2070"/>
      <c r="FIY2" s="2070"/>
      <c r="FIZ2" s="2070"/>
      <c r="FJA2" s="2070"/>
      <c r="FJB2" s="2070"/>
      <c r="FJC2" s="2070"/>
      <c r="FJD2" s="2070"/>
      <c r="FJE2" s="2070"/>
      <c r="FJF2" s="2070"/>
      <c r="FJG2" s="2070"/>
      <c r="FJH2" s="2070"/>
      <c r="FJI2" s="2070"/>
      <c r="FJJ2" s="2070"/>
      <c r="FJK2" s="2070"/>
      <c r="FJL2" s="2070"/>
      <c r="FJM2" s="2070"/>
      <c r="FJN2" s="2070"/>
      <c r="FJO2" s="2070"/>
      <c r="FJP2" s="2070"/>
      <c r="FJQ2" s="2070"/>
      <c r="FJR2" s="2070"/>
      <c r="FJS2" s="2070"/>
      <c r="FJT2" s="2070"/>
      <c r="FJU2" s="2070"/>
      <c r="FJV2" s="2070"/>
      <c r="FJW2" s="2070"/>
      <c r="FJX2" s="2070"/>
      <c r="FJY2" s="2070"/>
      <c r="FJZ2" s="2070"/>
      <c r="FKA2" s="2070"/>
      <c r="FKB2" s="2070"/>
      <c r="FKC2" s="2070"/>
      <c r="FKD2" s="2070"/>
      <c r="FKE2" s="2070"/>
      <c r="FKF2" s="2070"/>
      <c r="FKG2" s="2070"/>
      <c r="FKH2" s="2070"/>
      <c r="FKI2" s="2070"/>
      <c r="FKJ2" s="2070"/>
      <c r="FKK2" s="2070"/>
      <c r="FKL2" s="2070"/>
      <c r="FKM2" s="2070"/>
      <c r="FKN2" s="2070"/>
      <c r="FKO2" s="2070"/>
      <c r="FKP2" s="2070"/>
      <c r="FKQ2" s="2070"/>
      <c r="FKR2" s="2070"/>
      <c r="FKS2" s="2070"/>
      <c r="FKT2" s="2070"/>
      <c r="FKU2" s="2070"/>
      <c r="FKV2" s="2070"/>
      <c r="FKW2" s="2070"/>
      <c r="FKX2" s="2070"/>
      <c r="FKY2" s="2070"/>
      <c r="FKZ2" s="2070"/>
      <c r="FLA2" s="2070"/>
      <c r="FLB2" s="2070"/>
      <c r="FLC2" s="2070"/>
      <c r="FLD2" s="2070"/>
      <c r="FLE2" s="2070"/>
      <c r="FLF2" s="2070"/>
      <c r="FLG2" s="2070"/>
      <c r="FLH2" s="2070"/>
      <c r="FLI2" s="2070"/>
      <c r="FLJ2" s="2070"/>
      <c r="FLK2" s="2070"/>
      <c r="FLL2" s="2070"/>
      <c r="FLM2" s="2070"/>
      <c r="FLN2" s="2070"/>
      <c r="FLO2" s="2070"/>
      <c r="FLP2" s="2070"/>
      <c r="FLQ2" s="2070"/>
      <c r="FLR2" s="2070"/>
      <c r="FLS2" s="2070"/>
      <c r="FLT2" s="2070"/>
      <c r="FLU2" s="2070"/>
      <c r="FLV2" s="2070"/>
      <c r="FLW2" s="2070"/>
      <c r="FLX2" s="2070"/>
      <c r="FLY2" s="2070"/>
      <c r="FLZ2" s="2070"/>
      <c r="FMA2" s="2070"/>
      <c r="FMB2" s="2070"/>
      <c r="FMC2" s="2070"/>
      <c r="FMD2" s="2070"/>
      <c r="FME2" s="2070"/>
      <c r="FMF2" s="2070"/>
      <c r="FMG2" s="2070"/>
      <c r="FMH2" s="2070"/>
      <c r="FMI2" s="2070"/>
      <c r="FMJ2" s="2070"/>
      <c r="FMK2" s="2070"/>
      <c r="FML2" s="2070"/>
      <c r="FMM2" s="2070"/>
      <c r="FMN2" s="2070"/>
      <c r="FMO2" s="2070"/>
      <c r="FMP2" s="2070"/>
      <c r="FMQ2" s="2070"/>
      <c r="FMR2" s="2070"/>
      <c r="FMS2" s="2070"/>
      <c r="FMT2" s="2070"/>
      <c r="FMU2" s="2070"/>
      <c r="FMV2" s="2070"/>
      <c r="FMW2" s="2070"/>
      <c r="FMX2" s="2070"/>
      <c r="FMY2" s="2070"/>
      <c r="FMZ2" s="2070"/>
      <c r="FNA2" s="2070"/>
      <c r="FNB2" s="2070"/>
      <c r="FNC2" s="2070"/>
      <c r="FND2" s="2070"/>
      <c r="FNE2" s="2070"/>
      <c r="FNF2" s="2070"/>
      <c r="FNG2" s="2070"/>
      <c r="FNH2" s="2070"/>
      <c r="FNI2" s="2070"/>
      <c r="FNJ2" s="2070"/>
      <c r="FNK2" s="2070"/>
      <c r="FNL2" s="2070"/>
      <c r="FNM2" s="2070"/>
      <c r="FNN2" s="2070"/>
      <c r="FNO2" s="2070"/>
      <c r="FNP2" s="2070"/>
      <c r="FNQ2" s="2070"/>
      <c r="FNR2" s="2070"/>
      <c r="FNS2" s="2070"/>
      <c r="FNT2" s="2070"/>
      <c r="FNU2" s="2070"/>
      <c r="FNV2" s="2070"/>
      <c r="FNW2" s="2070"/>
      <c r="FNX2" s="2070"/>
      <c r="FNY2" s="2070"/>
      <c r="FNZ2" s="2070"/>
      <c r="FOA2" s="2070"/>
      <c r="FOB2" s="2070"/>
      <c r="FOC2" s="2070"/>
      <c r="FOD2" s="2070"/>
      <c r="FOE2" s="2070"/>
      <c r="FOF2" s="2070"/>
      <c r="FOG2" s="2070"/>
      <c r="FOH2" s="2070"/>
      <c r="FOI2" s="2070"/>
      <c r="FOJ2" s="2070"/>
      <c r="FOK2" s="2070"/>
      <c r="FOL2" s="2070"/>
      <c r="FOM2" s="2070"/>
      <c r="FON2" s="2070"/>
      <c r="FOO2" s="2070"/>
      <c r="FOP2" s="2070"/>
      <c r="FOQ2" s="2070"/>
      <c r="FOR2" s="2070"/>
      <c r="FOS2" s="2070"/>
      <c r="FOT2" s="2070"/>
      <c r="FOU2" s="2070"/>
      <c r="FOV2" s="2070"/>
      <c r="FOW2" s="2070"/>
      <c r="FOX2" s="2070"/>
      <c r="FOY2" s="2070"/>
      <c r="FOZ2" s="2070"/>
      <c r="FPA2" s="2070"/>
      <c r="FPB2" s="2070"/>
      <c r="FPC2" s="2070"/>
      <c r="FPD2" s="2070"/>
      <c r="FPE2" s="2070"/>
      <c r="FPF2" s="2070"/>
      <c r="FPG2" s="2070"/>
      <c r="FPH2" s="2070"/>
      <c r="FPI2" s="2070"/>
      <c r="FPJ2" s="2070"/>
      <c r="FPK2" s="2070"/>
      <c r="FPL2" s="2070"/>
      <c r="FPM2" s="2070"/>
      <c r="FPN2" s="2070"/>
      <c r="FPO2" s="2070"/>
      <c r="FPP2" s="2070"/>
      <c r="FPQ2" s="2070"/>
      <c r="FPR2" s="2070"/>
      <c r="FPS2" s="2070"/>
      <c r="FPT2" s="2070"/>
      <c r="FPU2" s="2070"/>
      <c r="FPV2" s="2070"/>
      <c r="FPW2" s="2070"/>
      <c r="FPX2" s="2070"/>
      <c r="FPY2" s="2070"/>
      <c r="FPZ2" s="2070"/>
      <c r="FQA2" s="2070"/>
      <c r="FQB2" s="2070"/>
      <c r="FQC2" s="2070"/>
      <c r="FQD2" s="2070"/>
      <c r="FQE2" s="2070"/>
      <c r="FQF2" s="2070"/>
      <c r="FQG2" s="2070"/>
      <c r="FQH2" s="2070"/>
      <c r="FQI2" s="2070"/>
      <c r="FQJ2" s="2070"/>
      <c r="FQK2" s="2070"/>
      <c r="FQL2" s="2070"/>
      <c r="FQM2" s="2070"/>
      <c r="FQN2" s="2070"/>
      <c r="FQO2" s="2070"/>
      <c r="FQP2" s="2070"/>
      <c r="FQQ2" s="2070"/>
      <c r="FQR2" s="2070"/>
      <c r="FQS2" s="2070"/>
      <c r="FQT2" s="2070"/>
      <c r="FQU2" s="2070"/>
      <c r="FQV2" s="2070"/>
      <c r="FQW2" s="2070"/>
      <c r="FQX2" s="2070"/>
      <c r="FQY2" s="2070"/>
      <c r="FQZ2" s="2070"/>
      <c r="FRA2" s="2070"/>
      <c r="FRB2" s="2070"/>
      <c r="FRC2" s="2070"/>
      <c r="FRD2" s="2070"/>
      <c r="FRE2" s="2070"/>
      <c r="FRF2" s="2070"/>
      <c r="FRG2" s="2070"/>
      <c r="FRH2" s="2070"/>
      <c r="FRI2" s="2070"/>
      <c r="FRJ2" s="2070"/>
      <c r="FRK2" s="2070"/>
      <c r="FRL2" s="2070"/>
      <c r="FRM2" s="2070"/>
      <c r="FRN2" s="2070"/>
      <c r="FRO2" s="2070"/>
      <c r="FRP2" s="2070"/>
      <c r="FRQ2" s="2070"/>
      <c r="FRR2" s="2070"/>
      <c r="FRS2" s="2070"/>
      <c r="FRT2" s="2070"/>
      <c r="FRU2" s="2070"/>
      <c r="FRV2" s="2070"/>
      <c r="FRW2" s="2070"/>
      <c r="FRX2" s="2070"/>
      <c r="FRY2" s="2070"/>
      <c r="FRZ2" s="2070"/>
      <c r="FSA2" s="2070"/>
      <c r="FSB2" s="2070"/>
      <c r="FSC2" s="2070"/>
      <c r="FSD2" s="2070"/>
      <c r="FSE2" s="2070"/>
      <c r="FSF2" s="2070"/>
      <c r="FSG2" s="2070"/>
      <c r="FSH2" s="2070"/>
      <c r="FSI2" s="2070"/>
      <c r="FSJ2" s="2070"/>
      <c r="FSK2" s="2070"/>
      <c r="FSL2" s="2070"/>
      <c r="FSM2" s="2070"/>
      <c r="FSN2" s="2070"/>
      <c r="FSO2" s="2070"/>
      <c r="FSP2" s="2070"/>
      <c r="FSQ2" s="2070"/>
      <c r="FSR2" s="2070"/>
      <c r="FSS2" s="2070"/>
      <c r="FST2" s="2070"/>
      <c r="FSU2" s="2070"/>
      <c r="FSV2" s="2070"/>
      <c r="FSW2" s="2070"/>
      <c r="FSX2" s="2070"/>
      <c r="FSY2" s="2070"/>
      <c r="FSZ2" s="2070"/>
      <c r="FTA2" s="2070"/>
      <c r="FTB2" s="2070"/>
      <c r="FTC2" s="2070"/>
      <c r="FTD2" s="2070"/>
      <c r="FTE2" s="2070"/>
      <c r="FTF2" s="2070"/>
      <c r="FTG2" s="2070"/>
      <c r="FTH2" s="2070"/>
      <c r="FTI2" s="2070"/>
      <c r="FTJ2" s="2070"/>
      <c r="FTK2" s="2070"/>
      <c r="FTL2" s="2070"/>
      <c r="FTM2" s="2070"/>
      <c r="FTN2" s="2070"/>
      <c r="FTO2" s="2070"/>
      <c r="FTP2" s="2070"/>
      <c r="FTQ2" s="2070"/>
      <c r="FTR2" s="2070"/>
      <c r="FTS2" s="2070"/>
      <c r="FTT2" s="2070"/>
      <c r="FTU2" s="2070"/>
      <c r="FTV2" s="2070"/>
      <c r="FTW2" s="2070"/>
      <c r="FTX2" s="2070"/>
      <c r="FTY2" s="2070"/>
      <c r="FTZ2" s="2070"/>
      <c r="FUA2" s="2070"/>
      <c r="FUB2" s="2070"/>
      <c r="FUC2" s="2070"/>
      <c r="FUD2" s="2070"/>
      <c r="FUE2" s="2070"/>
      <c r="FUF2" s="2070"/>
      <c r="FUG2" s="2070"/>
      <c r="FUH2" s="2070"/>
      <c r="FUI2" s="2070"/>
      <c r="FUJ2" s="2070"/>
      <c r="FUK2" s="2070"/>
      <c r="FUL2" s="2070"/>
      <c r="FUM2" s="2070"/>
      <c r="FUN2" s="2070"/>
      <c r="FUO2" s="2070"/>
      <c r="FUP2" s="2070"/>
      <c r="FUQ2" s="2070"/>
      <c r="FUR2" s="2070"/>
      <c r="FUS2" s="2070"/>
      <c r="FUT2" s="2070"/>
      <c r="FUU2" s="2070"/>
      <c r="FUV2" s="2070"/>
      <c r="FUW2" s="2070"/>
      <c r="FUX2" s="2070"/>
      <c r="FUY2" s="2070"/>
      <c r="FUZ2" s="2070"/>
      <c r="FVA2" s="2070"/>
      <c r="FVB2" s="2070"/>
      <c r="FVC2" s="2070"/>
      <c r="FVD2" s="2070"/>
      <c r="FVE2" s="2070"/>
      <c r="FVF2" s="2070"/>
      <c r="FVG2" s="2070"/>
      <c r="FVH2" s="2070"/>
      <c r="FVI2" s="2070"/>
      <c r="FVJ2" s="2070"/>
      <c r="FVK2" s="2070"/>
      <c r="FVL2" s="2070"/>
      <c r="FVM2" s="2070"/>
      <c r="FVN2" s="2070"/>
      <c r="FVO2" s="2070"/>
      <c r="FVP2" s="2070"/>
      <c r="FVQ2" s="2070"/>
      <c r="FVR2" s="2070"/>
      <c r="FVS2" s="2070"/>
      <c r="FVT2" s="2070"/>
      <c r="FVU2" s="2070"/>
      <c r="FVV2" s="2070"/>
      <c r="FVW2" s="2070"/>
      <c r="FVX2" s="2070"/>
      <c r="FVY2" s="2070"/>
      <c r="FVZ2" s="2070"/>
      <c r="FWA2" s="2070"/>
      <c r="FWB2" s="2070"/>
      <c r="FWC2" s="2070"/>
      <c r="FWD2" s="2070"/>
      <c r="FWE2" s="2070"/>
      <c r="FWF2" s="2070"/>
      <c r="FWG2" s="2070"/>
      <c r="FWH2" s="2070"/>
      <c r="FWI2" s="2070"/>
      <c r="FWJ2" s="2070"/>
      <c r="FWK2" s="2070"/>
      <c r="FWL2" s="2070"/>
      <c r="FWM2" s="2070"/>
      <c r="FWN2" s="2070"/>
      <c r="FWO2" s="2070"/>
      <c r="FWP2" s="2070"/>
      <c r="FWQ2" s="2070"/>
      <c r="FWR2" s="2070"/>
      <c r="FWS2" s="2070"/>
      <c r="FWT2" s="2070"/>
      <c r="FWU2" s="2070"/>
      <c r="FWV2" s="2070"/>
      <c r="FWW2" s="2070"/>
      <c r="FWX2" s="2070"/>
      <c r="FWY2" s="2070"/>
      <c r="FWZ2" s="2070"/>
      <c r="FXA2" s="2070"/>
      <c r="FXB2" s="2070"/>
      <c r="FXC2" s="2070"/>
      <c r="FXD2" s="2070"/>
      <c r="FXE2" s="2070"/>
      <c r="FXF2" s="2070"/>
      <c r="FXG2" s="2070"/>
      <c r="FXH2" s="2070"/>
      <c r="FXI2" s="2070"/>
      <c r="FXJ2" s="2070"/>
      <c r="FXK2" s="2070"/>
      <c r="FXL2" s="2070"/>
      <c r="FXM2" s="2070"/>
      <c r="FXN2" s="2070"/>
      <c r="FXO2" s="2070"/>
      <c r="FXP2" s="2070"/>
      <c r="FXQ2" s="2070"/>
      <c r="FXR2" s="2070"/>
      <c r="FXS2" s="2070"/>
      <c r="FXT2" s="2070"/>
      <c r="FXU2" s="2070"/>
      <c r="FXV2" s="2070"/>
      <c r="FXW2" s="2070"/>
      <c r="FXX2" s="2070"/>
      <c r="FXY2" s="2070"/>
      <c r="FXZ2" s="2070"/>
      <c r="FYA2" s="2070"/>
      <c r="FYB2" s="2070"/>
      <c r="FYC2" s="2070"/>
      <c r="FYD2" s="2070"/>
      <c r="FYE2" s="2070"/>
      <c r="FYF2" s="2070"/>
      <c r="FYG2" s="2070"/>
      <c r="FYH2" s="2070"/>
      <c r="FYI2" s="2070"/>
      <c r="FYJ2" s="2070"/>
      <c r="FYK2" s="2070"/>
      <c r="FYL2" s="2070"/>
      <c r="FYM2" s="2070"/>
      <c r="FYN2" s="2070"/>
      <c r="FYO2" s="2070"/>
      <c r="FYP2" s="2070"/>
      <c r="FYQ2" s="2070"/>
      <c r="FYR2" s="2070"/>
      <c r="FYS2" s="2070"/>
      <c r="FYT2" s="2070"/>
      <c r="FYU2" s="2070"/>
      <c r="FYV2" s="2070"/>
      <c r="FYW2" s="2070"/>
      <c r="FYX2" s="2070"/>
      <c r="FYY2" s="2070"/>
      <c r="FYZ2" s="2070"/>
      <c r="FZA2" s="2070"/>
      <c r="FZB2" s="2070"/>
      <c r="FZC2" s="2070"/>
      <c r="FZD2" s="2070"/>
      <c r="FZE2" s="2070"/>
      <c r="FZF2" s="2070"/>
      <c r="FZG2" s="2070"/>
      <c r="FZH2" s="2070"/>
      <c r="FZI2" s="2070"/>
      <c r="FZJ2" s="2070"/>
      <c r="FZK2" s="2070"/>
      <c r="FZL2" s="2070"/>
      <c r="FZM2" s="2070"/>
      <c r="FZN2" s="2070"/>
      <c r="FZO2" s="2070"/>
      <c r="FZP2" s="2070"/>
      <c r="FZQ2" s="2070"/>
      <c r="FZR2" s="2070"/>
      <c r="FZS2" s="2070"/>
      <c r="FZT2" s="2070"/>
      <c r="FZU2" s="2070"/>
      <c r="FZV2" s="2070"/>
      <c r="FZW2" s="2070"/>
      <c r="FZX2" s="2070"/>
      <c r="FZY2" s="2070"/>
      <c r="FZZ2" s="2070"/>
      <c r="GAA2" s="2070"/>
      <c r="GAB2" s="2070"/>
      <c r="GAC2" s="2070"/>
      <c r="GAD2" s="2070"/>
      <c r="GAE2" s="2070"/>
      <c r="GAF2" s="2070"/>
      <c r="GAG2" s="2070"/>
      <c r="GAH2" s="2070"/>
      <c r="GAI2" s="2070"/>
      <c r="GAJ2" s="2070"/>
      <c r="GAK2" s="2070"/>
      <c r="GAL2" s="2070"/>
      <c r="GAM2" s="2070"/>
      <c r="GAN2" s="2070"/>
      <c r="GAO2" s="2070"/>
      <c r="GAP2" s="2070"/>
      <c r="GAQ2" s="2070"/>
      <c r="GAR2" s="2070"/>
      <c r="GAS2" s="2070"/>
      <c r="GAT2" s="2070"/>
      <c r="GAU2" s="2070"/>
      <c r="GAV2" s="2070"/>
      <c r="GAW2" s="2070"/>
      <c r="GAX2" s="2070"/>
      <c r="GAY2" s="2070"/>
      <c r="GAZ2" s="2070"/>
      <c r="GBA2" s="2070"/>
      <c r="GBB2" s="2070"/>
      <c r="GBC2" s="2070"/>
      <c r="GBD2" s="2070"/>
      <c r="GBE2" s="2070"/>
      <c r="GBF2" s="2070"/>
      <c r="GBG2" s="2070"/>
      <c r="GBH2" s="2070"/>
      <c r="GBI2" s="2070"/>
      <c r="GBJ2" s="2070"/>
      <c r="GBK2" s="2070"/>
      <c r="GBL2" s="2070"/>
      <c r="GBM2" s="2070"/>
      <c r="GBN2" s="2070"/>
      <c r="GBO2" s="2070"/>
      <c r="GBP2" s="2070"/>
      <c r="GBQ2" s="2070"/>
      <c r="GBR2" s="2070"/>
      <c r="GBS2" s="2070"/>
      <c r="GBT2" s="2070"/>
      <c r="GBU2" s="2070"/>
      <c r="GBV2" s="2070"/>
      <c r="GBW2" s="2070"/>
      <c r="GBX2" s="2070"/>
      <c r="GBY2" s="2070"/>
      <c r="GBZ2" s="2070"/>
      <c r="GCA2" s="2070"/>
      <c r="GCB2" s="2070"/>
      <c r="GCC2" s="2070"/>
      <c r="GCD2" s="2070"/>
      <c r="GCE2" s="2070"/>
      <c r="GCF2" s="2070"/>
      <c r="GCG2" s="2070"/>
      <c r="GCH2" s="2070"/>
      <c r="GCI2" s="2070"/>
      <c r="GCJ2" s="2070"/>
      <c r="GCK2" s="2070"/>
      <c r="GCL2" s="2070"/>
      <c r="GCM2" s="2070"/>
      <c r="GCN2" s="2070"/>
      <c r="GCO2" s="2070"/>
      <c r="GCP2" s="2070"/>
      <c r="GCQ2" s="2070"/>
      <c r="GCR2" s="2070"/>
      <c r="GCS2" s="2070"/>
      <c r="GCT2" s="2070"/>
      <c r="GCU2" s="2070"/>
      <c r="GCV2" s="2070"/>
      <c r="GCW2" s="2070"/>
      <c r="GCX2" s="2070"/>
      <c r="GCY2" s="2070"/>
      <c r="GCZ2" s="2070"/>
      <c r="GDA2" s="2070"/>
      <c r="GDB2" s="2070"/>
      <c r="GDC2" s="2070"/>
      <c r="GDD2" s="2070"/>
      <c r="GDE2" s="2070"/>
      <c r="GDF2" s="2070"/>
      <c r="GDG2" s="2070"/>
      <c r="GDH2" s="2070"/>
      <c r="GDI2" s="2070"/>
      <c r="GDJ2" s="2070"/>
      <c r="GDK2" s="2070"/>
      <c r="GDL2" s="2070"/>
      <c r="GDM2" s="2070"/>
      <c r="GDN2" s="2070"/>
      <c r="GDO2" s="2070"/>
      <c r="GDP2" s="2070"/>
      <c r="GDQ2" s="2070"/>
      <c r="GDR2" s="2070"/>
      <c r="GDS2" s="2070"/>
      <c r="GDT2" s="2070"/>
      <c r="GDU2" s="2070"/>
      <c r="GDV2" s="2070"/>
      <c r="GDW2" s="2070"/>
      <c r="GDX2" s="2070"/>
      <c r="GDY2" s="2070"/>
      <c r="GDZ2" s="2070"/>
      <c r="GEA2" s="2070"/>
      <c r="GEB2" s="2070"/>
      <c r="GEC2" s="2070"/>
      <c r="GED2" s="2070"/>
      <c r="GEE2" s="2070"/>
      <c r="GEF2" s="2070"/>
      <c r="GEG2" s="2070"/>
      <c r="GEH2" s="2070"/>
      <c r="GEI2" s="2070"/>
      <c r="GEJ2" s="2070"/>
      <c r="GEK2" s="2070"/>
      <c r="GEL2" s="2070"/>
      <c r="GEM2" s="2070"/>
      <c r="GEN2" s="2070"/>
      <c r="GEO2" s="2070"/>
      <c r="GEP2" s="2070"/>
      <c r="GEQ2" s="2070"/>
      <c r="GER2" s="2070"/>
      <c r="GES2" s="2070"/>
      <c r="GET2" s="2070"/>
      <c r="GEU2" s="2070"/>
      <c r="GEV2" s="2070"/>
      <c r="GEW2" s="2070"/>
      <c r="GEX2" s="2070"/>
      <c r="GEY2" s="2070"/>
      <c r="GEZ2" s="2070"/>
      <c r="GFA2" s="2070"/>
      <c r="GFB2" s="2070"/>
      <c r="GFC2" s="2070"/>
      <c r="GFD2" s="2070"/>
      <c r="GFE2" s="2070"/>
      <c r="GFF2" s="2070"/>
      <c r="GFG2" s="2070"/>
      <c r="GFH2" s="2070"/>
      <c r="GFI2" s="2070"/>
      <c r="GFJ2" s="2070"/>
      <c r="GFK2" s="2070"/>
      <c r="GFL2" s="2070"/>
      <c r="GFM2" s="2070"/>
      <c r="GFN2" s="2070"/>
      <c r="GFO2" s="2070"/>
      <c r="GFP2" s="2070"/>
      <c r="GFQ2" s="2070"/>
      <c r="GFR2" s="2070"/>
      <c r="GFS2" s="2070"/>
      <c r="GFT2" s="2070"/>
      <c r="GFU2" s="2070"/>
      <c r="GFV2" s="2070"/>
      <c r="GFW2" s="2070"/>
      <c r="GFX2" s="2070"/>
      <c r="GFY2" s="2070"/>
      <c r="GFZ2" s="2070"/>
      <c r="GGA2" s="2070"/>
      <c r="GGB2" s="2070"/>
      <c r="GGC2" s="2070"/>
      <c r="GGD2" s="2070"/>
      <c r="GGE2" s="2070"/>
      <c r="GGF2" s="2070"/>
      <c r="GGG2" s="2070"/>
      <c r="GGH2" s="2070"/>
      <c r="GGI2" s="2070"/>
      <c r="GGJ2" s="2070"/>
      <c r="GGK2" s="2070"/>
      <c r="GGL2" s="2070"/>
      <c r="GGM2" s="2070"/>
      <c r="GGN2" s="2070"/>
      <c r="GGO2" s="2070"/>
      <c r="GGP2" s="2070"/>
      <c r="GGQ2" s="2070"/>
      <c r="GGR2" s="2070"/>
      <c r="GGS2" s="2070"/>
      <c r="GGT2" s="2070"/>
      <c r="GGU2" s="2070"/>
      <c r="GGV2" s="2070"/>
      <c r="GGW2" s="2070"/>
      <c r="GGX2" s="2070"/>
      <c r="GGY2" s="2070"/>
      <c r="GGZ2" s="2070"/>
      <c r="GHA2" s="2070"/>
      <c r="GHB2" s="2070"/>
      <c r="GHC2" s="2070"/>
      <c r="GHD2" s="2070"/>
      <c r="GHE2" s="2070"/>
      <c r="GHF2" s="2070"/>
      <c r="GHG2" s="2070"/>
      <c r="GHH2" s="2070"/>
      <c r="GHI2" s="2070"/>
      <c r="GHJ2" s="2070"/>
      <c r="GHK2" s="2070"/>
      <c r="GHL2" s="2070"/>
      <c r="GHM2" s="2070"/>
      <c r="GHN2" s="2070"/>
      <c r="GHO2" s="2070"/>
      <c r="GHP2" s="2070"/>
      <c r="GHQ2" s="2070"/>
      <c r="GHR2" s="2070"/>
      <c r="GHS2" s="2070"/>
      <c r="GHT2" s="2070"/>
      <c r="GHU2" s="2070"/>
      <c r="GHV2" s="2070"/>
      <c r="GHW2" s="2070"/>
      <c r="GHX2" s="2070"/>
      <c r="GHY2" s="2070"/>
      <c r="GHZ2" s="2070"/>
      <c r="GIA2" s="2070"/>
      <c r="GIB2" s="2070"/>
      <c r="GIC2" s="2070"/>
      <c r="GID2" s="2070"/>
      <c r="GIE2" s="2070"/>
      <c r="GIF2" s="2070"/>
      <c r="GIG2" s="2070"/>
      <c r="GIH2" s="2070"/>
      <c r="GII2" s="2070"/>
      <c r="GIJ2" s="2070"/>
      <c r="GIK2" s="2070"/>
      <c r="GIL2" s="2070"/>
      <c r="GIM2" s="2070"/>
      <c r="GIN2" s="2070"/>
      <c r="GIO2" s="2070"/>
      <c r="GIP2" s="2070"/>
      <c r="GIQ2" s="2070"/>
      <c r="GIR2" s="2070"/>
      <c r="GIS2" s="2070"/>
      <c r="GIT2" s="2070"/>
      <c r="GIU2" s="2070"/>
      <c r="GIV2" s="2070"/>
      <c r="GIW2" s="2070"/>
      <c r="GIX2" s="2070"/>
      <c r="GIY2" s="2070"/>
      <c r="GIZ2" s="2070"/>
      <c r="GJA2" s="2070"/>
      <c r="GJB2" s="2070"/>
      <c r="GJC2" s="2070"/>
      <c r="GJD2" s="2070"/>
      <c r="GJE2" s="2070"/>
      <c r="GJF2" s="2070"/>
      <c r="GJG2" s="2070"/>
      <c r="GJH2" s="2070"/>
      <c r="GJI2" s="2070"/>
      <c r="GJJ2" s="2070"/>
      <c r="GJK2" s="2070"/>
      <c r="GJL2" s="2070"/>
      <c r="GJM2" s="2070"/>
      <c r="GJN2" s="2070"/>
      <c r="GJO2" s="2070"/>
      <c r="GJP2" s="2070"/>
      <c r="GJQ2" s="2070"/>
      <c r="GJR2" s="2070"/>
      <c r="GJS2" s="2070"/>
      <c r="GJT2" s="2070"/>
      <c r="GJU2" s="2070"/>
      <c r="GJV2" s="2070"/>
      <c r="GJW2" s="2070"/>
      <c r="GJX2" s="2070"/>
      <c r="GJY2" s="2070"/>
      <c r="GJZ2" s="2070"/>
      <c r="GKA2" s="2070"/>
      <c r="GKB2" s="2070"/>
      <c r="GKC2" s="2070"/>
      <c r="GKD2" s="2070"/>
      <c r="GKE2" s="2070"/>
      <c r="GKF2" s="2070"/>
      <c r="GKG2" s="2070"/>
      <c r="GKH2" s="2070"/>
      <c r="GKI2" s="2070"/>
      <c r="GKJ2" s="2070"/>
      <c r="GKK2" s="2070"/>
      <c r="GKL2" s="2070"/>
      <c r="GKM2" s="2070"/>
      <c r="GKN2" s="2070"/>
      <c r="GKO2" s="2070"/>
      <c r="GKP2" s="2070"/>
      <c r="GKQ2" s="2070"/>
      <c r="GKR2" s="2070"/>
      <c r="GKS2" s="2070"/>
      <c r="GKT2" s="2070"/>
      <c r="GKU2" s="2070"/>
      <c r="GKV2" s="2070"/>
      <c r="GKW2" s="2070"/>
      <c r="GKX2" s="2070"/>
      <c r="GKY2" s="2070"/>
      <c r="GKZ2" s="2070"/>
      <c r="GLA2" s="2070"/>
      <c r="GLB2" s="2070"/>
      <c r="GLC2" s="2070"/>
      <c r="GLD2" s="2070"/>
      <c r="GLE2" s="2070"/>
      <c r="GLF2" s="2070"/>
      <c r="GLG2" s="2070"/>
      <c r="GLH2" s="2070"/>
      <c r="GLI2" s="2070"/>
      <c r="GLJ2" s="2070"/>
      <c r="GLK2" s="2070"/>
      <c r="GLL2" s="2070"/>
      <c r="GLM2" s="2070"/>
      <c r="GLN2" s="2070"/>
      <c r="GLO2" s="2070"/>
      <c r="GLP2" s="2070"/>
      <c r="GLQ2" s="2070"/>
      <c r="GLR2" s="2070"/>
      <c r="GLS2" s="2070"/>
      <c r="GLT2" s="2070"/>
      <c r="GLU2" s="2070"/>
      <c r="GLV2" s="2070"/>
      <c r="GLW2" s="2070"/>
      <c r="GLX2" s="2070"/>
      <c r="GLY2" s="2070"/>
      <c r="GLZ2" s="2070"/>
      <c r="GMA2" s="2070"/>
      <c r="GMB2" s="2070"/>
      <c r="GMC2" s="2070"/>
      <c r="GMD2" s="2070"/>
      <c r="GME2" s="2070"/>
      <c r="GMF2" s="2070"/>
      <c r="GMG2" s="2070"/>
      <c r="GMH2" s="2070"/>
      <c r="GMI2" s="2070"/>
      <c r="GMJ2" s="2070"/>
      <c r="GMK2" s="2070"/>
      <c r="GML2" s="2070"/>
      <c r="GMM2" s="2070"/>
      <c r="GMN2" s="2070"/>
      <c r="GMO2" s="2070"/>
      <c r="GMP2" s="2070"/>
      <c r="GMQ2" s="2070"/>
      <c r="GMR2" s="2070"/>
      <c r="GMS2" s="2070"/>
      <c r="GMT2" s="2070"/>
      <c r="GMU2" s="2070"/>
      <c r="GMV2" s="2070"/>
      <c r="GMW2" s="2070"/>
      <c r="GMX2" s="2070"/>
      <c r="GMY2" s="2070"/>
      <c r="GMZ2" s="2070"/>
      <c r="GNA2" s="2070"/>
      <c r="GNB2" s="2070"/>
      <c r="GNC2" s="2070"/>
      <c r="GND2" s="2070"/>
      <c r="GNE2" s="2070"/>
      <c r="GNF2" s="2070"/>
      <c r="GNG2" s="2070"/>
      <c r="GNH2" s="2070"/>
      <c r="GNI2" s="2070"/>
      <c r="GNJ2" s="2070"/>
      <c r="GNK2" s="2070"/>
      <c r="GNL2" s="2070"/>
      <c r="GNM2" s="2070"/>
      <c r="GNN2" s="2070"/>
      <c r="GNO2" s="2070"/>
      <c r="GNP2" s="2070"/>
      <c r="GNQ2" s="2070"/>
      <c r="GNR2" s="2070"/>
      <c r="GNS2" s="2070"/>
      <c r="GNT2" s="2070"/>
      <c r="GNU2" s="2070"/>
      <c r="GNV2" s="2070"/>
      <c r="GNW2" s="2070"/>
      <c r="GNX2" s="2070"/>
      <c r="GNY2" s="2070"/>
      <c r="GNZ2" s="2070"/>
      <c r="GOA2" s="2070"/>
      <c r="GOB2" s="2070"/>
      <c r="GOC2" s="2070"/>
      <c r="GOD2" s="2070"/>
      <c r="GOE2" s="2070"/>
      <c r="GOF2" s="2070"/>
      <c r="GOG2" s="2070"/>
      <c r="GOH2" s="2070"/>
      <c r="GOI2" s="2070"/>
      <c r="GOJ2" s="2070"/>
      <c r="GOK2" s="2070"/>
      <c r="GOL2" s="2070"/>
      <c r="GOM2" s="2070"/>
      <c r="GON2" s="2070"/>
      <c r="GOO2" s="2070"/>
      <c r="GOP2" s="2070"/>
      <c r="GOQ2" s="2070"/>
      <c r="GOR2" s="2070"/>
      <c r="GOS2" s="2070"/>
      <c r="GOT2" s="2070"/>
      <c r="GOU2" s="2070"/>
      <c r="GOV2" s="2070"/>
      <c r="GOW2" s="2070"/>
      <c r="GOX2" s="2070"/>
      <c r="GOY2" s="2070"/>
      <c r="GOZ2" s="2070"/>
      <c r="GPA2" s="2070"/>
      <c r="GPB2" s="2070"/>
      <c r="GPC2" s="2070"/>
      <c r="GPD2" s="2070"/>
      <c r="GPE2" s="2070"/>
      <c r="GPF2" s="2070"/>
      <c r="GPG2" s="2070"/>
      <c r="GPH2" s="2070"/>
      <c r="GPI2" s="2070"/>
      <c r="GPJ2" s="2070"/>
      <c r="GPK2" s="2070"/>
      <c r="GPL2" s="2070"/>
      <c r="GPM2" s="2070"/>
      <c r="GPN2" s="2070"/>
      <c r="GPO2" s="2070"/>
      <c r="GPP2" s="2070"/>
      <c r="GPQ2" s="2070"/>
      <c r="GPR2" s="2070"/>
      <c r="GPS2" s="2070"/>
      <c r="GPT2" s="2070"/>
      <c r="GPU2" s="2070"/>
      <c r="GPV2" s="2070"/>
      <c r="GPW2" s="2070"/>
      <c r="GPX2" s="2070"/>
      <c r="GPY2" s="2070"/>
      <c r="GPZ2" s="2070"/>
      <c r="GQA2" s="2070"/>
      <c r="GQB2" s="2070"/>
      <c r="GQC2" s="2070"/>
      <c r="GQD2" s="2070"/>
      <c r="GQE2" s="2070"/>
      <c r="GQF2" s="2070"/>
      <c r="GQG2" s="2070"/>
      <c r="GQH2" s="2070"/>
      <c r="GQI2" s="2070"/>
      <c r="GQJ2" s="2070"/>
      <c r="GQK2" s="2070"/>
      <c r="GQL2" s="2070"/>
      <c r="GQM2" s="2070"/>
      <c r="GQN2" s="2070"/>
      <c r="GQO2" s="2070"/>
      <c r="GQP2" s="2070"/>
      <c r="GQQ2" s="2070"/>
      <c r="GQR2" s="2070"/>
      <c r="GQS2" s="2070"/>
      <c r="GQT2" s="2070"/>
      <c r="GQU2" s="2070"/>
      <c r="GQV2" s="2070"/>
      <c r="GQW2" s="2070"/>
      <c r="GQX2" s="2070"/>
      <c r="GQY2" s="2070"/>
      <c r="GQZ2" s="2070"/>
      <c r="GRA2" s="2070"/>
      <c r="GRB2" s="2070"/>
      <c r="GRC2" s="2070"/>
      <c r="GRD2" s="2070"/>
      <c r="GRE2" s="2070"/>
      <c r="GRF2" s="2070"/>
      <c r="GRG2" s="2070"/>
      <c r="GRH2" s="2070"/>
      <c r="GRI2" s="2070"/>
      <c r="GRJ2" s="2070"/>
      <c r="GRK2" s="2070"/>
      <c r="GRL2" s="2070"/>
      <c r="GRM2" s="2070"/>
      <c r="GRN2" s="2070"/>
      <c r="GRO2" s="2070"/>
      <c r="GRP2" s="2070"/>
      <c r="GRQ2" s="2070"/>
      <c r="GRR2" s="2070"/>
      <c r="GRS2" s="2070"/>
      <c r="GRT2" s="2070"/>
      <c r="GRU2" s="2070"/>
      <c r="GRV2" s="2070"/>
      <c r="GRW2" s="2070"/>
      <c r="GRX2" s="2070"/>
      <c r="GRY2" s="2070"/>
      <c r="GRZ2" s="2070"/>
      <c r="GSA2" s="2070"/>
      <c r="GSB2" s="2070"/>
      <c r="GSC2" s="2070"/>
      <c r="GSD2" s="2070"/>
      <c r="GSE2" s="2070"/>
      <c r="GSF2" s="2070"/>
      <c r="GSG2" s="2070"/>
      <c r="GSH2" s="2070"/>
      <c r="GSI2" s="2070"/>
      <c r="GSJ2" s="2070"/>
      <c r="GSK2" s="2070"/>
      <c r="GSL2" s="2070"/>
      <c r="GSM2" s="2070"/>
      <c r="GSN2" s="2070"/>
      <c r="GSO2" s="2070"/>
      <c r="GSP2" s="2070"/>
      <c r="GSQ2" s="2070"/>
      <c r="GSR2" s="2070"/>
      <c r="GSS2" s="2070"/>
      <c r="GST2" s="2070"/>
      <c r="GSU2" s="2070"/>
      <c r="GSV2" s="2070"/>
      <c r="GSW2" s="2070"/>
      <c r="GSX2" s="2070"/>
      <c r="GSY2" s="2070"/>
      <c r="GSZ2" s="2070"/>
      <c r="GTA2" s="2070"/>
      <c r="GTB2" s="2070"/>
      <c r="GTC2" s="2070"/>
      <c r="GTD2" s="2070"/>
      <c r="GTE2" s="2070"/>
      <c r="GTF2" s="2070"/>
      <c r="GTG2" s="2070"/>
      <c r="GTH2" s="2070"/>
      <c r="GTI2" s="2070"/>
      <c r="GTJ2" s="2070"/>
      <c r="GTK2" s="2070"/>
      <c r="GTL2" s="2070"/>
      <c r="GTM2" s="2070"/>
      <c r="GTN2" s="2070"/>
      <c r="GTO2" s="2070"/>
      <c r="GTP2" s="2070"/>
      <c r="GTQ2" s="2070"/>
      <c r="GTR2" s="2070"/>
      <c r="GTS2" s="2070"/>
      <c r="GTT2" s="2070"/>
      <c r="GTU2" s="2070"/>
      <c r="GTV2" s="2070"/>
      <c r="GTW2" s="2070"/>
      <c r="GTX2" s="2070"/>
      <c r="GTY2" s="2070"/>
      <c r="GTZ2" s="2070"/>
      <c r="GUA2" s="2070"/>
      <c r="GUB2" s="2070"/>
      <c r="GUC2" s="2070"/>
      <c r="GUD2" s="2070"/>
      <c r="GUE2" s="2070"/>
      <c r="GUF2" s="2070"/>
      <c r="GUG2" s="2070"/>
      <c r="GUH2" s="2070"/>
      <c r="GUI2" s="2070"/>
      <c r="GUJ2" s="2070"/>
      <c r="GUK2" s="2070"/>
      <c r="GUL2" s="2070"/>
      <c r="GUM2" s="2070"/>
      <c r="GUN2" s="2070"/>
      <c r="GUO2" s="2070"/>
      <c r="GUP2" s="2070"/>
      <c r="GUQ2" s="2070"/>
      <c r="GUR2" s="2070"/>
      <c r="GUS2" s="2070"/>
      <c r="GUT2" s="2070"/>
      <c r="GUU2" s="2070"/>
      <c r="GUV2" s="2070"/>
      <c r="GUW2" s="2070"/>
      <c r="GUX2" s="2070"/>
      <c r="GUY2" s="2070"/>
      <c r="GUZ2" s="2070"/>
      <c r="GVA2" s="2070"/>
      <c r="GVB2" s="2070"/>
      <c r="GVC2" s="2070"/>
      <c r="GVD2" s="2070"/>
      <c r="GVE2" s="2070"/>
      <c r="GVF2" s="2070"/>
      <c r="GVG2" s="2070"/>
      <c r="GVH2" s="2070"/>
      <c r="GVI2" s="2070"/>
      <c r="GVJ2" s="2070"/>
      <c r="GVK2" s="2070"/>
      <c r="GVL2" s="2070"/>
      <c r="GVM2" s="2070"/>
      <c r="GVN2" s="2070"/>
      <c r="GVO2" s="2070"/>
      <c r="GVP2" s="2070"/>
      <c r="GVQ2" s="2070"/>
      <c r="GVR2" s="2070"/>
      <c r="GVS2" s="2070"/>
      <c r="GVT2" s="2070"/>
      <c r="GVU2" s="2070"/>
      <c r="GVV2" s="2070"/>
      <c r="GVW2" s="2070"/>
      <c r="GVX2" s="2070"/>
      <c r="GVY2" s="2070"/>
      <c r="GVZ2" s="2070"/>
      <c r="GWA2" s="2070"/>
      <c r="GWB2" s="2070"/>
      <c r="GWC2" s="2070"/>
      <c r="GWD2" s="2070"/>
      <c r="GWE2" s="2070"/>
      <c r="GWF2" s="2070"/>
      <c r="GWG2" s="2070"/>
      <c r="GWH2" s="2070"/>
      <c r="GWI2" s="2070"/>
      <c r="GWJ2" s="2070"/>
      <c r="GWK2" s="2070"/>
      <c r="GWL2" s="2070"/>
      <c r="GWM2" s="2070"/>
      <c r="GWN2" s="2070"/>
      <c r="GWO2" s="2070"/>
      <c r="GWP2" s="2070"/>
      <c r="GWQ2" s="2070"/>
      <c r="GWR2" s="2070"/>
      <c r="GWS2" s="2070"/>
      <c r="GWT2" s="2070"/>
      <c r="GWU2" s="2070"/>
      <c r="GWV2" s="2070"/>
      <c r="GWW2" s="2070"/>
      <c r="GWX2" s="2070"/>
      <c r="GWY2" s="2070"/>
      <c r="GWZ2" s="2070"/>
      <c r="GXA2" s="2070"/>
      <c r="GXB2" s="2070"/>
      <c r="GXC2" s="2070"/>
      <c r="GXD2" s="2070"/>
      <c r="GXE2" s="2070"/>
      <c r="GXF2" s="2070"/>
      <c r="GXG2" s="2070"/>
      <c r="GXH2" s="2070"/>
      <c r="GXI2" s="2070"/>
      <c r="GXJ2" s="2070"/>
      <c r="GXK2" s="2070"/>
      <c r="GXL2" s="2070"/>
      <c r="GXM2" s="2070"/>
      <c r="GXN2" s="2070"/>
      <c r="GXO2" s="2070"/>
      <c r="GXP2" s="2070"/>
      <c r="GXQ2" s="2070"/>
      <c r="GXR2" s="2070"/>
      <c r="GXS2" s="2070"/>
      <c r="GXT2" s="2070"/>
      <c r="GXU2" s="2070"/>
      <c r="GXV2" s="2070"/>
      <c r="GXW2" s="2070"/>
      <c r="GXX2" s="2070"/>
      <c r="GXY2" s="2070"/>
      <c r="GXZ2" s="2070"/>
      <c r="GYA2" s="2070"/>
      <c r="GYB2" s="2070"/>
      <c r="GYC2" s="2070"/>
      <c r="GYD2" s="2070"/>
      <c r="GYE2" s="2070"/>
      <c r="GYF2" s="2070"/>
      <c r="GYG2" s="2070"/>
      <c r="GYH2" s="2070"/>
      <c r="GYI2" s="2070"/>
      <c r="GYJ2" s="2070"/>
      <c r="GYK2" s="2070"/>
      <c r="GYL2" s="2070"/>
      <c r="GYM2" s="2070"/>
      <c r="GYN2" s="2070"/>
      <c r="GYO2" s="2070"/>
      <c r="GYP2" s="2070"/>
      <c r="GYQ2" s="2070"/>
      <c r="GYR2" s="2070"/>
      <c r="GYS2" s="2070"/>
      <c r="GYT2" s="2070"/>
      <c r="GYU2" s="2070"/>
      <c r="GYV2" s="2070"/>
      <c r="GYW2" s="2070"/>
      <c r="GYX2" s="2070"/>
      <c r="GYY2" s="2070"/>
      <c r="GYZ2" s="2070"/>
      <c r="GZA2" s="2070"/>
      <c r="GZB2" s="2070"/>
      <c r="GZC2" s="2070"/>
      <c r="GZD2" s="2070"/>
      <c r="GZE2" s="2070"/>
      <c r="GZF2" s="2070"/>
      <c r="GZG2" s="2070"/>
      <c r="GZH2" s="2070"/>
      <c r="GZI2" s="2070"/>
      <c r="GZJ2" s="2070"/>
      <c r="GZK2" s="2070"/>
      <c r="GZL2" s="2070"/>
      <c r="GZM2" s="2070"/>
      <c r="GZN2" s="2070"/>
      <c r="GZO2" s="2070"/>
      <c r="GZP2" s="2070"/>
      <c r="GZQ2" s="2070"/>
      <c r="GZR2" s="2070"/>
      <c r="GZS2" s="2070"/>
      <c r="GZT2" s="2070"/>
      <c r="GZU2" s="2070"/>
      <c r="GZV2" s="2070"/>
      <c r="GZW2" s="2070"/>
      <c r="GZX2" s="2070"/>
      <c r="GZY2" s="2070"/>
      <c r="GZZ2" s="2070"/>
      <c r="HAA2" s="2070"/>
      <c r="HAB2" s="2070"/>
      <c r="HAC2" s="2070"/>
      <c r="HAD2" s="2070"/>
      <c r="HAE2" s="2070"/>
      <c r="HAF2" s="2070"/>
      <c r="HAG2" s="2070"/>
      <c r="HAH2" s="2070"/>
      <c r="HAI2" s="2070"/>
      <c r="HAJ2" s="2070"/>
      <c r="HAK2" s="2070"/>
      <c r="HAL2" s="2070"/>
      <c r="HAM2" s="2070"/>
      <c r="HAN2" s="2070"/>
      <c r="HAO2" s="2070"/>
      <c r="HAP2" s="2070"/>
      <c r="HAQ2" s="2070"/>
      <c r="HAR2" s="2070"/>
      <c r="HAS2" s="2070"/>
      <c r="HAT2" s="2070"/>
      <c r="HAU2" s="2070"/>
      <c r="HAV2" s="2070"/>
      <c r="HAW2" s="2070"/>
      <c r="HAX2" s="2070"/>
      <c r="HAY2" s="2070"/>
      <c r="HAZ2" s="2070"/>
      <c r="HBA2" s="2070"/>
      <c r="HBB2" s="2070"/>
      <c r="HBC2" s="2070"/>
      <c r="HBD2" s="2070"/>
      <c r="HBE2" s="2070"/>
      <c r="HBF2" s="2070"/>
      <c r="HBG2" s="2070"/>
      <c r="HBH2" s="2070"/>
      <c r="HBI2" s="2070"/>
      <c r="HBJ2" s="2070"/>
      <c r="HBK2" s="2070"/>
      <c r="HBL2" s="2070"/>
      <c r="HBM2" s="2070"/>
      <c r="HBN2" s="2070"/>
      <c r="HBO2" s="2070"/>
      <c r="HBP2" s="2070"/>
      <c r="HBQ2" s="2070"/>
      <c r="HBR2" s="2070"/>
      <c r="HBS2" s="2070"/>
      <c r="HBT2" s="2070"/>
      <c r="HBU2" s="2070"/>
      <c r="HBV2" s="2070"/>
      <c r="HBW2" s="2070"/>
      <c r="HBX2" s="2070"/>
      <c r="HBY2" s="2070"/>
      <c r="HBZ2" s="2070"/>
      <c r="HCA2" s="2070"/>
      <c r="HCB2" s="2070"/>
      <c r="HCC2" s="2070"/>
      <c r="HCD2" s="2070"/>
      <c r="HCE2" s="2070"/>
      <c r="HCF2" s="2070"/>
      <c r="HCG2" s="2070"/>
      <c r="HCH2" s="2070"/>
      <c r="HCI2" s="2070"/>
      <c r="HCJ2" s="2070"/>
      <c r="HCK2" s="2070"/>
      <c r="HCL2" s="2070"/>
      <c r="HCM2" s="2070"/>
      <c r="HCN2" s="2070"/>
      <c r="HCO2" s="2070"/>
      <c r="HCP2" s="2070"/>
      <c r="HCQ2" s="2070"/>
      <c r="HCR2" s="2070"/>
      <c r="HCS2" s="2070"/>
      <c r="HCT2" s="2070"/>
      <c r="HCU2" s="2070"/>
      <c r="HCV2" s="2070"/>
      <c r="HCW2" s="2070"/>
      <c r="HCX2" s="2070"/>
      <c r="HCY2" s="2070"/>
      <c r="HCZ2" s="2070"/>
      <c r="HDA2" s="2070"/>
      <c r="HDB2" s="2070"/>
      <c r="HDC2" s="2070"/>
      <c r="HDD2" s="2070"/>
      <c r="HDE2" s="2070"/>
      <c r="HDF2" s="2070"/>
      <c r="HDG2" s="2070"/>
      <c r="HDH2" s="2070"/>
      <c r="HDI2" s="2070"/>
      <c r="HDJ2" s="2070"/>
      <c r="HDK2" s="2070"/>
      <c r="HDL2" s="2070"/>
      <c r="HDM2" s="2070"/>
      <c r="HDN2" s="2070"/>
      <c r="HDO2" s="2070"/>
      <c r="HDP2" s="2070"/>
      <c r="HDQ2" s="2070"/>
      <c r="HDR2" s="2070"/>
      <c r="HDS2" s="2070"/>
      <c r="HDT2" s="2070"/>
      <c r="HDU2" s="2070"/>
      <c r="HDV2" s="2070"/>
      <c r="HDW2" s="2070"/>
      <c r="HDX2" s="2070"/>
      <c r="HDY2" s="2070"/>
      <c r="HDZ2" s="2070"/>
      <c r="HEA2" s="2070"/>
      <c r="HEB2" s="2070"/>
      <c r="HEC2" s="2070"/>
      <c r="HED2" s="2070"/>
      <c r="HEE2" s="2070"/>
      <c r="HEF2" s="2070"/>
      <c r="HEG2" s="2070"/>
      <c r="HEH2" s="2070"/>
      <c r="HEI2" s="2070"/>
      <c r="HEJ2" s="2070"/>
      <c r="HEK2" s="2070"/>
      <c r="HEL2" s="2070"/>
      <c r="HEM2" s="2070"/>
      <c r="HEN2" s="2070"/>
      <c r="HEO2" s="2070"/>
      <c r="HEP2" s="2070"/>
      <c r="HEQ2" s="2070"/>
      <c r="HER2" s="2070"/>
      <c r="HES2" s="2070"/>
      <c r="HET2" s="2070"/>
      <c r="HEU2" s="2070"/>
      <c r="HEV2" s="2070"/>
      <c r="HEW2" s="2070"/>
      <c r="HEX2" s="2070"/>
      <c r="HEY2" s="2070"/>
      <c r="HEZ2" s="2070"/>
      <c r="HFA2" s="2070"/>
      <c r="HFB2" s="2070"/>
      <c r="HFC2" s="2070"/>
      <c r="HFD2" s="2070"/>
      <c r="HFE2" s="2070"/>
      <c r="HFF2" s="2070"/>
      <c r="HFG2" s="2070"/>
      <c r="HFH2" s="2070"/>
      <c r="HFI2" s="2070"/>
      <c r="HFJ2" s="2070"/>
      <c r="HFK2" s="2070"/>
      <c r="HFL2" s="2070"/>
      <c r="HFM2" s="2070"/>
      <c r="HFN2" s="2070"/>
      <c r="HFO2" s="2070"/>
      <c r="HFP2" s="2070"/>
      <c r="HFQ2" s="2070"/>
      <c r="HFR2" s="2070"/>
      <c r="HFS2" s="2070"/>
      <c r="HFT2" s="2070"/>
      <c r="HFU2" s="2070"/>
      <c r="HFV2" s="2070"/>
      <c r="HFW2" s="2070"/>
      <c r="HFX2" s="2070"/>
      <c r="HFY2" s="2070"/>
      <c r="HFZ2" s="2070"/>
      <c r="HGA2" s="2070"/>
      <c r="HGB2" s="2070"/>
      <c r="HGC2" s="2070"/>
      <c r="HGD2" s="2070"/>
      <c r="HGE2" s="2070"/>
      <c r="HGF2" s="2070"/>
      <c r="HGG2" s="2070"/>
      <c r="HGH2" s="2070"/>
      <c r="HGI2" s="2070"/>
      <c r="HGJ2" s="2070"/>
      <c r="HGK2" s="2070"/>
      <c r="HGL2" s="2070"/>
      <c r="HGM2" s="2070"/>
      <c r="HGN2" s="2070"/>
      <c r="HGO2" s="2070"/>
      <c r="HGP2" s="2070"/>
      <c r="HGQ2" s="2070"/>
      <c r="HGR2" s="2070"/>
      <c r="HGS2" s="2070"/>
      <c r="HGT2" s="2070"/>
      <c r="HGU2" s="2070"/>
      <c r="HGV2" s="2070"/>
      <c r="HGW2" s="2070"/>
      <c r="HGX2" s="2070"/>
      <c r="HGY2" s="2070"/>
      <c r="HGZ2" s="2070"/>
      <c r="HHA2" s="2070"/>
      <c r="HHB2" s="2070"/>
      <c r="HHC2" s="2070"/>
      <c r="HHD2" s="2070"/>
      <c r="HHE2" s="2070"/>
      <c r="HHF2" s="2070"/>
      <c r="HHG2" s="2070"/>
      <c r="HHH2" s="2070"/>
      <c r="HHI2" s="2070"/>
      <c r="HHJ2" s="2070"/>
      <c r="HHK2" s="2070"/>
      <c r="HHL2" s="2070"/>
      <c r="HHM2" s="2070"/>
      <c r="HHN2" s="2070"/>
      <c r="HHO2" s="2070"/>
      <c r="HHP2" s="2070"/>
      <c r="HHQ2" s="2070"/>
      <c r="HHR2" s="2070"/>
      <c r="HHS2" s="2070"/>
      <c r="HHT2" s="2070"/>
      <c r="HHU2" s="2070"/>
      <c r="HHV2" s="2070"/>
      <c r="HHW2" s="2070"/>
      <c r="HHX2" s="2070"/>
      <c r="HHY2" s="2070"/>
      <c r="HHZ2" s="2070"/>
      <c r="HIA2" s="2070"/>
      <c r="HIB2" s="2070"/>
      <c r="HIC2" s="2070"/>
      <c r="HID2" s="2070"/>
      <c r="HIE2" s="2070"/>
      <c r="HIF2" s="2070"/>
      <c r="HIG2" s="2070"/>
      <c r="HIH2" s="2070"/>
      <c r="HII2" s="2070"/>
      <c r="HIJ2" s="2070"/>
      <c r="HIK2" s="2070"/>
      <c r="HIL2" s="2070"/>
      <c r="HIM2" s="2070"/>
      <c r="HIN2" s="2070"/>
      <c r="HIO2" s="2070"/>
      <c r="HIP2" s="2070"/>
      <c r="HIQ2" s="2070"/>
      <c r="HIR2" s="2070"/>
      <c r="HIS2" s="2070"/>
      <c r="HIT2" s="2070"/>
      <c r="HIU2" s="2070"/>
      <c r="HIV2" s="2070"/>
      <c r="HIW2" s="2070"/>
      <c r="HIX2" s="2070"/>
      <c r="HIY2" s="2070"/>
      <c r="HIZ2" s="2070"/>
      <c r="HJA2" s="2070"/>
      <c r="HJB2" s="2070"/>
      <c r="HJC2" s="2070"/>
      <c r="HJD2" s="2070"/>
      <c r="HJE2" s="2070"/>
      <c r="HJF2" s="2070"/>
      <c r="HJG2" s="2070"/>
      <c r="HJH2" s="2070"/>
      <c r="HJI2" s="2070"/>
      <c r="HJJ2" s="2070"/>
      <c r="HJK2" s="2070"/>
      <c r="HJL2" s="2070"/>
      <c r="HJM2" s="2070"/>
      <c r="HJN2" s="2070"/>
      <c r="HJO2" s="2070"/>
      <c r="HJP2" s="2070"/>
      <c r="HJQ2" s="2070"/>
      <c r="HJR2" s="2070"/>
      <c r="HJS2" s="2070"/>
      <c r="HJT2" s="2070"/>
      <c r="HJU2" s="2070"/>
      <c r="HJV2" s="2070"/>
      <c r="HJW2" s="2070"/>
      <c r="HJX2" s="2070"/>
      <c r="HJY2" s="2070"/>
      <c r="HJZ2" s="2070"/>
      <c r="HKA2" s="2070"/>
      <c r="HKB2" s="2070"/>
      <c r="HKC2" s="2070"/>
      <c r="HKD2" s="2070"/>
      <c r="HKE2" s="2070"/>
      <c r="HKF2" s="2070"/>
      <c r="HKG2" s="2070"/>
      <c r="HKH2" s="2070"/>
      <c r="HKI2" s="2070"/>
      <c r="HKJ2" s="2070"/>
      <c r="HKK2" s="2070"/>
      <c r="HKL2" s="2070"/>
      <c r="HKM2" s="2070"/>
      <c r="HKN2" s="2070"/>
      <c r="HKO2" s="2070"/>
      <c r="HKP2" s="2070"/>
      <c r="HKQ2" s="2070"/>
      <c r="HKR2" s="2070"/>
      <c r="HKS2" s="2070"/>
      <c r="HKT2" s="2070"/>
      <c r="HKU2" s="2070"/>
      <c r="HKV2" s="2070"/>
      <c r="HKW2" s="2070"/>
      <c r="HKX2" s="2070"/>
      <c r="HKY2" s="2070"/>
      <c r="HKZ2" s="2070"/>
      <c r="HLA2" s="2070"/>
      <c r="HLB2" s="2070"/>
      <c r="HLC2" s="2070"/>
      <c r="HLD2" s="2070"/>
      <c r="HLE2" s="2070"/>
      <c r="HLF2" s="2070"/>
      <c r="HLG2" s="2070"/>
      <c r="HLH2" s="2070"/>
      <c r="HLI2" s="2070"/>
      <c r="HLJ2" s="2070"/>
      <c r="HLK2" s="2070"/>
      <c r="HLL2" s="2070"/>
      <c r="HLM2" s="2070"/>
      <c r="HLN2" s="2070"/>
      <c r="HLO2" s="2070"/>
      <c r="HLP2" s="2070"/>
      <c r="HLQ2" s="2070"/>
      <c r="HLR2" s="2070"/>
      <c r="HLS2" s="2070"/>
      <c r="HLT2" s="2070"/>
      <c r="HLU2" s="2070"/>
      <c r="HLV2" s="2070"/>
      <c r="HLW2" s="2070"/>
      <c r="HLX2" s="2070"/>
      <c r="HLY2" s="2070"/>
      <c r="HLZ2" s="2070"/>
      <c r="HMA2" s="2070"/>
      <c r="HMB2" s="2070"/>
      <c r="HMC2" s="2070"/>
      <c r="HMD2" s="2070"/>
      <c r="HME2" s="2070"/>
      <c r="HMF2" s="2070"/>
      <c r="HMG2" s="2070"/>
      <c r="HMH2" s="2070"/>
      <c r="HMI2" s="2070"/>
      <c r="HMJ2" s="2070"/>
      <c r="HMK2" s="2070"/>
      <c r="HML2" s="2070"/>
      <c r="HMM2" s="2070"/>
      <c r="HMN2" s="2070"/>
      <c r="HMO2" s="2070"/>
      <c r="HMP2" s="2070"/>
      <c r="HMQ2" s="2070"/>
      <c r="HMR2" s="2070"/>
      <c r="HMS2" s="2070"/>
      <c r="HMT2" s="2070"/>
      <c r="HMU2" s="2070"/>
      <c r="HMV2" s="2070"/>
      <c r="HMW2" s="2070"/>
      <c r="HMX2" s="2070"/>
      <c r="HMY2" s="2070"/>
      <c r="HMZ2" s="2070"/>
      <c r="HNA2" s="2070"/>
      <c r="HNB2" s="2070"/>
      <c r="HNC2" s="2070"/>
      <c r="HND2" s="2070"/>
      <c r="HNE2" s="2070"/>
      <c r="HNF2" s="2070"/>
      <c r="HNG2" s="2070"/>
      <c r="HNH2" s="2070"/>
      <c r="HNI2" s="2070"/>
      <c r="HNJ2" s="2070"/>
      <c r="HNK2" s="2070"/>
      <c r="HNL2" s="2070"/>
      <c r="HNM2" s="2070"/>
      <c r="HNN2" s="2070"/>
      <c r="HNO2" s="2070"/>
      <c r="HNP2" s="2070"/>
      <c r="HNQ2" s="2070"/>
      <c r="HNR2" s="2070"/>
      <c r="HNS2" s="2070"/>
      <c r="HNT2" s="2070"/>
      <c r="HNU2" s="2070"/>
      <c r="HNV2" s="2070"/>
      <c r="HNW2" s="2070"/>
      <c r="HNX2" s="2070"/>
      <c r="HNY2" s="2070"/>
      <c r="HNZ2" s="2070"/>
      <c r="HOA2" s="2070"/>
      <c r="HOB2" s="2070"/>
      <c r="HOC2" s="2070"/>
      <c r="HOD2" s="2070"/>
      <c r="HOE2" s="2070"/>
      <c r="HOF2" s="2070"/>
      <c r="HOG2" s="2070"/>
      <c r="HOH2" s="2070"/>
      <c r="HOI2" s="2070"/>
      <c r="HOJ2" s="2070"/>
      <c r="HOK2" s="2070"/>
      <c r="HOL2" s="2070"/>
      <c r="HOM2" s="2070"/>
      <c r="HON2" s="2070"/>
      <c r="HOO2" s="2070"/>
      <c r="HOP2" s="2070"/>
      <c r="HOQ2" s="2070"/>
      <c r="HOR2" s="2070"/>
      <c r="HOS2" s="2070"/>
      <c r="HOT2" s="2070"/>
      <c r="HOU2" s="2070"/>
      <c r="HOV2" s="2070"/>
      <c r="HOW2" s="2070"/>
      <c r="HOX2" s="2070"/>
      <c r="HOY2" s="2070"/>
      <c r="HOZ2" s="2070"/>
      <c r="HPA2" s="2070"/>
      <c r="HPB2" s="2070"/>
      <c r="HPC2" s="2070"/>
      <c r="HPD2" s="2070"/>
      <c r="HPE2" s="2070"/>
      <c r="HPF2" s="2070"/>
      <c r="HPG2" s="2070"/>
      <c r="HPH2" s="2070"/>
      <c r="HPI2" s="2070"/>
      <c r="HPJ2" s="2070"/>
      <c r="HPK2" s="2070"/>
      <c r="HPL2" s="2070"/>
      <c r="HPM2" s="2070"/>
      <c r="HPN2" s="2070"/>
      <c r="HPO2" s="2070"/>
      <c r="HPP2" s="2070"/>
      <c r="HPQ2" s="2070"/>
      <c r="HPR2" s="2070"/>
      <c r="HPS2" s="2070"/>
      <c r="HPT2" s="2070"/>
      <c r="HPU2" s="2070"/>
      <c r="HPV2" s="2070"/>
      <c r="HPW2" s="2070"/>
      <c r="HPX2" s="2070"/>
      <c r="HPY2" s="2070"/>
      <c r="HPZ2" s="2070"/>
      <c r="HQA2" s="2070"/>
      <c r="HQB2" s="2070"/>
      <c r="HQC2" s="2070"/>
      <c r="HQD2" s="2070"/>
      <c r="HQE2" s="2070"/>
      <c r="HQF2" s="2070"/>
      <c r="HQG2" s="2070"/>
      <c r="HQH2" s="2070"/>
      <c r="HQI2" s="2070"/>
      <c r="HQJ2" s="2070"/>
      <c r="HQK2" s="2070"/>
      <c r="HQL2" s="2070"/>
      <c r="HQM2" s="2070"/>
      <c r="HQN2" s="2070"/>
      <c r="HQO2" s="2070"/>
      <c r="HQP2" s="2070"/>
      <c r="HQQ2" s="2070"/>
      <c r="HQR2" s="2070"/>
      <c r="HQS2" s="2070"/>
      <c r="HQT2" s="2070"/>
      <c r="HQU2" s="2070"/>
      <c r="HQV2" s="2070"/>
      <c r="HQW2" s="2070"/>
      <c r="HQX2" s="2070"/>
      <c r="HQY2" s="2070"/>
      <c r="HQZ2" s="2070"/>
      <c r="HRA2" s="2070"/>
      <c r="HRB2" s="2070"/>
      <c r="HRC2" s="2070"/>
      <c r="HRD2" s="2070"/>
      <c r="HRE2" s="2070"/>
      <c r="HRF2" s="2070"/>
      <c r="HRG2" s="2070"/>
      <c r="HRH2" s="2070"/>
      <c r="HRI2" s="2070"/>
      <c r="HRJ2" s="2070"/>
      <c r="HRK2" s="2070"/>
      <c r="HRL2" s="2070"/>
      <c r="HRM2" s="2070"/>
      <c r="HRN2" s="2070"/>
      <c r="HRO2" s="2070"/>
      <c r="HRP2" s="2070"/>
      <c r="HRQ2" s="2070"/>
      <c r="HRR2" s="2070"/>
      <c r="HRS2" s="2070"/>
      <c r="HRT2" s="2070"/>
      <c r="HRU2" s="2070"/>
      <c r="HRV2" s="2070"/>
      <c r="HRW2" s="2070"/>
      <c r="HRX2" s="2070"/>
      <c r="HRY2" s="2070"/>
      <c r="HRZ2" s="2070"/>
      <c r="HSA2" s="2070"/>
      <c r="HSB2" s="2070"/>
      <c r="HSC2" s="2070"/>
      <c r="HSD2" s="2070"/>
      <c r="HSE2" s="2070"/>
      <c r="HSF2" s="2070"/>
      <c r="HSG2" s="2070"/>
      <c r="HSH2" s="2070"/>
      <c r="HSI2" s="2070"/>
      <c r="HSJ2" s="2070"/>
      <c r="HSK2" s="2070"/>
      <c r="HSL2" s="2070"/>
      <c r="HSM2" s="2070"/>
      <c r="HSN2" s="2070"/>
      <c r="HSO2" s="2070"/>
      <c r="HSP2" s="2070"/>
      <c r="HSQ2" s="2070"/>
      <c r="HSR2" s="2070"/>
      <c r="HSS2" s="2070"/>
      <c r="HST2" s="2070"/>
      <c r="HSU2" s="2070"/>
      <c r="HSV2" s="2070"/>
      <c r="HSW2" s="2070"/>
      <c r="HSX2" s="2070"/>
      <c r="HSY2" s="2070"/>
      <c r="HSZ2" s="2070"/>
      <c r="HTA2" s="2070"/>
      <c r="HTB2" s="2070"/>
      <c r="HTC2" s="2070"/>
      <c r="HTD2" s="2070"/>
      <c r="HTE2" s="2070"/>
      <c r="HTF2" s="2070"/>
      <c r="HTG2" s="2070"/>
      <c r="HTH2" s="2070"/>
      <c r="HTI2" s="2070"/>
      <c r="HTJ2" s="2070"/>
      <c r="HTK2" s="2070"/>
      <c r="HTL2" s="2070"/>
      <c r="HTM2" s="2070"/>
      <c r="HTN2" s="2070"/>
      <c r="HTO2" s="2070"/>
      <c r="HTP2" s="2070"/>
      <c r="HTQ2" s="2070"/>
      <c r="HTR2" s="2070"/>
      <c r="HTS2" s="2070"/>
      <c r="HTT2" s="2070"/>
      <c r="HTU2" s="2070"/>
      <c r="HTV2" s="2070"/>
      <c r="HTW2" s="2070"/>
      <c r="HTX2" s="2070"/>
      <c r="HTY2" s="2070"/>
      <c r="HTZ2" s="2070"/>
      <c r="HUA2" s="2070"/>
      <c r="HUB2" s="2070"/>
      <c r="HUC2" s="2070"/>
      <c r="HUD2" s="2070"/>
      <c r="HUE2" s="2070"/>
      <c r="HUF2" s="2070"/>
      <c r="HUG2" s="2070"/>
      <c r="HUH2" s="2070"/>
      <c r="HUI2" s="2070"/>
      <c r="HUJ2" s="2070"/>
      <c r="HUK2" s="2070"/>
      <c r="HUL2" s="2070"/>
      <c r="HUM2" s="2070"/>
      <c r="HUN2" s="2070"/>
      <c r="HUO2" s="2070"/>
      <c r="HUP2" s="2070"/>
      <c r="HUQ2" s="2070"/>
      <c r="HUR2" s="2070"/>
      <c r="HUS2" s="2070"/>
      <c r="HUT2" s="2070"/>
      <c r="HUU2" s="2070"/>
      <c r="HUV2" s="2070"/>
      <c r="HUW2" s="2070"/>
      <c r="HUX2" s="2070"/>
      <c r="HUY2" s="2070"/>
      <c r="HUZ2" s="2070"/>
      <c r="HVA2" s="2070"/>
      <c r="HVB2" s="2070"/>
      <c r="HVC2" s="2070"/>
      <c r="HVD2" s="2070"/>
      <c r="HVE2" s="2070"/>
      <c r="HVF2" s="2070"/>
      <c r="HVG2" s="2070"/>
      <c r="HVH2" s="2070"/>
      <c r="HVI2" s="2070"/>
      <c r="HVJ2" s="2070"/>
      <c r="HVK2" s="2070"/>
      <c r="HVL2" s="2070"/>
      <c r="HVM2" s="2070"/>
      <c r="HVN2" s="2070"/>
      <c r="HVO2" s="2070"/>
      <c r="HVP2" s="2070"/>
      <c r="HVQ2" s="2070"/>
      <c r="HVR2" s="2070"/>
      <c r="HVS2" s="2070"/>
      <c r="HVT2" s="2070"/>
      <c r="HVU2" s="2070"/>
      <c r="HVV2" s="2070"/>
      <c r="HVW2" s="2070"/>
      <c r="HVX2" s="2070"/>
      <c r="HVY2" s="2070"/>
      <c r="HVZ2" s="2070"/>
      <c r="HWA2" s="2070"/>
      <c r="HWB2" s="2070"/>
      <c r="HWC2" s="2070"/>
      <c r="HWD2" s="2070"/>
      <c r="HWE2" s="2070"/>
      <c r="HWF2" s="2070"/>
      <c r="HWG2" s="2070"/>
      <c r="HWH2" s="2070"/>
      <c r="HWI2" s="2070"/>
      <c r="HWJ2" s="2070"/>
      <c r="HWK2" s="2070"/>
      <c r="HWL2" s="2070"/>
      <c r="HWM2" s="2070"/>
      <c r="HWN2" s="2070"/>
      <c r="HWO2" s="2070"/>
      <c r="HWP2" s="2070"/>
      <c r="HWQ2" s="2070"/>
      <c r="HWR2" s="2070"/>
      <c r="HWS2" s="2070"/>
      <c r="HWT2" s="2070"/>
      <c r="HWU2" s="2070"/>
      <c r="HWV2" s="2070"/>
      <c r="HWW2" s="2070"/>
      <c r="HWX2" s="2070"/>
      <c r="HWY2" s="2070"/>
      <c r="HWZ2" s="2070"/>
      <c r="HXA2" s="2070"/>
      <c r="HXB2" s="2070"/>
      <c r="HXC2" s="2070"/>
      <c r="HXD2" s="2070"/>
      <c r="HXE2" s="2070"/>
      <c r="HXF2" s="2070"/>
      <c r="HXG2" s="2070"/>
      <c r="HXH2" s="2070"/>
      <c r="HXI2" s="2070"/>
      <c r="HXJ2" s="2070"/>
      <c r="HXK2" s="2070"/>
      <c r="HXL2" s="2070"/>
      <c r="HXM2" s="2070"/>
      <c r="HXN2" s="2070"/>
      <c r="HXO2" s="2070"/>
      <c r="HXP2" s="2070"/>
      <c r="HXQ2" s="2070"/>
      <c r="HXR2" s="2070"/>
      <c r="HXS2" s="2070"/>
      <c r="HXT2" s="2070"/>
      <c r="HXU2" s="2070"/>
      <c r="HXV2" s="2070"/>
      <c r="HXW2" s="2070"/>
      <c r="HXX2" s="2070"/>
      <c r="HXY2" s="2070"/>
      <c r="HXZ2" s="2070"/>
      <c r="HYA2" s="2070"/>
      <c r="HYB2" s="2070"/>
      <c r="HYC2" s="2070"/>
      <c r="HYD2" s="2070"/>
      <c r="HYE2" s="2070"/>
      <c r="HYF2" s="2070"/>
      <c r="HYG2" s="2070"/>
      <c r="HYH2" s="2070"/>
      <c r="HYI2" s="2070"/>
      <c r="HYJ2" s="2070"/>
      <c r="HYK2" s="2070"/>
      <c r="HYL2" s="2070"/>
      <c r="HYM2" s="2070"/>
      <c r="HYN2" s="2070"/>
      <c r="HYO2" s="2070"/>
      <c r="HYP2" s="2070"/>
      <c r="HYQ2" s="2070"/>
      <c r="HYR2" s="2070"/>
      <c r="HYS2" s="2070"/>
      <c r="HYT2" s="2070"/>
      <c r="HYU2" s="2070"/>
      <c r="HYV2" s="2070"/>
      <c r="HYW2" s="2070"/>
      <c r="HYX2" s="2070"/>
      <c r="HYY2" s="2070"/>
      <c r="HYZ2" s="2070"/>
      <c r="HZA2" s="2070"/>
      <c r="HZB2" s="2070"/>
      <c r="HZC2" s="2070"/>
      <c r="HZD2" s="2070"/>
      <c r="HZE2" s="2070"/>
      <c r="HZF2" s="2070"/>
      <c r="HZG2" s="2070"/>
      <c r="HZH2" s="2070"/>
      <c r="HZI2" s="2070"/>
      <c r="HZJ2" s="2070"/>
      <c r="HZK2" s="2070"/>
      <c r="HZL2" s="2070"/>
      <c r="HZM2" s="2070"/>
      <c r="HZN2" s="2070"/>
      <c r="HZO2" s="2070"/>
      <c r="HZP2" s="2070"/>
      <c r="HZQ2" s="2070"/>
      <c r="HZR2" s="2070"/>
      <c r="HZS2" s="2070"/>
      <c r="HZT2" s="2070"/>
      <c r="HZU2" s="2070"/>
      <c r="HZV2" s="2070"/>
      <c r="HZW2" s="2070"/>
      <c r="HZX2" s="2070"/>
      <c r="HZY2" s="2070"/>
      <c r="HZZ2" s="2070"/>
      <c r="IAA2" s="2070"/>
      <c r="IAB2" s="2070"/>
      <c r="IAC2" s="2070"/>
      <c r="IAD2" s="2070"/>
      <c r="IAE2" s="2070"/>
      <c r="IAF2" s="2070"/>
      <c r="IAG2" s="2070"/>
      <c r="IAH2" s="2070"/>
      <c r="IAI2" s="2070"/>
      <c r="IAJ2" s="2070"/>
      <c r="IAK2" s="2070"/>
      <c r="IAL2" s="2070"/>
      <c r="IAM2" s="2070"/>
      <c r="IAN2" s="2070"/>
      <c r="IAO2" s="2070"/>
      <c r="IAP2" s="2070"/>
      <c r="IAQ2" s="2070"/>
      <c r="IAR2" s="2070"/>
      <c r="IAS2" s="2070"/>
      <c r="IAT2" s="2070"/>
      <c r="IAU2" s="2070"/>
      <c r="IAV2" s="2070"/>
      <c r="IAW2" s="2070"/>
      <c r="IAX2" s="2070"/>
      <c r="IAY2" s="2070"/>
      <c r="IAZ2" s="2070"/>
      <c r="IBA2" s="2070"/>
      <c r="IBB2" s="2070"/>
      <c r="IBC2" s="2070"/>
      <c r="IBD2" s="2070"/>
      <c r="IBE2" s="2070"/>
      <c r="IBF2" s="2070"/>
      <c r="IBG2" s="2070"/>
      <c r="IBH2" s="2070"/>
      <c r="IBI2" s="2070"/>
      <c r="IBJ2" s="2070"/>
      <c r="IBK2" s="2070"/>
      <c r="IBL2" s="2070"/>
      <c r="IBM2" s="2070"/>
      <c r="IBN2" s="2070"/>
      <c r="IBO2" s="2070"/>
      <c r="IBP2" s="2070"/>
      <c r="IBQ2" s="2070"/>
      <c r="IBR2" s="2070"/>
      <c r="IBS2" s="2070"/>
      <c r="IBT2" s="2070"/>
      <c r="IBU2" s="2070"/>
      <c r="IBV2" s="2070"/>
      <c r="IBW2" s="2070"/>
      <c r="IBX2" s="2070"/>
      <c r="IBY2" s="2070"/>
      <c r="IBZ2" s="2070"/>
      <c r="ICA2" s="2070"/>
      <c r="ICB2" s="2070"/>
      <c r="ICC2" s="2070"/>
      <c r="ICD2" s="2070"/>
      <c r="ICE2" s="2070"/>
      <c r="ICF2" s="2070"/>
      <c r="ICG2" s="2070"/>
      <c r="ICH2" s="2070"/>
      <c r="ICI2" s="2070"/>
      <c r="ICJ2" s="2070"/>
      <c r="ICK2" s="2070"/>
      <c r="ICL2" s="2070"/>
      <c r="ICM2" s="2070"/>
      <c r="ICN2" s="2070"/>
      <c r="ICO2" s="2070"/>
      <c r="ICP2" s="2070"/>
      <c r="ICQ2" s="2070"/>
      <c r="ICR2" s="2070"/>
      <c r="ICS2" s="2070"/>
      <c r="ICT2" s="2070"/>
      <c r="ICU2" s="2070"/>
      <c r="ICV2" s="2070"/>
      <c r="ICW2" s="2070"/>
      <c r="ICX2" s="2070"/>
      <c r="ICY2" s="2070"/>
      <c r="ICZ2" s="2070"/>
      <c r="IDA2" s="2070"/>
      <c r="IDB2" s="2070"/>
      <c r="IDC2" s="2070"/>
      <c r="IDD2" s="2070"/>
      <c r="IDE2" s="2070"/>
      <c r="IDF2" s="2070"/>
      <c r="IDG2" s="2070"/>
      <c r="IDH2" s="2070"/>
      <c r="IDI2" s="2070"/>
      <c r="IDJ2" s="2070"/>
      <c r="IDK2" s="2070"/>
      <c r="IDL2" s="2070"/>
      <c r="IDM2" s="2070"/>
      <c r="IDN2" s="2070"/>
      <c r="IDO2" s="2070"/>
      <c r="IDP2" s="2070"/>
      <c r="IDQ2" s="2070"/>
      <c r="IDR2" s="2070"/>
      <c r="IDS2" s="2070"/>
      <c r="IDT2" s="2070"/>
      <c r="IDU2" s="2070"/>
      <c r="IDV2" s="2070"/>
      <c r="IDW2" s="2070"/>
      <c r="IDX2" s="2070"/>
      <c r="IDY2" s="2070"/>
      <c r="IDZ2" s="2070"/>
      <c r="IEA2" s="2070"/>
      <c r="IEB2" s="2070"/>
      <c r="IEC2" s="2070"/>
      <c r="IED2" s="2070"/>
      <c r="IEE2" s="2070"/>
      <c r="IEF2" s="2070"/>
      <c r="IEG2" s="2070"/>
      <c r="IEH2" s="2070"/>
      <c r="IEI2" s="2070"/>
      <c r="IEJ2" s="2070"/>
      <c r="IEK2" s="2070"/>
      <c r="IEL2" s="2070"/>
      <c r="IEM2" s="2070"/>
      <c r="IEN2" s="2070"/>
      <c r="IEO2" s="2070"/>
      <c r="IEP2" s="2070"/>
      <c r="IEQ2" s="2070"/>
      <c r="IER2" s="2070"/>
      <c r="IES2" s="2070"/>
      <c r="IET2" s="2070"/>
      <c r="IEU2" s="2070"/>
      <c r="IEV2" s="2070"/>
      <c r="IEW2" s="2070"/>
      <c r="IEX2" s="2070"/>
      <c r="IEY2" s="2070"/>
      <c r="IEZ2" s="2070"/>
      <c r="IFA2" s="2070"/>
      <c r="IFB2" s="2070"/>
      <c r="IFC2" s="2070"/>
      <c r="IFD2" s="2070"/>
      <c r="IFE2" s="2070"/>
      <c r="IFF2" s="2070"/>
      <c r="IFG2" s="2070"/>
      <c r="IFH2" s="2070"/>
      <c r="IFI2" s="2070"/>
      <c r="IFJ2" s="2070"/>
      <c r="IFK2" s="2070"/>
      <c r="IFL2" s="2070"/>
      <c r="IFM2" s="2070"/>
      <c r="IFN2" s="2070"/>
      <c r="IFO2" s="2070"/>
      <c r="IFP2" s="2070"/>
      <c r="IFQ2" s="2070"/>
      <c r="IFR2" s="2070"/>
      <c r="IFS2" s="2070"/>
      <c r="IFT2" s="2070"/>
      <c r="IFU2" s="2070"/>
      <c r="IFV2" s="2070"/>
      <c r="IFW2" s="2070"/>
      <c r="IFX2" s="2070"/>
      <c r="IFY2" s="2070"/>
      <c r="IFZ2" s="2070"/>
      <c r="IGA2" s="2070"/>
      <c r="IGB2" s="2070"/>
      <c r="IGC2" s="2070"/>
      <c r="IGD2" s="2070"/>
      <c r="IGE2" s="2070"/>
      <c r="IGF2" s="2070"/>
      <c r="IGG2" s="2070"/>
      <c r="IGH2" s="2070"/>
      <c r="IGI2" s="2070"/>
      <c r="IGJ2" s="2070"/>
      <c r="IGK2" s="2070"/>
      <c r="IGL2" s="2070"/>
      <c r="IGM2" s="2070"/>
      <c r="IGN2" s="2070"/>
      <c r="IGO2" s="2070"/>
      <c r="IGP2" s="2070"/>
      <c r="IGQ2" s="2070"/>
      <c r="IGR2" s="2070"/>
      <c r="IGS2" s="2070"/>
      <c r="IGT2" s="2070"/>
      <c r="IGU2" s="2070"/>
      <c r="IGV2" s="2070"/>
      <c r="IGW2" s="2070"/>
      <c r="IGX2" s="2070"/>
      <c r="IGY2" s="2070"/>
      <c r="IGZ2" s="2070"/>
      <c r="IHA2" s="2070"/>
      <c r="IHB2" s="2070"/>
      <c r="IHC2" s="2070"/>
      <c r="IHD2" s="2070"/>
      <c r="IHE2" s="2070"/>
      <c r="IHF2" s="2070"/>
      <c r="IHG2" s="2070"/>
      <c r="IHH2" s="2070"/>
      <c r="IHI2" s="2070"/>
      <c r="IHJ2" s="2070"/>
      <c r="IHK2" s="2070"/>
      <c r="IHL2" s="2070"/>
      <c r="IHM2" s="2070"/>
      <c r="IHN2" s="2070"/>
      <c r="IHO2" s="2070"/>
      <c r="IHP2" s="2070"/>
      <c r="IHQ2" s="2070"/>
      <c r="IHR2" s="2070"/>
      <c r="IHS2" s="2070"/>
      <c r="IHT2" s="2070"/>
      <c r="IHU2" s="2070"/>
      <c r="IHV2" s="2070"/>
      <c r="IHW2" s="2070"/>
      <c r="IHX2" s="2070"/>
      <c r="IHY2" s="2070"/>
      <c r="IHZ2" s="2070"/>
      <c r="IIA2" s="2070"/>
      <c r="IIB2" s="2070"/>
      <c r="IIC2" s="2070"/>
      <c r="IID2" s="2070"/>
      <c r="IIE2" s="2070"/>
      <c r="IIF2" s="2070"/>
      <c r="IIG2" s="2070"/>
      <c r="IIH2" s="2070"/>
      <c r="III2" s="2070"/>
      <c r="IIJ2" s="2070"/>
      <c r="IIK2" s="2070"/>
      <c r="IIL2" s="2070"/>
      <c r="IIM2" s="2070"/>
      <c r="IIN2" s="2070"/>
      <c r="IIO2" s="2070"/>
      <c r="IIP2" s="2070"/>
      <c r="IIQ2" s="2070"/>
      <c r="IIR2" s="2070"/>
      <c r="IIS2" s="2070"/>
      <c r="IIT2" s="2070"/>
      <c r="IIU2" s="2070"/>
      <c r="IIV2" s="2070"/>
      <c r="IIW2" s="2070"/>
      <c r="IIX2" s="2070"/>
      <c r="IIY2" s="2070"/>
      <c r="IIZ2" s="2070"/>
      <c r="IJA2" s="2070"/>
      <c r="IJB2" s="2070"/>
      <c r="IJC2" s="2070"/>
      <c r="IJD2" s="2070"/>
      <c r="IJE2" s="2070"/>
      <c r="IJF2" s="2070"/>
      <c r="IJG2" s="2070"/>
      <c r="IJH2" s="2070"/>
      <c r="IJI2" s="2070"/>
      <c r="IJJ2" s="2070"/>
      <c r="IJK2" s="2070"/>
      <c r="IJL2" s="2070"/>
      <c r="IJM2" s="2070"/>
      <c r="IJN2" s="2070"/>
      <c r="IJO2" s="2070"/>
      <c r="IJP2" s="2070"/>
      <c r="IJQ2" s="2070"/>
      <c r="IJR2" s="2070"/>
      <c r="IJS2" s="2070"/>
      <c r="IJT2" s="2070"/>
      <c r="IJU2" s="2070"/>
      <c r="IJV2" s="2070"/>
      <c r="IJW2" s="2070"/>
      <c r="IJX2" s="2070"/>
      <c r="IJY2" s="2070"/>
      <c r="IJZ2" s="2070"/>
      <c r="IKA2" s="2070"/>
      <c r="IKB2" s="2070"/>
      <c r="IKC2" s="2070"/>
      <c r="IKD2" s="2070"/>
      <c r="IKE2" s="2070"/>
      <c r="IKF2" s="2070"/>
      <c r="IKG2" s="2070"/>
      <c r="IKH2" s="2070"/>
      <c r="IKI2" s="2070"/>
      <c r="IKJ2" s="2070"/>
      <c r="IKK2" s="2070"/>
      <c r="IKL2" s="2070"/>
      <c r="IKM2" s="2070"/>
      <c r="IKN2" s="2070"/>
      <c r="IKO2" s="2070"/>
      <c r="IKP2" s="2070"/>
      <c r="IKQ2" s="2070"/>
      <c r="IKR2" s="2070"/>
      <c r="IKS2" s="2070"/>
      <c r="IKT2" s="2070"/>
      <c r="IKU2" s="2070"/>
      <c r="IKV2" s="2070"/>
      <c r="IKW2" s="2070"/>
      <c r="IKX2" s="2070"/>
      <c r="IKY2" s="2070"/>
      <c r="IKZ2" s="2070"/>
      <c r="ILA2" s="2070"/>
      <c r="ILB2" s="2070"/>
      <c r="ILC2" s="2070"/>
      <c r="ILD2" s="2070"/>
      <c r="ILE2" s="2070"/>
      <c r="ILF2" s="2070"/>
      <c r="ILG2" s="2070"/>
      <c r="ILH2" s="2070"/>
      <c r="ILI2" s="2070"/>
      <c r="ILJ2" s="2070"/>
      <c r="ILK2" s="2070"/>
      <c r="ILL2" s="2070"/>
      <c r="ILM2" s="2070"/>
      <c r="ILN2" s="2070"/>
      <c r="ILO2" s="2070"/>
      <c r="ILP2" s="2070"/>
      <c r="ILQ2" s="2070"/>
      <c r="ILR2" s="2070"/>
      <c r="ILS2" s="2070"/>
      <c r="ILT2" s="2070"/>
      <c r="ILU2" s="2070"/>
      <c r="ILV2" s="2070"/>
      <c r="ILW2" s="2070"/>
      <c r="ILX2" s="2070"/>
      <c r="ILY2" s="2070"/>
      <c r="ILZ2" s="2070"/>
      <c r="IMA2" s="2070"/>
      <c r="IMB2" s="2070"/>
      <c r="IMC2" s="2070"/>
      <c r="IMD2" s="2070"/>
      <c r="IME2" s="2070"/>
      <c r="IMF2" s="2070"/>
      <c r="IMG2" s="2070"/>
      <c r="IMH2" s="2070"/>
      <c r="IMI2" s="2070"/>
      <c r="IMJ2" s="2070"/>
      <c r="IMK2" s="2070"/>
      <c r="IML2" s="2070"/>
      <c r="IMM2" s="2070"/>
      <c r="IMN2" s="2070"/>
      <c r="IMO2" s="2070"/>
      <c r="IMP2" s="2070"/>
      <c r="IMQ2" s="2070"/>
      <c r="IMR2" s="2070"/>
      <c r="IMS2" s="2070"/>
      <c r="IMT2" s="2070"/>
      <c r="IMU2" s="2070"/>
      <c r="IMV2" s="2070"/>
      <c r="IMW2" s="2070"/>
      <c r="IMX2" s="2070"/>
      <c r="IMY2" s="2070"/>
      <c r="IMZ2" s="2070"/>
      <c r="INA2" s="2070"/>
      <c r="INB2" s="2070"/>
      <c r="INC2" s="2070"/>
      <c r="IND2" s="2070"/>
      <c r="INE2" s="2070"/>
      <c r="INF2" s="2070"/>
      <c r="ING2" s="2070"/>
      <c r="INH2" s="2070"/>
      <c r="INI2" s="2070"/>
      <c r="INJ2" s="2070"/>
      <c r="INK2" s="2070"/>
      <c r="INL2" s="2070"/>
      <c r="INM2" s="2070"/>
      <c r="INN2" s="2070"/>
      <c r="INO2" s="2070"/>
      <c r="INP2" s="2070"/>
      <c r="INQ2" s="2070"/>
      <c r="INR2" s="2070"/>
      <c r="INS2" s="2070"/>
      <c r="INT2" s="2070"/>
      <c r="INU2" s="2070"/>
      <c r="INV2" s="2070"/>
      <c r="INW2" s="2070"/>
      <c r="INX2" s="2070"/>
      <c r="INY2" s="2070"/>
      <c r="INZ2" s="2070"/>
      <c r="IOA2" s="2070"/>
      <c r="IOB2" s="2070"/>
      <c r="IOC2" s="2070"/>
      <c r="IOD2" s="2070"/>
      <c r="IOE2" s="2070"/>
      <c r="IOF2" s="2070"/>
      <c r="IOG2" s="2070"/>
      <c r="IOH2" s="2070"/>
      <c r="IOI2" s="2070"/>
      <c r="IOJ2" s="2070"/>
      <c r="IOK2" s="2070"/>
      <c r="IOL2" s="2070"/>
      <c r="IOM2" s="2070"/>
      <c r="ION2" s="2070"/>
      <c r="IOO2" s="2070"/>
      <c r="IOP2" s="2070"/>
      <c r="IOQ2" s="2070"/>
      <c r="IOR2" s="2070"/>
      <c r="IOS2" s="2070"/>
      <c r="IOT2" s="2070"/>
      <c r="IOU2" s="2070"/>
      <c r="IOV2" s="2070"/>
      <c r="IOW2" s="2070"/>
      <c r="IOX2" s="2070"/>
      <c r="IOY2" s="2070"/>
      <c r="IOZ2" s="2070"/>
      <c r="IPA2" s="2070"/>
      <c r="IPB2" s="2070"/>
      <c r="IPC2" s="2070"/>
      <c r="IPD2" s="2070"/>
      <c r="IPE2" s="2070"/>
      <c r="IPF2" s="2070"/>
      <c r="IPG2" s="2070"/>
      <c r="IPH2" s="2070"/>
      <c r="IPI2" s="2070"/>
      <c r="IPJ2" s="2070"/>
      <c r="IPK2" s="2070"/>
      <c r="IPL2" s="2070"/>
      <c r="IPM2" s="2070"/>
      <c r="IPN2" s="2070"/>
      <c r="IPO2" s="2070"/>
      <c r="IPP2" s="2070"/>
      <c r="IPQ2" s="2070"/>
      <c r="IPR2" s="2070"/>
      <c r="IPS2" s="2070"/>
      <c r="IPT2" s="2070"/>
      <c r="IPU2" s="2070"/>
      <c r="IPV2" s="2070"/>
      <c r="IPW2" s="2070"/>
      <c r="IPX2" s="2070"/>
      <c r="IPY2" s="2070"/>
      <c r="IPZ2" s="2070"/>
      <c r="IQA2" s="2070"/>
      <c r="IQB2" s="2070"/>
      <c r="IQC2" s="2070"/>
      <c r="IQD2" s="2070"/>
      <c r="IQE2" s="2070"/>
      <c r="IQF2" s="2070"/>
      <c r="IQG2" s="2070"/>
      <c r="IQH2" s="2070"/>
      <c r="IQI2" s="2070"/>
      <c r="IQJ2" s="2070"/>
      <c r="IQK2" s="2070"/>
      <c r="IQL2" s="2070"/>
      <c r="IQM2" s="2070"/>
      <c r="IQN2" s="2070"/>
      <c r="IQO2" s="2070"/>
      <c r="IQP2" s="2070"/>
      <c r="IQQ2" s="2070"/>
      <c r="IQR2" s="2070"/>
      <c r="IQS2" s="2070"/>
      <c r="IQT2" s="2070"/>
      <c r="IQU2" s="2070"/>
      <c r="IQV2" s="2070"/>
      <c r="IQW2" s="2070"/>
      <c r="IQX2" s="2070"/>
      <c r="IQY2" s="2070"/>
      <c r="IQZ2" s="2070"/>
      <c r="IRA2" s="2070"/>
      <c r="IRB2" s="2070"/>
      <c r="IRC2" s="2070"/>
      <c r="IRD2" s="2070"/>
      <c r="IRE2" s="2070"/>
      <c r="IRF2" s="2070"/>
      <c r="IRG2" s="2070"/>
      <c r="IRH2" s="2070"/>
      <c r="IRI2" s="2070"/>
      <c r="IRJ2" s="2070"/>
      <c r="IRK2" s="2070"/>
      <c r="IRL2" s="2070"/>
      <c r="IRM2" s="2070"/>
      <c r="IRN2" s="2070"/>
      <c r="IRO2" s="2070"/>
      <c r="IRP2" s="2070"/>
      <c r="IRQ2" s="2070"/>
      <c r="IRR2" s="2070"/>
      <c r="IRS2" s="2070"/>
      <c r="IRT2" s="2070"/>
      <c r="IRU2" s="2070"/>
      <c r="IRV2" s="2070"/>
      <c r="IRW2" s="2070"/>
      <c r="IRX2" s="2070"/>
      <c r="IRY2" s="2070"/>
      <c r="IRZ2" s="2070"/>
      <c r="ISA2" s="2070"/>
      <c r="ISB2" s="2070"/>
      <c r="ISC2" s="2070"/>
      <c r="ISD2" s="2070"/>
      <c r="ISE2" s="2070"/>
      <c r="ISF2" s="2070"/>
      <c r="ISG2" s="2070"/>
      <c r="ISH2" s="2070"/>
      <c r="ISI2" s="2070"/>
      <c r="ISJ2" s="2070"/>
      <c r="ISK2" s="2070"/>
      <c r="ISL2" s="2070"/>
      <c r="ISM2" s="2070"/>
      <c r="ISN2" s="2070"/>
      <c r="ISO2" s="2070"/>
      <c r="ISP2" s="2070"/>
      <c r="ISQ2" s="2070"/>
      <c r="ISR2" s="2070"/>
      <c r="ISS2" s="2070"/>
      <c r="IST2" s="2070"/>
      <c r="ISU2" s="2070"/>
      <c r="ISV2" s="2070"/>
      <c r="ISW2" s="2070"/>
      <c r="ISX2" s="2070"/>
      <c r="ISY2" s="2070"/>
      <c r="ISZ2" s="2070"/>
      <c r="ITA2" s="2070"/>
      <c r="ITB2" s="2070"/>
      <c r="ITC2" s="2070"/>
      <c r="ITD2" s="2070"/>
      <c r="ITE2" s="2070"/>
      <c r="ITF2" s="2070"/>
      <c r="ITG2" s="2070"/>
      <c r="ITH2" s="2070"/>
      <c r="ITI2" s="2070"/>
      <c r="ITJ2" s="2070"/>
      <c r="ITK2" s="2070"/>
      <c r="ITL2" s="2070"/>
      <c r="ITM2" s="2070"/>
      <c r="ITN2" s="2070"/>
      <c r="ITO2" s="2070"/>
      <c r="ITP2" s="2070"/>
      <c r="ITQ2" s="2070"/>
      <c r="ITR2" s="2070"/>
      <c r="ITS2" s="2070"/>
      <c r="ITT2" s="2070"/>
      <c r="ITU2" s="2070"/>
      <c r="ITV2" s="2070"/>
      <c r="ITW2" s="2070"/>
      <c r="ITX2" s="2070"/>
      <c r="ITY2" s="2070"/>
      <c r="ITZ2" s="2070"/>
      <c r="IUA2" s="2070"/>
      <c r="IUB2" s="2070"/>
      <c r="IUC2" s="2070"/>
      <c r="IUD2" s="2070"/>
      <c r="IUE2" s="2070"/>
      <c r="IUF2" s="2070"/>
      <c r="IUG2" s="2070"/>
      <c r="IUH2" s="2070"/>
      <c r="IUI2" s="2070"/>
      <c r="IUJ2" s="2070"/>
      <c r="IUK2" s="2070"/>
      <c r="IUL2" s="2070"/>
      <c r="IUM2" s="2070"/>
      <c r="IUN2" s="2070"/>
      <c r="IUO2" s="2070"/>
      <c r="IUP2" s="2070"/>
      <c r="IUQ2" s="2070"/>
      <c r="IUR2" s="2070"/>
      <c r="IUS2" s="2070"/>
      <c r="IUT2" s="2070"/>
      <c r="IUU2" s="2070"/>
      <c r="IUV2" s="2070"/>
      <c r="IUW2" s="2070"/>
      <c r="IUX2" s="2070"/>
      <c r="IUY2" s="2070"/>
      <c r="IUZ2" s="2070"/>
      <c r="IVA2" s="2070"/>
      <c r="IVB2" s="2070"/>
      <c r="IVC2" s="2070"/>
      <c r="IVD2" s="2070"/>
      <c r="IVE2" s="2070"/>
      <c r="IVF2" s="2070"/>
      <c r="IVG2" s="2070"/>
      <c r="IVH2" s="2070"/>
      <c r="IVI2" s="2070"/>
      <c r="IVJ2" s="2070"/>
      <c r="IVK2" s="2070"/>
      <c r="IVL2" s="2070"/>
      <c r="IVM2" s="2070"/>
      <c r="IVN2" s="2070"/>
      <c r="IVO2" s="2070"/>
      <c r="IVP2" s="2070"/>
      <c r="IVQ2" s="2070"/>
      <c r="IVR2" s="2070"/>
      <c r="IVS2" s="2070"/>
      <c r="IVT2" s="2070"/>
      <c r="IVU2" s="2070"/>
      <c r="IVV2" s="2070"/>
      <c r="IVW2" s="2070"/>
      <c r="IVX2" s="2070"/>
      <c r="IVY2" s="2070"/>
      <c r="IVZ2" s="2070"/>
      <c r="IWA2" s="2070"/>
      <c r="IWB2" s="2070"/>
      <c r="IWC2" s="2070"/>
      <c r="IWD2" s="2070"/>
      <c r="IWE2" s="2070"/>
      <c r="IWF2" s="2070"/>
      <c r="IWG2" s="2070"/>
      <c r="IWH2" s="2070"/>
      <c r="IWI2" s="2070"/>
      <c r="IWJ2" s="2070"/>
      <c r="IWK2" s="2070"/>
      <c r="IWL2" s="2070"/>
      <c r="IWM2" s="2070"/>
      <c r="IWN2" s="2070"/>
      <c r="IWO2" s="2070"/>
      <c r="IWP2" s="2070"/>
      <c r="IWQ2" s="2070"/>
      <c r="IWR2" s="2070"/>
      <c r="IWS2" s="2070"/>
      <c r="IWT2" s="2070"/>
      <c r="IWU2" s="2070"/>
      <c r="IWV2" s="2070"/>
      <c r="IWW2" s="2070"/>
      <c r="IWX2" s="2070"/>
      <c r="IWY2" s="2070"/>
      <c r="IWZ2" s="2070"/>
      <c r="IXA2" s="2070"/>
      <c r="IXB2" s="2070"/>
      <c r="IXC2" s="2070"/>
      <c r="IXD2" s="2070"/>
      <c r="IXE2" s="2070"/>
      <c r="IXF2" s="2070"/>
      <c r="IXG2" s="2070"/>
      <c r="IXH2" s="2070"/>
      <c r="IXI2" s="2070"/>
      <c r="IXJ2" s="2070"/>
      <c r="IXK2" s="2070"/>
      <c r="IXL2" s="2070"/>
      <c r="IXM2" s="2070"/>
      <c r="IXN2" s="2070"/>
      <c r="IXO2" s="2070"/>
      <c r="IXP2" s="2070"/>
      <c r="IXQ2" s="2070"/>
      <c r="IXR2" s="2070"/>
      <c r="IXS2" s="2070"/>
      <c r="IXT2" s="2070"/>
      <c r="IXU2" s="2070"/>
      <c r="IXV2" s="2070"/>
      <c r="IXW2" s="2070"/>
      <c r="IXX2" s="2070"/>
      <c r="IXY2" s="2070"/>
      <c r="IXZ2" s="2070"/>
      <c r="IYA2" s="2070"/>
      <c r="IYB2" s="2070"/>
      <c r="IYC2" s="2070"/>
      <c r="IYD2" s="2070"/>
      <c r="IYE2" s="2070"/>
      <c r="IYF2" s="2070"/>
      <c r="IYG2" s="2070"/>
      <c r="IYH2" s="2070"/>
      <c r="IYI2" s="2070"/>
      <c r="IYJ2" s="2070"/>
      <c r="IYK2" s="2070"/>
      <c r="IYL2" s="2070"/>
      <c r="IYM2" s="2070"/>
      <c r="IYN2" s="2070"/>
      <c r="IYO2" s="2070"/>
      <c r="IYP2" s="2070"/>
      <c r="IYQ2" s="2070"/>
      <c r="IYR2" s="2070"/>
      <c r="IYS2" s="2070"/>
      <c r="IYT2" s="2070"/>
      <c r="IYU2" s="2070"/>
      <c r="IYV2" s="2070"/>
      <c r="IYW2" s="2070"/>
      <c r="IYX2" s="2070"/>
      <c r="IYY2" s="2070"/>
      <c r="IYZ2" s="2070"/>
      <c r="IZA2" s="2070"/>
      <c r="IZB2" s="2070"/>
      <c r="IZC2" s="2070"/>
      <c r="IZD2" s="2070"/>
      <c r="IZE2" s="2070"/>
      <c r="IZF2" s="2070"/>
      <c r="IZG2" s="2070"/>
      <c r="IZH2" s="2070"/>
      <c r="IZI2" s="2070"/>
      <c r="IZJ2" s="2070"/>
      <c r="IZK2" s="2070"/>
      <c r="IZL2" s="2070"/>
      <c r="IZM2" s="2070"/>
      <c r="IZN2" s="2070"/>
      <c r="IZO2" s="2070"/>
      <c r="IZP2" s="2070"/>
      <c r="IZQ2" s="2070"/>
      <c r="IZR2" s="2070"/>
      <c r="IZS2" s="2070"/>
      <c r="IZT2" s="2070"/>
      <c r="IZU2" s="2070"/>
      <c r="IZV2" s="2070"/>
      <c r="IZW2" s="2070"/>
      <c r="IZX2" s="2070"/>
      <c r="IZY2" s="2070"/>
      <c r="IZZ2" s="2070"/>
      <c r="JAA2" s="2070"/>
      <c r="JAB2" s="2070"/>
      <c r="JAC2" s="2070"/>
      <c r="JAD2" s="2070"/>
      <c r="JAE2" s="2070"/>
      <c r="JAF2" s="2070"/>
      <c r="JAG2" s="2070"/>
      <c r="JAH2" s="2070"/>
      <c r="JAI2" s="2070"/>
      <c r="JAJ2" s="2070"/>
      <c r="JAK2" s="2070"/>
      <c r="JAL2" s="2070"/>
      <c r="JAM2" s="2070"/>
      <c r="JAN2" s="2070"/>
      <c r="JAO2" s="2070"/>
      <c r="JAP2" s="2070"/>
      <c r="JAQ2" s="2070"/>
      <c r="JAR2" s="2070"/>
      <c r="JAS2" s="2070"/>
      <c r="JAT2" s="2070"/>
      <c r="JAU2" s="2070"/>
      <c r="JAV2" s="2070"/>
      <c r="JAW2" s="2070"/>
      <c r="JAX2" s="2070"/>
      <c r="JAY2" s="2070"/>
      <c r="JAZ2" s="2070"/>
      <c r="JBA2" s="2070"/>
      <c r="JBB2" s="2070"/>
      <c r="JBC2" s="2070"/>
      <c r="JBD2" s="2070"/>
      <c r="JBE2" s="2070"/>
      <c r="JBF2" s="2070"/>
      <c r="JBG2" s="2070"/>
      <c r="JBH2" s="2070"/>
      <c r="JBI2" s="2070"/>
      <c r="JBJ2" s="2070"/>
      <c r="JBK2" s="2070"/>
      <c r="JBL2" s="2070"/>
      <c r="JBM2" s="2070"/>
      <c r="JBN2" s="2070"/>
      <c r="JBO2" s="2070"/>
      <c r="JBP2" s="2070"/>
      <c r="JBQ2" s="2070"/>
      <c r="JBR2" s="2070"/>
      <c r="JBS2" s="2070"/>
      <c r="JBT2" s="2070"/>
      <c r="JBU2" s="2070"/>
      <c r="JBV2" s="2070"/>
      <c r="JBW2" s="2070"/>
      <c r="JBX2" s="2070"/>
      <c r="JBY2" s="2070"/>
      <c r="JBZ2" s="2070"/>
      <c r="JCA2" s="2070"/>
      <c r="JCB2" s="2070"/>
      <c r="JCC2" s="2070"/>
      <c r="JCD2" s="2070"/>
      <c r="JCE2" s="2070"/>
      <c r="JCF2" s="2070"/>
      <c r="JCG2" s="2070"/>
      <c r="JCH2" s="2070"/>
      <c r="JCI2" s="2070"/>
      <c r="JCJ2" s="2070"/>
      <c r="JCK2" s="2070"/>
      <c r="JCL2" s="2070"/>
      <c r="JCM2" s="2070"/>
      <c r="JCN2" s="2070"/>
      <c r="JCO2" s="2070"/>
      <c r="JCP2" s="2070"/>
      <c r="JCQ2" s="2070"/>
      <c r="JCR2" s="2070"/>
      <c r="JCS2" s="2070"/>
      <c r="JCT2" s="2070"/>
      <c r="JCU2" s="2070"/>
      <c r="JCV2" s="2070"/>
      <c r="JCW2" s="2070"/>
      <c r="JCX2" s="2070"/>
      <c r="JCY2" s="2070"/>
      <c r="JCZ2" s="2070"/>
      <c r="JDA2" s="2070"/>
      <c r="JDB2" s="2070"/>
      <c r="JDC2" s="2070"/>
      <c r="JDD2" s="2070"/>
      <c r="JDE2" s="2070"/>
      <c r="JDF2" s="2070"/>
      <c r="JDG2" s="2070"/>
      <c r="JDH2" s="2070"/>
      <c r="JDI2" s="2070"/>
      <c r="JDJ2" s="2070"/>
      <c r="JDK2" s="2070"/>
      <c r="JDL2" s="2070"/>
      <c r="JDM2" s="2070"/>
      <c r="JDN2" s="2070"/>
      <c r="JDO2" s="2070"/>
      <c r="JDP2" s="2070"/>
      <c r="JDQ2" s="2070"/>
      <c r="JDR2" s="2070"/>
      <c r="JDS2" s="2070"/>
      <c r="JDT2" s="2070"/>
      <c r="JDU2" s="2070"/>
      <c r="JDV2" s="2070"/>
      <c r="JDW2" s="2070"/>
      <c r="JDX2" s="2070"/>
      <c r="JDY2" s="2070"/>
      <c r="JDZ2" s="2070"/>
      <c r="JEA2" s="2070"/>
      <c r="JEB2" s="2070"/>
      <c r="JEC2" s="2070"/>
      <c r="JED2" s="2070"/>
      <c r="JEE2" s="2070"/>
      <c r="JEF2" s="2070"/>
      <c r="JEG2" s="2070"/>
      <c r="JEH2" s="2070"/>
      <c r="JEI2" s="2070"/>
      <c r="JEJ2" s="2070"/>
      <c r="JEK2" s="2070"/>
      <c r="JEL2" s="2070"/>
      <c r="JEM2" s="2070"/>
      <c r="JEN2" s="2070"/>
      <c r="JEO2" s="2070"/>
      <c r="JEP2" s="2070"/>
      <c r="JEQ2" s="2070"/>
      <c r="JER2" s="2070"/>
      <c r="JES2" s="2070"/>
      <c r="JET2" s="2070"/>
      <c r="JEU2" s="2070"/>
      <c r="JEV2" s="2070"/>
      <c r="JEW2" s="2070"/>
      <c r="JEX2" s="2070"/>
      <c r="JEY2" s="2070"/>
      <c r="JEZ2" s="2070"/>
      <c r="JFA2" s="2070"/>
      <c r="JFB2" s="2070"/>
      <c r="JFC2" s="2070"/>
      <c r="JFD2" s="2070"/>
      <c r="JFE2" s="2070"/>
      <c r="JFF2" s="2070"/>
      <c r="JFG2" s="2070"/>
      <c r="JFH2" s="2070"/>
      <c r="JFI2" s="2070"/>
      <c r="JFJ2" s="2070"/>
      <c r="JFK2" s="2070"/>
      <c r="JFL2" s="2070"/>
      <c r="JFM2" s="2070"/>
      <c r="JFN2" s="2070"/>
      <c r="JFO2" s="2070"/>
      <c r="JFP2" s="2070"/>
      <c r="JFQ2" s="2070"/>
      <c r="JFR2" s="2070"/>
      <c r="JFS2" s="2070"/>
      <c r="JFT2" s="2070"/>
      <c r="JFU2" s="2070"/>
      <c r="JFV2" s="2070"/>
      <c r="JFW2" s="2070"/>
      <c r="JFX2" s="2070"/>
      <c r="JFY2" s="2070"/>
      <c r="JFZ2" s="2070"/>
      <c r="JGA2" s="2070"/>
      <c r="JGB2" s="2070"/>
      <c r="JGC2" s="2070"/>
      <c r="JGD2" s="2070"/>
      <c r="JGE2" s="2070"/>
      <c r="JGF2" s="2070"/>
      <c r="JGG2" s="2070"/>
      <c r="JGH2" s="2070"/>
      <c r="JGI2" s="2070"/>
      <c r="JGJ2" s="2070"/>
      <c r="JGK2" s="2070"/>
      <c r="JGL2" s="2070"/>
      <c r="JGM2" s="2070"/>
      <c r="JGN2" s="2070"/>
      <c r="JGO2" s="2070"/>
      <c r="JGP2" s="2070"/>
      <c r="JGQ2" s="2070"/>
      <c r="JGR2" s="2070"/>
      <c r="JGS2" s="2070"/>
      <c r="JGT2" s="2070"/>
      <c r="JGU2" s="2070"/>
      <c r="JGV2" s="2070"/>
      <c r="JGW2" s="2070"/>
      <c r="JGX2" s="2070"/>
      <c r="JGY2" s="2070"/>
      <c r="JGZ2" s="2070"/>
      <c r="JHA2" s="2070"/>
      <c r="JHB2" s="2070"/>
      <c r="JHC2" s="2070"/>
      <c r="JHD2" s="2070"/>
      <c r="JHE2" s="2070"/>
      <c r="JHF2" s="2070"/>
      <c r="JHG2" s="2070"/>
      <c r="JHH2" s="2070"/>
      <c r="JHI2" s="2070"/>
      <c r="JHJ2" s="2070"/>
      <c r="JHK2" s="2070"/>
      <c r="JHL2" s="2070"/>
      <c r="JHM2" s="2070"/>
      <c r="JHN2" s="2070"/>
      <c r="JHO2" s="2070"/>
      <c r="JHP2" s="2070"/>
      <c r="JHQ2" s="2070"/>
      <c r="JHR2" s="2070"/>
      <c r="JHS2" s="2070"/>
      <c r="JHT2" s="2070"/>
      <c r="JHU2" s="2070"/>
      <c r="JHV2" s="2070"/>
      <c r="JHW2" s="2070"/>
      <c r="JHX2" s="2070"/>
      <c r="JHY2" s="2070"/>
      <c r="JHZ2" s="2070"/>
      <c r="JIA2" s="2070"/>
      <c r="JIB2" s="2070"/>
      <c r="JIC2" s="2070"/>
      <c r="JID2" s="2070"/>
      <c r="JIE2" s="2070"/>
      <c r="JIF2" s="2070"/>
      <c r="JIG2" s="2070"/>
      <c r="JIH2" s="2070"/>
      <c r="JII2" s="2070"/>
      <c r="JIJ2" s="2070"/>
      <c r="JIK2" s="2070"/>
      <c r="JIL2" s="2070"/>
      <c r="JIM2" s="2070"/>
      <c r="JIN2" s="2070"/>
      <c r="JIO2" s="2070"/>
      <c r="JIP2" s="2070"/>
      <c r="JIQ2" s="2070"/>
      <c r="JIR2" s="2070"/>
      <c r="JIS2" s="2070"/>
      <c r="JIT2" s="2070"/>
      <c r="JIU2" s="2070"/>
      <c r="JIV2" s="2070"/>
      <c r="JIW2" s="2070"/>
      <c r="JIX2" s="2070"/>
      <c r="JIY2" s="2070"/>
      <c r="JIZ2" s="2070"/>
      <c r="JJA2" s="2070"/>
      <c r="JJB2" s="2070"/>
      <c r="JJC2" s="2070"/>
      <c r="JJD2" s="2070"/>
      <c r="JJE2" s="2070"/>
      <c r="JJF2" s="2070"/>
      <c r="JJG2" s="2070"/>
      <c r="JJH2" s="2070"/>
      <c r="JJI2" s="2070"/>
      <c r="JJJ2" s="2070"/>
      <c r="JJK2" s="2070"/>
      <c r="JJL2" s="2070"/>
      <c r="JJM2" s="2070"/>
      <c r="JJN2" s="2070"/>
      <c r="JJO2" s="2070"/>
      <c r="JJP2" s="2070"/>
      <c r="JJQ2" s="2070"/>
      <c r="JJR2" s="2070"/>
      <c r="JJS2" s="2070"/>
      <c r="JJT2" s="2070"/>
      <c r="JJU2" s="2070"/>
      <c r="JJV2" s="2070"/>
      <c r="JJW2" s="2070"/>
      <c r="JJX2" s="2070"/>
      <c r="JJY2" s="2070"/>
      <c r="JJZ2" s="2070"/>
      <c r="JKA2" s="2070"/>
      <c r="JKB2" s="2070"/>
      <c r="JKC2" s="2070"/>
      <c r="JKD2" s="2070"/>
      <c r="JKE2" s="2070"/>
      <c r="JKF2" s="2070"/>
      <c r="JKG2" s="2070"/>
      <c r="JKH2" s="2070"/>
      <c r="JKI2" s="2070"/>
      <c r="JKJ2" s="2070"/>
      <c r="JKK2" s="2070"/>
      <c r="JKL2" s="2070"/>
      <c r="JKM2" s="2070"/>
      <c r="JKN2" s="2070"/>
      <c r="JKO2" s="2070"/>
      <c r="JKP2" s="2070"/>
      <c r="JKQ2" s="2070"/>
      <c r="JKR2" s="2070"/>
      <c r="JKS2" s="2070"/>
      <c r="JKT2" s="2070"/>
      <c r="JKU2" s="2070"/>
      <c r="JKV2" s="2070"/>
      <c r="JKW2" s="2070"/>
      <c r="JKX2" s="2070"/>
      <c r="JKY2" s="2070"/>
      <c r="JKZ2" s="2070"/>
      <c r="JLA2" s="2070"/>
      <c r="JLB2" s="2070"/>
      <c r="JLC2" s="2070"/>
      <c r="JLD2" s="2070"/>
      <c r="JLE2" s="2070"/>
      <c r="JLF2" s="2070"/>
      <c r="JLG2" s="2070"/>
      <c r="JLH2" s="2070"/>
      <c r="JLI2" s="2070"/>
      <c r="JLJ2" s="2070"/>
      <c r="JLK2" s="2070"/>
      <c r="JLL2" s="2070"/>
      <c r="JLM2" s="2070"/>
      <c r="JLN2" s="2070"/>
      <c r="JLO2" s="2070"/>
      <c r="JLP2" s="2070"/>
      <c r="JLQ2" s="2070"/>
      <c r="JLR2" s="2070"/>
      <c r="JLS2" s="2070"/>
      <c r="JLT2" s="2070"/>
      <c r="JLU2" s="2070"/>
      <c r="JLV2" s="2070"/>
      <c r="JLW2" s="2070"/>
      <c r="JLX2" s="2070"/>
      <c r="JLY2" s="2070"/>
      <c r="JLZ2" s="2070"/>
      <c r="JMA2" s="2070"/>
      <c r="JMB2" s="2070"/>
      <c r="JMC2" s="2070"/>
      <c r="JMD2" s="2070"/>
      <c r="JME2" s="2070"/>
      <c r="JMF2" s="2070"/>
      <c r="JMG2" s="2070"/>
      <c r="JMH2" s="2070"/>
      <c r="JMI2" s="2070"/>
      <c r="JMJ2" s="2070"/>
      <c r="JMK2" s="2070"/>
      <c r="JML2" s="2070"/>
      <c r="JMM2" s="2070"/>
      <c r="JMN2" s="2070"/>
      <c r="JMO2" s="2070"/>
      <c r="JMP2" s="2070"/>
      <c r="JMQ2" s="2070"/>
      <c r="JMR2" s="2070"/>
      <c r="JMS2" s="2070"/>
      <c r="JMT2" s="2070"/>
      <c r="JMU2" s="2070"/>
      <c r="JMV2" s="2070"/>
      <c r="JMW2" s="2070"/>
      <c r="JMX2" s="2070"/>
      <c r="JMY2" s="2070"/>
      <c r="JMZ2" s="2070"/>
      <c r="JNA2" s="2070"/>
      <c r="JNB2" s="2070"/>
      <c r="JNC2" s="2070"/>
      <c r="JND2" s="2070"/>
      <c r="JNE2" s="2070"/>
      <c r="JNF2" s="2070"/>
      <c r="JNG2" s="2070"/>
      <c r="JNH2" s="2070"/>
      <c r="JNI2" s="2070"/>
      <c r="JNJ2" s="2070"/>
      <c r="JNK2" s="2070"/>
      <c r="JNL2" s="2070"/>
      <c r="JNM2" s="2070"/>
      <c r="JNN2" s="2070"/>
      <c r="JNO2" s="2070"/>
      <c r="JNP2" s="2070"/>
      <c r="JNQ2" s="2070"/>
      <c r="JNR2" s="2070"/>
      <c r="JNS2" s="2070"/>
      <c r="JNT2" s="2070"/>
      <c r="JNU2" s="2070"/>
      <c r="JNV2" s="2070"/>
      <c r="JNW2" s="2070"/>
      <c r="JNX2" s="2070"/>
      <c r="JNY2" s="2070"/>
      <c r="JNZ2" s="2070"/>
      <c r="JOA2" s="2070"/>
      <c r="JOB2" s="2070"/>
      <c r="JOC2" s="2070"/>
      <c r="JOD2" s="2070"/>
      <c r="JOE2" s="2070"/>
      <c r="JOF2" s="2070"/>
      <c r="JOG2" s="2070"/>
      <c r="JOH2" s="2070"/>
      <c r="JOI2" s="2070"/>
      <c r="JOJ2" s="2070"/>
      <c r="JOK2" s="2070"/>
      <c r="JOL2" s="2070"/>
      <c r="JOM2" s="2070"/>
      <c r="JON2" s="2070"/>
      <c r="JOO2" s="2070"/>
      <c r="JOP2" s="2070"/>
      <c r="JOQ2" s="2070"/>
      <c r="JOR2" s="2070"/>
      <c r="JOS2" s="2070"/>
      <c r="JOT2" s="2070"/>
      <c r="JOU2" s="2070"/>
      <c r="JOV2" s="2070"/>
      <c r="JOW2" s="2070"/>
      <c r="JOX2" s="2070"/>
      <c r="JOY2" s="2070"/>
      <c r="JOZ2" s="2070"/>
      <c r="JPA2" s="2070"/>
      <c r="JPB2" s="2070"/>
      <c r="JPC2" s="2070"/>
      <c r="JPD2" s="2070"/>
      <c r="JPE2" s="2070"/>
      <c r="JPF2" s="2070"/>
      <c r="JPG2" s="2070"/>
      <c r="JPH2" s="2070"/>
      <c r="JPI2" s="2070"/>
      <c r="JPJ2" s="2070"/>
      <c r="JPK2" s="2070"/>
      <c r="JPL2" s="2070"/>
      <c r="JPM2" s="2070"/>
      <c r="JPN2" s="2070"/>
      <c r="JPO2" s="2070"/>
      <c r="JPP2" s="2070"/>
      <c r="JPQ2" s="2070"/>
      <c r="JPR2" s="2070"/>
      <c r="JPS2" s="2070"/>
      <c r="JPT2" s="2070"/>
      <c r="JPU2" s="2070"/>
      <c r="JPV2" s="2070"/>
      <c r="JPW2" s="2070"/>
      <c r="JPX2" s="2070"/>
      <c r="JPY2" s="2070"/>
      <c r="JPZ2" s="2070"/>
      <c r="JQA2" s="2070"/>
      <c r="JQB2" s="2070"/>
      <c r="JQC2" s="2070"/>
      <c r="JQD2" s="2070"/>
      <c r="JQE2" s="2070"/>
      <c r="JQF2" s="2070"/>
      <c r="JQG2" s="2070"/>
      <c r="JQH2" s="2070"/>
      <c r="JQI2" s="2070"/>
      <c r="JQJ2" s="2070"/>
      <c r="JQK2" s="2070"/>
      <c r="JQL2" s="2070"/>
      <c r="JQM2" s="2070"/>
      <c r="JQN2" s="2070"/>
      <c r="JQO2" s="2070"/>
      <c r="JQP2" s="2070"/>
      <c r="JQQ2" s="2070"/>
      <c r="JQR2" s="2070"/>
      <c r="JQS2" s="2070"/>
      <c r="JQT2" s="2070"/>
      <c r="JQU2" s="2070"/>
      <c r="JQV2" s="2070"/>
      <c r="JQW2" s="2070"/>
      <c r="JQX2" s="2070"/>
      <c r="JQY2" s="2070"/>
      <c r="JQZ2" s="2070"/>
      <c r="JRA2" s="2070"/>
      <c r="JRB2" s="2070"/>
      <c r="JRC2" s="2070"/>
      <c r="JRD2" s="2070"/>
      <c r="JRE2" s="2070"/>
      <c r="JRF2" s="2070"/>
      <c r="JRG2" s="2070"/>
      <c r="JRH2" s="2070"/>
      <c r="JRI2" s="2070"/>
      <c r="JRJ2" s="2070"/>
      <c r="JRK2" s="2070"/>
      <c r="JRL2" s="2070"/>
      <c r="JRM2" s="2070"/>
      <c r="JRN2" s="2070"/>
      <c r="JRO2" s="2070"/>
      <c r="JRP2" s="2070"/>
      <c r="JRQ2" s="2070"/>
      <c r="JRR2" s="2070"/>
      <c r="JRS2" s="2070"/>
      <c r="JRT2" s="2070"/>
      <c r="JRU2" s="2070"/>
      <c r="JRV2" s="2070"/>
      <c r="JRW2" s="2070"/>
      <c r="JRX2" s="2070"/>
      <c r="JRY2" s="2070"/>
      <c r="JRZ2" s="2070"/>
      <c r="JSA2" s="2070"/>
      <c r="JSB2" s="2070"/>
      <c r="JSC2" s="2070"/>
      <c r="JSD2" s="2070"/>
      <c r="JSE2" s="2070"/>
      <c r="JSF2" s="2070"/>
      <c r="JSG2" s="2070"/>
      <c r="JSH2" s="2070"/>
      <c r="JSI2" s="2070"/>
      <c r="JSJ2" s="2070"/>
      <c r="JSK2" s="2070"/>
      <c r="JSL2" s="2070"/>
      <c r="JSM2" s="2070"/>
      <c r="JSN2" s="2070"/>
      <c r="JSO2" s="2070"/>
      <c r="JSP2" s="2070"/>
      <c r="JSQ2" s="2070"/>
      <c r="JSR2" s="2070"/>
      <c r="JSS2" s="2070"/>
      <c r="JST2" s="2070"/>
      <c r="JSU2" s="2070"/>
      <c r="JSV2" s="2070"/>
      <c r="JSW2" s="2070"/>
      <c r="JSX2" s="2070"/>
      <c r="JSY2" s="2070"/>
      <c r="JSZ2" s="2070"/>
      <c r="JTA2" s="2070"/>
      <c r="JTB2" s="2070"/>
      <c r="JTC2" s="2070"/>
      <c r="JTD2" s="2070"/>
      <c r="JTE2" s="2070"/>
      <c r="JTF2" s="2070"/>
      <c r="JTG2" s="2070"/>
      <c r="JTH2" s="2070"/>
      <c r="JTI2" s="2070"/>
      <c r="JTJ2" s="2070"/>
      <c r="JTK2" s="2070"/>
      <c r="JTL2" s="2070"/>
      <c r="JTM2" s="2070"/>
      <c r="JTN2" s="2070"/>
      <c r="JTO2" s="2070"/>
      <c r="JTP2" s="2070"/>
      <c r="JTQ2" s="2070"/>
      <c r="JTR2" s="2070"/>
      <c r="JTS2" s="2070"/>
      <c r="JTT2" s="2070"/>
      <c r="JTU2" s="2070"/>
      <c r="JTV2" s="2070"/>
      <c r="JTW2" s="2070"/>
      <c r="JTX2" s="2070"/>
      <c r="JTY2" s="2070"/>
      <c r="JTZ2" s="2070"/>
      <c r="JUA2" s="2070"/>
      <c r="JUB2" s="2070"/>
      <c r="JUC2" s="2070"/>
      <c r="JUD2" s="2070"/>
      <c r="JUE2" s="2070"/>
      <c r="JUF2" s="2070"/>
      <c r="JUG2" s="2070"/>
      <c r="JUH2" s="2070"/>
      <c r="JUI2" s="2070"/>
      <c r="JUJ2" s="2070"/>
      <c r="JUK2" s="2070"/>
      <c r="JUL2" s="2070"/>
      <c r="JUM2" s="2070"/>
      <c r="JUN2" s="2070"/>
      <c r="JUO2" s="2070"/>
      <c r="JUP2" s="2070"/>
      <c r="JUQ2" s="2070"/>
      <c r="JUR2" s="2070"/>
      <c r="JUS2" s="2070"/>
      <c r="JUT2" s="2070"/>
      <c r="JUU2" s="2070"/>
      <c r="JUV2" s="2070"/>
      <c r="JUW2" s="2070"/>
      <c r="JUX2" s="2070"/>
      <c r="JUY2" s="2070"/>
      <c r="JUZ2" s="2070"/>
      <c r="JVA2" s="2070"/>
      <c r="JVB2" s="2070"/>
      <c r="JVC2" s="2070"/>
      <c r="JVD2" s="2070"/>
      <c r="JVE2" s="2070"/>
      <c r="JVF2" s="2070"/>
      <c r="JVG2" s="2070"/>
      <c r="JVH2" s="2070"/>
      <c r="JVI2" s="2070"/>
      <c r="JVJ2" s="2070"/>
      <c r="JVK2" s="2070"/>
      <c r="JVL2" s="2070"/>
      <c r="JVM2" s="2070"/>
      <c r="JVN2" s="2070"/>
      <c r="JVO2" s="2070"/>
      <c r="JVP2" s="2070"/>
      <c r="JVQ2" s="2070"/>
      <c r="JVR2" s="2070"/>
      <c r="JVS2" s="2070"/>
      <c r="JVT2" s="2070"/>
      <c r="JVU2" s="2070"/>
      <c r="JVV2" s="2070"/>
      <c r="JVW2" s="2070"/>
      <c r="JVX2" s="2070"/>
      <c r="JVY2" s="2070"/>
      <c r="JVZ2" s="2070"/>
      <c r="JWA2" s="2070"/>
      <c r="JWB2" s="2070"/>
      <c r="JWC2" s="2070"/>
      <c r="JWD2" s="2070"/>
      <c r="JWE2" s="2070"/>
      <c r="JWF2" s="2070"/>
      <c r="JWG2" s="2070"/>
      <c r="JWH2" s="2070"/>
      <c r="JWI2" s="2070"/>
      <c r="JWJ2" s="2070"/>
      <c r="JWK2" s="2070"/>
      <c r="JWL2" s="2070"/>
      <c r="JWM2" s="2070"/>
      <c r="JWN2" s="2070"/>
      <c r="JWO2" s="2070"/>
      <c r="JWP2" s="2070"/>
      <c r="JWQ2" s="2070"/>
      <c r="JWR2" s="2070"/>
      <c r="JWS2" s="2070"/>
      <c r="JWT2" s="2070"/>
      <c r="JWU2" s="2070"/>
      <c r="JWV2" s="2070"/>
      <c r="JWW2" s="2070"/>
      <c r="JWX2" s="2070"/>
      <c r="JWY2" s="2070"/>
      <c r="JWZ2" s="2070"/>
      <c r="JXA2" s="2070"/>
      <c r="JXB2" s="2070"/>
      <c r="JXC2" s="2070"/>
      <c r="JXD2" s="2070"/>
      <c r="JXE2" s="2070"/>
      <c r="JXF2" s="2070"/>
      <c r="JXG2" s="2070"/>
      <c r="JXH2" s="2070"/>
      <c r="JXI2" s="2070"/>
      <c r="JXJ2" s="2070"/>
      <c r="JXK2" s="2070"/>
      <c r="JXL2" s="2070"/>
      <c r="JXM2" s="2070"/>
      <c r="JXN2" s="2070"/>
      <c r="JXO2" s="2070"/>
      <c r="JXP2" s="2070"/>
      <c r="JXQ2" s="2070"/>
      <c r="JXR2" s="2070"/>
      <c r="JXS2" s="2070"/>
      <c r="JXT2" s="2070"/>
      <c r="JXU2" s="2070"/>
      <c r="JXV2" s="2070"/>
      <c r="JXW2" s="2070"/>
      <c r="JXX2" s="2070"/>
      <c r="JXY2" s="2070"/>
      <c r="JXZ2" s="2070"/>
      <c r="JYA2" s="2070"/>
      <c r="JYB2" s="2070"/>
      <c r="JYC2" s="2070"/>
      <c r="JYD2" s="2070"/>
      <c r="JYE2" s="2070"/>
      <c r="JYF2" s="2070"/>
      <c r="JYG2" s="2070"/>
      <c r="JYH2" s="2070"/>
      <c r="JYI2" s="2070"/>
      <c r="JYJ2" s="2070"/>
      <c r="JYK2" s="2070"/>
      <c r="JYL2" s="2070"/>
      <c r="JYM2" s="2070"/>
      <c r="JYN2" s="2070"/>
      <c r="JYO2" s="2070"/>
      <c r="JYP2" s="2070"/>
      <c r="JYQ2" s="2070"/>
      <c r="JYR2" s="2070"/>
      <c r="JYS2" s="2070"/>
      <c r="JYT2" s="2070"/>
      <c r="JYU2" s="2070"/>
      <c r="JYV2" s="2070"/>
      <c r="JYW2" s="2070"/>
      <c r="JYX2" s="2070"/>
      <c r="JYY2" s="2070"/>
      <c r="JYZ2" s="2070"/>
      <c r="JZA2" s="2070"/>
      <c r="JZB2" s="2070"/>
      <c r="JZC2" s="2070"/>
      <c r="JZD2" s="2070"/>
      <c r="JZE2" s="2070"/>
      <c r="JZF2" s="2070"/>
      <c r="JZG2" s="2070"/>
      <c r="JZH2" s="2070"/>
      <c r="JZI2" s="2070"/>
      <c r="JZJ2" s="2070"/>
      <c r="JZK2" s="2070"/>
      <c r="JZL2" s="2070"/>
      <c r="JZM2" s="2070"/>
      <c r="JZN2" s="2070"/>
      <c r="JZO2" s="2070"/>
      <c r="JZP2" s="2070"/>
      <c r="JZQ2" s="2070"/>
      <c r="JZR2" s="2070"/>
      <c r="JZS2" s="2070"/>
      <c r="JZT2" s="2070"/>
      <c r="JZU2" s="2070"/>
      <c r="JZV2" s="2070"/>
      <c r="JZW2" s="2070"/>
      <c r="JZX2" s="2070"/>
      <c r="JZY2" s="2070"/>
      <c r="JZZ2" s="2070"/>
      <c r="KAA2" s="2070"/>
      <c r="KAB2" s="2070"/>
      <c r="KAC2" s="2070"/>
      <c r="KAD2" s="2070"/>
      <c r="KAE2" s="2070"/>
      <c r="KAF2" s="2070"/>
      <c r="KAG2" s="2070"/>
      <c r="KAH2" s="2070"/>
      <c r="KAI2" s="2070"/>
      <c r="KAJ2" s="2070"/>
      <c r="KAK2" s="2070"/>
      <c r="KAL2" s="2070"/>
      <c r="KAM2" s="2070"/>
      <c r="KAN2" s="2070"/>
      <c r="KAO2" s="2070"/>
      <c r="KAP2" s="2070"/>
      <c r="KAQ2" s="2070"/>
      <c r="KAR2" s="2070"/>
      <c r="KAS2" s="2070"/>
      <c r="KAT2" s="2070"/>
      <c r="KAU2" s="2070"/>
      <c r="KAV2" s="2070"/>
      <c r="KAW2" s="2070"/>
      <c r="KAX2" s="2070"/>
      <c r="KAY2" s="2070"/>
      <c r="KAZ2" s="2070"/>
      <c r="KBA2" s="2070"/>
      <c r="KBB2" s="2070"/>
      <c r="KBC2" s="2070"/>
      <c r="KBD2" s="2070"/>
      <c r="KBE2" s="2070"/>
      <c r="KBF2" s="2070"/>
      <c r="KBG2" s="2070"/>
      <c r="KBH2" s="2070"/>
      <c r="KBI2" s="2070"/>
      <c r="KBJ2" s="2070"/>
      <c r="KBK2" s="2070"/>
      <c r="KBL2" s="2070"/>
      <c r="KBM2" s="2070"/>
      <c r="KBN2" s="2070"/>
      <c r="KBO2" s="2070"/>
      <c r="KBP2" s="2070"/>
      <c r="KBQ2" s="2070"/>
      <c r="KBR2" s="2070"/>
      <c r="KBS2" s="2070"/>
      <c r="KBT2" s="2070"/>
      <c r="KBU2" s="2070"/>
      <c r="KBV2" s="2070"/>
      <c r="KBW2" s="2070"/>
      <c r="KBX2" s="2070"/>
      <c r="KBY2" s="2070"/>
      <c r="KBZ2" s="2070"/>
      <c r="KCA2" s="2070"/>
      <c r="KCB2" s="2070"/>
      <c r="KCC2" s="2070"/>
      <c r="KCD2" s="2070"/>
      <c r="KCE2" s="2070"/>
      <c r="KCF2" s="2070"/>
      <c r="KCG2" s="2070"/>
      <c r="KCH2" s="2070"/>
      <c r="KCI2" s="2070"/>
      <c r="KCJ2" s="2070"/>
      <c r="KCK2" s="2070"/>
      <c r="KCL2" s="2070"/>
      <c r="KCM2" s="2070"/>
      <c r="KCN2" s="2070"/>
      <c r="KCO2" s="2070"/>
      <c r="KCP2" s="2070"/>
      <c r="KCQ2" s="2070"/>
      <c r="KCR2" s="2070"/>
      <c r="KCS2" s="2070"/>
      <c r="KCT2" s="2070"/>
      <c r="KCU2" s="2070"/>
      <c r="KCV2" s="2070"/>
      <c r="KCW2" s="2070"/>
      <c r="KCX2" s="2070"/>
      <c r="KCY2" s="2070"/>
      <c r="KCZ2" s="2070"/>
      <c r="KDA2" s="2070"/>
      <c r="KDB2" s="2070"/>
      <c r="KDC2" s="2070"/>
      <c r="KDD2" s="2070"/>
      <c r="KDE2" s="2070"/>
      <c r="KDF2" s="2070"/>
      <c r="KDG2" s="2070"/>
      <c r="KDH2" s="2070"/>
      <c r="KDI2" s="2070"/>
      <c r="KDJ2" s="2070"/>
      <c r="KDK2" s="2070"/>
      <c r="KDL2" s="2070"/>
      <c r="KDM2" s="2070"/>
      <c r="KDN2" s="2070"/>
      <c r="KDO2" s="2070"/>
      <c r="KDP2" s="2070"/>
      <c r="KDQ2" s="2070"/>
      <c r="KDR2" s="2070"/>
      <c r="KDS2" s="2070"/>
      <c r="KDT2" s="2070"/>
      <c r="KDU2" s="2070"/>
      <c r="KDV2" s="2070"/>
      <c r="KDW2" s="2070"/>
      <c r="KDX2" s="2070"/>
      <c r="KDY2" s="2070"/>
      <c r="KDZ2" s="2070"/>
      <c r="KEA2" s="2070"/>
      <c r="KEB2" s="2070"/>
      <c r="KEC2" s="2070"/>
      <c r="KED2" s="2070"/>
      <c r="KEE2" s="2070"/>
      <c r="KEF2" s="2070"/>
      <c r="KEG2" s="2070"/>
      <c r="KEH2" s="2070"/>
      <c r="KEI2" s="2070"/>
      <c r="KEJ2" s="2070"/>
      <c r="KEK2" s="2070"/>
      <c r="KEL2" s="2070"/>
      <c r="KEM2" s="2070"/>
      <c r="KEN2" s="2070"/>
      <c r="KEO2" s="2070"/>
      <c r="KEP2" s="2070"/>
      <c r="KEQ2" s="2070"/>
      <c r="KER2" s="2070"/>
      <c r="KES2" s="2070"/>
      <c r="KET2" s="2070"/>
      <c r="KEU2" s="2070"/>
      <c r="KEV2" s="2070"/>
      <c r="KEW2" s="2070"/>
      <c r="KEX2" s="2070"/>
      <c r="KEY2" s="2070"/>
      <c r="KEZ2" s="2070"/>
      <c r="KFA2" s="2070"/>
      <c r="KFB2" s="2070"/>
      <c r="KFC2" s="2070"/>
      <c r="KFD2" s="2070"/>
      <c r="KFE2" s="2070"/>
      <c r="KFF2" s="2070"/>
      <c r="KFG2" s="2070"/>
      <c r="KFH2" s="2070"/>
      <c r="KFI2" s="2070"/>
      <c r="KFJ2" s="2070"/>
      <c r="KFK2" s="2070"/>
      <c r="KFL2" s="2070"/>
      <c r="KFM2" s="2070"/>
      <c r="KFN2" s="2070"/>
      <c r="KFO2" s="2070"/>
      <c r="KFP2" s="2070"/>
      <c r="KFQ2" s="2070"/>
      <c r="KFR2" s="2070"/>
      <c r="KFS2" s="2070"/>
      <c r="KFT2" s="2070"/>
      <c r="KFU2" s="2070"/>
      <c r="KFV2" s="2070"/>
      <c r="KFW2" s="2070"/>
      <c r="KFX2" s="2070"/>
      <c r="KFY2" s="2070"/>
      <c r="KFZ2" s="2070"/>
      <c r="KGA2" s="2070"/>
      <c r="KGB2" s="2070"/>
      <c r="KGC2" s="2070"/>
      <c r="KGD2" s="2070"/>
      <c r="KGE2" s="2070"/>
      <c r="KGF2" s="2070"/>
      <c r="KGG2" s="2070"/>
      <c r="KGH2" s="2070"/>
      <c r="KGI2" s="2070"/>
      <c r="KGJ2" s="2070"/>
      <c r="KGK2" s="2070"/>
      <c r="KGL2" s="2070"/>
      <c r="KGM2" s="2070"/>
      <c r="KGN2" s="2070"/>
      <c r="KGO2" s="2070"/>
      <c r="KGP2" s="2070"/>
      <c r="KGQ2" s="2070"/>
      <c r="KGR2" s="2070"/>
      <c r="KGS2" s="2070"/>
      <c r="KGT2" s="2070"/>
      <c r="KGU2" s="2070"/>
      <c r="KGV2" s="2070"/>
      <c r="KGW2" s="2070"/>
      <c r="KGX2" s="2070"/>
      <c r="KGY2" s="2070"/>
      <c r="KGZ2" s="2070"/>
      <c r="KHA2" s="2070"/>
      <c r="KHB2" s="2070"/>
      <c r="KHC2" s="2070"/>
      <c r="KHD2" s="2070"/>
      <c r="KHE2" s="2070"/>
      <c r="KHF2" s="2070"/>
      <c r="KHG2" s="2070"/>
      <c r="KHH2" s="2070"/>
      <c r="KHI2" s="2070"/>
      <c r="KHJ2" s="2070"/>
      <c r="KHK2" s="2070"/>
      <c r="KHL2" s="2070"/>
      <c r="KHM2" s="2070"/>
      <c r="KHN2" s="2070"/>
      <c r="KHO2" s="2070"/>
      <c r="KHP2" s="2070"/>
      <c r="KHQ2" s="2070"/>
      <c r="KHR2" s="2070"/>
      <c r="KHS2" s="2070"/>
      <c r="KHT2" s="2070"/>
      <c r="KHU2" s="2070"/>
      <c r="KHV2" s="2070"/>
      <c r="KHW2" s="2070"/>
      <c r="KHX2" s="2070"/>
      <c r="KHY2" s="2070"/>
      <c r="KHZ2" s="2070"/>
      <c r="KIA2" s="2070"/>
      <c r="KIB2" s="2070"/>
      <c r="KIC2" s="2070"/>
      <c r="KID2" s="2070"/>
      <c r="KIE2" s="2070"/>
      <c r="KIF2" s="2070"/>
      <c r="KIG2" s="2070"/>
      <c r="KIH2" s="2070"/>
      <c r="KII2" s="2070"/>
      <c r="KIJ2" s="2070"/>
      <c r="KIK2" s="2070"/>
      <c r="KIL2" s="2070"/>
      <c r="KIM2" s="2070"/>
      <c r="KIN2" s="2070"/>
      <c r="KIO2" s="2070"/>
      <c r="KIP2" s="2070"/>
      <c r="KIQ2" s="2070"/>
      <c r="KIR2" s="2070"/>
      <c r="KIS2" s="2070"/>
      <c r="KIT2" s="2070"/>
      <c r="KIU2" s="2070"/>
      <c r="KIV2" s="2070"/>
      <c r="KIW2" s="2070"/>
      <c r="KIX2" s="2070"/>
      <c r="KIY2" s="2070"/>
      <c r="KIZ2" s="2070"/>
      <c r="KJA2" s="2070"/>
      <c r="KJB2" s="2070"/>
      <c r="KJC2" s="2070"/>
      <c r="KJD2" s="2070"/>
      <c r="KJE2" s="2070"/>
      <c r="KJF2" s="2070"/>
      <c r="KJG2" s="2070"/>
      <c r="KJH2" s="2070"/>
      <c r="KJI2" s="2070"/>
      <c r="KJJ2" s="2070"/>
      <c r="KJK2" s="2070"/>
      <c r="KJL2" s="2070"/>
      <c r="KJM2" s="2070"/>
      <c r="KJN2" s="2070"/>
      <c r="KJO2" s="2070"/>
      <c r="KJP2" s="2070"/>
      <c r="KJQ2" s="2070"/>
      <c r="KJR2" s="2070"/>
      <c r="KJS2" s="2070"/>
      <c r="KJT2" s="2070"/>
      <c r="KJU2" s="2070"/>
      <c r="KJV2" s="2070"/>
      <c r="KJW2" s="2070"/>
      <c r="KJX2" s="2070"/>
      <c r="KJY2" s="2070"/>
      <c r="KJZ2" s="2070"/>
      <c r="KKA2" s="2070"/>
      <c r="KKB2" s="2070"/>
      <c r="KKC2" s="2070"/>
      <c r="KKD2" s="2070"/>
      <c r="KKE2" s="2070"/>
      <c r="KKF2" s="2070"/>
      <c r="KKG2" s="2070"/>
      <c r="KKH2" s="2070"/>
      <c r="KKI2" s="2070"/>
      <c r="KKJ2" s="2070"/>
      <c r="KKK2" s="2070"/>
      <c r="KKL2" s="2070"/>
      <c r="KKM2" s="2070"/>
      <c r="KKN2" s="2070"/>
      <c r="KKO2" s="2070"/>
      <c r="KKP2" s="2070"/>
      <c r="KKQ2" s="2070"/>
      <c r="KKR2" s="2070"/>
      <c r="KKS2" s="2070"/>
      <c r="KKT2" s="2070"/>
      <c r="KKU2" s="2070"/>
      <c r="KKV2" s="2070"/>
      <c r="KKW2" s="2070"/>
      <c r="KKX2" s="2070"/>
      <c r="KKY2" s="2070"/>
      <c r="KKZ2" s="2070"/>
      <c r="KLA2" s="2070"/>
      <c r="KLB2" s="2070"/>
      <c r="KLC2" s="2070"/>
      <c r="KLD2" s="2070"/>
      <c r="KLE2" s="2070"/>
      <c r="KLF2" s="2070"/>
      <c r="KLG2" s="2070"/>
      <c r="KLH2" s="2070"/>
      <c r="KLI2" s="2070"/>
      <c r="KLJ2" s="2070"/>
      <c r="KLK2" s="2070"/>
      <c r="KLL2" s="2070"/>
      <c r="KLM2" s="2070"/>
      <c r="KLN2" s="2070"/>
      <c r="KLO2" s="2070"/>
      <c r="KLP2" s="2070"/>
      <c r="KLQ2" s="2070"/>
      <c r="KLR2" s="2070"/>
      <c r="KLS2" s="2070"/>
      <c r="KLT2" s="2070"/>
      <c r="KLU2" s="2070"/>
      <c r="KLV2" s="2070"/>
      <c r="KLW2" s="2070"/>
      <c r="KLX2" s="2070"/>
      <c r="KLY2" s="2070"/>
      <c r="KLZ2" s="2070"/>
      <c r="KMA2" s="2070"/>
      <c r="KMB2" s="2070"/>
      <c r="KMC2" s="2070"/>
      <c r="KMD2" s="2070"/>
      <c r="KME2" s="2070"/>
      <c r="KMF2" s="2070"/>
      <c r="KMG2" s="2070"/>
      <c r="KMH2" s="2070"/>
      <c r="KMI2" s="2070"/>
      <c r="KMJ2" s="2070"/>
      <c r="KMK2" s="2070"/>
      <c r="KML2" s="2070"/>
      <c r="KMM2" s="2070"/>
      <c r="KMN2" s="2070"/>
      <c r="KMO2" s="2070"/>
      <c r="KMP2" s="2070"/>
      <c r="KMQ2" s="2070"/>
      <c r="KMR2" s="2070"/>
      <c r="KMS2" s="2070"/>
      <c r="KMT2" s="2070"/>
      <c r="KMU2" s="2070"/>
      <c r="KMV2" s="2070"/>
      <c r="KMW2" s="2070"/>
      <c r="KMX2" s="2070"/>
      <c r="KMY2" s="2070"/>
      <c r="KMZ2" s="2070"/>
      <c r="KNA2" s="2070"/>
      <c r="KNB2" s="2070"/>
      <c r="KNC2" s="2070"/>
      <c r="KND2" s="2070"/>
      <c r="KNE2" s="2070"/>
      <c r="KNF2" s="2070"/>
      <c r="KNG2" s="2070"/>
      <c r="KNH2" s="2070"/>
      <c r="KNI2" s="2070"/>
      <c r="KNJ2" s="2070"/>
      <c r="KNK2" s="2070"/>
      <c r="KNL2" s="2070"/>
      <c r="KNM2" s="2070"/>
      <c r="KNN2" s="2070"/>
      <c r="KNO2" s="2070"/>
      <c r="KNP2" s="2070"/>
      <c r="KNQ2" s="2070"/>
      <c r="KNR2" s="2070"/>
      <c r="KNS2" s="2070"/>
      <c r="KNT2" s="2070"/>
      <c r="KNU2" s="2070"/>
      <c r="KNV2" s="2070"/>
      <c r="KNW2" s="2070"/>
      <c r="KNX2" s="2070"/>
      <c r="KNY2" s="2070"/>
      <c r="KNZ2" s="2070"/>
      <c r="KOA2" s="2070"/>
      <c r="KOB2" s="2070"/>
      <c r="KOC2" s="2070"/>
      <c r="KOD2" s="2070"/>
      <c r="KOE2" s="2070"/>
      <c r="KOF2" s="2070"/>
      <c r="KOG2" s="2070"/>
      <c r="KOH2" s="2070"/>
      <c r="KOI2" s="2070"/>
      <c r="KOJ2" s="2070"/>
      <c r="KOK2" s="2070"/>
      <c r="KOL2" s="2070"/>
      <c r="KOM2" s="2070"/>
      <c r="KON2" s="2070"/>
      <c r="KOO2" s="2070"/>
      <c r="KOP2" s="2070"/>
      <c r="KOQ2" s="2070"/>
      <c r="KOR2" s="2070"/>
      <c r="KOS2" s="2070"/>
      <c r="KOT2" s="2070"/>
      <c r="KOU2" s="2070"/>
      <c r="KOV2" s="2070"/>
      <c r="KOW2" s="2070"/>
      <c r="KOX2" s="2070"/>
      <c r="KOY2" s="2070"/>
      <c r="KOZ2" s="2070"/>
      <c r="KPA2" s="2070"/>
      <c r="KPB2" s="2070"/>
      <c r="KPC2" s="2070"/>
      <c r="KPD2" s="2070"/>
      <c r="KPE2" s="2070"/>
      <c r="KPF2" s="2070"/>
      <c r="KPG2" s="2070"/>
      <c r="KPH2" s="2070"/>
      <c r="KPI2" s="2070"/>
      <c r="KPJ2" s="2070"/>
      <c r="KPK2" s="2070"/>
      <c r="KPL2" s="2070"/>
      <c r="KPM2" s="2070"/>
      <c r="KPN2" s="2070"/>
      <c r="KPO2" s="2070"/>
      <c r="KPP2" s="2070"/>
      <c r="KPQ2" s="2070"/>
      <c r="KPR2" s="2070"/>
      <c r="KPS2" s="2070"/>
      <c r="KPT2" s="2070"/>
      <c r="KPU2" s="2070"/>
      <c r="KPV2" s="2070"/>
      <c r="KPW2" s="2070"/>
      <c r="KPX2" s="2070"/>
      <c r="KPY2" s="2070"/>
      <c r="KPZ2" s="2070"/>
      <c r="KQA2" s="2070"/>
      <c r="KQB2" s="2070"/>
      <c r="KQC2" s="2070"/>
      <c r="KQD2" s="2070"/>
      <c r="KQE2" s="2070"/>
      <c r="KQF2" s="2070"/>
      <c r="KQG2" s="2070"/>
      <c r="KQH2" s="2070"/>
      <c r="KQI2" s="2070"/>
      <c r="KQJ2" s="2070"/>
      <c r="KQK2" s="2070"/>
      <c r="KQL2" s="2070"/>
      <c r="KQM2" s="2070"/>
      <c r="KQN2" s="2070"/>
      <c r="KQO2" s="2070"/>
      <c r="KQP2" s="2070"/>
      <c r="KQQ2" s="2070"/>
      <c r="KQR2" s="2070"/>
      <c r="KQS2" s="2070"/>
      <c r="KQT2" s="2070"/>
      <c r="KQU2" s="2070"/>
      <c r="KQV2" s="2070"/>
      <c r="KQW2" s="2070"/>
      <c r="KQX2" s="2070"/>
      <c r="KQY2" s="2070"/>
      <c r="KQZ2" s="2070"/>
      <c r="KRA2" s="2070"/>
      <c r="KRB2" s="2070"/>
      <c r="KRC2" s="2070"/>
      <c r="KRD2" s="2070"/>
      <c r="KRE2" s="2070"/>
      <c r="KRF2" s="2070"/>
      <c r="KRG2" s="2070"/>
      <c r="KRH2" s="2070"/>
      <c r="KRI2" s="2070"/>
      <c r="KRJ2" s="2070"/>
      <c r="KRK2" s="2070"/>
      <c r="KRL2" s="2070"/>
      <c r="KRM2" s="2070"/>
      <c r="KRN2" s="2070"/>
      <c r="KRO2" s="2070"/>
      <c r="KRP2" s="2070"/>
      <c r="KRQ2" s="2070"/>
      <c r="KRR2" s="2070"/>
      <c r="KRS2" s="2070"/>
      <c r="KRT2" s="2070"/>
      <c r="KRU2" s="2070"/>
      <c r="KRV2" s="2070"/>
      <c r="KRW2" s="2070"/>
      <c r="KRX2" s="2070"/>
      <c r="KRY2" s="2070"/>
      <c r="KRZ2" s="2070"/>
      <c r="KSA2" s="2070"/>
      <c r="KSB2" s="2070"/>
      <c r="KSC2" s="2070"/>
      <c r="KSD2" s="2070"/>
      <c r="KSE2" s="2070"/>
      <c r="KSF2" s="2070"/>
      <c r="KSG2" s="2070"/>
      <c r="KSH2" s="2070"/>
      <c r="KSI2" s="2070"/>
      <c r="KSJ2" s="2070"/>
      <c r="KSK2" s="2070"/>
      <c r="KSL2" s="2070"/>
      <c r="KSM2" s="2070"/>
      <c r="KSN2" s="2070"/>
      <c r="KSO2" s="2070"/>
      <c r="KSP2" s="2070"/>
      <c r="KSQ2" s="2070"/>
      <c r="KSR2" s="2070"/>
      <c r="KSS2" s="2070"/>
      <c r="KST2" s="2070"/>
      <c r="KSU2" s="2070"/>
      <c r="KSV2" s="2070"/>
      <c r="KSW2" s="2070"/>
      <c r="KSX2" s="2070"/>
      <c r="KSY2" s="2070"/>
      <c r="KSZ2" s="2070"/>
      <c r="KTA2" s="2070"/>
      <c r="KTB2" s="2070"/>
      <c r="KTC2" s="2070"/>
      <c r="KTD2" s="2070"/>
      <c r="KTE2" s="2070"/>
      <c r="KTF2" s="2070"/>
      <c r="KTG2" s="2070"/>
      <c r="KTH2" s="2070"/>
      <c r="KTI2" s="2070"/>
      <c r="KTJ2" s="2070"/>
      <c r="KTK2" s="2070"/>
      <c r="KTL2" s="2070"/>
      <c r="KTM2" s="2070"/>
      <c r="KTN2" s="2070"/>
      <c r="KTO2" s="2070"/>
      <c r="KTP2" s="2070"/>
      <c r="KTQ2" s="2070"/>
      <c r="KTR2" s="2070"/>
      <c r="KTS2" s="2070"/>
      <c r="KTT2" s="2070"/>
      <c r="KTU2" s="2070"/>
      <c r="KTV2" s="2070"/>
      <c r="KTW2" s="2070"/>
      <c r="KTX2" s="2070"/>
      <c r="KTY2" s="2070"/>
      <c r="KTZ2" s="2070"/>
      <c r="KUA2" s="2070"/>
      <c r="KUB2" s="2070"/>
      <c r="KUC2" s="2070"/>
      <c r="KUD2" s="2070"/>
      <c r="KUE2" s="2070"/>
      <c r="KUF2" s="2070"/>
      <c r="KUG2" s="2070"/>
      <c r="KUH2" s="2070"/>
      <c r="KUI2" s="2070"/>
      <c r="KUJ2" s="2070"/>
      <c r="KUK2" s="2070"/>
      <c r="KUL2" s="2070"/>
      <c r="KUM2" s="2070"/>
      <c r="KUN2" s="2070"/>
      <c r="KUO2" s="2070"/>
      <c r="KUP2" s="2070"/>
      <c r="KUQ2" s="2070"/>
      <c r="KUR2" s="2070"/>
      <c r="KUS2" s="2070"/>
      <c r="KUT2" s="2070"/>
      <c r="KUU2" s="2070"/>
      <c r="KUV2" s="2070"/>
      <c r="KUW2" s="2070"/>
      <c r="KUX2" s="2070"/>
      <c r="KUY2" s="2070"/>
      <c r="KUZ2" s="2070"/>
      <c r="KVA2" s="2070"/>
      <c r="KVB2" s="2070"/>
      <c r="KVC2" s="2070"/>
      <c r="KVD2" s="2070"/>
      <c r="KVE2" s="2070"/>
      <c r="KVF2" s="2070"/>
      <c r="KVG2" s="2070"/>
      <c r="KVH2" s="2070"/>
      <c r="KVI2" s="2070"/>
      <c r="KVJ2" s="2070"/>
      <c r="KVK2" s="2070"/>
      <c r="KVL2" s="2070"/>
      <c r="KVM2" s="2070"/>
      <c r="KVN2" s="2070"/>
      <c r="KVO2" s="2070"/>
      <c r="KVP2" s="2070"/>
      <c r="KVQ2" s="2070"/>
      <c r="KVR2" s="2070"/>
      <c r="KVS2" s="2070"/>
      <c r="KVT2" s="2070"/>
      <c r="KVU2" s="2070"/>
      <c r="KVV2" s="2070"/>
      <c r="KVW2" s="2070"/>
      <c r="KVX2" s="2070"/>
      <c r="KVY2" s="2070"/>
      <c r="KVZ2" s="2070"/>
      <c r="KWA2" s="2070"/>
      <c r="KWB2" s="2070"/>
      <c r="KWC2" s="2070"/>
      <c r="KWD2" s="2070"/>
      <c r="KWE2" s="2070"/>
      <c r="KWF2" s="2070"/>
      <c r="KWG2" s="2070"/>
      <c r="KWH2" s="2070"/>
      <c r="KWI2" s="2070"/>
      <c r="KWJ2" s="2070"/>
      <c r="KWK2" s="2070"/>
      <c r="KWL2" s="2070"/>
      <c r="KWM2" s="2070"/>
      <c r="KWN2" s="2070"/>
      <c r="KWO2" s="2070"/>
      <c r="KWP2" s="2070"/>
      <c r="KWQ2" s="2070"/>
      <c r="KWR2" s="2070"/>
      <c r="KWS2" s="2070"/>
      <c r="KWT2" s="2070"/>
      <c r="KWU2" s="2070"/>
      <c r="KWV2" s="2070"/>
      <c r="KWW2" s="2070"/>
      <c r="KWX2" s="2070"/>
      <c r="KWY2" s="2070"/>
      <c r="KWZ2" s="2070"/>
      <c r="KXA2" s="2070"/>
      <c r="KXB2" s="2070"/>
      <c r="KXC2" s="2070"/>
      <c r="KXD2" s="2070"/>
      <c r="KXE2" s="2070"/>
      <c r="KXF2" s="2070"/>
      <c r="KXG2" s="2070"/>
      <c r="KXH2" s="2070"/>
      <c r="KXI2" s="2070"/>
      <c r="KXJ2" s="2070"/>
      <c r="KXK2" s="2070"/>
      <c r="KXL2" s="2070"/>
      <c r="KXM2" s="2070"/>
      <c r="KXN2" s="2070"/>
      <c r="KXO2" s="2070"/>
      <c r="KXP2" s="2070"/>
      <c r="KXQ2" s="2070"/>
      <c r="KXR2" s="2070"/>
      <c r="KXS2" s="2070"/>
      <c r="KXT2" s="2070"/>
      <c r="KXU2" s="2070"/>
      <c r="KXV2" s="2070"/>
      <c r="KXW2" s="2070"/>
      <c r="KXX2" s="2070"/>
      <c r="KXY2" s="2070"/>
      <c r="KXZ2" s="2070"/>
      <c r="KYA2" s="2070"/>
      <c r="KYB2" s="2070"/>
      <c r="KYC2" s="2070"/>
      <c r="KYD2" s="2070"/>
      <c r="KYE2" s="2070"/>
      <c r="KYF2" s="2070"/>
      <c r="KYG2" s="2070"/>
      <c r="KYH2" s="2070"/>
      <c r="KYI2" s="2070"/>
      <c r="KYJ2" s="2070"/>
      <c r="KYK2" s="2070"/>
      <c r="KYL2" s="2070"/>
      <c r="KYM2" s="2070"/>
      <c r="KYN2" s="2070"/>
      <c r="KYO2" s="2070"/>
      <c r="KYP2" s="2070"/>
      <c r="KYQ2" s="2070"/>
      <c r="KYR2" s="2070"/>
      <c r="KYS2" s="2070"/>
      <c r="KYT2" s="2070"/>
      <c r="KYU2" s="2070"/>
      <c r="KYV2" s="2070"/>
      <c r="KYW2" s="2070"/>
      <c r="KYX2" s="2070"/>
      <c r="KYY2" s="2070"/>
      <c r="KYZ2" s="2070"/>
      <c r="KZA2" s="2070"/>
      <c r="KZB2" s="2070"/>
      <c r="KZC2" s="2070"/>
      <c r="KZD2" s="2070"/>
      <c r="KZE2" s="2070"/>
      <c r="KZF2" s="2070"/>
      <c r="KZG2" s="2070"/>
      <c r="KZH2" s="2070"/>
      <c r="KZI2" s="2070"/>
      <c r="KZJ2" s="2070"/>
      <c r="KZK2" s="2070"/>
      <c r="KZL2" s="2070"/>
      <c r="KZM2" s="2070"/>
      <c r="KZN2" s="2070"/>
      <c r="KZO2" s="2070"/>
      <c r="KZP2" s="2070"/>
      <c r="KZQ2" s="2070"/>
      <c r="KZR2" s="2070"/>
      <c r="KZS2" s="2070"/>
      <c r="KZT2" s="2070"/>
      <c r="KZU2" s="2070"/>
      <c r="KZV2" s="2070"/>
      <c r="KZW2" s="2070"/>
      <c r="KZX2" s="2070"/>
      <c r="KZY2" s="2070"/>
      <c r="KZZ2" s="2070"/>
      <c r="LAA2" s="2070"/>
      <c r="LAB2" s="2070"/>
      <c r="LAC2" s="2070"/>
      <c r="LAD2" s="2070"/>
      <c r="LAE2" s="2070"/>
      <c r="LAF2" s="2070"/>
      <c r="LAG2" s="2070"/>
      <c r="LAH2" s="2070"/>
      <c r="LAI2" s="2070"/>
      <c r="LAJ2" s="2070"/>
      <c r="LAK2" s="2070"/>
      <c r="LAL2" s="2070"/>
      <c r="LAM2" s="2070"/>
      <c r="LAN2" s="2070"/>
      <c r="LAO2" s="2070"/>
      <c r="LAP2" s="2070"/>
      <c r="LAQ2" s="2070"/>
      <c r="LAR2" s="2070"/>
      <c r="LAS2" s="2070"/>
      <c r="LAT2" s="2070"/>
      <c r="LAU2" s="2070"/>
      <c r="LAV2" s="2070"/>
      <c r="LAW2" s="2070"/>
      <c r="LAX2" s="2070"/>
      <c r="LAY2" s="2070"/>
      <c r="LAZ2" s="2070"/>
      <c r="LBA2" s="2070"/>
      <c r="LBB2" s="2070"/>
      <c r="LBC2" s="2070"/>
      <c r="LBD2" s="2070"/>
      <c r="LBE2" s="2070"/>
      <c r="LBF2" s="2070"/>
      <c r="LBG2" s="2070"/>
      <c r="LBH2" s="2070"/>
      <c r="LBI2" s="2070"/>
      <c r="LBJ2" s="2070"/>
      <c r="LBK2" s="2070"/>
      <c r="LBL2" s="2070"/>
      <c r="LBM2" s="2070"/>
      <c r="LBN2" s="2070"/>
      <c r="LBO2" s="2070"/>
      <c r="LBP2" s="2070"/>
      <c r="LBQ2" s="2070"/>
      <c r="LBR2" s="2070"/>
      <c r="LBS2" s="2070"/>
      <c r="LBT2" s="2070"/>
      <c r="LBU2" s="2070"/>
      <c r="LBV2" s="2070"/>
      <c r="LBW2" s="2070"/>
      <c r="LBX2" s="2070"/>
      <c r="LBY2" s="2070"/>
      <c r="LBZ2" s="2070"/>
      <c r="LCA2" s="2070"/>
      <c r="LCB2" s="2070"/>
      <c r="LCC2" s="2070"/>
      <c r="LCD2" s="2070"/>
      <c r="LCE2" s="2070"/>
      <c r="LCF2" s="2070"/>
      <c r="LCG2" s="2070"/>
      <c r="LCH2" s="2070"/>
      <c r="LCI2" s="2070"/>
      <c r="LCJ2" s="2070"/>
      <c r="LCK2" s="2070"/>
      <c r="LCL2" s="2070"/>
      <c r="LCM2" s="2070"/>
      <c r="LCN2" s="2070"/>
      <c r="LCO2" s="2070"/>
      <c r="LCP2" s="2070"/>
      <c r="LCQ2" s="2070"/>
      <c r="LCR2" s="2070"/>
      <c r="LCS2" s="2070"/>
      <c r="LCT2" s="2070"/>
      <c r="LCU2" s="2070"/>
      <c r="LCV2" s="2070"/>
      <c r="LCW2" s="2070"/>
      <c r="LCX2" s="2070"/>
      <c r="LCY2" s="2070"/>
      <c r="LCZ2" s="2070"/>
      <c r="LDA2" s="2070"/>
      <c r="LDB2" s="2070"/>
      <c r="LDC2" s="2070"/>
      <c r="LDD2" s="2070"/>
      <c r="LDE2" s="2070"/>
      <c r="LDF2" s="2070"/>
      <c r="LDG2" s="2070"/>
      <c r="LDH2" s="2070"/>
      <c r="LDI2" s="2070"/>
      <c r="LDJ2" s="2070"/>
      <c r="LDK2" s="2070"/>
      <c r="LDL2" s="2070"/>
      <c r="LDM2" s="2070"/>
      <c r="LDN2" s="2070"/>
      <c r="LDO2" s="2070"/>
      <c r="LDP2" s="2070"/>
      <c r="LDQ2" s="2070"/>
      <c r="LDR2" s="2070"/>
      <c r="LDS2" s="2070"/>
      <c r="LDT2" s="2070"/>
      <c r="LDU2" s="2070"/>
      <c r="LDV2" s="2070"/>
      <c r="LDW2" s="2070"/>
      <c r="LDX2" s="2070"/>
      <c r="LDY2" s="2070"/>
      <c r="LDZ2" s="2070"/>
      <c r="LEA2" s="2070"/>
      <c r="LEB2" s="2070"/>
      <c r="LEC2" s="2070"/>
      <c r="LED2" s="2070"/>
      <c r="LEE2" s="2070"/>
      <c r="LEF2" s="2070"/>
      <c r="LEG2" s="2070"/>
      <c r="LEH2" s="2070"/>
      <c r="LEI2" s="2070"/>
      <c r="LEJ2" s="2070"/>
      <c r="LEK2" s="2070"/>
      <c r="LEL2" s="2070"/>
      <c r="LEM2" s="2070"/>
      <c r="LEN2" s="2070"/>
      <c r="LEO2" s="2070"/>
      <c r="LEP2" s="2070"/>
      <c r="LEQ2" s="2070"/>
      <c r="LER2" s="2070"/>
      <c r="LES2" s="2070"/>
      <c r="LET2" s="2070"/>
      <c r="LEU2" s="2070"/>
      <c r="LEV2" s="2070"/>
      <c r="LEW2" s="2070"/>
      <c r="LEX2" s="2070"/>
      <c r="LEY2" s="2070"/>
      <c r="LEZ2" s="2070"/>
      <c r="LFA2" s="2070"/>
      <c r="LFB2" s="2070"/>
      <c r="LFC2" s="2070"/>
      <c r="LFD2" s="2070"/>
      <c r="LFE2" s="2070"/>
      <c r="LFF2" s="2070"/>
      <c r="LFG2" s="2070"/>
      <c r="LFH2" s="2070"/>
      <c r="LFI2" s="2070"/>
      <c r="LFJ2" s="2070"/>
      <c r="LFK2" s="2070"/>
      <c r="LFL2" s="2070"/>
      <c r="LFM2" s="2070"/>
      <c r="LFN2" s="2070"/>
      <c r="LFO2" s="2070"/>
      <c r="LFP2" s="2070"/>
      <c r="LFQ2" s="2070"/>
      <c r="LFR2" s="2070"/>
      <c r="LFS2" s="2070"/>
      <c r="LFT2" s="2070"/>
      <c r="LFU2" s="2070"/>
      <c r="LFV2" s="2070"/>
      <c r="LFW2" s="2070"/>
      <c r="LFX2" s="2070"/>
      <c r="LFY2" s="2070"/>
      <c r="LFZ2" s="2070"/>
      <c r="LGA2" s="2070"/>
      <c r="LGB2" s="2070"/>
      <c r="LGC2" s="2070"/>
      <c r="LGD2" s="2070"/>
      <c r="LGE2" s="2070"/>
      <c r="LGF2" s="2070"/>
      <c r="LGG2" s="2070"/>
      <c r="LGH2" s="2070"/>
      <c r="LGI2" s="2070"/>
      <c r="LGJ2" s="2070"/>
      <c r="LGK2" s="2070"/>
      <c r="LGL2" s="2070"/>
      <c r="LGM2" s="2070"/>
      <c r="LGN2" s="2070"/>
      <c r="LGO2" s="2070"/>
      <c r="LGP2" s="2070"/>
      <c r="LGQ2" s="2070"/>
      <c r="LGR2" s="2070"/>
      <c r="LGS2" s="2070"/>
      <c r="LGT2" s="2070"/>
      <c r="LGU2" s="2070"/>
      <c r="LGV2" s="2070"/>
      <c r="LGW2" s="2070"/>
      <c r="LGX2" s="2070"/>
      <c r="LGY2" s="2070"/>
      <c r="LGZ2" s="2070"/>
      <c r="LHA2" s="2070"/>
      <c r="LHB2" s="2070"/>
      <c r="LHC2" s="2070"/>
      <c r="LHD2" s="2070"/>
      <c r="LHE2" s="2070"/>
      <c r="LHF2" s="2070"/>
      <c r="LHG2" s="2070"/>
      <c r="LHH2" s="2070"/>
      <c r="LHI2" s="2070"/>
      <c r="LHJ2" s="2070"/>
      <c r="LHK2" s="2070"/>
      <c r="LHL2" s="2070"/>
      <c r="LHM2" s="2070"/>
      <c r="LHN2" s="2070"/>
      <c r="LHO2" s="2070"/>
      <c r="LHP2" s="2070"/>
      <c r="LHQ2" s="2070"/>
      <c r="LHR2" s="2070"/>
      <c r="LHS2" s="2070"/>
      <c r="LHT2" s="2070"/>
      <c r="LHU2" s="2070"/>
      <c r="LHV2" s="2070"/>
      <c r="LHW2" s="2070"/>
      <c r="LHX2" s="2070"/>
      <c r="LHY2" s="2070"/>
      <c r="LHZ2" s="2070"/>
      <c r="LIA2" s="2070"/>
      <c r="LIB2" s="2070"/>
      <c r="LIC2" s="2070"/>
      <c r="LID2" s="2070"/>
      <c r="LIE2" s="2070"/>
      <c r="LIF2" s="2070"/>
      <c r="LIG2" s="2070"/>
      <c r="LIH2" s="2070"/>
      <c r="LII2" s="2070"/>
      <c r="LIJ2" s="2070"/>
      <c r="LIK2" s="2070"/>
      <c r="LIL2" s="2070"/>
      <c r="LIM2" s="2070"/>
      <c r="LIN2" s="2070"/>
      <c r="LIO2" s="2070"/>
      <c r="LIP2" s="2070"/>
      <c r="LIQ2" s="2070"/>
      <c r="LIR2" s="2070"/>
      <c r="LIS2" s="2070"/>
      <c r="LIT2" s="2070"/>
      <c r="LIU2" s="2070"/>
      <c r="LIV2" s="2070"/>
      <c r="LIW2" s="2070"/>
      <c r="LIX2" s="2070"/>
      <c r="LIY2" s="2070"/>
      <c r="LIZ2" s="2070"/>
      <c r="LJA2" s="2070"/>
      <c r="LJB2" s="2070"/>
      <c r="LJC2" s="2070"/>
      <c r="LJD2" s="2070"/>
      <c r="LJE2" s="2070"/>
      <c r="LJF2" s="2070"/>
      <c r="LJG2" s="2070"/>
      <c r="LJH2" s="2070"/>
      <c r="LJI2" s="2070"/>
      <c r="LJJ2" s="2070"/>
      <c r="LJK2" s="2070"/>
      <c r="LJL2" s="2070"/>
      <c r="LJM2" s="2070"/>
      <c r="LJN2" s="2070"/>
      <c r="LJO2" s="2070"/>
      <c r="LJP2" s="2070"/>
      <c r="LJQ2" s="2070"/>
      <c r="LJR2" s="2070"/>
      <c r="LJS2" s="2070"/>
      <c r="LJT2" s="2070"/>
      <c r="LJU2" s="2070"/>
      <c r="LJV2" s="2070"/>
      <c r="LJW2" s="2070"/>
      <c r="LJX2" s="2070"/>
      <c r="LJY2" s="2070"/>
      <c r="LJZ2" s="2070"/>
      <c r="LKA2" s="2070"/>
      <c r="LKB2" s="2070"/>
      <c r="LKC2" s="2070"/>
      <c r="LKD2" s="2070"/>
      <c r="LKE2" s="2070"/>
      <c r="LKF2" s="2070"/>
      <c r="LKG2" s="2070"/>
      <c r="LKH2" s="2070"/>
      <c r="LKI2" s="2070"/>
      <c r="LKJ2" s="2070"/>
      <c r="LKK2" s="2070"/>
      <c r="LKL2" s="2070"/>
      <c r="LKM2" s="2070"/>
      <c r="LKN2" s="2070"/>
      <c r="LKO2" s="2070"/>
      <c r="LKP2" s="2070"/>
      <c r="LKQ2" s="2070"/>
      <c r="LKR2" s="2070"/>
      <c r="LKS2" s="2070"/>
      <c r="LKT2" s="2070"/>
      <c r="LKU2" s="2070"/>
      <c r="LKV2" s="2070"/>
      <c r="LKW2" s="2070"/>
      <c r="LKX2" s="2070"/>
      <c r="LKY2" s="2070"/>
      <c r="LKZ2" s="2070"/>
      <c r="LLA2" s="2070"/>
      <c r="LLB2" s="2070"/>
      <c r="LLC2" s="2070"/>
      <c r="LLD2" s="2070"/>
      <c r="LLE2" s="2070"/>
      <c r="LLF2" s="2070"/>
      <c r="LLG2" s="2070"/>
      <c r="LLH2" s="2070"/>
      <c r="LLI2" s="2070"/>
      <c r="LLJ2" s="2070"/>
      <c r="LLK2" s="2070"/>
      <c r="LLL2" s="2070"/>
      <c r="LLM2" s="2070"/>
      <c r="LLN2" s="2070"/>
      <c r="LLO2" s="2070"/>
      <c r="LLP2" s="2070"/>
      <c r="LLQ2" s="2070"/>
      <c r="LLR2" s="2070"/>
      <c r="LLS2" s="2070"/>
      <c r="LLT2" s="2070"/>
      <c r="LLU2" s="2070"/>
      <c r="LLV2" s="2070"/>
      <c r="LLW2" s="2070"/>
      <c r="LLX2" s="2070"/>
      <c r="LLY2" s="2070"/>
      <c r="LLZ2" s="2070"/>
      <c r="LMA2" s="2070"/>
      <c r="LMB2" s="2070"/>
      <c r="LMC2" s="2070"/>
      <c r="LMD2" s="2070"/>
      <c r="LME2" s="2070"/>
      <c r="LMF2" s="2070"/>
      <c r="LMG2" s="2070"/>
      <c r="LMH2" s="2070"/>
      <c r="LMI2" s="2070"/>
      <c r="LMJ2" s="2070"/>
      <c r="LMK2" s="2070"/>
      <c r="LML2" s="2070"/>
      <c r="LMM2" s="2070"/>
      <c r="LMN2" s="2070"/>
      <c r="LMO2" s="2070"/>
      <c r="LMP2" s="2070"/>
      <c r="LMQ2" s="2070"/>
      <c r="LMR2" s="2070"/>
      <c r="LMS2" s="2070"/>
      <c r="LMT2" s="2070"/>
      <c r="LMU2" s="2070"/>
      <c r="LMV2" s="2070"/>
      <c r="LMW2" s="2070"/>
      <c r="LMX2" s="2070"/>
      <c r="LMY2" s="2070"/>
      <c r="LMZ2" s="2070"/>
      <c r="LNA2" s="2070"/>
      <c r="LNB2" s="2070"/>
      <c r="LNC2" s="2070"/>
      <c r="LND2" s="2070"/>
      <c r="LNE2" s="2070"/>
      <c r="LNF2" s="2070"/>
      <c r="LNG2" s="2070"/>
      <c r="LNH2" s="2070"/>
      <c r="LNI2" s="2070"/>
      <c r="LNJ2" s="2070"/>
      <c r="LNK2" s="2070"/>
      <c r="LNL2" s="2070"/>
      <c r="LNM2" s="2070"/>
      <c r="LNN2" s="2070"/>
      <c r="LNO2" s="2070"/>
      <c r="LNP2" s="2070"/>
      <c r="LNQ2" s="2070"/>
      <c r="LNR2" s="2070"/>
      <c r="LNS2" s="2070"/>
      <c r="LNT2" s="2070"/>
      <c r="LNU2" s="2070"/>
      <c r="LNV2" s="2070"/>
      <c r="LNW2" s="2070"/>
      <c r="LNX2" s="2070"/>
      <c r="LNY2" s="2070"/>
      <c r="LNZ2" s="2070"/>
      <c r="LOA2" s="2070"/>
      <c r="LOB2" s="2070"/>
      <c r="LOC2" s="2070"/>
      <c r="LOD2" s="2070"/>
      <c r="LOE2" s="2070"/>
      <c r="LOF2" s="2070"/>
      <c r="LOG2" s="2070"/>
      <c r="LOH2" s="2070"/>
      <c r="LOI2" s="2070"/>
      <c r="LOJ2" s="2070"/>
      <c r="LOK2" s="2070"/>
      <c r="LOL2" s="2070"/>
      <c r="LOM2" s="2070"/>
      <c r="LON2" s="2070"/>
      <c r="LOO2" s="2070"/>
      <c r="LOP2" s="2070"/>
      <c r="LOQ2" s="2070"/>
      <c r="LOR2" s="2070"/>
      <c r="LOS2" s="2070"/>
      <c r="LOT2" s="2070"/>
      <c r="LOU2" s="2070"/>
      <c r="LOV2" s="2070"/>
      <c r="LOW2" s="2070"/>
      <c r="LOX2" s="2070"/>
      <c r="LOY2" s="2070"/>
      <c r="LOZ2" s="2070"/>
      <c r="LPA2" s="2070"/>
      <c r="LPB2" s="2070"/>
      <c r="LPC2" s="2070"/>
      <c r="LPD2" s="2070"/>
      <c r="LPE2" s="2070"/>
      <c r="LPF2" s="2070"/>
      <c r="LPG2" s="2070"/>
      <c r="LPH2" s="2070"/>
      <c r="LPI2" s="2070"/>
      <c r="LPJ2" s="2070"/>
      <c r="LPK2" s="2070"/>
      <c r="LPL2" s="2070"/>
      <c r="LPM2" s="2070"/>
      <c r="LPN2" s="2070"/>
      <c r="LPO2" s="2070"/>
      <c r="LPP2" s="2070"/>
      <c r="LPQ2" s="2070"/>
      <c r="LPR2" s="2070"/>
      <c r="LPS2" s="2070"/>
      <c r="LPT2" s="2070"/>
      <c r="LPU2" s="2070"/>
      <c r="LPV2" s="2070"/>
      <c r="LPW2" s="2070"/>
      <c r="LPX2" s="2070"/>
      <c r="LPY2" s="2070"/>
      <c r="LPZ2" s="2070"/>
      <c r="LQA2" s="2070"/>
      <c r="LQB2" s="2070"/>
      <c r="LQC2" s="2070"/>
      <c r="LQD2" s="2070"/>
      <c r="LQE2" s="2070"/>
      <c r="LQF2" s="2070"/>
      <c r="LQG2" s="2070"/>
      <c r="LQH2" s="2070"/>
      <c r="LQI2" s="2070"/>
      <c r="LQJ2" s="2070"/>
      <c r="LQK2" s="2070"/>
      <c r="LQL2" s="2070"/>
      <c r="LQM2" s="2070"/>
      <c r="LQN2" s="2070"/>
      <c r="LQO2" s="2070"/>
      <c r="LQP2" s="2070"/>
      <c r="LQQ2" s="2070"/>
      <c r="LQR2" s="2070"/>
      <c r="LQS2" s="2070"/>
      <c r="LQT2" s="2070"/>
      <c r="LQU2" s="2070"/>
      <c r="LQV2" s="2070"/>
      <c r="LQW2" s="2070"/>
      <c r="LQX2" s="2070"/>
      <c r="LQY2" s="2070"/>
      <c r="LQZ2" s="2070"/>
      <c r="LRA2" s="2070"/>
      <c r="LRB2" s="2070"/>
      <c r="LRC2" s="2070"/>
      <c r="LRD2" s="2070"/>
      <c r="LRE2" s="2070"/>
      <c r="LRF2" s="2070"/>
      <c r="LRG2" s="2070"/>
      <c r="LRH2" s="2070"/>
      <c r="LRI2" s="2070"/>
      <c r="LRJ2" s="2070"/>
      <c r="LRK2" s="2070"/>
      <c r="LRL2" s="2070"/>
      <c r="LRM2" s="2070"/>
      <c r="LRN2" s="2070"/>
      <c r="LRO2" s="2070"/>
      <c r="LRP2" s="2070"/>
      <c r="LRQ2" s="2070"/>
      <c r="LRR2" s="2070"/>
      <c r="LRS2" s="2070"/>
      <c r="LRT2" s="2070"/>
      <c r="LRU2" s="2070"/>
      <c r="LRV2" s="2070"/>
      <c r="LRW2" s="2070"/>
      <c r="LRX2" s="2070"/>
      <c r="LRY2" s="2070"/>
      <c r="LRZ2" s="2070"/>
      <c r="LSA2" s="2070"/>
      <c r="LSB2" s="2070"/>
      <c r="LSC2" s="2070"/>
      <c r="LSD2" s="2070"/>
      <c r="LSE2" s="2070"/>
      <c r="LSF2" s="2070"/>
      <c r="LSG2" s="2070"/>
      <c r="LSH2" s="2070"/>
      <c r="LSI2" s="2070"/>
      <c r="LSJ2" s="2070"/>
      <c r="LSK2" s="2070"/>
      <c r="LSL2" s="2070"/>
      <c r="LSM2" s="2070"/>
      <c r="LSN2" s="2070"/>
      <c r="LSO2" s="2070"/>
      <c r="LSP2" s="2070"/>
      <c r="LSQ2" s="2070"/>
      <c r="LSR2" s="2070"/>
      <c r="LSS2" s="2070"/>
      <c r="LST2" s="2070"/>
      <c r="LSU2" s="2070"/>
      <c r="LSV2" s="2070"/>
      <c r="LSW2" s="2070"/>
      <c r="LSX2" s="2070"/>
      <c r="LSY2" s="2070"/>
      <c r="LSZ2" s="2070"/>
      <c r="LTA2" s="2070"/>
      <c r="LTB2" s="2070"/>
      <c r="LTC2" s="2070"/>
      <c r="LTD2" s="2070"/>
      <c r="LTE2" s="2070"/>
      <c r="LTF2" s="2070"/>
      <c r="LTG2" s="2070"/>
      <c r="LTH2" s="2070"/>
      <c r="LTI2" s="2070"/>
      <c r="LTJ2" s="2070"/>
      <c r="LTK2" s="2070"/>
      <c r="LTL2" s="2070"/>
      <c r="LTM2" s="2070"/>
      <c r="LTN2" s="2070"/>
      <c r="LTO2" s="2070"/>
      <c r="LTP2" s="2070"/>
      <c r="LTQ2" s="2070"/>
      <c r="LTR2" s="2070"/>
      <c r="LTS2" s="2070"/>
      <c r="LTT2" s="2070"/>
      <c r="LTU2" s="2070"/>
      <c r="LTV2" s="2070"/>
      <c r="LTW2" s="2070"/>
      <c r="LTX2" s="2070"/>
      <c r="LTY2" s="2070"/>
      <c r="LTZ2" s="2070"/>
      <c r="LUA2" s="2070"/>
      <c r="LUB2" s="2070"/>
      <c r="LUC2" s="2070"/>
      <c r="LUD2" s="2070"/>
      <c r="LUE2" s="2070"/>
      <c r="LUF2" s="2070"/>
      <c r="LUG2" s="2070"/>
      <c r="LUH2" s="2070"/>
      <c r="LUI2" s="2070"/>
      <c r="LUJ2" s="2070"/>
      <c r="LUK2" s="2070"/>
      <c r="LUL2" s="2070"/>
      <c r="LUM2" s="2070"/>
      <c r="LUN2" s="2070"/>
      <c r="LUO2" s="2070"/>
      <c r="LUP2" s="2070"/>
      <c r="LUQ2" s="2070"/>
      <c r="LUR2" s="2070"/>
      <c r="LUS2" s="2070"/>
      <c r="LUT2" s="2070"/>
      <c r="LUU2" s="2070"/>
      <c r="LUV2" s="2070"/>
      <c r="LUW2" s="2070"/>
      <c r="LUX2" s="2070"/>
      <c r="LUY2" s="2070"/>
      <c r="LUZ2" s="2070"/>
      <c r="LVA2" s="2070"/>
      <c r="LVB2" s="2070"/>
      <c r="LVC2" s="2070"/>
      <c r="LVD2" s="2070"/>
      <c r="LVE2" s="2070"/>
      <c r="LVF2" s="2070"/>
      <c r="LVG2" s="2070"/>
      <c r="LVH2" s="2070"/>
      <c r="LVI2" s="2070"/>
      <c r="LVJ2" s="2070"/>
      <c r="LVK2" s="2070"/>
      <c r="LVL2" s="2070"/>
      <c r="LVM2" s="2070"/>
      <c r="LVN2" s="2070"/>
      <c r="LVO2" s="2070"/>
      <c r="LVP2" s="2070"/>
      <c r="LVQ2" s="2070"/>
      <c r="LVR2" s="2070"/>
      <c r="LVS2" s="2070"/>
      <c r="LVT2" s="2070"/>
      <c r="LVU2" s="2070"/>
      <c r="LVV2" s="2070"/>
      <c r="LVW2" s="2070"/>
      <c r="LVX2" s="2070"/>
      <c r="LVY2" s="2070"/>
      <c r="LVZ2" s="2070"/>
      <c r="LWA2" s="2070"/>
      <c r="LWB2" s="2070"/>
      <c r="LWC2" s="2070"/>
      <c r="LWD2" s="2070"/>
      <c r="LWE2" s="2070"/>
      <c r="LWF2" s="2070"/>
      <c r="LWG2" s="2070"/>
      <c r="LWH2" s="2070"/>
      <c r="LWI2" s="2070"/>
      <c r="LWJ2" s="2070"/>
      <c r="LWK2" s="2070"/>
      <c r="LWL2" s="2070"/>
      <c r="LWM2" s="2070"/>
      <c r="LWN2" s="2070"/>
      <c r="LWO2" s="2070"/>
      <c r="LWP2" s="2070"/>
      <c r="LWQ2" s="2070"/>
      <c r="LWR2" s="2070"/>
      <c r="LWS2" s="2070"/>
      <c r="LWT2" s="2070"/>
      <c r="LWU2" s="2070"/>
      <c r="LWV2" s="2070"/>
      <c r="LWW2" s="2070"/>
      <c r="LWX2" s="2070"/>
      <c r="LWY2" s="2070"/>
      <c r="LWZ2" s="2070"/>
      <c r="LXA2" s="2070"/>
      <c r="LXB2" s="2070"/>
      <c r="LXC2" s="2070"/>
      <c r="LXD2" s="2070"/>
      <c r="LXE2" s="2070"/>
      <c r="LXF2" s="2070"/>
      <c r="LXG2" s="2070"/>
      <c r="LXH2" s="2070"/>
      <c r="LXI2" s="2070"/>
      <c r="LXJ2" s="2070"/>
      <c r="LXK2" s="2070"/>
      <c r="LXL2" s="2070"/>
      <c r="LXM2" s="2070"/>
      <c r="LXN2" s="2070"/>
      <c r="LXO2" s="2070"/>
      <c r="LXP2" s="2070"/>
      <c r="LXQ2" s="2070"/>
      <c r="LXR2" s="2070"/>
      <c r="LXS2" s="2070"/>
      <c r="LXT2" s="2070"/>
      <c r="LXU2" s="2070"/>
      <c r="LXV2" s="2070"/>
      <c r="LXW2" s="2070"/>
      <c r="LXX2" s="2070"/>
      <c r="LXY2" s="2070"/>
      <c r="LXZ2" s="2070"/>
      <c r="LYA2" s="2070"/>
      <c r="LYB2" s="2070"/>
      <c r="LYC2" s="2070"/>
      <c r="LYD2" s="2070"/>
      <c r="LYE2" s="2070"/>
      <c r="LYF2" s="2070"/>
      <c r="LYG2" s="2070"/>
      <c r="LYH2" s="2070"/>
      <c r="LYI2" s="2070"/>
      <c r="LYJ2" s="2070"/>
      <c r="LYK2" s="2070"/>
      <c r="LYL2" s="2070"/>
      <c r="LYM2" s="2070"/>
      <c r="LYN2" s="2070"/>
      <c r="LYO2" s="2070"/>
      <c r="LYP2" s="2070"/>
      <c r="LYQ2" s="2070"/>
      <c r="LYR2" s="2070"/>
      <c r="LYS2" s="2070"/>
      <c r="LYT2" s="2070"/>
      <c r="LYU2" s="2070"/>
      <c r="LYV2" s="2070"/>
      <c r="LYW2" s="2070"/>
      <c r="LYX2" s="2070"/>
      <c r="LYY2" s="2070"/>
      <c r="LYZ2" s="2070"/>
      <c r="LZA2" s="2070"/>
      <c r="LZB2" s="2070"/>
      <c r="LZC2" s="2070"/>
      <c r="LZD2" s="2070"/>
      <c r="LZE2" s="2070"/>
      <c r="LZF2" s="2070"/>
      <c r="LZG2" s="2070"/>
      <c r="LZH2" s="2070"/>
      <c r="LZI2" s="2070"/>
      <c r="LZJ2" s="2070"/>
      <c r="LZK2" s="2070"/>
      <c r="LZL2" s="2070"/>
      <c r="LZM2" s="2070"/>
      <c r="LZN2" s="2070"/>
      <c r="LZO2" s="2070"/>
      <c r="LZP2" s="2070"/>
      <c r="LZQ2" s="2070"/>
      <c r="LZR2" s="2070"/>
      <c r="LZS2" s="2070"/>
      <c r="LZT2" s="2070"/>
      <c r="LZU2" s="2070"/>
      <c r="LZV2" s="2070"/>
      <c r="LZW2" s="2070"/>
      <c r="LZX2" s="2070"/>
      <c r="LZY2" s="2070"/>
      <c r="LZZ2" s="2070"/>
      <c r="MAA2" s="2070"/>
      <c r="MAB2" s="2070"/>
      <c r="MAC2" s="2070"/>
      <c r="MAD2" s="2070"/>
      <c r="MAE2" s="2070"/>
      <c r="MAF2" s="2070"/>
      <c r="MAG2" s="2070"/>
      <c r="MAH2" s="2070"/>
      <c r="MAI2" s="2070"/>
      <c r="MAJ2" s="2070"/>
      <c r="MAK2" s="2070"/>
      <c r="MAL2" s="2070"/>
      <c r="MAM2" s="2070"/>
      <c r="MAN2" s="2070"/>
      <c r="MAO2" s="2070"/>
      <c r="MAP2" s="2070"/>
      <c r="MAQ2" s="2070"/>
      <c r="MAR2" s="2070"/>
      <c r="MAS2" s="2070"/>
      <c r="MAT2" s="2070"/>
      <c r="MAU2" s="2070"/>
      <c r="MAV2" s="2070"/>
      <c r="MAW2" s="2070"/>
      <c r="MAX2" s="2070"/>
      <c r="MAY2" s="2070"/>
      <c r="MAZ2" s="2070"/>
      <c r="MBA2" s="2070"/>
      <c r="MBB2" s="2070"/>
      <c r="MBC2" s="2070"/>
      <c r="MBD2" s="2070"/>
      <c r="MBE2" s="2070"/>
      <c r="MBF2" s="2070"/>
      <c r="MBG2" s="2070"/>
      <c r="MBH2" s="2070"/>
      <c r="MBI2" s="2070"/>
      <c r="MBJ2" s="2070"/>
      <c r="MBK2" s="2070"/>
      <c r="MBL2" s="2070"/>
      <c r="MBM2" s="2070"/>
      <c r="MBN2" s="2070"/>
      <c r="MBO2" s="2070"/>
      <c r="MBP2" s="2070"/>
      <c r="MBQ2" s="2070"/>
      <c r="MBR2" s="2070"/>
      <c r="MBS2" s="2070"/>
      <c r="MBT2" s="2070"/>
      <c r="MBU2" s="2070"/>
      <c r="MBV2" s="2070"/>
      <c r="MBW2" s="2070"/>
      <c r="MBX2" s="2070"/>
      <c r="MBY2" s="2070"/>
      <c r="MBZ2" s="2070"/>
      <c r="MCA2" s="2070"/>
      <c r="MCB2" s="2070"/>
      <c r="MCC2" s="2070"/>
      <c r="MCD2" s="2070"/>
      <c r="MCE2" s="2070"/>
      <c r="MCF2" s="2070"/>
      <c r="MCG2" s="2070"/>
      <c r="MCH2" s="2070"/>
      <c r="MCI2" s="2070"/>
      <c r="MCJ2" s="2070"/>
      <c r="MCK2" s="2070"/>
      <c r="MCL2" s="2070"/>
      <c r="MCM2" s="2070"/>
      <c r="MCN2" s="2070"/>
      <c r="MCO2" s="2070"/>
      <c r="MCP2" s="2070"/>
      <c r="MCQ2" s="2070"/>
      <c r="MCR2" s="2070"/>
      <c r="MCS2" s="2070"/>
      <c r="MCT2" s="2070"/>
      <c r="MCU2" s="2070"/>
      <c r="MCV2" s="2070"/>
      <c r="MCW2" s="2070"/>
      <c r="MCX2" s="2070"/>
      <c r="MCY2" s="2070"/>
      <c r="MCZ2" s="2070"/>
      <c r="MDA2" s="2070"/>
      <c r="MDB2" s="2070"/>
      <c r="MDC2" s="2070"/>
      <c r="MDD2" s="2070"/>
      <c r="MDE2" s="2070"/>
      <c r="MDF2" s="2070"/>
      <c r="MDG2" s="2070"/>
      <c r="MDH2" s="2070"/>
      <c r="MDI2" s="2070"/>
      <c r="MDJ2" s="2070"/>
      <c r="MDK2" s="2070"/>
      <c r="MDL2" s="2070"/>
      <c r="MDM2" s="2070"/>
      <c r="MDN2" s="2070"/>
      <c r="MDO2" s="2070"/>
      <c r="MDP2" s="2070"/>
      <c r="MDQ2" s="2070"/>
      <c r="MDR2" s="2070"/>
      <c r="MDS2" s="2070"/>
      <c r="MDT2" s="2070"/>
      <c r="MDU2" s="2070"/>
      <c r="MDV2" s="2070"/>
      <c r="MDW2" s="2070"/>
      <c r="MDX2" s="2070"/>
      <c r="MDY2" s="2070"/>
      <c r="MDZ2" s="2070"/>
      <c r="MEA2" s="2070"/>
      <c r="MEB2" s="2070"/>
      <c r="MEC2" s="2070"/>
      <c r="MED2" s="2070"/>
      <c r="MEE2" s="2070"/>
      <c r="MEF2" s="2070"/>
      <c r="MEG2" s="2070"/>
      <c r="MEH2" s="2070"/>
      <c r="MEI2" s="2070"/>
      <c r="MEJ2" s="2070"/>
      <c r="MEK2" s="2070"/>
      <c r="MEL2" s="2070"/>
      <c r="MEM2" s="2070"/>
      <c r="MEN2" s="2070"/>
      <c r="MEO2" s="2070"/>
      <c r="MEP2" s="2070"/>
      <c r="MEQ2" s="2070"/>
      <c r="MER2" s="2070"/>
      <c r="MES2" s="2070"/>
      <c r="MET2" s="2070"/>
      <c r="MEU2" s="2070"/>
      <c r="MEV2" s="2070"/>
      <c r="MEW2" s="2070"/>
      <c r="MEX2" s="2070"/>
      <c r="MEY2" s="2070"/>
      <c r="MEZ2" s="2070"/>
      <c r="MFA2" s="2070"/>
      <c r="MFB2" s="2070"/>
      <c r="MFC2" s="2070"/>
      <c r="MFD2" s="2070"/>
      <c r="MFE2" s="2070"/>
      <c r="MFF2" s="2070"/>
      <c r="MFG2" s="2070"/>
      <c r="MFH2" s="2070"/>
      <c r="MFI2" s="2070"/>
      <c r="MFJ2" s="2070"/>
      <c r="MFK2" s="2070"/>
      <c r="MFL2" s="2070"/>
      <c r="MFM2" s="2070"/>
      <c r="MFN2" s="2070"/>
      <c r="MFO2" s="2070"/>
      <c r="MFP2" s="2070"/>
      <c r="MFQ2" s="2070"/>
      <c r="MFR2" s="2070"/>
      <c r="MFS2" s="2070"/>
      <c r="MFT2" s="2070"/>
      <c r="MFU2" s="2070"/>
      <c r="MFV2" s="2070"/>
      <c r="MFW2" s="2070"/>
      <c r="MFX2" s="2070"/>
      <c r="MFY2" s="2070"/>
      <c r="MFZ2" s="2070"/>
      <c r="MGA2" s="2070"/>
      <c r="MGB2" s="2070"/>
      <c r="MGC2" s="2070"/>
      <c r="MGD2" s="2070"/>
      <c r="MGE2" s="2070"/>
      <c r="MGF2" s="2070"/>
      <c r="MGG2" s="2070"/>
      <c r="MGH2" s="2070"/>
      <c r="MGI2" s="2070"/>
      <c r="MGJ2" s="2070"/>
      <c r="MGK2" s="2070"/>
      <c r="MGL2" s="2070"/>
      <c r="MGM2" s="2070"/>
      <c r="MGN2" s="2070"/>
      <c r="MGO2" s="2070"/>
      <c r="MGP2" s="2070"/>
      <c r="MGQ2" s="2070"/>
      <c r="MGR2" s="2070"/>
      <c r="MGS2" s="2070"/>
      <c r="MGT2" s="2070"/>
      <c r="MGU2" s="2070"/>
      <c r="MGV2" s="2070"/>
      <c r="MGW2" s="2070"/>
      <c r="MGX2" s="2070"/>
      <c r="MGY2" s="2070"/>
      <c r="MGZ2" s="2070"/>
      <c r="MHA2" s="2070"/>
      <c r="MHB2" s="2070"/>
      <c r="MHC2" s="2070"/>
      <c r="MHD2" s="2070"/>
      <c r="MHE2" s="2070"/>
      <c r="MHF2" s="2070"/>
      <c r="MHG2" s="2070"/>
      <c r="MHH2" s="2070"/>
      <c r="MHI2" s="2070"/>
      <c r="MHJ2" s="2070"/>
      <c r="MHK2" s="2070"/>
      <c r="MHL2" s="2070"/>
      <c r="MHM2" s="2070"/>
      <c r="MHN2" s="2070"/>
      <c r="MHO2" s="2070"/>
      <c r="MHP2" s="2070"/>
      <c r="MHQ2" s="2070"/>
      <c r="MHR2" s="2070"/>
      <c r="MHS2" s="2070"/>
      <c r="MHT2" s="2070"/>
      <c r="MHU2" s="2070"/>
      <c r="MHV2" s="2070"/>
      <c r="MHW2" s="2070"/>
      <c r="MHX2" s="2070"/>
      <c r="MHY2" s="2070"/>
      <c r="MHZ2" s="2070"/>
      <c r="MIA2" s="2070"/>
      <c r="MIB2" s="2070"/>
      <c r="MIC2" s="2070"/>
      <c r="MID2" s="2070"/>
      <c r="MIE2" s="2070"/>
      <c r="MIF2" s="2070"/>
      <c r="MIG2" s="2070"/>
      <c r="MIH2" s="2070"/>
      <c r="MII2" s="2070"/>
      <c r="MIJ2" s="2070"/>
      <c r="MIK2" s="2070"/>
      <c r="MIL2" s="2070"/>
      <c r="MIM2" s="2070"/>
      <c r="MIN2" s="2070"/>
      <c r="MIO2" s="2070"/>
      <c r="MIP2" s="2070"/>
      <c r="MIQ2" s="2070"/>
      <c r="MIR2" s="2070"/>
      <c r="MIS2" s="2070"/>
      <c r="MIT2" s="2070"/>
      <c r="MIU2" s="2070"/>
      <c r="MIV2" s="2070"/>
      <c r="MIW2" s="2070"/>
      <c r="MIX2" s="2070"/>
      <c r="MIY2" s="2070"/>
      <c r="MIZ2" s="2070"/>
      <c r="MJA2" s="2070"/>
      <c r="MJB2" s="2070"/>
      <c r="MJC2" s="2070"/>
      <c r="MJD2" s="2070"/>
      <c r="MJE2" s="2070"/>
      <c r="MJF2" s="2070"/>
      <c r="MJG2" s="2070"/>
      <c r="MJH2" s="2070"/>
      <c r="MJI2" s="2070"/>
      <c r="MJJ2" s="2070"/>
      <c r="MJK2" s="2070"/>
      <c r="MJL2" s="2070"/>
      <c r="MJM2" s="2070"/>
      <c r="MJN2" s="2070"/>
      <c r="MJO2" s="2070"/>
      <c r="MJP2" s="2070"/>
      <c r="MJQ2" s="2070"/>
      <c r="MJR2" s="2070"/>
      <c r="MJS2" s="2070"/>
      <c r="MJT2" s="2070"/>
      <c r="MJU2" s="2070"/>
      <c r="MJV2" s="2070"/>
      <c r="MJW2" s="2070"/>
      <c r="MJX2" s="2070"/>
      <c r="MJY2" s="2070"/>
      <c r="MJZ2" s="2070"/>
      <c r="MKA2" s="2070"/>
      <c r="MKB2" s="2070"/>
      <c r="MKC2" s="2070"/>
      <c r="MKD2" s="2070"/>
      <c r="MKE2" s="2070"/>
      <c r="MKF2" s="2070"/>
      <c r="MKG2" s="2070"/>
      <c r="MKH2" s="2070"/>
      <c r="MKI2" s="2070"/>
      <c r="MKJ2" s="2070"/>
      <c r="MKK2" s="2070"/>
      <c r="MKL2" s="2070"/>
      <c r="MKM2" s="2070"/>
      <c r="MKN2" s="2070"/>
      <c r="MKO2" s="2070"/>
      <c r="MKP2" s="2070"/>
      <c r="MKQ2" s="2070"/>
      <c r="MKR2" s="2070"/>
      <c r="MKS2" s="2070"/>
      <c r="MKT2" s="2070"/>
      <c r="MKU2" s="2070"/>
      <c r="MKV2" s="2070"/>
      <c r="MKW2" s="2070"/>
      <c r="MKX2" s="2070"/>
      <c r="MKY2" s="2070"/>
      <c r="MKZ2" s="2070"/>
      <c r="MLA2" s="2070"/>
      <c r="MLB2" s="2070"/>
      <c r="MLC2" s="2070"/>
      <c r="MLD2" s="2070"/>
      <c r="MLE2" s="2070"/>
      <c r="MLF2" s="2070"/>
      <c r="MLG2" s="2070"/>
      <c r="MLH2" s="2070"/>
      <c r="MLI2" s="2070"/>
      <c r="MLJ2" s="2070"/>
      <c r="MLK2" s="2070"/>
      <c r="MLL2" s="2070"/>
      <c r="MLM2" s="2070"/>
      <c r="MLN2" s="2070"/>
      <c r="MLO2" s="2070"/>
      <c r="MLP2" s="2070"/>
      <c r="MLQ2" s="2070"/>
      <c r="MLR2" s="2070"/>
      <c r="MLS2" s="2070"/>
      <c r="MLT2" s="2070"/>
      <c r="MLU2" s="2070"/>
      <c r="MLV2" s="2070"/>
      <c r="MLW2" s="2070"/>
      <c r="MLX2" s="2070"/>
      <c r="MLY2" s="2070"/>
      <c r="MLZ2" s="2070"/>
      <c r="MMA2" s="2070"/>
      <c r="MMB2" s="2070"/>
      <c r="MMC2" s="2070"/>
      <c r="MMD2" s="2070"/>
      <c r="MME2" s="2070"/>
      <c r="MMF2" s="2070"/>
      <c r="MMG2" s="2070"/>
      <c r="MMH2" s="2070"/>
      <c r="MMI2" s="2070"/>
      <c r="MMJ2" s="2070"/>
      <c r="MMK2" s="2070"/>
      <c r="MML2" s="2070"/>
      <c r="MMM2" s="2070"/>
      <c r="MMN2" s="2070"/>
      <c r="MMO2" s="2070"/>
      <c r="MMP2" s="2070"/>
      <c r="MMQ2" s="2070"/>
      <c r="MMR2" s="2070"/>
      <c r="MMS2" s="2070"/>
      <c r="MMT2" s="2070"/>
      <c r="MMU2" s="2070"/>
      <c r="MMV2" s="2070"/>
      <c r="MMW2" s="2070"/>
      <c r="MMX2" s="2070"/>
      <c r="MMY2" s="2070"/>
      <c r="MMZ2" s="2070"/>
      <c r="MNA2" s="2070"/>
      <c r="MNB2" s="2070"/>
      <c r="MNC2" s="2070"/>
      <c r="MND2" s="2070"/>
      <c r="MNE2" s="2070"/>
      <c r="MNF2" s="2070"/>
      <c r="MNG2" s="2070"/>
      <c r="MNH2" s="2070"/>
      <c r="MNI2" s="2070"/>
      <c r="MNJ2" s="2070"/>
      <c r="MNK2" s="2070"/>
      <c r="MNL2" s="2070"/>
      <c r="MNM2" s="2070"/>
      <c r="MNN2" s="2070"/>
      <c r="MNO2" s="2070"/>
      <c r="MNP2" s="2070"/>
      <c r="MNQ2" s="2070"/>
      <c r="MNR2" s="2070"/>
      <c r="MNS2" s="2070"/>
      <c r="MNT2" s="2070"/>
      <c r="MNU2" s="2070"/>
      <c r="MNV2" s="2070"/>
      <c r="MNW2" s="2070"/>
      <c r="MNX2" s="2070"/>
      <c r="MNY2" s="2070"/>
      <c r="MNZ2" s="2070"/>
      <c r="MOA2" s="2070"/>
      <c r="MOB2" s="2070"/>
      <c r="MOC2" s="2070"/>
      <c r="MOD2" s="2070"/>
      <c r="MOE2" s="2070"/>
      <c r="MOF2" s="2070"/>
      <c r="MOG2" s="2070"/>
      <c r="MOH2" s="2070"/>
      <c r="MOI2" s="2070"/>
      <c r="MOJ2" s="2070"/>
      <c r="MOK2" s="2070"/>
      <c r="MOL2" s="2070"/>
      <c r="MOM2" s="2070"/>
      <c r="MON2" s="2070"/>
      <c r="MOO2" s="2070"/>
      <c r="MOP2" s="2070"/>
      <c r="MOQ2" s="2070"/>
      <c r="MOR2" s="2070"/>
      <c r="MOS2" s="2070"/>
      <c r="MOT2" s="2070"/>
      <c r="MOU2" s="2070"/>
      <c r="MOV2" s="2070"/>
      <c r="MOW2" s="2070"/>
      <c r="MOX2" s="2070"/>
      <c r="MOY2" s="2070"/>
      <c r="MOZ2" s="2070"/>
      <c r="MPA2" s="2070"/>
      <c r="MPB2" s="2070"/>
      <c r="MPC2" s="2070"/>
      <c r="MPD2" s="2070"/>
      <c r="MPE2" s="2070"/>
      <c r="MPF2" s="2070"/>
      <c r="MPG2" s="2070"/>
      <c r="MPH2" s="2070"/>
      <c r="MPI2" s="2070"/>
      <c r="MPJ2" s="2070"/>
      <c r="MPK2" s="2070"/>
      <c r="MPL2" s="2070"/>
      <c r="MPM2" s="2070"/>
      <c r="MPN2" s="2070"/>
      <c r="MPO2" s="2070"/>
      <c r="MPP2" s="2070"/>
      <c r="MPQ2" s="2070"/>
      <c r="MPR2" s="2070"/>
      <c r="MPS2" s="2070"/>
      <c r="MPT2" s="2070"/>
      <c r="MPU2" s="2070"/>
      <c r="MPV2" s="2070"/>
      <c r="MPW2" s="2070"/>
      <c r="MPX2" s="2070"/>
      <c r="MPY2" s="2070"/>
      <c r="MPZ2" s="2070"/>
      <c r="MQA2" s="2070"/>
      <c r="MQB2" s="2070"/>
      <c r="MQC2" s="2070"/>
      <c r="MQD2" s="2070"/>
      <c r="MQE2" s="2070"/>
      <c r="MQF2" s="2070"/>
      <c r="MQG2" s="2070"/>
      <c r="MQH2" s="2070"/>
      <c r="MQI2" s="2070"/>
      <c r="MQJ2" s="2070"/>
      <c r="MQK2" s="2070"/>
      <c r="MQL2" s="2070"/>
      <c r="MQM2" s="2070"/>
      <c r="MQN2" s="2070"/>
      <c r="MQO2" s="2070"/>
      <c r="MQP2" s="2070"/>
      <c r="MQQ2" s="2070"/>
      <c r="MQR2" s="2070"/>
      <c r="MQS2" s="2070"/>
      <c r="MQT2" s="2070"/>
      <c r="MQU2" s="2070"/>
      <c r="MQV2" s="2070"/>
      <c r="MQW2" s="2070"/>
      <c r="MQX2" s="2070"/>
      <c r="MQY2" s="2070"/>
      <c r="MQZ2" s="2070"/>
      <c r="MRA2" s="2070"/>
      <c r="MRB2" s="2070"/>
      <c r="MRC2" s="2070"/>
      <c r="MRD2" s="2070"/>
      <c r="MRE2" s="2070"/>
      <c r="MRF2" s="2070"/>
      <c r="MRG2" s="2070"/>
      <c r="MRH2" s="2070"/>
      <c r="MRI2" s="2070"/>
      <c r="MRJ2" s="2070"/>
      <c r="MRK2" s="2070"/>
      <c r="MRL2" s="2070"/>
      <c r="MRM2" s="2070"/>
      <c r="MRN2" s="2070"/>
      <c r="MRO2" s="2070"/>
      <c r="MRP2" s="2070"/>
      <c r="MRQ2" s="2070"/>
      <c r="MRR2" s="2070"/>
      <c r="MRS2" s="2070"/>
      <c r="MRT2" s="2070"/>
      <c r="MRU2" s="2070"/>
      <c r="MRV2" s="2070"/>
      <c r="MRW2" s="2070"/>
      <c r="MRX2" s="2070"/>
      <c r="MRY2" s="2070"/>
      <c r="MRZ2" s="2070"/>
      <c r="MSA2" s="2070"/>
      <c r="MSB2" s="2070"/>
      <c r="MSC2" s="2070"/>
      <c r="MSD2" s="2070"/>
      <c r="MSE2" s="2070"/>
      <c r="MSF2" s="2070"/>
      <c r="MSG2" s="2070"/>
      <c r="MSH2" s="2070"/>
      <c r="MSI2" s="2070"/>
      <c r="MSJ2" s="2070"/>
      <c r="MSK2" s="2070"/>
      <c r="MSL2" s="2070"/>
      <c r="MSM2" s="2070"/>
      <c r="MSN2" s="2070"/>
      <c r="MSO2" s="2070"/>
      <c r="MSP2" s="2070"/>
      <c r="MSQ2" s="2070"/>
      <c r="MSR2" s="2070"/>
      <c r="MSS2" s="2070"/>
      <c r="MST2" s="2070"/>
      <c r="MSU2" s="2070"/>
      <c r="MSV2" s="2070"/>
      <c r="MSW2" s="2070"/>
      <c r="MSX2" s="2070"/>
      <c r="MSY2" s="2070"/>
      <c r="MSZ2" s="2070"/>
      <c r="MTA2" s="2070"/>
      <c r="MTB2" s="2070"/>
      <c r="MTC2" s="2070"/>
      <c r="MTD2" s="2070"/>
      <c r="MTE2" s="2070"/>
      <c r="MTF2" s="2070"/>
      <c r="MTG2" s="2070"/>
      <c r="MTH2" s="2070"/>
      <c r="MTI2" s="2070"/>
      <c r="MTJ2" s="2070"/>
      <c r="MTK2" s="2070"/>
      <c r="MTL2" s="2070"/>
      <c r="MTM2" s="2070"/>
      <c r="MTN2" s="2070"/>
      <c r="MTO2" s="2070"/>
      <c r="MTP2" s="2070"/>
      <c r="MTQ2" s="2070"/>
      <c r="MTR2" s="2070"/>
      <c r="MTS2" s="2070"/>
      <c r="MTT2" s="2070"/>
      <c r="MTU2" s="2070"/>
      <c r="MTV2" s="2070"/>
      <c r="MTW2" s="2070"/>
      <c r="MTX2" s="2070"/>
      <c r="MTY2" s="2070"/>
      <c r="MTZ2" s="2070"/>
      <c r="MUA2" s="2070"/>
      <c r="MUB2" s="2070"/>
      <c r="MUC2" s="2070"/>
      <c r="MUD2" s="2070"/>
      <c r="MUE2" s="2070"/>
      <c r="MUF2" s="2070"/>
      <c r="MUG2" s="2070"/>
      <c r="MUH2" s="2070"/>
      <c r="MUI2" s="2070"/>
      <c r="MUJ2" s="2070"/>
      <c r="MUK2" s="2070"/>
      <c r="MUL2" s="2070"/>
      <c r="MUM2" s="2070"/>
      <c r="MUN2" s="2070"/>
      <c r="MUO2" s="2070"/>
      <c r="MUP2" s="2070"/>
      <c r="MUQ2" s="2070"/>
      <c r="MUR2" s="2070"/>
      <c r="MUS2" s="2070"/>
      <c r="MUT2" s="2070"/>
      <c r="MUU2" s="2070"/>
      <c r="MUV2" s="2070"/>
      <c r="MUW2" s="2070"/>
      <c r="MUX2" s="2070"/>
      <c r="MUY2" s="2070"/>
      <c r="MUZ2" s="2070"/>
      <c r="MVA2" s="2070"/>
      <c r="MVB2" s="2070"/>
      <c r="MVC2" s="2070"/>
      <c r="MVD2" s="2070"/>
      <c r="MVE2" s="2070"/>
      <c r="MVF2" s="2070"/>
      <c r="MVG2" s="2070"/>
      <c r="MVH2" s="2070"/>
      <c r="MVI2" s="2070"/>
      <c r="MVJ2" s="2070"/>
      <c r="MVK2" s="2070"/>
      <c r="MVL2" s="2070"/>
      <c r="MVM2" s="2070"/>
      <c r="MVN2" s="2070"/>
      <c r="MVO2" s="2070"/>
      <c r="MVP2" s="2070"/>
      <c r="MVQ2" s="2070"/>
      <c r="MVR2" s="2070"/>
      <c r="MVS2" s="2070"/>
      <c r="MVT2" s="2070"/>
      <c r="MVU2" s="2070"/>
      <c r="MVV2" s="2070"/>
      <c r="MVW2" s="2070"/>
      <c r="MVX2" s="2070"/>
      <c r="MVY2" s="2070"/>
      <c r="MVZ2" s="2070"/>
      <c r="MWA2" s="2070"/>
      <c r="MWB2" s="2070"/>
      <c r="MWC2" s="2070"/>
      <c r="MWD2" s="2070"/>
      <c r="MWE2" s="2070"/>
      <c r="MWF2" s="2070"/>
      <c r="MWG2" s="2070"/>
      <c r="MWH2" s="2070"/>
      <c r="MWI2" s="2070"/>
      <c r="MWJ2" s="2070"/>
      <c r="MWK2" s="2070"/>
      <c r="MWL2" s="2070"/>
      <c r="MWM2" s="2070"/>
      <c r="MWN2" s="2070"/>
      <c r="MWO2" s="2070"/>
      <c r="MWP2" s="2070"/>
      <c r="MWQ2" s="2070"/>
      <c r="MWR2" s="2070"/>
      <c r="MWS2" s="2070"/>
      <c r="MWT2" s="2070"/>
      <c r="MWU2" s="2070"/>
      <c r="MWV2" s="2070"/>
      <c r="MWW2" s="2070"/>
      <c r="MWX2" s="2070"/>
      <c r="MWY2" s="2070"/>
      <c r="MWZ2" s="2070"/>
      <c r="MXA2" s="2070"/>
      <c r="MXB2" s="2070"/>
      <c r="MXC2" s="2070"/>
      <c r="MXD2" s="2070"/>
      <c r="MXE2" s="2070"/>
      <c r="MXF2" s="2070"/>
      <c r="MXG2" s="2070"/>
      <c r="MXH2" s="2070"/>
      <c r="MXI2" s="2070"/>
      <c r="MXJ2" s="2070"/>
      <c r="MXK2" s="2070"/>
      <c r="MXL2" s="2070"/>
      <c r="MXM2" s="2070"/>
      <c r="MXN2" s="2070"/>
      <c r="MXO2" s="2070"/>
      <c r="MXP2" s="2070"/>
      <c r="MXQ2" s="2070"/>
      <c r="MXR2" s="2070"/>
      <c r="MXS2" s="2070"/>
      <c r="MXT2" s="2070"/>
      <c r="MXU2" s="2070"/>
      <c r="MXV2" s="2070"/>
      <c r="MXW2" s="2070"/>
      <c r="MXX2" s="2070"/>
      <c r="MXY2" s="2070"/>
      <c r="MXZ2" s="2070"/>
      <c r="MYA2" s="2070"/>
      <c r="MYB2" s="2070"/>
      <c r="MYC2" s="2070"/>
      <c r="MYD2" s="2070"/>
      <c r="MYE2" s="2070"/>
      <c r="MYF2" s="2070"/>
      <c r="MYG2" s="2070"/>
      <c r="MYH2" s="2070"/>
      <c r="MYI2" s="2070"/>
      <c r="MYJ2" s="2070"/>
      <c r="MYK2" s="2070"/>
      <c r="MYL2" s="2070"/>
      <c r="MYM2" s="2070"/>
      <c r="MYN2" s="2070"/>
      <c r="MYO2" s="2070"/>
      <c r="MYP2" s="2070"/>
      <c r="MYQ2" s="2070"/>
      <c r="MYR2" s="2070"/>
      <c r="MYS2" s="2070"/>
      <c r="MYT2" s="2070"/>
      <c r="MYU2" s="2070"/>
      <c r="MYV2" s="2070"/>
      <c r="MYW2" s="2070"/>
      <c r="MYX2" s="2070"/>
      <c r="MYY2" s="2070"/>
      <c r="MYZ2" s="2070"/>
      <c r="MZA2" s="2070"/>
      <c r="MZB2" s="2070"/>
      <c r="MZC2" s="2070"/>
      <c r="MZD2" s="2070"/>
      <c r="MZE2" s="2070"/>
      <c r="MZF2" s="2070"/>
      <c r="MZG2" s="2070"/>
      <c r="MZH2" s="2070"/>
      <c r="MZI2" s="2070"/>
      <c r="MZJ2" s="2070"/>
      <c r="MZK2" s="2070"/>
      <c r="MZL2" s="2070"/>
      <c r="MZM2" s="2070"/>
      <c r="MZN2" s="2070"/>
      <c r="MZO2" s="2070"/>
      <c r="MZP2" s="2070"/>
      <c r="MZQ2" s="2070"/>
      <c r="MZR2" s="2070"/>
      <c r="MZS2" s="2070"/>
      <c r="MZT2" s="2070"/>
      <c r="MZU2" s="2070"/>
      <c r="MZV2" s="2070"/>
      <c r="MZW2" s="2070"/>
      <c r="MZX2" s="2070"/>
      <c r="MZY2" s="2070"/>
      <c r="MZZ2" s="2070"/>
      <c r="NAA2" s="2070"/>
      <c r="NAB2" s="2070"/>
      <c r="NAC2" s="2070"/>
      <c r="NAD2" s="2070"/>
      <c r="NAE2" s="2070"/>
      <c r="NAF2" s="2070"/>
      <c r="NAG2" s="2070"/>
      <c r="NAH2" s="2070"/>
      <c r="NAI2" s="2070"/>
      <c r="NAJ2" s="2070"/>
      <c r="NAK2" s="2070"/>
      <c r="NAL2" s="2070"/>
      <c r="NAM2" s="2070"/>
      <c r="NAN2" s="2070"/>
      <c r="NAO2" s="2070"/>
      <c r="NAP2" s="2070"/>
      <c r="NAQ2" s="2070"/>
      <c r="NAR2" s="2070"/>
      <c r="NAS2" s="2070"/>
      <c r="NAT2" s="2070"/>
      <c r="NAU2" s="2070"/>
      <c r="NAV2" s="2070"/>
      <c r="NAW2" s="2070"/>
      <c r="NAX2" s="2070"/>
      <c r="NAY2" s="2070"/>
      <c r="NAZ2" s="2070"/>
      <c r="NBA2" s="2070"/>
      <c r="NBB2" s="2070"/>
      <c r="NBC2" s="2070"/>
      <c r="NBD2" s="2070"/>
      <c r="NBE2" s="2070"/>
      <c r="NBF2" s="2070"/>
      <c r="NBG2" s="2070"/>
      <c r="NBH2" s="2070"/>
      <c r="NBI2" s="2070"/>
      <c r="NBJ2" s="2070"/>
      <c r="NBK2" s="2070"/>
      <c r="NBL2" s="2070"/>
      <c r="NBM2" s="2070"/>
      <c r="NBN2" s="2070"/>
      <c r="NBO2" s="2070"/>
      <c r="NBP2" s="2070"/>
      <c r="NBQ2" s="2070"/>
      <c r="NBR2" s="2070"/>
      <c r="NBS2" s="2070"/>
      <c r="NBT2" s="2070"/>
      <c r="NBU2" s="2070"/>
      <c r="NBV2" s="2070"/>
      <c r="NBW2" s="2070"/>
      <c r="NBX2" s="2070"/>
      <c r="NBY2" s="2070"/>
      <c r="NBZ2" s="2070"/>
      <c r="NCA2" s="2070"/>
      <c r="NCB2" s="2070"/>
      <c r="NCC2" s="2070"/>
      <c r="NCD2" s="2070"/>
      <c r="NCE2" s="2070"/>
      <c r="NCF2" s="2070"/>
      <c r="NCG2" s="2070"/>
      <c r="NCH2" s="2070"/>
      <c r="NCI2" s="2070"/>
      <c r="NCJ2" s="2070"/>
      <c r="NCK2" s="2070"/>
      <c r="NCL2" s="2070"/>
      <c r="NCM2" s="2070"/>
      <c r="NCN2" s="2070"/>
      <c r="NCO2" s="2070"/>
      <c r="NCP2" s="2070"/>
      <c r="NCQ2" s="2070"/>
      <c r="NCR2" s="2070"/>
      <c r="NCS2" s="2070"/>
      <c r="NCT2" s="2070"/>
      <c r="NCU2" s="2070"/>
      <c r="NCV2" s="2070"/>
      <c r="NCW2" s="2070"/>
      <c r="NCX2" s="2070"/>
      <c r="NCY2" s="2070"/>
      <c r="NCZ2" s="2070"/>
      <c r="NDA2" s="2070"/>
      <c r="NDB2" s="2070"/>
      <c r="NDC2" s="2070"/>
      <c r="NDD2" s="2070"/>
      <c r="NDE2" s="2070"/>
      <c r="NDF2" s="2070"/>
      <c r="NDG2" s="2070"/>
      <c r="NDH2" s="2070"/>
      <c r="NDI2" s="2070"/>
      <c r="NDJ2" s="2070"/>
      <c r="NDK2" s="2070"/>
      <c r="NDL2" s="2070"/>
      <c r="NDM2" s="2070"/>
      <c r="NDN2" s="2070"/>
      <c r="NDO2" s="2070"/>
      <c r="NDP2" s="2070"/>
      <c r="NDQ2" s="2070"/>
      <c r="NDR2" s="2070"/>
      <c r="NDS2" s="2070"/>
      <c r="NDT2" s="2070"/>
      <c r="NDU2" s="2070"/>
      <c r="NDV2" s="2070"/>
      <c r="NDW2" s="2070"/>
      <c r="NDX2" s="2070"/>
      <c r="NDY2" s="2070"/>
      <c r="NDZ2" s="2070"/>
      <c r="NEA2" s="2070"/>
      <c r="NEB2" s="2070"/>
      <c r="NEC2" s="2070"/>
      <c r="NED2" s="2070"/>
      <c r="NEE2" s="2070"/>
      <c r="NEF2" s="2070"/>
      <c r="NEG2" s="2070"/>
      <c r="NEH2" s="2070"/>
      <c r="NEI2" s="2070"/>
      <c r="NEJ2" s="2070"/>
      <c r="NEK2" s="2070"/>
      <c r="NEL2" s="2070"/>
      <c r="NEM2" s="2070"/>
      <c r="NEN2" s="2070"/>
      <c r="NEO2" s="2070"/>
      <c r="NEP2" s="2070"/>
      <c r="NEQ2" s="2070"/>
      <c r="NER2" s="2070"/>
      <c r="NES2" s="2070"/>
      <c r="NET2" s="2070"/>
      <c r="NEU2" s="2070"/>
      <c r="NEV2" s="2070"/>
      <c r="NEW2" s="2070"/>
      <c r="NEX2" s="2070"/>
      <c r="NEY2" s="2070"/>
      <c r="NEZ2" s="2070"/>
      <c r="NFA2" s="2070"/>
      <c r="NFB2" s="2070"/>
      <c r="NFC2" s="2070"/>
      <c r="NFD2" s="2070"/>
      <c r="NFE2" s="2070"/>
      <c r="NFF2" s="2070"/>
      <c r="NFG2" s="2070"/>
      <c r="NFH2" s="2070"/>
      <c r="NFI2" s="2070"/>
      <c r="NFJ2" s="2070"/>
      <c r="NFK2" s="2070"/>
      <c r="NFL2" s="2070"/>
      <c r="NFM2" s="2070"/>
      <c r="NFN2" s="2070"/>
      <c r="NFO2" s="2070"/>
      <c r="NFP2" s="2070"/>
      <c r="NFQ2" s="2070"/>
      <c r="NFR2" s="2070"/>
      <c r="NFS2" s="2070"/>
      <c r="NFT2" s="2070"/>
      <c r="NFU2" s="2070"/>
      <c r="NFV2" s="2070"/>
      <c r="NFW2" s="2070"/>
      <c r="NFX2" s="2070"/>
      <c r="NFY2" s="2070"/>
      <c r="NFZ2" s="2070"/>
      <c r="NGA2" s="2070"/>
      <c r="NGB2" s="2070"/>
      <c r="NGC2" s="2070"/>
      <c r="NGD2" s="2070"/>
      <c r="NGE2" s="2070"/>
      <c r="NGF2" s="2070"/>
      <c r="NGG2" s="2070"/>
      <c r="NGH2" s="2070"/>
      <c r="NGI2" s="2070"/>
      <c r="NGJ2" s="2070"/>
      <c r="NGK2" s="2070"/>
      <c r="NGL2" s="2070"/>
      <c r="NGM2" s="2070"/>
      <c r="NGN2" s="2070"/>
      <c r="NGO2" s="2070"/>
      <c r="NGP2" s="2070"/>
      <c r="NGQ2" s="2070"/>
      <c r="NGR2" s="2070"/>
      <c r="NGS2" s="2070"/>
      <c r="NGT2" s="2070"/>
      <c r="NGU2" s="2070"/>
      <c r="NGV2" s="2070"/>
      <c r="NGW2" s="2070"/>
      <c r="NGX2" s="2070"/>
      <c r="NGY2" s="2070"/>
      <c r="NGZ2" s="2070"/>
      <c r="NHA2" s="2070"/>
      <c r="NHB2" s="2070"/>
      <c r="NHC2" s="2070"/>
      <c r="NHD2" s="2070"/>
      <c r="NHE2" s="2070"/>
      <c r="NHF2" s="2070"/>
      <c r="NHG2" s="2070"/>
      <c r="NHH2" s="2070"/>
      <c r="NHI2" s="2070"/>
      <c r="NHJ2" s="2070"/>
      <c r="NHK2" s="2070"/>
      <c r="NHL2" s="2070"/>
      <c r="NHM2" s="2070"/>
      <c r="NHN2" s="2070"/>
      <c r="NHO2" s="2070"/>
      <c r="NHP2" s="2070"/>
      <c r="NHQ2" s="2070"/>
      <c r="NHR2" s="2070"/>
      <c r="NHS2" s="2070"/>
      <c r="NHT2" s="2070"/>
      <c r="NHU2" s="2070"/>
      <c r="NHV2" s="2070"/>
      <c r="NHW2" s="2070"/>
      <c r="NHX2" s="2070"/>
      <c r="NHY2" s="2070"/>
      <c r="NHZ2" s="2070"/>
      <c r="NIA2" s="2070"/>
      <c r="NIB2" s="2070"/>
      <c r="NIC2" s="2070"/>
      <c r="NID2" s="2070"/>
      <c r="NIE2" s="2070"/>
      <c r="NIF2" s="2070"/>
      <c r="NIG2" s="2070"/>
      <c r="NIH2" s="2070"/>
      <c r="NII2" s="2070"/>
      <c r="NIJ2" s="2070"/>
      <c r="NIK2" s="2070"/>
      <c r="NIL2" s="2070"/>
      <c r="NIM2" s="2070"/>
      <c r="NIN2" s="2070"/>
      <c r="NIO2" s="2070"/>
      <c r="NIP2" s="2070"/>
      <c r="NIQ2" s="2070"/>
      <c r="NIR2" s="2070"/>
      <c r="NIS2" s="2070"/>
      <c r="NIT2" s="2070"/>
      <c r="NIU2" s="2070"/>
      <c r="NIV2" s="2070"/>
      <c r="NIW2" s="2070"/>
      <c r="NIX2" s="2070"/>
      <c r="NIY2" s="2070"/>
      <c r="NIZ2" s="2070"/>
      <c r="NJA2" s="2070"/>
      <c r="NJB2" s="2070"/>
      <c r="NJC2" s="2070"/>
      <c r="NJD2" s="2070"/>
      <c r="NJE2" s="2070"/>
      <c r="NJF2" s="2070"/>
      <c r="NJG2" s="2070"/>
      <c r="NJH2" s="2070"/>
      <c r="NJI2" s="2070"/>
      <c r="NJJ2" s="2070"/>
      <c r="NJK2" s="2070"/>
      <c r="NJL2" s="2070"/>
      <c r="NJM2" s="2070"/>
      <c r="NJN2" s="2070"/>
      <c r="NJO2" s="2070"/>
      <c r="NJP2" s="2070"/>
      <c r="NJQ2" s="2070"/>
      <c r="NJR2" s="2070"/>
      <c r="NJS2" s="2070"/>
      <c r="NJT2" s="2070"/>
      <c r="NJU2" s="2070"/>
      <c r="NJV2" s="2070"/>
      <c r="NJW2" s="2070"/>
      <c r="NJX2" s="2070"/>
      <c r="NJY2" s="2070"/>
      <c r="NJZ2" s="2070"/>
      <c r="NKA2" s="2070"/>
      <c r="NKB2" s="2070"/>
      <c r="NKC2" s="2070"/>
      <c r="NKD2" s="2070"/>
      <c r="NKE2" s="2070"/>
      <c r="NKF2" s="2070"/>
      <c r="NKG2" s="2070"/>
      <c r="NKH2" s="2070"/>
      <c r="NKI2" s="2070"/>
      <c r="NKJ2" s="2070"/>
      <c r="NKK2" s="2070"/>
      <c r="NKL2" s="2070"/>
      <c r="NKM2" s="2070"/>
      <c r="NKN2" s="2070"/>
      <c r="NKO2" s="2070"/>
      <c r="NKP2" s="2070"/>
      <c r="NKQ2" s="2070"/>
      <c r="NKR2" s="2070"/>
      <c r="NKS2" s="2070"/>
      <c r="NKT2" s="2070"/>
      <c r="NKU2" s="2070"/>
      <c r="NKV2" s="2070"/>
      <c r="NKW2" s="2070"/>
      <c r="NKX2" s="2070"/>
      <c r="NKY2" s="2070"/>
      <c r="NKZ2" s="2070"/>
      <c r="NLA2" s="2070"/>
      <c r="NLB2" s="2070"/>
      <c r="NLC2" s="2070"/>
      <c r="NLD2" s="2070"/>
      <c r="NLE2" s="2070"/>
      <c r="NLF2" s="2070"/>
      <c r="NLG2" s="2070"/>
      <c r="NLH2" s="2070"/>
      <c r="NLI2" s="2070"/>
      <c r="NLJ2" s="2070"/>
      <c r="NLK2" s="2070"/>
      <c r="NLL2" s="2070"/>
      <c r="NLM2" s="2070"/>
      <c r="NLN2" s="2070"/>
      <c r="NLO2" s="2070"/>
      <c r="NLP2" s="2070"/>
      <c r="NLQ2" s="2070"/>
      <c r="NLR2" s="2070"/>
      <c r="NLS2" s="2070"/>
      <c r="NLT2" s="2070"/>
      <c r="NLU2" s="2070"/>
      <c r="NLV2" s="2070"/>
      <c r="NLW2" s="2070"/>
      <c r="NLX2" s="2070"/>
      <c r="NLY2" s="2070"/>
      <c r="NLZ2" s="2070"/>
      <c r="NMA2" s="2070"/>
      <c r="NMB2" s="2070"/>
      <c r="NMC2" s="2070"/>
      <c r="NMD2" s="2070"/>
      <c r="NME2" s="2070"/>
      <c r="NMF2" s="2070"/>
      <c r="NMG2" s="2070"/>
      <c r="NMH2" s="2070"/>
      <c r="NMI2" s="2070"/>
      <c r="NMJ2" s="2070"/>
      <c r="NMK2" s="2070"/>
      <c r="NML2" s="2070"/>
      <c r="NMM2" s="2070"/>
      <c r="NMN2" s="2070"/>
      <c r="NMO2" s="2070"/>
      <c r="NMP2" s="2070"/>
      <c r="NMQ2" s="2070"/>
      <c r="NMR2" s="2070"/>
      <c r="NMS2" s="2070"/>
      <c r="NMT2" s="2070"/>
      <c r="NMU2" s="2070"/>
      <c r="NMV2" s="2070"/>
      <c r="NMW2" s="2070"/>
      <c r="NMX2" s="2070"/>
      <c r="NMY2" s="2070"/>
      <c r="NMZ2" s="2070"/>
      <c r="NNA2" s="2070"/>
      <c r="NNB2" s="2070"/>
      <c r="NNC2" s="2070"/>
      <c r="NND2" s="2070"/>
      <c r="NNE2" s="2070"/>
      <c r="NNF2" s="2070"/>
      <c r="NNG2" s="2070"/>
      <c r="NNH2" s="2070"/>
      <c r="NNI2" s="2070"/>
      <c r="NNJ2" s="2070"/>
      <c r="NNK2" s="2070"/>
      <c r="NNL2" s="2070"/>
      <c r="NNM2" s="2070"/>
      <c r="NNN2" s="2070"/>
      <c r="NNO2" s="2070"/>
      <c r="NNP2" s="2070"/>
      <c r="NNQ2" s="2070"/>
      <c r="NNR2" s="2070"/>
      <c r="NNS2" s="2070"/>
      <c r="NNT2" s="2070"/>
      <c r="NNU2" s="2070"/>
      <c r="NNV2" s="2070"/>
      <c r="NNW2" s="2070"/>
      <c r="NNX2" s="2070"/>
      <c r="NNY2" s="2070"/>
      <c r="NNZ2" s="2070"/>
      <c r="NOA2" s="2070"/>
      <c r="NOB2" s="2070"/>
      <c r="NOC2" s="2070"/>
      <c r="NOD2" s="2070"/>
      <c r="NOE2" s="2070"/>
      <c r="NOF2" s="2070"/>
      <c r="NOG2" s="2070"/>
      <c r="NOH2" s="2070"/>
      <c r="NOI2" s="2070"/>
      <c r="NOJ2" s="2070"/>
      <c r="NOK2" s="2070"/>
      <c r="NOL2" s="2070"/>
      <c r="NOM2" s="2070"/>
      <c r="NON2" s="2070"/>
      <c r="NOO2" s="2070"/>
      <c r="NOP2" s="2070"/>
      <c r="NOQ2" s="2070"/>
      <c r="NOR2" s="2070"/>
      <c r="NOS2" s="2070"/>
      <c r="NOT2" s="2070"/>
      <c r="NOU2" s="2070"/>
      <c r="NOV2" s="2070"/>
      <c r="NOW2" s="2070"/>
      <c r="NOX2" s="2070"/>
      <c r="NOY2" s="2070"/>
      <c r="NOZ2" s="2070"/>
      <c r="NPA2" s="2070"/>
      <c r="NPB2" s="2070"/>
      <c r="NPC2" s="2070"/>
      <c r="NPD2" s="2070"/>
      <c r="NPE2" s="2070"/>
      <c r="NPF2" s="2070"/>
      <c r="NPG2" s="2070"/>
      <c r="NPH2" s="2070"/>
      <c r="NPI2" s="2070"/>
      <c r="NPJ2" s="2070"/>
      <c r="NPK2" s="2070"/>
      <c r="NPL2" s="2070"/>
      <c r="NPM2" s="2070"/>
      <c r="NPN2" s="2070"/>
      <c r="NPO2" s="2070"/>
      <c r="NPP2" s="2070"/>
      <c r="NPQ2" s="2070"/>
      <c r="NPR2" s="2070"/>
      <c r="NPS2" s="2070"/>
      <c r="NPT2" s="2070"/>
      <c r="NPU2" s="2070"/>
      <c r="NPV2" s="2070"/>
      <c r="NPW2" s="2070"/>
      <c r="NPX2" s="2070"/>
      <c r="NPY2" s="2070"/>
      <c r="NPZ2" s="2070"/>
      <c r="NQA2" s="2070"/>
      <c r="NQB2" s="2070"/>
      <c r="NQC2" s="2070"/>
      <c r="NQD2" s="2070"/>
      <c r="NQE2" s="2070"/>
      <c r="NQF2" s="2070"/>
      <c r="NQG2" s="2070"/>
      <c r="NQH2" s="2070"/>
      <c r="NQI2" s="2070"/>
      <c r="NQJ2" s="2070"/>
      <c r="NQK2" s="2070"/>
      <c r="NQL2" s="2070"/>
      <c r="NQM2" s="2070"/>
      <c r="NQN2" s="2070"/>
      <c r="NQO2" s="2070"/>
      <c r="NQP2" s="2070"/>
      <c r="NQQ2" s="2070"/>
      <c r="NQR2" s="2070"/>
      <c r="NQS2" s="2070"/>
      <c r="NQT2" s="2070"/>
      <c r="NQU2" s="2070"/>
      <c r="NQV2" s="2070"/>
      <c r="NQW2" s="2070"/>
      <c r="NQX2" s="2070"/>
      <c r="NQY2" s="2070"/>
      <c r="NQZ2" s="2070"/>
      <c r="NRA2" s="2070"/>
      <c r="NRB2" s="2070"/>
      <c r="NRC2" s="2070"/>
      <c r="NRD2" s="2070"/>
      <c r="NRE2" s="2070"/>
      <c r="NRF2" s="2070"/>
      <c r="NRG2" s="2070"/>
      <c r="NRH2" s="2070"/>
      <c r="NRI2" s="2070"/>
      <c r="NRJ2" s="2070"/>
      <c r="NRK2" s="2070"/>
      <c r="NRL2" s="2070"/>
      <c r="NRM2" s="2070"/>
      <c r="NRN2" s="2070"/>
      <c r="NRO2" s="2070"/>
      <c r="NRP2" s="2070"/>
      <c r="NRQ2" s="2070"/>
      <c r="NRR2" s="2070"/>
      <c r="NRS2" s="2070"/>
      <c r="NRT2" s="2070"/>
      <c r="NRU2" s="2070"/>
      <c r="NRV2" s="2070"/>
      <c r="NRW2" s="2070"/>
      <c r="NRX2" s="2070"/>
      <c r="NRY2" s="2070"/>
      <c r="NRZ2" s="2070"/>
      <c r="NSA2" s="2070"/>
      <c r="NSB2" s="2070"/>
      <c r="NSC2" s="2070"/>
      <c r="NSD2" s="2070"/>
      <c r="NSE2" s="2070"/>
      <c r="NSF2" s="2070"/>
      <c r="NSG2" s="2070"/>
      <c r="NSH2" s="2070"/>
      <c r="NSI2" s="2070"/>
      <c r="NSJ2" s="2070"/>
      <c r="NSK2" s="2070"/>
      <c r="NSL2" s="2070"/>
      <c r="NSM2" s="2070"/>
      <c r="NSN2" s="2070"/>
      <c r="NSO2" s="2070"/>
      <c r="NSP2" s="2070"/>
      <c r="NSQ2" s="2070"/>
      <c r="NSR2" s="2070"/>
      <c r="NSS2" s="2070"/>
      <c r="NST2" s="2070"/>
      <c r="NSU2" s="2070"/>
      <c r="NSV2" s="2070"/>
      <c r="NSW2" s="2070"/>
      <c r="NSX2" s="2070"/>
      <c r="NSY2" s="2070"/>
      <c r="NSZ2" s="2070"/>
      <c r="NTA2" s="2070"/>
      <c r="NTB2" s="2070"/>
      <c r="NTC2" s="2070"/>
      <c r="NTD2" s="2070"/>
      <c r="NTE2" s="2070"/>
      <c r="NTF2" s="2070"/>
      <c r="NTG2" s="2070"/>
      <c r="NTH2" s="2070"/>
      <c r="NTI2" s="2070"/>
      <c r="NTJ2" s="2070"/>
      <c r="NTK2" s="2070"/>
      <c r="NTL2" s="2070"/>
      <c r="NTM2" s="2070"/>
      <c r="NTN2" s="2070"/>
      <c r="NTO2" s="2070"/>
      <c r="NTP2" s="2070"/>
      <c r="NTQ2" s="2070"/>
      <c r="NTR2" s="2070"/>
      <c r="NTS2" s="2070"/>
      <c r="NTT2" s="2070"/>
      <c r="NTU2" s="2070"/>
      <c r="NTV2" s="2070"/>
      <c r="NTW2" s="2070"/>
      <c r="NTX2" s="2070"/>
      <c r="NTY2" s="2070"/>
      <c r="NTZ2" s="2070"/>
      <c r="NUA2" s="2070"/>
      <c r="NUB2" s="2070"/>
      <c r="NUC2" s="2070"/>
      <c r="NUD2" s="2070"/>
      <c r="NUE2" s="2070"/>
      <c r="NUF2" s="2070"/>
      <c r="NUG2" s="2070"/>
      <c r="NUH2" s="2070"/>
      <c r="NUI2" s="2070"/>
      <c r="NUJ2" s="2070"/>
      <c r="NUK2" s="2070"/>
      <c r="NUL2" s="2070"/>
      <c r="NUM2" s="2070"/>
      <c r="NUN2" s="2070"/>
      <c r="NUO2" s="2070"/>
      <c r="NUP2" s="2070"/>
      <c r="NUQ2" s="2070"/>
      <c r="NUR2" s="2070"/>
      <c r="NUS2" s="2070"/>
      <c r="NUT2" s="2070"/>
      <c r="NUU2" s="2070"/>
      <c r="NUV2" s="2070"/>
      <c r="NUW2" s="2070"/>
      <c r="NUX2" s="2070"/>
      <c r="NUY2" s="2070"/>
      <c r="NUZ2" s="2070"/>
      <c r="NVA2" s="2070"/>
      <c r="NVB2" s="2070"/>
      <c r="NVC2" s="2070"/>
      <c r="NVD2" s="2070"/>
      <c r="NVE2" s="2070"/>
      <c r="NVF2" s="2070"/>
      <c r="NVG2" s="2070"/>
      <c r="NVH2" s="2070"/>
      <c r="NVI2" s="2070"/>
      <c r="NVJ2" s="2070"/>
      <c r="NVK2" s="2070"/>
      <c r="NVL2" s="2070"/>
      <c r="NVM2" s="2070"/>
      <c r="NVN2" s="2070"/>
      <c r="NVO2" s="2070"/>
      <c r="NVP2" s="2070"/>
      <c r="NVQ2" s="2070"/>
      <c r="NVR2" s="2070"/>
      <c r="NVS2" s="2070"/>
      <c r="NVT2" s="2070"/>
      <c r="NVU2" s="2070"/>
      <c r="NVV2" s="2070"/>
      <c r="NVW2" s="2070"/>
      <c r="NVX2" s="2070"/>
      <c r="NVY2" s="2070"/>
      <c r="NVZ2" s="2070"/>
      <c r="NWA2" s="2070"/>
      <c r="NWB2" s="2070"/>
      <c r="NWC2" s="2070"/>
      <c r="NWD2" s="2070"/>
      <c r="NWE2" s="2070"/>
      <c r="NWF2" s="2070"/>
      <c r="NWG2" s="2070"/>
      <c r="NWH2" s="2070"/>
      <c r="NWI2" s="2070"/>
      <c r="NWJ2" s="2070"/>
      <c r="NWK2" s="2070"/>
      <c r="NWL2" s="2070"/>
      <c r="NWM2" s="2070"/>
      <c r="NWN2" s="2070"/>
      <c r="NWO2" s="2070"/>
      <c r="NWP2" s="2070"/>
      <c r="NWQ2" s="2070"/>
      <c r="NWR2" s="2070"/>
      <c r="NWS2" s="2070"/>
      <c r="NWT2" s="2070"/>
      <c r="NWU2" s="2070"/>
      <c r="NWV2" s="2070"/>
      <c r="NWW2" s="2070"/>
      <c r="NWX2" s="2070"/>
      <c r="NWY2" s="2070"/>
      <c r="NWZ2" s="2070"/>
      <c r="NXA2" s="2070"/>
      <c r="NXB2" s="2070"/>
      <c r="NXC2" s="2070"/>
      <c r="NXD2" s="2070"/>
      <c r="NXE2" s="2070"/>
      <c r="NXF2" s="2070"/>
      <c r="NXG2" s="2070"/>
      <c r="NXH2" s="2070"/>
      <c r="NXI2" s="2070"/>
      <c r="NXJ2" s="2070"/>
      <c r="NXK2" s="2070"/>
      <c r="NXL2" s="2070"/>
      <c r="NXM2" s="2070"/>
      <c r="NXN2" s="2070"/>
      <c r="NXO2" s="2070"/>
      <c r="NXP2" s="2070"/>
      <c r="NXQ2" s="2070"/>
      <c r="NXR2" s="2070"/>
      <c r="NXS2" s="2070"/>
      <c r="NXT2" s="2070"/>
      <c r="NXU2" s="2070"/>
      <c r="NXV2" s="2070"/>
      <c r="NXW2" s="2070"/>
      <c r="NXX2" s="2070"/>
      <c r="NXY2" s="2070"/>
      <c r="NXZ2" s="2070"/>
      <c r="NYA2" s="2070"/>
      <c r="NYB2" s="2070"/>
      <c r="NYC2" s="2070"/>
      <c r="NYD2" s="2070"/>
      <c r="NYE2" s="2070"/>
      <c r="NYF2" s="2070"/>
      <c r="NYG2" s="2070"/>
      <c r="NYH2" s="2070"/>
      <c r="NYI2" s="2070"/>
      <c r="NYJ2" s="2070"/>
      <c r="NYK2" s="2070"/>
      <c r="NYL2" s="2070"/>
      <c r="NYM2" s="2070"/>
      <c r="NYN2" s="2070"/>
      <c r="NYO2" s="2070"/>
      <c r="NYP2" s="2070"/>
      <c r="NYQ2" s="2070"/>
      <c r="NYR2" s="2070"/>
      <c r="NYS2" s="2070"/>
      <c r="NYT2" s="2070"/>
      <c r="NYU2" s="2070"/>
      <c r="NYV2" s="2070"/>
      <c r="NYW2" s="2070"/>
      <c r="NYX2" s="2070"/>
      <c r="NYY2" s="2070"/>
      <c r="NYZ2" s="2070"/>
      <c r="NZA2" s="2070"/>
      <c r="NZB2" s="2070"/>
      <c r="NZC2" s="2070"/>
      <c r="NZD2" s="2070"/>
      <c r="NZE2" s="2070"/>
      <c r="NZF2" s="2070"/>
      <c r="NZG2" s="2070"/>
      <c r="NZH2" s="2070"/>
      <c r="NZI2" s="2070"/>
      <c r="NZJ2" s="2070"/>
      <c r="NZK2" s="2070"/>
      <c r="NZL2" s="2070"/>
      <c r="NZM2" s="2070"/>
      <c r="NZN2" s="2070"/>
      <c r="NZO2" s="2070"/>
      <c r="NZP2" s="2070"/>
      <c r="NZQ2" s="2070"/>
      <c r="NZR2" s="2070"/>
      <c r="NZS2" s="2070"/>
      <c r="NZT2" s="2070"/>
      <c r="NZU2" s="2070"/>
      <c r="NZV2" s="2070"/>
      <c r="NZW2" s="2070"/>
      <c r="NZX2" s="2070"/>
      <c r="NZY2" s="2070"/>
      <c r="NZZ2" s="2070"/>
      <c r="OAA2" s="2070"/>
      <c r="OAB2" s="2070"/>
      <c r="OAC2" s="2070"/>
      <c r="OAD2" s="2070"/>
      <c r="OAE2" s="2070"/>
      <c r="OAF2" s="2070"/>
      <c r="OAG2" s="2070"/>
      <c r="OAH2" s="2070"/>
      <c r="OAI2" s="2070"/>
      <c r="OAJ2" s="2070"/>
      <c r="OAK2" s="2070"/>
      <c r="OAL2" s="2070"/>
      <c r="OAM2" s="2070"/>
      <c r="OAN2" s="2070"/>
      <c r="OAO2" s="2070"/>
      <c r="OAP2" s="2070"/>
      <c r="OAQ2" s="2070"/>
      <c r="OAR2" s="2070"/>
      <c r="OAS2" s="2070"/>
      <c r="OAT2" s="2070"/>
      <c r="OAU2" s="2070"/>
      <c r="OAV2" s="2070"/>
      <c r="OAW2" s="2070"/>
      <c r="OAX2" s="2070"/>
      <c r="OAY2" s="2070"/>
      <c r="OAZ2" s="2070"/>
      <c r="OBA2" s="2070"/>
      <c r="OBB2" s="2070"/>
      <c r="OBC2" s="2070"/>
      <c r="OBD2" s="2070"/>
      <c r="OBE2" s="2070"/>
      <c r="OBF2" s="2070"/>
      <c r="OBG2" s="2070"/>
      <c r="OBH2" s="2070"/>
      <c r="OBI2" s="2070"/>
      <c r="OBJ2" s="2070"/>
      <c r="OBK2" s="2070"/>
      <c r="OBL2" s="2070"/>
      <c r="OBM2" s="2070"/>
      <c r="OBN2" s="2070"/>
      <c r="OBO2" s="2070"/>
      <c r="OBP2" s="2070"/>
      <c r="OBQ2" s="2070"/>
      <c r="OBR2" s="2070"/>
      <c r="OBS2" s="2070"/>
      <c r="OBT2" s="2070"/>
      <c r="OBU2" s="2070"/>
      <c r="OBV2" s="2070"/>
      <c r="OBW2" s="2070"/>
      <c r="OBX2" s="2070"/>
      <c r="OBY2" s="2070"/>
      <c r="OBZ2" s="2070"/>
      <c r="OCA2" s="2070"/>
      <c r="OCB2" s="2070"/>
      <c r="OCC2" s="2070"/>
      <c r="OCD2" s="2070"/>
      <c r="OCE2" s="2070"/>
      <c r="OCF2" s="2070"/>
      <c r="OCG2" s="2070"/>
      <c r="OCH2" s="2070"/>
      <c r="OCI2" s="2070"/>
      <c r="OCJ2" s="2070"/>
      <c r="OCK2" s="2070"/>
      <c r="OCL2" s="2070"/>
      <c r="OCM2" s="2070"/>
      <c r="OCN2" s="2070"/>
      <c r="OCO2" s="2070"/>
      <c r="OCP2" s="2070"/>
      <c r="OCQ2" s="2070"/>
      <c r="OCR2" s="2070"/>
      <c r="OCS2" s="2070"/>
      <c r="OCT2" s="2070"/>
      <c r="OCU2" s="2070"/>
      <c r="OCV2" s="2070"/>
      <c r="OCW2" s="2070"/>
      <c r="OCX2" s="2070"/>
      <c r="OCY2" s="2070"/>
      <c r="OCZ2" s="2070"/>
      <c r="ODA2" s="2070"/>
      <c r="ODB2" s="2070"/>
      <c r="ODC2" s="2070"/>
      <c r="ODD2" s="2070"/>
      <c r="ODE2" s="2070"/>
      <c r="ODF2" s="2070"/>
      <c r="ODG2" s="2070"/>
      <c r="ODH2" s="2070"/>
      <c r="ODI2" s="2070"/>
      <c r="ODJ2" s="2070"/>
      <c r="ODK2" s="2070"/>
      <c r="ODL2" s="2070"/>
      <c r="ODM2" s="2070"/>
      <c r="ODN2" s="2070"/>
      <c r="ODO2" s="2070"/>
      <c r="ODP2" s="2070"/>
      <c r="ODQ2" s="2070"/>
      <c r="ODR2" s="2070"/>
      <c r="ODS2" s="2070"/>
      <c r="ODT2" s="2070"/>
      <c r="ODU2" s="2070"/>
      <c r="ODV2" s="2070"/>
      <c r="ODW2" s="2070"/>
      <c r="ODX2" s="2070"/>
      <c r="ODY2" s="2070"/>
      <c r="ODZ2" s="2070"/>
      <c r="OEA2" s="2070"/>
      <c r="OEB2" s="2070"/>
      <c r="OEC2" s="2070"/>
      <c r="OED2" s="2070"/>
      <c r="OEE2" s="2070"/>
      <c r="OEF2" s="2070"/>
      <c r="OEG2" s="2070"/>
      <c r="OEH2" s="2070"/>
      <c r="OEI2" s="2070"/>
      <c r="OEJ2" s="2070"/>
      <c r="OEK2" s="2070"/>
      <c r="OEL2" s="2070"/>
      <c r="OEM2" s="2070"/>
      <c r="OEN2" s="2070"/>
      <c r="OEO2" s="2070"/>
      <c r="OEP2" s="2070"/>
      <c r="OEQ2" s="2070"/>
      <c r="OER2" s="2070"/>
      <c r="OES2" s="2070"/>
      <c r="OET2" s="2070"/>
      <c r="OEU2" s="2070"/>
      <c r="OEV2" s="2070"/>
      <c r="OEW2" s="2070"/>
      <c r="OEX2" s="2070"/>
      <c r="OEY2" s="2070"/>
      <c r="OEZ2" s="2070"/>
      <c r="OFA2" s="2070"/>
      <c r="OFB2" s="2070"/>
      <c r="OFC2" s="2070"/>
      <c r="OFD2" s="2070"/>
      <c r="OFE2" s="2070"/>
      <c r="OFF2" s="2070"/>
      <c r="OFG2" s="2070"/>
      <c r="OFH2" s="2070"/>
      <c r="OFI2" s="2070"/>
      <c r="OFJ2" s="2070"/>
      <c r="OFK2" s="2070"/>
      <c r="OFL2" s="2070"/>
      <c r="OFM2" s="2070"/>
      <c r="OFN2" s="2070"/>
      <c r="OFO2" s="2070"/>
      <c r="OFP2" s="2070"/>
      <c r="OFQ2" s="2070"/>
      <c r="OFR2" s="2070"/>
      <c r="OFS2" s="2070"/>
      <c r="OFT2" s="2070"/>
      <c r="OFU2" s="2070"/>
      <c r="OFV2" s="2070"/>
      <c r="OFW2" s="2070"/>
      <c r="OFX2" s="2070"/>
      <c r="OFY2" s="2070"/>
      <c r="OFZ2" s="2070"/>
      <c r="OGA2" s="2070"/>
      <c r="OGB2" s="2070"/>
      <c r="OGC2" s="2070"/>
      <c r="OGD2" s="2070"/>
      <c r="OGE2" s="2070"/>
      <c r="OGF2" s="2070"/>
      <c r="OGG2" s="2070"/>
      <c r="OGH2" s="2070"/>
      <c r="OGI2" s="2070"/>
      <c r="OGJ2" s="2070"/>
      <c r="OGK2" s="2070"/>
      <c r="OGL2" s="2070"/>
      <c r="OGM2" s="2070"/>
      <c r="OGN2" s="2070"/>
      <c r="OGO2" s="2070"/>
      <c r="OGP2" s="2070"/>
      <c r="OGQ2" s="2070"/>
      <c r="OGR2" s="2070"/>
      <c r="OGS2" s="2070"/>
      <c r="OGT2" s="2070"/>
      <c r="OGU2" s="2070"/>
      <c r="OGV2" s="2070"/>
      <c r="OGW2" s="2070"/>
      <c r="OGX2" s="2070"/>
      <c r="OGY2" s="2070"/>
      <c r="OGZ2" s="2070"/>
      <c r="OHA2" s="2070"/>
      <c r="OHB2" s="2070"/>
      <c r="OHC2" s="2070"/>
      <c r="OHD2" s="2070"/>
      <c r="OHE2" s="2070"/>
      <c r="OHF2" s="2070"/>
      <c r="OHG2" s="2070"/>
      <c r="OHH2" s="2070"/>
      <c r="OHI2" s="2070"/>
      <c r="OHJ2" s="2070"/>
      <c r="OHK2" s="2070"/>
      <c r="OHL2" s="2070"/>
      <c r="OHM2" s="2070"/>
      <c r="OHN2" s="2070"/>
      <c r="OHO2" s="2070"/>
      <c r="OHP2" s="2070"/>
      <c r="OHQ2" s="2070"/>
      <c r="OHR2" s="2070"/>
      <c r="OHS2" s="2070"/>
      <c r="OHT2" s="2070"/>
      <c r="OHU2" s="2070"/>
      <c r="OHV2" s="2070"/>
      <c r="OHW2" s="2070"/>
      <c r="OHX2" s="2070"/>
      <c r="OHY2" s="2070"/>
      <c r="OHZ2" s="2070"/>
      <c r="OIA2" s="2070"/>
      <c r="OIB2" s="2070"/>
      <c r="OIC2" s="2070"/>
      <c r="OID2" s="2070"/>
      <c r="OIE2" s="2070"/>
      <c r="OIF2" s="2070"/>
      <c r="OIG2" s="2070"/>
      <c r="OIH2" s="2070"/>
      <c r="OII2" s="2070"/>
      <c r="OIJ2" s="2070"/>
      <c r="OIK2" s="2070"/>
      <c r="OIL2" s="2070"/>
      <c r="OIM2" s="2070"/>
      <c r="OIN2" s="2070"/>
      <c r="OIO2" s="2070"/>
      <c r="OIP2" s="2070"/>
      <c r="OIQ2" s="2070"/>
      <c r="OIR2" s="2070"/>
      <c r="OIS2" s="2070"/>
      <c r="OIT2" s="2070"/>
      <c r="OIU2" s="2070"/>
      <c r="OIV2" s="2070"/>
      <c r="OIW2" s="2070"/>
      <c r="OIX2" s="2070"/>
      <c r="OIY2" s="2070"/>
      <c r="OIZ2" s="2070"/>
      <c r="OJA2" s="2070"/>
      <c r="OJB2" s="2070"/>
      <c r="OJC2" s="2070"/>
      <c r="OJD2" s="2070"/>
      <c r="OJE2" s="2070"/>
      <c r="OJF2" s="2070"/>
      <c r="OJG2" s="2070"/>
      <c r="OJH2" s="2070"/>
      <c r="OJI2" s="2070"/>
      <c r="OJJ2" s="2070"/>
      <c r="OJK2" s="2070"/>
      <c r="OJL2" s="2070"/>
      <c r="OJM2" s="2070"/>
      <c r="OJN2" s="2070"/>
      <c r="OJO2" s="2070"/>
      <c r="OJP2" s="2070"/>
      <c r="OJQ2" s="2070"/>
      <c r="OJR2" s="2070"/>
      <c r="OJS2" s="2070"/>
      <c r="OJT2" s="2070"/>
      <c r="OJU2" s="2070"/>
      <c r="OJV2" s="2070"/>
      <c r="OJW2" s="2070"/>
      <c r="OJX2" s="2070"/>
      <c r="OJY2" s="2070"/>
      <c r="OJZ2" s="2070"/>
      <c r="OKA2" s="2070"/>
      <c r="OKB2" s="2070"/>
      <c r="OKC2" s="2070"/>
      <c r="OKD2" s="2070"/>
      <c r="OKE2" s="2070"/>
      <c r="OKF2" s="2070"/>
      <c r="OKG2" s="2070"/>
      <c r="OKH2" s="2070"/>
      <c r="OKI2" s="2070"/>
      <c r="OKJ2" s="2070"/>
      <c r="OKK2" s="2070"/>
      <c r="OKL2" s="2070"/>
      <c r="OKM2" s="2070"/>
      <c r="OKN2" s="2070"/>
      <c r="OKO2" s="2070"/>
      <c r="OKP2" s="2070"/>
      <c r="OKQ2" s="2070"/>
      <c r="OKR2" s="2070"/>
      <c r="OKS2" s="2070"/>
      <c r="OKT2" s="2070"/>
      <c r="OKU2" s="2070"/>
      <c r="OKV2" s="2070"/>
      <c r="OKW2" s="2070"/>
      <c r="OKX2" s="2070"/>
      <c r="OKY2" s="2070"/>
      <c r="OKZ2" s="2070"/>
      <c r="OLA2" s="2070"/>
      <c r="OLB2" s="2070"/>
      <c r="OLC2" s="2070"/>
      <c r="OLD2" s="2070"/>
      <c r="OLE2" s="2070"/>
      <c r="OLF2" s="2070"/>
      <c r="OLG2" s="2070"/>
      <c r="OLH2" s="2070"/>
      <c r="OLI2" s="2070"/>
      <c r="OLJ2" s="2070"/>
      <c r="OLK2" s="2070"/>
      <c r="OLL2" s="2070"/>
      <c r="OLM2" s="2070"/>
      <c r="OLN2" s="2070"/>
      <c r="OLO2" s="2070"/>
      <c r="OLP2" s="2070"/>
      <c r="OLQ2" s="2070"/>
      <c r="OLR2" s="2070"/>
      <c r="OLS2" s="2070"/>
      <c r="OLT2" s="2070"/>
      <c r="OLU2" s="2070"/>
      <c r="OLV2" s="2070"/>
      <c r="OLW2" s="2070"/>
      <c r="OLX2" s="2070"/>
      <c r="OLY2" s="2070"/>
      <c r="OLZ2" s="2070"/>
      <c r="OMA2" s="2070"/>
      <c r="OMB2" s="2070"/>
      <c r="OMC2" s="2070"/>
      <c r="OMD2" s="2070"/>
      <c r="OME2" s="2070"/>
      <c r="OMF2" s="2070"/>
      <c r="OMG2" s="2070"/>
      <c r="OMH2" s="2070"/>
      <c r="OMI2" s="2070"/>
      <c r="OMJ2" s="2070"/>
      <c r="OMK2" s="2070"/>
      <c r="OML2" s="2070"/>
      <c r="OMM2" s="2070"/>
      <c r="OMN2" s="2070"/>
      <c r="OMO2" s="2070"/>
      <c r="OMP2" s="2070"/>
      <c r="OMQ2" s="2070"/>
      <c r="OMR2" s="2070"/>
      <c r="OMS2" s="2070"/>
      <c r="OMT2" s="2070"/>
      <c r="OMU2" s="2070"/>
      <c r="OMV2" s="2070"/>
      <c r="OMW2" s="2070"/>
      <c r="OMX2" s="2070"/>
      <c r="OMY2" s="2070"/>
      <c r="OMZ2" s="2070"/>
      <c r="ONA2" s="2070"/>
      <c r="ONB2" s="2070"/>
      <c r="ONC2" s="2070"/>
      <c r="OND2" s="2070"/>
      <c r="ONE2" s="2070"/>
      <c r="ONF2" s="2070"/>
      <c r="ONG2" s="2070"/>
      <c r="ONH2" s="2070"/>
      <c r="ONI2" s="2070"/>
      <c r="ONJ2" s="2070"/>
      <c r="ONK2" s="2070"/>
      <c r="ONL2" s="2070"/>
      <c r="ONM2" s="2070"/>
      <c r="ONN2" s="2070"/>
      <c r="ONO2" s="2070"/>
      <c r="ONP2" s="2070"/>
      <c r="ONQ2" s="2070"/>
      <c r="ONR2" s="2070"/>
      <c r="ONS2" s="2070"/>
      <c r="ONT2" s="2070"/>
      <c r="ONU2" s="2070"/>
      <c r="ONV2" s="2070"/>
      <c r="ONW2" s="2070"/>
      <c r="ONX2" s="2070"/>
      <c r="ONY2" s="2070"/>
      <c r="ONZ2" s="2070"/>
      <c r="OOA2" s="2070"/>
      <c r="OOB2" s="2070"/>
      <c r="OOC2" s="2070"/>
      <c r="OOD2" s="2070"/>
      <c r="OOE2" s="2070"/>
      <c r="OOF2" s="2070"/>
      <c r="OOG2" s="2070"/>
      <c r="OOH2" s="2070"/>
      <c r="OOI2" s="2070"/>
      <c r="OOJ2" s="2070"/>
      <c r="OOK2" s="2070"/>
      <c r="OOL2" s="2070"/>
      <c r="OOM2" s="2070"/>
      <c r="OON2" s="2070"/>
      <c r="OOO2" s="2070"/>
      <c r="OOP2" s="2070"/>
      <c r="OOQ2" s="2070"/>
      <c r="OOR2" s="2070"/>
      <c r="OOS2" s="2070"/>
      <c r="OOT2" s="2070"/>
      <c r="OOU2" s="2070"/>
      <c r="OOV2" s="2070"/>
      <c r="OOW2" s="2070"/>
      <c r="OOX2" s="2070"/>
      <c r="OOY2" s="2070"/>
      <c r="OOZ2" s="2070"/>
      <c r="OPA2" s="2070"/>
      <c r="OPB2" s="2070"/>
      <c r="OPC2" s="2070"/>
      <c r="OPD2" s="2070"/>
      <c r="OPE2" s="2070"/>
      <c r="OPF2" s="2070"/>
      <c r="OPG2" s="2070"/>
      <c r="OPH2" s="2070"/>
      <c r="OPI2" s="2070"/>
      <c r="OPJ2" s="2070"/>
      <c r="OPK2" s="2070"/>
      <c r="OPL2" s="2070"/>
      <c r="OPM2" s="2070"/>
      <c r="OPN2" s="2070"/>
      <c r="OPO2" s="2070"/>
      <c r="OPP2" s="2070"/>
      <c r="OPQ2" s="2070"/>
      <c r="OPR2" s="2070"/>
      <c r="OPS2" s="2070"/>
      <c r="OPT2" s="2070"/>
      <c r="OPU2" s="2070"/>
      <c r="OPV2" s="2070"/>
      <c r="OPW2" s="2070"/>
      <c r="OPX2" s="2070"/>
      <c r="OPY2" s="2070"/>
      <c r="OPZ2" s="2070"/>
      <c r="OQA2" s="2070"/>
      <c r="OQB2" s="2070"/>
      <c r="OQC2" s="2070"/>
      <c r="OQD2" s="2070"/>
      <c r="OQE2" s="2070"/>
      <c r="OQF2" s="2070"/>
      <c r="OQG2" s="2070"/>
      <c r="OQH2" s="2070"/>
      <c r="OQI2" s="2070"/>
      <c r="OQJ2" s="2070"/>
      <c r="OQK2" s="2070"/>
      <c r="OQL2" s="2070"/>
      <c r="OQM2" s="2070"/>
      <c r="OQN2" s="2070"/>
      <c r="OQO2" s="2070"/>
      <c r="OQP2" s="2070"/>
      <c r="OQQ2" s="2070"/>
      <c r="OQR2" s="2070"/>
      <c r="OQS2" s="2070"/>
      <c r="OQT2" s="2070"/>
      <c r="OQU2" s="2070"/>
      <c r="OQV2" s="2070"/>
      <c r="OQW2" s="2070"/>
      <c r="OQX2" s="2070"/>
      <c r="OQY2" s="2070"/>
      <c r="OQZ2" s="2070"/>
      <c r="ORA2" s="2070"/>
      <c r="ORB2" s="2070"/>
      <c r="ORC2" s="2070"/>
      <c r="ORD2" s="2070"/>
      <c r="ORE2" s="2070"/>
      <c r="ORF2" s="2070"/>
      <c r="ORG2" s="2070"/>
      <c r="ORH2" s="2070"/>
      <c r="ORI2" s="2070"/>
      <c r="ORJ2" s="2070"/>
      <c r="ORK2" s="2070"/>
      <c r="ORL2" s="2070"/>
      <c r="ORM2" s="2070"/>
      <c r="ORN2" s="2070"/>
      <c r="ORO2" s="2070"/>
      <c r="ORP2" s="2070"/>
      <c r="ORQ2" s="2070"/>
      <c r="ORR2" s="2070"/>
      <c r="ORS2" s="2070"/>
      <c r="ORT2" s="2070"/>
      <c r="ORU2" s="2070"/>
      <c r="ORV2" s="2070"/>
      <c r="ORW2" s="2070"/>
      <c r="ORX2" s="2070"/>
      <c r="ORY2" s="2070"/>
      <c r="ORZ2" s="2070"/>
      <c r="OSA2" s="2070"/>
      <c r="OSB2" s="2070"/>
      <c r="OSC2" s="2070"/>
      <c r="OSD2" s="2070"/>
      <c r="OSE2" s="2070"/>
      <c r="OSF2" s="2070"/>
      <c r="OSG2" s="2070"/>
      <c r="OSH2" s="2070"/>
      <c r="OSI2" s="2070"/>
      <c r="OSJ2" s="2070"/>
      <c r="OSK2" s="2070"/>
      <c r="OSL2" s="2070"/>
      <c r="OSM2" s="2070"/>
      <c r="OSN2" s="2070"/>
      <c r="OSO2" s="2070"/>
      <c r="OSP2" s="2070"/>
      <c r="OSQ2" s="2070"/>
      <c r="OSR2" s="2070"/>
      <c r="OSS2" s="2070"/>
      <c r="OST2" s="2070"/>
      <c r="OSU2" s="2070"/>
      <c r="OSV2" s="2070"/>
      <c r="OSW2" s="2070"/>
      <c r="OSX2" s="2070"/>
      <c r="OSY2" s="2070"/>
      <c r="OSZ2" s="2070"/>
      <c r="OTA2" s="2070"/>
      <c r="OTB2" s="2070"/>
      <c r="OTC2" s="2070"/>
      <c r="OTD2" s="2070"/>
      <c r="OTE2" s="2070"/>
      <c r="OTF2" s="2070"/>
      <c r="OTG2" s="2070"/>
      <c r="OTH2" s="2070"/>
      <c r="OTI2" s="2070"/>
      <c r="OTJ2" s="2070"/>
      <c r="OTK2" s="2070"/>
      <c r="OTL2" s="2070"/>
      <c r="OTM2" s="2070"/>
      <c r="OTN2" s="2070"/>
      <c r="OTO2" s="2070"/>
      <c r="OTP2" s="2070"/>
      <c r="OTQ2" s="2070"/>
      <c r="OTR2" s="2070"/>
      <c r="OTS2" s="2070"/>
      <c r="OTT2" s="2070"/>
      <c r="OTU2" s="2070"/>
      <c r="OTV2" s="2070"/>
      <c r="OTW2" s="2070"/>
      <c r="OTX2" s="2070"/>
      <c r="OTY2" s="2070"/>
      <c r="OTZ2" s="2070"/>
      <c r="OUA2" s="2070"/>
      <c r="OUB2" s="2070"/>
      <c r="OUC2" s="2070"/>
      <c r="OUD2" s="2070"/>
      <c r="OUE2" s="2070"/>
      <c r="OUF2" s="2070"/>
      <c r="OUG2" s="2070"/>
      <c r="OUH2" s="2070"/>
      <c r="OUI2" s="2070"/>
      <c r="OUJ2" s="2070"/>
      <c r="OUK2" s="2070"/>
      <c r="OUL2" s="2070"/>
      <c r="OUM2" s="2070"/>
      <c r="OUN2" s="2070"/>
      <c r="OUO2" s="2070"/>
      <c r="OUP2" s="2070"/>
      <c r="OUQ2" s="2070"/>
      <c r="OUR2" s="2070"/>
      <c r="OUS2" s="2070"/>
      <c r="OUT2" s="2070"/>
      <c r="OUU2" s="2070"/>
      <c r="OUV2" s="2070"/>
      <c r="OUW2" s="2070"/>
      <c r="OUX2" s="2070"/>
      <c r="OUY2" s="2070"/>
      <c r="OUZ2" s="2070"/>
      <c r="OVA2" s="2070"/>
      <c r="OVB2" s="2070"/>
      <c r="OVC2" s="2070"/>
      <c r="OVD2" s="2070"/>
      <c r="OVE2" s="2070"/>
      <c r="OVF2" s="2070"/>
      <c r="OVG2" s="2070"/>
      <c r="OVH2" s="2070"/>
      <c r="OVI2" s="2070"/>
      <c r="OVJ2" s="2070"/>
      <c r="OVK2" s="2070"/>
      <c r="OVL2" s="2070"/>
      <c r="OVM2" s="2070"/>
      <c r="OVN2" s="2070"/>
      <c r="OVO2" s="2070"/>
      <c r="OVP2" s="2070"/>
      <c r="OVQ2" s="2070"/>
      <c r="OVR2" s="2070"/>
      <c r="OVS2" s="2070"/>
      <c r="OVT2" s="2070"/>
      <c r="OVU2" s="2070"/>
      <c r="OVV2" s="2070"/>
      <c r="OVW2" s="2070"/>
      <c r="OVX2" s="2070"/>
      <c r="OVY2" s="2070"/>
      <c r="OVZ2" s="2070"/>
      <c r="OWA2" s="2070"/>
      <c r="OWB2" s="2070"/>
      <c r="OWC2" s="2070"/>
      <c r="OWD2" s="2070"/>
      <c r="OWE2" s="2070"/>
      <c r="OWF2" s="2070"/>
      <c r="OWG2" s="2070"/>
      <c r="OWH2" s="2070"/>
      <c r="OWI2" s="2070"/>
      <c r="OWJ2" s="2070"/>
      <c r="OWK2" s="2070"/>
      <c r="OWL2" s="2070"/>
      <c r="OWM2" s="2070"/>
      <c r="OWN2" s="2070"/>
      <c r="OWO2" s="2070"/>
      <c r="OWP2" s="2070"/>
      <c r="OWQ2" s="2070"/>
      <c r="OWR2" s="2070"/>
      <c r="OWS2" s="2070"/>
      <c r="OWT2" s="2070"/>
      <c r="OWU2" s="2070"/>
      <c r="OWV2" s="2070"/>
      <c r="OWW2" s="2070"/>
      <c r="OWX2" s="2070"/>
      <c r="OWY2" s="2070"/>
      <c r="OWZ2" s="2070"/>
      <c r="OXA2" s="2070"/>
      <c r="OXB2" s="2070"/>
      <c r="OXC2" s="2070"/>
      <c r="OXD2" s="2070"/>
      <c r="OXE2" s="2070"/>
      <c r="OXF2" s="2070"/>
      <c r="OXG2" s="2070"/>
      <c r="OXH2" s="2070"/>
      <c r="OXI2" s="2070"/>
      <c r="OXJ2" s="2070"/>
      <c r="OXK2" s="2070"/>
      <c r="OXL2" s="2070"/>
      <c r="OXM2" s="2070"/>
      <c r="OXN2" s="2070"/>
      <c r="OXO2" s="2070"/>
      <c r="OXP2" s="2070"/>
      <c r="OXQ2" s="2070"/>
      <c r="OXR2" s="2070"/>
      <c r="OXS2" s="2070"/>
      <c r="OXT2" s="2070"/>
      <c r="OXU2" s="2070"/>
      <c r="OXV2" s="2070"/>
      <c r="OXW2" s="2070"/>
      <c r="OXX2" s="2070"/>
      <c r="OXY2" s="2070"/>
      <c r="OXZ2" s="2070"/>
      <c r="OYA2" s="2070"/>
      <c r="OYB2" s="2070"/>
      <c r="OYC2" s="2070"/>
      <c r="OYD2" s="2070"/>
      <c r="OYE2" s="2070"/>
      <c r="OYF2" s="2070"/>
      <c r="OYG2" s="2070"/>
      <c r="OYH2" s="2070"/>
      <c r="OYI2" s="2070"/>
      <c r="OYJ2" s="2070"/>
      <c r="OYK2" s="2070"/>
      <c r="OYL2" s="2070"/>
      <c r="OYM2" s="2070"/>
      <c r="OYN2" s="2070"/>
      <c r="OYO2" s="2070"/>
      <c r="OYP2" s="2070"/>
      <c r="OYQ2" s="2070"/>
      <c r="OYR2" s="2070"/>
      <c r="OYS2" s="2070"/>
      <c r="OYT2" s="2070"/>
      <c r="OYU2" s="2070"/>
      <c r="OYV2" s="2070"/>
      <c r="OYW2" s="2070"/>
      <c r="OYX2" s="2070"/>
      <c r="OYY2" s="2070"/>
      <c r="OYZ2" s="2070"/>
      <c r="OZA2" s="2070"/>
      <c r="OZB2" s="2070"/>
      <c r="OZC2" s="2070"/>
      <c r="OZD2" s="2070"/>
      <c r="OZE2" s="2070"/>
      <c r="OZF2" s="2070"/>
      <c r="OZG2" s="2070"/>
      <c r="OZH2" s="2070"/>
      <c r="OZI2" s="2070"/>
      <c r="OZJ2" s="2070"/>
      <c r="OZK2" s="2070"/>
      <c r="OZL2" s="2070"/>
      <c r="OZM2" s="2070"/>
      <c r="OZN2" s="2070"/>
      <c r="OZO2" s="2070"/>
      <c r="OZP2" s="2070"/>
      <c r="OZQ2" s="2070"/>
      <c r="OZR2" s="2070"/>
      <c r="OZS2" s="2070"/>
      <c r="OZT2" s="2070"/>
      <c r="OZU2" s="2070"/>
      <c r="OZV2" s="2070"/>
      <c r="OZW2" s="2070"/>
      <c r="OZX2" s="2070"/>
      <c r="OZY2" s="2070"/>
      <c r="OZZ2" s="2070"/>
      <c r="PAA2" s="2070"/>
      <c r="PAB2" s="2070"/>
      <c r="PAC2" s="2070"/>
      <c r="PAD2" s="2070"/>
      <c r="PAE2" s="2070"/>
      <c r="PAF2" s="2070"/>
      <c r="PAG2" s="2070"/>
      <c r="PAH2" s="2070"/>
      <c r="PAI2" s="2070"/>
      <c r="PAJ2" s="2070"/>
      <c r="PAK2" s="2070"/>
      <c r="PAL2" s="2070"/>
      <c r="PAM2" s="2070"/>
      <c r="PAN2" s="2070"/>
      <c r="PAO2" s="2070"/>
      <c r="PAP2" s="2070"/>
      <c r="PAQ2" s="2070"/>
      <c r="PAR2" s="2070"/>
      <c r="PAS2" s="2070"/>
      <c r="PAT2" s="2070"/>
      <c r="PAU2" s="2070"/>
      <c r="PAV2" s="2070"/>
      <c r="PAW2" s="2070"/>
      <c r="PAX2" s="2070"/>
      <c r="PAY2" s="2070"/>
      <c r="PAZ2" s="2070"/>
      <c r="PBA2" s="2070"/>
      <c r="PBB2" s="2070"/>
      <c r="PBC2" s="2070"/>
      <c r="PBD2" s="2070"/>
      <c r="PBE2" s="2070"/>
      <c r="PBF2" s="2070"/>
      <c r="PBG2" s="2070"/>
      <c r="PBH2" s="2070"/>
      <c r="PBI2" s="2070"/>
      <c r="PBJ2" s="2070"/>
      <c r="PBK2" s="2070"/>
      <c r="PBL2" s="2070"/>
      <c r="PBM2" s="2070"/>
      <c r="PBN2" s="2070"/>
      <c r="PBO2" s="2070"/>
      <c r="PBP2" s="2070"/>
      <c r="PBQ2" s="2070"/>
      <c r="PBR2" s="2070"/>
      <c r="PBS2" s="2070"/>
      <c r="PBT2" s="2070"/>
      <c r="PBU2" s="2070"/>
      <c r="PBV2" s="2070"/>
      <c r="PBW2" s="2070"/>
      <c r="PBX2" s="2070"/>
      <c r="PBY2" s="2070"/>
      <c r="PBZ2" s="2070"/>
      <c r="PCA2" s="2070"/>
      <c r="PCB2" s="2070"/>
      <c r="PCC2" s="2070"/>
      <c r="PCD2" s="2070"/>
      <c r="PCE2" s="2070"/>
      <c r="PCF2" s="2070"/>
      <c r="PCG2" s="2070"/>
      <c r="PCH2" s="2070"/>
      <c r="PCI2" s="2070"/>
      <c r="PCJ2" s="2070"/>
      <c r="PCK2" s="2070"/>
      <c r="PCL2" s="2070"/>
      <c r="PCM2" s="2070"/>
      <c r="PCN2" s="2070"/>
      <c r="PCO2" s="2070"/>
      <c r="PCP2" s="2070"/>
      <c r="PCQ2" s="2070"/>
      <c r="PCR2" s="2070"/>
      <c r="PCS2" s="2070"/>
      <c r="PCT2" s="2070"/>
      <c r="PCU2" s="2070"/>
      <c r="PCV2" s="2070"/>
      <c r="PCW2" s="2070"/>
      <c r="PCX2" s="2070"/>
      <c r="PCY2" s="2070"/>
      <c r="PCZ2" s="2070"/>
      <c r="PDA2" s="2070"/>
      <c r="PDB2" s="2070"/>
      <c r="PDC2" s="2070"/>
      <c r="PDD2" s="2070"/>
      <c r="PDE2" s="2070"/>
      <c r="PDF2" s="2070"/>
      <c r="PDG2" s="2070"/>
      <c r="PDH2" s="2070"/>
      <c r="PDI2" s="2070"/>
      <c r="PDJ2" s="2070"/>
      <c r="PDK2" s="2070"/>
      <c r="PDL2" s="2070"/>
      <c r="PDM2" s="2070"/>
      <c r="PDN2" s="2070"/>
      <c r="PDO2" s="2070"/>
      <c r="PDP2" s="2070"/>
      <c r="PDQ2" s="2070"/>
      <c r="PDR2" s="2070"/>
      <c r="PDS2" s="2070"/>
      <c r="PDT2" s="2070"/>
      <c r="PDU2" s="2070"/>
      <c r="PDV2" s="2070"/>
      <c r="PDW2" s="2070"/>
      <c r="PDX2" s="2070"/>
      <c r="PDY2" s="2070"/>
      <c r="PDZ2" s="2070"/>
      <c r="PEA2" s="2070"/>
      <c r="PEB2" s="2070"/>
      <c r="PEC2" s="2070"/>
      <c r="PED2" s="2070"/>
      <c r="PEE2" s="2070"/>
      <c r="PEF2" s="2070"/>
      <c r="PEG2" s="2070"/>
      <c r="PEH2" s="2070"/>
      <c r="PEI2" s="2070"/>
      <c r="PEJ2" s="2070"/>
      <c r="PEK2" s="2070"/>
      <c r="PEL2" s="2070"/>
      <c r="PEM2" s="2070"/>
      <c r="PEN2" s="2070"/>
      <c r="PEO2" s="2070"/>
      <c r="PEP2" s="2070"/>
      <c r="PEQ2" s="2070"/>
      <c r="PER2" s="2070"/>
      <c r="PES2" s="2070"/>
      <c r="PET2" s="2070"/>
      <c r="PEU2" s="2070"/>
      <c r="PEV2" s="2070"/>
      <c r="PEW2" s="2070"/>
      <c r="PEX2" s="2070"/>
      <c r="PEY2" s="2070"/>
      <c r="PEZ2" s="2070"/>
      <c r="PFA2" s="2070"/>
      <c r="PFB2" s="2070"/>
      <c r="PFC2" s="2070"/>
      <c r="PFD2" s="2070"/>
      <c r="PFE2" s="2070"/>
      <c r="PFF2" s="2070"/>
      <c r="PFG2" s="2070"/>
      <c r="PFH2" s="2070"/>
      <c r="PFI2" s="2070"/>
      <c r="PFJ2" s="2070"/>
      <c r="PFK2" s="2070"/>
      <c r="PFL2" s="2070"/>
      <c r="PFM2" s="2070"/>
      <c r="PFN2" s="2070"/>
      <c r="PFO2" s="2070"/>
      <c r="PFP2" s="2070"/>
      <c r="PFQ2" s="2070"/>
      <c r="PFR2" s="2070"/>
      <c r="PFS2" s="2070"/>
      <c r="PFT2" s="2070"/>
      <c r="PFU2" s="2070"/>
      <c r="PFV2" s="2070"/>
      <c r="PFW2" s="2070"/>
      <c r="PFX2" s="2070"/>
      <c r="PFY2" s="2070"/>
      <c r="PFZ2" s="2070"/>
      <c r="PGA2" s="2070"/>
      <c r="PGB2" s="2070"/>
      <c r="PGC2" s="2070"/>
      <c r="PGD2" s="2070"/>
      <c r="PGE2" s="2070"/>
      <c r="PGF2" s="2070"/>
      <c r="PGG2" s="2070"/>
      <c r="PGH2" s="2070"/>
      <c r="PGI2" s="2070"/>
      <c r="PGJ2" s="2070"/>
      <c r="PGK2" s="2070"/>
      <c r="PGL2" s="2070"/>
      <c r="PGM2" s="2070"/>
      <c r="PGN2" s="2070"/>
      <c r="PGO2" s="2070"/>
      <c r="PGP2" s="2070"/>
      <c r="PGQ2" s="2070"/>
      <c r="PGR2" s="2070"/>
      <c r="PGS2" s="2070"/>
      <c r="PGT2" s="2070"/>
      <c r="PGU2" s="2070"/>
      <c r="PGV2" s="2070"/>
      <c r="PGW2" s="2070"/>
      <c r="PGX2" s="2070"/>
      <c r="PGY2" s="2070"/>
      <c r="PGZ2" s="2070"/>
      <c r="PHA2" s="2070"/>
      <c r="PHB2" s="2070"/>
      <c r="PHC2" s="2070"/>
      <c r="PHD2" s="2070"/>
      <c r="PHE2" s="2070"/>
      <c r="PHF2" s="2070"/>
      <c r="PHG2" s="2070"/>
      <c r="PHH2" s="2070"/>
      <c r="PHI2" s="2070"/>
      <c r="PHJ2" s="2070"/>
      <c r="PHK2" s="2070"/>
      <c r="PHL2" s="2070"/>
      <c r="PHM2" s="2070"/>
      <c r="PHN2" s="2070"/>
      <c r="PHO2" s="2070"/>
      <c r="PHP2" s="2070"/>
      <c r="PHQ2" s="2070"/>
      <c r="PHR2" s="2070"/>
      <c r="PHS2" s="2070"/>
      <c r="PHT2" s="2070"/>
      <c r="PHU2" s="2070"/>
      <c r="PHV2" s="2070"/>
      <c r="PHW2" s="2070"/>
      <c r="PHX2" s="2070"/>
      <c r="PHY2" s="2070"/>
      <c r="PHZ2" s="2070"/>
      <c r="PIA2" s="2070"/>
      <c r="PIB2" s="2070"/>
      <c r="PIC2" s="2070"/>
      <c r="PID2" s="2070"/>
      <c r="PIE2" s="2070"/>
      <c r="PIF2" s="2070"/>
      <c r="PIG2" s="2070"/>
      <c r="PIH2" s="2070"/>
      <c r="PII2" s="2070"/>
      <c r="PIJ2" s="2070"/>
      <c r="PIK2" s="2070"/>
      <c r="PIL2" s="2070"/>
      <c r="PIM2" s="2070"/>
      <c r="PIN2" s="2070"/>
      <c r="PIO2" s="2070"/>
      <c r="PIP2" s="2070"/>
      <c r="PIQ2" s="2070"/>
      <c r="PIR2" s="2070"/>
      <c r="PIS2" s="2070"/>
      <c r="PIT2" s="2070"/>
      <c r="PIU2" s="2070"/>
      <c r="PIV2" s="2070"/>
      <c r="PIW2" s="2070"/>
      <c r="PIX2" s="2070"/>
      <c r="PIY2" s="2070"/>
      <c r="PIZ2" s="2070"/>
      <c r="PJA2" s="2070"/>
      <c r="PJB2" s="2070"/>
      <c r="PJC2" s="2070"/>
      <c r="PJD2" s="2070"/>
      <c r="PJE2" s="2070"/>
      <c r="PJF2" s="2070"/>
      <c r="PJG2" s="2070"/>
      <c r="PJH2" s="2070"/>
      <c r="PJI2" s="2070"/>
      <c r="PJJ2" s="2070"/>
      <c r="PJK2" s="2070"/>
      <c r="PJL2" s="2070"/>
      <c r="PJM2" s="2070"/>
      <c r="PJN2" s="2070"/>
      <c r="PJO2" s="2070"/>
      <c r="PJP2" s="2070"/>
      <c r="PJQ2" s="2070"/>
      <c r="PJR2" s="2070"/>
      <c r="PJS2" s="2070"/>
      <c r="PJT2" s="2070"/>
      <c r="PJU2" s="2070"/>
      <c r="PJV2" s="2070"/>
      <c r="PJW2" s="2070"/>
      <c r="PJX2" s="2070"/>
      <c r="PJY2" s="2070"/>
      <c r="PJZ2" s="2070"/>
      <c r="PKA2" s="2070"/>
      <c r="PKB2" s="2070"/>
      <c r="PKC2" s="2070"/>
      <c r="PKD2" s="2070"/>
      <c r="PKE2" s="2070"/>
      <c r="PKF2" s="2070"/>
      <c r="PKG2" s="2070"/>
      <c r="PKH2" s="2070"/>
      <c r="PKI2" s="2070"/>
      <c r="PKJ2" s="2070"/>
      <c r="PKK2" s="2070"/>
      <c r="PKL2" s="2070"/>
      <c r="PKM2" s="2070"/>
      <c r="PKN2" s="2070"/>
      <c r="PKO2" s="2070"/>
      <c r="PKP2" s="2070"/>
      <c r="PKQ2" s="2070"/>
      <c r="PKR2" s="2070"/>
      <c r="PKS2" s="2070"/>
      <c r="PKT2" s="2070"/>
      <c r="PKU2" s="2070"/>
      <c r="PKV2" s="2070"/>
      <c r="PKW2" s="2070"/>
      <c r="PKX2" s="2070"/>
      <c r="PKY2" s="2070"/>
      <c r="PKZ2" s="2070"/>
      <c r="PLA2" s="2070"/>
      <c r="PLB2" s="2070"/>
      <c r="PLC2" s="2070"/>
      <c r="PLD2" s="2070"/>
      <c r="PLE2" s="2070"/>
      <c r="PLF2" s="2070"/>
      <c r="PLG2" s="2070"/>
      <c r="PLH2" s="2070"/>
      <c r="PLI2" s="2070"/>
      <c r="PLJ2" s="2070"/>
      <c r="PLK2" s="2070"/>
      <c r="PLL2" s="2070"/>
      <c r="PLM2" s="2070"/>
      <c r="PLN2" s="2070"/>
      <c r="PLO2" s="2070"/>
      <c r="PLP2" s="2070"/>
      <c r="PLQ2" s="2070"/>
      <c r="PLR2" s="2070"/>
      <c r="PLS2" s="2070"/>
      <c r="PLT2" s="2070"/>
      <c r="PLU2" s="2070"/>
      <c r="PLV2" s="2070"/>
      <c r="PLW2" s="2070"/>
      <c r="PLX2" s="2070"/>
      <c r="PLY2" s="2070"/>
      <c r="PLZ2" s="2070"/>
      <c r="PMA2" s="2070"/>
      <c r="PMB2" s="2070"/>
      <c r="PMC2" s="2070"/>
      <c r="PMD2" s="2070"/>
      <c r="PME2" s="2070"/>
      <c r="PMF2" s="2070"/>
      <c r="PMG2" s="2070"/>
      <c r="PMH2" s="2070"/>
      <c r="PMI2" s="2070"/>
      <c r="PMJ2" s="2070"/>
      <c r="PMK2" s="2070"/>
      <c r="PML2" s="2070"/>
      <c r="PMM2" s="2070"/>
      <c r="PMN2" s="2070"/>
      <c r="PMO2" s="2070"/>
      <c r="PMP2" s="2070"/>
      <c r="PMQ2" s="2070"/>
      <c r="PMR2" s="2070"/>
      <c r="PMS2" s="2070"/>
      <c r="PMT2" s="2070"/>
      <c r="PMU2" s="2070"/>
      <c r="PMV2" s="2070"/>
      <c r="PMW2" s="2070"/>
      <c r="PMX2" s="2070"/>
      <c r="PMY2" s="2070"/>
      <c r="PMZ2" s="2070"/>
      <c r="PNA2" s="2070"/>
      <c r="PNB2" s="2070"/>
      <c r="PNC2" s="2070"/>
      <c r="PND2" s="2070"/>
      <c r="PNE2" s="2070"/>
      <c r="PNF2" s="2070"/>
      <c r="PNG2" s="2070"/>
      <c r="PNH2" s="2070"/>
      <c r="PNI2" s="2070"/>
      <c r="PNJ2" s="2070"/>
      <c r="PNK2" s="2070"/>
      <c r="PNL2" s="2070"/>
      <c r="PNM2" s="2070"/>
      <c r="PNN2" s="2070"/>
      <c r="PNO2" s="2070"/>
      <c r="PNP2" s="2070"/>
      <c r="PNQ2" s="2070"/>
      <c r="PNR2" s="2070"/>
      <c r="PNS2" s="2070"/>
      <c r="PNT2" s="2070"/>
      <c r="PNU2" s="2070"/>
      <c r="PNV2" s="2070"/>
      <c r="PNW2" s="2070"/>
      <c r="PNX2" s="2070"/>
      <c r="PNY2" s="2070"/>
      <c r="PNZ2" s="2070"/>
      <c r="POA2" s="2070"/>
      <c r="POB2" s="2070"/>
      <c r="POC2" s="2070"/>
      <c r="POD2" s="2070"/>
      <c r="POE2" s="2070"/>
      <c r="POF2" s="2070"/>
      <c r="POG2" s="2070"/>
      <c r="POH2" s="2070"/>
      <c r="POI2" s="2070"/>
      <c r="POJ2" s="2070"/>
      <c r="POK2" s="2070"/>
      <c r="POL2" s="2070"/>
      <c r="POM2" s="2070"/>
      <c r="PON2" s="2070"/>
      <c r="POO2" s="2070"/>
      <c r="POP2" s="2070"/>
      <c r="POQ2" s="2070"/>
      <c r="POR2" s="2070"/>
      <c r="POS2" s="2070"/>
      <c r="POT2" s="2070"/>
      <c r="POU2" s="2070"/>
      <c r="POV2" s="2070"/>
      <c r="POW2" s="2070"/>
      <c r="POX2" s="2070"/>
      <c r="POY2" s="2070"/>
      <c r="POZ2" s="2070"/>
      <c r="PPA2" s="2070"/>
      <c r="PPB2" s="2070"/>
      <c r="PPC2" s="2070"/>
      <c r="PPD2" s="2070"/>
      <c r="PPE2" s="2070"/>
      <c r="PPF2" s="2070"/>
      <c r="PPG2" s="2070"/>
      <c r="PPH2" s="2070"/>
      <c r="PPI2" s="2070"/>
      <c r="PPJ2" s="2070"/>
      <c r="PPK2" s="2070"/>
      <c r="PPL2" s="2070"/>
      <c r="PPM2" s="2070"/>
      <c r="PPN2" s="2070"/>
      <c r="PPO2" s="2070"/>
      <c r="PPP2" s="2070"/>
      <c r="PPQ2" s="2070"/>
      <c r="PPR2" s="2070"/>
      <c r="PPS2" s="2070"/>
      <c r="PPT2" s="2070"/>
      <c r="PPU2" s="2070"/>
      <c r="PPV2" s="2070"/>
      <c r="PPW2" s="2070"/>
      <c r="PPX2" s="2070"/>
      <c r="PPY2" s="2070"/>
      <c r="PPZ2" s="2070"/>
      <c r="PQA2" s="2070"/>
      <c r="PQB2" s="2070"/>
      <c r="PQC2" s="2070"/>
      <c r="PQD2" s="2070"/>
      <c r="PQE2" s="2070"/>
      <c r="PQF2" s="2070"/>
      <c r="PQG2" s="2070"/>
      <c r="PQH2" s="2070"/>
      <c r="PQI2" s="2070"/>
      <c r="PQJ2" s="2070"/>
      <c r="PQK2" s="2070"/>
      <c r="PQL2" s="2070"/>
      <c r="PQM2" s="2070"/>
      <c r="PQN2" s="2070"/>
      <c r="PQO2" s="2070"/>
      <c r="PQP2" s="2070"/>
      <c r="PQQ2" s="2070"/>
      <c r="PQR2" s="2070"/>
      <c r="PQS2" s="2070"/>
      <c r="PQT2" s="2070"/>
      <c r="PQU2" s="2070"/>
      <c r="PQV2" s="2070"/>
      <c r="PQW2" s="2070"/>
      <c r="PQX2" s="2070"/>
      <c r="PQY2" s="2070"/>
      <c r="PQZ2" s="2070"/>
      <c r="PRA2" s="2070"/>
      <c r="PRB2" s="2070"/>
      <c r="PRC2" s="2070"/>
      <c r="PRD2" s="2070"/>
      <c r="PRE2" s="2070"/>
      <c r="PRF2" s="2070"/>
      <c r="PRG2" s="2070"/>
      <c r="PRH2" s="2070"/>
      <c r="PRI2" s="2070"/>
      <c r="PRJ2" s="2070"/>
      <c r="PRK2" s="2070"/>
      <c r="PRL2" s="2070"/>
      <c r="PRM2" s="2070"/>
      <c r="PRN2" s="2070"/>
      <c r="PRO2" s="2070"/>
      <c r="PRP2" s="2070"/>
      <c r="PRQ2" s="2070"/>
      <c r="PRR2" s="2070"/>
      <c r="PRS2" s="2070"/>
      <c r="PRT2" s="2070"/>
      <c r="PRU2" s="2070"/>
      <c r="PRV2" s="2070"/>
      <c r="PRW2" s="2070"/>
      <c r="PRX2" s="2070"/>
      <c r="PRY2" s="2070"/>
      <c r="PRZ2" s="2070"/>
      <c r="PSA2" s="2070"/>
      <c r="PSB2" s="2070"/>
      <c r="PSC2" s="2070"/>
      <c r="PSD2" s="2070"/>
      <c r="PSE2" s="2070"/>
      <c r="PSF2" s="2070"/>
      <c r="PSG2" s="2070"/>
      <c r="PSH2" s="2070"/>
      <c r="PSI2" s="2070"/>
      <c r="PSJ2" s="2070"/>
      <c r="PSK2" s="2070"/>
      <c r="PSL2" s="2070"/>
      <c r="PSM2" s="2070"/>
      <c r="PSN2" s="2070"/>
      <c r="PSO2" s="2070"/>
      <c r="PSP2" s="2070"/>
      <c r="PSQ2" s="2070"/>
      <c r="PSR2" s="2070"/>
      <c r="PSS2" s="2070"/>
      <c r="PST2" s="2070"/>
      <c r="PSU2" s="2070"/>
      <c r="PSV2" s="2070"/>
      <c r="PSW2" s="2070"/>
      <c r="PSX2" s="2070"/>
      <c r="PSY2" s="2070"/>
      <c r="PSZ2" s="2070"/>
      <c r="PTA2" s="2070"/>
      <c r="PTB2" s="2070"/>
      <c r="PTC2" s="2070"/>
      <c r="PTD2" s="2070"/>
      <c r="PTE2" s="2070"/>
      <c r="PTF2" s="2070"/>
      <c r="PTG2" s="2070"/>
      <c r="PTH2" s="2070"/>
      <c r="PTI2" s="2070"/>
      <c r="PTJ2" s="2070"/>
      <c r="PTK2" s="2070"/>
      <c r="PTL2" s="2070"/>
      <c r="PTM2" s="2070"/>
      <c r="PTN2" s="2070"/>
      <c r="PTO2" s="2070"/>
      <c r="PTP2" s="2070"/>
      <c r="PTQ2" s="2070"/>
      <c r="PTR2" s="2070"/>
      <c r="PTS2" s="2070"/>
      <c r="PTT2" s="2070"/>
      <c r="PTU2" s="2070"/>
      <c r="PTV2" s="2070"/>
      <c r="PTW2" s="2070"/>
      <c r="PTX2" s="2070"/>
      <c r="PTY2" s="2070"/>
      <c r="PTZ2" s="2070"/>
      <c r="PUA2" s="2070"/>
      <c r="PUB2" s="2070"/>
      <c r="PUC2" s="2070"/>
      <c r="PUD2" s="2070"/>
      <c r="PUE2" s="2070"/>
      <c r="PUF2" s="2070"/>
      <c r="PUG2" s="2070"/>
      <c r="PUH2" s="2070"/>
      <c r="PUI2" s="2070"/>
      <c r="PUJ2" s="2070"/>
      <c r="PUK2" s="2070"/>
      <c r="PUL2" s="2070"/>
      <c r="PUM2" s="2070"/>
      <c r="PUN2" s="2070"/>
      <c r="PUO2" s="2070"/>
      <c r="PUP2" s="2070"/>
      <c r="PUQ2" s="2070"/>
      <c r="PUR2" s="2070"/>
      <c r="PUS2" s="2070"/>
      <c r="PUT2" s="2070"/>
      <c r="PUU2" s="2070"/>
      <c r="PUV2" s="2070"/>
      <c r="PUW2" s="2070"/>
      <c r="PUX2" s="2070"/>
      <c r="PUY2" s="2070"/>
      <c r="PUZ2" s="2070"/>
      <c r="PVA2" s="2070"/>
      <c r="PVB2" s="2070"/>
      <c r="PVC2" s="2070"/>
      <c r="PVD2" s="2070"/>
      <c r="PVE2" s="2070"/>
      <c r="PVF2" s="2070"/>
      <c r="PVG2" s="2070"/>
      <c r="PVH2" s="2070"/>
      <c r="PVI2" s="2070"/>
      <c r="PVJ2" s="2070"/>
      <c r="PVK2" s="2070"/>
      <c r="PVL2" s="2070"/>
      <c r="PVM2" s="2070"/>
      <c r="PVN2" s="2070"/>
      <c r="PVO2" s="2070"/>
      <c r="PVP2" s="2070"/>
      <c r="PVQ2" s="2070"/>
      <c r="PVR2" s="2070"/>
      <c r="PVS2" s="2070"/>
      <c r="PVT2" s="2070"/>
      <c r="PVU2" s="2070"/>
      <c r="PVV2" s="2070"/>
      <c r="PVW2" s="2070"/>
      <c r="PVX2" s="2070"/>
      <c r="PVY2" s="2070"/>
      <c r="PVZ2" s="2070"/>
      <c r="PWA2" s="2070"/>
      <c r="PWB2" s="2070"/>
      <c r="PWC2" s="2070"/>
      <c r="PWD2" s="2070"/>
      <c r="PWE2" s="2070"/>
      <c r="PWF2" s="2070"/>
      <c r="PWG2" s="2070"/>
      <c r="PWH2" s="2070"/>
      <c r="PWI2" s="2070"/>
      <c r="PWJ2" s="2070"/>
      <c r="PWK2" s="2070"/>
      <c r="PWL2" s="2070"/>
      <c r="PWM2" s="2070"/>
      <c r="PWN2" s="2070"/>
      <c r="PWO2" s="2070"/>
      <c r="PWP2" s="2070"/>
      <c r="PWQ2" s="2070"/>
      <c r="PWR2" s="2070"/>
      <c r="PWS2" s="2070"/>
      <c r="PWT2" s="2070"/>
      <c r="PWU2" s="2070"/>
      <c r="PWV2" s="2070"/>
      <c r="PWW2" s="2070"/>
      <c r="PWX2" s="2070"/>
      <c r="PWY2" s="2070"/>
      <c r="PWZ2" s="2070"/>
      <c r="PXA2" s="2070"/>
      <c r="PXB2" s="2070"/>
      <c r="PXC2" s="2070"/>
      <c r="PXD2" s="2070"/>
      <c r="PXE2" s="2070"/>
      <c r="PXF2" s="2070"/>
      <c r="PXG2" s="2070"/>
      <c r="PXH2" s="2070"/>
      <c r="PXI2" s="2070"/>
      <c r="PXJ2" s="2070"/>
      <c r="PXK2" s="2070"/>
      <c r="PXL2" s="2070"/>
      <c r="PXM2" s="2070"/>
      <c r="PXN2" s="2070"/>
      <c r="PXO2" s="2070"/>
      <c r="PXP2" s="2070"/>
      <c r="PXQ2" s="2070"/>
      <c r="PXR2" s="2070"/>
      <c r="PXS2" s="2070"/>
      <c r="PXT2" s="2070"/>
      <c r="PXU2" s="2070"/>
      <c r="PXV2" s="2070"/>
      <c r="PXW2" s="2070"/>
      <c r="PXX2" s="2070"/>
      <c r="PXY2" s="2070"/>
      <c r="PXZ2" s="2070"/>
      <c r="PYA2" s="2070"/>
      <c r="PYB2" s="2070"/>
      <c r="PYC2" s="2070"/>
      <c r="PYD2" s="2070"/>
      <c r="PYE2" s="2070"/>
      <c r="PYF2" s="2070"/>
      <c r="PYG2" s="2070"/>
      <c r="PYH2" s="2070"/>
      <c r="PYI2" s="2070"/>
      <c r="PYJ2" s="2070"/>
      <c r="PYK2" s="2070"/>
      <c r="PYL2" s="2070"/>
      <c r="PYM2" s="2070"/>
      <c r="PYN2" s="2070"/>
      <c r="PYO2" s="2070"/>
      <c r="PYP2" s="2070"/>
      <c r="PYQ2" s="2070"/>
      <c r="PYR2" s="2070"/>
      <c r="PYS2" s="2070"/>
      <c r="PYT2" s="2070"/>
      <c r="PYU2" s="2070"/>
      <c r="PYV2" s="2070"/>
      <c r="PYW2" s="2070"/>
      <c r="PYX2" s="2070"/>
      <c r="PYY2" s="2070"/>
      <c r="PYZ2" s="2070"/>
      <c r="PZA2" s="2070"/>
      <c r="PZB2" s="2070"/>
      <c r="PZC2" s="2070"/>
      <c r="PZD2" s="2070"/>
      <c r="PZE2" s="2070"/>
      <c r="PZF2" s="2070"/>
      <c r="PZG2" s="2070"/>
      <c r="PZH2" s="2070"/>
      <c r="PZI2" s="2070"/>
      <c r="PZJ2" s="2070"/>
      <c r="PZK2" s="2070"/>
      <c r="PZL2" s="2070"/>
      <c r="PZM2" s="2070"/>
      <c r="PZN2" s="2070"/>
      <c r="PZO2" s="2070"/>
      <c r="PZP2" s="2070"/>
      <c r="PZQ2" s="2070"/>
      <c r="PZR2" s="2070"/>
      <c r="PZS2" s="2070"/>
      <c r="PZT2" s="2070"/>
      <c r="PZU2" s="2070"/>
      <c r="PZV2" s="2070"/>
      <c r="PZW2" s="2070"/>
      <c r="PZX2" s="2070"/>
      <c r="PZY2" s="2070"/>
      <c r="PZZ2" s="2070"/>
      <c r="QAA2" s="2070"/>
      <c r="QAB2" s="2070"/>
      <c r="QAC2" s="2070"/>
      <c r="QAD2" s="2070"/>
      <c r="QAE2" s="2070"/>
      <c r="QAF2" s="2070"/>
      <c r="QAG2" s="2070"/>
      <c r="QAH2" s="2070"/>
      <c r="QAI2" s="2070"/>
      <c r="QAJ2" s="2070"/>
      <c r="QAK2" s="2070"/>
      <c r="QAL2" s="2070"/>
      <c r="QAM2" s="2070"/>
      <c r="QAN2" s="2070"/>
      <c r="QAO2" s="2070"/>
      <c r="QAP2" s="2070"/>
      <c r="QAQ2" s="2070"/>
      <c r="QAR2" s="2070"/>
      <c r="QAS2" s="2070"/>
      <c r="QAT2" s="2070"/>
      <c r="QAU2" s="2070"/>
      <c r="QAV2" s="2070"/>
      <c r="QAW2" s="2070"/>
      <c r="QAX2" s="2070"/>
      <c r="QAY2" s="2070"/>
      <c r="QAZ2" s="2070"/>
      <c r="QBA2" s="2070"/>
      <c r="QBB2" s="2070"/>
      <c r="QBC2" s="2070"/>
      <c r="QBD2" s="2070"/>
      <c r="QBE2" s="2070"/>
      <c r="QBF2" s="2070"/>
      <c r="QBG2" s="2070"/>
      <c r="QBH2" s="2070"/>
      <c r="QBI2" s="2070"/>
      <c r="QBJ2" s="2070"/>
      <c r="QBK2" s="2070"/>
      <c r="QBL2" s="2070"/>
      <c r="QBM2" s="2070"/>
      <c r="QBN2" s="2070"/>
      <c r="QBO2" s="2070"/>
      <c r="QBP2" s="2070"/>
      <c r="QBQ2" s="2070"/>
      <c r="QBR2" s="2070"/>
      <c r="QBS2" s="2070"/>
      <c r="QBT2" s="2070"/>
      <c r="QBU2" s="2070"/>
      <c r="QBV2" s="2070"/>
      <c r="QBW2" s="2070"/>
      <c r="QBX2" s="2070"/>
      <c r="QBY2" s="2070"/>
      <c r="QBZ2" s="2070"/>
      <c r="QCA2" s="2070"/>
      <c r="QCB2" s="2070"/>
      <c r="QCC2" s="2070"/>
      <c r="QCD2" s="2070"/>
      <c r="QCE2" s="2070"/>
      <c r="QCF2" s="2070"/>
      <c r="QCG2" s="2070"/>
      <c r="QCH2" s="2070"/>
      <c r="QCI2" s="2070"/>
      <c r="QCJ2" s="2070"/>
      <c r="QCK2" s="2070"/>
      <c r="QCL2" s="2070"/>
      <c r="QCM2" s="2070"/>
      <c r="QCN2" s="2070"/>
      <c r="QCO2" s="2070"/>
      <c r="QCP2" s="2070"/>
      <c r="QCQ2" s="2070"/>
      <c r="QCR2" s="2070"/>
      <c r="QCS2" s="2070"/>
      <c r="QCT2" s="2070"/>
      <c r="QCU2" s="2070"/>
      <c r="QCV2" s="2070"/>
      <c r="QCW2" s="2070"/>
      <c r="QCX2" s="2070"/>
      <c r="QCY2" s="2070"/>
      <c r="QCZ2" s="2070"/>
      <c r="QDA2" s="2070"/>
      <c r="QDB2" s="2070"/>
      <c r="QDC2" s="2070"/>
      <c r="QDD2" s="2070"/>
      <c r="QDE2" s="2070"/>
      <c r="QDF2" s="2070"/>
      <c r="QDG2" s="2070"/>
      <c r="QDH2" s="2070"/>
      <c r="QDI2" s="2070"/>
      <c r="QDJ2" s="2070"/>
      <c r="QDK2" s="2070"/>
      <c r="QDL2" s="2070"/>
      <c r="QDM2" s="2070"/>
      <c r="QDN2" s="2070"/>
      <c r="QDO2" s="2070"/>
      <c r="QDP2" s="2070"/>
      <c r="QDQ2" s="2070"/>
      <c r="QDR2" s="2070"/>
      <c r="QDS2" s="2070"/>
      <c r="QDT2" s="2070"/>
      <c r="QDU2" s="2070"/>
      <c r="QDV2" s="2070"/>
      <c r="QDW2" s="2070"/>
      <c r="QDX2" s="2070"/>
      <c r="QDY2" s="2070"/>
      <c r="QDZ2" s="2070"/>
      <c r="QEA2" s="2070"/>
      <c r="QEB2" s="2070"/>
      <c r="QEC2" s="2070"/>
      <c r="QED2" s="2070"/>
      <c r="QEE2" s="2070"/>
      <c r="QEF2" s="2070"/>
      <c r="QEG2" s="2070"/>
      <c r="QEH2" s="2070"/>
      <c r="QEI2" s="2070"/>
      <c r="QEJ2" s="2070"/>
      <c r="QEK2" s="2070"/>
      <c r="QEL2" s="2070"/>
      <c r="QEM2" s="2070"/>
      <c r="QEN2" s="2070"/>
      <c r="QEO2" s="2070"/>
      <c r="QEP2" s="2070"/>
      <c r="QEQ2" s="2070"/>
      <c r="QER2" s="2070"/>
      <c r="QES2" s="2070"/>
      <c r="QET2" s="2070"/>
      <c r="QEU2" s="2070"/>
      <c r="QEV2" s="2070"/>
      <c r="QEW2" s="2070"/>
      <c r="QEX2" s="2070"/>
      <c r="QEY2" s="2070"/>
      <c r="QEZ2" s="2070"/>
      <c r="QFA2" s="2070"/>
      <c r="QFB2" s="2070"/>
      <c r="QFC2" s="2070"/>
      <c r="QFD2" s="2070"/>
      <c r="QFE2" s="2070"/>
      <c r="QFF2" s="2070"/>
      <c r="QFG2" s="2070"/>
      <c r="QFH2" s="2070"/>
      <c r="QFI2" s="2070"/>
      <c r="QFJ2" s="2070"/>
      <c r="QFK2" s="2070"/>
      <c r="QFL2" s="2070"/>
      <c r="QFM2" s="2070"/>
      <c r="QFN2" s="2070"/>
      <c r="QFO2" s="2070"/>
      <c r="QFP2" s="2070"/>
      <c r="QFQ2" s="2070"/>
      <c r="QFR2" s="2070"/>
      <c r="QFS2" s="2070"/>
      <c r="QFT2" s="2070"/>
      <c r="QFU2" s="2070"/>
      <c r="QFV2" s="2070"/>
      <c r="QFW2" s="2070"/>
      <c r="QFX2" s="2070"/>
      <c r="QFY2" s="2070"/>
      <c r="QFZ2" s="2070"/>
      <c r="QGA2" s="2070"/>
      <c r="QGB2" s="2070"/>
      <c r="QGC2" s="2070"/>
      <c r="QGD2" s="2070"/>
      <c r="QGE2" s="2070"/>
      <c r="QGF2" s="2070"/>
      <c r="QGG2" s="2070"/>
      <c r="QGH2" s="2070"/>
      <c r="QGI2" s="2070"/>
      <c r="QGJ2" s="2070"/>
      <c r="QGK2" s="2070"/>
      <c r="QGL2" s="2070"/>
      <c r="QGM2" s="2070"/>
      <c r="QGN2" s="2070"/>
      <c r="QGO2" s="2070"/>
      <c r="QGP2" s="2070"/>
      <c r="QGQ2" s="2070"/>
      <c r="QGR2" s="2070"/>
      <c r="QGS2" s="2070"/>
      <c r="QGT2" s="2070"/>
      <c r="QGU2" s="2070"/>
      <c r="QGV2" s="2070"/>
      <c r="QGW2" s="2070"/>
      <c r="QGX2" s="2070"/>
      <c r="QGY2" s="2070"/>
      <c r="QGZ2" s="2070"/>
      <c r="QHA2" s="2070"/>
      <c r="QHB2" s="2070"/>
      <c r="QHC2" s="2070"/>
      <c r="QHD2" s="2070"/>
      <c r="QHE2" s="2070"/>
      <c r="QHF2" s="2070"/>
      <c r="QHG2" s="2070"/>
      <c r="QHH2" s="2070"/>
      <c r="QHI2" s="2070"/>
      <c r="QHJ2" s="2070"/>
      <c r="QHK2" s="2070"/>
      <c r="QHL2" s="2070"/>
      <c r="QHM2" s="2070"/>
      <c r="QHN2" s="2070"/>
      <c r="QHO2" s="2070"/>
      <c r="QHP2" s="2070"/>
      <c r="QHQ2" s="2070"/>
      <c r="QHR2" s="2070"/>
      <c r="QHS2" s="2070"/>
      <c r="QHT2" s="2070"/>
      <c r="QHU2" s="2070"/>
      <c r="QHV2" s="2070"/>
      <c r="QHW2" s="2070"/>
      <c r="QHX2" s="2070"/>
      <c r="QHY2" s="2070"/>
      <c r="QHZ2" s="2070"/>
      <c r="QIA2" s="2070"/>
      <c r="QIB2" s="2070"/>
      <c r="QIC2" s="2070"/>
      <c r="QID2" s="2070"/>
      <c r="QIE2" s="2070"/>
      <c r="QIF2" s="2070"/>
      <c r="QIG2" s="2070"/>
      <c r="QIH2" s="2070"/>
      <c r="QII2" s="2070"/>
      <c r="QIJ2" s="2070"/>
      <c r="QIK2" s="2070"/>
      <c r="QIL2" s="2070"/>
      <c r="QIM2" s="2070"/>
      <c r="QIN2" s="2070"/>
      <c r="QIO2" s="2070"/>
      <c r="QIP2" s="2070"/>
      <c r="QIQ2" s="2070"/>
      <c r="QIR2" s="2070"/>
      <c r="QIS2" s="2070"/>
      <c r="QIT2" s="2070"/>
      <c r="QIU2" s="2070"/>
      <c r="QIV2" s="2070"/>
      <c r="QIW2" s="2070"/>
      <c r="QIX2" s="2070"/>
      <c r="QIY2" s="2070"/>
      <c r="QIZ2" s="2070"/>
      <c r="QJA2" s="2070"/>
      <c r="QJB2" s="2070"/>
      <c r="QJC2" s="2070"/>
      <c r="QJD2" s="2070"/>
      <c r="QJE2" s="2070"/>
      <c r="QJF2" s="2070"/>
      <c r="QJG2" s="2070"/>
      <c r="QJH2" s="2070"/>
      <c r="QJI2" s="2070"/>
      <c r="QJJ2" s="2070"/>
      <c r="QJK2" s="2070"/>
      <c r="QJL2" s="2070"/>
      <c r="QJM2" s="2070"/>
      <c r="QJN2" s="2070"/>
      <c r="QJO2" s="2070"/>
      <c r="QJP2" s="2070"/>
      <c r="QJQ2" s="2070"/>
      <c r="QJR2" s="2070"/>
      <c r="QJS2" s="2070"/>
      <c r="QJT2" s="2070"/>
      <c r="QJU2" s="2070"/>
      <c r="QJV2" s="2070"/>
      <c r="QJW2" s="2070"/>
      <c r="QJX2" s="2070"/>
      <c r="QJY2" s="2070"/>
      <c r="QJZ2" s="2070"/>
      <c r="QKA2" s="2070"/>
      <c r="QKB2" s="2070"/>
      <c r="QKC2" s="2070"/>
      <c r="QKD2" s="2070"/>
      <c r="QKE2" s="2070"/>
      <c r="QKF2" s="2070"/>
      <c r="QKG2" s="2070"/>
      <c r="QKH2" s="2070"/>
      <c r="QKI2" s="2070"/>
      <c r="QKJ2" s="2070"/>
      <c r="QKK2" s="2070"/>
      <c r="QKL2" s="2070"/>
      <c r="QKM2" s="2070"/>
      <c r="QKN2" s="2070"/>
      <c r="QKO2" s="2070"/>
      <c r="QKP2" s="2070"/>
      <c r="QKQ2" s="2070"/>
      <c r="QKR2" s="2070"/>
      <c r="QKS2" s="2070"/>
      <c r="QKT2" s="2070"/>
      <c r="QKU2" s="2070"/>
      <c r="QKV2" s="2070"/>
      <c r="QKW2" s="2070"/>
      <c r="QKX2" s="2070"/>
      <c r="QKY2" s="2070"/>
      <c r="QKZ2" s="2070"/>
      <c r="QLA2" s="2070"/>
      <c r="QLB2" s="2070"/>
      <c r="QLC2" s="2070"/>
      <c r="QLD2" s="2070"/>
      <c r="QLE2" s="2070"/>
      <c r="QLF2" s="2070"/>
      <c r="QLG2" s="2070"/>
      <c r="QLH2" s="2070"/>
      <c r="QLI2" s="2070"/>
      <c r="QLJ2" s="2070"/>
      <c r="QLK2" s="2070"/>
      <c r="QLL2" s="2070"/>
      <c r="QLM2" s="2070"/>
      <c r="QLN2" s="2070"/>
      <c r="QLO2" s="2070"/>
      <c r="QLP2" s="2070"/>
      <c r="QLQ2" s="2070"/>
      <c r="QLR2" s="2070"/>
      <c r="QLS2" s="2070"/>
      <c r="QLT2" s="2070"/>
      <c r="QLU2" s="2070"/>
      <c r="QLV2" s="2070"/>
      <c r="QLW2" s="2070"/>
      <c r="QLX2" s="2070"/>
      <c r="QLY2" s="2070"/>
      <c r="QLZ2" s="2070"/>
      <c r="QMA2" s="2070"/>
      <c r="QMB2" s="2070"/>
      <c r="QMC2" s="2070"/>
      <c r="QMD2" s="2070"/>
      <c r="QME2" s="2070"/>
      <c r="QMF2" s="2070"/>
      <c r="QMG2" s="2070"/>
      <c r="QMH2" s="2070"/>
      <c r="QMI2" s="2070"/>
      <c r="QMJ2" s="2070"/>
      <c r="QMK2" s="2070"/>
      <c r="QML2" s="2070"/>
      <c r="QMM2" s="2070"/>
      <c r="QMN2" s="2070"/>
      <c r="QMO2" s="2070"/>
      <c r="QMP2" s="2070"/>
      <c r="QMQ2" s="2070"/>
      <c r="QMR2" s="2070"/>
      <c r="QMS2" s="2070"/>
      <c r="QMT2" s="2070"/>
      <c r="QMU2" s="2070"/>
      <c r="QMV2" s="2070"/>
      <c r="QMW2" s="2070"/>
      <c r="QMX2" s="2070"/>
      <c r="QMY2" s="2070"/>
      <c r="QMZ2" s="2070"/>
      <c r="QNA2" s="2070"/>
      <c r="QNB2" s="2070"/>
      <c r="QNC2" s="2070"/>
      <c r="QND2" s="2070"/>
      <c r="QNE2" s="2070"/>
      <c r="QNF2" s="2070"/>
      <c r="QNG2" s="2070"/>
      <c r="QNH2" s="2070"/>
      <c r="QNI2" s="2070"/>
      <c r="QNJ2" s="2070"/>
      <c r="QNK2" s="2070"/>
      <c r="QNL2" s="2070"/>
      <c r="QNM2" s="2070"/>
      <c r="QNN2" s="2070"/>
      <c r="QNO2" s="2070"/>
      <c r="QNP2" s="2070"/>
      <c r="QNQ2" s="2070"/>
      <c r="QNR2" s="2070"/>
      <c r="QNS2" s="2070"/>
      <c r="QNT2" s="2070"/>
      <c r="QNU2" s="2070"/>
      <c r="QNV2" s="2070"/>
      <c r="QNW2" s="2070"/>
      <c r="QNX2" s="2070"/>
      <c r="QNY2" s="2070"/>
      <c r="QNZ2" s="2070"/>
      <c r="QOA2" s="2070"/>
      <c r="QOB2" s="2070"/>
      <c r="QOC2" s="2070"/>
      <c r="QOD2" s="2070"/>
      <c r="QOE2" s="2070"/>
      <c r="QOF2" s="2070"/>
      <c r="QOG2" s="2070"/>
      <c r="QOH2" s="2070"/>
      <c r="QOI2" s="2070"/>
      <c r="QOJ2" s="2070"/>
      <c r="QOK2" s="2070"/>
      <c r="QOL2" s="2070"/>
      <c r="QOM2" s="2070"/>
      <c r="QON2" s="2070"/>
      <c r="QOO2" s="2070"/>
      <c r="QOP2" s="2070"/>
      <c r="QOQ2" s="2070"/>
      <c r="QOR2" s="2070"/>
      <c r="QOS2" s="2070"/>
      <c r="QOT2" s="2070"/>
      <c r="QOU2" s="2070"/>
      <c r="QOV2" s="2070"/>
      <c r="QOW2" s="2070"/>
      <c r="QOX2" s="2070"/>
      <c r="QOY2" s="2070"/>
      <c r="QOZ2" s="2070"/>
      <c r="QPA2" s="2070"/>
      <c r="QPB2" s="2070"/>
      <c r="QPC2" s="2070"/>
      <c r="QPD2" s="2070"/>
      <c r="QPE2" s="2070"/>
      <c r="QPF2" s="2070"/>
      <c r="QPG2" s="2070"/>
      <c r="QPH2" s="2070"/>
      <c r="QPI2" s="2070"/>
      <c r="QPJ2" s="2070"/>
      <c r="QPK2" s="2070"/>
      <c r="QPL2" s="2070"/>
      <c r="QPM2" s="2070"/>
      <c r="QPN2" s="2070"/>
      <c r="QPO2" s="2070"/>
      <c r="QPP2" s="2070"/>
      <c r="QPQ2" s="2070"/>
      <c r="QPR2" s="2070"/>
      <c r="QPS2" s="2070"/>
      <c r="QPT2" s="2070"/>
      <c r="QPU2" s="2070"/>
      <c r="QPV2" s="2070"/>
      <c r="QPW2" s="2070"/>
      <c r="QPX2" s="2070"/>
      <c r="QPY2" s="2070"/>
      <c r="QPZ2" s="2070"/>
      <c r="QQA2" s="2070"/>
      <c r="QQB2" s="2070"/>
      <c r="QQC2" s="2070"/>
      <c r="QQD2" s="2070"/>
      <c r="QQE2" s="2070"/>
      <c r="QQF2" s="2070"/>
      <c r="QQG2" s="2070"/>
      <c r="QQH2" s="2070"/>
      <c r="QQI2" s="2070"/>
      <c r="QQJ2" s="2070"/>
      <c r="QQK2" s="2070"/>
      <c r="QQL2" s="2070"/>
      <c r="QQM2" s="2070"/>
      <c r="QQN2" s="2070"/>
      <c r="QQO2" s="2070"/>
      <c r="QQP2" s="2070"/>
      <c r="QQQ2" s="2070"/>
      <c r="QQR2" s="2070"/>
      <c r="QQS2" s="2070"/>
      <c r="QQT2" s="2070"/>
      <c r="QQU2" s="2070"/>
      <c r="QQV2" s="2070"/>
      <c r="QQW2" s="2070"/>
      <c r="QQX2" s="2070"/>
      <c r="QQY2" s="2070"/>
      <c r="QQZ2" s="2070"/>
      <c r="QRA2" s="2070"/>
      <c r="QRB2" s="2070"/>
      <c r="QRC2" s="2070"/>
      <c r="QRD2" s="2070"/>
      <c r="QRE2" s="2070"/>
      <c r="QRF2" s="2070"/>
      <c r="QRG2" s="2070"/>
      <c r="QRH2" s="2070"/>
      <c r="QRI2" s="2070"/>
      <c r="QRJ2" s="2070"/>
      <c r="QRK2" s="2070"/>
      <c r="QRL2" s="2070"/>
      <c r="QRM2" s="2070"/>
      <c r="QRN2" s="2070"/>
      <c r="QRO2" s="2070"/>
      <c r="QRP2" s="2070"/>
      <c r="QRQ2" s="2070"/>
      <c r="QRR2" s="2070"/>
      <c r="QRS2" s="2070"/>
      <c r="QRT2" s="2070"/>
      <c r="QRU2" s="2070"/>
      <c r="QRV2" s="2070"/>
      <c r="QRW2" s="2070"/>
      <c r="QRX2" s="2070"/>
      <c r="QRY2" s="2070"/>
      <c r="QRZ2" s="2070"/>
      <c r="QSA2" s="2070"/>
      <c r="QSB2" s="2070"/>
      <c r="QSC2" s="2070"/>
      <c r="QSD2" s="2070"/>
      <c r="QSE2" s="2070"/>
      <c r="QSF2" s="2070"/>
      <c r="QSG2" s="2070"/>
      <c r="QSH2" s="2070"/>
      <c r="QSI2" s="2070"/>
      <c r="QSJ2" s="2070"/>
      <c r="QSK2" s="2070"/>
      <c r="QSL2" s="2070"/>
      <c r="QSM2" s="2070"/>
      <c r="QSN2" s="2070"/>
      <c r="QSO2" s="2070"/>
      <c r="QSP2" s="2070"/>
      <c r="QSQ2" s="2070"/>
      <c r="QSR2" s="2070"/>
      <c r="QSS2" s="2070"/>
      <c r="QST2" s="2070"/>
      <c r="QSU2" s="2070"/>
      <c r="QSV2" s="2070"/>
      <c r="QSW2" s="2070"/>
      <c r="QSX2" s="2070"/>
      <c r="QSY2" s="2070"/>
      <c r="QSZ2" s="2070"/>
      <c r="QTA2" s="2070"/>
      <c r="QTB2" s="2070"/>
      <c r="QTC2" s="2070"/>
      <c r="QTD2" s="2070"/>
      <c r="QTE2" s="2070"/>
      <c r="QTF2" s="2070"/>
      <c r="QTG2" s="2070"/>
      <c r="QTH2" s="2070"/>
      <c r="QTI2" s="2070"/>
      <c r="QTJ2" s="2070"/>
      <c r="QTK2" s="2070"/>
      <c r="QTL2" s="2070"/>
      <c r="QTM2" s="2070"/>
      <c r="QTN2" s="2070"/>
      <c r="QTO2" s="2070"/>
      <c r="QTP2" s="2070"/>
      <c r="QTQ2" s="2070"/>
      <c r="QTR2" s="2070"/>
      <c r="QTS2" s="2070"/>
      <c r="QTT2" s="2070"/>
      <c r="QTU2" s="2070"/>
      <c r="QTV2" s="2070"/>
      <c r="QTW2" s="2070"/>
      <c r="QTX2" s="2070"/>
      <c r="QTY2" s="2070"/>
      <c r="QTZ2" s="2070"/>
      <c r="QUA2" s="2070"/>
      <c r="QUB2" s="2070"/>
      <c r="QUC2" s="2070"/>
      <c r="QUD2" s="2070"/>
      <c r="QUE2" s="2070"/>
      <c r="QUF2" s="2070"/>
      <c r="QUG2" s="2070"/>
      <c r="QUH2" s="2070"/>
      <c r="QUI2" s="2070"/>
      <c r="QUJ2" s="2070"/>
      <c r="QUK2" s="2070"/>
      <c r="QUL2" s="2070"/>
      <c r="QUM2" s="2070"/>
      <c r="QUN2" s="2070"/>
      <c r="QUO2" s="2070"/>
      <c r="QUP2" s="2070"/>
      <c r="QUQ2" s="2070"/>
      <c r="QUR2" s="2070"/>
      <c r="QUS2" s="2070"/>
      <c r="QUT2" s="2070"/>
      <c r="QUU2" s="2070"/>
      <c r="QUV2" s="2070"/>
      <c r="QUW2" s="2070"/>
      <c r="QUX2" s="2070"/>
      <c r="QUY2" s="2070"/>
      <c r="QUZ2" s="2070"/>
      <c r="QVA2" s="2070"/>
      <c r="QVB2" s="2070"/>
      <c r="QVC2" s="2070"/>
      <c r="QVD2" s="2070"/>
      <c r="QVE2" s="2070"/>
      <c r="QVF2" s="2070"/>
      <c r="QVG2" s="2070"/>
      <c r="QVH2" s="2070"/>
      <c r="QVI2" s="2070"/>
      <c r="QVJ2" s="2070"/>
      <c r="QVK2" s="2070"/>
      <c r="QVL2" s="2070"/>
      <c r="QVM2" s="2070"/>
      <c r="QVN2" s="2070"/>
      <c r="QVO2" s="2070"/>
      <c r="QVP2" s="2070"/>
      <c r="QVQ2" s="2070"/>
      <c r="QVR2" s="2070"/>
      <c r="QVS2" s="2070"/>
      <c r="QVT2" s="2070"/>
      <c r="QVU2" s="2070"/>
      <c r="QVV2" s="2070"/>
      <c r="QVW2" s="2070"/>
      <c r="QVX2" s="2070"/>
      <c r="QVY2" s="2070"/>
      <c r="QVZ2" s="2070"/>
      <c r="QWA2" s="2070"/>
      <c r="QWB2" s="2070"/>
      <c r="QWC2" s="2070"/>
      <c r="QWD2" s="2070"/>
      <c r="QWE2" s="2070"/>
      <c r="QWF2" s="2070"/>
      <c r="QWG2" s="2070"/>
      <c r="QWH2" s="2070"/>
      <c r="QWI2" s="2070"/>
      <c r="QWJ2" s="2070"/>
      <c r="QWK2" s="2070"/>
      <c r="QWL2" s="2070"/>
      <c r="QWM2" s="2070"/>
      <c r="QWN2" s="2070"/>
      <c r="QWO2" s="2070"/>
      <c r="QWP2" s="2070"/>
      <c r="QWQ2" s="2070"/>
      <c r="QWR2" s="2070"/>
      <c r="QWS2" s="2070"/>
      <c r="QWT2" s="2070"/>
      <c r="QWU2" s="2070"/>
      <c r="QWV2" s="2070"/>
      <c r="QWW2" s="2070"/>
      <c r="QWX2" s="2070"/>
      <c r="QWY2" s="2070"/>
      <c r="QWZ2" s="2070"/>
      <c r="QXA2" s="2070"/>
      <c r="QXB2" s="2070"/>
      <c r="QXC2" s="2070"/>
      <c r="QXD2" s="2070"/>
      <c r="QXE2" s="2070"/>
      <c r="QXF2" s="2070"/>
      <c r="QXG2" s="2070"/>
      <c r="QXH2" s="2070"/>
      <c r="QXI2" s="2070"/>
      <c r="QXJ2" s="2070"/>
      <c r="QXK2" s="2070"/>
      <c r="QXL2" s="2070"/>
      <c r="QXM2" s="2070"/>
      <c r="QXN2" s="2070"/>
      <c r="QXO2" s="2070"/>
      <c r="QXP2" s="2070"/>
      <c r="QXQ2" s="2070"/>
      <c r="QXR2" s="2070"/>
      <c r="QXS2" s="2070"/>
      <c r="QXT2" s="2070"/>
      <c r="QXU2" s="2070"/>
      <c r="QXV2" s="2070"/>
      <c r="QXW2" s="2070"/>
      <c r="QXX2" s="2070"/>
      <c r="QXY2" s="2070"/>
      <c r="QXZ2" s="2070"/>
      <c r="QYA2" s="2070"/>
      <c r="QYB2" s="2070"/>
      <c r="QYC2" s="2070"/>
      <c r="QYD2" s="2070"/>
      <c r="QYE2" s="2070"/>
      <c r="QYF2" s="2070"/>
      <c r="QYG2" s="2070"/>
      <c r="QYH2" s="2070"/>
      <c r="QYI2" s="2070"/>
      <c r="QYJ2" s="2070"/>
      <c r="QYK2" s="2070"/>
      <c r="QYL2" s="2070"/>
      <c r="QYM2" s="2070"/>
      <c r="QYN2" s="2070"/>
      <c r="QYO2" s="2070"/>
      <c r="QYP2" s="2070"/>
      <c r="QYQ2" s="2070"/>
      <c r="QYR2" s="2070"/>
      <c r="QYS2" s="2070"/>
      <c r="QYT2" s="2070"/>
      <c r="QYU2" s="2070"/>
      <c r="QYV2" s="2070"/>
      <c r="QYW2" s="2070"/>
      <c r="QYX2" s="2070"/>
      <c r="QYY2" s="2070"/>
      <c r="QYZ2" s="2070"/>
      <c r="QZA2" s="2070"/>
      <c r="QZB2" s="2070"/>
      <c r="QZC2" s="2070"/>
      <c r="QZD2" s="2070"/>
      <c r="QZE2" s="2070"/>
      <c r="QZF2" s="2070"/>
      <c r="QZG2" s="2070"/>
      <c r="QZH2" s="2070"/>
      <c r="QZI2" s="2070"/>
      <c r="QZJ2" s="2070"/>
      <c r="QZK2" s="2070"/>
      <c r="QZL2" s="2070"/>
      <c r="QZM2" s="2070"/>
      <c r="QZN2" s="2070"/>
      <c r="QZO2" s="2070"/>
      <c r="QZP2" s="2070"/>
      <c r="QZQ2" s="2070"/>
      <c r="QZR2" s="2070"/>
      <c r="QZS2" s="2070"/>
      <c r="QZT2" s="2070"/>
      <c r="QZU2" s="2070"/>
      <c r="QZV2" s="2070"/>
      <c r="QZW2" s="2070"/>
      <c r="QZX2" s="2070"/>
      <c r="QZY2" s="2070"/>
      <c r="QZZ2" s="2070"/>
      <c r="RAA2" s="2070"/>
      <c r="RAB2" s="2070"/>
      <c r="RAC2" s="2070"/>
      <c r="RAD2" s="2070"/>
      <c r="RAE2" s="2070"/>
      <c r="RAF2" s="2070"/>
      <c r="RAG2" s="2070"/>
      <c r="RAH2" s="2070"/>
      <c r="RAI2" s="2070"/>
      <c r="RAJ2" s="2070"/>
      <c r="RAK2" s="2070"/>
      <c r="RAL2" s="2070"/>
      <c r="RAM2" s="2070"/>
      <c r="RAN2" s="2070"/>
      <c r="RAO2" s="2070"/>
      <c r="RAP2" s="2070"/>
      <c r="RAQ2" s="2070"/>
      <c r="RAR2" s="2070"/>
      <c r="RAS2" s="2070"/>
      <c r="RAT2" s="2070"/>
      <c r="RAU2" s="2070"/>
      <c r="RAV2" s="2070"/>
      <c r="RAW2" s="2070"/>
      <c r="RAX2" s="2070"/>
      <c r="RAY2" s="2070"/>
      <c r="RAZ2" s="2070"/>
      <c r="RBA2" s="2070"/>
      <c r="RBB2" s="2070"/>
      <c r="RBC2" s="2070"/>
      <c r="RBD2" s="2070"/>
      <c r="RBE2" s="2070"/>
      <c r="RBF2" s="2070"/>
      <c r="RBG2" s="2070"/>
      <c r="RBH2" s="2070"/>
      <c r="RBI2" s="2070"/>
      <c r="RBJ2" s="2070"/>
      <c r="RBK2" s="2070"/>
      <c r="RBL2" s="2070"/>
      <c r="RBM2" s="2070"/>
      <c r="RBN2" s="2070"/>
      <c r="RBO2" s="2070"/>
      <c r="RBP2" s="2070"/>
      <c r="RBQ2" s="2070"/>
      <c r="RBR2" s="2070"/>
      <c r="RBS2" s="2070"/>
      <c r="RBT2" s="2070"/>
      <c r="RBU2" s="2070"/>
      <c r="RBV2" s="2070"/>
      <c r="RBW2" s="2070"/>
      <c r="RBX2" s="2070"/>
      <c r="RBY2" s="2070"/>
      <c r="RBZ2" s="2070"/>
      <c r="RCA2" s="2070"/>
      <c r="RCB2" s="2070"/>
      <c r="RCC2" s="2070"/>
      <c r="RCD2" s="2070"/>
      <c r="RCE2" s="2070"/>
      <c r="RCF2" s="2070"/>
      <c r="RCG2" s="2070"/>
      <c r="RCH2" s="2070"/>
      <c r="RCI2" s="2070"/>
      <c r="RCJ2" s="2070"/>
      <c r="RCK2" s="2070"/>
      <c r="RCL2" s="2070"/>
      <c r="RCM2" s="2070"/>
      <c r="RCN2" s="2070"/>
      <c r="RCO2" s="2070"/>
      <c r="RCP2" s="2070"/>
      <c r="RCQ2" s="2070"/>
      <c r="RCR2" s="2070"/>
      <c r="RCS2" s="2070"/>
      <c r="RCT2" s="2070"/>
      <c r="RCU2" s="2070"/>
      <c r="RCV2" s="2070"/>
      <c r="RCW2" s="2070"/>
      <c r="RCX2" s="2070"/>
      <c r="RCY2" s="2070"/>
      <c r="RCZ2" s="2070"/>
      <c r="RDA2" s="2070"/>
      <c r="RDB2" s="2070"/>
      <c r="RDC2" s="2070"/>
      <c r="RDD2" s="2070"/>
      <c r="RDE2" s="2070"/>
      <c r="RDF2" s="2070"/>
      <c r="RDG2" s="2070"/>
      <c r="RDH2" s="2070"/>
      <c r="RDI2" s="2070"/>
      <c r="RDJ2" s="2070"/>
      <c r="RDK2" s="2070"/>
      <c r="RDL2" s="2070"/>
      <c r="RDM2" s="2070"/>
      <c r="RDN2" s="2070"/>
      <c r="RDO2" s="2070"/>
      <c r="RDP2" s="2070"/>
      <c r="RDQ2" s="2070"/>
      <c r="RDR2" s="2070"/>
      <c r="RDS2" s="2070"/>
      <c r="RDT2" s="2070"/>
      <c r="RDU2" s="2070"/>
      <c r="RDV2" s="2070"/>
      <c r="RDW2" s="2070"/>
      <c r="RDX2" s="2070"/>
      <c r="RDY2" s="2070"/>
      <c r="RDZ2" s="2070"/>
      <c r="REA2" s="2070"/>
      <c r="REB2" s="2070"/>
      <c r="REC2" s="2070"/>
      <c r="RED2" s="2070"/>
      <c r="REE2" s="2070"/>
      <c r="REF2" s="2070"/>
      <c r="REG2" s="2070"/>
      <c r="REH2" s="2070"/>
      <c r="REI2" s="2070"/>
      <c r="REJ2" s="2070"/>
      <c r="REK2" s="2070"/>
      <c r="REL2" s="2070"/>
      <c r="REM2" s="2070"/>
      <c r="REN2" s="2070"/>
      <c r="REO2" s="2070"/>
      <c r="REP2" s="2070"/>
      <c r="REQ2" s="2070"/>
      <c r="RER2" s="2070"/>
      <c r="RES2" s="2070"/>
      <c r="RET2" s="2070"/>
      <c r="REU2" s="2070"/>
      <c r="REV2" s="2070"/>
      <c r="REW2" s="2070"/>
      <c r="REX2" s="2070"/>
      <c r="REY2" s="2070"/>
      <c r="REZ2" s="2070"/>
      <c r="RFA2" s="2070"/>
      <c r="RFB2" s="2070"/>
      <c r="RFC2" s="2070"/>
      <c r="RFD2" s="2070"/>
      <c r="RFE2" s="2070"/>
      <c r="RFF2" s="2070"/>
      <c r="RFG2" s="2070"/>
      <c r="RFH2" s="2070"/>
      <c r="RFI2" s="2070"/>
      <c r="RFJ2" s="2070"/>
      <c r="RFK2" s="2070"/>
      <c r="RFL2" s="2070"/>
      <c r="RFM2" s="2070"/>
      <c r="RFN2" s="2070"/>
      <c r="RFO2" s="2070"/>
      <c r="RFP2" s="2070"/>
      <c r="RFQ2" s="2070"/>
      <c r="RFR2" s="2070"/>
      <c r="RFS2" s="2070"/>
      <c r="RFT2" s="2070"/>
      <c r="RFU2" s="2070"/>
      <c r="RFV2" s="2070"/>
      <c r="RFW2" s="2070"/>
      <c r="RFX2" s="2070"/>
      <c r="RFY2" s="2070"/>
      <c r="RFZ2" s="2070"/>
      <c r="RGA2" s="2070"/>
      <c r="RGB2" s="2070"/>
      <c r="RGC2" s="2070"/>
      <c r="RGD2" s="2070"/>
      <c r="RGE2" s="2070"/>
      <c r="RGF2" s="2070"/>
      <c r="RGG2" s="2070"/>
      <c r="RGH2" s="2070"/>
      <c r="RGI2" s="2070"/>
      <c r="RGJ2" s="2070"/>
      <c r="RGK2" s="2070"/>
      <c r="RGL2" s="2070"/>
      <c r="RGM2" s="2070"/>
      <c r="RGN2" s="2070"/>
      <c r="RGO2" s="2070"/>
      <c r="RGP2" s="2070"/>
      <c r="RGQ2" s="2070"/>
      <c r="RGR2" s="2070"/>
      <c r="RGS2" s="2070"/>
      <c r="RGT2" s="2070"/>
      <c r="RGU2" s="2070"/>
      <c r="RGV2" s="2070"/>
      <c r="RGW2" s="2070"/>
      <c r="RGX2" s="2070"/>
      <c r="RGY2" s="2070"/>
      <c r="RGZ2" s="2070"/>
      <c r="RHA2" s="2070"/>
      <c r="RHB2" s="2070"/>
      <c r="RHC2" s="2070"/>
      <c r="RHD2" s="2070"/>
      <c r="RHE2" s="2070"/>
      <c r="RHF2" s="2070"/>
      <c r="RHG2" s="2070"/>
      <c r="RHH2" s="2070"/>
      <c r="RHI2" s="2070"/>
      <c r="RHJ2" s="2070"/>
      <c r="RHK2" s="2070"/>
      <c r="RHL2" s="2070"/>
      <c r="RHM2" s="2070"/>
      <c r="RHN2" s="2070"/>
      <c r="RHO2" s="2070"/>
      <c r="RHP2" s="2070"/>
      <c r="RHQ2" s="2070"/>
      <c r="RHR2" s="2070"/>
      <c r="RHS2" s="2070"/>
      <c r="RHT2" s="2070"/>
      <c r="RHU2" s="2070"/>
      <c r="RHV2" s="2070"/>
      <c r="RHW2" s="2070"/>
      <c r="RHX2" s="2070"/>
      <c r="RHY2" s="2070"/>
      <c r="RHZ2" s="2070"/>
      <c r="RIA2" s="2070"/>
      <c r="RIB2" s="2070"/>
      <c r="RIC2" s="2070"/>
      <c r="RID2" s="2070"/>
      <c r="RIE2" s="2070"/>
      <c r="RIF2" s="2070"/>
      <c r="RIG2" s="2070"/>
      <c r="RIH2" s="2070"/>
      <c r="RII2" s="2070"/>
      <c r="RIJ2" s="2070"/>
      <c r="RIK2" s="2070"/>
      <c r="RIL2" s="2070"/>
      <c r="RIM2" s="2070"/>
      <c r="RIN2" s="2070"/>
      <c r="RIO2" s="2070"/>
      <c r="RIP2" s="2070"/>
      <c r="RIQ2" s="2070"/>
      <c r="RIR2" s="2070"/>
      <c r="RIS2" s="2070"/>
      <c r="RIT2" s="2070"/>
      <c r="RIU2" s="2070"/>
      <c r="RIV2" s="2070"/>
      <c r="RIW2" s="2070"/>
      <c r="RIX2" s="2070"/>
      <c r="RIY2" s="2070"/>
      <c r="RIZ2" s="2070"/>
      <c r="RJA2" s="2070"/>
      <c r="RJB2" s="2070"/>
      <c r="RJC2" s="2070"/>
      <c r="RJD2" s="2070"/>
      <c r="RJE2" s="2070"/>
      <c r="RJF2" s="2070"/>
      <c r="RJG2" s="2070"/>
      <c r="RJH2" s="2070"/>
      <c r="RJI2" s="2070"/>
      <c r="RJJ2" s="2070"/>
      <c r="RJK2" s="2070"/>
      <c r="RJL2" s="2070"/>
      <c r="RJM2" s="2070"/>
      <c r="RJN2" s="2070"/>
      <c r="RJO2" s="2070"/>
      <c r="RJP2" s="2070"/>
      <c r="RJQ2" s="2070"/>
      <c r="RJR2" s="2070"/>
      <c r="RJS2" s="2070"/>
      <c r="RJT2" s="2070"/>
      <c r="RJU2" s="2070"/>
      <c r="RJV2" s="2070"/>
      <c r="RJW2" s="2070"/>
      <c r="RJX2" s="2070"/>
      <c r="RJY2" s="2070"/>
      <c r="RJZ2" s="2070"/>
      <c r="RKA2" s="2070"/>
      <c r="RKB2" s="2070"/>
      <c r="RKC2" s="2070"/>
      <c r="RKD2" s="2070"/>
      <c r="RKE2" s="2070"/>
      <c r="RKF2" s="2070"/>
      <c r="RKG2" s="2070"/>
      <c r="RKH2" s="2070"/>
      <c r="RKI2" s="2070"/>
      <c r="RKJ2" s="2070"/>
      <c r="RKK2" s="2070"/>
      <c r="RKL2" s="2070"/>
      <c r="RKM2" s="2070"/>
      <c r="RKN2" s="2070"/>
      <c r="RKO2" s="2070"/>
      <c r="RKP2" s="2070"/>
      <c r="RKQ2" s="2070"/>
      <c r="RKR2" s="2070"/>
      <c r="RKS2" s="2070"/>
      <c r="RKT2" s="2070"/>
      <c r="RKU2" s="2070"/>
      <c r="RKV2" s="2070"/>
      <c r="RKW2" s="2070"/>
      <c r="RKX2" s="2070"/>
      <c r="RKY2" s="2070"/>
      <c r="RKZ2" s="2070"/>
      <c r="RLA2" s="2070"/>
      <c r="RLB2" s="2070"/>
      <c r="RLC2" s="2070"/>
      <c r="RLD2" s="2070"/>
      <c r="RLE2" s="2070"/>
      <c r="RLF2" s="2070"/>
      <c r="RLG2" s="2070"/>
      <c r="RLH2" s="2070"/>
      <c r="RLI2" s="2070"/>
      <c r="RLJ2" s="2070"/>
      <c r="RLK2" s="2070"/>
      <c r="RLL2" s="2070"/>
      <c r="RLM2" s="2070"/>
      <c r="RLN2" s="2070"/>
      <c r="RLO2" s="2070"/>
      <c r="RLP2" s="2070"/>
      <c r="RLQ2" s="2070"/>
      <c r="RLR2" s="2070"/>
      <c r="RLS2" s="2070"/>
      <c r="RLT2" s="2070"/>
      <c r="RLU2" s="2070"/>
      <c r="RLV2" s="2070"/>
      <c r="RLW2" s="2070"/>
      <c r="RLX2" s="2070"/>
      <c r="RLY2" s="2070"/>
      <c r="RLZ2" s="2070"/>
      <c r="RMA2" s="2070"/>
      <c r="RMB2" s="2070"/>
      <c r="RMC2" s="2070"/>
      <c r="RMD2" s="2070"/>
      <c r="RME2" s="2070"/>
      <c r="RMF2" s="2070"/>
      <c r="RMG2" s="2070"/>
      <c r="RMH2" s="2070"/>
      <c r="RMI2" s="2070"/>
      <c r="RMJ2" s="2070"/>
      <c r="RMK2" s="2070"/>
      <c r="RML2" s="2070"/>
      <c r="RMM2" s="2070"/>
      <c r="RMN2" s="2070"/>
      <c r="RMO2" s="2070"/>
      <c r="RMP2" s="2070"/>
      <c r="RMQ2" s="2070"/>
      <c r="RMR2" s="2070"/>
      <c r="RMS2" s="2070"/>
      <c r="RMT2" s="2070"/>
      <c r="RMU2" s="2070"/>
      <c r="RMV2" s="2070"/>
      <c r="RMW2" s="2070"/>
      <c r="RMX2" s="2070"/>
      <c r="RMY2" s="2070"/>
      <c r="RMZ2" s="2070"/>
      <c r="RNA2" s="2070"/>
      <c r="RNB2" s="2070"/>
      <c r="RNC2" s="2070"/>
      <c r="RND2" s="2070"/>
      <c r="RNE2" s="2070"/>
      <c r="RNF2" s="2070"/>
      <c r="RNG2" s="2070"/>
      <c r="RNH2" s="2070"/>
      <c r="RNI2" s="2070"/>
      <c r="RNJ2" s="2070"/>
      <c r="RNK2" s="2070"/>
      <c r="RNL2" s="2070"/>
      <c r="RNM2" s="2070"/>
      <c r="RNN2" s="2070"/>
      <c r="RNO2" s="2070"/>
      <c r="RNP2" s="2070"/>
      <c r="RNQ2" s="2070"/>
      <c r="RNR2" s="2070"/>
      <c r="RNS2" s="2070"/>
      <c r="RNT2" s="2070"/>
      <c r="RNU2" s="2070"/>
      <c r="RNV2" s="2070"/>
      <c r="RNW2" s="2070"/>
      <c r="RNX2" s="2070"/>
      <c r="RNY2" s="2070"/>
      <c r="RNZ2" s="2070"/>
      <c r="ROA2" s="2070"/>
      <c r="ROB2" s="2070"/>
      <c r="ROC2" s="2070"/>
      <c r="ROD2" s="2070"/>
      <c r="ROE2" s="2070"/>
      <c r="ROF2" s="2070"/>
      <c r="ROG2" s="2070"/>
      <c r="ROH2" s="2070"/>
      <c r="ROI2" s="2070"/>
      <c r="ROJ2" s="2070"/>
      <c r="ROK2" s="2070"/>
      <c r="ROL2" s="2070"/>
      <c r="ROM2" s="2070"/>
      <c r="RON2" s="2070"/>
      <c r="ROO2" s="2070"/>
      <c r="ROP2" s="2070"/>
      <c r="ROQ2" s="2070"/>
      <c r="ROR2" s="2070"/>
      <c r="ROS2" s="2070"/>
      <c r="ROT2" s="2070"/>
      <c r="ROU2" s="2070"/>
      <c r="ROV2" s="2070"/>
      <c r="ROW2" s="2070"/>
      <c r="ROX2" s="2070"/>
      <c r="ROY2" s="2070"/>
      <c r="ROZ2" s="2070"/>
      <c r="RPA2" s="2070"/>
      <c r="RPB2" s="2070"/>
      <c r="RPC2" s="2070"/>
      <c r="RPD2" s="2070"/>
      <c r="RPE2" s="2070"/>
      <c r="RPF2" s="2070"/>
      <c r="RPG2" s="2070"/>
      <c r="RPH2" s="2070"/>
      <c r="RPI2" s="2070"/>
      <c r="RPJ2" s="2070"/>
      <c r="RPK2" s="2070"/>
      <c r="RPL2" s="2070"/>
      <c r="RPM2" s="2070"/>
      <c r="RPN2" s="2070"/>
      <c r="RPO2" s="2070"/>
      <c r="RPP2" s="2070"/>
      <c r="RPQ2" s="2070"/>
      <c r="RPR2" s="2070"/>
      <c r="RPS2" s="2070"/>
      <c r="RPT2" s="2070"/>
      <c r="RPU2" s="2070"/>
      <c r="RPV2" s="2070"/>
      <c r="RPW2" s="2070"/>
      <c r="RPX2" s="2070"/>
      <c r="RPY2" s="2070"/>
      <c r="RPZ2" s="2070"/>
      <c r="RQA2" s="2070"/>
      <c r="RQB2" s="2070"/>
      <c r="RQC2" s="2070"/>
      <c r="RQD2" s="2070"/>
      <c r="RQE2" s="2070"/>
      <c r="RQF2" s="2070"/>
      <c r="RQG2" s="2070"/>
      <c r="RQH2" s="2070"/>
      <c r="RQI2" s="2070"/>
      <c r="RQJ2" s="2070"/>
      <c r="RQK2" s="2070"/>
      <c r="RQL2" s="2070"/>
      <c r="RQM2" s="2070"/>
      <c r="RQN2" s="2070"/>
      <c r="RQO2" s="2070"/>
      <c r="RQP2" s="2070"/>
      <c r="RQQ2" s="2070"/>
      <c r="RQR2" s="2070"/>
      <c r="RQS2" s="2070"/>
      <c r="RQT2" s="2070"/>
      <c r="RQU2" s="2070"/>
      <c r="RQV2" s="2070"/>
      <c r="RQW2" s="2070"/>
      <c r="RQX2" s="2070"/>
      <c r="RQY2" s="2070"/>
      <c r="RQZ2" s="2070"/>
      <c r="RRA2" s="2070"/>
      <c r="RRB2" s="2070"/>
      <c r="RRC2" s="2070"/>
      <c r="RRD2" s="2070"/>
      <c r="RRE2" s="2070"/>
      <c r="RRF2" s="2070"/>
      <c r="RRG2" s="2070"/>
      <c r="RRH2" s="2070"/>
      <c r="RRI2" s="2070"/>
      <c r="RRJ2" s="2070"/>
      <c r="RRK2" s="2070"/>
      <c r="RRL2" s="2070"/>
      <c r="RRM2" s="2070"/>
      <c r="RRN2" s="2070"/>
      <c r="RRO2" s="2070"/>
      <c r="RRP2" s="2070"/>
      <c r="RRQ2" s="2070"/>
      <c r="RRR2" s="2070"/>
      <c r="RRS2" s="2070"/>
      <c r="RRT2" s="2070"/>
      <c r="RRU2" s="2070"/>
      <c r="RRV2" s="2070"/>
      <c r="RRW2" s="2070"/>
      <c r="RRX2" s="2070"/>
      <c r="RRY2" s="2070"/>
      <c r="RRZ2" s="2070"/>
      <c r="RSA2" s="2070"/>
      <c r="RSB2" s="2070"/>
      <c r="RSC2" s="2070"/>
      <c r="RSD2" s="2070"/>
      <c r="RSE2" s="2070"/>
      <c r="RSF2" s="2070"/>
      <c r="RSG2" s="2070"/>
      <c r="RSH2" s="2070"/>
      <c r="RSI2" s="2070"/>
      <c r="RSJ2" s="2070"/>
      <c r="RSK2" s="2070"/>
      <c r="RSL2" s="2070"/>
      <c r="RSM2" s="2070"/>
      <c r="RSN2" s="2070"/>
      <c r="RSO2" s="2070"/>
      <c r="RSP2" s="2070"/>
      <c r="RSQ2" s="2070"/>
      <c r="RSR2" s="2070"/>
      <c r="RSS2" s="2070"/>
      <c r="RST2" s="2070"/>
      <c r="RSU2" s="2070"/>
      <c r="RSV2" s="2070"/>
      <c r="RSW2" s="2070"/>
      <c r="RSX2" s="2070"/>
      <c r="RSY2" s="2070"/>
      <c r="RSZ2" s="2070"/>
      <c r="RTA2" s="2070"/>
      <c r="RTB2" s="2070"/>
      <c r="RTC2" s="2070"/>
      <c r="RTD2" s="2070"/>
      <c r="RTE2" s="2070"/>
      <c r="RTF2" s="2070"/>
      <c r="RTG2" s="2070"/>
      <c r="RTH2" s="2070"/>
      <c r="RTI2" s="2070"/>
      <c r="RTJ2" s="2070"/>
      <c r="RTK2" s="2070"/>
      <c r="RTL2" s="2070"/>
      <c r="RTM2" s="2070"/>
      <c r="RTN2" s="2070"/>
      <c r="RTO2" s="2070"/>
      <c r="RTP2" s="2070"/>
      <c r="RTQ2" s="2070"/>
      <c r="RTR2" s="2070"/>
      <c r="RTS2" s="2070"/>
      <c r="RTT2" s="2070"/>
      <c r="RTU2" s="2070"/>
      <c r="RTV2" s="2070"/>
      <c r="RTW2" s="2070"/>
      <c r="RTX2" s="2070"/>
      <c r="RTY2" s="2070"/>
      <c r="RTZ2" s="2070"/>
      <c r="RUA2" s="2070"/>
      <c r="RUB2" s="2070"/>
      <c r="RUC2" s="2070"/>
      <c r="RUD2" s="2070"/>
      <c r="RUE2" s="2070"/>
      <c r="RUF2" s="2070"/>
      <c r="RUG2" s="2070"/>
      <c r="RUH2" s="2070"/>
      <c r="RUI2" s="2070"/>
      <c r="RUJ2" s="2070"/>
      <c r="RUK2" s="2070"/>
      <c r="RUL2" s="2070"/>
      <c r="RUM2" s="2070"/>
      <c r="RUN2" s="2070"/>
      <c r="RUO2" s="2070"/>
      <c r="RUP2" s="2070"/>
      <c r="RUQ2" s="2070"/>
      <c r="RUR2" s="2070"/>
      <c r="RUS2" s="2070"/>
      <c r="RUT2" s="2070"/>
      <c r="RUU2" s="2070"/>
      <c r="RUV2" s="2070"/>
      <c r="RUW2" s="2070"/>
      <c r="RUX2" s="2070"/>
      <c r="RUY2" s="2070"/>
      <c r="RUZ2" s="2070"/>
      <c r="RVA2" s="2070"/>
      <c r="RVB2" s="2070"/>
      <c r="RVC2" s="2070"/>
      <c r="RVD2" s="2070"/>
      <c r="RVE2" s="2070"/>
      <c r="RVF2" s="2070"/>
      <c r="RVG2" s="2070"/>
      <c r="RVH2" s="2070"/>
      <c r="RVI2" s="2070"/>
      <c r="RVJ2" s="2070"/>
      <c r="RVK2" s="2070"/>
      <c r="RVL2" s="2070"/>
      <c r="RVM2" s="2070"/>
      <c r="RVN2" s="2070"/>
      <c r="RVO2" s="2070"/>
      <c r="RVP2" s="2070"/>
      <c r="RVQ2" s="2070"/>
      <c r="RVR2" s="2070"/>
      <c r="RVS2" s="2070"/>
      <c r="RVT2" s="2070"/>
      <c r="RVU2" s="2070"/>
      <c r="RVV2" s="2070"/>
      <c r="RVW2" s="2070"/>
      <c r="RVX2" s="2070"/>
      <c r="RVY2" s="2070"/>
      <c r="RVZ2" s="2070"/>
      <c r="RWA2" s="2070"/>
      <c r="RWB2" s="2070"/>
      <c r="RWC2" s="2070"/>
      <c r="RWD2" s="2070"/>
      <c r="RWE2" s="2070"/>
      <c r="RWF2" s="2070"/>
      <c r="RWG2" s="2070"/>
      <c r="RWH2" s="2070"/>
      <c r="RWI2" s="2070"/>
      <c r="RWJ2" s="2070"/>
      <c r="RWK2" s="2070"/>
      <c r="RWL2" s="2070"/>
      <c r="RWM2" s="2070"/>
      <c r="RWN2" s="2070"/>
      <c r="RWO2" s="2070"/>
      <c r="RWP2" s="2070"/>
      <c r="RWQ2" s="2070"/>
      <c r="RWR2" s="2070"/>
      <c r="RWS2" s="2070"/>
      <c r="RWT2" s="2070"/>
      <c r="RWU2" s="2070"/>
      <c r="RWV2" s="2070"/>
      <c r="RWW2" s="2070"/>
      <c r="RWX2" s="2070"/>
      <c r="RWY2" s="2070"/>
      <c r="RWZ2" s="2070"/>
      <c r="RXA2" s="2070"/>
      <c r="RXB2" s="2070"/>
      <c r="RXC2" s="2070"/>
      <c r="RXD2" s="2070"/>
      <c r="RXE2" s="2070"/>
      <c r="RXF2" s="2070"/>
      <c r="RXG2" s="2070"/>
      <c r="RXH2" s="2070"/>
      <c r="RXI2" s="2070"/>
      <c r="RXJ2" s="2070"/>
      <c r="RXK2" s="2070"/>
      <c r="RXL2" s="2070"/>
      <c r="RXM2" s="2070"/>
      <c r="RXN2" s="2070"/>
      <c r="RXO2" s="2070"/>
      <c r="RXP2" s="2070"/>
      <c r="RXQ2" s="2070"/>
      <c r="RXR2" s="2070"/>
      <c r="RXS2" s="2070"/>
      <c r="RXT2" s="2070"/>
      <c r="RXU2" s="2070"/>
      <c r="RXV2" s="2070"/>
      <c r="RXW2" s="2070"/>
      <c r="RXX2" s="2070"/>
      <c r="RXY2" s="2070"/>
      <c r="RXZ2" s="2070"/>
      <c r="RYA2" s="2070"/>
      <c r="RYB2" s="2070"/>
      <c r="RYC2" s="2070"/>
      <c r="RYD2" s="2070"/>
      <c r="RYE2" s="2070"/>
      <c r="RYF2" s="2070"/>
      <c r="RYG2" s="2070"/>
      <c r="RYH2" s="2070"/>
      <c r="RYI2" s="2070"/>
      <c r="RYJ2" s="2070"/>
      <c r="RYK2" s="2070"/>
      <c r="RYL2" s="2070"/>
      <c r="RYM2" s="2070"/>
      <c r="RYN2" s="2070"/>
      <c r="RYO2" s="2070"/>
      <c r="RYP2" s="2070"/>
      <c r="RYQ2" s="2070"/>
      <c r="RYR2" s="2070"/>
      <c r="RYS2" s="2070"/>
      <c r="RYT2" s="2070"/>
      <c r="RYU2" s="2070"/>
      <c r="RYV2" s="2070"/>
      <c r="RYW2" s="2070"/>
      <c r="RYX2" s="2070"/>
      <c r="RYY2" s="2070"/>
      <c r="RYZ2" s="2070"/>
      <c r="RZA2" s="2070"/>
      <c r="RZB2" s="2070"/>
      <c r="RZC2" s="2070"/>
      <c r="RZD2" s="2070"/>
      <c r="RZE2" s="2070"/>
      <c r="RZF2" s="2070"/>
      <c r="RZG2" s="2070"/>
      <c r="RZH2" s="2070"/>
      <c r="RZI2" s="2070"/>
      <c r="RZJ2" s="2070"/>
      <c r="RZK2" s="2070"/>
      <c r="RZL2" s="2070"/>
      <c r="RZM2" s="2070"/>
      <c r="RZN2" s="2070"/>
      <c r="RZO2" s="2070"/>
      <c r="RZP2" s="2070"/>
      <c r="RZQ2" s="2070"/>
      <c r="RZR2" s="2070"/>
      <c r="RZS2" s="2070"/>
      <c r="RZT2" s="2070"/>
      <c r="RZU2" s="2070"/>
      <c r="RZV2" s="2070"/>
      <c r="RZW2" s="2070"/>
      <c r="RZX2" s="2070"/>
      <c r="RZY2" s="2070"/>
      <c r="RZZ2" s="2070"/>
      <c r="SAA2" s="2070"/>
      <c r="SAB2" s="2070"/>
      <c r="SAC2" s="2070"/>
      <c r="SAD2" s="2070"/>
      <c r="SAE2" s="2070"/>
      <c r="SAF2" s="2070"/>
      <c r="SAG2" s="2070"/>
      <c r="SAH2" s="2070"/>
      <c r="SAI2" s="2070"/>
      <c r="SAJ2" s="2070"/>
      <c r="SAK2" s="2070"/>
      <c r="SAL2" s="2070"/>
      <c r="SAM2" s="2070"/>
      <c r="SAN2" s="2070"/>
      <c r="SAO2" s="2070"/>
      <c r="SAP2" s="2070"/>
      <c r="SAQ2" s="2070"/>
      <c r="SAR2" s="2070"/>
      <c r="SAS2" s="2070"/>
      <c r="SAT2" s="2070"/>
      <c r="SAU2" s="2070"/>
      <c r="SAV2" s="2070"/>
      <c r="SAW2" s="2070"/>
      <c r="SAX2" s="2070"/>
      <c r="SAY2" s="2070"/>
      <c r="SAZ2" s="2070"/>
      <c r="SBA2" s="2070"/>
      <c r="SBB2" s="2070"/>
      <c r="SBC2" s="2070"/>
      <c r="SBD2" s="2070"/>
      <c r="SBE2" s="2070"/>
      <c r="SBF2" s="2070"/>
      <c r="SBG2" s="2070"/>
      <c r="SBH2" s="2070"/>
      <c r="SBI2" s="2070"/>
      <c r="SBJ2" s="2070"/>
      <c r="SBK2" s="2070"/>
      <c r="SBL2" s="2070"/>
      <c r="SBM2" s="2070"/>
      <c r="SBN2" s="2070"/>
      <c r="SBO2" s="2070"/>
      <c r="SBP2" s="2070"/>
      <c r="SBQ2" s="2070"/>
      <c r="SBR2" s="2070"/>
      <c r="SBS2" s="2070"/>
      <c r="SBT2" s="2070"/>
      <c r="SBU2" s="2070"/>
      <c r="SBV2" s="2070"/>
      <c r="SBW2" s="2070"/>
      <c r="SBX2" s="2070"/>
      <c r="SBY2" s="2070"/>
      <c r="SBZ2" s="2070"/>
      <c r="SCA2" s="2070"/>
      <c r="SCB2" s="2070"/>
      <c r="SCC2" s="2070"/>
      <c r="SCD2" s="2070"/>
      <c r="SCE2" s="2070"/>
      <c r="SCF2" s="2070"/>
      <c r="SCG2" s="2070"/>
      <c r="SCH2" s="2070"/>
      <c r="SCI2" s="2070"/>
      <c r="SCJ2" s="2070"/>
      <c r="SCK2" s="2070"/>
      <c r="SCL2" s="2070"/>
      <c r="SCM2" s="2070"/>
      <c r="SCN2" s="2070"/>
      <c r="SCO2" s="2070"/>
      <c r="SCP2" s="2070"/>
      <c r="SCQ2" s="2070"/>
      <c r="SCR2" s="2070"/>
      <c r="SCS2" s="2070"/>
      <c r="SCT2" s="2070"/>
      <c r="SCU2" s="2070"/>
      <c r="SCV2" s="2070"/>
      <c r="SCW2" s="2070"/>
      <c r="SCX2" s="2070"/>
      <c r="SCY2" s="2070"/>
      <c r="SCZ2" s="2070"/>
      <c r="SDA2" s="2070"/>
      <c r="SDB2" s="2070"/>
      <c r="SDC2" s="2070"/>
      <c r="SDD2" s="2070"/>
      <c r="SDE2" s="2070"/>
      <c r="SDF2" s="2070"/>
      <c r="SDG2" s="2070"/>
      <c r="SDH2" s="2070"/>
      <c r="SDI2" s="2070"/>
      <c r="SDJ2" s="2070"/>
      <c r="SDK2" s="2070"/>
      <c r="SDL2" s="2070"/>
      <c r="SDM2" s="2070"/>
      <c r="SDN2" s="2070"/>
      <c r="SDO2" s="2070"/>
      <c r="SDP2" s="2070"/>
      <c r="SDQ2" s="2070"/>
      <c r="SDR2" s="2070"/>
      <c r="SDS2" s="2070"/>
      <c r="SDT2" s="2070"/>
      <c r="SDU2" s="2070"/>
      <c r="SDV2" s="2070"/>
      <c r="SDW2" s="2070"/>
      <c r="SDX2" s="2070"/>
      <c r="SDY2" s="2070"/>
      <c r="SDZ2" s="2070"/>
      <c r="SEA2" s="2070"/>
      <c r="SEB2" s="2070"/>
      <c r="SEC2" s="2070"/>
      <c r="SED2" s="2070"/>
      <c r="SEE2" s="2070"/>
      <c r="SEF2" s="2070"/>
      <c r="SEG2" s="2070"/>
      <c r="SEH2" s="2070"/>
      <c r="SEI2" s="2070"/>
      <c r="SEJ2" s="2070"/>
      <c r="SEK2" s="2070"/>
      <c r="SEL2" s="2070"/>
      <c r="SEM2" s="2070"/>
      <c r="SEN2" s="2070"/>
      <c r="SEO2" s="2070"/>
      <c r="SEP2" s="2070"/>
      <c r="SEQ2" s="2070"/>
      <c r="SER2" s="2070"/>
      <c r="SES2" s="2070"/>
      <c r="SET2" s="2070"/>
      <c r="SEU2" s="2070"/>
      <c r="SEV2" s="2070"/>
      <c r="SEW2" s="2070"/>
      <c r="SEX2" s="2070"/>
      <c r="SEY2" s="2070"/>
      <c r="SEZ2" s="2070"/>
      <c r="SFA2" s="2070"/>
      <c r="SFB2" s="2070"/>
      <c r="SFC2" s="2070"/>
      <c r="SFD2" s="2070"/>
      <c r="SFE2" s="2070"/>
      <c r="SFF2" s="2070"/>
      <c r="SFG2" s="2070"/>
      <c r="SFH2" s="2070"/>
      <c r="SFI2" s="2070"/>
      <c r="SFJ2" s="2070"/>
      <c r="SFK2" s="2070"/>
      <c r="SFL2" s="2070"/>
      <c r="SFM2" s="2070"/>
      <c r="SFN2" s="2070"/>
      <c r="SFO2" s="2070"/>
      <c r="SFP2" s="2070"/>
      <c r="SFQ2" s="2070"/>
      <c r="SFR2" s="2070"/>
      <c r="SFS2" s="2070"/>
      <c r="SFT2" s="2070"/>
      <c r="SFU2" s="2070"/>
      <c r="SFV2" s="2070"/>
      <c r="SFW2" s="2070"/>
      <c r="SFX2" s="2070"/>
      <c r="SFY2" s="2070"/>
      <c r="SFZ2" s="2070"/>
      <c r="SGA2" s="2070"/>
      <c r="SGB2" s="2070"/>
      <c r="SGC2" s="2070"/>
      <c r="SGD2" s="2070"/>
      <c r="SGE2" s="2070"/>
      <c r="SGF2" s="2070"/>
      <c r="SGG2" s="2070"/>
      <c r="SGH2" s="2070"/>
      <c r="SGI2" s="2070"/>
      <c r="SGJ2" s="2070"/>
      <c r="SGK2" s="2070"/>
      <c r="SGL2" s="2070"/>
      <c r="SGM2" s="2070"/>
      <c r="SGN2" s="2070"/>
      <c r="SGO2" s="2070"/>
      <c r="SGP2" s="2070"/>
      <c r="SGQ2" s="2070"/>
      <c r="SGR2" s="2070"/>
      <c r="SGS2" s="2070"/>
      <c r="SGT2" s="2070"/>
      <c r="SGU2" s="2070"/>
      <c r="SGV2" s="2070"/>
      <c r="SGW2" s="2070"/>
      <c r="SGX2" s="2070"/>
      <c r="SGY2" s="2070"/>
      <c r="SGZ2" s="2070"/>
      <c r="SHA2" s="2070"/>
      <c r="SHB2" s="2070"/>
      <c r="SHC2" s="2070"/>
      <c r="SHD2" s="2070"/>
      <c r="SHE2" s="2070"/>
      <c r="SHF2" s="2070"/>
      <c r="SHG2" s="2070"/>
      <c r="SHH2" s="2070"/>
      <c r="SHI2" s="2070"/>
      <c r="SHJ2" s="2070"/>
      <c r="SHK2" s="2070"/>
      <c r="SHL2" s="2070"/>
      <c r="SHM2" s="2070"/>
      <c r="SHN2" s="2070"/>
      <c r="SHO2" s="2070"/>
      <c r="SHP2" s="2070"/>
      <c r="SHQ2" s="2070"/>
      <c r="SHR2" s="2070"/>
      <c r="SHS2" s="2070"/>
      <c r="SHT2" s="2070"/>
      <c r="SHU2" s="2070"/>
      <c r="SHV2" s="2070"/>
      <c r="SHW2" s="2070"/>
      <c r="SHX2" s="2070"/>
      <c r="SHY2" s="2070"/>
      <c r="SHZ2" s="2070"/>
      <c r="SIA2" s="2070"/>
      <c r="SIB2" s="2070"/>
      <c r="SIC2" s="2070"/>
      <c r="SID2" s="2070"/>
      <c r="SIE2" s="2070"/>
      <c r="SIF2" s="2070"/>
      <c r="SIG2" s="2070"/>
      <c r="SIH2" s="2070"/>
      <c r="SII2" s="2070"/>
      <c r="SIJ2" s="2070"/>
      <c r="SIK2" s="2070"/>
      <c r="SIL2" s="2070"/>
      <c r="SIM2" s="2070"/>
      <c r="SIN2" s="2070"/>
      <c r="SIO2" s="2070"/>
      <c r="SIP2" s="2070"/>
      <c r="SIQ2" s="2070"/>
      <c r="SIR2" s="2070"/>
      <c r="SIS2" s="2070"/>
      <c r="SIT2" s="2070"/>
      <c r="SIU2" s="2070"/>
      <c r="SIV2" s="2070"/>
      <c r="SIW2" s="2070"/>
      <c r="SIX2" s="2070"/>
      <c r="SIY2" s="2070"/>
      <c r="SIZ2" s="2070"/>
      <c r="SJA2" s="2070"/>
      <c r="SJB2" s="2070"/>
      <c r="SJC2" s="2070"/>
      <c r="SJD2" s="2070"/>
      <c r="SJE2" s="2070"/>
      <c r="SJF2" s="2070"/>
      <c r="SJG2" s="2070"/>
      <c r="SJH2" s="2070"/>
      <c r="SJI2" s="2070"/>
      <c r="SJJ2" s="2070"/>
      <c r="SJK2" s="2070"/>
      <c r="SJL2" s="2070"/>
      <c r="SJM2" s="2070"/>
      <c r="SJN2" s="2070"/>
      <c r="SJO2" s="2070"/>
      <c r="SJP2" s="2070"/>
      <c r="SJQ2" s="2070"/>
      <c r="SJR2" s="2070"/>
      <c r="SJS2" s="2070"/>
      <c r="SJT2" s="2070"/>
      <c r="SJU2" s="2070"/>
      <c r="SJV2" s="2070"/>
      <c r="SJW2" s="2070"/>
      <c r="SJX2" s="2070"/>
      <c r="SJY2" s="2070"/>
      <c r="SJZ2" s="2070"/>
      <c r="SKA2" s="2070"/>
      <c r="SKB2" s="2070"/>
      <c r="SKC2" s="2070"/>
      <c r="SKD2" s="2070"/>
      <c r="SKE2" s="2070"/>
      <c r="SKF2" s="2070"/>
      <c r="SKG2" s="2070"/>
      <c r="SKH2" s="2070"/>
      <c r="SKI2" s="2070"/>
      <c r="SKJ2" s="2070"/>
      <c r="SKK2" s="2070"/>
      <c r="SKL2" s="2070"/>
      <c r="SKM2" s="2070"/>
      <c r="SKN2" s="2070"/>
      <c r="SKO2" s="2070"/>
      <c r="SKP2" s="2070"/>
      <c r="SKQ2" s="2070"/>
      <c r="SKR2" s="2070"/>
      <c r="SKS2" s="2070"/>
      <c r="SKT2" s="2070"/>
      <c r="SKU2" s="2070"/>
      <c r="SKV2" s="2070"/>
      <c r="SKW2" s="2070"/>
      <c r="SKX2" s="2070"/>
      <c r="SKY2" s="2070"/>
      <c r="SKZ2" s="2070"/>
      <c r="SLA2" s="2070"/>
      <c r="SLB2" s="2070"/>
      <c r="SLC2" s="2070"/>
      <c r="SLD2" s="2070"/>
      <c r="SLE2" s="2070"/>
      <c r="SLF2" s="2070"/>
      <c r="SLG2" s="2070"/>
      <c r="SLH2" s="2070"/>
      <c r="SLI2" s="2070"/>
      <c r="SLJ2" s="2070"/>
      <c r="SLK2" s="2070"/>
      <c r="SLL2" s="2070"/>
      <c r="SLM2" s="2070"/>
      <c r="SLN2" s="2070"/>
      <c r="SLO2" s="2070"/>
      <c r="SLP2" s="2070"/>
      <c r="SLQ2" s="2070"/>
      <c r="SLR2" s="2070"/>
      <c r="SLS2" s="2070"/>
      <c r="SLT2" s="2070"/>
      <c r="SLU2" s="2070"/>
      <c r="SLV2" s="2070"/>
      <c r="SLW2" s="2070"/>
      <c r="SLX2" s="2070"/>
      <c r="SLY2" s="2070"/>
      <c r="SLZ2" s="2070"/>
      <c r="SMA2" s="2070"/>
      <c r="SMB2" s="2070"/>
      <c r="SMC2" s="2070"/>
      <c r="SMD2" s="2070"/>
      <c r="SME2" s="2070"/>
      <c r="SMF2" s="2070"/>
      <c r="SMG2" s="2070"/>
      <c r="SMH2" s="2070"/>
      <c r="SMI2" s="2070"/>
      <c r="SMJ2" s="2070"/>
      <c r="SMK2" s="2070"/>
      <c r="SML2" s="2070"/>
      <c r="SMM2" s="2070"/>
      <c r="SMN2" s="2070"/>
      <c r="SMO2" s="2070"/>
      <c r="SMP2" s="2070"/>
      <c r="SMQ2" s="2070"/>
      <c r="SMR2" s="2070"/>
      <c r="SMS2" s="2070"/>
      <c r="SMT2" s="2070"/>
      <c r="SMU2" s="2070"/>
      <c r="SMV2" s="2070"/>
      <c r="SMW2" s="2070"/>
      <c r="SMX2" s="2070"/>
      <c r="SMY2" s="2070"/>
      <c r="SMZ2" s="2070"/>
      <c r="SNA2" s="2070"/>
      <c r="SNB2" s="2070"/>
      <c r="SNC2" s="2070"/>
      <c r="SND2" s="2070"/>
      <c r="SNE2" s="2070"/>
      <c r="SNF2" s="2070"/>
      <c r="SNG2" s="2070"/>
      <c r="SNH2" s="2070"/>
      <c r="SNI2" s="2070"/>
      <c r="SNJ2" s="2070"/>
      <c r="SNK2" s="2070"/>
      <c r="SNL2" s="2070"/>
      <c r="SNM2" s="2070"/>
      <c r="SNN2" s="2070"/>
      <c r="SNO2" s="2070"/>
      <c r="SNP2" s="2070"/>
      <c r="SNQ2" s="2070"/>
      <c r="SNR2" s="2070"/>
      <c r="SNS2" s="2070"/>
      <c r="SNT2" s="2070"/>
      <c r="SNU2" s="2070"/>
      <c r="SNV2" s="2070"/>
      <c r="SNW2" s="2070"/>
      <c r="SNX2" s="2070"/>
      <c r="SNY2" s="2070"/>
      <c r="SNZ2" s="2070"/>
      <c r="SOA2" s="2070"/>
      <c r="SOB2" s="2070"/>
      <c r="SOC2" s="2070"/>
      <c r="SOD2" s="2070"/>
      <c r="SOE2" s="2070"/>
      <c r="SOF2" s="2070"/>
      <c r="SOG2" s="2070"/>
      <c r="SOH2" s="2070"/>
      <c r="SOI2" s="2070"/>
      <c r="SOJ2" s="2070"/>
      <c r="SOK2" s="2070"/>
      <c r="SOL2" s="2070"/>
      <c r="SOM2" s="2070"/>
      <c r="SON2" s="2070"/>
      <c r="SOO2" s="2070"/>
      <c r="SOP2" s="2070"/>
      <c r="SOQ2" s="2070"/>
      <c r="SOR2" s="2070"/>
      <c r="SOS2" s="2070"/>
      <c r="SOT2" s="2070"/>
      <c r="SOU2" s="2070"/>
      <c r="SOV2" s="2070"/>
      <c r="SOW2" s="2070"/>
      <c r="SOX2" s="2070"/>
      <c r="SOY2" s="2070"/>
      <c r="SOZ2" s="2070"/>
      <c r="SPA2" s="2070"/>
      <c r="SPB2" s="2070"/>
      <c r="SPC2" s="2070"/>
      <c r="SPD2" s="2070"/>
      <c r="SPE2" s="2070"/>
      <c r="SPF2" s="2070"/>
      <c r="SPG2" s="2070"/>
      <c r="SPH2" s="2070"/>
      <c r="SPI2" s="2070"/>
      <c r="SPJ2" s="2070"/>
      <c r="SPK2" s="2070"/>
      <c r="SPL2" s="2070"/>
      <c r="SPM2" s="2070"/>
      <c r="SPN2" s="2070"/>
      <c r="SPO2" s="2070"/>
      <c r="SPP2" s="2070"/>
      <c r="SPQ2" s="2070"/>
      <c r="SPR2" s="2070"/>
      <c r="SPS2" s="2070"/>
      <c r="SPT2" s="2070"/>
      <c r="SPU2" s="2070"/>
      <c r="SPV2" s="2070"/>
      <c r="SPW2" s="2070"/>
      <c r="SPX2" s="2070"/>
      <c r="SPY2" s="2070"/>
      <c r="SPZ2" s="2070"/>
      <c r="SQA2" s="2070"/>
      <c r="SQB2" s="2070"/>
      <c r="SQC2" s="2070"/>
      <c r="SQD2" s="2070"/>
      <c r="SQE2" s="2070"/>
      <c r="SQF2" s="2070"/>
      <c r="SQG2" s="2070"/>
      <c r="SQH2" s="2070"/>
      <c r="SQI2" s="2070"/>
      <c r="SQJ2" s="2070"/>
      <c r="SQK2" s="2070"/>
      <c r="SQL2" s="2070"/>
      <c r="SQM2" s="2070"/>
      <c r="SQN2" s="2070"/>
      <c r="SQO2" s="2070"/>
      <c r="SQP2" s="2070"/>
      <c r="SQQ2" s="2070"/>
      <c r="SQR2" s="2070"/>
      <c r="SQS2" s="2070"/>
      <c r="SQT2" s="2070"/>
      <c r="SQU2" s="2070"/>
      <c r="SQV2" s="2070"/>
      <c r="SQW2" s="2070"/>
      <c r="SQX2" s="2070"/>
      <c r="SQY2" s="2070"/>
      <c r="SQZ2" s="2070"/>
      <c r="SRA2" s="2070"/>
      <c r="SRB2" s="2070"/>
      <c r="SRC2" s="2070"/>
      <c r="SRD2" s="2070"/>
      <c r="SRE2" s="2070"/>
      <c r="SRF2" s="2070"/>
      <c r="SRG2" s="2070"/>
      <c r="SRH2" s="2070"/>
      <c r="SRI2" s="2070"/>
      <c r="SRJ2" s="2070"/>
      <c r="SRK2" s="2070"/>
      <c r="SRL2" s="2070"/>
      <c r="SRM2" s="2070"/>
      <c r="SRN2" s="2070"/>
      <c r="SRO2" s="2070"/>
      <c r="SRP2" s="2070"/>
      <c r="SRQ2" s="2070"/>
      <c r="SRR2" s="2070"/>
      <c r="SRS2" s="2070"/>
      <c r="SRT2" s="2070"/>
      <c r="SRU2" s="2070"/>
      <c r="SRV2" s="2070"/>
      <c r="SRW2" s="2070"/>
      <c r="SRX2" s="2070"/>
      <c r="SRY2" s="2070"/>
      <c r="SRZ2" s="2070"/>
      <c r="SSA2" s="2070"/>
      <c r="SSB2" s="2070"/>
      <c r="SSC2" s="2070"/>
      <c r="SSD2" s="2070"/>
      <c r="SSE2" s="2070"/>
      <c r="SSF2" s="2070"/>
      <c r="SSG2" s="2070"/>
      <c r="SSH2" s="2070"/>
      <c r="SSI2" s="2070"/>
      <c r="SSJ2" s="2070"/>
      <c r="SSK2" s="2070"/>
      <c r="SSL2" s="2070"/>
      <c r="SSM2" s="2070"/>
      <c r="SSN2" s="2070"/>
      <c r="SSO2" s="2070"/>
      <c r="SSP2" s="2070"/>
      <c r="SSQ2" s="2070"/>
      <c r="SSR2" s="2070"/>
      <c r="SSS2" s="2070"/>
      <c r="SST2" s="2070"/>
      <c r="SSU2" s="2070"/>
      <c r="SSV2" s="2070"/>
      <c r="SSW2" s="2070"/>
      <c r="SSX2" s="2070"/>
      <c r="SSY2" s="2070"/>
      <c r="SSZ2" s="2070"/>
      <c r="STA2" s="2070"/>
      <c r="STB2" s="2070"/>
      <c r="STC2" s="2070"/>
      <c r="STD2" s="2070"/>
      <c r="STE2" s="2070"/>
      <c r="STF2" s="2070"/>
      <c r="STG2" s="2070"/>
      <c r="STH2" s="2070"/>
      <c r="STI2" s="2070"/>
      <c r="STJ2" s="2070"/>
      <c r="STK2" s="2070"/>
      <c r="STL2" s="2070"/>
      <c r="STM2" s="2070"/>
      <c r="STN2" s="2070"/>
      <c r="STO2" s="2070"/>
      <c r="STP2" s="2070"/>
      <c r="STQ2" s="2070"/>
      <c r="STR2" s="2070"/>
      <c r="STS2" s="2070"/>
      <c r="STT2" s="2070"/>
      <c r="STU2" s="2070"/>
      <c r="STV2" s="2070"/>
      <c r="STW2" s="2070"/>
      <c r="STX2" s="2070"/>
      <c r="STY2" s="2070"/>
      <c r="STZ2" s="2070"/>
      <c r="SUA2" s="2070"/>
      <c r="SUB2" s="2070"/>
      <c r="SUC2" s="2070"/>
      <c r="SUD2" s="2070"/>
      <c r="SUE2" s="2070"/>
      <c r="SUF2" s="2070"/>
      <c r="SUG2" s="2070"/>
      <c r="SUH2" s="2070"/>
      <c r="SUI2" s="2070"/>
      <c r="SUJ2" s="2070"/>
      <c r="SUK2" s="2070"/>
      <c r="SUL2" s="2070"/>
      <c r="SUM2" s="2070"/>
      <c r="SUN2" s="2070"/>
      <c r="SUO2" s="2070"/>
      <c r="SUP2" s="2070"/>
      <c r="SUQ2" s="2070"/>
      <c r="SUR2" s="2070"/>
      <c r="SUS2" s="2070"/>
      <c r="SUT2" s="2070"/>
      <c r="SUU2" s="2070"/>
      <c r="SUV2" s="2070"/>
      <c r="SUW2" s="2070"/>
      <c r="SUX2" s="2070"/>
      <c r="SUY2" s="2070"/>
      <c r="SUZ2" s="2070"/>
      <c r="SVA2" s="2070"/>
      <c r="SVB2" s="2070"/>
      <c r="SVC2" s="2070"/>
      <c r="SVD2" s="2070"/>
      <c r="SVE2" s="2070"/>
      <c r="SVF2" s="2070"/>
      <c r="SVG2" s="2070"/>
      <c r="SVH2" s="2070"/>
      <c r="SVI2" s="2070"/>
      <c r="SVJ2" s="2070"/>
      <c r="SVK2" s="2070"/>
      <c r="SVL2" s="2070"/>
      <c r="SVM2" s="2070"/>
      <c r="SVN2" s="2070"/>
      <c r="SVO2" s="2070"/>
      <c r="SVP2" s="2070"/>
      <c r="SVQ2" s="2070"/>
      <c r="SVR2" s="2070"/>
      <c r="SVS2" s="2070"/>
      <c r="SVT2" s="2070"/>
      <c r="SVU2" s="2070"/>
      <c r="SVV2" s="2070"/>
      <c r="SVW2" s="2070"/>
      <c r="SVX2" s="2070"/>
      <c r="SVY2" s="2070"/>
      <c r="SVZ2" s="2070"/>
      <c r="SWA2" s="2070"/>
      <c r="SWB2" s="2070"/>
      <c r="SWC2" s="2070"/>
      <c r="SWD2" s="2070"/>
      <c r="SWE2" s="2070"/>
      <c r="SWF2" s="2070"/>
      <c r="SWG2" s="2070"/>
      <c r="SWH2" s="2070"/>
      <c r="SWI2" s="2070"/>
      <c r="SWJ2" s="2070"/>
      <c r="SWK2" s="2070"/>
      <c r="SWL2" s="2070"/>
      <c r="SWM2" s="2070"/>
      <c r="SWN2" s="2070"/>
      <c r="SWO2" s="2070"/>
      <c r="SWP2" s="2070"/>
      <c r="SWQ2" s="2070"/>
      <c r="SWR2" s="2070"/>
      <c r="SWS2" s="2070"/>
      <c r="SWT2" s="2070"/>
      <c r="SWU2" s="2070"/>
      <c r="SWV2" s="2070"/>
      <c r="SWW2" s="2070"/>
      <c r="SWX2" s="2070"/>
      <c r="SWY2" s="2070"/>
      <c r="SWZ2" s="2070"/>
      <c r="SXA2" s="2070"/>
      <c r="SXB2" s="2070"/>
      <c r="SXC2" s="2070"/>
      <c r="SXD2" s="2070"/>
      <c r="SXE2" s="2070"/>
      <c r="SXF2" s="2070"/>
      <c r="SXG2" s="2070"/>
      <c r="SXH2" s="2070"/>
      <c r="SXI2" s="2070"/>
      <c r="SXJ2" s="2070"/>
      <c r="SXK2" s="2070"/>
      <c r="SXL2" s="2070"/>
      <c r="SXM2" s="2070"/>
      <c r="SXN2" s="2070"/>
      <c r="SXO2" s="2070"/>
      <c r="SXP2" s="2070"/>
      <c r="SXQ2" s="2070"/>
      <c r="SXR2" s="2070"/>
      <c r="SXS2" s="2070"/>
      <c r="SXT2" s="2070"/>
      <c r="SXU2" s="2070"/>
      <c r="SXV2" s="2070"/>
      <c r="SXW2" s="2070"/>
      <c r="SXX2" s="2070"/>
      <c r="SXY2" s="2070"/>
      <c r="SXZ2" s="2070"/>
      <c r="SYA2" s="2070"/>
      <c r="SYB2" s="2070"/>
      <c r="SYC2" s="2070"/>
      <c r="SYD2" s="2070"/>
      <c r="SYE2" s="2070"/>
      <c r="SYF2" s="2070"/>
      <c r="SYG2" s="2070"/>
      <c r="SYH2" s="2070"/>
      <c r="SYI2" s="2070"/>
      <c r="SYJ2" s="2070"/>
      <c r="SYK2" s="2070"/>
      <c r="SYL2" s="2070"/>
      <c r="SYM2" s="2070"/>
      <c r="SYN2" s="2070"/>
      <c r="SYO2" s="2070"/>
      <c r="SYP2" s="2070"/>
      <c r="SYQ2" s="2070"/>
      <c r="SYR2" s="2070"/>
      <c r="SYS2" s="2070"/>
      <c r="SYT2" s="2070"/>
      <c r="SYU2" s="2070"/>
      <c r="SYV2" s="2070"/>
      <c r="SYW2" s="2070"/>
      <c r="SYX2" s="2070"/>
      <c r="SYY2" s="2070"/>
      <c r="SYZ2" s="2070"/>
      <c r="SZA2" s="2070"/>
      <c r="SZB2" s="2070"/>
      <c r="SZC2" s="2070"/>
      <c r="SZD2" s="2070"/>
      <c r="SZE2" s="2070"/>
      <c r="SZF2" s="2070"/>
      <c r="SZG2" s="2070"/>
      <c r="SZH2" s="2070"/>
      <c r="SZI2" s="2070"/>
      <c r="SZJ2" s="2070"/>
      <c r="SZK2" s="2070"/>
      <c r="SZL2" s="2070"/>
      <c r="SZM2" s="2070"/>
      <c r="SZN2" s="2070"/>
      <c r="SZO2" s="2070"/>
      <c r="SZP2" s="2070"/>
      <c r="SZQ2" s="2070"/>
      <c r="SZR2" s="2070"/>
      <c r="SZS2" s="2070"/>
      <c r="SZT2" s="2070"/>
      <c r="SZU2" s="2070"/>
      <c r="SZV2" s="2070"/>
      <c r="SZW2" s="2070"/>
      <c r="SZX2" s="2070"/>
      <c r="SZY2" s="2070"/>
      <c r="SZZ2" s="2070"/>
      <c r="TAA2" s="2070"/>
      <c r="TAB2" s="2070"/>
      <c r="TAC2" s="2070"/>
      <c r="TAD2" s="2070"/>
      <c r="TAE2" s="2070"/>
      <c r="TAF2" s="2070"/>
      <c r="TAG2" s="2070"/>
      <c r="TAH2" s="2070"/>
      <c r="TAI2" s="2070"/>
      <c r="TAJ2" s="2070"/>
      <c r="TAK2" s="2070"/>
      <c r="TAL2" s="2070"/>
      <c r="TAM2" s="2070"/>
      <c r="TAN2" s="2070"/>
      <c r="TAO2" s="2070"/>
      <c r="TAP2" s="2070"/>
      <c r="TAQ2" s="2070"/>
      <c r="TAR2" s="2070"/>
      <c r="TAS2" s="2070"/>
      <c r="TAT2" s="2070"/>
      <c r="TAU2" s="2070"/>
      <c r="TAV2" s="2070"/>
      <c r="TAW2" s="2070"/>
      <c r="TAX2" s="2070"/>
      <c r="TAY2" s="2070"/>
      <c r="TAZ2" s="2070"/>
      <c r="TBA2" s="2070"/>
      <c r="TBB2" s="2070"/>
      <c r="TBC2" s="2070"/>
      <c r="TBD2" s="2070"/>
      <c r="TBE2" s="2070"/>
      <c r="TBF2" s="2070"/>
      <c r="TBG2" s="2070"/>
      <c r="TBH2" s="2070"/>
      <c r="TBI2" s="2070"/>
      <c r="TBJ2" s="2070"/>
      <c r="TBK2" s="2070"/>
      <c r="TBL2" s="2070"/>
      <c r="TBM2" s="2070"/>
      <c r="TBN2" s="2070"/>
      <c r="TBO2" s="2070"/>
      <c r="TBP2" s="2070"/>
      <c r="TBQ2" s="2070"/>
      <c r="TBR2" s="2070"/>
      <c r="TBS2" s="2070"/>
      <c r="TBT2" s="2070"/>
      <c r="TBU2" s="2070"/>
      <c r="TBV2" s="2070"/>
      <c r="TBW2" s="2070"/>
      <c r="TBX2" s="2070"/>
      <c r="TBY2" s="2070"/>
      <c r="TBZ2" s="2070"/>
      <c r="TCA2" s="2070"/>
      <c r="TCB2" s="2070"/>
      <c r="TCC2" s="2070"/>
      <c r="TCD2" s="2070"/>
      <c r="TCE2" s="2070"/>
      <c r="TCF2" s="2070"/>
      <c r="TCG2" s="2070"/>
      <c r="TCH2" s="2070"/>
      <c r="TCI2" s="2070"/>
      <c r="TCJ2" s="2070"/>
      <c r="TCK2" s="2070"/>
      <c r="TCL2" s="2070"/>
      <c r="TCM2" s="2070"/>
      <c r="TCN2" s="2070"/>
      <c r="TCO2" s="2070"/>
      <c r="TCP2" s="2070"/>
      <c r="TCQ2" s="2070"/>
      <c r="TCR2" s="2070"/>
      <c r="TCS2" s="2070"/>
      <c r="TCT2" s="2070"/>
      <c r="TCU2" s="2070"/>
      <c r="TCV2" s="2070"/>
      <c r="TCW2" s="2070"/>
      <c r="TCX2" s="2070"/>
      <c r="TCY2" s="2070"/>
      <c r="TCZ2" s="2070"/>
      <c r="TDA2" s="2070"/>
      <c r="TDB2" s="2070"/>
      <c r="TDC2" s="2070"/>
      <c r="TDD2" s="2070"/>
      <c r="TDE2" s="2070"/>
      <c r="TDF2" s="2070"/>
      <c r="TDG2" s="2070"/>
      <c r="TDH2" s="2070"/>
      <c r="TDI2" s="2070"/>
      <c r="TDJ2" s="2070"/>
      <c r="TDK2" s="2070"/>
      <c r="TDL2" s="2070"/>
      <c r="TDM2" s="2070"/>
      <c r="TDN2" s="2070"/>
      <c r="TDO2" s="2070"/>
      <c r="TDP2" s="2070"/>
      <c r="TDQ2" s="2070"/>
      <c r="TDR2" s="2070"/>
      <c r="TDS2" s="2070"/>
      <c r="TDT2" s="2070"/>
      <c r="TDU2" s="2070"/>
      <c r="TDV2" s="2070"/>
      <c r="TDW2" s="2070"/>
      <c r="TDX2" s="2070"/>
      <c r="TDY2" s="2070"/>
      <c r="TDZ2" s="2070"/>
      <c r="TEA2" s="2070"/>
      <c r="TEB2" s="2070"/>
      <c r="TEC2" s="2070"/>
      <c r="TED2" s="2070"/>
      <c r="TEE2" s="2070"/>
      <c r="TEF2" s="2070"/>
      <c r="TEG2" s="2070"/>
      <c r="TEH2" s="2070"/>
      <c r="TEI2" s="2070"/>
      <c r="TEJ2" s="2070"/>
      <c r="TEK2" s="2070"/>
      <c r="TEL2" s="2070"/>
      <c r="TEM2" s="2070"/>
      <c r="TEN2" s="2070"/>
      <c r="TEO2" s="2070"/>
      <c r="TEP2" s="2070"/>
      <c r="TEQ2" s="2070"/>
      <c r="TER2" s="2070"/>
      <c r="TES2" s="2070"/>
      <c r="TET2" s="2070"/>
      <c r="TEU2" s="2070"/>
      <c r="TEV2" s="2070"/>
      <c r="TEW2" s="2070"/>
      <c r="TEX2" s="2070"/>
      <c r="TEY2" s="2070"/>
      <c r="TEZ2" s="2070"/>
      <c r="TFA2" s="2070"/>
      <c r="TFB2" s="2070"/>
      <c r="TFC2" s="2070"/>
      <c r="TFD2" s="2070"/>
      <c r="TFE2" s="2070"/>
      <c r="TFF2" s="2070"/>
      <c r="TFG2" s="2070"/>
      <c r="TFH2" s="2070"/>
      <c r="TFI2" s="2070"/>
      <c r="TFJ2" s="2070"/>
      <c r="TFK2" s="2070"/>
      <c r="TFL2" s="2070"/>
      <c r="TFM2" s="2070"/>
      <c r="TFN2" s="2070"/>
      <c r="TFO2" s="2070"/>
      <c r="TFP2" s="2070"/>
      <c r="TFQ2" s="2070"/>
      <c r="TFR2" s="2070"/>
      <c r="TFS2" s="2070"/>
      <c r="TFT2" s="2070"/>
      <c r="TFU2" s="2070"/>
      <c r="TFV2" s="2070"/>
      <c r="TFW2" s="2070"/>
      <c r="TFX2" s="2070"/>
      <c r="TFY2" s="2070"/>
      <c r="TFZ2" s="2070"/>
      <c r="TGA2" s="2070"/>
      <c r="TGB2" s="2070"/>
      <c r="TGC2" s="2070"/>
      <c r="TGD2" s="2070"/>
      <c r="TGE2" s="2070"/>
      <c r="TGF2" s="2070"/>
      <c r="TGG2" s="2070"/>
      <c r="TGH2" s="2070"/>
      <c r="TGI2" s="2070"/>
      <c r="TGJ2" s="2070"/>
      <c r="TGK2" s="2070"/>
      <c r="TGL2" s="2070"/>
      <c r="TGM2" s="2070"/>
      <c r="TGN2" s="2070"/>
      <c r="TGO2" s="2070"/>
      <c r="TGP2" s="2070"/>
      <c r="TGQ2" s="2070"/>
      <c r="TGR2" s="2070"/>
      <c r="TGS2" s="2070"/>
      <c r="TGT2" s="2070"/>
      <c r="TGU2" s="2070"/>
      <c r="TGV2" s="2070"/>
      <c r="TGW2" s="2070"/>
      <c r="TGX2" s="2070"/>
      <c r="TGY2" s="2070"/>
      <c r="TGZ2" s="2070"/>
      <c r="THA2" s="2070"/>
      <c r="THB2" s="2070"/>
      <c r="THC2" s="2070"/>
      <c r="THD2" s="2070"/>
      <c r="THE2" s="2070"/>
      <c r="THF2" s="2070"/>
      <c r="THG2" s="2070"/>
      <c r="THH2" s="2070"/>
      <c r="THI2" s="2070"/>
      <c r="THJ2" s="2070"/>
      <c r="THK2" s="2070"/>
      <c r="THL2" s="2070"/>
      <c r="THM2" s="2070"/>
      <c r="THN2" s="2070"/>
      <c r="THO2" s="2070"/>
      <c r="THP2" s="2070"/>
      <c r="THQ2" s="2070"/>
      <c r="THR2" s="2070"/>
      <c r="THS2" s="2070"/>
      <c r="THT2" s="2070"/>
      <c r="THU2" s="2070"/>
      <c r="THV2" s="2070"/>
      <c r="THW2" s="2070"/>
      <c r="THX2" s="2070"/>
      <c r="THY2" s="2070"/>
      <c r="THZ2" s="2070"/>
      <c r="TIA2" s="2070"/>
      <c r="TIB2" s="2070"/>
      <c r="TIC2" s="2070"/>
      <c r="TID2" s="2070"/>
      <c r="TIE2" s="2070"/>
      <c r="TIF2" s="2070"/>
      <c r="TIG2" s="2070"/>
      <c r="TIH2" s="2070"/>
      <c r="TII2" s="2070"/>
      <c r="TIJ2" s="2070"/>
      <c r="TIK2" s="2070"/>
      <c r="TIL2" s="2070"/>
      <c r="TIM2" s="2070"/>
      <c r="TIN2" s="2070"/>
      <c r="TIO2" s="2070"/>
      <c r="TIP2" s="2070"/>
      <c r="TIQ2" s="2070"/>
      <c r="TIR2" s="2070"/>
      <c r="TIS2" s="2070"/>
      <c r="TIT2" s="2070"/>
      <c r="TIU2" s="2070"/>
      <c r="TIV2" s="2070"/>
      <c r="TIW2" s="2070"/>
      <c r="TIX2" s="2070"/>
      <c r="TIY2" s="2070"/>
      <c r="TIZ2" s="2070"/>
      <c r="TJA2" s="2070"/>
      <c r="TJB2" s="2070"/>
      <c r="TJC2" s="2070"/>
      <c r="TJD2" s="2070"/>
      <c r="TJE2" s="2070"/>
      <c r="TJF2" s="2070"/>
      <c r="TJG2" s="2070"/>
      <c r="TJH2" s="2070"/>
      <c r="TJI2" s="2070"/>
      <c r="TJJ2" s="2070"/>
      <c r="TJK2" s="2070"/>
      <c r="TJL2" s="2070"/>
      <c r="TJM2" s="2070"/>
      <c r="TJN2" s="2070"/>
      <c r="TJO2" s="2070"/>
      <c r="TJP2" s="2070"/>
      <c r="TJQ2" s="2070"/>
      <c r="TJR2" s="2070"/>
      <c r="TJS2" s="2070"/>
      <c r="TJT2" s="2070"/>
      <c r="TJU2" s="2070"/>
      <c r="TJV2" s="2070"/>
      <c r="TJW2" s="2070"/>
      <c r="TJX2" s="2070"/>
      <c r="TJY2" s="2070"/>
      <c r="TJZ2" s="2070"/>
      <c r="TKA2" s="2070"/>
      <c r="TKB2" s="2070"/>
      <c r="TKC2" s="2070"/>
      <c r="TKD2" s="2070"/>
      <c r="TKE2" s="2070"/>
      <c r="TKF2" s="2070"/>
      <c r="TKG2" s="2070"/>
      <c r="TKH2" s="2070"/>
      <c r="TKI2" s="2070"/>
      <c r="TKJ2" s="2070"/>
      <c r="TKK2" s="2070"/>
      <c r="TKL2" s="2070"/>
      <c r="TKM2" s="2070"/>
      <c r="TKN2" s="2070"/>
      <c r="TKO2" s="2070"/>
      <c r="TKP2" s="2070"/>
      <c r="TKQ2" s="2070"/>
      <c r="TKR2" s="2070"/>
      <c r="TKS2" s="2070"/>
      <c r="TKT2" s="2070"/>
      <c r="TKU2" s="2070"/>
      <c r="TKV2" s="2070"/>
      <c r="TKW2" s="2070"/>
      <c r="TKX2" s="2070"/>
      <c r="TKY2" s="2070"/>
      <c r="TKZ2" s="2070"/>
      <c r="TLA2" s="2070"/>
      <c r="TLB2" s="2070"/>
      <c r="TLC2" s="2070"/>
      <c r="TLD2" s="2070"/>
      <c r="TLE2" s="2070"/>
      <c r="TLF2" s="2070"/>
      <c r="TLG2" s="2070"/>
      <c r="TLH2" s="2070"/>
      <c r="TLI2" s="2070"/>
      <c r="TLJ2" s="2070"/>
      <c r="TLK2" s="2070"/>
      <c r="TLL2" s="2070"/>
      <c r="TLM2" s="2070"/>
      <c r="TLN2" s="2070"/>
      <c r="TLO2" s="2070"/>
      <c r="TLP2" s="2070"/>
      <c r="TLQ2" s="2070"/>
      <c r="TLR2" s="2070"/>
      <c r="TLS2" s="2070"/>
      <c r="TLT2" s="2070"/>
      <c r="TLU2" s="2070"/>
      <c r="TLV2" s="2070"/>
      <c r="TLW2" s="2070"/>
      <c r="TLX2" s="2070"/>
      <c r="TLY2" s="2070"/>
      <c r="TLZ2" s="2070"/>
      <c r="TMA2" s="2070"/>
      <c r="TMB2" s="2070"/>
      <c r="TMC2" s="2070"/>
      <c r="TMD2" s="2070"/>
      <c r="TME2" s="2070"/>
      <c r="TMF2" s="2070"/>
      <c r="TMG2" s="2070"/>
      <c r="TMH2" s="2070"/>
      <c r="TMI2" s="2070"/>
      <c r="TMJ2" s="2070"/>
      <c r="TMK2" s="2070"/>
      <c r="TML2" s="2070"/>
      <c r="TMM2" s="2070"/>
      <c r="TMN2" s="2070"/>
      <c r="TMO2" s="2070"/>
      <c r="TMP2" s="2070"/>
      <c r="TMQ2" s="2070"/>
      <c r="TMR2" s="2070"/>
      <c r="TMS2" s="2070"/>
      <c r="TMT2" s="2070"/>
      <c r="TMU2" s="2070"/>
      <c r="TMV2" s="2070"/>
      <c r="TMW2" s="2070"/>
      <c r="TMX2" s="2070"/>
      <c r="TMY2" s="2070"/>
      <c r="TMZ2" s="2070"/>
      <c r="TNA2" s="2070"/>
      <c r="TNB2" s="2070"/>
      <c r="TNC2" s="2070"/>
      <c r="TND2" s="2070"/>
      <c r="TNE2" s="2070"/>
      <c r="TNF2" s="2070"/>
      <c r="TNG2" s="2070"/>
      <c r="TNH2" s="2070"/>
      <c r="TNI2" s="2070"/>
      <c r="TNJ2" s="2070"/>
      <c r="TNK2" s="2070"/>
      <c r="TNL2" s="2070"/>
      <c r="TNM2" s="2070"/>
      <c r="TNN2" s="2070"/>
      <c r="TNO2" s="2070"/>
      <c r="TNP2" s="2070"/>
      <c r="TNQ2" s="2070"/>
      <c r="TNR2" s="2070"/>
      <c r="TNS2" s="2070"/>
      <c r="TNT2" s="2070"/>
      <c r="TNU2" s="2070"/>
      <c r="TNV2" s="2070"/>
      <c r="TNW2" s="2070"/>
      <c r="TNX2" s="2070"/>
      <c r="TNY2" s="2070"/>
      <c r="TNZ2" s="2070"/>
      <c r="TOA2" s="2070"/>
      <c r="TOB2" s="2070"/>
      <c r="TOC2" s="2070"/>
      <c r="TOD2" s="2070"/>
      <c r="TOE2" s="2070"/>
      <c r="TOF2" s="2070"/>
      <c r="TOG2" s="2070"/>
      <c r="TOH2" s="2070"/>
      <c r="TOI2" s="2070"/>
      <c r="TOJ2" s="2070"/>
      <c r="TOK2" s="2070"/>
      <c r="TOL2" s="2070"/>
      <c r="TOM2" s="2070"/>
      <c r="TON2" s="2070"/>
      <c r="TOO2" s="2070"/>
      <c r="TOP2" s="2070"/>
      <c r="TOQ2" s="2070"/>
      <c r="TOR2" s="2070"/>
      <c r="TOS2" s="2070"/>
      <c r="TOT2" s="2070"/>
      <c r="TOU2" s="2070"/>
      <c r="TOV2" s="2070"/>
      <c r="TOW2" s="2070"/>
      <c r="TOX2" s="2070"/>
      <c r="TOY2" s="2070"/>
      <c r="TOZ2" s="2070"/>
      <c r="TPA2" s="2070"/>
      <c r="TPB2" s="2070"/>
      <c r="TPC2" s="2070"/>
      <c r="TPD2" s="2070"/>
      <c r="TPE2" s="2070"/>
      <c r="TPF2" s="2070"/>
      <c r="TPG2" s="2070"/>
      <c r="TPH2" s="2070"/>
      <c r="TPI2" s="2070"/>
      <c r="TPJ2" s="2070"/>
      <c r="TPK2" s="2070"/>
      <c r="TPL2" s="2070"/>
      <c r="TPM2" s="2070"/>
      <c r="TPN2" s="2070"/>
      <c r="TPO2" s="2070"/>
      <c r="TPP2" s="2070"/>
      <c r="TPQ2" s="2070"/>
      <c r="TPR2" s="2070"/>
      <c r="TPS2" s="2070"/>
      <c r="TPT2" s="2070"/>
      <c r="TPU2" s="2070"/>
      <c r="TPV2" s="2070"/>
      <c r="TPW2" s="2070"/>
      <c r="TPX2" s="2070"/>
      <c r="TPY2" s="2070"/>
      <c r="TPZ2" s="2070"/>
      <c r="TQA2" s="2070"/>
      <c r="TQB2" s="2070"/>
      <c r="TQC2" s="2070"/>
      <c r="TQD2" s="2070"/>
      <c r="TQE2" s="2070"/>
      <c r="TQF2" s="2070"/>
      <c r="TQG2" s="2070"/>
      <c r="TQH2" s="2070"/>
      <c r="TQI2" s="2070"/>
      <c r="TQJ2" s="2070"/>
      <c r="TQK2" s="2070"/>
      <c r="TQL2" s="2070"/>
      <c r="TQM2" s="2070"/>
      <c r="TQN2" s="2070"/>
      <c r="TQO2" s="2070"/>
      <c r="TQP2" s="2070"/>
      <c r="TQQ2" s="2070"/>
      <c r="TQR2" s="2070"/>
      <c r="TQS2" s="2070"/>
      <c r="TQT2" s="2070"/>
      <c r="TQU2" s="2070"/>
      <c r="TQV2" s="2070"/>
      <c r="TQW2" s="2070"/>
      <c r="TQX2" s="2070"/>
      <c r="TQY2" s="2070"/>
      <c r="TQZ2" s="2070"/>
      <c r="TRA2" s="2070"/>
      <c r="TRB2" s="2070"/>
      <c r="TRC2" s="2070"/>
      <c r="TRD2" s="2070"/>
      <c r="TRE2" s="2070"/>
      <c r="TRF2" s="2070"/>
      <c r="TRG2" s="2070"/>
      <c r="TRH2" s="2070"/>
      <c r="TRI2" s="2070"/>
      <c r="TRJ2" s="2070"/>
      <c r="TRK2" s="2070"/>
      <c r="TRL2" s="2070"/>
      <c r="TRM2" s="2070"/>
      <c r="TRN2" s="2070"/>
      <c r="TRO2" s="2070"/>
      <c r="TRP2" s="2070"/>
      <c r="TRQ2" s="2070"/>
      <c r="TRR2" s="2070"/>
      <c r="TRS2" s="2070"/>
      <c r="TRT2" s="2070"/>
      <c r="TRU2" s="2070"/>
      <c r="TRV2" s="2070"/>
      <c r="TRW2" s="2070"/>
      <c r="TRX2" s="2070"/>
      <c r="TRY2" s="2070"/>
      <c r="TRZ2" s="2070"/>
      <c r="TSA2" s="2070"/>
      <c r="TSB2" s="2070"/>
      <c r="TSC2" s="2070"/>
      <c r="TSD2" s="2070"/>
      <c r="TSE2" s="2070"/>
      <c r="TSF2" s="2070"/>
      <c r="TSG2" s="2070"/>
      <c r="TSH2" s="2070"/>
      <c r="TSI2" s="2070"/>
      <c r="TSJ2" s="2070"/>
      <c r="TSK2" s="2070"/>
      <c r="TSL2" s="2070"/>
      <c r="TSM2" s="2070"/>
      <c r="TSN2" s="2070"/>
      <c r="TSO2" s="2070"/>
      <c r="TSP2" s="2070"/>
      <c r="TSQ2" s="2070"/>
      <c r="TSR2" s="2070"/>
      <c r="TSS2" s="2070"/>
      <c r="TST2" s="2070"/>
      <c r="TSU2" s="2070"/>
      <c r="TSV2" s="2070"/>
      <c r="TSW2" s="2070"/>
      <c r="TSX2" s="2070"/>
      <c r="TSY2" s="2070"/>
      <c r="TSZ2" s="2070"/>
      <c r="TTA2" s="2070"/>
      <c r="TTB2" s="2070"/>
      <c r="TTC2" s="2070"/>
      <c r="TTD2" s="2070"/>
      <c r="TTE2" s="2070"/>
      <c r="TTF2" s="2070"/>
      <c r="TTG2" s="2070"/>
      <c r="TTH2" s="2070"/>
      <c r="TTI2" s="2070"/>
      <c r="TTJ2" s="2070"/>
      <c r="TTK2" s="2070"/>
      <c r="TTL2" s="2070"/>
      <c r="TTM2" s="2070"/>
      <c r="TTN2" s="2070"/>
      <c r="TTO2" s="2070"/>
      <c r="TTP2" s="2070"/>
      <c r="TTQ2" s="2070"/>
      <c r="TTR2" s="2070"/>
      <c r="TTS2" s="2070"/>
      <c r="TTT2" s="2070"/>
      <c r="TTU2" s="2070"/>
      <c r="TTV2" s="2070"/>
      <c r="TTW2" s="2070"/>
      <c r="TTX2" s="2070"/>
      <c r="TTY2" s="2070"/>
      <c r="TTZ2" s="2070"/>
      <c r="TUA2" s="2070"/>
      <c r="TUB2" s="2070"/>
      <c r="TUC2" s="2070"/>
      <c r="TUD2" s="2070"/>
      <c r="TUE2" s="2070"/>
      <c r="TUF2" s="2070"/>
      <c r="TUG2" s="2070"/>
      <c r="TUH2" s="2070"/>
      <c r="TUI2" s="2070"/>
      <c r="TUJ2" s="2070"/>
      <c r="TUK2" s="2070"/>
      <c r="TUL2" s="2070"/>
      <c r="TUM2" s="2070"/>
      <c r="TUN2" s="2070"/>
      <c r="TUO2" s="2070"/>
      <c r="TUP2" s="2070"/>
      <c r="TUQ2" s="2070"/>
      <c r="TUR2" s="2070"/>
      <c r="TUS2" s="2070"/>
      <c r="TUT2" s="2070"/>
      <c r="TUU2" s="2070"/>
      <c r="TUV2" s="2070"/>
      <c r="TUW2" s="2070"/>
      <c r="TUX2" s="2070"/>
      <c r="TUY2" s="2070"/>
      <c r="TUZ2" s="2070"/>
      <c r="TVA2" s="2070"/>
      <c r="TVB2" s="2070"/>
      <c r="TVC2" s="2070"/>
      <c r="TVD2" s="2070"/>
      <c r="TVE2" s="2070"/>
      <c r="TVF2" s="2070"/>
      <c r="TVG2" s="2070"/>
      <c r="TVH2" s="2070"/>
      <c r="TVI2" s="2070"/>
      <c r="TVJ2" s="2070"/>
      <c r="TVK2" s="2070"/>
      <c r="TVL2" s="2070"/>
      <c r="TVM2" s="2070"/>
      <c r="TVN2" s="2070"/>
      <c r="TVO2" s="2070"/>
      <c r="TVP2" s="2070"/>
      <c r="TVQ2" s="2070"/>
      <c r="TVR2" s="2070"/>
      <c r="TVS2" s="2070"/>
      <c r="TVT2" s="2070"/>
      <c r="TVU2" s="2070"/>
      <c r="TVV2" s="2070"/>
      <c r="TVW2" s="2070"/>
      <c r="TVX2" s="2070"/>
      <c r="TVY2" s="2070"/>
      <c r="TVZ2" s="2070"/>
      <c r="TWA2" s="2070"/>
      <c r="TWB2" s="2070"/>
      <c r="TWC2" s="2070"/>
      <c r="TWD2" s="2070"/>
      <c r="TWE2" s="2070"/>
      <c r="TWF2" s="2070"/>
      <c r="TWG2" s="2070"/>
      <c r="TWH2" s="2070"/>
      <c r="TWI2" s="2070"/>
      <c r="TWJ2" s="2070"/>
      <c r="TWK2" s="2070"/>
      <c r="TWL2" s="2070"/>
      <c r="TWM2" s="2070"/>
      <c r="TWN2" s="2070"/>
      <c r="TWO2" s="2070"/>
      <c r="TWP2" s="2070"/>
      <c r="TWQ2" s="2070"/>
      <c r="TWR2" s="2070"/>
      <c r="TWS2" s="2070"/>
      <c r="TWT2" s="2070"/>
      <c r="TWU2" s="2070"/>
      <c r="TWV2" s="2070"/>
      <c r="TWW2" s="2070"/>
      <c r="TWX2" s="2070"/>
      <c r="TWY2" s="2070"/>
      <c r="TWZ2" s="2070"/>
      <c r="TXA2" s="2070"/>
      <c r="TXB2" s="2070"/>
      <c r="TXC2" s="2070"/>
      <c r="TXD2" s="2070"/>
      <c r="TXE2" s="2070"/>
      <c r="TXF2" s="2070"/>
      <c r="TXG2" s="2070"/>
      <c r="TXH2" s="2070"/>
      <c r="TXI2" s="2070"/>
      <c r="TXJ2" s="2070"/>
      <c r="TXK2" s="2070"/>
      <c r="TXL2" s="2070"/>
      <c r="TXM2" s="2070"/>
      <c r="TXN2" s="2070"/>
      <c r="TXO2" s="2070"/>
      <c r="TXP2" s="2070"/>
      <c r="TXQ2" s="2070"/>
      <c r="TXR2" s="2070"/>
      <c r="TXS2" s="2070"/>
      <c r="TXT2" s="2070"/>
      <c r="TXU2" s="2070"/>
      <c r="TXV2" s="2070"/>
      <c r="TXW2" s="2070"/>
      <c r="TXX2" s="2070"/>
      <c r="TXY2" s="2070"/>
      <c r="TXZ2" s="2070"/>
      <c r="TYA2" s="2070"/>
      <c r="TYB2" s="2070"/>
      <c r="TYC2" s="2070"/>
      <c r="TYD2" s="2070"/>
      <c r="TYE2" s="2070"/>
      <c r="TYF2" s="2070"/>
      <c r="TYG2" s="2070"/>
      <c r="TYH2" s="2070"/>
      <c r="TYI2" s="2070"/>
      <c r="TYJ2" s="2070"/>
      <c r="TYK2" s="2070"/>
      <c r="TYL2" s="2070"/>
      <c r="TYM2" s="2070"/>
      <c r="TYN2" s="2070"/>
      <c r="TYO2" s="2070"/>
      <c r="TYP2" s="2070"/>
      <c r="TYQ2" s="2070"/>
      <c r="TYR2" s="2070"/>
      <c r="TYS2" s="2070"/>
      <c r="TYT2" s="2070"/>
      <c r="TYU2" s="2070"/>
      <c r="TYV2" s="2070"/>
      <c r="TYW2" s="2070"/>
      <c r="TYX2" s="2070"/>
      <c r="TYY2" s="2070"/>
      <c r="TYZ2" s="2070"/>
      <c r="TZA2" s="2070"/>
      <c r="TZB2" s="2070"/>
      <c r="TZC2" s="2070"/>
      <c r="TZD2" s="2070"/>
      <c r="TZE2" s="2070"/>
      <c r="TZF2" s="2070"/>
      <c r="TZG2" s="2070"/>
      <c r="TZH2" s="2070"/>
      <c r="TZI2" s="2070"/>
      <c r="TZJ2" s="2070"/>
      <c r="TZK2" s="2070"/>
      <c r="TZL2" s="2070"/>
      <c r="TZM2" s="2070"/>
      <c r="TZN2" s="2070"/>
      <c r="TZO2" s="2070"/>
      <c r="TZP2" s="2070"/>
      <c r="TZQ2" s="2070"/>
      <c r="TZR2" s="2070"/>
      <c r="TZS2" s="2070"/>
      <c r="TZT2" s="2070"/>
      <c r="TZU2" s="2070"/>
      <c r="TZV2" s="2070"/>
      <c r="TZW2" s="2070"/>
      <c r="TZX2" s="2070"/>
      <c r="TZY2" s="2070"/>
      <c r="TZZ2" s="2070"/>
      <c r="UAA2" s="2070"/>
      <c r="UAB2" s="2070"/>
      <c r="UAC2" s="2070"/>
      <c r="UAD2" s="2070"/>
      <c r="UAE2" s="2070"/>
      <c r="UAF2" s="2070"/>
      <c r="UAG2" s="2070"/>
      <c r="UAH2" s="2070"/>
      <c r="UAI2" s="2070"/>
      <c r="UAJ2" s="2070"/>
      <c r="UAK2" s="2070"/>
      <c r="UAL2" s="2070"/>
      <c r="UAM2" s="2070"/>
      <c r="UAN2" s="2070"/>
      <c r="UAO2" s="2070"/>
      <c r="UAP2" s="2070"/>
      <c r="UAQ2" s="2070"/>
      <c r="UAR2" s="2070"/>
      <c r="UAS2" s="2070"/>
      <c r="UAT2" s="2070"/>
      <c r="UAU2" s="2070"/>
      <c r="UAV2" s="2070"/>
      <c r="UAW2" s="2070"/>
      <c r="UAX2" s="2070"/>
      <c r="UAY2" s="2070"/>
      <c r="UAZ2" s="2070"/>
      <c r="UBA2" s="2070"/>
      <c r="UBB2" s="2070"/>
      <c r="UBC2" s="2070"/>
      <c r="UBD2" s="2070"/>
      <c r="UBE2" s="2070"/>
      <c r="UBF2" s="2070"/>
      <c r="UBG2" s="2070"/>
      <c r="UBH2" s="2070"/>
      <c r="UBI2" s="2070"/>
      <c r="UBJ2" s="2070"/>
      <c r="UBK2" s="2070"/>
      <c r="UBL2" s="2070"/>
      <c r="UBM2" s="2070"/>
      <c r="UBN2" s="2070"/>
      <c r="UBO2" s="2070"/>
      <c r="UBP2" s="2070"/>
      <c r="UBQ2" s="2070"/>
      <c r="UBR2" s="2070"/>
      <c r="UBS2" s="2070"/>
      <c r="UBT2" s="2070"/>
      <c r="UBU2" s="2070"/>
      <c r="UBV2" s="2070"/>
      <c r="UBW2" s="2070"/>
      <c r="UBX2" s="2070"/>
      <c r="UBY2" s="2070"/>
      <c r="UBZ2" s="2070"/>
      <c r="UCA2" s="2070"/>
      <c r="UCB2" s="2070"/>
      <c r="UCC2" s="2070"/>
      <c r="UCD2" s="2070"/>
      <c r="UCE2" s="2070"/>
      <c r="UCF2" s="2070"/>
      <c r="UCG2" s="2070"/>
      <c r="UCH2" s="2070"/>
      <c r="UCI2" s="2070"/>
      <c r="UCJ2" s="2070"/>
      <c r="UCK2" s="2070"/>
      <c r="UCL2" s="2070"/>
      <c r="UCM2" s="2070"/>
      <c r="UCN2" s="2070"/>
      <c r="UCO2" s="2070"/>
      <c r="UCP2" s="2070"/>
      <c r="UCQ2" s="2070"/>
      <c r="UCR2" s="2070"/>
      <c r="UCS2" s="2070"/>
      <c r="UCT2" s="2070"/>
      <c r="UCU2" s="2070"/>
      <c r="UCV2" s="2070"/>
      <c r="UCW2" s="2070"/>
      <c r="UCX2" s="2070"/>
      <c r="UCY2" s="2070"/>
      <c r="UCZ2" s="2070"/>
      <c r="UDA2" s="2070"/>
      <c r="UDB2" s="2070"/>
      <c r="UDC2" s="2070"/>
      <c r="UDD2" s="2070"/>
      <c r="UDE2" s="2070"/>
      <c r="UDF2" s="2070"/>
      <c r="UDG2" s="2070"/>
      <c r="UDH2" s="2070"/>
      <c r="UDI2" s="2070"/>
      <c r="UDJ2" s="2070"/>
      <c r="UDK2" s="2070"/>
      <c r="UDL2" s="2070"/>
      <c r="UDM2" s="2070"/>
      <c r="UDN2" s="2070"/>
      <c r="UDO2" s="2070"/>
      <c r="UDP2" s="2070"/>
      <c r="UDQ2" s="2070"/>
      <c r="UDR2" s="2070"/>
      <c r="UDS2" s="2070"/>
      <c r="UDT2" s="2070"/>
      <c r="UDU2" s="2070"/>
      <c r="UDV2" s="2070"/>
      <c r="UDW2" s="2070"/>
      <c r="UDX2" s="2070"/>
      <c r="UDY2" s="2070"/>
      <c r="UDZ2" s="2070"/>
      <c r="UEA2" s="2070"/>
      <c r="UEB2" s="2070"/>
      <c r="UEC2" s="2070"/>
      <c r="UED2" s="2070"/>
      <c r="UEE2" s="2070"/>
      <c r="UEF2" s="2070"/>
      <c r="UEG2" s="2070"/>
      <c r="UEH2" s="2070"/>
      <c r="UEI2" s="2070"/>
      <c r="UEJ2" s="2070"/>
      <c r="UEK2" s="2070"/>
      <c r="UEL2" s="2070"/>
      <c r="UEM2" s="2070"/>
      <c r="UEN2" s="2070"/>
      <c r="UEO2" s="2070"/>
      <c r="UEP2" s="2070"/>
      <c r="UEQ2" s="2070"/>
      <c r="UER2" s="2070"/>
      <c r="UES2" s="2070"/>
      <c r="UET2" s="2070"/>
      <c r="UEU2" s="2070"/>
      <c r="UEV2" s="2070"/>
      <c r="UEW2" s="2070"/>
      <c r="UEX2" s="2070"/>
      <c r="UEY2" s="2070"/>
      <c r="UEZ2" s="2070"/>
      <c r="UFA2" s="2070"/>
      <c r="UFB2" s="2070"/>
      <c r="UFC2" s="2070"/>
      <c r="UFD2" s="2070"/>
      <c r="UFE2" s="2070"/>
      <c r="UFF2" s="2070"/>
      <c r="UFG2" s="2070"/>
      <c r="UFH2" s="2070"/>
      <c r="UFI2" s="2070"/>
      <c r="UFJ2" s="2070"/>
      <c r="UFK2" s="2070"/>
      <c r="UFL2" s="2070"/>
      <c r="UFM2" s="2070"/>
      <c r="UFN2" s="2070"/>
      <c r="UFO2" s="2070"/>
      <c r="UFP2" s="2070"/>
      <c r="UFQ2" s="2070"/>
      <c r="UFR2" s="2070"/>
      <c r="UFS2" s="2070"/>
      <c r="UFT2" s="2070"/>
      <c r="UFU2" s="2070"/>
      <c r="UFV2" s="2070"/>
      <c r="UFW2" s="2070"/>
      <c r="UFX2" s="2070"/>
      <c r="UFY2" s="2070"/>
      <c r="UFZ2" s="2070"/>
      <c r="UGA2" s="2070"/>
      <c r="UGB2" s="2070"/>
      <c r="UGC2" s="2070"/>
      <c r="UGD2" s="2070"/>
      <c r="UGE2" s="2070"/>
      <c r="UGF2" s="2070"/>
      <c r="UGG2" s="2070"/>
      <c r="UGH2" s="2070"/>
      <c r="UGI2" s="2070"/>
      <c r="UGJ2" s="2070"/>
      <c r="UGK2" s="2070"/>
      <c r="UGL2" s="2070"/>
      <c r="UGM2" s="2070"/>
      <c r="UGN2" s="2070"/>
      <c r="UGO2" s="2070"/>
      <c r="UGP2" s="2070"/>
      <c r="UGQ2" s="2070"/>
      <c r="UGR2" s="2070"/>
      <c r="UGS2" s="2070"/>
      <c r="UGT2" s="2070"/>
      <c r="UGU2" s="2070"/>
      <c r="UGV2" s="2070"/>
      <c r="UGW2" s="2070"/>
      <c r="UGX2" s="2070"/>
      <c r="UGY2" s="2070"/>
      <c r="UGZ2" s="2070"/>
      <c r="UHA2" s="2070"/>
      <c r="UHB2" s="2070"/>
      <c r="UHC2" s="2070"/>
      <c r="UHD2" s="2070"/>
      <c r="UHE2" s="2070"/>
      <c r="UHF2" s="2070"/>
      <c r="UHG2" s="2070"/>
      <c r="UHH2" s="2070"/>
      <c r="UHI2" s="2070"/>
      <c r="UHJ2" s="2070"/>
      <c r="UHK2" s="2070"/>
      <c r="UHL2" s="2070"/>
      <c r="UHM2" s="2070"/>
      <c r="UHN2" s="2070"/>
      <c r="UHO2" s="2070"/>
      <c r="UHP2" s="2070"/>
      <c r="UHQ2" s="2070"/>
      <c r="UHR2" s="2070"/>
      <c r="UHS2" s="2070"/>
      <c r="UHT2" s="2070"/>
      <c r="UHU2" s="2070"/>
      <c r="UHV2" s="2070"/>
      <c r="UHW2" s="2070"/>
      <c r="UHX2" s="2070"/>
      <c r="UHY2" s="2070"/>
      <c r="UHZ2" s="2070"/>
      <c r="UIA2" s="2070"/>
      <c r="UIB2" s="2070"/>
      <c r="UIC2" s="2070"/>
      <c r="UID2" s="2070"/>
      <c r="UIE2" s="2070"/>
      <c r="UIF2" s="2070"/>
      <c r="UIG2" s="2070"/>
      <c r="UIH2" s="2070"/>
      <c r="UII2" s="2070"/>
      <c r="UIJ2" s="2070"/>
      <c r="UIK2" s="2070"/>
      <c r="UIL2" s="2070"/>
      <c r="UIM2" s="2070"/>
      <c r="UIN2" s="2070"/>
      <c r="UIO2" s="2070"/>
      <c r="UIP2" s="2070"/>
      <c r="UIQ2" s="2070"/>
      <c r="UIR2" s="2070"/>
      <c r="UIS2" s="2070"/>
      <c r="UIT2" s="2070"/>
      <c r="UIU2" s="2070"/>
      <c r="UIV2" s="2070"/>
      <c r="UIW2" s="2070"/>
      <c r="UIX2" s="2070"/>
      <c r="UIY2" s="2070"/>
      <c r="UIZ2" s="2070"/>
      <c r="UJA2" s="2070"/>
      <c r="UJB2" s="2070"/>
      <c r="UJC2" s="2070"/>
      <c r="UJD2" s="2070"/>
      <c r="UJE2" s="2070"/>
      <c r="UJF2" s="2070"/>
      <c r="UJG2" s="2070"/>
      <c r="UJH2" s="2070"/>
      <c r="UJI2" s="2070"/>
      <c r="UJJ2" s="2070"/>
      <c r="UJK2" s="2070"/>
      <c r="UJL2" s="2070"/>
      <c r="UJM2" s="2070"/>
      <c r="UJN2" s="2070"/>
      <c r="UJO2" s="2070"/>
      <c r="UJP2" s="2070"/>
      <c r="UJQ2" s="2070"/>
      <c r="UJR2" s="2070"/>
      <c r="UJS2" s="2070"/>
      <c r="UJT2" s="2070"/>
      <c r="UJU2" s="2070"/>
      <c r="UJV2" s="2070"/>
      <c r="UJW2" s="2070"/>
      <c r="UJX2" s="2070"/>
      <c r="UJY2" s="2070"/>
      <c r="UJZ2" s="2070"/>
      <c r="UKA2" s="2070"/>
      <c r="UKB2" s="2070"/>
      <c r="UKC2" s="2070"/>
      <c r="UKD2" s="2070"/>
      <c r="UKE2" s="2070"/>
      <c r="UKF2" s="2070"/>
      <c r="UKG2" s="2070"/>
      <c r="UKH2" s="2070"/>
      <c r="UKI2" s="2070"/>
      <c r="UKJ2" s="2070"/>
      <c r="UKK2" s="2070"/>
      <c r="UKL2" s="2070"/>
      <c r="UKM2" s="2070"/>
      <c r="UKN2" s="2070"/>
      <c r="UKO2" s="2070"/>
      <c r="UKP2" s="2070"/>
      <c r="UKQ2" s="2070"/>
      <c r="UKR2" s="2070"/>
      <c r="UKS2" s="2070"/>
      <c r="UKT2" s="2070"/>
      <c r="UKU2" s="2070"/>
      <c r="UKV2" s="2070"/>
      <c r="UKW2" s="2070"/>
      <c r="UKX2" s="2070"/>
      <c r="UKY2" s="2070"/>
      <c r="UKZ2" s="2070"/>
      <c r="ULA2" s="2070"/>
      <c r="ULB2" s="2070"/>
      <c r="ULC2" s="2070"/>
      <c r="ULD2" s="2070"/>
      <c r="ULE2" s="2070"/>
      <c r="ULF2" s="2070"/>
      <c r="ULG2" s="2070"/>
      <c r="ULH2" s="2070"/>
      <c r="ULI2" s="2070"/>
      <c r="ULJ2" s="2070"/>
      <c r="ULK2" s="2070"/>
      <c r="ULL2" s="2070"/>
      <c r="ULM2" s="2070"/>
      <c r="ULN2" s="2070"/>
      <c r="ULO2" s="2070"/>
      <c r="ULP2" s="2070"/>
      <c r="ULQ2" s="2070"/>
      <c r="ULR2" s="2070"/>
      <c r="ULS2" s="2070"/>
      <c r="ULT2" s="2070"/>
      <c r="ULU2" s="2070"/>
      <c r="ULV2" s="2070"/>
      <c r="ULW2" s="2070"/>
      <c r="ULX2" s="2070"/>
      <c r="ULY2" s="2070"/>
      <c r="ULZ2" s="2070"/>
      <c r="UMA2" s="2070"/>
      <c r="UMB2" s="2070"/>
      <c r="UMC2" s="2070"/>
      <c r="UMD2" s="2070"/>
      <c r="UME2" s="2070"/>
      <c r="UMF2" s="2070"/>
      <c r="UMG2" s="2070"/>
      <c r="UMH2" s="2070"/>
      <c r="UMI2" s="2070"/>
      <c r="UMJ2" s="2070"/>
      <c r="UMK2" s="2070"/>
      <c r="UML2" s="2070"/>
      <c r="UMM2" s="2070"/>
      <c r="UMN2" s="2070"/>
      <c r="UMO2" s="2070"/>
      <c r="UMP2" s="2070"/>
      <c r="UMQ2" s="2070"/>
      <c r="UMR2" s="2070"/>
      <c r="UMS2" s="2070"/>
      <c r="UMT2" s="2070"/>
      <c r="UMU2" s="2070"/>
      <c r="UMV2" s="2070"/>
      <c r="UMW2" s="2070"/>
      <c r="UMX2" s="2070"/>
      <c r="UMY2" s="2070"/>
      <c r="UMZ2" s="2070"/>
      <c r="UNA2" s="2070"/>
      <c r="UNB2" s="2070"/>
      <c r="UNC2" s="2070"/>
      <c r="UND2" s="2070"/>
      <c r="UNE2" s="2070"/>
      <c r="UNF2" s="2070"/>
      <c r="UNG2" s="2070"/>
      <c r="UNH2" s="2070"/>
      <c r="UNI2" s="2070"/>
      <c r="UNJ2" s="2070"/>
      <c r="UNK2" s="2070"/>
      <c r="UNL2" s="2070"/>
      <c r="UNM2" s="2070"/>
      <c r="UNN2" s="2070"/>
      <c r="UNO2" s="2070"/>
      <c r="UNP2" s="2070"/>
      <c r="UNQ2" s="2070"/>
      <c r="UNR2" s="2070"/>
      <c r="UNS2" s="2070"/>
      <c r="UNT2" s="2070"/>
      <c r="UNU2" s="2070"/>
      <c r="UNV2" s="2070"/>
      <c r="UNW2" s="2070"/>
      <c r="UNX2" s="2070"/>
      <c r="UNY2" s="2070"/>
      <c r="UNZ2" s="2070"/>
      <c r="UOA2" s="2070"/>
      <c r="UOB2" s="2070"/>
      <c r="UOC2" s="2070"/>
      <c r="UOD2" s="2070"/>
      <c r="UOE2" s="2070"/>
      <c r="UOF2" s="2070"/>
      <c r="UOG2" s="2070"/>
      <c r="UOH2" s="2070"/>
      <c r="UOI2" s="2070"/>
      <c r="UOJ2" s="2070"/>
      <c r="UOK2" s="2070"/>
      <c r="UOL2" s="2070"/>
      <c r="UOM2" s="2070"/>
      <c r="UON2" s="2070"/>
      <c r="UOO2" s="2070"/>
      <c r="UOP2" s="2070"/>
      <c r="UOQ2" s="2070"/>
      <c r="UOR2" s="2070"/>
      <c r="UOS2" s="2070"/>
      <c r="UOT2" s="2070"/>
      <c r="UOU2" s="2070"/>
      <c r="UOV2" s="2070"/>
      <c r="UOW2" s="2070"/>
      <c r="UOX2" s="2070"/>
      <c r="UOY2" s="2070"/>
      <c r="UOZ2" s="2070"/>
      <c r="UPA2" s="2070"/>
      <c r="UPB2" s="2070"/>
      <c r="UPC2" s="2070"/>
      <c r="UPD2" s="2070"/>
      <c r="UPE2" s="2070"/>
      <c r="UPF2" s="2070"/>
      <c r="UPG2" s="2070"/>
      <c r="UPH2" s="2070"/>
      <c r="UPI2" s="2070"/>
      <c r="UPJ2" s="2070"/>
      <c r="UPK2" s="2070"/>
      <c r="UPL2" s="2070"/>
      <c r="UPM2" s="2070"/>
      <c r="UPN2" s="2070"/>
      <c r="UPO2" s="2070"/>
      <c r="UPP2" s="2070"/>
      <c r="UPQ2" s="2070"/>
      <c r="UPR2" s="2070"/>
      <c r="UPS2" s="2070"/>
      <c r="UPT2" s="2070"/>
      <c r="UPU2" s="2070"/>
      <c r="UPV2" s="2070"/>
      <c r="UPW2" s="2070"/>
      <c r="UPX2" s="2070"/>
      <c r="UPY2" s="2070"/>
      <c r="UPZ2" s="2070"/>
      <c r="UQA2" s="2070"/>
      <c r="UQB2" s="2070"/>
      <c r="UQC2" s="2070"/>
      <c r="UQD2" s="2070"/>
      <c r="UQE2" s="2070"/>
      <c r="UQF2" s="2070"/>
      <c r="UQG2" s="2070"/>
      <c r="UQH2" s="2070"/>
      <c r="UQI2" s="2070"/>
      <c r="UQJ2" s="2070"/>
      <c r="UQK2" s="2070"/>
      <c r="UQL2" s="2070"/>
      <c r="UQM2" s="2070"/>
      <c r="UQN2" s="2070"/>
      <c r="UQO2" s="2070"/>
      <c r="UQP2" s="2070"/>
      <c r="UQQ2" s="2070"/>
      <c r="UQR2" s="2070"/>
      <c r="UQS2" s="2070"/>
      <c r="UQT2" s="2070"/>
      <c r="UQU2" s="2070"/>
      <c r="UQV2" s="2070"/>
      <c r="UQW2" s="2070"/>
      <c r="UQX2" s="2070"/>
      <c r="UQY2" s="2070"/>
      <c r="UQZ2" s="2070"/>
      <c r="URA2" s="2070"/>
      <c r="URB2" s="2070"/>
      <c r="URC2" s="2070"/>
      <c r="URD2" s="2070"/>
      <c r="URE2" s="2070"/>
      <c r="URF2" s="2070"/>
      <c r="URG2" s="2070"/>
      <c r="URH2" s="2070"/>
      <c r="URI2" s="2070"/>
      <c r="URJ2" s="2070"/>
      <c r="URK2" s="2070"/>
      <c r="URL2" s="2070"/>
      <c r="URM2" s="2070"/>
      <c r="URN2" s="2070"/>
      <c r="URO2" s="2070"/>
      <c r="URP2" s="2070"/>
      <c r="URQ2" s="2070"/>
      <c r="URR2" s="2070"/>
      <c r="URS2" s="2070"/>
      <c r="URT2" s="2070"/>
      <c r="URU2" s="2070"/>
      <c r="URV2" s="2070"/>
      <c r="URW2" s="2070"/>
      <c r="URX2" s="2070"/>
      <c r="URY2" s="2070"/>
      <c r="URZ2" s="2070"/>
      <c r="USA2" s="2070"/>
      <c r="USB2" s="2070"/>
      <c r="USC2" s="2070"/>
      <c r="USD2" s="2070"/>
      <c r="USE2" s="2070"/>
      <c r="USF2" s="2070"/>
      <c r="USG2" s="2070"/>
      <c r="USH2" s="2070"/>
      <c r="USI2" s="2070"/>
      <c r="USJ2" s="2070"/>
      <c r="USK2" s="2070"/>
      <c r="USL2" s="2070"/>
      <c r="USM2" s="2070"/>
      <c r="USN2" s="2070"/>
      <c r="USO2" s="2070"/>
      <c r="USP2" s="2070"/>
      <c r="USQ2" s="2070"/>
      <c r="USR2" s="2070"/>
      <c r="USS2" s="2070"/>
      <c r="UST2" s="2070"/>
      <c r="USU2" s="2070"/>
      <c r="USV2" s="2070"/>
      <c r="USW2" s="2070"/>
      <c r="USX2" s="2070"/>
      <c r="USY2" s="2070"/>
      <c r="USZ2" s="2070"/>
      <c r="UTA2" s="2070"/>
      <c r="UTB2" s="2070"/>
      <c r="UTC2" s="2070"/>
      <c r="UTD2" s="2070"/>
      <c r="UTE2" s="2070"/>
      <c r="UTF2" s="2070"/>
      <c r="UTG2" s="2070"/>
      <c r="UTH2" s="2070"/>
      <c r="UTI2" s="2070"/>
      <c r="UTJ2" s="2070"/>
      <c r="UTK2" s="2070"/>
      <c r="UTL2" s="2070"/>
      <c r="UTM2" s="2070"/>
      <c r="UTN2" s="2070"/>
      <c r="UTO2" s="2070"/>
      <c r="UTP2" s="2070"/>
      <c r="UTQ2" s="2070"/>
      <c r="UTR2" s="2070"/>
      <c r="UTS2" s="2070"/>
      <c r="UTT2" s="2070"/>
      <c r="UTU2" s="2070"/>
      <c r="UTV2" s="2070"/>
      <c r="UTW2" s="2070"/>
      <c r="UTX2" s="2070"/>
      <c r="UTY2" s="2070"/>
      <c r="UTZ2" s="2070"/>
      <c r="UUA2" s="2070"/>
      <c r="UUB2" s="2070"/>
      <c r="UUC2" s="2070"/>
      <c r="UUD2" s="2070"/>
      <c r="UUE2" s="2070"/>
      <c r="UUF2" s="2070"/>
      <c r="UUG2" s="2070"/>
      <c r="UUH2" s="2070"/>
      <c r="UUI2" s="2070"/>
      <c r="UUJ2" s="2070"/>
      <c r="UUK2" s="2070"/>
      <c r="UUL2" s="2070"/>
      <c r="UUM2" s="2070"/>
      <c r="UUN2" s="2070"/>
      <c r="UUO2" s="2070"/>
      <c r="UUP2" s="2070"/>
      <c r="UUQ2" s="2070"/>
      <c r="UUR2" s="2070"/>
      <c r="UUS2" s="2070"/>
      <c r="UUT2" s="2070"/>
      <c r="UUU2" s="2070"/>
      <c r="UUV2" s="2070"/>
      <c r="UUW2" s="2070"/>
      <c r="UUX2" s="2070"/>
      <c r="UUY2" s="2070"/>
      <c r="UUZ2" s="2070"/>
      <c r="UVA2" s="2070"/>
      <c r="UVB2" s="2070"/>
      <c r="UVC2" s="2070"/>
      <c r="UVD2" s="2070"/>
      <c r="UVE2" s="2070"/>
      <c r="UVF2" s="2070"/>
      <c r="UVG2" s="2070"/>
      <c r="UVH2" s="2070"/>
      <c r="UVI2" s="2070"/>
      <c r="UVJ2" s="2070"/>
      <c r="UVK2" s="2070"/>
      <c r="UVL2" s="2070"/>
      <c r="UVM2" s="2070"/>
      <c r="UVN2" s="2070"/>
      <c r="UVO2" s="2070"/>
      <c r="UVP2" s="2070"/>
      <c r="UVQ2" s="2070"/>
      <c r="UVR2" s="2070"/>
      <c r="UVS2" s="2070"/>
      <c r="UVT2" s="2070"/>
      <c r="UVU2" s="2070"/>
      <c r="UVV2" s="2070"/>
      <c r="UVW2" s="2070"/>
      <c r="UVX2" s="2070"/>
      <c r="UVY2" s="2070"/>
      <c r="UVZ2" s="2070"/>
      <c r="UWA2" s="2070"/>
      <c r="UWB2" s="2070"/>
      <c r="UWC2" s="2070"/>
      <c r="UWD2" s="2070"/>
      <c r="UWE2" s="2070"/>
      <c r="UWF2" s="2070"/>
      <c r="UWG2" s="2070"/>
      <c r="UWH2" s="2070"/>
      <c r="UWI2" s="2070"/>
      <c r="UWJ2" s="2070"/>
      <c r="UWK2" s="2070"/>
      <c r="UWL2" s="2070"/>
      <c r="UWM2" s="2070"/>
      <c r="UWN2" s="2070"/>
      <c r="UWO2" s="2070"/>
      <c r="UWP2" s="2070"/>
      <c r="UWQ2" s="2070"/>
      <c r="UWR2" s="2070"/>
      <c r="UWS2" s="2070"/>
      <c r="UWT2" s="2070"/>
      <c r="UWU2" s="2070"/>
      <c r="UWV2" s="2070"/>
      <c r="UWW2" s="2070"/>
      <c r="UWX2" s="2070"/>
      <c r="UWY2" s="2070"/>
      <c r="UWZ2" s="2070"/>
      <c r="UXA2" s="2070"/>
      <c r="UXB2" s="2070"/>
      <c r="UXC2" s="2070"/>
      <c r="UXD2" s="2070"/>
      <c r="UXE2" s="2070"/>
      <c r="UXF2" s="2070"/>
      <c r="UXG2" s="2070"/>
      <c r="UXH2" s="2070"/>
      <c r="UXI2" s="2070"/>
      <c r="UXJ2" s="2070"/>
      <c r="UXK2" s="2070"/>
      <c r="UXL2" s="2070"/>
      <c r="UXM2" s="2070"/>
      <c r="UXN2" s="2070"/>
      <c r="UXO2" s="2070"/>
      <c r="UXP2" s="2070"/>
      <c r="UXQ2" s="2070"/>
      <c r="UXR2" s="2070"/>
      <c r="UXS2" s="2070"/>
      <c r="UXT2" s="2070"/>
      <c r="UXU2" s="2070"/>
      <c r="UXV2" s="2070"/>
      <c r="UXW2" s="2070"/>
      <c r="UXX2" s="2070"/>
      <c r="UXY2" s="2070"/>
      <c r="UXZ2" s="2070"/>
      <c r="UYA2" s="2070"/>
      <c r="UYB2" s="2070"/>
      <c r="UYC2" s="2070"/>
      <c r="UYD2" s="2070"/>
      <c r="UYE2" s="2070"/>
      <c r="UYF2" s="2070"/>
      <c r="UYG2" s="2070"/>
      <c r="UYH2" s="2070"/>
      <c r="UYI2" s="2070"/>
      <c r="UYJ2" s="2070"/>
      <c r="UYK2" s="2070"/>
      <c r="UYL2" s="2070"/>
      <c r="UYM2" s="2070"/>
      <c r="UYN2" s="2070"/>
      <c r="UYO2" s="2070"/>
      <c r="UYP2" s="2070"/>
      <c r="UYQ2" s="2070"/>
      <c r="UYR2" s="2070"/>
      <c r="UYS2" s="2070"/>
      <c r="UYT2" s="2070"/>
      <c r="UYU2" s="2070"/>
      <c r="UYV2" s="2070"/>
      <c r="UYW2" s="2070"/>
      <c r="UYX2" s="2070"/>
      <c r="UYY2" s="2070"/>
      <c r="UYZ2" s="2070"/>
      <c r="UZA2" s="2070"/>
      <c r="UZB2" s="2070"/>
      <c r="UZC2" s="2070"/>
      <c r="UZD2" s="2070"/>
      <c r="UZE2" s="2070"/>
      <c r="UZF2" s="2070"/>
      <c r="UZG2" s="2070"/>
      <c r="UZH2" s="2070"/>
      <c r="UZI2" s="2070"/>
      <c r="UZJ2" s="2070"/>
      <c r="UZK2" s="2070"/>
      <c r="UZL2" s="2070"/>
      <c r="UZM2" s="2070"/>
      <c r="UZN2" s="2070"/>
      <c r="UZO2" s="2070"/>
      <c r="UZP2" s="2070"/>
      <c r="UZQ2" s="2070"/>
      <c r="UZR2" s="2070"/>
      <c r="UZS2" s="2070"/>
      <c r="UZT2" s="2070"/>
      <c r="UZU2" s="2070"/>
      <c r="UZV2" s="2070"/>
      <c r="UZW2" s="2070"/>
      <c r="UZX2" s="2070"/>
      <c r="UZY2" s="2070"/>
      <c r="UZZ2" s="2070"/>
      <c r="VAA2" s="2070"/>
      <c r="VAB2" s="2070"/>
      <c r="VAC2" s="2070"/>
      <c r="VAD2" s="2070"/>
      <c r="VAE2" s="2070"/>
      <c r="VAF2" s="2070"/>
      <c r="VAG2" s="2070"/>
      <c r="VAH2" s="2070"/>
      <c r="VAI2" s="2070"/>
      <c r="VAJ2" s="2070"/>
      <c r="VAK2" s="2070"/>
      <c r="VAL2" s="2070"/>
      <c r="VAM2" s="2070"/>
      <c r="VAN2" s="2070"/>
      <c r="VAO2" s="2070"/>
      <c r="VAP2" s="2070"/>
      <c r="VAQ2" s="2070"/>
      <c r="VAR2" s="2070"/>
      <c r="VAS2" s="2070"/>
      <c r="VAT2" s="2070"/>
      <c r="VAU2" s="2070"/>
      <c r="VAV2" s="2070"/>
      <c r="VAW2" s="2070"/>
      <c r="VAX2" s="2070"/>
      <c r="VAY2" s="2070"/>
      <c r="VAZ2" s="2070"/>
      <c r="VBA2" s="2070"/>
      <c r="VBB2" s="2070"/>
      <c r="VBC2" s="2070"/>
      <c r="VBD2" s="2070"/>
      <c r="VBE2" s="2070"/>
      <c r="VBF2" s="2070"/>
      <c r="VBG2" s="2070"/>
      <c r="VBH2" s="2070"/>
      <c r="VBI2" s="2070"/>
      <c r="VBJ2" s="2070"/>
      <c r="VBK2" s="2070"/>
      <c r="VBL2" s="2070"/>
      <c r="VBM2" s="2070"/>
      <c r="VBN2" s="2070"/>
      <c r="VBO2" s="2070"/>
      <c r="VBP2" s="2070"/>
      <c r="VBQ2" s="2070"/>
      <c r="VBR2" s="2070"/>
      <c r="VBS2" s="2070"/>
      <c r="VBT2" s="2070"/>
      <c r="VBU2" s="2070"/>
      <c r="VBV2" s="2070"/>
      <c r="VBW2" s="2070"/>
      <c r="VBX2" s="2070"/>
      <c r="VBY2" s="2070"/>
      <c r="VBZ2" s="2070"/>
      <c r="VCA2" s="2070"/>
      <c r="VCB2" s="2070"/>
      <c r="VCC2" s="2070"/>
      <c r="VCD2" s="2070"/>
      <c r="VCE2" s="2070"/>
      <c r="VCF2" s="2070"/>
      <c r="VCG2" s="2070"/>
      <c r="VCH2" s="2070"/>
      <c r="VCI2" s="2070"/>
      <c r="VCJ2" s="2070"/>
      <c r="VCK2" s="2070"/>
      <c r="VCL2" s="2070"/>
      <c r="VCM2" s="2070"/>
      <c r="VCN2" s="2070"/>
      <c r="VCO2" s="2070"/>
      <c r="VCP2" s="2070"/>
      <c r="VCQ2" s="2070"/>
      <c r="VCR2" s="2070"/>
      <c r="VCS2" s="2070"/>
      <c r="VCT2" s="2070"/>
      <c r="VCU2" s="2070"/>
      <c r="VCV2" s="2070"/>
      <c r="VCW2" s="2070"/>
      <c r="VCX2" s="2070"/>
      <c r="VCY2" s="2070"/>
      <c r="VCZ2" s="2070"/>
      <c r="VDA2" s="2070"/>
      <c r="VDB2" s="2070"/>
      <c r="VDC2" s="2070"/>
      <c r="VDD2" s="2070"/>
      <c r="VDE2" s="2070"/>
      <c r="VDF2" s="2070"/>
      <c r="VDG2" s="2070"/>
      <c r="VDH2" s="2070"/>
      <c r="VDI2" s="2070"/>
      <c r="VDJ2" s="2070"/>
      <c r="VDK2" s="2070"/>
      <c r="VDL2" s="2070"/>
      <c r="VDM2" s="2070"/>
      <c r="VDN2" s="2070"/>
      <c r="VDO2" s="2070"/>
      <c r="VDP2" s="2070"/>
      <c r="VDQ2" s="2070"/>
      <c r="VDR2" s="2070"/>
      <c r="VDS2" s="2070"/>
      <c r="VDT2" s="2070"/>
      <c r="VDU2" s="2070"/>
      <c r="VDV2" s="2070"/>
      <c r="VDW2" s="2070"/>
      <c r="VDX2" s="2070"/>
      <c r="VDY2" s="2070"/>
      <c r="VDZ2" s="2070"/>
      <c r="VEA2" s="2070"/>
      <c r="VEB2" s="2070"/>
      <c r="VEC2" s="2070"/>
      <c r="VED2" s="2070"/>
      <c r="VEE2" s="2070"/>
      <c r="VEF2" s="2070"/>
      <c r="VEG2" s="2070"/>
      <c r="VEH2" s="2070"/>
      <c r="VEI2" s="2070"/>
      <c r="VEJ2" s="2070"/>
      <c r="VEK2" s="2070"/>
      <c r="VEL2" s="2070"/>
      <c r="VEM2" s="2070"/>
      <c r="VEN2" s="2070"/>
      <c r="VEO2" s="2070"/>
      <c r="VEP2" s="2070"/>
      <c r="VEQ2" s="2070"/>
      <c r="VER2" s="2070"/>
      <c r="VES2" s="2070"/>
      <c r="VET2" s="2070"/>
      <c r="VEU2" s="2070"/>
      <c r="VEV2" s="2070"/>
      <c r="VEW2" s="2070"/>
      <c r="VEX2" s="2070"/>
      <c r="VEY2" s="2070"/>
      <c r="VEZ2" s="2070"/>
      <c r="VFA2" s="2070"/>
      <c r="VFB2" s="2070"/>
      <c r="VFC2" s="2070"/>
      <c r="VFD2" s="2070"/>
      <c r="VFE2" s="2070"/>
      <c r="VFF2" s="2070"/>
      <c r="VFG2" s="2070"/>
      <c r="VFH2" s="2070"/>
      <c r="VFI2" s="2070"/>
      <c r="VFJ2" s="2070"/>
      <c r="VFK2" s="2070"/>
      <c r="VFL2" s="2070"/>
      <c r="VFM2" s="2070"/>
      <c r="VFN2" s="2070"/>
      <c r="VFO2" s="2070"/>
      <c r="VFP2" s="2070"/>
      <c r="VFQ2" s="2070"/>
      <c r="VFR2" s="2070"/>
      <c r="VFS2" s="2070"/>
      <c r="VFT2" s="2070"/>
      <c r="VFU2" s="2070"/>
      <c r="VFV2" s="2070"/>
      <c r="VFW2" s="2070"/>
      <c r="VFX2" s="2070"/>
      <c r="VFY2" s="2070"/>
      <c r="VFZ2" s="2070"/>
      <c r="VGA2" s="2070"/>
      <c r="VGB2" s="2070"/>
      <c r="VGC2" s="2070"/>
      <c r="VGD2" s="2070"/>
      <c r="VGE2" s="2070"/>
      <c r="VGF2" s="2070"/>
      <c r="VGG2" s="2070"/>
      <c r="VGH2" s="2070"/>
      <c r="VGI2" s="2070"/>
      <c r="VGJ2" s="2070"/>
      <c r="VGK2" s="2070"/>
      <c r="VGL2" s="2070"/>
      <c r="VGM2" s="2070"/>
      <c r="VGN2" s="2070"/>
      <c r="VGO2" s="2070"/>
      <c r="VGP2" s="2070"/>
      <c r="VGQ2" s="2070"/>
      <c r="VGR2" s="2070"/>
      <c r="VGS2" s="2070"/>
      <c r="VGT2" s="2070"/>
      <c r="VGU2" s="2070"/>
      <c r="VGV2" s="2070"/>
      <c r="VGW2" s="2070"/>
      <c r="VGX2" s="2070"/>
      <c r="VGY2" s="2070"/>
      <c r="VGZ2" s="2070"/>
      <c r="VHA2" s="2070"/>
      <c r="VHB2" s="2070"/>
      <c r="VHC2" s="2070"/>
      <c r="VHD2" s="2070"/>
      <c r="VHE2" s="2070"/>
      <c r="VHF2" s="2070"/>
      <c r="VHG2" s="2070"/>
      <c r="VHH2" s="2070"/>
      <c r="VHI2" s="2070"/>
      <c r="VHJ2" s="2070"/>
      <c r="VHK2" s="2070"/>
      <c r="VHL2" s="2070"/>
      <c r="VHM2" s="2070"/>
      <c r="VHN2" s="2070"/>
      <c r="VHO2" s="2070"/>
      <c r="VHP2" s="2070"/>
      <c r="VHQ2" s="2070"/>
      <c r="VHR2" s="2070"/>
      <c r="VHS2" s="2070"/>
      <c r="VHT2" s="2070"/>
      <c r="VHU2" s="2070"/>
      <c r="VHV2" s="2070"/>
      <c r="VHW2" s="2070"/>
      <c r="VHX2" s="2070"/>
      <c r="VHY2" s="2070"/>
      <c r="VHZ2" s="2070"/>
      <c r="VIA2" s="2070"/>
      <c r="VIB2" s="2070"/>
      <c r="VIC2" s="2070"/>
      <c r="VID2" s="2070"/>
      <c r="VIE2" s="2070"/>
      <c r="VIF2" s="2070"/>
      <c r="VIG2" s="2070"/>
      <c r="VIH2" s="2070"/>
      <c r="VII2" s="2070"/>
      <c r="VIJ2" s="2070"/>
      <c r="VIK2" s="2070"/>
      <c r="VIL2" s="2070"/>
      <c r="VIM2" s="2070"/>
      <c r="VIN2" s="2070"/>
      <c r="VIO2" s="2070"/>
      <c r="VIP2" s="2070"/>
      <c r="VIQ2" s="2070"/>
      <c r="VIR2" s="2070"/>
      <c r="VIS2" s="2070"/>
      <c r="VIT2" s="2070"/>
      <c r="VIU2" s="2070"/>
      <c r="VIV2" s="2070"/>
      <c r="VIW2" s="2070"/>
      <c r="VIX2" s="2070"/>
      <c r="VIY2" s="2070"/>
      <c r="VIZ2" s="2070"/>
      <c r="VJA2" s="2070"/>
      <c r="VJB2" s="2070"/>
      <c r="VJC2" s="2070"/>
      <c r="VJD2" s="2070"/>
      <c r="VJE2" s="2070"/>
      <c r="VJF2" s="2070"/>
      <c r="VJG2" s="2070"/>
      <c r="VJH2" s="2070"/>
      <c r="VJI2" s="2070"/>
      <c r="VJJ2" s="2070"/>
      <c r="VJK2" s="2070"/>
      <c r="VJL2" s="2070"/>
      <c r="VJM2" s="2070"/>
      <c r="VJN2" s="2070"/>
      <c r="VJO2" s="2070"/>
      <c r="VJP2" s="2070"/>
      <c r="VJQ2" s="2070"/>
      <c r="VJR2" s="2070"/>
      <c r="VJS2" s="2070"/>
      <c r="VJT2" s="2070"/>
      <c r="VJU2" s="2070"/>
      <c r="VJV2" s="2070"/>
      <c r="VJW2" s="2070"/>
      <c r="VJX2" s="2070"/>
      <c r="VJY2" s="2070"/>
      <c r="VJZ2" s="2070"/>
      <c r="VKA2" s="2070"/>
      <c r="VKB2" s="2070"/>
      <c r="VKC2" s="2070"/>
      <c r="VKD2" s="2070"/>
      <c r="VKE2" s="2070"/>
      <c r="VKF2" s="2070"/>
      <c r="VKG2" s="2070"/>
      <c r="VKH2" s="2070"/>
      <c r="VKI2" s="2070"/>
      <c r="VKJ2" s="2070"/>
      <c r="VKK2" s="2070"/>
      <c r="VKL2" s="2070"/>
      <c r="VKM2" s="2070"/>
      <c r="VKN2" s="2070"/>
      <c r="VKO2" s="2070"/>
      <c r="VKP2" s="2070"/>
      <c r="VKQ2" s="2070"/>
      <c r="VKR2" s="2070"/>
      <c r="VKS2" s="2070"/>
      <c r="VKT2" s="2070"/>
      <c r="VKU2" s="2070"/>
      <c r="VKV2" s="2070"/>
      <c r="VKW2" s="2070"/>
      <c r="VKX2" s="2070"/>
      <c r="VKY2" s="2070"/>
      <c r="VKZ2" s="2070"/>
      <c r="VLA2" s="2070"/>
      <c r="VLB2" s="2070"/>
      <c r="VLC2" s="2070"/>
      <c r="VLD2" s="2070"/>
      <c r="VLE2" s="2070"/>
      <c r="VLF2" s="2070"/>
      <c r="VLG2" s="2070"/>
      <c r="VLH2" s="2070"/>
      <c r="VLI2" s="2070"/>
      <c r="VLJ2" s="2070"/>
      <c r="VLK2" s="2070"/>
      <c r="VLL2" s="2070"/>
      <c r="VLM2" s="2070"/>
      <c r="VLN2" s="2070"/>
      <c r="VLO2" s="2070"/>
      <c r="VLP2" s="2070"/>
      <c r="VLQ2" s="2070"/>
      <c r="VLR2" s="2070"/>
      <c r="VLS2" s="2070"/>
      <c r="VLT2" s="2070"/>
      <c r="VLU2" s="2070"/>
      <c r="VLV2" s="2070"/>
      <c r="VLW2" s="2070"/>
      <c r="VLX2" s="2070"/>
      <c r="VLY2" s="2070"/>
      <c r="VLZ2" s="2070"/>
      <c r="VMA2" s="2070"/>
      <c r="VMB2" s="2070"/>
      <c r="VMC2" s="2070"/>
      <c r="VMD2" s="2070"/>
      <c r="VME2" s="2070"/>
      <c r="VMF2" s="2070"/>
      <c r="VMG2" s="2070"/>
      <c r="VMH2" s="2070"/>
      <c r="VMI2" s="2070"/>
      <c r="VMJ2" s="2070"/>
      <c r="VMK2" s="2070"/>
      <c r="VML2" s="2070"/>
      <c r="VMM2" s="2070"/>
      <c r="VMN2" s="2070"/>
      <c r="VMO2" s="2070"/>
      <c r="VMP2" s="2070"/>
      <c r="VMQ2" s="2070"/>
      <c r="VMR2" s="2070"/>
      <c r="VMS2" s="2070"/>
      <c r="VMT2" s="2070"/>
      <c r="VMU2" s="2070"/>
      <c r="VMV2" s="2070"/>
      <c r="VMW2" s="2070"/>
      <c r="VMX2" s="2070"/>
      <c r="VMY2" s="2070"/>
      <c r="VMZ2" s="2070"/>
      <c r="VNA2" s="2070"/>
      <c r="VNB2" s="2070"/>
      <c r="VNC2" s="2070"/>
      <c r="VND2" s="2070"/>
      <c r="VNE2" s="2070"/>
      <c r="VNF2" s="2070"/>
      <c r="VNG2" s="2070"/>
      <c r="VNH2" s="2070"/>
      <c r="VNI2" s="2070"/>
      <c r="VNJ2" s="2070"/>
      <c r="VNK2" s="2070"/>
      <c r="VNL2" s="2070"/>
      <c r="VNM2" s="2070"/>
      <c r="VNN2" s="2070"/>
      <c r="VNO2" s="2070"/>
      <c r="VNP2" s="2070"/>
      <c r="VNQ2" s="2070"/>
      <c r="VNR2" s="2070"/>
      <c r="VNS2" s="2070"/>
      <c r="VNT2" s="2070"/>
      <c r="VNU2" s="2070"/>
      <c r="VNV2" s="2070"/>
      <c r="VNW2" s="2070"/>
      <c r="VNX2" s="2070"/>
      <c r="VNY2" s="2070"/>
      <c r="VNZ2" s="2070"/>
      <c r="VOA2" s="2070"/>
      <c r="VOB2" s="2070"/>
      <c r="VOC2" s="2070"/>
      <c r="VOD2" s="2070"/>
      <c r="VOE2" s="2070"/>
      <c r="VOF2" s="2070"/>
      <c r="VOG2" s="2070"/>
      <c r="VOH2" s="2070"/>
      <c r="VOI2" s="2070"/>
      <c r="VOJ2" s="2070"/>
      <c r="VOK2" s="2070"/>
      <c r="VOL2" s="2070"/>
      <c r="VOM2" s="2070"/>
      <c r="VON2" s="2070"/>
      <c r="VOO2" s="2070"/>
      <c r="VOP2" s="2070"/>
      <c r="VOQ2" s="2070"/>
      <c r="VOR2" s="2070"/>
      <c r="VOS2" s="2070"/>
      <c r="VOT2" s="2070"/>
      <c r="VOU2" s="2070"/>
      <c r="VOV2" s="2070"/>
      <c r="VOW2" s="2070"/>
      <c r="VOX2" s="2070"/>
      <c r="VOY2" s="2070"/>
      <c r="VOZ2" s="2070"/>
      <c r="VPA2" s="2070"/>
      <c r="VPB2" s="2070"/>
      <c r="VPC2" s="2070"/>
      <c r="VPD2" s="2070"/>
      <c r="VPE2" s="2070"/>
      <c r="VPF2" s="2070"/>
      <c r="VPG2" s="2070"/>
      <c r="VPH2" s="2070"/>
      <c r="VPI2" s="2070"/>
      <c r="VPJ2" s="2070"/>
      <c r="VPK2" s="2070"/>
      <c r="VPL2" s="2070"/>
      <c r="VPM2" s="2070"/>
      <c r="VPN2" s="2070"/>
      <c r="VPO2" s="2070"/>
      <c r="VPP2" s="2070"/>
      <c r="VPQ2" s="2070"/>
      <c r="VPR2" s="2070"/>
      <c r="VPS2" s="2070"/>
      <c r="VPT2" s="2070"/>
      <c r="VPU2" s="2070"/>
      <c r="VPV2" s="2070"/>
      <c r="VPW2" s="2070"/>
      <c r="VPX2" s="2070"/>
      <c r="VPY2" s="2070"/>
      <c r="VPZ2" s="2070"/>
      <c r="VQA2" s="2070"/>
      <c r="VQB2" s="2070"/>
      <c r="VQC2" s="2070"/>
      <c r="VQD2" s="2070"/>
      <c r="VQE2" s="2070"/>
      <c r="VQF2" s="2070"/>
      <c r="VQG2" s="2070"/>
      <c r="VQH2" s="2070"/>
      <c r="VQI2" s="2070"/>
      <c r="VQJ2" s="2070"/>
      <c r="VQK2" s="2070"/>
      <c r="VQL2" s="2070"/>
      <c r="VQM2" s="2070"/>
      <c r="VQN2" s="2070"/>
      <c r="VQO2" s="2070"/>
      <c r="VQP2" s="2070"/>
      <c r="VQQ2" s="2070"/>
      <c r="VQR2" s="2070"/>
      <c r="VQS2" s="2070"/>
      <c r="VQT2" s="2070"/>
      <c r="VQU2" s="2070"/>
      <c r="VQV2" s="2070"/>
      <c r="VQW2" s="2070"/>
      <c r="VQX2" s="2070"/>
      <c r="VQY2" s="2070"/>
      <c r="VQZ2" s="2070"/>
      <c r="VRA2" s="2070"/>
      <c r="VRB2" s="2070"/>
      <c r="VRC2" s="2070"/>
      <c r="VRD2" s="2070"/>
      <c r="VRE2" s="2070"/>
      <c r="VRF2" s="2070"/>
      <c r="VRG2" s="2070"/>
      <c r="VRH2" s="2070"/>
      <c r="VRI2" s="2070"/>
      <c r="VRJ2" s="2070"/>
      <c r="VRK2" s="2070"/>
      <c r="VRL2" s="2070"/>
      <c r="VRM2" s="2070"/>
      <c r="VRN2" s="2070"/>
      <c r="VRO2" s="2070"/>
      <c r="VRP2" s="2070"/>
      <c r="VRQ2" s="2070"/>
      <c r="VRR2" s="2070"/>
      <c r="VRS2" s="2070"/>
      <c r="VRT2" s="2070"/>
      <c r="VRU2" s="2070"/>
      <c r="VRV2" s="2070"/>
      <c r="VRW2" s="2070"/>
      <c r="VRX2" s="2070"/>
      <c r="VRY2" s="2070"/>
      <c r="VRZ2" s="2070"/>
      <c r="VSA2" s="2070"/>
      <c r="VSB2" s="2070"/>
      <c r="VSC2" s="2070"/>
      <c r="VSD2" s="2070"/>
      <c r="VSE2" s="2070"/>
      <c r="VSF2" s="2070"/>
      <c r="VSG2" s="2070"/>
      <c r="VSH2" s="2070"/>
      <c r="VSI2" s="2070"/>
      <c r="VSJ2" s="2070"/>
      <c r="VSK2" s="2070"/>
      <c r="VSL2" s="2070"/>
      <c r="VSM2" s="2070"/>
      <c r="VSN2" s="2070"/>
      <c r="VSO2" s="2070"/>
      <c r="VSP2" s="2070"/>
      <c r="VSQ2" s="2070"/>
      <c r="VSR2" s="2070"/>
      <c r="VSS2" s="2070"/>
      <c r="VST2" s="2070"/>
      <c r="VSU2" s="2070"/>
      <c r="VSV2" s="2070"/>
      <c r="VSW2" s="2070"/>
      <c r="VSX2" s="2070"/>
      <c r="VSY2" s="2070"/>
      <c r="VSZ2" s="2070"/>
      <c r="VTA2" s="2070"/>
      <c r="VTB2" s="2070"/>
      <c r="VTC2" s="2070"/>
      <c r="VTD2" s="2070"/>
      <c r="VTE2" s="2070"/>
      <c r="VTF2" s="2070"/>
      <c r="VTG2" s="2070"/>
      <c r="VTH2" s="2070"/>
      <c r="VTI2" s="2070"/>
      <c r="VTJ2" s="2070"/>
      <c r="VTK2" s="2070"/>
      <c r="VTL2" s="2070"/>
      <c r="VTM2" s="2070"/>
      <c r="VTN2" s="2070"/>
      <c r="VTO2" s="2070"/>
      <c r="VTP2" s="2070"/>
      <c r="VTQ2" s="2070"/>
      <c r="VTR2" s="2070"/>
      <c r="VTS2" s="2070"/>
      <c r="VTT2" s="2070"/>
      <c r="VTU2" s="2070"/>
      <c r="VTV2" s="2070"/>
      <c r="VTW2" s="2070"/>
      <c r="VTX2" s="2070"/>
      <c r="VTY2" s="2070"/>
      <c r="VTZ2" s="2070"/>
      <c r="VUA2" s="2070"/>
      <c r="VUB2" s="2070"/>
      <c r="VUC2" s="2070"/>
      <c r="VUD2" s="2070"/>
      <c r="VUE2" s="2070"/>
      <c r="VUF2" s="2070"/>
      <c r="VUG2" s="2070"/>
      <c r="VUH2" s="2070"/>
      <c r="VUI2" s="2070"/>
      <c r="VUJ2" s="2070"/>
      <c r="VUK2" s="2070"/>
      <c r="VUL2" s="2070"/>
      <c r="VUM2" s="2070"/>
      <c r="VUN2" s="2070"/>
      <c r="VUO2" s="2070"/>
      <c r="VUP2" s="2070"/>
      <c r="VUQ2" s="2070"/>
      <c r="VUR2" s="2070"/>
      <c r="VUS2" s="2070"/>
      <c r="VUT2" s="2070"/>
      <c r="VUU2" s="2070"/>
      <c r="VUV2" s="2070"/>
      <c r="VUW2" s="2070"/>
      <c r="VUX2" s="2070"/>
      <c r="VUY2" s="2070"/>
      <c r="VUZ2" s="2070"/>
      <c r="VVA2" s="2070"/>
      <c r="VVB2" s="2070"/>
      <c r="VVC2" s="2070"/>
      <c r="VVD2" s="2070"/>
      <c r="VVE2" s="2070"/>
      <c r="VVF2" s="2070"/>
      <c r="VVG2" s="2070"/>
      <c r="VVH2" s="2070"/>
      <c r="VVI2" s="2070"/>
      <c r="VVJ2" s="2070"/>
      <c r="VVK2" s="2070"/>
      <c r="VVL2" s="2070"/>
      <c r="VVM2" s="2070"/>
      <c r="VVN2" s="2070"/>
      <c r="VVO2" s="2070"/>
      <c r="VVP2" s="2070"/>
      <c r="VVQ2" s="2070"/>
      <c r="VVR2" s="2070"/>
      <c r="VVS2" s="2070"/>
      <c r="VVT2" s="2070"/>
      <c r="VVU2" s="2070"/>
      <c r="VVV2" s="2070"/>
      <c r="VVW2" s="2070"/>
      <c r="VVX2" s="2070"/>
      <c r="VVY2" s="2070"/>
      <c r="VVZ2" s="2070"/>
      <c r="VWA2" s="2070"/>
      <c r="VWB2" s="2070"/>
      <c r="VWC2" s="2070"/>
      <c r="VWD2" s="2070"/>
      <c r="VWE2" s="2070"/>
      <c r="VWF2" s="2070"/>
      <c r="VWG2" s="2070"/>
      <c r="VWH2" s="2070"/>
      <c r="VWI2" s="2070"/>
      <c r="VWJ2" s="2070"/>
      <c r="VWK2" s="2070"/>
      <c r="VWL2" s="2070"/>
      <c r="VWM2" s="2070"/>
      <c r="VWN2" s="2070"/>
      <c r="VWO2" s="2070"/>
      <c r="VWP2" s="2070"/>
      <c r="VWQ2" s="2070"/>
      <c r="VWR2" s="2070"/>
      <c r="VWS2" s="2070"/>
      <c r="VWT2" s="2070"/>
      <c r="VWU2" s="2070"/>
      <c r="VWV2" s="2070"/>
      <c r="VWW2" s="2070"/>
      <c r="VWX2" s="2070"/>
      <c r="VWY2" s="2070"/>
      <c r="VWZ2" s="2070"/>
      <c r="VXA2" s="2070"/>
      <c r="VXB2" s="2070"/>
      <c r="VXC2" s="2070"/>
      <c r="VXD2" s="2070"/>
      <c r="VXE2" s="2070"/>
      <c r="VXF2" s="2070"/>
      <c r="VXG2" s="2070"/>
      <c r="VXH2" s="2070"/>
      <c r="VXI2" s="2070"/>
      <c r="VXJ2" s="2070"/>
      <c r="VXK2" s="2070"/>
      <c r="VXL2" s="2070"/>
      <c r="VXM2" s="2070"/>
      <c r="VXN2" s="2070"/>
      <c r="VXO2" s="2070"/>
      <c r="VXP2" s="2070"/>
      <c r="VXQ2" s="2070"/>
      <c r="VXR2" s="2070"/>
      <c r="VXS2" s="2070"/>
      <c r="VXT2" s="2070"/>
      <c r="VXU2" s="2070"/>
      <c r="VXV2" s="2070"/>
      <c r="VXW2" s="2070"/>
      <c r="VXX2" s="2070"/>
      <c r="VXY2" s="2070"/>
      <c r="VXZ2" s="2070"/>
      <c r="VYA2" s="2070"/>
      <c r="VYB2" s="2070"/>
      <c r="VYC2" s="2070"/>
      <c r="VYD2" s="2070"/>
      <c r="VYE2" s="2070"/>
      <c r="VYF2" s="2070"/>
      <c r="VYG2" s="2070"/>
      <c r="VYH2" s="2070"/>
      <c r="VYI2" s="2070"/>
      <c r="VYJ2" s="2070"/>
      <c r="VYK2" s="2070"/>
      <c r="VYL2" s="2070"/>
      <c r="VYM2" s="2070"/>
      <c r="VYN2" s="2070"/>
      <c r="VYO2" s="2070"/>
      <c r="VYP2" s="2070"/>
      <c r="VYQ2" s="2070"/>
      <c r="VYR2" s="2070"/>
      <c r="VYS2" s="2070"/>
      <c r="VYT2" s="2070"/>
      <c r="VYU2" s="2070"/>
      <c r="VYV2" s="2070"/>
      <c r="VYW2" s="2070"/>
      <c r="VYX2" s="2070"/>
      <c r="VYY2" s="2070"/>
      <c r="VYZ2" s="2070"/>
      <c r="VZA2" s="2070"/>
      <c r="VZB2" s="2070"/>
      <c r="VZC2" s="2070"/>
      <c r="VZD2" s="2070"/>
      <c r="VZE2" s="2070"/>
      <c r="VZF2" s="2070"/>
      <c r="VZG2" s="2070"/>
      <c r="VZH2" s="2070"/>
      <c r="VZI2" s="2070"/>
      <c r="VZJ2" s="2070"/>
      <c r="VZK2" s="2070"/>
      <c r="VZL2" s="2070"/>
      <c r="VZM2" s="2070"/>
      <c r="VZN2" s="2070"/>
      <c r="VZO2" s="2070"/>
      <c r="VZP2" s="2070"/>
      <c r="VZQ2" s="2070"/>
      <c r="VZR2" s="2070"/>
      <c r="VZS2" s="2070"/>
      <c r="VZT2" s="2070"/>
      <c r="VZU2" s="2070"/>
      <c r="VZV2" s="2070"/>
      <c r="VZW2" s="2070"/>
      <c r="VZX2" s="2070"/>
      <c r="VZY2" s="2070"/>
      <c r="VZZ2" s="2070"/>
      <c r="WAA2" s="2070"/>
      <c r="WAB2" s="2070"/>
      <c r="WAC2" s="2070"/>
      <c r="WAD2" s="2070"/>
      <c r="WAE2" s="2070"/>
      <c r="WAF2" s="2070"/>
      <c r="WAG2" s="2070"/>
      <c r="WAH2" s="2070"/>
      <c r="WAI2" s="2070"/>
      <c r="WAJ2" s="2070"/>
      <c r="WAK2" s="2070"/>
      <c r="WAL2" s="2070"/>
      <c r="WAM2" s="2070"/>
      <c r="WAN2" s="2070"/>
      <c r="WAO2" s="2070"/>
      <c r="WAP2" s="2070"/>
      <c r="WAQ2" s="2070"/>
      <c r="WAR2" s="2070"/>
      <c r="WAS2" s="2070"/>
      <c r="WAT2" s="2070"/>
      <c r="WAU2" s="2070"/>
      <c r="WAV2" s="2070"/>
      <c r="WAW2" s="2070"/>
      <c r="WAX2" s="2070"/>
      <c r="WAY2" s="2070"/>
      <c r="WAZ2" s="2070"/>
      <c r="WBA2" s="2070"/>
      <c r="WBB2" s="2070"/>
      <c r="WBC2" s="2070"/>
      <c r="WBD2" s="2070"/>
      <c r="WBE2" s="2070"/>
      <c r="WBF2" s="2070"/>
      <c r="WBG2" s="2070"/>
      <c r="WBH2" s="2070"/>
      <c r="WBI2" s="2070"/>
      <c r="WBJ2" s="2070"/>
      <c r="WBK2" s="2070"/>
      <c r="WBL2" s="2070"/>
      <c r="WBM2" s="2070"/>
      <c r="WBN2" s="2070"/>
      <c r="WBO2" s="2070"/>
      <c r="WBP2" s="2070"/>
      <c r="WBQ2" s="2070"/>
      <c r="WBR2" s="2070"/>
      <c r="WBS2" s="2070"/>
      <c r="WBT2" s="2070"/>
      <c r="WBU2" s="2070"/>
      <c r="WBV2" s="2070"/>
      <c r="WBW2" s="2070"/>
      <c r="WBX2" s="2070"/>
      <c r="WBY2" s="2070"/>
      <c r="WBZ2" s="2070"/>
      <c r="WCA2" s="2070"/>
      <c r="WCB2" s="2070"/>
      <c r="WCC2" s="2070"/>
      <c r="WCD2" s="2070"/>
      <c r="WCE2" s="2070"/>
      <c r="WCF2" s="2070"/>
      <c r="WCG2" s="2070"/>
      <c r="WCH2" s="2070"/>
      <c r="WCI2" s="2070"/>
      <c r="WCJ2" s="2070"/>
      <c r="WCK2" s="2070"/>
      <c r="WCL2" s="2070"/>
      <c r="WCM2" s="2070"/>
      <c r="WCN2" s="2070"/>
      <c r="WCO2" s="2070"/>
      <c r="WCP2" s="2070"/>
      <c r="WCQ2" s="2070"/>
      <c r="WCR2" s="2070"/>
      <c r="WCS2" s="2070"/>
      <c r="WCT2" s="2070"/>
      <c r="WCU2" s="2070"/>
      <c r="WCV2" s="2070"/>
      <c r="WCW2" s="2070"/>
      <c r="WCX2" s="2070"/>
      <c r="WCY2" s="2070"/>
      <c r="WCZ2" s="2070"/>
      <c r="WDA2" s="2070"/>
      <c r="WDB2" s="2070"/>
      <c r="WDC2" s="2070"/>
      <c r="WDD2" s="2070"/>
      <c r="WDE2" s="2070"/>
      <c r="WDF2" s="2070"/>
      <c r="WDG2" s="2070"/>
      <c r="WDH2" s="2070"/>
      <c r="WDI2" s="2070"/>
      <c r="WDJ2" s="2070"/>
      <c r="WDK2" s="2070"/>
      <c r="WDL2" s="2070"/>
      <c r="WDM2" s="2070"/>
      <c r="WDN2" s="2070"/>
      <c r="WDO2" s="2070"/>
      <c r="WDP2" s="2070"/>
      <c r="WDQ2" s="2070"/>
      <c r="WDR2" s="2070"/>
      <c r="WDS2" s="2070"/>
      <c r="WDT2" s="2070"/>
      <c r="WDU2" s="2070"/>
      <c r="WDV2" s="2070"/>
      <c r="WDW2" s="2070"/>
      <c r="WDX2" s="2070"/>
      <c r="WDY2" s="2070"/>
      <c r="WDZ2" s="2070"/>
      <c r="WEA2" s="2070"/>
      <c r="WEB2" s="2070"/>
      <c r="WEC2" s="2070"/>
      <c r="WED2" s="2070"/>
      <c r="WEE2" s="2070"/>
      <c r="WEF2" s="2070"/>
      <c r="WEG2" s="2070"/>
      <c r="WEH2" s="2070"/>
      <c r="WEI2" s="2070"/>
      <c r="WEJ2" s="2070"/>
      <c r="WEK2" s="2070"/>
      <c r="WEL2" s="2070"/>
      <c r="WEM2" s="2070"/>
      <c r="WEN2" s="2070"/>
      <c r="WEO2" s="2070"/>
      <c r="WEP2" s="2070"/>
      <c r="WEQ2" s="2070"/>
      <c r="WER2" s="2070"/>
      <c r="WES2" s="2070"/>
      <c r="WET2" s="2070"/>
      <c r="WEU2" s="2070"/>
      <c r="WEV2" s="2070"/>
      <c r="WEW2" s="2070"/>
      <c r="WEX2" s="2070"/>
      <c r="WEY2" s="2070"/>
      <c r="WEZ2" s="2070"/>
      <c r="WFA2" s="2070"/>
      <c r="WFB2" s="2070"/>
      <c r="WFC2" s="2070"/>
      <c r="WFD2" s="2070"/>
      <c r="WFE2" s="2070"/>
      <c r="WFF2" s="2070"/>
      <c r="WFG2" s="2070"/>
      <c r="WFH2" s="2070"/>
      <c r="WFI2" s="2070"/>
      <c r="WFJ2" s="2070"/>
      <c r="WFK2" s="2070"/>
      <c r="WFL2" s="2070"/>
      <c r="WFM2" s="2070"/>
      <c r="WFN2" s="2070"/>
      <c r="WFO2" s="2070"/>
      <c r="WFP2" s="2070"/>
      <c r="WFQ2" s="2070"/>
      <c r="WFR2" s="2070"/>
      <c r="WFS2" s="2070"/>
      <c r="WFT2" s="2070"/>
      <c r="WFU2" s="2070"/>
      <c r="WFV2" s="2070"/>
      <c r="WFW2" s="2070"/>
      <c r="WFX2" s="2070"/>
      <c r="WFY2" s="2070"/>
      <c r="WFZ2" s="2070"/>
      <c r="WGA2" s="2070"/>
      <c r="WGB2" s="2070"/>
      <c r="WGC2" s="2070"/>
      <c r="WGD2" s="2070"/>
      <c r="WGE2" s="2070"/>
      <c r="WGF2" s="2070"/>
      <c r="WGG2" s="2070"/>
      <c r="WGH2" s="2070"/>
      <c r="WGI2" s="2070"/>
      <c r="WGJ2" s="2070"/>
      <c r="WGK2" s="2070"/>
      <c r="WGL2" s="2070"/>
      <c r="WGM2" s="2070"/>
      <c r="WGN2" s="2070"/>
      <c r="WGO2" s="2070"/>
      <c r="WGP2" s="2070"/>
      <c r="WGQ2" s="2070"/>
      <c r="WGR2" s="2070"/>
      <c r="WGS2" s="2070"/>
      <c r="WGT2" s="2070"/>
      <c r="WGU2" s="2070"/>
      <c r="WGV2" s="2070"/>
      <c r="WGW2" s="2070"/>
      <c r="WGX2" s="2070"/>
      <c r="WGY2" s="2070"/>
      <c r="WGZ2" s="2070"/>
      <c r="WHA2" s="2070"/>
      <c r="WHB2" s="2070"/>
      <c r="WHC2" s="2070"/>
      <c r="WHD2" s="2070"/>
      <c r="WHE2" s="2070"/>
      <c r="WHF2" s="2070"/>
      <c r="WHG2" s="2070"/>
      <c r="WHH2" s="2070"/>
      <c r="WHI2" s="2070"/>
      <c r="WHJ2" s="2070"/>
      <c r="WHK2" s="2070"/>
      <c r="WHL2" s="2070"/>
      <c r="WHM2" s="2070"/>
      <c r="WHN2" s="2070"/>
      <c r="WHO2" s="2070"/>
      <c r="WHP2" s="2070"/>
      <c r="WHQ2" s="2070"/>
      <c r="WHR2" s="2070"/>
      <c r="WHS2" s="2070"/>
      <c r="WHT2" s="2070"/>
      <c r="WHU2" s="2070"/>
      <c r="WHV2" s="2070"/>
      <c r="WHW2" s="2070"/>
      <c r="WHX2" s="2070"/>
      <c r="WHY2" s="2070"/>
      <c r="WHZ2" s="2070"/>
      <c r="WIA2" s="2070"/>
      <c r="WIB2" s="2070"/>
      <c r="WIC2" s="2070"/>
      <c r="WID2" s="2070"/>
      <c r="WIE2" s="2070"/>
      <c r="WIF2" s="2070"/>
      <c r="WIG2" s="2070"/>
      <c r="WIH2" s="2070"/>
      <c r="WII2" s="2070"/>
      <c r="WIJ2" s="2070"/>
      <c r="WIK2" s="2070"/>
      <c r="WIL2" s="2070"/>
      <c r="WIM2" s="2070"/>
      <c r="WIN2" s="2070"/>
      <c r="WIO2" s="2070"/>
      <c r="WIP2" s="2070"/>
      <c r="WIQ2" s="2070"/>
      <c r="WIR2" s="2070"/>
      <c r="WIS2" s="2070"/>
      <c r="WIT2" s="2070"/>
      <c r="WIU2" s="2070"/>
      <c r="WIV2" s="2070"/>
      <c r="WIW2" s="2070"/>
      <c r="WIX2" s="2070"/>
      <c r="WIY2" s="2070"/>
      <c r="WIZ2" s="2070"/>
      <c r="WJA2" s="2070"/>
      <c r="WJB2" s="2070"/>
      <c r="WJC2" s="2070"/>
      <c r="WJD2" s="2070"/>
      <c r="WJE2" s="2070"/>
      <c r="WJF2" s="2070"/>
      <c r="WJG2" s="2070"/>
      <c r="WJH2" s="2070"/>
      <c r="WJI2" s="2070"/>
      <c r="WJJ2" s="2070"/>
      <c r="WJK2" s="2070"/>
      <c r="WJL2" s="2070"/>
      <c r="WJM2" s="2070"/>
      <c r="WJN2" s="2070"/>
      <c r="WJO2" s="2070"/>
      <c r="WJP2" s="2070"/>
      <c r="WJQ2" s="2070"/>
      <c r="WJR2" s="2070"/>
      <c r="WJS2" s="2070"/>
      <c r="WJT2" s="2070"/>
      <c r="WJU2" s="2070"/>
      <c r="WJV2" s="2070"/>
      <c r="WJW2" s="2070"/>
      <c r="WJX2" s="2070"/>
      <c r="WJY2" s="2070"/>
      <c r="WJZ2" s="2070"/>
      <c r="WKA2" s="2070"/>
      <c r="WKB2" s="2070"/>
      <c r="WKC2" s="2070"/>
      <c r="WKD2" s="2070"/>
      <c r="WKE2" s="2070"/>
      <c r="WKF2" s="2070"/>
      <c r="WKG2" s="2070"/>
      <c r="WKH2" s="2070"/>
      <c r="WKI2" s="2070"/>
      <c r="WKJ2" s="2070"/>
      <c r="WKK2" s="2070"/>
      <c r="WKL2" s="2070"/>
      <c r="WKM2" s="2070"/>
      <c r="WKN2" s="2070"/>
      <c r="WKO2" s="2070"/>
      <c r="WKP2" s="2070"/>
      <c r="WKQ2" s="2070"/>
      <c r="WKR2" s="2070"/>
      <c r="WKS2" s="2070"/>
      <c r="WKT2" s="2070"/>
      <c r="WKU2" s="2070"/>
      <c r="WKV2" s="2070"/>
      <c r="WKW2" s="2070"/>
      <c r="WKX2" s="2070"/>
      <c r="WKY2" s="2070"/>
      <c r="WKZ2" s="2070"/>
      <c r="WLA2" s="2070"/>
      <c r="WLB2" s="2070"/>
      <c r="WLC2" s="2070"/>
      <c r="WLD2" s="2070"/>
      <c r="WLE2" s="2070"/>
      <c r="WLF2" s="2070"/>
      <c r="WLG2" s="2070"/>
      <c r="WLH2" s="2070"/>
      <c r="WLI2" s="2070"/>
      <c r="WLJ2" s="2070"/>
      <c r="WLK2" s="2070"/>
      <c r="WLL2" s="2070"/>
      <c r="WLM2" s="2070"/>
      <c r="WLN2" s="2070"/>
      <c r="WLO2" s="2070"/>
      <c r="WLP2" s="2070"/>
      <c r="WLQ2" s="2070"/>
      <c r="WLR2" s="2070"/>
      <c r="WLS2" s="2070"/>
      <c r="WLT2" s="2070"/>
      <c r="WLU2" s="2070"/>
      <c r="WLV2" s="2070"/>
      <c r="WLW2" s="2070"/>
      <c r="WLX2" s="2070"/>
      <c r="WLY2" s="2070"/>
      <c r="WLZ2" s="2070"/>
      <c r="WMA2" s="2070"/>
      <c r="WMB2" s="2070"/>
      <c r="WMC2" s="2070"/>
      <c r="WMD2" s="2070"/>
      <c r="WME2" s="2070"/>
      <c r="WMF2" s="2070"/>
      <c r="WMG2" s="2070"/>
      <c r="WMH2" s="2070"/>
      <c r="WMI2" s="2070"/>
      <c r="WMJ2" s="2070"/>
      <c r="WMK2" s="2070"/>
      <c r="WML2" s="2070"/>
      <c r="WMM2" s="2070"/>
      <c r="WMN2" s="2070"/>
      <c r="WMO2" s="2070"/>
      <c r="WMP2" s="2070"/>
      <c r="WMQ2" s="2070"/>
      <c r="WMR2" s="2070"/>
      <c r="WMS2" s="2070"/>
      <c r="WMT2" s="2070"/>
      <c r="WMU2" s="2070"/>
      <c r="WMV2" s="2070"/>
      <c r="WMW2" s="2070"/>
      <c r="WMX2" s="2070"/>
      <c r="WMY2" s="2070"/>
      <c r="WMZ2" s="2070"/>
      <c r="WNA2" s="2070"/>
      <c r="WNB2" s="2070"/>
      <c r="WNC2" s="2070"/>
      <c r="WND2" s="2070"/>
      <c r="WNE2" s="2070"/>
      <c r="WNF2" s="2070"/>
      <c r="WNG2" s="2070"/>
      <c r="WNH2" s="2070"/>
      <c r="WNI2" s="2070"/>
      <c r="WNJ2" s="2070"/>
      <c r="WNK2" s="2070"/>
      <c r="WNL2" s="2070"/>
      <c r="WNM2" s="2070"/>
      <c r="WNN2" s="2070"/>
      <c r="WNO2" s="2070"/>
      <c r="WNP2" s="2070"/>
      <c r="WNQ2" s="2070"/>
      <c r="WNR2" s="2070"/>
      <c r="WNS2" s="2070"/>
      <c r="WNT2" s="2070"/>
      <c r="WNU2" s="2070"/>
      <c r="WNV2" s="2070"/>
      <c r="WNW2" s="2070"/>
      <c r="WNX2" s="2070"/>
      <c r="WNY2" s="2070"/>
      <c r="WNZ2" s="2070"/>
      <c r="WOA2" s="2070"/>
      <c r="WOB2" s="2070"/>
      <c r="WOC2" s="2070"/>
      <c r="WOD2" s="2070"/>
      <c r="WOE2" s="2070"/>
      <c r="WOF2" s="2070"/>
      <c r="WOG2" s="2070"/>
      <c r="WOH2" s="2070"/>
      <c r="WOI2" s="2070"/>
      <c r="WOJ2" s="2070"/>
      <c r="WOK2" s="2070"/>
      <c r="WOL2" s="2070"/>
      <c r="WOM2" s="2070"/>
      <c r="WON2" s="2070"/>
      <c r="WOO2" s="2070"/>
      <c r="WOP2" s="2070"/>
      <c r="WOQ2" s="2070"/>
      <c r="WOR2" s="2070"/>
      <c r="WOS2" s="2070"/>
      <c r="WOT2" s="2070"/>
      <c r="WOU2" s="2070"/>
      <c r="WOV2" s="2070"/>
      <c r="WOW2" s="2070"/>
      <c r="WOX2" s="2070"/>
      <c r="WOY2" s="2070"/>
      <c r="WOZ2" s="2070"/>
      <c r="WPA2" s="2070"/>
      <c r="WPB2" s="2070"/>
      <c r="WPC2" s="2070"/>
      <c r="WPD2" s="2070"/>
      <c r="WPE2" s="2070"/>
      <c r="WPF2" s="2070"/>
      <c r="WPG2" s="2070"/>
      <c r="WPH2" s="2070"/>
      <c r="WPI2" s="2070"/>
      <c r="WPJ2" s="2070"/>
      <c r="WPK2" s="2070"/>
      <c r="WPL2" s="2070"/>
      <c r="WPM2" s="2070"/>
      <c r="WPN2" s="2070"/>
      <c r="WPO2" s="2070"/>
      <c r="WPP2" s="2070"/>
      <c r="WPQ2" s="2070"/>
      <c r="WPR2" s="2070"/>
      <c r="WPS2" s="2070"/>
      <c r="WPT2" s="2070"/>
      <c r="WPU2" s="2070"/>
      <c r="WPV2" s="2070"/>
      <c r="WPW2" s="2070"/>
      <c r="WPX2" s="2070"/>
      <c r="WPY2" s="2070"/>
      <c r="WPZ2" s="2070"/>
      <c r="WQA2" s="2070"/>
      <c r="WQB2" s="2070"/>
      <c r="WQC2" s="2070"/>
      <c r="WQD2" s="2070"/>
      <c r="WQE2" s="2070"/>
      <c r="WQF2" s="2070"/>
      <c r="WQG2" s="2070"/>
      <c r="WQH2" s="2070"/>
      <c r="WQI2" s="2070"/>
      <c r="WQJ2" s="2070"/>
      <c r="WQK2" s="2070"/>
      <c r="WQL2" s="2070"/>
      <c r="WQM2" s="2070"/>
      <c r="WQN2" s="2070"/>
      <c r="WQO2" s="2070"/>
      <c r="WQP2" s="2070"/>
      <c r="WQQ2" s="2070"/>
      <c r="WQR2" s="2070"/>
      <c r="WQS2" s="2070"/>
      <c r="WQT2" s="2070"/>
      <c r="WQU2" s="2070"/>
      <c r="WQV2" s="2070"/>
      <c r="WQW2" s="2070"/>
      <c r="WQX2" s="2070"/>
      <c r="WQY2" s="2070"/>
      <c r="WQZ2" s="2070"/>
      <c r="WRA2" s="2070"/>
      <c r="WRB2" s="2070"/>
      <c r="WRC2" s="2070"/>
      <c r="WRD2" s="2070"/>
      <c r="WRE2" s="2070"/>
      <c r="WRF2" s="2070"/>
      <c r="WRG2" s="2070"/>
      <c r="WRH2" s="2070"/>
      <c r="WRI2" s="2070"/>
      <c r="WRJ2" s="2070"/>
      <c r="WRK2" s="2070"/>
      <c r="WRL2" s="2070"/>
      <c r="WRM2" s="2070"/>
      <c r="WRN2" s="2070"/>
      <c r="WRO2" s="2070"/>
      <c r="WRP2" s="2070"/>
      <c r="WRQ2" s="2070"/>
      <c r="WRR2" s="2070"/>
      <c r="WRS2" s="2070"/>
      <c r="WRT2" s="2070"/>
      <c r="WRU2" s="2070"/>
      <c r="WRV2" s="2070"/>
      <c r="WRW2" s="2070"/>
      <c r="WRX2" s="2070"/>
      <c r="WRY2" s="2070"/>
      <c r="WRZ2" s="2070"/>
      <c r="WSA2" s="2070"/>
      <c r="WSB2" s="2070"/>
      <c r="WSC2" s="2070"/>
      <c r="WSD2" s="2070"/>
      <c r="WSE2" s="2070"/>
      <c r="WSF2" s="2070"/>
      <c r="WSG2" s="2070"/>
      <c r="WSH2" s="2070"/>
      <c r="WSI2" s="2070"/>
      <c r="WSJ2" s="2070"/>
      <c r="WSK2" s="2070"/>
      <c r="WSL2" s="2070"/>
      <c r="WSM2" s="2070"/>
      <c r="WSN2" s="2070"/>
      <c r="WSO2" s="2070"/>
      <c r="WSP2" s="2070"/>
      <c r="WSQ2" s="2070"/>
      <c r="WSR2" s="2070"/>
      <c r="WSS2" s="2070"/>
      <c r="WST2" s="2070"/>
      <c r="WSU2" s="2070"/>
      <c r="WSV2" s="2070"/>
      <c r="WSW2" s="2070"/>
      <c r="WSX2" s="2070"/>
      <c r="WSY2" s="2070"/>
      <c r="WSZ2" s="2070"/>
      <c r="WTA2" s="2070"/>
      <c r="WTB2" s="2070"/>
      <c r="WTC2" s="2070"/>
      <c r="WTD2" s="2070"/>
      <c r="WTE2" s="2070"/>
      <c r="WTF2" s="2070"/>
      <c r="WTG2" s="2070"/>
      <c r="WTH2" s="2070"/>
      <c r="WTI2" s="2070"/>
      <c r="WTJ2" s="2070"/>
      <c r="WTK2" s="2070"/>
      <c r="WTL2" s="2070"/>
      <c r="WTM2" s="2070"/>
      <c r="WTN2" s="2070"/>
      <c r="WTO2" s="2070"/>
      <c r="WTP2" s="2070"/>
      <c r="WTQ2" s="2070"/>
      <c r="WTR2" s="2070"/>
      <c r="WTS2" s="2070"/>
      <c r="WTT2" s="2070"/>
      <c r="WTU2" s="2070"/>
      <c r="WTV2" s="2070"/>
      <c r="WTW2" s="2070"/>
      <c r="WTX2" s="2070"/>
      <c r="WTY2" s="2070"/>
      <c r="WTZ2" s="2070"/>
      <c r="WUA2" s="2070"/>
      <c r="WUB2" s="2070"/>
      <c r="WUC2" s="2070"/>
      <c r="WUD2" s="2070"/>
      <c r="WUE2" s="2070"/>
      <c r="WUF2" s="2070"/>
      <c r="WUG2" s="2070"/>
      <c r="WUH2" s="2070"/>
      <c r="WUI2" s="2070"/>
      <c r="WUJ2" s="2070"/>
      <c r="WUK2" s="2070"/>
      <c r="WUL2" s="2070"/>
      <c r="WUM2" s="2070"/>
      <c r="WUN2" s="2070"/>
      <c r="WUO2" s="2070"/>
      <c r="WUP2" s="2070"/>
      <c r="WUQ2" s="2070"/>
      <c r="WUR2" s="2070"/>
      <c r="WUS2" s="2070"/>
      <c r="WUT2" s="2070"/>
      <c r="WUU2" s="2070"/>
      <c r="WUV2" s="2070"/>
      <c r="WUW2" s="2070"/>
      <c r="WUX2" s="2070"/>
      <c r="WUY2" s="2070"/>
      <c r="WUZ2" s="2070"/>
      <c r="WVA2" s="2070"/>
      <c r="WVB2" s="2070"/>
      <c r="WVC2" s="2070"/>
      <c r="WVD2" s="2070"/>
      <c r="WVE2" s="2070"/>
      <c r="WVF2" s="2070"/>
      <c r="WVG2" s="2070"/>
      <c r="WVH2" s="2070"/>
      <c r="WVI2" s="2070"/>
      <c r="WVJ2" s="2070"/>
      <c r="WVK2" s="2070"/>
      <c r="WVL2" s="2070"/>
      <c r="WVM2" s="2070"/>
      <c r="WVN2" s="2070"/>
      <c r="WVO2" s="2070"/>
      <c r="WVP2" s="2070"/>
      <c r="WVQ2" s="2070"/>
      <c r="WVR2" s="2070"/>
      <c r="WVS2" s="2070"/>
      <c r="WVT2" s="2070"/>
      <c r="WVU2" s="2070"/>
      <c r="WVV2" s="2070"/>
      <c r="WVW2" s="2070"/>
      <c r="WVX2" s="2070"/>
      <c r="WVY2" s="2070"/>
      <c r="WVZ2" s="2070"/>
      <c r="WWA2" s="2070"/>
      <c r="WWB2" s="2070"/>
      <c r="WWC2" s="2070"/>
      <c r="WWD2" s="2070"/>
      <c r="WWE2" s="2070"/>
      <c r="WWF2" s="2070"/>
      <c r="WWG2" s="2070"/>
      <c r="WWH2" s="2070"/>
      <c r="WWI2" s="2070"/>
      <c r="WWJ2" s="2070"/>
      <c r="WWK2" s="2070"/>
      <c r="WWL2" s="2070"/>
      <c r="WWM2" s="2070"/>
      <c r="WWN2" s="2070"/>
      <c r="WWO2" s="2070"/>
      <c r="WWP2" s="2070"/>
      <c r="WWQ2" s="2070"/>
      <c r="WWR2" s="2070"/>
      <c r="WWS2" s="2070"/>
      <c r="WWT2" s="2070"/>
      <c r="WWU2" s="2070"/>
      <c r="WWV2" s="2070"/>
      <c r="WWW2" s="2070"/>
      <c r="WWX2" s="2070"/>
      <c r="WWY2" s="2070"/>
      <c r="WWZ2" s="2070"/>
      <c r="WXA2" s="2070"/>
      <c r="WXB2" s="2070"/>
      <c r="WXC2" s="2070"/>
      <c r="WXD2" s="2070"/>
      <c r="WXE2" s="2070"/>
      <c r="WXF2" s="2070"/>
      <c r="WXG2" s="2070"/>
      <c r="WXH2" s="2070"/>
      <c r="WXI2" s="2070"/>
      <c r="WXJ2" s="2070"/>
      <c r="WXK2" s="2070"/>
      <c r="WXL2" s="2070"/>
      <c r="WXM2" s="2070"/>
      <c r="WXN2" s="2070"/>
      <c r="WXO2" s="2070"/>
      <c r="WXP2" s="2070"/>
      <c r="WXQ2" s="2070"/>
      <c r="WXR2" s="2070"/>
      <c r="WXS2" s="2070"/>
      <c r="WXT2" s="2070"/>
      <c r="WXU2" s="2070"/>
      <c r="WXV2" s="2070"/>
      <c r="WXW2" s="2070"/>
      <c r="WXX2" s="2070"/>
      <c r="WXY2" s="2070"/>
      <c r="WXZ2" s="2070"/>
      <c r="WYA2" s="2070"/>
      <c r="WYB2" s="2070"/>
      <c r="WYC2" s="2070"/>
      <c r="WYD2" s="2070"/>
      <c r="WYE2" s="2070"/>
      <c r="WYF2" s="2070"/>
      <c r="WYG2" s="2070"/>
      <c r="WYH2" s="2070"/>
      <c r="WYI2" s="2070"/>
      <c r="WYJ2" s="2070"/>
      <c r="WYK2" s="2070"/>
      <c r="WYL2" s="2070"/>
      <c r="WYM2" s="2070"/>
      <c r="WYN2" s="2070"/>
      <c r="WYO2" s="2070"/>
      <c r="WYP2" s="2070"/>
      <c r="WYQ2" s="2070"/>
      <c r="WYR2" s="2070"/>
      <c r="WYS2" s="2070"/>
      <c r="WYT2" s="2070"/>
      <c r="WYU2" s="2070"/>
      <c r="WYV2" s="2070"/>
      <c r="WYW2" s="2070"/>
      <c r="WYX2" s="2070"/>
      <c r="WYY2" s="2070"/>
      <c r="WYZ2" s="2070"/>
      <c r="WZA2" s="2070"/>
      <c r="WZB2" s="2070"/>
      <c r="WZC2" s="2070"/>
      <c r="WZD2" s="2070"/>
      <c r="WZE2" s="2070"/>
      <c r="WZF2" s="2070"/>
      <c r="WZG2" s="2070"/>
      <c r="WZH2" s="2070"/>
      <c r="WZI2" s="2070"/>
      <c r="WZJ2" s="2070"/>
      <c r="WZK2" s="2070"/>
      <c r="WZL2" s="2070"/>
      <c r="WZM2" s="2070"/>
      <c r="WZN2" s="2070"/>
      <c r="WZO2" s="2070"/>
      <c r="WZP2" s="2070"/>
      <c r="WZQ2" s="2070"/>
      <c r="WZR2" s="2070"/>
      <c r="WZS2" s="2070"/>
      <c r="WZT2" s="2070"/>
      <c r="WZU2" s="2070"/>
      <c r="WZV2" s="2070"/>
      <c r="WZW2" s="2070"/>
      <c r="WZX2" s="2070"/>
      <c r="WZY2" s="2070"/>
      <c r="WZZ2" s="2070"/>
      <c r="XAA2" s="2070"/>
      <c r="XAB2" s="2070"/>
      <c r="XAC2" s="2070"/>
      <c r="XAD2" s="2070"/>
      <c r="XAE2" s="2070"/>
      <c r="XAF2" s="2070"/>
      <c r="XAG2" s="2070"/>
      <c r="XAH2" s="2070"/>
      <c r="XAI2" s="2070"/>
      <c r="XAJ2" s="2070"/>
      <c r="XAK2" s="2070"/>
      <c r="XAL2" s="2070"/>
      <c r="XAM2" s="2070"/>
      <c r="XAN2" s="2070"/>
      <c r="XAO2" s="2070"/>
      <c r="XAP2" s="2070"/>
      <c r="XAQ2" s="2070"/>
      <c r="XAR2" s="2070"/>
      <c r="XAS2" s="2070"/>
      <c r="XAT2" s="2070"/>
      <c r="XAU2" s="2070"/>
      <c r="XAV2" s="2070"/>
      <c r="XAW2" s="2070"/>
      <c r="XAX2" s="2070"/>
      <c r="XAY2" s="2070"/>
      <c r="XAZ2" s="2070"/>
      <c r="XBA2" s="2070"/>
      <c r="XBB2" s="2070"/>
      <c r="XBC2" s="2070"/>
      <c r="XBD2" s="2070"/>
      <c r="XBE2" s="2070"/>
      <c r="XBF2" s="2070"/>
      <c r="XBG2" s="2070"/>
      <c r="XBH2" s="2070"/>
      <c r="XBI2" s="2070"/>
      <c r="XBJ2" s="2070"/>
      <c r="XBK2" s="2070"/>
      <c r="XBL2" s="2070"/>
      <c r="XBM2" s="2070"/>
      <c r="XBN2" s="2070"/>
      <c r="XBO2" s="2070"/>
      <c r="XBP2" s="2070"/>
      <c r="XBQ2" s="2070"/>
      <c r="XBR2" s="2070"/>
      <c r="XBS2" s="2070"/>
      <c r="XBT2" s="2070"/>
      <c r="XBU2" s="2070"/>
      <c r="XBV2" s="2070"/>
      <c r="XBW2" s="2070"/>
      <c r="XBX2" s="2070"/>
      <c r="XBY2" s="2070"/>
      <c r="XBZ2" s="2070"/>
      <c r="XCA2" s="2070"/>
      <c r="XCB2" s="2070"/>
      <c r="XCC2" s="2070"/>
      <c r="XCD2" s="2070"/>
      <c r="XCE2" s="2070"/>
      <c r="XCF2" s="2070"/>
      <c r="XCG2" s="2070"/>
      <c r="XCH2" s="2070"/>
      <c r="XCI2" s="2070"/>
      <c r="XCJ2" s="2070"/>
      <c r="XCK2" s="2070"/>
      <c r="XCL2" s="2070"/>
      <c r="XCM2" s="2070"/>
      <c r="XCN2" s="2070"/>
      <c r="XCO2" s="2070"/>
      <c r="XCP2" s="2070"/>
      <c r="XCQ2" s="2070"/>
      <c r="XCR2" s="2070"/>
      <c r="XCS2" s="2070"/>
      <c r="XCT2" s="2070"/>
      <c r="XCU2" s="2070"/>
      <c r="XCV2" s="2070"/>
      <c r="XCW2" s="2070"/>
      <c r="XCX2" s="2070"/>
      <c r="XCY2" s="2070"/>
      <c r="XCZ2" s="2070"/>
      <c r="XDA2" s="2070"/>
      <c r="XDB2" s="2070"/>
      <c r="XDC2" s="2070"/>
      <c r="XDD2" s="2070"/>
      <c r="XDE2" s="2070"/>
      <c r="XDF2" s="2070"/>
      <c r="XDG2" s="2070"/>
      <c r="XDH2" s="2070"/>
      <c r="XDI2" s="2070"/>
      <c r="XDJ2" s="2070"/>
      <c r="XDK2" s="2070"/>
      <c r="XDL2" s="2070"/>
      <c r="XDM2" s="2070"/>
      <c r="XDN2" s="2070"/>
      <c r="XDO2" s="2070"/>
      <c r="XDP2" s="2070"/>
      <c r="XDQ2" s="2070"/>
      <c r="XDR2" s="2070"/>
      <c r="XDS2" s="2070"/>
      <c r="XDT2" s="2070"/>
      <c r="XDU2" s="2070"/>
      <c r="XDV2" s="2070"/>
      <c r="XDW2" s="2070"/>
      <c r="XDX2" s="2070"/>
      <c r="XDY2" s="2070"/>
      <c r="XDZ2" s="2070"/>
      <c r="XEA2" s="2070"/>
      <c r="XEB2" s="2070"/>
      <c r="XEC2" s="2070"/>
      <c r="XED2" s="2070"/>
      <c r="XEE2" s="2070"/>
      <c r="XEF2" s="2070"/>
      <c r="XEG2" s="2070"/>
      <c r="XEH2" s="2070"/>
      <c r="XEI2" s="2070"/>
      <c r="XEJ2" s="2070"/>
      <c r="XEK2" s="2070"/>
      <c r="XEL2" s="2070"/>
      <c r="XEM2" s="2070"/>
      <c r="XEN2" s="2070"/>
      <c r="XEO2" s="2070"/>
      <c r="XEP2" s="2070"/>
      <c r="XEQ2" s="2070"/>
      <c r="XER2" s="2070"/>
      <c r="XES2" s="2070"/>
      <c r="XET2" s="2070"/>
      <c r="XEU2" s="2070"/>
      <c r="XEV2" s="2070"/>
      <c r="XEW2" s="2070"/>
      <c r="XEX2" s="2070"/>
      <c r="XEY2" s="2070"/>
      <c r="XEZ2" s="2070"/>
      <c r="XFA2" s="2070"/>
      <c r="XFB2" s="2070"/>
      <c r="XFC2" s="2070"/>
      <c r="XFD2" s="2070"/>
    </row>
    <row r="3" spans="1:16384" s="2067" customFormat="1" ht="21" thickBot="1">
      <c r="A3" s="1797" t="str">
        <f>'Universal data'!C21</f>
        <v>2012/13</v>
      </c>
      <c r="B3" s="1797"/>
      <c r="C3" s="1797"/>
      <c r="D3" s="1797"/>
      <c r="E3" s="2032"/>
      <c r="F3" s="2032"/>
      <c r="G3" s="2032"/>
      <c r="H3" s="2032"/>
      <c r="I3" s="2032"/>
      <c r="J3" s="2032"/>
      <c r="K3" s="2032"/>
      <c r="L3" s="2032"/>
      <c r="M3" s="2032"/>
      <c r="N3" s="2032"/>
      <c r="O3" s="2032"/>
      <c r="P3" s="2032"/>
      <c r="Q3" s="2032"/>
      <c r="R3" s="2032"/>
      <c r="S3" s="2032"/>
      <c r="T3" s="2032"/>
      <c r="U3" s="2032"/>
      <c r="V3" s="2032"/>
      <c r="W3" s="2032"/>
      <c r="X3" s="2032"/>
      <c r="Y3" s="2032"/>
      <c r="Z3" s="2032"/>
      <c r="AA3" s="2032"/>
      <c r="AB3" s="2032"/>
      <c r="AC3" s="2032"/>
      <c r="AD3" s="2032"/>
      <c r="AE3" s="2032"/>
      <c r="AF3" s="2032"/>
      <c r="AG3" s="2032"/>
      <c r="AH3" s="2032"/>
      <c r="AI3" s="2032"/>
      <c r="AJ3" s="2032"/>
      <c r="AK3" s="2032"/>
      <c r="AL3" s="2032"/>
      <c r="AM3" s="2032"/>
      <c r="AN3" s="2032"/>
      <c r="AO3" s="2032"/>
      <c r="AP3" s="2032"/>
      <c r="AQ3" s="2032"/>
      <c r="AR3" s="2032"/>
      <c r="AS3" s="2032"/>
      <c r="AT3" s="2032"/>
      <c r="AU3" s="2032"/>
      <c r="AV3" s="2032"/>
      <c r="AW3" s="2032"/>
      <c r="AX3" s="2032"/>
      <c r="AY3" s="2032"/>
      <c r="AZ3" s="2032"/>
      <c r="BA3" s="2032"/>
      <c r="BB3" s="2032"/>
      <c r="BC3" s="2032"/>
      <c r="BD3" s="2032"/>
      <c r="BE3" s="2032"/>
      <c r="BF3" s="2032"/>
      <c r="BG3" s="2032"/>
      <c r="BH3" s="2032"/>
      <c r="BI3" s="2032"/>
      <c r="BJ3" s="2032"/>
      <c r="BK3" s="2032"/>
      <c r="BL3" s="2032"/>
      <c r="BM3" s="2032"/>
      <c r="BN3" s="2032"/>
      <c r="BO3" s="2032"/>
      <c r="BP3" s="2032"/>
      <c r="BQ3" s="2032"/>
      <c r="BR3" s="2032"/>
      <c r="BS3" s="2032"/>
      <c r="BT3" s="2032"/>
      <c r="BU3" s="2032"/>
      <c r="BV3" s="2032"/>
      <c r="BW3" s="2032"/>
      <c r="BX3" s="2032"/>
      <c r="BY3" s="2032"/>
      <c r="BZ3" s="2032"/>
      <c r="CA3" s="2032"/>
      <c r="CB3" s="2032"/>
      <c r="CC3" s="2032"/>
      <c r="CD3" s="2032"/>
      <c r="CE3" s="2032"/>
      <c r="CF3" s="2032"/>
      <c r="CG3" s="2032"/>
      <c r="CH3" s="2032"/>
      <c r="CI3" s="2032"/>
      <c r="CJ3" s="2032"/>
      <c r="CK3" s="2032"/>
      <c r="CL3" s="2032"/>
      <c r="CM3" s="2032"/>
      <c r="CN3" s="2032"/>
      <c r="CO3" s="2032"/>
      <c r="CP3" s="2032"/>
      <c r="CQ3" s="2032"/>
      <c r="CR3" s="2032"/>
      <c r="CS3" s="2032"/>
      <c r="CT3" s="2032"/>
      <c r="CU3" s="2032"/>
      <c r="CV3" s="2032"/>
      <c r="CW3" s="2032"/>
      <c r="CX3" s="2032"/>
      <c r="CY3" s="2032"/>
      <c r="CZ3" s="2032"/>
      <c r="DA3" s="2032"/>
      <c r="DB3" s="2032"/>
      <c r="DC3" s="2032"/>
      <c r="DD3" s="2032"/>
      <c r="DE3" s="2032"/>
      <c r="DF3" s="2032"/>
      <c r="DG3" s="2032"/>
      <c r="DH3" s="2032"/>
      <c r="DI3" s="2032"/>
      <c r="DJ3" s="2032"/>
      <c r="DK3" s="2032"/>
      <c r="DL3" s="2032"/>
      <c r="DM3" s="2032"/>
      <c r="DN3" s="2032"/>
      <c r="DO3" s="2032"/>
      <c r="DP3" s="2032"/>
      <c r="DQ3" s="2032"/>
      <c r="DR3" s="2032"/>
      <c r="DS3" s="2032"/>
      <c r="DT3" s="2032"/>
      <c r="DU3" s="2032"/>
      <c r="DV3" s="2032"/>
      <c r="DW3" s="2032"/>
      <c r="DX3" s="2032"/>
      <c r="DY3" s="2032"/>
      <c r="DZ3" s="2032"/>
      <c r="EA3" s="2032"/>
      <c r="EB3" s="2032"/>
      <c r="EC3" s="2032"/>
      <c r="ED3" s="2032"/>
      <c r="EE3" s="2032"/>
      <c r="EF3" s="2032"/>
      <c r="EG3" s="2032"/>
      <c r="EH3" s="2032"/>
      <c r="EI3" s="2032"/>
      <c r="EJ3" s="2032"/>
      <c r="EK3" s="2032"/>
      <c r="EL3" s="2032"/>
      <c r="EM3" s="2032"/>
      <c r="EN3" s="2032"/>
      <c r="EO3" s="2032"/>
      <c r="EP3" s="2032"/>
      <c r="EQ3" s="2032"/>
      <c r="ER3" s="2032"/>
      <c r="ES3" s="2032"/>
      <c r="ET3" s="2032"/>
      <c r="EU3" s="2032"/>
      <c r="EV3" s="2032"/>
      <c r="EW3" s="2032"/>
      <c r="EX3" s="2032"/>
      <c r="EY3" s="2032"/>
      <c r="EZ3" s="2032"/>
      <c r="FA3" s="2032"/>
      <c r="FB3" s="2032"/>
      <c r="FC3" s="2032"/>
      <c r="FD3" s="2032"/>
      <c r="FE3" s="2032"/>
      <c r="FF3" s="2032"/>
      <c r="FG3" s="2032"/>
      <c r="FH3" s="2032"/>
      <c r="FI3" s="2032"/>
      <c r="FJ3" s="2032"/>
      <c r="FK3" s="2032"/>
      <c r="FL3" s="2032"/>
      <c r="FM3" s="2032"/>
      <c r="FN3" s="2032"/>
      <c r="FO3" s="2032"/>
      <c r="FP3" s="2032"/>
      <c r="FQ3" s="2032"/>
      <c r="FR3" s="2032"/>
      <c r="FS3" s="2032"/>
      <c r="FT3" s="2032"/>
      <c r="FU3" s="2032"/>
      <c r="FV3" s="2032"/>
      <c r="FW3" s="2032"/>
      <c r="FX3" s="2032"/>
      <c r="FY3" s="2032"/>
      <c r="FZ3" s="2032"/>
      <c r="GA3" s="2032"/>
      <c r="GB3" s="2032"/>
      <c r="GC3" s="2032"/>
      <c r="GD3" s="2032"/>
      <c r="GE3" s="2032"/>
      <c r="GF3" s="2032"/>
      <c r="GG3" s="2032"/>
      <c r="GH3" s="2032"/>
      <c r="GI3" s="2032"/>
      <c r="GJ3" s="2032"/>
      <c r="GK3" s="2032"/>
      <c r="GL3" s="2032"/>
      <c r="GM3" s="2032"/>
      <c r="GN3" s="2032"/>
      <c r="GO3" s="2032"/>
      <c r="GP3" s="2032"/>
      <c r="GQ3" s="2032"/>
      <c r="GR3" s="2032"/>
      <c r="GS3" s="2032"/>
      <c r="GT3" s="2032"/>
      <c r="GU3" s="2032"/>
      <c r="GV3" s="2032"/>
      <c r="GW3" s="2032"/>
      <c r="GX3" s="2032"/>
      <c r="GY3" s="2032"/>
      <c r="GZ3" s="2032"/>
      <c r="HA3" s="2032"/>
      <c r="HB3" s="2032"/>
      <c r="HC3" s="2032"/>
      <c r="HD3" s="2032"/>
      <c r="HE3" s="2032"/>
      <c r="HF3" s="2032"/>
      <c r="HG3" s="2032"/>
      <c r="HH3" s="2032"/>
      <c r="HI3" s="2032"/>
      <c r="HJ3" s="2032"/>
      <c r="HK3" s="2032"/>
      <c r="HL3" s="2032"/>
      <c r="HM3" s="2032"/>
      <c r="HN3" s="2032"/>
      <c r="HO3" s="2032"/>
      <c r="HP3" s="2032"/>
      <c r="HQ3" s="2032"/>
      <c r="HR3" s="2032"/>
      <c r="HS3" s="2032"/>
      <c r="HT3" s="2032"/>
      <c r="HU3" s="2032"/>
      <c r="HV3" s="2032"/>
      <c r="HW3" s="2032"/>
      <c r="HX3" s="2032"/>
      <c r="HY3" s="2032"/>
      <c r="HZ3" s="2032"/>
      <c r="IA3" s="2032"/>
      <c r="IB3" s="2032"/>
      <c r="IC3" s="2032"/>
      <c r="ID3" s="2032"/>
      <c r="IE3" s="2032"/>
      <c r="IF3" s="2032"/>
      <c r="IG3" s="2032"/>
      <c r="IH3" s="2032"/>
      <c r="II3" s="2032"/>
      <c r="IJ3" s="2032"/>
      <c r="IK3" s="2032"/>
      <c r="IL3" s="2032"/>
      <c r="IM3" s="2032"/>
      <c r="IN3" s="2032"/>
      <c r="IO3" s="2032"/>
      <c r="IP3" s="2032"/>
      <c r="IQ3" s="2032"/>
      <c r="IR3" s="2032"/>
      <c r="IS3" s="2032"/>
      <c r="IT3" s="2032"/>
      <c r="IU3" s="2032"/>
      <c r="IV3" s="2032"/>
      <c r="IW3" s="2032"/>
      <c r="IX3" s="2032"/>
      <c r="IY3" s="2032"/>
      <c r="IZ3" s="2032"/>
      <c r="JA3" s="2032"/>
      <c r="JB3" s="2032"/>
      <c r="JC3" s="2032"/>
      <c r="JD3" s="2032"/>
      <c r="JE3" s="2032"/>
      <c r="JF3" s="2032"/>
      <c r="JG3" s="2032"/>
      <c r="JH3" s="2032"/>
      <c r="JI3" s="2032"/>
      <c r="JJ3" s="2032"/>
      <c r="JK3" s="2032"/>
      <c r="JL3" s="2032"/>
      <c r="JM3" s="2032"/>
      <c r="JN3" s="2032"/>
      <c r="JO3" s="2032"/>
      <c r="JP3" s="2032"/>
      <c r="JQ3" s="2032"/>
      <c r="JR3" s="2032"/>
      <c r="JS3" s="2032"/>
      <c r="JT3" s="2032"/>
      <c r="JU3" s="2032"/>
      <c r="JV3" s="2032"/>
      <c r="JW3" s="2032"/>
      <c r="JX3" s="2032"/>
      <c r="JY3" s="2032"/>
      <c r="JZ3" s="2032"/>
      <c r="KA3" s="2032"/>
      <c r="KB3" s="2032"/>
      <c r="KC3" s="2032"/>
      <c r="KD3" s="2032"/>
      <c r="KE3" s="2032"/>
      <c r="KF3" s="2032"/>
      <c r="KG3" s="2032"/>
      <c r="KH3" s="2032"/>
      <c r="KI3" s="2032"/>
      <c r="KJ3" s="2032"/>
      <c r="KK3" s="2032"/>
      <c r="KL3" s="2032"/>
      <c r="KM3" s="2032"/>
      <c r="KN3" s="2032"/>
      <c r="KO3" s="2032"/>
      <c r="KP3" s="2032"/>
      <c r="KQ3" s="2032"/>
      <c r="KR3" s="2032"/>
      <c r="KS3" s="2032"/>
      <c r="KT3" s="2032"/>
      <c r="KU3" s="2032"/>
      <c r="KV3" s="2032"/>
      <c r="KW3" s="2032"/>
      <c r="KX3" s="2032"/>
      <c r="KY3" s="2032"/>
      <c r="KZ3" s="2032"/>
      <c r="LA3" s="2032"/>
      <c r="LB3" s="2032"/>
      <c r="LC3" s="2032"/>
      <c r="LD3" s="2032"/>
      <c r="LE3" s="2032"/>
      <c r="LF3" s="2032"/>
      <c r="LG3" s="2032"/>
      <c r="LH3" s="2032"/>
      <c r="LI3" s="2032"/>
      <c r="LJ3" s="2032"/>
      <c r="LK3" s="2032"/>
      <c r="LL3" s="2032"/>
      <c r="LM3" s="2032"/>
      <c r="LN3" s="2032"/>
      <c r="LO3" s="2032"/>
      <c r="LP3" s="2032"/>
      <c r="LQ3" s="2032"/>
      <c r="LR3" s="2032"/>
      <c r="LS3" s="2032"/>
      <c r="LT3" s="2032"/>
      <c r="LU3" s="2032"/>
      <c r="LV3" s="2032"/>
      <c r="LW3" s="2032"/>
      <c r="LX3" s="2032"/>
      <c r="LY3" s="2032"/>
      <c r="LZ3" s="2032"/>
      <c r="MA3" s="2032"/>
      <c r="MB3" s="2032"/>
      <c r="MC3" s="2032"/>
      <c r="MD3" s="2032"/>
      <c r="ME3" s="2032"/>
      <c r="MF3" s="2032"/>
      <c r="MG3" s="2032"/>
      <c r="MH3" s="2032"/>
      <c r="MI3" s="2032"/>
      <c r="MJ3" s="2032"/>
      <c r="MK3" s="2032"/>
      <c r="ML3" s="2032"/>
      <c r="MM3" s="2032"/>
      <c r="MN3" s="2032"/>
      <c r="MO3" s="2032"/>
      <c r="MP3" s="2032"/>
      <c r="MQ3" s="2032"/>
      <c r="MR3" s="2032"/>
      <c r="MS3" s="2032"/>
      <c r="MT3" s="2032"/>
      <c r="MU3" s="2032"/>
      <c r="MV3" s="2032"/>
      <c r="MW3" s="2032"/>
      <c r="MX3" s="2032"/>
      <c r="MY3" s="2032"/>
      <c r="MZ3" s="2032"/>
      <c r="NA3" s="2032"/>
      <c r="NB3" s="2032"/>
      <c r="NC3" s="2032"/>
      <c r="ND3" s="2032"/>
      <c r="NE3" s="2032"/>
      <c r="NF3" s="2032"/>
      <c r="NG3" s="2032"/>
      <c r="NH3" s="2032"/>
      <c r="NI3" s="2032"/>
      <c r="NJ3" s="2032"/>
      <c r="NK3" s="2032"/>
      <c r="NL3" s="2032"/>
      <c r="NM3" s="2032"/>
      <c r="NN3" s="2032"/>
      <c r="NO3" s="2032"/>
      <c r="NP3" s="2032"/>
      <c r="NQ3" s="2032"/>
      <c r="NR3" s="2032"/>
      <c r="NS3" s="2032"/>
      <c r="NT3" s="2032"/>
      <c r="NU3" s="2032"/>
      <c r="NV3" s="2032"/>
      <c r="NW3" s="2032"/>
      <c r="NX3" s="2032"/>
      <c r="NY3" s="2032"/>
      <c r="NZ3" s="2032"/>
      <c r="OA3" s="2032"/>
      <c r="OB3" s="2032"/>
      <c r="OC3" s="2032"/>
      <c r="OD3" s="2032"/>
      <c r="OE3" s="2032"/>
      <c r="OF3" s="2032"/>
      <c r="OG3" s="2032"/>
      <c r="OH3" s="2032"/>
      <c r="OI3" s="2032"/>
      <c r="OJ3" s="2032"/>
      <c r="OK3" s="2032"/>
      <c r="OL3" s="2032"/>
      <c r="OM3" s="2032"/>
      <c r="ON3" s="2032"/>
      <c r="OO3" s="2032"/>
      <c r="OP3" s="2032"/>
      <c r="OQ3" s="2032"/>
      <c r="OR3" s="2032"/>
      <c r="OS3" s="2032"/>
      <c r="OT3" s="2032"/>
      <c r="OU3" s="2032"/>
      <c r="OV3" s="2032"/>
      <c r="OW3" s="2032"/>
      <c r="OX3" s="2032"/>
      <c r="OY3" s="2032"/>
      <c r="OZ3" s="2032"/>
      <c r="PA3" s="2032"/>
      <c r="PB3" s="2032"/>
      <c r="PC3" s="2032"/>
      <c r="PD3" s="2032"/>
      <c r="PE3" s="2032"/>
      <c r="PF3" s="2032"/>
      <c r="PG3" s="2032"/>
      <c r="PH3" s="2032"/>
      <c r="PI3" s="2032"/>
      <c r="PJ3" s="2032"/>
      <c r="PK3" s="2032"/>
      <c r="PL3" s="2032"/>
      <c r="PM3" s="2032"/>
      <c r="PN3" s="2032"/>
      <c r="PO3" s="2032"/>
      <c r="PP3" s="2032"/>
      <c r="PQ3" s="2032"/>
      <c r="PR3" s="2032"/>
      <c r="PS3" s="2032"/>
      <c r="PT3" s="2032"/>
      <c r="PU3" s="2032"/>
      <c r="PV3" s="2032"/>
      <c r="PW3" s="2032"/>
      <c r="PX3" s="2032"/>
      <c r="PY3" s="2032"/>
      <c r="PZ3" s="2032"/>
      <c r="QA3" s="2032"/>
      <c r="QB3" s="2032"/>
      <c r="QC3" s="2032"/>
      <c r="QD3" s="2032"/>
      <c r="QE3" s="2032"/>
      <c r="QF3" s="2032"/>
      <c r="QG3" s="2032"/>
      <c r="QH3" s="2032"/>
      <c r="QI3" s="2032"/>
      <c r="QJ3" s="2032"/>
      <c r="QK3" s="2032"/>
      <c r="QL3" s="2032"/>
      <c r="QM3" s="2032"/>
      <c r="QN3" s="2032"/>
      <c r="QO3" s="2032"/>
      <c r="QP3" s="2032"/>
      <c r="QQ3" s="2032"/>
      <c r="QR3" s="2032"/>
      <c r="QS3" s="2032"/>
      <c r="QT3" s="2032"/>
      <c r="QU3" s="2032"/>
      <c r="QV3" s="2032"/>
      <c r="QW3" s="2032"/>
      <c r="QX3" s="2032"/>
      <c r="QY3" s="2032"/>
      <c r="QZ3" s="2032"/>
      <c r="RA3" s="2032"/>
      <c r="RB3" s="2032"/>
      <c r="RC3" s="2032"/>
      <c r="RD3" s="2032"/>
      <c r="RE3" s="2032"/>
      <c r="RF3" s="2032"/>
      <c r="RG3" s="2032"/>
      <c r="RH3" s="2032"/>
      <c r="RI3" s="2032"/>
      <c r="RJ3" s="2032"/>
      <c r="RK3" s="2032"/>
      <c r="RL3" s="2032"/>
      <c r="RM3" s="2032"/>
      <c r="RN3" s="2032"/>
      <c r="RO3" s="2032"/>
      <c r="RP3" s="2032"/>
      <c r="RQ3" s="2032"/>
      <c r="RR3" s="2032"/>
      <c r="RS3" s="2032"/>
      <c r="RT3" s="2032"/>
      <c r="RU3" s="2032"/>
      <c r="RV3" s="2032"/>
      <c r="RW3" s="2032"/>
      <c r="RX3" s="2032"/>
      <c r="RY3" s="2032"/>
      <c r="RZ3" s="2032"/>
      <c r="SA3" s="2032"/>
      <c r="SB3" s="2032"/>
      <c r="SC3" s="2032"/>
      <c r="SD3" s="2032"/>
      <c r="SE3" s="2032"/>
      <c r="SF3" s="2032"/>
      <c r="SG3" s="2032"/>
      <c r="SH3" s="2032"/>
      <c r="SI3" s="2032"/>
      <c r="SJ3" s="2032"/>
      <c r="SK3" s="2032"/>
      <c r="SL3" s="2032"/>
      <c r="SM3" s="2032"/>
      <c r="SN3" s="2032"/>
      <c r="SO3" s="2032"/>
      <c r="SP3" s="2032"/>
      <c r="SQ3" s="2032"/>
      <c r="SR3" s="2032"/>
      <c r="SS3" s="2032"/>
      <c r="ST3" s="2032"/>
      <c r="SU3" s="2032"/>
      <c r="SV3" s="2032"/>
      <c r="SW3" s="2032"/>
      <c r="SX3" s="2032"/>
      <c r="SY3" s="2032"/>
      <c r="SZ3" s="2032"/>
      <c r="TA3" s="2032"/>
      <c r="TB3" s="2032"/>
      <c r="TC3" s="2032"/>
      <c r="TD3" s="2032"/>
      <c r="TE3" s="2032"/>
      <c r="TF3" s="2032"/>
      <c r="TG3" s="2032"/>
      <c r="TH3" s="2032"/>
      <c r="TI3" s="2032"/>
      <c r="TJ3" s="2032"/>
      <c r="TK3" s="2032"/>
      <c r="TL3" s="2032"/>
      <c r="TM3" s="2032"/>
      <c r="TN3" s="2032"/>
      <c r="TO3" s="2032"/>
      <c r="TP3" s="2032"/>
      <c r="TQ3" s="2032"/>
      <c r="TR3" s="2032"/>
      <c r="TS3" s="2032"/>
      <c r="TT3" s="2032"/>
      <c r="TU3" s="2032"/>
      <c r="TV3" s="2032"/>
      <c r="TW3" s="2032"/>
      <c r="TX3" s="2032"/>
      <c r="TY3" s="2032"/>
      <c r="TZ3" s="2032"/>
      <c r="UA3" s="2032"/>
      <c r="UB3" s="2032"/>
      <c r="UC3" s="2032"/>
      <c r="UD3" s="2032"/>
      <c r="UE3" s="2032"/>
      <c r="UF3" s="2032"/>
      <c r="UG3" s="2032"/>
      <c r="UH3" s="2032"/>
      <c r="UI3" s="2032"/>
      <c r="UJ3" s="2032"/>
      <c r="UK3" s="2032"/>
      <c r="UL3" s="2032"/>
      <c r="UM3" s="2032"/>
      <c r="UN3" s="2032"/>
      <c r="UO3" s="2032"/>
      <c r="UP3" s="2032"/>
      <c r="UQ3" s="2032"/>
      <c r="UR3" s="2032"/>
      <c r="US3" s="2032"/>
      <c r="UT3" s="2032"/>
      <c r="UU3" s="2032"/>
      <c r="UV3" s="2032"/>
      <c r="UW3" s="2032"/>
      <c r="UX3" s="2032"/>
      <c r="UY3" s="2032"/>
      <c r="UZ3" s="2032"/>
      <c r="VA3" s="2032"/>
      <c r="VB3" s="2032"/>
      <c r="VC3" s="2032"/>
      <c r="VD3" s="2032"/>
      <c r="VE3" s="2032"/>
      <c r="VF3" s="2032"/>
      <c r="VG3" s="2032"/>
      <c r="VH3" s="2032"/>
      <c r="VI3" s="2032"/>
      <c r="VJ3" s="2032"/>
      <c r="VK3" s="2032"/>
      <c r="VL3" s="2032"/>
      <c r="VM3" s="2032"/>
      <c r="VN3" s="2032"/>
      <c r="VO3" s="2032"/>
      <c r="VP3" s="2032"/>
      <c r="VQ3" s="2032"/>
      <c r="VR3" s="2032"/>
      <c r="VS3" s="2032"/>
      <c r="VT3" s="2032"/>
      <c r="VU3" s="2032"/>
      <c r="VV3" s="2032"/>
      <c r="VW3" s="2032"/>
      <c r="VX3" s="2032"/>
      <c r="VY3" s="2032"/>
      <c r="VZ3" s="2032"/>
      <c r="WA3" s="2032"/>
      <c r="WB3" s="2032"/>
      <c r="WC3" s="2032"/>
      <c r="WD3" s="2032"/>
      <c r="WE3" s="2032"/>
      <c r="WF3" s="2032"/>
      <c r="WG3" s="2032"/>
      <c r="WH3" s="2032"/>
      <c r="WI3" s="2032"/>
      <c r="WJ3" s="2032"/>
      <c r="WK3" s="2032"/>
      <c r="WL3" s="2032"/>
      <c r="WM3" s="2032"/>
      <c r="WN3" s="2032"/>
      <c r="WO3" s="2032"/>
      <c r="WP3" s="2032"/>
      <c r="WQ3" s="2032"/>
      <c r="WR3" s="2032"/>
      <c r="WS3" s="2032"/>
      <c r="WT3" s="2032"/>
      <c r="WU3" s="2032"/>
      <c r="WV3" s="2032"/>
      <c r="WW3" s="2032"/>
      <c r="WX3" s="2032"/>
      <c r="WY3" s="2032"/>
      <c r="WZ3" s="2032"/>
      <c r="XA3" s="2032"/>
      <c r="XB3" s="2032"/>
      <c r="XC3" s="2032"/>
      <c r="XD3" s="2032"/>
      <c r="XE3" s="2032"/>
      <c r="XF3" s="2032"/>
      <c r="XG3" s="2032"/>
      <c r="XH3" s="2032"/>
      <c r="XI3" s="2032"/>
      <c r="XJ3" s="2032"/>
      <c r="XK3" s="2032"/>
      <c r="XL3" s="2032"/>
      <c r="XM3" s="2032"/>
      <c r="XN3" s="2032"/>
      <c r="XO3" s="2032"/>
      <c r="XP3" s="2032"/>
      <c r="XQ3" s="2032"/>
      <c r="XR3" s="2032"/>
      <c r="XS3" s="2032"/>
      <c r="XT3" s="2032"/>
      <c r="XU3" s="2032"/>
      <c r="XV3" s="2032"/>
      <c r="XW3" s="2032"/>
      <c r="XX3" s="2032"/>
      <c r="XY3" s="2032"/>
      <c r="XZ3" s="2032"/>
      <c r="YA3" s="2032"/>
      <c r="YB3" s="2032"/>
      <c r="YC3" s="2032"/>
      <c r="YD3" s="2032"/>
      <c r="YE3" s="2032"/>
      <c r="YF3" s="2032"/>
      <c r="YG3" s="2032"/>
      <c r="YH3" s="2032"/>
      <c r="YI3" s="2032"/>
      <c r="YJ3" s="2032"/>
      <c r="YK3" s="2032"/>
      <c r="YL3" s="2032"/>
      <c r="YM3" s="2032"/>
      <c r="YN3" s="2032"/>
      <c r="YO3" s="2032"/>
      <c r="YP3" s="2032"/>
      <c r="YQ3" s="2032"/>
      <c r="YR3" s="2032"/>
      <c r="YS3" s="2032"/>
      <c r="YT3" s="2032"/>
      <c r="YU3" s="2032"/>
      <c r="YV3" s="2032"/>
      <c r="YW3" s="2032"/>
      <c r="YX3" s="2032"/>
      <c r="YY3" s="2032"/>
      <c r="YZ3" s="2032"/>
      <c r="ZA3" s="2032"/>
      <c r="ZB3" s="2032"/>
      <c r="ZC3" s="2032"/>
      <c r="ZD3" s="2032"/>
      <c r="ZE3" s="2032"/>
      <c r="ZF3" s="2032"/>
      <c r="ZG3" s="2032"/>
      <c r="ZH3" s="2032"/>
      <c r="ZI3" s="2032"/>
      <c r="ZJ3" s="2032"/>
      <c r="ZK3" s="2032"/>
      <c r="ZL3" s="2032"/>
      <c r="ZM3" s="2032"/>
      <c r="ZN3" s="2032"/>
      <c r="ZO3" s="2032"/>
      <c r="ZP3" s="2032"/>
      <c r="ZQ3" s="2032"/>
      <c r="ZR3" s="2032"/>
      <c r="ZS3" s="2032"/>
      <c r="ZT3" s="2032"/>
      <c r="ZU3" s="2032"/>
      <c r="ZV3" s="2032"/>
      <c r="ZW3" s="2032"/>
      <c r="ZX3" s="2032"/>
      <c r="ZY3" s="2032"/>
      <c r="ZZ3" s="2032"/>
      <c r="AAA3" s="2032"/>
      <c r="AAB3" s="2032"/>
      <c r="AAC3" s="2032"/>
      <c r="AAD3" s="2032"/>
      <c r="AAE3" s="2032"/>
      <c r="AAF3" s="2032"/>
      <c r="AAG3" s="2032"/>
      <c r="AAH3" s="2032"/>
      <c r="AAI3" s="2032"/>
      <c r="AAJ3" s="2032"/>
      <c r="AAK3" s="2032"/>
      <c r="AAL3" s="2032"/>
      <c r="AAM3" s="2032"/>
      <c r="AAN3" s="2032"/>
      <c r="AAO3" s="2032"/>
      <c r="AAP3" s="2032"/>
      <c r="AAQ3" s="2032"/>
      <c r="AAR3" s="2032"/>
      <c r="AAS3" s="2032"/>
      <c r="AAT3" s="2032"/>
      <c r="AAU3" s="2032"/>
      <c r="AAV3" s="2032"/>
      <c r="AAW3" s="2032"/>
      <c r="AAX3" s="2032"/>
      <c r="AAY3" s="2032"/>
      <c r="AAZ3" s="2032"/>
      <c r="ABA3" s="2032"/>
      <c r="ABB3" s="2032"/>
      <c r="ABC3" s="2032"/>
      <c r="ABD3" s="2032"/>
      <c r="ABE3" s="2032"/>
      <c r="ABF3" s="2032"/>
      <c r="ABG3" s="2032"/>
      <c r="ABH3" s="2032"/>
      <c r="ABI3" s="2032"/>
      <c r="ABJ3" s="2032"/>
      <c r="ABK3" s="2032"/>
      <c r="ABL3" s="2032"/>
      <c r="ABM3" s="2032"/>
      <c r="ABN3" s="2032"/>
      <c r="ABO3" s="2032"/>
      <c r="ABP3" s="2032"/>
      <c r="ABQ3" s="2032"/>
      <c r="ABR3" s="2032"/>
      <c r="ABS3" s="2032"/>
      <c r="ABT3" s="2032"/>
      <c r="ABU3" s="2032"/>
      <c r="ABV3" s="2032"/>
      <c r="ABW3" s="2032"/>
      <c r="ABX3" s="2032"/>
      <c r="ABY3" s="2032"/>
      <c r="ABZ3" s="2032"/>
      <c r="ACA3" s="2032"/>
      <c r="ACB3" s="2032"/>
      <c r="ACC3" s="2032"/>
      <c r="ACD3" s="2032"/>
      <c r="ACE3" s="2032"/>
      <c r="ACF3" s="2032"/>
      <c r="ACG3" s="2032"/>
      <c r="ACH3" s="2032"/>
      <c r="ACI3" s="2032"/>
      <c r="ACJ3" s="2032"/>
      <c r="ACK3" s="2032"/>
      <c r="ACL3" s="2032"/>
      <c r="ACM3" s="2032"/>
      <c r="ACN3" s="2032"/>
      <c r="ACO3" s="2032"/>
      <c r="ACP3" s="2032"/>
      <c r="ACQ3" s="2032"/>
      <c r="ACR3" s="2032"/>
      <c r="ACS3" s="2032"/>
      <c r="ACT3" s="2032"/>
      <c r="ACU3" s="2032"/>
      <c r="ACV3" s="2032"/>
      <c r="ACW3" s="2032"/>
      <c r="ACX3" s="2032"/>
      <c r="ACY3" s="2032"/>
      <c r="ACZ3" s="2032"/>
      <c r="ADA3" s="2032"/>
      <c r="ADB3" s="2032"/>
      <c r="ADC3" s="2032"/>
      <c r="ADD3" s="2032"/>
      <c r="ADE3" s="2032"/>
      <c r="ADF3" s="2032"/>
      <c r="ADG3" s="2032"/>
      <c r="ADH3" s="2032"/>
      <c r="ADI3" s="2032"/>
      <c r="ADJ3" s="2032"/>
      <c r="ADK3" s="2032"/>
      <c r="ADL3" s="2032"/>
      <c r="ADM3" s="2032"/>
      <c r="ADN3" s="2032"/>
      <c r="ADO3" s="2032"/>
      <c r="ADP3" s="2032"/>
      <c r="ADQ3" s="2032"/>
      <c r="ADR3" s="2032"/>
      <c r="ADS3" s="2032"/>
      <c r="ADT3" s="2032"/>
      <c r="ADU3" s="2032"/>
      <c r="ADV3" s="2032"/>
      <c r="ADW3" s="2032"/>
      <c r="ADX3" s="2032"/>
      <c r="ADY3" s="2032"/>
      <c r="ADZ3" s="2032"/>
      <c r="AEA3" s="2032"/>
      <c r="AEB3" s="2032"/>
      <c r="AEC3" s="2032"/>
      <c r="AED3" s="2032"/>
      <c r="AEE3" s="2032"/>
      <c r="AEF3" s="2032"/>
      <c r="AEG3" s="2032"/>
      <c r="AEH3" s="2032"/>
      <c r="AEI3" s="2032"/>
      <c r="AEJ3" s="2032"/>
      <c r="AEK3" s="2032"/>
      <c r="AEL3" s="2032"/>
      <c r="AEM3" s="2032"/>
      <c r="AEN3" s="2032"/>
      <c r="AEO3" s="2032"/>
      <c r="AEP3" s="2032"/>
      <c r="AEQ3" s="2032"/>
      <c r="AER3" s="2032"/>
      <c r="AES3" s="2032"/>
      <c r="AET3" s="2032"/>
      <c r="AEU3" s="2032"/>
      <c r="AEV3" s="2032"/>
      <c r="AEW3" s="2032"/>
      <c r="AEX3" s="2032"/>
      <c r="AEY3" s="2032"/>
      <c r="AEZ3" s="2032"/>
      <c r="AFA3" s="2032"/>
      <c r="AFB3" s="2032"/>
      <c r="AFC3" s="2032"/>
      <c r="AFD3" s="2032"/>
      <c r="AFE3" s="2032"/>
      <c r="AFF3" s="2032"/>
      <c r="AFG3" s="2032"/>
      <c r="AFH3" s="2032"/>
      <c r="AFI3" s="2032"/>
      <c r="AFJ3" s="2032"/>
      <c r="AFK3" s="2032"/>
      <c r="AFL3" s="2032"/>
      <c r="AFM3" s="2032"/>
      <c r="AFN3" s="2032"/>
      <c r="AFO3" s="2032"/>
      <c r="AFP3" s="2032"/>
      <c r="AFQ3" s="2032"/>
      <c r="AFR3" s="2032"/>
      <c r="AFS3" s="2032"/>
      <c r="AFT3" s="2032"/>
      <c r="AFU3" s="2032"/>
      <c r="AFV3" s="2032"/>
      <c r="AFW3" s="2032"/>
      <c r="AFX3" s="2032"/>
      <c r="AFY3" s="2032"/>
      <c r="AFZ3" s="2032"/>
      <c r="AGA3" s="2032"/>
      <c r="AGB3" s="2032"/>
      <c r="AGC3" s="2032"/>
      <c r="AGD3" s="2032"/>
      <c r="AGE3" s="2032"/>
      <c r="AGF3" s="2032"/>
      <c r="AGG3" s="2032"/>
      <c r="AGH3" s="2032"/>
      <c r="AGI3" s="2032"/>
      <c r="AGJ3" s="2032"/>
      <c r="AGK3" s="2032"/>
      <c r="AGL3" s="2032"/>
      <c r="AGM3" s="2032"/>
      <c r="AGN3" s="2032"/>
      <c r="AGO3" s="2032"/>
      <c r="AGP3" s="2032"/>
      <c r="AGQ3" s="2032"/>
      <c r="AGR3" s="2032"/>
      <c r="AGS3" s="2032"/>
      <c r="AGT3" s="2032"/>
      <c r="AGU3" s="2032"/>
      <c r="AGV3" s="2032"/>
      <c r="AGW3" s="2032"/>
      <c r="AGX3" s="2032"/>
      <c r="AGY3" s="2032"/>
      <c r="AGZ3" s="2032"/>
      <c r="AHA3" s="2032"/>
      <c r="AHB3" s="2032"/>
      <c r="AHC3" s="2032"/>
      <c r="AHD3" s="2032"/>
      <c r="AHE3" s="2032"/>
      <c r="AHF3" s="2032"/>
      <c r="AHG3" s="2032"/>
      <c r="AHH3" s="2032"/>
      <c r="AHI3" s="2032"/>
      <c r="AHJ3" s="2032"/>
      <c r="AHK3" s="2032"/>
      <c r="AHL3" s="2032"/>
      <c r="AHM3" s="2032"/>
      <c r="AHN3" s="2032"/>
      <c r="AHO3" s="2032"/>
      <c r="AHP3" s="2032"/>
      <c r="AHQ3" s="2032"/>
      <c r="AHR3" s="2032"/>
      <c r="AHS3" s="2032"/>
      <c r="AHT3" s="2032"/>
      <c r="AHU3" s="2032"/>
      <c r="AHV3" s="2032"/>
      <c r="AHW3" s="2032"/>
      <c r="AHX3" s="2032"/>
      <c r="AHY3" s="2032"/>
      <c r="AHZ3" s="2032"/>
      <c r="AIA3" s="2032"/>
      <c r="AIB3" s="2032"/>
      <c r="AIC3" s="2032"/>
      <c r="AID3" s="2032"/>
      <c r="AIE3" s="2032"/>
      <c r="AIF3" s="2032"/>
      <c r="AIG3" s="2032"/>
      <c r="AIH3" s="2032"/>
      <c r="AII3" s="2032"/>
      <c r="AIJ3" s="2032"/>
      <c r="AIK3" s="2032"/>
      <c r="AIL3" s="2032"/>
      <c r="AIM3" s="2032"/>
      <c r="AIN3" s="2032"/>
      <c r="AIO3" s="2032"/>
      <c r="AIP3" s="2032"/>
      <c r="AIQ3" s="2032"/>
      <c r="AIR3" s="2032"/>
      <c r="AIS3" s="2032"/>
      <c r="AIT3" s="2032"/>
      <c r="AIU3" s="2032"/>
      <c r="AIV3" s="2032"/>
      <c r="AIW3" s="2032"/>
      <c r="AIX3" s="2032"/>
      <c r="AIY3" s="2032"/>
      <c r="AIZ3" s="2032"/>
      <c r="AJA3" s="2032"/>
      <c r="AJB3" s="2032"/>
      <c r="AJC3" s="2032"/>
      <c r="AJD3" s="2032"/>
      <c r="AJE3" s="2032"/>
      <c r="AJF3" s="2032"/>
      <c r="AJG3" s="2032"/>
      <c r="AJH3" s="2032"/>
      <c r="AJI3" s="2032"/>
      <c r="AJJ3" s="2032"/>
      <c r="AJK3" s="2032"/>
      <c r="AJL3" s="2032"/>
      <c r="AJM3" s="2032"/>
      <c r="AJN3" s="2032"/>
      <c r="AJO3" s="2032"/>
      <c r="AJP3" s="2032"/>
      <c r="AJQ3" s="2032"/>
      <c r="AJR3" s="2032"/>
      <c r="AJS3" s="2032"/>
      <c r="AJT3" s="2032"/>
      <c r="AJU3" s="2032"/>
      <c r="AJV3" s="2032"/>
      <c r="AJW3" s="2032"/>
      <c r="AJX3" s="2032"/>
      <c r="AJY3" s="2032"/>
      <c r="AJZ3" s="2032"/>
      <c r="AKA3" s="2032"/>
      <c r="AKB3" s="2032"/>
      <c r="AKC3" s="2032"/>
      <c r="AKD3" s="2032"/>
      <c r="AKE3" s="2032"/>
      <c r="AKF3" s="2032"/>
      <c r="AKG3" s="2032"/>
      <c r="AKH3" s="2032"/>
      <c r="AKI3" s="2032"/>
      <c r="AKJ3" s="2032"/>
      <c r="AKK3" s="2032"/>
      <c r="AKL3" s="2032"/>
      <c r="AKM3" s="2032"/>
      <c r="AKN3" s="2032"/>
      <c r="AKO3" s="2032"/>
      <c r="AKP3" s="2032"/>
      <c r="AKQ3" s="2032"/>
      <c r="AKR3" s="2032"/>
      <c r="AKS3" s="2032"/>
      <c r="AKT3" s="2032"/>
      <c r="AKU3" s="2032"/>
      <c r="AKV3" s="2032"/>
      <c r="AKW3" s="2032"/>
      <c r="AKX3" s="2032"/>
      <c r="AKY3" s="2032"/>
      <c r="AKZ3" s="2032"/>
      <c r="ALA3" s="2032"/>
      <c r="ALB3" s="2032"/>
      <c r="ALC3" s="2032"/>
      <c r="ALD3" s="2032"/>
      <c r="ALE3" s="2032"/>
      <c r="ALF3" s="2032"/>
      <c r="ALG3" s="2032"/>
      <c r="ALH3" s="2032"/>
      <c r="ALI3" s="2032"/>
      <c r="ALJ3" s="2032"/>
      <c r="ALK3" s="2032"/>
      <c r="ALL3" s="2032"/>
      <c r="ALM3" s="2032"/>
      <c r="ALN3" s="2032"/>
      <c r="ALO3" s="2032"/>
      <c r="ALP3" s="2032"/>
      <c r="ALQ3" s="2032"/>
      <c r="ALR3" s="2032"/>
      <c r="ALS3" s="2032"/>
      <c r="ALT3" s="2032"/>
      <c r="ALU3" s="2032"/>
      <c r="ALV3" s="2032"/>
      <c r="ALW3" s="2032"/>
      <c r="ALX3" s="2032"/>
      <c r="ALY3" s="2032"/>
      <c r="ALZ3" s="2032"/>
      <c r="AMA3" s="2032"/>
      <c r="AMB3" s="2032"/>
      <c r="AMC3" s="2032"/>
      <c r="AMD3" s="2032"/>
      <c r="AME3" s="2032"/>
      <c r="AMF3" s="2032"/>
      <c r="AMG3" s="2032"/>
      <c r="AMH3" s="2032"/>
      <c r="AMI3" s="2032"/>
      <c r="AMJ3" s="2032"/>
      <c r="AMK3" s="2032"/>
      <c r="AML3" s="2032"/>
      <c r="AMM3" s="2032"/>
      <c r="AMN3" s="2032"/>
      <c r="AMO3" s="2032"/>
      <c r="AMP3" s="2032"/>
      <c r="AMQ3" s="2032"/>
      <c r="AMR3" s="2032"/>
      <c r="AMS3" s="2032"/>
      <c r="AMT3" s="2032"/>
      <c r="AMU3" s="2032"/>
      <c r="AMV3" s="2032"/>
      <c r="AMW3" s="2032"/>
      <c r="AMX3" s="2032"/>
      <c r="AMY3" s="2032"/>
      <c r="AMZ3" s="2032"/>
      <c r="ANA3" s="2032"/>
      <c r="ANB3" s="2032"/>
      <c r="ANC3" s="2032"/>
      <c r="AND3" s="2032"/>
      <c r="ANE3" s="2032"/>
      <c r="ANF3" s="2032"/>
      <c r="ANG3" s="2032"/>
      <c r="ANH3" s="2032"/>
      <c r="ANI3" s="2032"/>
      <c r="ANJ3" s="2032"/>
      <c r="ANK3" s="2032"/>
      <c r="ANL3" s="2032"/>
      <c r="ANM3" s="2032"/>
      <c r="ANN3" s="2032"/>
      <c r="ANO3" s="2032"/>
      <c r="ANP3" s="2032"/>
      <c r="ANQ3" s="2032"/>
      <c r="ANR3" s="2032"/>
      <c r="ANS3" s="2032"/>
      <c r="ANT3" s="2032"/>
      <c r="ANU3" s="2032"/>
      <c r="ANV3" s="2032"/>
      <c r="ANW3" s="2032"/>
      <c r="ANX3" s="2032"/>
      <c r="ANY3" s="2032"/>
      <c r="ANZ3" s="2032"/>
      <c r="AOA3" s="2032"/>
      <c r="AOB3" s="2032"/>
      <c r="AOC3" s="2032"/>
      <c r="AOD3" s="2032"/>
      <c r="AOE3" s="2032"/>
      <c r="AOF3" s="2032"/>
      <c r="AOG3" s="2032"/>
      <c r="AOH3" s="2032"/>
      <c r="AOI3" s="2032"/>
      <c r="AOJ3" s="2032"/>
      <c r="AOK3" s="2032"/>
      <c r="AOL3" s="2032"/>
      <c r="AOM3" s="2032"/>
      <c r="AON3" s="2032"/>
      <c r="AOO3" s="2032"/>
      <c r="AOP3" s="2032"/>
      <c r="AOQ3" s="2032"/>
      <c r="AOR3" s="2032"/>
      <c r="AOS3" s="2032"/>
      <c r="AOT3" s="2032"/>
      <c r="AOU3" s="2032"/>
      <c r="AOV3" s="2032"/>
      <c r="AOW3" s="2032"/>
      <c r="AOX3" s="2032"/>
      <c r="AOY3" s="2032"/>
      <c r="AOZ3" s="2032"/>
      <c r="APA3" s="2032"/>
      <c r="APB3" s="2032"/>
      <c r="APC3" s="2032"/>
      <c r="APD3" s="2032"/>
      <c r="APE3" s="2032"/>
      <c r="APF3" s="2032"/>
      <c r="APG3" s="2032"/>
      <c r="APH3" s="2032"/>
      <c r="API3" s="2032"/>
      <c r="APJ3" s="2032"/>
      <c r="APK3" s="2032"/>
      <c r="APL3" s="2032"/>
      <c r="APM3" s="2032"/>
      <c r="APN3" s="2032"/>
      <c r="APO3" s="2032"/>
      <c r="APP3" s="2032"/>
      <c r="APQ3" s="2032"/>
      <c r="APR3" s="2032"/>
      <c r="APS3" s="2032"/>
      <c r="APT3" s="2032"/>
      <c r="APU3" s="2032"/>
      <c r="APV3" s="2032"/>
      <c r="APW3" s="2032"/>
      <c r="APX3" s="2032"/>
      <c r="APY3" s="2032"/>
      <c r="APZ3" s="2032"/>
      <c r="AQA3" s="2032"/>
      <c r="AQB3" s="2032"/>
      <c r="AQC3" s="2032"/>
      <c r="AQD3" s="2032"/>
      <c r="AQE3" s="2032"/>
      <c r="AQF3" s="2032"/>
      <c r="AQG3" s="2032"/>
      <c r="AQH3" s="2032"/>
      <c r="AQI3" s="2032"/>
      <c r="AQJ3" s="2032"/>
      <c r="AQK3" s="2032"/>
      <c r="AQL3" s="2032"/>
      <c r="AQM3" s="2032"/>
      <c r="AQN3" s="2032"/>
      <c r="AQO3" s="2032"/>
      <c r="AQP3" s="2032"/>
      <c r="AQQ3" s="2032"/>
      <c r="AQR3" s="2032"/>
      <c r="AQS3" s="2032"/>
      <c r="AQT3" s="2032"/>
      <c r="AQU3" s="2032"/>
      <c r="AQV3" s="2032"/>
      <c r="AQW3" s="2032"/>
      <c r="AQX3" s="2032"/>
      <c r="AQY3" s="2032"/>
      <c r="AQZ3" s="2032"/>
      <c r="ARA3" s="2032"/>
      <c r="ARB3" s="2032"/>
      <c r="ARC3" s="2032"/>
      <c r="ARD3" s="2032"/>
      <c r="ARE3" s="2032"/>
      <c r="ARF3" s="2032"/>
      <c r="ARG3" s="2032"/>
      <c r="ARH3" s="2032"/>
      <c r="ARI3" s="2032"/>
      <c r="ARJ3" s="2032"/>
      <c r="ARK3" s="2032"/>
      <c r="ARL3" s="2032"/>
      <c r="ARM3" s="2032"/>
      <c r="ARN3" s="2032"/>
      <c r="ARO3" s="2032"/>
      <c r="ARP3" s="2032"/>
      <c r="ARQ3" s="2032"/>
      <c r="ARR3" s="2032"/>
      <c r="ARS3" s="2032"/>
      <c r="ART3" s="2032"/>
      <c r="ARU3" s="2032"/>
      <c r="ARV3" s="2032"/>
      <c r="ARW3" s="2032"/>
      <c r="ARX3" s="2032"/>
      <c r="ARY3" s="2032"/>
      <c r="ARZ3" s="2032"/>
      <c r="ASA3" s="2032"/>
      <c r="ASB3" s="2032"/>
      <c r="ASC3" s="2032"/>
      <c r="ASD3" s="2032"/>
      <c r="ASE3" s="2032"/>
      <c r="ASF3" s="2032"/>
      <c r="ASG3" s="2032"/>
      <c r="ASH3" s="2032"/>
      <c r="ASI3" s="2032"/>
      <c r="ASJ3" s="2032"/>
      <c r="ASK3" s="2032"/>
      <c r="ASL3" s="2032"/>
      <c r="ASM3" s="2032"/>
      <c r="ASN3" s="2032"/>
      <c r="ASO3" s="2032"/>
      <c r="ASP3" s="2032"/>
      <c r="ASQ3" s="2032"/>
      <c r="ASR3" s="2032"/>
      <c r="ASS3" s="2032"/>
      <c r="AST3" s="2032"/>
      <c r="ASU3" s="2032"/>
      <c r="ASV3" s="2032"/>
      <c r="ASW3" s="2032"/>
      <c r="ASX3" s="2032"/>
      <c r="ASY3" s="2032"/>
      <c r="ASZ3" s="2032"/>
      <c r="ATA3" s="2032"/>
      <c r="ATB3" s="2032"/>
      <c r="ATC3" s="2032"/>
      <c r="ATD3" s="2032"/>
      <c r="ATE3" s="2032"/>
      <c r="ATF3" s="2032"/>
      <c r="ATG3" s="2032"/>
      <c r="ATH3" s="2032"/>
      <c r="ATI3" s="2032"/>
      <c r="ATJ3" s="2032"/>
      <c r="ATK3" s="2032"/>
      <c r="ATL3" s="2032"/>
      <c r="ATM3" s="2032"/>
      <c r="ATN3" s="2032"/>
      <c r="ATO3" s="2032"/>
      <c r="ATP3" s="2032"/>
      <c r="ATQ3" s="2032"/>
      <c r="ATR3" s="2032"/>
      <c r="ATS3" s="2032"/>
      <c r="ATT3" s="2032"/>
      <c r="ATU3" s="2032"/>
      <c r="ATV3" s="2032"/>
      <c r="ATW3" s="2032"/>
      <c r="ATX3" s="2032"/>
      <c r="ATY3" s="2032"/>
      <c r="ATZ3" s="2032"/>
      <c r="AUA3" s="2032"/>
      <c r="AUB3" s="2032"/>
      <c r="AUC3" s="2032"/>
      <c r="AUD3" s="2032"/>
      <c r="AUE3" s="2032"/>
      <c r="AUF3" s="2032"/>
      <c r="AUG3" s="2032"/>
      <c r="AUH3" s="2032"/>
      <c r="AUI3" s="2032"/>
      <c r="AUJ3" s="2032"/>
      <c r="AUK3" s="2032"/>
      <c r="AUL3" s="2032"/>
      <c r="AUM3" s="2032"/>
      <c r="AUN3" s="2032"/>
      <c r="AUO3" s="2032"/>
      <c r="AUP3" s="2032"/>
      <c r="AUQ3" s="2032"/>
      <c r="AUR3" s="2032"/>
      <c r="AUS3" s="2032"/>
      <c r="AUT3" s="2032"/>
      <c r="AUU3" s="2032"/>
      <c r="AUV3" s="2032"/>
      <c r="AUW3" s="2032"/>
      <c r="AUX3" s="2032"/>
      <c r="AUY3" s="2032"/>
      <c r="AUZ3" s="2032"/>
      <c r="AVA3" s="2032"/>
      <c r="AVB3" s="2032"/>
      <c r="AVC3" s="2032"/>
      <c r="AVD3" s="2032"/>
      <c r="AVE3" s="2032"/>
      <c r="AVF3" s="2032"/>
      <c r="AVG3" s="2032"/>
      <c r="AVH3" s="2032"/>
      <c r="AVI3" s="2032"/>
      <c r="AVJ3" s="2032"/>
      <c r="AVK3" s="2032"/>
      <c r="AVL3" s="2032"/>
      <c r="AVM3" s="2032"/>
      <c r="AVN3" s="2032"/>
      <c r="AVO3" s="2032"/>
      <c r="AVP3" s="2032"/>
      <c r="AVQ3" s="2032"/>
      <c r="AVR3" s="2032"/>
      <c r="AVS3" s="2032"/>
      <c r="AVT3" s="2032"/>
      <c r="AVU3" s="2032"/>
      <c r="AVV3" s="2032"/>
      <c r="AVW3" s="2032"/>
      <c r="AVX3" s="2032"/>
      <c r="AVY3" s="2032"/>
      <c r="AVZ3" s="2032"/>
      <c r="AWA3" s="2032"/>
      <c r="AWB3" s="2032"/>
      <c r="AWC3" s="2032"/>
      <c r="AWD3" s="2032"/>
      <c r="AWE3" s="2032"/>
      <c r="AWF3" s="2032"/>
      <c r="AWG3" s="2032"/>
      <c r="AWH3" s="2032"/>
      <c r="AWI3" s="2032"/>
      <c r="AWJ3" s="2032"/>
      <c r="AWK3" s="2032"/>
      <c r="AWL3" s="2032"/>
      <c r="AWM3" s="2032"/>
      <c r="AWN3" s="2032"/>
      <c r="AWO3" s="2032"/>
      <c r="AWP3" s="2032"/>
      <c r="AWQ3" s="2032"/>
      <c r="AWR3" s="2032"/>
      <c r="AWS3" s="2032"/>
      <c r="AWT3" s="2032"/>
      <c r="AWU3" s="2032"/>
      <c r="AWV3" s="2032"/>
      <c r="AWW3" s="2032"/>
      <c r="AWX3" s="2032"/>
      <c r="AWY3" s="2032"/>
      <c r="AWZ3" s="2032"/>
      <c r="AXA3" s="2032"/>
      <c r="AXB3" s="2032"/>
      <c r="AXC3" s="2032"/>
      <c r="AXD3" s="2032"/>
      <c r="AXE3" s="2032"/>
      <c r="AXF3" s="2032"/>
      <c r="AXG3" s="2032"/>
      <c r="AXH3" s="2032"/>
      <c r="AXI3" s="2032"/>
      <c r="AXJ3" s="2032"/>
      <c r="AXK3" s="2032"/>
      <c r="AXL3" s="2032"/>
      <c r="AXM3" s="2032"/>
      <c r="AXN3" s="2032"/>
      <c r="AXO3" s="2032"/>
      <c r="AXP3" s="2032"/>
      <c r="AXQ3" s="2032"/>
      <c r="AXR3" s="2032"/>
      <c r="AXS3" s="2032"/>
      <c r="AXT3" s="2032"/>
      <c r="AXU3" s="2032"/>
      <c r="AXV3" s="2032"/>
      <c r="AXW3" s="2032"/>
      <c r="AXX3" s="2032"/>
      <c r="AXY3" s="2032"/>
      <c r="AXZ3" s="2032"/>
      <c r="AYA3" s="2032"/>
      <c r="AYB3" s="2032"/>
      <c r="AYC3" s="2032"/>
      <c r="AYD3" s="2032"/>
      <c r="AYE3" s="2032"/>
      <c r="AYF3" s="2032"/>
      <c r="AYG3" s="2032"/>
      <c r="AYH3" s="2032"/>
      <c r="AYI3" s="2032"/>
      <c r="AYJ3" s="2032"/>
      <c r="AYK3" s="2032"/>
      <c r="AYL3" s="2032"/>
      <c r="AYM3" s="2032"/>
      <c r="AYN3" s="2032"/>
      <c r="AYO3" s="2032"/>
      <c r="AYP3" s="2032"/>
      <c r="AYQ3" s="2032"/>
      <c r="AYR3" s="2032"/>
      <c r="AYS3" s="2032"/>
      <c r="AYT3" s="2032"/>
      <c r="AYU3" s="2032"/>
      <c r="AYV3" s="2032"/>
      <c r="AYW3" s="2032"/>
      <c r="AYX3" s="2032"/>
      <c r="AYY3" s="2032"/>
      <c r="AYZ3" s="2032"/>
      <c r="AZA3" s="2032"/>
      <c r="AZB3" s="2032"/>
      <c r="AZC3" s="2032"/>
      <c r="AZD3" s="2032"/>
      <c r="AZE3" s="2032"/>
      <c r="AZF3" s="2032"/>
      <c r="AZG3" s="2032"/>
      <c r="AZH3" s="2032"/>
      <c r="AZI3" s="2032"/>
      <c r="AZJ3" s="2032"/>
      <c r="AZK3" s="2032"/>
      <c r="AZL3" s="2032"/>
      <c r="AZM3" s="2032"/>
      <c r="AZN3" s="2032"/>
      <c r="AZO3" s="2032"/>
      <c r="AZP3" s="2032"/>
      <c r="AZQ3" s="2032"/>
      <c r="AZR3" s="2032"/>
      <c r="AZS3" s="2032"/>
      <c r="AZT3" s="2032"/>
      <c r="AZU3" s="2032"/>
      <c r="AZV3" s="2032"/>
      <c r="AZW3" s="2032"/>
      <c r="AZX3" s="2032"/>
      <c r="AZY3" s="2032"/>
      <c r="AZZ3" s="2032"/>
      <c r="BAA3" s="2032"/>
      <c r="BAB3" s="2032"/>
      <c r="BAC3" s="2032"/>
      <c r="BAD3" s="2032"/>
      <c r="BAE3" s="2032"/>
      <c r="BAF3" s="2032"/>
      <c r="BAG3" s="2032"/>
      <c r="BAH3" s="2032"/>
      <c r="BAI3" s="2032"/>
      <c r="BAJ3" s="2032"/>
      <c r="BAK3" s="2032"/>
      <c r="BAL3" s="2032"/>
      <c r="BAM3" s="2032"/>
      <c r="BAN3" s="2032"/>
      <c r="BAO3" s="2032"/>
      <c r="BAP3" s="2032"/>
      <c r="BAQ3" s="2032"/>
      <c r="BAR3" s="2032"/>
      <c r="BAS3" s="2032"/>
      <c r="BAT3" s="2032"/>
      <c r="BAU3" s="2032"/>
      <c r="BAV3" s="2032"/>
      <c r="BAW3" s="2032"/>
      <c r="BAX3" s="2032"/>
      <c r="BAY3" s="2032"/>
      <c r="BAZ3" s="2032"/>
      <c r="BBA3" s="2032"/>
      <c r="BBB3" s="2032"/>
      <c r="BBC3" s="2032"/>
      <c r="BBD3" s="2032"/>
      <c r="BBE3" s="2032"/>
      <c r="BBF3" s="2032"/>
      <c r="BBG3" s="2032"/>
      <c r="BBH3" s="2032"/>
      <c r="BBI3" s="2032"/>
      <c r="BBJ3" s="2032"/>
      <c r="BBK3" s="2032"/>
      <c r="BBL3" s="2032"/>
      <c r="BBM3" s="2032"/>
      <c r="BBN3" s="2032"/>
      <c r="BBO3" s="2032"/>
      <c r="BBP3" s="2032"/>
      <c r="BBQ3" s="2032"/>
      <c r="BBR3" s="2032"/>
      <c r="BBS3" s="2032"/>
      <c r="BBT3" s="2032"/>
      <c r="BBU3" s="2032"/>
      <c r="BBV3" s="2032"/>
      <c r="BBW3" s="2032"/>
      <c r="BBX3" s="2032"/>
      <c r="BBY3" s="2032"/>
      <c r="BBZ3" s="2032"/>
      <c r="BCA3" s="2032"/>
      <c r="BCB3" s="2032"/>
      <c r="BCC3" s="2032"/>
      <c r="BCD3" s="2032"/>
      <c r="BCE3" s="2032"/>
      <c r="BCF3" s="2032"/>
      <c r="BCG3" s="2032"/>
      <c r="BCH3" s="2032"/>
      <c r="BCI3" s="2032"/>
      <c r="BCJ3" s="2032"/>
      <c r="BCK3" s="2032"/>
      <c r="BCL3" s="2032"/>
      <c r="BCM3" s="2032"/>
      <c r="BCN3" s="2032"/>
      <c r="BCO3" s="2032"/>
      <c r="BCP3" s="2032"/>
      <c r="BCQ3" s="2032"/>
      <c r="BCR3" s="2032"/>
      <c r="BCS3" s="2032"/>
      <c r="BCT3" s="2032"/>
      <c r="BCU3" s="2032"/>
      <c r="BCV3" s="2032"/>
      <c r="BCW3" s="2032"/>
      <c r="BCX3" s="2032"/>
      <c r="BCY3" s="2032"/>
      <c r="BCZ3" s="2032"/>
      <c r="BDA3" s="2032"/>
      <c r="BDB3" s="2032"/>
      <c r="BDC3" s="2032"/>
      <c r="BDD3" s="2032"/>
      <c r="BDE3" s="2032"/>
      <c r="BDF3" s="2032"/>
      <c r="BDG3" s="2032"/>
      <c r="BDH3" s="2032"/>
      <c r="BDI3" s="2032"/>
      <c r="BDJ3" s="2032"/>
      <c r="BDK3" s="2032"/>
      <c r="BDL3" s="2032"/>
      <c r="BDM3" s="2032"/>
      <c r="BDN3" s="2032"/>
      <c r="BDO3" s="2032"/>
      <c r="BDP3" s="2032"/>
      <c r="BDQ3" s="2032"/>
      <c r="BDR3" s="2032"/>
      <c r="BDS3" s="2032"/>
      <c r="BDT3" s="2032"/>
      <c r="BDU3" s="2032"/>
      <c r="BDV3" s="2032"/>
      <c r="BDW3" s="2032"/>
      <c r="BDX3" s="2032"/>
      <c r="BDY3" s="2032"/>
      <c r="BDZ3" s="2032"/>
      <c r="BEA3" s="2032"/>
      <c r="BEB3" s="2032"/>
      <c r="BEC3" s="2032"/>
      <c r="BED3" s="2032"/>
      <c r="BEE3" s="2032"/>
      <c r="BEF3" s="2032"/>
      <c r="BEG3" s="2032"/>
      <c r="BEH3" s="2032"/>
      <c r="BEI3" s="2032"/>
      <c r="BEJ3" s="2032"/>
      <c r="BEK3" s="2032"/>
      <c r="BEL3" s="2032"/>
      <c r="BEM3" s="2032"/>
      <c r="BEN3" s="2032"/>
      <c r="BEO3" s="2032"/>
      <c r="BEP3" s="2032"/>
      <c r="BEQ3" s="2032"/>
      <c r="BER3" s="2032"/>
      <c r="BES3" s="2032"/>
      <c r="BET3" s="2032"/>
      <c r="BEU3" s="2032"/>
      <c r="BEV3" s="2032"/>
      <c r="BEW3" s="2032"/>
      <c r="BEX3" s="2032"/>
      <c r="BEY3" s="2032"/>
      <c r="BEZ3" s="2032"/>
      <c r="BFA3" s="2032"/>
      <c r="BFB3" s="2032"/>
      <c r="BFC3" s="2032"/>
      <c r="BFD3" s="2032"/>
      <c r="BFE3" s="2032"/>
      <c r="BFF3" s="2032"/>
      <c r="BFG3" s="2032"/>
      <c r="BFH3" s="2032"/>
      <c r="BFI3" s="2032"/>
      <c r="BFJ3" s="2032"/>
      <c r="BFK3" s="2032"/>
      <c r="BFL3" s="2032"/>
      <c r="BFM3" s="2032"/>
      <c r="BFN3" s="2032"/>
      <c r="BFO3" s="2032"/>
      <c r="BFP3" s="2032"/>
      <c r="BFQ3" s="2032"/>
      <c r="BFR3" s="2032"/>
      <c r="BFS3" s="2032"/>
      <c r="BFT3" s="2032"/>
      <c r="BFU3" s="2032"/>
      <c r="BFV3" s="2032"/>
      <c r="BFW3" s="2032"/>
      <c r="BFX3" s="2032"/>
      <c r="BFY3" s="2032"/>
      <c r="BFZ3" s="2032"/>
      <c r="BGA3" s="2032"/>
      <c r="BGB3" s="2032"/>
      <c r="BGC3" s="2032"/>
      <c r="BGD3" s="2032"/>
      <c r="BGE3" s="2032"/>
      <c r="BGF3" s="2032"/>
      <c r="BGG3" s="2032"/>
      <c r="BGH3" s="2032"/>
      <c r="BGI3" s="2032"/>
      <c r="BGJ3" s="2032"/>
      <c r="BGK3" s="2032"/>
      <c r="BGL3" s="2032"/>
      <c r="BGM3" s="2032"/>
      <c r="BGN3" s="2032"/>
      <c r="BGO3" s="2032"/>
      <c r="BGP3" s="2032"/>
      <c r="BGQ3" s="2032"/>
      <c r="BGR3" s="2032"/>
      <c r="BGS3" s="2032"/>
      <c r="BGT3" s="2032"/>
      <c r="BGU3" s="2032"/>
      <c r="BGV3" s="2032"/>
      <c r="BGW3" s="2032"/>
      <c r="BGX3" s="2032"/>
      <c r="BGY3" s="2032"/>
      <c r="BGZ3" s="2032"/>
      <c r="BHA3" s="2032"/>
      <c r="BHB3" s="2032"/>
      <c r="BHC3" s="2032"/>
      <c r="BHD3" s="2032"/>
      <c r="BHE3" s="2032"/>
      <c r="BHF3" s="2032"/>
      <c r="BHG3" s="2032"/>
      <c r="BHH3" s="2032"/>
      <c r="BHI3" s="2032"/>
      <c r="BHJ3" s="2032"/>
      <c r="BHK3" s="2032"/>
      <c r="BHL3" s="2032"/>
      <c r="BHM3" s="2032"/>
      <c r="BHN3" s="2032"/>
      <c r="BHO3" s="2032"/>
      <c r="BHP3" s="2032"/>
      <c r="BHQ3" s="2032"/>
      <c r="BHR3" s="2032"/>
      <c r="BHS3" s="2032"/>
      <c r="BHT3" s="2032"/>
      <c r="BHU3" s="2032"/>
      <c r="BHV3" s="2032"/>
      <c r="BHW3" s="2032"/>
      <c r="BHX3" s="2032"/>
      <c r="BHY3" s="2032"/>
      <c r="BHZ3" s="2032"/>
      <c r="BIA3" s="2032"/>
      <c r="BIB3" s="2032"/>
      <c r="BIC3" s="2032"/>
      <c r="BID3" s="2032"/>
      <c r="BIE3" s="2032"/>
      <c r="BIF3" s="2032"/>
      <c r="BIG3" s="2032"/>
      <c r="BIH3" s="2032"/>
      <c r="BII3" s="2032"/>
      <c r="BIJ3" s="2032"/>
      <c r="BIK3" s="2032"/>
      <c r="BIL3" s="2032"/>
      <c r="BIM3" s="2032"/>
      <c r="BIN3" s="2032"/>
      <c r="BIO3" s="2032"/>
      <c r="BIP3" s="2032"/>
      <c r="BIQ3" s="2032"/>
      <c r="BIR3" s="2032"/>
      <c r="BIS3" s="2032"/>
      <c r="BIT3" s="2032"/>
      <c r="BIU3" s="2032"/>
      <c r="BIV3" s="2032"/>
      <c r="BIW3" s="2032"/>
      <c r="BIX3" s="2032"/>
      <c r="BIY3" s="2032"/>
      <c r="BIZ3" s="2032"/>
      <c r="BJA3" s="2032"/>
      <c r="BJB3" s="2032"/>
      <c r="BJC3" s="2032"/>
      <c r="BJD3" s="2032"/>
      <c r="BJE3" s="2032"/>
      <c r="BJF3" s="2032"/>
      <c r="BJG3" s="2032"/>
      <c r="BJH3" s="2032"/>
      <c r="BJI3" s="2032"/>
      <c r="BJJ3" s="2032"/>
      <c r="BJK3" s="2032"/>
      <c r="BJL3" s="2032"/>
      <c r="BJM3" s="2032"/>
      <c r="BJN3" s="2032"/>
      <c r="BJO3" s="2032"/>
      <c r="BJP3" s="2032"/>
      <c r="BJQ3" s="2032"/>
      <c r="BJR3" s="2032"/>
      <c r="BJS3" s="2032"/>
      <c r="BJT3" s="2032"/>
      <c r="BJU3" s="2032"/>
      <c r="BJV3" s="2032"/>
      <c r="BJW3" s="2032"/>
      <c r="BJX3" s="2032"/>
      <c r="BJY3" s="2032"/>
      <c r="BJZ3" s="2032"/>
      <c r="BKA3" s="2032"/>
      <c r="BKB3" s="2032"/>
      <c r="BKC3" s="2032"/>
      <c r="BKD3" s="2032"/>
      <c r="BKE3" s="2032"/>
      <c r="BKF3" s="2032"/>
      <c r="BKG3" s="2032"/>
      <c r="BKH3" s="2032"/>
      <c r="BKI3" s="2032"/>
      <c r="BKJ3" s="2032"/>
      <c r="BKK3" s="2032"/>
      <c r="BKL3" s="2032"/>
      <c r="BKM3" s="2032"/>
      <c r="BKN3" s="2032"/>
      <c r="BKO3" s="2032"/>
      <c r="BKP3" s="2032"/>
      <c r="BKQ3" s="2032"/>
      <c r="BKR3" s="2032"/>
      <c r="BKS3" s="2032"/>
      <c r="BKT3" s="2032"/>
      <c r="BKU3" s="2032"/>
      <c r="BKV3" s="2032"/>
      <c r="BKW3" s="2032"/>
      <c r="BKX3" s="2032"/>
      <c r="BKY3" s="2032"/>
      <c r="BKZ3" s="2032"/>
      <c r="BLA3" s="2032"/>
      <c r="BLB3" s="2032"/>
      <c r="BLC3" s="2032"/>
      <c r="BLD3" s="2032"/>
      <c r="BLE3" s="2032"/>
      <c r="BLF3" s="2032"/>
      <c r="BLG3" s="2032"/>
      <c r="BLH3" s="2032"/>
      <c r="BLI3" s="2032"/>
      <c r="BLJ3" s="2032"/>
      <c r="BLK3" s="2032"/>
      <c r="BLL3" s="2032"/>
      <c r="BLM3" s="2032"/>
      <c r="BLN3" s="2032"/>
      <c r="BLO3" s="2032"/>
      <c r="BLP3" s="2032"/>
      <c r="BLQ3" s="2032"/>
      <c r="BLR3" s="2032"/>
      <c r="BLS3" s="2032"/>
      <c r="BLT3" s="2032"/>
      <c r="BLU3" s="2032"/>
      <c r="BLV3" s="2032"/>
      <c r="BLW3" s="2032"/>
      <c r="BLX3" s="2032"/>
      <c r="BLY3" s="2032"/>
      <c r="BLZ3" s="2032"/>
      <c r="BMA3" s="2032"/>
      <c r="BMB3" s="2032"/>
      <c r="BMC3" s="2032"/>
      <c r="BMD3" s="2032"/>
      <c r="BME3" s="2032"/>
      <c r="BMF3" s="2032"/>
      <c r="BMG3" s="2032"/>
      <c r="BMH3" s="2032"/>
      <c r="BMI3" s="2032"/>
      <c r="BMJ3" s="2032"/>
      <c r="BMK3" s="2032"/>
      <c r="BML3" s="2032"/>
      <c r="BMM3" s="2032"/>
      <c r="BMN3" s="2032"/>
      <c r="BMO3" s="2032"/>
      <c r="BMP3" s="2032"/>
      <c r="BMQ3" s="2032"/>
      <c r="BMR3" s="2032"/>
      <c r="BMS3" s="2032"/>
      <c r="BMT3" s="2032"/>
      <c r="BMU3" s="2032"/>
      <c r="BMV3" s="2032"/>
      <c r="BMW3" s="2032"/>
      <c r="BMX3" s="2032"/>
      <c r="BMY3" s="2032"/>
      <c r="BMZ3" s="2032"/>
      <c r="BNA3" s="2032"/>
      <c r="BNB3" s="2032"/>
      <c r="BNC3" s="2032"/>
      <c r="BND3" s="2032"/>
      <c r="BNE3" s="2032"/>
      <c r="BNF3" s="2032"/>
      <c r="BNG3" s="2032"/>
      <c r="BNH3" s="2032"/>
      <c r="BNI3" s="2032"/>
      <c r="BNJ3" s="2032"/>
      <c r="BNK3" s="2032"/>
      <c r="BNL3" s="2032"/>
      <c r="BNM3" s="2032"/>
      <c r="BNN3" s="2032"/>
      <c r="BNO3" s="2032"/>
      <c r="BNP3" s="2032"/>
      <c r="BNQ3" s="2032"/>
      <c r="BNR3" s="2032"/>
      <c r="BNS3" s="2032"/>
      <c r="BNT3" s="2032"/>
      <c r="BNU3" s="2032"/>
      <c r="BNV3" s="2032"/>
      <c r="BNW3" s="2032"/>
      <c r="BNX3" s="2032"/>
      <c r="BNY3" s="2032"/>
      <c r="BNZ3" s="2032"/>
      <c r="BOA3" s="2032"/>
      <c r="BOB3" s="2032"/>
      <c r="BOC3" s="2032"/>
      <c r="BOD3" s="2032"/>
      <c r="BOE3" s="2032"/>
      <c r="BOF3" s="2032"/>
      <c r="BOG3" s="2032"/>
      <c r="BOH3" s="2032"/>
      <c r="BOI3" s="2032"/>
      <c r="BOJ3" s="2032"/>
      <c r="BOK3" s="2032"/>
      <c r="BOL3" s="2032"/>
      <c r="BOM3" s="2032"/>
      <c r="BON3" s="2032"/>
      <c r="BOO3" s="2032"/>
      <c r="BOP3" s="2032"/>
      <c r="BOQ3" s="2032"/>
      <c r="BOR3" s="2032"/>
      <c r="BOS3" s="2032"/>
      <c r="BOT3" s="2032"/>
      <c r="BOU3" s="2032"/>
      <c r="BOV3" s="2032"/>
      <c r="BOW3" s="2032"/>
      <c r="BOX3" s="2032"/>
      <c r="BOY3" s="2032"/>
      <c r="BOZ3" s="2032"/>
      <c r="BPA3" s="2032"/>
      <c r="BPB3" s="2032"/>
      <c r="BPC3" s="2032"/>
      <c r="BPD3" s="2032"/>
      <c r="BPE3" s="2032"/>
      <c r="BPF3" s="2032"/>
      <c r="BPG3" s="2032"/>
      <c r="BPH3" s="2032"/>
      <c r="BPI3" s="2032"/>
      <c r="BPJ3" s="2032"/>
      <c r="BPK3" s="2032"/>
      <c r="BPL3" s="2032"/>
      <c r="BPM3" s="2032"/>
      <c r="BPN3" s="2032"/>
      <c r="BPO3" s="2032"/>
      <c r="BPP3" s="2032"/>
      <c r="BPQ3" s="2032"/>
      <c r="BPR3" s="2032"/>
      <c r="BPS3" s="2032"/>
      <c r="BPT3" s="2032"/>
      <c r="BPU3" s="2032"/>
      <c r="BPV3" s="2032"/>
      <c r="BPW3" s="2032"/>
      <c r="BPX3" s="2032"/>
      <c r="BPY3" s="2032"/>
      <c r="BPZ3" s="2032"/>
      <c r="BQA3" s="2032"/>
      <c r="BQB3" s="2032"/>
      <c r="BQC3" s="2032"/>
      <c r="BQD3" s="2032"/>
      <c r="BQE3" s="2032"/>
      <c r="BQF3" s="2032"/>
      <c r="BQG3" s="2032"/>
      <c r="BQH3" s="2032"/>
      <c r="BQI3" s="2032"/>
      <c r="BQJ3" s="2032"/>
      <c r="BQK3" s="2032"/>
      <c r="BQL3" s="2032"/>
      <c r="BQM3" s="2032"/>
      <c r="BQN3" s="2032"/>
      <c r="BQO3" s="2032"/>
      <c r="BQP3" s="2032"/>
      <c r="BQQ3" s="2032"/>
      <c r="BQR3" s="2032"/>
      <c r="BQS3" s="2032"/>
      <c r="BQT3" s="2032"/>
      <c r="BQU3" s="2032"/>
      <c r="BQV3" s="2032"/>
      <c r="BQW3" s="2032"/>
      <c r="BQX3" s="2032"/>
      <c r="BQY3" s="2032"/>
      <c r="BQZ3" s="2032"/>
      <c r="BRA3" s="2032"/>
      <c r="BRB3" s="2032"/>
      <c r="BRC3" s="2032"/>
      <c r="BRD3" s="2032"/>
      <c r="BRE3" s="2032"/>
      <c r="BRF3" s="2032"/>
      <c r="BRG3" s="2032"/>
      <c r="BRH3" s="2032"/>
      <c r="BRI3" s="2032"/>
      <c r="BRJ3" s="2032"/>
      <c r="BRK3" s="2032"/>
      <c r="BRL3" s="2032"/>
      <c r="BRM3" s="2032"/>
      <c r="BRN3" s="2032"/>
      <c r="BRO3" s="2032"/>
      <c r="BRP3" s="2032"/>
      <c r="BRQ3" s="2032"/>
      <c r="BRR3" s="2032"/>
      <c r="BRS3" s="2032"/>
      <c r="BRT3" s="2032"/>
      <c r="BRU3" s="2032"/>
      <c r="BRV3" s="2032"/>
      <c r="BRW3" s="2032"/>
      <c r="BRX3" s="2032"/>
      <c r="BRY3" s="2032"/>
      <c r="BRZ3" s="2032"/>
      <c r="BSA3" s="2032"/>
      <c r="BSB3" s="2032"/>
      <c r="BSC3" s="2032"/>
      <c r="BSD3" s="2032"/>
      <c r="BSE3" s="2032"/>
      <c r="BSF3" s="2032"/>
      <c r="BSG3" s="2032"/>
      <c r="BSH3" s="2032"/>
      <c r="BSI3" s="2032"/>
      <c r="BSJ3" s="2032"/>
      <c r="BSK3" s="2032"/>
      <c r="BSL3" s="2032"/>
      <c r="BSM3" s="2032"/>
      <c r="BSN3" s="2032"/>
      <c r="BSO3" s="2032"/>
      <c r="BSP3" s="2032"/>
      <c r="BSQ3" s="2032"/>
      <c r="BSR3" s="2032"/>
      <c r="BSS3" s="2032"/>
      <c r="BST3" s="2032"/>
      <c r="BSU3" s="2032"/>
      <c r="BSV3" s="2032"/>
      <c r="BSW3" s="2032"/>
      <c r="BSX3" s="2032"/>
      <c r="BSY3" s="2032"/>
      <c r="BSZ3" s="2032"/>
      <c r="BTA3" s="2032"/>
      <c r="BTB3" s="2032"/>
      <c r="BTC3" s="2032"/>
      <c r="BTD3" s="2032"/>
      <c r="BTE3" s="2032"/>
      <c r="BTF3" s="2032"/>
      <c r="BTG3" s="2032"/>
      <c r="BTH3" s="2032"/>
      <c r="BTI3" s="2032"/>
      <c r="BTJ3" s="2032"/>
      <c r="BTK3" s="2032"/>
      <c r="BTL3" s="2032"/>
      <c r="BTM3" s="2032"/>
      <c r="BTN3" s="2032"/>
      <c r="BTO3" s="2032"/>
      <c r="BTP3" s="2032"/>
      <c r="BTQ3" s="2032"/>
      <c r="BTR3" s="2032"/>
      <c r="BTS3" s="2032"/>
      <c r="BTT3" s="2032"/>
      <c r="BTU3" s="2032"/>
      <c r="BTV3" s="2032"/>
      <c r="BTW3" s="2032"/>
      <c r="BTX3" s="2032"/>
      <c r="BTY3" s="2032"/>
      <c r="BTZ3" s="2032"/>
      <c r="BUA3" s="2032"/>
      <c r="BUB3" s="2032"/>
      <c r="BUC3" s="2032"/>
      <c r="BUD3" s="2032"/>
      <c r="BUE3" s="2032"/>
      <c r="BUF3" s="2032"/>
      <c r="BUG3" s="2032"/>
      <c r="BUH3" s="2032"/>
      <c r="BUI3" s="2032"/>
      <c r="BUJ3" s="2032"/>
      <c r="BUK3" s="2032"/>
      <c r="BUL3" s="2032"/>
      <c r="BUM3" s="2032"/>
      <c r="BUN3" s="2032"/>
      <c r="BUO3" s="2032"/>
      <c r="BUP3" s="2032"/>
      <c r="BUQ3" s="2032"/>
      <c r="BUR3" s="2032"/>
      <c r="BUS3" s="2032"/>
      <c r="BUT3" s="2032"/>
      <c r="BUU3" s="2032"/>
      <c r="BUV3" s="2032"/>
      <c r="BUW3" s="2032"/>
      <c r="BUX3" s="2032"/>
      <c r="BUY3" s="2032"/>
      <c r="BUZ3" s="2032"/>
      <c r="BVA3" s="2032"/>
      <c r="BVB3" s="2032"/>
      <c r="BVC3" s="2032"/>
      <c r="BVD3" s="2032"/>
      <c r="BVE3" s="2032"/>
      <c r="BVF3" s="2032"/>
      <c r="BVG3" s="2032"/>
      <c r="BVH3" s="2032"/>
      <c r="BVI3" s="2032"/>
      <c r="BVJ3" s="2032"/>
      <c r="BVK3" s="2032"/>
      <c r="BVL3" s="2032"/>
      <c r="BVM3" s="2032"/>
      <c r="BVN3" s="2032"/>
      <c r="BVO3" s="2032"/>
      <c r="BVP3" s="2032"/>
      <c r="BVQ3" s="2032"/>
      <c r="BVR3" s="2032"/>
      <c r="BVS3" s="2032"/>
      <c r="BVT3" s="2032"/>
      <c r="BVU3" s="2032"/>
      <c r="BVV3" s="2032"/>
      <c r="BVW3" s="2032"/>
      <c r="BVX3" s="2032"/>
      <c r="BVY3" s="2032"/>
      <c r="BVZ3" s="2032"/>
      <c r="BWA3" s="2032"/>
      <c r="BWB3" s="2032"/>
      <c r="BWC3" s="2032"/>
      <c r="BWD3" s="2032"/>
      <c r="BWE3" s="2032"/>
      <c r="BWF3" s="2032"/>
      <c r="BWG3" s="2032"/>
      <c r="BWH3" s="2032"/>
      <c r="BWI3" s="2032"/>
      <c r="BWJ3" s="2032"/>
      <c r="BWK3" s="2032"/>
      <c r="BWL3" s="2032"/>
      <c r="BWM3" s="2032"/>
      <c r="BWN3" s="2032"/>
      <c r="BWO3" s="2032"/>
      <c r="BWP3" s="2032"/>
      <c r="BWQ3" s="2032"/>
      <c r="BWR3" s="2032"/>
      <c r="BWS3" s="2032"/>
      <c r="BWT3" s="2032"/>
      <c r="BWU3" s="2032"/>
      <c r="BWV3" s="2032"/>
      <c r="BWW3" s="2032"/>
      <c r="BWX3" s="2032"/>
      <c r="BWY3" s="2032"/>
      <c r="BWZ3" s="2032"/>
      <c r="BXA3" s="2032"/>
      <c r="BXB3" s="2032"/>
      <c r="BXC3" s="2032"/>
      <c r="BXD3" s="2032"/>
      <c r="BXE3" s="2032"/>
      <c r="BXF3" s="2032"/>
      <c r="BXG3" s="2032"/>
      <c r="BXH3" s="2032"/>
      <c r="BXI3" s="2032"/>
      <c r="BXJ3" s="2032"/>
      <c r="BXK3" s="2032"/>
      <c r="BXL3" s="2032"/>
      <c r="BXM3" s="2032"/>
      <c r="BXN3" s="2032"/>
      <c r="BXO3" s="2032"/>
      <c r="BXP3" s="2032"/>
      <c r="BXQ3" s="2032"/>
      <c r="BXR3" s="2032"/>
      <c r="BXS3" s="2032"/>
      <c r="BXT3" s="2032"/>
      <c r="BXU3" s="2032"/>
      <c r="BXV3" s="2032"/>
      <c r="BXW3" s="2032"/>
      <c r="BXX3" s="2032"/>
      <c r="BXY3" s="2032"/>
      <c r="BXZ3" s="2032"/>
      <c r="BYA3" s="2032"/>
      <c r="BYB3" s="2032"/>
      <c r="BYC3" s="2032"/>
      <c r="BYD3" s="2032"/>
      <c r="BYE3" s="2032"/>
      <c r="BYF3" s="2032"/>
      <c r="BYG3" s="2032"/>
      <c r="BYH3" s="2032"/>
      <c r="BYI3" s="2032"/>
      <c r="BYJ3" s="2032"/>
      <c r="BYK3" s="2032"/>
      <c r="BYL3" s="2032"/>
      <c r="BYM3" s="2032"/>
      <c r="BYN3" s="2032"/>
      <c r="BYO3" s="2032"/>
      <c r="BYP3" s="2032"/>
      <c r="BYQ3" s="2032"/>
      <c r="BYR3" s="2032"/>
      <c r="BYS3" s="2032"/>
      <c r="BYT3" s="2032"/>
      <c r="BYU3" s="2032"/>
      <c r="BYV3" s="2032"/>
      <c r="BYW3" s="2032"/>
      <c r="BYX3" s="2032"/>
      <c r="BYY3" s="2032"/>
      <c r="BYZ3" s="2032"/>
      <c r="BZA3" s="2032"/>
      <c r="BZB3" s="2032"/>
      <c r="BZC3" s="2032"/>
      <c r="BZD3" s="2032"/>
      <c r="BZE3" s="2032"/>
      <c r="BZF3" s="2032"/>
      <c r="BZG3" s="2032"/>
      <c r="BZH3" s="2032"/>
      <c r="BZI3" s="2032"/>
      <c r="BZJ3" s="2032"/>
      <c r="BZK3" s="2032"/>
      <c r="BZL3" s="2032"/>
      <c r="BZM3" s="2032"/>
      <c r="BZN3" s="2032"/>
      <c r="BZO3" s="2032"/>
      <c r="BZP3" s="2032"/>
      <c r="BZQ3" s="2032"/>
      <c r="BZR3" s="2032"/>
      <c r="BZS3" s="2032"/>
      <c r="BZT3" s="2032"/>
      <c r="BZU3" s="2032"/>
      <c r="BZV3" s="2032"/>
      <c r="BZW3" s="2032"/>
      <c r="BZX3" s="2032"/>
      <c r="BZY3" s="2032"/>
      <c r="BZZ3" s="2032"/>
      <c r="CAA3" s="2032"/>
      <c r="CAB3" s="2032"/>
      <c r="CAC3" s="2032"/>
      <c r="CAD3" s="2032"/>
      <c r="CAE3" s="2032"/>
      <c r="CAF3" s="2032"/>
      <c r="CAG3" s="2032"/>
      <c r="CAH3" s="2032"/>
      <c r="CAI3" s="2032"/>
      <c r="CAJ3" s="2032"/>
      <c r="CAK3" s="2032"/>
      <c r="CAL3" s="2032"/>
      <c r="CAM3" s="2032"/>
      <c r="CAN3" s="2032"/>
      <c r="CAO3" s="2032"/>
      <c r="CAP3" s="2032"/>
      <c r="CAQ3" s="2032"/>
      <c r="CAR3" s="2032"/>
      <c r="CAS3" s="2032"/>
      <c r="CAT3" s="2032"/>
      <c r="CAU3" s="2032"/>
      <c r="CAV3" s="2032"/>
      <c r="CAW3" s="2032"/>
      <c r="CAX3" s="2032"/>
      <c r="CAY3" s="2032"/>
      <c r="CAZ3" s="2032"/>
      <c r="CBA3" s="2032"/>
      <c r="CBB3" s="2032"/>
      <c r="CBC3" s="2032"/>
      <c r="CBD3" s="2032"/>
      <c r="CBE3" s="2032"/>
      <c r="CBF3" s="2032"/>
      <c r="CBG3" s="2032"/>
      <c r="CBH3" s="2032"/>
      <c r="CBI3" s="2032"/>
      <c r="CBJ3" s="2032"/>
      <c r="CBK3" s="2032"/>
      <c r="CBL3" s="2032"/>
      <c r="CBM3" s="2032"/>
      <c r="CBN3" s="2032"/>
      <c r="CBO3" s="2032"/>
      <c r="CBP3" s="2032"/>
      <c r="CBQ3" s="2032"/>
      <c r="CBR3" s="2032"/>
      <c r="CBS3" s="2032"/>
      <c r="CBT3" s="2032"/>
      <c r="CBU3" s="2032"/>
      <c r="CBV3" s="2032"/>
      <c r="CBW3" s="2032"/>
      <c r="CBX3" s="2032"/>
      <c r="CBY3" s="2032"/>
      <c r="CBZ3" s="2032"/>
      <c r="CCA3" s="2032"/>
      <c r="CCB3" s="2032"/>
      <c r="CCC3" s="2032"/>
      <c r="CCD3" s="2032"/>
      <c r="CCE3" s="2032"/>
      <c r="CCF3" s="2032"/>
      <c r="CCG3" s="2032"/>
      <c r="CCH3" s="2032"/>
      <c r="CCI3" s="2032"/>
      <c r="CCJ3" s="2032"/>
      <c r="CCK3" s="2032"/>
      <c r="CCL3" s="2032"/>
      <c r="CCM3" s="2032"/>
      <c r="CCN3" s="2032"/>
      <c r="CCO3" s="2032"/>
      <c r="CCP3" s="2032"/>
      <c r="CCQ3" s="2032"/>
      <c r="CCR3" s="2032"/>
      <c r="CCS3" s="2032"/>
      <c r="CCT3" s="2032"/>
      <c r="CCU3" s="2032"/>
      <c r="CCV3" s="2032"/>
      <c r="CCW3" s="2032"/>
      <c r="CCX3" s="2032"/>
      <c r="CCY3" s="2032"/>
      <c r="CCZ3" s="2032"/>
      <c r="CDA3" s="2032"/>
      <c r="CDB3" s="2032"/>
      <c r="CDC3" s="2032"/>
      <c r="CDD3" s="2032"/>
      <c r="CDE3" s="2032"/>
      <c r="CDF3" s="2032"/>
      <c r="CDG3" s="2032"/>
      <c r="CDH3" s="2032"/>
      <c r="CDI3" s="2032"/>
      <c r="CDJ3" s="2032"/>
      <c r="CDK3" s="2032"/>
      <c r="CDL3" s="2032"/>
      <c r="CDM3" s="2032"/>
      <c r="CDN3" s="2032"/>
      <c r="CDO3" s="2032"/>
      <c r="CDP3" s="2032"/>
      <c r="CDQ3" s="2032"/>
      <c r="CDR3" s="2032"/>
      <c r="CDS3" s="2032"/>
      <c r="CDT3" s="2032"/>
      <c r="CDU3" s="2032"/>
      <c r="CDV3" s="2032"/>
      <c r="CDW3" s="2032"/>
      <c r="CDX3" s="2032"/>
      <c r="CDY3" s="2032"/>
      <c r="CDZ3" s="2032"/>
      <c r="CEA3" s="2032"/>
      <c r="CEB3" s="2032"/>
      <c r="CEC3" s="2032"/>
      <c r="CED3" s="2032"/>
      <c r="CEE3" s="2032"/>
      <c r="CEF3" s="2032"/>
      <c r="CEG3" s="2032"/>
      <c r="CEH3" s="2032"/>
      <c r="CEI3" s="2032"/>
      <c r="CEJ3" s="2032"/>
      <c r="CEK3" s="2032"/>
      <c r="CEL3" s="2032"/>
      <c r="CEM3" s="2032"/>
      <c r="CEN3" s="2032"/>
      <c r="CEO3" s="2032"/>
      <c r="CEP3" s="2032"/>
      <c r="CEQ3" s="2032"/>
      <c r="CER3" s="2032"/>
      <c r="CES3" s="2032"/>
      <c r="CET3" s="2032"/>
      <c r="CEU3" s="2032"/>
      <c r="CEV3" s="2032"/>
      <c r="CEW3" s="2032"/>
      <c r="CEX3" s="2032"/>
      <c r="CEY3" s="2032"/>
      <c r="CEZ3" s="2032"/>
      <c r="CFA3" s="2032"/>
      <c r="CFB3" s="2032"/>
      <c r="CFC3" s="2032"/>
      <c r="CFD3" s="2032"/>
      <c r="CFE3" s="2032"/>
      <c r="CFF3" s="2032"/>
      <c r="CFG3" s="2032"/>
      <c r="CFH3" s="2032"/>
      <c r="CFI3" s="2032"/>
      <c r="CFJ3" s="2032"/>
      <c r="CFK3" s="2032"/>
      <c r="CFL3" s="2032"/>
      <c r="CFM3" s="2032"/>
      <c r="CFN3" s="2032"/>
      <c r="CFO3" s="2032"/>
      <c r="CFP3" s="2032"/>
      <c r="CFQ3" s="2032"/>
      <c r="CFR3" s="2032"/>
      <c r="CFS3" s="2032"/>
      <c r="CFT3" s="2032"/>
      <c r="CFU3" s="2032"/>
      <c r="CFV3" s="2032"/>
      <c r="CFW3" s="2032"/>
      <c r="CFX3" s="2032"/>
      <c r="CFY3" s="2032"/>
      <c r="CFZ3" s="2032"/>
      <c r="CGA3" s="2032"/>
      <c r="CGB3" s="2032"/>
      <c r="CGC3" s="2032"/>
      <c r="CGD3" s="2032"/>
      <c r="CGE3" s="2032"/>
      <c r="CGF3" s="2032"/>
      <c r="CGG3" s="2032"/>
      <c r="CGH3" s="2032"/>
      <c r="CGI3" s="2032"/>
      <c r="CGJ3" s="2032"/>
      <c r="CGK3" s="2032"/>
      <c r="CGL3" s="2032"/>
      <c r="CGM3" s="2032"/>
      <c r="CGN3" s="2032"/>
      <c r="CGO3" s="2032"/>
      <c r="CGP3" s="2032"/>
      <c r="CGQ3" s="2032"/>
      <c r="CGR3" s="2032"/>
      <c r="CGS3" s="2032"/>
      <c r="CGT3" s="2032"/>
      <c r="CGU3" s="2032"/>
      <c r="CGV3" s="2032"/>
      <c r="CGW3" s="2032"/>
      <c r="CGX3" s="2032"/>
      <c r="CGY3" s="2032"/>
      <c r="CGZ3" s="2032"/>
      <c r="CHA3" s="2032"/>
      <c r="CHB3" s="2032"/>
      <c r="CHC3" s="2032"/>
      <c r="CHD3" s="2032"/>
      <c r="CHE3" s="2032"/>
      <c r="CHF3" s="2032"/>
      <c r="CHG3" s="2032"/>
      <c r="CHH3" s="2032"/>
      <c r="CHI3" s="2032"/>
      <c r="CHJ3" s="2032"/>
      <c r="CHK3" s="2032"/>
      <c r="CHL3" s="2032"/>
      <c r="CHM3" s="2032"/>
      <c r="CHN3" s="2032"/>
      <c r="CHO3" s="2032"/>
      <c r="CHP3" s="2032"/>
      <c r="CHQ3" s="2032"/>
      <c r="CHR3" s="2032"/>
      <c r="CHS3" s="2032"/>
      <c r="CHT3" s="2032"/>
      <c r="CHU3" s="2032"/>
      <c r="CHV3" s="2032"/>
      <c r="CHW3" s="2032"/>
      <c r="CHX3" s="2032"/>
      <c r="CHY3" s="2032"/>
      <c r="CHZ3" s="2032"/>
      <c r="CIA3" s="2032"/>
      <c r="CIB3" s="2032"/>
      <c r="CIC3" s="2032"/>
      <c r="CID3" s="2032"/>
      <c r="CIE3" s="2032"/>
      <c r="CIF3" s="2032"/>
      <c r="CIG3" s="2032"/>
      <c r="CIH3" s="2032"/>
      <c r="CII3" s="2032"/>
      <c r="CIJ3" s="2032"/>
      <c r="CIK3" s="2032"/>
      <c r="CIL3" s="2032"/>
      <c r="CIM3" s="2032"/>
      <c r="CIN3" s="2032"/>
      <c r="CIO3" s="2032"/>
      <c r="CIP3" s="2032"/>
      <c r="CIQ3" s="2032"/>
      <c r="CIR3" s="2032"/>
      <c r="CIS3" s="2032"/>
      <c r="CIT3" s="2032"/>
      <c r="CIU3" s="2032"/>
      <c r="CIV3" s="2032"/>
      <c r="CIW3" s="2032"/>
      <c r="CIX3" s="2032"/>
      <c r="CIY3" s="2032"/>
      <c r="CIZ3" s="2032"/>
      <c r="CJA3" s="2032"/>
      <c r="CJB3" s="2032"/>
      <c r="CJC3" s="2032"/>
      <c r="CJD3" s="2032"/>
      <c r="CJE3" s="2032"/>
      <c r="CJF3" s="2032"/>
      <c r="CJG3" s="2032"/>
      <c r="CJH3" s="2032"/>
      <c r="CJI3" s="2032"/>
      <c r="CJJ3" s="2032"/>
      <c r="CJK3" s="2032"/>
      <c r="CJL3" s="2032"/>
      <c r="CJM3" s="2032"/>
      <c r="CJN3" s="2032"/>
      <c r="CJO3" s="2032"/>
      <c r="CJP3" s="2032"/>
      <c r="CJQ3" s="2032"/>
      <c r="CJR3" s="2032"/>
      <c r="CJS3" s="2032"/>
      <c r="CJT3" s="2032"/>
      <c r="CJU3" s="2032"/>
      <c r="CJV3" s="2032"/>
      <c r="CJW3" s="2032"/>
      <c r="CJX3" s="2032"/>
      <c r="CJY3" s="2032"/>
      <c r="CJZ3" s="2032"/>
      <c r="CKA3" s="2032"/>
      <c r="CKB3" s="2032"/>
      <c r="CKC3" s="2032"/>
      <c r="CKD3" s="2032"/>
      <c r="CKE3" s="2032"/>
      <c r="CKF3" s="2032"/>
      <c r="CKG3" s="2032"/>
      <c r="CKH3" s="2032"/>
      <c r="CKI3" s="2032"/>
      <c r="CKJ3" s="2032"/>
      <c r="CKK3" s="2032"/>
      <c r="CKL3" s="2032"/>
      <c r="CKM3" s="2032"/>
      <c r="CKN3" s="2032"/>
      <c r="CKO3" s="2032"/>
      <c r="CKP3" s="2032"/>
      <c r="CKQ3" s="2032"/>
      <c r="CKR3" s="2032"/>
      <c r="CKS3" s="2032"/>
      <c r="CKT3" s="2032"/>
      <c r="CKU3" s="2032"/>
      <c r="CKV3" s="2032"/>
      <c r="CKW3" s="2032"/>
      <c r="CKX3" s="2032"/>
      <c r="CKY3" s="2032"/>
      <c r="CKZ3" s="2032"/>
      <c r="CLA3" s="2032"/>
      <c r="CLB3" s="2032"/>
      <c r="CLC3" s="2032"/>
      <c r="CLD3" s="2032"/>
      <c r="CLE3" s="2032"/>
      <c r="CLF3" s="2032"/>
      <c r="CLG3" s="2032"/>
      <c r="CLH3" s="2032"/>
      <c r="CLI3" s="2032"/>
      <c r="CLJ3" s="2032"/>
      <c r="CLK3" s="2032"/>
      <c r="CLL3" s="2032"/>
      <c r="CLM3" s="2032"/>
      <c r="CLN3" s="2032"/>
      <c r="CLO3" s="2032"/>
      <c r="CLP3" s="2032"/>
      <c r="CLQ3" s="2032"/>
      <c r="CLR3" s="2032"/>
      <c r="CLS3" s="2032"/>
      <c r="CLT3" s="2032"/>
      <c r="CLU3" s="2032"/>
      <c r="CLV3" s="2032"/>
      <c r="CLW3" s="2032"/>
      <c r="CLX3" s="2032"/>
      <c r="CLY3" s="2032"/>
      <c r="CLZ3" s="2032"/>
      <c r="CMA3" s="2032"/>
      <c r="CMB3" s="2032"/>
      <c r="CMC3" s="2032"/>
      <c r="CMD3" s="2032"/>
      <c r="CME3" s="2032"/>
      <c r="CMF3" s="2032"/>
      <c r="CMG3" s="2032"/>
      <c r="CMH3" s="2032"/>
      <c r="CMI3" s="2032"/>
      <c r="CMJ3" s="2032"/>
      <c r="CMK3" s="2032"/>
      <c r="CML3" s="2032"/>
      <c r="CMM3" s="2032"/>
      <c r="CMN3" s="2032"/>
      <c r="CMO3" s="2032"/>
      <c r="CMP3" s="2032"/>
      <c r="CMQ3" s="2032"/>
      <c r="CMR3" s="2032"/>
      <c r="CMS3" s="2032"/>
      <c r="CMT3" s="2032"/>
      <c r="CMU3" s="2032"/>
      <c r="CMV3" s="2032"/>
      <c r="CMW3" s="2032"/>
      <c r="CMX3" s="2032"/>
      <c r="CMY3" s="2032"/>
      <c r="CMZ3" s="2032"/>
      <c r="CNA3" s="2032"/>
      <c r="CNB3" s="2032"/>
      <c r="CNC3" s="2032"/>
      <c r="CND3" s="2032"/>
      <c r="CNE3" s="2032"/>
      <c r="CNF3" s="2032"/>
      <c r="CNG3" s="2032"/>
      <c r="CNH3" s="2032"/>
      <c r="CNI3" s="2032"/>
      <c r="CNJ3" s="2032"/>
      <c r="CNK3" s="2032"/>
      <c r="CNL3" s="2032"/>
      <c r="CNM3" s="2032"/>
      <c r="CNN3" s="2032"/>
      <c r="CNO3" s="2032"/>
      <c r="CNP3" s="2032"/>
      <c r="CNQ3" s="2032"/>
      <c r="CNR3" s="2032"/>
      <c r="CNS3" s="2032"/>
      <c r="CNT3" s="2032"/>
      <c r="CNU3" s="2032"/>
      <c r="CNV3" s="2032"/>
      <c r="CNW3" s="2032"/>
      <c r="CNX3" s="2032"/>
      <c r="CNY3" s="2032"/>
      <c r="CNZ3" s="2032"/>
      <c r="COA3" s="2032"/>
      <c r="COB3" s="2032"/>
      <c r="COC3" s="2032"/>
      <c r="COD3" s="2032"/>
      <c r="COE3" s="2032"/>
      <c r="COF3" s="2032"/>
      <c r="COG3" s="2032"/>
      <c r="COH3" s="2032"/>
      <c r="COI3" s="2032"/>
      <c r="COJ3" s="2032"/>
      <c r="COK3" s="2032"/>
      <c r="COL3" s="2032"/>
      <c r="COM3" s="2032"/>
      <c r="CON3" s="2032"/>
      <c r="COO3" s="2032"/>
      <c r="COP3" s="2032"/>
      <c r="COQ3" s="2032"/>
      <c r="COR3" s="2032"/>
      <c r="COS3" s="2032"/>
      <c r="COT3" s="2032"/>
      <c r="COU3" s="2032"/>
      <c r="COV3" s="2032"/>
      <c r="COW3" s="2032"/>
      <c r="COX3" s="2032"/>
      <c r="COY3" s="2032"/>
      <c r="COZ3" s="2032"/>
      <c r="CPA3" s="2032"/>
      <c r="CPB3" s="2032"/>
      <c r="CPC3" s="2032"/>
      <c r="CPD3" s="2032"/>
      <c r="CPE3" s="2032"/>
      <c r="CPF3" s="2032"/>
      <c r="CPG3" s="2032"/>
      <c r="CPH3" s="2032"/>
      <c r="CPI3" s="2032"/>
      <c r="CPJ3" s="2032"/>
      <c r="CPK3" s="2032"/>
      <c r="CPL3" s="2032"/>
      <c r="CPM3" s="2032"/>
      <c r="CPN3" s="2032"/>
      <c r="CPO3" s="2032"/>
      <c r="CPP3" s="2032"/>
      <c r="CPQ3" s="2032"/>
      <c r="CPR3" s="2032"/>
      <c r="CPS3" s="2032"/>
      <c r="CPT3" s="2032"/>
      <c r="CPU3" s="2032"/>
      <c r="CPV3" s="2032"/>
      <c r="CPW3" s="2032"/>
      <c r="CPX3" s="2032"/>
      <c r="CPY3" s="2032"/>
      <c r="CPZ3" s="2032"/>
      <c r="CQA3" s="2032"/>
      <c r="CQB3" s="2032"/>
      <c r="CQC3" s="2032"/>
      <c r="CQD3" s="2032"/>
      <c r="CQE3" s="2032"/>
      <c r="CQF3" s="2032"/>
      <c r="CQG3" s="2032"/>
      <c r="CQH3" s="2032"/>
      <c r="CQI3" s="2032"/>
      <c r="CQJ3" s="2032"/>
      <c r="CQK3" s="2032"/>
      <c r="CQL3" s="2032"/>
      <c r="CQM3" s="2032"/>
      <c r="CQN3" s="2032"/>
      <c r="CQO3" s="2032"/>
      <c r="CQP3" s="2032"/>
      <c r="CQQ3" s="2032"/>
      <c r="CQR3" s="2032"/>
      <c r="CQS3" s="2032"/>
      <c r="CQT3" s="2032"/>
      <c r="CQU3" s="2032"/>
      <c r="CQV3" s="2032"/>
      <c r="CQW3" s="2032"/>
      <c r="CQX3" s="2032"/>
      <c r="CQY3" s="2032"/>
      <c r="CQZ3" s="2032"/>
      <c r="CRA3" s="2032"/>
      <c r="CRB3" s="2032"/>
      <c r="CRC3" s="2032"/>
      <c r="CRD3" s="2032"/>
      <c r="CRE3" s="2032"/>
      <c r="CRF3" s="2032"/>
      <c r="CRG3" s="2032"/>
      <c r="CRH3" s="2032"/>
      <c r="CRI3" s="2032"/>
      <c r="CRJ3" s="2032"/>
      <c r="CRK3" s="2032"/>
      <c r="CRL3" s="2032"/>
      <c r="CRM3" s="2032"/>
      <c r="CRN3" s="2032"/>
      <c r="CRO3" s="2032"/>
      <c r="CRP3" s="2032"/>
      <c r="CRQ3" s="2032"/>
      <c r="CRR3" s="2032"/>
      <c r="CRS3" s="2032"/>
      <c r="CRT3" s="2032"/>
      <c r="CRU3" s="2032"/>
      <c r="CRV3" s="2032"/>
      <c r="CRW3" s="2032"/>
      <c r="CRX3" s="2032"/>
      <c r="CRY3" s="2032"/>
      <c r="CRZ3" s="2032"/>
      <c r="CSA3" s="2032"/>
      <c r="CSB3" s="2032"/>
      <c r="CSC3" s="2032"/>
      <c r="CSD3" s="2032"/>
      <c r="CSE3" s="2032"/>
      <c r="CSF3" s="2032"/>
      <c r="CSG3" s="2032"/>
      <c r="CSH3" s="2032"/>
      <c r="CSI3" s="2032"/>
      <c r="CSJ3" s="2032"/>
      <c r="CSK3" s="2032"/>
      <c r="CSL3" s="2032"/>
      <c r="CSM3" s="2032"/>
      <c r="CSN3" s="2032"/>
      <c r="CSO3" s="2032"/>
      <c r="CSP3" s="2032"/>
      <c r="CSQ3" s="2032"/>
      <c r="CSR3" s="2032"/>
      <c r="CSS3" s="2032"/>
      <c r="CST3" s="2032"/>
      <c r="CSU3" s="2032"/>
      <c r="CSV3" s="2032"/>
      <c r="CSW3" s="2032"/>
      <c r="CSX3" s="2032"/>
      <c r="CSY3" s="2032"/>
      <c r="CSZ3" s="2032"/>
      <c r="CTA3" s="2032"/>
      <c r="CTB3" s="2032"/>
      <c r="CTC3" s="2032"/>
      <c r="CTD3" s="2032"/>
      <c r="CTE3" s="2032"/>
      <c r="CTF3" s="2032"/>
      <c r="CTG3" s="2032"/>
      <c r="CTH3" s="2032"/>
      <c r="CTI3" s="2032"/>
      <c r="CTJ3" s="2032"/>
      <c r="CTK3" s="2032"/>
      <c r="CTL3" s="2032"/>
      <c r="CTM3" s="2032"/>
      <c r="CTN3" s="2032"/>
      <c r="CTO3" s="2032"/>
      <c r="CTP3" s="2032"/>
      <c r="CTQ3" s="2032"/>
      <c r="CTR3" s="2032"/>
      <c r="CTS3" s="2032"/>
      <c r="CTT3" s="2032"/>
      <c r="CTU3" s="2032"/>
      <c r="CTV3" s="2032"/>
      <c r="CTW3" s="2032"/>
      <c r="CTX3" s="2032"/>
      <c r="CTY3" s="2032"/>
      <c r="CTZ3" s="2032"/>
      <c r="CUA3" s="2032"/>
      <c r="CUB3" s="2032"/>
      <c r="CUC3" s="2032"/>
      <c r="CUD3" s="2032"/>
      <c r="CUE3" s="2032"/>
      <c r="CUF3" s="2032"/>
      <c r="CUG3" s="2032"/>
      <c r="CUH3" s="2032"/>
      <c r="CUI3" s="2032"/>
      <c r="CUJ3" s="2032"/>
      <c r="CUK3" s="2032"/>
      <c r="CUL3" s="2032"/>
      <c r="CUM3" s="2032"/>
      <c r="CUN3" s="2032"/>
      <c r="CUO3" s="2032"/>
      <c r="CUP3" s="2032"/>
      <c r="CUQ3" s="2032"/>
      <c r="CUR3" s="2032"/>
      <c r="CUS3" s="2032"/>
      <c r="CUT3" s="2032"/>
      <c r="CUU3" s="2032"/>
      <c r="CUV3" s="2032"/>
      <c r="CUW3" s="2032"/>
      <c r="CUX3" s="2032"/>
      <c r="CUY3" s="2032"/>
      <c r="CUZ3" s="2032"/>
      <c r="CVA3" s="2032"/>
      <c r="CVB3" s="2032"/>
      <c r="CVC3" s="2032"/>
      <c r="CVD3" s="2032"/>
      <c r="CVE3" s="2032"/>
      <c r="CVF3" s="2032"/>
      <c r="CVG3" s="2032"/>
      <c r="CVH3" s="2032"/>
      <c r="CVI3" s="2032"/>
      <c r="CVJ3" s="2032"/>
      <c r="CVK3" s="2032"/>
      <c r="CVL3" s="2032"/>
      <c r="CVM3" s="2032"/>
      <c r="CVN3" s="2032"/>
      <c r="CVO3" s="2032"/>
      <c r="CVP3" s="2032"/>
      <c r="CVQ3" s="2032"/>
      <c r="CVR3" s="2032"/>
      <c r="CVS3" s="2032"/>
      <c r="CVT3" s="2032"/>
      <c r="CVU3" s="2032"/>
      <c r="CVV3" s="2032"/>
      <c r="CVW3" s="2032"/>
      <c r="CVX3" s="2032"/>
      <c r="CVY3" s="2032"/>
      <c r="CVZ3" s="2032"/>
      <c r="CWA3" s="2032"/>
      <c r="CWB3" s="2032"/>
      <c r="CWC3" s="2032"/>
      <c r="CWD3" s="2032"/>
      <c r="CWE3" s="2032"/>
      <c r="CWF3" s="2032"/>
      <c r="CWG3" s="2032"/>
      <c r="CWH3" s="2032"/>
      <c r="CWI3" s="2032"/>
      <c r="CWJ3" s="2032"/>
      <c r="CWK3" s="2032"/>
      <c r="CWL3" s="2032"/>
      <c r="CWM3" s="2032"/>
      <c r="CWN3" s="2032"/>
      <c r="CWO3" s="2032"/>
      <c r="CWP3" s="2032"/>
      <c r="CWQ3" s="2032"/>
      <c r="CWR3" s="2032"/>
      <c r="CWS3" s="2032"/>
      <c r="CWT3" s="2032"/>
      <c r="CWU3" s="2032"/>
      <c r="CWV3" s="2032"/>
      <c r="CWW3" s="2032"/>
      <c r="CWX3" s="2032"/>
      <c r="CWY3" s="2032"/>
      <c r="CWZ3" s="2032"/>
      <c r="CXA3" s="2032"/>
      <c r="CXB3" s="2032"/>
      <c r="CXC3" s="2032"/>
      <c r="CXD3" s="2032"/>
      <c r="CXE3" s="2032"/>
      <c r="CXF3" s="2032"/>
      <c r="CXG3" s="2032"/>
      <c r="CXH3" s="2032"/>
      <c r="CXI3" s="2032"/>
      <c r="CXJ3" s="2032"/>
      <c r="CXK3" s="2032"/>
      <c r="CXL3" s="2032"/>
      <c r="CXM3" s="2032"/>
      <c r="CXN3" s="2032"/>
      <c r="CXO3" s="2032"/>
      <c r="CXP3" s="2032"/>
      <c r="CXQ3" s="2032"/>
      <c r="CXR3" s="2032"/>
      <c r="CXS3" s="2032"/>
      <c r="CXT3" s="2032"/>
      <c r="CXU3" s="2032"/>
      <c r="CXV3" s="2032"/>
      <c r="CXW3" s="2032"/>
      <c r="CXX3" s="2032"/>
      <c r="CXY3" s="2032"/>
      <c r="CXZ3" s="2032"/>
      <c r="CYA3" s="2032"/>
      <c r="CYB3" s="2032"/>
      <c r="CYC3" s="2032"/>
      <c r="CYD3" s="2032"/>
      <c r="CYE3" s="2032"/>
      <c r="CYF3" s="2032"/>
      <c r="CYG3" s="2032"/>
      <c r="CYH3" s="2032"/>
      <c r="CYI3" s="2032"/>
      <c r="CYJ3" s="2032"/>
      <c r="CYK3" s="2032"/>
      <c r="CYL3" s="2032"/>
      <c r="CYM3" s="2032"/>
      <c r="CYN3" s="2032"/>
      <c r="CYO3" s="2032"/>
      <c r="CYP3" s="2032"/>
      <c r="CYQ3" s="2032"/>
      <c r="CYR3" s="2032"/>
      <c r="CYS3" s="2032"/>
      <c r="CYT3" s="2032"/>
      <c r="CYU3" s="2032"/>
      <c r="CYV3" s="2032"/>
      <c r="CYW3" s="2032"/>
      <c r="CYX3" s="2032"/>
      <c r="CYY3" s="2032"/>
      <c r="CYZ3" s="2032"/>
      <c r="CZA3" s="2032"/>
      <c r="CZB3" s="2032"/>
      <c r="CZC3" s="2032"/>
      <c r="CZD3" s="2032"/>
      <c r="CZE3" s="2032"/>
      <c r="CZF3" s="2032"/>
      <c r="CZG3" s="2032"/>
      <c r="CZH3" s="2032"/>
      <c r="CZI3" s="2032"/>
      <c r="CZJ3" s="2032"/>
      <c r="CZK3" s="2032"/>
      <c r="CZL3" s="2032"/>
      <c r="CZM3" s="2032"/>
      <c r="CZN3" s="2032"/>
      <c r="CZO3" s="2032"/>
      <c r="CZP3" s="2032"/>
      <c r="CZQ3" s="2032"/>
      <c r="CZR3" s="2032"/>
      <c r="CZS3" s="2032"/>
      <c r="CZT3" s="2032"/>
      <c r="CZU3" s="2032"/>
      <c r="CZV3" s="2032"/>
      <c r="CZW3" s="2032"/>
      <c r="CZX3" s="2032"/>
      <c r="CZY3" s="2032"/>
      <c r="CZZ3" s="2032"/>
      <c r="DAA3" s="2032"/>
      <c r="DAB3" s="2032"/>
      <c r="DAC3" s="2032"/>
      <c r="DAD3" s="2032"/>
      <c r="DAE3" s="2032"/>
      <c r="DAF3" s="2032"/>
      <c r="DAG3" s="2032"/>
      <c r="DAH3" s="2032"/>
      <c r="DAI3" s="2032"/>
      <c r="DAJ3" s="2032"/>
      <c r="DAK3" s="2032"/>
      <c r="DAL3" s="2032"/>
      <c r="DAM3" s="2032"/>
      <c r="DAN3" s="2032"/>
      <c r="DAO3" s="2032"/>
      <c r="DAP3" s="2032"/>
      <c r="DAQ3" s="2032"/>
      <c r="DAR3" s="2032"/>
      <c r="DAS3" s="2032"/>
      <c r="DAT3" s="2032"/>
      <c r="DAU3" s="2032"/>
      <c r="DAV3" s="2032"/>
      <c r="DAW3" s="2032"/>
      <c r="DAX3" s="2032"/>
      <c r="DAY3" s="2032"/>
      <c r="DAZ3" s="2032"/>
      <c r="DBA3" s="2032"/>
      <c r="DBB3" s="2032"/>
      <c r="DBC3" s="2032"/>
      <c r="DBD3" s="2032"/>
      <c r="DBE3" s="2032"/>
      <c r="DBF3" s="2032"/>
      <c r="DBG3" s="2032"/>
      <c r="DBH3" s="2032"/>
      <c r="DBI3" s="2032"/>
      <c r="DBJ3" s="2032"/>
      <c r="DBK3" s="2032"/>
      <c r="DBL3" s="2032"/>
      <c r="DBM3" s="2032"/>
      <c r="DBN3" s="2032"/>
      <c r="DBO3" s="2032"/>
      <c r="DBP3" s="2032"/>
      <c r="DBQ3" s="2032"/>
      <c r="DBR3" s="2032"/>
      <c r="DBS3" s="2032"/>
      <c r="DBT3" s="2032"/>
      <c r="DBU3" s="2032"/>
      <c r="DBV3" s="2032"/>
      <c r="DBW3" s="2032"/>
      <c r="DBX3" s="2032"/>
      <c r="DBY3" s="2032"/>
      <c r="DBZ3" s="2032"/>
      <c r="DCA3" s="2032"/>
      <c r="DCB3" s="2032"/>
      <c r="DCC3" s="2032"/>
      <c r="DCD3" s="2032"/>
      <c r="DCE3" s="2032"/>
      <c r="DCF3" s="2032"/>
      <c r="DCG3" s="2032"/>
      <c r="DCH3" s="2032"/>
      <c r="DCI3" s="2032"/>
      <c r="DCJ3" s="2032"/>
      <c r="DCK3" s="2032"/>
      <c r="DCL3" s="2032"/>
      <c r="DCM3" s="2032"/>
      <c r="DCN3" s="2032"/>
      <c r="DCO3" s="2032"/>
      <c r="DCP3" s="2032"/>
      <c r="DCQ3" s="2032"/>
      <c r="DCR3" s="2032"/>
      <c r="DCS3" s="2032"/>
      <c r="DCT3" s="2032"/>
      <c r="DCU3" s="2032"/>
      <c r="DCV3" s="2032"/>
      <c r="DCW3" s="2032"/>
      <c r="DCX3" s="2032"/>
      <c r="DCY3" s="2032"/>
      <c r="DCZ3" s="2032"/>
      <c r="DDA3" s="2032"/>
      <c r="DDB3" s="2032"/>
      <c r="DDC3" s="2032"/>
      <c r="DDD3" s="2032"/>
      <c r="DDE3" s="2032"/>
      <c r="DDF3" s="2032"/>
      <c r="DDG3" s="2032"/>
      <c r="DDH3" s="2032"/>
      <c r="DDI3" s="2032"/>
      <c r="DDJ3" s="2032"/>
      <c r="DDK3" s="2032"/>
      <c r="DDL3" s="2032"/>
      <c r="DDM3" s="2032"/>
      <c r="DDN3" s="2032"/>
      <c r="DDO3" s="2032"/>
      <c r="DDP3" s="2032"/>
      <c r="DDQ3" s="2032"/>
      <c r="DDR3" s="2032"/>
      <c r="DDS3" s="2032"/>
      <c r="DDT3" s="2032"/>
      <c r="DDU3" s="2032"/>
      <c r="DDV3" s="2032"/>
      <c r="DDW3" s="2032"/>
      <c r="DDX3" s="2032"/>
      <c r="DDY3" s="2032"/>
      <c r="DDZ3" s="2032"/>
      <c r="DEA3" s="2032"/>
      <c r="DEB3" s="2032"/>
      <c r="DEC3" s="2032"/>
      <c r="DED3" s="2032"/>
      <c r="DEE3" s="2032"/>
      <c r="DEF3" s="2032"/>
      <c r="DEG3" s="2032"/>
      <c r="DEH3" s="2032"/>
      <c r="DEI3" s="2032"/>
      <c r="DEJ3" s="2032"/>
      <c r="DEK3" s="2032"/>
      <c r="DEL3" s="2032"/>
      <c r="DEM3" s="2032"/>
      <c r="DEN3" s="2032"/>
      <c r="DEO3" s="2032"/>
      <c r="DEP3" s="2032"/>
      <c r="DEQ3" s="2032"/>
      <c r="DER3" s="2032"/>
      <c r="DES3" s="2032"/>
      <c r="DET3" s="2032"/>
      <c r="DEU3" s="2032"/>
      <c r="DEV3" s="2032"/>
      <c r="DEW3" s="2032"/>
      <c r="DEX3" s="2032"/>
      <c r="DEY3" s="2032"/>
      <c r="DEZ3" s="2032"/>
      <c r="DFA3" s="2032"/>
      <c r="DFB3" s="2032"/>
      <c r="DFC3" s="2032"/>
      <c r="DFD3" s="2032"/>
      <c r="DFE3" s="2032"/>
      <c r="DFF3" s="2032"/>
      <c r="DFG3" s="2032"/>
      <c r="DFH3" s="2032"/>
      <c r="DFI3" s="2032"/>
      <c r="DFJ3" s="2032"/>
      <c r="DFK3" s="2032"/>
      <c r="DFL3" s="2032"/>
      <c r="DFM3" s="2032"/>
      <c r="DFN3" s="2032"/>
      <c r="DFO3" s="2032"/>
      <c r="DFP3" s="2032"/>
      <c r="DFQ3" s="2032"/>
      <c r="DFR3" s="2032"/>
      <c r="DFS3" s="2032"/>
      <c r="DFT3" s="2032"/>
      <c r="DFU3" s="2032"/>
      <c r="DFV3" s="2032"/>
      <c r="DFW3" s="2032"/>
      <c r="DFX3" s="2032"/>
      <c r="DFY3" s="2032"/>
      <c r="DFZ3" s="2032"/>
      <c r="DGA3" s="2032"/>
      <c r="DGB3" s="2032"/>
      <c r="DGC3" s="2032"/>
      <c r="DGD3" s="2032"/>
      <c r="DGE3" s="2032"/>
      <c r="DGF3" s="2032"/>
      <c r="DGG3" s="2032"/>
      <c r="DGH3" s="2032"/>
      <c r="DGI3" s="2032"/>
      <c r="DGJ3" s="2032"/>
      <c r="DGK3" s="2032"/>
      <c r="DGL3" s="2032"/>
      <c r="DGM3" s="2032"/>
      <c r="DGN3" s="2032"/>
      <c r="DGO3" s="2032"/>
      <c r="DGP3" s="2032"/>
      <c r="DGQ3" s="2032"/>
      <c r="DGR3" s="2032"/>
      <c r="DGS3" s="2032"/>
      <c r="DGT3" s="2032"/>
      <c r="DGU3" s="2032"/>
      <c r="DGV3" s="2032"/>
      <c r="DGW3" s="2032"/>
      <c r="DGX3" s="2032"/>
      <c r="DGY3" s="2032"/>
      <c r="DGZ3" s="2032"/>
      <c r="DHA3" s="2032"/>
      <c r="DHB3" s="2032"/>
      <c r="DHC3" s="2032"/>
      <c r="DHD3" s="2032"/>
      <c r="DHE3" s="2032"/>
      <c r="DHF3" s="2032"/>
      <c r="DHG3" s="2032"/>
      <c r="DHH3" s="2032"/>
      <c r="DHI3" s="2032"/>
      <c r="DHJ3" s="2032"/>
      <c r="DHK3" s="2032"/>
      <c r="DHL3" s="2032"/>
      <c r="DHM3" s="2032"/>
      <c r="DHN3" s="2032"/>
      <c r="DHO3" s="2032"/>
      <c r="DHP3" s="2032"/>
      <c r="DHQ3" s="2032"/>
      <c r="DHR3" s="2032"/>
      <c r="DHS3" s="2032"/>
      <c r="DHT3" s="2032"/>
      <c r="DHU3" s="2032"/>
      <c r="DHV3" s="2032"/>
      <c r="DHW3" s="2032"/>
      <c r="DHX3" s="2032"/>
      <c r="DHY3" s="2032"/>
      <c r="DHZ3" s="2032"/>
      <c r="DIA3" s="2032"/>
      <c r="DIB3" s="2032"/>
      <c r="DIC3" s="2032"/>
      <c r="DID3" s="2032"/>
      <c r="DIE3" s="2032"/>
      <c r="DIF3" s="2032"/>
      <c r="DIG3" s="2032"/>
      <c r="DIH3" s="2032"/>
      <c r="DII3" s="2032"/>
      <c r="DIJ3" s="2032"/>
      <c r="DIK3" s="2032"/>
      <c r="DIL3" s="2032"/>
      <c r="DIM3" s="2032"/>
      <c r="DIN3" s="2032"/>
      <c r="DIO3" s="2032"/>
      <c r="DIP3" s="2032"/>
      <c r="DIQ3" s="2032"/>
      <c r="DIR3" s="2032"/>
      <c r="DIS3" s="2032"/>
      <c r="DIT3" s="2032"/>
      <c r="DIU3" s="2032"/>
      <c r="DIV3" s="2032"/>
      <c r="DIW3" s="2032"/>
      <c r="DIX3" s="2032"/>
      <c r="DIY3" s="2032"/>
      <c r="DIZ3" s="2032"/>
      <c r="DJA3" s="2032"/>
      <c r="DJB3" s="2032"/>
      <c r="DJC3" s="2032"/>
      <c r="DJD3" s="2032"/>
      <c r="DJE3" s="2032"/>
      <c r="DJF3" s="2032"/>
      <c r="DJG3" s="2032"/>
      <c r="DJH3" s="2032"/>
      <c r="DJI3" s="2032"/>
      <c r="DJJ3" s="2032"/>
      <c r="DJK3" s="2032"/>
      <c r="DJL3" s="2032"/>
      <c r="DJM3" s="2032"/>
      <c r="DJN3" s="2032"/>
      <c r="DJO3" s="2032"/>
      <c r="DJP3" s="2032"/>
      <c r="DJQ3" s="2032"/>
      <c r="DJR3" s="2032"/>
      <c r="DJS3" s="2032"/>
      <c r="DJT3" s="2032"/>
      <c r="DJU3" s="2032"/>
      <c r="DJV3" s="2032"/>
      <c r="DJW3" s="2032"/>
      <c r="DJX3" s="2032"/>
      <c r="DJY3" s="2032"/>
      <c r="DJZ3" s="2032"/>
      <c r="DKA3" s="2032"/>
      <c r="DKB3" s="2032"/>
      <c r="DKC3" s="2032"/>
      <c r="DKD3" s="2032"/>
      <c r="DKE3" s="2032"/>
      <c r="DKF3" s="2032"/>
      <c r="DKG3" s="2032"/>
      <c r="DKH3" s="2032"/>
      <c r="DKI3" s="2032"/>
      <c r="DKJ3" s="2032"/>
      <c r="DKK3" s="2032"/>
      <c r="DKL3" s="2032"/>
      <c r="DKM3" s="2032"/>
      <c r="DKN3" s="2032"/>
      <c r="DKO3" s="2032"/>
      <c r="DKP3" s="2032"/>
      <c r="DKQ3" s="2032"/>
      <c r="DKR3" s="2032"/>
      <c r="DKS3" s="2032"/>
      <c r="DKT3" s="2032"/>
      <c r="DKU3" s="2032"/>
      <c r="DKV3" s="2032"/>
      <c r="DKW3" s="2032"/>
      <c r="DKX3" s="2032"/>
      <c r="DKY3" s="2032"/>
      <c r="DKZ3" s="2032"/>
      <c r="DLA3" s="2032"/>
      <c r="DLB3" s="2032"/>
      <c r="DLC3" s="2032"/>
      <c r="DLD3" s="2032"/>
      <c r="DLE3" s="2032"/>
      <c r="DLF3" s="2032"/>
      <c r="DLG3" s="2032"/>
      <c r="DLH3" s="2032"/>
      <c r="DLI3" s="2032"/>
      <c r="DLJ3" s="2032"/>
      <c r="DLK3" s="2032"/>
      <c r="DLL3" s="2032"/>
      <c r="DLM3" s="2032"/>
      <c r="DLN3" s="2032"/>
      <c r="DLO3" s="2032"/>
      <c r="DLP3" s="2032"/>
      <c r="DLQ3" s="2032"/>
      <c r="DLR3" s="2032"/>
      <c r="DLS3" s="2032"/>
      <c r="DLT3" s="2032"/>
      <c r="DLU3" s="2032"/>
      <c r="DLV3" s="2032"/>
      <c r="DLW3" s="2032"/>
      <c r="DLX3" s="2032"/>
      <c r="DLY3" s="2032"/>
      <c r="DLZ3" s="2032"/>
      <c r="DMA3" s="2032"/>
      <c r="DMB3" s="2032"/>
      <c r="DMC3" s="2032"/>
      <c r="DMD3" s="2032"/>
      <c r="DME3" s="2032"/>
      <c r="DMF3" s="2032"/>
      <c r="DMG3" s="2032"/>
      <c r="DMH3" s="2032"/>
      <c r="DMI3" s="2032"/>
      <c r="DMJ3" s="2032"/>
      <c r="DMK3" s="2032"/>
      <c r="DML3" s="2032"/>
      <c r="DMM3" s="2032"/>
      <c r="DMN3" s="2032"/>
      <c r="DMO3" s="2032"/>
      <c r="DMP3" s="2032"/>
      <c r="DMQ3" s="2032"/>
      <c r="DMR3" s="2032"/>
      <c r="DMS3" s="2032"/>
      <c r="DMT3" s="2032"/>
      <c r="DMU3" s="2032"/>
      <c r="DMV3" s="2032"/>
      <c r="DMW3" s="2032"/>
      <c r="DMX3" s="2032"/>
      <c r="DMY3" s="2032"/>
      <c r="DMZ3" s="2032"/>
      <c r="DNA3" s="2032"/>
      <c r="DNB3" s="2032"/>
      <c r="DNC3" s="2032"/>
      <c r="DND3" s="2032"/>
      <c r="DNE3" s="2032"/>
      <c r="DNF3" s="2032"/>
      <c r="DNG3" s="2032"/>
      <c r="DNH3" s="2032"/>
      <c r="DNI3" s="2032"/>
      <c r="DNJ3" s="2032"/>
      <c r="DNK3" s="2032"/>
      <c r="DNL3" s="2032"/>
      <c r="DNM3" s="2032"/>
      <c r="DNN3" s="2032"/>
      <c r="DNO3" s="2032"/>
      <c r="DNP3" s="2032"/>
      <c r="DNQ3" s="2032"/>
      <c r="DNR3" s="2032"/>
      <c r="DNS3" s="2032"/>
      <c r="DNT3" s="2032"/>
      <c r="DNU3" s="2032"/>
      <c r="DNV3" s="2032"/>
      <c r="DNW3" s="2032"/>
      <c r="DNX3" s="2032"/>
      <c r="DNY3" s="2032"/>
      <c r="DNZ3" s="2032"/>
      <c r="DOA3" s="2032"/>
      <c r="DOB3" s="2032"/>
      <c r="DOC3" s="2032"/>
      <c r="DOD3" s="2032"/>
      <c r="DOE3" s="2032"/>
      <c r="DOF3" s="2032"/>
      <c r="DOG3" s="2032"/>
      <c r="DOH3" s="2032"/>
      <c r="DOI3" s="2032"/>
      <c r="DOJ3" s="2032"/>
      <c r="DOK3" s="2032"/>
      <c r="DOL3" s="2032"/>
      <c r="DOM3" s="2032"/>
      <c r="DON3" s="2032"/>
      <c r="DOO3" s="2032"/>
      <c r="DOP3" s="2032"/>
      <c r="DOQ3" s="2032"/>
      <c r="DOR3" s="2032"/>
      <c r="DOS3" s="2032"/>
      <c r="DOT3" s="2032"/>
      <c r="DOU3" s="2032"/>
      <c r="DOV3" s="2032"/>
      <c r="DOW3" s="2032"/>
      <c r="DOX3" s="2032"/>
      <c r="DOY3" s="2032"/>
      <c r="DOZ3" s="2032"/>
      <c r="DPA3" s="2032"/>
      <c r="DPB3" s="2032"/>
      <c r="DPC3" s="2032"/>
      <c r="DPD3" s="2032"/>
      <c r="DPE3" s="2032"/>
      <c r="DPF3" s="2032"/>
      <c r="DPG3" s="2032"/>
      <c r="DPH3" s="2032"/>
      <c r="DPI3" s="2032"/>
      <c r="DPJ3" s="2032"/>
      <c r="DPK3" s="2032"/>
      <c r="DPL3" s="2032"/>
      <c r="DPM3" s="2032"/>
      <c r="DPN3" s="2032"/>
      <c r="DPO3" s="2032"/>
      <c r="DPP3" s="2032"/>
      <c r="DPQ3" s="2032"/>
      <c r="DPR3" s="2032"/>
      <c r="DPS3" s="2032"/>
      <c r="DPT3" s="2032"/>
      <c r="DPU3" s="2032"/>
      <c r="DPV3" s="2032"/>
      <c r="DPW3" s="2032"/>
      <c r="DPX3" s="2032"/>
      <c r="DPY3" s="2032"/>
      <c r="DPZ3" s="2032"/>
      <c r="DQA3" s="2032"/>
      <c r="DQB3" s="2032"/>
      <c r="DQC3" s="2032"/>
      <c r="DQD3" s="2032"/>
      <c r="DQE3" s="2032"/>
      <c r="DQF3" s="2032"/>
      <c r="DQG3" s="2032"/>
      <c r="DQH3" s="2032"/>
      <c r="DQI3" s="2032"/>
      <c r="DQJ3" s="2032"/>
      <c r="DQK3" s="2032"/>
      <c r="DQL3" s="2032"/>
      <c r="DQM3" s="2032"/>
      <c r="DQN3" s="2032"/>
      <c r="DQO3" s="2032"/>
      <c r="DQP3" s="2032"/>
      <c r="DQQ3" s="2032"/>
      <c r="DQR3" s="2032"/>
      <c r="DQS3" s="2032"/>
      <c r="DQT3" s="2032"/>
      <c r="DQU3" s="2032"/>
      <c r="DQV3" s="2032"/>
      <c r="DQW3" s="2032"/>
      <c r="DQX3" s="2032"/>
      <c r="DQY3" s="2032"/>
      <c r="DQZ3" s="2032"/>
      <c r="DRA3" s="2032"/>
      <c r="DRB3" s="2032"/>
      <c r="DRC3" s="2032"/>
      <c r="DRD3" s="2032"/>
      <c r="DRE3" s="2032"/>
      <c r="DRF3" s="2032"/>
      <c r="DRG3" s="2032"/>
      <c r="DRH3" s="2032"/>
      <c r="DRI3" s="2032"/>
      <c r="DRJ3" s="2032"/>
      <c r="DRK3" s="2032"/>
      <c r="DRL3" s="2032"/>
      <c r="DRM3" s="2032"/>
      <c r="DRN3" s="2032"/>
      <c r="DRO3" s="2032"/>
      <c r="DRP3" s="2032"/>
      <c r="DRQ3" s="2032"/>
      <c r="DRR3" s="2032"/>
      <c r="DRS3" s="2032"/>
      <c r="DRT3" s="2032"/>
      <c r="DRU3" s="2032"/>
      <c r="DRV3" s="2032"/>
      <c r="DRW3" s="2032"/>
      <c r="DRX3" s="2032"/>
      <c r="DRY3" s="2032"/>
      <c r="DRZ3" s="2032"/>
      <c r="DSA3" s="2032"/>
      <c r="DSB3" s="2032"/>
      <c r="DSC3" s="2032"/>
      <c r="DSD3" s="2032"/>
      <c r="DSE3" s="2032"/>
      <c r="DSF3" s="2032"/>
      <c r="DSG3" s="2032"/>
      <c r="DSH3" s="2032"/>
      <c r="DSI3" s="2032"/>
      <c r="DSJ3" s="2032"/>
      <c r="DSK3" s="2032"/>
      <c r="DSL3" s="2032"/>
      <c r="DSM3" s="2032"/>
      <c r="DSN3" s="2032"/>
      <c r="DSO3" s="2032"/>
      <c r="DSP3" s="2032"/>
      <c r="DSQ3" s="2032"/>
      <c r="DSR3" s="2032"/>
      <c r="DSS3" s="2032"/>
      <c r="DST3" s="2032"/>
      <c r="DSU3" s="2032"/>
      <c r="DSV3" s="2032"/>
      <c r="DSW3" s="2032"/>
      <c r="DSX3" s="2032"/>
      <c r="DSY3" s="2032"/>
      <c r="DSZ3" s="2032"/>
      <c r="DTA3" s="2032"/>
      <c r="DTB3" s="2032"/>
      <c r="DTC3" s="2032"/>
      <c r="DTD3" s="2032"/>
      <c r="DTE3" s="2032"/>
      <c r="DTF3" s="2032"/>
      <c r="DTG3" s="2032"/>
      <c r="DTH3" s="2032"/>
      <c r="DTI3" s="2032"/>
      <c r="DTJ3" s="2032"/>
      <c r="DTK3" s="2032"/>
      <c r="DTL3" s="2032"/>
      <c r="DTM3" s="2032"/>
      <c r="DTN3" s="2032"/>
      <c r="DTO3" s="2032"/>
      <c r="DTP3" s="2032"/>
      <c r="DTQ3" s="2032"/>
      <c r="DTR3" s="2032"/>
      <c r="DTS3" s="2032"/>
      <c r="DTT3" s="2032"/>
      <c r="DTU3" s="2032"/>
      <c r="DTV3" s="2032"/>
      <c r="DTW3" s="2032"/>
      <c r="DTX3" s="2032"/>
      <c r="DTY3" s="2032"/>
      <c r="DTZ3" s="2032"/>
      <c r="DUA3" s="2032"/>
      <c r="DUB3" s="2032"/>
      <c r="DUC3" s="2032"/>
      <c r="DUD3" s="2032"/>
      <c r="DUE3" s="2032"/>
      <c r="DUF3" s="2032"/>
      <c r="DUG3" s="2032"/>
      <c r="DUH3" s="2032"/>
      <c r="DUI3" s="2032"/>
      <c r="DUJ3" s="2032"/>
      <c r="DUK3" s="2032"/>
      <c r="DUL3" s="2032"/>
      <c r="DUM3" s="2032"/>
      <c r="DUN3" s="2032"/>
      <c r="DUO3" s="2032"/>
      <c r="DUP3" s="2032"/>
      <c r="DUQ3" s="2032"/>
      <c r="DUR3" s="2032"/>
      <c r="DUS3" s="2032"/>
      <c r="DUT3" s="2032"/>
      <c r="DUU3" s="2032"/>
      <c r="DUV3" s="2032"/>
      <c r="DUW3" s="2032"/>
      <c r="DUX3" s="2032"/>
      <c r="DUY3" s="2032"/>
      <c r="DUZ3" s="2032"/>
      <c r="DVA3" s="2032"/>
      <c r="DVB3" s="2032"/>
      <c r="DVC3" s="2032"/>
      <c r="DVD3" s="2032"/>
      <c r="DVE3" s="2032"/>
      <c r="DVF3" s="2032"/>
      <c r="DVG3" s="2032"/>
      <c r="DVH3" s="2032"/>
      <c r="DVI3" s="2032"/>
      <c r="DVJ3" s="2032"/>
      <c r="DVK3" s="2032"/>
      <c r="DVL3" s="2032"/>
      <c r="DVM3" s="2032"/>
      <c r="DVN3" s="2032"/>
      <c r="DVO3" s="2032"/>
      <c r="DVP3" s="2032"/>
      <c r="DVQ3" s="2032"/>
      <c r="DVR3" s="2032"/>
      <c r="DVS3" s="2032"/>
      <c r="DVT3" s="2032"/>
      <c r="DVU3" s="2032"/>
      <c r="DVV3" s="2032"/>
      <c r="DVW3" s="2032"/>
      <c r="DVX3" s="2032"/>
      <c r="DVY3" s="2032"/>
      <c r="DVZ3" s="2032"/>
      <c r="DWA3" s="2032"/>
      <c r="DWB3" s="2032"/>
      <c r="DWC3" s="2032"/>
      <c r="DWD3" s="2032"/>
      <c r="DWE3" s="2032"/>
      <c r="DWF3" s="2032"/>
      <c r="DWG3" s="2032"/>
      <c r="DWH3" s="2032"/>
      <c r="DWI3" s="2032"/>
      <c r="DWJ3" s="2032"/>
      <c r="DWK3" s="2032"/>
      <c r="DWL3" s="2032"/>
      <c r="DWM3" s="2032"/>
      <c r="DWN3" s="2032"/>
      <c r="DWO3" s="2032"/>
      <c r="DWP3" s="2032"/>
      <c r="DWQ3" s="2032"/>
      <c r="DWR3" s="2032"/>
      <c r="DWS3" s="2032"/>
      <c r="DWT3" s="2032"/>
      <c r="DWU3" s="2032"/>
      <c r="DWV3" s="2032"/>
      <c r="DWW3" s="2032"/>
      <c r="DWX3" s="2032"/>
      <c r="DWY3" s="2032"/>
      <c r="DWZ3" s="2032"/>
      <c r="DXA3" s="2032"/>
      <c r="DXB3" s="2032"/>
      <c r="DXC3" s="2032"/>
      <c r="DXD3" s="2032"/>
      <c r="DXE3" s="2032"/>
      <c r="DXF3" s="2032"/>
      <c r="DXG3" s="2032"/>
      <c r="DXH3" s="2032"/>
      <c r="DXI3" s="2032"/>
      <c r="DXJ3" s="2032"/>
      <c r="DXK3" s="2032"/>
      <c r="DXL3" s="2032"/>
      <c r="DXM3" s="2032"/>
      <c r="DXN3" s="2032"/>
      <c r="DXO3" s="2032"/>
      <c r="DXP3" s="2032"/>
      <c r="DXQ3" s="2032"/>
      <c r="DXR3" s="2032"/>
      <c r="DXS3" s="2032"/>
      <c r="DXT3" s="2032"/>
      <c r="DXU3" s="2032"/>
      <c r="DXV3" s="2032"/>
      <c r="DXW3" s="2032"/>
      <c r="DXX3" s="2032"/>
      <c r="DXY3" s="2032"/>
      <c r="DXZ3" s="2032"/>
      <c r="DYA3" s="2032"/>
      <c r="DYB3" s="2032"/>
      <c r="DYC3" s="2032"/>
      <c r="DYD3" s="2032"/>
      <c r="DYE3" s="2032"/>
      <c r="DYF3" s="2032"/>
      <c r="DYG3" s="2032"/>
      <c r="DYH3" s="2032"/>
      <c r="DYI3" s="2032"/>
      <c r="DYJ3" s="2032"/>
      <c r="DYK3" s="2032"/>
      <c r="DYL3" s="2032"/>
      <c r="DYM3" s="2032"/>
      <c r="DYN3" s="2032"/>
      <c r="DYO3" s="2032"/>
      <c r="DYP3" s="2032"/>
      <c r="DYQ3" s="2032"/>
      <c r="DYR3" s="2032"/>
      <c r="DYS3" s="2032"/>
      <c r="DYT3" s="2032"/>
      <c r="DYU3" s="2032"/>
      <c r="DYV3" s="2032"/>
      <c r="DYW3" s="2032"/>
      <c r="DYX3" s="2032"/>
      <c r="DYY3" s="2032"/>
      <c r="DYZ3" s="2032"/>
      <c r="DZA3" s="2032"/>
      <c r="DZB3" s="2032"/>
      <c r="DZC3" s="2032"/>
      <c r="DZD3" s="2032"/>
      <c r="DZE3" s="2032"/>
      <c r="DZF3" s="2032"/>
      <c r="DZG3" s="2032"/>
      <c r="DZH3" s="2032"/>
      <c r="DZI3" s="2032"/>
      <c r="DZJ3" s="2032"/>
      <c r="DZK3" s="2032"/>
      <c r="DZL3" s="2032"/>
      <c r="DZM3" s="2032"/>
      <c r="DZN3" s="2032"/>
      <c r="DZO3" s="2032"/>
      <c r="DZP3" s="2032"/>
      <c r="DZQ3" s="2032"/>
      <c r="DZR3" s="2032"/>
      <c r="DZS3" s="2032"/>
      <c r="DZT3" s="2032"/>
      <c r="DZU3" s="2032"/>
      <c r="DZV3" s="2032"/>
      <c r="DZW3" s="2032"/>
      <c r="DZX3" s="2032"/>
      <c r="DZY3" s="2032"/>
      <c r="DZZ3" s="2032"/>
      <c r="EAA3" s="2032"/>
      <c r="EAB3" s="2032"/>
      <c r="EAC3" s="2032"/>
      <c r="EAD3" s="2032"/>
      <c r="EAE3" s="2032"/>
      <c r="EAF3" s="2032"/>
      <c r="EAG3" s="2032"/>
      <c r="EAH3" s="2032"/>
      <c r="EAI3" s="2032"/>
      <c r="EAJ3" s="2032"/>
      <c r="EAK3" s="2032"/>
      <c r="EAL3" s="2032"/>
      <c r="EAM3" s="2032"/>
      <c r="EAN3" s="2032"/>
      <c r="EAO3" s="2032"/>
      <c r="EAP3" s="2032"/>
      <c r="EAQ3" s="2032"/>
      <c r="EAR3" s="2032"/>
      <c r="EAS3" s="2032"/>
      <c r="EAT3" s="2032"/>
      <c r="EAU3" s="2032"/>
      <c r="EAV3" s="2032"/>
      <c r="EAW3" s="2032"/>
      <c r="EAX3" s="2032"/>
      <c r="EAY3" s="2032"/>
      <c r="EAZ3" s="2032"/>
      <c r="EBA3" s="2032"/>
      <c r="EBB3" s="2032"/>
      <c r="EBC3" s="2032"/>
      <c r="EBD3" s="2032"/>
      <c r="EBE3" s="2032"/>
      <c r="EBF3" s="2032"/>
      <c r="EBG3" s="2032"/>
      <c r="EBH3" s="2032"/>
      <c r="EBI3" s="2032"/>
      <c r="EBJ3" s="2032"/>
      <c r="EBK3" s="2032"/>
      <c r="EBL3" s="2032"/>
      <c r="EBM3" s="2032"/>
      <c r="EBN3" s="2032"/>
      <c r="EBO3" s="2032"/>
      <c r="EBP3" s="2032"/>
      <c r="EBQ3" s="2032"/>
      <c r="EBR3" s="2032"/>
      <c r="EBS3" s="2032"/>
      <c r="EBT3" s="2032"/>
      <c r="EBU3" s="2032"/>
      <c r="EBV3" s="2032"/>
      <c r="EBW3" s="2032"/>
      <c r="EBX3" s="2032"/>
      <c r="EBY3" s="2032"/>
      <c r="EBZ3" s="2032"/>
      <c r="ECA3" s="2032"/>
      <c r="ECB3" s="2032"/>
      <c r="ECC3" s="2032"/>
      <c r="ECD3" s="2032"/>
      <c r="ECE3" s="2032"/>
      <c r="ECF3" s="2032"/>
      <c r="ECG3" s="2032"/>
      <c r="ECH3" s="2032"/>
      <c r="ECI3" s="2032"/>
      <c r="ECJ3" s="2032"/>
      <c r="ECK3" s="2032"/>
      <c r="ECL3" s="2032"/>
      <c r="ECM3" s="2032"/>
      <c r="ECN3" s="2032"/>
      <c r="ECO3" s="2032"/>
      <c r="ECP3" s="2032"/>
      <c r="ECQ3" s="2032"/>
      <c r="ECR3" s="2032"/>
      <c r="ECS3" s="2032"/>
      <c r="ECT3" s="2032"/>
      <c r="ECU3" s="2032"/>
      <c r="ECV3" s="2032"/>
      <c r="ECW3" s="2032"/>
      <c r="ECX3" s="2032"/>
      <c r="ECY3" s="2032"/>
      <c r="ECZ3" s="2032"/>
      <c r="EDA3" s="2032"/>
      <c r="EDB3" s="2032"/>
      <c r="EDC3" s="2032"/>
      <c r="EDD3" s="2032"/>
      <c r="EDE3" s="2032"/>
      <c r="EDF3" s="2032"/>
      <c r="EDG3" s="2032"/>
      <c r="EDH3" s="2032"/>
      <c r="EDI3" s="2032"/>
      <c r="EDJ3" s="2032"/>
      <c r="EDK3" s="2032"/>
      <c r="EDL3" s="2032"/>
      <c r="EDM3" s="2032"/>
      <c r="EDN3" s="2032"/>
      <c r="EDO3" s="2032"/>
      <c r="EDP3" s="2032"/>
      <c r="EDQ3" s="2032"/>
      <c r="EDR3" s="2032"/>
      <c r="EDS3" s="2032"/>
      <c r="EDT3" s="2032"/>
      <c r="EDU3" s="2032"/>
      <c r="EDV3" s="2032"/>
      <c r="EDW3" s="2032"/>
      <c r="EDX3" s="2032"/>
      <c r="EDY3" s="2032"/>
      <c r="EDZ3" s="2032"/>
      <c r="EEA3" s="2032"/>
      <c r="EEB3" s="2032"/>
      <c r="EEC3" s="2032"/>
      <c r="EED3" s="2032"/>
      <c r="EEE3" s="2032"/>
      <c r="EEF3" s="2032"/>
      <c r="EEG3" s="2032"/>
      <c r="EEH3" s="2032"/>
      <c r="EEI3" s="2032"/>
      <c r="EEJ3" s="2032"/>
      <c r="EEK3" s="2032"/>
      <c r="EEL3" s="2032"/>
      <c r="EEM3" s="2032"/>
      <c r="EEN3" s="2032"/>
      <c r="EEO3" s="2032"/>
      <c r="EEP3" s="2032"/>
      <c r="EEQ3" s="2032"/>
      <c r="EER3" s="2032"/>
      <c r="EES3" s="2032"/>
      <c r="EET3" s="2032"/>
      <c r="EEU3" s="2032"/>
      <c r="EEV3" s="2032"/>
      <c r="EEW3" s="2032"/>
      <c r="EEX3" s="2032"/>
      <c r="EEY3" s="2032"/>
      <c r="EEZ3" s="2032"/>
      <c r="EFA3" s="2032"/>
      <c r="EFB3" s="2032"/>
      <c r="EFC3" s="2032"/>
      <c r="EFD3" s="2032"/>
      <c r="EFE3" s="2032"/>
      <c r="EFF3" s="2032"/>
      <c r="EFG3" s="2032"/>
      <c r="EFH3" s="2032"/>
      <c r="EFI3" s="2032"/>
      <c r="EFJ3" s="2032"/>
      <c r="EFK3" s="2032"/>
      <c r="EFL3" s="2032"/>
      <c r="EFM3" s="2032"/>
      <c r="EFN3" s="2032"/>
      <c r="EFO3" s="2032"/>
      <c r="EFP3" s="2032"/>
      <c r="EFQ3" s="2032"/>
      <c r="EFR3" s="2032"/>
      <c r="EFS3" s="2032"/>
      <c r="EFT3" s="2032"/>
      <c r="EFU3" s="2032"/>
      <c r="EFV3" s="2032"/>
      <c r="EFW3" s="2032"/>
      <c r="EFX3" s="2032"/>
      <c r="EFY3" s="2032"/>
      <c r="EFZ3" s="2032"/>
      <c r="EGA3" s="2032"/>
      <c r="EGB3" s="2032"/>
      <c r="EGC3" s="2032"/>
      <c r="EGD3" s="2032"/>
      <c r="EGE3" s="2032"/>
      <c r="EGF3" s="2032"/>
      <c r="EGG3" s="2032"/>
      <c r="EGH3" s="2032"/>
      <c r="EGI3" s="2032"/>
      <c r="EGJ3" s="2032"/>
      <c r="EGK3" s="2032"/>
      <c r="EGL3" s="2032"/>
      <c r="EGM3" s="2032"/>
      <c r="EGN3" s="2032"/>
      <c r="EGO3" s="2032"/>
      <c r="EGP3" s="2032"/>
      <c r="EGQ3" s="2032"/>
      <c r="EGR3" s="2032"/>
      <c r="EGS3" s="2032"/>
      <c r="EGT3" s="2032"/>
      <c r="EGU3" s="2032"/>
      <c r="EGV3" s="2032"/>
      <c r="EGW3" s="2032"/>
      <c r="EGX3" s="2032"/>
      <c r="EGY3" s="2032"/>
      <c r="EGZ3" s="2032"/>
      <c r="EHA3" s="2032"/>
      <c r="EHB3" s="2032"/>
      <c r="EHC3" s="2032"/>
      <c r="EHD3" s="2032"/>
      <c r="EHE3" s="2032"/>
      <c r="EHF3" s="2032"/>
      <c r="EHG3" s="2032"/>
      <c r="EHH3" s="2032"/>
      <c r="EHI3" s="2032"/>
      <c r="EHJ3" s="2032"/>
      <c r="EHK3" s="2032"/>
      <c r="EHL3" s="2032"/>
      <c r="EHM3" s="2032"/>
      <c r="EHN3" s="2032"/>
      <c r="EHO3" s="2032"/>
      <c r="EHP3" s="2032"/>
      <c r="EHQ3" s="2032"/>
      <c r="EHR3" s="2032"/>
      <c r="EHS3" s="2032"/>
      <c r="EHT3" s="2032"/>
      <c r="EHU3" s="2032"/>
      <c r="EHV3" s="2032"/>
      <c r="EHW3" s="2032"/>
      <c r="EHX3" s="2032"/>
      <c r="EHY3" s="2032"/>
      <c r="EHZ3" s="2032"/>
      <c r="EIA3" s="2032"/>
      <c r="EIB3" s="2032"/>
      <c r="EIC3" s="2032"/>
      <c r="EID3" s="2032"/>
      <c r="EIE3" s="2032"/>
      <c r="EIF3" s="2032"/>
      <c r="EIG3" s="2032"/>
      <c r="EIH3" s="2032"/>
      <c r="EII3" s="2032"/>
      <c r="EIJ3" s="2032"/>
      <c r="EIK3" s="2032"/>
      <c r="EIL3" s="2032"/>
      <c r="EIM3" s="2032"/>
      <c r="EIN3" s="2032"/>
      <c r="EIO3" s="2032"/>
      <c r="EIP3" s="2032"/>
      <c r="EIQ3" s="2032"/>
      <c r="EIR3" s="2032"/>
      <c r="EIS3" s="2032"/>
      <c r="EIT3" s="2032"/>
      <c r="EIU3" s="2032"/>
      <c r="EIV3" s="2032"/>
      <c r="EIW3" s="2032"/>
      <c r="EIX3" s="2032"/>
      <c r="EIY3" s="2032"/>
      <c r="EIZ3" s="2032"/>
      <c r="EJA3" s="2032"/>
      <c r="EJB3" s="2032"/>
      <c r="EJC3" s="2032"/>
      <c r="EJD3" s="2032"/>
      <c r="EJE3" s="2032"/>
      <c r="EJF3" s="2032"/>
      <c r="EJG3" s="2032"/>
      <c r="EJH3" s="2032"/>
      <c r="EJI3" s="2032"/>
      <c r="EJJ3" s="2032"/>
      <c r="EJK3" s="2032"/>
      <c r="EJL3" s="2032"/>
      <c r="EJM3" s="2032"/>
      <c r="EJN3" s="2032"/>
      <c r="EJO3" s="2032"/>
      <c r="EJP3" s="2032"/>
      <c r="EJQ3" s="2032"/>
      <c r="EJR3" s="2032"/>
      <c r="EJS3" s="2032"/>
      <c r="EJT3" s="2032"/>
      <c r="EJU3" s="2032"/>
      <c r="EJV3" s="2032"/>
      <c r="EJW3" s="2032"/>
      <c r="EJX3" s="2032"/>
      <c r="EJY3" s="2032"/>
      <c r="EJZ3" s="2032"/>
      <c r="EKA3" s="2032"/>
      <c r="EKB3" s="2032"/>
      <c r="EKC3" s="2032"/>
      <c r="EKD3" s="2032"/>
      <c r="EKE3" s="2032"/>
      <c r="EKF3" s="2032"/>
      <c r="EKG3" s="2032"/>
      <c r="EKH3" s="2032"/>
      <c r="EKI3" s="2032"/>
      <c r="EKJ3" s="2032"/>
      <c r="EKK3" s="2032"/>
      <c r="EKL3" s="2032"/>
      <c r="EKM3" s="2032"/>
      <c r="EKN3" s="2032"/>
      <c r="EKO3" s="2032"/>
      <c r="EKP3" s="2032"/>
      <c r="EKQ3" s="2032"/>
      <c r="EKR3" s="2032"/>
      <c r="EKS3" s="2032"/>
      <c r="EKT3" s="2032"/>
      <c r="EKU3" s="2032"/>
      <c r="EKV3" s="2032"/>
      <c r="EKW3" s="2032"/>
      <c r="EKX3" s="2032"/>
      <c r="EKY3" s="2032"/>
      <c r="EKZ3" s="2032"/>
      <c r="ELA3" s="2032"/>
      <c r="ELB3" s="2032"/>
      <c r="ELC3" s="2032"/>
      <c r="ELD3" s="2032"/>
      <c r="ELE3" s="2032"/>
      <c r="ELF3" s="2032"/>
      <c r="ELG3" s="2032"/>
      <c r="ELH3" s="2032"/>
      <c r="ELI3" s="2032"/>
      <c r="ELJ3" s="2032"/>
      <c r="ELK3" s="2032"/>
      <c r="ELL3" s="2032"/>
      <c r="ELM3" s="2032"/>
      <c r="ELN3" s="2032"/>
      <c r="ELO3" s="2032"/>
      <c r="ELP3" s="2032"/>
      <c r="ELQ3" s="2032"/>
      <c r="ELR3" s="2032"/>
      <c r="ELS3" s="2032"/>
      <c r="ELT3" s="2032"/>
      <c r="ELU3" s="2032"/>
      <c r="ELV3" s="2032"/>
      <c r="ELW3" s="2032"/>
      <c r="ELX3" s="2032"/>
      <c r="ELY3" s="2032"/>
      <c r="ELZ3" s="2032"/>
      <c r="EMA3" s="2032"/>
      <c r="EMB3" s="2032"/>
      <c r="EMC3" s="2032"/>
      <c r="EMD3" s="2032"/>
      <c r="EME3" s="2032"/>
      <c r="EMF3" s="2032"/>
      <c r="EMG3" s="2032"/>
      <c r="EMH3" s="2032"/>
      <c r="EMI3" s="2032"/>
      <c r="EMJ3" s="2032"/>
      <c r="EMK3" s="2032"/>
      <c r="EML3" s="2032"/>
      <c r="EMM3" s="2032"/>
      <c r="EMN3" s="2032"/>
      <c r="EMO3" s="2032"/>
      <c r="EMP3" s="2032"/>
      <c r="EMQ3" s="2032"/>
      <c r="EMR3" s="2032"/>
      <c r="EMS3" s="2032"/>
      <c r="EMT3" s="2032"/>
      <c r="EMU3" s="2032"/>
      <c r="EMV3" s="2032"/>
      <c r="EMW3" s="2032"/>
      <c r="EMX3" s="2032"/>
      <c r="EMY3" s="2032"/>
      <c r="EMZ3" s="2032"/>
      <c r="ENA3" s="2032"/>
      <c r="ENB3" s="2032"/>
      <c r="ENC3" s="2032"/>
      <c r="END3" s="2032"/>
      <c r="ENE3" s="2032"/>
      <c r="ENF3" s="2032"/>
      <c r="ENG3" s="2032"/>
      <c r="ENH3" s="2032"/>
      <c r="ENI3" s="2032"/>
      <c r="ENJ3" s="2032"/>
      <c r="ENK3" s="2032"/>
      <c r="ENL3" s="2032"/>
      <c r="ENM3" s="2032"/>
      <c r="ENN3" s="2032"/>
      <c r="ENO3" s="2032"/>
      <c r="ENP3" s="2032"/>
      <c r="ENQ3" s="2032"/>
      <c r="ENR3" s="2032"/>
      <c r="ENS3" s="2032"/>
      <c r="ENT3" s="2032"/>
      <c r="ENU3" s="2032"/>
      <c r="ENV3" s="2032"/>
      <c r="ENW3" s="2032"/>
      <c r="ENX3" s="2032"/>
      <c r="ENY3" s="2032"/>
      <c r="ENZ3" s="2032"/>
      <c r="EOA3" s="2032"/>
      <c r="EOB3" s="2032"/>
      <c r="EOC3" s="2032"/>
      <c r="EOD3" s="2032"/>
      <c r="EOE3" s="2032"/>
      <c r="EOF3" s="2032"/>
      <c r="EOG3" s="2032"/>
      <c r="EOH3" s="2032"/>
      <c r="EOI3" s="2032"/>
      <c r="EOJ3" s="2032"/>
      <c r="EOK3" s="2032"/>
      <c r="EOL3" s="2032"/>
      <c r="EOM3" s="2032"/>
      <c r="EON3" s="2032"/>
      <c r="EOO3" s="2032"/>
      <c r="EOP3" s="2032"/>
      <c r="EOQ3" s="2032"/>
      <c r="EOR3" s="2032"/>
      <c r="EOS3" s="2032"/>
      <c r="EOT3" s="2032"/>
      <c r="EOU3" s="2032"/>
      <c r="EOV3" s="2032"/>
      <c r="EOW3" s="2032"/>
      <c r="EOX3" s="2032"/>
      <c r="EOY3" s="2032"/>
      <c r="EOZ3" s="2032"/>
      <c r="EPA3" s="2032"/>
      <c r="EPB3" s="2032"/>
      <c r="EPC3" s="2032"/>
      <c r="EPD3" s="2032"/>
      <c r="EPE3" s="2032"/>
      <c r="EPF3" s="2032"/>
      <c r="EPG3" s="2032"/>
      <c r="EPH3" s="2032"/>
      <c r="EPI3" s="2032"/>
      <c r="EPJ3" s="2032"/>
      <c r="EPK3" s="2032"/>
      <c r="EPL3" s="2032"/>
      <c r="EPM3" s="2032"/>
      <c r="EPN3" s="2032"/>
      <c r="EPO3" s="2032"/>
      <c r="EPP3" s="2032"/>
      <c r="EPQ3" s="2032"/>
      <c r="EPR3" s="2032"/>
      <c r="EPS3" s="2032"/>
      <c r="EPT3" s="2032"/>
      <c r="EPU3" s="2032"/>
      <c r="EPV3" s="2032"/>
      <c r="EPW3" s="2032"/>
      <c r="EPX3" s="2032"/>
      <c r="EPY3" s="2032"/>
      <c r="EPZ3" s="2032"/>
      <c r="EQA3" s="2032"/>
      <c r="EQB3" s="2032"/>
      <c r="EQC3" s="2032"/>
      <c r="EQD3" s="2032"/>
      <c r="EQE3" s="2032"/>
      <c r="EQF3" s="2032"/>
      <c r="EQG3" s="2032"/>
      <c r="EQH3" s="2032"/>
      <c r="EQI3" s="2032"/>
      <c r="EQJ3" s="2032"/>
      <c r="EQK3" s="2032"/>
      <c r="EQL3" s="2032"/>
      <c r="EQM3" s="2032"/>
      <c r="EQN3" s="2032"/>
      <c r="EQO3" s="2032"/>
      <c r="EQP3" s="2032"/>
      <c r="EQQ3" s="2032"/>
      <c r="EQR3" s="2032"/>
      <c r="EQS3" s="2032"/>
      <c r="EQT3" s="2032"/>
      <c r="EQU3" s="2032"/>
      <c r="EQV3" s="2032"/>
      <c r="EQW3" s="2032"/>
      <c r="EQX3" s="2032"/>
      <c r="EQY3" s="2032"/>
      <c r="EQZ3" s="2032"/>
      <c r="ERA3" s="2032"/>
      <c r="ERB3" s="2032"/>
      <c r="ERC3" s="2032"/>
      <c r="ERD3" s="2032"/>
      <c r="ERE3" s="2032"/>
      <c r="ERF3" s="2032"/>
      <c r="ERG3" s="2032"/>
      <c r="ERH3" s="2032"/>
      <c r="ERI3" s="2032"/>
      <c r="ERJ3" s="2032"/>
      <c r="ERK3" s="2032"/>
      <c r="ERL3" s="2032"/>
      <c r="ERM3" s="2032"/>
      <c r="ERN3" s="2032"/>
      <c r="ERO3" s="2032"/>
      <c r="ERP3" s="2032"/>
      <c r="ERQ3" s="2032"/>
      <c r="ERR3" s="2032"/>
      <c r="ERS3" s="2032"/>
      <c r="ERT3" s="2032"/>
      <c r="ERU3" s="2032"/>
      <c r="ERV3" s="2032"/>
      <c r="ERW3" s="2032"/>
      <c r="ERX3" s="2032"/>
      <c r="ERY3" s="2032"/>
      <c r="ERZ3" s="2032"/>
      <c r="ESA3" s="2032"/>
      <c r="ESB3" s="2032"/>
      <c r="ESC3" s="2032"/>
      <c r="ESD3" s="2032"/>
      <c r="ESE3" s="2032"/>
      <c r="ESF3" s="2032"/>
      <c r="ESG3" s="2032"/>
      <c r="ESH3" s="2032"/>
      <c r="ESI3" s="2032"/>
      <c r="ESJ3" s="2032"/>
      <c r="ESK3" s="2032"/>
      <c r="ESL3" s="2032"/>
      <c r="ESM3" s="2032"/>
      <c r="ESN3" s="2032"/>
      <c r="ESO3" s="2032"/>
      <c r="ESP3" s="2032"/>
      <c r="ESQ3" s="2032"/>
      <c r="ESR3" s="2032"/>
      <c r="ESS3" s="2032"/>
      <c r="EST3" s="2032"/>
      <c r="ESU3" s="2032"/>
      <c r="ESV3" s="2032"/>
      <c r="ESW3" s="2032"/>
      <c r="ESX3" s="2032"/>
      <c r="ESY3" s="2032"/>
      <c r="ESZ3" s="2032"/>
      <c r="ETA3" s="2032"/>
      <c r="ETB3" s="2032"/>
      <c r="ETC3" s="2032"/>
      <c r="ETD3" s="2032"/>
      <c r="ETE3" s="2032"/>
      <c r="ETF3" s="2032"/>
      <c r="ETG3" s="2032"/>
      <c r="ETH3" s="2032"/>
      <c r="ETI3" s="2032"/>
      <c r="ETJ3" s="2032"/>
      <c r="ETK3" s="2032"/>
      <c r="ETL3" s="2032"/>
      <c r="ETM3" s="2032"/>
      <c r="ETN3" s="2032"/>
      <c r="ETO3" s="2032"/>
      <c r="ETP3" s="2032"/>
      <c r="ETQ3" s="2032"/>
      <c r="ETR3" s="2032"/>
      <c r="ETS3" s="2032"/>
      <c r="ETT3" s="2032"/>
      <c r="ETU3" s="2032"/>
      <c r="ETV3" s="2032"/>
      <c r="ETW3" s="2032"/>
      <c r="ETX3" s="2032"/>
      <c r="ETY3" s="2032"/>
      <c r="ETZ3" s="2032"/>
      <c r="EUA3" s="2032"/>
      <c r="EUB3" s="2032"/>
      <c r="EUC3" s="2032"/>
      <c r="EUD3" s="2032"/>
      <c r="EUE3" s="2032"/>
      <c r="EUF3" s="2032"/>
      <c r="EUG3" s="2032"/>
      <c r="EUH3" s="2032"/>
      <c r="EUI3" s="2032"/>
      <c r="EUJ3" s="2032"/>
      <c r="EUK3" s="2032"/>
      <c r="EUL3" s="2032"/>
      <c r="EUM3" s="2032"/>
      <c r="EUN3" s="2032"/>
      <c r="EUO3" s="2032"/>
      <c r="EUP3" s="2032"/>
      <c r="EUQ3" s="2032"/>
      <c r="EUR3" s="2032"/>
      <c r="EUS3" s="2032"/>
      <c r="EUT3" s="2032"/>
      <c r="EUU3" s="2032"/>
      <c r="EUV3" s="2032"/>
      <c r="EUW3" s="2032"/>
      <c r="EUX3" s="2032"/>
      <c r="EUY3" s="2032"/>
      <c r="EUZ3" s="2032"/>
      <c r="EVA3" s="2032"/>
      <c r="EVB3" s="2032"/>
      <c r="EVC3" s="2032"/>
      <c r="EVD3" s="2032"/>
      <c r="EVE3" s="2032"/>
      <c r="EVF3" s="2032"/>
      <c r="EVG3" s="2032"/>
      <c r="EVH3" s="2032"/>
      <c r="EVI3" s="2032"/>
      <c r="EVJ3" s="2032"/>
      <c r="EVK3" s="2032"/>
      <c r="EVL3" s="2032"/>
      <c r="EVM3" s="2032"/>
      <c r="EVN3" s="2032"/>
      <c r="EVO3" s="2032"/>
      <c r="EVP3" s="2032"/>
      <c r="EVQ3" s="2032"/>
      <c r="EVR3" s="2032"/>
      <c r="EVS3" s="2032"/>
      <c r="EVT3" s="2032"/>
      <c r="EVU3" s="2032"/>
      <c r="EVV3" s="2032"/>
      <c r="EVW3" s="2032"/>
      <c r="EVX3" s="2032"/>
      <c r="EVY3" s="2032"/>
      <c r="EVZ3" s="2032"/>
      <c r="EWA3" s="2032"/>
      <c r="EWB3" s="2032"/>
      <c r="EWC3" s="2032"/>
      <c r="EWD3" s="2032"/>
      <c r="EWE3" s="2032"/>
      <c r="EWF3" s="2032"/>
      <c r="EWG3" s="2032"/>
      <c r="EWH3" s="2032"/>
      <c r="EWI3" s="2032"/>
      <c r="EWJ3" s="2032"/>
      <c r="EWK3" s="2032"/>
      <c r="EWL3" s="2032"/>
      <c r="EWM3" s="2032"/>
      <c r="EWN3" s="2032"/>
      <c r="EWO3" s="2032"/>
      <c r="EWP3" s="2032"/>
      <c r="EWQ3" s="2032"/>
      <c r="EWR3" s="2032"/>
      <c r="EWS3" s="2032"/>
      <c r="EWT3" s="2032"/>
      <c r="EWU3" s="2032"/>
      <c r="EWV3" s="2032"/>
      <c r="EWW3" s="2032"/>
      <c r="EWX3" s="2032"/>
      <c r="EWY3" s="2032"/>
      <c r="EWZ3" s="2032"/>
      <c r="EXA3" s="2032"/>
      <c r="EXB3" s="2032"/>
      <c r="EXC3" s="2032"/>
      <c r="EXD3" s="2032"/>
      <c r="EXE3" s="2032"/>
      <c r="EXF3" s="2032"/>
      <c r="EXG3" s="2032"/>
      <c r="EXH3" s="2032"/>
      <c r="EXI3" s="2032"/>
      <c r="EXJ3" s="2032"/>
      <c r="EXK3" s="2032"/>
      <c r="EXL3" s="2032"/>
      <c r="EXM3" s="2032"/>
      <c r="EXN3" s="2032"/>
      <c r="EXO3" s="2032"/>
      <c r="EXP3" s="2032"/>
      <c r="EXQ3" s="2032"/>
      <c r="EXR3" s="2032"/>
      <c r="EXS3" s="2032"/>
      <c r="EXT3" s="2032"/>
      <c r="EXU3" s="2032"/>
      <c r="EXV3" s="2032"/>
      <c r="EXW3" s="2032"/>
      <c r="EXX3" s="2032"/>
      <c r="EXY3" s="2032"/>
      <c r="EXZ3" s="2032"/>
      <c r="EYA3" s="2032"/>
      <c r="EYB3" s="2032"/>
      <c r="EYC3" s="2032"/>
      <c r="EYD3" s="2032"/>
      <c r="EYE3" s="2032"/>
      <c r="EYF3" s="2032"/>
      <c r="EYG3" s="2032"/>
      <c r="EYH3" s="2032"/>
      <c r="EYI3" s="2032"/>
      <c r="EYJ3" s="2032"/>
      <c r="EYK3" s="2032"/>
      <c r="EYL3" s="2032"/>
      <c r="EYM3" s="2032"/>
      <c r="EYN3" s="2032"/>
      <c r="EYO3" s="2032"/>
      <c r="EYP3" s="2032"/>
      <c r="EYQ3" s="2032"/>
      <c r="EYR3" s="2032"/>
      <c r="EYS3" s="2032"/>
      <c r="EYT3" s="2032"/>
      <c r="EYU3" s="2032"/>
      <c r="EYV3" s="2032"/>
      <c r="EYW3" s="2032"/>
      <c r="EYX3" s="2032"/>
      <c r="EYY3" s="2032"/>
      <c r="EYZ3" s="2032"/>
      <c r="EZA3" s="2032"/>
      <c r="EZB3" s="2032"/>
      <c r="EZC3" s="2032"/>
      <c r="EZD3" s="2032"/>
      <c r="EZE3" s="2032"/>
      <c r="EZF3" s="2032"/>
      <c r="EZG3" s="2032"/>
      <c r="EZH3" s="2032"/>
      <c r="EZI3" s="2032"/>
      <c r="EZJ3" s="2032"/>
      <c r="EZK3" s="2032"/>
      <c r="EZL3" s="2032"/>
      <c r="EZM3" s="2032"/>
      <c r="EZN3" s="2032"/>
      <c r="EZO3" s="2032"/>
      <c r="EZP3" s="2032"/>
      <c r="EZQ3" s="2032"/>
      <c r="EZR3" s="2032"/>
      <c r="EZS3" s="2032"/>
      <c r="EZT3" s="2032"/>
      <c r="EZU3" s="2032"/>
      <c r="EZV3" s="2032"/>
      <c r="EZW3" s="2032"/>
      <c r="EZX3" s="2032"/>
      <c r="EZY3" s="2032"/>
      <c r="EZZ3" s="2032"/>
      <c r="FAA3" s="2032"/>
      <c r="FAB3" s="2032"/>
      <c r="FAC3" s="2032"/>
      <c r="FAD3" s="2032"/>
      <c r="FAE3" s="2032"/>
      <c r="FAF3" s="2032"/>
      <c r="FAG3" s="2032"/>
      <c r="FAH3" s="2032"/>
      <c r="FAI3" s="2032"/>
      <c r="FAJ3" s="2032"/>
      <c r="FAK3" s="2032"/>
      <c r="FAL3" s="2032"/>
      <c r="FAM3" s="2032"/>
      <c r="FAN3" s="2032"/>
      <c r="FAO3" s="2032"/>
      <c r="FAP3" s="2032"/>
      <c r="FAQ3" s="2032"/>
      <c r="FAR3" s="2032"/>
      <c r="FAS3" s="2032"/>
      <c r="FAT3" s="2032"/>
      <c r="FAU3" s="2032"/>
      <c r="FAV3" s="2032"/>
      <c r="FAW3" s="2032"/>
      <c r="FAX3" s="2032"/>
      <c r="FAY3" s="2032"/>
      <c r="FAZ3" s="2032"/>
      <c r="FBA3" s="2032"/>
      <c r="FBB3" s="2032"/>
      <c r="FBC3" s="2032"/>
      <c r="FBD3" s="2032"/>
      <c r="FBE3" s="2032"/>
      <c r="FBF3" s="2032"/>
      <c r="FBG3" s="2032"/>
      <c r="FBH3" s="2032"/>
      <c r="FBI3" s="2032"/>
      <c r="FBJ3" s="2032"/>
      <c r="FBK3" s="2032"/>
      <c r="FBL3" s="2032"/>
      <c r="FBM3" s="2032"/>
      <c r="FBN3" s="2032"/>
      <c r="FBO3" s="2032"/>
      <c r="FBP3" s="2032"/>
      <c r="FBQ3" s="2032"/>
      <c r="FBR3" s="2032"/>
      <c r="FBS3" s="2032"/>
      <c r="FBT3" s="2032"/>
      <c r="FBU3" s="2032"/>
      <c r="FBV3" s="2032"/>
      <c r="FBW3" s="2032"/>
      <c r="FBX3" s="2032"/>
      <c r="FBY3" s="2032"/>
      <c r="FBZ3" s="2032"/>
      <c r="FCA3" s="2032"/>
      <c r="FCB3" s="2032"/>
      <c r="FCC3" s="2032"/>
      <c r="FCD3" s="2032"/>
      <c r="FCE3" s="2032"/>
      <c r="FCF3" s="2032"/>
      <c r="FCG3" s="2032"/>
      <c r="FCH3" s="2032"/>
      <c r="FCI3" s="2032"/>
      <c r="FCJ3" s="2032"/>
      <c r="FCK3" s="2032"/>
      <c r="FCL3" s="2032"/>
      <c r="FCM3" s="2032"/>
      <c r="FCN3" s="2032"/>
      <c r="FCO3" s="2032"/>
      <c r="FCP3" s="2032"/>
      <c r="FCQ3" s="2032"/>
      <c r="FCR3" s="2032"/>
      <c r="FCS3" s="2032"/>
      <c r="FCT3" s="2032"/>
      <c r="FCU3" s="2032"/>
      <c r="FCV3" s="2032"/>
      <c r="FCW3" s="2032"/>
      <c r="FCX3" s="2032"/>
      <c r="FCY3" s="2032"/>
      <c r="FCZ3" s="2032"/>
      <c r="FDA3" s="2032"/>
      <c r="FDB3" s="2032"/>
      <c r="FDC3" s="2032"/>
      <c r="FDD3" s="2032"/>
      <c r="FDE3" s="2032"/>
      <c r="FDF3" s="2032"/>
      <c r="FDG3" s="2032"/>
      <c r="FDH3" s="2032"/>
      <c r="FDI3" s="2032"/>
      <c r="FDJ3" s="2032"/>
      <c r="FDK3" s="2032"/>
      <c r="FDL3" s="2032"/>
      <c r="FDM3" s="2032"/>
      <c r="FDN3" s="2032"/>
      <c r="FDO3" s="2032"/>
      <c r="FDP3" s="2032"/>
      <c r="FDQ3" s="2032"/>
      <c r="FDR3" s="2032"/>
      <c r="FDS3" s="2032"/>
      <c r="FDT3" s="2032"/>
      <c r="FDU3" s="2032"/>
      <c r="FDV3" s="2032"/>
      <c r="FDW3" s="2032"/>
      <c r="FDX3" s="2032"/>
      <c r="FDY3" s="2032"/>
      <c r="FDZ3" s="2032"/>
      <c r="FEA3" s="2032"/>
      <c r="FEB3" s="2032"/>
      <c r="FEC3" s="2032"/>
      <c r="FED3" s="2032"/>
      <c r="FEE3" s="2032"/>
      <c r="FEF3" s="2032"/>
      <c r="FEG3" s="2032"/>
      <c r="FEH3" s="2032"/>
      <c r="FEI3" s="2032"/>
      <c r="FEJ3" s="2032"/>
      <c r="FEK3" s="2032"/>
      <c r="FEL3" s="2032"/>
      <c r="FEM3" s="2032"/>
      <c r="FEN3" s="2032"/>
      <c r="FEO3" s="2032"/>
      <c r="FEP3" s="2032"/>
      <c r="FEQ3" s="2032"/>
      <c r="FER3" s="2032"/>
      <c r="FES3" s="2032"/>
      <c r="FET3" s="2032"/>
      <c r="FEU3" s="2032"/>
      <c r="FEV3" s="2032"/>
      <c r="FEW3" s="2032"/>
      <c r="FEX3" s="2032"/>
      <c r="FEY3" s="2032"/>
      <c r="FEZ3" s="2032"/>
      <c r="FFA3" s="2032"/>
      <c r="FFB3" s="2032"/>
      <c r="FFC3" s="2032"/>
      <c r="FFD3" s="2032"/>
      <c r="FFE3" s="2032"/>
      <c r="FFF3" s="2032"/>
      <c r="FFG3" s="2032"/>
      <c r="FFH3" s="2032"/>
      <c r="FFI3" s="2032"/>
      <c r="FFJ3" s="2032"/>
      <c r="FFK3" s="2032"/>
      <c r="FFL3" s="2032"/>
      <c r="FFM3" s="2032"/>
      <c r="FFN3" s="2032"/>
      <c r="FFO3" s="2032"/>
      <c r="FFP3" s="2032"/>
      <c r="FFQ3" s="2032"/>
      <c r="FFR3" s="2032"/>
      <c r="FFS3" s="2032"/>
      <c r="FFT3" s="2032"/>
      <c r="FFU3" s="2032"/>
      <c r="FFV3" s="2032"/>
      <c r="FFW3" s="2032"/>
      <c r="FFX3" s="2032"/>
      <c r="FFY3" s="2032"/>
      <c r="FFZ3" s="2032"/>
      <c r="FGA3" s="2032"/>
      <c r="FGB3" s="2032"/>
      <c r="FGC3" s="2032"/>
      <c r="FGD3" s="2032"/>
      <c r="FGE3" s="2032"/>
      <c r="FGF3" s="2032"/>
      <c r="FGG3" s="2032"/>
      <c r="FGH3" s="2032"/>
      <c r="FGI3" s="2032"/>
      <c r="FGJ3" s="2032"/>
      <c r="FGK3" s="2032"/>
      <c r="FGL3" s="2032"/>
      <c r="FGM3" s="2032"/>
      <c r="FGN3" s="2032"/>
      <c r="FGO3" s="2032"/>
      <c r="FGP3" s="2032"/>
      <c r="FGQ3" s="2032"/>
      <c r="FGR3" s="2032"/>
      <c r="FGS3" s="2032"/>
      <c r="FGT3" s="2032"/>
      <c r="FGU3" s="2032"/>
      <c r="FGV3" s="2032"/>
      <c r="FGW3" s="2032"/>
      <c r="FGX3" s="2032"/>
      <c r="FGY3" s="2032"/>
      <c r="FGZ3" s="2032"/>
      <c r="FHA3" s="2032"/>
      <c r="FHB3" s="2032"/>
      <c r="FHC3" s="2032"/>
      <c r="FHD3" s="2032"/>
      <c r="FHE3" s="2032"/>
      <c r="FHF3" s="2032"/>
      <c r="FHG3" s="2032"/>
      <c r="FHH3" s="2032"/>
      <c r="FHI3" s="2032"/>
      <c r="FHJ3" s="2032"/>
      <c r="FHK3" s="2032"/>
      <c r="FHL3" s="2032"/>
      <c r="FHM3" s="2032"/>
      <c r="FHN3" s="2032"/>
      <c r="FHO3" s="2032"/>
      <c r="FHP3" s="2032"/>
      <c r="FHQ3" s="2032"/>
      <c r="FHR3" s="2032"/>
      <c r="FHS3" s="2032"/>
      <c r="FHT3" s="2032"/>
      <c r="FHU3" s="2032"/>
      <c r="FHV3" s="2032"/>
      <c r="FHW3" s="2032"/>
      <c r="FHX3" s="2032"/>
      <c r="FHY3" s="2032"/>
      <c r="FHZ3" s="2032"/>
      <c r="FIA3" s="2032"/>
      <c r="FIB3" s="2032"/>
      <c r="FIC3" s="2032"/>
      <c r="FID3" s="2032"/>
      <c r="FIE3" s="2032"/>
      <c r="FIF3" s="2032"/>
      <c r="FIG3" s="2032"/>
      <c r="FIH3" s="2032"/>
      <c r="FII3" s="2032"/>
      <c r="FIJ3" s="2032"/>
      <c r="FIK3" s="2032"/>
      <c r="FIL3" s="2032"/>
      <c r="FIM3" s="2032"/>
      <c r="FIN3" s="2032"/>
      <c r="FIO3" s="2032"/>
      <c r="FIP3" s="2032"/>
      <c r="FIQ3" s="2032"/>
      <c r="FIR3" s="2032"/>
      <c r="FIS3" s="2032"/>
      <c r="FIT3" s="2032"/>
      <c r="FIU3" s="2032"/>
      <c r="FIV3" s="2032"/>
      <c r="FIW3" s="2032"/>
      <c r="FIX3" s="2032"/>
      <c r="FIY3" s="2032"/>
      <c r="FIZ3" s="2032"/>
      <c r="FJA3" s="2032"/>
      <c r="FJB3" s="2032"/>
      <c r="FJC3" s="2032"/>
      <c r="FJD3" s="2032"/>
      <c r="FJE3" s="2032"/>
      <c r="FJF3" s="2032"/>
      <c r="FJG3" s="2032"/>
      <c r="FJH3" s="2032"/>
      <c r="FJI3" s="2032"/>
      <c r="FJJ3" s="2032"/>
      <c r="FJK3" s="2032"/>
      <c r="FJL3" s="2032"/>
      <c r="FJM3" s="2032"/>
      <c r="FJN3" s="2032"/>
      <c r="FJO3" s="2032"/>
      <c r="FJP3" s="2032"/>
      <c r="FJQ3" s="2032"/>
      <c r="FJR3" s="2032"/>
      <c r="FJS3" s="2032"/>
      <c r="FJT3" s="2032"/>
      <c r="FJU3" s="2032"/>
      <c r="FJV3" s="2032"/>
      <c r="FJW3" s="2032"/>
      <c r="FJX3" s="2032"/>
      <c r="FJY3" s="2032"/>
      <c r="FJZ3" s="2032"/>
      <c r="FKA3" s="2032"/>
      <c r="FKB3" s="2032"/>
      <c r="FKC3" s="2032"/>
      <c r="FKD3" s="2032"/>
      <c r="FKE3" s="2032"/>
      <c r="FKF3" s="2032"/>
      <c r="FKG3" s="2032"/>
      <c r="FKH3" s="2032"/>
      <c r="FKI3" s="2032"/>
      <c r="FKJ3" s="2032"/>
      <c r="FKK3" s="2032"/>
      <c r="FKL3" s="2032"/>
      <c r="FKM3" s="2032"/>
      <c r="FKN3" s="2032"/>
      <c r="FKO3" s="2032"/>
      <c r="FKP3" s="2032"/>
      <c r="FKQ3" s="2032"/>
      <c r="FKR3" s="2032"/>
      <c r="FKS3" s="2032"/>
      <c r="FKT3" s="2032"/>
      <c r="FKU3" s="2032"/>
      <c r="FKV3" s="2032"/>
      <c r="FKW3" s="2032"/>
      <c r="FKX3" s="2032"/>
      <c r="FKY3" s="2032"/>
      <c r="FKZ3" s="2032"/>
      <c r="FLA3" s="2032"/>
      <c r="FLB3" s="2032"/>
      <c r="FLC3" s="2032"/>
      <c r="FLD3" s="2032"/>
      <c r="FLE3" s="2032"/>
      <c r="FLF3" s="2032"/>
      <c r="FLG3" s="2032"/>
      <c r="FLH3" s="2032"/>
      <c r="FLI3" s="2032"/>
      <c r="FLJ3" s="2032"/>
      <c r="FLK3" s="2032"/>
      <c r="FLL3" s="2032"/>
      <c r="FLM3" s="2032"/>
      <c r="FLN3" s="2032"/>
      <c r="FLO3" s="2032"/>
      <c r="FLP3" s="2032"/>
      <c r="FLQ3" s="2032"/>
      <c r="FLR3" s="2032"/>
      <c r="FLS3" s="2032"/>
      <c r="FLT3" s="2032"/>
      <c r="FLU3" s="2032"/>
      <c r="FLV3" s="2032"/>
      <c r="FLW3" s="2032"/>
      <c r="FLX3" s="2032"/>
      <c r="FLY3" s="2032"/>
      <c r="FLZ3" s="2032"/>
      <c r="FMA3" s="2032"/>
      <c r="FMB3" s="2032"/>
      <c r="FMC3" s="2032"/>
      <c r="FMD3" s="2032"/>
      <c r="FME3" s="2032"/>
      <c r="FMF3" s="2032"/>
      <c r="FMG3" s="2032"/>
      <c r="FMH3" s="2032"/>
      <c r="FMI3" s="2032"/>
      <c r="FMJ3" s="2032"/>
      <c r="FMK3" s="2032"/>
      <c r="FML3" s="2032"/>
      <c r="FMM3" s="2032"/>
      <c r="FMN3" s="2032"/>
      <c r="FMO3" s="2032"/>
      <c r="FMP3" s="2032"/>
      <c r="FMQ3" s="2032"/>
      <c r="FMR3" s="2032"/>
      <c r="FMS3" s="2032"/>
      <c r="FMT3" s="2032"/>
      <c r="FMU3" s="2032"/>
      <c r="FMV3" s="2032"/>
      <c r="FMW3" s="2032"/>
      <c r="FMX3" s="2032"/>
      <c r="FMY3" s="2032"/>
      <c r="FMZ3" s="2032"/>
      <c r="FNA3" s="2032"/>
      <c r="FNB3" s="2032"/>
      <c r="FNC3" s="2032"/>
      <c r="FND3" s="2032"/>
      <c r="FNE3" s="2032"/>
      <c r="FNF3" s="2032"/>
      <c r="FNG3" s="2032"/>
      <c r="FNH3" s="2032"/>
      <c r="FNI3" s="2032"/>
      <c r="FNJ3" s="2032"/>
      <c r="FNK3" s="2032"/>
      <c r="FNL3" s="2032"/>
      <c r="FNM3" s="2032"/>
      <c r="FNN3" s="2032"/>
      <c r="FNO3" s="2032"/>
      <c r="FNP3" s="2032"/>
      <c r="FNQ3" s="2032"/>
      <c r="FNR3" s="2032"/>
      <c r="FNS3" s="2032"/>
      <c r="FNT3" s="2032"/>
      <c r="FNU3" s="2032"/>
      <c r="FNV3" s="2032"/>
      <c r="FNW3" s="2032"/>
      <c r="FNX3" s="2032"/>
      <c r="FNY3" s="2032"/>
      <c r="FNZ3" s="2032"/>
      <c r="FOA3" s="2032"/>
      <c r="FOB3" s="2032"/>
      <c r="FOC3" s="2032"/>
      <c r="FOD3" s="2032"/>
      <c r="FOE3" s="2032"/>
      <c r="FOF3" s="2032"/>
      <c r="FOG3" s="2032"/>
      <c r="FOH3" s="2032"/>
      <c r="FOI3" s="2032"/>
      <c r="FOJ3" s="2032"/>
      <c r="FOK3" s="2032"/>
      <c r="FOL3" s="2032"/>
      <c r="FOM3" s="2032"/>
      <c r="FON3" s="2032"/>
      <c r="FOO3" s="2032"/>
      <c r="FOP3" s="2032"/>
      <c r="FOQ3" s="2032"/>
      <c r="FOR3" s="2032"/>
      <c r="FOS3" s="2032"/>
      <c r="FOT3" s="2032"/>
      <c r="FOU3" s="2032"/>
      <c r="FOV3" s="2032"/>
      <c r="FOW3" s="2032"/>
      <c r="FOX3" s="2032"/>
      <c r="FOY3" s="2032"/>
      <c r="FOZ3" s="2032"/>
      <c r="FPA3" s="2032"/>
      <c r="FPB3" s="2032"/>
      <c r="FPC3" s="2032"/>
      <c r="FPD3" s="2032"/>
      <c r="FPE3" s="2032"/>
      <c r="FPF3" s="2032"/>
      <c r="FPG3" s="2032"/>
      <c r="FPH3" s="2032"/>
      <c r="FPI3" s="2032"/>
      <c r="FPJ3" s="2032"/>
      <c r="FPK3" s="2032"/>
      <c r="FPL3" s="2032"/>
      <c r="FPM3" s="2032"/>
      <c r="FPN3" s="2032"/>
      <c r="FPO3" s="2032"/>
      <c r="FPP3" s="2032"/>
      <c r="FPQ3" s="2032"/>
      <c r="FPR3" s="2032"/>
      <c r="FPS3" s="2032"/>
      <c r="FPT3" s="2032"/>
      <c r="FPU3" s="2032"/>
      <c r="FPV3" s="2032"/>
      <c r="FPW3" s="2032"/>
      <c r="FPX3" s="2032"/>
      <c r="FPY3" s="2032"/>
      <c r="FPZ3" s="2032"/>
      <c r="FQA3" s="2032"/>
      <c r="FQB3" s="2032"/>
      <c r="FQC3" s="2032"/>
      <c r="FQD3" s="2032"/>
      <c r="FQE3" s="2032"/>
      <c r="FQF3" s="2032"/>
      <c r="FQG3" s="2032"/>
      <c r="FQH3" s="2032"/>
      <c r="FQI3" s="2032"/>
      <c r="FQJ3" s="2032"/>
      <c r="FQK3" s="2032"/>
      <c r="FQL3" s="2032"/>
      <c r="FQM3" s="2032"/>
      <c r="FQN3" s="2032"/>
      <c r="FQO3" s="2032"/>
      <c r="FQP3" s="2032"/>
      <c r="FQQ3" s="2032"/>
      <c r="FQR3" s="2032"/>
      <c r="FQS3" s="2032"/>
      <c r="FQT3" s="2032"/>
      <c r="FQU3" s="2032"/>
      <c r="FQV3" s="2032"/>
      <c r="FQW3" s="2032"/>
      <c r="FQX3" s="2032"/>
      <c r="FQY3" s="2032"/>
      <c r="FQZ3" s="2032"/>
      <c r="FRA3" s="2032"/>
      <c r="FRB3" s="2032"/>
      <c r="FRC3" s="2032"/>
      <c r="FRD3" s="2032"/>
      <c r="FRE3" s="2032"/>
      <c r="FRF3" s="2032"/>
      <c r="FRG3" s="2032"/>
      <c r="FRH3" s="2032"/>
      <c r="FRI3" s="2032"/>
      <c r="FRJ3" s="2032"/>
      <c r="FRK3" s="2032"/>
      <c r="FRL3" s="2032"/>
      <c r="FRM3" s="2032"/>
      <c r="FRN3" s="2032"/>
      <c r="FRO3" s="2032"/>
      <c r="FRP3" s="2032"/>
      <c r="FRQ3" s="2032"/>
      <c r="FRR3" s="2032"/>
      <c r="FRS3" s="2032"/>
      <c r="FRT3" s="2032"/>
      <c r="FRU3" s="2032"/>
      <c r="FRV3" s="2032"/>
      <c r="FRW3" s="2032"/>
      <c r="FRX3" s="2032"/>
      <c r="FRY3" s="2032"/>
      <c r="FRZ3" s="2032"/>
      <c r="FSA3" s="2032"/>
      <c r="FSB3" s="2032"/>
      <c r="FSC3" s="2032"/>
      <c r="FSD3" s="2032"/>
      <c r="FSE3" s="2032"/>
      <c r="FSF3" s="2032"/>
      <c r="FSG3" s="2032"/>
      <c r="FSH3" s="2032"/>
      <c r="FSI3" s="2032"/>
      <c r="FSJ3" s="2032"/>
      <c r="FSK3" s="2032"/>
      <c r="FSL3" s="2032"/>
      <c r="FSM3" s="2032"/>
      <c r="FSN3" s="2032"/>
      <c r="FSO3" s="2032"/>
      <c r="FSP3" s="2032"/>
      <c r="FSQ3" s="2032"/>
      <c r="FSR3" s="2032"/>
      <c r="FSS3" s="2032"/>
      <c r="FST3" s="2032"/>
      <c r="FSU3" s="2032"/>
      <c r="FSV3" s="2032"/>
      <c r="FSW3" s="2032"/>
      <c r="FSX3" s="2032"/>
      <c r="FSY3" s="2032"/>
      <c r="FSZ3" s="2032"/>
      <c r="FTA3" s="2032"/>
      <c r="FTB3" s="2032"/>
      <c r="FTC3" s="2032"/>
      <c r="FTD3" s="2032"/>
      <c r="FTE3" s="2032"/>
      <c r="FTF3" s="2032"/>
      <c r="FTG3" s="2032"/>
      <c r="FTH3" s="2032"/>
      <c r="FTI3" s="2032"/>
      <c r="FTJ3" s="2032"/>
      <c r="FTK3" s="2032"/>
      <c r="FTL3" s="2032"/>
      <c r="FTM3" s="2032"/>
      <c r="FTN3" s="2032"/>
      <c r="FTO3" s="2032"/>
      <c r="FTP3" s="2032"/>
      <c r="FTQ3" s="2032"/>
      <c r="FTR3" s="2032"/>
      <c r="FTS3" s="2032"/>
      <c r="FTT3" s="2032"/>
      <c r="FTU3" s="2032"/>
      <c r="FTV3" s="2032"/>
      <c r="FTW3" s="2032"/>
      <c r="FTX3" s="2032"/>
      <c r="FTY3" s="2032"/>
      <c r="FTZ3" s="2032"/>
      <c r="FUA3" s="2032"/>
      <c r="FUB3" s="2032"/>
      <c r="FUC3" s="2032"/>
      <c r="FUD3" s="2032"/>
      <c r="FUE3" s="2032"/>
      <c r="FUF3" s="2032"/>
      <c r="FUG3" s="2032"/>
      <c r="FUH3" s="2032"/>
      <c r="FUI3" s="2032"/>
      <c r="FUJ3" s="2032"/>
      <c r="FUK3" s="2032"/>
      <c r="FUL3" s="2032"/>
      <c r="FUM3" s="2032"/>
      <c r="FUN3" s="2032"/>
      <c r="FUO3" s="2032"/>
      <c r="FUP3" s="2032"/>
      <c r="FUQ3" s="2032"/>
      <c r="FUR3" s="2032"/>
      <c r="FUS3" s="2032"/>
      <c r="FUT3" s="2032"/>
      <c r="FUU3" s="2032"/>
      <c r="FUV3" s="2032"/>
      <c r="FUW3" s="2032"/>
      <c r="FUX3" s="2032"/>
      <c r="FUY3" s="2032"/>
      <c r="FUZ3" s="2032"/>
      <c r="FVA3" s="2032"/>
      <c r="FVB3" s="2032"/>
      <c r="FVC3" s="2032"/>
      <c r="FVD3" s="2032"/>
      <c r="FVE3" s="2032"/>
      <c r="FVF3" s="2032"/>
      <c r="FVG3" s="2032"/>
      <c r="FVH3" s="2032"/>
      <c r="FVI3" s="2032"/>
      <c r="FVJ3" s="2032"/>
      <c r="FVK3" s="2032"/>
      <c r="FVL3" s="2032"/>
      <c r="FVM3" s="2032"/>
      <c r="FVN3" s="2032"/>
      <c r="FVO3" s="2032"/>
      <c r="FVP3" s="2032"/>
      <c r="FVQ3" s="2032"/>
      <c r="FVR3" s="2032"/>
      <c r="FVS3" s="2032"/>
      <c r="FVT3" s="2032"/>
      <c r="FVU3" s="2032"/>
      <c r="FVV3" s="2032"/>
      <c r="FVW3" s="2032"/>
      <c r="FVX3" s="2032"/>
      <c r="FVY3" s="2032"/>
      <c r="FVZ3" s="2032"/>
      <c r="FWA3" s="2032"/>
      <c r="FWB3" s="2032"/>
      <c r="FWC3" s="2032"/>
      <c r="FWD3" s="2032"/>
      <c r="FWE3" s="2032"/>
      <c r="FWF3" s="2032"/>
      <c r="FWG3" s="2032"/>
      <c r="FWH3" s="2032"/>
      <c r="FWI3" s="2032"/>
      <c r="FWJ3" s="2032"/>
      <c r="FWK3" s="2032"/>
      <c r="FWL3" s="2032"/>
      <c r="FWM3" s="2032"/>
      <c r="FWN3" s="2032"/>
      <c r="FWO3" s="2032"/>
      <c r="FWP3" s="2032"/>
      <c r="FWQ3" s="2032"/>
      <c r="FWR3" s="2032"/>
      <c r="FWS3" s="2032"/>
      <c r="FWT3" s="2032"/>
      <c r="FWU3" s="2032"/>
      <c r="FWV3" s="2032"/>
      <c r="FWW3" s="2032"/>
      <c r="FWX3" s="2032"/>
      <c r="FWY3" s="2032"/>
      <c r="FWZ3" s="2032"/>
      <c r="FXA3" s="2032"/>
      <c r="FXB3" s="2032"/>
      <c r="FXC3" s="2032"/>
      <c r="FXD3" s="2032"/>
      <c r="FXE3" s="2032"/>
      <c r="FXF3" s="2032"/>
      <c r="FXG3" s="2032"/>
      <c r="FXH3" s="2032"/>
      <c r="FXI3" s="2032"/>
      <c r="FXJ3" s="2032"/>
      <c r="FXK3" s="2032"/>
      <c r="FXL3" s="2032"/>
      <c r="FXM3" s="2032"/>
      <c r="FXN3" s="2032"/>
      <c r="FXO3" s="2032"/>
      <c r="FXP3" s="2032"/>
      <c r="FXQ3" s="2032"/>
      <c r="FXR3" s="2032"/>
      <c r="FXS3" s="2032"/>
      <c r="FXT3" s="2032"/>
      <c r="FXU3" s="2032"/>
      <c r="FXV3" s="2032"/>
      <c r="FXW3" s="2032"/>
      <c r="FXX3" s="2032"/>
      <c r="FXY3" s="2032"/>
      <c r="FXZ3" s="2032"/>
      <c r="FYA3" s="2032"/>
      <c r="FYB3" s="2032"/>
      <c r="FYC3" s="2032"/>
      <c r="FYD3" s="2032"/>
      <c r="FYE3" s="2032"/>
      <c r="FYF3" s="2032"/>
      <c r="FYG3" s="2032"/>
      <c r="FYH3" s="2032"/>
      <c r="FYI3" s="2032"/>
      <c r="FYJ3" s="2032"/>
      <c r="FYK3" s="2032"/>
      <c r="FYL3" s="2032"/>
      <c r="FYM3" s="2032"/>
      <c r="FYN3" s="2032"/>
      <c r="FYO3" s="2032"/>
      <c r="FYP3" s="2032"/>
      <c r="FYQ3" s="2032"/>
      <c r="FYR3" s="2032"/>
      <c r="FYS3" s="2032"/>
      <c r="FYT3" s="2032"/>
      <c r="FYU3" s="2032"/>
      <c r="FYV3" s="2032"/>
      <c r="FYW3" s="2032"/>
      <c r="FYX3" s="2032"/>
      <c r="FYY3" s="2032"/>
      <c r="FYZ3" s="2032"/>
      <c r="FZA3" s="2032"/>
      <c r="FZB3" s="2032"/>
      <c r="FZC3" s="2032"/>
      <c r="FZD3" s="2032"/>
      <c r="FZE3" s="2032"/>
      <c r="FZF3" s="2032"/>
      <c r="FZG3" s="2032"/>
      <c r="FZH3" s="2032"/>
      <c r="FZI3" s="2032"/>
      <c r="FZJ3" s="2032"/>
      <c r="FZK3" s="2032"/>
      <c r="FZL3" s="2032"/>
      <c r="FZM3" s="2032"/>
      <c r="FZN3" s="2032"/>
      <c r="FZO3" s="2032"/>
      <c r="FZP3" s="2032"/>
      <c r="FZQ3" s="2032"/>
      <c r="FZR3" s="2032"/>
      <c r="FZS3" s="2032"/>
      <c r="FZT3" s="2032"/>
      <c r="FZU3" s="2032"/>
      <c r="FZV3" s="2032"/>
      <c r="FZW3" s="2032"/>
      <c r="FZX3" s="2032"/>
      <c r="FZY3" s="2032"/>
      <c r="FZZ3" s="2032"/>
      <c r="GAA3" s="2032"/>
      <c r="GAB3" s="2032"/>
      <c r="GAC3" s="2032"/>
      <c r="GAD3" s="2032"/>
      <c r="GAE3" s="2032"/>
      <c r="GAF3" s="2032"/>
      <c r="GAG3" s="2032"/>
      <c r="GAH3" s="2032"/>
      <c r="GAI3" s="2032"/>
      <c r="GAJ3" s="2032"/>
      <c r="GAK3" s="2032"/>
      <c r="GAL3" s="2032"/>
      <c r="GAM3" s="2032"/>
      <c r="GAN3" s="2032"/>
      <c r="GAO3" s="2032"/>
      <c r="GAP3" s="2032"/>
      <c r="GAQ3" s="2032"/>
      <c r="GAR3" s="2032"/>
      <c r="GAS3" s="2032"/>
      <c r="GAT3" s="2032"/>
      <c r="GAU3" s="2032"/>
      <c r="GAV3" s="2032"/>
      <c r="GAW3" s="2032"/>
      <c r="GAX3" s="2032"/>
      <c r="GAY3" s="2032"/>
      <c r="GAZ3" s="2032"/>
      <c r="GBA3" s="2032"/>
      <c r="GBB3" s="2032"/>
      <c r="GBC3" s="2032"/>
      <c r="GBD3" s="2032"/>
      <c r="GBE3" s="2032"/>
      <c r="GBF3" s="2032"/>
      <c r="GBG3" s="2032"/>
      <c r="GBH3" s="2032"/>
      <c r="GBI3" s="2032"/>
      <c r="GBJ3" s="2032"/>
      <c r="GBK3" s="2032"/>
      <c r="GBL3" s="2032"/>
      <c r="GBM3" s="2032"/>
      <c r="GBN3" s="2032"/>
      <c r="GBO3" s="2032"/>
      <c r="GBP3" s="2032"/>
      <c r="GBQ3" s="2032"/>
      <c r="GBR3" s="2032"/>
      <c r="GBS3" s="2032"/>
      <c r="GBT3" s="2032"/>
      <c r="GBU3" s="2032"/>
      <c r="GBV3" s="2032"/>
      <c r="GBW3" s="2032"/>
      <c r="GBX3" s="2032"/>
      <c r="GBY3" s="2032"/>
      <c r="GBZ3" s="2032"/>
      <c r="GCA3" s="2032"/>
      <c r="GCB3" s="2032"/>
      <c r="GCC3" s="2032"/>
      <c r="GCD3" s="2032"/>
      <c r="GCE3" s="2032"/>
      <c r="GCF3" s="2032"/>
      <c r="GCG3" s="2032"/>
      <c r="GCH3" s="2032"/>
      <c r="GCI3" s="2032"/>
      <c r="GCJ3" s="2032"/>
      <c r="GCK3" s="2032"/>
      <c r="GCL3" s="2032"/>
      <c r="GCM3" s="2032"/>
      <c r="GCN3" s="2032"/>
      <c r="GCO3" s="2032"/>
      <c r="GCP3" s="2032"/>
      <c r="GCQ3" s="2032"/>
      <c r="GCR3" s="2032"/>
      <c r="GCS3" s="2032"/>
      <c r="GCT3" s="2032"/>
      <c r="GCU3" s="2032"/>
      <c r="GCV3" s="2032"/>
      <c r="GCW3" s="2032"/>
      <c r="GCX3" s="2032"/>
      <c r="GCY3" s="2032"/>
      <c r="GCZ3" s="2032"/>
      <c r="GDA3" s="2032"/>
      <c r="GDB3" s="2032"/>
      <c r="GDC3" s="2032"/>
      <c r="GDD3" s="2032"/>
      <c r="GDE3" s="2032"/>
      <c r="GDF3" s="2032"/>
      <c r="GDG3" s="2032"/>
      <c r="GDH3" s="2032"/>
      <c r="GDI3" s="2032"/>
      <c r="GDJ3" s="2032"/>
      <c r="GDK3" s="2032"/>
      <c r="GDL3" s="2032"/>
      <c r="GDM3" s="2032"/>
      <c r="GDN3" s="2032"/>
      <c r="GDO3" s="2032"/>
      <c r="GDP3" s="2032"/>
      <c r="GDQ3" s="2032"/>
      <c r="GDR3" s="2032"/>
      <c r="GDS3" s="2032"/>
      <c r="GDT3" s="2032"/>
      <c r="GDU3" s="2032"/>
      <c r="GDV3" s="2032"/>
      <c r="GDW3" s="2032"/>
      <c r="GDX3" s="2032"/>
      <c r="GDY3" s="2032"/>
      <c r="GDZ3" s="2032"/>
      <c r="GEA3" s="2032"/>
      <c r="GEB3" s="2032"/>
      <c r="GEC3" s="2032"/>
      <c r="GED3" s="2032"/>
      <c r="GEE3" s="2032"/>
      <c r="GEF3" s="2032"/>
      <c r="GEG3" s="2032"/>
      <c r="GEH3" s="2032"/>
      <c r="GEI3" s="2032"/>
      <c r="GEJ3" s="2032"/>
      <c r="GEK3" s="2032"/>
      <c r="GEL3" s="2032"/>
      <c r="GEM3" s="2032"/>
      <c r="GEN3" s="2032"/>
      <c r="GEO3" s="2032"/>
      <c r="GEP3" s="2032"/>
      <c r="GEQ3" s="2032"/>
      <c r="GER3" s="2032"/>
      <c r="GES3" s="2032"/>
      <c r="GET3" s="2032"/>
      <c r="GEU3" s="2032"/>
      <c r="GEV3" s="2032"/>
      <c r="GEW3" s="2032"/>
      <c r="GEX3" s="2032"/>
      <c r="GEY3" s="2032"/>
      <c r="GEZ3" s="2032"/>
      <c r="GFA3" s="2032"/>
      <c r="GFB3" s="2032"/>
      <c r="GFC3" s="2032"/>
      <c r="GFD3" s="2032"/>
      <c r="GFE3" s="2032"/>
      <c r="GFF3" s="2032"/>
      <c r="GFG3" s="2032"/>
      <c r="GFH3" s="2032"/>
      <c r="GFI3" s="2032"/>
      <c r="GFJ3" s="2032"/>
      <c r="GFK3" s="2032"/>
      <c r="GFL3" s="2032"/>
      <c r="GFM3" s="2032"/>
      <c r="GFN3" s="2032"/>
      <c r="GFO3" s="2032"/>
      <c r="GFP3" s="2032"/>
      <c r="GFQ3" s="2032"/>
      <c r="GFR3" s="2032"/>
      <c r="GFS3" s="2032"/>
      <c r="GFT3" s="2032"/>
      <c r="GFU3" s="2032"/>
      <c r="GFV3" s="2032"/>
      <c r="GFW3" s="2032"/>
      <c r="GFX3" s="2032"/>
      <c r="GFY3" s="2032"/>
      <c r="GFZ3" s="2032"/>
      <c r="GGA3" s="2032"/>
      <c r="GGB3" s="2032"/>
      <c r="GGC3" s="2032"/>
      <c r="GGD3" s="2032"/>
      <c r="GGE3" s="2032"/>
      <c r="GGF3" s="2032"/>
      <c r="GGG3" s="2032"/>
      <c r="GGH3" s="2032"/>
      <c r="GGI3" s="2032"/>
      <c r="GGJ3" s="2032"/>
      <c r="GGK3" s="2032"/>
      <c r="GGL3" s="2032"/>
      <c r="GGM3" s="2032"/>
      <c r="GGN3" s="2032"/>
      <c r="GGO3" s="2032"/>
      <c r="GGP3" s="2032"/>
      <c r="GGQ3" s="2032"/>
      <c r="GGR3" s="2032"/>
      <c r="GGS3" s="2032"/>
      <c r="GGT3" s="2032"/>
      <c r="GGU3" s="2032"/>
      <c r="GGV3" s="2032"/>
      <c r="GGW3" s="2032"/>
      <c r="GGX3" s="2032"/>
      <c r="GGY3" s="2032"/>
      <c r="GGZ3" s="2032"/>
      <c r="GHA3" s="2032"/>
      <c r="GHB3" s="2032"/>
      <c r="GHC3" s="2032"/>
      <c r="GHD3" s="2032"/>
      <c r="GHE3" s="2032"/>
      <c r="GHF3" s="2032"/>
      <c r="GHG3" s="2032"/>
      <c r="GHH3" s="2032"/>
      <c r="GHI3" s="2032"/>
      <c r="GHJ3" s="2032"/>
      <c r="GHK3" s="2032"/>
      <c r="GHL3" s="2032"/>
      <c r="GHM3" s="2032"/>
      <c r="GHN3" s="2032"/>
      <c r="GHO3" s="2032"/>
      <c r="GHP3" s="2032"/>
      <c r="GHQ3" s="2032"/>
      <c r="GHR3" s="2032"/>
      <c r="GHS3" s="2032"/>
      <c r="GHT3" s="2032"/>
      <c r="GHU3" s="2032"/>
      <c r="GHV3" s="2032"/>
      <c r="GHW3" s="2032"/>
      <c r="GHX3" s="2032"/>
      <c r="GHY3" s="2032"/>
      <c r="GHZ3" s="2032"/>
      <c r="GIA3" s="2032"/>
      <c r="GIB3" s="2032"/>
      <c r="GIC3" s="2032"/>
      <c r="GID3" s="2032"/>
      <c r="GIE3" s="2032"/>
      <c r="GIF3" s="2032"/>
      <c r="GIG3" s="2032"/>
      <c r="GIH3" s="2032"/>
      <c r="GII3" s="2032"/>
      <c r="GIJ3" s="2032"/>
      <c r="GIK3" s="2032"/>
      <c r="GIL3" s="2032"/>
      <c r="GIM3" s="2032"/>
      <c r="GIN3" s="2032"/>
      <c r="GIO3" s="2032"/>
      <c r="GIP3" s="2032"/>
      <c r="GIQ3" s="2032"/>
      <c r="GIR3" s="2032"/>
      <c r="GIS3" s="2032"/>
      <c r="GIT3" s="2032"/>
      <c r="GIU3" s="2032"/>
      <c r="GIV3" s="2032"/>
      <c r="GIW3" s="2032"/>
      <c r="GIX3" s="2032"/>
      <c r="GIY3" s="2032"/>
      <c r="GIZ3" s="2032"/>
      <c r="GJA3" s="2032"/>
      <c r="GJB3" s="2032"/>
      <c r="GJC3" s="2032"/>
      <c r="GJD3" s="2032"/>
      <c r="GJE3" s="2032"/>
      <c r="GJF3" s="2032"/>
      <c r="GJG3" s="2032"/>
      <c r="GJH3" s="2032"/>
      <c r="GJI3" s="2032"/>
      <c r="GJJ3" s="2032"/>
      <c r="GJK3" s="2032"/>
      <c r="GJL3" s="2032"/>
      <c r="GJM3" s="2032"/>
      <c r="GJN3" s="2032"/>
      <c r="GJO3" s="2032"/>
      <c r="GJP3" s="2032"/>
      <c r="GJQ3" s="2032"/>
      <c r="GJR3" s="2032"/>
      <c r="GJS3" s="2032"/>
      <c r="GJT3" s="2032"/>
      <c r="GJU3" s="2032"/>
      <c r="GJV3" s="2032"/>
      <c r="GJW3" s="2032"/>
      <c r="GJX3" s="2032"/>
      <c r="GJY3" s="2032"/>
      <c r="GJZ3" s="2032"/>
      <c r="GKA3" s="2032"/>
      <c r="GKB3" s="2032"/>
      <c r="GKC3" s="2032"/>
      <c r="GKD3" s="2032"/>
      <c r="GKE3" s="2032"/>
      <c r="GKF3" s="2032"/>
      <c r="GKG3" s="2032"/>
      <c r="GKH3" s="2032"/>
      <c r="GKI3" s="2032"/>
      <c r="GKJ3" s="2032"/>
      <c r="GKK3" s="2032"/>
      <c r="GKL3" s="2032"/>
      <c r="GKM3" s="2032"/>
      <c r="GKN3" s="2032"/>
      <c r="GKO3" s="2032"/>
      <c r="GKP3" s="2032"/>
      <c r="GKQ3" s="2032"/>
      <c r="GKR3" s="2032"/>
      <c r="GKS3" s="2032"/>
      <c r="GKT3" s="2032"/>
      <c r="GKU3" s="2032"/>
      <c r="GKV3" s="2032"/>
      <c r="GKW3" s="2032"/>
      <c r="GKX3" s="2032"/>
      <c r="GKY3" s="2032"/>
      <c r="GKZ3" s="2032"/>
      <c r="GLA3" s="2032"/>
      <c r="GLB3" s="2032"/>
      <c r="GLC3" s="2032"/>
      <c r="GLD3" s="2032"/>
      <c r="GLE3" s="2032"/>
      <c r="GLF3" s="2032"/>
      <c r="GLG3" s="2032"/>
      <c r="GLH3" s="2032"/>
      <c r="GLI3" s="2032"/>
      <c r="GLJ3" s="2032"/>
      <c r="GLK3" s="2032"/>
      <c r="GLL3" s="2032"/>
      <c r="GLM3" s="2032"/>
      <c r="GLN3" s="2032"/>
      <c r="GLO3" s="2032"/>
      <c r="GLP3" s="2032"/>
      <c r="GLQ3" s="2032"/>
      <c r="GLR3" s="2032"/>
      <c r="GLS3" s="2032"/>
      <c r="GLT3" s="2032"/>
      <c r="GLU3" s="2032"/>
      <c r="GLV3" s="2032"/>
      <c r="GLW3" s="2032"/>
      <c r="GLX3" s="2032"/>
      <c r="GLY3" s="2032"/>
      <c r="GLZ3" s="2032"/>
      <c r="GMA3" s="2032"/>
      <c r="GMB3" s="2032"/>
      <c r="GMC3" s="2032"/>
      <c r="GMD3" s="2032"/>
      <c r="GME3" s="2032"/>
      <c r="GMF3" s="2032"/>
      <c r="GMG3" s="2032"/>
      <c r="GMH3" s="2032"/>
      <c r="GMI3" s="2032"/>
      <c r="GMJ3" s="2032"/>
      <c r="GMK3" s="2032"/>
      <c r="GML3" s="2032"/>
      <c r="GMM3" s="2032"/>
      <c r="GMN3" s="2032"/>
      <c r="GMO3" s="2032"/>
      <c r="GMP3" s="2032"/>
      <c r="GMQ3" s="2032"/>
      <c r="GMR3" s="2032"/>
      <c r="GMS3" s="2032"/>
      <c r="GMT3" s="2032"/>
      <c r="GMU3" s="2032"/>
      <c r="GMV3" s="2032"/>
      <c r="GMW3" s="2032"/>
      <c r="GMX3" s="2032"/>
      <c r="GMY3" s="2032"/>
      <c r="GMZ3" s="2032"/>
      <c r="GNA3" s="2032"/>
      <c r="GNB3" s="2032"/>
      <c r="GNC3" s="2032"/>
      <c r="GND3" s="2032"/>
      <c r="GNE3" s="2032"/>
      <c r="GNF3" s="2032"/>
      <c r="GNG3" s="2032"/>
      <c r="GNH3" s="2032"/>
      <c r="GNI3" s="2032"/>
      <c r="GNJ3" s="2032"/>
      <c r="GNK3" s="2032"/>
      <c r="GNL3" s="2032"/>
      <c r="GNM3" s="2032"/>
      <c r="GNN3" s="2032"/>
      <c r="GNO3" s="2032"/>
      <c r="GNP3" s="2032"/>
      <c r="GNQ3" s="2032"/>
      <c r="GNR3" s="2032"/>
      <c r="GNS3" s="2032"/>
      <c r="GNT3" s="2032"/>
      <c r="GNU3" s="2032"/>
      <c r="GNV3" s="2032"/>
      <c r="GNW3" s="2032"/>
      <c r="GNX3" s="2032"/>
      <c r="GNY3" s="2032"/>
      <c r="GNZ3" s="2032"/>
      <c r="GOA3" s="2032"/>
      <c r="GOB3" s="2032"/>
      <c r="GOC3" s="2032"/>
      <c r="GOD3" s="2032"/>
      <c r="GOE3" s="2032"/>
      <c r="GOF3" s="2032"/>
      <c r="GOG3" s="2032"/>
      <c r="GOH3" s="2032"/>
      <c r="GOI3" s="2032"/>
      <c r="GOJ3" s="2032"/>
      <c r="GOK3" s="2032"/>
      <c r="GOL3" s="2032"/>
      <c r="GOM3" s="2032"/>
      <c r="GON3" s="2032"/>
      <c r="GOO3" s="2032"/>
      <c r="GOP3" s="2032"/>
      <c r="GOQ3" s="2032"/>
      <c r="GOR3" s="2032"/>
      <c r="GOS3" s="2032"/>
      <c r="GOT3" s="2032"/>
      <c r="GOU3" s="2032"/>
      <c r="GOV3" s="2032"/>
      <c r="GOW3" s="2032"/>
      <c r="GOX3" s="2032"/>
      <c r="GOY3" s="2032"/>
      <c r="GOZ3" s="2032"/>
      <c r="GPA3" s="2032"/>
      <c r="GPB3" s="2032"/>
      <c r="GPC3" s="2032"/>
      <c r="GPD3" s="2032"/>
      <c r="GPE3" s="2032"/>
      <c r="GPF3" s="2032"/>
      <c r="GPG3" s="2032"/>
      <c r="GPH3" s="2032"/>
      <c r="GPI3" s="2032"/>
      <c r="GPJ3" s="2032"/>
      <c r="GPK3" s="2032"/>
      <c r="GPL3" s="2032"/>
      <c r="GPM3" s="2032"/>
      <c r="GPN3" s="2032"/>
      <c r="GPO3" s="2032"/>
      <c r="GPP3" s="2032"/>
      <c r="GPQ3" s="2032"/>
      <c r="GPR3" s="2032"/>
      <c r="GPS3" s="2032"/>
      <c r="GPT3" s="2032"/>
      <c r="GPU3" s="2032"/>
      <c r="GPV3" s="2032"/>
      <c r="GPW3" s="2032"/>
      <c r="GPX3" s="2032"/>
      <c r="GPY3" s="2032"/>
      <c r="GPZ3" s="2032"/>
      <c r="GQA3" s="2032"/>
      <c r="GQB3" s="2032"/>
      <c r="GQC3" s="2032"/>
      <c r="GQD3" s="2032"/>
      <c r="GQE3" s="2032"/>
      <c r="GQF3" s="2032"/>
      <c r="GQG3" s="2032"/>
      <c r="GQH3" s="2032"/>
      <c r="GQI3" s="2032"/>
      <c r="GQJ3" s="2032"/>
      <c r="GQK3" s="2032"/>
      <c r="GQL3" s="2032"/>
      <c r="GQM3" s="2032"/>
      <c r="GQN3" s="2032"/>
      <c r="GQO3" s="2032"/>
      <c r="GQP3" s="2032"/>
      <c r="GQQ3" s="2032"/>
      <c r="GQR3" s="2032"/>
      <c r="GQS3" s="2032"/>
      <c r="GQT3" s="2032"/>
      <c r="GQU3" s="2032"/>
      <c r="GQV3" s="2032"/>
      <c r="GQW3" s="2032"/>
      <c r="GQX3" s="2032"/>
      <c r="GQY3" s="2032"/>
      <c r="GQZ3" s="2032"/>
      <c r="GRA3" s="2032"/>
      <c r="GRB3" s="2032"/>
      <c r="GRC3" s="2032"/>
      <c r="GRD3" s="2032"/>
      <c r="GRE3" s="2032"/>
      <c r="GRF3" s="2032"/>
      <c r="GRG3" s="2032"/>
      <c r="GRH3" s="2032"/>
      <c r="GRI3" s="2032"/>
      <c r="GRJ3" s="2032"/>
      <c r="GRK3" s="2032"/>
      <c r="GRL3" s="2032"/>
      <c r="GRM3" s="2032"/>
      <c r="GRN3" s="2032"/>
      <c r="GRO3" s="2032"/>
      <c r="GRP3" s="2032"/>
      <c r="GRQ3" s="2032"/>
      <c r="GRR3" s="2032"/>
      <c r="GRS3" s="2032"/>
      <c r="GRT3" s="2032"/>
      <c r="GRU3" s="2032"/>
      <c r="GRV3" s="2032"/>
      <c r="GRW3" s="2032"/>
      <c r="GRX3" s="2032"/>
      <c r="GRY3" s="2032"/>
      <c r="GRZ3" s="2032"/>
      <c r="GSA3" s="2032"/>
      <c r="GSB3" s="2032"/>
      <c r="GSC3" s="2032"/>
      <c r="GSD3" s="2032"/>
      <c r="GSE3" s="2032"/>
      <c r="GSF3" s="2032"/>
      <c r="GSG3" s="2032"/>
      <c r="GSH3" s="2032"/>
      <c r="GSI3" s="2032"/>
      <c r="GSJ3" s="2032"/>
      <c r="GSK3" s="2032"/>
      <c r="GSL3" s="2032"/>
      <c r="GSM3" s="2032"/>
      <c r="GSN3" s="2032"/>
      <c r="GSO3" s="2032"/>
      <c r="GSP3" s="2032"/>
      <c r="GSQ3" s="2032"/>
      <c r="GSR3" s="2032"/>
      <c r="GSS3" s="2032"/>
      <c r="GST3" s="2032"/>
      <c r="GSU3" s="2032"/>
      <c r="GSV3" s="2032"/>
      <c r="GSW3" s="2032"/>
      <c r="GSX3" s="2032"/>
      <c r="GSY3" s="2032"/>
      <c r="GSZ3" s="2032"/>
      <c r="GTA3" s="2032"/>
      <c r="GTB3" s="2032"/>
      <c r="GTC3" s="2032"/>
      <c r="GTD3" s="2032"/>
      <c r="GTE3" s="2032"/>
      <c r="GTF3" s="2032"/>
      <c r="GTG3" s="2032"/>
      <c r="GTH3" s="2032"/>
      <c r="GTI3" s="2032"/>
      <c r="GTJ3" s="2032"/>
      <c r="GTK3" s="2032"/>
      <c r="GTL3" s="2032"/>
      <c r="GTM3" s="2032"/>
      <c r="GTN3" s="2032"/>
      <c r="GTO3" s="2032"/>
      <c r="GTP3" s="2032"/>
      <c r="GTQ3" s="2032"/>
      <c r="GTR3" s="2032"/>
      <c r="GTS3" s="2032"/>
      <c r="GTT3" s="2032"/>
      <c r="GTU3" s="2032"/>
      <c r="GTV3" s="2032"/>
      <c r="GTW3" s="2032"/>
      <c r="GTX3" s="2032"/>
      <c r="GTY3" s="2032"/>
      <c r="GTZ3" s="2032"/>
      <c r="GUA3" s="2032"/>
      <c r="GUB3" s="2032"/>
      <c r="GUC3" s="2032"/>
      <c r="GUD3" s="2032"/>
      <c r="GUE3" s="2032"/>
      <c r="GUF3" s="2032"/>
      <c r="GUG3" s="2032"/>
      <c r="GUH3" s="2032"/>
      <c r="GUI3" s="2032"/>
      <c r="GUJ3" s="2032"/>
      <c r="GUK3" s="2032"/>
      <c r="GUL3" s="2032"/>
      <c r="GUM3" s="2032"/>
      <c r="GUN3" s="2032"/>
      <c r="GUO3" s="2032"/>
      <c r="GUP3" s="2032"/>
      <c r="GUQ3" s="2032"/>
      <c r="GUR3" s="2032"/>
      <c r="GUS3" s="2032"/>
      <c r="GUT3" s="2032"/>
      <c r="GUU3" s="2032"/>
      <c r="GUV3" s="2032"/>
      <c r="GUW3" s="2032"/>
      <c r="GUX3" s="2032"/>
      <c r="GUY3" s="2032"/>
      <c r="GUZ3" s="2032"/>
      <c r="GVA3" s="2032"/>
      <c r="GVB3" s="2032"/>
      <c r="GVC3" s="2032"/>
      <c r="GVD3" s="2032"/>
      <c r="GVE3" s="2032"/>
      <c r="GVF3" s="2032"/>
      <c r="GVG3" s="2032"/>
      <c r="GVH3" s="2032"/>
      <c r="GVI3" s="2032"/>
      <c r="GVJ3" s="2032"/>
      <c r="GVK3" s="2032"/>
      <c r="GVL3" s="2032"/>
      <c r="GVM3" s="2032"/>
      <c r="GVN3" s="2032"/>
      <c r="GVO3" s="2032"/>
      <c r="GVP3" s="2032"/>
      <c r="GVQ3" s="2032"/>
      <c r="GVR3" s="2032"/>
      <c r="GVS3" s="2032"/>
      <c r="GVT3" s="2032"/>
      <c r="GVU3" s="2032"/>
      <c r="GVV3" s="2032"/>
      <c r="GVW3" s="2032"/>
      <c r="GVX3" s="2032"/>
      <c r="GVY3" s="2032"/>
      <c r="GVZ3" s="2032"/>
      <c r="GWA3" s="2032"/>
      <c r="GWB3" s="2032"/>
      <c r="GWC3" s="2032"/>
      <c r="GWD3" s="2032"/>
      <c r="GWE3" s="2032"/>
      <c r="GWF3" s="2032"/>
      <c r="GWG3" s="2032"/>
      <c r="GWH3" s="2032"/>
      <c r="GWI3" s="2032"/>
      <c r="GWJ3" s="2032"/>
      <c r="GWK3" s="2032"/>
      <c r="GWL3" s="2032"/>
      <c r="GWM3" s="2032"/>
      <c r="GWN3" s="2032"/>
      <c r="GWO3" s="2032"/>
      <c r="GWP3" s="2032"/>
      <c r="GWQ3" s="2032"/>
      <c r="GWR3" s="2032"/>
      <c r="GWS3" s="2032"/>
      <c r="GWT3" s="2032"/>
      <c r="GWU3" s="2032"/>
      <c r="GWV3" s="2032"/>
      <c r="GWW3" s="2032"/>
      <c r="GWX3" s="2032"/>
      <c r="GWY3" s="2032"/>
      <c r="GWZ3" s="2032"/>
      <c r="GXA3" s="2032"/>
      <c r="GXB3" s="2032"/>
      <c r="GXC3" s="2032"/>
      <c r="GXD3" s="2032"/>
      <c r="GXE3" s="2032"/>
      <c r="GXF3" s="2032"/>
      <c r="GXG3" s="2032"/>
      <c r="GXH3" s="2032"/>
      <c r="GXI3" s="2032"/>
      <c r="GXJ3" s="2032"/>
      <c r="GXK3" s="2032"/>
      <c r="GXL3" s="2032"/>
      <c r="GXM3" s="2032"/>
      <c r="GXN3" s="2032"/>
      <c r="GXO3" s="2032"/>
      <c r="GXP3" s="2032"/>
      <c r="GXQ3" s="2032"/>
      <c r="GXR3" s="2032"/>
      <c r="GXS3" s="2032"/>
      <c r="GXT3" s="2032"/>
      <c r="GXU3" s="2032"/>
      <c r="GXV3" s="2032"/>
      <c r="GXW3" s="2032"/>
      <c r="GXX3" s="2032"/>
      <c r="GXY3" s="2032"/>
      <c r="GXZ3" s="2032"/>
      <c r="GYA3" s="2032"/>
      <c r="GYB3" s="2032"/>
      <c r="GYC3" s="2032"/>
      <c r="GYD3" s="2032"/>
      <c r="GYE3" s="2032"/>
      <c r="GYF3" s="2032"/>
      <c r="GYG3" s="2032"/>
      <c r="GYH3" s="2032"/>
      <c r="GYI3" s="2032"/>
      <c r="GYJ3" s="2032"/>
      <c r="GYK3" s="2032"/>
      <c r="GYL3" s="2032"/>
      <c r="GYM3" s="2032"/>
      <c r="GYN3" s="2032"/>
      <c r="GYO3" s="2032"/>
      <c r="GYP3" s="2032"/>
      <c r="GYQ3" s="2032"/>
      <c r="GYR3" s="2032"/>
      <c r="GYS3" s="2032"/>
      <c r="GYT3" s="2032"/>
      <c r="GYU3" s="2032"/>
      <c r="GYV3" s="2032"/>
      <c r="GYW3" s="2032"/>
      <c r="GYX3" s="2032"/>
      <c r="GYY3" s="2032"/>
      <c r="GYZ3" s="2032"/>
      <c r="GZA3" s="2032"/>
      <c r="GZB3" s="2032"/>
      <c r="GZC3" s="2032"/>
      <c r="GZD3" s="2032"/>
      <c r="GZE3" s="2032"/>
      <c r="GZF3" s="2032"/>
      <c r="GZG3" s="2032"/>
      <c r="GZH3" s="2032"/>
      <c r="GZI3" s="2032"/>
      <c r="GZJ3" s="2032"/>
      <c r="GZK3" s="2032"/>
      <c r="GZL3" s="2032"/>
      <c r="GZM3" s="2032"/>
      <c r="GZN3" s="2032"/>
      <c r="GZO3" s="2032"/>
      <c r="GZP3" s="2032"/>
      <c r="GZQ3" s="2032"/>
      <c r="GZR3" s="2032"/>
      <c r="GZS3" s="2032"/>
      <c r="GZT3" s="2032"/>
      <c r="GZU3" s="2032"/>
      <c r="GZV3" s="2032"/>
      <c r="GZW3" s="2032"/>
      <c r="GZX3" s="2032"/>
      <c r="GZY3" s="2032"/>
      <c r="GZZ3" s="2032"/>
      <c r="HAA3" s="2032"/>
      <c r="HAB3" s="2032"/>
      <c r="HAC3" s="2032"/>
      <c r="HAD3" s="2032"/>
      <c r="HAE3" s="2032"/>
      <c r="HAF3" s="2032"/>
      <c r="HAG3" s="2032"/>
      <c r="HAH3" s="2032"/>
      <c r="HAI3" s="2032"/>
      <c r="HAJ3" s="2032"/>
      <c r="HAK3" s="2032"/>
      <c r="HAL3" s="2032"/>
      <c r="HAM3" s="2032"/>
      <c r="HAN3" s="2032"/>
      <c r="HAO3" s="2032"/>
      <c r="HAP3" s="2032"/>
      <c r="HAQ3" s="2032"/>
      <c r="HAR3" s="2032"/>
      <c r="HAS3" s="2032"/>
      <c r="HAT3" s="2032"/>
      <c r="HAU3" s="2032"/>
      <c r="HAV3" s="2032"/>
      <c r="HAW3" s="2032"/>
      <c r="HAX3" s="2032"/>
      <c r="HAY3" s="2032"/>
      <c r="HAZ3" s="2032"/>
      <c r="HBA3" s="2032"/>
      <c r="HBB3" s="2032"/>
      <c r="HBC3" s="2032"/>
      <c r="HBD3" s="2032"/>
      <c r="HBE3" s="2032"/>
      <c r="HBF3" s="2032"/>
      <c r="HBG3" s="2032"/>
      <c r="HBH3" s="2032"/>
      <c r="HBI3" s="2032"/>
      <c r="HBJ3" s="2032"/>
      <c r="HBK3" s="2032"/>
      <c r="HBL3" s="2032"/>
      <c r="HBM3" s="2032"/>
      <c r="HBN3" s="2032"/>
      <c r="HBO3" s="2032"/>
      <c r="HBP3" s="2032"/>
      <c r="HBQ3" s="2032"/>
      <c r="HBR3" s="2032"/>
      <c r="HBS3" s="2032"/>
      <c r="HBT3" s="2032"/>
      <c r="HBU3" s="2032"/>
      <c r="HBV3" s="2032"/>
      <c r="HBW3" s="2032"/>
      <c r="HBX3" s="2032"/>
      <c r="HBY3" s="2032"/>
      <c r="HBZ3" s="2032"/>
      <c r="HCA3" s="2032"/>
      <c r="HCB3" s="2032"/>
      <c r="HCC3" s="2032"/>
      <c r="HCD3" s="2032"/>
      <c r="HCE3" s="2032"/>
      <c r="HCF3" s="2032"/>
      <c r="HCG3" s="2032"/>
      <c r="HCH3" s="2032"/>
      <c r="HCI3" s="2032"/>
      <c r="HCJ3" s="2032"/>
      <c r="HCK3" s="2032"/>
      <c r="HCL3" s="2032"/>
      <c r="HCM3" s="2032"/>
      <c r="HCN3" s="2032"/>
      <c r="HCO3" s="2032"/>
      <c r="HCP3" s="2032"/>
      <c r="HCQ3" s="2032"/>
      <c r="HCR3" s="2032"/>
      <c r="HCS3" s="2032"/>
      <c r="HCT3" s="2032"/>
      <c r="HCU3" s="2032"/>
      <c r="HCV3" s="2032"/>
      <c r="HCW3" s="2032"/>
      <c r="HCX3" s="2032"/>
      <c r="HCY3" s="2032"/>
      <c r="HCZ3" s="2032"/>
      <c r="HDA3" s="2032"/>
      <c r="HDB3" s="2032"/>
      <c r="HDC3" s="2032"/>
      <c r="HDD3" s="2032"/>
      <c r="HDE3" s="2032"/>
      <c r="HDF3" s="2032"/>
      <c r="HDG3" s="2032"/>
      <c r="HDH3" s="2032"/>
      <c r="HDI3" s="2032"/>
      <c r="HDJ3" s="2032"/>
      <c r="HDK3" s="2032"/>
      <c r="HDL3" s="2032"/>
      <c r="HDM3" s="2032"/>
      <c r="HDN3" s="2032"/>
      <c r="HDO3" s="2032"/>
      <c r="HDP3" s="2032"/>
      <c r="HDQ3" s="2032"/>
      <c r="HDR3" s="2032"/>
      <c r="HDS3" s="2032"/>
      <c r="HDT3" s="2032"/>
      <c r="HDU3" s="2032"/>
      <c r="HDV3" s="2032"/>
      <c r="HDW3" s="2032"/>
      <c r="HDX3" s="2032"/>
      <c r="HDY3" s="2032"/>
      <c r="HDZ3" s="2032"/>
      <c r="HEA3" s="2032"/>
      <c r="HEB3" s="2032"/>
      <c r="HEC3" s="2032"/>
      <c r="HED3" s="2032"/>
      <c r="HEE3" s="2032"/>
      <c r="HEF3" s="2032"/>
      <c r="HEG3" s="2032"/>
      <c r="HEH3" s="2032"/>
      <c r="HEI3" s="2032"/>
      <c r="HEJ3" s="2032"/>
      <c r="HEK3" s="2032"/>
      <c r="HEL3" s="2032"/>
      <c r="HEM3" s="2032"/>
      <c r="HEN3" s="2032"/>
      <c r="HEO3" s="2032"/>
      <c r="HEP3" s="2032"/>
      <c r="HEQ3" s="2032"/>
      <c r="HER3" s="2032"/>
      <c r="HES3" s="2032"/>
      <c r="HET3" s="2032"/>
      <c r="HEU3" s="2032"/>
      <c r="HEV3" s="2032"/>
      <c r="HEW3" s="2032"/>
      <c r="HEX3" s="2032"/>
      <c r="HEY3" s="2032"/>
      <c r="HEZ3" s="2032"/>
      <c r="HFA3" s="2032"/>
      <c r="HFB3" s="2032"/>
      <c r="HFC3" s="2032"/>
      <c r="HFD3" s="2032"/>
      <c r="HFE3" s="2032"/>
      <c r="HFF3" s="2032"/>
      <c r="HFG3" s="2032"/>
      <c r="HFH3" s="2032"/>
      <c r="HFI3" s="2032"/>
      <c r="HFJ3" s="2032"/>
      <c r="HFK3" s="2032"/>
      <c r="HFL3" s="2032"/>
      <c r="HFM3" s="2032"/>
      <c r="HFN3" s="2032"/>
      <c r="HFO3" s="2032"/>
      <c r="HFP3" s="2032"/>
      <c r="HFQ3" s="2032"/>
      <c r="HFR3" s="2032"/>
      <c r="HFS3" s="2032"/>
      <c r="HFT3" s="2032"/>
      <c r="HFU3" s="2032"/>
      <c r="HFV3" s="2032"/>
      <c r="HFW3" s="2032"/>
      <c r="HFX3" s="2032"/>
      <c r="HFY3" s="2032"/>
      <c r="HFZ3" s="2032"/>
      <c r="HGA3" s="2032"/>
      <c r="HGB3" s="2032"/>
      <c r="HGC3" s="2032"/>
      <c r="HGD3" s="2032"/>
      <c r="HGE3" s="2032"/>
      <c r="HGF3" s="2032"/>
      <c r="HGG3" s="2032"/>
      <c r="HGH3" s="2032"/>
      <c r="HGI3" s="2032"/>
      <c r="HGJ3" s="2032"/>
      <c r="HGK3" s="2032"/>
      <c r="HGL3" s="2032"/>
      <c r="HGM3" s="2032"/>
      <c r="HGN3" s="2032"/>
      <c r="HGO3" s="2032"/>
      <c r="HGP3" s="2032"/>
      <c r="HGQ3" s="2032"/>
      <c r="HGR3" s="2032"/>
      <c r="HGS3" s="2032"/>
      <c r="HGT3" s="2032"/>
      <c r="HGU3" s="2032"/>
      <c r="HGV3" s="2032"/>
      <c r="HGW3" s="2032"/>
      <c r="HGX3" s="2032"/>
      <c r="HGY3" s="2032"/>
      <c r="HGZ3" s="2032"/>
      <c r="HHA3" s="2032"/>
      <c r="HHB3" s="2032"/>
      <c r="HHC3" s="2032"/>
      <c r="HHD3" s="2032"/>
      <c r="HHE3" s="2032"/>
      <c r="HHF3" s="2032"/>
      <c r="HHG3" s="2032"/>
      <c r="HHH3" s="2032"/>
      <c r="HHI3" s="2032"/>
      <c r="HHJ3" s="2032"/>
      <c r="HHK3" s="2032"/>
      <c r="HHL3" s="2032"/>
      <c r="HHM3" s="2032"/>
      <c r="HHN3" s="2032"/>
      <c r="HHO3" s="2032"/>
      <c r="HHP3" s="2032"/>
      <c r="HHQ3" s="2032"/>
      <c r="HHR3" s="2032"/>
      <c r="HHS3" s="2032"/>
      <c r="HHT3" s="2032"/>
      <c r="HHU3" s="2032"/>
      <c r="HHV3" s="2032"/>
      <c r="HHW3" s="2032"/>
      <c r="HHX3" s="2032"/>
      <c r="HHY3" s="2032"/>
      <c r="HHZ3" s="2032"/>
      <c r="HIA3" s="2032"/>
      <c r="HIB3" s="2032"/>
      <c r="HIC3" s="2032"/>
      <c r="HID3" s="2032"/>
      <c r="HIE3" s="2032"/>
      <c r="HIF3" s="2032"/>
      <c r="HIG3" s="2032"/>
      <c r="HIH3" s="2032"/>
      <c r="HII3" s="2032"/>
      <c r="HIJ3" s="2032"/>
      <c r="HIK3" s="2032"/>
      <c r="HIL3" s="2032"/>
      <c r="HIM3" s="2032"/>
      <c r="HIN3" s="2032"/>
      <c r="HIO3" s="2032"/>
      <c r="HIP3" s="2032"/>
      <c r="HIQ3" s="2032"/>
      <c r="HIR3" s="2032"/>
      <c r="HIS3" s="2032"/>
      <c r="HIT3" s="2032"/>
      <c r="HIU3" s="2032"/>
      <c r="HIV3" s="2032"/>
      <c r="HIW3" s="2032"/>
      <c r="HIX3" s="2032"/>
      <c r="HIY3" s="2032"/>
      <c r="HIZ3" s="2032"/>
      <c r="HJA3" s="2032"/>
      <c r="HJB3" s="2032"/>
      <c r="HJC3" s="2032"/>
      <c r="HJD3" s="2032"/>
      <c r="HJE3" s="2032"/>
      <c r="HJF3" s="2032"/>
      <c r="HJG3" s="2032"/>
      <c r="HJH3" s="2032"/>
      <c r="HJI3" s="2032"/>
      <c r="HJJ3" s="2032"/>
      <c r="HJK3" s="2032"/>
      <c r="HJL3" s="2032"/>
      <c r="HJM3" s="2032"/>
      <c r="HJN3" s="2032"/>
      <c r="HJO3" s="2032"/>
      <c r="HJP3" s="2032"/>
      <c r="HJQ3" s="2032"/>
      <c r="HJR3" s="2032"/>
      <c r="HJS3" s="2032"/>
      <c r="HJT3" s="2032"/>
      <c r="HJU3" s="2032"/>
      <c r="HJV3" s="2032"/>
      <c r="HJW3" s="2032"/>
      <c r="HJX3" s="2032"/>
      <c r="HJY3" s="2032"/>
      <c r="HJZ3" s="2032"/>
      <c r="HKA3" s="2032"/>
      <c r="HKB3" s="2032"/>
      <c r="HKC3" s="2032"/>
      <c r="HKD3" s="2032"/>
      <c r="HKE3" s="2032"/>
      <c r="HKF3" s="2032"/>
      <c r="HKG3" s="2032"/>
      <c r="HKH3" s="2032"/>
      <c r="HKI3" s="2032"/>
      <c r="HKJ3" s="2032"/>
      <c r="HKK3" s="2032"/>
      <c r="HKL3" s="2032"/>
      <c r="HKM3" s="2032"/>
      <c r="HKN3" s="2032"/>
      <c r="HKO3" s="2032"/>
      <c r="HKP3" s="2032"/>
      <c r="HKQ3" s="2032"/>
      <c r="HKR3" s="2032"/>
      <c r="HKS3" s="2032"/>
      <c r="HKT3" s="2032"/>
      <c r="HKU3" s="2032"/>
      <c r="HKV3" s="2032"/>
      <c r="HKW3" s="2032"/>
      <c r="HKX3" s="2032"/>
      <c r="HKY3" s="2032"/>
      <c r="HKZ3" s="2032"/>
      <c r="HLA3" s="2032"/>
      <c r="HLB3" s="2032"/>
      <c r="HLC3" s="2032"/>
      <c r="HLD3" s="2032"/>
      <c r="HLE3" s="2032"/>
      <c r="HLF3" s="2032"/>
      <c r="HLG3" s="2032"/>
      <c r="HLH3" s="2032"/>
      <c r="HLI3" s="2032"/>
      <c r="HLJ3" s="2032"/>
      <c r="HLK3" s="2032"/>
      <c r="HLL3" s="2032"/>
      <c r="HLM3" s="2032"/>
      <c r="HLN3" s="2032"/>
      <c r="HLO3" s="2032"/>
      <c r="HLP3" s="2032"/>
      <c r="HLQ3" s="2032"/>
      <c r="HLR3" s="2032"/>
      <c r="HLS3" s="2032"/>
      <c r="HLT3" s="2032"/>
      <c r="HLU3" s="2032"/>
      <c r="HLV3" s="2032"/>
      <c r="HLW3" s="2032"/>
      <c r="HLX3" s="2032"/>
      <c r="HLY3" s="2032"/>
      <c r="HLZ3" s="2032"/>
      <c r="HMA3" s="2032"/>
      <c r="HMB3" s="2032"/>
      <c r="HMC3" s="2032"/>
      <c r="HMD3" s="2032"/>
      <c r="HME3" s="2032"/>
      <c r="HMF3" s="2032"/>
      <c r="HMG3" s="2032"/>
      <c r="HMH3" s="2032"/>
      <c r="HMI3" s="2032"/>
      <c r="HMJ3" s="2032"/>
      <c r="HMK3" s="2032"/>
      <c r="HML3" s="2032"/>
      <c r="HMM3" s="2032"/>
      <c r="HMN3" s="2032"/>
      <c r="HMO3" s="2032"/>
      <c r="HMP3" s="2032"/>
      <c r="HMQ3" s="2032"/>
      <c r="HMR3" s="2032"/>
      <c r="HMS3" s="2032"/>
      <c r="HMT3" s="2032"/>
      <c r="HMU3" s="2032"/>
      <c r="HMV3" s="2032"/>
      <c r="HMW3" s="2032"/>
      <c r="HMX3" s="2032"/>
      <c r="HMY3" s="2032"/>
      <c r="HMZ3" s="2032"/>
      <c r="HNA3" s="2032"/>
      <c r="HNB3" s="2032"/>
      <c r="HNC3" s="2032"/>
      <c r="HND3" s="2032"/>
      <c r="HNE3" s="2032"/>
      <c r="HNF3" s="2032"/>
      <c r="HNG3" s="2032"/>
      <c r="HNH3" s="2032"/>
      <c r="HNI3" s="2032"/>
      <c r="HNJ3" s="2032"/>
      <c r="HNK3" s="2032"/>
      <c r="HNL3" s="2032"/>
      <c r="HNM3" s="2032"/>
      <c r="HNN3" s="2032"/>
      <c r="HNO3" s="2032"/>
      <c r="HNP3" s="2032"/>
      <c r="HNQ3" s="2032"/>
      <c r="HNR3" s="2032"/>
      <c r="HNS3" s="2032"/>
      <c r="HNT3" s="2032"/>
      <c r="HNU3" s="2032"/>
      <c r="HNV3" s="2032"/>
      <c r="HNW3" s="2032"/>
      <c r="HNX3" s="2032"/>
      <c r="HNY3" s="2032"/>
      <c r="HNZ3" s="2032"/>
      <c r="HOA3" s="2032"/>
      <c r="HOB3" s="2032"/>
      <c r="HOC3" s="2032"/>
      <c r="HOD3" s="2032"/>
      <c r="HOE3" s="2032"/>
      <c r="HOF3" s="2032"/>
      <c r="HOG3" s="2032"/>
      <c r="HOH3" s="2032"/>
      <c r="HOI3" s="2032"/>
      <c r="HOJ3" s="2032"/>
      <c r="HOK3" s="2032"/>
      <c r="HOL3" s="2032"/>
      <c r="HOM3" s="2032"/>
      <c r="HON3" s="2032"/>
      <c r="HOO3" s="2032"/>
      <c r="HOP3" s="2032"/>
      <c r="HOQ3" s="2032"/>
      <c r="HOR3" s="2032"/>
      <c r="HOS3" s="2032"/>
      <c r="HOT3" s="2032"/>
      <c r="HOU3" s="2032"/>
      <c r="HOV3" s="2032"/>
      <c r="HOW3" s="2032"/>
      <c r="HOX3" s="2032"/>
      <c r="HOY3" s="2032"/>
      <c r="HOZ3" s="2032"/>
      <c r="HPA3" s="2032"/>
      <c r="HPB3" s="2032"/>
      <c r="HPC3" s="2032"/>
      <c r="HPD3" s="2032"/>
      <c r="HPE3" s="2032"/>
      <c r="HPF3" s="2032"/>
      <c r="HPG3" s="2032"/>
      <c r="HPH3" s="2032"/>
      <c r="HPI3" s="2032"/>
      <c r="HPJ3" s="2032"/>
      <c r="HPK3" s="2032"/>
      <c r="HPL3" s="2032"/>
      <c r="HPM3" s="2032"/>
      <c r="HPN3" s="2032"/>
      <c r="HPO3" s="2032"/>
      <c r="HPP3" s="2032"/>
      <c r="HPQ3" s="2032"/>
      <c r="HPR3" s="2032"/>
      <c r="HPS3" s="2032"/>
      <c r="HPT3" s="2032"/>
      <c r="HPU3" s="2032"/>
      <c r="HPV3" s="2032"/>
      <c r="HPW3" s="2032"/>
      <c r="HPX3" s="2032"/>
      <c r="HPY3" s="2032"/>
      <c r="HPZ3" s="2032"/>
      <c r="HQA3" s="2032"/>
      <c r="HQB3" s="2032"/>
      <c r="HQC3" s="2032"/>
      <c r="HQD3" s="2032"/>
      <c r="HQE3" s="2032"/>
      <c r="HQF3" s="2032"/>
      <c r="HQG3" s="2032"/>
      <c r="HQH3" s="2032"/>
      <c r="HQI3" s="2032"/>
      <c r="HQJ3" s="2032"/>
      <c r="HQK3" s="2032"/>
      <c r="HQL3" s="2032"/>
      <c r="HQM3" s="2032"/>
      <c r="HQN3" s="2032"/>
      <c r="HQO3" s="2032"/>
      <c r="HQP3" s="2032"/>
      <c r="HQQ3" s="2032"/>
      <c r="HQR3" s="2032"/>
      <c r="HQS3" s="2032"/>
      <c r="HQT3" s="2032"/>
      <c r="HQU3" s="2032"/>
      <c r="HQV3" s="2032"/>
      <c r="HQW3" s="2032"/>
      <c r="HQX3" s="2032"/>
      <c r="HQY3" s="2032"/>
      <c r="HQZ3" s="2032"/>
      <c r="HRA3" s="2032"/>
      <c r="HRB3" s="2032"/>
      <c r="HRC3" s="2032"/>
      <c r="HRD3" s="2032"/>
      <c r="HRE3" s="2032"/>
      <c r="HRF3" s="2032"/>
      <c r="HRG3" s="2032"/>
      <c r="HRH3" s="2032"/>
      <c r="HRI3" s="2032"/>
      <c r="HRJ3" s="2032"/>
      <c r="HRK3" s="2032"/>
      <c r="HRL3" s="2032"/>
      <c r="HRM3" s="2032"/>
      <c r="HRN3" s="2032"/>
      <c r="HRO3" s="2032"/>
      <c r="HRP3" s="2032"/>
      <c r="HRQ3" s="2032"/>
      <c r="HRR3" s="2032"/>
      <c r="HRS3" s="2032"/>
      <c r="HRT3" s="2032"/>
      <c r="HRU3" s="2032"/>
      <c r="HRV3" s="2032"/>
      <c r="HRW3" s="2032"/>
      <c r="HRX3" s="2032"/>
      <c r="HRY3" s="2032"/>
      <c r="HRZ3" s="2032"/>
      <c r="HSA3" s="2032"/>
      <c r="HSB3" s="2032"/>
      <c r="HSC3" s="2032"/>
      <c r="HSD3" s="2032"/>
      <c r="HSE3" s="2032"/>
      <c r="HSF3" s="2032"/>
      <c r="HSG3" s="2032"/>
      <c r="HSH3" s="2032"/>
      <c r="HSI3" s="2032"/>
      <c r="HSJ3" s="2032"/>
      <c r="HSK3" s="2032"/>
      <c r="HSL3" s="2032"/>
      <c r="HSM3" s="2032"/>
      <c r="HSN3" s="2032"/>
      <c r="HSO3" s="2032"/>
      <c r="HSP3" s="2032"/>
      <c r="HSQ3" s="2032"/>
      <c r="HSR3" s="2032"/>
      <c r="HSS3" s="2032"/>
      <c r="HST3" s="2032"/>
      <c r="HSU3" s="2032"/>
      <c r="HSV3" s="2032"/>
      <c r="HSW3" s="2032"/>
      <c r="HSX3" s="2032"/>
      <c r="HSY3" s="2032"/>
      <c r="HSZ3" s="2032"/>
      <c r="HTA3" s="2032"/>
      <c r="HTB3" s="2032"/>
      <c r="HTC3" s="2032"/>
      <c r="HTD3" s="2032"/>
      <c r="HTE3" s="2032"/>
      <c r="HTF3" s="2032"/>
      <c r="HTG3" s="2032"/>
      <c r="HTH3" s="2032"/>
      <c r="HTI3" s="2032"/>
      <c r="HTJ3" s="2032"/>
      <c r="HTK3" s="2032"/>
      <c r="HTL3" s="2032"/>
      <c r="HTM3" s="2032"/>
      <c r="HTN3" s="2032"/>
      <c r="HTO3" s="2032"/>
      <c r="HTP3" s="2032"/>
      <c r="HTQ3" s="2032"/>
      <c r="HTR3" s="2032"/>
      <c r="HTS3" s="2032"/>
      <c r="HTT3" s="2032"/>
      <c r="HTU3" s="2032"/>
      <c r="HTV3" s="2032"/>
      <c r="HTW3" s="2032"/>
      <c r="HTX3" s="2032"/>
      <c r="HTY3" s="2032"/>
      <c r="HTZ3" s="2032"/>
      <c r="HUA3" s="2032"/>
      <c r="HUB3" s="2032"/>
      <c r="HUC3" s="2032"/>
      <c r="HUD3" s="2032"/>
      <c r="HUE3" s="2032"/>
      <c r="HUF3" s="2032"/>
      <c r="HUG3" s="2032"/>
      <c r="HUH3" s="2032"/>
      <c r="HUI3" s="2032"/>
      <c r="HUJ3" s="2032"/>
      <c r="HUK3" s="2032"/>
      <c r="HUL3" s="2032"/>
      <c r="HUM3" s="2032"/>
      <c r="HUN3" s="2032"/>
      <c r="HUO3" s="2032"/>
      <c r="HUP3" s="2032"/>
      <c r="HUQ3" s="2032"/>
      <c r="HUR3" s="2032"/>
      <c r="HUS3" s="2032"/>
      <c r="HUT3" s="2032"/>
      <c r="HUU3" s="2032"/>
      <c r="HUV3" s="2032"/>
      <c r="HUW3" s="2032"/>
      <c r="HUX3" s="2032"/>
      <c r="HUY3" s="2032"/>
      <c r="HUZ3" s="2032"/>
      <c r="HVA3" s="2032"/>
      <c r="HVB3" s="2032"/>
      <c r="HVC3" s="2032"/>
      <c r="HVD3" s="2032"/>
      <c r="HVE3" s="2032"/>
      <c r="HVF3" s="2032"/>
      <c r="HVG3" s="2032"/>
      <c r="HVH3" s="2032"/>
      <c r="HVI3" s="2032"/>
      <c r="HVJ3" s="2032"/>
      <c r="HVK3" s="2032"/>
      <c r="HVL3" s="2032"/>
      <c r="HVM3" s="2032"/>
      <c r="HVN3" s="2032"/>
      <c r="HVO3" s="2032"/>
      <c r="HVP3" s="2032"/>
      <c r="HVQ3" s="2032"/>
      <c r="HVR3" s="2032"/>
      <c r="HVS3" s="2032"/>
      <c r="HVT3" s="2032"/>
      <c r="HVU3" s="2032"/>
      <c r="HVV3" s="2032"/>
      <c r="HVW3" s="2032"/>
      <c r="HVX3" s="2032"/>
      <c r="HVY3" s="2032"/>
      <c r="HVZ3" s="2032"/>
      <c r="HWA3" s="2032"/>
      <c r="HWB3" s="2032"/>
      <c r="HWC3" s="2032"/>
      <c r="HWD3" s="2032"/>
      <c r="HWE3" s="2032"/>
      <c r="HWF3" s="2032"/>
      <c r="HWG3" s="2032"/>
      <c r="HWH3" s="2032"/>
      <c r="HWI3" s="2032"/>
      <c r="HWJ3" s="2032"/>
      <c r="HWK3" s="2032"/>
      <c r="HWL3" s="2032"/>
      <c r="HWM3" s="2032"/>
      <c r="HWN3" s="2032"/>
      <c r="HWO3" s="2032"/>
      <c r="HWP3" s="2032"/>
      <c r="HWQ3" s="2032"/>
      <c r="HWR3" s="2032"/>
      <c r="HWS3" s="2032"/>
      <c r="HWT3" s="2032"/>
      <c r="HWU3" s="2032"/>
      <c r="HWV3" s="2032"/>
      <c r="HWW3" s="2032"/>
      <c r="HWX3" s="2032"/>
      <c r="HWY3" s="2032"/>
      <c r="HWZ3" s="2032"/>
      <c r="HXA3" s="2032"/>
      <c r="HXB3" s="2032"/>
      <c r="HXC3" s="2032"/>
      <c r="HXD3" s="2032"/>
      <c r="HXE3" s="2032"/>
      <c r="HXF3" s="2032"/>
      <c r="HXG3" s="2032"/>
      <c r="HXH3" s="2032"/>
      <c r="HXI3" s="2032"/>
      <c r="HXJ3" s="2032"/>
      <c r="HXK3" s="2032"/>
      <c r="HXL3" s="2032"/>
      <c r="HXM3" s="2032"/>
      <c r="HXN3" s="2032"/>
      <c r="HXO3" s="2032"/>
      <c r="HXP3" s="2032"/>
      <c r="HXQ3" s="2032"/>
      <c r="HXR3" s="2032"/>
      <c r="HXS3" s="2032"/>
      <c r="HXT3" s="2032"/>
      <c r="HXU3" s="2032"/>
      <c r="HXV3" s="2032"/>
      <c r="HXW3" s="2032"/>
      <c r="HXX3" s="2032"/>
      <c r="HXY3" s="2032"/>
      <c r="HXZ3" s="2032"/>
      <c r="HYA3" s="2032"/>
      <c r="HYB3" s="2032"/>
      <c r="HYC3" s="2032"/>
      <c r="HYD3" s="2032"/>
      <c r="HYE3" s="2032"/>
      <c r="HYF3" s="2032"/>
      <c r="HYG3" s="2032"/>
      <c r="HYH3" s="2032"/>
      <c r="HYI3" s="2032"/>
      <c r="HYJ3" s="2032"/>
      <c r="HYK3" s="2032"/>
      <c r="HYL3" s="2032"/>
      <c r="HYM3" s="2032"/>
      <c r="HYN3" s="2032"/>
      <c r="HYO3" s="2032"/>
      <c r="HYP3" s="2032"/>
      <c r="HYQ3" s="2032"/>
      <c r="HYR3" s="2032"/>
      <c r="HYS3" s="2032"/>
      <c r="HYT3" s="2032"/>
      <c r="HYU3" s="2032"/>
      <c r="HYV3" s="2032"/>
      <c r="HYW3" s="2032"/>
      <c r="HYX3" s="2032"/>
      <c r="HYY3" s="2032"/>
      <c r="HYZ3" s="2032"/>
      <c r="HZA3" s="2032"/>
      <c r="HZB3" s="2032"/>
      <c r="HZC3" s="2032"/>
      <c r="HZD3" s="2032"/>
      <c r="HZE3" s="2032"/>
      <c r="HZF3" s="2032"/>
      <c r="HZG3" s="2032"/>
      <c r="HZH3" s="2032"/>
      <c r="HZI3" s="2032"/>
      <c r="HZJ3" s="2032"/>
      <c r="HZK3" s="2032"/>
      <c r="HZL3" s="2032"/>
      <c r="HZM3" s="2032"/>
      <c r="HZN3" s="2032"/>
      <c r="HZO3" s="2032"/>
      <c r="HZP3" s="2032"/>
      <c r="HZQ3" s="2032"/>
      <c r="HZR3" s="2032"/>
      <c r="HZS3" s="2032"/>
      <c r="HZT3" s="2032"/>
      <c r="HZU3" s="2032"/>
      <c r="HZV3" s="2032"/>
      <c r="HZW3" s="2032"/>
      <c r="HZX3" s="2032"/>
      <c r="HZY3" s="2032"/>
      <c r="HZZ3" s="2032"/>
      <c r="IAA3" s="2032"/>
      <c r="IAB3" s="2032"/>
      <c r="IAC3" s="2032"/>
      <c r="IAD3" s="2032"/>
      <c r="IAE3" s="2032"/>
      <c r="IAF3" s="2032"/>
      <c r="IAG3" s="2032"/>
      <c r="IAH3" s="2032"/>
      <c r="IAI3" s="2032"/>
      <c r="IAJ3" s="2032"/>
      <c r="IAK3" s="2032"/>
      <c r="IAL3" s="2032"/>
      <c r="IAM3" s="2032"/>
      <c r="IAN3" s="2032"/>
      <c r="IAO3" s="2032"/>
      <c r="IAP3" s="2032"/>
      <c r="IAQ3" s="2032"/>
      <c r="IAR3" s="2032"/>
      <c r="IAS3" s="2032"/>
      <c r="IAT3" s="2032"/>
      <c r="IAU3" s="2032"/>
      <c r="IAV3" s="2032"/>
      <c r="IAW3" s="2032"/>
      <c r="IAX3" s="2032"/>
      <c r="IAY3" s="2032"/>
      <c r="IAZ3" s="2032"/>
      <c r="IBA3" s="2032"/>
      <c r="IBB3" s="2032"/>
      <c r="IBC3" s="2032"/>
      <c r="IBD3" s="2032"/>
      <c r="IBE3" s="2032"/>
      <c r="IBF3" s="2032"/>
      <c r="IBG3" s="2032"/>
      <c r="IBH3" s="2032"/>
      <c r="IBI3" s="2032"/>
      <c r="IBJ3" s="2032"/>
      <c r="IBK3" s="2032"/>
      <c r="IBL3" s="2032"/>
      <c r="IBM3" s="2032"/>
      <c r="IBN3" s="2032"/>
      <c r="IBO3" s="2032"/>
      <c r="IBP3" s="2032"/>
      <c r="IBQ3" s="2032"/>
      <c r="IBR3" s="2032"/>
      <c r="IBS3" s="2032"/>
      <c r="IBT3" s="2032"/>
      <c r="IBU3" s="2032"/>
      <c r="IBV3" s="2032"/>
      <c r="IBW3" s="2032"/>
      <c r="IBX3" s="2032"/>
      <c r="IBY3" s="2032"/>
      <c r="IBZ3" s="2032"/>
      <c r="ICA3" s="2032"/>
      <c r="ICB3" s="2032"/>
      <c r="ICC3" s="2032"/>
      <c r="ICD3" s="2032"/>
      <c r="ICE3" s="2032"/>
      <c r="ICF3" s="2032"/>
      <c r="ICG3" s="2032"/>
      <c r="ICH3" s="2032"/>
      <c r="ICI3" s="2032"/>
      <c r="ICJ3" s="2032"/>
      <c r="ICK3" s="2032"/>
      <c r="ICL3" s="2032"/>
      <c r="ICM3" s="2032"/>
      <c r="ICN3" s="2032"/>
      <c r="ICO3" s="2032"/>
      <c r="ICP3" s="2032"/>
      <c r="ICQ3" s="2032"/>
      <c r="ICR3" s="2032"/>
      <c r="ICS3" s="2032"/>
      <c r="ICT3" s="2032"/>
      <c r="ICU3" s="2032"/>
      <c r="ICV3" s="2032"/>
      <c r="ICW3" s="2032"/>
      <c r="ICX3" s="2032"/>
      <c r="ICY3" s="2032"/>
      <c r="ICZ3" s="2032"/>
      <c r="IDA3" s="2032"/>
      <c r="IDB3" s="2032"/>
      <c r="IDC3" s="2032"/>
      <c r="IDD3" s="2032"/>
      <c r="IDE3" s="2032"/>
      <c r="IDF3" s="2032"/>
      <c r="IDG3" s="2032"/>
      <c r="IDH3" s="2032"/>
      <c r="IDI3" s="2032"/>
      <c r="IDJ3" s="2032"/>
      <c r="IDK3" s="2032"/>
      <c r="IDL3" s="2032"/>
      <c r="IDM3" s="2032"/>
      <c r="IDN3" s="2032"/>
      <c r="IDO3" s="2032"/>
      <c r="IDP3" s="2032"/>
      <c r="IDQ3" s="2032"/>
      <c r="IDR3" s="2032"/>
      <c r="IDS3" s="2032"/>
      <c r="IDT3" s="2032"/>
      <c r="IDU3" s="2032"/>
      <c r="IDV3" s="2032"/>
      <c r="IDW3" s="2032"/>
      <c r="IDX3" s="2032"/>
      <c r="IDY3" s="2032"/>
      <c r="IDZ3" s="2032"/>
      <c r="IEA3" s="2032"/>
      <c r="IEB3" s="2032"/>
      <c r="IEC3" s="2032"/>
      <c r="IED3" s="2032"/>
      <c r="IEE3" s="2032"/>
      <c r="IEF3" s="2032"/>
      <c r="IEG3" s="2032"/>
      <c r="IEH3" s="2032"/>
      <c r="IEI3" s="2032"/>
      <c r="IEJ3" s="2032"/>
      <c r="IEK3" s="2032"/>
      <c r="IEL3" s="2032"/>
      <c r="IEM3" s="2032"/>
      <c r="IEN3" s="2032"/>
      <c r="IEO3" s="2032"/>
      <c r="IEP3" s="2032"/>
      <c r="IEQ3" s="2032"/>
      <c r="IER3" s="2032"/>
      <c r="IES3" s="2032"/>
      <c r="IET3" s="2032"/>
      <c r="IEU3" s="2032"/>
      <c r="IEV3" s="2032"/>
      <c r="IEW3" s="2032"/>
      <c r="IEX3" s="2032"/>
      <c r="IEY3" s="2032"/>
      <c r="IEZ3" s="2032"/>
      <c r="IFA3" s="2032"/>
      <c r="IFB3" s="2032"/>
      <c r="IFC3" s="2032"/>
      <c r="IFD3" s="2032"/>
      <c r="IFE3" s="2032"/>
      <c r="IFF3" s="2032"/>
      <c r="IFG3" s="2032"/>
      <c r="IFH3" s="2032"/>
      <c r="IFI3" s="2032"/>
      <c r="IFJ3" s="2032"/>
      <c r="IFK3" s="2032"/>
      <c r="IFL3" s="2032"/>
      <c r="IFM3" s="2032"/>
      <c r="IFN3" s="2032"/>
      <c r="IFO3" s="2032"/>
      <c r="IFP3" s="2032"/>
      <c r="IFQ3" s="2032"/>
      <c r="IFR3" s="2032"/>
      <c r="IFS3" s="2032"/>
      <c r="IFT3" s="2032"/>
      <c r="IFU3" s="2032"/>
      <c r="IFV3" s="2032"/>
      <c r="IFW3" s="2032"/>
      <c r="IFX3" s="2032"/>
      <c r="IFY3" s="2032"/>
      <c r="IFZ3" s="2032"/>
      <c r="IGA3" s="2032"/>
      <c r="IGB3" s="2032"/>
      <c r="IGC3" s="2032"/>
      <c r="IGD3" s="2032"/>
      <c r="IGE3" s="2032"/>
      <c r="IGF3" s="2032"/>
      <c r="IGG3" s="2032"/>
      <c r="IGH3" s="2032"/>
      <c r="IGI3" s="2032"/>
      <c r="IGJ3" s="2032"/>
      <c r="IGK3" s="2032"/>
      <c r="IGL3" s="2032"/>
      <c r="IGM3" s="2032"/>
      <c r="IGN3" s="2032"/>
      <c r="IGO3" s="2032"/>
      <c r="IGP3" s="2032"/>
      <c r="IGQ3" s="2032"/>
      <c r="IGR3" s="2032"/>
      <c r="IGS3" s="2032"/>
      <c r="IGT3" s="2032"/>
      <c r="IGU3" s="2032"/>
      <c r="IGV3" s="2032"/>
      <c r="IGW3" s="2032"/>
      <c r="IGX3" s="2032"/>
      <c r="IGY3" s="2032"/>
      <c r="IGZ3" s="2032"/>
      <c r="IHA3" s="2032"/>
      <c r="IHB3" s="2032"/>
      <c r="IHC3" s="2032"/>
      <c r="IHD3" s="2032"/>
      <c r="IHE3" s="2032"/>
      <c r="IHF3" s="2032"/>
      <c r="IHG3" s="2032"/>
      <c r="IHH3" s="2032"/>
      <c r="IHI3" s="2032"/>
      <c r="IHJ3" s="2032"/>
      <c r="IHK3" s="2032"/>
      <c r="IHL3" s="2032"/>
      <c r="IHM3" s="2032"/>
      <c r="IHN3" s="2032"/>
      <c r="IHO3" s="2032"/>
      <c r="IHP3" s="2032"/>
      <c r="IHQ3" s="2032"/>
      <c r="IHR3" s="2032"/>
      <c r="IHS3" s="2032"/>
      <c r="IHT3" s="2032"/>
      <c r="IHU3" s="2032"/>
      <c r="IHV3" s="2032"/>
      <c r="IHW3" s="2032"/>
      <c r="IHX3" s="2032"/>
      <c r="IHY3" s="2032"/>
      <c r="IHZ3" s="2032"/>
      <c r="IIA3" s="2032"/>
      <c r="IIB3" s="2032"/>
      <c r="IIC3" s="2032"/>
      <c r="IID3" s="2032"/>
      <c r="IIE3" s="2032"/>
      <c r="IIF3" s="2032"/>
      <c r="IIG3" s="2032"/>
      <c r="IIH3" s="2032"/>
      <c r="III3" s="2032"/>
      <c r="IIJ3" s="2032"/>
      <c r="IIK3" s="2032"/>
      <c r="IIL3" s="2032"/>
      <c r="IIM3" s="2032"/>
      <c r="IIN3" s="2032"/>
      <c r="IIO3" s="2032"/>
      <c r="IIP3" s="2032"/>
      <c r="IIQ3" s="2032"/>
      <c r="IIR3" s="2032"/>
      <c r="IIS3" s="2032"/>
      <c r="IIT3" s="2032"/>
      <c r="IIU3" s="2032"/>
      <c r="IIV3" s="2032"/>
      <c r="IIW3" s="2032"/>
      <c r="IIX3" s="2032"/>
      <c r="IIY3" s="2032"/>
      <c r="IIZ3" s="2032"/>
      <c r="IJA3" s="2032"/>
      <c r="IJB3" s="2032"/>
      <c r="IJC3" s="2032"/>
      <c r="IJD3" s="2032"/>
      <c r="IJE3" s="2032"/>
      <c r="IJF3" s="2032"/>
      <c r="IJG3" s="2032"/>
      <c r="IJH3" s="2032"/>
      <c r="IJI3" s="2032"/>
      <c r="IJJ3" s="2032"/>
      <c r="IJK3" s="2032"/>
      <c r="IJL3" s="2032"/>
      <c r="IJM3" s="2032"/>
      <c r="IJN3" s="2032"/>
      <c r="IJO3" s="2032"/>
      <c r="IJP3" s="2032"/>
      <c r="IJQ3" s="2032"/>
      <c r="IJR3" s="2032"/>
      <c r="IJS3" s="2032"/>
      <c r="IJT3" s="2032"/>
      <c r="IJU3" s="2032"/>
      <c r="IJV3" s="2032"/>
      <c r="IJW3" s="2032"/>
      <c r="IJX3" s="2032"/>
      <c r="IJY3" s="2032"/>
      <c r="IJZ3" s="2032"/>
      <c r="IKA3" s="2032"/>
      <c r="IKB3" s="2032"/>
      <c r="IKC3" s="2032"/>
      <c r="IKD3" s="2032"/>
      <c r="IKE3" s="2032"/>
      <c r="IKF3" s="2032"/>
      <c r="IKG3" s="2032"/>
      <c r="IKH3" s="2032"/>
      <c r="IKI3" s="2032"/>
      <c r="IKJ3" s="2032"/>
      <c r="IKK3" s="2032"/>
      <c r="IKL3" s="2032"/>
      <c r="IKM3" s="2032"/>
      <c r="IKN3" s="2032"/>
      <c r="IKO3" s="2032"/>
      <c r="IKP3" s="2032"/>
      <c r="IKQ3" s="2032"/>
      <c r="IKR3" s="2032"/>
      <c r="IKS3" s="2032"/>
      <c r="IKT3" s="2032"/>
      <c r="IKU3" s="2032"/>
      <c r="IKV3" s="2032"/>
      <c r="IKW3" s="2032"/>
      <c r="IKX3" s="2032"/>
      <c r="IKY3" s="2032"/>
      <c r="IKZ3" s="2032"/>
      <c r="ILA3" s="2032"/>
      <c r="ILB3" s="2032"/>
      <c r="ILC3" s="2032"/>
      <c r="ILD3" s="2032"/>
      <c r="ILE3" s="2032"/>
      <c r="ILF3" s="2032"/>
      <c r="ILG3" s="2032"/>
      <c r="ILH3" s="2032"/>
      <c r="ILI3" s="2032"/>
      <c r="ILJ3" s="2032"/>
      <c r="ILK3" s="2032"/>
      <c r="ILL3" s="2032"/>
      <c r="ILM3" s="2032"/>
      <c r="ILN3" s="2032"/>
      <c r="ILO3" s="2032"/>
      <c r="ILP3" s="2032"/>
      <c r="ILQ3" s="2032"/>
      <c r="ILR3" s="2032"/>
      <c r="ILS3" s="2032"/>
      <c r="ILT3" s="2032"/>
      <c r="ILU3" s="2032"/>
      <c r="ILV3" s="2032"/>
      <c r="ILW3" s="2032"/>
      <c r="ILX3" s="2032"/>
      <c r="ILY3" s="2032"/>
      <c r="ILZ3" s="2032"/>
      <c r="IMA3" s="2032"/>
      <c r="IMB3" s="2032"/>
      <c r="IMC3" s="2032"/>
      <c r="IMD3" s="2032"/>
      <c r="IME3" s="2032"/>
      <c r="IMF3" s="2032"/>
      <c r="IMG3" s="2032"/>
      <c r="IMH3" s="2032"/>
      <c r="IMI3" s="2032"/>
      <c r="IMJ3" s="2032"/>
      <c r="IMK3" s="2032"/>
      <c r="IML3" s="2032"/>
      <c r="IMM3" s="2032"/>
      <c r="IMN3" s="2032"/>
      <c r="IMO3" s="2032"/>
      <c r="IMP3" s="2032"/>
      <c r="IMQ3" s="2032"/>
      <c r="IMR3" s="2032"/>
      <c r="IMS3" s="2032"/>
      <c r="IMT3" s="2032"/>
      <c r="IMU3" s="2032"/>
      <c r="IMV3" s="2032"/>
      <c r="IMW3" s="2032"/>
      <c r="IMX3" s="2032"/>
      <c r="IMY3" s="2032"/>
      <c r="IMZ3" s="2032"/>
      <c r="INA3" s="2032"/>
      <c r="INB3" s="2032"/>
      <c r="INC3" s="2032"/>
      <c r="IND3" s="2032"/>
      <c r="INE3" s="2032"/>
      <c r="INF3" s="2032"/>
      <c r="ING3" s="2032"/>
      <c r="INH3" s="2032"/>
      <c r="INI3" s="2032"/>
      <c r="INJ3" s="2032"/>
      <c r="INK3" s="2032"/>
      <c r="INL3" s="2032"/>
      <c r="INM3" s="2032"/>
      <c r="INN3" s="2032"/>
      <c r="INO3" s="2032"/>
      <c r="INP3" s="2032"/>
      <c r="INQ3" s="2032"/>
      <c r="INR3" s="2032"/>
      <c r="INS3" s="2032"/>
      <c r="INT3" s="2032"/>
      <c r="INU3" s="2032"/>
      <c r="INV3" s="2032"/>
      <c r="INW3" s="2032"/>
      <c r="INX3" s="2032"/>
      <c r="INY3" s="2032"/>
      <c r="INZ3" s="2032"/>
      <c r="IOA3" s="2032"/>
      <c r="IOB3" s="2032"/>
      <c r="IOC3" s="2032"/>
      <c r="IOD3" s="2032"/>
      <c r="IOE3" s="2032"/>
      <c r="IOF3" s="2032"/>
      <c r="IOG3" s="2032"/>
      <c r="IOH3" s="2032"/>
      <c r="IOI3" s="2032"/>
      <c r="IOJ3" s="2032"/>
      <c r="IOK3" s="2032"/>
      <c r="IOL3" s="2032"/>
      <c r="IOM3" s="2032"/>
      <c r="ION3" s="2032"/>
      <c r="IOO3" s="2032"/>
      <c r="IOP3" s="2032"/>
      <c r="IOQ3" s="2032"/>
      <c r="IOR3" s="2032"/>
      <c r="IOS3" s="2032"/>
      <c r="IOT3" s="2032"/>
      <c r="IOU3" s="2032"/>
      <c r="IOV3" s="2032"/>
      <c r="IOW3" s="2032"/>
      <c r="IOX3" s="2032"/>
      <c r="IOY3" s="2032"/>
      <c r="IOZ3" s="2032"/>
      <c r="IPA3" s="2032"/>
      <c r="IPB3" s="2032"/>
      <c r="IPC3" s="2032"/>
      <c r="IPD3" s="2032"/>
      <c r="IPE3" s="2032"/>
      <c r="IPF3" s="2032"/>
      <c r="IPG3" s="2032"/>
      <c r="IPH3" s="2032"/>
      <c r="IPI3" s="2032"/>
      <c r="IPJ3" s="2032"/>
      <c r="IPK3" s="2032"/>
      <c r="IPL3" s="2032"/>
      <c r="IPM3" s="2032"/>
      <c r="IPN3" s="2032"/>
      <c r="IPO3" s="2032"/>
      <c r="IPP3" s="2032"/>
      <c r="IPQ3" s="2032"/>
      <c r="IPR3" s="2032"/>
      <c r="IPS3" s="2032"/>
      <c r="IPT3" s="2032"/>
      <c r="IPU3" s="2032"/>
      <c r="IPV3" s="2032"/>
      <c r="IPW3" s="2032"/>
      <c r="IPX3" s="2032"/>
      <c r="IPY3" s="2032"/>
      <c r="IPZ3" s="2032"/>
      <c r="IQA3" s="2032"/>
      <c r="IQB3" s="2032"/>
      <c r="IQC3" s="2032"/>
      <c r="IQD3" s="2032"/>
      <c r="IQE3" s="2032"/>
      <c r="IQF3" s="2032"/>
      <c r="IQG3" s="2032"/>
      <c r="IQH3" s="2032"/>
      <c r="IQI3" s="2032"/>
      <c r="IQJ3" s="2032"/>
      <c r="IQK3" s="2032"/>
      <c r="IQL3" s="2032"/>
      <c r="IQM3" s="2032"/>
      <c r="IQN3" s="2032"/>
      <c r="IQO3" s="2032"/>
      <c r="IQP3" s="2032"/>
      <c r="IQQ3" s="2032"/>
      <c r="IQR3" s="2032"/>
      <c r="IQS3" s="2032"/>
      <c r="IQT3" s="2032"/>
      <c r="IQU3" s="2032"/>
      <c r="IQV3" s="2032"/>
      <c r="IQW3" s="2032"/>
      <c r="IQX3" s="2032"/>
      <c r="IQY3" s="2032"/>
      <c r="IQZ3" s="2032"/>
      <c r="IRA3" s="2032"/>
      <c r="IRB3" s="2032"/>
      <c r="IRC3" s="2032"/>
      <c r="IRD3" s="2032"/>
      <c r="IRE3" s="2032"/>
      <c r="IRF3" s="2032"/>
      <c r="IRG3" s="2032"/>
      <c r="IRH3" s="2032"/>
      <c r="IRI3" s="2032"/>
      <c r="IRJ3" s="2032"/>
      <c r="IRK3" s="2032"/>
      <c r="IRL3" s="2032"/>
      <c r="IRM3" s="2032"/>
      <c r="IRN3" s="2032"/>
      <c r="IRO3" s="2032"/>
      <c r="IRP3" s="2032"/>
      <c r="IRQ3" s="2032"/>
      <c r="IRR3" s="2032"/>
      <c r="IRS3" s="2032"/>
      <c r="IRT3" s="2032"/>
      <c r="IRU3" s="2032"/>
      <c r="IRV3" s="2032"/>
      <c r="IRW3" s="2032"/>
      <c r="IRX3" s="2032"/>
      <c r="IRY3" s="2032"/>
      <c r="IRZ3" s="2032"/>
      <c r="ISA3" s="2032"/>
      <c r="ISB3" s="2032"/>
      <c r="ISC3" s="2032"/>
      <c r="ISD3" s="2032"/>
      <c r="ISE3" s="2032"/>
      <c r="ISF3" s="2032"/>
      <c r="ISG3" s="2032"/>
      <c r="ISH3" s="2032"/>
      <c r="ISI3" s="2032"/>
      <c r="ISJ3" s="2032"/>
      <c r="ISK3" s="2032"/>
      <c r="ISL3" s="2032"/>
      <c r="ISM3" s="2032"/>
      <c r="ISN3" s="2032"/>
      <c r="ISO3" s="2032"/>
      <c r="ISP3" s="2032"/>
      <c r="ISQ3" s="2032"/>
      <c r="ISR3" s="2032"/>
      <c r="ISS3" s="2032"/>
      <c r="IST3" s="2032"/>
      <c r="ISU3" s="2032"/>
      <c r="ISV3" s="2032"/>
      <c r="ISW3" s="2032"/>
      <c r="ISX3" s="2032"/>
      <c r="ISY3" s="2032"/>
      <c r="ISZ3" s="2032"/>
      <c r="ITA3" s="2032"/>
      <c r="ITB3" s="2032"/>
      <c r="ITC3" s="2032"/>
      <c r="ITD3" s="2032"/>
      <c r="ITE3" s="2032"/>
      <c r="ITF3" s="2032"/>
      <c r="ITG3" s="2032"/>
      <c r="ITH3" s="2032"/>
      <c r="ITI3" s="2032"/>
      <c r="ITJ3" s="2032"/>
      <c r="ITK3" s="2032"/>
      <c r="ITL3" s="2032"/>
      <c r="ITM3" s="2032"/>
      <c r="ITN3" s="2032"/>
      <c r="ITO3" s="2032"/>
      <c r="ITP3" s="2032"/>
      <c r="ITQ3" s="2032"/>
      <c r="ITR3" s="2032"/>
      <c r="ITS3" s="2032"/>
      <c r="ITT3" s="2032"/>
      <c r="ITU3" s="2032"/>
      <c r="ITV3" s="2032"/>
      <c r="ITW3" s="2032"/>
      <c r="ITX3" s="2032"/>
      <c r="ITY3" s="2032"/>
      <c r="ITZ3" s="2032"/>
      <c r="IUA3" s="2032"/>
      <c r="IUB3" s="2032"/>
      <c r="IUC3" s="2032"/>
      <c r="IUD3" s="2032"/>
      <c r="IUE3" s="2032"/>
      <c r="IUF3" s="2032"/>
      <c r="IUG3" s="2032"/>
      <c r="IUH3" s="2032"/>
      <c r="IUI3" s="2032"/>
      <c r="IUJ3" s="2032"/>
      <c r="IUK3" s="2032"/>
      <c r="IUL3" s="2032"/>
      <c r="IUM3" s="2032"/>
      <c r="IUN3" s="2032"/>
      <c r="IUO3" s="2032"/>
      <c r="IUP3" s="2032"/>
      <c r="IUQ3" s="2032"/>
      <c r="IUR3" s="2032"/>
      <c r="IUS3" s="2032"/>
      <c r="IUT3" s="2032"/>
      <c r="IUU3" s="2032"/>
      <c r="IUV3" s="2032"/>
      <c r="IUW3" s="2032"/>
      <c r="IUX3" s="2032"/>
      <c r="IUY3" s="2032"/>
      <c r="IUZ3" s="2032"/>
      <c r="IVA3" s="2032"/>
      <c r="IVB3" s="2032"/>
      <c r="IVC3" s="2032"/>
      <c r="IVD3" s="2032"/>
      <c r="IVE3" s="2032"/>
      <c r="IVF3" s="2032"/>
      <c r="IVG3" s="2032"/>
      <c r="IVH3" s="2032"/>
      <c r="IVI3" s="2032"/>
      <c r="IVJ3" s="2032"/>
      <c r="IVK3" s="2032"/>
      <c r="IVL3" s="2032"/>
      <c r="IVM3" s="2032"/>
      <c r="IVN3" s="2032"/>
      <c r="IVO3" s="2032"/>
      <c r="IVP3" s="2032"/>
      <c r="IVQ3" s="2032"/>
      <c r="IVR3" s="2032"/>
      <c r="IVS3" s="2032"/>
      <c r="IVT3" s="2032"/>
      <c r="IVU3" s="2032"/>
      <c r="IVV3" s="2032"/>
      <c r="IVW3" s="2032"/>
      <c r="IVX3" s="2032"/>
      <c r="IVY3" s="2032"/>
      <c r="IVZ3" s="2032"/>
      <c r="IWA3" s="2032"/>
      <c r="IWB3" s="2032"/>
      <c r="IWC3" s="2032"/>
      <c r="IWD3" s="2032"/>
      <c r="IWE3" s="2032"/>
      <c r="IWF3" s="2032"/>
      <c r="IWG3" s="2032"/>
      <c r="IWH3" s="2032"/>
      <c r="IWI3" s="2032"/>
      <c r="IWJ3" s="2032"/>
      <c r="IWK3" s="2032"/>
      <c r="IWL3" s="2032"/>
      <c r="IWM3" s="2032"/>
      <c r="IWN3" s="2032"/>
      <c r="IWO3" s="2032"/>
      <c r="IWP3" s="2032"/>
      <c r="IWQ3" s="2032"/>
      <c r="IWR3" s="2032"/>
      <c r="IWS3" s="2032"/>
      <c r="IWT3" s="2032"/>
      <c r="IWU3" s="2032"/>
      <c r="IWV3" s="2032"/>
      <c r="IWW3" s="2032"/>
      <c r="IWX3" s="2032"/>
      <c r="IWY3" s="2032"/>
      <c r="IWZ3" s="2032"/>
      <c r="IXA3" s="2032"/>
      <c r="IXB3" s="2032"/>
      <c r="IXC3" s="2032"/>
      <c r="IXD3" s="2032"/>
      <c r="IXE3" s="2032"/>
      <c r="IXF3" s="2032"/>
      <c r="IXG3" s="2032"/>
      <c r="IXH3" s="2032"/>
      <c r="IXI3" s="2032"/>
      <c r="IXJ3" s="2032"/>
      <c r="IXK3" s="2032"/>
      <c r="IXL3" s="2032"/>
      <c r="IXM3" s="2032"/>
      <c r="IXN3" s="2032"/>
      <c r="IXO3" s="2032"/>
      <c r="IXP3" s="2032"/>
      <c r="IXQ3" s="2032"/>
      <c r="IXR3" s="2032"/>
      <c r="IXS3" s="2032"/>
      <c r="IXT3" s="2032"/>
      <c r="IXU3" s="2032"/>
      <c r="IXV3" s="2032"/>
      <c r="IXW3" s="2032"/>
      <c r="IXX3" s="2032"/>
      <c r="IXY3" s="2032"/>
      <c r="IXZ3" s="2032"/>
      <c r="IYA3" s="2032"/>
      <c r="IYB3" s="2032"/>
      <c r="IYC3" s="2032"/>
      <c r="IYD3" s="2032"/>
      <c r="IYE3" s="2032"/>
      <c r="IYF3" s="2032"/>
      <c r="IYG3" s="2032"/>
      <c r="IYH3" s="2032"/>
      <c r="IYI3" s="2032"/>
      <c r="IYJ3" s="2032"/>
      <c r="IYK3" s="2032"/>
      <c r="IYL3" s="2032"/>
      <c r="IYM3" s="2032"/>
      <c r="IYN3" s="2032"/>
      <c r="IYO3" s="2032"/>
      <c r="IYP3" s="2032"/>
      <c r="IYQ3" s="2032"/>
      <c r="IYR3" s="2032"/>
      <c r="IYS3" s="2032"/>
      <c r="IYT3" s="2032"/>
      <c r="IYU3" s="2032"/>
      <c r="IYV3" s="2032"/>
      <c r="IYW3" s="2032"/>
      <c r="IYX3" s="2032"/>
      <c r="IYY3" s="2032"/>
      <c r="IYZ3" s="2032"/>
      <c r="IZA3" s="2032"/>
      <c r="IZB3" s="2032"/>
      <c r="IZC3" s="2032"/>
      <c r="IZD3" s="2032"/>
      <c r="IZE3" s="2032"/>
      <c r="IZF3" s="2032"/>
      <c r="IZG3" s="2032"/>
      <c r="IZH3" s="2032"/>
      <c r="IZI3" s="2032"/>
      <c r="IZJ3" s="2032"/>
      <c r="IZK3" s="2032"/>
      <c r="IZL3" s="2032"/>
      <c r="IZM3" s="2032"/>
      <c r="IZN3" s="2032"/>
      <c r="IZO3" s="2032"/>
      <c r="IZP3" s="2032"/>
      <c r="IZQ3" s="2032"/>
      <c r="IZR3" s="2032"/>
      <c r="IZS3" s="2032"/>
      <c r="IZT3" s="2032"/>
      <c r="IZU3" s="2032"/>
      <c r="IZV3" s="2032"/>
      <c r="IZW3" s="2032"/>
      <c r="IZX3" s="2032"/>
      <c r="IZY3" s="2032"/>
      <c r="IZZ3" s="2032"/>
      <c r="JAA3" s="2032"/>
      <c r="JAB3" s="2032"/>
      <c r="JAC3" s="2032"/>
      <c r="JAD3" s="2032"/>
      <c r="JAE3" s="2032"/>
      <c r="JAF3" s="2032"/>
      <c r="JAG3" s="2032"/>
      <c r="JAH3" s="2032"/>
      <c r="JAI3" s="2032"/>
      <c r="JAJ3" s="2032"/>
      <c r="JAK3" s="2032"/>
      <c r="JAL3" s="2032"/>
      <c r="JAM3" s="2032"/>
      <c r="JAN3" s="2032"/>
      <c r="JAO3" s="2032"/>
      <c r="JAP3" s="2032"/>
      <c r="JAQ3" s="2032"/>
      <c r="JAR3" s="2032"/>
      <c r="JAS3" s="2032"/>
      <c r="JAT3" s="2032"/>
      <c r="JAU3" s="2032"/>
      <c r="JAV3" s="2032"/>
      <c r="JAW3" s="2032"/>
      <c r="JAX3" s="2032"/>
      <c r="JAY3" s="2032"/>
      <c r="JAZ3" s="2032"/>
      <c r="JBA3" s="2032"/>
      <c r="JBB3" s="2032"/>
      <c r="JBC3" s="2032"/>
      <c r="JBD3" s="2032"/>
      <c r="JBE3" s="2032"/>
      <c r="JBF3" s="2032"/>
      <c r="JBG3" s="2032"/>
      <c r="JBH3" s="2032"/>
      <c r="JBI3" s="2032"/>
      <c r="JBJ3" s="2032"/>
      <c r="JBK3" s="2032"/>
      <c r="JBL3" s="2032"/>
      <c r="JBM3" s="2032"/>
      <c r="JBN3" s="2032"/>
      <c r="JBO3" s="2032"/>
      <c r="JBP3" s="2032"/>
      <c r="JBQ3" s="2032"/>
      <c r="JBR3" s="2032"/>
      <c r="JBS3" s="2032"/>
      <c r="JBT3" s="2032"/>
      <c r="JBU3" s="2032"/>
      <c r="JBV3" s="2032"/>
      <c r="JBW3" s="2032"/>
      <c r="JBX3" s="2032"/>
      <c r="JBY3" s="2032"/>
      <c r="JBZ3" s="2032"/>
      <c r="JCA3" s="2032"/>
      <c r="JCB3" s="2032"/>
      <c r="JCC3" s="2032"/>
      <c r="JCD3" s="2032"/>
      <c r="JCE3" s="2032"/>
      <c r="JCF3" s="2032"/>
      <c r="JCG3" s="2032"/>
      <c r="JCH3" s="2032"/>
      <c r="JCI3" s="2032"/>
      <c r="JCJ3" s="2032"/>
      <c r="JCK3" s="2032"/>
      <c r="JCL3" s="2032"/>
      <c r="JCM3" s="2032"/>
      <c r="JCN3" s="2032"/>
      <c r="JCO3" s="2032"/>
      <c r="JCP3" s="2032"/>
      <c r="JCQ3" s="2032"/>
      <c r="JCR3" s="2032"/>
      <c r="JCS3" s="2032"/>
      <c r="JCT3" s="2032"/>
      <c r="JCU3" s="2032"/>
      <c r="JCV3" s="2032"/>
      <c r="JCW3" s="2032"/>
      <c r="JCX3" s="2032"/>
      <c r="JCY3" s="2032"/>
      <c r="JCZ3" s="2032"/>
      <c r="JDA3" s="2032"/>
      <c r="JDB3" s="2032"/>
      <c r="JDC3" s="2032"/>
      <c r="JDD3" s="2032"/>
      <c r="JDE3" s="2032"/>
      <c r="JDF3" s="2032"/>
      <c r="JDG3" s="2032"/>
      <c r="JDH3" s="2032"/>
      <c r="JDI3" s="2032"/>
      <c r="JDJ3" s="2032"/>
      <c r="JDK3" s="2032"/>
      <c r="JDL3" s="2032"/>
      <c r="JDM3" s="2032"/>
      <c r="JDN3" s="2032"/>
      <c r="JDO3" s="2032"/>
      <c r="JDP3" s="2032"/>
      <c r="JDQ3" s="2032"/>
      <c r="JDR3" s="2032"/>
      <c r="JDS3" s="2032"/>
      <c r="JDT3" s="2032"/>
      <c r="JDU3" s="2032"/>
      <c r="JDV3" s="2032"/>
      <c r="JDW3" s="2032"/>
      <c r="JDX3" s="2032"/>
      <c r="JDY3" s="2032"/>
      <c r="JDZ3" s="2032"/>
      <c r="JEA3" s="2032"/>
      <c r="JEB3" s="2032"/>
      <c r="JEC3" s="2032"/>
      <c r="JED3" s="2032"/>
      <c r="JEE3" s="2032"/>
      <c r="JEF3" s="2032"/>
      <c r="JEG3" s="2032"/>
      <c r="JEH3" s="2032"/>
      <c r="JEI3" s="2032"/>
      <c r="JEJ3" s="2032"/>
      <c r="JEK3" s="2032"/>
      <c r="JEL3" s="2032"/>
      <c r="JEM3" s="2032"/>
      <c r="JEN3" s="2032"/>
      <c r="JEO3" s="2032"/>
      <c r="JEP3" s="2032"/>
      <c r="JEQ3" s="2032"/>
      <c r="JER3" s="2032"/>
      <c r="JES3" s="2032"/>
      <c r="JET3" s="2032"/>
      <c r="JEU3" s="2032"/>
      <c r="JEV3" s="2032"/>
      <c r="JEW3" s="2032"/>
      <c r="JEX3" s="2032"/>
      <c r="JEY3" s="2032"/>
      <c r="JEZ3" s="2032"/>
      <c r="JFA3" s="2032"/>
      <c r="JFB3" s="2032"/>
      <c r="JFC3" s="2032"/>
      <c r="JFD3" s="2032"/>
      <c r="JFE3" s="2032"/>
      <c r="JFF3" s="2032"/>
      <c r="JFG3" s="2032"/>
      <c r="JFH3" s="2032"/>
      <c r="JFI3" s="2032"/>
      <c r="JFJ3" s="2032"/>
      <c r="JFK3" s="2032"/>
      <c r="JFL3" s="2032"/>
      <c r="JFM3" s="2032"/>
      <c r="JFN3" s="2032"/>
      <c r="JFO3" s="2032"/>
      <c r="JFP3" s="2032"/>
      <c r="JFQ3" s="2032"/>
      <c r="JFR3" s="2032"/>
      <c r="JFS3" s="2032"/>
      <c r="JFT3" s="2032"/>
      <c r="JFU3" s="2032"/>
      <c r="JFV3" s="2032"/>
      <c r="JFW3" s="2032"/>
      <c r="JFX3" s="2032"/>
      <c r="JFY3" s="2032"/>
      <c r="JFZ3" s="2032"/>
      <c r="JGA3" s="2032"/>
      <c r="JGB3" s="2032"/>
      <c r="JGC3" s="2032"/>
      <c r="JGD3" s="2032"/>
      <c r="JGE3" s="2032"/>
      <c r="JGF3" s="2032"/>
      <c r="JGG3" s="2032"/>
      <c r="JGH3" s="2032"/>
      <c r="JGI3" s="2032"/>
      <c r="JGJ3" s="2032"/>
      <c r="JGK3" s="2032"/>
      <c r="JGL3" s="2032"/>
      <c r="JGM3" s="2032"/>
      <c r="JGN3" s="2032"/>
      <c r="JGO3" s="2032"/>
      <c r="JGP3" s="2032"/>
      <c r="JGQ3" s="2032"/>
      <c r="JGR3" s="2032"/>
      <c r="JGS3" s="2032"/>
      <c r="JGT3" s="2032"/>
      <c r="JGU3" s="2032"/>
      <c r="JGV3" s="2032"/>
      <c r="JGW3" s="2032"/>
      <c r="JGX3" s="2032"/>
      <c r="JGY3" s="2032"/>
      <c r="JGZ3" s="2032"/>
      <c r="JHA3" s="2032"/>
      <c r="JHB3" s="2032"/>
      <c r="JHC3" s="2032"/>
      <c r="JHD3" s="2032"/>
      <c r="JHE3" s="2032"/>
      <c r="JHF3" s="2032"/>
      <c r="JHG3" s="2032"/>
      <c r="JHH3" s="2032"/>
      <c r="JHI3" s="2032"/>
      <c r="JHJ3" s="2032"/>
      <c r="JHK3" s="2032"/>
      <c r="JHL3" s="2032"/>
      <c r="JHM3" s="2032"/>
      <c r="JHN3" s="2032"/>
      <c r="JHO3" s="2032"/>
      <c r="JHP3" s="2032"/>
      <c r="JHQ3" s="2032"/>
      <c r="JHR3" s="2032"/>
      <c r="JHS3" s="2032"/>
      <c r="JHT3" s="2032"/>
      <c r="JHU3" s="2032"/>
      <c r="JHV3" s="2032"/>
      <c r="JHW3" s="2032"/>
      <c r="JHX3" s="2032"/>
      <c r="JHY3" s="2032"/>
      <c r="JHZ3" s="2032"/>
      <c r="JIA3" s="2032"/>
      <c r="JIB3" s="2032"/>
      <c r="JIC3" s="2032"/>
      <c r="JID3" s="2032"/>
      <c r="JIE3" s="2032"/>
      <c r="JIF3" s="2032"/>
      <c r="JIG3" s="2032"/>
      <c r="JIH3" s="2032"/>
      <c r="JII3" s="2032"/>
      <c r="JIJ3" s="2032"/>
      <c r="JIK3" s="2032"/>
      <c r="JIL3" s="2032"/>
      <c r="JIM3" s="2032"/>
      <c r="JIN3" s="2032"/>
      <c r="JIO3" s="2032"/>
      <c r="JIP3" s="2032"/>
      <c r="JIQ3" s="2032"/>
      <c r="JIR3" s="2032"/>
      <c r="JIS3" s="2032"/>
      <c r="JIT3" s="2032"/>
      <c r="JIU3" s="2032"/>
      <c r="JIV3" s="2032"/>
      <c r="JIW3" s="2032"/>
      <c r="JIX3" s="2032"/>
      <c r="JIY3" s="2032"/>
      <c r="JIZ3" s="2032"/>
      <c r="JJA3" s="2032"/>
      <c r="JJB3" s="2032"/>
      <c r="JJC3" s="2032"/>
      <c r="JJD3" s="2032"/>
      <c r="JJE3" s="2032"/>
      <c r="JJF3" s="2032"/>
      <c r="JJG3" s="2032"/>
      <c r="JJH3" s="2032"/>
      <c r="JJI3" s="2032"/>
      <c r="JJJ3" s="2032"/>
      <c r="JJK3" s="2032"/>
      <c r="JJL3" s="2032"/>
      <c r="JJM3" s="2032"/>
      <c r="JJN3" s="2032"/>
      <c r="JJO3" s="2032"/>
      <c r="JJP3" s="2032"/>
      <c r="JJQ3" s="2032"/>
      <c r="JJR3" s="2032"/>
      <c r="JJS3" s="2032"/>
      <c r="JJT3" s="2032"/>
      <c r="JJU3" s="2032"/>
      <c r="JJV3" s="2032"/>
      <c r="JJW3" s="2032"/>
      <c r="JJX3" s="2032"/>
      <c r="JJY3" s="2032"/>
      <c r="JJZ3" s="2032"/>
      <c r="JKA3" s="2032"/>
      <c r="JKB3" s="2032"/>
      <c r="JKC3" s="2032"/>
      <c r="JKD3" s="2032"/>
      <c r="JKE3" s="2032"/>
      <c r="JKF3" s="2032"/>
      <c r="JKG3" s="2032"/>
      <c r="JKH3" s="2032"/>
      <c r="JKI3" s="2032"/>
      <c r="JKJ3" s="2032"/>
      <c r="JKK3" s="2032"/>
      <c r="JKL3" s="2032"/>
      <c r="JKM3" s="2032"/>
      <c r="JKN3" s="2032"/>
      <c r="JKO3" s="2032"/>
      <c r="JKP3" s="2032"/>
      <c r="JKQ3" s="2032"/>
      <c r="JKR3" s="2032"/>
      <c r="JKS3" s="2032"/>
      <c r="JKT3" s="2032"/>
      <c r="JKU3" s="2032"/>
      <c r="JKV3" s="2032"/>
      <c r="JKW3" s="2032"/>
      <c r="JKX3" s="2032"/>
      <c r="JKY3" s="2032"/>
      <c r="JKZ3" s="2032"/>
      <c r="JLA3" s="2032"/>
      <c r="JLB3" s="2032"/>
      <c r="JLC3" s="2032"/>
      <c r="JLD3" s="2032"/>
      <c r="JLE3" s="2032"/>
      <c r="JLF3" s="2032"/>
      <c r="JLG3" s="2032"/>
      <c r="JLH3" s="2032"/>
      <c r="JLI3" s="2032"/>
      <c r="JLJ3" s="2032"/>
      <c r="JLK3" s="2032"/>
      <c r="JLL3" s="2032"/>
      <c r="JLM3" s="2032"/>
      <c r="JLN3" s="2032"/>
      <c r="JLO3" s="2032"/>
      <c r="JLP3" s="2032"/>
      <c r="JLQ3" s="2032"/>
      <c r="JLR3" s="2032"/>
      <c r="JLS3" s="2032"/>
      <c r="JLT3" s="2032"/>
      <c r="JLU3" s="2032"/>
      <c r="JLV3" s="2032"/>
      <c r="JLW3" s="2032"/>
      <c r="JLX3" s="2032"/>
      <c r="JLY3" s="2032"/>
      <c r="JLZ3" s="2032"/>
      <c r="JMA3" s="2032"/>
      <c r="JMB3" s="2032"/>
      <c r="JMC3" s="2032"/>
      <c r="JMD3" s="2032"/>
      <c r="JME3" s="2032"/>
      <c r="JMF3" s="2032"/>
      <c r="JMG3" s="2032"/>
      <c r="JMH3" s="2032"/>
      <c r="JMI3" s="2032"/>
      <c r="JMJ3" s="2032"/>
      <c r="JMK3" s="2032"/>
      <c r="JML3" s="2032"/>
      <c r="JMM3" s="2032"/>
      <c r="JMN3" s="2032"/>
      <c r="JMO3" s="2032"/>
      <c r="JMP3" s="2032"/>
      <c r="JMQ3" s="2032"/>
      <c r="JMR3" s="2032"/>
      <c r="JMS3" s="2032"/>
      <c r="JMT3" s="2032"/>
      <c r="JMU3" s="2032"/>
      <c r="JMV3" s="2032"/>
      <c r="JMW3" s="2032"/>
      <c r="JMX3" s="2032"/>
      <c r="JMY3" s="2032"/>
      <c r="JMZ3" s="2032"/>
      <c r="JNA3" s="2032"/>
      <c r="JNB3" s="2032"/>
      <c r="JNC3" s="2032"/>
      <c r="JND3" s="2032"/>
      <c r="JNE3" s="2032"/>
      <c r="JNF3" s="2032"/>
      <c r="JNG3" s="2032"/>
      <c r="JNH3" s="2032"/>
      <c r="JNI3" s="2032"/>
      <c r="JNJ3" s="2032"/>
      <c r="JNK3" s="2032"/>
      <c r="JNL3" s="2032"/>
      <c r="JNM3" s="2032"/>
      <c r="JNN3" s="2032"/>
      <c r="JNO3" s="2032"/>
      <c r="JNP3" s="2032"/>
      <c r="JNQ3" s="2032"/>
      <c r="JNR3" s="2032"/>
      <c r="JNS3" s="2032"/>
      <c r="JNT3" s="2032"/>
      <c r="JNU3" s="2032"/>
      <c r="JNV3" s="2032"/>
      <c r="JNW3" s="2032"/>
      <c r="JNX3" s="2032"/>
      <c r="JNY3" s="2032"/>
      <c r="JNZ3" s="2032"/>
      <c r="JOA3" s="2032"/>
      <c r="JOB3" s="2032"/>
      <c r="JOC3" s="2032"/>
      <c r="JOD3" s="2032"/>
      <c r="JOE3" s="2032"/>
      <c r="JOF3" s="2032"/>
      <c r="JOG3" s="2032"/>
      <c r="JOH3" s="2032"/>
      <c r="JOI3" s="2032"/>
      <c r="JOJ3" s="2032"/>
      <c r="JOK3" s="2032"/>
      <c r="JOL3" s="2032"/>
      <c r="JOM3" s="2032"/>
      <c r="JON3" s="2032"/>
      <c r="JOO3" s="2032"/>
      <c r="JOP3" s="2032"/>
      <c r="JOQ3" s="2032"/>
      <c r="JOR3" s="2032"/>
      <c r="JOS3" s="2032"/>
      <c r="JOT3" s="2032"/>
      <c r="JOU3" s="2032"/>
      <c r="JOV3" s="2032"/>
      <c r="JOW3" s="2032"/>
      <c r="JOX3" s="2032"/>
      <c r="JOY3" s="2032"/>
      <c r="JOZ3" s="2032"/>
      <c r="JPA3" s="2032"/>
      <c r="JPB3" s="2032"/>
      <c r="JPC3" s="2032"/>
      <c r="JPD3" s="2032"/>
      <c r="JPE3" s="2032"/>
      <c r="JPF3" s="2032"/>
      <c r="JPG3" s="2032"/>
      <c r="JPH3" s="2032"/>
      <c r="JPI3" s="2032"/>
      <c r="JPJ3" s="2032"/>
      <c r="JPK3" s="2032"/>
      <c r="JPL3" s="2032"/>
      <c r="JPM3" s="2032"/>
      <c r="JPN3" s="2032"/>
      <c r="JPO3" s="2032"/>
      <c r="JPP3" s="2032"/>
      <c r="JPQ3" s="2032"/>
      <c r="JPR3" s="2032"/>
      <c r="JPS3" s="2032"/>
      <c r="JPT3" s="2032"/>
      <c r="JPU3" s="2032"/>
      <c r="JPV3" s="2032"/>
      <c r="JPW3" s="2032"/>
      <c r="JPX3" s="2032"/>
      <c r="JPY3" s="2032"/>
      <c r="JPZ3" s="2032"/>
      <c r="JQA3" s="2032"/>
      <c r="JQB3" s="2032"/>
      <c r="JQC3" s="2032"/>
      <c r="JQD3" s="2032"/>
      <c r="JQE3" s="2032"/>
      <c r="JQF3" s="2032"/>
      <c r="JQG3" s="2032"/>
      <c r="JQH3" s="2032"/>
      <c r="JQI3" s="2032"/>
      <c r="JQJ3" s="2032"/>
      <c r="JQK3" s="2032"/>
      <c r="JQL3" s="2032"/>
      <c r="JQM3" s="2032"/>
      <c r="JQN3" s="2032"/>
      <c r="JQO3" s="2032"/>
      <c r="JQP3" s="2032"/>
      <c r="JQQ3" s="2032"/>
      <c r="JQR3" s="2032"/>
      <c r="JQS3" s="2032"/>
      <c r="JQT3" s="2032"/>
      <c r="JQU3" s="2032"/>
      <c r="JQV3" s="2032"/>
      <c r="JQW3" s="2032"/>
      <c r="JQX3" s="2032"/>
      <c r="JQY3" s="2032"/>
      <c r="JQZ3" s="2032"/>
      <c r="JRA3" s="2032"/>
      <c r="JRB3" s="2032"/>
      <c r="JRC3" s="2032"/>
      <c r="JRD3" s="2032"/>
      <c r="JRE3" s="2032"/>
      <c r="JRF3" s="2032"/>
      <c r="JRG3" s="2032"/>
      <c r="JRH3" s="2032"/>
      <c r="JRI3" s="2032"/>
      <c r="JRJ3" s="2032"/>
      <c r="JRK3" s="2032"/>
      <c r="JRL3" s="2032"/>
      <c r="JRM3" s="2032"/>
      <c r="JRN3" s="2032"/>
      <c r="JRO3" s="2032"/>
      <c r="JRP3" s="2032"/>
      <c r="JRQ3" s="2032"/>
      <c r="JRR3" s="2032"/>
      <c r="JRS3" s="2032"/>
      <c r="JRT3" s="2032"/>
      <c r="JRU3" s="2032"/>
      <c r="JRV3" s="2032"/>
      <c r="JRW3" s="2032"/>
      <c r="JRX3" s="2032"/>
      <c r="JRY3" s="2032"/>
      <c r="JRZ3" s="2032"/>
      <c r="JSA3" s="2032"/>
      <c r="JSB3" s="2032"/>
      <c r="JSC3" s="2032"/>
      <c r="JSD3" s="2032"/>
      <c r="JSE3" s="2032"/>
      <c r="JSF3" s="2032"/>
      <c r="JSG3" s="2032"/>
      <c r="JSH3" s="2032"/>
      <c r="JSI3" s="2032"/>
      <c r="JSJ3" s="2032"/>
      <c r="JSK3" s="2032"/>
      <c r="JSL3" s="2032"/>
      <c r="JSM3" s="2032"/>
      <c r="JSN3" s="2032"/>
      <c r="JSO3" s="2032"/>
      <c r="JSP3" s="2032"/>
      <c r="JSQ3" s="2032"/>
      <c r="JSR3" s="2032"/>
      <c r="JSS3" s="2032"/>
      <c r="JST3" s="2032"/>
      <c r="JSU3" s="2032"/>
      <c r="JSV3" s="2032"/>
      <c r="JSW3" s="2032"/>
      <c r="JSX3" s="2032"/>
      <c r="JSY3" s="2032"/>
      <c r="JSZ3" s="2032"/>
      <c r="JTA3" s="2032"/>
      <c r="JTB3" s="2032"/>
      <c r="JTC3" s="2032"/>
      <c r="JTD3" s="2032"/>
      <c r="JTE3" s="2032"/>
      <c r="JTF3" s="2032"/>
      <c r="JTG3" s="2032"/>
      <c r="JTH3" s="2032"/>
      <c r="JTI3" s="2032"/>
      <c r="JTJ3" s="2032"/>
      <c r="JTK3" s="2032"/>
      <c r="JTL3" s="2032"/>
      <c r="JTM3" s="2032"/>
      <c r="JTN3" s="2032"/>
      <c r="JTO3" s="2032"/>
      <c r="JTP3" s="2032"/>
      <c r="JTQ3" s="2032"/>
      <c r="JTR3" s="2032"/>
      <c r="JTS3" s="2032"/>
      <c r="JTT3" s="2032"/>
      <c r="JTU3" s="2032"/>
      <c r="JTV3" s="2032"/>
      <c r="JTW3" s="2032"/>
      <c r="JTX3" s="2032"/>
      <c r="JTY3" s="2032"/>
      <c r="JTZ3" s="2032"/>
      <c r="JUA3" s="2032"/>
      <c r="JUB3" s="2032"/>
      <c r="JUC3" s="2032"/>
      <c r="JUD3" s="2032"/>
      <c r="JUE3" s="2032"/>
      <c r="JUF3" s="2032"/>
      <c r="JUG3" s="2032"/>
      <c r="JUH3" s="2032"/>
      <c r="JUI3" s="2032"/>
      <c r="JUJ3" s="2032"/>
      <c r="JUK3" s="2032"/>
      <c r="JUL3" s="2032"/>
      <c r="JUM3" s="2032"/>
      <c r="JUN3" s="2032"/>
      <c r="JUO3" s="2032"/>
      <c r="JUP3" s="2032"/>
      <c r="JUQ3" s="2032"/>
      <c r="JUR3" s="2032"/>
      <c r="JUS3" s="2032"/>
      <c r="JUT3" s="2032"/>
      <c r="JUU3" s="2032"/>
      <c r="JUV3" s="2032"/>
      <c r="JUW3" s="2032"/>
      <c r="JUX3" s="2032"/>
      <c r="JUY3" s="2032"/>
      <c r="JUZ3" s="2032"/>
      <c r="JVA3" s="2032"/>
      <c r="JVB3" s="2032"/>
      <c r="JVC3" s="2032"/>
      <c r="JVD3" s="2032"/>
      <c r="JVE3" s="2032"/>
      <c r="JVF3" s="2032"/>
      <c r="JVG3" s="2032"/>
      <c r="JVH3" s="2032"/>
      <c r="JVI3" s="2032"/>
      <c r="JVJ3" s="2032"/>
      <c r="JVK3" s="2032"/>
      <c r="JVL3" s="2032"/>
      <c r="JVM3" s="2032"/>
      <c r="JVN3" s="2032"/>
      <c r="JVO3" s="2032"/>
      <c r="JVP3" s="2032"/>
      <c r="JVQ3" s="2032"/>
      <c r="JVR3" s="2032"/>
      <c r="JVS3" s="2032"/>
      <c r="JVT3" s="2032"/>
      <c r="JVU3" s="2032"/>
      <c r="JVV3" s="2032"/>
      <c r="JVW3" s="2032"/>
      <c r="JVX3" s="2032"/>
      <c r="JVY3" s="2032"/>
      <c r="JVZ3" s="2032"/>
      <c r="JWA3" s="2032"/>
      <c r="JWB3" s="2032"/>
      <c r="JWC3" s="2032"/>
      <c r="JWD3" s="2032"/>
      <c r="JWE3" s="2032"/>
      <c r="JWF3" s="2032"/>
      <c r="JWG3" s="2032"/>
      <c r="JWH3" s="2032"/>
      <c r="JWI3" s="2032"/>
      <c r="JWJ3" s="2032"/>
      <c r="JWK3" s="2032"/>
      <c r="JWL3" s="2032"/>
      <c r="JWM3" s="2032"/>
      <c r="JWN3" s="2032"/>
      <c r="JWO3" s="2032"/>
      <c r="JWP3" s="2032"/>
      <c r="JWQ3" s="2032"/>
      <c r="JWR3" s="2032"/>
      <c r="JWS3" s="2032"/>
      <c r="JWT3" s="2032"/>
      <c r="JWU3" s="2032"/>
      <c r="JWV3" s="2032"/>
      <c r="JWW3" s="2032"/>
      <c r="JWX3" s="2032"/>
      <c r="JWY3" s="2032"/>
      <c r="JWZ3" s="2032"/>
      <c r="JXA3" s="2032"/>
      <c r="JXB3" s="2032"/>
      <c r="JXC3" s="2032"/>
      <c r="JXD3" s="2032"/>
      <c r="JXE3" s="2032"/>
      <c r="JXF3" s="2032"/>
      <c r="JXG3" s="2032"/>
      <c r="JXH3" s="2032"/>
      <c r="JXI3" s="2032"/>
      <c r="JXJ3" s="2032"/>
      <c r="JXK3" s="2032"/>
      <c r="JXL3" s="2032"/>
      <c r="JXM3" s="2032"/>
      <c r="JXN3" s="2032"/>
      <c r="JXO3" s="2032"/>
      <c r="JXP3" s="2032"/>
      <c r="JXQ3" s="2032"/>
      <c r="JXR3" s="2032"/>
      <c r="JXS3" s="2032"/>
      <c r="JXT3" s="2032"/>
      <c r="JXU3" s="2032"/>
      <c r="JXV3" s="2032"/>
      <c r="JXW3" s="2032"/>
      <c r="JXX3" s="2032"/>
      <c r="JXY3" s="2032"/>
      <c r="JXZ3" s="2032"/>
      <c r="JYA3" s="2032"/>
      <c r="JYB3" s="2032"/>
      <c r="JYC3" s="2032"/>
      <c r="JYD3" s="2032"/>
      <c r="JYE3" s="2032"/>
      <c r="JYF3" s="2032"/>
      <c r="JYG3" s="2032"/>
      <c r="JYH3" s="2032"/>
      <c r="JYI3" s="2032"/>
      <c r="JYJ3" s="2032"/>
      <c r="JYK3" s="2032"/>
      <c r="JYL3" s="2032"/>
      <c r="JYM3" s="2032"/>
      <c r="JYN3" s="2032"/>
      <c r="JYO3" s="2032"/>
      <c r="JYP3" s="2032"/>
      <c r="JYQ3" s="2032"/>
      <c r="JYR3" s="2032"/>
      <c r="JYS3" s="2032"/>
      <c r="JYT3" s="2032"/>
      <c r="JYU3" s="2032"/>
      <c r="JYV3" s="2032"/>
      <c r="JYW3" s="2032"/>
      <c r="JYX3" s="2032"/>
      <c r="JYY3" s="2032"/>
      <c r="JYZ3" s="2032"/>
      <c r="JZA3" s="2032"/>
      <c r="JZB3" s="2032"/>
      <c r="JZC3" s="2032"/>
      <c r="JZD3" s="2032"/>
      <c r="JZE3" s="2032"/>
      <c r="JZF3" s="2032"/>
      <c r="JZG3" s="2032"/>
      <c r="JZH3" s="2032"/>
      <c r="JZI3" s="2032"/>
      <c r="JZJ3" s="2032"/>
      <c r="JZK3" s="2032"/>
      <c r="JZL3" s="2032"/>
      <c r="JZM3" s="2032"/>
      <c r="JZN3" s="2032"/>
      <c r="JZO3" s="2032"/>
      <c r="JZP3" s="2032"/>
      <c r="JZQ3" s="2032"/>
      <c r="JZR3" s="2032"/>
      <c r="JZS3" s="2032"/>
      <c r="JZT3" s="2032"/>
      <c r="JZU3" s="2032"/>
      <c r="JZV3" s="2032"/>
      <c r="JZW3" s="2032"/>
      <c r="JZX3" s="2032"/>
      <c r="JZY3" s="2032"/>
      <c r="JZZ3" s="2032"/>
      <c r="KAA3" s="2032"/>
      <c r="KAB3" s="2032"/>
      <c r="KAC3" s="2032"/>
      <c r="KAD3" s="2032"/>
      <c r="KAE3" s="2032"/>
      <c r="KAF3" s="2032"/>
      <c r="KAG3" s="2032"/>
      <c r="KAH3" s="2032"/>
      <c r="KAI3" s="2032"/>
      <c r="KAJ3" s="2032"/>
      <c r="KAK3" s="2032"/>
      <c r="KAL3" s="2032"/>
      <c r="KAM3" s="2032"/>
      <c r="KAN3" s="2032"/>
      <c r="KAO3" s="2032"/>
      <c r="KAP3" s="2032"/>
      <c r="KAQ3" s="2032"/>
      <c r="KAR3" s="2032"/>
      <c r="KAS3" s="2032"/>
      <c r="KAT3" s="2032"/>
      <c r="KAU3" s="2032"/>
      <c r="KAV3" s="2032"/>
      <c r="KAW3" s="2032"/>
      <c r="KAX3" s="2032"/>
      <c r="KAY3" s="2032"/>
      <c r="KAZ3" s="2032"/>
      <c r="KBA3" s="2032"/>
      <c r="KBB3" s="2032"/>
      <c r="KBC3" s="2032"/>
      <c r="KBD3" s="2032"/>
      <c r="KBE3" s="2032"/>
      <c r="KBF3" s="2032"/>
      <c r="KBG3" s="2032"/>
      <c r="KBH3" s="2032"/>
      <c r="KBI3" s="2032"/>
      <c r="KBJ3" s="2032"/>
      <c r="KBK3" s="2032"/>
      <c r="KBL3" s="2032"/>
      <c r="KBM3" s="2032"/>
      <c r="KBN3" s="2032"/>
      <c r="KBO3" s="2032"/>
      <c r="KBP3" s="2032"/>
      <c r="KBQ3" s="2032"/>
      <c r="KBR3" s="2032"/>
      <c r="KBS3" s="2032"/>
      <c r="KBT3" s="2032"/>
      <c r="KBU3" s="2032"/>
      <c r="KBV3" s="2032"/>
      <c r="KBW3" s="2032"/>
      <c r="KBX3" s="2032"/>
      <c r="KBY3" s="2032"/>
      <c r="KBZ3" s="2032"/>
      <c r="KCA3" s="2032"/>
      <c r="KCB3" s="2032"/>
      <c r="KCC3" s="2032"/>
      <c r="KCD3" s="2032"/>
      <c r="KCE3" s="2032"/>
      <c r="KCF3" s="2032"/>
      <c r="KCG3" s="2032"/>
      <c r="KCH3" s="2032"/>
      <c r="KCI3" s="2032"/>
      <c r="KCJ3" s="2032"/>
      <c r="KCK3" s="2032"/>
      <c r="KCL3" s="2032"/>
      <c r="KCM3" s="2032"/>
      <c r="KCN3" s="2032"/>
      <c r="KCO3" s="2032"/>
      <c r="KCP3" s="2032"/>
      <c r="KCQ3" s="2032"/>
      <c r="KCR3" s="2032"/>
      <c r="KCS3" s="2032"/>
      <c r="KCT3" s="2032"/>
      <c r="KCU3" s="2032"/>
      <c r="KCV3" s="2032"/>
      <c r="KCW3" s="2032"/>
      <c r="KCX3" s="2032"/>
      <c r="KCY3" s="2032"/>
      <c r="KCZ3" s="2032"/>
      <c r="KDA3" s="2032"/>
      <c r="KDB3" s="2032"/>
      <c r="KDC3" s="2032"/>
      <c r="KDD3" s="2032"/>
      <c r="KDE3" s="2032"/>
      <c r="KDF3" s="2032"/>
      <c r="KDG3" s="2032"/>
      <c r="KDH3" s="2032"/>
      <c r="KDI3" s="2032"/>
      <c r="KDJ3" s="2032"/>
      <c r="KDK3" s="2032"/>
      <c r="KDL3" s="2032"/>
      <c r="KDM3" s="2032"/>
      <c r="KDN3" s="2032"/>
      <c r="KDO3" s="2032"/>
      <c r="KDP3" s="2032"/>
      <c r="KDQ3" s="2032"/>
      <c r="KDR3" s="2032"/>
      <c r="KDS3" s="2032"/>
      <c r="KDT3" s="2032"/>
      <c r="KDU3" s="2032"/>
      <c r="KDV3" s="2032"/>
      <c r="KDW3" s="2032"/>
      <c r="KDX3" s="2032"/>
      <c r="KDY3" s="2032"/>
      <c r="KDZ3" s="2032"/>
      <c r="KEA3" s="2032"/>
      <c r="KEB3" s="2032"/>
      <c r="KEC3" s="2032"/>
      <c r="KED3" s="2032"/>
      <c r="KEE3" s="2032"/>
      <c r="KEF3" s="2032"/>
      <c r="KEG3" s="2032"/>
      <c r="KEH3" s="2032"/>
      <c r="KEI3" s="2032"/>
      <c r="KEJ3" s="2032"/>
      <c r="KEK3" s="2032"/>
      <c r="KEL3" s="2032"/>
      <c r="KEM3" s="2032"/>
      <c r="KEN3" s="2032"/>
      <c r="KEO3" s="2032"/>
      <c r="KEP3" s="2032"/>
      <c r="KEQ3" s="2032"/>
      <c r="KER3" s="2032"/>
      <c r="KES3" s="2032"/>
      <c r="KET3" s="2032"/>
      <c r="KEU3" s="2032"/>
      <c r="KEV3" s="2032"/>
      <c r="KEW3" s="2032"/>
      <c r="KEX3" s="2032"/>
      <c r="KEY3" s="2032"/>
      <c r="KEZ3" s="2032"/>
      <c r="KFA3" s="2032"/>
      <c r="KFB3" s="2032"/>
      <c r="KFC3" s="2032"/>
      <c r="KFD3" s="2032"/>
      <c r="KFE3" s="2032"/>
      <c r="KFF3" s="2032"/>
      <c r="KFG3" s="2032"/>
      <c r="KFH3" s="2032"/>
      <c r="KFI3" s="2032"/>
      <c r="KFJ3" s="2032"/>
      <c r="KFK3" s="2032"/>
      <c r="KFL3" s="2032"/>
      <c r="KFM3" s="2032"/>
      <c r="KFN3" s="2032"/>
      <c r="KFO3" s="2032"/>
      <c r="KFP3" s="2032"/>
      <c r="KFQ3" s="2032"/>
      <c r="KFR3" s="2032"/>
      <c r="KFS3" s="2032"/>
      <c r="KFT3" s="2032"/>
      <c r="KFU3" s="2032"/>
      <c r="KFV3" s="2032"/>
      <c r="KFW3" s="2032"/>
      <c r="KFX3" s="2032"/>
      <c r="KFY3" s="2032"/>
      <c r="KFZ3" s="2032"/>
      <c r="KGA3" s="2032"/>
      <c r="KGB3" s="2032"/>
      <c r="KGC3" s="2032"/>
      <c r="KGD3" s="2032"/>
      <c r="KGE3" s="2032"/>
      <c r="KGF3" s="2032"/>
      <c r="KGG3" s="2032"/>
      <c r="KGH3" s="2032"/>
      <c r="KGI3" s="2032"/>
      <c r="KGJ3" s="2032"/>
      <c r="KGK3" s="2032"/>
      <c r="KGL3" s="2032"/>
      <c r="KGM3" s="2032"/>
      <c r="KGN3" s="2032"/>
      <c r="KGO3" s="2032"/>
      <c r="KGP3" s="2032"/>
      <c r="KGQ3" s="2032"/>
      <c r="KGR3" s="2032"/>
      <c r="KGS3" s="2032"/>
      <c r="KGT3" s="2032"/>
      <c r="KGU3" s="2032"/>
      <c r="KGV3" s="2032"/>
      <c r="KGW3" s="2032"/>
      <c r="KGX3" s="2032"/>
      <c r="KGY3" s="2032"/>
      <c r="KGZ3" s="2032"/>
      <c r="KHA3" s="2032"/>
      <c r="KHB3" s="2032"/>
      <c r="KHC3" s="2032"/>
      <c r="KHD3" s="2032"/>
      <c r="KHE3" s="2032"/>
      <c r="KHF3" s="2032"/>
      <c r="KHG3" s="2032"/>
      <c r="KHH3" s="2032"/>
      <c r="KHI3" s="2032"/>
      <c r="KHJ3" s="2032"/>
      <c r="KHK3" s="2032"/>
      <c r="KHL3" s="2032"/>
      <c r="KHM3" s="2032"/>
      <c r="KHN3" s="2032"/>
      <c r="KHO3" s="2032"/>
      <c r="KHP3" s="2032"/>
      <c r="KHQ3" s="2032"/>
      <c r="KHR3" s="2032"/>
      <c r="KHS3" s="2032"/>
      <c r="KHT3" s="2032"/>
      <c r="KHU3" s="2032"/>
      <c r="KHV3" s="2032"/>
      <c r="KHW3" s="2032"/>
      <c r="KHX3" s="2032"/>
      <c r="KHY3" s="2032"/>
      <c r="KHZ3" s="2032"/>
      <c r="KIA3" s="2032"/>
      <c r="KIB3" s="2032"/>
      <c r="KIC3" s="2032"/>
      <c r="KID3" s="2032"/>
      <c r="KIE3" s="2032"/>
      <c r="KIF3" s="2032"/>
      <c r="KIG3" s="2032"/>
      <c r="KIH3" s="2032"/>
      <c r="KII3" s="2032"/>
      <c r="KIJ3" s="2032"/>
      <c r="KIK3" s="2032"/>
      <c r="KIL3" s="2032"/>
      <c r="KIM3" s="2032"/>
      <c r="KIN3" s="2032"/>
      <c r="KIO3" s="2032"/>
      <c r="KIP3" s="2032"/>
      <c r="KIQ3" s="2032"/>
      <c r="KIR3" s="2032"/>
      <c r="KIS3" s="2032"/>
      <c r="KIT3" s="2032"/>
      <c r="KIU3" s="2032"/>
      <c r="KIV3" s="2032"/>
      <c r="KIW3" s="2032"/>
      <c r="KIX3" s="2032"/>
      <c r="KIY3" s="2032"/>
      <c r="KIZ3" s="2032"/>
      <c r="KJA3" s="2032"/>
      <c r="KJB3" s="2032"/>
      <c r="KJC3" s="2032"/>
      <c r="KJD3" s="2032"/>
      <c r="KJE3" s="2032"/>
      <c r="KJF3" s="2032"/>
      <c r="KJG3" s="2032"/>
      <c r="KJH3" s="2032"/>
      <c r="KJI3" s="2032"/>
      <c r="KJJ3" s="2032"/>
      <c r="KJK3" s="2032"/>
      <c r="KJL3" s="2032"/>
      <c r="KJM3" s="2032"/>
      <c r="KJN3" s="2032"/>
      <c r="KJO3" s="2032"/>
      <c r="KJP3" s="2032"/>
      <c r="KJQ3" s="2032"/>
      <c r="KJR3" s="2032"/>
      <c r="KJS3" s="2032"/>
      <c r="KJT3" s="2032"/>
      <c r="KJU3" s="2032"/>
      <c r="KJV3" s="2032"/>
      <c r="KJW3" s="2032"/>
      <c r="KJX3" s="2032"/>
      <c r="KJY3" s="2032"/>
      <c r="KJZ3" s="2032"/>
      <c r="KKA3" s="2032"/>
      <c r="KKB3" s="2032"/>
      <c r="KKC3" s="2032"/>
      <c r="KKD3" s="2032"/>
      <c r="KKE3" s="2032"/>
      <c r="KKF3" s="2032"/>
      <c r="KKG3" s="2032"/>
      <c r="KKH3" s="2032"/>
      <c r="KKI3" s="2032"/>
      <c r="KKJ3" s="2032"/>
      <c r="KKK3" s="2032"/>
      <c r="KKL3" s="2032"/>
      <c r="KKM3" s="2032"/>
      <c r="KKN3" s="2032"/>
      <c r="KKO3" s="2032"/>
      <c r="KKP3" s="2032"/>
      <c r="KKQ3" s="2032"/>
      <c r="KKR3" s="2032"/>
      <c r="KKS3" s="2032"/>
      <c r="KKT3" s="2032"/>
      <c r="KKU3" s="2032"/>
      <c r="KKV3" s="2032"/>
      <c r="KKW3" s="2032"/>
      <c r="KKX3" s="2032"/>
      <c r="KKY3" s="2032"/>
      <c r="KKZ3" s="2032"/>
      <c r="KLA3" s="2032"/>
      <c r="KLB3" s="2032"/>
      <c r="KLC3" s="2032"/>
      <c r="KLD3" s="2032"/>
      <c r="KLE3" s="2032"/>
      <c r="KLF3" s="2032"/>
      <c r="KLG3" s="2032"/>
      <c r="KLH3" s="2032"/>
      <c r="KLI3" s="2032"/>
      <c r="KLJ3" s="2032"/>
      <c r="KLK3" s="2032"/>
      <c r="KLL3" s="2032"/>
      <c r="KLM3" s="2032"/>
      <c r="KLN3" s="2032"/>
      <c r="KLO3" s="2032"/>
      <c r="KLP3" s="2032"/>
      <c r="KLQ3" s="2032"/>
      <c r="KLR3" s="2032"/>
      <c r="KLS3" s="2032"/>
      <c r="KLT3" s="2032"/>
      <c r="KLU3" s="2032"/>
      <c r="KLV3" s="2032"/>
      <c r="KLW3" s="2032"/>
      <c r="KLX3" s="2032"/>
      <c r="KLY3" s="2032"/>
      <c r="KLZ3" s="2032"/>
      <c r="KMA3" s="2032"/>
      <c r="KMB3" s="2032"/>
      <c r="KMC3" s="2032"/>
      <c r="KMD3" s="2032"/>
      <c r="KME3" s="2032"/>
      <c r="KMF3" s="2032"/>
      <c r="KMG3" s="2032"/>
      <c r="KMH3" s="2032"/>
      <c r="KMI3" s="2032"/>
      <c r="KMJ3" s="2032"/>
      <c r="KMK3" s="2032"/>
      <c r="KML3" s="2032"/>
      <c r="KMM3" s="2032"/>
      <c r="KMN3" s="2032"/>
      <c r="KMO3" s="2032"/>
      <c r="KMP3" s="2032"/>
      <c r="KMQ3" s="2032"/>
      <c r="KMR3" s="2032"/>
      <c r="KMS3" s="2032"/>
      <c r="KMT3" s="2032"/>
      <c r="KMU3" s="2032"/>
      <c r="KMV3" s="2032"/>
      <c r="KMW3" s="2032"/>
      <c r="KMX3" s="2032"/>
      <c r="KMY3" s="2032"/>
      <c r="KMZ3" s="2032"/>
      <c r="KNA3" s="2032"/>
      <c r="KNB3" s="2032"/>
      <c r="KNC3" s="2032"/>
      <c r="KND3" s="2032"/>
      <c r="KNE3" s="2032"/>
      <c r="KNF3" s="2032"/>
      <c r="KNG3" s="2032"/>
      <c r="KNH3" s="2032"/>
      <c r="KNI3" s="2032"/>
      <c r="KNJ3" s="2032"/>
      <c r="KNK3" s="2032"/>
      <c r="KNL3" s="2032"/>
      <c r="KNM3" s="2032"/>
      <c r="KNN3" s="2032"/>
      <c r="KNO3" s="2032"/>
      <c r="KNP3" s="2032"/>
      <c r="KNQ3" s="2032"/>
      <c r="KNR3" s="2032"/>
      <c r="KNS3" s="2032"/>
      <c r="KNT3" s="2032"/>
      <c r="KNU3" s="2032"/>
      <c r="KNV3" s="2032"/>
      <c r="KNW3" s="2032"/>
      <c r="KNX3" s="2032"/>
      <c r="KNY3" s="2032"/>
      <c r="KNZ3" s="2032"/>
      <c r="KOA3" s="2032"/>
      <c r="KOB3" s="2032"/>
      <c r="KOC3" s="2032"/>
      <c r="KOD3" s="2032"/>
      <c r="KOE3" s="2032"/>
      <c r="KOF3" s="2032"/>
      <c r="KOG3" s="2032"/>
      <c r="KOH3" s="2032"/>
      <c r="KOI3" s="2032"/>
      <c r="KOJ3" s="2032"/>
      <c r="KOK3" s="2032"/>
      <c r="KOL3" s="2032"/>
      <c r="KOM3" s="2032"/>
      <c r="KON3" s="2032"/>
      <c r="KOO3" s="2032"/>
      <c r="KOP3" s="2032"/>
      <c r="KOQ3" s="2032"/>
      <c r="KOR3" s="2032"/>
      <c r="KOS3" s="2032"/>
      <c r="KOT3" s="2032"/>
      <c r="KOU3" s="2032"/>
      <c r="KOV3" s="2032"/>
      <c r="KOW3" s="2032"/>
      <c r="KOX3" s="2032"/>
      <c r="KOY3" s="2032"/>
      <c r="KOZ3" s="2032"/>
      <c r="KPA3" s="2032"/>
      <c r="KPB3" s="2032"/>
      <c r="KPC3" s="2032"/>
      <c r="KPD3" s="2032"/>
      <c r="KPE3" s="2032"/>
      <c r="KPF3" s="2032"/>
      <c r="KPG3" s="2032"/>
      <c r="KPH3" s="2032"/>
      <c r="KPI3" s="2032"/>
      <c r="KPJ3" s="2032"/>
      <c r="KPK3" s="2032"/>
      <c r="KPL3" s="2032"/>
      <c r="KPM3" s="2032"/>
      <c r="KPN3" s="2032"/>
      <c r="KPO3" s="2032"/>
      <c r="KPP3" s="2032"/>
      <c r="KPQ3" s="2032"/>
      <c r="KPR3" s="2032"/>
      <c r="KPS3" s="2032"/>
      <c r="KPT3" s="2032"/>
      <c r="KPU3" s="2032"/>
      <c r="KPV3" s="2032"/>
      <c r="KPW3" s="2032"/>
      <c r="KPX3" s="2032"/>
      <c r="KPY3" s="2032"/>
      <c r="KPZ3" s="2032"/>
      <c r="KQA3" s="2032"/>
      <c r="KQB3" s="2032"/>
      <c r="KQC3" s="2032"/>
      <c r="KQD3" s="2032"/>
      <c r="KQE3" s="2032"/>
      <c r="KQF3" s="2032"/>
      <c r="KQG3" s="2032"/>
      <c r="KQH3" s="2032"/>
      <c r="KQI3" s="2032"/>
      <c r="KQJ3" s="2032"/>
      <c r="KQK3" s="2032"/>
      <c r="KQL3" s="2032"/>
      <c r="KQM3" s="2032"/>
      <c r="KQN3" s="2032"/>
      <c r="KQO3" s="2032"/>
      <c r="KQP3" s="2032"/>
      <c r="KQQ3" s="2032"/>
      <c r="KQR3" s="2032"/>
      <c r="KQS3" s="2032"/>
      <c r="KQT3" s="2032"/>
      <c r="KQU3" s="2032"/>
      <c r="KQV3" s="2032"/>
      <c r="KQW3" s="2032"/>
      <c r="KQX3" s="2032"/>
      <c r="KQY3" s="2032"/>
      <c r="KQZ3" s="2032"/>
      <c r="KRA3" s="2032"/>
      <c r="KRB3" s="2032"/>
      <c r="KRC3" s="2032"/>
      <c r="KRD3" s="2032"/>
      <c r="KRE3" s="2032"/>
      <c r="KRF3" s="2032"/>
      <c r="KRG3" s="2032"/>
      <c r="KRH3" s="2032"/>
      <c r="KRI3" s="2032"/>
      <c r="KRJ3" s="2032"/>
      <c r="KRK3" s="2032"/>
      <c r="KRL3" s="2032"/>
      <c r="KRM3" s="2032"/>
      <c r="KRN3" s="2032"/>
      <c r="KRO3" s="2032"/>
      <c r="KRP3" s="2032"/>
      <c r="KRQ3" s="2032"/>
      <c r="KRR3" s="2032"/>
      <c r="KRS3" s="2032"/>
      <c r="KRT3" s="2032"/>
      <c r="KRU3" s="2032"/>
      <c r="KRV3" s="2032"/>
      <c r="KRW3" s="2032"/>
      <c r="KRX3" s="2032"/>
      <c r="KRY3" s="2032"/>
      <c r="KRZ3" s="2032"/>
      <c r="KSA3" s="2032"/>
      <c r="KSB3" s="2032"/>
      <c r="KSC3" s="2032"/>
      <c r="KSD3" s="2032"/>
      <c r="KSE3" s="2032"/>
      <c r="KSF3" s="2032"/>
      <c r="KSG3" s="2032"/>
      <c r="KSH3" s="2032"/>
      <c r="KSI3" s="2032"/>
      <c r="KSJ3" s="2032"/>
      <c r="KSK3" s="2032"/>
      <c r="KSL3" s="2032"/>
      <c r="KSM3" s="2032"/>
      <c r="KSN3" s="2032"/>
      <c r="KSO3" s="2032"/>
      <c r="KSP3" s="2032"/>
      <c r="KSQ3" s="2032"/>
      <c r="KSR3" s="2032"/>
      <c r="KSS3" s="2032"/>
      <c r="KST3" s="2032"/>
      <c r="KSU3" s="2032"/>
      <c r="KSV3" s="2032"/>
      <c r="KSW3" s="2032"/>
      <c r="KSX3" s="2032"/>
      <c r="KSY3" s="2032"/>
      <c r="KSZ3" s="2032"/>
      <c r="KTA3" s="2032"/>
      <c r="KTB3" s="2032"/>
      <c r="KTC3" s="2032"/>
      <c r="KTD3" s="2032"/>
      <c r="KTE3" s="2032"/>
      <c r="KTF3" s="2032"/>
      <c r="KTG3" s="2032"/>
      <c r="KTH3" s="2032"/>
      <c r="KTI3" s="2032"/>
      <c r="KTJ3" s="2032"/>
      <c r="KTK3" s="2032"/>
      <c r="KTL3" s="2032"/>
      <c r="KTM3" s="2032"/>
      <c r="KTN3" s="2032"/>
      <c r="KTO3" s="2032"/>
      <c r="KTP3" s="2032"/>
      <c r="KTQ3" s="2032"/>
      <c r="KTR3" s="2032"/>
      <c r="KTS3" s="2032"/>
      <c r="KTT3" s="2032"/>
      <c r="KTU3" s="2032"/>
      <c r="KTV3" s="2032"/>
      <c r="KTW3" s="2032"/>
      <c r="KTX3" s="2032"/>
      <c r="KTY3" s="2032"/>
      <c r="KTZ3" s="2032"/>
      <c r="KUA3" s="2032"/>
      <c r="KUB3" s="2032"/>
      <c r="KUC3" s="2032"/>
      <c r="KUD3" s="2032"/>
      <c r="KUE3" s="2032"/>
      <c r="KUF3" s="2032"/>
      <c r="KUG3" s="2032"/>
      <c r="KUH3" s="2032"/>
      <c r="KUI3" s="2032"/>
      <c r="KUJ3" s="2032"/>
      <c r="KUK3" s="2032"/>
      <c r="KUL3" s="2032"/>
      <c r="KUM3" s="2032"/>
      <c r="KUN3" s="2032"/>
      <c r="KUO3" s="2032"/>
      <c r="KUP3" s="2032"/>
      <c r="KUQ3" s="2032"/>
      <c r="KUR3" s="2032"/>
      <c r="KUS3" s="2032"/>
      <c r="KUT3" s="2032"/>
      <c r="KUU3" s="2032"/>
      <c r="KUV3" s="2032"/>
      <c r="KUW3" s="2032"/>
      <c r="KUX3" s="2032"/>
      <c r="KUY3" s="2032"/>
      <c r="KUZ3" s="2032"/>
      <c r="KVA3" s="2032"/>
      <c r="KVB3" s="2032"/>
      <c r="KVC3" s="2032"/>
      <c r="KVD3" s="2032"/>
      <c r="KVE3" s="2032"/>
      <c r="KVF3" s="2032"/>
      <c r="KVG3" s="2032"/>
      <c r="KVH3" s="2032"/>
      <c r="KVI3" s="2032"/>
      <c r="KVJ3" s="2032"/>
      <c r="KVK3" s="2032"/>
      <c r="KVL3" s="2032"/>
      <c r="KVM3" s="2032"/>
      <c r="KVN3" s="2032"/>
      <c r="KVO3" s="2032"/>
      <c r="KVP3" s="2032"/>
      <c r="KVQ3" s="2032"/>
      <c r="KVR3" s="2032"/>
      <c r="KVS3" s="2032"/>
      <c r="KVT3" s="2032"/>
      <c r="KVU3" s="2032"/>
      <c r="KVV3" s="2032"/>
      <c r="KVW3" s="2032"/>
      <c r="KVX3" s="2032"/>
      <c r="KVY3" s="2032"/>
      <c r="KVZ3" s="2032"/>
      <c r="KWA3" s="2032"/>
      <c r="KWB3" s="2032"/>
      <c r="KWC3" s="2032"/>
      <c r="KWD3" s="2032"/>
      <c r="KWE3" s="2032"/>
      <c r="KWF3" s="2032"/>
      <c r="KWG3" s="2032"/>
      <c r="KWH3" s="2032"/>
      <c r="KWI3" s="2032"/>
      <c r="KWJ3" s="2032"/>
      <c r="KWK3" s="2032"/>
      <c r="KWL3" s="2032"/>
      <c r="KWM3" s="2032"/>
      <c r="KWN3" s="2032"/>
      <c r="KWO3" s="2032"/>
      <c r="KWP3" s="2032"/>
      <c r="KWQ3" s="2032"/>
      <c r="KWR3" s="2032"/>
      <c r="KWS3" s="2032"/>
      <c r="KWT3" s="2032"/>
      <c r="KWU3" s="2032"/>
      <c r="KWV3" s="2032"/>
      <c r="KWW3" s="2032"/>
      <c r="KWX3" s="2032"/>
      <c r="KWY3" s="2032"/>
      <c r="KWZ3" s="2032"/>
      <c r="KXA3" s="2032"/>
      <c r="KXB3" s="2032"/>
      <c r="KXC3" s="2032"/>
      <c r="KXD3" s="2032"/>
      <c r="KXE3" s="2032"/>
      <c r="KXF3" s="2032"/>
      <c r="KXG3" s="2032"/>
      <c r="KXH3" s="2032"/>
      <c r="KXI3" s="2032"/>
      <c r="KXJ3" s="2032"/>
      <c r="KXK3" s="2032"/>
      <c r="KXL3" s="2032"/>
      <c r="KXM3" s="2032"/>
      <c r="KXN3" s="2032"/>
      <c r="KXO3" s="2032"/>
      <c r="KXP3" s="2032"/>
      <c r="KXQ3" s="2032"/>
      <c r="KXR3" s="2032"/>
      <c r="KXS3" s="2032"/>
      <c r="KXT3" s="2032"/>
      <c r="KXU3" s="2032"/>
      <c r="KXV3" s="2032"/>
      <c r="KXW3" s="2032"/>
      <c r="KXX3" s="2032"/>
      <c r="KXY3" s="2032"/>
      <c r="KXZ3" s="2032"/>
      <c r="KYA3" s="2032"/>
      <c r="KYB3" s="2032"/>
      <c r="KYC3" s="2032"/>
      <c r="KYD3" s="2032"/>
      <c r="KYE3" s="2032"/>
      <c r="KYF3" s="2032"/>
      <c r="KYG3" s="2032"/>
      <c r="KYH3" s="2032"/>
      <c r="KYI3" s="2032"/>
      <c r="KYJ3" s="2032"/>
      <c r="KYK3" s="2032"/>
      <c r="KYL3" s="2032"/>
      <c r="KYM3" s="2032"/>
      <c r="KYN3" s="2032"/>
      <c r="KYO3" s="2032"/>
      <c r="KYP3" s="2032"/>
      <c r="KYQ3" s="2032"/>
      <c r="KYR3" s="2032"/>
      <c r="KYS3" s="2032"/>
      <c r="KYT3" s="2032"/>
      <c r="KYU3" s="2032"/>
      <c r="KYV3" s="2032"/>
      <c r="KYW3" s="2032"/>
      <c r="KYX3" s="2032"/>
      <c r="KYY3" s="2032"/>
      <c r="KYZ3" s="2032"/>
      <c r="KZA3" s="2032"/>
      <c r="KZB3" s="2032"/>
      <c r="KZC3" s="2032"/>
      <c r="KZD3" s="2032"/>
      <c r="KZE3" s="2032"/>
      <c r="KZF3" s="2032"/>
      <c r="KZG3" s="2032"/>
      <c r="KZH3" s="2032"/>
      <c r="KZI3" s="2032"/>
      <c r="KZJ3" s="2032"/>
      <c r="KZK3" s="2032"/>
      <c r="KZL3" s="2032"/>
      <c r="KZM3" s="2032"/>
      <c r="KZN3" s="2032"/>
      <c r="KZO3" s="2032"/>
      <c r="KZP3" s="2032"/>
      <c r="KZQ3" s="2032"/>
      <c r="KZR3" s="2032"/>
      <c r="KZS3" s="2032"/>
      <c r="KZT3" s="2032"/>
      <c r="KZU3" s="2032"/>
      <c r="KZV3" s="2032"/>
      <c r="KZW3" s="2032"/>
      <c r="KZX3" s="2032"/>
      <c r="KZY3" s="2032"/>
      <c r="KZZ3" s="2032"/>
      <c r="LAA3" s="2032"/>
      <c r="LAB3" s="2032"/>
      <c r="LAC3" s="2032"/>
      <c r="LAD3" s="2032"/>
      <c r="LAE3" s="2032"/>
      <c r="LAF3" s="2032"/>
      <c r="LAG3" s="2032"/>
      <c r="LAH3" s="2032"/>
      <c r="LAI3" s="2032"/>
      <c r="LAJ3" s="2032"/>
      <c r="LAK3" s="2032"/>
      <c r="LAL3" s="2032"/>
      <c r="LAM3" s="2032"/>
      <c r="LAN3" s="2032"/>
      <c r="LAO3" s="2032"/>
      <c r="LAP3" s="2032"/>
      <c r="LAQ3" s="2032"/>
      <c r="LAR3" s="2032"/>
      <c r="LAS3" s="2032"/>
      <c r="LAT3" s="2032"/>
      <c r="LAU3" s="2032"/>
      <c r="LAV3" s="2032"/>
      <c r="LAW3" s="2032"/>
      <c r="LAX3" s="2032"/>
      <c r="LAY3" s="2032"/>
      <c r="LAZ3" s="2032"/>
      <c r="LBA3" s="2032"/>
      <c r="LBB3" s="2032"/>
      <c r="LBC3" s="2032"/>
      <c r="LBD3" s="2032"/>
      <c r="LBE3" s="2032"/>
      <c r="LBF3" s="2032"/>
      <c r="LBG3" s="2032"/>
      <c r="LBH3" s="2032"/>
      <c r="LBI3" s="2032"/>
      <c r="LBJ3" s="2032"/>
      <c r="LBK3" s="2032"/>
      <c r="LBL3" s="2032"/>
      <c r="LBM3" s="2032"/>
      <c r="LBN3" s="2032"/>
      <c r="LBO3" s="2032"/>
      <c r="LBP3" s="2032"/>
      <c r="LBQ3" s="2032"/>
      <c r="LBR3" s="2032"/>
      <c r="LBS3" s="2032"/>
      <c r="LBT3" s="2032"/>
      <c r="LBU3" s="2032"/>
      <c r="LBV3" s="2032"/>
      <c r="LBW3" s="2032"/>
      <c r="LBX3" s="2032"/>
      <c r="LBY3" s="2032"/>
      <c r="LBZ3" s="2032"/>
      <c r="LCA3" s="2032"/>
      <c r="LCB3" s="2032"/>
      <c r="LCC3" s="2032"/>
      <c r="LCD3" s="2032"/>
      <c r="LCE3" s="2032"/>
      <c r="LCF3" s="2032"/>
      <c r="LCG3" s="2032"/>
      <c r="LCH3" s="2032"/>
      <c r="LCI3" s="2032"/>
      <c r="LCJ3" s="2032"/>
      <c r="LCK3" s="2032"/>
      <c r="LCL3" s="2032"/>
      <c r="LCM3" s="2032"/>
      <c r="LCN3" s="2032"/>
      <c r="LCO3" s="2032"/>
      <c r="LCP3" s="2032"/>
      <c r="LCQ3" s="2032"/>
      <c r="LCR3" s="2032"/>
      <c r="LCS3" s="2032"/>
      <c r="LCT3" s="2032"/>
      <c r="LCU3" s="2032"/>
      <c r="LCV3" s="2032"/>
      <c r="LCW3" s="2032"/>
      <c r="LCX3" s="2032"/>
      <c r="LCY3" s="2032"/>
      <c r="LCZ3" s="2032"/>
      <c r="LDA3" s="2032"/>
      <c r="LDB3" s="2032"/>
      <c r="LDC3" s="2032"/>
      <c r="LDD3" s="2032"/>
      <c r="LDE3" s="2032"/>
      <c r="LDF3" s="2032"/>
      <c r="LDG3" s="2032"/>
      <c r="LDH3" s="2032"/>
      <c r="LDI3" s="2032"/>
      <c r="LDJ3" s="2032"/>
      <c r="LDK3" s="2032"/>
      <c r="LDL3" s="2032"/>
      <c r="LDM3" s="2032"/>
      <c r="LDN3" s="2032"/>
      <c r="LDO3" s="2032"/>
      <c r="LDP3" s="2032"/>
      <c r="LDQ3" s="2032"/>
      <c r="LDR3" s="2032"/>
      <c r="LDS3" s="2032"/>
      <c r="LDT3" s="2032"/>
      <c r="LDU3" s="2032"/>
      <c r="LDV3" s="2032"/>
      <c r="LDW3" s="2032"/>
      <c r="LDX3" s="2032"/>
      <c r="LDY3" s="2032"/>
      <c r="LDZ3" s="2032"/>
      <c r="LEA3" s="2032"/>
      <c r="LEB3" s="2032"/>
      <c r="LEC3" s="2032"/>
      <c r="LED3" s="2032"/>
      <c r="LEE3" s="2032"/>
      <c r="LEF3" s="2032"/>
      <c r="LEG3" s="2032"/>
      <c r="LEH3" s="2032"/>
      <c r="LEI3" s="2032"/>
      <c r="LEJ3" s="2032"/>
      <c r="LEK3" s="2032"/>
      <c r="LEL3" s="2032"/>
      <c r="LEM3" s="2032"/>
      <c r="LEN3" s="2032"/>
      <c r="LEO3" s="2032"/>
      <c r="LEP3" s="2032"/>
      <c r="LEQ3" s="2032"/>
      <c r="LER3" s="2032"/>
      <c r="LES3" s="2032"/>
      <c r="LET3" s="2032"/>
      <c r="LEU3" s="2032"/>
      <c r="LEV3" s="2032"/>
      <c r="LEW3" s="2032"/>
      <c r="LEX3" s="2032"/>
      <c r="LEY3" s="2032"/>
      <c r="LEZ3" s="2032"/>
      <c r="LFA3" s="2032"/>
      <c r="LFB3" s="2032"/>
      <c r="LFC3" s="2032"/>
      <c r="LFD3" s="2032"/>
      <c r="LFE3" s="2032"/>
      <c r="LFF3" s="2032"/>
      <c r="LFG3" s="2032"/>
      <c r="LFH3" s="2032"/>
      <c r="LFI3" s="2032"/>
      <c r="LFJ3" s="2032"/>
      <c r="LFK3" s="2032"/>
      <c r="LFL3" s="2032"/>
      <c r="LFM3" s="2032"/>
      <c r="LFN3" s="2032"/>
      <c r="LFO3" s="2032"/>
      <c r="LFP3" s="2032"/>
      <c r="LFQ3" s="2032"/>
      <c r="LFR3" s="2032"/>
      <c r="LFS3" s="2032"/>
      <c r="LFT3" s="2032"/>
      <c r="LFU3" s="2032"/>
      <c r="LFV3" s="2032"/>
      <c r="LFW3" s="2032"/>
      <c r="LFX3" s="2032"/>
      <c r="LFY3" s="2032"/>
      <c r="LFZ3" s="2032"/>
      <c r="LGA3" s="2032"/>
      <c r="LGB3" s="2032"/>
      <c r="LGC3" s="2032"/>
      <c r="LGD3" s="2032"/>
      <c r="LGE3" s="2032"/>
      <c r="LGF3" s="2032"/>
      <c r="LGG3" s="2032"/>
      <c r="LGH3" s="2032"/>
      <c r="LGI3" s="2032"/>
      <c r="LGJ3" s="2032"/>
      <c r="LGK3" s="2032"/>
      <c r="LGL3" s="2032"/>
      <c r="LGM3" s="2032"/>
      <c r="LGN3" s="2032"/>
      <c r="LGO3" s="2032"/>
      <c r="LGP3" s="2032"/>
      <c r="LGQ3" s="2032"/>
      <c r="LGR3" s="2032"/>
      <c r="LGS3" s="2032"/>
      <c r="LGT3" s="2032"/>
      <c r="LGU3" s="2032"/>
      <c r="LGV3" s="2032"/>
      <c r="LGW3" s="2032"/>
      <c r="LGX3" s="2032"/>
      <c r="LGY3" s="2032"/>
      <c r="LGZ3" s="2032"/>
      <c r="LHA3" s="2032"/>
      <c r="LHB3" s="2032"/>
      <c r="LHC3" s="2032"/>
      <c r="LHD3" s="2032"/>
      <c r="LHE3" s="2032"/>
      <c r="LHF3" s="2032"/>
      <c r="LHG3" s="2032"/>
      <c r="LHH3" s="2032"/>
      <c r="LHI3" s="2032"/>
      <c r="LHJ3" s="2032"/>
      <c r="LHK3" s="2032"/>
      <c r="LHL3" s="2032"/>
      <c r="LHM3" s="2032"/>
      <c r="LHN3" s="2032"/>
      <c r="LHO3" s="2032"/>
      <c r="LHP3" s="2032"/>
      <c r="LHQ3" s="2032"/>
      <c r="LHR3" s="2032"/>
      <c r="LHS3" s="2032"/>
      <c r="LHT3" s="2032"/>
      <c r="LHU3" s="2032"/>
      <c r="LHV3" s="2032"/>
      <c r="LHW3" s="2032"/>
      <c r="LHX3" s="2032"/>
      <c r="LHY3" s="2032"/>
      <c r="LHZ3" s="2032"/>
      <c r="LIA3" s="2032"/>
      <c r="LIB3" s="2032"/>
      <c r="LIC3" s="2032"/>
      <c r="LID3" s="2032"/>
      <c r="LIE3" s="2032"/>
      <c r="LIF3" s="2032"/>
      <c r="LIG3" s="2032"/>
      <c r="LIH3" s="2032"/>
      <c r="LII3" s="2032"/>
      <c r="LIJ3" s="2032"/>
      <c r="LIK3" s="2032"/>
      <c r="LIL3" s="2032"/>
      <c r="LIM3" s="2032"/>
      <c r="LIN3" s="2032"/>
      <c r="LIO3" s="2032"/>
      <c r="LIP3" s="2032"/>
      <c r="LIQ3" s="2032"/>
      <c r="LIR3" s="2032"/>
      <c r="LIS3" s="2032"/>
      <c r="LIT3" s="2032"/>
      <c r="LIU3" s="2032"/>
      <c r="LIV3" s="2032"/>
      <c r="LIW3" s="2032"/>
      <c r="LIX3" s="2032"/>
      <c r="LIY3" s="2032"/>
      <c r="LIZ3" s="2032"/>
      <c r="LJA3" s="2032"/>
      <c r="LJB3" s="2032"/>
      <c r="LJC3" s="2032"/>
      <c r="LJD3" s="2032"/>
      <c r="LJE3" s="2032"/>
      <c r="LJF3" s="2032"/>
      <c r="LJG3" s="2032"/>
      <c r="LJH3" s="2032"/>
      <c r="LJI3" s="2032"/>
      <c r="LJJ3" s="2032"/>
      <c r="LJK3" s="2032"/>
      <c r="LJL3" s="2032"/>
      <c r="LJM3" s="2032"/>
      <c r="LJN3" s="2032"/>
      <c r="LJO3" s="2032"/>
      <c r="LJP3" s="2032"/>
      <c r="LJQ3" s="2032"/>
      <c r="LJR3" s="2032"/>
      <c r="LJS3" s="2032"/>
      <c r="LJT3" s="2032"/>
      <c r="LJU3" s="2032"/>
      <c r="LJV3" s="2032"/>
      <c r="LJW3" s="2032"/>
      <c r="LJX3" s="2032"/>
      <c r="LJY3" s="2032"/>
      <c r="LJZ3" s="2032"/>
      <c r="LKA3" s="2032"/>
      <c r="LKB3" s="2032"/>
      <c r="LKC3" s="2032"/>
      <c r="LKD3" s="2032"/>
      <c r="LKE3" s="2032"/>
      <c r="LKF3" s="2032"/>
      <c r="LKG3" s="2032"/>
      <c r="LKH3" s="2032"/>
      <c r="LKI3" s="2032"/>
      <c r="LKJ3" s="2032"/>
      <c r="LKK3" s="2032"/>
      <c r="LKL3" s="2032"/>
      <c r="LKM3" s="2032"/>
      <c r="LKN3" s="2032"/>
      <c r="LKO3" s="2032"/>
      <c r="LKP3" s="2032"/>
      <c r="LKQ3" s="2032"/>
      <c r="LKR3" s="2032"/>
      <c r="LKS3" s="2032"/>
      <c r="LKT3" s="2032"/>
      <c r="LKU3" s="2032"/>
      <c r="LKV3" s="2032"/>
      <c r="LKW3" s="2032"/>
      <c r="LKX3" s="2032"/>
      <c r="LKY3" s="2032"/>
      <c r="LKZ3" s="2032"/>
      <c r="LLA3" s="2032"/>
      <c r="LLB3" s="2032"/>
      <c r="LLC3" s="2032"/>
      <c r="LLD3" s="2032"/>
      <c r="LLE3" s="2032"/>
      <c r="LLF3" s="2032"/>
      <c r="LLG3" s="2032"/>
      <c r="LLH3" s="2032"/>
      <c r="LLI3" s="2032"/>
      <c r="LLJ3" s="2032"/>
      <c r="LLK3" s="2032"/>
      <c r="LLL3" s="2032"/>
      <c r="LLM3" s="2032"/>
      <c r="LLN3" s="2032"/>
      <c r="LLO3" s="2032"/>
      <c r="LLP3" s="2032"/>
      <c r="LLQ3" s="2032"/>
      <c r="LLR3" s="2032"/>
      <c r="LLS3" s="2032"/>
      <c r="LLT3" s="2032"/>
      <c r="LLU3" s="2032"/>
      <c r="LLV3" s="2032"/>
      <c r="LLW3" s="2032"/>
      <c r="LLX3" s="2032"/>
      <c r="LLY3" s="2032"/>
      <c r="LLZ3" s="2032"/>
      <c r="LMA3" s="2032"/>
      <c r="LMB3" s="2032"/>
      <c r="LMC3" s="2032"/>
      <c r="LMD3" s="2032"/>
      <c r="LME3" s="2032"/>
      <c r="LMF3" s="2032"/>
      <c r="LMG3" s="2032"/>
      <c r="LMH3" s="2032"/>
      <c r="LMI3" s="2032"/>
      <c r="LMJ3" s="2032"/>
      <c r="LMK3" s="2032"/>
      <c r="LML3" s="2032"/>
      <c r="LMM3" s="2032"/>
      <c r="LMN3" s="2032"/>
      <c r="LMO3" s="2032"/>
      <c r="LMP3" s="2032"/>
      <c r="LMQ3" s="2032"/>
      <c r="LMR3" s="2032"/>
      <c r="LMS3" s="2032"/>
      <c r="LMT3" s="2032"/>
      <c r="LMU3" s="2032"/>
      <c r="LMV3" s="2032"/>
      <c r="LMW3" s="2032"/>
      <c r="LMX3" s="2032"/>
      <c r="LMY3" s="2032"/>
      <c r="LMZ3" s="2032"/>
      <c r="LNA3" s="2032"/>
      <c r="LNB3" s="2032"/>
      <c r="LNC3" s="2032"/>
      <c r="LND3" s="2032"/>
      <c r="LNE3" s="2032"/>
      <c r="LNF3" s="2032"/>
      <c r="LNG3" s="2032"/>
      <c r="LNH3" s="2032"/>
      <c r="LNI3" s="2032"/>
      <c r="LNJ3" s="2032"/>
      <c r="LNK3" s="2032"/>
      <c r="LNL3" s="2032"/>
      <c r="LNM3" s="2032"/>
      <c r="LNN3" s="2032"/>
      <c r="LNO3" s="2032"/>
      <c r="LNP3" s="2032"/>
      <c r="LNQ3" s="2032"/>
      <c r="LNR3" s="2032"/>
      <c r="LNS3" s="2032"/>
      <c r="LNT3" s="2032"/>
      <c r="LNU3" s="2032"/>
      <c r="LNV3" s="2032"/>
      <c r="LNW3" s="2032"/>
      <c r="LNX3" s="2032"/>
      <c r="LNY3" s="2032"/>
      <c r="LNZ3" s="2032"/>
      <c r="LOA3" s="2032"/>
      <c r="LOB3" s="2032"/>
      <c r="LOC3" s="2032"/>
      <c r="LOD3" s="2032"/>
      <c r="LOE3" s="2032"/>
      <c r="LOF3" s="2032"/>
      <c r="LOG3" s="2032"/>
      <c r="LOH3" s="2032"/>
      <c r="LOI3" s="2032"/>
      <c r="LOJ3" s="2032"/>
      <c r="LOK3" s="2032"/>
      <c r="LOL3" s="2032"/>
      <c r="LOM3" s="2032"/>
      <c r="LON3" s="2032"/>
      <c r="LOO3" s="2032"/>
      <c r="LOP3" s="2032"/>
      <c r="LOQ3" s="2032"/>
      <c r="LOR3" s="2032"/>
      <c r="LOS3" s="2032"/>
      <c r="LOT3" s="2032"/>
      <c r="LOU3" s="2032"/>
      <c r="LOV3" s="2032"/>
      <c r="LOW3" s="2032"/>
      <c r="LOX3" s="2032"/>
      <c r="LOY3" s="2032"/>
      <c r="LOZ3" s="2032"/>
      <c r="LPA3" s="2032"/>
      <c r="LPB3" s="2032"/>
      <c r="LPC3" s="2032"/>
      <c r="LPD3" s="2032"/>
      <c r="LPE3" s="2032"/>
      <c r="LPF3" s="2032"/>
      <c r="LPG3" s="2032"/>
      <c r="LPH3" s="2032"/>
      <c r="LPI3" s="2032"/>
      <c r="LPJ3" s="2032"/>
      <c r="LPK3" s="2032"/>
      <c r="LPL3" s="2032"/>
      <c r="LPM3" s="2032"/>
      <c r="LPN3" s="2032"/>
      <c r="LPO3" s="2032"/>
      <c r="LPP3" s="2032"/>
      <c r="LPQ3" s="2032"/>
      <c r="LPR3" s="2032"/>
      <c r="LPS3" s="2032"/>
      <c r="LPT3" s="2032"/>
      <c r="LPU3" s="2032"/>
      <c r="LPV3" s="2032"/>
      <c r="LPW3" s="2032"/>
      <c r="LPX3" s="2032"/>
      <c r="LPY3" s="2032"/>
      <c r="LPZ3" s="2032"/>
      <c r="LQA3" s="2032"/>
      <c r="LQB3" s="2032"/>
      <c r="LQC3" s="2032"/>
      <c r="LQD3" s="2032"/>
      <c r="LQE3" s="2032"/>
      <c r="LQF3" s="2032"/>
      <c r="LQG3" s="2032"/>
      <c r="LQH3" s="2032"/>
      <c r="LQI3" s="2032"/>
      <c r="LQJ3" s="2032"/>
      <c r="LQK3" s="2032"/>
      <c r="LQL3" s="2032"/>
      <c r="LQM3" s="2032"/>
      <c r="LQN3" s="2032"/>
      <c r="LQO3" s="2032"/>
      <c r="LQP3" s="2032"/>
      <c r="LQQ3" s="2032"/>
      <c r="LQR3" s="2032"/>
      <c r="LQS3" s="2032"/>
      <c r="LQT3" s="2032"/>
      <c r="LQU3" s="2032"/>
      <c r="LQV3" s="2032"/>
      <c r="LQW3" s="2032"/>
      <c r="LQX3" s="2032"/>
      <c r="LQY3" s="2032"/>
      <c r="LQZ3" s="2032"/>
      <c r="LRA3" s="2032"/>
      <c r="LRB3" s="2032"/>
      <c r="LRC3" s="2032"/>
      <c r="LRD3" s="2032"/>
      <c r="LRE3" s="2032"/>
      <c r="LRF3" s="2032"/>
      <c r="LRG3" s="2032"/>
      <c r="LRH3" s="2032"/>
      <c r="LRI3" s="2032"/>
      <c r="LRJ3" s="2032"/>
      <c r="LRK3" s="2032"/>
      <c r="LRL3" s="2032"/>
      <c r="LRM3" s="2032"/>
      <c r="LRN3" s="2032"/>
      <c r="LRO3" s="2032"/>
      <c r="LRP3" s="2032"/>
      <c r="LRQ3" s="2032"/>
      <c r="LRR3" s="2032"/>
      <c r="LRS3" s="2032"/>
      <c r="LRT3" s="2032"/>
      <c r="LRU3" s="2032"/>
      <c r="LRV3" s="2032"/>
      <c r="LRW3" s="2032"/>
      <c r="LRX3" s="2032"/>
      <c r="LRY3" s="2032"/>
      <c r="LRZ3" s="2032"/>
      <c r="LSA3" s="2032"/>
      <c r="LSB3" s="2032"/>
      <c r="LSC3" s="2032"/>
      <c r="LSD3" s="2032"/>
      <c r="LSE3" s="2032"/>
      <c r="LSF3" s="2032"/>
      <c r="LSG3" s="2032"/>
      <c r="LSH3" s="2032"/>
      <c r="LSI3" s="2032"/>
      <c r="LSJ3" s="2032"/>
      <c r="LSK3" s="2032"/>
      <c r="LSL3" s="2032"/>
      <c r="LSM3" s="2032"/>
      <c r="LSN3" s="2032"/>
      <c r="LSO3" s="2032"/>
      <c r="LSP3" s="2032"/>
      <c r="LSQ3" s="2032"/>
      <c r="LSR3" s="2032"/>
      <c r="LSS3" s="2032"/>
      <c r="LST3" s="2032"/>
      <c r="LSU3" s="2032"/>
      <c r="LSV3" s="2032"/>
      <c r="LSW3" s="2032"/>
      <c r="LSX3" s="2032"/>
      <c r="LSY3" s="2032"/>
      <c r="LSZ3" s="2032"/>
      <c r="LTA3" s="2032"/>
      <c r="LTB3" s="2032"/>
      <c r="LTC3" s="2032"/>
      <c r="LTD3" s="2032"/>
      <c r="LTE3" s="2032"/>
      <c r="LTF3" s="2032"/>
      <c r="LTG3" s="2032"/>
      <c r="LTH3" s="2032"/>
      <c r="LTI3" s="2032"/>
      <c r="LTJ3" s="2032"/>
      <c r="LTK3" s="2032"/>
      <c r="LTL3" s="2032"/>
      <c r="LTM3" s="2032"/>
      <c r="LTN3" s="2032"/>
      <c r="LTO3" s="2032"/>
      <c r="LTP3" s="2032"/>
      <c r="LTQ3" s="2032"/>
      <c r="LTR3" s="2032"/>
      <c r="LTS3" s="2032"/>
      <c r="LTT3" s="2032"/>
      <c r="LTU3" s="2032"/>
      <c r="LTV3" s="2032"/>
      <c r="LTW3" s="2032"/>
      <c r="LTX3" s="2032"/>
      <c r="LTY3" s="2032"/>
      <c r="LTZ3" s="2032"/>
      <c r="LUA3" s="2032"/>
      <c r="LUB3" s="2032"/>
      <c r="LUC3" s="2032"/>
      <c r="LUD3" s="2032"/>
      <c r="LUE3" s="2032"/>
      <c r="LUF3" s="2032"/>
      <c r="LUG3" s="2032"/>
      <c r="LUH3" s="2032"/>
      <c r="LUI3" s="2032"/>
      <c r="LUJ3" s="2032"/>
      <c r="LUK3" s="2032"/>
      <c r="LUL3" s="2032"/>
      <c r="LUM3" s="2032"/>
      <c r="LUN3" s="2032"/>
      <c r="LUO3" s="2032"/>
      <c r="LUP3" s="2032"/>
      <c r="LUQ3" s="2032"/>
      <c r="LUR3" s="2032"/>
      <c r="LUS3" s="2032"/>
      <c r="LUT3" s="2032"/>
      <c r="LUU3" s="2032"/>
      <c r="LUV3" s="2032"/>
      <c r="LUW3" s="2032"/>
      <c r="LUX3" s="2032"/>
      <c r="LUY3" s="2032"/>
      <c r="LUZ3" s="2032"/>
      <c r="LVA3" s="2032"/>
      <c r="LVB3" s="2032"/>
      <c r="LVC3" s="2032"/>
      <c r="LVD3" s="2032"/>
      <c r="LVE3" s="2032"/>
      <c r="LVF3" s="2032"/>
      <c r="LVG3" s="2032"/>
      <c r="LVH3" s="2032"/>
      <c r="LVI3" s="2032"/>
      <c r="LVJ3" s="2032"/>
      <c r="LVK3" s="2032"/>
      <c r="LVL3" s="2032"/>
      <c r="LVM3" s="2032"/>
      <c r="LVN3" s="2032"/>
      <c r="LVO3" s="2032"/>
      <c r="LVP3" s="2032"/>
      <c r="LVQ3" s="2032"/>
      <c r="LVR3" s="2032"/>
      <c r="LVS3" s="2032"/>
      <c r="LVT3" s="2032"/>
      <c r="LVU3" s="2032"/>
      <c r="LVV3" s="2032"/>
      <c r="LVW3" s="2032"/>
      <c r="LVX3" s="2032"/>
      <c r="LVY3" s="2032"/>
      <c r="LVZ3" s="2032"/>
      <c r="LWA3" s="2032"/>
      <c r="LWB3" s="2032"/>
      <c r="LWC3" s="2032"/>
      <c r="LWD3" s="2032"/>
      <c r="LWE3" s="2032"/>
      <c r="LWF3" s="2032"/>
      <c r="LWG3" s="2032"/>
      <c r="LWH3" s="2032"/>
      <c r="LWI3" s="2032"/>
      <c r="LWJ3" s="2032"/>
      <c r="LWK3" s="2032"/>
      <c r="LWL3" s="2032"/>
      <c r="LWM3" s="2032"/>
      <c r="LWN3" s="2032"/>
      <c r="LWO3" s="2032"/>
      <c r="LWP3" s="2032"/>
      <c r="LWQ3" s="2032"/>
      <c r="LWR3" s="2032"/>
      <c r="LWS3" s="2032"/>
      <c r="LWT3" s="2032"/>
      <c r="LWU3" s="2032"/>
      <c r="LWV3" s="2032"/>
      <c r="LWW3" s="2032"/>
      <c r="LWX3" s="2032"/>
      <c r="LWY3" s="2032"/>
      <c r="LWZ3" s="2032"/>
      <c r="LXA3" s="2032"/>
      <c r="LXB3" s="2032"/>
      <c r="LXC3" s="2032"/>
      <c r="LXD3" s="2032"/>
      <c r="LXE3" s="2032"/>
      <c r="LXF3" s="2032"/>
      <c r="LXG3" s="2032"/>
      <c r="LXH3" s="2032"/>
      <c r="LXI3" s="2032"/>
      <c r="LXJ3" s="2032"/>
      <c r="LXK3" s="2032"/>
      <c r="LXL3" s="2032"/>
      <c r="LXM3" s="2032"/>
      <c r="LXN3" s="2032"/>
      <c r="LXO3" s="2032"/>
      <c r="LXP3" s="2032"/>
      <c r="LXQ3" s="2032"/>
      <c r="LXR3" s="2032"/>
      <c r="LXS3" s="2032"/>
      <c r="LXT3" s="2032"/>
      <c r="LXU3" s="2032"/>
      <c r="LXV3" s="2032"/>
      <c r="LXW3" s="2032"/>
      <c r="LXX3" s="2032"/>
      <c r="LXY3" s="2032"/>
      <c r="LXZ3" s="2032"/>
      <c r="LYA3" s="2032"/>
      <c r="LYB3" s="2032"/>
      <c r="LYC3" s="2032"/>
      <c r="LYD3" s="2032"/>
      <c r="LYE3" s="2032"/>
      <c r="LYF3" s="2032"/>
      <c r="LYG3" s="2032"/>
      <c r="LYH3" s="2032"/>
      <c r="LYI3" s="2032"/>
      <c r="LYJ3" s="2032"/>
      <c r="LYK3" s="2032"/>
      <c r="LYL3" s="2032"/>
      <c r="LYM3" s="2032"/>
      <c r="LYN3" s="2032"/>
      <c r="LYO3" s="2032"/>
      <c r="LYP3" s="2032"/>
      <c r="LYQ3" s="2032"/>
      <c r="LYR3" s="2032"/>
      <c r="LYS3" s="2032"/>
      <c r="LYT3" s="2032"/>
      <c r="LYU3" s="2032"/>
      <c r="LYV3" s="2032"/>
      <c r="LYW3" s="2032"/>
      <c r="LYX3" s="2032"/>
      <c r="LYY3" s="2032"/>
      <c r="LYZ3" s="2032"/>
      <c r="LZA3" s="2032"/>
      <c r="LZB3" s="2032"/>
      <c r="LZC3" s="2032"/>
      <c r="LZD3" s="2032"/>
      <c r="LZE3" s="2032"/>
      <c r="LZF3" s="2032"/>
      <c r="LZG3" s="2032"/>
      <c r="LZH3" s="2032"/>
      <c r="LZI3" s="2032"/>
      <c r="LZJ3" s="2032"/>
      <c r="LZK3" s="2032"/>
      <c r="LZL3" s="2032"/>
      <c r="LZM3" s="2032"/>
      <c r="LZN3" s="2032"/>
      <c r="LZO3" s="2032"/>
      <c r="LZP3" s="2032"/>
      <c r="LZQ3" s="2032"/>
      <c r="LZR3" s="2032"/>
      <c r="LZS3" s="2032"/>
      <c r="LZT3" s="2032"/>
      <c r="LZU3" s="2032"/>
      <c r="LZV3" s="2032"/>
      <c r="LZW3" s="2032"/>
      <c r="LZX3" s="2032"/>
      <c r="LZY3" s="2032"/>
      <c r="LZZ3" s="2032"/>
      <c r="MAA3" s="2032"/>
      <c r="MAB3" s="2032"/>
      <c r="MAC3" s="2032"/>
      <c r="MAD3" s="2032"/>
      <c r="MAE3" s="2032"/>
      <c r="MAF3" s="2032"/>
      <c r="MAG3" s="2032"/>
      <c r="MAH3" s="2032"/>
      <c r="MAI3" s="2032"/>
      <c r="MAJ3" s="2032"/>
      <c r="MAK3" s="2032"/>
      <c r="MAL3" s="2032"/>
      <c r="MAM3" s="2032"/>
      <c r="MAN3" s="2032"/>
      <c r="MAO3" s="2032"/>
      <c r="MAP3" s="2032"/>
      <c r="MAQ3" s="2032"/>
      <c r="MAR3" s="2032"/>
      <c r="MAS3" s="2032"/>
      <c r="MAT3" s="2032"/>
      <c r="MAU3" s="2032"/>
      <c r="MAV3" s="2032"/>
      <c r="MAW3" s="2032"/>
      <c r="MAX3" s="2032"/>
      <c r="MAY3" s="2032"/>
      <c r="MAZ3" s="2032"/>
      <c r="MBA3" s="2032"/>
      <c r="MBB3" s="2032"/>
      <c r="MBC3" s="2032"/>
      <c r="MBD3" s="2032"/>
      <c r="MBE3" s="2032"/>
      <c r="MBF3" s="2032"/>
      <c r="MBG3" s="2032"/>
      <c r="MBH3" s="2032"/>
      <c r="MBI3" s="2032"/>
      <c r="MBJ3" s="2032"/>
      <c r="MBK3" s="2032"/>
      <c r="MBL3" s="2032"/>
      <c r="MBM3" s="2032"/>
      <c r="MBN3" s="2032"/>
      <c r="MBO3" s="2032"/>
      <c r="MBP3" s="2032"/>
      <c r="MBQ3" s="2032"/>
      <c r="MBR3" s="2032"/>
      <c r="MBS3" s="2032"/>
      <c r="MBT3" s="2032"/>
      <c r="MBU3" s="2032"/>
      <c r="MBV3" s="2032"/>
      <c r="MBW3" s="2032"/>
      <c r="MBX3" s="2032"/>
      <c r="MBY3" s="2032"/>
      <c r="MBZ3" s="2032"/>
      <c r="MCA3" s="2032"/>
      <c r="MCB3" s="2032"/>
      <c r="MCC3" s="2032"/>
      <c r="MCD3" s="2032"/>
      <c r="MCE3" s="2032"/>
      <c r="MCF3" s="2032"/>
      <c r="MCG3" s="2032"/>
      <c r="MCH3" s="2032"/>
      <c r="MCI3" s="2032"/>
      <c r="MCJ3" s="2032"/>
      <c r="MCK3" s="2032"/>
      <c r="MCL3" s="2032"/>
      <c r="MCM3" s="2032"/>
      <c r="MCN3" s="2032"/>
      <c r="MCO3" s="2032"/>
      <c r="MCP3" s="2032"/>
      <c r="MCQ3" s="2032"/>
      <c r="MCR3" s="2032"/>
      <c r="MCS3" s="2032"/>
      <c r="MCT3" s="2032"/>
      <c r="MCU3" s="2032"/>
      <c r="MCV3" s="2032"/>
      <c r="MCW3" s="2032"/>
      <c r="MCX3" s="2032"/>
      <c r="MCY3" s="2032"/>
      <c r="MCZ3" s="2032"/>
      <c r="MDA3" s="2032"/>
      <c r="MDB3" s="2032"/>
      <c r="MDC3" s="2032"/>
      <c r="MDD3" s="2032"/>
      <c r="MDE3" s="2032"/>
      <c r="MDF3" s="2032"/>
      <c r="MDG3" s="2032"/>
      <c r="MDH3" s="2032"/>
      <c r="MDI3" s="2032"/>
      <c r="MDJ3" s="2032"/>
      <c r="MDK3" s="2032"/>
      <c r="MDL3" s="2032"/>
      <c r="MDM3" s="2032"/>
      <c r="MDN3" s="2032"/>
      <c r="MDO3" s="2032"/>
      <c r="MDP3" s="2032"/>
      <c r="MDQ3" s="2032"/>
      <c r="MDR3" s="2032"/>
      <c r="MDS3" s="2032"/>
      <c r="MDT3" s="2032"/>
      <c r="MDU3" s="2032"/>
      <c r="MDV3" s="2032"/>
      <c r="MDW3" s="2032"/>
      <c r="MDX3" s="2032"/>
      <c r="MDY3" s="2032"/>
      <c r="MDZ3" s="2032"/>
      <c r="MEA3" s="2032"/>
      <c r="MEB3" s="2032"/>
      <c r="MEC3" s="2032"/>
      <c r="MED3" s="2032"/>
      <c r="MEE3" s="2032"/>
      <c r="MEF3" s="2032"/>
      <c r="MEG3" s="2032"/>
      <c r="MEH3" s="2032"/>
      <c r="MEI3" s="2032"/>
      <c r="MEJ3" s="2032"/>
      <c r="MEK3" s="2032"/>
      <c r="MEL3" s="2032"/>
      <c r="MEM3" s="2032"/>
      <c r="MEN3" s="2032"/>
      <c r="MEO3" s="2032"/>
      <c r="MEP3" s="2032"/>
      <c r="MEQ3" s="2032"/>
      <c r="MER3" s="2032"/>
      <c r="MES3" s="2032"/>
      <c r="MET3" s="2032"/>
      <c r="MEU3" s="2032"/>
      <c r="MEV3" s="2032"/>
      <c r="MEW3" s="2032"/>
      <c r="MEX3" s="2032"/>
      <c r="MEY3" s="2032"/>
      <c r="MEZ3" s="2032"/>
      <c r="MFA3" s="2032"/>
      <c r="MFB3" s="2032"/>
      <c r="MFC3" s="2032"/>
      <c r="MFD3" s="2032"/>
      <c r="MFE3" s="2032"/>
      <c r="MFF3" s="2032"/>
      <c r="MFG3" s="2032"/>
      <c r="MFH3" s="2032"/>
      <c r="MFI3" s="2032"/>
      <c r="MFJ3" s="2032"/>
      <c r="MFK3" s="2032"/>
      <c r="MFL3" s="2032"/>
      <c r="MFM3" s="2032"/>
      <c r="MFN3" s="2032"/>
      <c r="MFO3" s="2032"/>
      <c r="MFP3" s="2032"/>
      <c r="MFQ3" s="2032"/>
      <c r="MFR3" s="2032"/>
      <c r="MFS3" s="2032"/>
      <c r="MFT3" s="2032"/>
      <c r="MFU3" s="2032"/>
      <c r="MFV3" s="2032"/>
      <c r="MFW3" s="2032"/>
      <c r="MFX3" s="2032"/>
      <c r="MFY3" s="2032"/>
      <c r="MFZ3" s="2032"/>
      <c r="MGA3" s="2032"/>
      <c r="MGB3" s="2032"/>
      <c r="MGC3" s="2032"/>
      <c r="MGD3" s="2032"/>
      <c r="MGE3" s="2032"/>
      <c r="MGF3" s="2032"/>
      <c r="MGG3" s="2032"/>
      <c r="MGH3" s="2032"/>
      <c r="MGI3" s="2032"/>
      <c r="MGJ3" s="2032"/>
      <c r="MGK3" s="2032"/>
      <c r="MGL3" s="2032"/>
      <c r="MGM3" s="2032"/>
      <c r="MGN3" s="2032"/>
      <c r="MGO3" s="2032"/>
      <c r="MGP3" s="2032"/>
      <c r="MGQ3" s="2032"/>
      <c r="MGR3" s="2032"/>
      <c r="MGS3" s="2032"/>
      <c r="MGT3" s="2032"/>
      <c r="MGU3" s="2032"/>
      <c r="MGV3" s="2032"/>
      <c r="MGW3" s="2032"/>
      <c r="MGX3" s="2032"/>
      <c r="MGY3" s="2032"/>
      <c r="MGZ3" s="2032"/>
      <c r="MHA3" s="2032"/>
      <c r="MHB3" s="2032"/>
      <c r="MHC3" s="2032"/>
      <c r="MHD3" s="2032"/>
      <c r="MHE3" s="2032"/>
      <c r="MHF3" s="2032"/>
      <c r="MHG3" s="2032"/>
      <c r="MHH3" s="2032"/>
      <c r="MHI3" s="2032"/>
      <c r="MHJ3" s="2032"/>
      <c r="MHK3" s="2032"/>
      <c r="MHL3" s="2032"/>
      <c r="MHM3" s="2032"/>
      <c r="MHN3" s="2032"/>
      <c r="MHO3" s="2032"/>
      <c r="MHP3" s="2032"/>
      <c r="MHQ3" s="2032"/>
      <c r="MHR3" s="2032"/>
      <c r="MHS3" s="2032"/>
      <c r="MHT3" s="2032"/>
      <c r="MHU3" s="2032"/>
      <c r="MHV3" s="2032"/>
      <c r="MHW3" s="2032"/>
      <c r="MHX3" s="2032"/>
      <c r="MHY3" s="2032"/>
      <c r="MHZ3" s="2032"/>
      <c r="MIA3" s="2032"/>
      <c r="MIB3" s="2032"/>
      <c r="MIC3" s="2032"/>
      <c r="MID3" s="2032"/>
      <c r="MIE3" s="2032"/>
      <c r="MIF3" s="2032"/>
      <c r="MIG3" s="2032"/>
      <c r="MIH3" s="2032"/>
      <c r="MII3" s="2032"/>
      <c r="MIJ3" s="2032"/>
      <c r="MIK3" s="2032"/>
      <c r="MIL3" s="2032"/>
      <c r="MIM3" s="2032"/>
      <c r="MIN3" s="2032"/>
      <c r="MIO3" s="2032"/>
      <c r="MIP3" s="2032"/>
      <c r="MIQ3" s="2032"/>
      <c r="MIR3" s="2032"/>
      <c r="MIS3" s="2032"/>
      <c r="MIT3" s="2032"/>
      <c r="MIU3" s="2032"/>
      <c r="MIV3" s="2032"/>
      <c r="MIW3" s="2032"/>
      <c r="MIX3" s="2032"/>
      <c r="MIY3" s="2032"/>
      <c r="MIZ3" s="2032"/>
      <c r="MJA3" s="2032"/>
      <c r="MJB3" s="2032"/>
      <c r="MJC3" s="2032"/>
      <c r="MJD3" s="2032"/>
      <c r="MJE3" s="2032"/>
      <c r="MJF3" s="2032"/>
      <c r="MJG3" s="2032"/>
      <c r="MJH3" s="2032"/>
      <c r="MJI3" s="2032"/>
      <c r="MJJ3" s="2032"/>
      <c r="MJK3" s="2032"/>
      <c r="MJL3" s="2032"/>
      <c r="MJM3" s="2032"/>
      <c r="MJN3" s="2032"/>
      <c r="MJO3" s="2032"/>
      <c r="MJP3" s="2032"/>
      <c r="MJQ3" s="2032"/>
      <c r="MJR3" s="2032"/>
      <c r="MJS3" s="2032"/>
      <c r="MJT3" s="2032"/>
      <c r="MJU3" s="2032"/>
      <c r="MJV3" s="2032"/>
      <c r="MJW3" s="2032"/>
      <c r="MJX3" s="2032"/>
      <c r="MJY3" s="2032"/>
      <c r="MJZ3" s="2032"/>
      <c r="MKA3" s="2032"/>
      <c r="MKB3" s="2032"/>
      <c r="MKC3" s="2032"/>
      <c r="MKD3" s="2032"/>
      <c r="MKE3" s="2032"/>
      <c r="MKF3" s="2032"/>
      <c r="MKG3" s="2032"/>
      <c r="MKH3" s="2032"/>
      <c r="MKI3" s="2032"/>
      <c r="MKJ3" s="2032"/>
      <c r="MKK3" s="2032"/>
      <c r="MKL3" s="2032"/>
      <c r="MKM3" s="2032"/>
      <c r="MKN3" s="2032"/>
      <c r="MKO3" s="2032"/>
      <c r="MKP3" s="2032"/>
      <c r="MKQ3" s="2032"/>
      <c r="MKR3" s="2032"/>
      <c r="MKS3" s="2032"/>
      <c r="MKT3" s="2032"/>
      <c r="MKU3" s="2032"/>
      <c r="MKV3" s="2032"/>
      <c r="MKW3" s="2032"/>
      <c r="MKX3" s="2032"/>
      <c r="MKY3" s="2032"/>
      <c r="MKZ3" s="2032"/>
      <c r="MLA3" s="2032"/>
      <c r="MLB3" s="2032"/>
      <c r="MLC3" s="2032"/>
      <c r="MLD3" s="2032"/>
      <c r="MLE3" s="2032"/>
      <c r="MLF3" s="2032"/>
      <c r="MLG3" s="2032"/>
      <c r="MLH3" s="2032"/>
      <c r="MLI3" s="2032"/>
      <c r="MLJ3" s="2032"/>
      <c r="MLK3" s="2032"/>
      <c r="MLL3" s="2032"/>
      <c r="MLM3" s="2032"/>
      <c r="MLN3" s="2032"/>
      <c r="MLO3" s="2032"/>
      <c r="MLP3" s="2032"/>
      <c r="MLQ3" s="2032"/>
      <c r="MLR3" s="2032"/>
      <c r="MLS3" s="2032"/>
      <c r="MLT3" s="2032"/>
      <c r="MLU3" s="2032"/>
      <c r="MLV3" s="2032"/>
      <c r="MLW3" s="2032"/>
      <c r="MLX3" s="2032"/>
      <c r="MLY3" s="2032"/>
      <c r="MLZ3" s="2032"/>
      <c r="MMA3" s="2032"/>
      <c r="MMB3" s="2032"/>
      <c r="MMC3" s="2032"/>
      <c r="MMD3" s="2032"/>
      <c r="MME3" s="2032"/>
      <c r="MMF3" s="2032"/>
      <c r="MMG3" s="2032"/>
      <c r="MMH3" s="2032"/>
      <c r="MMI3" s="2032"/>
      <c r="MMJ3" s="2032"/>
      <c r="MMK3" s="2032"/>
      <c r="MML3" s="2032"/>
      <c r="MMM3" s="2032"/>
      <c r="MMN3" s="2032"/>
      <c r="MMO3" s="2032"/>
      <c r="MMP3" s="2032"/>
      <c r="MMQ3" s="2032"/>
      <c r="MMR3" s="2032"/>
      <c r="MMS3" s="2032"/>
      <c r="MMT3" s="2032"/>
      <c r="MMU3" s="2032"/>
      <c r="MMV3" s="2032"/>
      <c r="MMW3" s="2032"/>
      <c r="MMX3" s="2032"/>
      <c r="MMY3" s="2032"/>
      <c r="MMZ3" s="2032"/>
      <c r="MNA3" s="2032"/>
      <c r="MNB3" s="2032"/>
      <c r="MNC3" s="2032"/>
      <c r="MND3" s="2032"/>
      <c r="MNE3" s="2032"/>
      <c r="MNF3" s="2032"/>
      <c r="MNG3" s="2032"/>
      <c r="MNH3" s="2032"/>
      <c r="MNI3" s="2032"/>
      <c r="MNJ3" s="2032"/>
      <c r="MNK3" s="2032"/>
      <c r="MNL3" s="2032"/>
      <c r="MNM3" s="2032"/>
      <c r="MNN3" s="2032"/>
      <c r="MNO3" s="2032"/>
      <c r="MNP3" s="2032"/>
      <c r="MNQ3" s="2032"/>
      <c r="MNR3" s="2032"/>
      <c r="MNS3" s="2032"/>
      <c r="MNT3" s="2032"/>
      <c r="MNU3" s="2032"/>
      <c r="MNV3" s="2032"/>
      <c r="MNW3" s="2032"/>
      <c r="MNX3" s="2032"/>
      <c r="MNY3" s="2032"/>
      <c r="MNZ3" s="2032"/>
      <c r="MOA3" s="2032"/>
      <c r="MOB3" s="2032"/>
      <c r="MOC3" s="2032"/>
      <c r="MOD3" s="2032"/>
      <c r="MOE3" s="2032"/>
      <c r="MOF3" s="2032"/>
      <c r="MOG3" s="2032"/>
      <c r="MOH3" s="2032"/>
      <c r="MOI3" s="2032"/>
      <c r="MOJ3" s="2032"/>
      <c r="MOK3" s="2032"/>
      <c r="MOL3" s="2032"/>
      <c r="MOM3" s="2032"/>
      <c r="MON3" s="2032"/>
      <c r="MOO3" s="2032"/>
      <c r="MOP3" s="2032"/>
      <c r="MOQ3" s="2032"/>
      <c r="MOR3" s="2032"/>
      <c r="MOS3" s="2032"/>
      <c r="MOT3" s="2032"/>
      <c r="MOU3" s="2032"/>
      <c r="MOV3" s="2032"/>
      <c r="MOW3" s="2032"/>
      <c r="MOX3" s="2032"/>
      <c r="MOY3" s="2032"/>
      <c r="MOZ3" s="2032"/>
      <c r="MPA3" s="2032"/>
      <c r="MPB3" s="2032"/>
      <c r="MPC3" s="2032"/>
      <c r="MPD3" s="2032"/>
      <c r="MPE3" s="2032"/>
      <c r="MPF3" s="2032"/>
      <c r="MPG3" s="2032"/>
      <c r="MPH3" s="2032"/>
      <c r="MPI3" s="2032"/>
      <c r="MPJ3" s="2032"/>
      <c r="MPK3" s="2032"/>
      <c r="MPL3" s="2032"/>
      <c r="MPM3" s="2032"/>
      <c r="MPN3" s="2032"/>
      <c r="MPO3" s="2032"/>
      <c r="MPP3" s="2032"/>
      <c r="MPQ3" s="2032"/>
      <c r="MPR3" s="2032"/>
      <c r="MPS3" s="2032"/>
      <c r="MPT3" s="2032"/>
      <c r="MPU3" s="2032"/>
      <c r="MPV3" s="2032"/>
      <c r="MPW3" s="2032"/>
      <c r="MPX3" s="2032"/>
      <c r="MPY3" s="2032"/>
      <c r="MPZ3" s="2032"/>
      <c r="MQA3" s="2032"/>
      <c r="MQB3" s="2032"/>
      <c r="MQC3" s="2032"/>
      <c r="MQD3" s="2032"/>
      <c r="MQE3" s="2032"/>
      <c r="MQF3" s="2032"/>
      <c r="MQG3" s="2032"/>
      <c r="MQH3" s="2032"/>
      <c r="MQI3" s="2032"/>
      <c r="MQJ3" s="2032"/>
      <c r="MQK3" s="2032"/>
      <c r="MQL3" s="2032"/>
      <c r="MQM3" s="2032"/>
      <c r="MQN3" s="2032"/>
      <c r="MQO3" s="2032"/>
      <c r="MQP3" s="2032"/>
      <c r="MQQ3" s="2032"/>
      <c r="MQR3" s="2032"/>
      <c r="MQS3" s="2032"/>
      <c r="MQT3" s="2032"/>
      <c r="MQU3" s="2032"/>
      <c r="MQV3" s="2032"/>
      <c r="MQW3" s="2032"/>
      <c r="MQX3" s="2032"/>
      <c r="MQY3" s="2032"/>
      <c r="MQZ3" s="2032"/>
      <c r="MRA3" s="2032"/>
      <c r="MRB3" s="2032"/>
      <c r="MRC3" s="2032"/>
      <c r="MRD3" s="2032"/>
      <c r="MRE3" s="2032"/>
      <c r="MRF3" s="2032"/>
      <c r="MRG3" s="2032"/>
      <c r="MRH3" s="2032"/>
      <c r="MRI3" s="2032"/>
      <c r="MRJ3" s="2032"/>
      <c r="MRK3" s="2032"/>
      <c r="MRL3" s="2032"/>
      <c r="MRM3" s="2032"/>
      <c r="MRN3" s="2032"/>
      <c r="MRO3" s="2032"/>
      <c r="MRP3" s="2032"/>
      <c r="MRQ3" s="2032"/>
      <c r="MRR3" s="2032"/>
      <c r="MRS3" s="2032"/>
      <c r="MRT3" s="2032"/>
      <c r="MRU3" s="2032"/>
      <c r="MRV3" s="2032"/>
      <c r="MRW3" s="2032"/>
      <c r="MRX3" s="2032"/>
      <c r="MRY3" s="2032"/>
      <c r="MRZ3" s="2032"/>
      <c r="MSA3" s="2032"/>
      <c r="MSB3" s="2032"/>
      <c r="MSC3" s="2032"/>
      <c r="MSD3" s="2032"/>
      <c r="MSE3" s="2032"/>
      <c r="MSF3" s="2032"/>
      <c r="MSG3" s="2032"/>
      <c r="MSH3" s="2032"/>
      <c r="MSI3" s="2032"/>
      <c r="MSJ3" s="2032"/>
      <c r="MSK3" s="2032"/>
      <c r="MSL3" s="2032"/>
      <c r="MSM3" s="2032"/>
      <c r="MSN3" s="2032"/>
      <c r="MSO3" s="2032"/>
      <c r="MSP3" s="2032"/>
      <c r="MSQ3" s="2032"/>
      <c r="MSR3" s="2032"/>
      <c r="MSS3" s="2032"/>
      <c r="MST3" s="2032"/>
      <c r="MSU3" s="2032"/>
      <c r="MSV3" s="2032"/>
      <c r="MSW3" s="2032"/>
      <c r="MSX3" s="2032"/>
      <c r="MSY3" s="2032"/>
      <c r="MSZ3" s="2032"/>
      <c r="MTA3" s="2032"/>
      <c r="MTB3" s="2032"/>
      <c r="MTC3" s="2032"/>
      <c r="MTD3" s="2032"/>
      <c r="MTE3" s="2032"/>
      <c r="MTF3" s="2032"/>
      <c r="MTG3" s="2032"/>
      <c r="MTH3" s="2032"/>
      <c r="MTI3" s="2032"/>
      <c r="MTJ3" s="2032"/>
      <c r="MTK3" s="2032"/>
      <c r="MTL3" s="2032"/>
      <c r="MTM3" s="2032"/>
      <c r="MTN3" s="2032"/>
      <c r="MTO3" s="2032"/>
      <c r="MTP3" s="2032"/>
      <c r="MTQ3" s="2032"/>
      <c r="MTR3" s="2032"/>
      <c r="MTS3" s="2032"/>
      <c r="MTT3" s="2032"/>
      <c r="MTU3" s="2032"/>
      <c r="MTV3" s="2032"/>
      <c r="MTW3" s="2032"/>
      <c r="MTX3" s="2032"/>
      <c r="MTY3" s="2032"/>
      <c r="MTZ3" s="2032"/>
      <c r="MUA3" s="2032"/>
      <c r="MUB3" s="2032"/>
      <c r="MUC3" s="2032"/>
      <c r="MUD3" s="2032"/>
      <c r="MUE3" s="2032"/>
      <c r="MUF3" s="2032"/>
      <c r="MUG3" s="2032"/>
      <c r="MUH3" s="2032"/>
      <c r="MUI3" s="2032"/>
      <c r="MUJ3" s="2032"/>
      <c r="MUK3" s="2032"/>
      <c r="MUL3" s="2032"/>
      <c r="MUM3" s="2032"/>
      <c r="MUN3" s="2032"/>
      <c r="MUO3" s="2032"/>
      <c r="MUP3" s="2032"/>
      <c r="MUQ3" s="2032"/>
      <c r="MUR3" s="2032"/>
      <c r="MUS3" s="2032"/>
      <c r="MUT3" s="2032"/>
      <c r="MUU3" s="2032"/>
      <c r="MUV3" s="2032"/>
      <c r="MUW3" s="2032"/>
      <c r="MUX3" s="2032"/>
      <c r="MUY3" s="2032"/>
      <c r="MUZ3" s="2032"/>
      <c r="MVA3" s="2032"/>
      <c r="MVB3" s="2032"/>
      <c r="MVC3" s="2032"/>
      <c r="MVD3" s="2032"/>
      <c r="MVE3" s="2032"/>
      <c r="MVF3" s="2032"/>
      <c r="MVG3" s="2032"/>
      <c r="MVH3" s="2032"/>
      <c r="MVI3" s="2032"/>
      <c r="MVJ3" s="2032"/>
      <c r="MVK3" s="2032"/>
      <c r="MVL3" s="2032"/>
      <c r="MVM3" s="2032"/>
      <c r="MVN3" s="2032"/>
      <c r="MVO3" s="2032"/>
      <c r="MVP3" s="2032"/>
      <c r="MVQ3" s="2032"/>
      <c r="MVR3" s="2032"/>
      <c r="MVS3" s="2032"/>
      <c r="MVT3" s="2032"/>
      <c r="MVU3" s="2032"/>
      <c r="MVV3" s="2032"/>
      <c r="MVW3" s="2032"/>
      <c r="MVX3" s="2032"/>
      <c r="MVY3" s="2032"/>
      <c r="MVZ3" s="2032"/>
      <c r="MWA3" s="2032"/>
      <c r="MWB3" s="2032"/>
      <c r="MWC3" s="2032"/>
      <c r="MWD3" s="2032"/>
      <c r="MWE3" s="2032"/>
      <c r="MWF3" s="2032"/>
      <c r="MWG3" s="2032"/>
      <c r="MWH3" s="2032"/>
      <c r="MWI3" s="2032"/>
      <c r="MWJ3" s="2032"/>
      <c r="MWK3" s="2032"/>
      <c r="MWL3" s="2032"/>
      <c r="MWM3" s="2032"/>
      <c r="MWN3" s="2032"/>
      <c r="MWO3" s="2032"/>
      <c r="MWP3" s="2032"/>
      <c r="MWQ3" s="2032"/>
      <c r="MWR3" s="2032"/>
      <c r="MWS3" s="2032"/>
      <c r="MWT3" s="2032"/>
      <c r="MWU3" s="2032"/>
      <c r="MWV3" s="2032"/>
      <c r="MWW3" s="2032"/>
      <c r="MWX3" s="2032"/>
      <c r="MWY3" s="2032"/>
      <c r="MWZ3" s="2032"/>
      <c r="MXA3" s="2032"/>
      <c r="MXB3" s="2032"/>
      <c r="MXC3" s="2032"/>
      <c r="MXD3" s="2032"/>
      <c r="MXE3" s="2032"/>
      <c r="MXF3" s="2032"/>
      <c r="MXG3" s="2032"/>
      <c r="MXH3" s="2032"/>
      <c r="MXI3" s="2032"/>
      <c r="MXJ3" s="2032"/>
      <c r="MXK3" s="2032"/>
      <c r="MXL3" s="2032"/>
      <c r="MXM3" s="2032"/>
      <c r="MXN3" s="2032"/>
      <c r="MXO3" s="2032"/>
      <c r="MXP3" s="2032"/>
      <c r="MXQ3" s="2032"/>
      <c r="MXR3" s="2032"/>
      <c r="MXS3" s="2032"/>
      <c r="MXT3" s="2032"/>
      <c r="MXU3" s="2032"/>
      <c r="MXV3" s="2032"/>
      <c r="MXW3" s="2032"/>
      <c r="MXX3" s="2032"/>
      <c r="MXY3" s="2032"/>
      <c r="MXZ3" s="2032"/>
      <c r="MYA3" s="2032"/>
      <c r="MYB3" s="2032"/>
      <c r="MYC3" s="2032"/>
      <c r="MYD3" s="2032"/>
      <c r="MYE3" s="2032"/>
      <c r="MYF3" s="2032"/>
      <c r="MYG3" s="2032"/>
      <c r="MYH3" s="2032"/>
      <c r="MYI3" s="2032"/>
      <c r="MYJ3" s="2032"/>
      <c r="MYK3" s="2032"/>
      <c r="MYL3" s="2032"/>
      <c r="MYM3" s="2032"/>
      <c r="MYN3" s="2032"/>
      <c r="MYO3" s="2032"/>
      <c r="MYP3" s="2032"/>
      <c r="MYQ3" s="2032"/>
      <c r="MYR3" s="2032"/>
      <c r="MYS3" s="2032"/>
      <c r="MYT3" s="2032"/>
      <c r="MYU3" s="2032"/>
      <c r="MYV3" s="2032"/>
      <c r="MYW3" s="2032"/>
      <c r="MYX3" s="2032"/>
      <c r="MYY3" s="2032"/>
      <c r="MYZ3" s="2032"/>
      <c r="MZA3" s="2032"/>
      <c r="MZB3" s="2032"/>
      <c r="MZC3" s="2032"/>
      <c r="MZD3" s="2032"/>
      <c r="MZE3" s="2032"/>
      <c r="MZF3" s="2032"/>
      <c r="MZG3" s="2032"/>
      <c r="MZH3" s="2032"/>
      <c r="MZI3" s="2032"/>
      <c r="MZJ3" s="2032"/>
      <c r="MZK3" s="2032"/>
      <c r="MZL3" s="2032"/>
      <c r="MZM3" s="2032"/>
      <c r="MZN3" s="2032"/>
      <c r="MZO3" s="2032"/>
      <c r="MZP3" s="2032"/>
      <c r="MZQ3" s="2032"/>
      <c r="MZR3" s="2032"/>
      <c r="MZS3" s="2032"/>
      <c r="MZT3" s="2032"/>
      <c r="MZU3" s="2032"/>
      <c r="MZV3" s="2032"/>
      <c r="MZW3" s="2032"/>
      <c r="MZX3" s="2032"/>
      <c r="MZY3" s="2032"/>
      <c r="MZZ3" s="2032"/>
      <c r="NAA3" s="2032"/>
      <c r="NAB3" s="2032"/>
      <c r="NAC3" s="2032"/>
      <c r="NAD3" s="2032"/>
      <c r="NAE3" s="2032"/>
      <c r="NAF3" s="2032"/>
      <c r="NAG3" s="2032"/>
      <c r="NAH3" s="2032"/>
      <c r="NAI3" s="2032"/>
      <c r="NAJ3" s="2032"/>
      <c r="NAK3" s="2032"/>
      <c r="NAL3" s="2032"/>
      <c r="NAM3" s="2032"/>
      <c r="NAN3" s="2032"/>
      <c r="NAO3" s="2032"/>
      <c r="NAP3" s="2032"/>
      <c r="NAQ3" s="2032"/>
      <c r="NAR3" s="2032"/>
      <c r="NAS3" s="2032"/>
      <c r="NAT3" s="2032"/>
      <c r="NAU3" s="2032"/>
      <c r="NAV3" s="2032"/>
      <c r="NAW3" s="2032"/>
      <c r="NAX3" s="2032"/>
      <c r="NAY3" s="2032"/>
      <c r="NAZ3" s="2032"/>
      <c r="NBA3" s="2032"/>
      <c r="NBB3" s="2032"/>
      <c r="NBC3" s="2032"/>
      <c r="NBD3" s="2032"/>
      <c r="NBE3" s="2032"/>
      <c r="NBF3" s="2032"/>
      <c r="NBG3" s="2032"/>
      <c r="NBH3" s="2032"/>
      <c r="NBI3" s="2032"/>
      <c r="NBJ3" s="2032"/>
      <c r="NBK3" s="2032"/>
      <c r="NBL3" s="2032"/>
      <c r="NBM3" s="2032"/>
      <c r="NBN3" s="2032"/>
      <c r="NBO3" s="2032"/>
      <c r="NBP3" s="2032"/>
      <c r="NBQ3" s="2032"/>
      <c r="NBR3" s="2032"/>
      <c r="NBS3" s="2032"/>
      <c r="NBT3" s="2032"/>
      <c r="NBU3" s="2032"/>
      <c r="NBV3" s="2032"/>
      <c r="NBW3" s="2032"/>
      <c r="NBX3" s="2032"/>
      <c r="NBY3" s="2032"/>
      <c r="NBZ3" s="2032"/>
      <c r="NCA3" s="2032"/>
      <c r="NCB3" s="2032"/>
      <c r="NCC3" s="2032"/>
      <c r="NCD3" s="2032"/>
      <c r="NCE3" s="2032"/>
      <c r="NCF3" s="2032"/>
      <c r="NCG3" s="2032"/>
      <c r="NCH3" s="2032"/>
      <c r="NCI3" s="2032"/>
      <c r="NCJ3" s="2032"/>
      <c r="NCK3" s="2032"/>
      <c r="NCL3" s="2032"/>
      <c r="NCM3" s="2032"/>
      <c r="NCN3" s="2032"/>
      <c r="NCO3" s="2032"/>
      <c r="NCP3" s="2032"/>
      <c r="NCQ3" s="2032"/>
      <c r="NCR3" s="2032"/>
      <c r="NCS3" s="2032"/>
      <c r="NCT3" s="2032"/>
      <c r="NCU3" s="2032"/>
      <c r="NCV3" s="2032"/>
      <c r="NCW3" s="2032"/>
      <c r="NCX3" s="2032"/>
      <c r="NCY3" s="2032"/>
      <c r="NCZ3" s="2032"/>
      <c r="NDA3" s="2032"/>
      <c r="NDB3" s="2032"/>
      <c r="NDC3" s="2032"/>
      <c r="NDD3" s="2032"/>
      <c r="NDE3" s="2032"/>
      <c r="NDF3" s="2032"/>
      <c r="NDG3" s="2032"/>
      <c r="NDH3" s="2032"/>
      <c r="NDI3" s="2032"/>
      <c r="NDJ3" s="2032"/>
      <c r="NDK3" s="2032"/>
      <c r="NDL3" s="2032"/>
      <c r="NDM3" s="2032"/>
      <c r="NDN3" s="2032"/>
      <c r="NDO3" s="2032"/>
      <c r="NDP3" s="2032"/>
      <c r="NDQ3" s="2032"/>
      <c r="NDR3" s="2032"/>
      <c r="NDS3" s="2032"/>
      <c r="NDT3" s="2032"/>
      <c r="NDU3" s="2032"/>
      <c r="NDV3" s="2032"/>
      <c r="NDW3" s="2032"/>
      <c r="NDX3" s="2032"/>
      <c r="NDY3" s="2032"/>
      <c r="NDZ3" s="2032"/>
      <c r="NEA3" s="2032"/>
      <c r="NEB3" s="2032"/>
      <c r="NEC3" s="2032"/>
      <c r="NED3" s="2032"/>
      <c r="NEE3" s="2032"/>
      <c r="NEF3" s="2032"/>
      <c r="NEG3" s="2032"/>
      <c r="NEH3" s="2032"/>
      <c r="NEI3" s="2032"/>
      <c r="NEJ3" s="2032"/>
      <c r="NEK3" s="2032"/>
      <c r="NEL3" s="2032"/>
      <c r="NEM3" s="2032"/>
      <c r="NEN3" s="2032"/>
      <c r="NEO3" s="2032"/>
      <c r="NEP3" s="2032"/>
      <c r="NEQ3" s="2032"/>
      <c r="NER3" s="2032"/>
      <c r="NES3" s="2032"/>
      <c r="NET3" s="2032"/>
      <c r="NEU3" s="2032"/>
      <c r="NEV3" s="2032"/>
      <c r="NEW3" s="2032"/>
      <c r="NEX3" s="2032"/>
      <c r="NEY3" s="2032"/>
      <c r="NEZ3" s="2032"/>
      <c r="NFA3" s="2032"/>
      <c r="NFB3" s="2032"/>
      <c r="NFC3" s="2032"/>
      <c r="NFD3" s="2032"/>
      <c r="NFE3" s="2032"/>
      <c r="NFF3" s="2032"/>
      <c r="NFG3" s="2032"/>
      <c r="NFH3" s="2032"/>
      <c r="NFI3" s="2032"/>
      <c r="NFJ3" s="2032"/>
      <c r="NFK3" s="2032"/>
      <c r="NFL3" s="2032"/>
      <c r="NFM3" s="2032"/>
      <c r="NFN3" s="2032"/>
      <c r="NFO3" s="2032"/>
      <c r="NFP3" s="2032"/>
      <c r="NFQ3" s="2032"/>
      <c r="NFR3" s="2032"/>
      <c r="NFS3" s="2032"/>
      <c r="NFT3" s="2032"/>
      <c r="NFU3" s="2032"/>
      <c r="NFV3" s="2032"/>
      <c r="NFW3" s="2032"/>
      <c r="NFX3" s="2032"/>
      <c r="NFY3" s="2032"/>
      <c r="NFZ3" s="2032"/>
      <c r="NGA3" s="2032"/>
      <c r="NGB3" s="2032"/>
      <c r="NGC3" s="2032"/>
      <c r="NGD3" s="2032"/>
      <c r="NGE3" s="2032"/>
      <c r="NGF3" s="2032"/>
      <c r="NGG3" s="2032"/>
      <c r="NGH3" s="2032"/>
      <c r="NGI3" s="2032"/>
      <c r="NGJ3" s="2032"/>
      <c r="NGK3" s="2032"/>
      <c r="NGL3" s="2032"/>
      <c r="NGM3" s="2032"/>
      <c r="NGN3" s="2032"/>
      <c r="NGO3" s="2032"/>
      <c r="NGP3" s="2032"/>
      <c r="NGQ3" s="2032"/>
      <c r="NGR3" s="2032"/>
      <c r="NGS3" s="2032"/>
      <c r="NGT3" s="2032"/>
      <c r="NGU3" s="2032"/>
      <c r="NGV3" s="2032"/>
      <c r="NGW3" s="2032"/>
      <c r="NGX3" s="2032"/>
      <c r="NGY3" s="2032"/>
      <c r="NGZ3" s="2032"/>
      <c r="NHA3" s="2032"/>
      <c r="NHB3" s="2032"/>
      <c r="NHC3" s="2032"/>
      <c r="NHD3" s="2032"/>
      <c r="NHE3" s="2032"/>
      <c r="NHF3" s="2032"/>
      <c r="NHG3" s="2032"/>
      <c r="NHH3" s="2032"/>
      <c r="NHI3" s="2032"/>
      <c r="NHJ3" s="2032"/>
      <c r="NHK3" s="2032"/>
      <c r="NHL3" s="2032"/>
      <c r="NHM3" s="2032"/>
      <c r="NHN3" s="2032"/>
      <c r="NHO3" s="2032"/>
      <c r="NHP3" s="2032"/>
      <c r="NHQ3" s="2032"/>
      <c r="NHR3" s="2032"/>
      <c r="NHS3" s="2032"/>
      <c r="NHT3" s="2032"/>
      <c r="NHU3" s="2032"/>
      <c r="NHV3" s="2032"/>
      <c r="NHW3" s="2032"/>
      <c r="NHX3" s="2032"/>
      <c r="NHY3" s="2032"/>
      <c r="NHZ3" s="2032"/>
      <c r="NIA3" s="2032"/>
      <c r="NIB3" s="2032"/>
      <c r="NIC3" s="2032"/>
      <c r="NID3" s="2032"/>
      <c r="NIE3" s="2032"/>
      <c r="NIF3" s="2032"/>
      <c r="NIG3" s="2032"/>
      <c r="NIH3" s="2032"/>
      <c r="NII3" s="2032"/>
      <c r="NIJ3" s="2032"/>
      <c r="NIK3" s="2032"/>
      <c r="NIL3" s="2032"/>
      <c r="NIM3" s="2032"/>
      <c r="NIN3" s="2032"/>
      <c r="NIO3" s="2032"/>
      <c r="NIP3" s="2032"/>
      <c r="NIQ3" s="2032"/>
      <c r="NIR3" s="2032"/>
      <c r="NIS3" s="2032"/>
      <c r="NIT3" s="2032"/>
      <c r="NIU3" s="2032"/>
      <c r="NIV3" s="2032"/>
      <c r="NIW3" s="2032"/>
      <c r="NIX3" s="2032"/>
      <c r="NIY3" s="2032"/>
      <c r="NIZ3" s="2032"/>
      <c r="NJA3" s="2032"/>
      <c r="NJB3" s="2032"/>
      <c r="NJC3" s="2032"/>
      <c r="NJD3" s="2032"/>
      <c r="NJE3" s="2032"/>
      <c r="NJF3" s="2032"/>
      <c r="NJG3" s="2032"/>
      <c r="NJH3" s="2032"/>
      <c r="NJI3" s="2032"/>
      <c r="NJJ3" s="2032"/>
      <c r="NJK3" s="2032"/>
      <c r="NJL3" s="2032"/>
      <c r="NJM3" s="2032"/>
      <c r="NJN3" s="2032"/>
      <c r="NJO3" s="2032"/>
      <c r="NJP3" s="2032"/>
      <c r="NJQ3" s="2032"/>
      <c r="NJR3" s="2032"/>
      <c r="NJS3" s="2032"/>
      <c r="NJT3" s="2032"/>
      <c r="NJU3" s="2032"/>
      <c r="NJV3" s="2032"/>
      <c r="NJW3" s="2032"/>
      <c r="NJX3" s="2032"/>
      <c r="NJY3" s="2032"/>
      <c r="NJZ3" s="2032"/>
      <c r="NKA3" s="2032"/>
      <c r="NKB3" s="2032"/>
      <c r="NKC3" s="2032"/>
      <c r="NKD3" s="2032"/>
      <c r="NKE3" s="2032"/>
      <c r="NKF3" s="2032"/>
      <c r="NKG3" s="2032"/>
      <c r="NKH3" s="2032"/>
      <c r="NKI3" s="2032"/>
      <c r="NKJ3" s="2032"/>
      <c r="NKK3" s="2032"/>
      <c r="NKL3" s="2032"/>
      <c r="NKM3" s="2032"/>
      <c r="NKN3" s="2032"/>
      <c r="NKO3" s="2032"/>
      <c r="NKP3" s="2032"/>
      <c r="NKQ3" s="2032"/>
      <c r="NKR3" s="2032"/>
      <c r="NKS3" s="2032"/>
      <c r="NKT3" s="2032"/>
      <c r="NKU3" s="2032"/>
      <c r="NKV3" s="2032"/>
      <c r="NKW3" s="2032"/>
      <c r="NKX3" s="2032"/>
      <c r="NKY3" s="2032"/>
      <c r="NKZ3" s="2032"/>
      <c r="NLA3" s="2032"/>
      <c r="NLB3" s="2032"/>
      <c r="NLC3" s="2032"/>
      <c r="NLD3" s="2032"/>
      <c r="NLE3" s="2032"/>
      <c r="NLF3" s="2032"/>
      <c r="NLG3" s="2032"/>
      <c r="NLH3" s="2032"/>
      <c r="NLI3" s="2032"/>
      <c r="NLJ3" s="2032"/>
      <c r="NLK3" s="2032"/>
      <c r="NLL3" s="2032"/>
      <c r="NLM3" s="2032"/>
      <c r="NLN3" s="2032"/>
      <c r="NLO3" s="2032"/>
      <c r="NLP3" s="2032"/>
      <c r="NLQ3" s="2032"/>
      <c r="NLR3" s="2032"/>
      <c r="NLS3" s="2032"/>
      <c r="NLT3" s="2032"/>
      <c r="NLU3" s="2032"/>
      <c r="NLV3" s="2032"/>
      <c r="NLW3" s="2032"/>
      <c r="NLX3" s="2032"/>
      <c r="NLY3" s="2032"/>
      <c r="NLZ3" s="2032"/>
      <c r="NMA3" s="2032"/>
      <c r="NMB3" s="2032"/>
      <c r="NMC3" s="2032"/>
      <c r="NMD3" s="2032"/>
      <c r="NME3" s="2032"/>
      <c r="NMF3" s="2032"/>
      <c r="NMG3" s="2032"/>
      <c r="NMH3" s="2032"/>
      <c r="NMI3" s="2032"/>
      <c r="NMJ3" s="2032"/>
      <c r="NMK3" s="2032"/>
      <c r="NML3" s="2032"/>
      <c r="NMM3" s="2032"/>
      <c r="NMN3" s="2032"/>
      <c r="NMO3" s="2032"/>
      <c r="NMP3" s="2032"/>
      <c r="NMQ3" s="2032"/>
      <c r="NMR3" s="2032"/>
      <c r="NMS3" s="2032"/>
      <c r="NMT3" s="2032"/>
      <c r="NMU3" s="2032"/>
      <c r="NMV3" s="2032"/>
      <c r="NMW3" s="2032"/>
      <c r="NMX3" s="2032"/>
      <c r="NMY3" s="2032"/>
      <c r="NMZ3" s="2032"/>
      <c r="NNA3" s="2032"/>
      <c r="NNB3" s="2032"/>
      <c r="NNC3" s="2032"/>
      <c r="NND3" s="2032"/>
      <c r="NNE3" s="2032"/>
      <c r="NNF3" s="2032"/>
      <c r="NNG3" s="2032"/>
      <c r="NNH3" s="2032"/>
      <c r="NNI3" s="2032"/>
      <c r="NNJ3" s="2032"/>
      <c r="NNK3" s="2032"/>
      <c r="NNL3" s="2032"/>
      <c r="NNM3" s="2032"/>
      <c r="NNN3" s="2032"/>
      <c r="NNO3" s="2032"/>
      <c r="NNP3" s="2032"/>
      <c r="NNQ3" s="2032"/>
      <c r="NNR3" s="2032"/>
      <c r="NNS3" s="2032"/>
      <c r="NNT3" s="2032"/>
      <c r="NNU3" s="2032"/>
      <c r="NNV3" s="2032"/>
      <c r="NNW3" s="2032"/>
      <c r="NNX3" s="2032"/>
      <c r="NNY3" s="2032"/>
      <c r="NNZ3" s="2032"/>
      <c r="NOA3" s="2032"/>
      <c r="NOB3" s="2032"/>
      <c r="NOC3" s="2032"/>
      <c r="NOD3" s="2032"/>
      <c r="NOE3" s="2032"/>
      <c r="NOF3" s="2032"/>
      <c r="NOG3" s="2032"/>
      <c r="NOH3" s="2032"/>
      <c r="NOI3" s="2032"/>
      <c r="NOJ3" s="2032"/>
      <c r="NOK3" s="2032"/>
      <c r="NOL3" s="2032"/>
      <c r="NOM3" s="2032"/>
      <c r="NON3" s="2032"/>
      <c r="NOO3" s="2032"/>
      <c r="NOP3" s="2032"/>
      <c r="NOQ3" s="2032"/>
      <c r="NOR3" s="2032"/>
      <c r="NOS3" s="2032"/>
      <c r="NOT3" s="2032"/>
      <c r="NOU3" s="2032"/>
      <c r="NOV3" s="2032"/>
      <c r="NOW3" s="2032"/>
      <c r="NOX3" s="2032"/>
      <c r="NOY3" s="2032"/>
      <c r="NOZ3" s="2032"/>
      <c r="NPA3" s="2032"/>
      <c r="NPB3" s="2032"/>
      <c r="NPC3" s="2032"/>
      <c r="NPD3" s="2032"/>
      <c r="NPE3" s="2032"/>
      <c r="NPF3" s="2032"/>
      <c r="NPG3" s="2032"/>
      <c r="NPH3" s="2032"/>
      <c r="NPI3" s="2032"/>
      <c r="NPJ3" s="2032"/>
      <c r="NPK3" s="2032"/>
      <c r="NPL3" s="2032"/>
      <c r="NPM3" s="2032"/>
      <c r="NPN3" s="2032"/>
      <c r="NPO3" s="2032"/>
      <c r="NPP3" s="2032"/>
      <c r="NPQ3" s="2032"/>
      <c r="NPR3" s="2032"/>
      <c r="NPS3" s="2032"/>
      <c r="NPT3" s="2032"/>
      <c r="NPU3" s="2032"/>
      <c r="NPV3" s="2032"/>
      <c r="NPW3" s="2032"/>
      <c r="NPX3" s="2032"/>
      <c r="NPY3" s="2032"/>
      <c r="NPZ3" s="2032"/>
      <c r="NQA3" s="2032"/>
      <c r="NQB3" s="2032"/>
      <c r="NQC3" s="2032"/>
      <c r="NQD3" s="2032"/>
      <c r="NQE3" s="2032"/>
      <c r="NQF3" s="2032"/>
      <c r="NQG3" s="2032"/>
      <c r="NQH3" s="2032"/>
      <c r="NQI3" s="2032"/>
      <c r="NQJ3" s="2032"/>
      <c r="NQK3" s="2032"/>
      <c r="NQL3" s="2032"/>
      <c r="NQM3" s="2032"/>
      <c r="NQN3" s="2032"/>
      <c r="NQO3" s="2032"/>
      <c r="NQP3" s="2032"/>
      <c r="NQQ3" s="2032"/>
      <c r="NQR3" s="2032"/>
      <c r="NQS3" s="2032"/>
      <c r="NQT3" s="2032"/>
      <c r="NQU3" s="2032"/>
      <c r="NQV3" s="2032"/>
      <c r="NQW3" s="2032"/>
      <c r="NQX3" s="2032"/>
      <c r="NQY3" s="2032"/>
      <c r="NQZ3" s="2032"/>
      <c r="NRA3" s="2032"/>
      <c r="NRB3" s="2032"/>
      <c r="NRC3" s="2032"/>
      <c r="NRD3" s="2032"/>
      <c r="NRE3" s="2032"/>
      <c r="NRF3" s="2032"/>
      <c r="NRG3" s="2032"/>
      <c r="NRH3" s="2032"/>
      <c r="NRI3" s="2032"/>
      <c r="NRJ3" s="2032"/>
      <c r="NRK3" s="2032"/>
      <c r="NRL3" s="2032"/>
      <c r="NRM3" s="2032"/>
      <c r="NRN3" s="2032"/>
      <c r="NRO3" s="2032"/>
      <c r="NRP3" s="2032"/>
      <c r="NRQ3" s="2032"/>
      <c r="NRR3" s="2032"/>
      <c r="NRS3" s="2032"/>
      <c r="NRT3" s="2032"/>
      <c r="NRU3" s="2032"/>
      <c r="NRV3" s="2032"/>
      <c r="NRW3" s="2032"/>
      <c r="NRX3" s="2032"/>
      <c r="NRY3" s="2032"/>
      <c r="NRZ3" s="2032"/>
      <c r="NSA3" s="2032"/>
      <c r="NSB3" s="2032"/>
      <c r="NSC3" s="2032"/>
      <c r="NSD3" s="2032"/>
      <c r="NSE3" s="2032"/>
      <c r="NSF3" s="2032"/>
      <c r="NSG3" s="2032"/>
      <c r="NSH3" s="2032"/>
      <c r="NSI3" s="2032"/>
      <c r="NSJ3" s="2032"/>
      <c r="NSK3" s="2032"/>
      <c r="NSL3" s="2032"/>
      <c r="NSM3" s="2032"/>
      <c r="NSN3" s="2032"/>
      <c r="NSO3" s="2032"/>
      <c r="NSP3" s="2032"/>
      <c r="NSQ3" s="2032"/>
      <c r="NSR3" s="2032"/>
      <c r="NSS3" s="2032"/>
      <c r="NST3" s="2032"/>
      <c r="NSU3" s="2032"/>
      <c r="NSV3" s="2032"/>
      <c r="NSW3" s="2032"/>
      <c r="NSX3" s="2032"/>
      <c r="NSY3" s="2032"/>
      <c r="NSZ3" s="2032"/>
      <c r="NTA3" s="2032"/>
      <c r="NTB3" s="2032"/>
      <c r="NTC3" s="2032"/>
      <c r="NTD3" s="2032"/>
      <c r="NTE3" s="2032"/>
      <c r="NTF3" s="2032"/>
      <c r="NTG3" s="2032"/>
      <c r="NTH3" s="2032"/>
      <c r="NTI3" s="2032"/>
      <c r="NTJ3" s="2032"/>
      <c r="NTK3" s="2032"/>
      <c r="NTL3" s="2032"/>
      <c r="NTM3" s="2032"/>
      <c r="NTN3" s="2032"/>
      <c r="NTO3" s="2032"/>
      <c r="NTP3" s="2032"/>
      <c r="NTQ3" s="2032"/>
      <c r="NTR3" s="2032"/>
      <c r="NTS3" s="2032"/>
      <c r="NTT3" s="2032"/>
      <c r="NTU3" s="2032"/>
      <c r="NTV3" s="2032"/>
      <c r="NTW3" s="2032"/>
      <c r="NTX3" s="2032"/>
      <c r="NTY3" s="2032"/>
      <c r="NTZ3" s="2032"/>
      <c r="NUA3" s="2032"/>
      <c r="NUB3" s="2032"/>
      <c r="NUC3" s="2032"/>
      <c r="NUD3" s="2032"/>
      <c r="NUE3" s="2032"/>
      <c r="NUF3" s="2032"/>
      <c r="NUG3" s="2032"/>
      <c r="NUH3" s="2032"/>
      <c r="NUI3" s="2032"/>
      <c r="NUJ3" s="2032"/>
      <c r="NUK3" s="2032"/>
      <c r="NUL3" s="2032"/>
      <c r="NUM3" s="2032"/>
      <c r="NUN3" s="2032"/>
      <c r="NUO3" s="2032"/>
      <c r="NUP3" s="2032"/>
      <c r="NUQ3" s="2032"/>
      <c r="NUR3" s="2032"/>
      <c r="NUS3" s="2032"/>
      <c r="NUT3" s="2032"/>
      <c r="NUU3" s="2032"/>
      <c r="NUV3" s="2032"/>
      <c r="NUW3" s="2032"/>
      <c r="NUX3" s="2032"/>
      <c r="NUY3" s="2032"/>
      <c r="NUZ3" s="2032"/>
      <c r="NVA3" s="2032"/>
      <c r="NVB3" s="2032"/>
      <c r="NVC3" s="2032"/>
      <c r="NVD3" s="2032"/>
      <c r="NVE3" s="2032"/>
      <c r="NVF3" s="2032"/>
      <c r="NVG3" s="2032"/>
      <c r="NVH3" s="2032"/>
      <c r="NVI3" s="2032"/>
      <c r="NVJ3" s="2032"/>
      <c r="NVK3" s="2032"/>
      <c r="NVL3" s="2032"/>
      <c r="NVM3" s="2032"/>
      <c r="NVN3" s="2032"/>
      <c r="NVO3" s="2032"/>
      <c r="NVP3" s="2032"/>
      <c r="NVQ3" s="2032"/>
      <c r="NVR3" s="2032"/>
      <c r="NVS3" s="2032"/>
      <c r="NVT3" s="2032"/>
      <c r="NVU3" s="2032"/>
      <c r="NVV3" s="2032"/>
      <c r="NVW3" s="2032"/>
      <c r="NVX3" s="2032"/>
      <c r="NVY3" s="2032"/>
      <c r="NVZ3" s="2032"/>
      <c r="NWA3" s="2032"/>
      <c r="NWB3" s="2032"/>
      <c r="NWC3" s="2032"/>
      <c r="NWD3" s="2032"/>
      <c r="NWE3" s="2032"/>
      <c r="NWF3" s="2032"/>
      <c r="NWG3" s="2032"/>
      <c r="NWH3" s="2032"/>
      <c r="NWI3" s="2032"/>
      <c r="NWJ3" s="2032"/>
      <c r="NWK3" s="2032"/>
      <c r="NWL3" s="2032"/>
      <c r="NWM3" s="2032"/>
      <c r="NWN3" s="2032"/>
      <c r="NWO3" s="2032"/>
      <c r="NWP3" s="2032"/>
      <c r="NWQ3" s="2032"/>
      <c r="NWR3" s="2032"/>
      <c r="NWS3" s="2032"/>
      <c r="NWT3" s="2032"/>
      <c r="NWU3" s="2032"/>
      <c r="NWV3" s="2032"/>
      <c r="NWW3" s="2032"/>
      <c r="NWX3" s="2032"/>
      <c r="NWY3" s="2032"/>
      <c r="NWZ3" s="2032"/>
      <c r="NXA3" s="2032"/>
      <c r="NXB3" s="2032"/>
      <c r="NXC3" s="2032"/>
      <c r="NXD3" s="2032"/>
      <c r="NXE3" s="2032"/>
      <c r="NXF3" s="2032"/>
      <c r="NXG3" s="2032"/>
      <c r="NXH3" s="2032"/>
      <c r="NXI3" s="2032"/>
      <c r="NXJ3" s="2032"/>
      <c r="NXK3" s="2032"/>
      <c r="NXL3" s="2032"/>
      <c r="NXM3" s="2032"/>
      <c r="NXN3" s="2032"/>
      <c r="NXO3" s="2032"/>
      <c r="NXP3" s="2032"/>
      <c r="NXQ3" s="2032"/>
      <c r="NXR3" s="2032"/>
      <c r="NXS3" s="2032"/>
      <c r="NXT3" s="2032"/>
      <c r="NXU3" s="2032"/>
      <c r="NXV3" s="2032"/>
      <c r="NXW3" s="2032"/>
      <c r="NXX3" s="2032"/>
      <c r="NXY3" s="2032"/>
      <c r="NXZ3" s="2032"/>
      <c r="NYA3" s="2032"/>
      <c r="NYB3" s="2032"/>
      <c r="NYC3" s="2032"/>
      <c r="NYD3" s="2032"/>
      <c r="NYE3" s="2032"/>
      <c r="NYF3" s="2032"/>
      <c r="NYG3" s="2032"/>
      <c r="NYH3" s="2032"/>
      <c r="NYI3" s="2032"/>
      <c r="NYJ3" s="2032"/>
      <c r="NYK3" s="2032"/>
      <c r="NYL3" s="2032"/>
      <c r="NYM3" s="2032"/>
      <c r="NYN3" s="2032"/>
      <c r="NYO3" s="2032"/>
      <c r="NYP3" s="2032"/>
      <c r="NYQ3" s="2032"/>
      <c r="NYR3" s="2032"/>
      <c r="NYS3" s="2032"/>
      <c r="NYT3" s="2032"/>
      <c r="NYU3" s="2032"/>
      <c r="NYV3" s="2032"/>
      <c r="NYW3" s="2032"/>
      <c r="NYX3" s="2032"/>
      <c r="NYY3" s="2032"/>
      <c r="NYZ3" s="2032"/>
      <c r="NZA3" s="2032"/>
      <c r="NZB3" s="2032"/>
      <c r="NZC3" s="2032"/>
      <c r="NZD3" s="2032"/>
      <c r="NZE3" s="2032"/>
      <c r="NZF3" s="2032"/>
      <c r="NZG3" s="2032"/>
      <c r="NZH3" s="2032"/>
      <c r="NZI3" s="2032"/>
      <c r="NZJ3" s="2032"/>
      <c r="NZK3" s="2032"/>
      <c r="NZL3" s="2032"/>
      <c r="NZM3" s="2032"/>
      <c r="NZN3" s="2032"/>
      <c r="NZO3" s="2032"/>
      <c r="NZP3" s="2032"/>
      <c r="NZQ3" s="2032"/>
      <c r="NZR3" s="2032"/>
      <c r="NZS3" s="2032"/>
      <c r="NZT3" s="2032"/>
      <c r="NZU3" s="2032"/>
      <c r="NZV3" s="2032"/>
      <c r="NZW3" s="2032"/>
      <c r="NZX3" s="2032"/>
      <c r="NZY3" s="2032"/>
      <c r="NZZ3" s="2032"/>
      <c r="OAA3" s="2032"/>
      <c r="OAB3" s="2032"/>
      <c r="OAC3" s="2032"/>
      <c r="OAD3" s="2032"/>
      <c r="OAE3" s="2032"/>
      <c r="OAF3" s="2032"/>
      <c r="OAG3" s="2032"/>
      <c r="OAH3" s="2032"/>
      <c r="OAI3" s="2032"/>
      <c r="OAJ3" s="2032"/>
      <c r="OAK3" s="2032"/>
      <c r="OAL3" s="2032"/>
      <c r="OAM3" s="2032"/>
      <c r="OAN3" s="2032"/>
      <c r="OAO3" s="2032"/>
      <c r="OAP3" s="2032"/>
      <c r="OAQ3" s="2032"/>
      <c r="OAR3" s="2032"/>
      <c r="OAS3" s="2032"/>
      <c r="OAT3" s="2032"/>
      <c r="OAU3" s="2032"/>
      <c r="OAV3" s="2032"/>
      <c r="OAW3" s="2032"/>
      <c r="OAX3" s="2032"/>
      <c r="OAY3" s="2032"/>
      <c r="OAZ3" s="2032"/>
      <c r="OBA3" s="2032"/>
      <c r="OBB3" s="2032"/>
      <c r="OBC3" s="2032"/>
      <c r="OBD3" s="2032"/>
      <c r="OBE3" s="2032"/>
      <c r="OBF3" s="2032"/>
      <c r="OBG3" s="2032"/>
      <c r="OBH3" s="2032"/>
      <c r="OBI3" s="2032"/>
      <c r="OBJ3" s="2032"/>
      <c r="OBK3" s="2032"/>
      <c r="OBL3" s="2032"/>
      <c r="OBM3" s="2032"/>
      <c r="OBN3" s="2032"/>
      <c r="OBO3" s="2032"/>
      <c r="OBP3" s="2032"/>
      <c r="OBQ3" s="2032"/>
      <c r="OBR3" s="2032"/>
      <c r="OBS3" s="2032"/>
      <c r="OBT3" s="2032"/>
      <c r="OBU3" s="2032"/>
      <c r="OBV3" s="2032"/>
      <c r="OBW3" s="2032"/>
      <c r="OBX3" s="2032"/>
      <c r="OBY3" s="2032"/>
      <c r="OBZ3" s="2032"/>
      <c r="OCA3" s="2032"/>
      <c r="OCB3" s="2032"/>
      <c r="OCC3" s="2032"/>
      <c r="OCD3" s="2032"/>
      <c r="OCE3" s="2032"/>
      <c r="OCF3" s="2032"/>
      <c r="OCG3" s="2032"/>
      <c r="OCH3" s="2032"/>
      <c r="OCI3" s="2032"/>
      <c r="OCJ3" s="2032"/>
      <c r="OCK3" s="2032"/>
      <c r="OCL3" s="2032"/>
      <c r="OCM3" s="2032"/>
      <c r="OCN3" s="2032"/>
      <c r="OCO3" s="2032"/>
      <c r="OCP3" s="2032"/>
      <c r="OCQ3" s="2032"/>
      <c r="OCR3" s="2032"/>
      <c r="OCS3" s="2032"/>
      <c r="OCT3" s="2032"/>
      <c r="OCU3" s="2032"/>
      <c r="OCV3" s="2032"/>
      <c r="OCW3" s="2032"/>
      <c r="OCX3" s="2032"/>
      <c r="OCY3" s="2032"/>
      <c r="OCZ3" s="2032"/>
      <c r="ODA3" s="2032"/>
      <c r="ODB3" s="2032"/>
      <c r="ODC3" s="2032"/>
      <c r="ODD3" s="2032"/>
      <c r="ODE3" s="2032"/>
      <c r="ODF3" s="2032"/>
      <c r="ODG3" s="2032"/>
      <c r="ODH3" s="2032"/>
      <c r="ODI3" s="2032"/>
      <c r="ODJ3" s="2032"/>
      <c r="ODK3" s="2032"/>
      <c r="ODL3" s="2032"/>
      <c r="ODM3" s="2032"/>
      <c r="ODN3" s="2032"/>
      <c r="ODO3" s="2032"/>
      <c r="ODP3" s="2032"/>
      <c r="ODQ3" s="2032"/>
      <c r="ODR3" s="2032"/>
      <c r="ODS3" s="2032"/>
      <c r="ODT3" s="2032"/>
      <c r="ODU3" s="2032"/>
      <c r="ODV3" s="2032"/>
      <c r="ODW3" s="2032"/>
      <c r="ODX3" s="2032"/>
      <c r="ODY3" s="2032"/>
      <c r="ODZ3" s="2032"/>
      <c r="OEA3" s="2032"/>
      <c r="OEB3" s="2032"/>
      <c r="OEC3" s="2032"/>
      <c r="OED3" s="2032"/>
      <c r="OEE3" s="2032"/>
      <c r="OEF3" s="2032"/>
      <c r="OEG3" s="2032"/>
      <c r="OEH3" s="2032"/>
      <c r="OEI3" s="2032"/>
      <c r="OEJ3" s="2032"/>
      <c r="OEK3" s="2032"/>
      <c r="OEL3" s="2032"/>
      <c r="OEM3" s="2032"/>
      <c r="OEN3" s="2032"/>
      <c r="OEO3" s="2032"/>
      <c r="OEP3" s="2032"/>
      <c r="OEQ3" s="2032"/>
      <c r="OER3" s="2032"/>
      <c r="OES3" s="2032"/>
      <c r="OET3" s="2032"/>
      <c r="OEU3" s="2032"/>
      <c r="OEV3" s="2032"/>
      <c r="OEW3" s="2032"/>
      <c r="OEX3" s="2032"/>
      <c r="OEY3" s="2032"/>
      <c r="OEZ3" s="2032"/>
      <c r="OFA3" s="2032"/>
      <c r="OFB3" s="2032"/>
      <c r="OFC3" s="2032"/>
      <c r="OFD3" s="2032"/>
      <c r="OFE3" s="2032"/>
      <c r="OFF3" s="2032"/>
      <c r="OFG3" s="2032"/>
      <c r="OFH3" s="2032"/>
      <c r="OFI3" s="2032"/>
      <c r="OFJ3" s="2032"/>
      <c r="OFK3" s="2032"/>
      <c r="OFL3" s="2032"/>
      <c r="OFM3" s="2032"/>
      <c r="OFN3" s="2032"/>
      <c r="OFO3" s="2032"/>
      <c r="OFP3" s="2032"/>
      <c r="OFQ3" s="2032"/>
      <c r="OFR3" s="2032"/>
      <c r="OFS3" s="2032"/>
      <c r="OFT3" s="2032"/>
      <c r="OFU3" s="2032"/>
      <c r="OFV3" s="2032"/>
      <c r="OFW3" s="2032"/>
      <c r="OFX3" s="2032"/>
      <c r="OFY3" s="2032"/>
      <c r="OFZ3" s="2032"/>
      <c r="OGA3" s="2032"/>
      <c r="OGB3" s="2032"/>
      <c r="OGC3" s="2032"/>
      <c r="OGD3" s="2032"/>
      <c r="OGE3" s="2032"/>
      <c r="OGF3" s="2032"/>
      <c r="OGG3" s="2032"/>
      <c r="OGH3" s="2032"/>
      <c r="OGI3" s="2032"/>
      <c r="OGJ3" s="2032"/>
      <c r="OGK3" s="2032"/>
      <c r="OGL3" s="2032"/>
      <c r="OGM3" s="2032"/>
      <c r="OGN3" s="2032"/>
      <c r="OGO3" s="2032"/>
      <c r="OGP3" s="2032"/>
      <c r="OGQ3" s="2032"/>
      <c r="OGR3" s="2032"/>
      <c r="OGS3" s="2032"/>
      <c r="OGT3" s="2032"/>
      <c r="OGU3" s="2032"/>
      <c r="OGV3" s="2032"/>
      <c r="OGW3" s="2032"/>
      <c r="OGX3" s="2032"/>
      <c r="OGY3" s="2032"/>
      <c r="OGZ3" s="2032"/>
      <c r="OHA3" s="2032"/>
      <c r="OHB3" s="2032"/>
      <c r="OHC3" s="2032"/>
      <c r="OHD3" s="2032"/>
      <c r="OHE3" s="2032"/>
      <c r="OHF3" s="2032"/>
      <c r="OHG3" s="2032"/>
      <c r="OHH3" s="2032"/>
      <c r="OHI3" s="2032"/>
      <c r="OHJ3" s="2032"/>
      <c r="OHK3" s="2032"/>
      <c r="OHL3" s="2032"/>
      <c r="OHM3" s="2032"/>
      <c r="OHN3" s="2032"/>
      <c r="OHO3" s="2032"/>
      <c r="OHP3" s="2032"/>
      <c r="OHQ3" s="2032"/>
      <c r="OHR3" s="2032"/>
      <c r="OHS3" s="2032"/>
      <c r="OHT3" s="2032"/>
      <c r="OHU3" s="2032"/>
      <c r="OHV3" s="2032"/>
      <c r="OHW3" s="2032"/>
      <c r="OHX3" s="2032"/>
      <c r="OHY3" s="2032"/>
      <c r="OHZ3" s="2032"/>
      <c r="OIA3" s="2032"/>
      <c r="OIB3" s="2032"/>
      <c r="OIC3" s="2032"/>
      <c r="OID3" s="2032"/>
      <c r="OIE3" s="2032"/>
      <c r="OIF3" s="2032"/>
      <c r="OIG3" s="2032"/>
      <c r="OIH3" s="2032"/>
      <c r="OII3" s="2032"/>
      <c r="OIJ3" s="2032"/>
      <c r="OIK3" s="2032"/>
      <c r="OIL3" s="2032"/>
      <c r="OIM3" s="2032"/>
      <c r="OIN3" s="2032"/>
      <c r="OIO3" s="2032"/>
      <c r="OIP3" s="2032"/>
      <c r="OIQ3" s="2032"/>
      <c r="OIR3" s="2032"/>
      <c r="OIS3" s="2032"/>
      <c r="OIT3" s="2032"/>
      <c r="OIU3" s="2032"/>
      <c r="OIV3" s="2032"/>
      <c r="OIW3" s="2032"/>
      <c r="OIX3" s="2032"/>
      <c r="OIY3" s="2032"/>
      <c r="OIZ3" s="2032"/>
      <c r="OJA3" s="2032"/>
      <c r="OJB3" s="2032"/>
      <c r="OJC3" s="2032"/>
      <c r="OJD3" s="2032"/>
      <c r="OJE3" s="2032"/>
      <c r="OJF3" s="2032"/>
      <c r="OJG3" s="2032"/>
      <c r="OJH3" s="2032"/>
      <c r="OJI3" s="2032"/>
      <c r="OJJ3" s="2032"/>
      <c r="OJK3" s="2032"/>
      <c r="OJL3" s="2032"/>
      <c r="OJM3" s="2032"/>
      <c r="OJN3" s="2032"/>
      <c r="OJO3" s="2032"/>
      <c r="OJP3" s="2032"/>
      <c r="OJQ3" s="2032"/>
      <c r="OJR3" s="2032"/>
      <c r="OJS3" s="2032"/>
      <c r="OJT3" s="2032"/>
      <c r="OJU3" s="2032"/>
      <c r="OJV3" s="2032"/>
      <c r="OJW3" s="2032"/>
      <c r="OJX3" s="2032"/>
      <c r="OJY3" s="2032"/>
      <c r="OJZ3" s="2032"/>
      <c r="OKA3" s="2032"/>
      <c r="OKB3" s="2032"/>
      <c r="OKC3" s="2032"/>
      <c r="OKD3" s="2032"/>
      <c r="OKE3" s="2032"/>
      <c r="OKF3" s="2032"/>
      <c r="OKG3" s="2032"/>
      <c r="OKH3" s="2032"/>
      <c r="OKI3" s="2032"/>
      <c r="OKJ3" s="2032"/>
      <c r="OKK3" s="2032"/>
      <c r="OKL3" s="2032"/>
      <c r="OKM3" s="2032"/>
      <c r="OKN3" s="2032"/>
      <c r="OKO3" s="2032"/>
      <c r="OKP3" s="2032"/>
      <c r="OKQ3" s="2032"/>
      <c r="OKR3" s="2032"/>
      <c r="OKS3" s="2032"/>
      <c r="OKT3" s="2032"/>
      <c r="OKU3" s="2032"/>
      <c r="OKV3" s="2032"/>
      <c r="OKW3" s="2032"/>
      <c r="OKX3" s="2032"/>
      <c r="OKY3" s="2032"/>
      <c r="OKZ3" s="2032"/>
      <c r="OLA3" s="2032"/>
      <c r="OLB3" s="2032"/>
      <c r="OLC3" s="2032"/>
      <c r="OLD3" s="2032"/>
      <c r="OLE3" s="2032"/>
      <c r="OLF3" s="2032"/>
      <c r="OLG3" s="2032"/>
      <c r="OLH3" s="2032"/>
      <c r="OLI3" s="2032"/>
      <c r="OLJ3" s="2032"/>
      <c r="OLK3" s="2032"/>
      <c r="OLL3" s="2032"/>
      <c r="OLM3" s="2032"/>
      <c r="OLN3" s="2032"/>
      <c r="OLO3" s="2032"/>
      <c r="OLP3" s="2032"/>
      <c r="OLQ3" s="2032"/>
      <c r="OLR3" s="2032"/>
      <c r="OLS3" s="2032"/>
      <c r="OLT3" s="2032"/>
      <c r="OLU3" s="2032"/>
      <c r="OLV3" s="2032"/>
      <c r="OLW3" s="2032"/>
      <c r="OLX3" s="2032"/>
      <c r="OLY3" s="2032"/>
      <c r="OLZ3" s="2032"/>
      <c r="OMA3" s="2032"/>
      <c r="OMB3" s="2032"/>
      <c r="OMC3" s="2032"/>
      <c r="OMD3" s="2032"/>
      <c r="OME3" s="2032"/>
      <c r="OMF3" s="2032"/>
      <c r="OMG3" s="2032"/>
      <c r="OMH3" s="2032"/>
      <c r="OMI3" s="2032"/>
      <c r="OMJ3" s="2032"/>
      <c r="OMK3" s="2032"/>
      <c r="OML3" s="2032"/>
      <c r="OMM3" s="2032"/>
      <c r="OMN3" s="2032"/>
      <c r="OMO3" s="2032"/>
      <c r="OMP3" s="2032"/>
      <c r="OMQ3" s="2032"/>
      <c r="OMR3" s="2032"/>
      <c r="OMS3" s="2032"/>
      <c r="OMT3" s="2032"/>
      <c r="OMU3" s="2032"/>
      <c r="OMV3" s="2032"/>
      <c r="OMW3" s="2032"/>
      <c r="OMX3" s="2032"/>
      <c r="OMY3" s="2032"/>
      <c r="OMZ3" s="2032"/>
      <c r="ONA3" s="2032"/>
      <c r="ONB3" s="2032"/>
      <c r="ONC3" s="2032"/>
      <c r="OND3" s="2032"/>
      <c r="ONE3" s="2032"/>
      <c r="ONF3" s="2032"/>
      <c r="ONG3" s="2032"/>
      <c r="ONH3" s="2032"/>
      <c r="ONI3" s="2032"/>
      <c r="ONJ3" s="2032"/>
      <c r="ONK3" s="2032"/>
      <c r="ONL3" s="2032"/>
      <c r="ONM3" s="2032"/>
      <c r="ONN3" s="2032"/>
      <c r="ONO3" s="2032"/>
      <c r="ONP3" s="2032"/>
      <c r="ONQ3" s="2032"/>
      <c r="ONR3" s="2032"/>
      <c r="ONS3" s="2032"/>
      <c r="ONT3" s="2032"/>
      <c r="ONU3" s="2032"/>
      <c r="ONV3" s="2032"/>
      <c r="ONW3" s="2032"/>
      <c r="ONX3" s="2032"/>
      <c r="ONY3" s="2032"/>
      <c r="ONZ3" s="2032"/>
      <c r="OOA3" s="2032"/>
      <c r="OOB3" s="2032"/>
      <c r="OOC3" s="2032"/>
      <c r="OOD3" s="2032"/>
      <c r="OOE3" s="2032"/>
      <c r="OOF3" s="2032"/>
      <c r="OOG3" s="2032"/>
      <c r="OOH3" s="2032"/>
      <c r="OOI3" s="2032"/>
      <c r="OOJ3" s="2032"/>
      <c r="OOK3" s="2032"/>
      <c r="OOL3" s="2032"/>
      <c r="OOM3" s="2032"/>
      <c r="OON3" s="2032"/>
      <c r="OOO3" s="2032"/>
      <c r="OOP3" s="2032"/>
      <c r="OOQ3" s="2032"/>
      <c r="OOR3" s="2032"/>
      <c r="OOS3" s="2032"/>
      <c r="OOT3" s="2032"/>
      <c r="OOU3" s="2032"/>
      <c r="OOV3" s="2032"/>
      <c r="OOW3" s="2032"/>
      <c r="OOX3" s="2032"/>
      <c r="OOY3" s="2032"/>
      <c r="OOZ3" s="2032"/>
      <c r="OPA3" s="2032"/>
      <c r="OPB3" s="2032"/>
      <c r="OPC3" s="2032"/>
      <c r="OPD3" s="2032"/>
      <c r="OPE3" s="2032"/>
      <c r="OPF3" s="2032"/>
      <c r="OPG3" s="2032"/>
      <c r="OPH3" s="2032"/>
      <c r="OPI3" s="2032"/>
      <c r="OPJ3" s="2032"/>
      <c r="OPK3" s="2032"/>
      <c r="OPL3" s="2032"/>
      <c r="OPM3" s="2032"/>
      <c r="OPN3" s="2032"/>
      <c r="OPO3" s="2032"/>
      <c r="OPP3" s="2032"/>
      <c r="OPQ3" s="2032"/>
      <c r="OPR3" s="2032"/>
      <c r="OPS3" s="2032"/>
      <c r="OPT3" s="2032"/>
      <c r="OPU3" s="2032"/>
      <c r="OPV3" s="2032"/>
      <c r="OPW3" s="2032"/>
      <c r="OPX3" s="2032"/>
      <c r="OPY3" s="2032"/>
      <c r="OPZ3" s="2032"/>
      <c r="OQA3" s="2032"/>
      <c r="OQB3" s="2032"/>
      <c r="OQC3" s="2032"/>
      <c r="OQD3" s="2032"/>
      <c r="OQE3" s="2032"/>
      <c r="OQF3" s="2032"/>
      <c r="OQG3" s="2032"/>
      <c r="OQH3" s="2032"/>
      <c r="OQI3" s="2032"/>
      <c r="OQJ3" s="2032"/>
      <c r="OQK3" s="2032"/>
      <c r="OQL3" s="2032"/>
      <c r="OQM3" s="2032"/>
      <c r="OQN3" s="2032"/>
      <c r="OQO3" s="2032"/>
      <c r="OQP3" s="2032"/>
      <c r="OQQ3" s="2032"/>
      <c r="OQR3" s="2032"/>
      <c r="OQS3" s="2032"/>
      <c r="OQT3" s="2032"/>
      <c r="OQU3" s="2032"/>
      <c r="OQV3" s="2032"/>
      <c r="OQW3" s="2032"/>
      <c r="OQX3" s="2032"/>
      <c r="OQY3" s="2032"/>
      <c r="OQZ3" s="2032"/>
      <c r="ORA3" s="2032"/>
      <c r="ORB3" s="2032"/>
      <c r="ORC3" s="2032"/>
      <c r="ORD3" s="2032"/>
      <c r="ORE3" s="2032"/>
      <c r="ORF3" s="2032"/>
      <c r="ORG3" s="2032"/>
      <c r="ORH3" s="2032"/>
      <c r="ORI3" s="2032"/>
      <c r="ORJ3" s="2032"/>
      <c r="ORK3" s="2032"/>
      <c r="ORL3" s="2032"/>
      <c r="ORM3" s="2032"/>
      <c r="ORN3" s="2032"/>
      <c r="ORO3" s="2032"/>
      <c r="ORP3" s="2032"/>
      <c r="ORQ3" s="2032"/>
      <c r="ORR3" s="2032"/>
      <c r="ORS3" s="2032"/>
      <c r="ORT3" s="2032"/>
      <c r="ORU3" s="2032"/>
      <c r="ORV3" s="2032"/>
      <c r="ORW3" s="2032"/>
      <c r="ORX3" s="2032"/>
      <c r="ORY3" s="2032"/>
      <c r="ORZ3" s="2032"/>
      <c r="OSA3" s="2032"/>
      <c r="OSB3" s="2032"/>
      <c r="OSC3" s="2032"/>
      <c r="OSD3" s="2032"/>
      <c r="OSE3" s="2032"/>
      <c r="OSF3" s="2032"/>
      <c r="OSG3" s="2032"/>
      <c r="OSH3" s="2032"/>
      <c r="OSI3" s="2032"/>
      <c r="OSJ3" s="2032"/>
      <c r="OSK3" s="2032"/>
      <c r="OSL3" s="2032"/>
      <c r="OSM3" s="2032"/>
      <c r="OSN3" s="2032"/>
      <c r="OSO3" s="2032"/>
      <c r="OSP3" s="2032"/>
      <c r="OSQ3" s="2032"/>
      <c r="OSR3" s="2032"/>
      <c r="OSS3" s="2032"/>
      <c r="OST3" s="2032"/>
      <c r="OSU3" s="2032"/>
      <c r="OSV3" s="2032"/>
      <c r="OSW3" s="2032"/>
      <c r="OSX3" s="2032"/>
      <c r="OSY3" s="2032"/>
      <c r="OSZ3" s="2032"/>
      <c r="OTA3" s="2032"/>
      <c r="OTB3" s="2032"/>
      <c r="OTC3" s="2032"/>
      <c r="OTD3" s="2032"/>
      <c r="OTE3" s="2032"/>
      <c r="OTF3" s="2032"/>
      <c r="OTG3" s="2032"/>
      <c r="OTH3" s="2032"/>
      <c r="OTI3" s="2032"/>
      <c r="OTJ3" s="2032"/>
      <c r="OTK3" s="2032"/>
      <c r="OTL3" s="2032"/>
      <c r="OTM3" s="2032"/>
      <c r="OTN3" s="2032"/>
      <c r="OTO3" s="2032"/>
      <c r="OTP3" s="2032"/>
      <c r="OTQ3" s="2032"/>
      <c r="OTR3" s="2032"/>
      <c r="OTS3" s="2032"/>
      <c r="OTT3" s="2032"/>
      <c r="OTU3" s="2032"/>
      <c r="OTV3" s="2032"/>
      <c r="OTW3" s="2032"/>
      <c r="OTX3" s="2032"/>
      <c r="OTY3" s="2032"/>
      <c r="OTZ3" s="2032"/>
      <c r="OUA3" s="2032"/>
      <c r="OUB3" s="2032"/>
      <c r="OUC3" s="2032"/>
      <c r="OUD3" s="2032"/>
      <c r="OUE3" s="2032"/>
      <c r="OUF3" s="2032"/>
      <c r="OUG3" s="2032"/>
      <c r="OUH3" s="2032"/>
      <c r="OUI3" s="2032"/>
      <c r="OUJ3" s="2032"/>
      <c r="OUK3" s="2032"/>
      <c r="OUL3" s="2032"/>
      <c r="OUM3" s="2032"/>
      <c r="OUN3" s="2032"/>
      <c r="OUO3" s="2032"/>
      <c r="OUP3" s="2032"/>
      <c r="OUQ3" s="2032"/>
      <c r="OUR3" s="2032"/>
      <c r="OUS3" s="2032"/>
      <c r="OUT3" s="2032"/>
      <c r="OUU3" s="2032"/>
      <c r="OUV3" s="2032"/>
      <c r="OUW3" s="2032"/>
      <c r="OUX3" s="2032"/>
      <c r="OUY3" s="2032"/>
      <c r="OUZ3" s="2032"/>
      <c r="OVA3" s="2032"/>
      <c r="OVB3" s="2032"/>
      <c r="OVC3" s="2032"/>
      <c r="OVD3" s="2032"/>
      <c r="OVE3" s="2032"/>
      <c r="OVF3" s="2032"/>
      <c r="OVG3" s="2032"/>
      <c r="OVH3" s="2032"/>
      <c r="OVI3" s="2032"/>
      <c r="OVJ3" s="2032"/>
      <c r="OVK3" s="2032"/>
      <c r="OVL3" s="2032"/>
      <c r="OVM3" s="2032"/>
      <c r="OVN3" s="2032"/>
      <c r="OVO3" s="2032"/>
      <c r="OVP3" s="2032"/>
      <c r="OVQ3" s="2032"/>
      <c r="OVR3" s="2032"/>
      <c r="OVS3" s="2032"/>
      <c r="OVT3" s="2032"/>
      <c r="OVU3" s="2032"/>
      <c r="OVV3" s="2032"/>
      <c r="OVW3" s="2032"/>
      <c r="OVX3" s="2032"/>
      <c r="OVY3" s="2032"/>
      <c r="OVZ3" s="2032"/>
      <c r="OWA3" s="2032"/>
      <c r="OWB3" s="2032"/>
      <c r="OWC3" s="2032"/>
      <c r="OWD3" s="2032"/>
      <c r="OWE3" s="2032"/>
      <c r="OWF3" s="2032"/>
      <c r="OWG3" s="2032"/>
      <c r="OWH3" s="2032"/>
      <c r="OWI3" s="2032"/>
      <c r="OWJ3" s="2032"/>
      <c r="OWK3" s="2032"/>
      <c r="OWL3" s="2032"/>
      <c r="OWM3" s="2032"/>
      <c r="OWN3" s="2032"/>
      <c r="OWO3" s="2032"/>
      <c r="OWP3" s="2032"/>
      <c r="OWQ3" s="2032"/>
      <c r="OWR3" s="2032"/>
      <c r="OWS3" s="2032"/>
      <c r="OWT3" s="2032"/>
      <c r="OWU3" s="2032"/>
      <c r="OWV3" s="2032"/>
      <c r="OWW3" s="2032"/>
      <c r="OWX3" s="2032"/>
      <c r="OWY3" s="2032"/>
      <c r="OWZ3" s="2032"/>
      <c r="OXA3" s="2032"/>
      <c r="OXB3" s="2032"/>
      <c r="OXC3" s="2032"/>
      <c r="OXD3" s="2032"/>
      <c r="OXE3" s="2032"/>
      <c r="OXF3" s="2032"/>
      <c r="OXG3" s="2032"/>
      <c r="OXH3" s="2032"/>
      <c r="OXI3" s="2032"/>
      <c r="OXJ3" s="2032"/>
      <c r="OXK3" s="2032"/>
      <c r="OXL3" s="2032"/>
      <c r="OXM3" s="2032"/>
      <c r="OXN3" s="2032"/>
      <c r="OXO3" s="2032"/>
      <c r="OXP3" s="2032"/>
      <c r="OXQ3" s="2032"/>
      <c r="OXR3" s="2032"/>
      <c r="OXS3" s="2032"/>
      <c r="OXT3" s="2032"/>
      <c r="OXU3" s="2032"/>
      <c r="OXV3" s="2032"/>
      <c r="OXW3" s="2032"/>
      <c r="OXX3" s="2032"/>
      <c r="OXY3" s="2032"/>
      <c r="OXZ3" s="2032"/>
      <c r="OYA3" s="2032"/>
      <c r="OYB3" s="2032"/>
      <c r="OYC3" s="2032"/>
      <c r="OYD3" s="2032"/>
      <c r="OYE3" s="2032"/>
      <c r="OYF3" s="2032"/>
      <c r="OYG3" s="2032"/>
      <c r="OYH3" s="2032"/>
      <c r="OYI3" s="2032"/>
      <c r="OYJ3" s="2032"/>
      <c r="OYK3" s="2032"/>
      <c r="OYL3" s="2032"/>
      <c r="OYM3" s="2032"/>
      <c r="OYN3" s="2032"/>
      <c r="OYO3" s="2032"/>
      <c r="OYP3" s="2032"/>
      <c r="OYQ3" s="2032"/>
      <c r="OYR3" s="2032"/>
      <c r="OYS3" s="2032"/>
      <c r="OYT3" s="2032"/>
      <c r="OYU3" s="2032"/>
      <c r="OYV3" s="2032"/>
      <c r="OYW3" s="2032"/>
      <c r="OYX3" s="2032"/>
      <c r="OYY3" s="2032"/>
      <c r="OYZ3" s="2032"/>
      <c r="OZA3" s="2032"/>
      <c r="OZB3" s="2032"/>
      <c r="OZC3" s="2032"/>
      <c r="OZD3" s="2032"/>
      <c r="OZE3" s="2032"/>
      <c r="OZF3" s="2032"/>
      <c r="OZG3" s="2032"/>
      <c r="OZH3" s="2032"/>
      <c r="OZI3" s="2032"/>
      <c r="OZJ3" s="2032"/>
      <c r="OZK3" s="2032"/>
      <c r="OZL3" s="2032"/>
      <c r="OZM3" s="2032"/>
      <c r="OZN3" s="2032"/>
      <c r="OZO3" s="2032"/>
      <c r="OZP3" s="2032"/>
      <c r="OZQ3" s="2032"/>
      <c r="OZR3" s="2032"/>
      <c r="OZS3" s="2032"/>
      <c r="OZT3" s="2032"/>
      <c r="OZU3" s="2032"/>
      <c r="OZV3" s="2032"/>
      <c r="OZW3" s="2032"/>
      <c r="OZX3" s="2032"/>
      <c r="OZY3" s="2032"/>
      <c r="OZZ3" s="2032"/>
      <c r="PAA3" s="2032"/>
      <c r="PAB3" s="2032"/>
      <c r="PAC3" s="2032"/>
      <c r="PAD3" s="2032"/>
      <c r="PAE3" s="2032"/>
      <c r="PAF3" s="2032"/>
      <c r="PAG3" s="2032"/>
      <c r="PAH3" s="2032"/>
      <c r="PAI3" s="2032"/>
      <c r="PAJ3" s="2032"/>
      <c r="PAK3" s="2032"/>
      <c r="PAL3" s="2032"/>
      <c r="PAM3" s="2032"/>
      <c r="PAN3" s="2032"/>
      <c r="PAO3" s="2032"/>
      <c r="PAP3" s="2032"/>
      <c r="PAQ3" s="2032"/>
      <c r="PAR3" s="2032"/>
      <c r="PAS3" s="2032"/>
      <c r="PAT3" s="2032"/>
      <c r="PAU3" s="2032"/>
      <c r="PAV3" s="2032"/>
      <c r="PAW3" s="2032"/>
      <c r="PAX3" s="2032"/>
      <c r="PAY3" s="2032"/>
      <c r="PAZ3" s="2032"/>
      <c r="PBA3" s="2032"/>
      <c r="PBB3" s="2032"/>
      <c r="PBC3" s="2032"/>
      <c r="PBD3" s="2032"/>
      <c r="PBE3" s="2032"/>
      <c r="PBF3" s="2032"/>
      <c r="PBG3" s="2032"/>
      <c r="PBH3" s="2032"/>
      <c r="PBI3" s="2032"/>
      <c r="PBJ3" s="2032"/>
      <c r="PBK3" s="2032"/>
      <c r="PBL3" s="2032"/>
      <c r="PBM3" s="2032"/>
      <c r="PBN3" s="2032"/>
      <c r="PBO3" s="2032"/>
      <c r="PBP3" s="2032"/>
      <c r="PBQ3" s="2032"/>
      <c r="PBR3" s="2032"/>
      <c r="PBS3" s="2032"/>
      <c r="PBT3" s="2032"/>
      <c r="PBU3" s="2032"/>
      <c r="PBV3" s="2032"/>
      <c r="PBW3" s="2032"/>
      <c r="PBX3" s="2032"/>
      <c r="PBY3" s="2032"/>
      <c r="PBZ3" s="2032"/>
      <c r="PCA3" s="2032"/>
      <c r="PCB3" s="2032"/>
      <c r="PCC3" s="2032"/>
      <c r="PCD3" s="2032"/>
      <c r="PCE3" s="2032"/>
      <c r="PCF3" s="2032"/>
      <c r="PCG3" s="2032"/>
      <c r="PCH3" s="2032"/>
      <c r="PCI3" s="2032"/>
      <c r="PCJ3" s="2032"/>
      <c r="PCK3" s="2032"/>
      <c r="PCL3" s="2032"/>
      <c r="PCM3" s="2032"/>
      <c r="PCN3" s="2032"/>
      <c r="PCO3" s="2032"/>
      <c r="PCP3" s="2032"/>
      <c r="PCQ3" s="2032"/>
      <c r="PCR3" s="2032"/>
      <c r="PCS3" s="2032"/>
      <c r="PCT3" s="2032"/>
      <c r="PCU3" s="2032"/>
      <c r="PCV3" s="2032"/>
      <c r="PCW3" s="2032"/>
      <c r="PCX3" s="2032"/>
      <c r="PCY3" s="2032"/>
      <c r="PCZ3" s="2032"/>
      <c r="PDA3" s="2032"/>
      <c r="PDB3" s="2032"/>
      <c r="PDC3" s="2032"/>
      <c r="PDD3" s="2032"/>
      <c r="PDE3" s="2032"/>
      <c r="PDF3" s="2032"/>
      <c r="PDG3" s="2032"/>
      <c r="PDH3" s="2032"/>
      <c r="PDI3" s="2032"/>
      <c r="PDJ3" s="2032"/>
      <c r="PDK3" s="2032"/>
      <c r="PDL3" s="2032"/>
      <c r="PDM3" s="2032"/>
      <c r="PDN3" s="2032"/>
      <c r="PDO3" s="2032"/>
      <c r="PDP3" s="2032"/>
      <c r="PDQ3" s="2032"/>
      <c r="PDR3" s="2032"/>
      <c r="PDS3" s="2032"/>
      <c r="PDT3" s="2032"/>
      <c r="PDU3" s="2032"/>
      <c r="PDV3" s="2032"/>
      <c r="PDW3" s="2032"/>
      <c r="PDX3" s="2032"/>
      <c r="PDY3" s="2032"/>
      <c r="PDZ3" s="2032"/>
      <c r="PEA3" s="2032"/>
      <c r="PEB3" s="2032"/>
      <c r="PEC3" s="2032"/>
      <c r="PED3" s="2032"/>
      <c r="PEE3" s="2032"/>
      <c r="PEF3" s="2032"/>
      <c r="PEG3" s="2032"/>
      <c r="PEH3" s="2032"/>
      <c r="PEI3" s="2032"/>
      <c r="PEJ3" s="2032"/>
      <c r="PEK3" s="2032"/>
      <c r="PEL3" s="2032"/>
      <c r="PEM3" s="2032"/>
      <c r="PEN3" s="2032"/>
      <c r="PEO3" s="2032"/>
      <c r="PEP3" s="2032"/>
      <c r="PEQ3" s="2032"/>
      <c r="PER3" s="2032"/>
      <c r="PES3" s="2032"/>
      <c r="PET3" s="2032"/>
      <c r="PEU3" s="2032"/>
      <c r="PEV3" s="2032"/>
      <c r="PEW3" s="2032"/>
      <c r="PEX3" s="2032"/>
      <c r="PEY3" s="2032"/>
      <c r="PEZ3" s="2032"/>
      <c r="PFA3" s="2032"/>
      <c r="PFB3" s="2032"/>
      <c r="PFC3" s="2032"/>
      <c r="PFD3" s="2032"/>
      <c r="PFE3" s="2032"/>
      <c r="PFF3" s="2032"/>
      <c r="PFG3" s="2032"/>
      <c r="PFH3" s="2032"/>
      <c r="PFI3" s="2032"/>
      <c r="PFJ3" s="2032"/>
      <c r="PFK3" s="2032"/>
      <c r="PFL3" s="2032"/>
      <c r="PFM3" s="2032"/>
      <c r="PFN3" s="2032"/>
      <c r="PFO3" s="2032"/>
      <c r="PFP3" s="2032"/>
      <c r="PFQ3" s="2032"/>
      <c r="PFR3" s="2032"/>
      <c r="PFS3" s="2032"/>
      <c r="PFT3" s="2032"/>
      <c r="PFU3" s="2032"/>
      <c r="PFV3" s="2032"/>
      <c r="PFW3" s="2032"/>
      <c r="PFX3" s="2032"/>
      <c r="PFY3" s="2032"/>
      <c r="PFZ3" s="2032"/>
      <c r="PGA3" s="2032"/>
      <c r="PGB3" s="2032"/>
      <c r="PGC3" s="2032"/>
      <c r="PGD3" s="2032"/>
      <c r="PGE3" s="2032"/>
      <c r="PGF3" s="2032"/>
      <c r="PGG3" s="2032"/>
      <c r="PGH3" s="2032"/>
      <c r="PGI3" s="2032"/>
      <c r="PGJ3" s="2032"/>
      <c r="PGK3" s="2032"/>
      <c r="PGL3" s="2032"/>
      <c r="PGM3" s="2032"/>
      <c r="PGN3" s="2032"/>
      <c r="PGO3" s="2032"/>
      <c r="PGP3" s="2032"/>
      <c r="PGQ3" s="2032"/>
      <c r="PGR3" s="2032"/>
      <c r="PGS3" s="2032"/>
      <c r="PGT3" s="2032"/>
      <c r="PGU3" s="2032"/>
      <c r="PGV3" s="2032"/>
      <c r="PGW3" s="2032"/>
      <c r="PGX3" s="2032"/>
      <c r="PGY3" s="2032"/>
      <c r="PGZ3" s="2032"/>
      <c r="PHA3" s="2032"/>
      <c r="PHB3" s="2032"/>
      <c r="PHC3" s="2032"/>
      <c r="PHD3" s="2032"/>
      <c r="PHE3" s="2032"/>
      <c r="PHF3" s="2032"/>
      <c r="PHG3" s="2032"/>
      <c r="PHH3" s="2032"/>
      <c r="PHI3" s="2032"/>
      <c r="PHJ3" s="2032"/>
      <c r="PHK3" s="2032"/>
      <c r="PHL3" s="2032"/>
      <c r="PHM3" s="2032"/>
      <c r="PHN3" s="2032"/>
      <c r="PHO3" s="2032"/>
      <c r="PHP3" s="2032"/>
      <c r="PHQ3" s="2032"/>
      <c r="PHR3" s="2032"/>
      <c r="PHS3" s="2032"/>
      <c r="PHT3" s="2032"/>
      <c r="PHU3" s="2032"/>
      <c r="PHV3" s="2032"/>
      <c r="PHW3" s="2032"/>
      <c r="PHX3" s="2032"/>
      <c r="PHY3" s="2032"/>
      <c r="PHZ3" s="2032"/>
      <c r="PIA3" s="2032"/>
      <c r="PIB3" s="2032"/>
      <c r="PIC3" s="2032"/>
      <c r="PID3" s="2032"/>
      <c r="PIE3" s="2032"/>
      <c r="PIF3" s="2032"/>
      <c r="PIG3" s="2032"/>
      <c r="PIH3" s="2032"/>
      <c r="PII3" s="2032"/>
      <c r="PIJ3" s="2032"/>
      <c r="PIK3" s="2032"/>
      <c r="PIL3" s="2032"/>
      <c r="PIM3" s="2032"/>
      <c r="PIN3" s="2032"/>
      <c r="PIO3" s="2032"/>
      <c r="PIP3" s="2032"/>
      <c r="PIQ3" s="2032"/>
      <c r="PIR3" s="2032"/>
      <c r="PIS3" s="2032"/>
      <c r="PIT3" s="2032"/>
      <c r="PIU3" s="2032"/>
      <c r="PIV3" s="2032"/>
      <c r="PIW3" s="2032"/>
      <c r="PIX3" s="2032"/>
      <c r="PIY3" s="2032"/>
      <c r="PIZ3" s="2032"/>
      <c r="PJA3" s="2032"/>
      <c r="PJB3" s="2032"/>
      <c r="PJC3" s="2032"/>
      <c r="PJD3" s="2032"/>
      <c r="PJE3" s="2032"/>
      <c r="PJF3" s="2032"/>
      <c r="PJG3" s="2032"/>
      <c r="PJH3" s="2032"/>
      <c r="PJI3" s="2032"/>
      <c r="PJJ3" s="2032"/>
      <c r="PJK3" s="2032"/>
      <c r="PJL3" s="2032"/>
      <c r="PJM3" s="2032"/>
      <c r="PJN3" s="2032"/>
      <c r="PJO3" s="2032"/>
      <c r="PJP3" s="2032"/>
      <c r="PJQ3" s="2032"/>
      <c r="PJR3" s="2032"/>
      <c r="PJS3" s="2032"/>
      <c r="PJT3" s="2032"/>
      <c r="PJU3" s="2032"/>
      <c r="PJV3" s="2032"/>
      <c r="PJW3" s="2032"/>
      <c r="PJX3" s="2032"/>
      <c r="PJY3" s="2032"/>
      <c r="PJZ3" s="2032"/>
      <c r="PKA3" s="2032"/>
      <c r="PKB3" s="2032"/>
      <c r="PKC3" s="2032"/>
      <c r="PKD3" s="2032"/>
      <c r="PKE3" s="2032"/>
      <c r="PKF3" s="2032"/>
      <c r="PKG3" s="2032"/>
      <c r="PKH3" s="2032"/>
      <c r="PKI3" s="2032"/>
      <c r="PKJ3" s="2032"/>
      <c r="PKK3" s="2032"/>
      <c r="PKL3" s="2032"/>
      <c r="PKM3" s="2032"/>
      <c r="PKN3" s="2032"/>
      <c r="PKO3" s="2032"/>
      <c r="PKP3" s="2032"/>
      <c r="PKQ3" s="2032"/>
      <c r="PKR3" s="2032"/>
      <c r="PKS3" s="2032"/>
      <c r="PKT3" s="2032"/>
      <c r="PKU3" s="2032"/>
      <c r="PKV3" s="2032"/>
      <c r="PKW3" s="2032"/>
      <c r="PKX3" s="2032"/>
      <c r="PKY3" s="2032"/>
      <c r="PKZ3" s="2032"/>
      <c r="PLA3" s="2032"/>
      <c r="PLB3" s="2032"/>
      <c r="PLC3" s="2032"/>
      <c r="PLD3" s="2032"/>
      <c r="PLE3" s="2032"/>
      <c r="PLF3" s="2032"/>
      <c r="PLG3" s="2032"/>
      <c r="PLH3" s="2032"/>
      <c r="PLI3" s="2032"/>
      <c r="PLJ3" s="2032"/>
      <c r="PLK3" s="2032"/>
      <c r="PLL3" s="2032"/>
      <c r="PLM3" s="2032"/>
      <c r="PLN3" s="2032"/>
      <c r="PLO3" s="2032"/>
      <c r="PLP3" s="2032"/>
      <c r="PLQ3" s="2032"/>
      <c r="PLR3" s="2032"/>
      <c r="PLS3" s="2032"/>
      <c r="PLT3" s="2032"/>
      <c r="PLU3" s="2032"/>
      <c r="PLV3" s="2032"/>
      <c r="PLW3" s="2032"/>
      <c r="PLX3" s="2032"/>
      <c r="PLY3" s="2032"/>
      <c r="PLZ3" s="2032"/>
      <c r="PMA3" s="2032"/>
      <c r="PMB3" s="2032"/>
      <c r="PMC3" s="2032"/>
      <c r="PMD3" s="2032"/>
      <c r="PME3" s="2032"/>
      <c r="PMF3" s="2032"/>
      <c r="PMG3" s="2032"/>
      <c r="PMH3" s="2032"/>
      <c r="PMI3" s="2032"/>
      <c r="PMJ3" s="2032"/>
      <c r="PMK3" s="2032"/>
      <c r="PML3" s="2032"/>
      <c r="PMM3" s="2032"/>
      <c r="PMN3" s="2032"/>
      <c r="PMO3" s="2032"/>
      <c r="PMP3" s="2032"/>
      <c r="PMQ3" s="2032"/>
      <c r="PMR3" s="2032"/>
      <c r="PMS3" s="2032"/>
      <c r="PMT3" s="2032"/>
      <c r="PMU3" s="2032"/>
      <c r="PMV3" s="2032"/>
      <c r="PMW3" s="2032"/>
      <c r="PMX3" s="2032"/>
      <c r="PMY3" s="2032"/>
      <c r="PMZ3" s="2032"/>
      <c r="PNA3" s="2032"/>
      <c r="PNB3" s="2032"/>
      <c r="PNC3" s="2032"/>
      <c r="PND3" s="2032"/>
      <c r="PNE3" s="2032"/>
      <c r="PNF3" s="2032"/>
      <c r="PNG3" s="2032"/>
      <c r="PNH3" s="2032"/>
      <c r="PNI3" s="2032"/>
      <c r="PNJ3" s="2032"/>
      <c r="PNK3" s="2032"/>
      <c r="PNL3" s="2032"/>
      <c r="PNM3" s="2032"/>
      <c r="PNN3" s="2032"/>
      <c r="PNO3" s="2032"/>
      <c r="PNP3" s="2032"/>
      <c r="PNQ3" s="2032"/>
      <c r="PNR3" s="2032"/>
      <c r="PNS3" s="2032"/>
      <c r="PNT3" s="2032"/>
      <c r="PNU3" s="2032"/>
      <c r="PNV3" s="2032"/>
      <c r="PNW3" s="2032"/>
      <c r="PNX3" s="2032"/>
      <c r="PNY3" s="2032"/>
      <c r="PNZ3" s="2032"/>
      <c r="POA3" s="2032"/>
      <c r="POB3" s="2032"/>
      <c r="POC3" s="2032"/>
      <c r="POD3" s="2032"/>
      <c r="POE3" s="2032"/>
      <c r="POF3" s="2032"/>
      <c r="POG3" s="2032"/>
      <c r="POH3" s="2032"/>
      <c r="POI3" s="2032"/>
      <c r="POJ3" s="2032"/>
      <c r="POK3" s="2032"/>
      <c r="POL3" s="2032"/>
      <c r="POM3" s="2032"/>
      <c r="PON3" s="2032"/>
      <c r="POO3" s="2032"/>
      <c r="POP3" s="2032"/>
      <c r="POQ3" s="2032"/>
      <c r="POR3" s="2032"/>
      <c r="POS3" s="2032"/>
      <c r="POT3" s="2032"/>
      <c r="POU3" s="2032"/>
      <c r="POV3" s="2032"/>
      <c r="POW3" s="2032"/>
      <c r="POX3" s="2032"/>
      <c r="POY3" s="2032"/>
      <c r="POZ3" s="2032"/>
      <c r="PPA3" s="2032"/>
      <c r="PPB3" s="2032"/>
      <c r="PPC3" s="2032"/>
      <c r="PPD3" s="2032"/>
      <c r="PPE3" s="2032"/>
      <c r="PPF3" s="2032"/>
      <c r="PPG3" s="2032"/>
      <c r="PPH3" s="2032"/>
      <c r="PPI3" s="2032"/>
      <c r="PPJ3" s="2032"/>
      <c r="PPK3" s="2032"/>
      <c r="PPL3" s="2032"/>
      <c r="PPM3" s="2032"/>
      <c r="PPN3" s="2032"/>
      <c r="PPO3" s="2032"/>
      <c r="PPP3" s="2032"/>
      <c r="PPQ3" s="2032"/>
      <c r="PPR3" s="2032"/>
      <c r="PPS3" s="2032"/>
      <c r="PPT3" s="2032"/>
      <c r="PPU3" s="2032"/>
      <c r="PPV3" s="2032"/>
      <c r="PPW3" s="2032"/>
      <c r="PPX3" s="2032"/>
      <c r="PPY3" s="2032"/>
      <c r="PPZ3" s="2032"/>
      <c r="PQA3" s="2032"/>
      <c r="PQB3" s="2032"/>
      <c r="PQC3" s="2032"/>
      <c r="PQD3" s="2032"/>
      <c r="PQE3" s="2032"/>
      <c r="PQF3" s="2032"/>
      <c r="PQG3" s="2032"/>
      <c r="PQH3" s="2032"/>
      <c r="PQI3" s="2032"/>
      <c r="PQJ3" s="2032"/>
      <c r="PQK3" s="2032"/>
      <c r="PQL3" s="2032"/>
      <c r="PQM3" s="2032"/>
      <c r="PQN3" s="2032"/>
      <c r="PQO3" s="2032"/>
      <c r="PQP3" s="2032"/>
      <c r="PQQ3" s="2032"/>
      <c r="PQR3" s="2032"/>
      <c r="PQS3" s="2032"/>
      <c r="PQT3" s="2032"/>
      <c r="PQU3" s="2032"/>
      <c r="PQV3" s="2032"/>
      <c r="PQW3" s="2032"/>
      <c r="PQX3" s="2032"/>
      <c r="PQY3" s="2032"/>
      <c r="PQZ3" s="2032"/>
      <c r="PRA3" s="2032"/>
      <c r="PRB3" s="2032"/>
      <c r="PRC3" s="2032"/>
      <c r="PRD3" s="2032"/>
      <c r="PRE3" s="2032"/>
      <c r="PRF3" s="2032"/>
      <c r="PRG3" s="2032"/>
      <c r="PRH3" s="2032"/>
      <c r="PRI3" s="2032"/>
      <c r="PRJ3" s="2032"/>
      <c r="PRK3" s="2032"/>
      <c r="PRL3" s="2032"/>
      <c r="PRM3" s="2032"/>
      <c r="PRN3" s="2032"/>
      <c r="PRO3" s="2032"/>
      <c r="PRP3" s="2032"/>
      <c r="PRQ3" s="2032"/>
      <c r="PRR3" s="2032"/>
      <c r="PRS3" s="2032"/>
      <c r="PRT3" s="2032"/>
      <c r="PRU3" s="2032"/>
      <c r="PRV3" s="2032"/>
      <c r="PRW3" s="2032"/>
      <c r="PRX3" s="2032"/>
      <c r="PRY3" s="2032"/>
      <c r="PRZ3" s="2032"/>
      <c r="PSA3" s="2032"/>
      <c r="PSB3" s="2032"/>
      <c r="PSC3" s="2032"/>
      <c r="PSD3" s="2032"/>
      <c r="PSE3" s="2032"/>
      <c r="PSF3" s="2032"/>
      <c r="PSG3" s="2032"/>
      <c r="PSH3" s="2032"/>
      <c r="PSI3" s="2032"/>
      <c r="PSJ3" s="2032"/>
      <c r="PSK3" s="2032"/>
      <c r="PSL3" s="2032"/>
      <c r="PSM3" s="2032"/>
      <c r="PSN3" s="2032"/>
      <c r="PSO3" s="2032"/>
      <c r="PSP3" s="2032"/>
      <c r="PSQ3" s="2032"/>
      <c r="PSR3" s="2032"/>
      <c r="PSS3" s="2032"/>
      <c r="PST3" s="2032"/>
      <c r="PSU3" s="2032"/>
      <c r="PSV3" s="2032"/>
      <c r="PSW3" s="2032"/>
      <c r="PSX3" s="2032"/>
      <c r="PSY3" s="2032"/>
      <c r="PSZ3" s="2032"/>
      <c r="PTA3" s="2032"/>
      <c r="PTB3" s="2032"/>
      <c r="PTC3" s="2032"/>
      <c r="PTD3" s="2032"/>
      <c r="PTE3" s="2032"/>
      <c r="PTF3" s="2032"/>
      <c r="PTG3" s="2032"/>
      <c r="PTH3" s="2032"/>
      <c r="PTI3" s="2032"/>
      <c r="PTJ3" s="2032"/>
      <c r="PTK3" s="2032"/>
      <c r="PTL3" s="2032"/>
      <c r="PTM3" s="2032"/>
      <c r="PTN3" s="2032"/>
      <c r="PTO3" s="2032"/>
      <c r="PTP3" s="2032"/>
      <c r="PTQ3" s="2032"/>
      <c r="PTR3" s="2032"/>
      <c r="PTS3" s="2032"/>
      <c r="PTT3" s="2032"/>
      <c r="PTU3" s="2032"/>
      <c r="PTV3" s="2032"/>
      <c r="PTW3" s="2032"/>
      <c r="PTX3" s="2032"/>
      <c r="PTY3" s="2032"/>
      <c r="PTZ3" s="2032"/>
      <c r="PUA3" s="2032"/>
      <c r="PUB3" s="2032"/>
      <c r="PUC3" s="2032"/>
      <c r="PUD3" s="2032"/>
      <c r="PUE3" s="2032"/>
      <c r="PUF3" s="2032"/>
      <c r="PUG3" s="2032"/>
      <c r="PUH3" s="2032"/>
      <c r="PUI3" s="2032"/>
      <c r="PUJ3" s="2032"/>
      <c r="PUK3" s="2032"/>
      <c r="PUL3" s="2032"/>
      <c r="PUM3" s="2032"/>
      <c r="PUN3" s="2032"/>
      <c r="PUO3" s="2032"/>
      <c r="PUP3" s="2032"/>
      <c r="PUQ3" s="2032"/>
      <c r="PUR3" s="2032"/>
      <c r="PUS3" s="2032"/>
      <c r="PUT3" s="2032"/>
      <c r="PUU3" s="2032"/>
      <c r="PUV3" s="2032"/>
      <c r="PUW3" s="2032"/>
      <c r="PUX3" s="2032"/>
      <c r="PUY3" s="2032"/>
      <c r="PUZ3" s="2032"/>
      <c r="PVA3" s="2032"/>
      <c r="PVB3" s="2032"/>
      <c r="PVC3" s="2032"/>
      <c r="PVD3" s="2032"/>
      <c r="PVE3" s="2032"/>
      <c r="PVF3" s="2032"/>
      <c r="PVG3" s="2032"/>
      <c r="PVH3" s="2032"/>
      <c r="PVI3" s="2032"/>
      <c r="PVJ3" s="2032"/>
      <c r="PVK3" s="2032"/>
      <c r="PVL3" s="2032"/>
      <c r="PVM3" s="2032"/>
      <c r="PVN3" s="2032"/>
      <c r="PVO3" s="2032"/>
      <c r="PVP3" s="2032"/>
      <c r="PVQ3" s="2032"/>
      <c r="PVR3" s="2032"/>
      <c r="PVS3" s="2032"/>
      <c r="PVT3" s="2032"/>
      <c r="PVU3" s="2032"/>
      <c r="PVV3" s="2032"/>
      <c r="PVW3" s="2032"/>
      <c r="PVX3" s="2032"/>
      <c r="PVY3" s="2032"/>
      <c r="PVZ3" s="2032"/>
      <c r="PWA3" s="2032"/>
      <c r="PWB3" s="2032"/>
      <c r="PWC3" s="2032"/>
      <c r="PWD3" s="2032"/>
      <c r="PWE3" s="2032"/>
      <c r="PWF3" s="2032"/>
      <c r="PWG3" s="2032"/>
      <c r="PWH3" s="2032"/>
      <c r="PWI3" s="2032"/>
      <c r="PWJ3" s="2032"/>
      <c r="PWK3" s="2032"/>
      <c r="PWL3" s="2032"/>
      <c r="PWM3" s="2032"/>
      <c r="PWN3" s="2032"/>
      <c r="PWO3" s="2032"/>
      <c r="PWP3" s="2032"/>
      <c r="PWQ3" s="2032"/>
      <c r="PWR3" s="2032"/>
      <c r="PWS3" s="2032"/>
      <c r="PWT3" s="2032"/>
      <c r="PWU3" s="2032"/>
      <c r="PWV3" s="2032"/>
      <c r="PWW3" s="2032"/>
      <c r="PWX3" s="2032"/>
      <c r="PWY3" s="2032"/>
      <c r="PWZ3" s="2032"/>
      <c r="PXA3" s="2032"/>
      <c r="PXB3" s="2032"/>
      <c r="PXC3" s="2032"/>
      <c r="PXD3" s="2032"/>
      <c r="PXE3" s="2032"/>
      <c r="PXF3" s="2032"/>
      <c r="PXG3" s="2032"/>
      <c r="PXH3" s="2032"/>
      <c r="PXI3" s="2032"/>
      <c r="PXJ3" s="2032"/>
      <c r="PXK3" s="2032"/>
      <c r="PXL3" s="2032"/>
      <c r="PXM3" s="2032"/>
      <c r="PXN3" s="2032"/>
      <c r="PXO3" s="2032"/>
      <c r="PXP3" s="2032"/>
      <c r="PXQ3" s="2032"/>
      <c r="PXR3" s="2032"/>
      <c r="PXS3" s="2032"/>
      <c r="PXT3" s="2032"/>
      <c r="PXU3" s="2032"/>
      <c r="PXV3" s="2032"/>
      <c r="PXW3" s="2032"/>
      <c r="PXX3" s="2032"/>
      <c r="PXY3" s="2032"/>
      <c r="PXZ3" s="2032"/>
      <c r="PYA3" s="2032"/>
      <c r="PYB3" s="2032"/>
      <c r="PYC3" s="2032"/>
      <c r="PYD3" s="2032"/>
      <c r="PYE3" s="2032"/>
      <c r="PYF3" s="2032"/>
      <c r="PYG3" s="2032"/>
      <c r="PYH3" s="2032"/>
      <c r="PYI3" s="2032"/>
      <c r="PYJ3" s="2032"/>
      <c r="PYK3" s="2032"/>
      <c r="PYL3" s="2032"/>
      <c r="PYM3" s="2032"/>
      <c r="PYN3" s="2032"/>
      <c r="PYO3" s="2032"/>
      <c r="PYP3" s="2032"/>
      <c r="PYQ3" s="2032"/>
      <c r="PYR3" s="2032"/>
      <c r="PYS3" s="2032"/>
      <c r="PYT3" s="2032"/>
      <c r="PYU3" s="2032"/>
      <c r="PYV3" s="2032"/>
      <c r="PYW3" s="2032"/>
      <c r="PYX3" s="2032"/>
      <c r="PYY3" s="2032"/>
      <c r="PYZ3" s="2032"/>
      <c r="PZA3" s="2032"/>
      <c r="PZB3" s="2032"/>
      <c r="PZC3" s="2032"/>
      <c r="PZD3" s="2032"/>
      <c r="PZE3" s="2032"/>
      <c r="PZF3" s="2032"/>
      <c r="PZG3" s="2032"/>
      <c r="PZH3" s="2032"/>
      <c r="PZI3" s="2032"/>
      <c r="PZJ3" s="2032"/>
      <c r="PZK3" s="2032"/>
      <c r="PZL3" s="2032"/>
      <c r="PZM3" s="2032"/>
      <c r="PZN3" s="2032"/>
      <c r="PZO3" s="2032"/>
      <c r="PZP3" s="2032"/>
      <c r="PZQ3" s="2032"/>
      <c r="PZR3" s="2032"/>
      <c r="PZS3" s="2032"/>
      <c r="PZT3" s="2032"/>
      <c r="PZU3" s="2032"/>
      <c r="PZV3" s="2032"/>
      <c r="PZW3" s="2032"/>
      <c r="PZX3" s="2032"/>
      <c r="PZY3" s="2032"/>
      <c r="PZZ3" s="2032"/>
      <c r="QAA3" s="2032"/>
      <c r="QAB3" s="2032"/>
      <c r="QAC3" s="2032"/>
      <c r="QAD3" s="2032"/>
      <c r="QAE3" s="2032"/>
      <c r="QAF3" s="2032"/>
      <c r="QAG3" s="2032"/>
      <c r="QAH3" s="2032"/>
      <c r="QAI3" s="2032"/>
      <c r="QAJ3" s="2032"/>
      <c r="QAK3" s="2032"/>
      <c r="QAL3" s="2032"/>
      <c r="QAM3" s="2032"/>
      <c r="QAN3" s="2032"/>
      <c r="QAO3" s="2032"/>
      <c r="QAP3" s="2032"/>
      <c r="QAQ3" s="2032"/>
      <c r="QAR3" s="2032"/>
      <c r="QAS3" s="2032"/>
      <c r="QAT3" s="2032"/>
      <c r="QAU3" s="2032"/>
      <c r="QAV3" s="2032"/>
      <c r="QAW3" s="2032"/>
      <c r="QAX3" s="2032"/>
      <c r="QAY3" s="2032"/>
      <c r="QAZ3" s="2032"/>
      <c r="QBA3" s="2032"/>
      <c r="QBB3" s="2032"/>
      <c r="QBC3" s="2032"/>
      <c r="QBD3" s="2032"/>
      <c r="QBE3" s="2032"/>
      <c r="QBF3" s="2032"/>
      <c r="QBG3" s="2032"/>
      <c r="QBH3" s="2032"/>
      <c r="QBI3" s="2032"/>
      <c r="QBJ3" s="2032"/>
      <c r="QBK3" s="2032"/>
      <c r="QBL3" s="2032"/>
      <c r="QBM3" s="2032"/>
      <c r="QBN3" s="2032"/>
      <c r="QBO3" s="2032"/>
      <c r="QBP3" s="2032"/>
      <c r="QBQ3" s="2032"/>
      <c r="QBR3" s="2032"/>
      <c r="QBS3" s="2032"/>
      <c r="QBT3" s="2032"/>
      <c r="QBU3" s="2032"/>
      <c r="QBV3" s="2032"/>
      <c r="QBW3" s="2032"/>
      <c r="QBX3" s="2032"/>
      <c r="QBY3" s="2032"/>
      <c r="QBZ3" s="2032"/>
      <c r="QCA3" s="2032"/>
      <c r="QCB3" s="2032"/>
      <c r="QCC3" s="2032"/>
      <c r="QCD3" s="2032"/>
      <c r="QCE3" s="2032"/>
      <c r="QCF3" s="2032"/>
      <c r="QCG3" s="2032"/>
      <c r="QCH3" s="2032"/>
      <c r="QCI3" s="2032"/>
      <c r="QCJ3" s="2032"/>
      <c r="QCK3" s="2032"/>
      <c r="QCL3" s="2032"/>
      <c r="QCM3" s="2032"/>
      <c r="QCN3" s="2032"/>
      <c r="QCO3" s="2032"/>
      <c r="QCP3" s="2032"/>
      <c r="QCQ3" s="2032"/>
      <c r="QCR3" s="2032"/>
      <c r="QCS3" s="2032"/>
      <c r="QCT3" s="2032"/>
      <c r="QCU3" s="2032"/>
      <c r="QCV3" s="2032"/>
      <c r="QCW3" s="2032"/>
      <c r="QCX3" s="2032"/>
      <c r="QCY3" s="2032"/>
      <c r="QCZ3" s="2032"/>
      <c r="QDA3" s="2032"/>
      <c r="QDB3" s="2032"/>
      <c r="QDC3" s="2032"/>
      <c r="QDD3" s="2032"/>
      <c r="QDE3" s="2032"/>
      <c r="QDF3" s="2032"/>
      <c r="QDG3" s="2032"/>
      <c r="QDH3" s="2032"/>
      <c r="QDI3" s="2032"/>
      <c r="QDJ3" s="2032"/>
      <c r="QDK3" s="2032"/>
      <c r="QDL3" s="2032"/>
      <c r="QDM3" s="2032"/>
      <c r="QDN3" s="2032"/>
      <c r="QDO3" s="2032"/>
      <c r="QDP3" s="2032"/>
      <c r="QDQ3" s="2032"/>
      <c r="QDR3" s="2032"/>
      <c r="QDS3" s="2032"/>
      <c r="QDT3" s="2032"/>
      <c r="QDU3" s="2032"/>
      <c r="QDV3" s="2032"/>
      <c r="QDW3" s="2032"/>
      <c r="QDX3" s="2032"/>
      <c r="QDY3" s="2032"/>
      <c r="QDZ3" s="2032"/>
      <c r="QEA3" s="2032"/>
      <c r="QEB3" s="2032"/>
      <c r="QEC3" s="2032"/>
      <c r="QED3" s="2032"/>
      <c r="QEE3" s="2032"/>
      <c r="QEF3" s="2032"/>
      <c r="QEG3" s="2032"/>
      <c r="QEH3" s="2032"/>
      <c r="QEI3" s="2032"/>
      <c r="QEJ3" s="2032"/>
      <c r="QEK3" s="2032"/>
      <c r="QEL3" s="2032"/>
      <c r="QEM3" s="2032"/>
      <c r="QEN3" s="2032"/>
      <c r="QEO3" s="2032"/>
      <c r="QEP3" s="2032"/>
      <c r="QEQ3" s="2032"/>
      <c r="QER3" s="2032"/>
      <c r="QES3" s="2032"/>
      <c r="QET3" s="2032"/>
      <c r="QEU3" s="2032"/>
      <c r="QEV3" s="2032"/>
      <c r="QEW3" s="2032"/>
      <c r="QEX3" s="2032"/>
      <c r="QEY3" s="2032"/>
      <c r="QEZ3" s="2032"/>
      <c r="QFA3" s="2032"/>
      <c r="QFB3" s="2032"/>
      <c r="QFC3" s="2032"/>
      <c r="QFD3" s="2032"/>
      <c r="QFE3" s="2032"/>
      <c r="QFF3" s="2032"/>
      <c r="QFG3" s="2032"/>
      <c r="QFH3" s="2032"/>
      <c r="QFI3" s="2032"/>
      <c r="QFJ3" s="2032"/>
      <c r="QFK3" s="2032"/>
      <c r="QFL3" s="2032"/>
      <c r="QFM3" s="2032"/>
      <c r="QFN3" s="2032"/>
      <c r="QFO3" s="2032"/>
      <c r="QFP3" s="2032"/>
      <c r="QFQ3" s="2032"/>
      <c r="QFR3" s="2032"/>
      <c r="QFS3" s="2032"/>
      <c r="QFT3" s="2032"/>
      <c r="QFU3" s="2032"/>
      <c r="QFV3" s="2032"/>
      <c r="QFW3" s="2032"/>
      <c r="QFX3" s="2032"/>
      <c r="QFY3" s="2032"/>
      <c r="QFZ3" s="2032"/>
      <c r="QGA3" s="2032"/>
      <c r="QGB3" s="2032"/>
      <c r="QGC3" s="2032"/>
      <c r="QGD3" s="2032"/>
      <c r="QGE3" s="2032"/>
      <c r="QGF3" s="2032"/>
      <c r="QGG3" s="2032"/>
      <c r="QGH3" s="2032"/>
      <c r="QGI3" s="2032"/>
      <c r="QGJ3" s="2032"/>
      <c r="QGK3" s="2032"/>
      <c r="QGL3" s="2032"/>
      <c r="QGM3" s="2032"/>
      <c r="QGN3" s="2032"/>
      <c r="QGO3" s="2032"/>
      <c r="QGP3" s="2032"/>
      <c r="QGQ3" s="2032"/>
      <c r="QGR3" s="2032"/>
      <c r="QGS3" s="2032"/>
      <c r="QGT3" s="2032"/>
      <c r="QGU3" s="2032"/>
      <c r="QGV3" s="2032"/>
      <c r="QGW3" s="2032"/>
      <c r="QGX3" s="2032"/>
      <c r="QGY3" s="2032"/>
      <c r="QGZ3" s="2032"/>
      <c r="QHA3" s="2032"/>
      <c r="QHB3" s="2032"/>
      <c r="QHC3" s="2032"/>
      <c r="QHD3" s="2032"/>
      <c r="QHE3" s="2032"/>
      <c r="QHF3" s="2032"/>
      <c r="QHG3" s="2032"/>
      <c r="QHH3" s="2032"/>
      <c r="QHI3" s="2032"/>
      <c r="QHJ3" s="2032"/>
      <c r="QHK3" s="2032"/>
      <c r="QHL3" s="2032"/>
      <c r="QHM3" s="2032"/>
      <c r="QHN3" s="2032"/>
      <c r="QHO3" s="2032"/>
      <c r="QHP3" s="2032"/>
      <c r="QHQ3" s="2032"/>
      <c r="QHR3" s="2032"/>
      <c r="QHS3" s="2032"/>
      <c r="QHT3" s="2032"/>
      <c r="QHU3" s="2032"/>
      <c r="QHV3" s="2032"/>
      <c r="QHW3" s="2032"/>
      <c r="QHX3" s="2032"/>
      <c r="QHY3" s="2032"/>
      <c r="QHZ3" s="2032"/>
      <c r="QIA3" s="2032"/>
      <c r="QIB3" s="2032"/>
      <c r="QIC3" s="2032"/>
      <c r="QID3" s="2032"/>
      <c r="QIE3" s="2032"/>
      <c r="QIF3" s="2032"/>
      <c r="QIG3" s="2032"/>
      <c r="QIH3" s="2032"/>
      <c r="QII3" s="2032"/>
      <c r="QIJ3" s="2032"/>
      <c r="QIK3" s="2032"/>
      <c r="QIL3" s="2032"/>
      <c r="QIM3" s="2032"/>
      <c r="QIN3" s="2032"/>
      <c r="QIO3" s="2032"/>
      <c r="QIP3" s="2032"/>
      <c r="QIQ3" s="2032"/>
      <c r="QIR3" s="2032"/>
      <c r="QIS3" s="2032"/>
      <c r="QIT3" s="2032"/>
      <c r="QIU3" s="2032"/>
      <c r="QIV3" s="2032"/>
      <c r="QIW3" s="2032"/>
      <c r="QIX3" s="2032"/>
      <c r="QIY3" s="2032"/>
      <c r="QIZ3" s="2032"/>
      <c r="QJA3" s="2032"/>
      <c r="QJB3" s="2032"/>
      <c r="QJC3" s="2032"/>
      <c r="QJD3" s="2032"/>
      <c r="QJE3" s="2032"/>
      <c r="QJF3" s="2032"/>
      <c r="QJG3" s="2032"/>
      <c r="QJH3" s="2032"/>
      <c r="QJI3" s="2032"/>
      <c r="QJJ3" s="2032"/>
      <c r="QJK3" s="2032"/>
      <c r="QJL3" s="2032"/>
      <c r="QJM3" s="2032"/>
      <c r="QJN3" s="2032"/>
      <c r="QJO3" s="2032"/>
      <c r="QJP3" s="2032"/>
      <c r="QJQ3" s="2032"/>
      <c r="QJR3" s="2032"/>
      <c r="QJS3" s="2032"/>
      <c r="QJT3" s="2032"/>
      <c r="QJU3" s="2032"/>
      <c r="QJV3" s="2032"/>
      <c r="QJW3" s="2032"/>
      <c r="QJX3" s="2032"/>
      <c r="QJY3" s="2032"/>
      <c r="QJZ3" s="2032"/>
      <c r="QKA3" s="2032"/>
      <c r="QKB3" s="2032"/>
      <c r="QKC3" s="2032"/>
      <c r="QKD3" s="2032"/>
      <c r="QKE3" s="2032"/>
      <c r="QKF3" s="2032"/>
      <c r="QKG3" s="2032"/>
      <c r="QKH3" s="2032"/>
      <c r="QKI3" s="2032"/>
      <c r="QKJ3" s="2032"/>
      <c r="QKK3" s="2032"/>
      <c r="QKL3" s="2032"/>
      <c r="QKM3" s="2032"/>
      <c r="QKN3" s="2032"/>
      <c r="QKO3" s="2032"/>
      <c r="QKP3" s="2032"/>
      <c r="QKQ3" s="2032"/>
      <c r="QKR3" s="2032"/>
      <c r="QKS3" s="2032"/>
      <c r="QKT3" s="2032"/>
      <c r="QKU3" s="2032"/>
      <c r="QKV3" s="2032"/>
      <c r="QKW3" s="2032"/>
      <c r="QKX3" s="2032"/>
      <c r="QKY3" s="2032"/>
      <c r="QKZ3" s="2032"/>
      <c r="QLA3" s="2032"/>
      <c r="QLB3" s="2032"/>
      <c r="QLC3" s="2032"/>
      <c r="QLD3" s="2032"/>
      <c r="QLE3" s="2032"/>
      <c r="QLF3" s="2032"/>
      <c r="QLG3" s="2032"/>
      <c r="QLH3" s="2032"/>
      <c r="QLI3" s="2032"/>
      <c r="QLJ3" s="2032"/>
      <c r="QLK3" s="2032"/>
      <c r="QLL3" s="2032"/>
      <c r="QLM3" s="2032"/>
      <c r="QLN3" s="2032"/>
      <c r="QLO3" s="2032"/>
      <c r="QLP3" s="2032"/>
      <c r="QLQ3" s="2032"/>
      <c r="QLR3" s="2032"/>
      <c r="QLS3" s="2032"/>
      <c r="QLT3" s="2032"/>
      <c r="QLU3" s="2032"/>
      <c r="QLV3" s="2032"/>
      <c r="QLW3" s="2032"/>
      <c r="QLX3" s="2032"/>
      <c r="QLY3" s="2032"/>
      <c r="QLZ3" s="2032"/>
      <c r="QMA3" s="2032"/>
      <c r="QMB3" s="2032"/>
      <c r="QMC3" s="2032"/>
      <c r="QMD3" s="2032"/>
      <c r="QME3" s="2032"/>
      <c r="QMF3" s="2032"/>
      <c r="QMG3" s="2032"/>
      <c r="QMH3" s="2032"/>
      <c r="QMI3" s="2032"/>
      <c r="QMJ3" s="2032"/>
      <c r="QMK3" s="2032"/>
      <c r="QML3" s="2032"/>
      <c r="QMM3" s="2032"/>
      <c r="QMN3" s="2032"/>
      <c r="QMO3" s="2032"/>
      <c r="QMP3" s="2032"/>
      <c r="QMQ3" s="2032"/>
      <c r="QMR3" s="2032"/>
      <c r="QMS3" s="2032"/>
      <c r="QMT3" s="2032"/>
      <c r="QMU3" s="2032"/>
      <c r="QMV3" s="2032"/>
      <c r="QMW3" s="2032"/>
      <c r="QMX3" s="2032"/>
      <c r="QMY3" s="2032"/>
      <c r="QMZ3" s="2032"/>
      <c r="QNA3" s="2032"/>
      <c r="QNB3" s="2032"/>
      <c r="QNC3" s="2032"/>
      <c r="QND3" s="2032"/>
      <c r="QNE3" s="2032"/>
      <c r="QNF3" s="2032"/>
      <c r="QNG3" s="2032"/>
      <c r="QNH3" s="2032"/>
      <c r="QNI3" s="2032"/>
      <c r="QNJ3" s="2032"/>
      <c r="QNK3" s="2032"/>
      <c r="QNL3" s="2032"/>
      <c r="QNM3" s="2032"/>
      <c r="QNN3" s="2032"/>
      <c r="QNO3" s="2032"/>
      <c r="QNP3" s="2032"/>
      <c r="QNQ3" s="2032"/>
      <c r="QNR3" s="2032"/>
      <c r="QNS3" s="2032"/>
      <c r="QNT3" s="2032"/>
      <c r="QNU3" s="2032"/>
      <c r="QNV3" s="2032"/>
      <c r="QNW3" s="2032"/>
      <c r="QNX3" s="2032"/>
      <c r="QNY3" s="2032"/>
      <c r="QNZ3" s="2032"/>
      <c r="QOA3" s="2032"/>
      <c r="QOB3" s="2032"/>
      <c r="QOC3" s="2032"/>
      <c r="QOD3" s="2032"/>
      <c r="QOE3" s="2032"/>
      <c r="QOF3" s="2032"/>
      <c r="QOG3" s="2032"/>
      <c r="QOH3" s="2032"/>
      <c r="QOI3" s="2032"/>
      <c r="QOJ3" s="2032"/>
      <c r="QOK3" s="2032"/>
      <c r="QOL3" s="2032"/>
      <c r="QOM3" s="2032"/>
      <c r="QON3" s="2032"/>
      <c r="QOO3" s="2032"/>
      <c r="QOP3" s="2032"/>
      <c r="QOQ3" s="2032"/>
      <c r="QOR3" s="2032"/>
      <c r="QOS3" s="2032"/>
      <c r="QOT3" s="2032"/>
      <c r="QOU3" s="2032"/>
      <c r="QOV3" s="2032"/>
      <c r="QOW3" s="2032"/>
      <c r="QOX3" s="2032"/>
      <c r="QOY3" s="2032"/>
      <c r="QOZ3" s="2032"/>
      <c r="QPA3" s="2032"/>
      <c r="QPB3" s="2032"/>
      <c r="QPC3" s="2032"/>
      <c r="QPD3" s="2032"/>
      <c r="QPE3" s="2032"/>
      <c r="QPF3" s="2032"/>
      <c r="QPG3" s="2032"/>
      <c r="QPH3" s="2032"/>
      <c r="QPI3" s="2032"/>
      <c r="QPJ3" s="2032"/>
      <c r="QPK3" s="2032"/>
      <c r="QPL3" s="2032"/>
      <c r="QPM3" s="2032"/>
      <c r="QPN3" s="2032"/>
      <c r="QPO3" s="2032"/>
      <c r="QPP3" s="2032"/>
      <c r="QPQ3" s="2032"/>
      <c r="QPR3" s="2032"/>
      <c r="QPS3" s="2032"/>
      <c r="QPT3" s="2032"/>
      <c r="QPU3" s="2032"/>
      <c r="QPV3" s="2032"/>
      <c r="QPW3" s="2032"/>
      <c r="QPX3" s="2032"/>
      <c r="QPY3" s="2032"/>
      <c r="QPZ3" s="2032"/>
      <c r="QQA3" s="2032"/>
      <c r="QQB3" s="2032"/>
      <c r="QQC3" s="2032"/>
      <c r="QQD3" s="2032"/>
      <c r="QQE3" s="2032"/>
      <c r="QQF3" s="2032"/>
      <c r="QQG3" s="2032"/>
      <c r="QQH3" s="2032"/>
      <c r="QQI3" s="2032"/>
      <c r="QQJ3" s="2032"/>
      <c r="QQK3" s="2032"/>
      <c r="QQL3" s="2032"/>
      <c r="QQM3" s="2032"/>
      <c r="QQN3" s="2032"/>
      <c r="QQO3" s="2032"/>
      <c r="QQP3" s="2032"/>
      <c r="QQQ3" s="2032"/>
      <c r="QQR3" s="2032"/>
      <c r="QQS3" s="2032"/>
      <c r="QQT3" s="2032"/>
      <c r="QQU3" s="2032"/>
      <c r="QQV3" s="2032"/>
      <c r="QQW3" s="2032"/>
      <c r="QQX3" s="2032"/>
      <c r="QQY3" s="2032"/>
      <c r="QQZ3" s="2032"/>
      <c r="QRA3" s="2032"/>
      <c r="QRB3" s="2032"/>
      <c r="QRC3" s="2032"/>
      <c r="QRD3" s="2032"/>
      <c r="QRE3" s="2032"/>
      <c r="QRF3" s="2032"/>
      <c r="QRG3" s="2032"/>
      <c r="QRH3" s="2032"/>
      <c r="QRI3" s="2032"/>
      <c r="QRJ3" s="2032"/>
      <c r="QRK3" s="2032"/>
      <c r="QRL3" s="2032"/>
      <c r="QRM3" s="2032"/>
      <c r="QRN3" s="2032"/>
      <c r="QRO3" s="2032"/>
      <c r="QRP3" s="2032"/>
      <c r="QRQ3" s="2032"/>
      <c r="QRR3" s="2032"/>
      <c r="QRS3" s="2032"/>
      <c r="QRT3" s="2032"/>
      <c r="QRU3" s="2032"/>
      <c r="QRV3" s="2032"/>
      <c r="QRW3" s="2032"/>
      <c r="QRX3" s="2032"/>
      <c r="QRY3" s="2032"/>
      <c r="QRZ3" s="2032"/>
      <c r="QSA3" s="2032"/>
      <c r="QSB3" s="2032"/>
      <c r="QSC3" s="2032"/>
      <c r="QSD3" s="2032"/>
      <c r="QSE3" s="2032"/>
      <c r="QSF3" s="2032"/>
      <c r="QSG3" s="2032"/>
      <c r="QSH3" s="2032"/>
      <c r="QSI3" s="2032"/>
      <c r="QSJ3" s="2032"/>
      <c r="QSK3" s="2032"/>
      <c r="QSL3" s="2032"/>
      <c r="QSM3" s="2032"/>
      <c r="QSN3" s="2032"/>
      <c r="QSO3" s="2032"/>
      <c r="QSP3" s="2032"/>
      <c r="QSQ3" s="2032"/>
      <c r="QSR3" s="2032"/>
      <c r="QSS3" s="2032"/>
      <c r="QST3" s="2032"/>
      <c r="QSU3" s="2032"/>
      <c r="QSV3" s="2032"/>
      <c r="QSW3" s="2032"/>
      <c r="QSX3" s="2032"/>
      <c r="QSY3" s="2032"/>
      <c r="QSZ3" s="2032"/>
      <c r="QTA3" s="2032"/>
      <c r="QTB3" s="2032"/>
      <c r="QTC3" s="2032"/>
      <c r="QTD3" s="2032"/>
      <c r="QTE3" s="2032"/>
      <c r="QTF3" s="2032"/>
      <c r="QTG3" s="2032"/>
      <c r="QTH3" s="2032"/>
      <c r="QTI3" s="2032"/>
      <c r="QTJ3" s="2032"/>
      <c r="QTK3" s="2032"/>
      <c r="QTL3" s="2032"/>
      <c r="QTM3" s="2032"/>
      <c r="QTN3" s="2032"/>
      <c r="QTO3" s="2032"/>
      <c r="QTP3" s="2032"/>
      <c r="QTQ3" s="2032"/>
      <c r="QTR3" s="2032"/>
      <c r="QTS3" s="2032"/>
      <c r="QTT3" s="2032"/>
      <c r="QTU3" s="2032"/>
      <c r="QTV3" s="2032"/>
      <c r="QTW3" s="2032"/>
      <c r="QTX3" s="2032"/>
      <c r="QTY3" s="2032"/>
      <c r="QTZ3" s="2032"/>
      <c r="QUA3" s="2032"/>
      <c r="QUB3" s="2032"/>
      <c r="QUC3" s="2032"/>
      <c r="QUD3" s="2032"/>
      <c r="QUE3" s="2032"/>
      <c r="QUF3" s="2032"/>
      <c r="QUG3" s="2032"/>
      <c r="QUH3" s="2032"/>
      <c r="QUI3" s="2032"/>
      <c r="QUJ3" s="2032"/>
      <c r="QUK3" s="2032"/>
      <c r="QUL3" s="2032"/>
      <c r="QUM3" s="2032"/>
      <c r="QUN3" s="2032"/>
      <c r="QUO3" s="2032"/>
      <c r="QUP3" s="2032"/>
      <c r="QUQ3" s="2032"/>
      <c r="QUR3" s="2032"/>
      <c r="QUS3" s="2032"/>
      <c r="QUT3" s="2032"/>
      <c r="QUU3" s="2032"/>
      <c r="QUV3" s="2032"/>
      <c r="QUW3" s="2032"/>
      <c r="QUX3" s="2032"/>
      <c r="QUY3" s="2032"/>
      <c r="QUZ3" s="2032"/>
      <c r="QVA3" s="2032"/>
      <c r="QVB3" s="2032"/>
      <c r="QVC3" s="2032"/>
      <c r="QVD3" s="2032"/>
      <c r="QVE3" s="2032"/>
      <c r="QVF3" s="2032"/>
      <c r="QVG3" s="2032"/>
      <c r="QVH3" s="2032"/>
      <c r="QVI3" s="2032"/>
      <c r="QVJ3" s="2032"/>
      <c r="QVK3" s="2032"/>
      <c r="QVL3" s="2032"/>
      <c r="QVM3" s="2032"/>
      <c r="QVN3" s="2032"/>
      <c r="QVO3" s="2032"/>
      <c r="QVP3" s="2032"/>
      <c r="QVQ3" s="2032"/>
      <c r="QVR3" s="2032"/>
      <c r="QVS3" s="2032"/>
      <c r="QVT3" s="2032"/>
      <c r="QVU3" s="2032"/>
      <c r="QVV3" s="2032"/>
      <c r="QVW3" s="2032"/>
      <c r="QVX3" s="2032"/>
      <c r="QVY3" s="2032"/>
      <c r="QVZ3" s="2032"/>
      <c r="QWA3" s="2032"/>
      <c r="QWB3" s="2032"/>
      <c r="QWC3" s="2032"/>
      <c r="QWD3" s="2032"/>
      <c r="QWE3" s="2032"/>
      <c r="QWF3" s="2032"/>
      <c r="QWG3" s="2032"/>
      <c r="QWH3" s="2032"/>
      <c r="QWI3" s="2032"/>
      <c r="QWJ3" s="2032"/>
      <c r="QWK3" s="2032"/>
      <c r="QWL3" s="2032"/>
      <c r="QWM3" s="2032"/>
      <c r="QWN3" s="2032"/>
      <c r="QWO3" s="2032"/>
      <c r="QWP3" s="2032"/>
      <c r="QWQ3" s="2032"/>
      <c r="QWR3" s="2032"/>
      <c r="QWS3" s="2032"/>
      <c r="QWT3" s="2032"/>
      <c r="QWU3" s="2032"/>
      <c r="QWV3" s="2032"/>
      <c r="QWW3" s="2032"/>
      <c r="QWX3" s="2032"/>
      <c r="QWY3" s="2032"/>
      <c r="QWZ3" s="2032"/>
      <c r="QXA3" s="2032"/>
      <c r="QXB3" s="2032"/>
      <c r="QXC3" s="2032"/>
      <c r="QXD3" s="2032"/>
      <c r="QXE3" s="2032"/>
      <c r="QXF3" s="2032"/>
      <c r="QXG3" s="2032"/>
      <c r="QXH3" s="2032"/>
      <c r="QXI3" s="2032"/>
      <c r="QXJ3" s="2032"/>
      <c r="QXK3" s="2032"/>
      <c r="QXL3" s="2032"/>
      <c r="QXM3" s="2032"/>
      <c r="QXN3" s="2032"/>
      <c r="QXO3" s="2032"/>
      <c r="QXP3" s="2032"/>
      <c r="QXQ3" s="2032"/>
      <c r="QXR3" s="2032"/>
      <c r="QXS3" s="2032"/>
      <c r="QXT3" s="2032"/>
      <c r="QXU3" s="2032"/>
      <c r="QXV3" s="2032"/>
      <c r="QXW3" s="2032"/>
      <c r="QXX3" s="2032"/>
      <c r="QXY3" s="2032"/>
      <c r="QXZ3" s="2032"/>
      <c r="QYA3" s="2032"/>
      <c r="QYB3" s="2032"/>
      <c r="QYC3" s="2032"/>
      <c r="QYD3" s="2032"/>
      <c r="QYE3" s="2032"/>
      <c r="QYF3" s="2032"/>
      <c r="QYG3" s="2032"/>
      <c r="QYH3" s="2032"/>
      <c r="QYI3" s="2032"/>
      <c r="QYJ3" s="2032"/>
      <c r="QYK3" s="2032"/>
      <c r="QYL3" s="2032"/>
      <c r="QYM3" s="2032"/>
      <c r="QYN3" s="2032"/>
      <c r="QYO3" s="2032"/>
      <c r="QYP3" s="2032"/>
      <c r="QYQ3" s="2032"/>
      <c r="QYR3" s="2032"/>
      <c r="QYS3" s="2032"/>
      <c r="QYT3" s="2032"/>
      <c r="QYU3" s="2032"/>
      <c r="QYV3" s="2032"/>
      <c r="QYW3" s="2032"/>
      <c r="QYX3" s="2032"/>
      <c r="QYY3" s="2032"/>
      <c r="QYZ3" s="2032"/>
      <c r="QZA3" s="2032"/>
      <c r="QZB3" s="2032"/>
      <c r="QZC3" s="2032"/>
      <c r="QZD3" s="2032"/>
      <c r="QZE3" s="2032"/>
      <c r="QZF3" s="2032"/>
      <c r="QZG3" s="2032"/>
      <c r="QZH3" s="2032"/>
      <c r="QZI3" s="2032"/>
      <c r="QZJ3" s="2032"/>
      <c r="QZK3" s="2032"/>
      <c r="QZL3" s="2032"/>
      <c r="QZM3" s="2032"/>
      <c r="QZN3" s="2032"/>
      <c r="QZO3" s="2032"/>
      <c r="QZP3" s="2032"/>
      <c r="QZQ3" s="2032"/>
      <c r="QZR3" s="2032"/>
      <c r="QZS3" s="2032"/>
      <c r="QZT3" s="2032"/>
      <c r="QZU3" s="2032"/>
      <c r="QZV3" s="2032"/>
      <c r="QZW3" s="2032"/>
      <c r="QZX3" s="2032"/>
      <c r="QZY3" s="2032"/>
      <c r="QZZ3" s="2032"/>
      <c r="RAA3" s="2032"/>
      <c r="RAB3" s="2032"/>
      <c r="RAC3" s="2032"/>
      <c r="RAD3" s="2032"/>
      <c r="RAE3" s="2032"/>
      <c r="RAF3" s="2032"/>
      <c r="RAG3" s="2032"/>
      <c r="RAH3" s="2032"/>
      <c r="RAI3" s="2032"/>
      <c r="RAJ3" s="2032"/>
      <c r="RAK3" s="2032"/>
      <c r="RAL3" s="2032"/>
      <c r="RAM3" s="2032"/>
      <c r="RAN3" s="2032"/>
      <c r="RAO3" s="2032"/>
      <c r="RAP3" s="2032"/>
      <c r="RAQ3" s="2032"/>
      <c r="RAR3" s="2032"/>
      <c r="RAS3" s="2032"/>
      <c r="RAT3" s="2032"/>
      <c r="RAU3" s="2032"/>
      <c r="RAV3" s="2032"/>
      <c r="RAW3" s="2032"/>
      <c r="RAX3" s="2032"/>
      <c r="RAY3" s="2032"/>
      <c r="RAZ3" s="2032"/>
      <c r="RBA3" s="2032"/>
      <c r="RBB3" s="2032"/>
      <c r="RBC3" s="2032"/>
      <c r="RBD3" s="2032"/>
      <c r="RBE3" s="2032"/>
      <c r="RBF3" s="2032"/>
      <c r="RBG3" s="2032"/>
      <c r="RBH3" s="2032"/>
      <c r="RBI3" s="2032"/>
      <c r="RBJ3" s="2032"/>
      <c r="RBK3" s="2032"/>
      <c r="RBL3" s="2032"/>
      <c r="RBM3" s="2032"/>
      <c r="RBN3" s="2032"/>
      <c r="RBO3" s="2032"/>
      <c r="RBP3" s="2032"/>
      <c r="RBQ3" s="2032"/>
      <c r="RBR3" s="2032"/>
      <c r="RBS3" s="2032"/>
      <c r="RBT3" s="2032"/>
      <c r="RBU3" s="2032"/>
      <c r="RBV3" s="2032"/>
      <c r="RBW3" s="2032"/>
      <c r="RBX3" s="2032"/>
      <c r="RBY3" s="2032"/>
      <c r="RBZ3" s="2032"/>
      <c r="RCA3" s="2032"/>
      <c r="RCB3" s="2032"/>
      <c r="RCC3" s="2032"/>
      <c r="RCD3" s="2032"/>
      <c r="RCE3" s="2032"/>
      <c r="RCF3" s="2032"/>
      <c r="RCG3" s="2032"/>
      <c r="RCH3" s="2032"/>
      <c r="RCI3" s="2032"/>
      <c r="RCJ3" s="2032"/>
      <c r="RCK3" s="2032"/>
      <c r="RCL3" s="2032"/>
      <c r="RCM3" s="2032"/>
      <c r="RCN3" s="2032"/>
      <c r="RCO3" s="2032"/>
      <c r="RCP3" s="2032"/>
      <c r="RCQ3" s="2032"/>
      <c r="RCR3" s="2032"/>
      <c r="RCS3" s="2032"/>
      <c r="RCT3" s="2032"/>
      <c r="RCU3" s="2032"/>
      <c r="RCV3" s="2032"/>
      <c r="RCW3" s="2032"/>
      <c r="RCX3" s="2032"/>
      <c r="RCY3" s="2032"/>
      <c r="RCZ3" s="2032"/>
      <c r="RDA3" s="2032"/>
      <c r="RDB3" s="2032"/>
      <c r="RDC3" s="2032"/>
      <c r="RDD3" s="2032"/>
      <c r="RDE3" s="2032"/>
      <c r="RDF3" s="2032"/>
      <c r="RDG3" s="2032"/>
      <c r="RDH3" s="2032"/>
      <c r="RDI3" s="2032"/>
      <c r="RDJ3" s="2032"/>
      <c r="RDK3" s="2032"/>
      <c r="RDL3" s="2032"/>
      <c r="RDM3" s="2032"/>
      <c r="RDN3" s="2032"/>
      <c r="RDO3" s="2032"/>
      <c r="RDP3" s="2032"/>
      <c r="RDQ3" s="2032"/>
      <c r="RDR3" s="2032"/>
      <c r="RDS3" s="2032"/>
      <c r="RDT3" s="2032"/>
      <c r="RDU3" s="2032"/>
      <c r="RDV3" s="2032"/>
      <c r="RDW3" s="2032"/>
      <c r="RDX3" s="2032"/>
      <c r="RDY3" s="2032"/>
      <c r="RDZ3" s="2032"/>
      <c r="REA3" s="2032"/>
      <c r="REB3" s="2032"/>
      <c r="REC3" s="2032"/>
      <c r="RED3" s="2032"/>
      <c r="REE3" s="2032"/>
      <c r="REF3" s="2032"/>
      <c r="REG3" s="2032"/>
      <c r="REH3" s="2032"/>
      <c r="REI3" s="2032"/>
      <c r="REJ3" s="2032"/>
      <c r="REK3" s="2032"/>
      <c r="REL3" s="2032"/>
      <c r="REM3" s="2032"/>
      <c r="REN3" s="2032"/>
      <c r="REO3" s="2032"/>
      <c r="REP3" s="2032"/>
      <c r="REQ3" s="2032"/>
      <c r="RER3" s="2032"/>
      <c r="RES3" s="2032"/>
      <c r="RET3" s="2032"/>
      <c r="REU3" s="2032"/>
      <c r="REV3" s="2032"/>
      <c r="REW3" s="2032"/>
      <c r="REX3" s="2032"/>
      <c r="REY3" s="2032"/>
      <c r="REZ3" s="2032"/>
      <c r="RFA3" s="2032"/>
      <c r="RFB3" s="2032"/>
      <c r="RFC3" s="2032"/>
      <c r="RFD3" s="2032"/>
      <c r="RFE3" s="2032"/>
      <c r="RFF3" s="2032"/>
      <c r="RFG3" s="2032"/>
      <c r="RFH3" s="2032"/>
      <c r="RFI3" s="2032"/>
      <c r="RFJ3" s="2032"/>
      <c r="RFK3" s="2032"/>
      <c r="RFL3" s="2032"/>
      <c r="RFM3" s="2032"/>
      <c r="RFN3" s="2032"/>
      <c r="RFO3" s="2032"/>
      <c r="RFP3" s="2032"/>
      <c r="RFQ3" s="2032"/>
      <c r="RFR3" s="2032"/>
      <c r="RFS3" s="2032"/>
      <c r="RFT3" s="2032"/>
      <c r="RFU3" s="2032"/>
      <c r="RFV3" s="2032"/>
      <c r="RFW3" s="2032"/>
      <c r="RFX3" s="2032"/>
      <c r="RFY3" s="2032"/>
      <c r="RFZ3" s="2032"/>
      <c r="RGA3" s="2032"/>
      <c r="RGB3" s="2032"/>
      <c r="RGC3" s="2032"/>
      <c r="RGD3" s="2032"/>
      <c r="RGE3" s="2032"/>
      <c r="RGF3" s="2032"/>
      <c r="RGG3" s="2032"/>
      <c r="RGH3" s="2032"/>
      <c r="RGI3" s="2032"/>
      <c r="RGJ3" s="2032"/>
      <c r="RGK3" s="2032"/>
      <c r="RGL3" s="2032"/>
      <c r="RGM3" s="2032"/>
      <c r="RGN3" s="2032"/>
      <c r="RGO3" s="2032"/>
      <c r="RGP3" s="2032"/>
      <c r="RGQ3" s="2032"/>
      <c r="RGR3" s="2032"/>
      <c r="RGS3" s="2032"/>
      <c r="RGT3" s="2032"/>
      <c r="RGU3" s="2032"/>
      <c r="RGV3" s="2032"/>
      <c r="RGW3" s="2032"/>
      <c r="RGX3" s="2032"/>
      <c r="RGY3" s="2032"/>
      <c r="RGZ3" s="2032"/>
      <c r="RHA3" s="2032"/>
      <c r="RHB3" s="2032"/>
      <c r="RHC3" s="2032"/>
      <c r="RHD3" s="2032"/>
      <c r="RHE3" s="2032"/>
      <c r="RHF3" s="2032"/>
      <c r="RHG3" s="2032"/>
      <c r="RHH3" s="2032"/>
      <c r="RHI3" s="2032"/>
      <c r="RHJ3" s="2032"/>
      <c r="RHK3" s="2032"/>
      <c r="RHL3" s="2032"/>
      <c r="RHM3" s="2032"/>
      <c r="RHN3" s="2032"/>
      <c r="RHO3" s="2032"/>
      <c r="RHP3" s="2032"/>
      <c r="RHQ3" s="2032"/>
      <c r="RHR3" s="2032"/>
      <c r="RHS3" s="2032"/>
      <c r="RHT3" s="2032"/>
      <c r="RHU3" s="2032"/>
      <c r="RHV3" s="2032"/>
      <c r="RHW3" s="2032"/>
      <c r="RHX3" s="2032"/>
      <c r="RHY3" s="2032"/>
      <c r="RHZ3" s="2032"/>
      <c r="RIA3" s="2032"/>
      <c r="RIB3" s="2032"/>
      <c r="RIC3" s="2032"/>
      <c r="RID3" s="2032"/>
      <c r="RIE3" s="2032"/>
      <c r="RIF3" s="2032"/>
      <c r="RIG3" s="2032"/>
      <c r="RIH3" s="2032"/>
      <c r="RII3" s="2032"/>
      <c r="RIJ3" s="2032"/>
      <c r="RIK3" s="2032"/>
      <c r="RIL3" s="2032"/>
      <c r="RIM3" s="2032"/>
      <c r="RIN3" s="2032"/>
      <c r="RIO3" s="2032"/>
      <c r="RIP3" s="2032"/>
      <c r="RIQ3" s="2032"/>
      <c r="RIR3" s="2032"/>
      <c r="RIS3" s="2032"/>
      <c r="RIT3" s="2032"/>
      <c r="RIU3" s="2032"/>
      <c r="RIV3" s="2032"/>
      <c r="RIW3" s="2032"/>
      <c r="RIX3" s="2032"/>
      <c r="RIY3" s="2032"/>
      <c r="RIZ3" s="2032"/>
      <c r="RJA3" s="2032"/>
      <c r="RJB3" s="2032"/>
      <c r="RJC3" s="2032"/>
      <c r="RJD3" s="2032"/>
      <c r="RJE3" s="2032"/>
      <c r="RJF3" s="2032"/>
      <c r="RJG3" s="2032"/>
      <c r="RJH3" s="2032"/>
      <c r="RJI3" s="2032"/>
      <c r="RJJ3" s="2032"/>
      <c r="RJK3" s="2032"/>
      <c r="RJL3" s="2032"/>
      <c r="RJM3" s="2032"/>
      <c r="RJN3" s="2032"/>
      <c r="RJO3" s="2032"/>
      <c r="RJP3" s="2032"/>
      <c r="RJQ3" s="2032"/>
      <c r="RJR3" s="2032"/>
      <c r="RJS3" s="2032"/>
      <c r="RJT3" s="2032"/>
      <c r="RJU3" s="2032"/>
      <c r="RJV3" s="2032"/>
      <c r="RJW3" s="2032"/>
      <c r="RJX3" s="2032"/>
      <c r="RJY3" s="2032"/>
      <c r="RJZ3" s="2032"/>
      <c r="RKA3" s="2032"/>
      <c r="RKB3" s="2032"/>
      <c r="RKC3" s="2032"/>
      <c r="RKD3" s="2032"/>
      <c r="RKE3" s="2032"/>
      <c r="RKF3" s="2032"/>
      <c r="RKG3" s="2032"/>
      <c r="RKH3" s="2032"/>
      <c r="RKI3" s="2032"/>
      <c r="RKJ3" s="2032"/>
      <c r="RKK3" s="2032"/>
      <c r="RKL3" s="2032"/>
      <c r="RKM3" s="2032"/>
      <c r="RKN3" s="2032"/>
      <c r="RKO3" s="2032"/>
      <c r="RKP3" s="2032"/>
      <c r="RKQ3" s="2032"/>
      <c r="RKR3" s="2032"/>
      <c r="RKS3" s="2032"/>
      <c r="RKT3" s="2032"/>
      <c r="RKU3" s="2032"/>
      <c r="RKV3" s="2032"/>
      <c r="RKW3" s="2032"/>
      <c r="RKX3" s="2032"/>
      <c r="RKY3" s="2032"/>
      <c r="RKZ3" s="2032"/>
      <c r="RLA3" s="2032"/>
      <c r="RLB3" s="2032"/>
      <c r="RLC3" s="2032"/>
      <c r="RLD3" s="2032"/>
      <c r="RLE3" s="2032"/>
      <c r="RLF3" s="2032"/>
      <c r="RLG3" s="2032"/>
      <c r="RLH3" s="2032"/>
      <c r="RLI3" s="2032"/>
      <c r="RLJ3" s="2032"/>
      <c r="RLK3" s="2032"/>
      <c r="RLL3" s="2032"/>
      <c r="RLM3" s="2032"/>
      <c r="RLN3" s="2032"/>
      <c r="RLO3" s="2032"/>
      <c r="RLP3" s="2032"/>
      <c r="RLQ3" s="2032"/>
      <c r="RLR3" s="2032"/>
      <c r="RLS3" s="2032"/>
      <c r="RLT3" s="2032"/>
      <c r="RLU3" s="2032"/>
      <c r="RLV3" s="2032"/>
      <c r="RLW3" s="2032"/>
      <c r="RLX3" s="2032"/>
      <c r="RLY3" s="2032"/>
      <c r="RLZ3" s="2032"/>
      <c r="RMA3" s="2032"/>
      <c r="RMB3" s="2032"/>
      <c r="RMC3" s="2032"/>
      <c r="RMD3" s="2032"/>
      <c r="RME3" s="2032"/>
      <c r="RMF3" s="2032"/>
      <c r="RMG3" s="2032"/>
      <c r="RMH3" s="2032"/>
      <c r="RMI3" s="2032"/>
      <c r="RMJ3" s="2032"/>
      <c r="RMK3" s="2032"/>
      <c r="RML3" s="2032"/>
      <c r="RMM3" s="2032"/>
      <c r="RMN3" s="2032"/>
      <c r="RMO3" s="2032"/>
      <c r="RMP3" s="2032"/>
      <c r="RMQ3" s="2032"/>
      <c r="RMR3" s="2032"/>
      <c r="RMS3" s="2032"/>
      <c r="RMT3" s="2032"/>
      <c r="RMU3" s="2032"/>
      <c r="RMV3" s="2032"/>
      <c r="RMW3" s="2032"/>
      <c r="RMX3" s="2032"/>
      <c r="RMY3" s="2032"/>
      <c r="RMZ3" s="2032"/>
      <c r="RNA3" s="2032"/>
      <c r="RNB3" s="2032"/>
      <c r="RNC3" s="2032"/>
      <c r="RND3" s="2032"/>
      <c r="RNE3" s="2032"/>
      <c r="RNF3" s="2032"/>
      <c r="RNG3" s="2032"/>
      <c r="RNH3" s="2032"/>
      <c r="RNI3" s="2032"/>
      <c r="RNJ3" s="2032"/>
      <c r="RNK3" s="2032"/>
      <c r="RNL3" s="2032"/>
      <c r="RNM3" s="2032"/>
      <c r="RNN3" s="2032"/>
      <c r="RNO3" s="2032"/>
      <c r="RNP3" s="2032"/>
      <c r="RNQ3" s="2032"/>
      <c r="RNR3" s="2032"/>
      <c r="RNS3" s="2032"/>
      <c r="RNT3" s="2032"/>
      <c r="RNU3" s="2032"/>
      <c r="RNV3" s="2032"/>
      <c r="RNW3" s="2032"/>
      <c r="RNX3" s="2032"/>
      <c r="RNY3" s="2032"/>
      <c r="RNZ3" s="2032"/>
      <c r="ROA3" s="2032"/>
      <c r="ROB3" s="2032"/>
      <c r="ROC3" s="2032"/>
      <c r="ROD3" s="2032"/>
      <c r="ROE3" s="2032"/>
      <c r="ROF3" s="2032"/>
      <c r="ROG3" s="2032"/>
      <c r="ROH3" s="2032"/>
      <c r="ROI3" s="2032"/>
      <c r="ROJ3" s="2032"/>
      <c r="ROK3" s="2032"/>
      <c r="ROL3" s="2032"/>
      <c r="ROM3" s="2032"/>
      <c r="RON3" s="2032"/>
      <c r="ROO3" s="2032"/>
      <c r="ROP3" s="2032"/>
      <c r="ROQ3" s="2032"/>
      <c r="ROR3" s="2032"/>
      <c r="ROS3" s="2032"/>
      <c r="ROT3" s="2032"/>
      <c r="ROU3" s="2032"/>
      <c r="ROV3" s="2032"/>
      <c r="ROW3" s="2032"/>
      <c r="ROX3" s="2032"/>
      <c r="ROY3" s="2032"/>
      <c r="ROZ3" s="2032"/>
      <c r="RPA3" s="2032"/>
      <c r="RPB3" s="2032"/>
      <c r="RPC3" s="2032"/>
      <c r="RPD3" s="2032"/>
      <c r="RPE3" s="2032"/>
      <c r="RPF3" s="2032"/>
      <c r="RPG3" s="2032"/>
      <c r="RPH3" s="2032"/>
      <c r="RPI3" s="2032"/>
      <c r="RPJ3" s="2032"/>
      <c r="RPK3" s="2032"/>
      <c r="RPL3" s="2032"/>
      <c r="RPM3" s="2032"/>
      <c r="RPN3" s="2032"/>
      <c r="RPO3" s="2032"/>
      <c r="RPP3" s="2032"/>
      <c r="RPQ3" s="2032"/>
      <c r="RPR3" s="2032"/>
      <c r="RPS3" s="2032"/>
      <c r="RPT3" s="2032"/>
      <c r="RPU3" s="2032"/>
      <c r="RPV3" s="2032"/>
      <c r="RPW3" s="2032"/>
      <c r="RPX3" s="2032"/>
      <c r="RPY3" s="2032"/>
      <c r="RPZ3" s="2032"/>
      <c r="RQA3" s="2032"/>
      <c r="RQB3" s="2032"/>
      <c r="RQC3" s="2032"/>
      <c r="RQD3" s="2032"/>
      <c r="RQE3" s="2032"/>
      <c r="RQF3" s="2032"/>
      <c r="RQG3" s="2032"/>
      <c r="RQH3" s="2032"/>
      <c r="RQI3" s="2032"/>
      <c r="RQJ3" s="2032"/>
      <c r="RQK3" s="2032"/>
      <c r="RQL3" s="2032"/>
      <c r="RQM3" s="2032"/>
      <c r="RQN3" s="2032"/>
      <c r="RQO3" s="2032"/>
      <c r="RQP3" s="2032"/>
      <c r="RQQ3" s="2032"/>
      <c r="RQR3" s="2032"/>
      <c r="RQS3" s="2032"/>
      <c r="RQT3" s="2032"/>
      <c r="RQU3" s="2032"/>
      <c r="RQV3" s="2032"/>
      <c r="RQW3" s="2032"/>
      <c r="RQX3" s="2032"/>
      <c r="RQY3" s="2032"/>
      <c r="RQZ3" s="2032"/>
      <c r="RRA3" s="2032"/>
      <c r="RRB3" s="2032"/>
      <c r="RRC3" s="2032"/>
      <c r="RRD3" s="2032"/>
      <c r="RRE3" s="2032"/>
      <c r="RRF3" s="2032"/>
      <c r="RRG3" s="2032"/>
      <c r="RRH3" s="2032"/>
      <c r="RRI3" s="2032"/>
      <c r="RRJ3" s="2032"/>
      <c r="RRK3" s="2032"/>
      <c r="RRL3" s="2032"/>
      <c r="RRM3" s="2032"/>
      <c r="RRN3" s="2032"/>
      <c r="RRO3" s="2032"/>
      <c r="RRP3" s="2032"/>
      <c r="RRQ3" s="2032"/>
      <c r="RRR3" s="2032"/>
      <c r="RRS3" s="2032"/>
      <c r="RRT3" s="2032"/>
      <c r="RRU3" s="2032"/>
      <c r="RRV3" s="2032"/>
      <c r="RRW3" s="2032"/>
      <c r="RRX3" s="2032"/>
      <c r="RRY3" s="2032"/>
      <c r="RRZ3" s="2032"/>
      <c r="RSA3" s="2032"/>
      <c r="RSB3" s="2032"/>
      <c r="RSC3" s="2032"/>
      <c r="RSD3" s="2032"/>
      <c r="RSE3" s="2032"/>
      <c r="RSF3" s="2032"/>
      <c r="RSG3" s="2032"/>
      <c r="RSH3" s="2032"/>
      <c r="RSI3" s="2032"/>
      <c r="RSJ3" s="2032"/>
      <c r="RSK3" s="2032"/>
      <c r="RSL3" s="2032"/>
      <c r="RSM3" s="2032"/>
      <c r="RSN3" s="2032"/>
      <c r="RSO3" s="2032"/>
      <c r="RSP3" s="2032"/>
      <c r="RSQ3" s="2032"/>
      <c r="RSR3" s="2032"/>
      <c r="RSS3" s="2032"/>
      <c r="RST3" s="2032"/>
      <c r="RSU3" s="2032"/>
      <c r="RSV3" s="2032"/>
      <c r="RSW3" s="2032"/>
      <c r="RSX3" s="2032"/>
      <c r="RSY3" s="2032"/>
      <c r="RSZ3" s="2032"/>
      <c r="RTA3" s="2032"/>
      <c r="RTB3" s="2032"/>
      <c r="RTC3" s="2032"/>
      <c r="RTD3" s="2032"/>
      <c r="RTE3" s="2032"/>
      <c r="RTF3" s="2032"/>
      <c r="RTG3" s="2032"/>
      <c r="RTH3" s="2032"/>
      <c r="RTI3" s="2032"/>
      <c r="RTJ3" s="2032"/>
      <c r="RTK3" s="2032"/>
      <c r="RTL3" s="2032"/>
      <c r="RTM3" s="2032"/>
      <c r="RTN3" s="2032"/>
      <c r="RTO3" s="2032"/>
      <c r="RTP3" s="2032"/>
      <c r="RTQ3" s="2032"/>
      <c r="RTR3" s="2032"/>
      <c r="RTS3" s="2032"/>
      <c r="RTT3" s="2032"/>
      <c r="RTU3" s="2032"/>
      <c r="RTV3" s="2032"/>
      <c r="RTW3" s="2032"/>
      <c r="RTX3" s="2032"/>
      <c r="RTY3" s="2032"/>
      <c r="RTZ3" s="2032"/>
      <c r="RUA3" s="2032"/>
      <c r="RUB3" s="2032"/>
      <c r="RUC3" s="2032"/>
      <c r="RUD3" s="2032"/>
      <c r="RUE3" s="2032"/>
      <c r="RUF3" s="2032"/>
      <c r="RUG3" s="2032"/>
      <c r="RUH3" s="2032"/>
      <c r="RUI3" s="2032"/>
      <c r="RUJ3" s="2032"/>
      <c r="RUK3" s="2032"/>
      <c r="RUL3" s="2032"/>
      <c r="RUM3" s="2032"/>
      <c r="RUN3" s="2032"/>
      <c r="RUO3" s="2032"/>
      <c r="RUP3" s="2032"/>
      <c r="RUQ3" s="2032"/>
      <c r="RUR3" s="2032"/>
      <c r="RUS3" s="2032"/>
      <c r="RUT3" s="2032"/>
      <c r="RUU3" s="2032"/>
      <c r="RUV3" s="2032"/>
      <c r="RUW3" s="2032"/>
      <c r="RUX3" s="2032"/>
      <c r="RUY3" s="2032"/>
      <c r="RUZ3" s="2032"/>
      <c r="RVA3" s="2032"/>
      <c r="RVB3" s="2032"/>
      <c r="RVC3" s="2032"/>
      <c r="RVD3" s="2032"/>
      <c r="RVE3" s="2032"/>
      <c r="RVF3" s="2032"/>
      <c r="RVG3" s="2032"/>
      <c r="RVH3" s="2032"/>
      <c r="RVI3" s="2032"/>
      <c r="RVJ3" s="2032"/>
      <c r="RVK3" s="2032"/>
      <c r="RVL3" s="2032"/>
      <c r="RVM3" s="2032"/>
      <c r="RVN3" s="2032"/>
      <c r="RVO3" s="2032"/>
      <c r="RVP3" s="2032"/>
      <c r="RVQ3" s="2032"/>
      <c r="RVR3" s="2032"/>
      <c r="RVS3" s="2032"/>
      <c r="RVT3" s="2032"/>
      <c r="RVU3" s="2032"/>
      <c r="RVV3" s="2032"/>
      <c r="RVW3" s="2032"/>
      <c r="RVX3" s="2032"/>
      <c r="RVY3" s="2032"/>
      <c r="RVZ3" s="2032"/>
      <c r="RWA3" s="2032"/>
      <c r="RWB3" s="2032"/>
      <c r="RWC3" s="2032"/>
      <c r="RWD3" s="2032"/>
      <c r="RWE3" s="2032"/>
      <c r="RWF3" s="2032"/>
      <c r="RWG3" s="2032"/>
      <c r="RWH3" s="2032"/>
      <c r="RWI3" s="2032"/>
      <c r="RWJ3" s="2032"/>
      <c r="RWK3" s="2032"/>
      <c r="RWL3" s="2032"/>
      <c r="RWM3" s="2032"/>
      <c r="RWN3" s="2032"/>
      <c r="RWO3" s="2032"/>
      <c r="RWP3" s="2032"/>
      <c r="RWQ3" s="2032"/>
      <c r="RWR3" s="2032"/>
      <c r="RWS3" s="2032"/>
      <c r="RWT3" s="2032"/>
      <c r="RWU3" s="2032"/>
      <c r="RWV3" s="2032"/>
      <c r="RWW3" s="2032"/>
      <c r="RWX3" s="2032"/>
      <c r="RWY3" s="2032"/>
      <c r="RWZ3" s="2032"/>
      <c r="RXA3" s="2032"/>
      <c r="RXB3" s="2032"/>
      <c r="RXC3" s="2032"/>
      <c r="RXD3" s="2032"/>
      <c r="RXE3" s="2032"/>
      <c r="RXF3" s="2032"/>
      <c r="RXG3" s="2032"/>
      <c r="RXH3" s="2032"/>
      <c r="RXI3" s="2032"/>
      <c r="RXJ3" s="2032"/>
      <c r="RXK3" s="2032"/>
      <c r="RXL3" s="2032"/>
      <c r="RXM3" s="2032"/>
      <c r="RXN3" s="2032"/>
      <c r="RXO3" s="2032"/>
      <c r="RXP3" s="2032"/>
      <c r="RXQ3" s="2032"/>
      <c r="RXR3" s="2032"/>
      <c r="RXS3" s="2032"/>
      <c r="RXT3" s="2032"/>
      <c r="RXU3" s="2032"/>
      <c r="RXV3" s="2032"/>
      <c r="RXW3" s="2032"/>
      <c r="RXX3" s="2032"/>
      <c r="RXY3" s="2032"/>
      <c r="RXZ3" s="2032"/>
      <c r="RYA3" s="2032"/>
      <c r="RYB3" s="2032"/>
      <c r="RYC3" s="2032"/>
      <c r="RYD3" s="2032"/>
      <c r="RYE3" s="2032"/>
      <c r="RYF3" s="2032"/>
      <c r="RYG3" s="2032"/>
      <c r="RYH3" s="2032"/>
      <c r="RYI3" s="2032"/>
      <c r="RYJ3" s="2032"/>
      <c r="RYK3" s="2032"/>
      <c r="RYL3" s="2032"/>
      <c r="RYM3" s="2032"/>
      <c r="RYN3" s="2032"/>
      <c r="RYO3" s="2032"/>
      <c r="RYP3" s="2032"/>
      <c r="RYQ3" s="2032"/>
      <c r="RYR3" s="2032"/>
      <c r="RYS3" s="2032"/>
      <c r="RYT3" s="2032"/>
      <c r="RYU3" s="2032"/>
      <c r="RYV3" s="2032"/>
      <c r="RYW3" s="2032"/>
      <c r="RYX3" s="2032"/>
      <c r="RYY3" s="2032"/>
      <c r="RYZ3" s="2032"/>
      <c r="RZA3" s="2032"/>
      <c r="RZB3" s="2032"/>
      <c r="RZC3" s="2032"/>
      <c r="RZD3" s="2032"/>
      <c r="RZE3" s="2032"/>
      <c r="RZF3" s="2032"/>
      <c r="RZG3" s="2032"/>
      <c r="RZH3" s="2032"/>
      <c r="RZI3" s="2032"/>
      <c r="RZJ3" s="2032"/>
      <c r="RZK3" s="2032"/>
      <c r="RZL3" s="2032"/>
      <c r="RZM3" s="2032"/>
      <c r="RZN3" s="2032"/>
      <c r="RZO3" s="2032"/>
      <c r="RZP3" s="2032"/>
      <c r="RZQ3" s="2032"/>
      <c r="RZR3" s="2032"/>
      <c r="RZS3" s="2032"/>
      <c r="RZT3" s="2032"/>
      <c r="RZU3" s="2032"/>
      <c r="RZV3" s="2032"/>
      <c r="RZW3" s="2032"/>
      <c r="RZX3" s="2032"/>
      <c r="RZY3" s="2032"/>
      <c r="RZZ3" s="2032"/>
      <c r="SAA3" s="2032"/>
      <c r="SAB3" s="2032"/>
      <c r="SAC3" s="2032"/>
      <c r="SAD3" s="2032"/>
      <c r="SAE3" s="2032"/>
      <c r="SAF3" s="2032"/>
      <c r="SAG3" s="2032"/>
      <c r="SAH3" s="2032"/>
      <c r="SAI3" s="2032"/>
      <c r="SAJ3" s="2032"/>
      <c r="SAK3" s="2032"/>
      <c r="SAL3" s="2032"/>
      <c r="SAM3" s="2032"/>
      <c r="SAN3" s="2032"/>
      <c r="SAO3" s="2032"/>
      <c r="SAP3" s="2032"/>
      <c r="SAQ3" s="2032"/>
      <c r="SAR3" s="2032"/>
      <c r="SAS3" s="2032"/>
      <c r="SAT3" s="2032"/>
      <c r="SAU3" s="2032"/>
      <c r="SAV3" s="2032"/>
      <c r="SAW3" s="2032"/>
      <c r="SAX3" s="2032"/>
      <c r="SAY3" s="2032"/>
      <c r="SAZ3" s="2032"/>
      <c r="SBA3" s="2032"/>
      <c r="SBB3" s="2032"/>
      <c r="SBC3" s="2032"/>
      <c r="SBD3" s="2032"/>
      <c r="SBE3" s="2032"/>
      <c r="SBF3" s="2032"/>
      <c r="SBG3" s="2032"/>
      <c r="SBH3" s="2032"/>
      <c r="SBI3" s="2032"/>
      <c r="SBJ3" s="2032"/>
      <c r="SBK3" s="2032"/>
      <c r="SBL3" s="2032"/>
      <c r="SBM3" s="2032"/>
      <c r="SBN3" s="2032"/>
      <c r="SBO3" s="2032"/>
      <c r="SBP3" s="2032"/>
      <c r="SBQ3" s="2032"/>
      <c r="SBR3" s="2032"/>
      <c r="SBS3" s="2032"/>
      <c r="SBT3" s="2032"/>
      <c r="SBU3" s="2032"/>
      <c r="SBV3" s="2032"/>
      <c r="SBW3" s="2032"/>
      <c r="SBX3" s="2032"/>
      <c r="SBY3" s="2032"/>
      <c r="SBZ3" s="2032"/>
      <c r="SCA3" s="2032"/>
      <c r="SCB3" s="2032"/>
      <c r="SCC3" s="2032"/>
      <c r="SCD3" s="2032"/>
      <c r="SCE3" s="2032"/>
      <c r="SCF3" s="2032"/>
      <c r="SCG3" s="2032"/>
      <c r="SCH3" s="2032"/>
      <c r="SCI3" s="2032"/>
      <c r="SCJ3" s="2032"/>
      <c r="SCK3" s="2032"/>
      <c r="SCL3" s="2032"/>
      <c r="SCM3" s="2032"/>
      <c r="SCN3" s="2032"/>
      <c r="SCO3" s="2032"/>
      <c r="SCP3" s="2032"/>
      <c r="SCQ3" s="2032"/>
      <c r="SCR3" s="2032"/>
      <c r="SCS3" s="2032"/>
      <c r="SCT3" s="2032"/>
      <c r="SCU3" s="2032"/>
      <c r="SCV3" s="2032"/>
      <c r="SCW3" s="2032"/>
      <c r="SCX3" s="2032"/>
      <c r="SCY3" s="2032"/>
      <c r="SCZ3" s="2032"/>
      <c r="SDA3" s="2032"/>
      <c r="SDB3" s="2032"/>
      <c r="SDC3" s="2032"/>
      <c r="SDD3" s="2032"/>
      <c r="SDE3" s="2032"/>
      <c r="SDF3" s="2032"/>
      <c r="SDG3" s="2032"/>
      <c r="SDH3" s="2032"/>
      <c r="SDI3" s="2032"/>
      <c r="SDJ3" s="2032"/>
      <c r="SDK3" s="2032"/>
      <c r="SDL3" s="2032"/>
      <c r="SDM3" s="2032"/>
      <c r="SDN3" s="2032"/>
      <c r="SDO3" s="2032"/>
      <c r="SDP3" s="2032"/>
      <c r="SDQ3" s="2032"/>
      <c r="SDR3" s="2032"/>
      <c r="SDS3" s="2032"/>
      <c r="SDT3" s="2032"/>
      <c r="SDU3" s="2032"/>
      <c r="SDV3" s="2032"/>
      <c r="SDW3" s="2032"/>
      <c r="SDX3" s="2032"/>
      <c r="SDY3" s="2032"/>
      <c r="SDZ3" s="2032"/>
      <c r="SEA3" s="2032"/>
      <c r="SEB3" s="2032"/>
      <c r="SEC3" s="2032"/>
      <c r="SED3" s="2032"/>
      <c r="SEE3" s="2032"/>
      <c r="SEF3" s="2032"/>
      <c r="SEG3" s="2032"/>
      <c r="SEH3" s="2032"/>
      <c r="SEI3" s="2032"/>
      <c r="SEJ3" s="2032"/>
      <c r="SEK3" s="2032"/>
      <c r="SEL3" s="2032"/>
      <c r="SEM3" s="2032"/>
      <c r="SEN3" s="2032"/>
      <c r="SEO3" s="2032"/>
      <c r="SEP3" s="2032"/>
      <c r="SEQ3" s="2032"/>
      <c r="SER3" s="2032"/>
      <c r="SES3" s="2032"/>
      <c r="SET3" s="2032"/>
      <c r="SEU3" s="2032"/>
      <c r="SEV3" s="2032"/>
      <c r="SEW3" s="2032"/>
      <c r="SEX3" s="2032"/>
      <c r="SEY3" s="2032"/>
      <c r="SEZ3" s="2032"/>
      <c r="SFA3" s="2032"/>
      <c r="SFB3" s="2032"/>
      <c r="SFC3" s="2032"/>
      <c r="SFD3" s="2032"/>
      <c r="SFE3" s="2032"/>
      <c r="SFF3" s="2032"/>
      <c r="SFG3" s="2032"/>
      <c r="SFH3" s="2032"/>
      <c r="SFI3" s="2032"/>
      <c r="SFJ3" s="2032"/>
      <c r="SFK3" s="2032"/>
      <c r="SFL3" s="2032"/>
      <c r="SFM3" s="2032"/>
      <c r="SFN3" s="2032"/>
      <c r="SFO3" s="2032"/>
      <c r="SFP3" s="2032"/>
      <c r="SFQ3" s="2032"/>
      <c r="SFR3" s="2032"/>
      <c r="SFS3" s="2032"/>
      <c r="SFT3" s="2032"/>
      <c r="SFU3" s="2032"/>
      <c r="SFV3" s="2032"/>
      <c r="SFW3" s="2032"/>
      <c r="SFX3" s="2032"/>
      <c r="SFY3" s="2032"/>
      <c r="SFZ3" s="2032"/>
      <c r="SGA3" s="2032"/>
      <c r="SGB3" s="2032"/>
      <c r="SGC3" s="2032"/>
      <c r="SGD3" s="2032"/>
      <c r="SGE3" s="2032"/>
      <c r="SGF3" s="2032"/>
      <c r="SGG3" s="2032"/>
      <c r="SGH3" s="2032"/>
      <c r="SGI3" s="2032"/>
      <c r="SGJ3" s="2032"/>
      <c r="SGK3" s="2032"/>
      <c r="SGL3" s="2032"/>
      <c r="SGM3" s="2032"/>
      <c r="SGN3" s="2032"/>
      <c r="SGO3" s="2032"/>
      <c r="SGP3" s="2032"/>
      <c r="SGQ3" s="2032"/>
      <c r="SGR3" s="2032"/>
      <c r="SGS3" s="2032"/>
      <c r="SGT3" s="2032"/>
      <c r="SGU3" s="2032"/>
      <c r="SGV3" s="2032"/>
      <c r="SGW3" s="2032"/>
      <c r="SGX3" s="2032"/>
      <c r="SGY3" s="2032"/>
      <c r="SGZ3" s="2032"/>
      <c r="SHA3" s="2032"/>
      <c r="SHB3" s="2032"/>
      <c r="SHC3" s="2032"/>
      <c r="SHD3" s="2032"/>
      <c r="SHE3" s="2032"/>
      <c r="SHF3" s="2032"/>
      <c r="SHG3" s="2032"/>
      <c r="SHH3" s="2032"/>
      <c r="SHI3" s="2032"/>
      <c r="SHJ3" s="2032"/>
      <c r="SHK3" s="2032"/>
      <c r="SHL3" s="2032"/>
      <c r="SHM3" s="2032"/>
      <c r="SHN3" s="2032"/>
      <c r="SHO3" s="2032"/>
      <c r="SHP3" s="2032"/>
      <c r="SHQ3" s="2032"/>
      <c r="SHR3" s="2032"/>
      <c r="SHS3" s="2032"/>
      <c r="SHT3" s="2032"/>
      <c r="SHU3" s="2032"/>
      <c r="SHV3" s="2032"/>
      <c r="SHW3" s="2032"/>
      <c r="SHX3" s="2032"/>
      <c r="SHY3" s="2032"/>
      <c r="SHZ3" s="2032"/>
      <c r="SIA3" s="2032"/>
      <c r="SIB3" s="2032"/>
      <c r="SIC3" s="2032"/>
      <c r="SID3" s="2032"/>
      <c r="SIE3" s="2032"/>
      <c r="SIF3" s="2032"/>
      <c r="SIG3" s="2032"/>
      <c r="SIH3" s="2032"/>
      <c r="SII3" s="2032"/>
      <c r="SIJ3" s="2032"/>
      <c r="SIK3" s="2032"/>
      <c r="SIL3" s="2032"/>
      <c r="SIM3" s="2032"/>
      <c r="SIN3" s="2032"/>
      <c r="SIO3" s="2032"/>
      <c r="SIP3" s="2032"/>
      <c r="SIQ3" s="2032"/>
      <c r="SIR3" s="2032"/>
      <c r="SIS3" s="2032"/>
      <c r="SIT3" s="2032"/>
      <c r="SIU3" s="2032"/>
      <c r="SIV3" s="2032"/>
      <c r="SIW3" s="2032"/>
      <c r="SIX3" s="2032"/>
      <c r="SIY3" s="2032"/>
      <c r="SIZ3" s="2032"/>
      <c r="SJA3" s="2032"/>
      <c r="SJB3" s="2032"/>
      <c r="SJC3" s="2032"/>
      <c r="SJD3" s="2032"/>
      <c r="SJE3" s="2032"/>
      <c r="SJF3" s="2032"/>
      <c r="SJG3" s="2032"/>
      <c r="SJH3" s="2032"/>
      <c r="SJI3" s="2032"/>
      <c r="SJJ3" s="2032"/>
      <c r="SJK3" s="2032"/>
      <c r="SJL3" s="2032"/>
      <c r="SJM3" s="2032"/>
      <c r="SJN3" s="2032"/>
      <c r="SJO3" s="2032"/>
      <c r="SJP3" s="2032"/>
      <c r="SJQ3" s="2032"/>
      <c r="SJR3" s="2032"/>
      <c r="SJS3" s="2032"/>
      <c r="SJT3" s="2032"/>
      <c r="SJU3" s="2032"/>
      <c r="SJV3" s="2032"/>
      <c r="SJW3" s="2032"/>
      <c r="SJX3" s="2032"/>
      <c r="SJY3" s="2032"/>
      <c r="SJZ3" s="2032"/>
      <c r="SKA3" s="2032"/>
      <c r="SKB3" s="2032"/>
      <c r="SKC3" s="2032"/>
      <c r="SKD3" s="2032"/>
      <c r="SKE3" s="2032"/>
      <c r="SKF3" s="2032"/>
      <c r="SKG3" s="2032"/>
      <c r="SKH3" s="2032"/>
      <c r="SKI3" s="2032"/>
      <c r="SKJ3" s="2032"/>
      <c r="SKK3" s="2032"/>
      <c r="SKL3" s="2032"/>
      <c r="SKM3" s="2032"/>
      <c r="SKN3" s="2032"/>
      <c r="SKO3" s="2032"/>
      <c r="SKP3" s="2032"/>
      <c r="SKQ3" s="2032"/>
      <c r="SKR3" s="2032"/>
      <c r="SKS3" s="2032"/>
      <c r="SKT3" s="2032"/>
      <c r="SKU3" s="2032"/>
      <c r="SKV3" s="2032"/>
      <c r="SKW3" s="2032"/>
      <c r="SKX3" s="2032"/>
      <c r="SKY3" s="2032"/>
      <c r="SKZ3" s="2032"/>
      <c r="SLA3" s="2032"/>
      <c r="SLB3" s="2032"/>
      <c r="SLC3" s="2032"/>
      <c r="SLD3" s="2032"/>
      <c r="SLE3" s="2032"/>
      <c r="SLF3" s="2032"/>
      <c r="SLG3" s="2032"/>
      <c r="SLH3" s="2032"/>
      <c r="SLI3" s="2032"/>
      <c r="SLJ3" s="2032"/>
      <c r="SLK3" s="2032"/>
      <c r="SLL3" s="2032"/>
      <c r="SLM3" s="2032"/>
      <c r="SLN3" s="2032"/>
      <c r="SLO3" s="2032"/>
      <c r="SLP3" s="2032"/>
      <c r="SLQ3" s="2032"/>
      <c r="SLR3" s="2032"/>
      <c r="SLS3" s="2032"/>
      <c r="SLT3" s="2032"/>
      <c r="SLU3" s="2032"/>
      <c r="SLV3" s="2032"/>
      <c r="SLW3" s="2032"/>
      <c r="SLX3" s="2032"/>
      <c r="SLY3" s="2032"/>
      <c r="SLZ3" s="2032"/>
      <c r="SMA3" s="2032"/>
      <c r="SMB3" s="2032"/>
      <c r="SMC3" s="2032"/>
      <c r="SMD3" s="2032"/>
      <c r="SME3" s="2032"/>
      <c r="SMF3" s="2032"/>
      <c r="SMG3" s="2032"/>
      <c r="SMH3" s="2032"/>
      <c r="SMI3" s="2032"/>
      <c r="SMJ3" s="2032"/>
      <c r="SMK3" s="2032"/>
      <c r="SML3" s="2032"/>
      <c r="SMM3" s="2032"/>
      <c r="SMN3" s="2032"/>
      <c r="SMO3" s="2032"/>
      <c r="SMP3" s="2032"/>
      <c r="SMQ3" s="2032"/>
      <c r="SMR3" s="2032"/>
      <c r="SMS3" s="2032"/>
      <c r="SMT3" s="2032"/>
      <c r="SMU3" s="2032"/>
      <c r="SMV3" s="2032"/>
      <c r="SMW3" s="2032"/>
      <c r="SMX3" s="2032"/>
      <c r="SMY3" s="2032"/>
      <c r="SMZ3" s="2032"/>
      <c r="SNA3" s="2032"/>
      <c r="SNB3" s="2032"/>
      <c r="SNC3" s="2032"/>
      <c r="SND3" s="2032"/>
      <c r="SNE3" s="2032"/>
      <c r="SNF3" s="2032"/>
      <c r="SNG3" s="2032"/>
      <c r="SNH3" s="2032"/>
      <c r="SNI3" s="2032"/>
      <c r="SNJ3" s="2032"/>
      <c r="SNK3" s="2032"/>
      <c r="SNL3" s="2032"/>
      <c r="SNM3" s="2032"/>
      <c r="SNN3" s="2032"/>
      <c r="SNO3" s="2032"/>
      <c r="SNP3" s="2032"/>
      <c r="SNQ3" s="2032"/>
      <c r="SNR3" s="2032"/>
      <c r="SNS3" s="2032"/>
      <c r="SNT3" s="2032"/>
      <c r="SNU3" s="2032"/>
      <c r="SNV3" s="2032"/>
      <c r="SNW3" s="2032"/>
      <c r="SNX3" s="2032"/>
      <c r="SNY3" s="2032"/>
      <c r="SNZ3" s="2032"/>
      <c r="SOA3" s="2032"/>
      <c r="SOB3" s="2032"/>
      <c r="SOC3" s="2032"/>
      <c r="SOD3" s="2032"/>
      <c r="SOE3" s="2032"/>
      <c r="SOF3" s="2032"/>
      <c r="SOG3" s="2032"/>
      <c r="SOH3" s="2032"/>
      <c r="SOI3" s="2032"/>
      <c r="SOJ3" s="2032"/>
      <c r="SOK3" s="2032"/>
      <c r="SOL3" s="2032"/>
      <c r="SOM3" s="2032"/>
      <c r="SON3" s="2032"/>
      <c r="SOO3" s="2032"/>
      <c r="SOP3" s="2032"/>
      <c r="SOQ3" s="2032"/>
      <c r="SOR3" s="2032"/>
      <c r="SOS3" s="2032"/>
      <c r="SOT3" s="2032"/>
      <c r="SOU3" s="2032"/>
      <c r="SOV3" s="2032"/>
      <c r="SOW3" s="2032"/>
      <c r="SOX3" s="2032"/>
      <c r="SOY3" s="2032"/>
      <c r="SOZ3" s="2032"/>
      <c r="SPA3" s="2032"/>
      <c r="SPB3" s="2032"/>
      <c r="SPC3" s="2032"/>
      <c r="SPD3" s="2032"/>
      <c r="SPE3" s="2032"/>
      <c r="SPF3" s="2032"/>
      <c r="SPG3" s="2032"/>
      <c r="SPH3" s="2032"/>
      <c r="SPI3" s="2032"/>
      <c r="SPJ3" s="2032"/>
      <c r="SPK3" s="2032"/>
      <c r="SPL3" s="2032"/>
      <c r="SPM3" s="2032"/>
      <c r="SPN3" s="2032"/>
      <c r="SPO3" s="2032"/>
      <c r="SPP3" s="2032"/>
      <c r="SPQ3" s="2032"/>
      <c r="SPR3" s="2032"/>
      <c r="SPS3" s="2032"/>
      <c r="SPT3" s="2032"/>
      <c r="SPU3" s="2032"/>
      <c r="SPV3" s="2032"/>
      <c r="SPW3" s="2032"/>
      <c r="SPX3" s="2032"/>
      <c r="SPY3" s="2032"/>
      <c r="SPZ3" s="2032"/>
      <c r="SQA3" s="2032"/>
      <c r="SQB3" s="2032"/>
      <c r="SQC3" s="2032"/>
      <c r="SQD3" s="2032"/>
      <c r="SQE3" s="2032"/>
      <c r="SQF3" s="2032"/>
      <c r="SQG3" s="2032"/>
      <c r="SQH3" s="2032"/>
      <c r="SQI3" s="2032"/>
      <c r="SQJ3" s="2032"/>
      <c r="SQK3" s="2032"/>
      <c r="SQL3" s="2032"/>
      <c r="SQM3" s="2032"/>
      <c r="SQN3" s="2032"/>
      <c r="SQO3" s="2032"/>
      <c r="SQP3" s="2032"/>
      <c r="SQQ3" s="2032"/>
      <c r="SQR3" s="2032"/>
      <c r="SQS3" s="2032"/>
      <c r="SQT3" s="2032"/>
      <c r="SQU3" s="2032"/>
      <c r="SQV3" s="2032"/>
      <c r="SQW3" s="2032"/>
      <c r="SQX3" s="2032"/>
      <c r="SQY3" s="2032"/>
      <c r="SQZ3" s="2032"/>
      <c r="SRA3" s="2032"/>
      <c r="SRB3" s="2032"/>
      <c r="SRC3" s="2032"/>
      <c r="SRD3" s="2032"/>
      <c r="SRE3" s="2032"/>
      <c r="SRF3" s="2032"/>
      <c r="SRG3" s="2032"/>
      <c r="SRH3" s="2032"/>
      <c r="SRI3" s="2032"/>
      <c r="SRJ3" s="2032"/>
      <c r="SRK3" s="2032"/>
      <c r="SRL3" s="2032"/>
      <c r="SRM3" s="2032"/>
      <c r="SRN3" s="2032"/>
      <c r="SRO3" s="2032"/>
      <c r="SRP3" s="2032"/>
      <c r="SRQ3" s="2032"/>
      <c r="SRR3" s="2032"/>
      <c r="SRS3" s="2032"/>
      <c r="SRT3" s="2032"/>
      <c r="SRU3" s="2032"/>
      <c r="SRV3" s="2032"/>
      <c r="SRW3" s="2032"/>
      <c r="SRX3" s="2032"/>
      <c r="SRY3" s="2032"/>
      <c r="SRZ3" s="2032"/>
      <c r="SSA3" s="2032"/>
      <c r="SSB3" s="2032"/>
      <c r="SSC3" s="2032"/>
      <c r="SSD3" s="2032"/>
      <c r="SSE3" s="2032"/>
      <c r="SSF3" s="2032"/>
      <c r="SSG3" s="2032"/>
      <c r="SSH3" s="2032"/>
      <c r="SSI3" s="2032"/>
      <c r="SSJ3" s="2032"/>
      <c r="SSK3" s="2032"/>
      <c r="SSL3" s="2032"/>
      <c r="SSM3" s="2032"/>
      <c r="SSN3" s="2032"/>
      <c r="SSO3" s="2032"/>
      <c r="SSP3" s="2032"/>
      <c r="SSQ3" s="2032"/>
      <c r="SSR3" s="2032"/>
      <c r="SSS3" s="2032"/>
      <c r="SST3" s="2032"/>
      <c r="SSU3" s="2032"/>
      <c r="SSV3" s="2032"/>
      <c r="SSW3" s="2032"/>
      <c r="SSX3" s="2032"/>
      <c r="SSY3" s="2032"/>
      <c r="SSZ3" s="2032"/>
      <c r="STA3" s="2032"/>
      <c r="STB3" s="2032"/>
      <c r="STC3" s="2032"/>
      <c r="STD3" s="2032"/>
      <c r="STE3" s="2032"/>
      <c r="STF3" s="2032"/>
      <c r="STG3" s="2032"/>
      <c r="STH3" s="2032"/>
      <c r="STI3" s="2032"/>
      <c r="STJ3" s="2032"/>
      <c r="STK3" s="2032"/>
      <c r="STL3" s="2032"/>
      <c r="STM3" s="2032"/>
      <c r="STN3" s="2032"/>
      <c r="STO3" s="2032"/>
      <c r="STP3" s="2032"/>
      <c r="STQ3" s="2032"/>
      <c r="STR3" s="2032"/>
      <c r="STS3" s="2032"/>
      <c r="STT3" s="2032"/>
      <c r="STU3" s="2032"/>
      <c r="STV3" s="2032"/>
      <c r="STW3" s="2032"/>
      <c r="STX3" s="2032"/>
      <c r="STY3" s="2032"/>
      <c r="STZ3" s="2032"/>
      <c r="SUA3" s="2032"/>
      <c r="SUB3" s="2032"/>
      <c r="SUC3" s="2032"/>
      <c r="SUD3" s="2032"/>
      <c r="SUE3" s="2032"/>
      <c r="SUF3" s="2032"/>
      <c r="SUG3" s="2032"/>
      <c r="SUH3" s="2032"/>
      <c r="SUI3" s="2032"/>
      <c r="SUJ3" s="2032"/>
      <c r="SUK3" s="2032"/>
      <c r="SUL3" s="2032"/>
      <c r="SUM3" s="2032"/>
      <c r="SUN3" s="2032"/>
      <c r="SUO3" s="2032"/>
      <c r="SUP3" s="2032"/>
      <c r="SUQ3" s="2032"/>
      <c r="SUR3" s="2032"/>
      <c r="SUS3" s="2032"/>
      <c r="SUT3" s="2032"/>
      <c r="SUU3" s="2032"/>
      <c r="SUV3" s="2032"/>
      <c r="SUW3" s="2032"/>
      <c r="SUX3" s="2032"/>
      <c r="SUY3" s="2032"/>
      <c r="SUZ3" s="2032"/>
      <c r="SVA3" s="2032"/>
      <c r="SVB3" s="2032"/>
      <c r="SVC3" s="2032"/>
      <c r="SVD3" s="2032"/>
      <c r="SVE3" s="2032"/>
      <c r="SVF3" s="2032"/>
      <c r="SVG3" s="2032"/>
      <c r="SVH3" s="2032"/>
      <c r="SVI3" s="2032"/>
      <c r="SVJ3" s="2032"/>
      <c r="SVK3" s="2032"/>
      <c r="SVL3" s="2032"/>
      <c r="SVM3" s="2032"/>
      <c r="SVN3" s="2032"/>
      <c r="SVO3" s="2032"/>
      <c r="SVP3" s="2032"/>
      <c r="SVQ3" s="2032"/>
      <c r="SVR3" s="2032"/>
      <c r="SVS3" s="2032"/>
      <c r="SVT3" s="2032"/>
      <c r="SVU3" s="2032"/>
      <c r="SVV3" s="2032"/>
      <c r="SVW3" s="2032"/>
      <c r="SVX3" s="2032"/>
      <c r="SVY3" s="2032"/>
      <c r="SVZ3" s="2032"/>
      <c r="SWA3" s="2032"/>
      <c r="SWB3" s="2032"/>
      <c r="SWC3" s="2032"/>
      <c r="SWD3" s="2032"/>
      <c r="SWE3" s="2032"/>
      <c r="SWF3" s="2032"/>
      <c r="SWG3" s="2032"/>
      <c r="SWH3" s="2032"/>
      <c r="SWI3" s="2032"/>
      <c r="SWJ3" s="2032"/>
      <c r="SWK3" s="2032"/>
      <c r="SWL3" s="2032"/>
      <c r="SWM3" s="2032"/>
      <c r="SWN3" s="2032"/>
      <c r="SWO3" s="2032"/>
      <c r="SWP3" s="2032"/>
      <c r="SWQ3" s="2032"/>
      <c r="SWR3" s="2032"/>
      <c r="SWS3" s="2032"/>
      <c r="SWT3" s="2032"/>
      <c r="SWU3" s="2032"/>
      <c r="SWV3" s="2032"/>
      <c r="SWW3" s="2032"/>
      <c r="SWX3" s="2032"/>
      <c r="SWY3" s="2032"/>
      <c r="SWZ3" s="2032"/>
      <c r="SXA3" s="2032"/>
      <c r="SXB3" s="2032"/>
      <c r="SXC3" s="2032"/>
      <c r="SXD3" s="2032"/>
      <c r="SXE3" s="2032"/>
      <c r="SXF3" s="2032"/>
      <c r="SXG3" s="2032"/>
      <c r="SXH3" s="2032"/>
      <c r="SXI3" s="2032"/>
      <c r="SXJ3" s="2032"/>
      <c r="SXK3" s="2032"/>
      <c r="SXL3" s="2032"/>
      <c r="SXM3" s="2032"/>
      <c r="SXN3" s="2032"/>
      <c r="SXO3" s="2032"/>
      <c r="SXP3" s="2032"/>
      <c r="SXQ3" s="2032"/>
      <c r="SXR3" s="2032"/>
      <c r="SXS3" s="2032"/>
      <c r="SXT3" s="2032"/>
      <c r="SXU3" s="2032"/>
      <c r="SXV3" s="2032"/>
      <c r="SXW3" s="2032"/>
      <c r="SXX3" s="2032"/>
      <c r="SXY3" s="2032"/>
      <c r="SXZ3" s="2032"/>
      <c r="SYA3" s="2032"/>
      <c r="SYB3" s="2032"/>
      <c r="SYC3" s="2032"/>
      <c r="SYD3" s="2032"/>
      <c r="SYE3" s="2032"/>
      <c r="SYF3" s="2032"/>
      <c r="SYG3" s="2032"/>
      <c r="SYH3" s="2032"/>
      <c r="SYI3" s="2032"/>
      <c r="SYJ3" s="2032"/>
      <c r="SYK3" s="2032"/>
      <c r="SYL3" s="2032"/>
      <c r="SYM3" s="2032"/>
      <c r="SYN3" s="2032"/>
      <c r="SYO3" s="2032"/>
      <c r="SYP3" s="2032"/>
      <c r="SYQ3" s="2032"/>
      <c r="SYR3" s="2032"/>
      <c r="SYS3" s="2032"/>
      <c r="SYT3" s="2032"/>
      <c r="SYU3" s="2032"/>
      <c r="SYV3" s="2032"/>
      <c r="SYW3" s="2032"/>
      <c r="SYX3" s="2032"/>
      <c r="SYY3" s="2032"/>
      <c r="SYZ3" s="2032"/>
      <c r="SZA3" s="2032"/>
      <c r="SZB3" s="2032"/>
      <c r="SZC3" s="2032"/>
      <c r="SZD3" s="2032"/>
      <c r="SZE3" s="2032"/>
      <c r="SZF3" s="2032"/>
      <c r="SZG3" s="2032"/>
      <c r="SZH3" s="2032"/>
      <c r="SZI3" s="2032"/>
      <c r="SZJ3" s="2032"/>
      <c r="SZK3" s="2032"/>
      <c r="SZL3" s="2032"/>
      <c r="SZM3" s="2032"/>
      <c r="SZN3" s="2032"/>
      <c r="SZO3" s="2032"/>
      <c r="SZP3" s="2032"/>
      <c r="SZQ3" s="2032"/>
      <c r="SZR3" s="2032"/>
      <c r="SZS3" s="2032"/>
      <c r="SZT3" s="2032"/>
      <c r="SZU3" s="2032"/>
      <c r="SZV3" s="2032"/>
      <c r="SZW3" s="2032"/>
      <c r="SZX3" s="2032"/>
      <c r="SZY3" s="2032"/>
      <c r="SZZ3" s="2032"/>
      <c r="TAA3" s="2032"/>
      <c r="TAB3" s="2032"/>
      <c r="TAC3" s="2032"/>
      <c r="TAD3" s="2032"/>
      <c r="TAE3" s="2032"/>
      <c r="TAF3" s="2032"/>
      <c r="TAG3" s="2032"/>
      <c r="TAH3" s="2032"/>
      <c r="TAI3" s="2032"/>
      <c r="TAJ3" s="2032"/>
      <c r="TAK3" s="2032"/>
      <c r="TAL3" s="2032"/>
      <c r="TAM3" s="2032"/>
      <c r="TAN3" s="2032"/>
      <c r="TAO3" s="2032"/>
      <c r="TAP3" s="2032"/>
      <c r="TAQ3" s="2032"/>
      <c r="TAR3" s="2032"/>
      <c r="TAS3" s="2032"/>
      <c r="TAT3" s="2032"/>
      <c r="TAU3" s="2032"/>
      <c r="TAV3" s="2032"/>
      <c r="TAW3" s="2032"/>
      <c r="TAX3" s="2032"/>
      <c r="TAY3" s="2032"/>
      <c r="TAZ3" s="2032"/>
      <c r="TBA3" s="2032"/>
      <c r="TBB3" s="2032"/>
      <c r="TBC3" s="2032"/>
      <c r="TBD3" s="2032"/>
      <c r="TBE3" s="2032"/>
      <c r="TBF3" s="2032"/>
      <c r="TBG3" s="2032"/>
      <c r="TBH3" s="2032"/>
      <c r="TBI3" s="2032"/>
      <c r="TBJ3" s="2032"/>
      <c r="TBK3" s="2032"/>
      <c r="TBL3" s="2032"/>
      <c r="TBM3" s="2032"/>
      <c r="TBN3" s="2032"/>
      <c r="TBO3" s="2032"/>
      <c r="TBP3" s="2032"/>
      <c r="TBQ3" s="2032"/>
      <c r="TBR3" s="2032"/>
      <c r="TBS3" s="2032"/>
      <c r="TBT3" s="2032"/>
      <c r="TBU3" s="2032"/>
      <c r="TBV3" s="2032"/>
      <c r="TBW3" s="2032"/>
      <c r="TBX3" s="2032"/>
      <c r="TBY3" s="2032"/>
      <c r="TBZ3" s="2032"/>
      <c r="TCA3" s="2032"/>
      <c r="TCB3" s="2032"/>
      <c r="TCC3" s="2032"/>
      <c r="TCD3" s="2032"/>
      <c r="TCE3" s="2032"/>
      <c r="TCF3" s="2032"/>
      <c r="TCG3" s="2032"/>
      <c r="TCH3" s="2032"/>
      <c r="TCI3" s="2032"/>
      <c r="TCJ3" s="2032"/>
      <c r="TCK3" s="2032"/>
      <c r="TCL3" s="2032"/>
      <c r="TCM3" s="2032"/>
      <c r="TCN3" s="2032"/>
      <c r="TCO3" s="2032"/>
      <c r="TCP3" s="2032"/>
      <c r="TCQ3" s="2032"/>
      <c r="TCR3" s="2032"/>
      <c r="TCS3" s="2032"/>
      <c r="TCT3" s="2032"/>
      <c r="TCU3" s="2032"/>
      <c r="TCV3" s="2032"/>
      <c r="TCW3" s="2032"/>
      <c r="TCX3" s="2032"/>
      <c r="TCY3" s="2032"/>
      <c r="TCZ3" s="2032"/>
      <c r="TDA3" s="2032"/>
      <c r="TDB3" s="2032"/>
      <c r="TDC3" s="2032"/>
      <c r="TDD3" s="2032"/>
      <c r="TDE3" s="2032"/>
      <c r="TDF3" s="2032"/>
      <c r="TDG3" s="2032"/>
      <c r="TDH3" s="2032"/>
      <c r="TDI3" s="2032"/>
      <c r="TDJ3" s="2032"/>
      <c r="TDK3" s="2032"/>
      <c r="TDL3" s="2032"/>
      <c r="TDM3" s="2032"/>
      <c r="TDN3" s="2032"/>
      <c r="TDO3" s="2032"/>
      <c r="TDP3" s="2032"/>
      <c r="TDQ3" s="2032"/>
      <c r="TDR3" s="2032"/>
      <c r="TDS3" s="2032"/>
      <c r="TDT3" s="2032"/>
      <c r="TDU3" s="2032"/>
      <c r="TDV3" s="2032"/>
      <c r="TDW3" s="2032"/>
      <c r="TDX3" s="2032"/>
      <c r="TDY3" s="2032"/>
      <c r="TDZ3" s="2032"/>
      <c r="TEA3" s="2032"/>
      <c r="TEB3" s="2032"/>
      <c r="TEC3" s="2032"/>
      <c r="TED3" s="2032"/>
      <c r="TEE3" s="2032"/>
      <c r="TEF3" s="2032"/>
      <c r="TEG3" s="2032"/>
      <c r="TEH3" s="2032"/>
      <c r="TEI3" s="2032"/>
      <c r="TEJ3" s="2032"/>
      <c r="TEK3" s="2032"/>
      <c r="TEL3" s="2032"/>
      <c r="TEM3" s="2032"/>
      <c r="TEN3" s="2032"/>
      <c r="TEO3" s="2032"/>
      <c r="TEP3" s="2032"/>
      <c r="TEQ3" s="2032"/>
      <c r="TER3" s="2032"/>
      <c r="TES3" s="2032"/>
      <c r="TET3" s="2032"/>
      <c r="TEU3" s="2032"/>
      <c r="TEV3" s="2032"/>
      <c r="TEW3" s="2032"/>
      <c r="TEX3" s="2032"/>
      <c r="TEY3" s="2032"/>
      <c r="TEZ3" s="2032"/>
      <c r="TFA3" s="2032"/>
      <c r="TFB3" s="2032"/>
      <c r="TFC3" s="2032"/>
      <c r="TFD3" s="2032"/>
      <c r="TFE3" s="2032"/>
      <c r="TFF3" s="2032"/>
      <c r="TFG3" s="2032"/>
      <c r="TFH3" s="2032"/>
      <c r="TFI3" s="2032"/>
      <c r="TFJ3" s="2032"/>
      <c r="TFK3" s="2032"/>
      <c r="TFL3" s="2032"/>
      <c r="TFM3" s="2032"/>
      <c r="TFN3" s="2032"/>
      <c r="TFO3" s="2032"/>
      <c r="TFP3" s="2032"/>
      <c r="TFQ3" s="2032"/>
      <c r="TFR3" s="2032"/>
      <c r="TFS3" s="2032"/>
      <c r="TFT3" s="2032"/>
      <c r="TFU3" s="2032"/>
      <c r="TFV3" s="2032"/>
      <c r="TFW3" s="2032"/>
      <c r="TFX3" s="2032"/>
      <c r="TFY3" s="2032"/>
      <c r="TFZ3" s="2032"/>
      <c r="TGA3" s="2032"/>
      <c r="TGB3" s="2032"/>
      <c r="TGC3" s="2032"/>
      <c r="TGD3" s="2032"/>
      <c r="TGE3" s="2032"/>
      <c r="TGF3" s="2032"/>
      <c r="TGG3" s="2032"/>
      <c r="TGH3" s="2032"/>
      <c r="TGI3" s="2032"/>
      <c r="TGJ3" s="2032"/>
      <c r="TGK3" s="2032"/>
      <c r="TGL3" s="2032"/>
      <c r="TGM3" s="2032"/>
      <c r="TGN3" s="2032"/>
      <c r="TGO3" s="2032"/>
      <c r="TGP3" s="2032"/>
      <c r="TGQ3" s="2032"/>
      <c r="TGR3" s="2032"/>
      <c r="TGS3" s="2032"/>
      <c r="TGT3" s="2032"/>
      <c r="TGU3" s="2032"/>
      <c r="TGV3" s="2032"/>
      <c r="TGW3" s="2032"/>
      <c r="TGX3" s="2032"/>
      <c r="TGY3" s="2032"/>
      <c r="TGZ3" s="2032"/>
      <c r="THA3" s="2032"/>
      <c r="THB3" s="2032"/>
      <c r="THC3" s="2032"/>
      <c r="THD3" s="2032"/>
      <c r="THE3" s="2032"/>
      <c r="THF3" s="2032"/>
      <c r="THG3" s="2032"/>
      <c r="THH3" s="2032"/>
      <c r="THI3" s="2032"/>
      <c r="THJ3" s="2032"/>
      <c r="THK3" s="2032"/>
      <c r="THL3" s="2032"/>
      <c r="THM3" s="2032"/>
      <c r="THN3" s="2032"/>
      <c r="THO3" s="2032"/>
      <c r="THP3" s="2032"/>
      <c r="THQ3" s="2032"/>
      <c r="THR3" s="2032"/>
      <c r="THS3" s="2032"/>
      <c r="THT3" s="2032"/>
      <c r="THU3" s="2032"/>
      <c r="THV3" s="2032"/>
      <c r="THW3" s="2032"/>
      <c r="THX3" s="2032"/>
      <c r="THY3" s="2032"/>
      <c r="THZ3" s="2032"/>
      <c r="TIA3" s="2032"/>
      <c r="TIB3" s="2032"/>
      <c r="TIC3" s="2032"/>
      <c r="TID3" s="2032"/>
      <c r="TIE3" s="2032"/>
      <c r="TIF3" s="2032"/>
      <c r="TIG3" s="2032"/>
      <c r="TIH3" s="2032"/>
      <c r="TII3" s="2032"/>
      <c r="TIJ3" s="2032"/>
      <c r="TIK3" s="2032"/>
      <c r="TIL3" s="2032"/>
      <c r="TIM3" s="2032"/>
      <c r="TIN3" s="2032"/>
      <c r="TIO3" s="2032"/>
      <c r="TIP3" s="2032"/>
      <c r="TIQ3" s="2032"/>
      <c r="TIR3" s="2032"/>
      <c r="TIS3" s="2032"/>
      <c r="TIT3" s="2032"/>
      <c r="TIU3" s="2032"/>
      <c r="TIV3" s="2032"/>
      <c r="TIW3" s="2032"/>
      <c r="TIX3" s="2032"/>
      <c r="TIY3" s="2032"/>
      <c r="TIZ3" s="2032"/>
      <c r="TJA3" s="2032"/>
      <c r="TJB3" s="2032"/>
      <c r="TJC3" s="2032"/>
      <c r="TJD3" s="2032"/>
      <c r="TJE3" s="2032"/>
      <c r="TJF3" s="2032"/>
      <c r="TJG3" s="2032"/>
      <c r="TJH3" s="2032"/>
      <c r="TJI3" s="2032"/>
      <c r="TJJ3" s="2032"/>
      <c r="TJK3" s="2032"/>
      <c r="TJL3" s="2032"/>
      <c r="TJM3" s="2032"/>
      <c r="TJN3" s="2032"/>
      <c r="TJO3" s="2032"/>
      <c r="TJP3" s="2032"/>
      <c r="TJQ3" s="2032"/>
      <c r="TJR3" s="2032"/>
      <c r="TJS3" s="2032"/>
      <c r="TJT3" s="2032"/>
      <c r="TJU3" s="2032"/>
      <c r="TJV3" s="2032"/>
      <c r="TJW3" s="2032"/>
      <c r="TJX3" s="2032"/>
      <c r="TJY3" s="2032"/>
      <c r="TJZ3" s="2032"/>
      <c r="TKA3" s="2032"/>
      <c r="TKB3" s="2032"/>
      <c r="TKC3" s="2032"/>
      <c r="TKD3" s="2032"/>
      <c r="TKE3" s="2032"/>
      <c r="TKF3" s="2032"/>
      <c r="TKG3" s="2032"/>
      <c r="TKH3" s="2032"/>
      <c r="TKI3" s="2032"/>
      <c r="TKJ3" s="2032"/>
      <c r="TKK3" s="2032"/>
      <c r="TKL3" s="2032"/>
      <c r="TKM3" s="2032"/>
      <c r="TKN3" s="2032"/>
      <c r="TKO3" s="2032"/>
      <c r="TKP3" s="2032"/>
      <c r="TKQ3" s="2032"/>
      <c r="TKR3" s="2032"/>
      <c r="TKS3" s="2032"/>
      <c r="TKT3" s="2032"/>
      <c r="TKU3" s="2032"/>
      <c r="TKV3" s="2032"/>
      <c r="TKW3" s="2032"/>
      <c r="TKX3" s="2032"/>
      <c r="TKY3" s="2032"/>
      <c r="TKZ3" s="2032"/>
      <c r="TLA3" s="2032"/>
      <c r="TLB3" s="2032"/>
      <c r="TLC3" s="2032"/>
      <c r="TLD3" s="2032"/>
      <c r="TLE3" s="2032"/>
      <c r="TLF3" s="2032"/>
      <c r="TLG3" s="2032"/>
      <c r="TLH3" s="2032"/>
      <c r="TLI3" s="2032"/>
      <c r="TLJ3" s="2032"/>
      <c r="TLK3" s="2032"/>
      <c r="TLL3" s="2032"/>
      <c r="TLM3" s="2032"/>
      <c r="TLN3" s="2032"/>
      <c r="TLO3" s="2032"/>
      <c r="TLP3" s="2032"/>
      <c r="TLQ3" s="2032"/>
      <c r="TLR3" s="2032"/>
      <c r="TLS3" s="2032"/>
      <c r="TLT3" s="2032"/>
      <c r="TLU3" s="2032"/>
      <c r="TLV3" s="2032"/>
      <c r="TLW3" s="2032"/>
      <c r="TLX3" s="2032"/>
      <c r="TLY3" s="2032"/>
      <c r="TLZ3" s="2032"/>
      <c r="TMA3" s="2032"/>
      <c r="TMB3" s="2032"/>
      <c r="TMC3" s="2032"/>
      <c r="TMD3" s="2032"/>
      <c r="TME3" s="2032"/>
      <c r="TMF3" s="2032"/>
      <c r="TMG3" s="2032"/>
      <c r="TMH3" s="2032"/>
      <c r="TMI3" s="2032"/>
      <c r="TMJ3" s="2032"/>
      <c r="TMK3" s="2032"/>
      <c r="TML3" s="2032"/>
      <c r="TMM3" s="2032"/>
      <c r="TMN3" s="2032"/>
      <c r="TMO3" s="2032"/>
      <c r="TMP3" s="2032"/>
      <c r="TMQ3" s="2032"/>
      <c r="TMR3" s="2032"/>
      <c r="TMS3" s="2032"/>
      <c r="TMT3" s="2032"/>
      <c r="TMU3" s="2032"/>
      <c r="TMV3" s="2032"/>
      <c r="TMW3" s="2032"/>
      <c r="TMX3" s="2032"/>
      <c r="TMY3" s="2032"/>
      <c r="TMZ3" s="2032"/>
      <c r="TNA3" s="2032"/>
      <c r="TNB3" s="2032"/>
      <c r="TNC3" s="2032"/>
      <c r="TND3" s="2032"/>
      <c r="TNE3" s="2032"/>
      <c r="TNF3" s="2032"/>
      <c r="TNG3" s="2032"/>
      <c r="TNH3" s="2032"/>
      <c r="TNI3" s="2032"/>
      <c r="TNJ3" s="2032"/>
      <c r="TNK3" s="2032"/>
      <c r="TNL3" s="2032"/>
      <c r="TNM3" s="2032"/>
      <c r="TNN3" s="2032"/>
      <c r="TNO3" s="2032"/>
      <c r="TNP3" s="2032"/>
      <c r="TNQ3" s="2032"/>
      <c r="TNR3" s="2032"/>
      <c r="TNS3" s="2032"/>
      <c r="TNT3" s="2032"/>
      <c r="TNU3" s="2032"/>
      <c r="TNV3" s="2032"/>
      <c r="TNW3" s="2032"/>
      <c r="TNX3" s="2032"/>
      <c r="TNY3" s="2032"/>
      <c r="TNZ3" s="2032"/>
      <c r="TOA3" s="2032"/>
      <c r="TOB3" s="2032"/>
      <c r="TOC3" s="2032"/>
      <c r="TOD3" s="2032"/>
      <c r="TOE3" s="2032"/>
      <c r="TOF3" s="2032"/>
      <c r="TOG3" s="2032"/>
      <c r="TOH3" s="2032"/>
      <c r="TOI3" s="2032"/>
      <c r="TOJ3" s="2032"/>
      <c r="TOK3" s="2032"/>
      <c r="TOL3" s="2032"/>
      <c r="TOM3" s="2032"/>
      <c r="TON3" s="2032"/>
      <c r="TOO3" s="2032"/>
      <c r="TOP3" s="2032"/>
      <c r="TOQ3" s="2032"/>
      <c r="TOR3" s="2032"/>
      <c r="TOS3" s="2032"/>
      <c r="TOT3" s="2032"/>
      <c r="TOU3" s="2032"/>
      <c r="TOV3" s="2032"/>
      <c r="TOW3" s="2032"/>
      <c r="TOX3" s="2032"/>
      <c r="TOY3" s="2032"/>
      <c r="TOZ3" s="2032"/>
      <c r="TPA3" s="2032"/>
      <c r="TPB3" s="2032"/>
      <c r="TPC3" s="2032"/>
      <c r="TPD3" s="2032"/>
      <c r="TPE3" s="2032"/>
      <c r="TPF3" s="2032"/>
      <c r="TPG3" s="2032"/>
      <c r="TPH3" s="2032"/>
      <c r="TPI3" s="2032"/>
      <c r="TPJ3" s="2032"/>
      <c r="TPK3" s="2032"/>
      <c r="TPL3" s="2032"/>
      <c r="TPM3" s="2032"/>
      <c r="TPN3" s="2032"/>
      <c r="TPO3" s="2032"/>
      <c r="TPP3" s="2032"/>
      <c r="TPQ3" s="2032"/>
      <c r="TPR3" s="2032"/>
      <c r="TPS3" s="2032"/>
      <c r="TPT3" s="2032"/>
      <c r="TPU3" s="2032"/>
      <c r="TPV3" s="2032"/>
      <c r="TPW3" s="2032"/>
      <c r="TPX3" s="2032"/>
      <c r="TPY3" s="2032"/>
      <c r="TPZ3" s="2032"/>
      <c r="TQA3" s="2032"/>
      <c r="TQB3" s="2032"/>
      <c r="TQC3" s="2032"/>
      <c r="TQD3" s="2032"/>
      <c r="TQE3" s="2032"/>
      <c r="TQF3" s="2032"/>
      <c r="TQG3" s="2032"/>
      <c r="TQH3" s="2032"/>
      <c r="TQI3" s="2032"/>
      <c r="TQJ3" s="2032"/>
      <c r="TQK3" s="2032"/>
      <c r="TQL3" s="2032"/>
      <c r="TQM3" s="2032"/>
      <c r="TQN3" s="2032"/>
      <c r="TQO3" s="2032"/>
      <c r="TQP3" s="2032"/>
      <c r="TQQ3" s="2032"/>
      <c r="TQR3" s="2032"/>
      <c r="TQS3" s="2032"/>
      <c r="TQT3" s="2032"/>
      <c r="TQU3" s="2032"/>
      <c r="TQV3" s="2032"/>
      <c r="TQW3" s="2032"/>
      <c r="TQX3" s="2032"/>
      <c r="TQY3" s="2032"/>
      <c r="TQZ3" s="2032"/>
      <c r="TRA3" s="2032"/>
      <c r="TRB3" s="2032"/>
      <c r="TRC3" s="2032"/>
      <c r="TRD3" s="2032"/>
      <c r="TRE3" s="2032"/>
      <c r="TRF3" s="2032"/>
      <c r="TRG3" s="2032"/>
      <c r="TRH3" s="2032"/>
      <c r="TRI3" s="2032"/>
      <c r="TRJ3" s="2032"/>
      <c r="TRK3" s="2032"/>
      <c r="TRL3" s="2032"/>
      <c r="TRM3" s="2032"/>
      <c r="TRN3" s="2032"/>
      <c r="TRO3" s="2032"/>
      <c r="TRP3" s="2032"/>
      <c r="TRQ3" s="2032"/>
      <c r="TRR3" s="2032"/>
      <c r="TRS3" s="2032"/>
      <c r="TRT3" s="2032"/>
      <c r="TRU3" s="2032"/>
      <c r="TRV3" s="2032"/>
      <c r="TRW3" s="2032"/>
      <c r="TRX3" s="2032"/>
      <c r="TRY3" s="2032"/>
      <c r="TRZ3" s="2032"/>
      <c r="TSA3" s="2032"/>
      <c r="TSB3" s="2032"/>
      <c r="TSC3" s="2032"/>
      <c r="TSD3" s="2032"/>
      <c r="TSE3" s="2032"/>
      <c r="TSF3" s="2032"/>
      <c r="TSG3" s="2032"/>
      <c r="TSH3" s="2032"/>
      <c r="TSI3" s="2032"/>
      <c r="TSJ3" s="2032"/>
      <c r="TSK3" s="2032"/>
      <c r="TSL3" s="2032"/>
      <c r="TSM3" s="2032"/>
      <c r="TSN3" s="2032"/>
      <c r="TSO3" s="2032"/>
      <c r="TSP3" s="2032"/>
      <c r="TSQ3" s="2032"/>
      <c r="TSR3" s="2032"/>
      <c r="TSS3" s="2032"/>
      <c r="TST3" s="2032"/>
      <c r="TSU3" s="2032"/>
      <c r="TSV3" s="2032"/>
      <c r="TSW3" s="2032"/>
      <c r="TSX3" s="2032"/>
      <c r="TSY3" s="2032"/>
      <c r="TSZ3" s="2032"/>
      <c r="TTA3" s="2032"/>
      <c r="TTB3" s="2032"/>
      <c r="TTC3" s="2032"/>
      <c r="TTD3" s="2032"/>
      <c r="TTE3" s="2032"/>
      <c r="TTF3" s="2032"/>
      <c r="TTG3" s="2032"/>
      <c r="TTH3" s="2032"/>
      <c r="TTI3" s="2032"/>
      <c r="TTJ3" s="2032"/>
      <c r="TTK3" s="2032"/>
      <c r="TTL3" s="2032"/>
      <c r="TTM3" s="2032"/>
      <c r="TTN3" s="2032"/>
      <c r="TTO3" s="2032"/>
      <c r="TTP3" s="2032"/>
      <c r="TTQ3" s="2032"/>
      <c r="TTR3" s="2032"/>
      <c r="TTS3" s="2032"/>
      <c r="TTT3" s="2032"/>
      <c r="TTU3" s="2032"/>
      <c r="TTV3" s="2032"/>
      <c r="TTW3" s="2032"/>
      <c r="TTX3" s="2032"/>
      <c r="TTY3" s="2032"/>
      <c r="TTZ3" s="2032"/>
      <c r="TUA3" s="2032"/>
      <c r="TUB3" s="2032"/>
      <c r="TUC3" s="2032"/>
      <c r="TUD3" s="2032"/>
      <c r="TUE3" s="2032"/>
      <c r="TUF3" s="2032"/>
      <c r="TUG3" s="2032"/>
      <c r="TUH3" s="2032"/>
      <c r="TUI3" s="2032"/>
      <c r="TUJ3" s="2032"/>
      <c r="TUK3" s="2032"/>
      <c r="TUL3" s="2032"/>
      <c r="TUM3" s="2032"/>
      <c r="TUN3" s="2032"/>
      <c r="TUO3" s="2032"/>
      <c r="TUP3" s="2032"/>
      <c r="TUQ3" s="2032"/>
      <c r="TUR3" s="2032"/>
      <c r="TUS3" s="2032"/>
      <c r="TUT3" s="2032"/>
      <c r="TUU3" s="2032"/>
      <c r="TUV3" s="2032"/>
      <c r="TUW3" s="2032"/>
      <c r="TUX3" s="2032"/>
      <c r="TUY3" s="2032"/>
      <c r="TUZ3" s="2032"/>
      <c r="TVA3" s="2032"/>
      <c r="TVB3" s="2032"/>
      <c r="TVC3" s="2032"/>
      <c r="TVD3" s="2032"/>
      <c r="TVE3" s="2032"/>
      <c r="TVF3" s="2032"/>
      <c r="TVG3" s="2032"/>
      <c r="TVH3" s="2032"/>
      <c r="TVI3" s="2032"/>
      <c r="TVJ3" s="2032"/>
      <c r="TVK3" s="2032"/>
      <c r="TVL3" s="2032"/>
      <c r="TVM3" s="2032"/>
      <c r="TVN3" s="2032"/>
      <c r="TVO3" s="2032"/>
      <c r="TVP3" s="2032"/>
      <c r="TVQ3" s="2032"/>
      <c r="TVR3" s="2032"/>
      <c r="TVS3" s="2032"/>
      <c r="TVT3" s="2032"/>
      <c r="TVU3" s="2032"/>
      <c r="TVV3" s="2032"/>
      <c r="TVW3" s="2032"/>
      <c r="TVX3" s="2032"/>
      <c r="TVY3" s="2032"/>
      <c r="TVZ3" s="2032"/>
      <c r="TWA3" s="2032"/>
      <c r="TWB3" s="2032"/>
      <c r="TWC3" s="2032"/>
      <c r="TWD3" s="2032"/>
      <c r="TWE3" s="2032"/>
      <c r="TWF3" s="2032"/>
      <c r="TWG3" s="2032"/>
      <c r="TWH3" s="2032"/>
      <c r="TWI3" s="2032"/>
      <c r="TWJ3" s="2032"/>
      <c r="TWK3" s="2032"/>
      <c r="TWL3" s="2032"/>
      <c r="TWM3" s="2032"/>
      <c r="TWN3" s="2032"/>
      <c r="TWO3" s="2032"/>
      <c r="TWP3" s="2032"/>
      <c r="TWQ3" s="2032"/>
      <c r="TWR3" s="2032"/>
      <c r="TWS3" s="2032"/>
      <c r="TWT3" s="2032"/>
      <c r="TWU3" s="2032"/>
      <c r="TWV3" s="2032"/>
      <c r="TWW3" s="2032"/>
      <c r="TWX3" s="2032"/>
      <c r="TWY3" s="2032"/>
      <c r="TWZ3" s="2032"/>
      <c r="TXA3" s="2032"/>
      <c r="TXB3" s="2032"/>
      <c r="TXC3" s="2032"/>
      <c r="TXD3" s="2032"/>
      <c r="TXE3" s="2032"/>
      <c r="TXF3" s="2032"/>
      <c r="TXG3" s="2032"/>
      <c r="TXH3" s="2032"/>
      <c r="TXI3" s="2032"/>
      <c r="TXJ3" s="2032"/>
      <c r="TXK3" s="2032"/>
      <c r="TXL3" s="2032"/>
      <c r="TXM3" s="2032"/>
      <c r="TXN3" s="2032"/>
      <c r="TXO3" s="2032"/>
      <c r="TXP3" s="2032"/>
      <c r="TXQ3" s="2032"/>
      <c r="TXR3" s="2032"/>
      <c r="TXS3" s="2032"/>
      <c r="TXT3" s="2032"/>
      <c r="TXU3" s="2032"/>
      <c r="TXV3" s="2032"/>
      <c r="TXW3" s="2032"/>
      <c r="TXX3" s="2032"/>
      <c r="TXY3" s="2032"/>
      <c r="TXZ3" s="2032"/>
      <c r="TYA3" s="2032"/>
      <c r="TYB3" s="2032"/>
      <c r="TYC3" s="2032"/>
      <c r="TYD3" s="2032"/>
      <c r="TYE3" s="2032"/>
      <c r="TYF3" s="2032"/>
      <c r="TYG3" s="2032"/>
      <c r="TYH3" s="2032"/>
      <c r="TYI3" s="2032"/>
      <c r="TYJ3" s="2032"/>
      <c r="TYK3" s="2032"/>
      <c r="TYL3" s="2032"/>
      <c r="TYM3" s="2032"/>
      <c r="TYN3" s="2032"/>
      <c r="TYO3" s="2032"/>
      <c r="TYP3" s="2032"/>
      <c r="TYQ3" s="2032"/>
      <c r="TYR3" s="2032"/>
      <c r="TYS3" s="2032"/>
      <c r="TYT3" s="2032"/>
      <c r="TYU3" s="2032"/>
      <c r="TYV3" s="2032"/>
      <c r="TYW3" s="2032"/>
      <c r="TYX3" s="2032"/>
      <c r="TYY3" s="2032"/>
      <c r="TYZ3" s="2032"/>
      <c r="TZA3" s="2032"/>
      <c r="TZB3" s="2032"/>
      <c r="TZC3" s="2032"/>
      <c r="TZD3" s="2032"/>
      <c r="TZE3" s="2032"/>
      <c r="TZF3" s="2032"/>
      <c r="TZG3" s="2032"/>
      <c r="TZH3" s="2032"/>
      <c r="TZI3" s="2032"/>
      <c r="TZJ3" s="2032"/>
      <c r="TZK3" s="2032"/>
      <c r="TZL3" s="2032"/>
      <c r="TZM3" s="2032"/>
      <c r="TZN3" s="2032"/>
      <c r="TZO3" s="2032"/>
      <c r="TZP3" s="2032"/>
      <c r="TZQ3" s="2032"/>
      <c r="TZR3" s="2032"/>
      <c r="TZS3" s="2032"/>
      <c r="TZT3" s="2032"/>
      <c r="TZU3" s="2032"/>
      <c r="TZV3" s="2032"/>
      <c r="TZW3" s="2032"/>
      <c r="TZX3" s="2032"/>
      <c r="TZY3" s="2032"/>
      <c r="TZZ3" s="2032"/>
      <c r="UAA3" s="2032"/>
      <c r="UAB3" s="2032"/>
      <c r="UAC3" s="2032"/>
      <c r="UAD3" s="2032"/>
      <c r="UAE3" s="2032"/>
      <c r="UAF3" s="2032"/>
      <c r="UAG3" s="2032"/>
      <c r="UAH3" s="2032"/>
      <c r="UAI3" s="2032"/>
      <c r="UAJ3" s="2032"/>
      <c r="UAK3" s="2032"/>
      <c r="UAL3" s="2032"/>
      <c r="UAM3" s="2032"/>
      <c r="UAN3" s="2032"/>
      <c r="UAO3" s="2032"/>
      <c r="UAP3" s="2032"/>
      <c r="UAQ3" s="2032"/>
      <c r="UAR3" s="2032"/>
      <c r="UAS3" s="2032"/>
      <c r="UAT3" s="2032"/>
      <c r="UAU3" s="2032"/>
      <c r="UAV3" s="2032"/>
      <c r="UAW3" s="2032"/>
      <c r="UAX3" s="2032"/>
      <c r="UAY3" s="2032"/>
      <c r="UAZ3" s="2032"/>
      <c r="UBA3" s="2032"/>
      <c r="UBB3" s="2032"/>
      <c r="UBC3" s="2032"/>
      <c r="UBD3" s="2032"/>
      <c r="UBE3" s="2032"/>
      <c r="UBF3" s="2032"/>
      <c r="UBG3" s="2032"/>
      <c r="UBH3" s="2032"/>
      <c r="UBI3" s="2032"/>
      <c r="UBJ3" s="2032"/>
      <c r="UBK3" s="2032"/>
      <c r="UBL3" s="2032"/>
      <c r="UBM3" s="2032"/>
      <c r="UBN3" s="2032"/>
      <c r="UBO3" s="2032"/>
      <c r="UBP3" s="2032"/>
      <c r="UBQ3" s="2032"/>
      <c r="UBR3" s="2032"/>
      <c r="UBS3" s="2032"/>
      <c r="UBT3" s="2032"/>
      <c r="UBU3" s="2032"/>
      <c r="UBV3" s="2032"/>
      <c r="UBW3" s="2032"/>
      <c r="UBX3" s="2032"/>
      <c r="UBY3" s="2032"/>
      <c r="UBZ3" s="2032"/>
      <c r="UCA3" s="2032"/>
      <c r="UCB3" s="2032"/>
      <c r="UCC3" s="2032"/>
      <c r="UCD3" s="2032"/>
      <c r="UCE3" s="2032"/>
      <c r="UCF3" s="2032"/>
      <c r="UCG3" s="2032"/>
      <c r="UCH3" s="2032"/>
      <c r="UCI3" s="2032"/>
      <c r="UCJ3" s="2032"/>
      <c r="UCK3" s="2032"/>
      <c r="UCL3" s="2032"/>
      <c r="UCM3" s="2032"/>
      <c r="UCN3" s="2032"/>
      <c r="UCO3" s="2032"/>
      <c r="UCP3" s="2032"/>
      <c r="UCQ3" s="2032"/>
      <c r="UCR3" s="2032"/>
      <c r="UCS3" s="2032"/>
      <c r="UCT3" s="2032"/>
      <c r="UCU3" s="2032"/>
      <c r="UCV3" s="2032"/>
      <c r="UCW3" s="2032"/>
      <c r="UCX3" s="2032"/>
      <c r="UCY3" s="2032"/>
      <c r="UCZ3" s="2032"/>
      <c r="UDA3" s="2032"/>
      <c r="UDB3" s="2032"/>
      <c r="UDC3" s="2032"/>
      <c r="UDD3" s="2032"/>
      <c r="UDE3" s="2032"/>
      <c r="UDF3" s="2032"/>
      <c r="UDG3" s="2032"/>
      <c r="UDH3" s="2032"/>
      <c r="UDI3" s="2032"/>
      <c r="UDJ3" s="2032"/>
      <c r="UDK3" s="2032"/>
      <c r="UDL3" s="2032"/>
      <c r="UDM3" s="2032"/>
      <c r="UDN3" s="2032"/>
      <c r="UDO3" s="2032"/>
      <c r="UDP3" s="2032"/>
      <c r="UDQ3" s="2032"/>
      <c r="UDR3" s="2032"/>
      <c r="UDS3" s="2032"/>
      <c r="UDT3" s="2032"/>
      <c r="UDU3" s="2032"/>
      <c r="UDV3" s="2032"/>
      <c r="UDW3" s="2032"/>
      <c r="UDX3" s="2032"/>
      <c r="UDY3" s="2032"/>
      <c r="UDZ3" s="2032"/>
      <c r="UEA3" s="2032"/>
      <c r="UEB3" s="2032"/>
      <c r="UEC3" s="2032"/>
      <c r="UED3" s="2032"/>
      <c r="UEE3" s="2032"/>
      <c r="UEF3" s="2032"/>
      <c r="UEG3" s="2032"/>
      <c r="UEH3" s="2032"/>
      <c r="UEI3" s="2032"/>
      <c r="UEJ3" s="2032"/>
      <c r="UEK3" s="2032"/>
      <c r="UEL3" s="2032"/>
      <c r="UEM3" s="2032"/>
      <c r="UEN3" s="2032"/>
      <c r="UEO3" s="2032"/>
      <c r="UEP3" s="2032"/>
      <c r="UEQ3" s="2032"/>
      <c r="UER3" s="2032"/>
      <c r="UES3" s="2032"/>
      <c r="UET3" s="2032"/>
      <c r="UEU3" s="2032"/>
      <c r="UEV3" s="2032"/>
      <c r="UEW3" s="2032"/>
      <c r="UEX3" s="2032"/>
      <c r="UEY3" s="2032"/>
      <c r="UEZ3" s="2032"/>
      <c r="UFA3" s="2032"/>
      <c r="UFB3" s="2032"/>
      <c r="UFC3" s="2032"/>
      <c r="UFD3" s="2032"/>
      <c r="UFE3" s="2032"/>
      <c r="UFF3" s="2032"/>
      <c r="UFG3" s="2032"/>
      <c r="UFH3" s="2032"/>
      <c r="UFI3" s="2032"/>
      <c r="UFJ3" s="2032"/>
      <c r="UFK3" s="2032"/>
      <c r="UFL3" s="2032"/>
      <c r="UFM3" s="2032"/>
      <c r="UFN3" s="2032"/>
      <c r="UFO3" s="2032"/>
      <c r="UFP3" s="2032"/>
      <c r="UFQ3" s="2032"/>
      <c r="UFR3" s="2032"/>
      <c r="UFS3" s="2032"/>
      <c r="UFT3" s="2032"/>
      <c r="UFU3" s="2032"/>
      <c r="UFV3" s="2032"/>
      <c r="UFW3" s="2032"/>
      <c r="UFX3" s="2032"/>
      <c r="UFY3" s="2032"/>
      <c r="UFZ3" s="2032"/>
      <c r="UGA3" s="2032"/>
      <c r="UGB3" s="2032"/>
      <c r="UGC3" s="2032"/>
      <c r="UGD3" s="2032"/>
      <c r="UGE3" s="2032"/>
      <c r="UGF3" s="2032"/>
      <c r="UGG3" s="2032"/>
      <c r="UGH3" s="2032"/>
      <c r="UGI3" s="2032"/>
      <c r="UGJ3" s="2032"/>
      <c r="UGK3" s="2032"/>
      <c r="UGL3" s="2032"/>
      <c r="UGM3" s="2032"/>
      <c r="UGN3" s="2032"/>
      <c r="UGO3" s="2032"/>
      <c r="UGP3" s="2032"/>
      <c r="UGQ3" s="2032"/>
      <c r="UGR3" s="2032"/>
      <c r="UGS3" s="2032"/>
      <c r="UGT3" s="2032"/>
      <c r="UGU3" s="2032"/>
      <c r="UGV3" s="2032"/>
      <c r="UGW3" s="2032"/>
      <c r="UGX3" s="2032"/>
      <c r="UGY3" s="2032"/>
      <c r="UGZ3" s="2032"/>
      <c r="UHA3" s="2032"/>
      <c r="UHB3" s="2032"/>
      <c r="UHC3" s="2032"/>
      <c r="UHD3" s="2032"/>
      <c r="UHE3" s="2032"/>
      <c r="UHF3" s="2032"/>
      <c r="UHG3" s="2032"/>
      <c r="UHH3" s="2032"/>
      <c r="UHI3" s="2032"/>
      <c r="UHJ3" s="2032"/>
      <c r="UHK3" s="2032"/>
      <c r="UHL3" s="2032"/>
      <c r="UHM3" s="2032"/>
      <c r="UHN3" s="2032"/>
      <c r="UHO3" s="2032"/>
      <c r="UHP3" s="2032"/>
      <c r="UHQ3" s="2032"/>
      <c r="UHR3" s="2032"/>
      <c r="UHS3" s="2032"/>
      <c r="UHT3" s="2032"/>
      <c r="UHU3" s="2032"/>
      <c r="UHV3" s="2032"/>
      <c r="UHW3" s="2032"/>
      <c r="UHX3" s="2032"/>
      <c r="UHY3" s="2032"/>
      <c r="UHZ3" s="2032"/>
      <c r="UIA3" s="2032"/>
      <c r="UIB3" s="2032"/>
      <c r="UIC3" s="2032"/>
      <c r="UID3" s="2032"/>
      <c r="UIE3" s="2032"/>
      <c r="UIF3" s="2032"/>
      <c r="UIG3" s="2032"/>
      <c r="UIH3" s="2032"/>
      <c r="UII3" s="2032"/>
      <c r="UIJ3" s="2032"/>
      <c r="UIK3" s="2032"/>
      <c r="UIL3" s="2032"/>
      <c r="UIM3" s="2032"/>
      <c r="UIN3" s="2032"/>
      <c r="UIO3" s="2032"/>
      <c r="UIP3" s="2032"/>
      <c r="UIQ3" s="2032"/>
      <c r="UIR3" s="2032"/>
      <c r="UIS3" s="2032"/>
      <c r="UIT3" s="2032"/>
      <c r="UIU3" s="2032"/>
      <c r="UIV3" s="2032"/>
      <c r="UIW3" s="2032"/>
      <c r="UIX3" s="2032"/>
      <c r="UIY3" s="2032"/>
      <c r="UIZ3" s="2032"/>
      <c r="UJA3" s="2032"/>
      <c r="UJB3" s="2032"/>
      <c r="UJC3" s="2032"/>
      <c r="UJD3" s="2032"/>
      <c r="UJE3" s="2032"/>
      <c r="UJF3" s="2032"/>
      <c r="UJG3" s="2032"/>
      <c r="UJH3" s="2032"/>
      <c r="UJI3" s="2032"/>
      <c r="UJJ3" s="2032"/>
      <c r="UJK3" s="2032"/>
      <c r="UJL3" s="2032"/>
      <c r="UJM3" s="2032"/>
      <c r="UJN3" s="2032"/>
      <c r="UJO3" s="2032"/>
      <c r="UJP3" s="2032"/>
      <c r="UJQ3" s="2032"/>
      <c r="UJR3" s="2032"/>
      <c r="UJS3" s="2032"/>
      <c r="UJT3" s="2032"/>
      <c r="UJU3" s="2032"/>
      <c r="UJV3" s="2032"/>
      <c r="UJW3" s="2032"/>
      <c r="UJX3" s="2032"/>
      <c r="UJY3" s="2032"/>
      <c r="UJZ3" s="2032"/>
      <c r="UKA3" s="2032"/>
      <c r="UKB3" s="2032"/>
      <c r="UKC3" s="2032"/>
      <c r="UKD3" s="2032"/>
      <c r="UKE3" s="2032"/>
      <c r="UKF3" s="2032"/>
      <c r="UKG3" s="2032"/>
      <c r="UKH3" s="2032"/>
      <c r="UKI3" s="2032"/>
      <c r="UKJ3" s="2032"/>
      <c r="UKK3" s="2032"/>
      <c r="UKL3" s="2032"/>
      <c r="UKM3" s="2032"/>
      <c r="UKN3" s="2032"/>
      <c r="UKO3" s="2032"/>
      <c r="UKP3" s="2032"/>
      <c r="UKQ3" s="2032"/>
      <c r="UKR3" s="2032"/>
      <c r="UKS3" s="2032"/>
      <c r="UKT3" s="2032"/>
      <c r="UKU3" s="2032"/>
      <c r="UKV3" s="2032"/>
      <c r="UKW3" s="2032"/>
      <c r="UKX3" s="2032"/>
      <c r="UKY3" s="2032"/>
      <c r="UKZ3" s="2032"/>
      <c r="ULA3" s="2032"/>
      <c r="ULB3" s="2032"/>
      <c r="ULC3" s="2032"/>
      <c r="ULD3" s="2032"/>
      <c r="ULE3" s="2032"/>
      <c r="ULF3" s="2032"/>
      <c r="ULG3" s="2032"/>
      <c r="ULH3" s="2032"/>
      <c r="ULI3" s="2032"/>
      <c r="ULJ3" s="2032"/>
      <c r="ULK3" s="2032"/>
      <c r="ULL3" s="2032"/>
      <c r="ULM3" s="2032"/>
      <c r="ULN3" s="2032"/>
      <c r="ULO3" s="2032"/>
      <c r="ULP3" s="2032"/>
      <c r="ULQ3" s="2032"/>
      <c r="ULR3" s="2032"/>
      <c r="ULS3" s="2032"/>
      <c r="ULT3" s="2032"/>
      <c r="ULU3" s="2032"/>
      <c r="ULV3" s="2032"/>
      <c r="ULW3" s="2032"/>
      <c r="ULX3" s="2032"/>
      <c r="ULY3" s="2032"/>
      <c r="ULZ3" s="2032"/>
      <c r="UMA3" s="2032"/>
      <c r="UMB3" s="2032"/>
      <c r="UMC3" s="2032"/>
      <c r="UMD3" s="2032"/>
      <c r="UME3" s="2032"/>
      <c r="UMF3" s="2032"/>
      <c r="UMG3" s="2032"/>
      <c r="UMH3" s="2032"/>
      <c r="UMI3" s="2032"/>
      <c r="UMJ3" s="2032"/>
      <c r="UMK3" s="2032"/>
      <c r="UML3" s="2032"/>
      <c r="UMM3" s="2032"/>
      <c r="UMN3" s="2032"/>
      <c r="UMO3" s="2032"/>
      <c r="UMP3" s="2032"/>
      <c r="UMQ3" s="2032"/>
      <c r="UMR3" s="2032"/>
      <c r="UMS3" s="2032"/>
      <c r="UMT3" s="2032"/>
      <c r="UMU3" s="2032"/>
      <c r="UMV3" s="2032"/>
      <c r="UMW3" s="2032"/>
      <c r="UMX3" s="2032"/>
      <c r="UMY3" s="2032"/>
      <c r="UMZ3" s="2032"/>
      <c r="UNA3" s="2032"/>
      <c r="UNB3" s="2032"/>
      <c r="UNC3" s="2032"/>
      <c r="UND3" s="2032"/>
      <c r="UNE3" s="2032"/>
      <c r="UNF3" s="2032"/>
      <c r="UNG3" s="2032"/>
      <c r="UNH3" s="2032"/>
      <c r="UNI3" s="2032"/>
      <c r="UNJ3" s="2032"/>
      <c r="UNK3" s="2032"/>
      <c r="UNL3" s="2032"/>
      <c r="UNM3" s="2032"/>
      <c r="UNN3" s="2032"/>
      <c r="UNO3" s="2032"/>
      <c r="UNP3" s="2032"/>
      <c r="UNQ3" s="2032"/>
      <c r="UNR3" s="2032"/>
      <c r="UNS3" s="2032"/>
      <c r="UNT3" s="2032"/>
      <c r="UNU3" s="2032"/>
      <c r="UNV3" s="2032"/>
      <c r="UNW3" s="2032"/>
      <c r="UNX3" s="2032"/>
      <c r="UNY3" s="2032"/>
      <c r="UNZ3" s="2032"/>
      <c r="UOA3" s="2032"/>
      <c r="UOB3" s="2032"/>
      <c r="UOC3" s="2032"/>
      <c r="UOD3" s="2032"/>
      <c r="UOE3" s="2032"/>
      <c r="UOF3" s="2032"/>
      <c r="UOG3" s="2032"/>
      <c r="UOH3" s="2032"/>
      <c r="UOI3" s="2032"/>
      <c r="UOJ3" s="2032"/>
      <c r="UOK3" s="2032"/>
      <c r="UOL3" s="2032"/>
      <c r="UOM3" s="2032"/>
      <c r="UON3" s="2032"/>
      <c r="UOO3" s="2032"/>
      <c r="UOP3" s="2032"/>
      <c r="UOQ3" s="2032"/>
      <c r="UOR3" s="2032"/>
      <c r="UOS3" s="2032"/>
      <c r="UOT3" s="2032"/>
      <c r="UOU3" s="2032"/>
      <c r="UOV3" s="2032"/>
      <c r="UOW3" s="2032"/>
      <c r="UOX3" s="2032"/>
      <c r="UOY3" s="2032"/>
      <c r="UOZ3" s="2032"/>
      <c r="UPA3" s="2032"/>
      <c r="UPB3" s="2032"/>
      <c r="UPC3" s="2032"/>
      <c r="UPD3" s="2032"/>
      <c r="UPE3" s="2032"/>
      <c r="UPF3" s="2032"/>
      <c r="UPG3" s="2032"/>
      <c r="UPH3" s="2032"/>
      <c r="UPI3" s="2032"/>
      <c r="UPJ3" s="2032"/>
      <c r="UPK3" s="2032"/>
      <c r="UPL3" s="2032"/>
      <c r="UPM3" s="2032"/>
      <c r="UPN3" s="2032"/>
      <c r="UPO3" s="2032"/>
      <c r="UPP3" s="2032"/>
      <c r="UPQ3" s="2032"/>
      <c r="UPR3" s="2032"/>
      <c r="UPS3" s="2032"/>
      <c r="UPT3" s="2032"/>
      <c r="UPU3" s="2032"/>
      <c r="UPV3" s="2032"/>
      <c r="UPW3" s="2032"/>
      <c r="UPX3" s="2032"/>
      <c r="UPY3" s="2032"/>
      <c r="UPZ3" s="2032"/>
      <c r="UQA3" s="2032"/>
      <c r="UQB3" s="2032"/>
      <c r="UQC3" s="2032"/>
      <c r="UQD3" s="2032"/>
      <c r="UQE3" s="2032"/>
      <c r="UQF3" s="2032"/>
      <c r="UQG3" s="2032"/>
      <c r="UQH3" s="2032"/>
      <c r="UQI3" s="2032"/>
      <c r="UQJ3" s="2032"/>
      <c r="UQK3" s="2032"/>
      <c r="UQL3" s="2032"/>
      <c r="UQM3" s="2032"/>
      <c r="UQN3" s="2032"/>
      <c r="UQO3" s="2032"/>
      <c r="UQP3" s="2032"/>
      <c r="UQQ3" s="2032"/>
      <c r="UQR3" s="2032"/>
      <c r="UQS3" s="2032"/>
      <c r="UQT3" s="2032"/>
      <c r="UQU3" s="2032"/>
      <c r="UQV3" s="2032"/>
      <c r="UQW3" s="2032"/>
      <c r="UQX3" s="2032"/>
      <c r="UQY3" s="2032"/>
      <c r="UQZ3" s="2032"/>
      <c r="URA3" s="2032"/>
      <c r="URB3" s="2032"/>
      <c r="URC3" s="2032"/>
      <c r="URD3" s="2032"/>
      <c r="URE3" s="2032"/>
      <c r="URF3" s="2032"/>
      <c r="URG3" s="2032"/>
      <c r="URH3" s="2032"/>
      <c r="URI3" s="2032"/>
      <c r="URJ3" s="2032"/>
      <c r="URK3" s="2032"/>
      <c r="URL3" s="2032"/>
      <c r="URM3" s="2032"/>
      <c r="URN3" s="2032"/>
      <c r="URO3" s="2032"/>
      <c r="URP3" s="2032"/>
      <c r="URQ3" s="2032"/>
      <c r="URR3" s="2032"/>
      <c r="URS3" s="2032"/>
      <c r="URT3" s="2032"/>
      <c r="URU3" s="2032"/>
      <c r="URV3" s="2032"/>
      <c r="URW3" s="2032"/>
      <c r="URX3" s="2032"/>
      <c r="URY3" s="2032"/>
      <c r="URZ3" s="2032"/>
      <c r="USA3" s="2032"/>
      <c r="USB3" s="2032"/>
      <c r="USC3" s="2032"/>
      <c r="USD3" s="2032"/>
      <c r="USE3" s="2032"/>
      <c r="USF3" s="2032"/>
      <c r="USG3" s="2032"/>
      <c r="USH3" s="2032"/>
      <c r="USI3" s="2032"/>
      <c r="USJ3" s="2032"/>
      <c r="USK3" s="2032"/>
      <c r="USL3" s="2032"/>
      <c r="USM3" s="2032"/>
      <c r="USN3" s="2032"/>
      <c r="USO3" s="2032"/>
      <c r="USP3" s="2032"/>
      <c r="USQ3" s="2032"/>
      <c r="USR3" s="2032"/>
      <c r="USS3" s="2032"/>
      <c r="UST3" s="2032"/>
      <c r="USU3" s="2032"/>
      <c r="USV3" s="2032"/>
      <c r="USW3" s="2032"/>
      <c r="USX3" s="2032"/>
      <c r="USY3" s="2032"/>
      <c r="USZ3" s="2032"/>
      <c r="UTA3" s="2032"/>
      <c r="UTB3" s="2032"/>
      <c r="UTC3" s="2032"/>
      <c r="UTD3" s="2032"/>
      <c r="UTE3" s="2032"/>
      <c r="UTF3" s="2032"/>
      <c r="UTG3" s="2032"/>
      <c r="UTH3" s="2032"/>
      <c r="UTI3" s="2032"/>
      <c r="UTJ3" s="2032"/>
      <c r="UTK3" s="2032"/>
      <c r="UTL3" s="2032"/>
      <c r="UTM3" s="2032"/>
      <c r="UTN3" s="2032"/>
      <c r="UTO3" s="2032"/>
      <c r="UTP3" s="2032"/>
      <c r="UTQ3" s="2032"/>
      <c r="UTR3" s="2032"/>
      <c r="UTS3" s="2032"/>
      <c r="UTT3" s="2032"/>
      <c r="UTU3" s="2032"/>
      <c r="UTV3" s="2032"/>
      <c r="UTW3" s="2032"/>
      <c r="UTX3" s="2032"/>
      <c r="UTY3" s="2032"/>
      <c r="UTZ3" s="2032"/>
      <c r="UUA3" s="2032"/>
      <c r="UUB3" s="2032"/>
      <c r="UUC3" s="2032"/>
      <c r="UUD3" s="2032"/>
      <c r="UUE3" s="2032"/>
      <c r="UUF3" s="2032"/>
      <c r="UUG3" s="2032"/>
      <c r="UUH3" s="2032"/>
      <c r="UUI3" s="2032"/>
      <c r="UUJ3" s="2032"/>
      <c r="UUK3" s="2032"/>
      <c r="UUL3" s="2032"/>
      <c r="UUM3" s="2032"/>
      <c r="UUN3" s="2032"/>
      <c r="UUO3" s="2032"/>
      <c r="UUP3" s="2032"/>
      <c r="UUQ3" s="2032"/>
      <c r="UUR3" s="2032"/>
      <c r="UUS3" s="2032"/>
      <c r="UUT3" s="2032"/>
      <c r="UUU3" s="2032"/>
      <c r="UUV3" s="2032"/>
      <c r="UUW3" s="2032"/>
      <c r="UUX3" s="2032"/>
      <c r="UUY3" s="2032"/>
      <c r="UUZ3" s="2032"/>
      <c r="UVA3" s="2032"/>
      <c r="UVB3" s="2032"/>
      <c r="UVC3" s="2032"/>
      <c r="UVD3" s="2032"/>
      <c r="UVE3" s="2032"/>
      <c r="UVF3" s="2032"/>
      <c r="UVG3" s="2032"/>
      <c r="UVH3" s="2032"/>
      <c r="UVI3" s="2032"/>
      <c r="UVJ3" s="2032"/>
      <c r="UVK3" s="2032"/>
      <c r="UVL3" s="2032"/>
      <c r="UVM3" s="2032"/>
      <c r="UVN3" s="2032"/>
      <c r="UVO3" s="2032"/>
      <c r="UVP3" s="2032"/>
      <c r="UVQ3" s="2032"/>
      <c r="UVR3" s="2032"/>
      <c r="UVS3" s="2032"/>
      <c r="UVT3" s="2032"/>
      <c r="UVU3" s="2032"/>
      <c r="UVV3" s="2032"/>
      <c r="UVW3" s="2032"/>
      <c r="UVX3" s="2032"/>
      <c r="UVY3" s="2032"/>
      <c r="UVZ3" s="2032"/>
      <c r="UWA3" s="2032"/>
      <c r="UWB3" s="2032"/>
      <c r="UWC3" s="2032"/>
      <c r="UWD3" s="2032"/>
      <c r="UWE3" s="2032"/>
      <c r="UWF3" s="2032"/>
      <c r="UWG3" s="2032"/>
      <c r="UWH3" s="2032"/>
      <c r="UWI3" s="2032"/>
      <c r="UWJ3" s="2032"/>
      <c r="UWK3" s="2032"/>
      <c r="UWL3" s="2032"/>
      <c r="UWM3" s="2032"/>
      <c r="UWN3" s="2032"/>
      <c r="UWO3" s="2032"/>
      <c r="UWP3" s="2032"/>
      <c r="UWQ3" s="2032"/>
      <c r="UWR3" s="2032"/>
      <c r="UWS3" s="2032"/>
      <c r="UWT3" s="2032"/>
      <c r="UWU3" s="2032"/>
      <c r="UWV3" s="2032"/>
      <c r="UWW3" s="2032"/>
      <c r="UWX3" s="2032"/>
      <c r="UWY3" s="2032"/>
      <c r="UWZ3" s="2032"/>
      <c r="UXA3" s="2032"/>
      <c r="UXB3" s="2032"/>
      <c r="UXC3" s="2032"/>
      <c r="UXD3" s="2032"/>
      <c r="UXE3" s="2032"/>
      <c r="UXF3" s="2032"/>
      <c r="UXG3" s="2032"/>
      <c r="UXH3" s="2032"/>
      <c r="UXI3" s="2032"/>
      <c r="UXJ3" s="2032"/>
      <c r="UXK3" s="2032"/>
      <c r="UXL3" s="2032"/>
      <c r="UXM3" s="2032"/>
      <c r="UXN3" s="2032"/>
      <c r="UXO3" s="2032"/>
      <c r="UXP3" s="2032"/>
      <c r="UXQ3" s="2032"/>
      <c r="UXR3" s="2032"/>
      <c r="UXS3" s="2032"/>
      <c r="UXT3" s="2032"/>
      <c r="UXU3" s="2032"/>
      <c r="UXV3" s="2032"/>
      <c r="UXW3" s="2032"/>
      <c r="UXX3" s="2032"/>
      <c r="UXY3" s="2032"/>
      <c r="UXZ3" s="2032"/>
      <c r="UYA3" s="2032"/>
      <c r="UYB3" s="2032"/>
      <c r="UYC3" s="2032"/>
      <c r="UYD3" s="2032"/>
      <c r="UYE3" s="2032"/>
      <c r="UYF3" s="2032"/>
      <c r="UYG3" s="2032"/>
      <c r="UYH3" s="2032"/>
      <c r="UYI3" s="2032"/>
      <c r="UYJ3" s="2032"/>
      <c r="UYK3" s="2032"/>
      <c r="UYL3" s="2032"/>
      <c r="UYM3" s="2032"/>
      <c r="UYN3" s="2032"/>
      <c r="UYO3" s="2032"/>
      <c r="UYP3" s="2032"/>
      <c r="UYQ3" s="2032"/>
      <c r="UYR3" s="2032"/>
      <c r="UYS3" s="2032"/>
      <c r="UYT3" s="2032"/>
      <c r="UYU3" s="2032"/>
      <c r="UYV3" s="2032"/>
      <c r="UYW3" s="2032"/>
      <c r="UYX3" s="2032"/>
      <c r="UYY3" s="2032"/>
      <c r="UYZ3" s="2032"/>
      <c r="UZA3" s="2032"/>
      <c r="UZB3" s="2032"/>
      <c r="UZC3" s="2032"/>
      <c r="UZD3" s="2032"/>
      <c r="UZE3" s="2032"/>
      <c r="UZF3" s="2032"/>
      <c r="UZG3" s="2032"/>
      <c r="UZH3" s="2032"/>
      <c r="UZI3" s="2032"/>
      <c r="UZJ3" s="2032"/>
      <c r="UZK3" s="2032"/>
      <c r="UZL3" s="2032"/>
      <c r="UZM3" s="2032"/>
      <c r="UZN3" s="2032"/>
      <c r="UZO3" s="2032"/>
      <c r="UZP3" s="2032"/>
      <c r="UZQ3" s="2032"/>
      <c r="UZR3" s="2032"/>
      <c r="UZS3" s="2032"/>
      <c r="UZT3" s="2032"/>
      <c r="UZU3" s="2032"/>
      <c r="UZV3" s="2032"/>
      <c r="UZW3" s="2032"/>
      <c r="UZX3" s="2032"/>
      <c r="UZY3" s="2032"/>
      <c r="UZZ3" s="2032"/>
      <c r="VAA3" s="2032"/>
      <c r="VAB3" s="2032"/>
      <c r="VAC3" s="2032"/>
      <c r="VAD3" s="2032"/>
      <c r="VAE3" s="2032"/>
      <c r="VAF3" s="2032"/>
      <c r="VAG3" s="2032"/>
      <c r="VAH3" s="2032"/>
      <c r="VAI3" s="2032"/>
      <c r="VAJ3" s="2032"/>
      <c r="VAK3" s="2032"/>
      <c r="VAL3" s="2032"/>
      <c r="VAM3" s="2032"/>
      <c r="VAN3" s="2032"/>
      <c r="VAO3" s="2032"/>
      <c r="VAP3" s="2032"/>
      <c r="VAQ3" s="2032"/>
      <c r="VAR3" s="2032"/>
      <c r="VAS3" s="2032"/>
      <c r="VAT3" s="2032"/>
      <c r="VAU3" s="2032"/>
      <c r="VAV3" s="2032"/>
      <c r="VAW3" s="2032"/>
      <c r="VAX3" s="2032"/>
      <c r="VAY3" s="2032"/>
      <c r="VAZ3" s="2032"/>
      <c r="VBA3" s="2032"/>
      <c r="VBB3" s="2032"/>
      <c r="VBC3" s="2032"/>
      <c r="VBD3" s="2032"/>
      <c r="VBE3" s="2032"/>
      <c r="VBF3" s="2032"/>
      <c r="VBG3" s="2032"/>
      <c r="VBH3" s="2032"/>
      <c r="VBI3" s="2032"/>
      <c r="VBJ3" s="2032"/>
      <c r="VBK3" s="2032"/>
      <c r="VBL3" s="2032"/>
      <c r="VBM3" s="2032"/>
      <c r="VBN3" s="2032"/>
      <c r="VBO3" s="2032"/>
      <c r="VBP3" s="2032"/>
      <c r="VBQ3" s="2032"/>
      <c r="VBR3" s="2032"/>
      <c r="VBS3" s="2032"/>
      <c r="VBT3" s="2032"/>
      <c r="VBU3" s="2032"/>
      <c r="VBV3" s="2032"/>
      <c r="VBW3" s="2032"/>
      <c r="VBX3" s="2032"/>
      <c r="VBY3" s="2032"/>
      <c r="VBZ3" s="2032"/>
      <c r="VCA3" s="2032"/>
      <c r="VCB3" s="2032"/>
      <c r="VCC3" s="2032"/>
      <c r="VCD3" s="2032"/>
      <c r="VCE3" s="2032"/>
      <c r="VCF3" s="2032"/>
      <c r="VCG3" s="2032"/>
      <c r="VCH3" s="2032"/>
      <c r="VCI3" s="2032"/>
      <c r="VCJ3" s="2032"/>
      <c r="VCK3" s="2032"/>
      <c r="VCL3" s="2032"/>
      <c r="VCM3" s="2032"/>
      <c r="VCN3" s="2032"/>
      <c r="VCO3" s="2032"/>
      <c r="VCP3" s="2032"/>
      <c r="VCQ3" s="2032"/>
      <c r="VCR3" s="2032"/>
      <c r="VCS3" s="2032"/>
      <c r="VCT3" s="2032"/>
      <c r="VCU3" s="2032"/>
      <c r="VCV3" s="2032"/>
      <c r="VCW3" s="2032"/>
      <c r="VCX3" s="2032"/>
      <c r="VCY3" s="2032"/>
      <c r="VCZ3" s="2032"/>
      <c r="VDA3" s="2032"/>
      <c r="VDB3" s="2032"/>
      <c r="VDC3" s="2032"/>
      <c r="VDD3" s="2032"/>
      <c r="VDE3" s="2032"/>
      <c r="VDF3" s="2032"/>
      <c r="VDG3" s="2032"/>
      <c r="VDH3" s="2032"/>
      <c r="VDI3" s="2032"/>
      <c r="VDJ3" s="2032"/>
      <c r="VDK3" s="2032"/>
      <c r="VDL3" s="2032"/>
      <c r="VDM3" s="2032"/>
      <c r="VDN3" s="2032"/>
      <c r="VDO3" s="2032"/>
      <c r="VDP3" s="2032"/>
      <c r="VDQ3" s="2032"/>
      <c r="VDR3" s="2032"/>
      <c r="VDS3" s="2032"/>
      <c r="VDT3" s="2032"/>
      <c r="VDU3" s="2032"/>
      <c r="VDV3" s="2032"/>
      <c r="VDW3" s="2032"/>
      <c r="VDX3" s="2032"/>
      <c r="VDY3" s="2032"/>
      <c r="VDZ3" s="2032"/>
      <c r="VEA3" s="2032"/>
      <c r="VEB3" s="2032"/>
      <c r="VEC3" s="2032"/>
      <c r="VED3" s="2032"/>
      <c r="VEE3" s="2032"/>
      <c r="VEF3" s="2032"/>
      <c r="VEG3" s="2032"/>
      <c r="VEH3" s="2032"/>
      <c r="VEI3" s="2032"/>
      <c r="VEJ3" s="2032"/>
      <c r="VEK3" s="2032"/>
      <c r="VEL3" s="2032"/>
      <c r="VEM3" s="2032"/>
      <c r="VEN3" s="2032"/>
      <c r="VEO3" s="2032"/>
      <c r="VEP3" s="2032"/>
      <c r="VEQ3" s="2032"/>
      <c r="VER3" s="2032"/>
      <c r="VES3" s="2032"/>
      <c r="VET3" s="2032"/>
      <c r="VEU3" s="2032"/>
      <c r="VEV3" s="2032"/>
      <c r="VEW3" s="2032"/>
      <c r="VEX3" s="2032"/>
      <c r="VEY3" s="2032"/>
      <c r="VEZ3" s="2032"/>
      <c r="VFA3" s="2032"/>
      <c r="VFB3" s="2032"/>
      <c r="VFC3" s="2032"/>
      <c r="VFD3" s="2032"/>
      <c r="VFE3" s="2032"/>
      <c r="VFF3" s="2032"/>
      <c r="VFG3" s="2032"/>
      <c r="VFH3" s="2032"/>
      <c r="VFI3" s="2032"/>
      <c r="VFJ3" s="2032"/>
      <c r="VFK3" s="2032"/>
      <c r="VFL3" s="2032"/>
      <c r="VFM3" s="2032"/>
      <c r="VFN3" s="2032"/>
      <c r="VFO3" s="2032"/>
      <c r="VFP3" s="2032"/>
      <c r="VFQ3" s="2032"/>
      <c r="VFR3" s="2032"/>
      <c r="VFS3" s="2032"/>
      <c r="VFT3" s="2032"/>
      <c r="VFU3" s="2032"/>
      <c r="VFV3" s="2032"/>
      <c r="VFW3" s="2032"/>
      <c r="VFX3" s="2032"/>
      <c r="VFY3" s="2032"/>
      <c r="VFZ3" s="2032"/>
      <c r="VGA3" s="2032"/>
      <c r="VGB3" s="2032"/>
      <c r="VGC3" s="2032"/>
      <c r="VGD3" s="2032"/>
      <c r="VGE3" s="2032"/>
      <c r="VGF3" s="2032"/>
      <c r="VGG3" s="2032"/>
      <c r="VGH3" s="2032"/>
      <c r="VGI3" s="2032"/>
      <c r="VGJ3" s="2032"/>
      <c r="VGK3" s="2032"/>
      <c r="VGL3" s="2032"/>
      <c r="VGM3" s="2032"/>
      <c r="VGN3" s="2032"/>
      <c r="VGO3" s="2032"/>
      <c r="VGP3" s="2032"/>
      <c r="VGQ3" s="2032"/>
      <c r="VGR3" s="2032"/>
      <c r="VGS3" s="2032"/>
      <c r="VGT3" s="2032"/>
      <c r="VGU3" s="2032"/>
      <c r="VGV3" s="2032"/>
      <c r="VGW3" s="2032"/>
      <c r="VGX3" s="2032"/>
      <c r="VGY3" s="2032"/>
      <c r="VGZ3" s="2032"/>
      <c r="VHA3" s="2032"/>
      <c r="VHB3" s="2032"/>
      <c r="VHC3" s="2032"/>
      <c r="VHD3" s="2032"/>
      <c r="VHE3" s="2032"/>
      <c r="VHF3" s="2032"/>
      <c r="VHG3" s="2032"/>
      <c r="VHH3" s="2032"/>
      <c r="VHI3" s="2032"/>
      <c r="VHJ3" s="2032"/>
      <c r="VHK3" s="2032"/>
      <c r="VHL3" s="2032"/>
      <c r="VHM3" s="2032"/>
      <c r="VHN3" s="2032"/>
      <c r="VHO3" s="2032"/>
      <c r="VHP3" s="2032"/>
      <c r="VHQ3" s="2032"/>
      <c r="VHR3" s="2032"/>
      <c r="VHS3" s="2032"/>
      <c r="VHT3" s="2032"/>
      <c r="VHU3" s="2032"/>
      <c r="VHV3" s="2032"/>
      <c r="VHW3" s="2032"/>
      <c r="VHX3" s="2032"/>
      <c r="VHY3" s="2032"/>
      <c r="VHZ3" s="2032"/>
      <c r="VIA3" s="2032"/>
      <c r="VIB3" s="2032"/>
      <c r="VIC3" s="2032"/>
      <c r="VID3" s="2032"/>
      <c r="VIE3" s="2032"/>
      <c r="VIF3" s="2032"/>
      <c r="VIG3" s="2032"/>
      <c r="VIH3" s="2032"/>
      <c r="VII3" s="2032"/>
      <c r="VIJ3" s="2032"/>
      <c r="VIK3" s="2032"/>
      <c r="VIL3" s="2032"/>
      <c r="VIM3" s="2032"/>
      <c r="VIN3" s="2032"/>
      <c r="VIO3" s="2032"/>
      <c r="VIP3" s="2032"/>
      <c r="VIQ3" s="2032"/>
      <c r="VIR3" s="2032"/>
      <c r="VIS3" s="2032"/>
      <c r="VIT3" s="2032"/>
      <c r="VIU3" s="2032"/>
      <c r="VIV3" s="2032"/>
      <c r="VIW3" s="2032"/>
      <c r="VIX3" s="2032"/>
      <c r="VIY3" s="2032"/>
      <c r="VIZ3" s="2032"/>
      <c r="VJA3" s="2032"/>
      <c r="VJB3" s="2032"/>
      <c r="VJC3" s="2032"/>
      <c r="VJD3" s="2032"/>
      <c r="VJE3" s="2032"/>
      <c r="VJF3" s="2032"/>
      <c r="VJG3" s="2032"/>
      <c r="VJH3" s="2032"/>
      <c r="VJI3" s="2032"/>
      <c r="VJJ3" s="2032"/>
      <c r="VJK3" s="2032"/>
      <c r="VJL3" s="2032"/>
      <c r="VJM3" s="2032"/>
      <c r="VJN3" s="2032"/>
      <c r="VJO3" s="2032"/>
      <c r="VJP3" s="2032"/>
      <c r="VJQ3" s="2032"/>
      <c r="VJR3" s="2032"/>
      <c r="VJS3" s="2032"/>
      <c r="VJT3" s="2032"/>
      <c r="VJU3" s="2032"/>
      <c r="VJV3" s="2032"/>
      <c r="VJW3" s="2032"/>
      <c r="VJX3" s="2032"/>
      <c r="VJY3" s="2032"/>
      <c r="VJZ3" s="2032"/>
      <c r="VKA3" s="2032"/>
      <c r="VKB3" s="2032"/>
      <c r="VKC3" s="2032"/>
      <c r="VKD3" s="2032"/>
      <c r="VKE3" s="2032"/>
      <c r="VKF3" s="2032"/>
      <c r="VKG3" s="2032"/>
      <c r="VKH3" s="2032"/>
      <c r="VKI3" s="2032"/>
      <c r="VKJ3" s="2032"/>
      <c r="VKK3" s="2032"/>
      <c r="VKL3" s="2032"/>
      <c r="VKM3" s="2032"/>
      <c r="VKN3" s="2032"/>
      <c r="VKO3" s="2032"/>
      <c r="VKP3" s="2032"/>
      <c r="VKQ3" s="2032"/>
      <c r="VKR3" s="2032"/>
      <c r="VKS3" s="2032"/>
      <c r="VKT3" s="2032"/>
      <c r="VKU3" s="2032"/>
      <c r="VKV3" s="2032"/>
      <c r="VKW3" s="2032"/>
      <c r="VKX3" s="2032"/>
      <c r="VKY3" s="2032"/>
      <c r="VKZ3" s="2032"/>
      <c r="VLA3" s="2032"/>
      <c r="VLB3" s="2032"/>
      <c r="VLC3" s="2032"/>
      <c r="VLD3" s="2032"/>
      <c r="VLE3" s="2032"/>
      <c r="VLF3" s="2032"/>
      <c r="VLG3" s="2032"/>
      <c r="VLH3" s="2032"/>
      <c r="VLI3" s="2032"/>
      <c r="VLJ3" s="2032"/>
      <c r="VLK3" s="2032"/>
      <c r="VLL3" s="2032"/>
      <c r="VLM3" s="2032"/>
      <c r="VLN3" s="2032"/>
      <c r="VLO3" s="2032"/>
      <c r="VLP3" s="2032"/>
      <c r="VLQ3" s="2032"/>
      <c r="VLR3" s="2032"/>
      <c r="VLS3" s="2032"/>
      <c r="VLT3" s="2032"/>
      <c r="VLU3" s="2032"/>
      <c r="VLV3" s="2032"/>
      <c r="VLW3" s="2032"/>
      <c r="VLX3" s="2032"/>
      <c r="VLY3" s="2032"/>
      <c r="VLZ3" s="2032"/>
      <c r="VMA3" s="2032"/>
      <c r="VMB3" s="2032"/>
      <c r="VMC3" s="2032"/>
      <c r="VMD3" s="2032"/>
      <c r="VME3" s="2032"/>
      <c r="VMF3" s="2032"/>
      <c r="VMG3" s="2032"/>
      <c r="VMH3" s="2032"/>
      <c r="VMI3" s="2032"/>
      <c r="VMJ3" s="2032"/>
      <c r="VMK3" s="2032"/>
      <c r="VML3" s="2032"/>
      <c r="VMM3" s="2032"/>
      <c r="VMN3" s="2032"/>
      <c r="VMO3" s="2032"/>
      <c r="VMP3" s="2032"/>
      <c r="VMQ3" s="2032"/>
      <c r="VMR3" s="2032"/>
      <c r="VMS3" s="2032"/>
      <c r="VMT3" s="2032"/>
      <c r="VMU3" s="2032"/>
      <c r="VMV3" s="2032"/>
      <c r="VMW3" s="2032"/>
      <c r="VMX3" s="2032"/>
      <c r="VMY3" s="2032"/>
      <c r="VMZ3" s="2032"/>
      <c r="VNA3" s="2032"/>
      <c r="VNB3" s="2032"/>
      <c r="VNC3" s="2032"/>
      <c r="VND3" s="2032"/>
      <c r="VNE3" s="2032"/>
      <c r="VNF3" s="2032"/>
      <c r="VNG3" s="2032"/>
      <c r="VNH3" s="2032"/>
      <c r="VNI3" s="2032"/>
      <c r="VNJ3" s="2032"/>
      <c r="VNK3" s="2032"/>
      <c r="VNL3" s="2032"/>
      <c r="VNM3" s="2032"/>
      <c r="VNN3" s="2032"/>
      <c r="VNO3" s="2032"/>
      <c r="VNP3" s="2032"/>
      <c r="VNQ3" s="2032"/>
      <c r="VNR3" s="2032"/>
      <c r="VNS3" s="2032"/>
      <c r="VNT3" s="2032"/>
      <c r="VNU3" s="2032"/>
      <c r="VNV3" s="2032"/>
      <c r="VNW3" s="2032"/>
      <c r="VNX3" s="2032"/>
      <c r="VNY3" s="2032"/>
      <c r="VNZ3" s="2032"/>
      <c r="VOA3" s="2032"/>
      <c r="VOB3" s="2032"/>
      <c r="VOC3" s="2032"/>
      <c r="VOD3" s="2032"/>
      <c r="VOE3" s="2032"/>
      <c r="VOF3" s="2032"/>
      <c r="VOG3" s="2032"/>
      <c r="VOH3" s="2032"/>
      <c r="VOI3" s="2032"/>
      <c r="VOJ3" s="2032"/>
      <c r="VOK3" s="2032"/>
      <c r="VOL3" s="2032"/>
      <c r="VOM3" s="2032"/>
      <c r="VON3" s="2032"/>
      <c r="VOO3" s="2032"/>
      <c r="VOP3" s="2032"/>
      <c r="VOQ3" s="2032"/>
      <c r="VOR3" s="2032"/>
      <c r="VOS3" s="2032"/>
      <c r="VOT3" s="2032"/>
      <c r="VOU3" s="2032"/>
      <c r="VOV3" s="2032"/>
      <c r="VOW3" s="2032"/>
      <c r="VOX3" s="2032"/>
      <c r="VOY3" s="2032"/>
      <c r="VOZ3" s="2032"/>
      <c r="VPA3" s="2032"/>
      <c r="VPB3" s="2032"/>
      <c r="VPC3" s="2032"/>
      <c r="VPD3" s="2032"/>
      <c r="VPE3" s="2032"/>
      <c r="VPF3" s="2032"/>
      <c r="VPG3" s="2032"/>
      <c r="VPH3" s="2032"/>
      <c r="VPI3" s="2032"/>
      <c r="VPJ3" s="2032"/>
      <c r="VPK3" s="2032"/>
      <c r="VPL3" s="2032"/>
      <c r="VPM3" s="2032"/>
      <c r="VPN3" s="2032"/>
      <c r="VPO3" s="2032"/>
      <c r="VPP3" s="2032"/>
      <c r="VPQ3" s="2032"/>
      <c r="VPR3" s="2032"/>
      <c r="VPS3" s="2032"/>
      <c r="VPT3" s="2032"/>
      <c r="VPU3" s="2032"/>
      <c r="VPV3" s="2032"/>
      <c r="VPW3" s="2032"/>
      <c r="VPX3" s="2032"/>
      <c r="VPY3" s="2032"/>
      <c r="VPZ3" s="2032"/>
      <c r="VQA3" s="2032"/>
      <c r="VQB3" s="2032"/>
      <c r="VQC3" s="2032"/>
      <c r="VQD3" s="2032"/>
      <c r="VQE3" s="2032"/>
      <c r="VQF3" s="2032"/>
      <c r="VQG3" s="2032"/>
      <c r="VQH3" s="2032"/>
      <c r="VQI3" s="2032"/>
      <c r="VQJ3" s="2032"/>
      <c r="VQK3" s="2032"/>
      <c r="VQL3" s="2032"/>
      <c r="VQM3" s="2032"/>
      <c r="VQN3" s="2032"/>
      <c r="VQO3" s="2032"/>
      <c r="VQP3" s="2032"/>
      <c r="VQQ3" s="2032"/>
      <c r="VQR3" s="2032"/>
      <c r="VQS3" s="2032"/>
      <c r="VQT3" s="2032"/>
      <c r="VQU3" s="2032"/>
      <c r="VQV3" s="2032"/>
      <c r="VQW3" s="2032"/>
      <c r="VQX3" s="2032"/>
      <c r="VQY3" s="2032"/>
      <c r="VQZ3" s="2032"/>
      <c r="VRA3" s="2032"/>
      <c r="VRB3" s="2032"/>
      <c r="VRC3" s="2032"/>
      <c r="VRD3" s="2032"/>
      <c r="VRE3" s="2032"/>
      <c r="VRF3" s="2032"/>
      <c r="VRG3" s="2032"/>
      <c r="VRH3" s="2032"/>
      <c r="VRI3" s="2032"/>
      <c r="VRJ3" s="2032"/>
      <c r="VRK3" s="2032"/>
      <c r="VRL3" s="2032"/>
      <c r="VRM3" s="2032"/>
      <c r="VRN3" s="2032"/>
      <c r="VRO3" s="2032"/>
      <c r="VRP3" s="2032"/>
      <c r="VRQ3" s="2032"/>
      <c r="VRR3" s="2032"/>
      <c r="VRS3" s="2032"/>
      <c r="VRT3" s="2032"/>
      <c r="VRU3" s="2032"/>
      <c r="VRV3" s="2032"/>
      <c r="VRW3" s="2032"/>
      <c r="VRX3" s="2032"/>
      <c r="VRY3" s="2032"/>
      <c r="VRZ3" s="2032"/>
      <c r="VSA3" s="2032"/>
      <c r="VSB3" s="2032"/>
      <c r="VSC3" s="2032"/>
      <c r="VSD3" s="2032"/>
      <c r="VSE3" s="2032"/>
      <c r="VSF3" s="2032"/>
      <c r="VSG3" s="2032"/>
      <c r="VSH3" s="2032"/>
      <c r="VSI3" s="2032"/>
      <c r="VSJ3" s="2032"/>
      <c r="VSK3" s="2032"/>
      <c r="VSL3" s="2032"/>
      <c r="VSM3" s="2032"/>
      <c r="VSN3" s="2032"/>
      <c r="VSO3" s="2032"/>
      <c r="VSP3" s="2032"/>
      <c r="VSQ3" s="2032"/>
      <c r="VSR3" s="2032"/>
      <c r="VSS3" s="2032"/>
      <c r="VST3" s="2032"/>
      <c r="VSU3" s="2032"/>
      <c r="VSV3" s="2032"/>
      <c r="VSW3" s="2032"/>
      <c r="VSX3" s="2032"/>
      <c r="VSY3" s="2032"/>
      <c r="VSZ3" s="2032"/>
      <c r="VTA3" s="2032"/>
      <c r="VTB3" s="2032"/>
      <c r="VTC3" s="2032"/>
      <c r="VTD3" s="2032"/>
      <c r="VTE3" s="2032"/>
      <c r="VTF3" s="2032"/>
      <c r="VTG3" s="2032"/>
      <c r="VTH3" s="2032"/>
      <c r="VTI3" s="2032"/>
      <c r="VTJ3" s="2032"/>
      <c r="VTK3" s="2032"/>
      <c r="VTL3" s="2032"/>
      <c r="VTM3" s="2032"/>
      <c r="VTN3" s="2032"/>
      <c r="VTO3" s="2032"/>
      <c r="VTP3" s="2032"/>
      <c r="VTQ3" s="2032"/>
      <c r="VTR3" s="2032"/>
      <c r="VTS3" s="2032"/>
      <c r="VTT3" s="2032"/>
      <c r="VTU3" s="2032"/>
      <c r="VTV3" s="2032"/>
      <c r="VTW3" s="2032"/>
      <c r="VTX3" s="2032"/>
      <c r="VTY3" s="2032"/>
      <c r="VTZ3" s="2032"/>
      <c r="VUA3" s="2032"/>
      <c r="VUB3" s="2032"/>
      <c r="VUC3" s="2032"/>
      <c r="VUD3" s="2032"/>
      <c r="VUE3" s="2032"/>
      <c r="VUF3" s="2032"/>
      <c r="VUG3" s="2032"/>
      <c r="VUH3" s="2032"/>
      <c r="VUI3" s="2032"/>
      <c r="VUJ3" s="2032"/>
      <c r="VUK3" s="2032"/>
      <c r="VUL3" s="2032"/>
      <c r="VUM3" s="2032"/>
      <c r="VUN3" s="2032"/>
      <c r="VUO3" s="2032"/>
      <c r="VUP3" s="2032"/>
      <c r="VUQ3" s="2032"/>
      <c r="VUR3" s="2032"/>
      <c r="VUS3" s="2032"/>
      <c r="VUT3" s="2032"/>
      <c r="VUU3" s="2032"/>
      <c r="VUV3" s="2032"/>
      <c r="VUW3" s="2032"/>
      <c r="VUX3" s="2032"/>
      <c r="VUY3" s="2032"/>
      <c r="VUZ3" s="2032"/>
      <c r="VVA3" s="2032"/>
      <c r="VVB3" s="2032"/>
      <c r="VVC3" s="2032"/>
      <c r="VVD3" s="2032"/>
      <c r="VVE3" s="2032"/>
      <c r="VVF3" s="2032"/>
      <c r="VVG3" s="2032"/>
      <c r="VVH3" s="2032"/>
      <c r="VVI3" s="2032"/>
      <c r="VVJ3" s="2032"/>
      <c r="VVK3" s="2032"/>
      <c r="VVL3" s="2032"/>
      <c r="VVM3" s="2032"/>
      <c r="VVN3" s="2032"/>
      <c r="VVO3" s="2032"/>
      <c r="VVP3" s="2032"/>
      <c r="VVQ3" s="2032"/>
      <c r="VVR3" s="2032"/>
      <c r="VVS3" s="2032"/>
      <c r="VVT3" s="2032"/>
      <c r="VVU3" s="2032"/>
      <c r="VVV3" s="2032"/>
      <c r="VVW3" s="2032"/>
      <c r="VVX3" s="2032"/>
      <c r="VVY3" s="2032"/>
      <c r="VVZ3" s="2032"/>
      <c r="VWA3" s="2032"/>
      <c r="VWB3" s="2032"/>
      <c r="VWC3" s="2032"/>
      <c r="VWD3" s="2032"/>
      <c r="VWE3" s="2032"/>
      <c r="VWF3" s="2032"/>
      <c r="VWG3" s="2032"/>
      <c r="VWH3" s="2032"/>
      <c r="VWI3" s="2032"/>
      <c r="VWJ3" s="2032"/>
      <c r="VWK3" s="2032"/>
      <c r="VWL3" s="2032"/>
      <c r="VWM3" s="2032"/>
      <c r="VWN3" s="2032"/>
      <c r="VWO3" s="2032"/>
      <c r="VWP3" s="2032"/>
      <c r="VWQ3" s="2032"/>
      <c r="VWR3" s="2032"/>
      <c r="VWS3" s="2032"/>
      <c r="VWT3" s="2032"/>
      <c r="VWU3" s="2032"/>
      <c r="VWV3" s="2032"/>
      <c r="VWW3" s="2032"/>
      <c r="VWX3" s="2032"/>
      <c r="VWY3" s="2032"/>
      <c r="VWZ3" s="2032"/>
      <c r="VXA3" s="2032"/>
      <c r="VXB3" s="2032"/>
      <c r="VXC3" s="2032"/>
      <c r="VXD3" s="2032"/>
      <c r="VXE3" s="2032"/>
      <c r="VXF3" s="2032"/>
      <c r="VXG3" s="2032"/>
      <c r="VXH3" s="2032"/>
      <c r="VXI3" s="2032"/>
      <c r="VXJ3" s="2032"/>
      <c r="VXK3" s="2032"/>
      <c r="VXL3" s="2032"/>
      <c r="VXM3" s="2032"/>
      <c r="VXN3" s="2032"/>
      <c r="VXO3" s="2032"/>
      <c r="VXP3" s="2032"/>
      <c r="VXQ3" s="2032"/>
      <c r="VXR3" s="2032"/>
      <c r="VXS3" s="2032"/>
      <c r="VXT3" s="2032"/>
      <c r="VXU3" s="2032"/>
      <c r="VXV3" s="2032"/>
      <c r="VXW3" s="2032"/>
      <c r="VXX3" s="2032"/>
      <c r="VXY3" s="2032"/>
      <c r="VXZ3" s="2032"/>
      <c r="VYA3" s="2032"/>
      <c r="VYB3" s="2032"/>
      <c r="VYC3" s="2032"/>
      <c r="VYD3" s="2032"/>
      <c r="VYE3" s="2032"/>
      <c r="VYF3" s="2032"/>
      <c r="VYG3" s="2032"/>
      <c r="VYH3" s="2032"/>
      <c r="VYI3" s="2032"/>
      <c r="VYJ3" s="2032"/>
      <c r="VYK3" s="2032"/>
      <c r="VYL3" s="2032"/>
      <c r="VYM3" s="2032"/>
      <c r="VYN3" s="2032"/>
      <c r="VYO3" s="2032"/>
      <c r="VYP3" s="2032"/>
      <c r="VYQ3" s="2032"/>
      <c r="VYR3" s="2032"/>
      <c r="VYS3" s="2032"/>
      <c r="VYT3" s="2032"/>
      <c r="VYU3" s="2032"/>
      <c r="VYV3" s="2032"/>
      <c r="VYW3" s="2032"/>
      <c r="VYX3" s="2032"/>
      <c r="VYY3" s="2032"/>
      <c r="VYZ3" s="2032"/>
      <c r="VZA3" s="2032"/>
      <c r="VZB3" s="2032"/>
      <c r="VZC3" s="2032"/>
      <c r="VZD3" s="2032"/>
      <c r="VZE3" s="2032"/>
      <c r="VZF3" s="2032"/>
      <c r="VZG3" s="2032"/>
      <c r="VZH3" s="2032"/>
      <c r="VZI3" s="2032"/>
      <c r="VZJ3" s="2032"/>
      <c r="VZK3" s="2032"/>
      <c r="VZL3" s="2032"/>
      <c r="VZM3" s="2032"/>
      <c r="VZN3" s="2032"/>
      <c r="VZO3" s="2032"/>
      <c r="VZP3" s="2032"/>
      <c r="VZQ3" s="2032"/>
      <c r="VZR3" s="2032"/>
      <c r="VZS3" s="2032"/>
      <c r="VZT3" s="2032"/>
      <c r="VZU3" s="2032"/>
      <c r="VZV3" s="2032"/>
      <c r="VZW3" s="2032"/>
      <c r="VZX3" s="2032"/>
      <c r="VZY3" s="2032"/>
      <c r="VZZ3" s="2032"/>
      <c r="WAA3" s="2032"/>
      <c r="WAB3" s="2032"/>
      <c r="WAC3" s="2032"/>
      <c r="WAD3" s="2032"/>
      <c r="WAE3" s="2032"/>
      <c r="WAF3" s="2032"/>
      <c r="WAG3" s="2032"/>
      <c r="WAH3" s="2032"/>
      <c r="WAI3" s="2032"/>
      <c r="WAJ3" s="2032"/>
      <c r="WAK3" s="2032"/>
      <c r="WAL3" s="2032"/>
      <c r="WAM3" s="2032"/>
      <c r="WAN3" s="2032"/>
      <c r="WAO3" s="2032"/>
      <c r="WAP3" s="2032"/>
      <c r="WAQ3" s="2032"/>
      <c r="WAR3" s="2032"/>
      <c r="WAS3" s="2032"/>
      <c r="WAT3" s="2032"/>
      <c r="WAU3" s="2032"/>
      <c r="WAV3" s="2032"/>
      <c r="WAW3" s="2032"/>
      <c r="WAX3" s="2032"/>
      <c r="WAY3" s="2032"/>
      <c r="WAZ3" s="2032"/>
      <c r="WBA3" s="2032"/>
      <c r="WBB3" s="2032"/>
      <c r="WBC3" s="2032"/>
      <c r="WBD3" s="2032"/>
      <c r="WBE3" s="2032"/>
      <c r="WBF3" s="2032"/>
      <c r="WBG3" s="2032"/>
      <c r="WBH3" s="2032"/>
      <c r="WBI3" s="2032"/>
      <c r="WBJ3" s="2032"/>
      <c r="WBK3" s="2032"/>
      <c r="WBL3" s="2032"/>
      <c r="WBM3" s="2032"/>
      <c r="WBN3" s="2032"/>
      <c r="WBO3" s="2032"/>
      <c r="WBP3" s="2032"/>
      <c r="WBQ3" s="2032"/>
      <c r="WBR3" s="2032"/>
      <c r="WBS3" s="2032"/>
      <c r="WBT3" s="2032"/>
      <c r="WBU3" s="2032"/>
      <c r="WBV3" s="2032"/>
      <c r="WBW3" s="2032"/>
      <c r="WBX3" s="2032"/>
      <c r="WBY3" s="2032"/>
      <c r="WBZ3" s="2032"/>
      <c r="WCA3" s="2032"/>
      <c r="WCB3" s="2032"/>
      <c r="WCC3" s="2032"/>
      <c r="WCD3" s="2032"/>
      <c r="WCE3" s="2032"/>
      <c r="WCF3" s="2032"/>
      <c r="WCG3" s="2032"/>
      <c r="WCH3" s="2032"/>
      <c r="WCI3" s="2032"/>
      <c r="WCJ3" s="2032"/>
      <c r="WCK3" s="2032"/>
      <c r="WCL3" s="2032"/>
      <c r="WCM3" s="2032"/>
      <c r="WCN3" s="2032"/>
      <c r="WCO3" s="2032"/>
      <c r="WCP3" s="2032"/>
      <c r="WCQ3" s="2032"/>
      <c r="WCR3" s="2032"/>
      <c r="WCS3" s="2032"/>
      <c r="WCT3" s="2032"/>
      <c r="WCU3" s="2032"/>
      <c r="WCV3" s="2032"/>
      <c r="WCW3" s="2032"/>
      <c r="WCX3" s="2032"/>
      <c r="WCY3" s="2032"/>
      <c r="WCZ3" s="2032"/>
      <c r="WDA3" s="2032"/>
      <c r="WDB3" s="2032"/>
      <c r="WDC3" s="2032"/>
      <c r="WDD3" s="2032"/>
      <c r="WDE3" s="2032"/>
      <c r="WDF3" s="2032"/>
      <c r="WDG3" s="2032"/>
      <c r="WDH3" s="2032"/>
      <c r="WDI3" s="2032"/>
      <c r="WDJ3" s="2032"/>
      <c r="WDK3" s="2032"/>
      <c r="WDL3" s="2032"/>
      <c r="WDM3" s="2032"/>
      <c r="WDN3" s="2032"/>
      <c r="WDO3" s="2032"/>
      <c r="WDP3" s="2032"/>
      <c r="WDQ3" s="2032"/>
      <c r="WDR3" s="2032"/>
      <c r="WDS3" s="2032"/>
      <c r="WDT3" s="2032"/>
      <c r="WDU3" s="2032"/>
      <c r="WDV3" s="2032"/>
      <c r="WDW3" s="2032"/>
      <c r="WDX3" s="2032"/>
      <c r="WDY3" s="2032"/>
      <c r="WDZ3" s="2032"/>
      <c r="WEA3" s="2032"/>
      <c r="WEB3" s="2032"/>
      <c r="WEC3" s="2032"/>
      <c r="WED3" s="2032"/>
      <c r="WEE3" s="2032"/>
      <c r="WEF3" s="2032"/>
      <c r="WEG3" s="2032"/>
      <c r="WEH3" s="2032"/>
      <c r="WEI3" s="2032"/>
      <c r="WEJ3" s="2032"/>
      <c r="WEK3" s="2032"/>
      <c r="WEL3" s="2032"/>
      <c r="WEM3" s="2032"/>
      <c r="WEN3" s="2032"/>
      <c r="WEO3" s="2032"/>
      <c r="WEP3" s="2032"/>
      <c r="WEQ3" s="2032"/>
      <c r="WER3" s="2032"/>
      <c r="WES3" s="2032"/>
      <c r="WET3" s="2032"/>
      <c r="WEU3" s="2032"/>
      <c r="WEV3" s="2032"/>
      <c r="WEW3" s="2032"/>
      <c r="WEX3" s="2032"/>
      <c r="WEY3" s="2032"/>
      <c r="WEZ3" s="2032"/>
      <c r="WFA3" s="2032"/>
      <c r="WFB3" s="2032"/>
      <c r="WFC3" s="2032"/>
      <c r="WFD3" s="2032"/>
      <c r="WFE3" s="2032"/>
      <c r="WFF3" s="2032"/>
      <c r="WFG3" s="2032"/>
      <c r="WFH3" s="2032"/>
      <c r="WFI3" s="2032"/>
      <c r="WFJ3" s="2032"/>
      <c r="WFK3" s="2032"/>
      <c r="WFL3" s="2032"/>
      <c r="WFM3" s="2032"/>
      <c r="WFN3" s="2032"/>
      <c r="WFO3" s="2032"/>
      <c r="WFP3" s="2032"/>
      <c r="WFQ3" s="2032"/>
      <c r="WFR3" s="2032"/>
      <c r="WFS3" s="2032"/>
      <c r="WFT3" s="2032"/>
      <c r="WFU3" s="2032"/>
      <c r="WFV3" s="2032"/>
      <c r="WFW3" s="2032"/>
      <c r="WFX3" s="2032"/>
      <c r="WFY3" s="2032"/>
      <c r="WFZ3" s="2032"/>
      <c r="WGA3" s="2032"/>
      <c r="WGB3" s="2032"/>
      <c r="WGC3" s="2032"/>
      <c r="WGD3" s="2032"/>
      <c r="WGE3" s="2032"/>
      <c r="WGF3" s="2032"/>
      <c r="WGG3" s="2032"/>
      <c r="WGH3" s="2032"/>
      <c r="WGI3" s="2032"/>
      <c r="WGJ3" s="2032"/>
      <c r="WGK3" s="2032"/>
      <c r="WGL3" s="2032"/>
      <c r="WGM3" s="2032"/>
      <c r="WGN3" s="2032"/>
      <c r="WGO3" s="2032"/>
      <c r="WGP3" s="2032"/>
      <c r="WGQ3" s="2032"/>
      <c r="WGR3" s="2032"/>
      <c r="WGS3" s="2032"/>
      <c r="WGT3" s="2032"/>
      <c r="WGU3" s="2032"/>
      <c r="WGV3" s="2032"/>
      <c r="WGW3" s="2032"/>
      <c r="WGX3" s="2032"/>
      <c r="WGY3" s="2032"/>
      <c r="WGZ3" s="2032"/>
      <c r="WHA3" s="2032"/>
      <c r="WHB3" s="2032"/>
      <c r="WHC3" s="2032"/>
      <c r="WHD3" s="2032"/>
      <c r="WHE3" s="2032"/>
      <c r="WHF3" s="2032"/>
      <c r="WHG3" s="2032"/>
      <c r="WHH3" s="2032"/>
      <c r="WHI3" s="2032"/>
      <c r="WHJ3" s="2032"/>
      <c r="WHK3" s="2032"/>
      <c r="WHL3" s="2032"/>
      <c r="WHM3" s="2032"/>
      <c r="WHN3" s="2032"/>
      <c r="WHO3" s="2032"/>
      <c r="WHP3" s="2032"/>
      <c r="WHQ3" s="2032"/>
      <c r="WHR3" s="2032"/>
      <c r="WHS3" s="2032"/>
      <c r="WHT3" s="2032"/>
      <c r="WHU3" s="2032"/>
      <c r="WHV3" s="2032"/>
      <c r="WHW3" s="2032"/>
      <c r="WHX3" s="2032"/>
      <c r="WHY3" s="2032"/>
      <c r="WHZ3" s="2032"/>
      <c r="WIA3" s="2032"/>
      <c r="WIB3" s="2032"/>
      <c r="WIC3" s="2032"/>
      <c r="WID3" s="2032"/>
      <c r="WIE3" s="2032"/>
      <c r="WIF3" s="2032"/>
      <c r="WIG3" s="2032"/>
      <c r="WIH3" s="2032"/>
      <c r="WII3" s="2032"/>
      <c r="WIJ3" s="2032"/>
      <c r="WIK3" s="2032"/>
      <c r="WIL3" s="2032"/>
      <c r="WIM3" s="2032"/>
      <c r="WIN3" s="2032"/>
      <c r="WIO3" s="2032"/>
      <c r="WIP3" s="2032"/>
      <c r="WIQ3" s="2032"/>
      <c r="WIR3" s="2032"/>
      <c r="WIS3" s="2032"/>
      <c r="WIT3" s="2032"/>
      <c r="WIU3" s="2032"/>
      <c r="WIV3" s="2032"/>
      <c r="WIW3" s="2032"/>
      <c r="WIX3" s="2032"/>
      <c r="WIY3" s="2032"/>
      <c r="WIZ3" s="2032"/>
      <c r="WJA3" s="2032"/>
      <c r="WJB3" s="2032"/>
      <c r="WJC3" s="2032"/>
      <c r="WJD3" s="2032"/>
      <c r="WJE3" s="2032"/>
      <c r="WJF3" s="2032"/>
      <c r="WJG3" s="2032"/>
      <c r="WJH3" s="2032"/>
      <c r="WJI3" s="2032"/>
      <c r="WJJ3" s="2032"/>
      <c r="WJK3" s="2032"/>
      <c r="WJL3" s="2032"/>
      <c r="WJM3" s="2032"/>
      <c r="WJN3" s="2032"/>
      <c r="WJO3" s="2032"/>
      <c r="WJP3" s="2032"/>
      <c r="WJQ3" s="2032"/>
      <c r="WJR3" s="2032"/>
      <c r="WJS3" s="2032"/>
      <c r="WJT3" s="2032"/>
      <c r="WJU3" s="2032"/>
      <c r="WJV3" s="2032"/>
      <c r="WJW3" s="2032"/>
      <c r="WJX3" s="2032"/>
      <c r="WJY3" s="2032"/>
      <c r="WJZ3" s="2032"/>
      <c r="WKA3" s="2032"/>
      <c r="WKB3" s="2032"/>
      <c r="WKC3" s="2032"/>
      <c r="WKD3" s="2032"/>
      <c r="WKE3" s="2032"/>
      <c r="WKF3" s="2032"/>
      <c r="WKG3" s="2032"/>
      <c r="WKH3" s="2032"/>
      <c r="WKI3" s="2032"/>
      <c r="WKJ3" s="2032"/>
      <c r="WKK3" s="2032"/>
      <c r="WKL3" s="2032"/>
      <c r="WKM3" s="2032"/>
      <c r="WKN3" s="2032"/>
      <c r="WKO3" s="2032"/>
      <c r="WKP3" s="2032"/>
      <c r="WKQ3" s="2032"/>
      <c r="WKR3" s="2032"/>
      <c r="WKS3" s="2032"/>
      <c r="WKT3" s="2032"/>
      <c r="WKU3" s="2032"/>
      <c r="WKV3" s="2032"/>
      <c r="WKW3" s="2032"/>
      <c r="WKX3" s="2032"/>
      <c r="WKY3" s="2032"/>
      <c r="WKZ3" s="2032"/>
      <c r="WLA3" s="2032"/>
      <c r="WLB3" s="2032"/>
      <c r="WLC3" s="2032"/>
      <c r="WLD3" s="2032"/>
      <c r="WLE3" s="2032"/>
      <c r="WLF3" s="2032"/>
      <c r="WLG3" s="2032"/>
      <c r="WLH3" s="2032"/>
      <c r="WLI3" s="2032"/>
      <c r="WLJ3" s="2032"/>
      <c r="WLK3" s="2032"/>
      <c r="WLL3" s="2032"/>
      <c r="WLM3" s="2032"/>
      <c r="WLN3" s="2032"/>
      <c r="WLO3" s="2032"/>
      <c r="WLP3" s="2032"/>
      <c r="WLQ3" s="2032"/>
      <c r="WLR3" s="2032"/>
      <c r="WLS3" s="2032"/>
      <c r="WLT3" s="2032"/>
      <c r="WLU3" s="2032"/>
      <c r="WLV3" s="2032"/>
      <c r="WLW3" s="2032"/>
      <c r="WLX3" s="2032"/>
      <c r="WLY3" s="2032"/>
      <c r="WLZ3" s="2032"/>
      <c r="WMA3" s="2032"/>
      <c r="WMB3" s="2032"/>
      <c r="WMC3" s="2032"/>
      <c r="WMD3" s="2032"/>
      <c r="WME3" s="2032"/>
      <c r="WMF3" s="2032"/>
      <c r="WMG3" s="2032"/>
      <c r="WMH3" s="2032"/>
      <c r="WMI3" s="2032"/>
      <c r="WMJ3" s="2032"/>
      <c r="WMK3" s="2032"/>
      <c r="WML3" s="2032"/>
      <c r="WMM3" s="2032"/>
      <c r="WMN3" s="2032"/>
      <c r="WMO3" s="2032"/>
      <c r="WMP3" s="2032"/>
      <c r="WMQ3" s="2032"/>
      <c r="WMR3" s="2032"/>
      <c r="WMS3" s="2032"/>
      <c r="WMT3" s="2032"/>
      <c r="WMU3" s="2032"/>
      <c r="WMV3" s="2032"/>
      <c r="WMW3" s="2032"/>
      <c r="WMX3" s="2032"/>
      <c r="WMY3" s="2032"/>
      <c r="WMZ3" s="2032"/>
      <c r="WNA3" s="2032"/>
      <c r="WNB3" s="2032"/>
      <c r="WNC3" s="2032"/>
      <c r="WND3" s="2032"/>
      <c r="WNE3" s="2032"/>
      <c r="WNF3" s="2032"/>
      <c r="WNG3" s="2032"/>
      <c r="WNH3" s="2032"/>
      <c r="WNI3" s="2032"/>
      <c r="WNJ3" s="2032"/>
      <c r="WNK3" s="2032"/>
      <c r="WNL3" s="2032"/>
      <c r="WNM3" s="2032"/>
      <c r="WNN3" s="2032"/>
      <c r="WNO3" s="2032"/>
      <c r="WNP3" s="2032"/>
      <c r="WNQ3" s="2032"/>
      <c r="WNR3" s="2032"/>
      <c r="WNS3" s="2032"/>
      <c r="WNT3" s="2032"/>
      <c r="WNU3" s="2032"/>
      <c r="WNV3" s="2032"/>
      <c r="WNW3" s="2032"/>
      <c r="WNX3" s="2032"/>
      <c r="WNY3" s="2032"/>
      <c r="WNZ3" s="2032"/>
      <c r="WOA3" s="2032"/>
      <c r="WOB3" s="2032"/>
      <c r="WOC3" s="2032"/>
      <c r="WOD3" s="2032"/>
      <c r="WOE3" s="2032"/>
      <c r="WOF3" s="2032"/>
      <c r="WOG3" s="2032"/>
      <c r="WOH3" s="2032"/>
      <c r="WOI3" s="2032"/>
      <c r="WOJ3" s="2032"/>
      <c r="WOK3" s="2032"/>
      <c r="WOL3" s="2032"/>
      <c r="WOM3" s="2032"/>
      <c r="WON3" s="2032"/>
      <c r="WOO3" s="2032"/>
      <c r="WOP3" s="2032"/>
      <c r="WOQ3" s="2032"/>
      <c r="WOR3" s="2032"/>
      <c r="WOS3" s="2032"/>
      <c r="WOT3" s="2032"/>
      <c r="WOU3" s="2032"/>
      <c r="WOV3" s="2032"/>
      <c r="WOW3" s="2032"/>
      <c r="WOX3" s="2032"/>
      <c r="WOY3" s="2032"/>
      <c r="WOZ3" s="2032"/>
      <c r="WPA3" s="2032"/>
      <c r="WPB3" s="2032"/>
      <c r="WPC3" s="2032"/>
      <c r="WPD3" s="2032"/>
      <c r="WPE3" s="2032"/>
      <c r="WPF3" s="2032"/>
      <c r="WPG3" s="2032"/>
      <c r="WPH3" s="2032"/>
      <c r="WPI3" s="2032"/>
      <c r="WPJ3" s="2032"/>
      <c r="WPK3" s="2032"/>
      <c r="WPL3" s="2032"/>
      <c r="WPM3" s="2032"/>
      <c r="WPN3" s="2032"/>
      <c r="WPO3" s="2032"/>
      <c r="WPP3" s="2032"/>
      <c r="WPQ3" s="2032"/>
      <c r="WPR3" s="2032"/>
      <c r="WPS3" s="2032"/>
      <c r="WPT3" s="2032"/>
      <c r="WPU3" s="2032"/>
      <c r="WPV3" s="2032"/>
      <c r="WPW3" s="2032"/>
      <c r="WPX3" s="2032"/>
      <c r="WPY3" s="2032"/>
      <c r="WPZ3" s="2032"/>
      <c r="WQA3" s="2032"/>
      <c r="WQB3" s="2032"/>
      <c r="WQC3" s="2032"/>
      <c r="WQD3" s="2032"/>
      <c r="WQE3" s="2032"/>
      <c r="WQF3" s="2032"/>
      <c r="WQG3" s="2032"/>
      <c r="WQH3" s="2032"/>
      <c r="WQI3" s="2032"/>
      <c r="WQJ3" s="2032"/>
      <c r="WQK3" s="2032"/>
      <c r="WQL3" s="2032"/>
      <c r="WQM3" s="2032"/>
      <c r="WQN3" s="2032"/>
      <c r="WQO3" s="2032"/>
      <c r="WQP3" s="2032"/>
      <c r="WQQ3" s="2032"/>
      <c r="WQR3" s="2032"/>
      <c r="WQS3" s="2032"/>
      <c r="WQT3" s="2032"/>
      <c r="WQU3" s="2032"/>
      <c r="WQV3" s="2032"/>
      <c r="WQW3" s="2032"/>
      <c r="WQX3" s="2032"/>
      <c r="WQY3" s="2032"/>
      <c r="WQZ3" s="2032"/>
      <c r="WRA3" s="2032"/>
      <c r="WRB3" s="2032"/>
      <c r="WRC3" s="2032"/>
      <c r="WRD3" s="2032"/>
      <c r="WRE3" s="2032"/>
      <c r="WRF3" s="2032"/>
      <c r="WRG3" s="2032"/>
      <c r="WRH3" s="2032"/>
      <c r="WRI3" s="2032"/>
      <c r="WRJ3" s="2032"/>
      <c r="WRK3" s="2032"/>
      <c r="WRL3" s="2032"/>
      <c r="WRM3" s="2032"/>
      <c r="WRN3" s="2032"/>
      <c r="WRO3" s="2032"/>
      <c r="WRP3" s="2032"/>
      <c r="WRQ3" s="2032"/>
      <c r="WRR3" s="2032"/>
      <c r="WRS3" s="2032"/>
      <c r="WRT3" s="2032"/>
      <c r="WRU3" s="2032"/>
      <c r="WRV3" s="2032"/>
      <c r="WRW3" s="2032"/>
      <c r="WRX3" s="2032"/>
      <c r="WRY3" s="2032"/>
      <c r="WRZ3" s="2032"/>
      <c r="WSA3" s="2032"/>
      <c r="WSB3" s="2032"/>
      <c r="WSC3" s="2032"/>
      <c r="WSD3" s="2032"/>
      <c r="WSE3" s="2032"/>
      <c r="WSF3" s="2032"/>
      <c r="WSG3" s="2032"/>
      <c r="WSH3" s="2032"/>
      <c r="WSI3" s="2032"/>
      <c r="WSJ3" s="2032"/>
      <c r="WSK3" s="2032"/>
      <c r="WSL3" s="2032"/>
      <c r="WSM3" s="2032"/>
      <c r="WSN3" s="2032"/>
      <c r="WSO3" s="2032"/>
      <c r="WSP3" s="2032"/>
      <c r="WSQ3" s="2032"/>
      <c r="WSR3" s="2032"/>
      <c r="WSS3" s="2032"/>
      <c r="WST3" s="2032"/>
      <c r="WSU3" s="2032"/>
      <c r="WSV3" s="2032"/>
      <c r="WSW3" s="2032"/>
      <c r="WSX3" s="2032"/>
      <c r="WSY3" s="2032"/>
      <c r="WSZ3" s="2032"/>
      <c r="WTA3" s="2032"/>
      <c r="WTB3" s="2032"/>
      <c r="WTC3" s="2032"/>
      <c r="WTD3" s="2032"/>
      <c r="WTE3" s="2032"/>
      <c r="WTF3" s="2032"/>
      <c r="WTG3" s="2032"/>
      <c r="WTH3" s="2032"/>
      <c r="WTI3" s="2032"/>
      <c r="WTJ3" s="2032"/>
      <c r="WTK3" s="2032"/>
      <c r="WTL3" s="2032"/>
      <c r="WTM3" s="2032"/>
      <c r="WTN3" s="2032"/>
      <c r="WTO3" s="2032"/>
      <c r="WTP3" s="2032"/>
      <c r="WTQ3" s="2032"/>
      <c r="WTR3" s="2032"/>
      <c r="WTS3" s="2032"/>
      <c r="WTT3" s="2032"/>
      <c r="WTU3" s="2032"/>
      <c r="WTV3" s="2032"/>
      <c r="WTW3" s="2032"/>
      <c r="WTX3" s="2032"/>
      <c r="WTY3" s="2032"/>
      <c r="WTZ3" s="2032"/>
      <c r="WUA3" s="2032"/>
      <c r="WUB3" s="2032"/>
      <c r="WUC3" s="2032"/>
      <c r="WUD3" s="2032"/>
      <c r="WUE3" s="2032"/>
      <c r="WUF3" s="2032"/>
      <c r="WUG3" s="2032"/>
      <c r="WUH3" s="2032"/>
      <c r="WUI3" s="2032"/>
      <c r="WUJ3" s="2032"/>
      <c r="WUK3" s="2032"/>
      <c r="WUL3" s="2032"/>
      <c r="WUM3" s="2032"/>
      <c r="WUN3" s="2032"/>
      <c r="WUO3" s="2032"/>
      <c r="WUP3" s="2032"/>
      <c r="WUQ3" s="2032"/>
      <c r="WUR3" s="2032"/>
      <c r="WUS3" s="2032"/>
      <c r="WUT3" s="2032"/>
      <c r="WUU3" s="2032"/>
      <c r="WUV3" s="2032"/>
      <c r="WUW3" s="2032"/>
      <c r="WUX3" s="2032"/>
      <c r="WUY3" s="2032"/>
      <c r="WUZ3" s="2032"/>
      <c r="WVA3" s="2032"/>
      <c r="WVB3" s="2032"/>
      <c r="WVC3" s="2032"/>
      <c r="WVD3" s="2032"/>
      <c r="WVE3" s="2032"/>
      <c r="WVF3" s="2032"/>
      <c r="WVG3" s="2032"/>
      <c r="WVH3" s="2032"/>
      <c r="WVI3" s="2032"/>
      <c r="WVJ3" s="2032"/>
      <c r="WVK3" s="2032"/>
      <c r="WVL3" s="2032"/>
      <c r="WVM3" s="2032"/>
      <c r="WVN3" s="2032"/>
      <c r="WVO3" s="2032"/>
      <c r="WVP3" s="2032"/>
      <c r="WVQ3" s="2032"/>
      <c r="WVR3" s="2032"/>
      <c r="WVS3" s="2032"/>
      <c r="WVT3" s="2032"/>
      <c r="WVU3" s="2032"/>
      <c r="WVV3" s="2032"/>
      <c r="WVW3" s="2032"/>
      <c r="WVX3" s="2032"/>
      <c r="WVY3" s="2032"/>
      <c r="WVZ3" s="2032"/>
      <c r="WWA3" s="2032"/>
      <c r="WWB3" s="2032"/>
      <c r="WWC3" s="2032"/>
      <c r="WWD3" s="2032"/>
      <c r="WWE3" s="2032"/>
      <c r="WWF3" s="2032"/>
      <c r="WWG3" s="2032"/>
      <c r="WWH3" s="2032"/>
      <c r="WWI3" s="2032"/>
      <c r="WWJ3" s="2032"/>
      <c r="WWK3" s="2032"/>
      <c r="WWL3" s="2032"/>
      <c r="WWM3" s="2032"/>
      <c r="WWN3" s="2032"/>
      <c r="WWO3" s="2032"/>
      <c r="WWP3" s="2032"/>
      <c r="WWQ3" s="2032"/>
      <c r="WWR3" s="2032"/>
      <c r="WWS3" s="2032"/>
      <c r="WWT3" s="2032"/>
      <c r="WWU3" s="2032"/>
      <c r="WWV3" s="2032"/>
      <c r="WWW3" s="2032"/>
      <c r="WWX3" s="2032"/>
      <c r="WWY3" s="2032"/>
      <c r="WWZ3" s="2032"/>
      <c r="WXA3" s="2032"/>
      <c r="WXB3" s="2032"/>
      <c r="WXC3" s="2032"/>
      <c r="WXD3" s="2032"/>
      <c r="WXE3" s="2032"/>
      <c r="WXF3" s="2032"/>
      <c r="WXG3" s="2032"/>
      <c r="WXH3" s="2032"/>
      <c r="WXI3" s="2032"/>
      <c r="WXJ3" s="2032"/>
      <c r="WXK3" s="2032"/>
      <c r="WXL3" s="2032"/>
      <c r="WXM3" s="2032"/>
      <c r="WXN3" s="2032"/>
      <c r="WXO3" s="2032"/>
      <c r="WXP3" s="2032"/>
      <c r="WXQ3" s="2032"/>
      <c r="WXR3" s="2032"/>
      <c r="WXS3" s="2032"/>
      <c r="WXT3" s="2032"/>
      <c r="WXU3" s="2032"/>
      <c r="WXV3" s="2032"/>
      <c r="WXW3" s="2032"/>
      <c r="WXX3" s="2032"/>
      <c r="WXY3" s="2032"/>
      <c r="WXZ3" s="2032"/>
      <c r="WYA3" s="2032"/>
      <c r="WYB3" s="2032"/>
      <c r="WYC3" s="2032"/>
      <c r="WYD3" s="2032"/>
      <c r="WYE3" s="2032"/>
      <c r="WYF3" s="2032"/>
      <c r="WYG3" s="2032"/>
      <c r="WYH3" s="2032"/>
      <c r="WYI3" s="2032"/>
      <c r="WYJ3" s="2032"/>
      <c r="WYK3" s="2032"/>
      <c r="WYL3" s="2032"/>
      <c r="WYM3" s="2032"/>
      <c r="WYN3" s="2032"/>
      <c r="WYO3" s="2032"/>
      <c r="WYP3" s="2032"/>
      <c r="WYQ3" s="2032"/>
      <c r="WYR3" s="2032"/>
      <c r="WYS3" s="2032"/>
      <c r="WYT3" s="2032"/>
      <c r="WYU3" s="2032"/>
      <c r="WYV3" s="2032"/>
      <c r="WYW3" s="2032"/>
      <c r="WYX3" s="2032"/>
      <c r="WYY3" s="2032"/>
      <c r="WYZ3" s="2032"/>
      <c r="WZA3" s="2032"/>
      <c r="WZB3" s="2032"/>
      <c r="WZC3" s="2032"/>
      <c r="WZD3" s="2032"/>
      <c r="WZE3" s="2032"/>
      <c r="WZF3" s="2032"/>
      <c r="WZG3" s="2032"/>
      <c r="WZH3" s="2032"/>
      <c r="WZI3" s="2032"/>
      <c r="WZJ3" s="2032"/>
      <c r="WZK3" s="2032"/>
      <c r="WZL3" s="2032"/>
      <c r="WZM3" s="2032"/>
      <c r="WZN3" s="2032"/>
      <c r="WZO3" s="2032"/>
      <c r="WZP3" s="2032"/>
      <c r="WZQ3" s="2032"/>
      <c r="WZR3" s="2032"/>
      <c r="WZS3" s="2032"/>
      <c r="WZT3" s="2032"/>
      <c r="WZU3" s="2032"/>
      <c r="WZV3" s="2032"/>
      <c r="WZW3" s="2032"/>
      <c r="WZX3" s="2032"/>
      <c r="WZY3" s="2032"/>
      <c r="WZZ3" s="2032"/>
      <c r="XAA3" s="2032"/>
      <c r="XAB3" s="2032"/>
      <c r="XAC3" s="2032"/>
      <c r="XAD3" s="2032"/>
      <c r="XAE3" s="2032"/>
      <c r="XAF3" s="2032"/>
      <c r="XAG3" s="2032"/>
      <c r="XAH3" s="2032"/>
      <c r="XAI3" s="2032"/>
      <c r="XAJ3" s="2032"/>
      <c r="XAK3" s="2032"/>
      <c r="XAL3" s="2032"/>
      <c r="XAM3" s="2032"/>
      <c r="XAN3" s="2032"/>
      <c r="XAO3" s="2032"/>
      <c r="XAP3" s="2032"/>
      <c r="XAQ3" s="2032"/>
      <c r="XAR3" s="2032"/>
      <c r="XAS3" s="2032"/>
      <c r="XAT3" s="2032"/>
      <c r="XAU3" s="2032"/>
      <c r="XAV3" s="2032"/>
      <c r="XAW3" s="2032"/>
      <c r="XAX3" s="2032"/>
      <c r="XAY3" s="2032"/>
      <c r="XAZ3" s="2032"/>
      <c r="XBA3" s="2032"/>
      <c r="XBB3" s="2032"/>
      <c r="XBC3" s="2032"/>
      <c r="XBD3" s="2032"/>
      <c r="XBE3" s="2032"/>
      <c r="XBF3" s="2032"/>
      <c r="XBG3" s="2032"/>
      <c r="XBH3" s="2032"/>
      <c r="XBI3" s="2032"/>
      <c r="XBJ3" s="2032"/>
      <c r="XBK3" s="2032"/>
      <c r="XBL3" s="2032"/>
      <c r="XBM3" s="2032"/>
      <c r="XBN3" s="2032"/>
      <c r="XBO3" s="2032"/>
      <c r="XBP3" s="2032"/>
      <c r="XBQ3" s="2032"/>
      <c r="XBR3" s="2032"/>
      <c r="XBS3" s="2032"/>
      <c r="XBT3" s="2032"/>
      <c r="XBU3" s="2032"/>
      <c r="XBV3" s="2032"/>
      <c r="XBW3" s="2032"/>
      <c r="XBX3" s="2032"/>
      <c r="XBY3" s="2032"/>
      <c r="XBZ3" s="2032"/>
      <c r="XCA3" s="2032"/>
      <c r="XCB3" s="2032"/>
      <c r="XCC3" s="2032"/>
      <c r="XCD3" s="2032"/>
      <c r="XCE3" s="2032"/>
      <c r="XCF3" s="2032"/>
      <c r="XCG3" s="2032"/>
      <c r="XCH3" s="2032"/>
      <c r="XCI3" s="2032"/>
      <c r="XCJ3" s="2032"/>
      <c r="XCK3" s="2032"/>
      <c r="XCL3" s="2032"/>
      <c r="XCM3" s="2032"/>
      <c r="XCN3" s="2032"/>
      <c r="XCO3" s="2032"/>
      <c r="XCP3" s="2032"/>
      <c r="XCQ3" s="2032"/>
      <c r="XCR3" s="2032"/>
      <c r="XCS3" s="2032"/>
      <c r="XCT3" s="2032"/>
      <c r="XCU3" s="2032"/>
      <c r="XCV3" s="2032"/>
      <c r="XCW3" s="2032"/>
      <c r="XCX3" s="2032"/>
      <c r="XCY3" s="2032"/>
      <c r="XCZ3" s="2032"/>
      <c r="XDA3" s="2032"/>
      <c r="XDB3" s="2032"/>
      <c r="XDC3" s="2032"/>
      <c r="XDD3" s="2032"/>
      <c r="XDE3" s="2032"/>
      <c r="XDF3" s="2032"/>
      <c r="XDG3" s="2032"/>
      <c r="XDH3" s="2032"/>
      <c r="XDI3" s="2032"/>
      <c r="XDJ3" s="2032"/>
      <c r="XDK3" s="2032"/>
      <c r="XDL3" s="2032"/>
      <c r="XDM3" s="2032"/>
      <c r="XDN3" s="2032"/>
      <c r="XDO3" s="2032"/>
      <c r="XDP3" s="2032"/>
      <c r="XDQ3" s="2032"/>
      <c r="XDR3" s="2032"/>
      <c r="XDS3" s="2032"/>
      <c r="XDT3" s="2032"/>
      <c r="XDU3" s="2032"/>
      <c r="XDV3" s="2032"/>
      <c r="XDW3" s="2032"/>
      <c r="XDX3" s="2032"/>
      <c r="XDY3" s="2032"/>
      <c r="XDZ3" s="2032"/>
      <c r="XEA3" s="2032"/>
      <c r="XEB3" s="2032"/>
      <c r="XEC3" s="2032"/>
      <c r="XED3" s="2032"/>
      <c r="XEE3" s="2032"/>
      <c r="XEF3" s="2032"/>
      <c r="XEG3" s="2032"/>
      <c r="XEH3" s="2032"/>
      <c r="XEI3" s="2032"/>
      <c r="XEJ3" s="2032"/>
      <c r="XEK3" s="2032"/>
      <c r="XEL3" s="2032"/>
      <c r="XEM3" s="2032"/>
      <c r="XEN3" s="2032"/>
      <c r="XEO3" s="2032"/>
      <c r="XEP3" s="2032"/>
      <c r="XEQ3" s="2032"/>
      <c r="XER3" s="2032"/>
      <c r="XES3" s="2032"/>
      <c r="XET3" s="2032"/>
      <c r="XEU3" s="2032"/>
      <c r="XEV3" s="2032"/>
      <c r="XEW3" s="2032"/>
      <c r="XEX3" s="2032"/>
      <c r="XEY3" s="2032"/>
      <c r="XEZ3" s="2032"/>
      <c r="XFA3" s="2032"/>
      <c r="XFB3" s="2032"/>
      <c r="XFC3" s="2032"/>
      <c r="XFD3" s="2032"/>
    </row>
    <row r="4" spans="1:16384" s="2029" customFormat="1" ht="12.75">
      <c r="A4" s="2057"/>
      <c r="B4" s="2057"/>
      <c r="C4" s="2057"/>
      <c r="D4" s="2057"/>
    </row>
    <row r="5" spans="1:16384" s="2032" customFormat="1" ht="20.25">
      <c r="A5" s="2014" t="s">
        <v>2617</v>
      </c>
      <c r="B5" s="2014"/>
      <c r="C5" s="2014"/>
      <c r="D5" s="2014"/>
    </row>
    <row r="6" spans="1:16384" s="2" customFormat="1" ht="12.75"/>
    <row r="7" spans="1:16384" s="2" customFormat="1" ht="12.75"/>
    <row r="8" spans="1:16384" s="2" customFormat="1" ht="12.75">
      <c r="B8" s="919" t="s">
        <v>41</v>
      </c>
      <c r="C8" s="1572" t="s">
        <v>2316</v>
      </c>
      <c r="D8" s="919"/>
    </row>
    <row r="9" spans="1:16384" s="2" customFormat="1" ht="12.75">
      <c r="B9" s="919" t="s">
        <v>40</v>
      </c>
      <c r="C9" s="1572" t="s">
        <v>2317</v>
      </c>
      <c r="D9" s="919"/>
    </row>
    <row r="10" spans="1:16384" s="2" customFormat="1" ht="12.75">
      <c r="B10" s="919" t="s">
        <v>39</v>
      </c>
      <c r="C10" s="1572">
        <v>2013</v>
      </c>
      <c r="D10" s="919"/>
    </row>
    <row r="11" spans="1:16384" s="2" customFormat="1" ht="12.75">
      <c r="B11" s="919" t="s">
        <v>38</v>
      </c>
      <c r="C11" s="1573">
        <v>1</v>
      </c>
      <c r="D11" s="919"/>
    </row>
    <row r="12" spans="1:16384" s="2" customFormat="1" ht="12.75">
      <c r="B12" s="919" t="s">
        <v>37</v>
      </c>
      <c r="C12" s="1574">
        <v>41121</v>
      </c>
      <c r="D12" s="919"/>
    </row>
    <row r="13" spans="1:16384" s="2" customFormat="1" ht="12.75">
      <c r="B13" s="919"/>
      <c r="C13" s="919"/>
      <c r="D13" s="919"/>
    </row>
    <row r="14" spans="1:16384" s="2" customFormat="1" ht="12.75">
      <c r="B14" s="919"/>
      <c r="C14" s="919"/>
      <c r="D14" s="919"/>
    </row>
    <row r="15" spans="1:16384" s="2" customFormat="1" ht="12.75">
      <c r="B15" s="919" t="s">
        <v>36</v>
      </c>
      <c r="C15" s="1575" t="str">
        <f>$C$10-6&amp;"/"&amp;RIGHT($C$10-5,2)</f>
        <v>2007/08</v>
      </c>
      <c r="D15" s="919"/>
    </row>
    <row r="16" spans="1:16384" s="2" customFormat="1" ht="12.75">
      <c r="B16" s="919" t="s">
        <v>35</v>
      </c>
      <c r="C16" s="1575" t="str">
        <f>$C$10-6&amp;"/"&amp;RIGHT($C$10-5,2)</f>
        <v>2007/08</v>
      </c>
      <c r="D16" s="919"/>
    </row>
    <row r="17" spans="2:4" s="2" customFormat="1" ht="12.75">
      <c r="B17" s="919" t="s">
        <v>34</v>
      </c>
      <c r="C17" s="1575" t="str">
        <f>$C$10-5&amp;"/"&amp;RIGHT($C$10-4,2)</f>
        <v>2008/09</v>
      </c>
      <c r="D17" s="919"/>
    </row>
    <row r="18" spans="2:4" s="2" customFormat="1" ht="12.75">
      <c r="B18" s="919" t="s">
        <v>33</v>
      </c>
      <c r="C18" s="1575" t="str">
        <f>$C$10-4&amp;"/"&amp;RIGHT($C$10-3,2)</f>
        <v>2009/10</v>
      </c>
      <c r="D18" s="919"/>
    </row>
    <row r="19" spans="2:4" s="2" customFormat="1" ht="12.75">
      <c r="B19" s="919" t="s">
        <v>32</v>
      </c>
      <c r="C19" s="1575" t="str">
        <f>$C$10-3&amp;"/"&amp;RIGHT($C$10-2,2)</f>
        <v>2010/11</v>
      </c>
      <c r="D19" s="919"/>
    </row>
    <row r="20" spans="2:4" s="2" customFormat="1" ht="12.75">
      <c r="B20" s="919" t="s">
        <v>31</v>
      </c>
      <c r="C20" s="1575" t="str">
        <f>$C$10-2&amp;"/"&amp;RIGHT($C$10-1,2)</f>
        <v>2011/12</v>
      </c>
      <c r="D20" s="919"/>
    </row>
    <row r="21" spans="2:4" s="2" customFormat="1" ht="12.75">
      <c r="B21" s="1576" t="s">
        <v>30</v>
      </c>
      <c r="C21" s="1575" t="str">
        <f>$C$10-1&amp;"/"&amp;RIGHT($C$10,2)</f>
        <v>2012/13</v>
      </c>
      <c r="D21" s="919"/>
    </row>
    <row r="22" spans="2:4" s="2" customFormat="1" ht="12.75">
      <c r="B22" s="919" t="s">
        <v>29</v>
      </c>
      <c r="C22" s="1575" t="str">
        <f>$C$10&amp;"/"&amp;RIGHT($C$10+1,2)</f>
        <v>2013/14</v>
      </c>
      <c r="D22" s="919"/>
    </row>
    <row r="23" spans="2:4" s="2" customFormat="1" ht="12.75">
      <c r="B23" s="919" t="s">
        <v>28</v>
      </c>
      <c r="C23" s="1575" t="str">
        <f>$C$10+1&amp;"/"&amp;RIGHT($C$10+2,2)</f>
        <v>2014/15</v>
      </c>
      <c r="D23" s="919"/>
    </row>
    <row r="24" spans="2:4" s="2" customFormat="1" ht="12.75">
      <c r="B24" s="919" t="s">
        <v>27</v>
      </c>
      <c r="C24" s="1575" t="str">
        <f>$C$10+2&amp;"/"&amp;RIGHT($C$10+3,2)</f>
        <v>2015/16</v>
      </c>
      <c r="D24" s="919"/>
    </row>
    <row r="25" spans="2:4" s="2" customFormat="1" ht="12.75">
      <c r="B25" s="919" t="s">
        <v>26</v>
      </c>
      <c r="C25" s="1575" t="str">
        <f>$C$10+3&amp;"/"&amp;RIGHT($C$10+4,2)</f>
        <v>2016/17</v>
      </c>
      <c r="D25" s="919"/>
    </row>
    <row r="26" spans="2:4" s="2" customFormat="1" ht="12.75">
      <c r="B26" s="919" t="s">
        <v>25</v>
      </c>
      <c r="C26" s="1575" t="str">
        <f>$C$10+4&amp;"/"&amp;RIGHT($C$10+5,2)</f>
        <v>2017/18</v>
      </c>
      <c r="D26" s="919"/>
    </row>
    <row r="27" spans="2:4" s="2" customFormat="1" ht="12.75">
      <c r="B27" s="919"/>
      <c r="C27" s="919"/>
      <c r="D27" s="919"/>
    </row>
    <row r="28" spans="2:4" s="2" customFormat="1" ht="12.75">
      <c r="B28" s="919"/>
      <c r="C28" s="919"/>
      <c r="D28" s="919"/>
    </row>
    <row r="29" spans="2:4" s="2" customFormat="1" ht="12.75">
      <c r="B29" s="919" t="s">
        <v>24</v>
      </c>
      <c r="C29" s="1577">
        <v>0.2</v>
      </c>
      <c r="D29" s="919"/>
    </row>
    <row r="30" spans="2:4" s="2" customFormat="1" ht="12.75">
      <c r="B30" s="919"/>
      <c r="C30" s="919"/>
      <c r="D30" s="919"/>
    </row>
    <row r="31" spans="2:4" s="2" customFormat="1" ht="12.75">
      <c r="B31" s="1578" t="s">
        <v>23</v>
      </c>
      <c r="C31" s="1579" t="s">
        <v>22</v>
      </c>
      <c r="D31" s="1580" t="s">
        <v>21</v>
      </c>
    </row>
    <row r="32" spans="2:4" s="2" customFormat="1" ht="12.75">
      <c r="B32" s="919" t="s">
        <v>20</v>
      </c>
      <c r="C32" s="1398">
        <v>182.47499999999999</v>
      </c>
      <c r="D32" s="1580"/>
    </row>
    <row r="33" spans="2:4" s="2" customFormat="1" ht="12.75">
      <c r="B33" s="919" t="s">
        <v>19</v>
      </c>
      <c r="C33" s="1398">
        <v>188.15</v>
      </c>
      <c r="D33" s="1580"/>
    </row>
    <row r="34" spans="2:4" s="2" customFormat="1" ht="12.75">
      <c r="B34" s="919" t="s">
        <v>18</v>
      </c>
      <c r="C34" s="1398">
        <v>193.10830000000001</v>
      </c>
      <c r="D34" s="1580"/>
    </row>
    <row r="35" spans="2:4" s="2" customFormat="1" ht="12.75">
      <c r="B35" s="919" t="s">
        <v>17</v>
      </c>
      <c r="C35" s="1398">
        <v>200.3167</v>
      </c>
      <c r="D35" s="1580"/>
    </row>
    <row r="36" spans="2:4" s="2" customFormat="1" ht="12.75">
      <c r="B36" s="919" t="s">
        <v>15</v>
      </c>
      <c r="C36" s="1398">
        <v>208.5917</v>
      </c>
      <c r="D36" s="1399">
        <v>212.1</v>
      </c>
    </row>
    <row r="37" spans="2:4" s="2" customFormat="1" ht="12.75">
      <c r="B37" s="919" t="s">
        <v>14</v>
      </c>
      <c r="C37" s="1398">
        <v>214.7833</v>
      </c>
      <c r="D37" s="1399">
        <v>211.3</v>
      </c>
    </row>
    <row r="38" spans="2:4" s="2" customFormat="1" ht="12.75">
      <c r="B38" s="919" t="s">
        <v>13</v>
      </c>
      <c r="C38" s="1398">
        <v>215.76669999999999</v>
      </c>
      <c r="D38" s="1399">
        <v>220.7</v>
      </c>
    </row>
    <row r="39" spans="2:4" s="2" customFormat="1" ht="12.75">
      <c r="B39" s="919" t="s">
        <v>12</v>
      </c>
      <c r="C39" s="1398">
        <v>226.47499999999999</v>
      </c>
      <c r="D39" s="1399">
        <v>232.5</v>
      </c>
    </row>
    <row r="40" spans="2:4" s="2" customFormat="1" ht="12.75">
      <c r="B40" s="919" t="s">
        <v>11</v>
      </c>
      <c r="C40" s="1398">
        <v>237.3417</v>
      </c>
      <c r="D40" s="1399">
        <v>240.8</v>
      </c>
    </row>
    <row r="41" spans="2:4" s="2" customFormat="1" ht="12.75">
      <c r="B41" s="919" t="s">
        <v>172</v>
      </c>
      <c r="C41" s="1398"/>
      <c r="D41" s="1399"/>
    </row>
    <row r="42" spans="2:4">
      <c r="B42" s="919" t="s">
        <v>758</v>
      </c>
      <c r="C42" s="1398"/>
      <c r="D42" s="1399"/>
    </row>
    <row r="43" spans="2:4">
      <c r="B43" s="919" t="s">
        <v>2311</v>
      </c>
      <c r="C43" s="1398"/>
      <c r="D43" s="1399"/>
    </row>
    <row r="44" spans="2:4">
      <c r="B44" s="919" t="s">
        <v>2312</v>
      </c>
      <c r="C44" s="1398"/>
      <c r="D44" s="1399"/>
    </row>
    <row r="45" spans="2:4">
      <c r="B45" s="919" t="s">
        <v>714</v>
      </c>
      <c r="C45" s="1398"/>
      <c r="D45" s="1399"/>
    </row>
    <row r="46" spans="2:4">
      <c r="B46" s="919" t="s">
        <v>2313</v>
      </c>
      <c r="C46" s="1398"/>
      <c r="D46" s="1399"/>
    </row>
    <row r="47" spans="2:4">
      <c r="B47" s="919" t="s">
        <v>2314</v>
      </c>
      <c r="C47" s="1398"/>
      <c r="D47" s="1399"/>
    </row>
    <row r="48" spans="2:4">
      <c r="B48" s="919" t="s">
        <v>2315</v>
      </c>
      <c r="C48" s="1398"/>
      <c r="D48" s="1399"/>
    </row>
    <row r="49" spans="2:4">
      <c r="B49" s="919" t="s">
        <v>715</v>
      </c>
      <c r="C49" s="1398"/>
      <c r="D49" s="1399"/>
    </row>
    <row r="50" spans="2:4" s="2" customFormat="1">
      <c r="B50" s="1"/>
      <c r="C50" s="1"/>
      <c r="D50" s="1"/>
    </row>
    <row r="51" spans="2:4" s="2" customFormat="1">
      <c r="B51" s="1"/>
      <c r="C51" s="1"/>
      <c r="D51" s="1"/>
    </row>
    <row r="52" spans="2:4" s="2" customFormat="1" ht="12.75"/>
  </sheetData>
  <pageMargins left="0.74803149606299213" right="0.74803149606299213" top="0.98425196850393704" bottom="0.98425196850393704" header="0.51181102362204722" footer="0.51181102362204722"/>
  <pageSetup paperSize="8" scale="88" orientation="portrait" r:id="rId1"/>
  <headerFooter alignWithMargins="0"/>
</worksheet>
</file>

<file path=xl/worksheets/sheet30.xml><?xml version="1.0" encoding="utf-8"?>
<worksheet xmlns="http://schemas.openxmlformats.org/spreadsheetml/2006/main" xmlns:r="http://schemas.openxmlformats.org/officeDocument/2006/relationships">
  <sheetPr codeName="Sheet29">
    <tabColor theme="7" tint="0.59999389629810485"/>
    <pageSetUpPr fitToPage="1"/>
  </sheetPr>
  <dimension ref="A1:T78"/>
  <sheetViews>
    <sheetView zoomScale="97" zoomScaleNormal="97" workbookViewId="0">
      <selection activeCell="D14" sqref="D14"/>
    </sheetView>
  </sheetViews>
  <sheetFormatPr defaultColWidth="23.75" defaultRowHeight="12.75"/>
  <cols>
    <col min="1" max="1" width="5.875" style="139" customWidth="1"/>
    <col min="2" max="2" width="13.5" style="139" bestFit="1" customWidth="1"/>
    <col min="3" max="3" width="13.875" style="139" bestFit="1" customWidth="1"/>
    <col min="4" max="5" width="22.75" style="139" bestFit="1" customWidth="1"/>
    <col min="6" max="6" width="5.875" style="2316" bestFit="1" customWidth="1"/>
    <col min="7" max="7" width="10.75" style="139" customWidth="1"/>
    <col min="8" max="8" width="10.5" style="103" customWidth="1"/>
    <col min="9" max="20" width="10.5" style="139" customWidth="1"/>
    <col min="21" max="16384" width="23.75" style="139"/>
  </cols>
  <sheetData>
    <row r="1" spans="1:20" s="1882" customFormat="1" ht="26.25">
      <c r="A1" s="1809" t="str">
        <f ca="1">VLOOKUP(LEFT(RIGHT(CELL("filename",A1),LEN(CELL("filename",A1))-FIND("]",CELL("filename",A1))),1)*1,Index!$B$8:$C$90,2,FALSE)</f>
        <v>Opex</v>
      </c>
      <c r="B1" s="1810"/>
      <c r="C1" s="1706"/>
      <c r="D1" s="1887"/>
      <c r="E1" s="1887"/>
      <c r="F1" s="2308"/>
      <c r="G1" s="1887"/>
      <c r="H1" s="1887"/>
      <c r="I1" s="1887"/>
      <c r="J1" s="1887"/>
      <c r="K1" s="1887"/>
      <c r="L1" s="1887"/>
      <c r="M1" s="1887"/>
      <c r="N1" s="1887"/>
      <c r="O1" s="1887"/>
      <c r="P1" s="1887"/>
      <c r="Q1" s="1887"/>
      <c r="R1" s="1887"/>
      <c r="S1" s="1887"/>
    </row>
    <row r="2" spans="1:20" s="1882" customFormat="1" ht="26.25">
      <c r="A2" s="1809" t="str">
        <f>'Universal data'!C8</f>
        <v>National Grid Gas Transmission</v>
      </c>
      <c r="B2" s="1706"/>
      <c r="C2" s="1888"/>
      <c r="D2" s="1887"/>
      <c r="E2" s="1887"/>
      <c r="F2" s="2308"/>
      <c r="G2" s="1887"/>
      <c r="H2" s="1887"/>
      <c r="I2" s="1887"/>
      <c r="J2" s="1887"/>
      <c r="K2" s="1887"/>
      <c r="L2" s="1887"/>
      <c r="M2" s="1887"/>
      <c r="N2" s="1887"/>
      <c r="O2" s="1887"/>
      <c r="P2" s="1887"/>
      <c r="Q2" s="1887"/>
      <c r="R2" s="1887"/>
      <c r="S2" s="1887"/>
    </row>
    <row r="3" spans="1:20" s="1883" customFormat="1" ht="21" thickBot="1">
      <c r="A3" s="1814" t="str">
        <f>'Universal data'!C21</f>
        <v>2012/13</v>
      </c>
      <c r="B3" s="1804"/>
      <c r="C3" s="1889"/>
      <c r="D3" s="1889"/>
      <c r="E3" s="1889"/>
      <c r="F3" s="2309"/>
      <c r="G3" s="1889"/>
      <c r="H3" s="1889"/>
      <c r="I3" s="1889"/>
      <c r="J3" s="1889"/>
      <c r="K3" s="1889"/>
      <c r="L3" s="1889"/>
      <c r="M3" s="1889"/>
      <c r="N3" s="1889"/>
      <c r="O3" s="1889"/>
      <c r="P3" s="1889"/>
      <c r="Q3" s="1889"/>
      <c r="R3" s="1889"/>
      <c r="S3" s="1889"/>
    </row>
    <row r="4" spans="1:20" s="1891" customFormat="1">
      <c r="A4" s="1820"/>
      <c r="B4" s="1890"/>
      <c r="F4" s="2310"/>
      <c r="T4" s="1892"/>
    </row>
    <row r="5" spans="1:20" s="1895" customFormat="1" ht="20.25">
      <c r="A5" s="1827" t="str">
        <f ca="1">VLOOKUP(RIGHT(CELL("filename",A1),LEN(CELL("filename",A1))-FIND("]",CELL("filename",A1))),Index!$D$8:$E$102,2,FALSE)</f>
        <v>3.11 Related party transactions</v>
      </c>
      <c r="B5" s="1893"/>
      <c r="C5" s="1893"/>
      <c r="D5" s="1894"/>
      <c r="E5" s="1894"/>
      <c r="F5" s="2311"/>
    </row>
    <row r="6" spans="1:20" ht="14.25">
      <c r="A6" s="138"/>
      <c r="B6" s="138"/>
      <c r="C6" s="138"/>
      <c r="D6" s="138"/>
      <c r="E6" s="138"/>
      <c r="F6" s="2312"/>
      <c r="G6" s="138"/>
      <c r="H6" s="138"/>
      <c r="I6" s="138"/>
      <c r="J6" s="138"/>
      <c r="K6" s="138"/>
      <c r="L6" s="138"/>
      <c r="M6" s="138"/>
      <c r="N6" s="138"/>
      <c r="O6" s="138"/>
      <c r="P6" s="138"/>
      <c r="Q6" s="138"/>
      <c r="R6" s="138"/>
      <c r="S6" s="138"/>
    </row>
    <row r="7" spans="1:20">
      <c r="B7" s="1616"/>
      <c r="C7" s="1616"/>
      <c r="D7" s="1616"/>
      <c r="E7" s="1616"/>
      <c r="F7" s="1633"/>
      <c r="G7" s="1731" t="s">
        <v>687</v>
      </c>
      <c r="H7" s="1731"/>
      <c r="I7" s="1731"/>
      <c r="J7" s="1731"/>
      <c r="K7" s="1731" t="s">
        <v>657</v>
      </c>
      <c r="L7" s="1731"/>
      <c r="M7" s="1731"/>
      <c r="N7" s="1731"/>
      <c r="O7" s="1731" t="s">
        <v>1449</v>
      </c>
      <c r="P7" s="1731"/>
      <c r="Q7" s="1732" t="s">
        <v>1370</v>
      </c>
      <c r="R7" s="1732"/>
      <c r="S7" s="1732" t="s">
        <v>7</v>
      </c>
    </row>
    <row r="8" spans="1:20" ht="13.5" customHeight="1">
      <c r="B8" s="1219" t="s">
        <v>583</v>
      </c>
      <c r="C8" s="1219" t="s">
        <v>584</v>
      </c>
      <c r="D8" s="1219" t="s">
        <v>585</v>
      </c>
      <c r="E8" s="1219" t="s">
        <v>586</v>
      </c>
      <c r="F8" s="1267" t="s">
        <v>167</v>
      </c>
      <c r="G8" s="1221" t="s">
        <v>96</v>
      </c>
      <c r="H8" s="1221" t="s">
        <v>95</v>
      </c>
      <c r="I8" s="1221" t="s">
        <v>688</v>
      </c>
      <c r="J8" s="1221" t="s">
        <v>689</v>
      </c>
      <c r="K8" s="1733" t="s">
        <v>1337</v>
      </c>
      <c r="L8" s="1733" t="s">
        <v>1336</v>
      </c>
      <c r="M8" s="1733" t="s">
        <v>1335</v>
      </c>
      <c r="N8" s="1733" t="s">
        <v>1334</v>
      </c>
      <c r="O8" s="1733" t="s">
        <v>1448</v>
      </c>
      <c r="P8" s="1733" t="s">
        <v>1447</v>
      </c>
      <c r="Q8" s="1221" t="s">
        <v>1346</v>
      </c>
      <c r="R8" s="1221" t="s">
        <v>1446</v>
      </c>
      <c r="S8" s="1221"/>
    </row>
    <row r="9" spans="1:20" ht="13.5" customHeight="1">
      <c r="B9" s="2307" t="s">
        <v>2596</v>
      </c>
      <c r="C9" s="2307" t="s">
        <v>1445</v>
      </c>
      <c r="D9" s="2303" t="s">
        <v>1444</v>
      </c>
      <c r="E9" s="1616" t="s">
        <v>2597</v>
      </c>
      <c r="F9" s="1633" t="s">
        <v>10</v>
      </c>
      <c r="G9" s="1269"/>
      <c r="H9" s="1269"/>
      <c r="I9" s="1269"/>
      <c r="J9" s="1269"/>
      <c r="K9" s="1269"/>
      <c r="L9" s="1269"/>
      <c r="M9" s="1269"/>
      <c r="N9" s="1269"/>
      <c r="O9" s="1269"/>
      <c r="P9" s="1269"/>
      <c r="Q9" s="1269"/>
      <c r="R9" s="1269"/>
      <c r="S9" s="1734">
        <f t="shared" ref="S9" si="0">SUM(G9:R9)</f>
        <v>0</v>
      </c>
    </row>
    <row r="10" spans="1:20" ht="13.5" customHeight="1">
      <c r="B10" s="2306"/>
      <c r="C10" s="2306"/>
      <c r="D10" s="2304"/>
      <c r="E10" s="1735" t="s">
        <v>2598</v>
      </c>
      <c r="F10" s="2313"/>
      <c r="G10" s="1736" t="e">
        <f>+G9/$S$9</f>
        <v>#DIV/0!</v>
      </c>
      <c r="H10" s="1736" t="e">
        <f t="shared" ref="H10:S10" si="1">+H9/$S$9</f>
        <v>#DIV/0!</v>
      </c>
      <c r="I10" s="1736" t="e">
        <f t="shared" si="1"/>
        <v>#DIV/0!</v>
      </c>
      <c r="J10" s="1736" t="e">
        <f t="shared" si="1"/>
        <v>#DIV/0!</v>
      </c>
      <c r="K10" s="1736" t="e">
        <f t="shared" si="1"/>
        <v>#DIV/0!</v>
      </c>
      <c r="L10" s="1736" t="e">
        <f t="shared" si="1"/>
        <v>#DIV/0!</v>
      </c>
      <c r="M10" s="1736" t="e">
        <f t="shared" si="1"/>
        <v>#DIV/0!</v>
      </c>
      <c r="N10" s="1736" t="e">
        <f t="shared" si="1"/>
        <v>#DIV/0!</v>
      </c>
      <c r="O10" s="1736" t="e">
        <f t="shared" si="1"/>
        <v>#DIV/0!</v>
      </c>
      <c r="P10" s="1736" t="e">
        <f t="shared" si="1"/>
        <v>#DIV/0!</v>
      </c>
      <c r="Q10" s="1736" t="e">
        <f t="shared" si="1"/>
        <v>#DIV/0!</v>
      </c>
      <c r="R10" s="1736" t="e">
        <f t="shared" si="1"/>
        <v>#DIV/0!</v>
      </c>
      <c r="S10" s="1736" t="e">
        <f t="shared" si="1"/>
        <v>#DIV/0!</v>
      </c>
    </row>
    <row r="11" spans="1:20" ht="13.5" customHeight="1">
      <c r="B11" s="2306"/>
      <c r="C11" s="2306"/>
      <c r="D11" s="2304"/>
      <c r="E11" s="1616" t="s">
        <v>656</v>
      </c>
      <c r="F11" s="1633" t="s">
        <v>10</v>
      </c>
      <c r="G11" s="1269"/>
      <c r="H11" s="1269"/>
      <c r="I11" s="1269"/>
      <c r="J11" s="1269"/>
      <c r="K11" s="1269"/>
      <c r="L11" s="1269"/>
      <c r="M11" s="1269"/>
      <c r="N11" s="1269"/>
      <c r="O11" s="1269"/>
      <c r="P11" s="1269"/>
      <c r="Q11" s="1269"/>
      <c r="R11" s="1269"/>
      <c r="S11" s="1269"/>
    </row>
    <row r="12" spans="1:20" ht="13.5" customHeight="1">
      <c r="B12" s="2306"/>
      <c r="C12" s="2306"/>
      <c r="D12" s="2304"/>
      <c r="E12" s="1737" t="s">
        <v>2599</v>
      </c>
      <c r="F12" s="2314"/>
      <c r="G12" s="1738" t="e">
        <f>+G11/$S$11</f>
        <v>#DIV/0!</v>
      </c>
      <c r="H12" s="1738" t="e">
        <f t="shared" ref="H12:S12" si="2">+H11/$S$11</f>
        <v>#DIV/0!</v>
      </c>
      <c r="I12" s="1738" t="e">
        <f t="shared" si="2"/>
        <v>#DIV/0!</v>
      </c>
      <c r="J12" s="1738" t="e">
        <f t="shared" si="2"/>
        <v>#DIV/0!</v>
      </c>
      <c r="K12" s="1738" t="e">
        <f t="shared" si="2"/>
        <v>#DIV/0!</v>
      </c>
      <c r="L12" s="1738" t="e">
        <f t="shared" si="2"/>
        <v>#DIV/0!</v>
      </c>
      <c r="M12" s="1738" t="e">
        <f t="shared" si="2"/>
        <v>#DIV/0!</v>
      </c>
      <c r="N12" s="1738" t="e">
        <f t="shared" si="2"/>
        <v>#DIV/0!</v>
      </c>
      <c r="O12" s="1738" t="e">
        <f t="shared" si="2"/>
        <v>#DIV/0!</v>
      </c>
      <c r="P12" s="1738" t="e">
        <f t="shared" si="2"/>
        <v>#DIV/0!</v>
      </c>
      <c r="Q12" s="1738" t="e">
        <f t="shared" si="2"/>
        <v>#DIV/0!</v>
      </c>
      <c r="R12" s="1738" t="e">
        <f t="shared" si="2"/>
        <v>#DIV/0!</v>
      </c>
      <c r="S12" s="1738" t="e">
        <f t="shared" si="2"/>
        <v>#DIV/0!</v>
      </c>
      <c r="T12" s="434" t="s">
        <v>1439</v>
      </c>
    </row>
    <row r="13" spans="1:20" ht="13.5" customHeight="1">
      <c r="B13" s="2306"/>
      <c r="C13" s="2306"/>
      <c r="D13" s="2304"/>
      <c r="E13" s="1616" t="s">
        <v>2600</v>
      </c>
      <c r="F13" s="1633" t="s">
        <v>10</v>
      </c>
      <c r="G13" s="1734">
        <f>G9-G11</f>
        <v>0</v>
      </c>
      <c r="H13" s="1734">
        <f t="shared" ref="H13:S13" si="3">H9-H11</f>
        <v>0</v>
      </c>
      <c r="I13" s="1734">
        <f t="shared" si="3"/>
        <v>0</v>
      </c>
      <c r="J13" s="1734">
        <f t="shared" si="3"/>
        <v>0</v>
      </c>
      <c r="K13" s="1734">
        <f t="shared" si="3"/>
        <v>0</v>
      </c>
      <c r="L13" s="1734">
        <f t="shared" si="3"/>
        <v>0</v>
      </c>
      <c r="M13" s="1734">
        <f t="shared" si="3"/>
        <v>0</v>
      </c>
      <c r="N13" s="1734">
        <f t="shared" si="3"/>
        <v>0</v>
      </c>
      <c r="O13" s="1734">
        <f t="shared" si="3"/>
        <v>0</v>
      </c>
      <c r="P13" s="1734">
        <f t="shared" si="3"/>
        <v>0</v>
      </c>
      <c r="Q13" s="1734">
        <f t="shared" si="3"/>
        <v>0</v>
      </c>
      <c r="R13" s="1734">
        <f t="shared" si="3"/>
        <v>0</v>
      </c>
      <c r="S13" s="1734">
        <f t="shared" si="3"/>
        <v>0</v>
      </c>
    </row>
    <row r="14" spans="1:20">
      <c r="B14" s="2306"/>
      <c r="C14" s="2306"/>
      <c r="D14" s="2304"/>
      <c r="E14" s="1739" t="s">
        <v>2601</v>
      </c>
      <c r="F14" s="2315"/>
      <c r="G14" s="1740" t="e">
        <f>+G13/$S$13</f>
        <v>#DIV/0!</v>
      </c>
      <c r="H14" s="1740" t="e">
        <f t="shared" ref="H14:S14" si="4">+H13/$S$13</f>
        <v>#DIV/0!</v>
      </c>
      <c r="I14" s="1740" t="e">
        <f t="shared" si="4"/>
        <v>#DIV/0!</v>
      </c>
      <c r="J14" s="1740" t="e">
        <f t="shared" si="4"/>
        <v>#DIV/0!</v>
      </c>
      <c r="K14" s="1740" t="e">
        <f t="shared" si="4"/>
        <v>#DIV/0!</v>
      </c>
      <c r="L14" s="1740" t="e">
        <f t="shared" si="4"/>
        <v>#DIV/0!</v>
      </c>
      <c r="M14" s="1740" t="e">
        <f t="shared" si="4"/>
        <v>#DIV/0!</v>
      </c>
      <c r="N14" s="1740" t="e">
        <f t="shared" si="4"/>
        <v>#DIV/0!</v>
      </c>
      <c r="O14" s="1740" t="e">
        <f t="shared" si="4"/>
        <v>#DIV/0!</v>
      </c>
      <c r="P14" s="1740" t="e">
        <f t="shared" si="4"/>
        <v>#DIV/0!</v>
      </c>
      <c r="Q14" s="1740" t="e">
        <f t="shared" si="4"/>
        <v>#DIV/0!</v>
      </c>
      <c r="R14" s="1740" t="e">
        <f t="shared" si="4"/>
        <v>#DIV/0!</v>
      </c>
      <c r="S14" s="1740" t="e">
        <f t="shared" si="4"/>
        <v>#DIV/0!</v>
      </c>
    </row>
    <row r="15" spans="1:20">
      <c r="B15" s="2306"/>
      <c r="C15" s="2306"/>
      <c r="D15" s="1745"/>
      <c r="E15" s="1741" t="s">
        <v>2602</v>
      </c>
      <c r="F15" s="2314"/>
      <c r="G15" s="1742" t="e">
        <f>+G13/G9</f>
        <v>#DIV/0!</v>
      </c>
      <c r="H15" s="1742" t="e">
        <f t="shared" ref="H15:S15" si="5">+H13/H9</f>
        <v>#DIV/0!</v>
      </c>
      <c r="I15" s="1742" t="e">
        <f t="shared" si="5"/>
        <v>#DIV/0!</v>
      </c>
      <c r="J15" s="1742" t="e">
        <f t="shared" si="5"/>
        <v>#DIV/0!</v>
      </c>
      <c r="K15" s="1742" t="e">
        <f t="shared" si="5"/>
        <v>#DIV/0!</v>
      </c>
      <c r="L15" s="1742" t="e">
        <f t="shared" si="5"/>
        <v>#DIV/0!</v>
      </c>
      <c r="M15" s="1742" t="e">
        <f t="shared" si="5"/>
        <v>#DIV/0!</v>
      </c>
      <c r="N15" s="1742" t="e">
        <f t="shared" si="5"/>
        <v>#DIV/0!</v>
      </c>
      <c r="O15" s="1742" t="e">
        <f t="shared" si="5"/>
        <v>#DIV/0!</v>
      </c>
      <c r="P15" s="1742" t="e">
        <f t="shared" si="5"/>
        <v>#DIV/0!</v>
      </c>
      <c r="Q15" s="1742" t="e">
        <f t="shared" si="5"/>
        <v>#DIV/0!</v>
      </c>
      <c r="R15" s="1742" t="e">
        <f t="shared" si="5"/>
        <v>#DIV/0!</v>
      </c>
      <c r="S15" s="1742" t="e">
        <f t="shared" si="5"/>
        <v>#DIV/0!</v>
      </c>
    </row>
    <row r="16" spans="1:20">
      <c r="B16" s="2306"/>
      <c r="C16" s="2306"/>
      <c r="D16" s="2303" t="s">
        <v>1443</v>
      </c>
      <c r="E16" s="1616" t="s">
        <v>2597</v>
      </c>
      <c r="F16" s="1633" t="s">
        <v>10</v>
      </c>
      <c r="G16" s="1269"/>
      <c r="H16" s="1269"/>
      <c r="I16" s="1269"/>
      <c r="J16" s="1269"/>
      <c r="K16" s="1269"/>
      <c r="L16" s="1269"/>
      <c r="M16" s="1269"/>
      <c r="N16" s="1269"/>
      <c r="O16" s="1269"/>
      <c r="P16" s="1269"/>
      <c r="Q16" s="1269"/>
      <c r="R16" s="1269"/>
      <c r="S16" s="1269"/>
    </row>
    <row r="17" spans="2:20">
      <c r="B17" s="2306"/>
      <c r="C17" s="2306"/>
      <c r="D17" s="2304"/>
      <c r="E17" s="1735" t="s">
        <v>2598</v>
      </c>
      <c r="F17" s="2313"/>
      <c r="G17" s="1743" t="e">
        <f>+G16/$S$16</f>
        <v>#DIV/0!</v>
      </c>
      <c r="H17" s="1743" t="e">
        <f t="shared" ref="H17:S17" si="6">+H16/$S$16</f>
        <v>#DIV/0!</v>
      </c>
      <c r="I17" s="1743" t="e">
        <f t="shared" si="6"/>
        <v>#DIV/0!</v>
      </c>
      <c r="J17" s="1743" t="e">
        <f t="shared" si="6"/>
        <v>#DIV/0!</v>
      </c>
      <c r="K17" s="1743" t="e">
        <f t="shared" si="6"/>
        <v>#DIV/0!</v>
      </c>
      <c r="L17" s="1743" t="e">
        <f t="shared" si="6"/>
        <v>#DIV/0!</v>
      </c>
      <c r="M17" s="1743" t="e">
        <f t="shared" si="6"/>
        <v>#DIV/0!</v>
      </c>
      <c r="N17" s="1743" t="e">
        <f t="shared" si="6"/>
        <v>#DIV/0!</v>
      </c>
      <c r="O17" s="1743" t="e">
        <f t="shared" si="6"/>
        <v>#DIV/0!</v>
      </c>
      <c r="P17" s="1743" t="e">
        <f t="shared" si="6"/>
        <v>#DIV/0!</v>
      </c>
      <c r="Q17" s="1743" t="e">
        <f t="shared" si="6"/>
        <v>#DIV/0!</v>
      </c>
      <c r="R17" s="1743" t="e">
        <f t="shared" si="6"/>
        <v>#DIV/0!</v>
      </c>
      <c r="S17" s="1743" t="e">
        <f t="shared" si="6"/>
        <v>#DIV/0!</v>
      </c>
    </row>
    <row r="18" spans="2:20">
      <c r="B18" s="2306"/>
      <c r="C18" s="2306"/>
      <c r="D18" s="2304"/>
      <c r="E18" s="1616" t="s">
        <v>656</v>
      </c>
      <c r="F18" s="1633" t="s">
        <v>10</v>
      </c>
      <c r="G18" s="1269"/>
      <c r="H18" s="1269"/>
      <c r="I18" s="1269"/>
      <c r="J18" s="1269"/>
      <c r="K18" s="1269"/>
      <c r="L18" s="1269"/>
      <c r="M18" s="1269"/>
      <c r="N18" s="1269"/>
      <c r="O18" s="1269"/>
      <c r="P18" s="1269"/>
      <c r="Q18" s="1269"/>
      <c r="R18" s="1269"/>
      <c r="S18" s="1269"/>
      <c r="T18" s="434" t="s">
        <v>1439</v>
      </c>
    </row>
    <row r="19" spans="2:20">
      <c r="B19" s="2306"/>
      <c r="C19" s="2306"/>
      <c r="D19" s="2304"/>
      <c r="E19" s="1737" t="s">
        <v>2599</v>
      </c>
      <c r="F19" s="2314"/>
      <c r="G19" s="1738" t="e">
        <f>+G18/$S$18</f>
        <v>#DIV/0!</v>
      </c>
      <c r="H19" s="1738" t="e">
        <f t="shared" ref="H19:S19" si="7">+H18/$S$18</f>
        <v>#DIV/0!</v>
      </c>
      <c r="I19" s="1738" t="e">
        <f t="shared" si="7"/>
        <v>#DIV/0!</v>
      </c>
      <c r="J19" s="1738" t="e">
        <f t="shared" si="7"/>
        <v>#DIV/0!</v>
      </c>
      <c r="K19" s="1738" t="e">
        <f t="shared" si="7"/>
        <v>#DIV/0!</v>
      </c>
      <c r="L19" s="1738" t="e">
        <f t="shared" si="7"/>
        <v>#DIV/0!</v>
      </c>
      <c r="M19" s="1738" t="e">
        <f t="shared" si="7"/>
        <v>#DIV/0!</v>
      </c>
      <c r="N19" s="1738" t="e">
        <f t="shared" si="7"/>
        <v>#DIV/0!</v>
      </c>
      <c r="O19" s="1738" t="e">
        <f t="shared" si="7"/>
        <v>#DIV/0!</v>
      </c>
      <c r="P19" s="1738" t="e">
        <f t="shared" si="7"/>
        <v>#DIV/0!</v>
      </c>
      <c r="Q19" s="1738" t="e">
        <f t="shared" si="7"/>
        <v>#DIV/0!</v>
      </c>
      <c r="R19" s="1738" t="e">
        <f t="shared" si="7"/>
        <v>#DIV/0!</v>
      </c>
      <c r="S19" s="1738" t="e">
        <f t="shared" si="7"/>
        <v>#DIV/0!</v>
      </c>
    </row>
    <row r="20" spans="2:20">
      <c r="B20" s="2306"/>
      <c r="C20" s="2306"/>
      <c r="D20" s="2304"/>
      <c r="E20" s="1616" t="s">
        <v>2600</v>
      </c>
      <c r="F20" s="1633" t="s">
        <v>10</v>
      </c>
      <c r="G20" s="1734">
        <f>G16-G18</f>
        <v>0</v>
      </c>
      <c r="H20" s="1734">
        <f t="shared" ref="H20:S20" si="8">H16-H18</f>
        <v>0</v>
      </c>
      <c r="I20" s="1734">
        <f t="shared" si="8"/>
        <v>0</v>
      </c>
      <c r="J20" s="1734">
        <f t="shared" si="8"/>
        <v>0</v>
      </c>
      <c r="K20" s="1734">
        <f t="shared" si="8"/>
        <v>0</v>
      </c>
      <c r="L20" s="1734">
        <f t="shared" si="8"/>
        <v>0</v>
      </c>
      <c r="M20" s="1734">
        <f t="shared" si="8"/>
        <v>0</v>
      </c>
      <c r="N20" s="1734">
        <f t="shared" si="8"/>
        <v>0</v>
      </c>
      <c r="O20" s="1734">
        <f t="shared" si="8"/>
        <v>0</v>
      </c>
      <c r="P20" s="1734">
        <f t="shared" si="8"/>
        <v>0</v>
      </c>
      <c r="Q20" s="1734">
        <f t="shared" si="8"/>
        <v>0</v>
      </c>
      <c r="R20" s="1734">
        <f t="shared" si="8"/>
        <v>0</v>
      </c>
      <c r="S20" s="1734">
        <f t="shared" si="8"/>
        <v>0</v>
      </c>
    </row>
    <row r="21" spans="2:20">
      <c r="B21" s="2306"/>
      <c r="C21" s="2306"/>
      <c r="D21" s="2304"/>
      <c r="E21" s="1739" t="s">
        <v>2601</v>
      </c>
      <c r="F21" s="2315"/>
      <c r="G21" s="1740" t="e">
        <f>+G20/$S$20</f>
        <v>#DIV/0!</v>
      </c>
      <c r="H21" s="1740" t="e">
        <f t="shared" ref="H21:S21" si="9">+H20/$S$20</f>
        <v>#DIV/0!</v>
      </c>
      <c r="I21" s="1740" t="e">
        <f t="shared" si="9"/>
        <v>#DIV/0!</v>
      </c>
      <c r="J21" s="1740" t="e">
        <f t="shared" si="9"/>
        <v>#DIV/0!</v>
      </c>
      <c r="K21" s="1740" t="e">
        <f t="shared" si="9"/>
        <v>#DIV/0!</v>
      </c>
      <c r="L21" s="1740" t="e">
        <f t="shared" si="9"/>
        <v>#DIV/0!</v>
      </c>
      <c r="M21" s="1740" t="e">
        <f t="shared" si="9"/>
        <v>#DIV/0!</v>
      </c>
      <c r="N21" s="1740" t="e">
        <f t="shared" si="9"/>
        <v>#DIV/0!</v>
      </c>
      <c r="O21" s="1740" t="e">
        <f t="shared" si="9"/>
        <v>#DIV/0!</v>
      </c>
      <c r="P21" s="1740" t="e">
        <f t="shared" si="9"/>
        <v>#DIV/0!</v>
      </c>
      <c r="Q21" s="1740" t="e">
        <f t="shared" si="9"/>
        <v>#DIV/0!</v>
      </c>
      <c r="R21" s="1740" t="e">
        <f t="shared" si="9"/>
        <v>#DIV/0!</v>
      </c>
      <c r="S21" s="1740" t="e">
        <f t="shared" si="9"/>
        <v>#DIV/0!</v>
      </c>
    </row>
    <row r="22" spans="2:20">
      <c r="B22" s="2306"/>
      <c r="C22" s="2306"/>
      <c r="D22" s="1745"/>
      <c r="E22" s="1741" t="s">
        <v>2602</v>
      </c>
      <c r="F22" s="2314"/>
      <c r="G22" s="1744" t="e">
        <f>+G20/G16</f>
        <v>#DIV/0!</v>
      </c>
      <c r="H22" s="1744" t="e">
        <f t="shared" ref="H22:S22" si="10">+H20/H16</f>
        <v>#DIV/0!</v>
      </c>
      <c r="I22" s="1744" t="e">
        <f t="shared" si="10"/>
        <v>#DIV/0!</v>
      </c>
      <c r="J22" s="1744" t="e">
        <f t="shared" si="10"/>
        <v>#DIV/0!</v>
      </c>
      <c r="K22" s="1744" t="e">
        <f t="shared" si="10"/>
        <v>#DIV/0!</v>
      </c>
      <c r="L22" s="1744" t="e">
        <f t="shared" si="10"/>
        <v>#DIV/0!</v>
      </c>
      <c r="M22" s="1744" t="e">
        <f t="shared" si="10"/>
        <v>#DIV/0!</v>
      </c>
      <c r="N22" s="1744" t="e">
        <f t="shared" si="10"/>
        <v>#DIV/0!</v>
      </c>
      <c r="O22" s="1744" t="e">
        <f t="shared" si="10"/>
        <v>#DIV/0!</v>
      </c>
      <c r="P22" s="1744" t="e">
        <f t="shared" si="10"/>
        <v>#DIV/0!</v>
      </c>
      <c r="Q22" s="1744" t="e">
        <f t="shared" si="10"/>
        <v>#DIV/0!</v>
      </c>
      <c r="R22" s="1744" t="e">
        <f t="shared" si="10"/>
        <v>#DIV/0!</v>
      </c>
      <c r="S22" s="1744" t="e">
        <f t="shared" si="10"/>
        <v>#DIV/0!</v>
      </c>
    </row>
    <row r="23" spans="2:20">
      <c r="B23" s="2306"/>
      <c r="C23" s="2306"/>
      <c r="D23" s="2303" t="s">
        <v>1442</v>
      </c>
      <c r="E23" s="1616" t="s">
        <v>2597</v>
      </c>
      <c r="F23" s="1633" t="s">
        <v>10</v>
      </c>
      <c r="G23" s="1269"/>
      <c r="H23" s="1269"/>
      <c r="I23" s="1269"/>
      <c r="J23" s="1269"/>
      <c r="K23" s="1269"/>
      <c r="L23" s="1269"/>
      <c r="M23" s="1269"/>
      <c r="N23" s="1269"/>
      <c r="O23" s="1269"/>
      <c r="P23" s="1269"/>
      <c r="Q23" s="1269"/>
      <c r="R23" s="1269"/>
      <c r="S23" s="1269"/>
    </row>
    <row r="24" spans="2:20">
      <c r="B24" s="2306"/>
      <c r="C24" s="2306"/>
      <c r="D24" s="2304"/>
      <c r="E24" s="1735" t="s">
        <v>2598</v>
      </c>
      <c r="F24" s="2313"/>
      <c r="G24" s="1743" t="e">
        <f>+G23/$S$23</f>
        <v>#DIV/0!</v>
      </c>
      <c r="H24" s="1743" t="e">
        <f t="shared" ref="H24:S24" si="11">+H23/$S$23</f>
        <v>#DIV/0!</v>
      </c>
      <c r="I24" s="1743" t="e">
        <f t="shared" si="11"/>
        <v>#DIV/0!</v>
      </c>
      <c r="J24" s="1743" t="e">
        <f t="shared" si="11"/>
        <v>#DIV/0!</v>
      </c>
      <c r="K24" s="1743" t="e">
        <f t="shared" si="11"/>
        <v>#DIV/0!</v>
      </c>
      <c r="L24" s="1743" t="e">
        <f t="shared" si="11"/>
        <v>#DIV/0!</v>
      </c>
      <c r="M24" s="1743" t="e">
        <f t="shared" si="11"/>
        <v>#DIV/0!</v>
      </c>
      <c r="N24" s="1743" t="e">
        <f t="shared" si="11"/>
        <v>#DIV/0!</v>
      </c>
      <c r="O24" s="1743" t="e">
        <f t="shared" si="11"/>
        <v>#DIV/0!</v>
      </c>
      <c r="P24" s="1743" t="e">
        <f t="shared" si="11"/>
        <v>#DIV/0!</v>
      </c>
      <c r="Q24" s="1743" t="e">
        <f t="shared" si="11"/>
        <v>#DIV/0!</v>
      </c>
      <c r="R24" s="1743" t="e">
        <f t="shared" si="11"/>
        <v>#DIV/0!</v>
      </c>
      <c r="S24" s="1743" t="e">
        <f t="shared" si="11"/>
        <v>#DIV/0!</v>
      </c>
      <c r="T24" s="434" t="s">
        <v>1439</v>
      </c>
    </row>
    <row r="25" spans="2:20">
      <c r="B25" s="2306"/>
      <c r="C25" s="2306"/>
      <c r="D25" s="2304"/>
      <c r="E25" s="1616" t="s">
        <v>656</v>
      </c>
      <c r="F25" s="1633" t="s">
        <v>10</v>
      </c>
      <c r="G25" s="1269"/>
      <c r="H25" s="1269"/>
      <c r="I25" s="1269"/>
      <c r="J25" s="1269"/>
      <c r="K25" s="1269"/>
      <c r="L25" s="1269"/>
      <c r="M25" s="1269"/>
      <c r="N25" s="1269"/>
      <c r="O25" s="1269"/>
      <c r="P25" s="1269"/>
      <c r="Q25" s="1269"/>
      <c r="R25" s="1269"/>
      <c r="S25" s="1269"/>
    </row>
    <row r="26" spans="2:20">
      <c r="B26" s="2306"/>
      <c r="C26" s="2306"/>
      <c r="D26" s="2304"/>
      <c r="E26" s="1737" t="s">
        <v>2599</v>
      </c>
      <c r="F26" s="2314"/>
      <c r="G26" s="1738" t="e">
        <f>+G25/$S$25</f>
        <v>#DIV/0!</v>
      </c>
      <c r="H26" s="1738" t="e">
        <f t="shared" ref="H26:S26" si="12">+H25/$S$25</f>
        <v>#DIV/0!</v>
      </c>
      <c r="I26" s="1738" t="e">
        <f t="shared" si="12"/>
        <v>#DIV/0!</v>
      </c>
      <c r="J26" s="1738" t="e">
        <f t="shared" si="12"/>
        <v>#DIV/0!</v>
      </c>
      <c r="K26" s="1738" t="e">
        <f t="shared" si="12"/>
        <v>#DIV/0!</v>
      </c>
      <c r="L26" s="1738" t="e">
        <f t="shared" si="12"/>
        <v>#DIV/0!</v>
      </c>
      <c r="M26" s="1738" t="e">
        <f t="shared" si="12"/>
        <v>#DIV/0!</v>
      </c>
      <c r="N26" s="1738" t="e">
        <f t="shared" si="12"/>
        <v>#DIV/0!</v>
      </c>
      <c r="O26" s="1738" t="e">
        <f t="shared" si="12"/>
        <v>#DIV/0!</v>
      </c>
      <c r="P26" s="1738" t="e">
        <f t="shared" si="12"/>
        <v>#DIV/0!</v>
      </c>
      <c r="Q26" s="1738" t="e">
        <f t="shared" si="12"/>
        <v>#DIV/0!</v>
      </c>
      <c r="R26" s="1738" t="e">
        <f t="shared" si="12"/>
        <v>#DIV/0!</v>
      </c>
      <c r="S26" s="1738" t="e">
        <f t="shared" si="12"/>
        <v>#DIV/0!</v>
      </c>
    </row>
    <row r="27" spans="2:20">
      <c r="B27" s="2306"/>
      <c r="C27" s="2306"/>
      <c r="D27" s="2304"/>
      <c r="E27" s="1616" t="s">
        <v>2600</v>
      </c>
      <c r="F27" s="1633" t="s">
        <v>10</v>
      </c>
      <c r="G27" s="1734">
        <f>G23-G25</f>
        <v>0</v>
      </c>
      <c r="H27" s="1734">
        <f t="shared" ref="H27:S27" si="13">H23-H25</f>
        <v>0</v>
      </c>
      <c r="I27" s="1734">
        <f t="shared" si="13"/>
        <v>0</v>
      </c>
      <c r="J27" s="1734">
        <f t="shared" si="13"/>
        <v>0</v>
      </c>
      <c r="K27" s="1734">
        <f t="shared" si="13"/>
        <v>0</v>
      </c>
      <c r="L27" s="1734">
        <f t="shared" si="13"/>
        <v>0</v>
      </c>
      <c r="M27" s="1734">
        <f t="shared" si="13"/>
        <v>0</v>
      </c>
      <c r="N27" s="1734">
        <f t="shared" si="13"/>
        <v>0</v>
      </c>
      <c r="O27" s="1734">
        <f t="shared" si="13"/>
        <v>0</v>
      </c>
      <c r="P27" s="1734">
        <f t="shared" si="13"/>
        <v>0</v>
      </c>
      <c r="Q27" s="1734">
        <f t="shared" si="13"/>
        <v>0</v>
      </c>
      <c r="R27" s="1734">
        <f t="shared" si="13"/>
        <v>0</v>
      </c>
      <c r="S27" s="1734">
        <f t="shared" si="13"/>
        <v>0</v>
      </c>
    </row>
    <row r="28" spans="2:20">
      <c r="B28" s="2306"/>
      <c r="C28" s="2306"/>
      <c r="D28" s="2304"/>
      <c r="E28" s="1739" t="s">
        <v>2601</v>
      </c>
      <c r="F28" s="2315"/>
      <c r="G28" s="1740" t="e">
        <f>+G27/$S$27</f>
        <v>#DIV/0!</v>
      </c>
      <c r="H28" s="1740" t="e">
        <f t="shared" ref="H28:S28" si="14">+H27/$S$27</f>
        <v>#DIV/0!</v>
      </c>
      <c r="I28" s="1740" t="e">
        <f t="shared" si="14"/>
        <v>#DIV/0!</v>
      </c>
      <c r="J28" s="1740" t="e">
        <f t="shared" si="14"/>
        <v>#DIV/0!</v>
      </c>
      <c r="K28" s="1740" t="e">
        <f t="shared" si="14"/>
        <v>#DIV/0!</v>
      </c>
      <c r="L28" s="1740" t="e">
        <f t="shared" si="14"/>
        <v>#DIV/0!</v>
      </c>
      <c r="M28" s="1740" t="e">
        <f t="shared" si="14"/>
        <v>#DIV/0!</v>
      </c>
      <c r="N28" s="1740" t="e">
        <f t="shared" si="14"/>
        <v>#DIV/0!</v>
      </c>
      <c r="O28" s="1740" t="e">
        <f t="shared" si="14"/>
        <v>#DIV/0!</v>
      </c>
      <c r="P28" s="1740" t="e">
        <f t="shared" si="14"/>
        <v>#DIV/0!</v>
      </c>
      <c r="Q28" s="1740" t="e">
        <f t="shared" si="14"/>
        <v>#DIV/0!</v>
      </c>
      <c r="R28" s="1740" t="e">
        <f t="shared" si="14"/>
        <v>#DIV/0!</v>
      </c>
      <c r="S28" s="1740" t="e">
        <f t="shared" si="14"/>
        <v>#DIV/0!</v>
      </c>
    </row>
    <row r="29" spans="2:20">
      <c r="B29" s="2306"/>
      <c r="C29" s="2306"/>
      <c r="D29" s="1745"/>
      <c r="E29" s="1741" t="s">
        <v>2602</v>
      </c>
      <c r="F29" s="2314"/>
      <c r="G29" s="1744" t="e">
        <f>+G27/G23</f>
        <v>#DIV/0!</v>
      </c>
      <c r="H29" s="1744" t="e">
        <f t="shared" ref="H29:S29" si="15">+H27/H23</f>
        <v>#DIV/0!</v>
      </c>
      <c r="I29" s="1744" t="e">
        <f t="shared" si="15"/>
        <v>#DIV/0!</v>
      </c>
      <c r="J29" s="1744" t="e">
        <f t="shared" si="15"/>
        <v>#DIV/0!</v>
      </c>
      <c r="K29" s="1744" t="e">
        <f t="shared" si="15"/>
        <v>#DIV/0!</v>
      </c>
      <c r="L29" s="1744" t="e">
        <f t="shared" si="15"/>
        <v>#DIV/0!</v>
      </c>
      <c r="M29" s="1744" t="e">
        <f t="shared" si="15"/>
        <v>#DIV/0!</v>
      </c>
      <c r="N29" s="1744" t="e">
        <f t="shared" si="15"/>
        <v>#DIV/0!</v>
      </c>
      <c r="O29" s="1744" t="e">
        <f t="shared" si="15"/>
        <v>#DIV/0!</v>
      </c>
      <c r="P29" s="1744" t="e">
        <f t="shared" si="15"/>
        <v>#DIV/0!</v>
      </c>
      <c r="Q29" s="1744" t="e">
        <f t="shared" si="15"/>
        <v>#DIV/0!</v>
      </c>
      <c r="R29" s="1744" t="e">
        <f t="shared" si="15"/>
        <v>#DIV/0!</v>
      </c>
      <c r="S29" s="1744" t="e">
        <f t="shared" si="15"/>
        <v>#DIV/0!</v>
      </c>
    </row>
    <row r="30" spans="2:20">
      <c r="B30" s="2306"/>
      <c r="C30" s="2306"/>
      <c r="D30" s="2303" t="s">
        <v>1441</v>
      </c>
      <c r="E30" s="1616" t="s">
        <v>2597</v>
      </c>
      <c r="F30" s="1633" t="s">
        <v>10</v>
      </c>
      <c r="G30" s="1269"/>
      <c r="H30" s="1269"/>
      <c r="I30" s="1269"/>
      <c r="J30" s="1269"/>
      <c r="K30" s="1269"/>
      <c r="L30" s="1269"/>
      <c r="M30" s="1269"/>
      <c r="N30" s="1269"/>
      <c r="O30" s="1269"/>
      <c r="P30" s="1269"/>
      <c r="Q30" s="1269"/>
      <c r="R30" s="1269"/>
      <c r="S30" s="1269"/>
      <c r="T30" s="434" t="s">
        <v>1439</v>
      </c>
    </row>
    <row r="31" spans="2:20">
      <c r="B31" s="2306"/>
      <c r="C31" s="2306"/>
      <c r="D31" s="2304"/>
      <c r="E31" s="1735" t="s">
        <v>2598</v>
      </c>
      <c r="F31" s="2313"/>
      <c r="G31" s="1743" t="e">
        <f>+G30/$S$30</f>
        <v>#DIV/0!</v>
      </c>
      <c r="H31" s="1743" t="e">
        <f t="shared" ref="H31:S31" si="16">+H30/$S$30</f>
        <v>#DIV/0!</v>
      </c>
      <c r="I31" s="1743" t="e">
        <f t="shared" si="16"/>
        <v>#DIV/0!</v>
      </c>
      <c r="J31" s="1743" t="e">
        <f t="shared" si="16"/>
        <v>#DIV/0!</v>
      </c>
      <c r="K31" s="1743" t="e">
        <f t="shared" si="16"/>
        <v>#DIV/0!</v>
      </c>
      <c r="L31" s="1743" t="e">
        <f t="shared" si="16"/>
        <v>#DIV/0!</v>
      </c>
      <c r="M31" s="1743" t="e">
        <f t="shared" si="16"/>
        <v>#DIV/0!</v>
      </c>
      <c r="N31" s="1743" t="e">
        <f t="shared" si="16"/>
        <v>#DIV/0!</v>
      </c>
      <c r="O31" s="1743" t="e">
        <f t="shared" si="16"/>
        <v>#DIV/0!</v>
      </c>
      <c r="P31" s="1743" t="e">
        <f t="shared" si="16"/>
        <v>#DIV/0!</v>
      </c>
      <c r="Q31" s="1743" t="e">
        <f t="shared" si="16"/>
        <v>#DIV/0!</v>
      </c>
      <c r="R31" s="1743" t="e">
        <f t="shared" si="16"/>
        <v>#DIV/0!</v>
      </c>
      <c r="S31" s="1743" t="e">
        <f t="shared" si="16"/>
        <v>#DIV/0!</v>
      </c>
    </row>
    <row r="32" spans="2:20">
      <c r="B32" s="2306"/>
      <c r="C32" s="2306"/>
      <c r="D32" s="2304"/>
      <c r="E32" s="1616" t="s">
        <v>656</v>
      </c>
      <c r="F32" s="1633" t="s">
        <v>10</v>
      </c>
      <c r="G32" s="1269"/>
      <c r="H32" s="1269"/>
      <c r="I32" s="1269"/>
      <c r="J32" s="1269"/>
      <c r="K32" s="1269"/>
      <c r="L32" s="1269"/>
      <c r="M32" s="1269"/>
      <c r="N32" s="1269"/>
      <c r="O32" s="1269"/>
      <c r="P32" s="1269"/>
      <c r="Q32" s="1269"/>
      <c r="R32" s="1269"/>
      <c r="S32" s="1269"/>
    </row>
    <row r="33" spans="2:20">
      <c r="B33" s="2306"/>
      <c r="C33" s="2306"/>
      <c r="D33" s="2304"/>
      <c r="E33" s="1737" t="s">
        <v>2599</v>
      </c>
      <c r="F33" s="2314"/>
      <c r="G33" s="1738" t="e">
        <f>+G32/$S$32</f>
        <v>#DIV/0!</v>
      </c>
      <c r="H33" s="1738" t="e">
        <f t="shared" ref="H33:S33" si="17">+H32/$S$32</f>
        <v>#DIV/0!</v>
      </c>
      <c r="I33" s="1738" t="e">
        <f t="shared" si="17"/>
        <v>#DIV/0!</v>
      </c>
      <c r="J33" s="1738" t="e">
        <f t="shared" si="17"/>
        <v>#DIV/0!</v>
      </c>
      <c r="K33" s="1738" t="e">
        <f t="shared" si="17"/>
        <v>#DIV/0!</v>
      </c>
      <c r="L33" s="1738" t="e">
        <f t="shared" si="17"/>
        <v>#DIV/0!</v>
      </c>
      <c r="M33" s="1738" t="e">
        <f t="shared" si="17"/>
        <v>#DIV/0!</v>
      </c>
      <c r="N33" s="1738" t="e">
        <f t="shared" si="17"/>
        <v>#DIV/0!</v>
      </c>
      <c r="O33" s="1738" t="e">
        <f t="shared" si="17"/>
        <v>#DIV/0!</v>
      </c>
      <c r="P33" s="1738" t="e">
        <f t="shared" si="17"/>
        <v>#DIV/0!</v>
      </c>
      <c r="Q33" s="1738" t="e">
        <f t="shared" si="17"/>
        <v>#DIV/0!</v>
      </c>
      <c r="R33" s="1738" t="e">
        <f t="shared" si="17"/>
        <v>#DIV/0!</v>
      </c>
      <c r="S33" s="1738" t="e">
        <f t="shared" si="17"/>
        <v>#DIV/0!</v>
      </c>
    </row>
    <row r="34" spans="2:20">
      <c r="B34" s="2306"/>
      <c r="C34" s="2306"/>
      <c r="D34" s="2304"/>
      <c r="E34" s="1616" t="s">
        <v>2600</v>
      </c>
      <c r="F34" s="1633" t="s">
        <v>10</v>
      </c>
      <c r="G34" s="1734">
        <f>G30-G32</f>
        <v>0</v>
      </c>
      <c r="H34" s="1734">
        <f t="shared" ref="H34:S34" si="18">H30-H32</f>
        <v>0</v>
      </c>
      <c r="I34" s="1734">
        <f t="shared" si="18"/>
        <v>0</v>
      </c>
      <c r="J34" s="1734">
        <f t="shared" si="18"/>
        <v>0</v>
      </c>
      <c r="K34" s="1734">
        <f t="shared" si="18"/>
        <v>0</v>
      </c>
      <c r="L34" s="1734">
        <f t="shared" si="18"/>
        <v>0</v>
      </c>
      <c r="M34" s="1734">
        <f t="shared" si="18"/>
        <v>0</v>
      </c>
      <c r="N34" s="1734">
        <f t="shared" si="18"/>
        <v>0</v>
      </c>
      <c r="O34" s="1734">
        <f t="shared" si="18"/>
        <v>0</v>
      </c>
      <c r="P34" s="1734">
        <f t="shared" si="18"/>
        <v>0</v>
      </c>
      <c r="Q34" s="1734">
        <f t="shared" si="18"/>
        <v>0</v>
      </c>
      <c r="R34" s="1734">
        <f t="shared" si="18"/>
        <v>0</v>
      </c>
      <c r="S34" s="1734">
        <f t="shared" si="18"/>
        <v>0</v>
      </c>
    </row>
    <row r="35" spans="2:20">
      <c r="B35" s="2306"/>
      <c r="C35" s="2306"/>
      <c r="D35" s="2304"/>
      <c r="E35" s="1739" t="s">
        <v>2601</v>
      </c>
      <c r="F35" s="2315"/>
      <c r="G35" s="1740" t="e">
        <f>+G34/$S$34</f>
        <v>#DIV/0!</v>
      </c>
      <c r="H35" s="1740" t="e">
        <f t="shared" ref="H35:S35" si="19">+H34/$S$34</f>
        <v>#DIV/0!</v>
      </c>
      <c r="I35" s="1740" t="e">
        <f t="shared" si="19"/>
        <v>#DIV/0!</v>
      </c>
      <c r="J35" s="1740" t="e">
        <f t="shared" si="19"/>
        <v>#DIV/0!</v>
      </c>
      <c r="K35" s="1740" t="e">
        <f t="shared" si="19"/>
        <v>#DIV/0!</v>
      </c>
      <c r="L35" s="1740" t="e">
        <f t="shared" si="19"/>
        <v>#DIV/0!</v>
      </c>
      <c r="M35" s="1740" t="e">
        <f t="shared" si="19"/>
        <v>#DIV/0!</v>
      </c>
      <c r="N35" s="1740" t="e">
        <f t="shared" si="19"/>
        <v>#DIV/0!</v>
      </c>
      <c r="O35" s="1740" t="e">
        <f t="shared" si="19"/>
        <v>#DIV/0!</v>
      </c>
      <c r="P35" s="1740" t="e">
        <f t="shared" si="19"/>
        <v>#DIV/0!</v>
      </c>
      <c r="Q35" s="1740" t="e">
        <f t="shared" si="19"/>
        <v>#DIV/0!</v>
      </c>
      <c r="R35" s="1740" t="e">
        <f t="shared" si="19"/>
        <v>#DIV/0!</v>
      </c>
      <c r="S35" s="1740" t="e">
        <f t="shared" si="19"/>
        <v>#DIV/0!</v>
      </c>
    </row>
    <row r="36" spans="2:20">
      <c r="B36" s="2306"/>
      <c r="C36" s="2306"/>
      <c r="D36" s="1745"/>
      <c r="E36" s="1741" t="s">
        <v>2602</v>
      </c>
      <c r="F36" s="2314"/>
      <c r="G36" s="1744" t="e">
        <f>+G34/G30</f>
        <v>#DIV/0!</v>
      </c>
      <c r="H36" s="1744" t="e">
        <f t="shared" ref="H36:S36" si="20">+H34/H30</f>
        <v>#DIV/0!</v>
      </c>
      <c r="I36" s="1744" t="e">
        <f t="shared" si="20"/>
        <v>#DIV/0!</v>
      </c>
      <c r="J36" s="1744" t="e">
        <f t="shared" si="20"/>
        <v>#DIV/0!</v>
      </c>
      <c r="K36" s="1744" t="e">
        <f t="shared" si="20"/>
        <v>#DIV/0!</v>
      </c>
      <c r="L36" s="1744" t="e">
        <f t="shared" si="20"/>
        <v>#DIV/0!</v>
      </c>
      <c r="M36" s="1744" t="e">
        <f t="shared" si="20"/>
        <v>#DIV/0!</v>
      </c>
      <c r="N36" s="1744" t="e">
        <f t="shared" si="20"/>
        <v>#DIV/0!</v>
      </c>
      <c r="O36" s="1744" t="e">
        <f t="shared" si="20"/>
        <v>#DIV/0!</v>
      </c>
      <c r="P36" s="1744" t="e">
        <f t="shared" si="20"/>
        <v>#DIV/0!</v>
      </c>
      <c r="Q36" s="1744" t="e">
        <f t="shared" si="20"/>
        <v>#DIV/0!</v>
      </c>
      <c r="R36" s="1744" t="e">
        <f t="shared" si="20"/>
        <v>#DIV/0!</v>
      </c>
      <c r="S36" s="1744" t="e">
        <f t="shared" si="20"/>
        <v>#DIV/0!</v>
      </c>
    </row>
    <row r="37" spans="2:20">
      <c r="B37" s="2306"/>
      <c r="C37" s="2306"/>
      <c r="D37" s="2303" t="s">
        <v>1440</v>
      </c>
      <c r="E37" s="1616" t="s">
        <v>2597</v>
      </c>
      <c r="F37" s="1633" t="s">
        <v>10</v>
      </c>
      <c r="G37" s="1269"/>
      <c r="H37" s="1269"/>
      <c r="I37" s="1269"/>
      <c r="J37" s="1269"/>
      <c r="K37" s="1269"/>
      <c r="L37" s="1269"/>
      <c r="M37" s="1269"/>
      <c r="N37" s="1269"/>
      <c r="O37" s="1269"/>
      <c r="P37" s="1269"/>
      <c r="Q37" s="1269"/>
      <c r="R37" s="1269"/>
      <c r="S37" s="1269"/>
    </row>
    <row r="38" spans="2:20">
      <c r="B38" s="2306"/>
      <c r="C38" s="2306"/>
      <c r="D38" s="2304"/>
      <c r="E38" s="1735" t="s">
        <v>2598</v>
      </c>
      <c r="F38" s="2313"/>
      <c r="G38" s="1743" t="e">
        <f>+G37/$S$37</f>
        <v>#DIV/0!</v>
      </c>
      <c r="H38" s="1743" t="e">
        <f t="shared" ref="H38:S38" si="21">+H37/$S$37</f>
        <v>#DIV/0!</v>
      </c>
      <c r="I38" s="1743" t="e">
        <f t="shared" si="21"/>
        <v>#DIV/0!</v>
      </c>
      <c r="J38" s="1743" t="e">
        <f t="shared" si="21"/>
        <v>#DIV/0!</v>
      </c>
      <c r="K38" s="1743" t="e">
        <f t="shared" si="21"/>
        <v>#DIV/0!</v>
      </c>
      <c r="L38" s="1743" t="e">
        <f t="shared" si="21"/>
        <v>#DIV/0!</v>
      </c>
      <c r="M38" s="1743" t="e">
        <f t="shared" si="21"/>
        <v>#DIV/0!</v>
      </c>
      <c r="N38" s="1743" t="e">
        <f t="shared" si="21"/>
        <v>#DIV/0!</v>
      </c>
      <c r="O38" s="1743" t="e">
        <f t="shared" si="21"/>
        <v>#DIV/0!</v>
      </c>
      <c r="P38" s="1743" t="e">
        <f t="shared" si="21"/>
        <v>#DIV/0!</v>
      </c>
      <c r="Q38" s="1743" t="e">
        <f t="shared" si="21"/>
        <v>#DIV/0!</v>
      </c>
      <c r="R38" s="1743" t="e">
        <f t="shared" si="21"/>
        <v>#DIV/0!</v>
      </c>
      <c r="S38" s="1743" t="e">
        <f t="shared" si="21"/>
        <v>#DIV/0!</v>
      </c>
    </row>
    <row r="39" spans="2:20">
      <c r="B39" s="2306"/>
      <c r="C39" s="2306"/>
      <c r="D39" s="2304"/>
      <c r="E39" s="1616" t="s">
        <v>656</v>
      </c>
      <c r="F39" s="1633" t="s">
        <v>10</v>
      </c>
      <c r="G39" s="1269"/>
      <c r="H39" s="1269"/>
      <c r="I39" s="1269"/>
      <c r="J39" s="1269"/>
      <c r="K39" s="1269"/>
      <c r="L39" s="1269"/>
      <c r="M39" s="1269"/>
      <c r="N39" s="1269"/>
      <c r="O39" s="1269"/>
      <c r="P39" s="1269"/>
      <c r="Q39" s="1269"/>
      <c r="R39" s="1269"/>
      <c r="S39" s="1269"/>
    </row>
    <row r="40" spans="2:20">
      <c r="B40" s="2306"/>
      <c r="C40" s="2306"/>
      <c r="D40" s="2304"/>
      <c r="E40" s="1737" t="s">
        <v>2599</v>
      </c>
      <c r="F40" s="2314"/>
      <c r="G40" s="1738" t="e">
        <f>+G39/$S$39</f>
        <v>#DIV/0!</v>
      </c>
      <c r="H40" s="1738" t="e">
        <f t="shared" ref="H40:S40" si="22">+H39/$S$39</f>
        <v>#DIV/0!</v>
      </c>
      <c r="I40" s="1738" t="e">
        <f t="shared" si="22"/>
        <v>#DIV/0!</v>
      </c>
      <c r="J40" s="1738" t="e">
        <f t="shared" si="22"/>
        <v>#DIV/0!</v>
      </c>
      <c r="K40" s="1738" t="e">
        <f t="shared" si="22"/>
        <v>#DIV/0!</v>
      </c>
      <c r="L40" s="1738" t="e">
        <f t="shared" si="22"/>
        <v>#DIV/0!</v>
      </c>
      <c r="M40" s="1738" t="e">
        <f t="shared" si="22"/>
        <v>#DIV/0!</v>
      </c>
      <c r="N40" s="1738" t="e">
        <f t="shared" si="22"/>
        <v>#DIV/0!</v>
      </c>
      <c r="O40" s="1738" t="e">
        <f t="shared" si="22"/>
        <v>#DIV/0!</v>
      </c>
      <c r="P40" s="1738" t="e">
        <f t="shared" si="22"/>
        <v>#DIV/0!</v>
      </c>
      <c r="Q40" s="1738" t="e">
        <f t="shared" si="22"/>
        <v>#DIV/0!</v>
      </c>
      <c r="R40" s="1738" t="e">
        <f t="shared" si="22"/>
        <v>#DIV/0!</v>
      </c>
      <c r="S40" s="1738" t="e">
        <f t="shared" si="22"/>
        <v>#DIV/0!</v>
      </c>
      <c r="T40" s="434" t="s">
        <v>1439</v>
      </c>
    </row>
    <row r="41" spans="2:20">
      <c r="B41" s="2306"/>
      <c r="C41" s="2306"/>
      <c r="D41" s="2304"/>
      <c r="E41" s="1616" t="s">
        <v>2600</v>
      </c>
      <c r="F41" s="1633" t="s">
        <v>10</v>
      </c>
      <c r="G41" s="1734">
        <f>G37-G39</f>
        <v>0</v>
      </c>
      <c r="H41" s="1734">
        <f t="shared" ref="H41:S41" si="23">H37-H39</f>
        <v>0</v>
      </c>
      <c r="I41" s="1734">
        <f t="shared" si="23"/>
        <v>0</v>
      </c>
      <c r="J41" s="1734">
        <f t="shared" si="23"/>
        <v>0</v>
      </c>
      <c r="K41" s="1734">
        <f t="shared" si="23"/>
        <v>0</v>
      </c>
      <c r="L41" s="1734">
        <f t="shared" si="23"/>
        <v>0</v>
      </c>
      <c r="M41" s="1734">
        <f t="shared" si="23"/>
        <v>0</v>
      </c>
      <c r="N41" s="1734">
        <f t="shared" si="23"/>
        <v>0</v>
      </c>
      <c r="O41" s="1734">
        <f t="shared" si="23"/>
        <v>0</v>
      </c>
      <c r="P41" s="1734">
        <f t="shared" si="23"/>
        <v>0</v>
      </c>
      <c r="Q41" s="1734">
        <f t="shared" si="23"/>
        <v>0</v>
      </c>
      <c r="R41" s="1734">
        <f t="shared" si="23"/>
        <v>0</v>
      </c>
      <c r="S41" s="1734">
        <f t="shared" si="23"/>
        <v>0</v>
      </c>
    </row>
    <row r="42" spans="2:20">
      <c r="B42" s="2306"/>
      <c r="C42" s="2306"/>
      <c r="D42" s="2304"/>
      <c r="E42" s="1739" t="s">
        <v>2601</v>
      </c>
      <c r="F42" s="2315"/>
      <c r="G42" s="1740" t="e">
        <f>+G41/$S$41</f>
        <v>#DIV/0!</v>
      </c>
      <c r="H42" s="1740" t="e">
        <f t="shared" ref="H42:S42" si="24">+H41/$S$41</f>
        <v>#DIV/0!</v>
      </c>
      <c r="I42" s="1740" t="e">
        <f t="shared" si="24"/>
        <v>#DIV/0!</v>
      </c>
      <c r="J42" s="1740" t="e">
        <f t="shared" si="24"/>
        <v>#DIV/0!</v>
      </c>
      <c r="K42" s="1740" t="e">
        <f t="shared" si="24"/>
        <v>#DIV/0!</v>
      </c>
      <c r="L42" s="1740" t="e">
        <f t="shared" si="24"/>
        <v>#DIV/0!</v>
      </c>
      <c r="M42" s="1740" t="e">
        <f t="shared" si="24"/>
        <v>#DIV/0!</v>
      </c>
      <c r="N42" s="1740" t="e">
        <f t="shared" si="24"/>
        <v>#DIV/0!</v>
      </c>
      <c r="O42" s="1740" t="e">
        <f t="shared" si="24"/>
        <v>#DIV/0!</v>
      </c>
      <c r="P42" s="1740" t="e">
        <f t="shared" si="24"/>
        <v>#DIV/0!</v>
      </c>
      <c r="Q42" s="1740" t="e">
        <f t="shared" si="24"/>
        <v>#DIV/0!</v>
      </c>
      <c r="R42" s="1740" t="e">
        <f t="shared" si="24"/>
        <v>#DIV/0!</v>
      </c>
      <c r="S42" s="1740" t="e">
        <f t="shared" si="24"/>
        <v>#DIV/0!</v>
      </c>
    </row>
    <row r="43" spans="2:20">
      <c r="B43" s="1741"/>
      <c r="C43" s="1741"/>
      <c r="D43" s="1745"/>
      <c r="E43" s="1741" t="s">
        <v>2602</v>
      </c>
      <c r="F43" s="2314"/>
      <c r="G43" s="1744" t="e">
        <f>+G41/G37</f>
        <v>#DIV/0!</v>
      </c>
      <c r="H43" s="1744" t="e">
        <f t="shared" ref="H43:S43" si="25">+H41/H37</f>
        <v>#DIV/0!</v>
      </c>
      <c r="I43" s="1744" t="e">
        <f t="shared" si="25"/>
        <v>#DIV/0!</v>
      </c>
      <c r="J43" s="1744" t="e">
        <f t="shared" si="25"/>
        <v>#DIV/0!</v>
      </c>
      <c r="K43" s="1744" t="e">
        <f t="shared" si="25"/>
        <v>#DIV/0!</v>
      </c>
      <c r="L43" s="1744" t="e">
        <f t="shared" si="25"/>
        <v>#DIV/0!</v>
      </c>
      <c r="M43" s="1744" t="e">
        <f t="shared" si="25"/>
        <v>#DIV/0!</v>
      </c>
      <c r="N43" s="1744" t="e">
        <f t="shared" si="25"/>
        <v>#DIV/0!</v>
      </c>
      <c r="O43" s="1744" t="e">
        <f t="shared" si="25"/>
        <v>#DIV/0!</v>
      </c>
      <c r="P43" s="1744" t="e">
        <f t="shared" si="25"/>
        <v>#DIV/0!</v>
      </c>
      <c r="Q43" s="1744" t="e">
        <f t="shared" si="25"/>
        <v>#DIV/0!</v>
      </c>
      <c r="R43" s="1744" t="e">
        <f t="shared" si="25"/>
        <v>#DIV/0!</v>
      </c>
      <c r="S43" s="1744" t="e">
        <f t="shared" si="25"/>
        <v>#DIV/0!</v>
      </c>
    </row>
    <row r="44" spans="2:20">
      <c r="B44" s="2305" t="s">
        <v>2603</v>
      </c>
      <c r="C44" s="2307" t="s">
        <v>1445</v>
      </c>
      <c r="D44" s="1743" t="str">
        <f>D9</f>
        <v>Related Party 1</v>
      </c>
      <c r="E44" s="1616" t="s">
        <v>2597</v>
      </c>
      <c r="F44" s="1633" t="s">
        <v>10</v>
      </c>
      <c r="G44" s="1269"/>
      <c r="H44" s="1269"/>
      <c r="I44" s="1269"/>
      <c r="J44" s="1269"/>
      <c r="K44" s="1269"/>
      <c r="L44" s="1269"/>
      <c r="M44" s="1269"/>
      <c r="N44" s="1269"/>
      <c r="O44" s="1269"/>
      <c r="P44" s="1269"/>
      <c r="Q44" s="1269"/>
      <c r="R44" s="1269"/>
      <c r="S44" s="1269"/>
    </row>
    <row r="45" spans="2:20">
      <c r="B45" s="2306"/>
      <c r="C45" s="2306"/>
      <c r="D45" s="435"/>
      <c r="E45" s="1735" t="s">
        <v>2598</v>
      </c>
      <c r="F45" s="2313"/>
      <c r="G45" s="1743" t="e">
        <f>+G44/$S$44</f>
        <v>#DIV/0!</v>
      </c>
      <c r="H45" s="1743" t="e">
        <f t="shared" ref="H45:S45" si="26">+H44/$S$44</f>
        <v>#DIV/0!</v>
      </c>
      <c r="I45" s="1743" t="e">
        <f t="shared" si="26"/>
        <v>#DIV/0!</v>
      </c>
      <c r="J45" s="1743" t="e">
        <f t="shared" si="26"/>
        <v>#DIV/0!</v>
      </c>
      <c r="K45" s="1743" t="e">
        <f t="shared" si="26"/>
        <v>#DIV/0!</v>
      </c>
      <c r="L45" s="1743" t="e">
        <f t="shared" si="26"/>
        <v>#DIV/0!</v>
      </c>
      <c r="M45" s="1743" t="e">
        <f t="shared" si="26"/>
        <v>#DIV/0!</v>
      </c>
      <c r="N45" s="1743" t="e">
        <f t="shared" si="26"/>
        <v>#DIV/0!</v>
      </c>
      <c r="O45" s="1743" t="e">
        <f t="shared" si="26"/>
        <v>#DIV/0!</v>
      </c>
      <c r="P45" s="1743" t="e">
        <f t="shared" si="26"/>
        <v>#DIV/0!</v>
      </c>
      <c r="Q45" s="1743" t="e">
        <f t="shared" si="26"/>
        <v>#DIV/0!</v>
      </c>
      <c r="R45" s="1743" t="e">
        <f t="shared" si="26"/>
        <v>#DIV/0!</v>
      </c>
      <c r="S45" s="1743" t="e">
        <f t="shared" si="26"/>
        <v>#DIV/0!</v>
      </c>
    </row>
    <row r="46" spans="2:20">
      <c r="B46" s="2306"/>
      <c r="C46" s="2306"/>
      <c r="D46" s="435"/>
      <c r="E46" s="1616" t="s">
        <v>656</v>
      </c>
      <c r="F46" s="1633" t="s">
        <v>10</v>
      </c>
      <c r="G46" s="1269"/>
      <c r="H46" s="1269"/>
      <c r="I46" s="1269"/>
      <c r="J46" s="1269"/>
      <c r="K46" s="1269"/>
      <c r="L46" s="1269"/>
      <c r="M46" s="1269"/>
      <c r="N46" s="1269"/>
      <c r="O46" s="1269"/>
      <c r="P46" s="1269"/>
      <c r="Q46" s="1269"/>
      <c r="R46" s="1269"/>
      <c r="S46" s="1269"/>
    </row>
    <row r="47" spans="2:20">
      <c r="B47" s="2306"/>
      <c r="C47" s="2306"/>
      <c r="D47" s="435"/>
      <c r="E47" s="1737" t="s">
        <v>2599</v>
      </c>
      <c r="F47" s="2314"/>
      <c r="G47" s="1738" t="e">
        <f>+G46/$S$46</f>
        <v>#DIV/0!</v>
      </c>
      <c r="H47" s="1738" t="e">
        <f t="shared" ref="H47:S47" si="27">+H46/$S$46</f>
        <v>#DIV/0!</v>
      </c>
      <c r="I47" s="1738" t="e">
        <f t="shared" si="27"/>
        <v>#DIV/0!</v>
      </c>
      <c r="J47" s="1738" t="e">
        <f t="shared" si="27"/>
        <v>#DIV/0!</v>
      </c>
      <c r="K47" s="1738" t="e">
        <f t="shared" si="27"/>
        <v>#DIV/0!</v>
      </c>
      <c r="L47" s="1738" t="e">
        <f t="shared" si="27"/>
        <v>#DIV/0!</v>
      </c>
      <c r="M47" s="1738" t="e">
        <f t="shared" si="27"/>
        <v>#DIV/0!</v>
      </c>
      <c r="N47" s="1738" t="e">
        <f t="shared" si="27"/>
        <v>#DIV/0!</v>
      </c>
      <c r="O47" s="1738" t="e">
        <f t="shared" si="27"/>
        <v>#DIV/0!</v>
      </c>
      <c r="P47" s="1738" t="e">
        <f t="shared" si="27"/>
        <v>#DIV/0!</v>
      </c>
      <c r="Q47" s="1738" t="e">
        <f t="shared" si="27"/>
        <v>#DIV/0!</v>
      </c>
      <c r="R47" s="1738" t="e">
        <f t="shared" si="27"/>
        <v>#DIV/0!</v>
      </c>
      <c r="S47" s="1738" t="e">
        <f t="shared" si="27"/>
        <v>#DIV/0!</v>
      </c>
    </row>
    <row r="48" spans="2:20">
      <c r="B48" s="2306"/>
      <c r="C48" s="2306"/>
      <c r="D48" s="435"/>
      <c r="E48" s="1616" t="s">
        <v>2600</v>
      </c>
      <c r="F48" s="1633" t="s">
        <v>10</v>
      </c>
      <c r="G48" s="1734">
        <f>G44-G46</f>
        <v>0</v>
      </c>
      <c r="H48" s="1734">
        <f t="shared" ref="H48:S48" si="28">H44-H46</f>
        <v>0</v>
      </c>
      <c r="I48" s="1734">
        <f t="shared" si="28"/>
        <v>0</v>
      </c>
      <c r="J48" s="1734">
        <f t="shared" si="28"/>
        <v>0</v>
      </c>
      <c r="K48" s="1734">
        <f t="shared" si="28"/>
        <v>0</v>
      </c>
      <c r="L48" s="1734">
        <f t="shared" si="28"/>
        <v>0</v>
      </c>
      <c r="M48" s="1734">
        <f t="shared" si="28"/>
        <v>0</v>
      </c>
      <c r="N48" s="1734">
        <f t="shared" si="28"/>
        <v>0</v>
      </c>
      <c r="O48" s="1734">
        <f t="shared" si="28"/>
        <v>0</v>
      </c>
      <c r="P48" s="1734">
        <f t="shared" si="28"/>
        <v>0</v>
      </c>
      <c r="Q48" s="1734">
        <f t="shared" si="28"/>
        <v>0</v>
      </c>
      <c r="R48" s="1734">
        <f t="shared" si="28"/>
        <v>0</v>
      </c>
      <c r="S48" s="1734">
        <f t="shared" si="28"/>
        <v>0</v>
      </c>
    </row>
    <row r="49" spans="2:19">
      <c r="B49" s="2306"/>
      <c r="C49" s="2306"/>
      <c r="D49" s="435"/>
      <c r="E49" s="1739" t="s">
        <v>2601</v>
      </c>
      <c r="F49" s="2315"/>
      <c r="G49" s="1740" t="e">
        <f>+G48/$S$48</f>
        <v>#DIV/0!</v>
      </c>
      <c r="H49" s="1740" t="e">
        <f t="shared" ref="H49:S49" si="29">+H48/$S$48</f>
        <v>#DIV/0!</v>
      </c>
      <c r="I49" s="1740" t="e">
        <f t="shared" si="29"/>
        <v>#DIV/0!</v>
      </c>
      <c r="J49" s="1740" t="e">
        <f t="shared" si="29"/>
        <v>#DIV/0!</v>
      </c>
      <c r="K49" s="1740" t="e">
        <f t="shared" si="29"/>
        <v>#DIV/0!</v>
      </c>
      <c r="L49" s="1740" t="e">
        <f t="shared" si="29"/>
        <v>#DIV/0!</v>
      </c>
      <c r="M49" s="1740" t="e">
        <f t="shared" si="29"/>
        <v>#DIV/0!</v>
      </c>
      <c r="N49" s="1740" t="e">
        <f t="shared" si="29"/>
        <v>#DIV/0!</v>
      </c>
      <c r="O49" s="1740" t="e">
        <f t="shared" si="29"/>
        <v>#DIV/0!</v>
      </c>
      <c r="P49" s="1740" t="e">
        <f t="shared" si="29"/>
        <v>#DIV/0!</v>
      </c>
      <c r="Q49" s="1740" t="e">
        <f t="shared" si="29"/>
        <v>#DIV/0!</v>
      </c>
      <c r="R49" s="1740" t="e">
        <f t="shared" si="29"/>
        <v>#DIV/0!</v>
      </c>
      <c r="S49" s="1740" t="e">
        <f t="shared" si="29"/>
        <v>#DIV/0!</v>
      </c>
    </row>
    <row r="50" spans="2:19">
      <c r="B50" s="2306"/>
      <c r="C50" s="2306"/>
      <c r="D50" s="435"/>
      <c r="E50" s="1741" t="s">
        <v>2602</v>
      </c>
      <c r="F50" s="2314"/>
      <c r="G50" s="1742" t="e">
        <f>+G48/G44</f>
        <v>#DIV/0!</v>
      </c>
      <c r="H50" s="1742" t="e">
        <f t="shared" ref="H50:S50" si="30">+H48/H44</f>
        <v>#DIV/0!</v>
      </c>
      <c r="I50" s="1742" t="e">
        <f t="shared" si="30"/>
        <v>#DIV/0!</v>
      </c>
      <c r="J50" s="1742" t="e">
        <f t="shared" si="30"/>
        <v>#DIV/0!</v>
      </c>
      <c r="K50" s="1742" t="e">
        <f t="shared" si="30"/>
        <v>#DIV/0!</v>
      </c>
      <c r="L50" s="1742" t="e">
        <f t="shared" si="30"/>
        <v>#DIV/0!</v>
      </c>
      <c r="M50" s="1742" t="e">
        <f t="shared" si="30"/>
        <v>#DIV/0!</v>
      </c>
      <c r="N50" s="1742" t="e">
        <f t="shared" si="30"/>
        <v>#DIV/0!</v>
      </c>
      <c r="O50" s="1742" t="e">
        <f t="shared" si="30"/>
        <v>#DIV/0!</v>
      </c>
      <c r="P50" s="1742" t="e">
        <f t="shared" si="30"/>
        <v>#DIV/0!</v>
      </c>
      <c r="Q50" s="1742" t="e">
        <f t="shared" si="30"/>
        <v>#DIV/0!</v>
      </c>
      <c r="R50" s="1742" t="e">
        <f t="shared" si="30"/>
        <v>#DIV/0!</v>
      </c>
      <c r="S50" s="1742" t="e">
        <f t="shared" si="30"/>
        <v>#DIV/0!</v>
      </c>
    </row>
    <row r="51" spans="2:19">
      <c r="B51" s="2306"/>
      <c r="C51" s="2306"/>
      <c r="D51" s="1743" t="str">
        <f>D16</f>
        <v>Related Party 2</v>
      </c>
      <c r="E51" s="1616" t="s">
        <v>2597</v>
      </c>
      <c r="F51" s="1633" t="s">
        <v>10</v>
      </c>
      <c r="G51" s="1269"/>
      <c r="H51" s="1269"/>
      <c r="I51" s="1269"/>
      <c r="J51" s="1269"/>
      <c r="K51" s="1269"/>
      <c r="L51" s="1269"/>
      <c r="M51" s="1269"/>
      <c r="N51" s="1269"/>
      <c r="O51" s="1269"/>
      <c r="P51" s="1269"/>
      <c r="Q51" s="1269"/>
      <c r="R51" s="1269"/>
      <c r="S51" s="1269"/>
    </row>
    <row r="52" spans="2:19">
      <c r="B52" s="2306"/>
      <c r="C52" s="2306"/>
      <c r="D52" s="435"/>
      <c r="E52" s="1735" t="s">
        <v>2598</v>
      </c>
      <c r="F52" s="2313"/>
      <c r="G52" s="1743" t="e">
        <f>+G51/$S$51</f>
        <v>#DIV/0!</v>
      </c>
      <c r="H52" s="1743" t="e">
        <f t="shared" ref="H52:S52" si="31">+H51/$S$51</f>
        <v>#DIV/0!</v>
      </c>
      <c r="I52" s="1743" t="e">
        <f t="shared" si="31"/>
        <v>#DIV/0!</v>
      </c>
      <c r="J52" s="1743" t="e">
        <f t="shared" si="31"/>
        <v>#DIV/0!</v>
      </c>
      <c r="K52" s="1743" t="e">
        <f t="shared" si="31"/>
        <v>#DIV/0!</v>
      </c>
      <c r="L52" s="1743" t="e">
        <f t="shared" si="31"/>
        <v>#DIV/0!</v>
      </c>
      <c r="M52" s="1743" t="e">
        <f t="shared" si="31"/>
        <v>#DIV/0!</v>
      </c>
      <c r="N52" s="1743" t="e">
        <f t="shared" si="31"/>
        <v>#DIV/0!</v>
      </c>
      <c r="O52" s="1743" t="e">
        <f t="shared" si="31"/>
        <v>#DIV/0!</v>
      </c>
      <c r="P52" s="1743" t="e">
        <f t="shared" si="31"/>
        <v>#DIV/0!</v>
      </c>
      <c r="Q52" s="1743" t="e">
        <f t="shared" si="31"/>
        <v>#DIV/0!</v>
      </c>
      <c r="R52" s="1743" t="e">
        <f t="shared" si="31"/>
        <v>#DIV/0!</v>
      </c>
      <c r="S52" s="1743" t="e">
        <f t="shared" si="31"/>
        <v>#DIV/0!</v>
      </c>
    </row>
    <row r="53" spans="2:19">
      <c r="B53" s="2306"/>
      <c r="C53" s="2306"/>
      <c r="D53" s="435"/>
      <c r="E53" s="1616" t="s">
        <v>656</v>
      </c>
      <c r="F53" s="1633" t="s">
        <v>10</v>
      </c>
      <c r="G53" s="1211"/>
      <c r="H53" s="1211"/>
      <c r="I53" s="1211"/>
      <c r="J53" s="1211"/>
      <c r="K53" s="1211"/>
      <c r="L53" s="1211"/>
      <c r="M53" s="1211"/>
      <c r="N53" s="1211"/>
      <c r="O53" s="1211"/>
      <c r="P53" s="1211"/>
      <c r="Q53" s="1211"/>
      <c r="R53" s="1211"/>
      <c r="S53" s="1211"/>
    </row>
    <row r="54" spans="2:19">
      <c r="B54" s="2306"/>
      <c r="C54" s="2306"/>
      <c r="D54" s="435"/>
      <c r="E54" s="1737" t="s">
        <v>2599</v>
      </c>
      <c r="F54" s="2314"/>
      <c r="G54" s="1738" t="e">
        <f>+G53/$S$53</f>
        <v>#DIV/0!</v>
      </c>
      <c r="H54" s="1738" t="e">
        <f t="shared" ref="H54:S54" si="32">+H53/$S$53</f>
        <v>#DIV/0!</v>
      </c>
      <c r="I54" s="1738" t="e">
        <f t="shared" si="32"/>
        <v>#DIV/0!</v>
      </c>
      <c r="J54" s="1738" t="e">
        <f t="shared" si="32"/>
        <v>#DIV/0!</v>
      </c>
      <c r="K54" s="1738" t="e">
        <f t="shared" si="32"/>
        <v>#DIV/0!</v>
      </c>
      <c r="L54" s="1738" t="e">
        <f t="shared" si="32"/>
        <v>#DIV/0!</v>
      </c>
      <c r="M54" s="1738" t="e">
        <f t="shared" si="32"/>
        <v>#DIV/0!</v>
      </c>
      <c r="N54" s="1738" t="e">
        <f t="shared" si="32"/>
        <v>#DIV/0!</v>
      </c>
      <c r="O54" s="1738" t="e">
        <f t="shared" si="32"/>
        <v>#DIV/0!</v>
      </c>
      <c r="P54" s="1738" t="e">
        <f t="shared" si="32"/>
        <v>#DIV/0!</v>
      </c>
      <c r="Q54" s="1738" t="e">
        <f t="shared" si="32"/>
        <v>#DIV/0!</v>
      </c>
      <c r="R54" s="1738" t="e">
        <f t="shared" si="32"/>
        <v>#DIV/0!</v>
      </c>
      <c r="S54" s="1738" t="e">
        <f t="shared" si="32"/>
        <v>#DIV/0!</v>
      </c>
    </row>
    <row r="55" spans="2:19">
      <c r="B55" s="2306"/>
      <c r="C55" s="2306"/>
      <c r="D55" s="435"/>
      <c r="E55" s="1616" t="s">
        <v>2600</v>
      </c>
      <c r="F55" s="1633" t="s">
        <v>10</v>
      </c>
      <c r="G55" s="1734">
        <f>G51-G53</f>
        <v>0</v>
      </c>
      <c r="H55" s="1734">
        <f t="shared" ref="H55:S55" si="33">H51-H53</f>
        <v>0</v>
      </c>
      <c r="I55" s="1734">
        <f t="shared" si="33"/>
        <v>0</v>
      </c>
      <c r="J55" s="1734">
        <f t="shared" si="33"/>
        <v>0</v>
      </c>
      <c r="K55" s="1734">
        <f t="shared" si="33"/>
        <v>0</v>
      </c>
      <c r="L55" s="1734">
        <f t="shared" si="33"/>
        <v>0</v>
      </c>
      <c r="M55" s="1734">
        <f t="shared" si="33"/>
        <v>0</v>
      </c>
      <c r="N55" s="1734">
        <f t="shared" si="33"/>
        <v>0</v>
      </c>
      <c r="O55" s="1734">
        <f t="shared" si="33"/>
        <v>0</v>
      </c>
      <c r="P55" s="1734">
        <f t="shared" si="33"/>
        <v>0</v>
      </c>
      <c r="Q55" s="1734">
        <f t="shared" si="33"/>
        <v>0</v>
      </c>
      <c r="R55" s="1734">
        <f t="shared" si="33"/>
        <v>0</v>
      </c>
      <c r="S55" s="1734">
        <f t="shared" si="33"/>
        <v>0</v>
      </c>
    </row>
    <row r="56" spans="2:19">
      <c r="B56" s="2306"/>
      <c r="C56" s="2306"/>
      <c r="D56" s="435"/>
      <c r="E56" s="1739" t="s">
        <v>2601</v>
      </c>
      <c r="F56" s="2315"/>
      <c r="G56" s="1740" t="e">
        <f>+G55/$S$55</f>
        <v>#DIV/0!</v>
      </c>
      <c r="H56" s="1740" t="e">
        <f t="shared" ref="H56:S56" si="34">+H55/$S$55</f>
        <v>#DIV/0!</v>
      </c>
      <c r="I56" s="1740" t="e">
        <f t="shared" si="34"/>
        <v>#DIV/0!</v>
      </c>
      <c r="J56" s="1740" t="e">
        <f t="shared" si="34"/>
        <v>#DIV/0!</v>
      </c>
      <c r="K56" s="1740" t="e">
        <f t="shared" si="34"/>
        <v>#DIV/0!</v>
      </c>
      <c r="L56" s="1740" t="e">
        <f t="shared" si="34"/>
        <v>#DIV/0!</v>
      </c>
      <c r="M56" s="1740" t="e">
        <f t="shared" si="34"/>
        <v>#DIV/0!</v>
      </c>
      <c r="N56" s="1740" t="e">
        <f t="shared" si="34"/>
        <v>#DIV/0!</v>
      </c>
      <c r="O56" s="1740" t="e">
        <f t="shared" si="34"/>
        <v>#DIV/0!</v>
      </c>
      <c r="P56" s="1740" t="e">
        <f t="shared" si="34"/>
        <v>#DIV/0!</v>
      </c>
      <c r="Q56" s="1740" t="e">
        <f t="shared" si="34"/>
        <v>#DIV/0!</v>
      </c>
      <c r="R56" s="1740" t="e">
        <f t="shared" si="34"/>
        <v>#DIV/0!</v>
      </c>
      <c r="S56" s="1740" t="e">
        <f t="shared" si="34"/>
        <v>#DIV/0!</v>
      </c>
    </row>
    <row r="57" spans="2:19">
      <c r="B57" s="2306"/>
      <c r="C57" s="2306"/>
      <c r="D57" s="435"/>
      <c r="E57" s="1741" t="s">
        <v>2602</v>
      </c>
      <c r="F57" s="2314"/>
      <c r="G57" s="1744" t="e">
        <f>+G55/G51</f>
        <v>#DIV/0!</v>
      </c>
      <c r="H57" s="1744" t="e">
        <f t="shared" ref="H57:S57" si="35">+H55/H51</f>
        <v>#DIV/0!</v>
      </c>
      <c r="I57" s="1744" t="e">
        <f t="shared" si="35"/>
        <v>#DIV/0!</v>
      </c>
      <c r="J57" s="1744" t="e">
        <f t="shared" si="35"/>
        <v>#DIV/0!</v>
      </c>
      <c r="K57" s="1744" t="e">
        <f t="shared" si="35"/>
        <v>#DIV/0!</v>
      </c>
      <c r="L57" s="1744" t="e">
        <f t="shared" si="35"/>
        <v>#DIV/0!</v>
      </c>
      <c r="M57" s="1744" t="e">
        <f t="shared" si="35"/>
        <v>#DIV/0!</v>
      </c>
      <c r="N57" s="1744" t="e">
        <f t="shared" si="35"/>
        <v>#DIV/0!</v>
      </c>
      <c r="O57" s="1744" t="e">
        <f t="shared" si="35"/>
        <v>#DIV/0!</v>
      </c>
      <c r="P57" s="1744" t="e">
        <f t="shared" si="35"/>
        <v>#DIV/0!</v>
      </c>
      <c r="Q57" s="1744" t="e">
        <f t="shared" si="35"/>
        <v>#DIV/0!</v>
      </c>
      <c r="R57" s="1744" t="e">
        <f t="shared" si="35"/>
        <v>#DIV/0!</v>
      </c>
      <c r="S57" s="1744" t="e">
        <f t="shared" si="35"/>
        <v>#DIV/0!</v>
      </c>
    </row>
    <row r="58" spans="2:19">
      <c r="B58" s="2306"/>
      <c r="C58" s="2306"/>
      <c r="D58" s="1743" t="str">
        <f>D23</f>
        <v>Related Party 3</v>
      </c>
      <c r="E58" s="1616" t="s">
        <v>2597</v>
      </c>
      <c r="F58" s="1633" t="s">
        <v>10</v>
      </c>
      <c r="G58" s="1269"/>
      <c r="H58" s="1269"/>
      <c r="I58" s="1269"/>
      <c r="J58" s="1269"/>
      <c r="K58" s="1269"/>
      <c r="L58" s="1269"/>
      <c r="M58" s="1269"/>
      <c r="N58" s="1269"/>
      <c r="O58" s="1269"/>
      <c r="P58" s="1269"/>
      <c r="Q58" s="1269"/>
      <c r="R58" s="1269"/>
      <c r="S58" s="1269"/>
    </row>
    <row r="59" spans="2:19">
      <c r="B59" s="2306"/>
      <c r="C59" s="2306"/>
      <c r="D59" s="435"/>
      <c r="E59" s="1735" t="s">
        <v>2598</v>
      </c>
      <c r="F59" s="2313"/>
      <c r="G59" s="1743" t="e">
        <f>+G58/$S$58</f>
        <v>#DIV/0!</v>
      </c>
      <c r="H59" s="1743" t="e">
        <f t="shared" ref="H59:S59" si="36">+H58/$S$58</f>
        <v>#DIV/0!</v>
      </c>
      <c r="I59" s="1743" t="e">
        <f t="shared" si="36"/>
        <v>#DIV/0!</v>
      </c>
      <c r="J59" s="1743" t="e">
        <f t="shared" si="36"/>
        <v>#DIV/0!</v>
      </c>
      <c r="K59" s="1743" t="e">
        <f t="shared" si="36"/>
        <v>#DIV/0!</v>
      </c>
      <c r="L59" s="1743" t="e">
        <f t="shared" si="36"/>
        <v>#DIV/0!</v>
      </c>
      <c r="M59" s="1743" t="e">
        <f t="shared" si="36"/>
        <v>#DIV/0!</v>
      </c>
      <c r="N59" s="1743" t="e">
        <f t="shared" si="36"/>
        <v>#DIV/0!</v>
      </c>
      <c r="O59" s="1743" t="e">
        <f t="shared" si="36"/>
        <v>#DIV/0!</v>
      </c>
      <c r="P59" s="1743" t="e">
        <f t="shared" si="36"/>
        <v>#DIV/0!</v>
      </c>
      <c r="Q59" s="1743" t="e">
        <f t="shared" si="36"/>
        <v>#DIV/0!</v>
      </c>
      <c r="R59" s="1743" t="e">
        <f t="shared" si="36"/>
        <v>#DIV/0!</v>
      </c>
      <c r="S59" s="1743" t="e">
        <f t="shared" si="36"/>
        <v>#DIV/0!</v>
      </c>
    </row>
    <row r="60" spans="2:19">
      <c r="B60" s="2306"/>
      <c r="C60" s="2306"/>
      <c r="D60" s="435"/>
      <c r="E60" s="1616" t="s">
        <v>656</v>
      </c>
      <c r="F60" s="1633" t="s">
        <v>10</v>
      </c>
      <c r="G60" s="1269"/>
      <c r="H60" s="1269"/>
      <c r="I60" s="1269"/>
      <c r="J60" s="1269"/>
      <c r="K60" s="1269"/>
      <c r="L60" s="1269"/>
      <c r="M60" s="1269"/>
      <c r="N60" s="1269"/>
      <c r="O60" s="1269"/>
      <c r="P60" s="1269"/>
      <c r="Q60" s="1269"/>
      <c r="R60" s="1269"/>
      <c r="S60" s="1269"/>
    </row>
    <row r="61" spans="2:19">
      <c r="B61" s="2306"/>
      <c r="C61" s="2306"/>
      <c r="D61" s="435"/>
      <c r="E61" s="1737" t="s">
        <v>2599</v>
      </c>
      <c r="F61" s="2314"/>
      <c r="G61" s="1738" t="e">
        <f>+G60/$S$60</f>
        <v>#DIV/0!</v>
      </c>
      <c r="H61" s="1738" t="e">
        <f t="shared" ref="H61:S61" si="37">+H60/$S$60</f>
        <v>#DIV/0!</v>
      </c>
      <c r="I61" s="1738" t="e">
        <f t="shared" si="37"/>
        <v>#DIV/0!</v>
      </c>
      <c r="J61" s="1738" t="e">
        <f t="shared" si="37"/>
        <v>#DIV/0!</v>
      </c>
      <c r="K61" s="1738" t="e">
        <f t="shared" si="37"/>
        <v>#DIV/0!</v>
      </c>
      <c r="L61" s="1738" t="e">
        <f t="shared" si="37"/>
        <v>#DIV/0!</v>
      </c>
      <c r="M61" s="1738" t="e">
        <f t="shared" si="37"/>
        <v>#DIV/0!</v>
      </c>
      <c r="N61" s="1738" t="e">
        <f t="shared" si="37"/>
        <v>#DIV/0!</v>
      </c>
      <c r="O61" s="1738" t="e">
        <f t="shared" si="37"/>
        <v>#DIV/0!</v>
      </c>
      <c r="P61" s="1738" t="e">
        <f t="shared" si="37"/>
        <v>#DIV/0!</v>
      </c>
      <c r="Q61" s="1738" t="e">
        <f t="shared" si="37"/>
        <v>#DIV/0!</v>
      </c>
      <c r="R61" s="1738" t="e">
        <f t="shared" si="37"/>
        <v>#DIV/0!</v>
      </c>
      <c r="S61" s="1738" t="e">
        <f t="shared" si="37"/>
        <v>#DIV/0!</v>
      </c>
    </row>
    <row r="62" spans="2:19">
      <c r="B62" s="2306"/>
      <c r="C62" s="2306"/>
      <c r="D62" s="435"/>
      <c r="E62" s="1616" t="s">
        <v>2600</v>
      </c>
      <c r="F62" s="1633" t="s">
        <v>10</v>
      </c>
      <c r="G62" s="1734">
        <f>G58-G60</f>
        <v>0</v>
      </c>
      <c r="H62" s="1734">
        <f t="shared" ref="H62:S62" si="38">H58-H60</f>
        <v>0</v>
      </c>
      <c r="I62" s="1734">
        <f t="shared" si="38"/>
        <v>0</v>
      </c>
      <c r="J62" s="1734">
        <f t="shared" si="38"/>
        <v>0</v>
      </c>
      <c r="K62" s="1734">
        <f t="shared" si="38"/>
        <v>0</v>
      </c>
      <c r="L62" s="1734">
        <f t="shared" si="38"/>
        <v>0</v>
      </c>
      <c r="M62" s="1734">
        <f t="shared" si="38"/>
        <v>0</v>
      </c>
      <c r="N62" s="1734">
        <f t="shared" si="38"/>
        <v>0</v>
      </c>
      <c r="O62" s="1734">
        <f t="shared" si="38"/>
        <v>0</v>
      </c>
      <c r="P62" s="1734">
        <f t="shared" si="38"/>
        <v>0</v>
      </c>
      <c r="Q62" s="1734">
        <f t="shared" si="38"/>
        <v>0</v>
      </c>
      <c r="R62" s="1734">
        <f t="shared" si="38"/>
        <v>0</v>
      </c>
      <c r="S62" s="1734">
        <f t="shared" si="38"/>
        <v>0</v>
      </c>
    </row>
    <row r="63" spans="2:19">
      <c r="B63" s="2306"/>
      <c r="C63" s="2306"/>
      <c r="D63" s="435"/>
      <c r="E63" s="1739" t="s">
        <v>2601</v>
      </c>
      <c r="F63" s="2315"/>
      <c r="G63" s="1740" t="e">
        <f>+G62/$S$62</f>
        <v>#DIV/0!</v>
      </c>
      <c r="H63" s="1740" t="e">
        <f t="shared" ref="H63:S63" si="39">+H62/$S$62</f>
        <v>#DIV/0!</v>
      </c>
      <c r="I63" s="1740" t="e">
        <f t="shared" si="39"/>
        <v>#DIV/0!</v>
      </c>
      <c r="J63" s="1740" t="e">
        <f t="shared" si="39"/>
        <v>#DIV/0!</v>
      </c>
      <c r="K63" s="1740" t="e">
        <f t="shared" si="39"/>
        <v>#DIV/0!</v>
      </c>
      <c r="L63" s="1740" t="e">
        <f t="shared" si="39"/>
        <v>#DIV/0!</v>
      </c>
      <c r="M63" s="1740" t="e">
        <f t="shared" si="39"/>
        <v>#DIV/0!</v>
      </c>
      <c r="N63" s="1740" t="e">
        <f t="shared" si="39"/>
        <v>#DIV/0!</v>
      </c>
      <c r="O63" s="1740" t="e">
        <f t="shared" si="39"/>
        <v>#DIV/0!</v>
      </c>
      <c r="P63" s="1740" t="e">
        <f t="shared" si="39"/>
        <v>#DIV/0!</v>
      </c>
      <c r="Q63" s="1740" t="e">
        <f t="shared" si="39"/>
        <v>#DIV/0!</v>
      </c>
      <c r="R63" s="1740" t="e">
        <f t="shared" si="39"/>
        <v>#DIV/0!</v>
      </c>
      <c r="S63" s="1740" t="e">
        <f t="shared" si="39"/>
        <v>#DIV/0!</v>
      </c>
    </row>
    <row r="64" spans="2:19">
      <c r="B64" s="2306"/>
      <c r="C64" s="2306"/>
      <c r="D64" s="435"/>
      <c r="E64" s="1741" t="s">
        <v>2602</v>
      </c>
      <c r="F64" s="2314"/>
      <c r="G64" s="1744" t="e">
        <f>+G62/G58</f>
        <v>#DIV/0!</v>
      </c>
      <c r="H64" s="1744" t="e">
        <f t="shared" ref="H64:S64" si="40">+H62/H58</f>
        <v>#DIV/0!</v>
      </c>
      <c r="I64" s="1744" t="e">
        <f t="shared" si="40"/>
        <v>#DIV/0!</v>
      </c>
      <c r="J64" s="1744" t="e">
        <f t="shared" si="40"/>
        <v>#DIV/0!</v>
      </c>
      <c r="K64" s="1744" t="e">
        <f t="shared" si="40"/>
        <v>#DIV/0!</v>
      </c>
      <c r="L64" s="1744" t="e">
        <f t="shared" si="40"/>
        <v>#DIV/0!</v>
      </c>
      <c r="M64" s="1744" t="e">
        <f t="shared" si="40"/>
        <v>#DIV/0!</v>
      </c>
      <c r="N64" s="1744" t="e">
        <f t="shared" si="40"/>
        <v>#DIV/0!</v>
      </c>
      <c r="O64" s="1744" t="e">
        <f t="shared" si="40"/>
        <v>#DIV/0!</v>
      </c>
      <c r="P64" s="1744" t="e">
        <f t="shared" si="40"/>
        <v>#DIV/0!</v>
      </c>
      <c r="Q64" s="1744" t="e">
        <f t="shared" si="40"/>
        <v>#DIV/0!</v>
      </c>
      <c r="R64" s="1744" t="e">
        <f t="shared" si="40"/>
        <v>#DIV/0!</v>
      </c>
      <c r="S64" s="1744" t="e">
        <f t="shared" si="40"/>
        <v>#DIV/0!</v>
      </c>
    </row>
    <row r="65" spans="2:19">
      <c r="B65" s="2306"/>
      <c r="C65" s="2306"/>
      <c r="D65" s="1743" t="str">
        <f>D30</f>
        <v>Related Party 4</v>
      </c>
      <c r="E65" s="1616" t="s">
        <v>2597</v>
      </c>
      <c r="F65" s="1633" t="s">
        <v>10</v>
      </c>
      <c r="G65" s="1269"/>
      <c r="H65" s="1269"/>
      <c r="I65" s="1269"/>
      <c r="J65" s="1269"/>
      <c r="K65" s="1269"/>
      <c r="L65" s="1269"/>
      <c r="M65" s="1269"/>
      <c r="N65" s="1269"/>
      <c r="O65" s="1269"/>
      <c r="P65" s="1269"/>
      <c r="Q65" s="1269"/>
      <c r="R65" s="1269"/>
      <c r="S65" s="1269"/>
    </row>
    <row r="66" spans="2:19">
      <c r="B66" s="2306"/>
      <c r="C66" s="2306"/>
      <c r="D66" s="435"/>
      <c r="E66" s="1735" t="s">
        <v>2598</v>
      </c>
      <c r="F66" s="2313"/>
      <c r="G66" s="1743" t="e">
        <f>+G65/$S$65</f>
        <v>#DIV/0!</v>
      </c>
      <c r="H66" s="1743" t="e">
        <f t="shared" ref="H66:S66" si="41">+H65/$S$65</f>
        <v>#DIV/0!</v>
      </c>
      <c r="I66" s="1743" t="e">
        <f t="shared" si="41"/>
        <v>#DIV/0!</v>
      </c>
      <c r="J66" s="1743" t="e">
        <f t="shared" si="41"/>
        <v>#DIV/0!</v>
      </c>
      <c r="K66" s="1743" t="e">
        <f t="shared" si="41"/>
        <v>#DIV/0!</v>
      </c>
      <c r="L66" s="1743" t="e">
        <f t="shared" si="41"/>
        <v>#DIV/0!</v>
      </c>
      <c r="M66" s="1743" t="e">
        <f t="shared" si="41"/>
        <v>#DIV/0!</v>
      </c>
      <c r="N66" s="1743" t="e">
        <f t="shared" si="41"/>
        <v>#DIV/0!</v>
      </c>
      <c r="O66" s="1743" t="e">
        <f t="shared" si="41"/>
        <v>#DIV/0!</v>
      </c>
      <c r="P66" s="1743" t="e">
        <f t="shared" si="41"/>
        <v>#DIV/0!</v>
      </c>
      <c r="Q66" s="1743" t="e">
        <f t="shared" si="41"/>
        <v>#DIV/0!</v>
      </c>
      <c r="R66" s="1743" t="e">
        <f t="shared" si="41"/>
        <v>#DIV/0!</v>
      </c>
      <c r="S66" s="1743" t="e">
        <f t="shared" si="41"/>
        <v>#DIV/0!</v>
      </c>
    </row>
    <row r="67" spans="2:19">
      <c r="B67" s="2306"/>
      <c r="C67" s="2306"/>
      <c r="D67" s="435"/>
      <c r="E67" s="1616" t="s">
        <v>656</v>
      </c>
      <c r="F67" s="1633" t="s">
        <v>10</v>
      </c>
      <c r="G67" s="1269"/>
      <c r="H67" s="1269"/>
      <c r="I67" s="1269"/>
      <c r="J67" s="1269"/>
      <c r="K67" s="1269"/>
      <c r="L67" s="1269"/>
      <c r="M67" s="1269"/>
      <c r="N67" s="1269"/>
      <c r="O67" s="1269"/>
      <c r="P67" s="1269"/>
      <c r="Q67" s="1269"/>
      <c r="R67" s="1269"/>
      <c r="S67" s="1269"/>
    </row>
    <row r="68" spans="2:19">
      <c r="B68" s="2306"/>
      <c r="C68" s="2306"/>
      <c r="D68" s="435"/>
      <c r="E68" s="1737" t="s">
        <v>2599</v>
      </c>
      <c r="F68" s="2314"/>
      <c r="G68" s="1738" t="e">
        <f>+G67/$S$67</f>
        <v>#DIV/0!</v>
      </c>
      <c r="H68" s="1738" t="e">
        <f t="shared" ref="H68:S68" si="42">+H67/$S$67</f>
        <v>#DIV/0!</v>
      </c>
      <c r="I68" s="1738" t="e">
        <f t="shared" si="42"/>
        <v>#DIV/0!</v>
      </c>
      <c r="J68" s="1738" t="e">
        <f t="shared" si="42"/>
        <v>#DIV/0!</v>
      </c>
      <c r="K68" s="1738" t="e">
        <f t="shared" si="42"/>
        <v>#DIV/0!</v>
      </c>
      <c r="L68" s="1738" t="e">
        <f t="shared" si="42"/>
        <v>#DIV/0!</v>
      </c>
      <c r="M68" s="1738" t="e">
        <f t="shared" si="42"/>
        <v>#DIV/0!</v>
      </c>
      <c r="N68" s="1738" t="e">
        <f t="shared" si="42"/>
        <v>#DIV/0!</v>
      </c>
      <c r="O68" s="1738" t="e">
        <f t="shared" si="42"/>
        <v>#DIV/0!</v>
      </c>
      <c r="P68" s="1738" t="e">
        <f t="shared" si="42"/>
        <v>#DIV/0!</v>
      </c>
      <c r="Q68" s="1738" t="e">
        <f t="shared" si="42"/>
        <v>#DIV/0!</v>
      </c>
      <c r="R68" s="1738" t="e">
        <f t="shared" si="42"/>
        <v>#DIV/0!</v>
      </c>
      <c r="S68" s="1738" t="e">
        <f t="shared" si="42"/>
        <v>#DIV/0!</v>
      </c>
    </row>
    <row r="69" spans="2:19">
      <c r="B69" s="2306"/>
      <c r="C69" s="2306"/>
      <c r="D69" s="435"/>
      <c r="E69" s="1616" t="s">
        <v>2600</v>
      </c>
      <c r="F69" s="1633" t="s">
        <v>10</v>
      </c>
      <c r="G69" s="1734">
        <f>G65-G67</f>
        <v>0</v>
      </c>
      <c r="H69" s="1734">
        <f t="shared" ref="H69:S69" si="43">H65-H67</f>
        <v>0</v>
      </c>
      <c r="I69" s="1734">
        <f t="shared" si="43"/>
        <v>0</v>
      </c>
      <c r="J69" s="1734">
        <f t="shared" si="43"/>
        <v>0</v>
      </c>
      <c r="K69" s="1734">
        <f t="shared" si="43"/>
        <v>0</v>
      </c>
      <c r="L69" s="1734">
        <f t="shared" si="43"/>
        <v>0</v>
      </c>
      <c r="M69" s="1734">
        <f t="shared" si="43"/>
        <v>0</v>
      </c>
      <c r="N69" s="1734">
        <f t="shared" si="43"/>
        <v>0</v>
      </c>
      <c r="O69" s="1734">
        <f t="shared" si="43"/>
        <v>0</v>
      </c>
      <c r="P69" s="1734">
        <f t="shared" si="43"/>
        <v>0</v>
      </c>
      <c r="Q69" s="1734">
        <f t="shared" si="43"/>
        <v>0</v>
      </c>
      <c r="R69" s="1734">
        <f t="shared" si="43"/>
        <v>0</v>
      </c>
      <c r="S69" s="1734">
        <f t="shared" si="43"/>
        <v>0</v>
      </c>
    </row>
    <row r="70" spans="2:19">
      <c r="B70" s="2306"/>
      <c r="C70" s="2306"/>
      <c r="D70" s="435"/>
      <c r="E70" s="1739" t="s">
        <v>2601</v>
      </c>
      <c r="F70" s="2315"/>
      <c r="G70" s="1740" t="e">
        <f>+G69/$S$69</f>
        <v>#DIV/0!</v>
      </c>
      <c r="H70" s="1740" t="e">
        <f t="shared" ref="H70:S70" si="44">+H69/$S$69</f>
        <v>#DIV/0!</v>
      </c>
      <c r="I70" s="1740" t="e">
        <f t="shared" si="44"/>
        <v>#DIV/0!</v>
      </c>
      <c r="J70" s="1740" t="e">
        <f t="shared" si="44"/>
        <v>#DIV/0!</v>
      </c>
      <c r="K70" s="1740" t="e">
        <f t="shared" si="44"/>
        <v>#DIV/0!</v>
      </c>
      <c r="L70" s="1740" t="e">
        <f t="shared" si="44"/>
        <v>#DIV/0!</v>
      </c>
      <c r="M70" s="1740" t="e">
        <f t="shared" si="44"/>
        <v>#DIV/0!</v>
      </c>
      <c r="N70" s="1740" t="e">
        <f t="shared" si="44"/>
        <v>#DIV/0!</v>
      </c>
      <c r="O70" s="1740" t="e">
        <f t="shared" si="44"/>
        <v>#DIV/0!</v>
      </c>
      <c r="P70" s="1740" t="e">
        <f t="shared" si="44"/>
        <v>#DIV/0!</v>
      </c>
      <c r="Q70" s="1740" t="e">
        <f t="shared" si="44"/>
        <v>#DIV/0!</v>
      </c>
      <c r="R70" s="1740" t="e">
        <f t="shared" si="44"/>
        <v>#DIV/0!</v>
      </c>
      <c r="S70" s="1740" t="e">
        <f t="shared" si="44"/>
        <v>#DIV/0!</v>
      </c>
    </row>
    <row r="71" spans="2:19">
      <c r="B71" s="2306"/>
      <c r="C71" s="2306"/>
      <c r="D71" s="435"/>
      <c r="E71" s="1741" t="s">
        <v>2602</v>
      </c>
      <c r="F71" s="2314"/>
      <c r="G71" s="1744" t="e">
        <f>+G69/G65</f>
        <v>#DIV/0!</v>
      </c>
      <c r="H71" s="1744" t="e">
        <f t="shared" ref="H71:S71" si="45">+H69/H65</f>
        <v>#DIV/0!</v>
      </c>
      <c r="I71" s="1744" t="e">
        <f t="shared" si="45"/>
        <v>#DIV/0!</v>
      </c>
      <c r="J71" s="1744" t="e">
        <f t="shared" si="45"/>
        <v>#DIV/0!</v>
      </c>
      <c r="K71" s="1744" t="e">
        <f t="shared" si="45"/>
        <v>#DIV/0!</v>
      </c>
      <c r="L71" s="1744" t="e">
        <f t="shared" si="45"/>
        <v>#DIV/0!</v>
      </c>
      <c r="M71" s="1744" t="e">
        <f t="shared" si="45"/>
        <v>#DIV/0!</v>
      </c>
      <c r="N71" s="1744" t="e">
        <f t="shared" si="45"/>
        <v>#DIV/0!</v>
      </c>
      <c r="O71" s="1744" t="e">
        <f t="shared" si="45"/>
        <v>#DIV/0!</v>
      </c>
      <c r="P71" s="1744" t="e">
        <f t="shared" si="45"/>
        <v>#DIV/0!</v>
      </c>
      <c r="Q71" s="1744" t="e">
        <f t="shared" si="45"/>
        <v>#DIV/0!</v>
      </c>
      <c r="R71" s="1744" t="e">
        <f t="shared" si="45"/>
        <v>#DIV/0!</v>
      </c>
      <c r="S71" s="1744" t="e">
        <f t="shared" si="45"/>
        <v>#DIV/0!</v>
      </c>
    </row>
    <row r="72" spans="2:19">
      <c r="B72" s="2306"/>
      <c r="C72" s="2306"/>
      <c r="D72" s="1743" t="str">
        <f>D37</f>
        <v>Related Party 5</v>
      </c>
      <c r="E72" s="1616" t="s">
        <v>2597</v>
      </c>
      <c r="F72" s="1633" t="s">
        <v>10</v>
      </c>
      <c r="G72" s="1269"/>
      <c r="H72" s="1269"/>
      <c r="I72" s="1269"/>
      <c r="J72" s="1269"/>
      <c r="K72" s="1269"/>
      <c r="L72" s="1269"/>
      <c r="M72" s="1269"/>
      <c r="N72" s="1269"/>
      <c r="O72" s="1269"/>
      <c r="P72" s="1269"/>
      <c r="Q72" s="1269"/>
      <c r="R72" s="1269"/>
      <c r="S72" s="1269"/>
    </row>
    <row r="73" spans="2:19">
      <c r="B73" s="2306"/>
      <c r="C73" s="2306"/>
      <c r="D73" s="2304"/>
      <c r="E73" s="1735" t="s">
        <v>2598</v>
      </c>
      <c r="F73" s="2313"/>
      <c r="G73" s="1743" t="e">
        <f>+G72/$S$72</f>
        <v>#DIV/0!</v>
      </c>
      <c r="H73" s="1743" t="e">
        <f t="shared" ref="H73:S73" si="46">+H72/$S$72</f>
        <v>#DIV/0!</v>
      </c>
      <c r="I73" s="1743" t="e">
        <f t="shared" si="46"/>
        <v>#DIV/0!</v>
      </c>
      <c r="J73" s="1743" t="e">
        <f t="shared" si="46"/>
        <v>#DIV/0!</v>
      </c>
      <c r="K73" s="1743" t="e">
        <f t="shared" si="46"/>
        <v>#DIV/0!</v>
      </c>
      <c r="L73" s="1743" t="e">
        <f t="shared" si="46"/>
        <v>#DIV/0!</v>
      </c>
      <c r="M73" s="1743" t="e">
        <f t="shared" si="46"/>
        <v>#DIV/0!</v>
      </c>
      <c r="N73" s="1743" t="e">
        <f t="shared" si="46"/>
        <v>#DIV/0!</v>
      </c>
      <c r="O73" s="1743" t="e">
        <f t="shared" si="46"/>
        <v>#DIV/0!</v>
      </c>
      <c r="P73" s="1743" t="e">
        <f t="shared" si="46"/>
        <v>#DIV/0!</v>
      </c>
      <c r="Q73" s="1743" t="e">
        <f t="shared" si="46"/>
        <v>#DIV/0!</v>
      </c>
      <c r="R73" s="1743" t="e">
        <f t="shared" si="46"/>
        <v>#DIV/0!</v>
      </c>
      <c r="S73" s="1743" t="e">
        <f t="shared" si="46"/>
        <v>#DIV/0!</v>
      </c>
    </row>
    <row r="74" spans="2:19">
      <c r="B74" s="2306"/>
      <c r="C74" s="2306"/>
      <c r="D74" s="2304"/>
      <c r="E74" s="1616" t="s">
        <v>656</v>
      </c>
      <c r="F74" s="1633" t="s">
        <v>10</v>
      </c>
      <c r="G74" s="1269"/>
      <c r="H74" s="1269"/>
      <c r="I74" s="1269"/>
      <c r="J74" s="1269"/>
      <c r="K74" s="1269"/>
      <c r="L74" s="1269"/>
      <c r="M74" s="1269"/>
      <c r="N74" s="1269"/>
      <c r="O74" s="1269"/>
      <c r="P74" s="1269"/>
      <c r="Q74" s="1269"/>
      <c r="R74" s="1269"/>
      <c r="S74" s="1269"/>
    </row>
    <row r="75" spans="2:19">
      <c r="B75" s="2306"/>
      <c r="C75" s="2306"/>
      <c r="D75" s="2304"/>
      <c r="E75" s="1737" t="s">
        <v>2599</v>
      </c>
      <c r="F75" s="2314"/>
      <c r="G75" s="1738" t="e">
        <f>+G74/$S$74</f>
        <v>#DIV/0!</v>
      </c>
      <c r="H75" s="1738" t="e">
        <f t="shared" ref="H75:S75" si="47">+H74/$S$74</f>
        <v>#DIV/0!</v>
      </c>
      <c r="I75" s="1738" t="e">
        <f t="shared" si="47"/>
        <v>#DIV/0!</v>
      </c>
      <c r="J75" s="1738" t="e">
        <f t="shared" si="47"/>
        <v>#DIV/0!</v>
      </c>
      <c r="K75" s="1738" t="e">
        <f t="shared" si="47"/>
        <v>#DIV/0!</v>
      </c>
      <c r="L75" s="1738" t="e">
        <f t="shared" si="47"/>
        <v>#DIV/0!</v>
      </c>
      <c r="M75" s="1738" t="e">
        <f t="shared" si="47"/>
        <v>#DIV/0!</v>
      </c>
      <c r="N75" s="1738" t="e">
        <f t="shared" si="47"/>
        <v>#DIV/0!</v>
      </c>
      <c r="O75" s="1738" t="e">
        <f t="shared" si="47"/>
        <v>#DIV/0!</v>
      </c>
      <c r="P75" s="1738" t="e">
        <f t="shared" si="47"/>
        <v>#DIV/0!</v>
      </c>
      <c r="Q75" s="1738" t="e">
        <f t="shared" si="47"/>
        <v>#DIV/0!</v>
      </c>
      <c r="R75" s="1738" t="e">
        <f t="shared" si="47"/>
        <v>#DIV/0!</v>
      </c>
      <c r="S75" s="1738" t="e">
        <f t="shared" si="47"/>
        <v>#DIV/0!</v>
      </c>
    </row>
    <row r="76" spans="2:19">
      <c r="B76" s="2306"/>
      <c r="C76" s="2306"/>
      <c r="D76" s="2304"/>
      <c r="E76" s="1616" t="s">
        <v>2600</v>
      </c>
      <c r="F76" s="1633" t="s">
        <v>10</v>
      </c>
      <c r="G76" s="1734">
        <f>G72-G74</f>
        <v>0</v>
      </c>
      <c r="H76" s="1734">
        <f t="shared" ref="H76:S76" si="48">H72-H74</f>
        <v>0</v>
      </c>
      <c r="I76" s="1734">
        <f t="shared" si="48"/>
        <v>0</v>
      </c>
      <c r="J76" s="1734">
        <f t="shared" si="48"/>
        <v>0</v>
      </c>
      <c r="K76" s="1734">
        <f t="shared" si="48"/>
        <v>0</v>
      </c>
      <c r="L76" s="1734">
        <f t="shared" si="48"/>
        <v>0</v>
      </c>
      <c r="M76" s="1734">
        <f t="shared" si="48"/>
        <v>0</v>
      </c>
      <c r="N76" s="1734">
        <f t="shared" si="48"/>
        <v>0</v>
      </c>
      <c r="O76" s="1734">
        <f t="shared" si="48"/>
        <v>0</v>
      </c>
      <c r="P76" s="1734">
        <f t="shared" si="48"/>
        <v>0</v>
      </c>
      <c r="Q76" s="1734">
        <f t="shared" si="48"/>
        <v>0</v>
      </c>
      <c r="R76" s="1734">
        <f t="shared" si="48"/>
        <v>0</v>
      </c>
      <c r="S76" s="1734">
        <f t="shared" si="48"/>
        <v>0</v>
      </c>
    </row>
    <row r="77" spans="2:19">
      <c r="B77" s="2306"/>
      <c r="C77" s="2306"/>
      <c r="D77" s="2304"/>
      <c r="E77" s="1739" t="s">
        <v>2601</v>
      </c>
      <c r="F77" s="2315"/>
      <c r="G77" s="1740" t="e">
        <f>+G76/$S$76</f>
        <v>#DIV/0!</v>
      </c>
      <c r="H77" s="1740" t="e">
        <f t="shared" ref="H77:S77" si="49">+H76/$S$76</f>
        <v>#DIV/0!</v>
      </c>
      <c r="I77" s="1740" t="e">
        <f t="shared" si="49"/>
        <v>#DIV/0!</v>
      </c>
      <c r="J77" s="1740" t="e">
        <f t="shared" si="49"/>
        <v>#DIV/0!</v>
      </c>
      <c r="K77" s="1740" t="e">
        <f t="shared" si="49"/>
        <v>#DIV/0!</v>
      </c>
      <c r="L77" s="1740" t="e">
        <f t="shared" si="49"/>
        <v>#DIV/0!</v>
      </c>
      <c r="M77" s="1740" t="e">
        <f t="shared" si="49"/>
        <v>#DIV/0!</v>
      </c>
      <c r="N77" s="1740" t="e">
        <f t="shared" si="49"/>
        <v>#DIV/0!</v>
      </c>
      <c r="O77" s="1740" t="e">
        <f t="shared" si="49"/>
        <v>#DIV/0!</v>
      </c>
      <c r="P77" s="1740" t="e">
        <f t="shared" si="49"/>
        <v>#DIV/0!</v>
      </c>
      <c r="Q77" s="1740" t="e">
        <f t="shared" si="49"/>
        <v>#DIV/0!</v>
      </c>
      <c r="R77" s="1740" t="e">
        <f t="shared" si="49"/>
        <v>#DIV/0!</v>
      </c>
      <c r="S77" s="1740" t="e">
        <f t="shared" si="49"/>
        <v>#DIV/0!</v>
      </c>
    </row>
    <row r="78" spans="2:19">
      <c r="B78" s="1741"/>
      <c r="C78" s="1741"/>
      <c r="D78" s="1745"/>
      <c r="E78" s="1741" t="s">
        <v>2602</v>
      </c>
      <c r="F78" s="2315"/>
      <c r="G78" s="1744" t="e">
        <f>+G76/G72</f>
        <v>#DIV/0!</v>
      </c>
      <c r="H78" s="1744" t="e">
        <f t="shared" ref="H78:S78" si="50">+H76/H72</f>
        <v>#DIV/0!</v>
      </c>
      <c r="I78" s="1744" t="e">
        <f t="shared" si="50"/>
        <v>#DIV/0!</v>
      </c>
      <c r="J78" s="1744" t="e">
        <f t="shared" si="50"/>
        <v>#DIV/0!</v>
      </c>
      <c r="K78" s="1744" t="e">
        <f t="shared" si="50"/>
        <v>#DIV/0!</v>
      </c>
      <c r="L78" s="1744" t="e">
        <f t="shared" si="50"/>
        <v>#DIV/0!</v>
      </c>
      <c r="M78" s="1744" t="e">
        <f t="shared" si="50"/>
        <v>#DIV/0!</v>
      </c>
      <c r="N78" s="1744" t="e">
        <f t="shared" si="50"/>
        <v>#DIV/0!</v>
      </c>
      <c r="O78" s="1744" t="e">
        <f t="shared" si="50"/>
        <v>#DIV/0!</v>
      </c>
      <c r="P78" s="1744" t="e">
        <f t="shared" si="50"/>
        <v>#DIV/0!</v>
      </c>
      <c r="Q78" s="1744" t="e">
        <f t="shared" si="50"/>
        <v>#DIV/0!</v>
      </c>
      <c r="R78" s="1744" t="e">
        <f t="shared" si="50"/>
        <v>#DIV/0!</v>
      </c>
      <c r="S78" s="1744" t="e">
        <f t="shared" si="50"/>
        <v>#DIV/0!</v>
      </c>
    </row>
  </sheetData>
  <pageMargins left="0.70866141732283472" right="0.70866141732283472" top="0.74803149606299213" bottom="0.74803149606299213" header="0.31496062992125984" footer="0.31496062992125984"/>
  <pageSetup paperSize="8" scale="66" fitToHeight="2" orientation="landscape" r:id="rId1"/>
</worksheet>
</file>

<file path=xl/worksheets/sheet31.xml><?xml version="1.0" encoding="utf-8"?>
<worksheet xmlns="http://schemas.openxmlformats.org/spreadsheetml/2006/main" xmlns:r="http://schemas.openxmlformats.org/officeDocument/2006/relationships">
  <sheetPr codeName="Sheet31">
    <tabColor theme="7" tint="0.59999389629810485"/>
    <pageSetUpPr fitToPage="1"/>
  </sheetPr>
  <dimension ref="A1:O59"/>
  <sheetViews>
    <sheetView workbookViewId="0">
      <selection activeCell="D14" sqref="D14"/>
    </sheetView>
  </sheetViews>
  <sheetFormatPr defaultRowHeight="12.75"/>
  <cols>
    <col min="1" max="1" width="6.5" customWidth="1"/>
    <col min="2" max="2" width="43.875" bestFit="1" customWidth="1"/>
    <col min="3" max="3" width="16.875" bestFit="1" customWidth="1"/>
    <col min="4" max="4" width="2.625" customWidth="1"/>
    <col min="5" max="5" width="2.125" customWidth="1"/>
    <col min="6" max="6" width="2.875" customWidth="1"/>
  </cols>
  <sheetData>
    <row r="1" spans="1:15" s="1812" customFormat="1" ht="26.25">
      <c r="A1" s="1809" t="str">
        <f ca="1">VLOOKUP(LEFT(RIGHT(CELL("filename",A1),LEN(CELL("filename",A1))-FIND("]",CELL("filename",A1))),1)*1,Index!$B$8:$C$90,2,FALSE)</f>
        <v>Opex</v>
      </c>
      <c r="B1" s="1809"/>
      <c r="C1" s="1809"/>
      <c r="D1" s="1809"/>
      <c r="E1" s="1809"/>
      <c r="F1" s="1809"/>
      <c r="G1" s="1809"/>
      <c r="H1" s="1809"/>
      <c r="I1" s="1809"/>
      <c r="J1" s="1809"/>
      <c r="K1" s="1809"/>
      <c r="L1" s="1809"/>
      <c r="M1" s="1809"/>
      <c r="N1" s="1809"/>
      <c r="O1" s="1809"/>
    </row>
    <row r="2" spans="1:15" s="1812" customFormat="1" ht="26.25">
      <c r="A2" s="1809" t="str">
        <f>'Universal data'!C8</f>
        <v>National Grid Gas Transmission</v>
      </c>
      <c r="B2" s="1809"/>
      <c r="C2" s="1809"/>
      <c r="D2" s="1809"/>
      <c r="E2" s="1809"/>
      <c r="F2" s="1809"/>
      <c r="G2" s="1809"/>
      <c r="H2" s="1809"/>
      <c r="I2" s="1809"/>
      <c r="J2" s="1809"/>
      <c r="K2" s="1809"/>
      <c r="L2" s="1809"/>
      <c r="M2" s="1809"/>
      <c r="N2" s="1809"/>
      <c r="O2" s="1809"/>
    </row>
    <row r="3" spans="1:15" s="1819" customFormat="1" ht="21" thickBot="1">
      <c r="A3" s="1814" t="str">
        <f>'Universal data'!C21</f>
        <v>2012/13</v>
      </c>
      <c r="B3" s="1814"/>
      <c r="C3" s="1814"/>
      <c r="D3" s="1814"/>
      <c r="E3" s="1814"/>
      <c r="F3" s="1814"/>
      <c r="G3" s="1814"/>
      <c r="H3" s="1814"/>
      <c r="I3" s="1814"/>
      <c r="J3" s="1814"/>
      <c r="K3" s="1814"/>
      <c r="L3" s="1814"/>
      <c r="M3" s="1814"/>
      <c r="N3" s="1814"/>
      <c r="O3" s="1814"/>
    </row>
    <row r="4" spans="1:15" s="1851" customFormat="1">
      <c r="A4" s="1820"/>
      <c r="B4" s="1820"/>
      <c r="C4" s="1820"/>
      <c r="D4" s="1820"/>
      <c r="E4" s="1820"/>
      <c r="F4" s="1820"/>
      <c r="G4" s="1820"/>
      <c r="H4" s="1820"/>
      <c r="I4" s="1820"/>
      <c r="J4" s="1820"/>
      <c r="K4" s="1820"/>
      <c r="L4" s="1820"/>
      <c r="M4" s="1820"/>
      <c r="N4" s="1820"/>
    </row>
    <row r="5" spans="1:15" s="1852" customFormat="1" ht="20.25">
      <c r="A5" s="1827" t="str">
        <f ca="1">VLOOKUP(RIGHT(CELL("filename",A1),LEN(CELL("filename",A1))-FIND("]",CELL("filename",A1))),Index!$D$8:$E$102,2,FALSE)</f>
        <v>3.12 Innovation Rollout Mechanism (IRM) expenditure</v>
      </c>
      <c r="B5" s="1827"/>
      <c r="C5" s="1827"/>
      <c r="D5" s="1827"/>
      <c r="E5" s="1827"/>
      <c r="F5" s="1827"/>
      <c r="G5" s="1827"/>
      <c r="H5" s="1827"/>
      <c r="I5" s="1827"/>
      <c r="J5" s="1827"/>
      <c r="K5" s="1827"/>
      <c r="L5" s="1827"/>
      <c r="M5" s="1827"/>
      <c r="N5" s="1827"/>
    </row>
    <row r="7" spans="1:15" s="1771" customFormat="1">
      <c r="G7" s="1788">
        <v>2013</v>
      </c>
      <c r="H7" s="1788">
        <v>2014</v>
      </c>
      <c r="I7" s="1788">
        <v>2015</v>
      </c>
      <c r="J7" s="1788">
        <v>2016</v>
      </c>
      <c r="K7" s="1788">
        <v>2017</v>
      </c>
      <c r="L7" s="1788">
        <v>2018</v>
      </c>
      <c r="M7" s="1788">
        <v>2019</v>
      </c>
      <c r="N7" s="1788">
        <v>2020</v>
      </c>
      <c r="O7" s="1789" t="s">
        <v>1455</v>
      </c>
    </row>
    <row r="8" spans="1:15" s="1771" customFormat="1" ht="15">
      <c r="B8" s="1790" t="s">
        <v>716</v>
      </c>
      <c r="C8" s="1791" t="s">
        <v>717</v>
      </c>
      <c r="D8" s="1792"/>
      <c r="E8" s="1792"/>
      <c r="F8" s="1792"/>
      <c r="G8" s="1788"/>
      <c r="H8" s="1793"/>
      <c r="I8" s="1794"/>
      <c r="J8" s="1794"/>
      <c r="K8" s="1794" t="s">
        <v>1455</v>
      </c>
      <c r="L8" s="1795"/>
      <c r="M8" s="1795"/>
      <c r="N8" s="1795"/>
      <c r="O8" s="1796" t="s">
        <v>718</v>
      </c>
    </row>
    <row r="9" spans="1:15">
      <c r="B9" s="1269"/>
      <c r="C9" s="1269"/>
      <c r="G9" s="1269"/>
      <c r="H9" s="1269"/>
      <c r="I9" s="1269"/>
      <c r="J9" s="1269"/>
      <c r="K9" s="1269"/>
      <c r="L9" s="1269"/>
      <c r="M9" s="1269"/>
      <c r="N9" s="1269"/>
      <c r="O9" s="2292">
        <f t="shared" ref="O9:O49" si="0">SUM(G9:N9)</f>
        <v>0</v>
      </c>
    </row>
    <row r="10" spans="1:15">
      <c r="B10" s="1269"/>
      <c r="C10" s="1269"/>
      <c r="G10" s="1269"/>
      <c r="H10" s="1269"/>
      <c r="I10" s="1269"/>
      <c r="J10" s="1269"/>
      <c r="K10" s="1269"/>
      <c r="L10" s="1269"/>
      <c r="M10" s="1269"/>
      <c r="N10" s="1269"/>
      <c r="O10" s="2292">
        <f t="shared" si="0"/>
        <v>0</v>
      </c>
    </row>
    <row r="11" spans="1:15">
      <c r="B11" s="1269"/>
      <c r="C11" s="1269"/>
      <c r="G11" s="1269"/>
      <c r="H11" s="1269"/>
      <c r="I11" s="1269"/>
      <c r="J11" s="1269"/>
      <c r="K11" s="1269"/>
      <c r="L11" s="1269"/>
      <c r="M11" s="1269"/>
      <c r="N11" s="1269"/>
      <c r="O11" s="2292">
        <f t="shared" si="0"/>
        <v>0</v>
      </c>
    </row>
    <row r="12" spans="1:15">
      <c r="B12" s="1269"/>
      <c r="C12" s="1269"/>
      <c r="G12" s="1269"/>
      <c r="H12" s="1269"/>
      <c r="I12" s="1269"/>
      <c r="J12" s="1269"/>
      <c r="K12" s="1269"/>
      <c r="L12" s="1269"/>
      <c r="M12" s="1269"/>
      <c r="N12" s="1269"/>
      <c r="O12" s="2292">
        <f t="shared" si="0"/>
        <v>0</v>
      </c>
    </row>
    <row r="13" spans="1:15">
      <c r="B13" s="1269"/>
      <c r="C13" s="1269"/>
      <c r="G13" s="1269"/>
      <c r="H13" s="1269"/>
      <c r="I13" s="1269"/>
      <c r="J13" s="1269"/>
      <c r="K13" s="1269"/>
      <c r="L13" s="1269"/>
      <c r="M13" s="1269"/>
      <c r="N13" s="1269"/>
      <c r="O13" s="2292">
        <f t="shared" si="0"/>
        <v>0</v>
      </c>
    </row>
    <row r="14" spans="1:15">
      <c r="B14" s="1269"/>
      <c r="C14" s="1269"/>
      <c r="G14" s="1269"/>
      <c r="H14" s="1269"/>
      <c r="I14" s="1269"/>
      <c r="J14" s="1269"/>
      <c r="K14" s="1269"/>
      <c r="L14" s="1269"/>
      <c r="M14" s="1269"/>
      <c r="N14" s="1269"/>
      <c r="O14" s="2292">
        <f t="shared" si="0"/>
        <v>0</v>
      </c>
    </row>
    <row r="15" spans="1:15">
      <c r="B15" s="1269"/>
      <c r="C15" s="1269"/>
      <c r="G15" s="1269"/>
      <c r="H15" s="1269"/>
      <c r="I15" s="1269"/>
      <c r="J15" s="1269"/>
      <c r="K15" s="1269"/>
      <c r="L15" s="1269"/>
      <c r="M15" s="1269"/>
      <c r="N15" s="1269"/>
      <c r="O15" s="2292">
        <f t="shared" si="0"/>
        <v>0</v>
      </c>
    </row>
    <row r="16" spans="1:15">
      <c r="B16" s="1269"/>
      <c r="C16" s="1269"/>
      <c r="G16" s="1269"/>
      <c r="H16" s="1269"/>
      <c r="I16" s="1269"/>
      <c r="J16" s="1269"/>
      <c r="K16" s="1269"/>
      <c r="L16" s="1269"/>
      <c r="M16" s="1269"/>
      <c r="N16" s="1269"/>
      <c r="O16" s="2292">
        <f t="shared" si="0"/>
        <v>0</v>
      </c>
    </row>
    <row r="17" spans="2:15">
      <c r="B17" s="1269"/>
      <c r="C17" s="1269"/>
      <c r="G17" s="1269"/>
      <c r="H17" s="1269"/>
      <c r="I17" s="1269"/>
      <c r="J17" s="1269"/>
      <c r="K17" s="1269"/>
      <c r="L17" s="1269"/>
      <c r="M17" s="1269"/>
      <c r="N17" s="1269"/>
      <c r="O17" s="2292">
        <f t="shared" si="0"/>
        <v>0</v>
      </c>
    </row>
    <row r="18" spans="2:15">
      <c r="B18" s="1269"/>
      <c r="C18" s="1269"/>
      <c r="G18" s="1269"/>
      <c r="H18" s="1269"/>
      <c r="I18" s="1269"/>
      <c r="J18" s="1269"/>
      <c r="K18" s="1269"/>
      <c r="L18" s="1269"/>
      <c r="M18" s="1269"/>
      <c r="N18" s="1269"/>
      <c r="O18" s="2292">
        <f t="shared" si="0"/>
        <v>0</v>
      </c>
    </row>
    <row r="19" spans="2:15">
      <c r="B19" s="1269"/>
      <c r="C19" s="1269"/>
      <c r="G19" s="1269"/>
      <c r="H19" s="1269"/>
      <c r="I19" s="1269"/>
      <c r="J19" s="1269"/>
      <c r="K19" s="1269"/>
      <c r="L19" s="1269"/>
      <c r="M19" s="1269"/>
      <c r="N19" s="1269"/>
      <c r="O19" s="2292">
        <f t="shared" si="0"/>
        <v>0</v>
      </c>
    </row>
    <row r="20" spans="2:15">
      <c r="B20" s="1269"/>
      <c r="C20" s="1269"/>
      <c r="G20" s="1269"/>
      <c r="H20" s="1269"/>
      <c r="I20" s="1269"/>
      <c r="J20" s="1269"/>
      <c r="K20" s="1269"/>
      <c r="L20" s="1269"/>
      <c r="M20" s="1269"/>
      <c r="N20" s="1269"/>
      <c r="O20" s="2292">
        <f t="shared" si="0"/>
        <v>0</v>
      </c>
    </row>
    <row r="21" spans="2:15">
      <c r="B21" s="1269"/>
      <c r="C21" s="1269"/>
      <c r="G21" s="1269"/>
      <c r="H21" s="1269"/>
      <c r="I21" s="1269"/>
      <c r="J21" s="1269"/>
      <c r="K21" s="1269"/>
      <c r="L21" s="1269"/>
      <c r="M21" s="1269"/>
      <c r="N21" s="1269"/>
      <c r="O21" s="2292">
        <f t="shared" si="0"/>
        <v>0</v>
      </c>
    </row>
    <row r="22" spans="2:15">
      <c r="B22" s="1269"/>
      <c r="C22" s="1269"/>
      <c r="G22" s="1269"/>
      <c r="H22" s="1269"/>
      <c r="I22" s="1269"/>
      <c r="J22" s="1269"/>
      <c r="K22" s="1269"/>
      <c r="L22" s="1269"/>
      <c r="M22" s="1269"/>
      <c r="N22" s="1269"/>
      <c r="O22" s="2292">
        <f t="shared" si="0"/>
        <v>0</v>
      </c>
    </row>
    <row r="23" spans="2:15">
      <c r="B23" s="1269"/>
      <c r="C23" s="1269"/>
      <c r="G23" s="1269"/>
      <c r="H23" s="1269"/>
      <c r="I23" s="1269"/>
      <c r="J23" s="1269"/>
      <c r="K23" s="1269"/>
      <c r="L23" s="1269"/>
      <c r="M23" s="1269"/>
      <c r="N23" s="1269"/>
      <c r="O23" s="2292">
        <f t="shared" si="0"/>
        <v>0</v>
      </c>
    </row>
    <row r="24" spans="2:15">
      <c r="B24" s="1269"/>
      <c r="C24" s="1269"/>
      <c r="G24" s="1269"/>
      <c r="H24" s="1269"/>
      <c r="I24" s="1269"/>
      <c r="J24" s="1269"/>
      <c r="K24" s="1269"/>
      <c r="L24" s="1269"/>
      <c r="M24" s="1269"/>
      <c r="N24" s="1269"/>
      <c r="O24" s="2292">
        <f t="shared" si="0"/>
        <v>0</v>
      </c>
    </row>
    <row r="25" spans="2:15">
      <c r="B25" s="1269"/>
      <c r="C25" s="1269"/>
      <c r="G25" s="1269"/>
      <c r="H25" s="1269"/>
      <c r="I25" s="1269"/>
      <c r="J25" s="1269"/>
      <c r="K25" s="1269"/>
      <c r="L25" s="1269"/>
      <c r="M25" s="1269"/>
      <c r="N25" s="1269"/>
      <c r="O25" s="2292">
        <f t="shared" si="0"/>
        <v>0</v>
      </c>
    </row>
    <row r="26" spans="2:15">
      <c r="B26" s="1269"/>
      <c r="C26" s="1269"/>
      <c r="G26" s="1269"/>
      <c r="H26" s="1269"/>
      <c r="I26" s="1269"/>
      <c r="J26" s="1269"/>
      <c r="K26" s="1269"/>
      <c r="L26" s="1269"/>
      <c r="M26" s="1269"/>
      <c r="N26" s="1269"/>
      <c r="O26" s="2292">
        <f t="shared" si="0"/>
        <v>0</v>
      </c>
    </row>
    <row r="27" spans="2:15">
      <c r="B27" s="1269"/>
      <c r="C27" s="1269"/>
      <c r="G27" s="1269"/>
      <c r="H27" s="1269"/>
      <c r="I27" s="1269"/>
      <c r="J27" s="1269"/>
      <c r="K27" s="1269"/>
      <c r="L27" s="1269"/>
      <c r="M27" s="1269"/>
      <c r="N27" s="1269"/>
      <c r="O27" s="2292">
        <f t="shared" si="0"/>
        <v>0</v>
      </c>
    </row>
    <row r="28" spans="2:15">
      <c r="B28" s="1269"/>
      <c r="C28" s="1269"/>
      <c r="G28" s="1269"/>
      <c r="H28" s="1269"/>
      <c r="I28" s="1269"/>
      <c r="J28" s="1269"/>
      <c r="K28" s="1269"/>
      <c r="L28" s="1269"/>
      <c r="M28" s="1269"/>
      <c r="N28" s="1269"/>
      <c r="O28" s="2292">
        <f t="shared" si="0"/>
        <v>0</v>
      </c>
    </row>
    <row r="29" spans="2:15">
      <c r="B29" s="1269"/>
      <c r="C29" s="1269"/>
      <c r="G29" s="1269"/>
      <c r="H29" s="1269"/>
      <c r="I29" s="1269"/>
      <c r="J29" s="1269"/>
      <c r="K29" s="1269"/>
      <c r="L29" s="1269"/>
      <c r="M29" s="1269"/>
      <c r="N29" s="1269"/>
      <c r="O29" s="2292">
        <f t="shared" si="0"/>
        <v>0</v>
      </c>
    </row>
    <row r="30" spans="2:15">
      <c r="B30" s="1269"/>
      <c r="C30" s="1269"/>
      <c r="G30" s="1269"/>
      <c r="H30" s="1269"/>
      <c r="I30" s="1269"/>
      <c r="J30" s="1269"/>
      <c r="K30" s="1269"/>
      <c r="L30" s="1269"/>
      <c r="M30" s="1269"/>
      <c r="N30" s="1269"/>
      <c r="O30" s="2292">
        <f t="shared" si="0"/>
        <v>0</v>
      </c>
    </row>
    <row r="31" spans="2:15">
      <c r="B31" s="1269"/>
      <c r="C31" s="1269"/>
      <c r="G31" s="1269"/>
      <c r="H31" s="1269"/>
      <c r="I31" s="1269"/>
      <c r="J31" s="1269"/>
      <c r="K31" s="1269"/>
      <c r="L31" s="1269"/>
      <c r="M31" s="1269"/>
      <c r="N31" s="1269"/>
      <c r="O31" s="2292">
        <f t="shared" si="0"/>
        <v>0</v>
      </c>
    </row>
    <row r="32" spans="2:15">
      <c r="B32" s="1269"/>
      <c r="C32" s="1269"/>
      <c r="G32" s="1269"/>
      <c r="H32" s="1269"/>
      <c r="I32" s="1269"/>
      <c r="J32" s="1269"/>
      <c r="K32" s="1269"/>
      <c r="L32" s="1269"/>
      <c r="M32" s="1269"/>
      <c r="N32" s="1269"/>
      <c r="O32" s="2292">
        <f t="shared" si="0"/>
        <v>0</v>
      </c>
    </row>
    <row r="33" spans="2:15">
      <c r="B33" s="1269"/>
      <c r="C33" s="1269"/>
      <c r="G33" s="1269"/>
      <c r="H33" s="1269"/>
      <c r="I33" s="1269"/>
      <c r="J33" s="1269"/>
      <c r="K33" s="1269"/>
      <c r="L33" s="1269"/>
      <c r="M33" s="1269"/>
      <c r="N33" s="1269"/>
      <c r="O33" s="2292">
        <f t="shared" si="0"/>
        <v>0</v>
      </c>
    </row>
    <row r="34" spans="2:15">
      <c r="B34" s="1269"/>
      <c r="C34" s="1269"/>
      <c r="G34" s="1269"/>
      <c r="H34" s="1269"/>
      <c r="I34" s="1269"/>
      <c r="J34" s="1269"/>
      <c r="K34" s="1269"/>
      <c r="L34" s="1269"/>
      <c r="M34" s="1269"/>
      <c r="N34" s="1269"/>
      <c r="O34" s="2292">
        <f t="shared" si="0"/>
        <v>0</v>
      </c>
    </row>
    <row r="35" spans="2:15">
      <c r="B35" s="1269"/>
      <c r="C35" s="1269"/>
      <c r="G35" s="1269"/>
      <c r="H35" s="1269"/>
      <c r="I35" s="1269"/>
      <c r="J35" s="1269"/>
      <c r="K35" s="1269"/>
      <c r="L35" s="1269"/>
      <c r="M35" s="1269"/>
      <c r="N35" s="1269"/>
      <c r="O35" s="2292">
        <f t="shared" si="0"/>
        <v>0</v>
      </c>
    </row>
    <row r="36" spans="2:15">
      <c r="B36" s="1269"/>
      <c r="C36" s="1269"/>
      <c r="G36" s="1269"/>
      <c r="H36" s="1269"/>
      <c r="I36" s="1269"/>
      <c r="J36" s="1269"/>
      <c r="K36" s="1269"/>
      <c r="L36" s="1269"/>
      <c r="M36" s="1269"/>
      <c r="N36" s="1269"/>
      <c r="O36" s="2292">
        <f t="shared" si="0"/>
        <v>0</v>
      </c>
    </row>
    <row r="37" spans="2:15">
      <c r="B37" s="1269"/>
      <c r="C37" s="1269"/>
      <c r="G37" s="1269"/>
      <c r="H37" s="1269"/>
      <c r="I37" s="1269"/>
      <c r="J37" s="1269"/>
      <c r="K37" s="1269"/>
      <c r="L37" s="1269"/>
      <c r="M37" s="1269"/>
      <c r="N37" s="1269"/>
      <c r="O37" s="2292">
        <f t="shared" si="0"/>
        <v>0</v>
      </c>
    </row>
    <row r="38" spans="2:15">
      <c r="B38" s="1269"/>
      <c r="C38" s="1269"/>
      <c r="G38" s="1269"/>
      <c r="H38" s="1269"/>
      <c r="I38" s="1269"/>
      <c r="J38" s="1269"/>
      <c r="K38" s="1269"/>
      <c r="L38" s="1269"/>
      <c r="M38" s="1269"/>
      <c r="N38" s="1269"/>
      <c r="O38" s="2292">
        <f t="shared" si="0"/>
        <v>0</v>
      </c>
    </row>
    <row r="39" spans="2:15">
      <c r="B39" s="1269"/>
      <c r="C39" s="1269"/>
      <c r="G39" s="1269"/>
      <c r="H39" s="1269"/>
      <c r="I39" s="1269"/>
      <c r="J39" s="1269"/>
      <c r="K39" s="1269"/>
      <c r="L39" s="1269"/>
      <c r="M39" s="1269"/>
      <c r="N39" s="1269"/>
      <c r="O39" s="2292">
        <f t="shared" si="0"/>
        <v>0</v>
      </c>
    </row>
    <row r="40" spans="2:15">
      <c r="B40" s="1269"/>
      <c r="C40" s="1269"/>
      <c r="G40" s="1269"/>
      <c r="H40" s="1269"/>
      <c r="I40" s="1269"/>
      <c r="J40" s="1269"/>
      <c r="K40" s="1269"/>
      <c r="L40" s="1269"/>
      <c r="M40" s="1269"/>
      <c r="N40" s="1269"/>
      <c r="O40" s="2292">
        <f t="shared" si="0"/>
        <v>0</v>
      </c>
    </row>
    <row r="41" spans="2:15">
      <c r="B41" s="1269"/>
      <c r="C41" s="1269"/>
      <c r="G41" s="1269"/>
      <c r="H41" s="1269"/>
      <c r="I41" s="1269"/>
      <c r="J41" s="1269"/>
      <c r="K41" s="1269"/>
      <c r="L41" s="1269"/>
      <c r="M41" s="1269"/>
      <c r="N41" s="1269"/>
      <c r="O41" s="2292">
        <f t="shared" si="0"/>
        <v>0</v>
      </c>
    </row>
    <row r="42" spans="2:15">
      <c r="B42" s="1269"/>
      <c r="C42" s="1269"/>
      <c r="G42" s="1269"/>
      <c r="H42" s="1269"/>
      <c r="I42" s="1269"/>
      <c r="J42" s="1269"/>
      <c r="K42" s="1269"/>
      <c r="L42" s="1269"/>
      <c r="M42" s="1269"/>
      <c r="N42" s="1269"/>
      <c r="O42" s="2292">
        <f t="shared" si="0"/>
        <v>0</v>
      </c>
    </row>
    <row r="43" spans="2:15">
      <c r="B43" s="1269"/>
      <c r="C43" s="1269"/>
      <c r="G43" s="1269"/>
      <c r="H43" s="1269"/>
      <c r="I43" s="1269"/>
      <c r="J43" s="1269"/>
      <c r="K43" s="1269"/>
      <c r="L43" s="1269"/>
      <c r="M43" s="1269"/>
      <c r="N43" s="1269"/>
      <c r="O43" s="2292">
        <f t="shared" si="0"/>
        <v>0</v>
      </c>
    </row>
    <row r="44" spans="2:15">
      <c r="B44" s="1269"/>
      <c r="C44" s="1269"/>
      <c r="G44" s="1269"/>
      <c r="H44" s="1269"/>
      <c r="I44" s="1269"/>
      <c r="J44" s="1269"/>
      <c r="K44" s="1269"/>
      <c r="L44" s="1269"/>
      <c r="M44" s="1269"/>
      <c r="N44" s="1269"/>
      <c r="O44" s="2292">
        <f t="shared" si="0"/>
        <v>0</v>
      </c>
    </row>
    <row r="45" spans="2:15">
      <c r="B45" s="1269"/>
      <c r="C45" s="1269"/>
      <c r="G45" s="1269"/>
      <c r="H45" s="1269"/>
      <c r="I45" s="1269"/>
      <c r="J45" s="1269"/>
      <c r="K45" s="1269"/>
      <c r="L45" s="1269"/>
      <c r="M45" s="1269"/>
      <c r="N45" s="1269"/>
      <c r="O45" s="2292">
        <f t="shared" si="0"/>
        <v>0</v>
      </c>
    </row>
    <row r="46" spans="2:15">
      <c r="B46" s="1269"/>
      <c r="C46" s="1269"/>
      <c r="G46" s="1269"/>
      <c r="H46" s="1269"/>
      <c r="I46" s="1269"/>
      <c r="J46" s="1269"/>
      <c r="K46" s="1269"/>
      <c r="L46" s="1269"/>
      <c r="M46" s="1269"/>
      <c r="N46" s="1269"/>
      <c r="O46" s="2292">
        <f t="shared" si="0"/>
        <v>0</v>
      </c>
    </row>
    <row r="47" spans="2:15">
      <c r="B47" s="1269"/>
      <c r="C47" s="1269"/>
      <c r="G47" s="1269"/>
      <c r="H47" s="1269"/>
      <c r="I47" s="1269"/>
      <c r="J47" s="1269"/>
      <c r="K47" s="1269"/>
      <c r="L47" s="1269"/>
      <c r="M47" s="1269"/>
      <c r="N47" s="1269"/>
      <c r="O47" s="2292">
        <f t="shared" si="0"/>
        <v>0</v>
      </c>
    </row>
    <row r="48" spans="2:15">
      <c r="B48" s="1269"/>
      <c r="C48" s="1269"/>
      <c r="G48" s="1269"/>
      <c r="H48" s="1269"/>
      <c r="I48" s="1269"/>
      <c r="J48" s="1269"/>
      <c r="K48" s="1269"/>
      <c r="L48" s="1269"/>
      <c r="M48" s="1269"/>
      <c r="N48" s="1269"/>
      <c r="O48" s="2292">
        <f t="shared" si="0"/>
        <v>0</v>
      </c>
    </row>
    <row r="49" spans="2:15">
      <c r="B49" s="436" t="s">
        <v>7</v>
      </c>
      <c r="C49" s="436" t="s">
        <v>7</v>
      </c>
      <c r="D49" s="148"/>
      <c r="E49" s="148"/>
      <c r="F49" s="148"/>
      <c r="G49" s="2292">
        <f t="shared" ref="G49:N49" si="1">SUM(G9:G48)</f>
        <v>0</v>
      </c>
      <c r="H49" s="2292">
        <f t="shared" si="1"/>
        <v>0</v>
      </c>
      <c r="I49" s="2292">
        <f t="shared" si="1"/>
        <v>0</v>
      </c>
      <c r="J49" s="2292">
        <f t="shared" si="1"/>
        <v>0</v>
      </c>
      <c r="K49" s="2292">
        <f t="shared" si="1"/>
        <v>0</v>
      </c>
      <c r="L49" s="2292">
        <f t="shared" si="1"/>
        <v>0</v>
      </c>
      <c r="M49" s="2292">
        <f t="shared" si="1"/>
        <v>0</v>
      </c>
      <c r="N49" s="2292">
        <f t="shared" si="1"/>
        <v>0</v>
      </c>
      <c r="O49" s="2292">
        <f t="shared" si="0"/>
        <v>0</v>
      </c>
    </row>
    <row r="50" spans="2:15">
      <c r="G50" s="149"/>
      <c r="H50" s="149"/>
      <c r="I50" s="149"/>
      <c r="J50" s="149"/>
      <c r="K50" s="149"/>
      <c r="L50" s="149"/>
      <c r="M50" s="149"/>
      <c r="N50" s="149"/>
      <c r="O50" s="150"/>
    </row>
    <row r="51" spans="2:15" ht="15">
      <c r="B51" s="151" t="s">
        <v>719</v>
      </c>
    </row>
    <row r="52" spans="2:15">
      <c r="B52" s="2317" t="s">
        <v>1450</v>
      </c>
      <c r="C52" s="2320"/>
      <c r="G52" s="1269"/>
      <c r="H52" s="1269"/>
      <c r="I52" s="1269"/>
      <c r="J52" s="1269"/>
      <c r="K52" s="1269"/>
      <c r="L52" s="1269"/>
      <c r="M52" s="1269"/>
      <c r="N52" s="1269"/>
      <c r="O52" s="2292">
        <f t="shared" ref="O52:O56" si="2">SUM(G52:N52)</f>
        <v>0</v>
      </c>
    </row>
    <row r="53" spans="2:15">
      <c r="B53" s="2317" t="s">
        <v>1451</v>
      </c>
      <c r="C53" s="2320"/>
      <c r="G53" s="1269"/>
      <c r="H53" s="1269"/>
      <c r="I53" s="1269"/>
      <c r="J53" s="1269"/>
      <c r="K53" s="1269"/>
      <c r="L53" s="1269"/>
      <c r="M53" s="1269"/>
      <c r="N53" s="1269"/>
      <c r="O53" s="2292">
        <f t="shared" si="2"/>
        <v>0</v>
      </c>
    </row>
    <row r="54" spans="2:15">
      <c r="B54" s="2317" t="s">
        <v>1452</v>
      </c>
      <c r="C54" s="2320"/>
      <c r="G54" s="1269"/>
      <c r="H54" s="1269"/>
      <c r="I54" s="1269"/>
      <c r="J54" s="1269"/>
      <c r="K54" s="1269"/>
      <c r="L54" s="1269"/>
      <c r="M54" s="1269"/>
      <c r="N54" s="1269"/>
      <c r="O54" s="2292">
        <f t="shared" si="2"/>
        <v>0</v>
      </c>
    </row>
    <row r="55" spans="2:15">
      <c r="B55" s="2317" t="s">
        <v>1453</v>
      </c>
      <c r="C55" s="2320"/>
      <c r="G55" s="1269"/>
      <c r="H55" s="1269"/>
      <c r="I55" s="1269"/>
      <c r="J55" s="1269"/>
      <c r="K55" s="1269"/>
      <c r="L55" s="1269"/>
      <c r="M55" s="1269"/>
      <c r="N55" s="1269"/>
      <c r="O55" s="2292">
        <f t="shared" si="2"/>
        <v>0</v>
      </c>
    </row>
    <row r="56" spans="2:15">
      <c r="B56" s="2317" t="s">
        <v>1454</v>
      </c>
      <c r="C56" s="2320"/>
      <c r="G56" s="1269"/>
      <c r="H56" s="1269"/>
      <c r="I56" s="1269"/>
      <c r="J56" s="1269"/>
      <c r="K56" s="1269"/>
      <c r="L56" s="1269"/>
      <c r="M56" s="1269"/>
      <c r="N56" s="1269"/>
      <c r="O56" s="2292">
        <f t="shared" si="2"/>
        <v>0</v>
      </c>
    </row>
    <row r="57" spans="2:15">
      <c r="B57" s="2318" t="s">
        <v>727</v>
      </c>
      <c r="C57" s="2320"/>
      <c r="G57" s="2292">
        <f>SUM(G52:G56)</f>
        <v>0</v>
      </c>
      <c r="H57" s="2292">
        <f t="shared" ref="H57:O57" si="3">SUM(H52:H56)</f>
        <v>0</v>
      </c>
      <c r="I57" s="2292">
        <f t="shared" si="3"/>
        <v>0</v>
      </c>
      <c r="J57" s="2292">
        <f t="shared" si="3"/>
        <v>0</v>
      </c>
      <c r="K57" s="2292">
        <f t="shared" si="3"/>
        <v>0</v>
      </c>
      <c r="L57" s="2292">
        <f t="shared" si="3"/>
        <v>0</v>
      </c>
      <c r="M57" s="2292">
        <f t="shared" si="3"/>
        <v>0</v>
      </c>
      <c r="N57" s="2292">
        <f t="shared" si="3"/>
        <v>0</v>
      </c>
      <c r="O57" s="2292">
        <f t="shared" si="3"/>
        <v>0</v>
      </c>
    </row>
    <row r="58" spans="2:15">
      <c r="C58" s="437"/>
      <c r="O58" s="155"/>
    </row>
    <row r="59" spans="2:15">
      <c r="B59" s="2319" t="s">
        <v>728</v>
      </c>
      <c r="C59" s="437"/>
      <c r="G59" s="438" t="str">
        <f t="shared" ref="G59:N59" si="4">IF(ABS(G57-G49)&lt;0.1,"OK","Err")</f>
        <v>OK</v>
      </c>
      <c r="H59" s="438" t="str">
        <f t="shared" si="4"/>
        <v>OK</v>
      </c>
      <c r="I59" s="438" t="str">
        <f t="shared" si="4"/>
        <v>OK</v>
      </c>
      <c r="J59" s="438" t="str">
        <f t="shared" si="4"/>
        <v>OK</v>
      </c>
      <c r="K59" s="438" t="str">
        <f t="shared" si="4"/>
        <v>OK</v>
      </c>
      <c r="L59" s="438" t="str">
        <f t="shared" si="4"/>
        <v>OK</v>
      </c>
      <c r="M59" s="438" t="str">
        <f t="shared" si="4"/>
        <v>OK</v>
      </c>
      <c r="N59" s="438" t="str">
        <f t="shared" si="4"/>
        <v>OK</v>
      </c>
      <c r="O59" s="150"/>
    </row>
  </sheetData>
  <conditionalFormatting sqref="F66:M66">
    <cfRule type="cellIs" dxfId="3" priority="2" operator="equal">
      <formula>"Err"</formula>
    </cfRule>
  </conditionalFormatting>
  <conditionalFormatting sqref="G59:N59">
    <cfRule type="cellIs" dxfId="2" priority="1" operator="equal">
      <formula>"Err"</formula>
    </cfRule>
  </conditionalFormatting>
  <pageMargins left="0.23622047244094491" right="0.23622047244094491" top="0.74803149606299213" bottom="0.74803149606299213" header="0.31496062992125984" footer="0.31496062992125984"/>
  <pageSetup paperSize="8" scale="81" fitToHeight="0" orientation="portrait" r:id="rId1"/>
</worksheet>
</file>

<file path=xl/worksheets/sheet32.xml><?xml version="1.0" encoding="utf-8"?>
<worksheet xmlns="http://schemas.openxmlformats.org/spreadsheetml/2006/main" xmlns:r="http://schemas.openxmlformats.org/officeDocument/2006/relationships">
  <sheetPr codeName="Sheet33">
    <tabColor theme="7" tint="0.59999389629810485"/>
    <pageSetUpPr fitToPage="1"/>
  </sheetPr>
  <dimension ref="A1:K37"/>
  <sheetViews>
    <sheetView workbookViewId="0">
      <selection activeCell="D14" sqref="D14"/>
    </sheetView>
  </sheetViews>
  <sheetFormatPr defaultRowHeight="12.75"/>
  <cols>
    <col min="1" max="1" width="5.125" customWidth="1"/>
    <col min="2" max="2" width="65.75" bestFit="1" customWidth="1"/>
    <col min="3" max="11" width="9.125" customWidth="1"/>
  </cols>
  <sheetData>
    <row r="1" spans="1:11" s="1812" customFormat="1" ht="26.25">
      <c r="A1" s="1809" t="str">
        <f ca="1">VLOOKUP(LEFT(RIGHT(CELL("filename",A1),LEN(CELL("filename",A1))-FIND("]",CELL("filename",A1))),1)*1,Index!$B$8:$C$90,2,FALSE)</f>
        <v>Opex</v>
      </c>
      <c r="B1" s="1809"/>
      <c r="C1" s="1809"/>
      <c r="D1" s="1809"/>
      <c r="E1" s="1809"/>
      <c r="F1" s="1809"/>
      <c r="G1" s="1809"/>
      <c r="H1" s="1809"/>
      <c r="I1" s="1809"/>
      <c r="J1" s="1809"/>
      <c r="K1" s="1809"/>
    </row>
    <row r="2" spans="1:11" s="1812" customFormat="1" ht="26.25">
      <c r="A2" s="1809" t="str">
        <f>'Universal data'!C8</f>
        <v>National Grid Gas Transmission</v>
      </c>
      <c r="B2" s="1809"/>
      <c r="C2" s="1809"/>
      <c r="D2" s="1809"/>
      <c r="E2" s="1809"/>
      <c r="F2" s="1809"/>
      <c r="G2" s="1809"/>
      <c r="H2" s="1809"/>
      <c r="I2" s="1809"/>
      <c r="J2" s="1809"/>
      <c r="K2" s="1809"/>
    </row>
    <row r="3" spans="1:11" s="1819" customFormat="1" ht="21" thickBot="1">
      <c r="A3" s="1814" t="str">
        <f>'Universal data'!C21</f>
        <v>2012/13</v>
      </c>
      <c r="B3" s="1814"/>
      <c r="C3" s="1814"/>
      <c r="D3" s="1814"/>
      <c r="E3" s="1814"/>
      <c r="F3" s="1814"/>
      <c r="G3" s="1814"/>
      <c r="H3" s="1814"/>
      <c r="I3" s="1814"/>
      <c r="J3" s="1814"/>
      <c r="K3" s="1814"/>
    </row>
    <row r="4" spans="1:11" s="1851" customFormat="1">
      <c r="A4" s="1820"/>
      <c r="B4" s="1820"/>
      <c r="C4" s="1820"/>
      <c r="D4" s="1820"/>
      <c r="E4" s="1820"/>
      <c r="F4" s="1820"/>
      <c r="G4" s="1820"/>
      <c r="H4" s="1820"/>
      <c r="I4" s="1820"/>
      <c r="J4" s="1820"/>
    </row>
    <row r="5" spans="1:11" s="1852" customFormat="1" ht="20.25">
      <c r="A5" s="1827" t="str">
        <f ca="1">VLOOKUP(RIGHT(CELL("filename",A1),LEN(CELL("filename",A1))-FIND("]",CELL("filename",A1))),Index!$D$8:$E$102,2,FALSE)</f>
        <v>3.13 Network Innovation Allowance (NIA) expenditure</v>
      </c>
      <c r="B5" s="1827"/>
      <c r="C5" s="1827"/>
      <c r="D5" s="1827"/>
      <c r="E5" s="1827"/>
      <c r="F5" s="1827"/>
      <c r="G5" s="1827"/>
      <c r="H5" s="1827"/>
      <c r="I5" s="1827"/>
      <c r="J5" s="1827"/>
    </row>
    <row r="6" spans="1:11" ht="13.5" thickBot="1"/>
    <row r="7" spans="1:11" s="1771" customFormat="1" ht="15">
      <c r="B7" s="1783" t="s">
        <v>729</v>
      </c>
      <c r="C7" s="1784">
        <v>2013</v>
      </c>
      <c r="D7" s="1784">
        <v>2014</v>
      </c>
      <c r="E7" s="1784">
        <v>2012</v>
      </c>
      <c r="F7" s="1784">
        <v>2016</v>
      </c>
      <c r="G7" s="1784">
        <v>2017</v>
      </c>
      <c r="H7" s="1784">
        <v>2018</v>
      </c>
      <c r="I7" s="1784">
        <v>2019</v>
      </c>
      <c r="J7" s="1784">
        <v>2020</v>
      </c>
      <c r="K7" s="1785" t="s">
        <v>730</v>
      </c>
    </row>
    <row r="8" spans="1:11" s="1771" customFormat="1">
      <c r="B8" s="1786"/>
      <c r="C8" s="2660"/>
      <c r="D8" s="2660"/>
      <c r="E8" s="2660"/>
      <c r="F8" s="2660"/>
      <c r="G8" s="2660"/>
      <c r="H8" s="2660"/>
      <c r="I8" s="2660"/>
      <c r="J8" s="2660"/>
      <c r="K8" s="1787" t="s">
        <v>718</v>
      </c>
    </row>
    <row r="9" spans="1:11">
      <c r="B9" s="159" t="s">
        <v>713</v>
      </c>
      <c r="C9" s="1269"/>
      <c r="D9" s="1269"/>
      <c r="E9" s="1269"/>
      <c r="F9" s="1269"/>
      <c r="G9" s="1269"/>
      <c r="H9" s="1269"/>
      <c r="I9" s="1269"/>
      <c r="J9" s="1269"/>
      <c r="K9" s="2292">
        <f>SUM(C9:J9)</f>
        <v>0</v>
      </c>
    </row>
    <row r="10" spans="1:11">
      <c r="B10" s="159" t="s">
        <v>8</v>
      </c>
      <c r="C10" s="1269"/>
      <c r="D10" s="1269"/>
      <c r="E10" s="1269"/>
      <c r="F10" s="1269"/>
      <c r="G10" s="1269"/>
      <c r="H10" s="1269"/>
      <c r="I10" s="1269"/>
      <c r="J10" s="1269"/>
      <c r="K10" s="2292">
        <f t="shared" ref="K10:K20" si="0">SUM(C10:J10)</f>
        <v>0</v>
      </c>
    </row>
    <row r="11" spans="1:11">
      <c r="B11" s="159" t="s">
        <v>686</v>
      </c>
      <c r="C11" s="1269"/>
      <c r="D11" s="1269"/>
      <c r="E11" s="1269"/>
      <c r="F11" s="1269"/>
      <c r="G11" s="1269"/>
      <c r="H11" s="1269"/>
      <c r="I11" s="1269"/>
      <c r="J11" s="1269"/>
      <c r="K11" s="2292">
        <f t="shared" si="0"/>
        <v>0</v>
      </c>
    </row>
    <row r="12" spans="1:11">
      <c r="B12" s="159" t="s">
        <v>685</v>
      </c>
      <c r="C12" s="1269"/>
      <c r="D12" s="1269"/>
      <c r="E12" s="1269"/>
      <c r="F12" s="1269"/>
      <c r="G12" s="1269"/>
      <c r="H12" s="1269"/>
      <c r="I12" s="1269"/>
      <c r="J12" s="1269"/>
      <c r="K12" s="2292">
        <f t="shared" si="0"/>
        <v>0</v>
      </c>
    </row>
    <row r="13" spans="1:11">
      <c r="B13" s="159" t="s">
        <v>720</v>
      </c>
      <c r="C13" s="1269"/>
      <c r="D13" s="1269"/>
      <c r="E13" s="1269"/>
      <c r="F13" s="1269"/>
      <c r="G13" s="1269"/>
      <c r="H13" s="1269"/>
      <c r="I13" s="1269"/>
      <c r="J13" s="1269"/>
      <c r="K13" s="2292">
        <f t="shared" si="0"/>
        <v>0</v>
      </c>
    </row>
    <row r="14" spans="1:11">
      <c r="B14" s="159" t="s">
        <v>721</v>
      </c>
      <c r="C14" s="1269"/>
      <c r="D14" s="1269"/>
      <c r="E14" s="1269"/>
      <c r="F14" s="1269"/>
      <c r="G14" s="1269"/>
      <c r="H14" s="1269"/>
      <c r="I14" s="1269"/>
      <c r="J14" s="1269"/>
      <c r="K14" s="2292">
        <f t="shared" si="0"/>
        <v>0</v>
      </c>
    </row>
    <row r="15" spans="1:11">
      <c r="B15" s="159" t="s">
        <v>722</v>
      </c>
      <c r="C15" s="1269"/>
      <c r="D15" s="1269"/>
      <c r="E15" s="1269"/>
      <c r="F15" s="1269"/>
      <c r="G15" s="1269"/>
      <c r="H15" s="1269"/>
      <c r="I15" s="1269"/>
      <c r="J15" s="1269"/>
      <c r="K15" s="2292">
        <f t="shared" si="0"/>
        <v>0</v>
      </c>
    </row>
    <row r="16" spans="1:11">
      <c r="B16" s="159" t="s">
        <v>723</v>
      </c>
      <c r="C16" s="1269"/>
      <c r="D16" s="1269"/>
      <c r="E16" s="1269"/>
      <c r="F16" s="1269"/>
      <c r="G16" s="1269"/>
      <c r="H16" s="1269"/>
      <c r="I16" s="1269"/>
      <c r="J16" s="1269"/>
      <c r="K16" s="2292">
        <f t="shared" si="0"/>
        <v>0</v>
      </c>
    </row>
    <row r="17" spans="2:11">
      <c r="B17" s="159" t="s">
        <v>724</v>
      </c>
      <c r="C17" s="1269"/>
      <c r="D17" s="1269"/>
      <c r="E17" s="1269"/>
      <c r="F17" s="1269"/>
      <c r="G17" s="1269"/>
      <c r="H17" s="1269"/>
      <c r="I17" s="1269"/>
      <c r="J17" s="1269"/>
      <c r="K17" s="2292">
        <f t="shared" si="0"/>
        <v>0</v>
      </c>
    </row>
    <row r="18" spans="2:11">
      <c r="B18" s="161" t="s">
        <v>725</v>
      </c>
      <c r="C18" s="2292">
        <f t="shared" ref="C18:J18" si="1">SUM(C9:C17)</f>
        <v>0</v>
      </c>
      <c r="D18" s="2292">
        <f t="shared" si="1"/>
        <v>0</v>
      </c>
      <c r="E18" s="2292">
        <f t="shared" si="1"/>
        <v>0</v>
      </c>
      <c r="F18" s="2292">
        <f t="shared" si="1"/>
        <v>0</v>
      </c>
      <c r="G18" s="2292">
        <f t="shared" si="1"/>
        <v>0</v>
      </c>
      <c r="H18" s="2292">
        <f t="shared" si="1"/>
        <v>0</v>
      </c>
      <c r="I18" s="2292">
        <f t="shared" si="1"/>
        <v>0</v>
      </c>
      <c r="J18" s="2292">
        <f t="shared" si="1"/>
        <v>0</v>
      </c>
      <c r="K18" s="2292">
        <f t="shared" si="0"/>
        <v>0</v>
      </c>
    </row>
    <row r="19" spans="2:11">
      <c r="B19" s="162" t="s">
        <v>587</v>
      </c>
      <c r="C19" s="1269"/>
      <c r="D19" s="1269"/>
      <c r="E19" s="1269"/>
      <c r="F19" s="1269"/>
      <c r="G19" s="1269"/>
      <c r="H19" s="1269"/>
      <c r="I19" s="1269"/>
      <c r="J19" s="1269"/>
      <c r="K19" s="2292">
        <f t="shared" si="0"/>
        <v>0</v>
      </c>
    </row>
    <row r="20" spans="2:11">
      <c r="B20" s="162" t="s">
        <v>726</v>
      </c>
      <c r="C20" s="1269"/>
      <c r="D20" s="1269"/>
      <c r="E20" s="1269"/>
      <c r="F20" s="1269"/>
      <c r="G20" s="1269"/>
      <c r="H20" s="1269"/>
      <c r="I20" s="1269"/>
      <c r="J20" s="1269"/>
      <c r="K20" s="2292">
        <f t="shared" si="0"/>
        <v>0</v>
      </c>
    </row>
    <row r="21" spans="2:11">
      <c r="B21" s="161" t="s">
        <v>727</v>
      </c>
      <c r="C21" s="2292">
        <f t="shared" ref="C21:J21" si="2">SUM(C18:C20)</f>
        <v>0</v>
      </c>
      <c r="D21" s="2292">
        <f t="shared" si="2"/>
        <v>0</v>
      </c>
      <c r="E21" s="2292">
        <f t="shared" si="2"/>
        <v>0</v>
      </c>
      <c r="F21" s="2292">
        <f t="shared" si="2"/>
        <v>0</v>
      </c>
      <c r="G21" s="2292">
        <f t="shared" si="2"/>
        <v>0</v>
      </c>
      <c r="H21" s="2292">
        <f t="shared" si="2"/>
        <v>0</v>
      </c>
      <c r="I21" s="2292">
        <f t="shared" si="2"/>
        <v>0</v>
      </c>
      <c r="J21" s="2292">
        <f t="shared" si="2"/>
        <v>0</v>
      </c>
      <c r="K21" s="2292">
        <f>SUM(C21:J21)</f>
        <v>0</v>
      </c>
    </row>
    <row r="22" spans="2:11" ht="13.5" thickBot="1"/>
    <row r="23" spans="2:11" ht="15">
      <c r="B23" s="163" t="s">
        <v>731</v>
      </c>
      <c r="C23" s="157">
        <v>2013</v>
      </c>
      <c r="D23" s="157">
        <v>2014</v>
      </c>
      <c r="E23" s="157">
        <v>2012</v>
      </c>
      <c r="F23" s="157">
        <v>2016</v>
      </c>
      <c r="G23" s="157">
        <v>2017</v>
      </c>
      <c r="H23" s="157">
        <v>2018</v>
      </c>
      <c r="I23" s="157">
        <v>2019</v>
      </c>
      <c r="J23" s="157">
        <v>2020</v>
      </c>
      <c r="K23" s="158" t="s">
        <v>730</v>
      </c>
    </row>
    <row r="24" spans="2:11">
      <c r="B24" s="164"/>
      <c r="C24" s="2661"/>
      <c r="D24" s="2661"/>
      <c r="E24" s="2661"/>
      <c r="F24" s="2661"/>
      <c r="G24" s="2661"/>
      <c r="H24" s="2661"/>
      <c r="I24" s="2661"/>
      <c r="J24" s="2661"/>
      <c r="K24" s="160" t="s">
        <v>718</v>
      </c>
    </row>
    <row r="25" spans="2:11">
      <c r="B25" s="159" t="s">
        <v>732</v>
      </c>
      <c r="C25" s="1269"/>
      <c r="D25" s="1269"/>
      <c r="E25" s="1269"/>
      <c r="F25" s="1269"/>
      <c r="G25" s="1269"/>
      <c r="H25" s="1269"/>
      <c r="I25" s="1269"/>
      <c r="J25" s="1269"/>
      <c r="K25" s="2292">
        <f>SUM(C25:J25)</f>
        <v>0</v>
      </c>
    </row>
    <row r="26" spans="2:11">
      <c r="B26" s="2321" t="s">
        <v>733</v>
      </c>
      <c r="C26" s="1269"/>
      <c r="D26" s="1269"/>
      <c r="E26" s="1269"/>
      <c r="F26" s="1269"/>
      <c r="G26" s="1269"/>
      <c r="H26" s="1269"/>
      <c r="I26" s="1269"/>
      <c r="J26" s="1269"/>
      <c r="K26" s="2292">
        <f>SUM(C26:J26)</f>
        <v>0</v>
      </c>
    </row>
    <row r="27" spans="2:11">
      <c r="B27" s="2321" t="s">
        <v>734</v>
      </c>
      <c r="C27" s="1269"/>
      <c r="D27" s="1269"/>
      <c r="E27" s="1269"/>
      <c r="F27" s="1269"/>
      <c r="G27" s="1269"/>
      <c r="H27" s="1269"/>
      <c r="I27" s="1269"/>
      <c r="J27" s="1269"/>
      <c r="K27" s="2292">
        <f t="shared" ref="K27:K32" si="3">SUM(C27:J27)</f>
        <v>0</v>
      </c>
    </row>
    <row r="28" spans="2:11">
      <c r="B28" s="2321" t="s">
        <v>735</v>
      </c>
      <c r="C28" s="1269"/>
      <c r="D28" s="1269"/>
      <c r="E28" s="1269"/>
      <c r="F28" s="1269"/>
      <c r="G28" s="1269"/>
      <c r="H28" s="1269"/>
      <c r="I28" s="1269"/>
      <c r="J28" s="1269"/>
      <c r="K28" s="2292">
        <f t="shared" si="3"/>
        <v>0</v>
      </c>
    </row>
    <row r="29" spans="2:11">
      <c r="B29" s="2321" t="s">
        <v>736</v>
      </c>
      <c r="C29" s="1269"/>
      <c r="D29" s="1269"/>
      <c r="E29" s="1269"/>
      <c r="F29" s="1269"/>
      <c r="G29" s="1269"/>
      <c r="H29" s="1269"/>
      <c r="I29" s="1269"/>
      <c r="J29" s="1269"/>
      <c r="K29" s="2292">
        <f t="shared" si="3"/>
        <v>0</v>
      </c>
    </row>
    <row r="30" spans="2:11">
      <c r="B30" s="2321" t="s">
        <v>737</v>
      </c>
      <c r="C30" s="1269"/>
      <c r="D30" s="1269"/>
      <c r="E30" s="1269"/>
      <c r="F30" s="1269"/>
      <c r="G30" s="1269"/>
      <c r="H30" s="1269"/>
      <c r="I30" s="1269"/>
      <c r="J30" s="1269"/>
      <c r="K30" s="2292">
        <f t="shared" si="3"/>
        <v>0</v>
      </c>
    </row>
    <row r="31" spans="2:11">
      <c r="B31" s="2321" t="s">
        <v>738</v>
      </c>
      <c r="C31" s="1269"/>
      <c r="D31" s="1269"/>
      <c r="E31" s="1269"/>
      <c r="F31" s="1269"/>
      <c r="G31" s="1269"/>
      <c r="H31" s="1269"/>
      <c r="I31" s="1269"/>
      <c r="J31" s="1269"/>
      <c r="K31" s="2292">
        <f t="shared" si="3"/>
        <v>0</v>
      </c>
    </row>
    <row r="32" spans="2:11">
      <c r="B32" s="2321" t="s">
        <v>739</v>
      </c>
      <c r="C32" s="1269"/>
      <c r="D32" s="1269"/>
      <c r="E32" s="1269"/>
      <c r="F32" s="1269"/>
      <c r="G32" s="1269"/>
      <c r="H32" s="1269"/>
      <c r="I32" s="1269"/>
      <c r="J32" s="1269"/>
      <c r="K32" s="2292">
        <f t="shared" si="3"/>
        <v>0</v>
      </c>
    </row>
    <row r="33" spans="2:11" ht="13.5" thickBot="1">
      <c r="B33" s="165" t="s">
        <v>725</v>
      </c>
      <c r="C33" s="2292">
        <f>SUM(C26:C32)</f>
        <v>0</v>
      </c>
      <c r="D33" s="2292">
        <f t="shared" ref="D33:K33" si="4">SUM(D26:D32)</f>
        <v>0</v>
      </c>
      <c r="E33" s="2292">
        <f t="shared" si="4"/>
        <v>0</v>
      </c>
      <c r="F33" s="2292">
        <f t="shared" si="4"/>
        <v>0</v>
      </c>
      <c r="G33" s="2292">
        <f t="shared" si="4"/>
        <v>0</v>
      </c>
      <c r="H33" s="2292">
        <f t="shared" si="4"/>
        <v>0</v>
      </c>
      <c r="I33" s="2292">
        <f t="shared" si="4"/>
        <v>0</v>
      </c>
      <c r="J33" s="2292">
        <f t="shared" si="4"/>
        <v>0</v>
      </c>
      <c r="K33" s="2292">
        <f t="shared" si="4"/>
        <v>0</v>
      </c>
    </row>
    <row r="35" spans="2:11">
      <c r="B35" s="152" t="s">
        <v>728</v>
      </c>
      <c r="C35" s="156" t="str">
        <f>IF(ABS(C33-C18)&lt;0.1,"OK","Err")</f>
        <v>OK</v>
      </c>
      <c r="D35" s="156" t="str">
        <f t="shared" ref="D35:J35" si="5">IF(ABS(D33-D18)&lt;0.1,"OK","Err")</f>
        <v>OK</v>
      </c>
      <c r="E35" s="156" t="str">
        <f t="shared" si="5"/>
        <v>OK</v>
      </c>
      <c r="F35" s="156" t="str">
        <f t="shared" si="5"/>
        <v>OK</v>
      </c>
      <c r="G35" s="156" t="str">
        <f t="shared" si="5"/>
        <v>OK</v>
      </c>
      <c r="H35" s="156" t="str">
        <f t="shared" si="5"/>
        <v>OK</v>
      </c>
      <c r="I35" s="156" t="str">
        <f t="shared" si="5"/>
        <v>OK</v>
      </c>
      <c r="J35" s="156" t="str">
        <f t="shared" si="5"/>
        <v>OK</v>
      </c>
    </row>
    <row r="37" spans="2:11">
      <c r="B37" s="152" t="s">
        <v>740</v>
      </c>
      <c r="C37" s="156"/>
      <c r="D37" s="156"/>
      <c r="E37" s="156"/>
      <c r="F37" s="156"/>
      <c r="G37" s="156"/>
      <c r="H37" s="156"/>
      <c r="I37" s="156"/>
      <c r="J37" s="156"/>
    </row>
  </sheetData>
  <mergeCells count="2">
    <mergeCell ref="C8:J8"/>
    <mergeCell ref="C24:J24"/>
  </mergeCells>
  <conditionalFormatting sqref="C35:J35">
    <cfRule type="cellIs" dxfId="1" priority="2" operator="equal">
      <formula>"Err"</formula>
    </cfRule>
  </conditionalFormatting>
  <conditionalFormatting sqref="C37:J37">
    <cfRule type="cellIs" dxfId="0" priority="1" operator="equal">
      <formula>"Err"</formula>
    </cfRule>
  </conditionalFormatting>
  <pageMargins left="0.23622047244094491" right="0.23622047244094491" top="0.74803149606299213" bottom="0.74803149606299213" header="0.31496062992125984" footer="0.31496062992125984"/>
  <pageSetup paperSize="8" scale="82" fitToHeight="0" orientation="portrait" r:id="rId1"/>
</worksheet>
</file>

<file path=xl/worksheets/sheet33.xml><?xml version="1.0" encoding="utf-8"?>
<worksheet xmlns="http://schemas.openxmlformats.org/spreadsheetml/2006/main" xmlns:r="http://schemas.openxmlformats.org/officeDocument/2006/relationships">
  <sheetPr codeName="Sheet34">
    <tabColor theme="7" tint="0.59999389629810485"/>
    <pageSetUpPr fitToPage="1"/>
  </sheetPr>
  <dimension ref="A1:G59"/>
  <sheetViews>
    <sheetView workbookViewId="0">
      <selection activeCell="D14" sqref="D14"/>
    </sheetView>
  </sheetViews>
  <sheetFormatPr defaultRowHeight="10.5"/>
  <cols>
    <col min="1" max="1" width="5.125" style="439" customWidth="1"/>
    <col min="2" max="2" width="51.75" style="439" customWidth="1"/>
    <col min="3" max="4" width="13.75" style="439" customWidth="1"/>
    <col min="5" max="5" width="23.875" style="439" bestFit="1" customWidth="1"/>
    <col min="6" max="6" width="24.75" style="439" bestFit="1" customWidth="1"/>
    <col min="7" max="16384" width="9" style="439"/>
  </cols>
  <sheetData>
    <row r="1" spans="1:7" s="1886" customFormat="1" ht="26.25">
      <c r="A1" s="1809" t="str">
        <f ca="1">VLOOKUP(LEFT(RIGHT(CELL("filename",A1),LEN(CELL("filename",A1))-FIND("]",CELL("filename",A1))),1)*1,Index!$B$8:$C$90,2,FALSE)</f>
        <v>Opex</v>
      </c>
      <c r="B1" s="1809"/>
      <c r="C1" s="1809"/>
      <c r="D1" s="1809"/>
    </row>
    <row r="2" spans="1:7" s="1886" customFormat="1" ht="26.25">
      <c r="A2" s="1809" t="str">
        <f>'Universal data'!C8</f>
        <v>National Grid Gas Transmission</v>
      </c>
      <c r="B2" s="1809"/>
      <c r="C2" s="1809"/>
      <c r="D2" s="1809"/>
    </row>
    <row r="3" spans="1:7" s="1819" customFormat="1" ht="21" thickBot="1">
      <c r="A3" s="1814" t="str">
        <f>'Universal data'!C21</f>
        <v>2012/13</v>
      </c>
      <c r="B3" s="1814"/>
      <c r="C3" s="1814"/>
      <c r="D3" s="1814"/>
    </row>
    <row r="4" spans="1:7" s="1851" customFormat="1" ht="12.75">
      <c r="A4" s="1820"/>
      <c r="B4" s="1820"/>
      <c r="C4" s="1820"/>
      <c r="D4" s="1820"/>
    </row>
    <row r="5" spans="1:7" s="1852" customFormat="1" ht="20.25">
      <c r="A5" s="1827" t="str">
        <f ca="1">VLOOKUP(RIGHT(CELL("filename",A1),LEN(CELL("filename",A1))-FIND("]",CELL("filename",A1))),Index!$D$8:$E$102,2,FALSE)</f>
        <v>3.14 Network Innovation Competition (NIC) expenditure</v>
      </c>
      <c r="B5" s="1827"/>
      <c r="C5" s="1827"/>
      <c r="D5" s="1827"/>
    </row>
    <row r="7" spans="1:7" s="1781" customFormat="1">
      <c r="A7" s="1782"/>
    </row>
    <row r="8" spans="1:7" s="1781" customFormat="1" ht="12.75">
      <c r="B8" s="2322"/>
      <c r="C8" s="2323"/>
      <c r="D8" s="1789" t="s">
        <v>730</v>
      </c>
    </row>
    <row r="9" spans="1:7" ht="12.75">
      <c r="B9" s="2324" t="s">
        <v>1456</v>
      </c>
      <c r="C9" s="2325">
        <v>2013</v>
      </c>
      <c r="D9" s="2326" t="s">
        <v>718</v>
      </c>
      <c r="F9" s="440"/>
      <c r="G9" s="440"/>
    </row>
    <row r="10" spans="1:7" ht="12.75">
      <c r="B10" s="2321" t="s">
        <v>733</v>
      </c>
      <c r="C10" s="1269"/>
      <c r="D10" s="2292">
        <f t="shared" ref="D10:D14" si="0">SUM(C10:C10)</f>
        <v>0</v>
      </c>
    </row>
    <row r="11" spans="1:7" ht="12.75">
      <c r="B11" s="2321" t="s">
        <v>734</v>
      </c>
      <c r="C11" s="1269"/>
      <c r="D11" s="2292">
        <f t="shared" si="0"/>
        <v>0</v>
      </c>
    </row>
    <row r="12" spans="1:7" ht="12.75">
      <c r="B12" s="2321" t="s">
        <v>735</v>
      </c>
      <c r="C12" s="1269"/>
      <c r="D12" s="2292">
        <f t="shared" si="0"/>
        <v>0</v>
      </c>
    </row>
    <row r="13" spans="1:7" ht="12.75">
      <c r="B13" s="2321" t="s">
        <v>736</v>
      </c>
      <c r="C13" s="1269"/>
      <c r="D13" s="2292">
        <f t="shared" si="0"/>
        <v>0</v>
      </c>
    </row>
    <row r="14" spans="1:7" ht="12.75">
      <c r="B14" s="2321" t="s">
        <v>737</v>
      </c>
      <c r="C14" s="1269"/>
      <c r="D14" s="2292">
        <f t="shared" si="0"/>
        <v>0</v>
      </c>
    </row>
    <row r="15" spans="1:7" ht="12.75">
      <c r="B15" s="624"/>
      <c r="C15" s="2292">
        <f>SUM(C10:C14)</f>
        <v>0</v>
      </c>
      <c r="D15" s="2292">
        <f>SUM(D10:D14)</f>
        <v>0</v>
      </c>
    </row>
    <row r="16" spans="1:7" ht="12.75">
      <c r="B16" s="154" t="s">
        <v>1457</v>
      </c>
      <c r="C16" s="624"/>
      <c r="D16" s="624"/>
    </row>
    <row r="17" spans="2:4" ht="12.75">
      <c r="B17" s="2321" t="s">
        <v>733</v>
      </c>
      <c r="C17" s="1269"/>
      <c r="D17" s="2292">
        <f t="shared" ref="D17:D21" si="1">SUM(C17:C17)</f>
        <v>0</v>
      </c>
    </row>
    <row r="18" spans="2:4" ht="12.75">
      <c r="B18" s="2321" t="s">
        <v>734</v>
      </c>
      <c r="C18" s="1269"/>
      <c r="D18" s="2292">
        <f t="shared" si="1"/>
        <v>0</v>
      </c>
    </row>
    <row r="19" spans="2:4" ht="12.75">
      <c r="B19" s="2321" t="s">
        <v>735</v>
      </c>
      <c r="C19" s="1269"/>
      <c r="D19" s="2292">
        <f t="shared" si="1"/>
        <v>0</v>
      </c>
    </row>
    <row r="20" spans="2:4" ht="12.75">
      <c r="B20" s="2321" t="s">
        <v>736</v>
      </c>
      <c r="C20" s="1269"/>
      <c r="D20" s="2292">
        <f t="shared" si="1"/>
        <v>0</v>
      </c>
    </row>
    <row r="21" spans="2:4" ht="11.25" customHeight="1">
      <c r="B21" s="2321" t="s">
        <v>737</v>
      </c>
      <c r="C21" s="1269"/>
      <c r="D21" s="2292">
        <f t="shared" si="1"/>
        <v>0</v>
      </c>
    </row>
    <row r="22" spans="2:4" ht="12.75">
      <c r="B22" s="624"/>
      <c r="C22" s="2292">
        <f>SUM(C17:C21)</f>
        <v>0</v>
      </c>
      <c r="D22" s="2292">
        <f>SUM(D17:D21)</f>
        <v>0</v>
      </c>
    </row>
    <row r="23" spans="2:4" ht="12.75">
      <c r="B23" s="154" t="s">
        <v>1458</v>
      </c>
      <c r="C23" s="624"/>
      <c r="D23" s="624"/>
    </row>
    <row r="24" spans="2:4" ht="12.75">
      <c r="B24" s="2321" t="s">
        <v>733</v>
      </c>
      <c r="C24" s="1269"/>
      <c r="D24" s="2292">
        <f t="shared" ref="D24:D28" si="2">SUM(C24:C24)</f>
        <v>0</v>
      </c>
    </row>
    <row r="25" spans="2:4" ht="12.75">
      <c r="B25" s="2321" t="s">
        <v>734</v>
      </c>
      <c r="C25" s="1269"/>
      <c r="D25" s="2292">
        <f t="shared" si="2"/>
        <v>0</v>
      </c>
    </row>
    <row r="26" spans="2:4" ht="12.75">
      <c r="B26" s="2321" t="s">
        <v>735</v>
      </c>
      <c r="C26" s="1269"/>
      <c r="D26" s="2292">
        <f t="shared" si="2"/>
        <v>0</v>
      </c>
    </row>
    <row r="27" spans="2:4" ht="12.75">
      <c r="B27" s="2321" t="s">
        <v>736</v>
      </c>
      <c r="C27" s="1269"/>
      <c r="D27" s="2292">
        <f t="shared" si="2"/>
        <v>0</v>
      </c>
    </row>
    <row r="28" spans="2:4" ht="12.75">
      <c r="B28" s="2321" t="s">
        <v>737</v>
      </c>
      <c r="C28" s="1269"/>
      <c r="D28" s="2292">
        <f t="shared" si="2"/>
        <v>0</v>
      </c>
    </row>
    <row r="29" spans="2:4" ht="12.75">
      <c r="B29" s="624"/>
      <c r="C29" s="2292">
        <f>SUM(C24:C28)</f>
        <v>0</v>
      </c>
      <c r="D29" s="2292">
        <f>SUM(D24:D28)</f>
        <v>0</v>
      </c>
    </row>
    <row r="30" spans="2:4" ht="12.75">
      <c r="B30" s="2324" t="s">
        <v>1459</v>
      </c>
      <c r="C30" s="624"/>
      <c r="D30" s="624"/>
    </row>
    <row r="31" spans="2:4" ht="12.75">
      <c r="B31" s="2321" t="s">
        <v>733</v>
      </c>
      <c r="C31" s="1269"/>
      <c r="D31" s="2292">
        <f t="shared" ref="D31:D35" si="3">SUM(C31:C31)</f>
        <v>0</v>
      </c>
    </row>
    <row r="32" spans="2:4" ht="12.75">
      <c r="B32" s="2321" t="s">
        <v>734</v>
      </c>
      <c r="C32" s="1269"/>
      <c r="D32" s="2292">
        <f t="shared" si="3"/>
        <v>0</v>
      </c>
    </row>
    <row r="33" spans="2:4" ht="12.75">
      <c r="B33" s="2321" t="s">
        <v>735</v>
      </c>
      <c r="C33" s="1269"/>
      <c r="D33" s="2292">
        <f t="shared" si="3"/>
        <v>0</v>
      </c>
    </row>
    <row r="34" spans="2:4" ht="12.75">
      <c r="B34" s="2321" t="s">
        <v>736</v>
      </c>
      <c r="C34" s="1269"/>
      <c r="D34" s="2292">
        <f t="shared" si="3"/>
        <v>0</v>
      </c>
    </row>
    <row r="35" spans="2:4" ht="12.75">
      <c r="B35" s="2321" t="s">
        <v>737</v>
      </c>
      <c r="C35" s="1269"/>
      <c r="D35" s="2292">
        <f t="shared" si="3"/>
        <v>0</v>
      </c>
    </row>
    <row r="36" spans="2:4" ht="12.75">
      <c r="B36" s="624"/>
      <c r="C36" s="2292">
        <f>SUM(C31:C35)</f>
        <v>0</v>
      </c>
      <c r="D36" s="2292">
        <f>SUM(D31:D35)</f>
        <v>0</v>
      </c>
    </row>
    <row r="37" spans="2:4" ht="12.75">
      <c r="B37" s="624"/>
      <c r="C37" s="624"/>
      <c r="D37" s="624"/>
    </row>
    <row r="38" spans="2:4" ht="12.75">
      <c r="B38" s="2324" t="s">
        <v>1460</v>
      </c>
      <c r="C38" s="624"/>
      <c r="D38" s="624"/>
    </row>
    <row r="39" spans="2:4" ht="12.75">
      <c r="B39" s="2321" t="s">
        <v>733</v>
      </c>
      <c r="C39" s="1269"/>
      <c r="D39" s="2292">
        <f t="shared" ref="D39:D43" si="4">SUM(C39:C39)</f>
        <v>0</v>
      </c>
    </row>
    <row r="40" spans="2:4" ht="12.75">
      <c r="B40" s="2321" t="s">
        <v>734</v>
      </c>
      <c r="C40" s="1269"/>
      <c r="D40" s="2292">
        <f t="shared" si="4"/>
        <v>0</v>
      </c>
    </row>
    <row r="41" spans="2:4" ht="12.75">
      <c r="B41" s="2321" t="s">
        <v>735</v>
      </c>
      <c r="C41" s="1269"/>
      <c r="D41" s="2292">
        <f t="shared" si="4"/>
        <v>0</v>
      </c>
    </row>
    <row r="42" spans="2:4" ht="12.75">
      <c r="B42" s="2321" t="s">
        <v>736</v>
      </c>
      <c r="C42" s="1269"/>
      <c r="D42" s="2292">
        <f t="shared" si="4"/>
        <v>0</v>
      </c>
    </row>
    <row r="43" spans="2:4" ht="12.75">
      <c r="B43" s="2321" t="s">
        <v>737</v>
      </c>
      <c r="C43" s="1269"/>
      <c r="D43" s="2292">
        <f t="shared" si="4"/>
        <v>0</v>
      </c>
    </row>
    <row r="44" spans="2:4" ht="12.75">
      <c r="B44" s="624"/>
      <c r="C44" s="2292">
        <f>SUM(C39:C43)</f>
        <v>0</v>
      </c>
      <c r="D44" s="2292">
        <f>SUM(D39:D43)</f>
        <v>0</v>
      </c>
    </row>
    <row r="45" spans="2:4" ht="12.75">
      <c r="B45" s="624"/>
      <c r="C45" s="624"/>
      <c r="D45" s="624"/>
    </row>
    <row r="46" spans="2:4" ht="12.75">
      <c r="B46" s="2324" t="s">
        <v>1461</v>
      </c>
      <c r="C46" s="624"/>
      <c r="D46" s="624"/>
    </row>
    <row r="47" spans="2:4" ht="12.75">
      <c r="B47" s="2321" t="s">
        <v>733</v>
      </c>
      <c r="C47" s="1269"/>
      <c r="D47" s="2292">
        <f t="shared" ref="D47:D51" si="5">SUM(C47:C47)</f>
        <v>0</v>
      </c>
    </row>
    <row r="48" spans="2:4" ht="12.75">
      <c r="B48" s="2321" t="s">
        <v>734</v>
      </c>
      <c r="C48" s="1269"/>
      <c r="D48" s="2292">
        <f t="shared" si="5"/>
        <v>0</v>
      </c>
    </row>
    <row r="49" spans="2:4" ht="12.75">
      <c r="B49" s="2321" t="s">
        <v>735</v>
      </c>
      <c r="C49" s="1269"/>
      <c r="D49" s="2292">
        <f t="shared" si="5"/>
        <v>0</v>
      </c>
    </row>
    <row r="50" spans="2:4" ht="12.75">
      <c r="B50" s="2321" t="s">
        <v>736</v>
      </c>
      <c r="C50" s="1269"/>
      <c r="D50" s="2292">
        <f t="shared" si="5"/>
        <v>0</v>
      </c>
    </row>
    <row r="51" spans="2:4" ht="12.75">
      <c r="B51" s="2321" t="s">
        <v>737</v>
      </c>
      <c r="C51" s="1269"/>
      <c r="D51" s="2292">
        <f t="shared" si="5"/>
        <v>0</v>
      </c>
    </row>
    <row r="52" spans="2:4" ht="12.75">
      <c r="B52" s="624"/>
      <c r="C52" s="2292">
        <f>SUM(C47:C51)</f>
        <v>0</v>
      </c>
      <c r="D52" s="2292">
        <f>SUM(D47:D51)</f>
        <v>0</v>
      </c>
    </row>
    <row r="53" spans="2:4" ht="12.75">
      <c r="B53" s="2324" t="s">
        <v>1462</v>
      </c>
      <c r="C53" s="624"/>
      <c r="D53" s="624"/>
    </row>
    <row r="54" spans="2:4" ht="12.75">
      <c r="B54" s="2321" t="s">
        <v>733</v>
      </c>
      <c r="C54" s="1269"/>
      <c r="D54" s="2292">
        <f t="shared" ref="D54:D58" si="6">SUM(C54:C54)</f>
        <v>0</v>
      </c>
    </row>
    <row r="55" spans="2:4" ht="12.75">
      <c r="B55" s="2321" t="s">
        <v>734</v>
      </c>
      <c r="C55" s="1269"/>
      <c r="D55" s="2292">
        <f t="shared" si="6"/>
        <v>0</v>
      </c>
    </row>
    <row r="56" spans="2:4" ht="12.75">
      <c r="B56" s="2321" t="s">
        <v>735</v>
      </c>
      <c r="C56" s="1269"/>
      <c r="D56" s="2292">
        <f t="shared" si="6"/>
        <v>0</v>
      </c>
    </row>
    <row r="57" spans="2:4" ht="12.75">
      <c r="B57" s="2321" t="s">
        <v>736</v>
      </c>
      <c r="C57" s="1269"/>
      <c r="D57" s="2292">
        <f t="shared" si="6"/>
        <v>0</v>
      </c>
    </row>
    <row r="58" spans="2:4" ht="12.75">
      <c r="B58" s="2321" t="s">
        <v>737</v>
      </c>
      <c r="C58" s="1269"/>
      <c r="D58" s="2292">
        <f t="shared" si="6"/>
        <v>0</v>
      </c>
    </row>
    <row r="59" spans="2:4" ht="12.75">
      <c r="B59" s="624"/>
      <c r="C59" s="2292">
        <f>SUM(C54:C58)</f>
        <v>0</v>
      </c>
      <c r="D59" s="2292">
        <f>SUM(D54:D58)</f>
        <v>0</v>
      </c>
    </row>
  </sheetData>
  <pageMargins left="0.23622047244094491" right="0.23622047244094491" top="0.74803149606299213" bottom="0.74803149606299213" header="0.31496062992125984" footer="0.31496062992125984"/>
  <pageSetup paperSize="8" fitToHeight="0" orientation="portrait" r:id="rId1"/>
</worksheet>
</file>

<file path=xl/worksheets/sheet34.xml><?xml version="1.0" encoding="utf-8"?>
<worksheet xmlns="http://schemas.openxmlformats.org/spreadsheetml/2006/main" xmlns:r="http://schemas.openxmlformats.org/officeDocument/2006/relationships">
  <sheetPr codeName="Sheet35">
    <tabColor theme="7" tint="0.59999389629810485"/>
    <pageSetUpPr fitToPage="1"/>
  </sheetPr>
  <dimension ref="A1:V211"/>
  <sheetViews>
    <sheetView workbookViewId="0">
      <selection activeCell="A6" sqref="A6"/>
    </sheetView>
  </sheetViews>
  <sheetFormatPr defaultRowHeight="12.75"/>
  <cols>
    <col min="1" max="1" width="6.375" customWidth="1"/>
    <col min="2" max="2" width="13.125" customWidth="1"/>
    <col min="3" max="3" width="17.625" customWidth="1"/>
    <col min="4" max="4" width="13.125" customWidth="1"/>
    <col min="5" max="5" width="5" bestFit="1" customWidth="1"/>
    <col min="6" max="16" width="9" customWidth="1"/>
    <col min="20" max="20" width="9" customWidth="1"/>
    <col min="22" max="22" width="30.75" customWidth="1"/>
  </cols>
  <sheetData>
    <row r="1" spans="1:22" s="1812" customFormat="1" ht="26.25">
      <c r="A1" s="1809" t="str">
        <f ca="1">VLOOKUP(LEFT(RIGHT(CELL("filename",A1),LEN(CELL("filename",A1))-FIND("]",CELL("filename",A1))),1)*1,Index!$B$8:$C$90,2,FALSE)</f>
        <v>Opex</v>
      </c>
      <c r="B1" s="1809"/>
      <c r="C1" s="1809"/>
      <c r="D1" s="1809"/>
      <c r="E1" s="1809"/>
      <c r="F1" s="1809"/>
      <c r="G1" s="1809"/>
      <c r="H1" s="1809"/>
      <c r="I1" s="1809"/>
      <c r="J1" s="1809"/>
      <c r="K1" s="1809"/>
      <c r="L1" s="1809"/>
      <c r="M1" s="1809"/>
      <c r="N1" s="1809"/>
      <c r="O1" s="1809"/>
      <c r="P1" s="1809"/>
      <c r="Q1" s="1809"/>
      <c r="R1" s="1809"/>
      <c r="S1" s="1809"/>
    </row>
    <row r="2" spans="1:22" s="1812" customFormat="1" ht="26.25">
      <c r="A2" s="1809" t="str">
        <f>'Universal data'!C8</f>
        <v>National Grid Gas Transmission</v>
      </c>
      <c r="B2" s="1809"/>
      <c r="C2" s="1809"/>
      <c r="D2" s="1809"/>
      <c r="E2" s="1809"/>
      <c r="F2" s="1809"/>
      <c r="G2" s="1809"/>
      <c r="H2" s="1809"/>
      <c r="I2" s="1809"/>
      <c r="J2" s="1809"/>
      <c r="K2" s="1809"/>
      <c r="L2" s="1809"/>
      <c r="M2" s="1809"/>
      <c r="N2" s="1809"/>
      <c r="O2" s="1809"/>
      <c r="P2" s="1809"/>
      <c r="Q2" s="1809"/>
      <c r="R2" s="1809"/>
      <c r="S2" s="1809"/>
    </row>
    <row r="3" spans="1:22" s="1819" customFormat="1" ht="21" thickBot="1">
      <c r="A3" s="1814" t="str">
        <f>'Universal data'!C21</f>
        <v>2012/13</v>
      </c>
      <c r="B3" s="1814"/>
      <c r="C3" s="1814"/>
      <c r="D3" s="1814"/>
      <c r="E3" s="1814"/>
      <c r="F3" s="1814"/>
      <c r="G3" s="1814"/>
      <c r="H3" s="1814"/>
      <c r="I3" s="1814"/>
      <c r="J3" s="1814"/>
      <c r="K3" s="1814"/>
      <c r="L3" s="1814"/>
      <c r="M3" s="1814"/>
      <c r="N3" s="1814"/>
      <c r="O3" s="1814"/>
      <c r="P3" s="1814"/>
      <c r="Q3" s="1814"/>
      <c r="R3" s="1814"/>
      <c r="S3" s="1814"/>
    </row>
    <row r="4" spans="1:22" s="1812" customFormat="1">
      <c r="A4" s="1820"/>
      <c r="B4" s="1820"/>
      <c r="C4" s="1820"/>
      <c r="D4" s="1820"/>
      <c r="E4" s="1820"/>
      <c r="F4" s="1820"/>
      <c r="G4" s="1820"/>
      <c r="H4" s="1820"/>
      <c r="I4" s="1820"/>
      <c r="J4" s="1820"/>
      <c r="K4" s="1820"/>
      <c r="L4" s="1820"/>
      <c r="M4" s="1820"/>
      <c r="N4" s="1820"/>
      <c r="O4" s="1820"/>
      <c r="P4" s="1820"/>
      <c r="Q4" s="1820"/>
      <c r="R4" s="1820"/>
      <c r="S4" s="1820"/>
    </row>
    <row r="5" spans="1:22" s="1819" customFormat="1" ht="20.25">
      <c r="A5" s="1827" t="str">
        <f ca="1">VLOOKUP(RIGHT(CELL("filename",A1),LEN(CELL("filename",A1))-FIND("]",CELL("filename",A1))),Index!$D$8:$E$102,2,FALSE)</f>
        <v>3.15 Physical security upgrade programme (PSUP) opex</v>
      </c>
      <c r="B5" s="1827"/>
      <c r="C5" s="1827"/>
      <c r="D5" s="1827"/>
      <c r="E5" s="1827"/>
      <c r="F5" s="1827"/>
      <c r="G5" s="1827"/>
      <c r="H5" s="1827"/>
      <c r="I5" s="1827"/>
      <c r="J5" s="1827"/>
      <c r="K5" s="1827"/>
      <c r="L5" s="1827"/>
      <c r="M5" s="1827"/>
      <c r="N5" s="1827"/>
      <c r="O5" s="1827"/>
      <c r="P5" s="1827"/>
      <c r="Q5" s="1827"/>
      <c r="R5" s="1827"/>
      <c r="S5" s="1827"/>
    </row>
    <row r="6" spans="1:22" ht="104.25" customHeight="1">
      <c r="V6" s="2179" t="s">
        <v>2784</v>
      </c>
    </row>
    <row r="7" spans="1:22" ht="38.25">
      <c r="B7" s="2543" t="s">
        <v>2779</v>
      </c>
      <c r="D7" s="2543"/>
      <c r="E7" s="2543"/>
      <c r="F7" s="2570" t="s">
        <v>2783</v>
      </c>
      <c r="G7" s="2571"/>
      <c r="H7" s="2571"/>
      <c r="I7" s="2571"/>
      <c r="J7" s="2571"/>
      <c r="K7" s="2571"/>
      <c r="L7" s="2572"/>
      <c r="M7" s="2544" t="s">
        <v>2780</v>
      </c>
      <c r="N7" s="2570" t="s">
        <v>1465</v>
      </c>
      <c r="O7" s="2571"/>
      <c r="P7" s="2571"/>
      <c r="Q7" s="2571"/>
      <c r="R7" s="2571"/>
      <c r="S7" s="2571"/>
      <c r="T7" s="2572"/>
      <c r="U7" s="2545"/>
    </row>
    <row r="8" spans="1:22">
      <c r="B8" s="2542"/>
      <c r="C8" s="2543"/>
      <c r="D8" s="2543"/>
      <c r="E8" s="2543"/>
      <c r="F8" s="2547"/>
      <c r="G8" s="2548"/>
      <c r="H8" s="2548"/>
      <c r="I8" s="2548"/>
      <c r="J8" s="2548"/>
      <c r="K8" s="2548"/>
      <c r="L8" s="2549"/>
      <c r="M8" s="2546"/>
      <c r="N8" s="2547"/>
      <c r="O8" s="2548"/>
      <c r="P8" s="2548"/>
      <c r="Q8" s="2548"/>
      <c r="R8" s="2548"/>
      <c r="S8" s="2548"/>
      <c r="T8" s="2549"/>
      <c r="U8" s="2549"/>
    </row>
    <row r="9" spans="1:22" ht="51">
      <c r="B9" s="2550" t="s">
        <v>666</v>
      </c>
      <c r="C9" s="2550" t="s">
        <v>741</v>
      </c>
      <c r="D9" s="2550" t="s">
        <v>452</v>
      </c>
      <c r="E9" s="2550" t="s">
        <v>167</v>
      </c>
      <c r="F9" s="2551">
        <v>2007</v>
      </c>
      <c r="G9" s="2551">
        <v>2008</v>
      </c>
      <c r="H9" s="2551">
        <v>2009</v>
      </c>
      <c r="I9" s="2551">
        <v>2010</v>
      </c>
      <c r="J9" s="2551">
        <v>2011</v>
      </c>
      <c r="K9" s="2551">
        <v>2012</v>
      </c>
      <c r="L9" s="2551">
        <v>2013</v>
      </c>
      <c r="M9" s="2551">
        <v>2014</v>
      </c>
      <c r="N9" s="2552">
        <v>2015</v>
      </c>
      <c r="O9" s="2552">
        <v>2016</v>
      </c>
      <c r="P9" s="2553">
        <v>2017</v>
      </c>
      <c r="Q9" s="2552">
        <v>2018</v>
      </c>
      <c r="R9" s="2553">
        <v>2019</v>
      </c>
      <c r="S9" s="2552">
        <v>2020</v>
      </c>
      <c r="T9" s="2554">
        <v>2021</v>
      </c>
      <c r="U9" s="2555" t="s">
        <v>2781</v>
      </c>
    </row>
    <row r="10" spans="1:22">
      <c r="B10" s="2550"/>
      <c r="C10" s="2550"/>
      <c r="D10" s="2550"/>
      <c r="E10" s="2550"/>
      <c r="F10" s="2556" t="s">
        <v>2782</v>
      </c>
      <c r="G10" s="2556" t="s">
        <v>2782</v>
      </c>
      <c r="H10" s="2556" t="s">
        <v>2782</v>
      </c>
      <c r="I10" s="2556" t="s">
        <v>2782</v>
      </c>
      <c r="J10" s="2556" t="s">
        <v>2782</v>
      </c>
      <c r="K10" s="2556" t="s">
        <v>2782</v>
      </c>
      <c r="L10" s="2556" t="s">
        <v>2782</v>
      </c>
      <c r="M10" s="2556" t="s">
        <v>2782</v>
      </c>
      <c r="N10" s="2556" t="s">
        <v>2782</v>
      </c>
      <c r="O10" s="2556" t="s">
        <v>2782</v>
      </c>
      <c r="P10" s="2556" t="s">
        <v>2782</v>
      </c>
      <c r="Q10" s="2556" t="s">
        <v>2782</v>
      </c>
      <c r="R10" s="2556" t="s">
        <v>2782</v>
      </c>
      <c r="S10" s="2556" t="s">
        <v>2782</v>
      </c>
      <c r="T10" s="2556" t="s">
        <v>2782</v>
      </c>
      <c r="U10" s="2556" t="s">
        <v>2782</v>
      </c>
    </row>
    <row r="11" spans="1:22">
      <c r="B11" s="2557"/>
      <c r="C11" s="2558" t="s">
        <v>7</v>
      </c>
      <c r="D11" s="2559" t="s">
        <v>742</v>
      </c>
      <c r="E11" s="2559" t="s">
        <v>10</v>
      </c>
      <c r="F11" s="2560">
        <f t="shared" ref="F11:L11" si="0">SUM(F15,F19,F23,F27,F31,F35,F39,F43,F47,F51,F55,F59,F63,F67,F71,F75,F79,F83,F87,F91,F95,F99,F103,F107,F111,F115,F119,F123,F127,F131,F135,F139,F143,F147,F151,F155,F159,F163,F167,F171)</f>
        <v>0</v>
      </c>
      <c r="G11" s="2560">
        <f t="shared" si="0"/>
        <v>0</v>
      </c>
      <c r="H11" s="2560">
        <f t="shared" si="0"/>
        <v>0</v>
      </c>
      <c r="I11" s="2560">
        <f t="shared" si="0"/>
        <v>0</v>
      </c>
      <c r="J11" s="2560">
        <f t="shared" si="0"/>
        <v>0</v>
      </c>
      <c r="K11" s="2560">
        <f t="shared" si="0"/>
        <v>0</v>
      </c>
      <c r="L11" s="2560">
        <f t="shared" si="0"/>
        <v>0</v>
      </c>
      <c r="M11" s="2560">
        <f>SUM(M15,M19,M23,M27,M31,M35,M39,M43,M47,M51,M55,M59,M63,M67,M71,M75,M79,M83,M87,M91,M95,M99,M103,M107,M111,M115,M119,M123,M127,M131,M135,M139,M143,M147,M151,M155,M159,M163,M167,M171)</f>
        <v>0</v>
      </c>
      <c r="N11" s="2560">
        <f t="shared" ref="N11:T11" si="1">SUM(N15,N19,N23,N27,N31,N35,N39,N43,N47,N51,N55,N59,N63,N67,N71,N75,N79,N83,N87,N91,N95,N99,N103,N107,N111,N115,N119,N123,N127,N131,N135,N139,N143,N147,N151,N155,N159,N163,N167,N171)</f>
        <v>0</v>
      </c>
      <c r="O11" s="2560">
        <f t="shared" si="1"/>
        <v>0</v>
      </c>
      <c r="P11" s="2560">
        <f t="shared" si="1"/>
        <v>0</v>
      </c>
      <c r="Q11" s="2560">
        <f t="shared" si="1"/>
        <v>0</v>
      </c>
      <c r="R11" s="2560">
        <f t="shared" si="1"/>
        <v>0</v>
      </c>
      <c r="S11" s="2560">
        <f t="shared" si="1"/>
        <v>0</v>
      </c>
      <c r="T11" s="2560">
        <f t="shared" si="1"/>
        <v>0</v>
      </c>
      <c r="U11" s="2561">
        <f>SUM(M11:T11)</f>
        <v>0</v>
      </c>
    </row>
    <row r="12" spans="1:22">
      <c r="B12" s="2562"/>
      <c r="C12" s="2563"/>
      <c r="D12" s="2559" t="s">
        <v>743</v>
      </c>
      <c r="E12" s="2559" t="s">
        <v>10</v>
      </c>
      <c r="F12" s="2560">
        <f t="shared" ref="F12:L12" si="2">SUM(F16,F20,F24,F28,F32,F36,F40,F44,F48,F52,F56,F60,F64,F68,F72,F76,F80,F84,F88,F92,F96,F100,F104,F108,F112,F116,F120,F124,F128,F132,F136,F140,F144,F148,F152,F156,F160,F164,F168,F172)</f>
        <v>0</v>
      </c>
      <c r="G12" s="2560">
        <f t="shared" si="2"/>
        <v>0</v>
      </c>
      <c r="H12" s="2560">
        <f t="shared" si="2"/>
        <v>0</v>
      </c>
      <c r="I12" s="2560">
        <f t="shared" si="2"/>
        <v>0</v>
      </c>
      <c r="J12" s="2560">
        <f t="shared" si="2"/>
        <v>0</v>
      </c>
      <c r="K12" s="2560">
        <f t="shared" si="2"/>
        <v>0</v>
      </c>
      <c r="L12" s="2560">
        <f t="shared" si="2"/>
        <v>0</v>
      </c>
      <c r="M12" s="2560">
        <f t="shared" ref="M12:T13" si="3">SUM(M16,M20,M24,M28,M32,M36,M40,M44,M48,M52,M56,M60,M64,M68,M72,M76,M80,M84,M88,M92,M96,M100,M104,M108,M112,M116,M120,M124,M128,M132,M136,M140,M144,M148,M152,M156,M160,M164,M168,M172)</f>
        <v>0</v>
      </c>
      <c r="N12" s="2560">
        <f t="shared" si="3"/>
        <v>0</v>
      </c>
      <c r="O12" s="2560">
        <f t="shared" si="3"/>
        <v>0</v>
      </c>
      <c r="P12" s="2560">
        <f t="shared" si="3"/>
        <v>0</v>
      </c>
      <c r="Q12" s="2560">
        <f t="shared" si="3"/>
        <v>0</v>
      </c>
      <c r="R12" s="2560">
        <f t="shared" si="3"/>
        <v>0</v>
      </c>
      <c r="S12" s="2560">
        <f t="shared" si="3"/>
        <v>0</v>
      </c>
      <c r="T12" s="2560">
        <f t="shared" si="3"/>
        <v>0</v>
      </c>
      <c r="U12" s="2561">
        <f t="shared" ref="U12:U75" si="4">SUM(M12:T12)</f>
        <v>0</v>
      </c>
    </row>
    <row r="13" spans="1:22">
      <c r="B13" s="2562"/>
      <c r="C13" s="2563"/>
      <c r="D13" s="2564" t="s">
        <v>105</v>
      </c>
      <c r="E13" s="2559" t="s">
        <v>10</v>
      </c>
      <c r="F13" s="2560">
        <f t="shared" ref="F13:L13" si="5">SUM(F17,F21,F25,F29,F33,F37,F41,F45,F49,F53,F57,F61,F65,F69,F73,F77,F81,F85,F89,F93,F97,F101,F105,F109,F113,F117,F121,F125,F129,F133,F137,F141,F145,F149,F153,F157,F161,F165,F169,F173)</f>
        <v>0</v>
      </c>
      <c r="G13" s="2560">
        <f t="shared" si="5"/>
        <v>0</v>
      </c>
      <c r="H13" s="2560">
        <f t="shared" si="5"/>
        <v>0</v>
      </c>
      <c r="I13" s="2560">
        <f t="shared" si="5"/>
        <v>0</v>
      </c>
      <c r="J13" s="2560">
        <f t="shared" si="5"/>
        <v>0</v>
      </c>
      <c r="K13" s="2560">
        <f t="shared" si="5"/>
        <v>0</v>
      </c>
      <c r="L13" s="2560">
        <f t="shared" si="5"/>
        <v>0</v>
      </c>
      <c r="M13" s="2560">
        <f t="shared" si="3"/>
        <v>0</v>
      </c>
      <c r="N13" s="2560">
        <f t="shared" si="3"/>
        <v>0</v>
      </c>
      <c r="O13" s="2560">
        <f t="shared" si="3"/>
        <v>0</v>
      </c>
      <c r="P13" s="2560">
        <f t="shared" si="3"/>
        <v>0</v>
      </c>
      <c r="Q13" s="2560">
        <f t="shared" si="3"/>
        <v>0</v>
      </c>
      <c r="R13" s="2560">
        <f t="shared" si="3"/>
        <v>0</v>
      </c>
      <c r="S13" s="2560">
        <f t="shared" si="3"/>
        <v>0</v>
      </c>
      <c r="T13" s="2560">
        <f t="shared" si="3"/>
        <v>0</v>
      </c>
      <c r="U13" s="2561">
        <f t="shared" si="4"/>
        <v>0</v>
      </c>
    </row>
    <row r="14" spans="1:22">
      <c r="B14" s="2565"/>
      <c r="C14" s="2566"/>
      <c r="D14" s="2559" t="s">
        <v>2710</v>
      </c>
      <c r="E14" s="2559" t="s">
        <v>10</v>
      </c>
      <c r="F14" s="2560">
        <f t="shared" ref="F14:L14" si="6">SUM(F11:F13)</f>
        <v>0</v>
      </c>
      <c r="G14" s="2560">
        <f t="shared" si="6"/>
        <v>0</v>
      </c>
      <c r="H14" s="2560">
        <f t="shared" si="6"/>
        <v>0</v>
      </c>
      <c r="I14" s="2560">
        <f t="shared" si="6"/>
        <v>0</v>
      </c>
      <c r="J14" s="2560">
        <f t="shared" si="6"/>
        <v>0</v>
      </c>
      <c r="K14" s="2560">
        <f t="shared" si="6"/>
        <v>0</v>
      </c>
      <c r="L14" s="2560">
        <f t="shared" si="6"/>
        <v>0</v>
      </c>
      <c r="M14" s="2560">
        <f>SUM(M11:M13)</f>
        <v>0</v>
      </c>
      <c r="N14" s="2560">
        <f t="shared" ref="N14:T14" si="7">SUM(N11:N13)</f>
        <v>0</v>
      </c>
      <c r="O14" s="2560">
        <f t="shared" si="7"/>
        <v>0</v>
      </c>
      <c r="P14" s="2560">
        <f t="shared" si="7"/>
        <v>0</v>
      </c>
      <c r="Q14" s="2560">
        <f t="shared" si="7"/>
        <v>0</v>
      </c>
      <c r="R14" s="2560">
        <f t="shared" si="7"/>
        <v>0</v>
      </c>
      <c r="S14" s="2560">
        <f t="shared" si="7"/>
        <v>0</v>
      </c>
      <c r="T14" s="2560">
        <f t="shared" si="7"/>
        <v>0</v>
      </c>
      <c r="U14" s="2561">
        <f t="shared" si="4"/>
        <v>0</v>
      </c>
    </row>
    <row r="15" spans="1:22">
      <c r="B15" s="2567">
        <v>1</v>
      </c>
      <c r="C15" s="2568"/>
      <c r="D15" s="2559" t="s">
        <v>742</v>
      </c>
      <c r="E15" s="2559" t="s">
        <v>10</v>
      </c>
      <c r="F15" s="2569"/>
      <c r="G15" s="2569"/>
      <c r="H15" s="2569"/>
      <c r="I15" s="2569"/>
      <c r="J15" s="2569"/>
      <c r="K15" s="2569"/>
      <c r="L15" s="2569"/>
      <c r="M15" s="2569"/>
      <c r="N15" s="2569"/>
      <c r="O15" s="2569"/>
      <c r="P15" s="2569"/>
      <c r="Q15" s="2569"/>
      <c r="R15" s="2569"/>
      <c r="S15" s="2569"/>
      <c r="T15" s="2569"/>
      <c r="U15" s="2561">
        <f t="shared" si="4"/>
        <v>0</v>
      </c>
    </row>
    <row r="16" spans="1:22">
      <c r="B16" s="2562"/>
      <c r="C16" s="2563"/>
      <c r="D16" s="2559" t="s">
        <v>743</v>
      </c>
      <c r="E16" s="2559" t="s">
        <v>10</v>
      </c>
      <c r="F16" s="2569"/>
      <c r="G16" s="2569"/>
      <c r="H16" s="2569"/>
      <c r="I16" s="2569"/>
      <c r="J16" s="2569"/>
      <c r="K16" s="2569"/>
      <c r="L16" s="2569"/>
      <c r="M16" s="2569"/>
      <c r="N16" s="2569"/>
      <c r="O16" s="2569"/>
      <c r="P16" s="2569"/>
      <c r="Q16" s="2569"/>
      <c r="R16" s="2569"/>
      <c r="S16" s="2569"/>
      <c r="T16" s="2569"/>
      <c r="U16" s="2561">
        <f t="shared" si="4"/>
        <v>0</v>
      </c>
    </row>
    <row r="17" spans="2:21">
      <c r="B17" s="2562"/>
      <c r="C17" s="2563"/>
      <c r="D17" s="2564" t="s">
        <v>105</v>
      </c>
      <c r="E17" s="2559" t="s">
        <v>10</v>
      </c>
      <c r="F17" s="2569"/>
      <c r="G17" s="2569"/>
      <c r="H17" s="2569"/>
      <c r="I17" s="2569"/>
      <c r="J17" s="2569"/>
      <c r="K17" s="2569"/>
      <c r="L17" s="2569"/>
      <c r="M17" s="2569"/>
      <c r="N17" s="2569"/>
      <c r="O17" s="2569"/>
      <c r="P17" s="2569"/>
      <c r="Q17" s="2569"/>
      <c r="R17" s="2569"/>
      <c r="S17" s="2569"/>
      <c r="T17" s="2569"/>
      <c r="U17" s="2561">
        <f t="shared" si="4"/>
        <v>0</v>
      </c>
    </row>
    <row r="18" spans="2:21">
      <c r="B18" s="2565"/>
      <c r="C18" s="2566"/>
      <c r="D18" s="2559" t="s">
        <v>2710</v>
      </c>
      <c r="E18" s="2559" t="s">
        <v>10</v>
      </c>
      <c r="F18" s="2560">
        <f t="shared" ref="F18:L18" si="8">SUM(F15:F17)</f>
        <v>0</v>
      </c>
      <c r="G18" s="2560">
        <f t="shared" si="8"/>
        <v>0</v>
      </c>
      <c r="H18" s="2560">
        <f t="shared" si="8"/>
        <v>0</v>
      </c>
      <c r="I18" s="2560">
        <f t="shared" si="8"/>
        <v>0</v>
      </c>
      <c r="J18" s="2560">
        <f t="shared" si="8"/>
        <v>0</v>
      </c>
      <c r="K18" s="2560">
        <f t="shared" si="8"/>
        <v>0</v>
      </c>
      <c r="L18" s="2560">
        <f t="shared" si="8"/>
        <v>0</v>
      </c>
      <c r="M18" s="2560">
        <f>SUM(M15:M17)</f>
        <v>0</v>
      </c>
      <c r="N18" s="2560">
        <f t="shared" ref="N18:T18" si="9">SUM(N15:N17)</f>
        <v>0</v>
      </c>
      <c r="O18" s="2560">
        <f t="shared" si="9"/>
        <v>0</v>
      </c>
      <c r="P18" s="2560">
        <f t="shared" si="9"/>
        <v>0</v>
      </c>
      <c r="Q18" s="2560">
        <f t="shared" si="9"/>
        <v>0</v>
      </c>
      <c r="R18" s="2560">
        <f t="shared" si="9"/>
        <v>0</v>
      </c>
      <c r="S18" s="2560">
        <f t="shared" si="9"/>
        <v>0</v>
      </c>
      <c r="T18" s="2560">
        <f t="shared" si="9"/>
        <v>0</v>
      </c>
      <c r="U18" s="2561">
        <f t="shared" si="4"/>
        <v>0</v>
      </c>
    </row>
    <row r="19" spans="2:21">
      <c r="B19" s="2567">
        <v>2</v>
      </c>
      <c r="C19" s="2568"/>
      <c r="D19" s="2559" t="s">
        <v>742</v>
      </c>
      <c r="E19" s="2559" t="s">
        <v>10</v>
      </c>
      <c r="F19" s="2569"/>
      <c r="G19" s="2569"/>
      <c r="H19" s="2569"/>
      <c r="I19" s="2569"/>
      <c r="J19" s="2569"/>
      <c r="K19" s="2569"/>
      <c r="L19" s="2569"/>
      <c r="M19" s="2569"/>
      <c r="N19" s="2569"/>
      <c r="O19" s="2569"/>
      <c r="P19" s="2569"/>
      <c r="Q19" s="2569"/>
      <c r="R19" s="2569"/>
      <c r="S19" s="2569"/>
      <c r="T19" s="2569"/>
      <c r="U19" s="2561">
        <f t="shared" si="4"/>
        <v>0</v>
      </c>
    </row>
    <row r="20" spans="2:21">
      <c r="B20" s="2562"/>
      <c r="C20" s="2563"/>
      <c r="D20" s="2559" t="s">
        <v>743</v>
      </c>
      <c r="E20" s="2559" t="s">
        <v>10</v>
      </c>
      <c r="F20" s="2569"/>
      <c r="G20" s="2569"/>
      <c r="H20" s="2569"/>
      <c r="I20" s="2569"/>
      <c r="J20" s="2569"/>
      <c r="K20" s="2569"/>
      <c r="L20" s="2569"/>
      <c r="M20" s="2569"/>
      <c r="N20" s="2569"/>
      <c r="O20" s="2569"/>
      <c r="P20" s="2569"/>
      <c r="Q20" s="2569"/>
      <c r="R20" s="2569"/>
      <c r="S20" s="2569"/>
      <c r="T20" s="2569"/>
      <c r="U20" s="2561">
        <f t="shared" si="4"/>
        <v>0</v>
      </c>
    </row>
    <row r="21" spans="2:21">
      <c r="B21" s="2562"/>
      <c r="C21" s="2563"/>
      <c r="D21" s="2564" t="s">
        <v>105</v>
      </c>
      <c r="E21" s="2559" t="s">
        <v>10</v>
      </c>
      <c r="F21" s="2569"/>
      <c r="G21" s="2569"/>
      <c r="H21" s="2569"/>
      <c r="I21" s="2569"/>
      <c r="J21" s="2569"/>
      <c r="K21" s="2569"/>
      <c r="L21" s="2569"/>
      <c r="M21" s="2569"/>
      <c r="N21" s="2569"/>
      <c r="O21" s="2569"/>
      <c r="P21" s="2569"/>
      <c r="Q21" s="2569"/>
      <c r="R21" s="2569"/>
      <c r="S21" s="2569"/>
      <c r="T21" s="2569"/>
      <c r="U21" s="2561">
        <f t="shared" si="4"/>
        <v>0</v>
      </c>
    </row>
    <row r="22" spans="2:21">
      <c r="B22" s="2565"/>
      <c r="C22" s="2566"/>
      <c r="D22" s="2559" t="s">
        <v>2710</v>
      </c>
      <c r="E22" s="2559" t="s">
        <v>10</v>
      </c>
      <c r="F22" s="2560">
        <f t="shared" ref="F22:L22" si="10">SUM(F19:F21)</f>
        <v>0</v>
      </c>
      <c r="G22" s="2560">
        <f t="shared" si="10"/>
        <v>0</v>
      </c>
      <c r="H22" s="2560">
        <f t="shared" si="10"/>
        <v>0</v>
      </c>
      <c r="I22" s="2560">
        <f t="shared" si="10"/>
        <v>0</v>
      </c>
      <c r="J22" s="2560">
        <f t="shared" si="10"/>
        <v>0</v>
      </c>
      <c r="K22" s="2560">
        <f t="shared" si="10"/>
        <v>0</v>
      </c>
      <c r="L22" s="2560">
        <f t="shared" si="10"/>
        <v>0</v>
      </c>
      <c r="M22" s="2560">
        <f>SUM(M19:M21)</f>
        <v>0</v>
      </c>
      <c r="N22" s="2560">
        <f t="shared" ref="N22:T22" si="11">SUM(N19:N21)</f>
        <v>0</v>
      </c>
      <c r="O22" s="2560">
        <f t="shared" si="11"/>
        <v>0</v>
      </c>
      <c r="P22" s="2560">
        <f t="shared" si="11"/>
        <v>0</v>
      </c>
      <c r="Q22" s="2560">
        <f t="shared" si="11"/>
        <v>0</v>
      </c>
      <c r="R22" s="2560">
        <f t="shared" si="11"/>
        <v>0</v>
      </c>
      <c r="S22" s="2560">
        <f t="shared" si="11"/>
        <v>0</v>
      </c>
      <c r="T22" s="2560">
        <f t="shared" si="11"/>
        <v>0</v>
      </c>
      <c r="U22" s="2561">
        <f t="shared" si="4"/>
        <v>0</v>
      </c>
    </row>
    <row r="23" spans="2:21">
      <c r="B23" s="2567">
        <v>3</v>
      </c>
      <c r="C23" s="2568"/>
      <c r="D23" s="2559" t="s">
        <v>742</v>
      </c>
      <c r="E23" s="2559" t="s">
        <v>10</v>
      </c>
      <c r="F23" s="2569"/>
      <c r="G23" s="2569"/>
      <c r="H23" s="2569"/>
      <c r="I23" s="2569"/>
      <c r="J23" s="2569"/>
      <c r="K23" s="2569"/>
      <c r="L23" s="2569"/>
      <c r="M23" s="2569"/>
      <c r="N23" s="2569"/>
      <c r="O23" s="2569"/>
      <c r="P23" s="2569"/>
      <c r="Q23" s="2569"/>
      <c r="R23" s="2569"/>
      <c r="S23" s="2569"/>
      <c r="T23" s="2569"/>
      <c r="U23" s="2561">
        <f t="shared" si="4"/>
        <v>0</v>
      </c>
    </row>
    <row r="24" spans="2:21">
      <c r="B24" s="2562"/>
      <c r="C24" s="2563"/>
      <c r="D24" s="2559" t="s">
        <v>743</v>
      </c>
      <c r="E24" s="2559" t="s">
        <v>10</v>
      </c>
      <c r="F24" s="2569"/>
      <c r="G24" s="2569"/>
      <c r="H24" s="2569"/>
      <c r="I24" s="2569"/>
      <c r="J24" s="2569"/>
      <c r="K24" s="2569"/>
      <c r="L24" s="2569"/>
      <c r="M24" s="2569"/>
      <c r="N24" s="2569"/>
      <c r="O24" s="2569"/>
      <c r="P24" s="2569"/>
      <c r="Q24" s="2569"/>
      <c r="R24" s="2569"/>
      <c r="S24" s="2569"/>
      <c r="T24" s="2569"/>
      <c r="U24" s="2561">
        <f t="shared" si="4"/>
        <v>0</v>
      </c>
    </row>
    <row r="25" spans="2:21">
      <c r="B25" s="2562"/>
      <c r="C25" s="2563"/>
      <c r="D25" s="2564" t="s">
        <v>105</v>
      </c>
      <c r="E25" s="2559" t="s">
        <v>10</v>
      </c>
      <c r="F25" s="2569"/>
      <c r="G25" s="2569"/>
      <c r="H25" s="2569"/>
      <c r="I25" s="2569"/>
      <c r="J25" s="2569"/>
      <c r="K25" s="2569"/>
      <c r="L25" s="2569"/>
      <c r="M25" s="2569"/>
      <c r="N25" s="2569"/>
      <c r="O25" s="2569"/>
      <c r="P25" s="2569"/>
      <c r="Q25" s="2569"/>
      <c r="R25" s="2569"/>
      <c r="S25" s="2569"/>
      <c r="T25" s="2569"/>
      <c r="U25" s="2561">
        <f t="shared" si="4"/>
        <v>0</v>
      </c>
    </row>
    <row r="26" spans="2:21">
      <c r="B26" s="2565"/>
      <c r="C26" s="2566"/>
      <c r="D26" s="2559" t="s">
        <v>2710</v>
      </c>
      <c r="E26" s="2559" t="s">
        <v>10</v>
      </c>
      <c r="F26" s="2560">
        <f t="shared" ref="F26:L26" si="12">SUM(F23:F25)</f>
        <v>0</v>
      </c>
      <c r="G26" s="2560">
        <f t="shared" si="12"/>
        <v>0</v>
      </c>
      <c r="H26" s="2560">
        <f t="shared" si="12"/>
        <v>0</v>
      </c>
      <c r="I26" s="2560">
        <f t="shared" si="12"/>
        <v>0</v>
      </c>
      <c r="J26" s="2560">
        <f t="shared" si="12"/>
        <v>0</v>
      </c>
      <c r="K26" s="2560">
        <f t="shared" si="12"/>
        <v>0</v>
      </c>
      <c r="L26" s="2560">
        <f t="shared" si="12"/>
        <v>0</v>
      </c>
      <c r="M26" s="2560">
        <f>SUM(M23:M25)</f>
        <v>0</v>
      </c>
      <c r="N26" s="2560">
        <f t="shared" ref="N26:T26" si="13">SUM(N23:N25)</f>
        <v>0</v>
      </c>
      <c r="O26" s="2560">
        <f t="shared" si="13"/>
        <v>0</v>
      </c>
      <c r="P26" s="2560">
        <f t="shared" si="13"/>
        <v>0</v>
      </c>
      <c r="Q26" s="2560">
        <f t="shared" si="13"/>
        <v>0</v>
      </c>
      <c r="R26" s="2560">
        <f t="shared" si="13"/>
        <v>0</v>
      </c>
      <c r="S26" s="2560">
        <f t="shared" si="13"/>
        <v>0</v>
      </c>
      <c r="T26" s="2560">
        <f t="shared" si="13"/>
        <v>0</v>
      </c>
      <c r="U26" s="2561">
        <f t="shared" si="4"/>
        <v>0</v>
      </c>
    </row>
    <row r="27" spans="2:21">
      <c r="B27" s="2567">
        <v>4</v>
      </c>
      <c r="C27" s="2568"/>
      <c r="D27" s="2559" t="s">
        <v>742</v>
      </c>
      <c r="E27" s="2559" t="s">
        <v>10</v>
      </c>
      <c r="F27" s="2569"/>
      <c r="G27" s="2569"/>
      <c r="H27" s="2569"/>
      <c r="I27" s="2569"/>
      <c r="J27" s="2569"/>
      <c r="K27" s="2569"/>
      <c r="L27" s="2569"/>
      <c r="M27" s="2569"/>
      <c r="N27" s="2569"/>
      <c r="O27" s="2569"/>
      <c r="P27" s="2569"/>
      <c r="Q27" s="2569"/>
      <c r="R27" s="2569"/>
      <c r="S27" s="2569"/>
      <c r="T27" s="2569"/>
      <c r="U27" s="2561">
        <f t="shared" si="4"/>
        <v>0</v>
      </c>
    </row>
    <row r="28" spans="2:21">
      <c r="B28" s="2562"/>
      <c r="C28" s="2563"/>
      <c r="D28" s="2559" t="s">
        <v>743</v>
      </c>
      <c r="E28" s="2559" t="s">
        <v>10</v>
      </c>
      <c r="F28" s="2569"/>
      <c r="G28" s="2569"/>
      <c r="H28" s="2569"/>
      <c r="I28" s="2569"/>
      <c r="J28" s="2569"/>
      <c r="K28" s="2569"/>
      <c r="L28" s="2569"/>
      <c r="M28" s="2569"/>
      <c r="N28" s="2569"/>
      <c r="O28" s="2569"/>
      <c r="P28" s="2569"/>
      <c r="Q28" s="2569"/>
      <c r="R28" s="2569"/>
      <c r="S28" s="2569"/>
      <c r="T28" s="2569"/>
      <c r="U28" s="2561">
        <f t="shared" si="4"/>
        <v>0</v>
      </c>
    </row>
    <row r="29" spans="2:21">
      <c r="B29" s="2562"/>
      <c r="C29" s="2563"/>
      <c r="D29" s="2564" t="s">
        <v>105</v>
      </c>
      <c r="E29" s="2559" t="s">
        <v>10</v>
      </c>
      <c r="F29" s="2569"/>
      <c r="G29" s="2569"/>
      <c r="H29" s="2569"/>
      <c r="I29" s="2569"/>
      <c r="J29" s="2569"/>
      <c r="K29" s="2569"/>
      <c r="L29" s="2569"/>
      <c r="M29" s="2569"/>
      <c r="N29" s="2569"/>
      <c r="O29" s="2569"/>
      <c r="P29" s="2569"/>
      <c r="Q29" s="2569"/>
      <c r="R29" s="2569"/>
      <c r="S29" s="2569"/>
      <c r="T29" s="2569"/>
      <c r="U29" s="2561">
        <f t="shared" si="4"/>
        <v>0</v>
      </c>
    </row>
    <row r="30" spans="2:21">
      <c r="B30" s="2565"/>
      <c r="C30" s="2566"/>
      <c r="D30" s="2559" t="s">
        <v>2710</v>
      </c>
      <c r="E30" s="2559" t="s">
        <v>10</v>
      </c>
      <c r="F30" s="2560">
        <f t="shared" ref="F30:L30" si="14">SUM(F27:F29)</f>
        <v>0</v>
      </c>
      <c r="G30" s="2560">
        <f t="shared" si="14"/>
        <v>0</v>
      </c>
      <c r="H30" s="2560">
        <f t="shared" si="14"/>
        <v>0</v>
      </c>
      <c r="I30" s="2560">
        <f t="shared" si="14"/>
        <v>0</v>
      </c>
      <c r="J30" s="2560">
        <f t="shared" si="14"/>
        <v>0</v>
      </c>
      <c r="K30" s="2560">
        <f t="shared" si="14"/>
        <v>0</v>
      </c>
      <c r="L30" s="2560">
        <f t="shared" si="14"/>
        <v>0</v>
      </c>
      <c r="M30" s="2560">
        <f>SUM(M27:M29)</f>
        <v>0</v>
      </c>
      <c r="N30" s="2560">
        <f t="shared" ref="N30:T30" si="15">SUM(N27:N29)</f>
        <v>0</v>
      </c>
      <c r="O30" s="2560">
        <f t="shared" si="15"/>
        <v>0</v>
      </c>
      <c r="P30" s="2560">
        <f t="shared" si="15"/>
        <v>0</v>
      </c>
      <c r="Q30" s="2560">
        <f t="shared" si="15"/>
        <v>0</v>
      </c>
      <c r="R30" s="2560">
        <f t="shared" si="15"/>
        <v>0</v>
      </c>
      <c r="S30" s="2560">
        <f t="shared" si="15"/>
        <v>0</v>
      </c>
      <c r="T30" s="2560">
        <f t="shared" si="15"/>
        <v>0</v>
      </c>
      <c r="U30" s="2561">
        <f t="shared" si="4"/>
        <v>0</v>
      </c>
    </row>
    <row r="31" spans="2:21">
      <c r="B31" s="2567">
        <v>5</v>
      </c>
      <c r="C31" s="2568"/>
      <c r="D31" s="2559" t="s">
        <v>742</v>
      </c>
      <c r="E31" s="2559" t="s">
        <v>10</v>
      </c>
      <c r="F31" s="2569"/>
      <c r="G31" s="2569"/>
      <c r="H31" s="2569"/>
      <c r="I31" s="2569"/>
      <c r="J31" s="2569"/>
      <c r="K31" s="2569"/>
      <c r="L31" s="2569"/>
      <c r="M31" s="2569"/>
      <c r="N31" s="2569"/>
      <c r="O31" s="2569"/>
      <c r="P31" s="2569"/>
      <c r="Q31" s="2569"/>
      <c r="R31" s="2569"/>
      <c r="S31" s="2569"/>
      <c r="T31" s="2569"/>
      <c r="U31" s="2561">
        <f t="shared" si="4"/>
        <v>0</v>
      </c>
    </row>
    <row r="32" spans="2:21">
      <c r="B32" s="2562"/>
      <c r="C32" s="2563"/>
      <c r="D32" s="2559" t="s">
        <v>743</v>
      </c>
      <c r="E32" s="2559" t="s">
        <v>10</v>
      </c>
      <c r="F32" s="2569"/>
      <c r="G32" s="2569"/>
      <c r="H32" s="2569"/>
      <c r="I32" s="2569"/>
      <c r="J32" s="2569"/>
      <c r="K32" s="2569"/>
      <c r="L32" s="2569"/>
      <c r="M32" s="2569"/>
      <c r="N32" s="2569"/>
      <c r="O32" s="2569"/>
      <c r="P32" s="2569"/>
      <c r="Q32" s="2569"/>
      <c r="R32" s="2569"/>
      <c r="S32" s="2569"/>
      <c r="T32" s="2569"/>
      <c r="U32" s="2561">
        <f t="shared" si="4"/>
        <v>0</v>
      </c>
    </row>
    <row r="33" spans="2:21">
      <c r="B33" s="2562"/>
      <c r="C33" s="2563"/>
      <c r="D33" s="2564" t="s">
        <v>105</v>
      </c>
      <c r="E33" s="2559" t="s">
        <v>10</v>
      </c>
      <c r="F33" s="2569"/>
      <c r="G33" s="2569"/>
      <c r="H33" s="2569"/>
      <c r="I33" s="2569"/>
      <c r="J33" s="2569"/>
      <c r="K33" s="2569"/>
      <c r="L33" s="2569"/>
      <c r="M33" s="2569"/>
      <c r="N33" s="2569"/>
      <c r="O33" s="2569"/>
      <c r="P33" s="2569"/>
      <c r="Q33" s="2569"/>
      <c r="R33" s="2569"/>
      <c r="S33" s="2569"/>
      <c r="T33" s="2569"/>
      <c r="U33" s="2561">
        <f t="shared" si="4"/>
        <v>0</v>
      </c>
    </row>
    <row r="34" spans="2:21">
      <c r="B34" s="2565"/>
      <c r="C34" s="2566"/>
      <c r="D34" s="2559" t="s">
        <v>2710</v>
      </c>
      <c r="E34" s="2559" t="s">
        <v>10</v>
      </c>
      <c r="F34" s="2560">
        <f t="shared" ref="F34:L34" si="16">SUM(F31:F33)</f>
        <v>0</v>
      </c>
      <c r="G34" s="2560">
        <f t="shared" si="16"/>
        <v>0</v>
      </c>
      <c r="H34" s="2560">
        <f t="shared" si="16"/>
        <v>0</v>
      </c>
      <c r="I34" s="2560">
        <f t="shared" si="16"/>
        <v>0</v>
      </c>
      <c r="J34" s="2560">
        <f t="shared" si="16"/>
        <v>0</v>
      </c>
      <c r="K34" s="2560">
        <f t="shared" si="16"/>
        <v>0</v>
      </c>
      <c r="L34" s="2560">
        <f t="shared" si="16"/>
        <v>0</v>
      </c>
      <c r="M34" s="2560">
        <f>SUM(M31:M33)</f>
        <v>0</v>
      </c>
      <c r="N34" s="2560">
        <f t="shared" ref="N34:T34" si="17">SUM(N31:N33)</f>
        <v>0</v>
      </c>
      <c r="O34" s="2560">
        <f t="shared" si="17"/>
        <v>0</v>
      </c>
      <c r="P34" s="2560">
        <f t="shared" si="17"/>
        <v>0</v>
      </c>
      <c r="Q34" s="2560">
        <f t="shared" si="17"/>
        <v>0</v>
      </c>
      <c r="R34" s="2560">
        <f t="shared" si="17"/>
        <v>0</v>
      </c>
      <c r="S34" s="2560">
        <f t="shared" si="17"/>
        <v>0</v>
      </c>
      <c r="T34" s="2560">
        <f t="shared" si="17"/>
        <v>0</v>
      </c>
      <c r="U34" s="2561">
        <f t="shared" si="4"/>
        <v>0</v>
      </c>
    </row>
    <row r="35" spans="2:21">
      <c r="B35" s="2567">
        <v>6</v>
      </c>
      <c r="C35" s="2568"/>
      <c r="D35" s="2559" t="s">
        <v>742</v>
      </c>
      <c r="E35" s="2559" t="s">
        <v>10</v>
      </c>
      <c r="F35" s="2569"/>
      <c r="G35" s="2569"/>
      <c r="H35" s="2569"/>
      <c r="I35" s="2569"/>
      <c r="J35" s="2569"/>
      <c r="K35" s="2569"/>
      <c r="L35" s="2569"/>
      <c r="M35" s="2569"/>
      <c r="N35" s="2569"/>
      <c r="O35" s="2569"/>
      <c r="P35" s="2569"/>
      <c r="Q35" s="2569"/>
      <c r="R35" s="2569"/>
      <c r="S35" s="2569"/>
      <c r="T35" s="2569"/>
      <c r="U35" s="2561">
        <f t="shared" si="4"/>
        <v>0</v>
      </c>
    </row>
    <row r="36" spans="2:21">
      <c r="B36" s="2562"/>
      <c r="C36" s="2563"/>
      <c r="D36" s="2559" t="s">
        <v>743</v>
      </c>
      <c r="E36" s="2559" t="s">
        <v>10</v>
      </c>
      <c r="F36" s="2569"/>
      <c r="G36" s="2569"/>
      <c r="H36" s="2569"/>
      <c r="I36" s="2569"/>
      <c r="J36" s="2569"/>
      <c r="K36" s="2569"/>
      <c r="L36" s="2569"/>
      <c r="M36" s="2569"/>
      <c r="N36" s="2569"/>
      <c r="O36" s="2569"/>
      <c r="P36" s="2569"/>
      <c r="Q36" s="2569"/>
      <c r="R36" s="2569"/>
      <c r="S36" s="2569"/>
      <c r="T36" s="2569"/>
      <c r="U36" s="2561">
        <f t="shared" si="4"/>
        <v>0</v>
      </c>
    </row>
    <row r="37" spans="2:21">
      <c r="B37" s="2562"/>
      <c r="C37" s="2563"/>
      <c r="D37" s="2564" t="s">
        <v>105</v>
      </c>
      <c r="E37" s="2559" t="s">
        <v>10</v>
      </c>
      <c r="F37" s="2569"/>
      <c r="G37" s="2569"/>
      <c r="H37" s="2569"/>
      <c r="I37" s="2569"/>
      <c r="J37" s="2569"/>
      <c r="K37" s="2569"/>
      <c r="L37" s="2569"/>
      <c r="M37" s="2569"/>
      <c r="N37" s="2569"/>
      <c r="O37" s="2569"/>
      <c r="P37" s="2569"/>
      <c r="Q37" s="2569"/>
      <c r="R37" s="2569"/>
      <c r="S37" s="2569"/>
      <c r="T37" s="2569"/>
      <c r="U37" s="2561">
        <f t="shared" si="4"/>
        <v>0</v>
      </c>
    </row>
    <row r="38" spans="2:21">
      <c r="B38" s="2565"/>
      <c r="C38" s="2566"/>
      <c r="D38" s="2559" t="s">
        <v>2710</v>
      </c>
      <c r="E38" s="2559" t="s">
        <v>10</v>
      </c>
      <c r="F38" s="2560">
        <f t="shared" ref="F38:L38" si="18">SUM(F35:F37)</f>
        <v>0</v>
      </c>
      <c r="G38" s="2560">
        <f t="shared" si="18"/>
        <v>0</v>
      </c>
      <c r="H38" s="2560">
        <f t="shared" si="18"/>
        <v>0</v>
      </c>
      <c r="I38" s="2560">
        <f t="shared" si="18"/>
        <v>0</v>
      </c>
      <c r="J38" s="2560">
        <f t="shared" si="18"/>
        <v>0</v>
      </c>
      <c r="K38" s="2560">
        <f t="shared" si="18"/>
        <v>0</v>
      </c>
      <c r="L38" s="2560">
        <f t="shared" si="18"/>
        <v>0</v>
      </c>
      <c r="M38" s="2560">
        <f>SUM(M35:M37)</f>
        <v>0</v>
      </c>
      <c r="N38" s="2560">
        <f t="shared" ref="N38:T38" si="19">SUM(N35:N37)</f>
        <v>0</v>
      </c>
      <c r="O38" s="2560">
        <f t="shared" si="19"/>
        <v>0</v>
      </c>
      <c r="P38" s="2560">
        <f t="shared" si="19"/>
        <v>0</v>
      </c>
      <c r="Q38" s="2560">
        <f t="shared" si="19"/>
        <v>0</v>
      </c>
      <c r="R38" s="2560">
        <f t="shared" si="19"/>
        <v>0</v>
      </c>
      <c r="S38" s="2560">
        <f t="shared" si="19"/>
        <v>0</v>
      </c>
      <c r="T38" s="2560">
        <f t="shared" si="19"/>
        <v>0</v>
      </c>
      <c r="U38" s="2561">
        <f t="shared" si="4"/>
        <v>0</v>
      </c>
    </row>
    <row r="39" spans="2:21">
      <c r="B39" s="2567">
        <v>7</v>
      </c>
      <c r="C39" s="2568"/>
      <c r="D39" s="2559" t="s">
        <v>742</v>
      </c>
      <c r="E39" s="2559" t="s">
        <v>10</v>
      </c>
      <c r="F39" s="2569"/>
      <c r="G39" s="2569"/>
      <c r="H39" s="2569"/>
      <c r="I39" s="2569"/>
      <c r="J39" s="2569"/>
      <c r="K39" s="2569"/>
      <c r="L39" s="2569"/>
      <c r="M39" s="2569"/>
      <c r="N39" s="2569"/>
      <c r="O39" s="2569"/>
      <c r="P39" s="2569"/>
      <c r="Q39" s="2569"/>
      <c r="R39" s="2569"/>
      <c r="S39" s="2569"/>
      <c r="T39" s="2569"/>
      <c r="U39" s="2561">
        <f t="shared" si="4"/>
        <v>0</v>
      </c>
    </row>
    <row r="40" spans="2:21">
      <c r="B40" s="2562"/>
      <c r="C40" s="2563"/>
      <c r="D40" s="2559" t="s">
        <v>743</v>
      </c>
      <c r="E40" s="2559" t="s">
        <v>10</v>
      </c>
      <c r="F40" s="2569"/>
      <c r="G40" s="2569"/>
      <c r="H40" s="2569"/>
      <c r="I40" s="2569"/>
      <c r="J40" s="2569"/>
      <c r="K40" s="2569"/>
      <c r="L40" s="2569"/>
      <c r="M40" s="2569"/>
      <c r="N40" s="2569"/>
      <c r="O40" s="2569"/>
      <c r="P40" s="2569"/>
      <c r="Q40" s="2569"/>
      <c r="R40" s="2569"/>
      <c r="S40" s="2569"/>
      <c r="T40" s="2569"/>
      <c r="U40" s="2561">
        <f t="shared" si="4"/>
        <v>0</v>
      </c>
    </row>
    <row r="41" spans="2:21">
      <c r="B41" s="2562"/>
      <c r="C41" s="2563"/>
      <c r="D41" s="2564" t="s">
        <v>105</v>
      </c>
      <c r="E41" s="2559" t="s">
        <v>10</v>
      </c>
      <c r="F41" s="2569"/>
      <c r="G41" s="2569"/>
      <c r="H41" s="2569"/>
      <c r="I41" s="2569"/>
      <c r="J41" s="2569"/>
      <c r="K41" s="2569"/>
      <c r="L41" s="2569"/>
      <c r="M41" s="2569"/>
      <c r="N41" s="2569"/>
      <c r="O41" s="2569"/>
      <c r="P41" s="2569"/>
      <c r="Q41" s="2569"/>
      <c r="R41" s="2569"/>
      <c r="S41" s="2569"/>
      <c r="T41" s="2569"/>
      <c r="U41" s="2561">
        <f t="shared" si="4"/>
        <v>0</v>
      </c>
    </row>
    <row r="42" spans="2:21">
      <c r="B42" s="2565"/>
      <c r="C42" s="2566"/>
      <c r="D42" s="2559" t="s">
        <v>2710</v>
      </c>
      <c r="E42" s="2559" t="s">
        <v>10</v>
      </c>
      <c r="F42" s="2560">
        <f t="shared" ref="F42:L42" si="20">SUM(F39:F41)</f>
        <v>0</v>
      </c>
      <c r="G42" s="2560">
        <f t="shared" si="20"/>
        <v>0</v>
      </c>
      <c r="H42" s="2560">
        <f t="shared" si="20"/>
        <v>0</v>
      </c>
      <c r="I42" s="2560">
        <f t="shared" si="20"/>
        <v>0</v>
      </c>
      <c r="J42" s="2560">
        <f t="shared" si="20"/>
        <v>0</v>
      </c>
      <c r="K42" s="2560">
        <f t="shared" si="20"/>
        <v>0</v>
      </c>
      <c r="L42" s="2560">
        <f t="shared" si="20"/>
        <v>0</v>
      </c>
      <c r="M42" s="2560">
        <f>SUM(M39:M41)</f>
        <v>0</v>
      </c>
      <c r="N42" s="2560">
        <f t="shared" ref="N42:T42" si="21">SUM(N39:N41)</f>
        <v>0</v>
      </c>
      <c r="O42" s="2560">
        <f t="shared" si="21"/>
        <v>0</v>
      </c>
      <c r="P42" s="2560">
        <f t="shared" si="21"/>
        <v>0</v>
      </c>
      <c r="Q42" s="2560">
        <f t="shared" si="21"/>
        <v>0</v>
      </c>
      <c r="R42" s="2560">
        <f t="shared" si="21"/>
        <v>0</v>
      </c>
      <c r="S42" s="2560">
        <f t="shared" si="21"/>
        <v>0</v>
      </c>
      <c r="T42" s="2560">
        <f t="shared" si="21"/>
        <v>0</v>
      </c>
      <c r="U42" s="2561">
        <f t="shared" si="4"/>
        <v>0</v>
      </c>
    </row>
    <row r="43" spans="2:21">
      <c r="B43" s="2567">
        <v>8</v>
      </c>
      <c r="C43" s="2568"/>
      <c r="D43" s="2559" t="s">
        <v>742</v>
      </c>
      <c r="E43" s="2559" t="s">
        <v>10</v>
      </c>
      <c r="F43" s="2569"/>
      <c r="G43" s="2569"/>
      <c r="H43" s="2569"/>
      <c r="I43" s="2569"/>
      <c r="J43" s="2569"/>
      <c r="K43" s="2569"/>
      <c r="L43" s="2569"/>
      <c r="M43" s="2569"/>
      <c r="N43" s="2569"/>
      <c r="O43" s="2569"/>
      <c r="P43" s="2569"/>
      <c r="Q43" s="2569"/>
      <c r="R43" s="2569"/>
      <c r="S43" s="2569"/>
      <c r="T43" s="2569"/>
      <c r="U43" s="2561">
        <f t="shared" si="4"/>
        <v>0</v>
      </c>
    </row>
    <row r="44" spans="2:21">
      <c r="B44" s="2562"/>
      <c r="C44" s="2563"/>
      <c r="D44" s="2559" t="s">
        <v>743</v>
      </c>
      <c r="E44" s="2559" t="s">
        <v>10</v>
      </c>
      <c r="F44" s="2569"/>
      <c r="G44" s="2569"/>
      <c r="H44" s="2569"/>
      <c r="I44" s="2569"/>
      <c r="J44" s="2569"/>
      <c r="K44" s="2569"/>
      <c r="L44" s="2569"/>
      <c r="M44" s="2569"/>
      <c r="N44" s="2569"/>
      <c r="O44" s="2569"/>
      <c r="P44" s="2569"/>
      <c r="Q44" s="2569"/>
      <c r="R44" s="2569"/>
      <c r="S44" s="2569"/>
      <c r="T44" s="2569"/>
      <c r="U44" s="2561">
        <f t="shared" si="4"/>
        <v>0</v>
      </c>
    </row>
    <row r="45" spans="2:21">
      <c r="B45" s="2562"/>
      <c r="C45" s="2563"/>
      <c r="D45" s="2564" t="s">
        <v>105</v>
      </c>
      <c r="E45" s="2559" t="s">
        <v>10</v>
      </c>
      <c r="F45" s="2569"/>
      <c r="G45" s="2569"/>
      <c r="H45" s="2569"/>
      <c r="I45" s="2569"/>
      <c r="J45" s="2569"/>
      <c r="K45" s="2569"/>
      <c r="L45" s="2569"/>
      <c r="M45" s="2569"/>
      <c r="N45" s="2569"/>
      <c r="O45" s="2569"/>
      <c r="P45" s="2569"/>
      <c r="Q45" s="2569"/>
      <c r="R45" s="2569"/>
      <c r="S45" s="2569"/>
      <c r="T45" s="2569"/>
      <c r="U45" s="2561">
        <f t="shared" si="4"/>
        <v>0</v>
      </c>
    </row>
    <row r="46" spans="2:21">
      <c r="B46" s="2565"/>
      <c r="C46" s="2566"/>
      <c r="D46" s="2559" t="s">
        <v>2710</v>
      </c>
      <c r="E46" s="2559" t="s">
        <v>10</v>
      </c>
      <c r="F46" s="2560">
        <f t="shared" ref="F46:L46" si="22">SUM(F43:F45)</f>
        <v>0</v>
      </c>
      <c r="G46" s="2560">
        <f t="shared" si="22"/>
        <v>0</v>
      </c>
      <c r="H46" s="2560">
        <f t="shared" si="22"/>
        <v>0</v>
      </c>
      <c r="I46" s="2560">
        <f t="shared" si="22"/>
        <v>0</v>
      </c>
      <c r="J46" s="2560">
        <f t="shared" si="22"/>
        <v>0</v>
      </c>
      <c r="K46" s="2560">
        <f t="shared" si="22"/>
        <v>0</v>
      </c>
      <c r="L46" s="2560">
        <f t="shared" si="22"/>
        <v>0</v>
      </c>
      <c r="M46" s="2560">
        <f>SUM(M43:M45)</f>
        <v>0</v>
      </c>
      <c r="N46" s="2560">
        <f t="shared" ref="N46:T46" si="23">SUM(N43:N45)</f>
        <v>0</v>
      </c>
      <c r="O46" s="2560">
        <f t="shared" si="23"/>
        <v>0</v>
      </c>
      <c r="P46" s="2560">
        <f t="shared" si="23"/>
        <v>0</v>
      </c>
      <c r="Q46" s="2560">
        <f t="shared" si="23"/>
        <v>0</v>
      </c>
      <c r="R46" s="2560">
        <f t="shared" si="23"/>
        <v>0</v>
      </c>
      <c r="S46" s="2560">
        <f t="shared" si="23"/>
        <v>0</v>
      </c>
      <c r="T46" s="2560">
        <f t="shared" si="23"/>
        <v>0</v>
      </c>
      <c r="U46" s="2561">
        <f t="shared" si="4"/>
        <v>0</v>
      </c>
    </row>
    <row r="47" spans="2:21">
      <c r="B47" s="2567">
        <v>9</v>
      </c>
      <c r="C47" s="2568"/>
      <c r="D47" s="2559" t="s">
        <v>742</v>
      </c>
      <c r="E47" s="2559" t="s">
        <v>10</v>
      </c>
      <c r="F47" s="2569"/>
      <c r="G47" s="2569"/>
      <c r="H47" s="2569"/>
      <c r="I47" s="2569"/>
      <c r="J47" s="2569"/>
      <c r="K47" s="2569"/>
      <c r="L47" s="2569"/>
      <c r="M47" s="2569"/>
      <c r="N47" s="2569"/>
      <c r="O47" s="2569"/>
      <c r="P47" s="2569"/>
      <c r="Q47" s="2569"/>
      <c r="R47" s="2569"/>
      <c r="S47" s="2569"/>
      <c r="T47" s="2569"/>
      <c r="U47" s="2561">
        <f t="shared" si="4"/>
        <v>0</v>
      </c>
    </row>
    <row r="48" spans="2:21">
      <c r="B48" s="2562"/>
      <c r="C48" s="2563"/>
      <c r="D48" s="2559" t="s">
        <v>743</v>
      </c>
      <c r="E48" s="2559" t="s">
        <v>10</v>
      </c>
      <c r="F48" s="2569"/>
      <c r="G48" s="2569"/>
      <c r="H48" s="2569"/>
      <c r="I48" s="2569"/>
      <c r="J48" s="2569"/>
      <c r="K48" s="2569"/>
      <c r="L48" s="2569"/>
      <c r="M48" s="2569"/>
      <c r="N48" s="2569"/>
      <c r="O48" s="2569"/>
      <c r="P48" s="2569"/>
      <c r="Q48" s="2569"/>
      <c r="R48" s="2569"/>
      <c r="S48" s="2569"/>
      <c r="T48" s="2569"/>
      <c r="U48" s="2561">
        <f t="shared" si="4"/>
        <v>0</v>
      </c>
    </row>
    <row r="49" spans="2:21">
      <c r="B49" s="2562"/>
      <c r="C49" s="2563"/>
      <c r="D49" s="2564" t="s">
        <v>105</v>
      </c>
      <c r="E49" s="2559" t="s">
        <v>10</v>
      </c>
      <c r="F49" s="2569"/>
      <c r="G49" s="2569"/>
      <c r="H49" s="2569"/>
      <c r="I49" s="2569"/>
      <c r="J49" s="2569"/>
      <c r="K49" s="2569"/>
      <c r="L49" s="2569"/>
      <c r="M49" s="2569"/>
      <c r="N49" s="2569"/>
      <c r="O49" s="2569"/>
      <c r="P49" s="2569"/>
      <c r="Q49" s="2569"/>
      <c r="R49" s="2569"/>
      <c r="S49" s="2569"/>
      <c r="T49" s="2569"/>
      <c r="U49" s="2561">
        <f t="shared" si="4"/>
        <v>0</v>
      </c>
    </row>
    <row r="50" spans="2:21">
      <c r="B50" s="2565"/>
      <c r="C50" s="2566"/>
      <c r="D50" s="2559" t="s">
        <v>2710</v>
      </c>
      <c r="E50" s="2559" t="s">
        <v>10</v>
      </c>
      <c r="F50" s="2560">
        <f t="shared" ref="F50:L50" si="24">SUM(F47:F49)</f>
        <v>0</v>
      </c>
      <c r="G50" s="2560">
        <f t="shared" si="24"/>
        <v>0</v>
      </c>
      <c r="H50" s="2560">
        <f t="shared" si="24"/>
        <v>0</v>
      </c>
      <c r="I50" s="2560">
        <f t="shared" si="24"/>
        <v>0</v>
      </c>
      <c r="J50" s="2560">
        <f t="shared" si="24"/>
        <v>0</v>
      </c>
      <c r="K50" s="2560">
        <f t="shared" si="24"/>
        <v>0</v>
      </c>
      <c r="L50" s="2560">
        <f t="shared" si="24"/>
        <v>0</v>
      </c>
      <c r="M50" s="2560">
        <f>SUM(M47:M49)</f>
        <v>0</v>
      </c>
      <c r="N50" s="2560">
        <f t="shared" ref="N50:T50" si="25">SUM(N47:N49)</f>
        <v>0</v>
      </c>
      <c r="O50" s="2560">
        <f t="shared" si="25"/>
        <v>0</v>
      </c>
      <c r="P50" s="2560">
        <f t="shared" si="25"/>
        <v>0</v>
      </c>
      <c r="Q50" s="2560">
        <f t="shared" si="25"/>
        <v>0</v>
      </c>
      <c r="R50" s="2560">
        <f t="shared" si="25"/>
        <v>0</v>
      </c>
      <c r="S50" s="2560">
        <f t="shared" si="25"/>
        <v>0</v>
      </c>
      <c r="T50" s="2560">
        <f t="shared" si="25"/>
        <v>0</v>
      </c>
      <c r="U50" s="2561">
        <f t="shared" si="4"/>
        <v>0</v>
      </c>
    </row>
    <row r="51" spans="2:21">
      <c r="B51" s="2567">
        <v>10</v>
      </c>
      <c r="C51" s="2568"/>
      <c r="D51" s="2559" t="s">
        <v>742</v>
      </c>
      <c r="E51" s="2559" t="s">
        <v>10</v>
      </c>
      <c r="F51" s="2569"/>
      <c r="G51" s="2569"/>
      <c r="H51" s="2569"/>
      <c r="I51" s="2569"/>
      <c r="J51" s="2569"/>
      <c r="K51" s="2569"/>
      <c r="L51" s="2569"/>
      <c r="M51" s="2569"/>
      <c r="N51" s="2569"/>
      <c r="O51" s="2569"/>
      <c r="P51" s="2569"/>
      <c r="Q51" s="2569"/>
      <c r="R51" s="2569"/>
      <c r="S51" s="2569"/>
      <c r="T51" s="2569"/>
      <c r="U51" s="2561">
        <f t="shared" si="4"/>
        <v>0</v>
      </c>
    </row>
    <row r="52" spans="2:21">
      <c r="B52" s="2562"/>
      <c r="C52" s="2563"/>
      <c r="D52" s="2559" t="s">
        <v>743</v>
      </c>
      <c r="E52" s="2559" t="s">
        <v>10</v>
      </c>
      <c r="F52" s="2569"/>
      <c r="G52" s="2569"/>
      <c r="H52" s="2569"/>
      <c r="I52" s="2569"/>
      <c r="J52" s="2569"/>
      <c r="K52" s="2569"/>
      <c r="L52" s="2569"/>
      <c r="M52" s="2569"/>
      <c r="N52" s="2569"/>
      <c r="O52" s="2569"/>
      <c r="P52" s="2569"/>
      <c r="Q52" s="2569"/>
      <c r="R52" s="2569"/>
      <c r="S52" s="2569"/>
      <c r="T52" s="2569"/>
      <c r="U52" s="2561">
        <f t="shared" si="4"/>
        <v>0</v>
      </c>
    </row>
    <row r="53" spans="2:21">
      <c r="B53" s="2562"/>
      <c r="C53" s="2563"/>
      <c r="D53" s="2564" t="s">
        <v>105</v>
      </c>
      <c r="E53" s="2559" t="s">
        <v>10</v>
      </c>
      <c r="F53" s="2569"/>
      <c r="G53" s="2569"/>
      <c r="H53" s="2569"/>
      <c r="I53" s="2569"/>
      <c r="J53" s="2569"/>
      <c r="K53" s="2569"/>
      <c r="L53" s="2569"/>
      <c r="M53" s="2569"/>
      <c r="N53" s="2569"/>
      <c r="O53" s="2569"/>
      <c r="P53" s="2569"/>
      <c r="Q53" s="2569"/>
      <c r="R53" s="2569"/>
      <c r="S53" s="2569"/>
      <c r="T53" s="2569"/>
      <c r="U53" s="2561">
        <f t="shared" si="4"/>
        <v>0</v>
      </c>
    </row>
    <row r="54" spans="2:21">
      <c r="B54" s="2565"/>
      <c r="C54" s="2566"/>
      <c r="D54" s="2559" t="s">
        <v>2710</v>
      </c>
      <c r="E54" s="2559" t="s">
        <v>10</v>
      </c>
      <c r="F54" s="2560">
        <f t="shared" ref="F54:L54" si="26">SUM(F51:F53)</f>
        <v>0</v>
      </c>
      <c r="G54" s="2560">
        <f t="shared" si="26"/>
        <v>0</v>
      </c>
      <c r="H54" s="2560">
        <f t="shared" si="26"/>
        <v>0</v>
      </c>
      <c r="I54" s="2560">
        <f t="shared" si="26"/>
        <v>0</v>
      </c>
      <c r="J54" s="2560">
        <f t="shared" si="26"/>
        <v>0</v>
      </c>
      <c r="K54" s="2560">
        <f t="shared" si="26"/>
        <v>0</v>
      </c>
      <c r="L54" s="2560">
        <f t="shared" si="26"/>
        <v>0</v>
      </c>
      <c r="M54" s="2560">
        <f>SUM(M51:M53)</f>
        <v>0</v>
      </c>
      <c r="N54" s="2560">
        <f t="shared" ref="N54:T54" si="27">SUM(N51:N53)</f>
        <v>0</v>
      </c>
      <c r="O54" s="2560">
        <f t="shared" si="27"/>
        <v>0</v>
      </c>
      <c r="P54" s="2560">
        <f t="shared" si="27"/>
        <v>0</v>
      </c>
      <c r="Q54" s="2560">
        <f t="shared" si="27"/>
        <v>0</v>
      </c>
      <c r="R54" s="2560">
        <f t="shared" si="27"/>
        <v>0</v>
      </c>
      <c r="S54" s="2560">
        <f t="shared" si="27"/>
        <v>0</v>
      </c>
      <c r="T54" s="2560">
        <f t="shared" si="27"/>
        <v>0</v>
      </c>
      <c r="U54" s="2561">
        <f t="shared" si="4"/>
        <v>0</v>
      </c>
    </row>
    <row r="55" spans="2:21">
      <c r="B55" s="2567">
        <v>11</v>
      </c>
      <c r="C55" s="2568"/>
      <c r="D55" s="2559" t="s">
        <v>742</v>
      </c>
      <c r="E55" s="2559" t="s">
        <v>10</v>
      </c>
      <c r="F55" s="2569"/>
      <c r="G55" s="2569"/>
      <c r="H55" s="2569"/>
      <c r="I55" s="2569"/>
      <c r="J55" s="2569"/>
      <c r="K55" s="2569"/>
      <c r="L55" s="2569"/>
      <c r="M55" s="2569"/>
      <c r="N55" s="2569"/>
      <c r="O55" s="2569"/>
      <c r="P55" s="2569"/>
      <c r="Q55" s="2569"/>
      <c r="R55" s="2569"/>
      <c r="S55" s="2569"/>
      <c r="T55" s="2569"/>
      <c r="U55" s="2561">
        <f t="shared" si="4"/>
        <v>0</v>
      </c>
    </row>
    <row r="56" spans="2:21">
      <c r="B56" s="2562"/>
      <c r="C56" s="2563"/>
      <c r="D56" s="2559" t="s">
        <v>743</v>
      </c>
      <c r="E56" s="2559" t="s">
        <v>10</v>
      </c>
      <c r="F56" s="2569"/>
      <c r="G56" s="2569"/>
      <c r="H56" s="2569"/>
      <c r="I56" s="2569"/>
      <c r="J56" s="2569"/>
      <c r="K56" s="2569"/>
      <c r="L56" s="2569"/>
      <c r="M56" s="2569"/>
      <c r="N56" s="2569"/>
      <c r="O56" s="2569"/>
      <c r="P56" s="2569"/>
      <c r="Q56" s="2569"/>
      <c r="R56" s="2569"/>
      <c r="S56" s="2569"/>
      <c r="T56" s="2569"/>
      <c r="U56" s="2561">
        <f t="shared" si="4"/>
        <v>0</v>
      </c>
    </row>
    <row r="57" spans="2:21">
      <c r="B57" s="2562"/>
      <c r="C57" s="2563"/>
      <c r="D57" s="2564" t="s">
        <v>105</v>
      </c>
      <c r="E57" s="2559" t="s">
        <v>10</v>
      </c>
      <c r="F57" s="2569"/>
      <c r="G57" s="2569"/>
      <c r="H57" s="2569"/>
      <c r="I57" s="2569"/>
      <c r="J57" s="2569"/>
      <c r="K57" s="2569"/>
      <c r="L57" s="2569"/>
      <c r="M57" s="2569"/>
      <c r="N57" s="2569"/>
      <c r="O57" s="2569"/>
      <c r="P57" s="2569"/>
      <c r="Q57" s="2569"/>
      <c r="R57" s="2569"/>
      <c r="S57" s="2569"/>
      <c r="T57" s="2569"/>
      <c r="U57" s="2561">
        <f t="shared" si="4"/>
        <v>0</v>
      </c>
    </row>
    <row r="58" spans="2:21">
      <c r="B58" s="2565"/>
      <c r="C58" s="2566"/>
      <c r="D58" s="2559" t="s">
        <v>2710</v>
      </c>
      <c r="E58" s="2559" t="s">
        <v>10</v>
      </c>
      <c r="F58" s="2560">
        <f t="shared" ref="F58:L58" si="28">SUM(F55:F57)</f>
        <v>0</v>
      </c>
      <c r="G58" s="2560">
        <f t="shared" si="28"/>
        <v>0</v>
      </c>
      <c r="H58" s="2560">
        <f t="shared" si="28"/>
        <v>0</v>
      </c>
      <c r="I58" s="2560">
        <f t="shared" si="28"/>
        <v>0</v>
      </c>
      <c r="J58" s="2560">
        <f t="shared" si="28"/>
        <v>0</v>
      </c>
      <c r="K58" s="2560">
        <f t="shared" si="28"/>
        <v>0</v>
      </c>
      <c r="L58" s="2560">
        <f t="shared" si="28"/>
        <v>0</v>
      </c>
      <c r="M58" s="2560">
        <f>SUM(M55:M57)</f>
        <v>0</v>
      </c>
      <c r="N58" s="2560">
        <f t="shared" ref="N58:T58" si="29">SUM(N55:N57)</f>
        <v>0</v>
      </c>
      <c r="O58" s="2560">
        <f t="shared" si="29"/>
        <v>0</v>
      </c>
      <c r="P58" s="2560">
        <f t="shared" si="29"/>
        <v>0</v>
      </c>
      <c r="Q58" s="2560">
        <f t="shared" si="29"/>
        <v>0</v>
      </c>
      <c r="R58" s="2560">
        <f t="shared" si="29"/>
        <v>0</v>
      </c>
      <c r="S58" s="2560">
        <f t="shared" si="29"/>
        <v>0</v>
      </c>
      <c r="T58" s="2560">
        <f t="shared" si="29"/>
        <v>0</v>
      </c>
      <c r="U58" s="2561">
        <f t="shared" si="4"/>
        <v>0</v>
      </c>
    </row>
    <row r="59" spans="2:21">
      <c r="B59" s="2567">
        <v>12</v>
      </c>
      <c r="C59" s="2568"/>
      <c r="D59" s="2559" t="s">
        <v>742</v>
      </c>
      <c r="E59" s="2559" t="s">
        <v>10</v>
      </c>
      <c r="F59" s="2569"/>
      <c r="G59" s="2569"/>
      <c r="H59" s="2569"/>
      <c r="I59" s="2569"/>
      <c r="J59" s="2569"/>
      <c r="K59" s="2569"/>
      <c r="L59" s="2569"/>
      <c r="M59" s="2569"/>
      <c r="N59" s="2569"/>
      <c r="O59" s="2569"/>
      <c r="P59" s="2569"/>
      <c r="Q59" s="2569"/>
      <c r="R59" s="2569"/>
      <c r="S59" s="2569"/>
      <c r="T59" s="2569"/>
      <c r="U59" s="2561">
        <f t="shared" si="4"/>
        <v>0</v>
      </c>
    </row>
    <row r="60" spans="2:21">
      <c r="B60" s="2562"/>
      <c r="C60" s="2563"/>
      <c r="D60" s="2559" t="s">
        <v>743</v>
      </c>
      <c r="E60" s="2559" t="s">
        <v>10</v>
      </c>
      <c r="F60" s="2569"/>
      <c r="G60" s="2569"/>
      <c r="H60" s="2569"/>
      <c r="I60" s="2569"/>
      <c r="J60" s="2569"/>
      <c r="K60" s="2569"/>
      <c r="L60" s="2569"/>
      <c r="M60" s="2569"/>
      <c r="N60" s="2569"/>
      <c r="O60" s="2569"/>
      <c r="P60" s="2569"/>
      <c r="Q60" s="2569"/>
      <c r="R60" s="2569"/>
      <c r="S60" s="2569"/>
      <c r="T60" s="2569"/>
      <c r="U60" s="2561">
        <f t="shared" si="4"/>
        <v>0</v>
      </c>
    </row>
    <row r="61" spans="2:21">
      <c r="B61" s="2562"/>
      <c r="C61" s="2563"/>
      <c r="D61" s="2564" t="s">
        <v>105</v>
      </c>
      <c r="E61" s="2559" t="s">
        <v>10</v>
      </c>
      <c r="F61" s="2569"/>
      <c r="G61" s="2569"/>
      <c r="H61" s="2569"/>
      <c r="I61" s="2569"/>
      <c r="J61" s="2569"/>
      <c r="K61" s="2569"/>
      <c r="L61" s="2569"/>
      <c r="M61" s="2569"/>
      <c r="N61" s="2569"/>
      <c r="O61" s="2569"/>
      <c r="P61" s="2569"/>
      <c r="Q61" s="2569"/>
      <c r="R61" s="2569"/>
      <c r="S61" s="2569"/>
      <c r="T61" s="2569"/>
      <c r="U61" s="2561">
        <f t="shared" si="4"/>
        <v>0</v>
      </c>
    </row>
    <row r="62" spans="2:21">
      <c r="B62" s="2565"/>
      <c r="C62" s="2566"/>
      <c r="D62" s="2559" t="s">
        <v>2710</v>
      </c>
      <c r="E62" s="2559" t="s">
        <v>10</v>
      </c>
      <c r="F62" s="2560">
        <f t="shared" ref="F62:L62" si="30">SUM(F59:F61)</f>
        <v>0</v>
      </c>
      <c r="G62" s="2560">
        <f t="shared" si="30"/>
        <v>0</v>
      </c>
      <c r="H62" s="2560">
        <f t="shared" si="30"/>
        <v>0</v>
      </c>
      <c r="I62" s="2560">
        <f t="shared" si="30"/>
        <v>0</v>
      </c>
      <c r="J62" s="2560">
        <f t="shared" si="30"/>
        <v>0</v>
      </c>
      <c r="K62" s="2560">
        <f t="shared" si="30"/>
        <v>0</v>
      </c>
      <c r="L62" s="2560">
        <f t="shared" si="30"/>
        <v>0</v>
      </c>
      <c r="M62" s="2560">
        <f>SUM(M59:M61)</f>
        <v>0</v>
      </c>
      <c r="N62" s="2560">
        <f t="shared" ref="N62:T62" si="31">SUM(N59:N61)</f>
        <v>0</v>
      </c>
      <c r="O62" s="2560">
        <f t="shared" si="31"/>
        <v>0</v>
      </c>
      <c r="P62" s="2560">
        <f t="shared" si="31"/>
        <v>0</v>
      </c>
      <c r="Q62" s="2560">
        <f t="shared" si="31"/>
        <v>0</v>
      </c>
      <c r="R62" s="2560">
        <f t="shared" si="31"/>
        <v>0</v>
      </c>
      <c r="S62" s="2560">
        <f t="shared" si="31"/>
        <v>0</v>
      </c>
      <c r="T62" s="2560">
        <f t="shared" si="31"/>
        <v>0</v>
      </c>
      <c r="U62" s="2561">
        <f t="shared" si="4"/>
        <v>0</v>
      </c>
    </row>
    <row r="63" spans="2:21">
      <c r="B63" s="2567">
        <v>13</v>
      </c>
      <c r="C63" s="2568"/>
      <c r="D63" s="2559" t="s">
        <v>742</v>
      </c>
      <c r="E63" s="2559" t="s">
        <v>10</v>
      </c>
      <c r="F63" s="2569"/>
      <c r="G63" s="2569"/>
      <c r="H63" s="2569"/>
      <c r="I63" s="2569"/>
      <c r="J63" s="2569"/>
      <c r="K63" s="2569"/>
      <c r="L63" s="2569"/>
      <c r="M63" s="2569"/>
      <c r="N63" s="2569"/>
      <c r="O63" s="2569"/>
      <c r="P63" s="2569"/>
      <c r="Q63" s="2569"/>
      <c r="R63" s="2569"/>
      <c r="S63" s="2569"/>
      <c r="T63" s="2569"/>
      <c r="U63" s="2561">
        <f t="shared" si="4"/>
        <v>0</v>
      </c>
    </row>
    <row r="64" spans="2:21">
      <c r="B64" s="2562"/>
      <c r="C64" s="2563"/>
      <c r="D64" s="2559" t="s">
        <v>743</v>
      </c>
      <c r="E64" s="2559" t="s">
        <v>10</v>
      </c>
      <c r="F64" s="2569"/>
      <c r="G64" s="2569"/>
      <c r="H64" s="2569"/>
      <c r="I64" s="2569"/>
      <c r="J64" s="2569"/>
      <c r="K64" s="2569"/>
      <c r="L64" s="2569"/>
      <c r="M64" s="2569"/>
      <c r="N64" s="2569"/>
      <c r="O64" s="2569"/>
      <c r="P64" s="2569"/>
      <c r="Q64" s="2569"/>
      <c r="R64" s="2569"/>
      <c r="S64" s="2569"/>
      <c r="T64" s="2569"/>
      <c r="U64" s="2561">
        <f t="shared" si="4"/>
        <v>0</v>
      </c>
    </row>
    <row r="65" spans="2:21">
      <c r="B65" s="2562"/>
      <c r="C65" s="2563"/>
      <c r="D65" s="2564" t="s">
        <v>105</v>
      </c>
      <c r="E65" s="2559" t="s">
        <v>10</v>
      </c>
      <c r="F65" s="2569"/>
      <c r="G65" s="2569"/>
      <c r="H65" s="2569"/>
      <c r="I65" s="2569"/>
      <c r="J65" s="2569"/>
      <c r="K65" s="2569"/>
      <c r="L65" s="2569"/>
      <c r="M65" s="2569"/>
      <c r="N65" s="2569"/>
      <c r="O65" s="2569"/>
      <c r="P65" s="2569"/>
      <c r="Q65" s="2569"/>
      <c r="R65" s="2569"/>
      <c r="S65" s="2569"/>
      <c r="T65" s="2569"/>
      <c r="U65" s="2561">
        <f t="shared" si="4"/>
        <v>0</v>
      </c>
    </row>
    <row r="66" spans="2:21">
      <c r="B66" s="2565"/>
      <c r="C66" s="2566"/>
      <c r="D66" s="2559" t="s">
        <v>2710</v>
      </c>
      <c r="E66" s="2559" t="s">
        <v>10</v>
      </c>
      <c r="F66" s="2560">
        <f t="shared" ref="F66:L66" si="32">SUM(F63:F65)</f>
        <v>0</v>
      </c>
      <c r="G66" s="2560">
        <f t="shared" si="32"/>
        <v>0</v>
      </c>
      <c r="H66" s="2560">
        <f t="shared" si="32"/>
        <v>0</v>
      </c>
      <c r="I66" s="2560">
        <f t="shared" si="32"/>
        <v>0</v>
      </c>
      <c r="J66" s="2560">
        <f t="shared" si="32"/>
        <v>0</v>
      </c>
      <c r="K66" s="2560">
        <f t="shared" si="32"/>
        <v>0</v>
      </c>
      <c r="L66" s="2560">
        <f t="shared" si="32"/>
        <v>0</v>
      </c>
      <c r="M66" s="2560">
        <f>SUM(M63:M65)</f>
        <v>0</v>
      </c>
      <c r="N66" s="2560">
        <f t="shared" ref="N66:T66" si="33">SUM(N63:N65)</f>
        <v>0</v>
      </c>
      <c r="O66" s="2560">
        <f t="shared" si="33"/>
        <v>0</v>
      </c>
      <c r="P66" s="2560">
        <f t="shared" si="33"/>
        <v>0</v>
      </c>
      <c r="Q66" s="2560">
        <f t="shared" si="33"/>
        <v>0</v>
      </c>
      <c r="R66" s="2560">
        <f t="shared" si="33"/>
        <v>0</v>
      </c>
      <c r="S66" s="2560">
        <f t="shared" si="33"/>
        <v>0</v>
      </c>
      <c r="T66" s="2560">
        <f t="shared" si="33"/>
        <v>0</v>
      </c>
      <c r="U66" s="2561">
        <f t="shared" si="4"/>
        <v>0</v>
      </c>
    </row>
    <row r="67" spans="2:21">
      <c r="B67" s="2567">
        <v>14</v>
      </c>
      <c r="C67" s="2568"/>
      <c r="D67" s="2559" t="s">
        <v>742</v>
      </c>
      <c r="E67" s="2559" t="s">
        <v>10</v>
      </c>
      <c r="F67" s="2569"/>
      <c r="G67" s="2569"/>
      <c r="H67" s="2569"/>
      <c r="I67" s="2569"/>
      <c r="J67" s="2569"/>
      <c r="K67" s="2569"/>
      <c r="L67" s="2569"/>
      <c r="M67" s="2569"/>
      <c r="N67" s="2569"/>
      <c r="O67" s="2569"/>
      <c r="P67" s="2569"/>
      <c r="Q67" s="2569"/>
      <c r="R67" s="2569"/>
      <c r="S67" s="2569"/>
      <c r="T67" s="2569"/>
      <c r="U67" s="2561">
        <f t="shared" si="4"/>
        <v>0</v>
      </c>
    </row>
    <row r="68" spans="2:21">
      <c r="B68" s="2562"/>
      <c r="C68" s="2563"/>
      <c r="D68" s="2559" t="s">
        <v>743</v>
      </c>
      <c r="E68" s="2559" t="s">
        <v>10</v>
      </c>
      <c r="F68" s="2569"/>
      <c r="G68" s="2569"/>
      <c r="H68" s="2569"/>
      <c r="I68" s="2569"/>
      <c r="J68" s="2569"/>
      <c r="K68" s="2569"/>
      <c r="L68" s="2569"/>
      <c r="M68" s="2569"/>
      <c r="N68" s="2569"/>
      <c r="O68" s="2569"/>
      <c r="P68" s="2569"/>
      <c r="Q68" s="2569"/>
      <c r="R68" s="2569"/>
      <c r="S68" s="2569"/>
      <c r="T68" s="2569"/>
      <c r="U68" s="2561">
        <f t="shared" si="4"/>
        <v>0</v>
      </c>
    </row>
    <row r="69" spans="2:21">
      <c r="B69" s="2562"/>
      <c r="C69" s="2563"/>
      <c r="D69" s="2564" t="s">
        <v>105</v>
      </c>
      <c r="E69" s="2559" t="s">
        <v>10</v>
      </c>
      <c r="F69" s="2569"/>
      <c r="G69" s="2569"/>
      <c r="H69" s="2569"/>
      <c r="I69" s="2569"/>
      <c r="J69" s="2569"/>
      <c r="K69" s="2569"/>
      <c r="L69" s="2569"/>
      <c r="M69" s="2569"/>
      <c r="N69" s="2569"/>
      <c r="O69" s="2569"/>
      <c r="P69" s="2569"/>
      <c r="Q69" s="2569"/>
      <c r="R69" s="2569"/>
      <c r="S69" s="2569"/>
      <c r="T69" s="2569"/>
      <c r="U69" s="2561">
        <f t="shared" si="4"/>
        <v>0</v>
      </c>
    </row>
    <row r="70" spans="2:21">
      <c r="B70" s="2565"/>
      <c r="C70" s="2566"/>
      <c r="D70" s="2559" t="s">
        <v>2710</v>
      </c>
      <c r="E70" s="2559" t="s">
        <v>10</v>
      </c>
      <c r="F70" s="2560">
        <f t="shared" ref="F70:L70" si="34">SUM(F67:F69)</f>
        <v>0</v>
      </c>
      <c r="G70" s="2560">
        <f t="shared" si="34"/>
        <v>0</v>
      </c>
      <c r="H70" s="2560">
        <f t="shared" si="34"/>
        <v>0</v>
      </c>
      <c r="I70" s="2560">
        <f t="shared" si="34"/>
        <v>0</v>
      </c>
      <c r="J70" s="2560">
        <f t="shared" si="34"/>
        <v>0</v>
      </c>
      <c r="K70" s="2560">
        <f t="shared" si="34"/>
        <v>0</v>
      </c>
      <c r="L70" s="2560">
        <f t="shared" si="34"/>
        <v>0</v>
      </c>
      <c r="M70" s="2560">
        <f>SUM(M67:M69)</f>
        <v>0</v>
      </c>
      <c r="N70" s="2560">
        <f t="shared" ref="N70:T70" si="35">SUM(N67:N69)</f>
        <v>0</v>
      </c>
      <c r="O70" s="2560">
        <f t="shared" si="35"/>
        <v>0</v>
      </c>
      <c r="P70" s="2560">
        <f t="shared" si="35"/>
        <v>0</v>
      </c>
      <c r="Q70" s="2560">
        <f t="shared" si="35"/>
        <v>0</v>
      </c>
      <c r="R70" s="2560">
        <f t="shared" si="35"/>
        <v>0</v>
      </c>
      <c r="S70" s="2560">
        <f t="shared" si="35"/>
        <v>0</v>
      </c>
      <c r="T70" s="2560">
        <f t="shared" si="35"/>
        <v>0</v>
      </c>
      <c r="U70" s="2561">
        <f t="shared" si="4"/>
        <v>0</v>
      </c>
    </row>
    <row r="71" spans="2:21">
      <c r="B71" s="2567">
        <v>15</v>
      </c>
      <c r="C71" s="2568"/>
      <c r="D71" s="2559" t="s">
        <v>742</v>
      </c>
      <c r="E71" s="2559" t="s">
        <v>10</v>
      </c>
      <c r="F71" s="2569"/>
      <c r="G71" s="2569"/>
      <c r="H71" s="2569"/>
      <c r="I71" s="2569"/>
      <c r="J71" s="2569"/>
      <c r="K71" s="2569"/>
      <c r="L71" s="2569"/>
      <c r="M71" s="2569"/>
      <c r="N71" s="2569"/>
      <c r="O71" s="2569"/>
      <c r="P71" s="2569"/>
      <c r="Q71" s="2569"/>
      <c r="R71" s="2569"/>
      <c r="S71" s="2569"/>
      <c r="T71" s="2569"/>
      <c r="U71" s="2561">
        <f t="shared" si="4"/>
        <v>0</v>
      </c>
    </row>
    <row r="72" spans="2:21">
      <c r="B72" s="2562"/>
      <c r="C72" s="2563"/>
      <c r="D72" s="2559" t="s">
        <v>743</v>
      </c>
      <c r="E72" s="2559" t="s">
        <v>10</v>
      </c>
      <c r="F72" s="2569"/>
      <c r="G72" s="2569"/>
      <c r="H72" s="2569"/>
      <c r="I72" s="2569"/>
      <c r="J72" s="2569"/>
      <c r="K72" s="2569"/>
      <c r="L72" s="2569"/>
      <c r="M72" s="2569"/>
      <c r="N72" s="2569"/>
      <c r="O72" s="2569"/>
      <c r="P72" s="2569"/>
      <c r="Q72" s="2569"/>
      <c r="R72" s="2569"/>
      <c r="S72" s="2569"/>
      <c r="T72" s="2569"/>
      <c r="U72" s="2561">
        <f t="shared" si="4"/>
        <v>0</v>
      </c>
    </row>
    <row r="73" spans="2:21">
      <c r="B73" s="2562"/>
      <c r="C73" s="2563"/>
      <c r="D73" s="2564" t="s">
        <v>105</v>
      </c>
      <c r="E73" s="2559" t="s">
        <v>10</v>
      </c>
      <c r="F73" s="2569"/>
      <c r="G73" s="2569"/>
      <c r="H73" s="2569"/>
      <c r="I73" s="2569"/>
      <c r="J73" s="2569"/>
      <c r="K73" s="2569"/>
      <c r="L73" s="2569"/>
      <c r="M73" s="2569"/>
      <c r="N73" s="2569"/>
      <c r="O73" s="2569"/>
      <c r="P73" s="2569"/>
      <c r="Q73" s="2569"/>
      <c r="R73" s="2569"/>
      <c r="S73" s="2569"/>
      <c r="T73" s="2569"/>
      <c r="U73" s="2561">
        <f t="shared" si="4"/>
        <v>0</v>
      </c>
    </row>
    <row r="74" spans="2:21">
      <c r="B74" s="2565"/>
      <c r="C74" s="2566"/>
      <c r="D74" s="2559" t="s">
        <v>2710</v>
      </c>
      <c r="E74" s="2559" t="s">
        <v>10</v>
      </c>
      <c r="F74" s="2560">
        <f t="shared" ref="F74:L74" si="36">SUM(F71:F73)</f>
        <v>0</v>
      </c>
      <c r="G74" s="2560">
        <f t="shared" si="36"/>
        <v>0</v>
      </c>
      <c r="H74" s="2560">
        <f t="shared" si="36"/>
        <v>0</v>
      </c>
      <c r="I74" s="2560">
        <f t="shared" si="36"/>
        <v>0</v>
      </c>
      <c r="J74" s="2560">
        <f t="shared" si="36"/>
        <v>0</v>
      </c>
      <c r="K74" s="2560">
        <f t="shared" si="36"/>
        <v>0</v>
      </c>
      <c r="L74" s="2560">
        <f t="shared" si="36"/>
        <v>0</v>
      </c>
      <c r="M74" s="2560">
        <f>SUM(M71:M73)</f>
        <v>0</v>
      </c>
      <c r="N74" s="2560">
        <f t="shared" ref="N74:T74" si="37">SUM(N71:N73)</f>
        <v>0</v>
      </c>
      <c r="O74" s="2560">
        <f t="shared" si="37"/>
        <v>0</v>
      </c>
      <c r="P74" s="2560">
        <f t="shared" si="37"/>
        <v>0</v>
      </c>
      <c r="Q74" s="2560">
        <f t="shared" si="37"/>
        <v>0</v>
      </c>
      <c r="R74" s="2560">
        <f t="shared" si="37"/>
        <v>0</v>
      </c>
      <c r="S74" s="2560">
        <f t="shared" si="37"/>
        <v>0</v>
      </c>
      <c r="T74" s="2560">
        <f t="shared" si="37"/>
        <v>0</v>
      </c>
      <c r="U74" s="2561">
        <f t="shared" si="4"/>
        <v>0</v>
      </c>
    </row>
    <row r="75" spans="2:21">
      <c r="B75" s="2567">
        <v>16</v>
      </c>
      <c r="C75" s="2568"/>
      <c r="D75" s="2559" t="s">
        <v>742</v>
      </c>
      <c r="E75" s="2559" t="s">
        <v>10</v>
      </c>
      <c r="F75" s="2569"/>
      <c r="G75" s="2569"/>
      <c r="H75" s="2569"/>
      <c r="I75" s="2569"/>
      <c r="J75" s="2569"/>
      <c r="K75" s="2569"/>
      <c r="L75" s="2569"/>
      <c r="M75" s="2569"/>
      <c r="N75" s="2569"/>
      <c r="O75" s="2569"/>
      <c r="P75" s="2569"/>
      <c r="Q75" s="2569"/>
      <c r="R75" s="2569"/>
      <c r="S75" s="2569"/>
      <c r="T75" s="2569"/>
      <c r="U75" s="2561">
        <f t="shared" si="4"/>
        <v>0</v>
      </c>
    </row>
    <row r="76" spans="2:21">
      <c r="B76" s="2562"/>
      <c r="C76" s="2563"/>
      <c r="D76" s="2559" t="s">
        <v>743</v>
      </c>
      <c r="E76" s="2559" t="s">
        <v>10</v>
      </c>
      <c r="F76" s="2569"/>
      <c r="G76" s="2569"/>
      <c r="H76" s="2569"/>
      <c r="I76" s="2569"/>
      <c r="J76" s="2569"/>
      <c r="K76" s="2569"/>
      <c r="L76" s="2569"/>
      <c r="M76" s="2569"/>
      <c r="N76" s="2569"/>
      <c r="O76" s="2569"/>
      <c r="P76" s="2569"/>
      <c r="Q76" s="2569"/>
      <c r="R76" s="2569"/>
      <c r="S76" s="2569"/>
      <c r="T76" s="2569"/>
      <c r="U76" s="2561">
        <f t="shared" ref="U76:U139" si="38">SUM(M76:T76)</f>
        <v>0</v>
      </c>
    </row>
    <row r="77" spans="2:21">
      <c r="B77" s="2562"/>
      <c r="C77" s="2563"/>
      <c r="D77" s="2564" t="s">
        <v>105</v>
      </c>
      <c r="E77" s="2559" t="s">
        <v>10</v>
      </c>
      <c r="F77" s="2569"/>
      <c r="G77" s="2569"/>
      <c r="H77" s="2569"/>
      <c r="I77" s="2569"/>
      <c r="J77" s="2569"/>
      <c r="K77" s="2569"/>
      <c r="L77" s="2569"/>
      <c r="M77" s="2569"/>
      <c r="N77" s="2569"/>
      <c r="O77" s="2569"/>
      <c r="P77" s="2569"/>
      <c r="Q77" s="2569"/>
      <c r="R77" s="2569"/>
      <c r="S77" s="2569"/>
      <c r="T77" s="2569"/>
      <c r="U77" s="2561">
        <f t="shared" si="38"/>
        <v>0</v>
      </c>
    </row>
    <row r="78" spans="2:21">
      <c r="B78" s="2565"/>
      <c r="C78" s="2566"/>
      <c r="D78" s="2559" t="s">
        <v>2710</v>
      </c>
      <c r="E78" s="2559" t="s">
        <v>10</v>
      </c>
      <c r="F78" s="2560">
        <f t="shared" ref="F78:L78" si="39">SUM(F75:F77)</f>
        <v>0</v>
      </c>
      <c r="G78" s="2560">
        <f t="shared" si="39"/>
        <v>0</v>
      </c>
      <c r="H78" s="2560">
        <f t="shared" si="39"/>
        <v>0</v>
      </c>
      <c r="I78" s="2560">
        <f t="shared" si="39"/>
        <v>0</v>
      </c>
      <c r="J78" s="2560">
        <f t="shared" si="39"/>
        <v>0</v>
      </c>
      <c r="K78" s="2560">
        <f t="shared" si="39"/>
        <v>0</v>
      </c>
      <c r="L78" s="2560">
        <f t="shared" si="39"/>
        <v>0</v>
      </c>
      <c r="M78" s="2560">
        <f>SUM(M75:M77)</f>
        <v>0</v>
      </c>
      <c r="N78" s="2560">
        <f t="shared" ref="N78:T78" si="40">SUM(N75:N77)</f>
        <v>0</v>
      </c>
      <c r="O78" s="2560">
        <f t="shared" si="40"/>
        <v>0</v>
      </c>
      <c r="P78" s="2560">
        <f t="shared" si="40"/>
        <v>0</v>
      </c>
      <c r="Q78" s="2560">
        <f t="shared" si="40"/>
        <v>0</v>
      </c>
      <c r="R78" s="2560">
        <f t="shared" si="40"/>
        <v>0</v>
      </c>
      <c r="S78" s="2560">
        <f t="shared" si="40"/>
        <v>0</v>
      </c>
      <c r="T78" s="2560">
        <f t="shared" si="40"/>
        <v>0</v>
      </c>
      <c r="U78" s="2561">
        <f t="shared" si="38"/>
        <v>0</v>
      </c>
    </row>
    <row r="79" spans="2:21">
      <c r="B79" s="2567">
        <v>17</v>
      </c>
      <c r="C79" s="2568"/>
      <c r="D79" s="2559" t="s">
        <v>742</v>
      </c>
      <c r="E79" s="2559" t="s">
        <v>10</v>
      </c>
      <c r="F79" s="2569"/>
      <c r="G79" s="2569"/>
      <c r="H79" s="2569"/>
      <c r="I79" s="2569"/>
      <c r="J79" s="2569"/>
      <c r="K79" s="2569"/>
      <c r="L79" s="2569"/>
      <c r="M79" s="2569"/>
      <c r="N79" s="2569"/>
      <c r="O79" s="2569"/>
      <c r="P79" s="2569"/>
      <c r="Q79" s="2569"/>
      <c r="R79" s="2569"/>
      <c r="S79" s="2569"/>
      <c r="T79" s="2569"/>
      <c r="U79" s="2561">
        <f t="shared" si="38"/>
        <v>0</v>
      </c>
    </row>
    <row r="80" spans="2:21">
      <c r="B80" s="2562"/>
      <c r="C80" s="2563"/>
      <c r="D80" s="2559" t="s">
        <v>743</v>
      </c>
      <c r="E80" s="2559" t="s">
        <v>10</v>
      </c>
      <c r="F80" s="2569"/>
      <c r="G80" s="2569"/>
      <c r="H80" s="2569"/>
      <c r="I80" s="2569"/>
      <c r="J80" s="2569"/>
      <c r="K80" s="2569"/>
      <c r="L80" s="2569"/>
      <c r="M80" s="2569"/>
      <c r="N80" s="2569"/>
      <c r="O80" s="2569"/>
      <c r="P80" s="2569"/>
      <c r="Q80" s="2569"/>
      <c r="R80" s="2569"/>
      <c r="S80" s="2569"/>
      <c r="T80" s="2569"/>
      <c r="U80" s="2561">
        <f t="shared" si="38"/>
        <v>0</v>
      </c>
    </row>
    <row r="81" spans="2:21">
      <c r="B81" s="2562"/>
      <c r="C81" s="2563"/>
      <c r="D81" s="2564" t="s">
        <v>105</v>
      </c>
      <c r="E81" s="2559" t="s">
        <v>10</v>
      </c>
      <c r="F81" s="2569"/>
      <c r="G81" s="2569"/>
      <c r="H81" s="2569"/>
      <c r="I81" s="2569"/>
      <c r="J81" s="2569"/>
      <c r="K81" s="2569"/>
      <c r="L81" s="2569"/>
      <c r="M81" s="2569"/>
      <c r="N81" s="2569"/>
      <c r="O81" s="2569"/>
      <c r="P81" s="2569"/>
      <c r="Q81" s="2569"/>
      <c r="R81" s="2569"/>
      <c r="S81" s="2569"/>
      <c r="T81" s="2569"/>
      <c r="U81" s="2561">
        <f t="shared" si="38"/>
        <v>0</v>
      </c>
    </row>
    <row r="82" spans="2:21">
      <c r="B82" s="2565"/>
      <c r="C82" s="2566"/>
      <c r="D82" s="2559" t="s">
        <v>2710</v>
      </c>
      <c r="E82" s="2559" t="s">
        <v>10</v>
      </c>
      <c r="F82" s="2560">
        <f t="shared" ref="F82:L82" si="41">SUM(F79:F81)</f>
        <v>0</v>
      </c>
      <c r="G82" s="2560">
        <f t="shared" si="41"/>
        <v>0</v>
      </c>
      <c r="H82" s="2560">
        <f t="shared" si="41"/>
        <v>0</v>
      </c>
      <c r="I82" s="2560">
        <f t="shared" si="41"/>
        <v>0</v>
      </c>
      <c r="J82" s="2560">
        <f t="shared" si="41"/>
        <v>0</v>
      </c>
      <c r="K82" s="2560">
        <f t="shared" si="41"/>
        <v>0</v>
      </c>
      <c r="L82" s="2560">
        <f t="shared" si="41"/>
        <v>0</v>
      </c>
      <c r="M82" s="2560">
        <f>SUM(M79:M81)</f>
        <v>0</v>
      </c>
      <c r="N82" s="2560">
        <f t="shared" ref="N82:T82" si="42">SUM(N79:N81)</f>
        <v>0</v>
      </c>
      <c r="O82" s="2560">
        <f t="shared" si="42"/>
        <v>0</v>
      </c>
      <c r="P82" s="2560">
        <f t="shared" si="42"/>
        <v>0</v>
      </c>
      <c r="Q82" s="2560">
        <f t="shared" si="42"/>
        <v>0</v>
      </c>
      <c r="R82" s="2560">
        <f t="shared" si="42"/>
        <v>0</v>
      </c>
      <c r="S82" s="2560">
        <f t="shared" si="42"/>
        <v>0</v>
      </c>
      <c r="T82" s="2560">
        <f t="shared" si="42"/>
        <v>0</v>
      </c>
      <c r="U82" s="2561">
        <f t="shared" si="38"/>
        <v>0</v>
      </c>
    </row>
    <row r="83" spans="2:21">
      <c r="B83" s="2567">
        <v>18</v>
      </c>
      <c r="C83" s="2568"/>
      <c r="D83" s="2559" t="s">
        <v>742</v>
      </c>
      <c r="E83" s="2559" t="s">
        <v>10</v>
      </c>
      <c r="F83" s="2569"/>
      <c r="G83" s="2569"/>
      <c r="H83" s="2569"/>
      <c r="I83" s="2569"/>
      <c r="J83" s="2569"/>
      <c r="K83" s="2569"/>
      <c r="L83" s="2569"/>
      <c r="M83" s="2569"/>
      <c r="N83" s="2569"/>
      <c r="O83" s="2569"/>
      <c r="P83" s="2569"/>
      <c r="Q83" s="2569"/>
      <c r="R83" s="2569"/>
      <c r="S83" s="2569"/>
      <c r="T83" s="2569"/>
      <c r="U83" s="2561">
        <f t="shared" si="38"/>
        <v>0</v>
      </c>
    </row>
    <row r="84" spans="2:21">
      <c r="B84" s="2562"/>
      <c r="C84" s="2563"/>
      <c r="D84" s="2559" t="s">
        <v>743</v>
      </c>
      <c r="E84" s="2559" t="s">
        <v>10</v>
      </c>
      <c r="F84" s="2569"/>
      <c r="G84" s="2569"/>
      <c r="H84" s="2569"/>
      <c r="I84" s="2569"/>
      <c r="J84" s="2569"/>
      <c r="K84" s="2569"/>
      <c r="L84" s="2569"/>
      <c r="M84" s="2569"/>
      <c r="N84" s="2569"/>
      <c r="O84" s="2569"/>
      <c r="P84" s="2569"/>
      <c r="Q84" s="2569"/>
      <c r="R84" s="2569"/>
      <c r="S84" s="2569"/>
      <c r="T84" s="2569"/>
      <c r="U84" s="2561">
        <f t="shared" si="38"/>
        <v>0</v>
      </c>
    </row>
    <row r="85" spans="2:21">
      <c r="B85" s="2562"/>
      <c r="C85" s="2563"/>
      <c r="D85" s="2564" t="s">
        <v>105</v>
      </c>
      <c r="E85" s="2559" t="s">
        <v>10</v>
      </c>
      <c r="F85" s="2569"/>
      <c r="G85" s="2569"/>
      <c r="H85" s="2569"/>
      <c r="I85" s="2569"/>
      <c r="J85" s="2569"/>
      <c r="K85" s="2569"/>
      <c r="L85" s="2569"/>
      <c r="M85" s="2569"/>
      <c r="N85" s="2569"/>
      <c r="O85" s="2569"/>
      <c r="P85" s="2569"/>
      <c r="Q85" s="2569"/>
      <c r="R85" s="2569"/>
      <c r="S85" s="2569"/>
      <c r="T85" s="2569"/>
      <c r="U85" s="2561">
        <f t="shared" si="38"/>
        <v>0</v>
      </c>
    </row>
    <row r="86" spans="2:21">
      <c r="B86" s="2565"/>
      <c r="C86" s="2566"/>
      <c r="D86" s="2559" t="s">
        <v>2710</v>
      </c>
      <c r="E86" s="2559" t="s">
        <v>10</v>
      </c>
      <c r="F86" s="2560">
        <f t="shared" ref="F86:L86" si="43">SUM(F83:F85)</f>
        <v>0</v>
      </c>
      <c r="G86" s="2560">
        <f t="shared" si="43"/>
        <v>0</v>
      </c>
      <c r="H86" s="2560">
        <f t="shared" si="43"/>
        <v>0</v>
      </c>
      <c r="I86" s="2560">
        <f t="shared" si="43"/>
        <v>0</v>
      </c>
      <c r="J86" s="2560">
        <f t="shared" si="43"/>
        <v>0</v>
      </c>
      <c r="K86" s="2560">
        <f t="shared" si="43"/>
        <v>0</v>
      </c>
      <c r="L86" s="2560">
        <f t="shared" si="43"/>
        <v>0</v>
      </c>
      <c r="M86" s="2560">
        <f>SUM(M83:M85)</f>
        <v>0</v>
      </c>
      <c r="N86" s="2560">
        <f t="shared" ref="N86:T86" si="44">SUM(N83:N85)</f>
        <v>0</v>
      </c>
      <c r="O86" s="2560">
        <f t="shared" si="44"/>
        <v>0</v>
      </c>
      <c r="P86" s="2560">
        <f t="shared" si="44"/>
        <v>0</v>
      </c>
      <c r="Q86" s="2560">
        <f t="shared" si="44"/>
        <v>0</v>
      </c>
      <c r="R86" s="2560">
        <f t="shared" si="44"/>
        <v>0</v>
      </c>
      <c r="S86" s="2560">
        <f t="shared" si="44"/>
        <v>0</v>
      </c>
      <c r="T86" s="2560">
        <f t="shared" si="44"/>
        <v>0</v>
      </c>
      <c r="U86" s="2561">
        <f t="shared" si="38"/>
        <v>0</v>
      </c>
    </row>
    <row r="87" spans="2:21">
      <c r="B87" s="2567">
        <v>19</v>
      </c>
      <c r="C87" s="2568"/>
      <c r="D87" s="2559" t="s">
        <v>742</v>
      </c>
      <c r="E87" s="2559" t="s">
        <v>10</v>
      </c>
      <c r="F87" s="2569"/>
      <c r="G87" s="2569"/>
      <c r="H87" s="2569"/>
      <c r="I87" s="2569"/>
      <c r="J87" s="2569"/>
      <c r="K87" s="2569"/>
      <c r="L87" s="2569"/>
      <c r="M87" s="2569"/>
      <c r="N87" s="2569"/>
      <c r="O87" s="2569"/>
      <c r="P87" s="2569"/>
      <c r="Q87" s="2569"/>
      <c r="R87" s="2569"/>
      <c r="S87" s="2569"/>
      <c r="T87" s="2569"/>
      <c r="U87" s="2561">
        <f t="shared" si="38"/>
        <v>0</v>
      </c>
    </row>
    <row r="88" spans="2:21">
      <c r="B88" s="2562"/>
      <c r="C88" s="2563"/>
      <c r="D88" s="2559" t="s">
        <v>743</v>
      </c>
      <c r="E88" s="2559" t="s">
        <v>10</v>
      </c>
      <c r="F88" s="2569"/>
      <c r="G88" s="2569"/>
      <c r="H88" s="2569"/>
      <c r="I88" s="2569"/>
      <c r="J88" s="2569"/>
      <c r="K88" s="2569"/>
      <c r="L88" s="2569"/>
      <c r="M88" s="2569"/>
      <c r="N88" s="2569"/>
      <c r="O88" s="2569"/>
      <c r="P88" s="2569"/>
      <c r="Q88" s="2569"/>
      <c r="R88" s="2569"/>
      <c r="S88" s="2569"/>
      <c r="T88" s="2569"/>
      <c r="U88" s="2561">
        <f t="shared" si="38"/>
        <v>0</v>
      </c>
    </row>
    <row r="89" spans="2:21">
      <c r="B89" s="2562"/>
      <c r="C89" s="2563"/>
      <c r="D89" s="2564" t="s">
        <v>105</v>
      </c>
      <c r="E89" s="2559" t="s">
        <v>10</v>
      </c>
      <c r="F89" s="2569"/>
      <c r="G89" s="2569"/>
      <c r="H89" s="2569"/>
      <c r="I89" s="2569"/>
      <c r="J89" s="2569"/>
      <c r="K89" s="2569"/>
      <c r="L89" s="2569"/>
      <c r="M89" s="2569"/>
      <c r="N89" s="2569"/>
      <c r="O89" s="2569"/>
      <c r="P89" s="2569"/>
      <c r="Q89" s="2569"/>
      <c r="R89" s="2569"/>
      <c r="S89" s="2569"/>
      <c r="T89" s="2569"/>
      <c r="U89" s="2561">
        <f t="shared" si="38"/>
        <v>0</v>
      </c>
    </row>
    <row r="90" spans="2:21">
      <c r="B90" s="2565"/>
      <c r="C90" s="2566"/>
      <c r="D90" s="2559" t="s">
        <v>2710</v>
      </c>
      <c r="E90" s="2559" t="s">
        <v>10</v>
      </c>
      <c r="F90" s="2560">
        <f t="shared" ref="F90:L90" si="45">SUM(F87:F89)</f>
        <v>0</v>
      </c>
      <c r="G90" s="2560">
        <f t="shared" si="45"/>
        <v>0</v>
      </c>
      <c r="H90" s="2560">
        <f t="shared" si="45"/>
        <v>0</v>
      </c>
      <c r="I90" s="2560">
        <f t="shared" si="45"/>
        <v>0</v>
      </c>
      <c r="J90" s="2560">
        <f t="shared" si="45"/>
        <v>0</v>
      </c>
      <c r="K90" s="2560">
        <f t="shared" si="45"/>
        <v>0</v>
      </c>
      <c r="L90" s="2560">
        <f t="shared" si="45"/>
        <v>0</v>
      </c>
      <c r="M90" s="2560">
        <f>SUM(M87:M89)</f>
        <v>0</v>
      </c>
      <c r="N90" s="2560">
        <f t="shared" ref="N90:T90" si="46">SUM(N87:N89)</f>
        <v>0</v>
      </c>
      <c r="O90" s="2560">
        <f t="shared" si="46"/>
        <v>0</v>
      </c>
      <c r="P90" s="2560">
        <f t="shared" si="46"/>
        <v>0</v>
      </c>
      <c r="Q90" s="2560">
        <f t="shared" si="46"/>
        <v>0</v>
      </c>
      <c r="R90" s="2560">
        <f t="shared" si="46"/>
        <v>0</v>
      </c>
      <c r="S90" s="2560">
        <f t="shared" si="46"/>
        <v>0</v>
      </c>
      <c r="T90" s="2560">
        <f t="shared" si="46"/>
        <v>0</v>
      </c>
      <c r="U90" s="2561">
        <f t="shared" si="38"/>
        <v>0</v>
      </c>
    </row>
    <row r="91" spans="2:21">
      <c r="B91" s="2567">
        <v>20</v>
      </c>
      <c r="C91" s="2568"/>
      <c r="D91" s="2559" t="s">
        <v>742</v>
      </c>
      <c r="E91" s="2559" t="s">
        <v>10</v>
      </c>
      <c r="F91" s="2569"/>
      <c r="G91" s="2569"/>
      <c r="H91" s="2569"/>
      <c r="I91" s="2569"/>
      <c r="J91" s="2569"/>
      <c r="K91" s="2569"/>
      <c r="L91" s="2569"/>
      <c r="M91" s="2569"/>
      <c r="N91" s="2569"/>
      <c r="O91" s="2569"/>
      <c r="P91" s="2569"/>
      <c r="Q91" s="2569"/>
      <c r="R91" s="2569"/>
      <c r="S91" s="2569"/>
      <c r="T91" s="2569"/>
      <c r="U91" s="2561">
        <f t="shared" si="38"/>
        <v>0</v>
      </c>
    </row>
    <row r="92" spans="2:21">
      <c r="B92" s="2562"/>
      <c r="C92" s="2563"/>
      <c r="D92" s="2559" t="s">
        <v>743</v>
      </c>
      <c r="E92" s="2559" t="s">
        <v>10</v>
      </c>
      <c r="F92" s="2569"/>
      <c r="G92" s="2569"/>
      <c r="H92" s="2569"/>
      <c r="I92" s="2569"/>
      <c r="J92" s="2569"/>
      <c r="K92" s="2569"/>
      <c r="L92" s="2569"/>
      <c r="M92" s="2569"/>
      <c r="N92" s="2569"/>
      <c r="O92" s="2569"/>
      <c r="P92" s="2569"/>
      <c r="Q92" s="2569"/>
      <c r="R92" s="2569"/>
      <c r="S92" s="2569"/>
      <c r="T92" s="2569"/>
      <c r="U92" s="2561">
        <f t="shared" si="38"/>
        <v>0</v>
      </c>
    </row>
    <row r="93" spans="2:21">
      <c r="B93" s="2562"/>
      <c r="C93" s="2563"/>
      <c r="D93" s="2564" t="s">
        <v>105</v>
      </c>
      <c r="E93" s="2559" t="s">
        <v>10</v>
      </c>
      <c r="F93" s="2569"/>
      <c r="G93" s="2569"/>
      <c r="H93" s="2569"/>
      <c r="I93" s="2569"/>
      <c r="J93" s="2569"/>
      <c r="K93" s="2569"/>
      <c r="L93" s="2569"/>
      <c r="M93" s="2569"/>
      <c r="N93" s="2569"/>
      <c r="O93" s="2569"/>
      <c r="P93" s="2569"/>
      <c r="Q93" s="2569"/>
      <c r="R93" s="2569"/>
      <c r="S93" s="2569"/>
      <c r="T93" s="2569"/>
      <c r="U93" s="2561">
        <f t="shared" si="38"/>
        <v>0</v>
      </c>
    </row>
    <row r="94" spans="2:21">
      <c r="B94" s="2565"/>
      <c r="C94" s="2566"/>
      <c r="D94" s="2559" t="s">
        <v>2710</v>
      </c>
      <c r="E94" s="2559" t="s">
        <v>10</v>
      </c>
      <c r="F94" s="2560">
        <f t="shared" ref="F94:L94" si="47">SUM(F91:F93)</f>
        <v>0</v>
      </c>
      <c r="G94" s="2560">
        <f t="shared" si="47"/>
        <v>0</v>
      </c>
      <c r="H94" s="2560">
        <f t="shared" si="47"/>
        <v>0</v>
      </c>
      <c r="I94" s="2560">
        <f t="shared" si="47"/>
        <v>0</v>
      </c>
      <c r="J94" s="2560">
        <f t="shared" si="47"/>
        <v>0</v>
      </c>
      <c r="K94" s="2560">
        <f t="shared" si="47"/>
        <v>0</v>
      </c>
      <c r="L94" s="2560">
        <f t="shared" si="47"/>
        <v>0</v>
      </c>
      <c r="M94" s="2560">
        <f>SUM(M91:M93)</f>
        <v>0</v>
      </c>
      <c r="N94" s="2560">
        <f t="shared" ref="N94:T94" si="48">SUM(N91:N93)</f>
        <v>0</v>
      </c>
      <c r="O94" s="2560">
        <f t="shared" si="48"/>
        <v>0</v>
      </c>
      <c r="P94" s="2560">
        <f t="shared" si="48"/>
        <v>0</v>
      </c>
      <c r="Q94" s="2560">
        <f t="shared" si="48"/>
        <v>0</v>
      </c>
      <c r="R94" s="2560">
        <f t="shared" si="48"/>
        <v>0</v>
      </c>
      <c r="S94" s="2560">
        <f t="shared" si="48"/>
        <v>0</v>
      </c>
      <c r="T94" s="2560">
        <f t="shared" si="48"/>
        <v>0</v>
      </c>
      <c r="U94" s="2561">
        <f t="shared" si="38"/>
        <v>0</v>
      </c>
    </row>
    <row r="95" spans="2:21">
      <c r="B95" s="2567">
        <v>21</v>
      </c>
      <c r="C95" s="2568"/>
      <c r="D95" s="2559" t="s">
        <v>742</v>
      </c>
      <c r="E95" s="2559" t="s">
        <v>10</v>
      </c>
      <c r="F95" s="2569"/>
      <c r="G95" s="2569"/>
      <c r="H95" s="2569"/>
      <c r="I95" s="2569"/>
      <c r="J95" s="2569"/>
      <c r="K95" s="2569"/>
      <c r="L95" s="2569"/>
      <c r="M95" s="2569"/>
      <c r="N95" s="2569"/>
      <c r="O95" s="2569"/>
      <c r="P95" s="2569"/>
      <c r="Q95" s="2569"/>
      <c r="R95" s="2569"/>
      <c r="S95" s="2569"/>
      <c r="T95" s="2569"/>
      <c r="U95" s="2561">
        <f t="shared" si="38"/>
        <v>0</v>
      </c>
    </row>
    <row r="96" spans="2:21">
      <c r="B96" s="2562"/>
      <c r="C96" s="2563"/>
      <c r="D96" s="2559" t="s">
        <v>743</v>
      </c>
      <c r="E96" s="2559" t="s">
        <v>10</v>
      </c>
      <c r="F96" s="2569"/>
      <c r="G96" s="2569"/>
      <c r="H96" s="2569"/>
      <c r="I96" s="2569"/>
      <c r="J96" s="2569"/>
      <c r="K96" s="2569"/>
      <c r="L96" s="2569"/>
      <c r="M96" s="2569"/>
      <c r="N96" s="2569"/>
      <c r="O96" s="2569"/>
      <c r="P96" s="2569"/>
      <c r="Q96" s="2569"/>
      <c r="R96" s="2569"/>
      <c r="S96" s="2569"/>
      <c r="T96" s="2569"/>
      <c r="U96" s="2561">
        <f t="shared" si="38"/>
        <v>0</v>
      </c>
    </row>
    <row r="97" spans="2:21">
      <c r="B97" s="2562"/>
      <c r="C97" s="2563"/>
      <c r="D97" s="2564" t="s">
        <v>105</v>
      </c>
      <c r="E97" s="2559" t="s">
        <v>10</v>
      </c>
      <c r="F97" s="2569"/>
      <c r="G97" s="2569"/>
      <c r="H97" s="2569"/>
      <c r="I97" s="2569"/>
      <c r="J97" s="2569"/>
      <c r="K97" s="2569"/>
      <c r="L97" s="2569"/>
      <c r="M97" s="2569"/>
      <c r="N97" s="2569"/>
      <c r="O97" s="2569"/>
      <c r="P97" s="2569"/>
      <c r="Q97" s="2569"/>
      <c r="R97" s="2569"/>
      <c r="S97" s="2569"/>
      <c r="T97" s="2569"/>
      <c r="U97" s="2561">
        <f t="shared" si="38"/>
        <v>0</v>
      </c>
    </row>
    <row r="98" spans="2:21">
      <c r="B98" s="2565"/>
      <c r="C98" s="2566"/>
      <c r="D98" s="2559" t="s">
        <v>2710</v>
      </c>
      <c r="E98" s="2559" t="s">
        <v>10</v>
      </c>
      <c r="F98" s="2560">
        <f t="shared" ref="F98:L98" si="49">SUM(F95:F97)</f>
        <v>0</v>
      </c>
      <c r="G98" s="2560">
        <f t="shared" si="49"/>
        <v>0</v>
      </c>
      <c r="H98" s="2560">
        <f t="shared" si="49"/>
        <v>0</v>
      </c>
      <c r="I98" s="2560">
        <f t="shared" si="49"/>
        <v>0</v>
      </c>
      <c r="J98" s="2560">
        <f t="shared" si="49"/>
        <v>0</v>
      </c>
      <c r="K98" s="2560">
        <f t="shared" si="49"/>
        <v>0</v>
      </c>
      <c r="L98" s="2560">
        <f t="shared" si="49"/>
        <v>0</v>
      </c>
      <c r="M98" s="2560">
        <f>SUM(M95:M97)</f>
        <v>0</v>
      </c>
      <c r="N98" s="2560">
        <f t="shared" ref="N98:T98" si="50">SUM(N95:N97)</f>
        <v>0</v>
      </c>
      <c r="O98" s="2560">
        <f t="shared" si="50"/>
        <v>0</v>
      </c>
      <c r="P98" s="2560">
        <f t="shared" si="50"/>
        <v>0</v>
      </c>
      <c r="Q98" s="2560">
        <f t="shared" si="50"/>
        <v>0</v>
      </c>
      <c r="R98" s="2560">
        <f t="shared" si="50"/>
        <v>0</v>
      </c>
      <c r="S98" s="2560">
        <f t="shared" si="50"/>
        <v>0</v>
      </c>
      <c r="T98" s="2560">
        <f t="shared" si="50"/>
        <v>0</v>
      </c>
      <c r="U98" s="2561">
        <f t="shared" si="38"/>
        <v>0</v>
      </c>
    </row>
    <row r="99" spans="2:21">
      <c r="B99" s="2567">
        <v>22</v>
      </c>
      <c r="C99" s="2568"/>
      <c r="D99" s="2559" t="s">
        <v>742</v>
      </c>
      <c r="E99" s="2559" t="s">
        <v>10</v>
      </c>
      <c r="F99" s="2569"/>
      <c r="G99" s="2569"/>
      <c r="H99" s="2569"/>
      <c r="I99" s="2569"/>
      <c r="J99" s="2569"/>
      <c r="K99" s="2569"/>
      <c r="L99" s="2569"/>
      <c r="M99" s="2569"/>
      <c r="N99" s="2569"/>
      <c r="O99" s="2569"/>
      <c r="P99" s="2569"/>
      <c r="Q99" s="2569"/>
      <c r="R99" s="2569"/>
      <c r="S99" s="2569"/>
      <c r="T99" s="2569"/>
      <c r="U99" s="2561">
        <f t="shared" si="38"/>
        <v>0</v>
      </c>
    </row>
    <row r="100" spans="2:21">
      <c r="B100" s="2562"/>
      <c r="C100" s="2563"/>
      <c r="D100" s="2559" t="s">
        <v>743</v>
      </c>
      <c r="E100" s="2559" t="s">
        <v>10</v>
      </c>
      <c r="F100" s="2569"/>
      <c r="G100" s="2569"/>
      <c r="H100" s="2569"/>
      <c r="I100" s="2569"/>
      <c r="J100" s="2569"/>
      <c r="K100" s="2569"/>
      <c r="L100" s="2569"/>
      <c r="M100" s="2569"/>
      <c r="N100" s="2569"/>
      <c r="O100" s="2569"/>
      <c r="P100" s="2569"/>
      <c r="Q100" s="2569"/>
      <c r="R100" s="2569"/>
      <c r="S100" s="2569"/>
      <c r="T100" s="2569"/>
      <c r="U100" s="2561">
        <f t="shared" si="38"/>
        <v>0</v>
      </c>
    </row>
    <row r="101" spans="2:21">
      <c r="B101" s="2562"/>
      <c r="C101" s="2563"/>
      <c r="D101" s="2564" t="s">
        <v>105</v>
      </c>
      <c r="E101" s="2559" t="s">
        <v>10</v>
      </c>
      <c r="F101" s="2569"/>
      <c r="G101" s="2569"/>
      <c r="H101" s="2569"/>
      <c r="I101" s="2569"/>
      <c r="J101" s="2569"/>
      <c r="K101" s="2569"/>
      <c r="L101" s="2569"/>
      <c r="M101" s="2569"/>
      <c r="N101" s="2569"/>
      <c r="O101" s="2569"/>
      <c r="P101" s="2569"/>
      <c r="Q101" s="2569"/>
      <c r="R101" s="2569"/>
      <c r="S101" s="2569"/>
      <c r="T101" s="2569"/>
      <c r="U101" s="2561">
        <f t="shared" si="38"/>
        <v>0</v>
      </c>
    </row>
    <row r="102" spans="2:21">
      <c r="B102" s="2565"/>
      <c r="C102" s="2566"/>
      <c r="D102" s="2559" t="s">
        <v>2710</v>
      </c>
      <c r="E102" s="2559" t="s">
        <v>10</v>
      </c>
      <c r="F102" s="2560">
        <f t="shared" ref="F102:L102" si="51">SUM(F99:F101)</f>
        <v>0</v>
      </c>
      <c r="G102" s="2560">
        <f t="shared" si="51"/>
        <v>0</v>
      </c>
      <c r="H102" s="2560">
        <f t="shared" si="51"/>
        <v>0</v>
      </c>
      <c r="I102" s="2560">
        <f t="shared" si="51"/>
        <v>0</v>
      </c>
      <c r="J102" s="2560">
        <f t="shared" si="51"/>
        <v>0</v>
      </c>
      <c r="K102" s="2560">
        <f t="shared" si="51"/>
        <v>0</v>
      </c>
      <c r="L102" s="2560">
        <f t="shared" si="51"/>
        <v>0</v>
      </c>
      <c r="M102" s="2560">
        <f>SUM(M99:M101)</f>
        <v>0</v>
      </c>
      <c r="N102" s="2560">
        <f t="shared" ref="N102:T102" si="52">SUM(N99:N101)</f>
        <v>0</v>
      </c>
      <c r="O102" s="2560">
        <f t="shared" si="52"/>
        <v>0</v>
      </c>
      <c r="P102" s="2560">
        <f t="shared" si="52"/>
        <v>0</v>
      </c>
      <c r="Q102" s="2560">
        <f t="shared" si="52"/>
        <v>0</v>
      </c>
      <c r="R102" s="2560">
        <f t="shared" si="52"/>
        <v>0</v>
      </c>
      <c r="S102" s="2560">
        <f t="shared" si="52"/>
        <v>0</v>
      </c>
      <c r="T102" s="2560">
        <f t="shared" si="52"/>
        <v>0</v>
      </c>
      <c r="U102" s="2561">
        <f t="shared" si="38"/>
        <v>0</v>
      </c>
    </row>
    <row r="103" spans="2:21">
      <c r="B103" s="2567">
        <v>23</v>
      </c>
      <c r="C103" s="2568"/>
      <c r="D103" s="2559" t="s">
        <v>742</v>
      </c>
      <c r="E103" s="2559" t="s">
        <v>10</v>
      </c>
      <c r="F103" s="2569"/>
      <c r="G103" s="2569"/>
      <c r="H103" s="2569"/>
      <c r="I103" s="2569"/>
      <c r="J103" s="2569"/>
      <c r="K103" s="2569"/>
      <c r="L103" s="2569"/>
      <c r="M103" s="2569"/>
      <c r="N103" s="2569"/>
      <c r="O103" s="2569"/>
      <c r="P103" s="2569"/>
      <c r="Q103" s="2569"/>
      <c r="R103" s="2569"/>
      <c r="S103" s="2569"/>
      <c r="T103" s="2569"/>
      <c r="U103" s="2561">
        <f t="shared" si="38"/>
        <v>0</v>
      </c>
    </row>
    <row r="104" spans="2:21">
      <c r="B104" s="2562"/>
      <c r="C104" s="2563"/>
      <c r="D104" s="2559" t="s">
        <v>743</v>
      </c>
      <c r="E104" s="2559" t="s">
        <v>10</v>
      </c>
      <c r="F104" s="2569"/>
      <c r="G104" s="2569"/>
      <c r="H104" s="2569"/>
      <c r="I104" s="2569"/>
      <c r="J104" s="2569"/>
      <c r="K104" s="2569"/>
      <c r="L104" s="2569"/>
      <c r="M104" s="2569"/>
      <c r="N104" s="2569"/>
      <c r="O104" s="2569"/>
      <c r="P104" s="2569"/>
      <c r="Q104" s="2569"/>
      <c r="R104" s="2569"/>
      <c r="S104" s="2569"/>
      <c r="T104" s="2569"/>
      <c r="U104" s="2561">
        <f t="shared" si="38"/>
        <v>0</v>
      </c>
    </row>
    <row r="105" spans="2:21">
      <c r="B105" s="2562"/>
      <c r="C105" s="2563"/>
      <c r="D105" s="2564" t="s">
        <v>105</v>
      </c>
      <c r="E105" s="2559" t="s">
        <v>10</v>
      </c>
      <c r="F105" s="2569"/>
      <c r="G105" s="2569"/>
      <c r="H105" s="2569"/>
      <c r="I105" s="2569"/>
      <c r="J105" s="2569"/>
      <c r="K105" s="2569"/>
      <c r="L105" s="2569"/>
      <c r="M105" s="2569"/>
      <c r="N105" s="2569"/>
      <c r="O105" s="2569"/>
      <c r="P105" s="2569"/>
      <c r="Q105" s="2569"/>
      <c r="R105" s="2569"/>
      <c r="S105" s="2569"/>
      <c r="T105" s="2569"/>
      <c r="U105" s="2561">
        <f t="shared" si="38"/>
        <v>0</v>
      </c>
    </row>
    <row r="106" spans="2:21">
      <c r="B106" s="2565"/>
      <c r="C106" s="2566"/>
      <c r="D106" s="2559" t="s">
        <v>2710</v>
      </c>
      <c r="E106" s="2559" t="s">
        <v>10</v>
      </c>
      <c r="F106" s="2560">
        <f t="shared" ref="F106:L106" si="53">SUM(F103:F105)</f>
        <v>0</v>
      </c>
      <c r="G106" s="2560">
        <f t="shared" si="53"/>
        <v>0</v>
      </c>
      <c r="H106" s="2560">
        <f t="shared" si="53"/>
        <v>0</v>
      </c>
      <c r="I106" s="2560">
        <f t="shared" si="53"/>
        <v>0</v>
      </c>
      <c r="J106" s="2560">
        <f t="shared" si="53"/>
        <v>0</v>
      </c>
      <c r="K106" s="2560">
        <f t="shared" si="53"/>
        <v>0</v>
      </c>
      <c r="L106" s="2560">
        <f t="shared" si="53"/>
        <v>0</v>
      </c>
      <c r="M106" s="2560">
        <f>SUM(M103:M105)</f>
        <v>0</v>
      </c>
      <c r="N106" s="2560">
        <f t="shared" ref="N106:T106" si="54">SUM(N103:N105)</f>
        <v>0</v>
      </c>
      <c r="O106" s="2560">
        <f t="shared" si="54"/>
        <v>0</v>
      </c>
      <c r="P106" s="2560">
        <f t="shared" si="54"/>
        <v>0</v>
      </c>
      <c r="Q106" s="2560">
        <f t="shared" si="54"/>
        <v>0</v>
      </c>
      <c r="R106" s="2560">
        <f t="shared" si="54"/>
        <v>0</v>
      </c>
      <c r="S106" s="2560">
        <f t="shared" si="54"/>
        <v>0</v>
      </c>
      <c r="T106" s="2560">
        <f t="shared" si="54"/>
        <v>0</v>
      </c>
      <c r="U106" s="2561">
        <f t="shared" si="38"/>
        <v>0</v>
      </c>
    </row>
    <row r="107" spans="2:21">
      <c r="B107" s="2567">
        <v>24</v>
      </c>
      <c r="C107" s="2568"/>
      <c r="D107" s="2559" t="s">
        <v>742</v>
      </c>
      <c r="E107" s="2559" t="s">
        <v>10</v>
      </c>
      <c r="F107" s="2569"/>
      <c r="G107" s="2569"/>
      <c r="H107" s="2569"/>
      <c r="I107" s="2569"/>
      <c r="J107" s="2569"/>
      <c r="K107" s="2569"/>
      <c r="L107" s="2569"/>
      <c r="M107" s="2569"/>
      <c r="N107" s="2569"/>
      <c r="O107" s="2569"/>
      <c r="P107" s="2569"/>
      <c r="Q107" s="2569"/>
      <c r="R107" s="2569"/>
      <c r="S107" s="2569"/>
      <c r="T107" s="2569"/>
      <c r="U107" s="2561">
        <f t="shared" si="38"/>
        <v>0</v>
      </c>
    </row>
    <row r="108" spans="2:21">
      <c r="B108" s="2562"/>
      <c r="C108" s="2563"/>
      <c r="D108" s="2559" t="s">
        <v>743</v>
      </c>
      <c r="E108" s="2559" t="s">
        <v>10</v>
      </c>
      <c r="F108" s="2569"/>
      <c r="G108" s="2569"/>
      <c r="H108" s="2569"/>
      <c r="I108" s="2569"/>
      <c r="J108" s="2569"/>
      <c r="K108" s="2569"/>
      <c r="L108" s="2569"/>
      <c r="M108" s="2569"/>
      <c r="N108" s="2569"/>
      <c r="O108" s="2569"/>
      <c r="P108" s="2569"/>
      <c r="Q108" s="2569"/>
      <c r="R108" s="2569"/>
      <c r="S108" s="2569"/>
      <c r="T108" s="2569"/>
      <c r="U108" s="2561">
        <f t="shared" si="38"/>
        <v>0</v>
      </c>
    </row>
    <row r="109" spans="2:21">
      <c r="B109" s="2562"/>
      <c r="C109" s="2563"/>
      <c r="D109" s="2564" t="s">
        <v>105</v>
      </c>
      <c r="E109" s="2559" t="s">
        <v>10</v>
      </c>
      <c r="F109" s="2569"/>
      <c r="G109" s="2569"/>
      <c r="H109" s="2569"/>
      <c r="I109" s="2569"/>
      <c r="J109" s="2569"/>
      <c r="K109" s="2569"/>
      <c r="L109" s="2569"/>
      <c r="M109" s="2569"/>
      <c r="N109" s="2569"/>
      <c r="O109" s="2569"/>
      <c r="P109" s="2569"/>
      <c r="Q109" s="2569"/>
      <c r="R109" s="2569"/>
      <c r="S109" s="2569"/>
      <c r="T109" s="2569"/>
      <c r="U109" s="2561">
        <f t="shared" si="38"/>
        <v>0</v>
      </c>
    </row>
    <row r="110" spans="2:21">
      <c r="B110" s="2565"/>
      <c r="C110" s="2566"/>
      <c r="D110" s="2559" t="s">
        <v>2710</v>
      </c>
      <c r="E110" s="2559" t="s">
        <v>10</v>
      </c>
      <c r="F110" s="2560">
        <f t="shared" ref="F110:L110" si="55">SUM(F107:F109)</f>
        <v>0</v>
      </c>
      <c r="G110" s="2560">
        <f t="shared" si="55"/>
        <v>0</v>
      </c>
      <c r="H110" s="2560">
        <f t="shared" si="55"/>
        <v>0</v>
      </c>
      <c r="I110" s="2560">
        <f t="shared" si="55"/>
        <v>0</v>
      </c>
      <c r="J110" s="2560">
        <f t="shared" si="55"/>
        <v>0</v>
      </c>
      <c r="K110" s="2560">
        <f t="shared" si="55"/>
        <v>0</v>
      </c>
      <c r="L110" s="2560">
        <f t="shared" si="55"/>
        <v>0</v>
      </c>
      <c r="M110" s="2560">
        <f>SUM(M107:M109)</f>
        <v>0</v>
      </c>
      <c r="N110" s="2560">
        <f t="shared" ref="N110:T110" si="56">SUM(N107:N109)</f>
        <v>0</v>
      </c>
      <c r="O110" s="2560">
        <f t="shared" si="56"/>
        <v>0</v>
      </c>
      <c r="P110" s="2560">
        <f t="shared" si="56"/>
        <v>0</v>
      </c>
      <c r="Q110" s="2560">
        <f t="shared" si="56"/>
        <v>0</v>
      </c>
      <c r="R110" s="2560">
        <f t="shared" si="56"/>
        <v>0</v>
      </c>
      <c r="S110" s="2560">
        <f t="shared" si="56"/>
        <v>0</v>
      </c>
      <c r="T110" s="2560">
        <f t="shared" si="56"/>
        <v>0</v>
      </c>
      <c r="U110" s="2561">
        <f t="shared" si="38"/>
        <v>0</v>
      </c>
    </row>
    <row r="111" spans="2:21">
      <c r="B111" s="2567">
        <v>25</v>
      </c>
      <c r="C111" s="2568"/>
      <c r="D111" s="2559" t="s">
        <v>742</v>
      </c>
      <c r="E111" s="2559" t="s">
        <v>10</v>
      </c>
      <c r="F111" s="2569"/>
      <c r="G111" s="2569"/>
      <c r="H111" s="2569"/>
      <c r="I111" s="2569"/>
      <c r="J111" s="2569"/>
      <c r="K111" s="2569"/>
      <c r="L111" s="2569"/>
      <c r="M111" s="2569"/>
      <c r="N111" s="2569"/>
      <c r="O111" s="2569"/>
      <c r="P111" s="2569"/>
      <c r="Q111" s="2569"/>
      <c r="R111" s="2569"/>
      <c r="S111" s="2569"/>
      <c r="T111" s="2569"/>
      <c r="U111" s="2561">
        <f t="shared" si="38"/>
        <v>0</v>
      </c>
    </row>
    <row r="112" spans="2:21">
      <c r="B112" s="2562"/>
      <c r="C112" s="2563"/>
      <c r="D112" s="2559" t="s">
        <v>743</v>
      </c>
      <c r="E112" s="2559" t="s">
        <v>10</v>
      </c>
      <c r="F112" s="2569"/>
      <c r="G112" s="2569"/>
      <c r="H112" s="2569"/>
      <c r="I112" s="2569"/>
      <c r="J112" s="2569"/>
      <c r="K112" s="2569"/>
      <c r="L112" s="2569"/>
      <c r="M112" s="2569"/>
      <c r="N112" s="2569"/>
      <c r="O112" s="2569"/>
      <c r="P112" s="2569"/>
      <c r="Q112" s="2569"/>
      <c r="R112" s="2569"/>
      <c r="S112" s="2569"/>
      <c r="T112" s="2569"/>
      <c r="U112" s="2561">
        <f t="shared" si="38"/>
        <v>0</v>
      </c>
    </row>
    <row r="113" spans="2:21">
      <c r="B113" s="2562"/>
      <c r="C113" s="2563"/>
      <c r="D113" s="2564" t="s">
        <v>105</v>
      </c>
      <c r="E113" s="2559" t="s">
        <v>10</v>
      </c>
      <c r="F113" s="2569"/>
      <c r="G113" s="2569"/>
      <c r="H113" s="2569"/>
      <c r="I113" s="2569"/>
      <c r="J113" s="2569"/>
      <c r="K113" s="2569"/>
      <c r="L113" s="2569"/>
      <c r="M113" s="2569"/>
      <c r="N113" s="2569"/>
      <c r="O113" s="2569"/>
      <c r="P113" s="2569"/>
      <c r="Q113" s="2569"/>
      <c r="R113" s="2569"/>
      <c r="S113" s="2569"/>
      <c r="T113" s="2569"/>
      <c r="U113" s="2561">
        <f t="shared" si="38"/>
        <v>0</v>
      </c>
    </row>
    <row r="114" spans="2:21">
      <c r="B114" s="2565"/>
      <c r="C114" s="2566"/>
      <c r="D114" s="2559" t="s">
        <v>2710</v>
      </c>
      <c r="E114" s="2559" t="s">
        <v>10</v>
      </c>
      <c r="F114" s="2560">
        <f t="shared" ref="F114:L114" si="57">SUM(F111:F113)</f>
        <v>0</v>
      </c>
      <c r="G114" s="2560">
        <f t="shared" si="57"/>
        <v>0</v>
      </c>
      <c r="H114" s="2560">
        <f t="shared" si="57"/>
        <v>0</v>
      </c>
      <c r="I114" s="2560">
        <f t="shared" si="57"/>
        <v>0</v>
      </c>
      <c r="J114" s="2560">
        <f t="shared" si="57"/>
        <v>0</v>
      </c>
      <c r="K114" s="2560">
        <f t="shared" si="57"/>
        <v>0</v>
      </c>
      <c r="L114" s="2560">
        <f t="shared" si="57"/>
        <v>0</v>
      </c>
      <c r="M114" s="2560">
        <f>SUM(M111:M113)</f>
        <v>0</v>
      </c>
      <c r="N114" s="2560">
        <f t="shared" ref="N114:T114" si="58">SUM(N111:N113)</f>
        <v>0</v>
      </c>
      <c r="O114" s="2560">
        <f t="shared" si="58"/>
        <v>0</v>
      </c>
      <c r="P114" s="2560">
        <f t="shared" si="58"/>
        <v>0</v>
      </c>
      <c r="Q114" s="2560">
        <f t="shared" si="58"/>
        <v>0</v>
      </c>
      <c r="R114" s="2560">
        <f t="shared" si="58"/>
        <v>0</v>
      </c>
      <c r="S114" s="2560">
        <f t="shared" si="58"/>
        <v>0</v>
      </c>
      <c r="T114" s="2560">
        <f t="shared" si="58"/>
        <v>0</v>
      </c>
      <c r="U114" s="2561">
        <f t="shared" si="38"/>
        <v>0</v>
      </c>
    </row>
    <row r="115" spans="2:21">
      <c r="B115" s="2567">
        <v>26</v>
      </c>
      <c r="C115" s="2568"/>
      <c r="D115" s="2559" t="s">
        <v>742</v>
      </c>
      <c r="E115" s="2559" t="s">
        <v>10</v>
      </c>
      <c r="F115" s="2569"/>
      <c r="G115" s="2569"/>
      <c r="H115" s="2569"/>
      <c r="I115" s="2569"/>
      <c r="J115" s="2569"/>
      <c r="K115" s="2569"/>
      <c r="L115" s="2569"/>
      <c r="M115" s="2569"/>
      <c r="N115" s="2569"/>
      <c r="O115" s="2569"/>
      <c r="P115" s="2569"/>
      <c r="Q115" s="2569"/>
      <c r="R115" s="2569"/>
      <c r="S115" s="2569"/>
      <c r="T115" s="2569"/>
      <c r="U115" s="2561">
        <f t="shared" si="38"/>
        <v>0</v>
      </c>
    </row>
    <row r="116" spans="2:21">
      <c r="B116" s="2562"/>
      <c r="C116" s="2563"/>
      <c r="D116" s="2559" t="s">
        <v>743</v>
      </c>
      <c r="E116" s="2559" t="s">
        <v>10</v>
      </c>
      <c r="F116" s="2569"/>
      <c r="G116" s="2569"/>
      <c r="H116" s="2569"/>
      <c r="I116" s="2569"/>
      <c r="J116" s="2569"/>
      <c r="K116" s="2569"/>
      <c r="L116" s="2569"/>
      <c r="M116" s="2569"/>
      <c r="N116" s="2569"/>
      <c r="O116" s="2569"/>
      <c r="P116" s="2569"/>
      <c r="Q116" s="2569"/>
      <c r="R116" s="2569"/>
      <c r="S116" s="2569"/>
      <c r="T116" s="2569"/>
      <c r="U116" s="2561">
        <f t="shared" si="38"/>
        <v>0</v>
      </c>
    </row>
    <row r="117" spans="2:21">
      <c r="B117" s="2562"/>
      <c r="C117" s="2563"/>
      <c r="D117" s="2564" t="s">
        <v>105</v>
      </c>
      <c r="E117" s="2559" t="s">
        <v>10</v>
      </c>
      <c r="F117" s="2569"/>
      <c r="G117" s="2569"/>
      <c r="H117" s="2569"/>
      <c r="I117" s="2569"/>
      <c r="J117" s="2569"/>
      <c r="K117" s="2569"/>
      <c r="L117" s="2569"/>
      <c r="M117" s="2569"/>
      <c r="N117" s="2569"/>
      <c r="O117" s="2569"/>
      <c r="P117" s="2569"/>
      <c r="Q117" s="2569"/>
      <c r="R117" s="2569"/>
      <c r="S117" s="2569"/>
      <c r="T117" s="2569"/>
      <c r="U117" s="2561">
        <f t="shared" si="38"/>
        <v>0</v>
      </c>
    </row>
    <row r="118" spans="2:21">
      <c r="B118" s="2565"/>
      <c r="C118" s="2566"/>
      <c r="D118" s="2559" t="s">
        <v>2710</v>
      </c>
      <c r="E118" s="2559" t="s">
        <v>10</v>
      </c>
      <c r="F118" s="2560">
        <f t="shared" ref="F118:L118" si="59">SUM(F115:F117)</f>
        <v>0</v>
      </c>
      <c r="G118" s="2560">
        <f t="shared" si="59"/>
        <v>0</v>
      </c>
      <c r="H118" s="2560">
        <f t="shared" si="59"/>
        <v>0</v>
      </c>
      <c r="I118" s="2560">
        <f t="shared" si="59"/>
        <v>0</v>
      </c>
      <c r="J118" s="2560">
        <f t="shared" si="59"/>
        <v>0</v>
      </c>
      <c r="K118" s="2560">
        <f t="shared" si="59"/>
        <v>0</v>
      </c>
      <c r="L118" s="2560">
        <f t="shared" si="59"/>
        <v>0</v>
      </c>
      <c r="M118" s="2560">
        <f>SUM(M115:M117)</f>
        <v>0</v>
      </c>
      <c r="N118" s="2560">
        <f t="shared" ref="N118:T118" si="60">SUM(N115:N117)</f>
        <v>0</v>
      </c>
      <c r="O118" s="2560">
        <f t="shared" si="60"/>
        <v>0</v>
      </c>
      <c r="P118" s="2560">
        <f t="shared" si="60"/>
        <v>0</v>
      </c>
      <c r="Q118" s="2560">
        <f t="shared" si="60"/>
        <v>0</v>
      </c>
      <c r="R118" s="2560">
        <f t="shared" si="60"/>
        <v>0</v>
      </c>
      <c r="S118" s="2560">
        <f t="shared" si="60"/>
        <v>0</v>
      </c>
      <c r="T118" s="2560">
        <f t="shared" si="60"/>
        <v>0</v>
      </c>
      <c r="U118" s="2561">
        <f t="shared" si="38"/>
        <v>0</v>
      </c>
    </row>
    <row r="119" spans="2:21">
      <c r="B119" s="2567">
        <v>27</v>
      </c>
      <c r="C119" s="2568"/>
      <c r="D119" s="2559" t="s">
        <v>742</v>
      </c>
      <c r="E119" s="2559" t="s">
        <v>10</v>
      </c>
      <c r="F119" s="2569"/>
      <c r="G119" s="2569"/>
      <c r="H119" s="2569"/>
      <c r="I119" s="2569"/>
      <c r="J119" s="2569"/>
      <c r="K119" s="2569"/>
      <c r="L119" s="2569"/>
      <c r="M119" s="2569"/>
      <c r="N119" s="2569"/>
      <c r="O119" s="2569"/>
      <c r="P119" s="2569"/>
      <c r="Q119" s="2569"/>
      <c r="R119" s="2569"/>
      <c r="S119" s="2569"/>
      <c r="T119" s="2569"/>
      <c r="U119" s="2561">
        <f t="shared" si="38"/>
        <v>0</v>
      </c>
    </row>
    <row r="120" spans="2:21">
      <c r="B120" s="2562"/>
      <c r="C120" s="2563"/>
      <c r="D120" s="2559" t="s">
        <v>743</v>
      </c>
      <c r="E120" s="2559" t="s">
        <v>10</v>
      </c>
      <c r="F120" s="2569"/>
      <c r="G120" s="2569"/>
      <c r="H120" s="2569"/>
      <c r="I120" s="2569"/>
      <c r="J120" s="2569"/>
      <c r="K120" s="2569"/>
      <c r="L120" s="2569"/>
      <c r="M120" s="2569"/>
      <c r="N120" s="2569"/>
      <c r="O120" s="2569"/>
      <c r="P120" s="2569"/>
      <c r="Q120" s="2569"/>
      <c r="R120" s="2569"/>
      <c r="S120" s="2569"/>
      <c r="T120" s="2569"/>
      <c r="U120" s="2561">
        <f t="shared" si="38"/>
        <v>0</v>
      </c>
    </row>
    <row r="121" spans="2:21">
      <c r="B121" s="2562"/>
      <c r="C121" s="2563"/>
      <c r="D121" s="2564" t="s">
        <v>105</v>
      </c>
      <c r="E121" s="2559" t="s">
        <v>10</v>
      </c>
      <c r="F121" s="2569"/>
      <c r="G121" s="2569"/>
      <c r="H121" s="2569"/>
      <c r="I121" s="2569"/>
      <c r="J121" s="2569"/>
      <c r="K121" s="2569"/>
      <c r="L121" s="2569"/>
      <c r="M121" s="2569"/>
      <c r="N121" s="2569"/>
      <c r="O121" s="2569"/>
      <c r="P121" s="2569"/>
      <c r="Q121" s="2569"/>
      <c r="R121" s="2569"/>
      <c r="S121" s="2569"/>
      <c r="T121" s="2569"/>
      <c r="U121" s="2561">
        <f t="shared" si="38"/>
        <v>0</v>
      </c>
    </row>
    <row r="122" spans="2:21">
      <c r="B122" s="2565"/>
      <c r="C122" s="2566"/>
      <c r="D122" s="2559" t="s">
        <v>2710</v>
      </c>
      <c r="E122" s="2559" t="s">
        <v>10</v>
      </c>
      <c r="F122" s="2560">
        <f t="shared" ref="F122:L122" si="61">SUM(F119:F121)</f>
        <v>0</v>
      </c>
      <c r="G122" s="2560">
        <f t="shared" si="61"/>
        <v>0</v>
      </c>
      <c r="H122" s="2560">
        <f t="shared" si="61"/>
        <v>0</v>
      </c>
      <c r="I122" s="2560">
        <f t="shared" si="61"/>
        <v>0</v>
      </c>
      <c r="J122" s="2560">
        <f t="shared" si="61"/>
        <v>0</v>
      </c>
      <c r="K122" s="2560">
        <f t="shared" si="61"/>
        <v>0</v>
      </c>
      <c r="L122" s="2560">
        <f t="shared" si="61"/>
        <v>0</v>
      </c>
      <c r="M122" s="2560">
        <f>SUM(M119:M121)</f>
        <v>0</v>
      </c>
      <c r="N122" s="2560">
        <f t="shared" ref="N122:T122" si="62">SUM(N119:N121)</f>
        <v>0</v>
      </c>
      <c r="O122" s="2560">
        <f t="shared" si="62"/>
        <v>0</v>
      </c>
      <c r="P122" s="2560">
        <f t="shared" si="62"/>
        <v>0</v>
      </c>
      <c r="Q122" s="2560">
        <f t="shared" si="62"/>
        <v>0</v>
      </c>
      <c r="R122" s="2560">
        <f t="shared" si="62"/>
        <v>0</v>
      </c>
      <c r="S122" s="2560">
        <f t="shared" si="62"/>
        <v>0</v>
      </c>
      <c r="T122" s="2560">
        <f t="shared" si="62"/>
        <v>0</v>
      </c>
      <c r="U122" s="2561">
        <f t="shared" si="38"/>
        <v>0</v>
      </c>
    </row>
    <row r="123" spans="2:21">
      <c r="B123" s="2567">
        <v>28</v>
      </c>
      <c r="C123" s="2568"/>
      <c r="D123" s="2559" t="s">
        <v>742</v>
      </c>
      <c r="E123" s="2559" t="s">
        <v>10</v>
      </c>
      <c r="F123" s="2569"/>
      <c r="G123" s="2569"/>
      <c r="H123" s="2569"/>
      <c r="I123" s="2569"/>
      <c r="J123" s="2569"/>
      <c r="K123" s="2569"/>
      <c r="L123" s="2569"/>
      <c r="M123" s="2569"/>
      <c r="N123" s="2569"/>
      <c r="O123" s="2569"/>
      <c r="P123" s="2569"/>
      <c r="Q123" s="2569"/>
      <c r="R123" s="2569"/>
      <c r="S123" s="2569"/>
      <c r="T123" s="2569"/>
      <c r="U123" s="2561">
        <f t="shared" si="38"/>
        <v>0</v>
      </c>
    </row>
    <row r="124" spans="2:21">
      <c r="B124" s="2562"/>
      <c r="C124" s="2563"/>
      <c r="D124" s="2559" t="s">
        <v>743</v>
      </c>
      <c r="E124" s="2559" t="s">
        <v>10</v>
      </c>
      <c r="F124" s="2569"/>
      <c r="G124" s="2569"/>
      <c r="H124" s="2569"/>
      <c r="I124" s="2569"/>
      <c r="J124" s="2569"/>
      <c r="K124" s="2569"/>
      <c r="L124" s="2569"/>
      <c r="M124" s="2569"/>
      <c r="N124" s="2569"/>
      <c r="O124" s="2569"/>
      <c r="P124" s="2569"/>
      <c r="Q124" s="2569"/>
      <c r="R124" s="2569"/>
      <c r="S124" s="2569"/>
      <c r="T124" s="2569"/>
      <c r="U124" s="2561">
        <f t="shared" si="38"/>
        <v>0</v>
      </c>
    </row>
    <row r="125" spans="2:21">
      <c r="B125" s="2562"/>
      <c r="C125" s="2563"/>
      <c r="D125" s="2564" t="s">
        <v>105</v>
      </c>
      <c r="E125" s="2559" t="s">
        <v>10</v>
      </c>
      <c r="F125" s="2569"/>
      <c r="G125" s="2569"/>
      <c r="H125" s="2569"/>
      <c r="I125" s="2569"/>
      <c r="J125" s="2569"/>
      <c r="K125" s="2569"/>
      <c r="L125" s="2569"/>
      <c r="M125" s="2569"/>
      <c r="N125" s="2569"/>
      <c r="O125" s="2569"/>
      <c r="P125" s="2569"/>
      <c r="Q125" s="2569"/>
      <c r="R125" s="2569"/>
      <c r="S125" s="2569"/>
      <c r="T125" s="2569"/>
      <c r="U125" s="2561">
        <f t="shared" si="38"/>
        <v>0</v>
      </c>
    </row>
    <row r="126" spans="2:21">
      <c r="B126" s="2565"/>
      <c r="C126" s="2566"/>
      <c r="D126" s="2559" t="s">
        <v>2710</v>
      </c>
      <c r="E126" s="2559" t="s">
        <v>10</v>
      </c>
      <c r="F126" s="2560">
        <f t="shared" ref="F126:L126" si="63">SUM(F123:F125)</f>
        <v>0</v>
      </c>
      <c r="G126" s="2560">
        <f t="shared" si="63"/>
        <v>0</v>
      </c>
      <c r="H126" s="2560">
        <f t="shared" si="63"/>
        <v>0</v>
      </c>
      <c r="I126" s="2560">
        <f t="shared" si="63"/>
        <v>0</v>
      </c>
      <c r="J126" s="2560">
        <f t="shared" si="63"/>
        <v>0</v>
      </c>
      <c r="K126" s="2560">
        <f t="shared" si="63"/>
        <v>0</v>
      </c>
      <c r="L126" s="2560">
        <f t="shared" si="63"/>
        <v>0</v>
      </c>
      <c r="M126" s="2560">
        <f>SUM(M123:M125)</f>
        <v>0</v>
      </c>
      <c r="N126" s="2560">
        <f t="shared" ref="N126:T126" si="64">SUM(N123:N125)</f>
        <v>0</v>
      </c>
      <c r="O126" s="2560">
        <f t="shared" si="64"/>
        <v>0</v>
      </c>
      <c r="P126" s="2560">
        <f t="shared" si="64"/>
        <v>0</v>
      </c>
      <c r="Q126" s="2560">
        <f t="shared" si="64"/>
        <v>0</v>
      </c>
      <c r="R126" s="2560">
        <f t="shared" si="64"/>
        <v>0</v>
      </c>
      <c r="S126" s="2560">
        <f t="shared" si="64"/>
        <v>0</v>
      </c>
      <c r="T126" s="2560">
        <f t="shared" si="64"/>
        <v>0</v>
      </c>
      <c r="U126" s="2561">
        <f t="shared" si="38"/>
        <v>0</v>
      </c>
    </row>
    <row r="127" spans="2:21">
      <c r="B127" s="2567">
        <v>29</v>
      </c>
      <c r="C127" s="2568"/>
      <c r="D127" s="2559" t="s">
        <v>742</v>
      </c>
      <c r="E127" s="2559" t="s">
        <v>10</v>
      </c>
      <c r="F127" s="2569"/>
      <c r="G127" s="2569"/>
      <c r="H127" s="2569"/>
      <c r="I127" s="2569"/>
      <c r="J127" s="2569"/>
      <c r="K127" s="2569"/>
      <c r="L127" s="2569"/>
      <c r="M127" s="2569"/>
      <c r="N127" s="2569"/>
      <c r="O127" s="2569"/>
      <c r="P127" s="2569"/>
      <c r="Q127" s="2569"/>
      <c r="R127" s="2569"/>
      <c r="S127" s="2569"/>
      <c r="T127" s="2569"/>
      <c r="U127" s="2561">
        <f t="shared" si="38"/>
        <v>0</v>
      </c>
    </row>
    <row r="128" spans="2:21">
      <c r="B128" s="2562"/>
      <c r="C128" s="2563"/>
      <c r="D128" s="2559" t="s">
        <v>743</v>
      </c>
      <c r="E128" s="2559" t="s">
        <v>10</v>
      </c>
      <c r="F128" s="2569"/>
      <c r="G128" s="2569"/>
      <c r="H128" s="2569"/>
      <c r="I128" s="2569"/>
      <c r="J128" s="2569"/>
      <c r="K128" s="2569"/>
      <c r="L128" s="2569"/>
      <c r="M128" s="2569"/>
      <c r="N128" s="2569"/>
      <c r="O128" s="2569"/>
      <c r="P128" s="2569"/>
      <c r="Q128" s="2569"/>
      <c r="R128" s="2569"/>
      <c r="S128" s="2569"/>
      <c r="T128" s="2569"/>
      <c r="U128" s="2561">
        <f t="shared" si="38"/>
        <v>0</v>
      </c>
    </row>
    <row r="129" spans="2:21">
      <c r="B129" s="2562"/>
      <c r="C129" s="2563"/>
      <c r="D129" s="2564" t="s">
        <v>105</v>
      </c>
      <c r="E129" s="2559" t="s">
        <v>10</v>
      </c>
      <c r="F129" s="2569"/>
      <c r="G129" s="2569"/>
      <c r="H129" s="2569"/>
      <c r="I129" s="2569"/>
      <c r="J129" s="2569"/>
      <c r="K129" s="2569"/>
      <c r="L129" s="2569"/>
      <c r="M129" s="2569"/>
      <c r="N129" s="2569"/>
      <c r="O129" s="2569"/>
      <c r="P129" s="2569"/>
      <c r="Q129" s="2569"/>
      <c r="R129" s="2569"/>
      <c r="S129" s="2569"/>
      <c r="T129" s="2569"/>
      <c r="U129" s="2561">
        <f t="shared" si="38"/>
        <v>0</v>
      </c>
    </row>
    <row r="130" spans="2:21">
      <c r="B130" s="2565"/>
      <c r="C130" s="2566"/>
      <c r="D130" s="2559" t="s">
        <v>2710</v>
      </c>
      <c r="E130" s="2559" t="s">
        <v>10</v>
      </c>
      <c r="F130" s="2560">
        <f t="shared" ref="F130:L130" si="65">SUM(F127:F129)</f>
        <v>0</v>
      </c>
      <c r="G130" s="2560">
        <f t="shared" si="65"/>
        <v>0</v>
      </c>
      <c r="H130" s="2560">
        <f t="shared" si="65"/>
        <v>0</v>
      </c>
      <c r="I130" s="2560">
        <f t="shared" si="65"/>
        <v>0</v>
      </c>
      <c r="J130" s="2560">
        <f t="shared" si="65"/>
        <v>0</v>
      </c>
      <c r="K130" s="2560">
        <f t="shared" si="65"/>
        <v>0</v>
      </c>
      <c r="L130" s="2560">
        <f t="shared" si="65"/>
        <v>0</v>
      </c>
      <c r="M130" s="2560">
        <f>SUM(M127:M129)</f>
        <v>0</v>
      </c>
      <c r="N130" s="2560">
        <f t="shared" ref="N130:T130" si="66">SUM(N127:N129)</f>
        <v>0</v>
      </c>
      <c r="O130" s="2560">
        <f t="shared" si="66"/>
        <v>0</v>
      </c>
      <c r="P130" s="2560">
        <f t="shared" si="66"/>
        <v>0</v>
      </c>
      <c r="Q130" s="2560">
        <f t="shared" si="66"/>
        <v>0</v>
      </c>
      <c r="R130" s="2560">
        <f t="shared" si="66"/>
        <v>0</v>
      </c>
      <c r="S130" s="2560">
        <f t="shared" si="66"/>
        <v>0</v>
      </c>
      <c r="T130" s="2560">
        <f t="shared" si="66"/>
        <v>0</v>
      </c>
      <c r="U130" s="2561">
        <f t="shared" si="38"/>
        <v>0</v>
      </c>
    </row>
    <row r="131" spans="2:21">
      <c r="B131" s="2567">
        <v>30</v>
      </c>
      <c r="C131" s="2568"/>
      <c r="D131" s="2559" t="s">
        <v>742</v>
      </c>
      <c r="E131" s="2559" t="s">
        <v>10</v>
      </c>
      <c r="F131" s="2569"/>
      <c r="G131" s="2569"/>
      <c r="H131" s="2569"/>
      <c r="I131" s="2569"/>
      <c r="J131" s="2569"/>
      <c r="K131" s="2569"/>
      <c r="L131" s="2569"/>
      <c r="M131" s="2569"/>
      <c r="N131" s="2569"/>
      <c r="O131" s="2569"/>
      <c r="P131" s="2569"/>
      <c r="Q131" s="2569"/>
      <c r="R131" s="2569"/>
      <c r="S131" s="2569"/>
      <c r="T131" s="2569"/>
      <c r="U131" s="2561">
        <f t="shared" si="38"/>
        <v>0</v>
      </c>
    </row>
    <row r="132" spans="2:21">
      <c r="B132" s="2562"/>
      <c r="C132" s="2563"/>
      <c r="D132" s="2559" t="s">
        <v>743</v>
      </c>
      <c r="E132" s="2559" t="s">
        <v>10</v>
      </c>
      <c r="F132" s="2569"/>
      <c r="G132" s="2569"/>
      <c r="H132" s="2569"/>
      <c r="I132" s="2569"/>
      <c r="J132" s="2569"/>
      <c r="K132" s="2569"/>
      <c r="L132" s="2569"/>
      <c r="M132" s="2569"/>
      <c r="N132" s="2569"/>
      <c r="O132" s="2569"/>
      <c r="P132" s="2569"/>
      <c r="Q132" s="2569"/>
      <c r="R132" s="2569"/>
      <c r="S132" s="2569"/>
      <c r="T132" s="2569"/>
      <c r="U132" s="2561">
        <f t="shared" si="38"/>
        <v>0</v>
      </c>
    </row>
    <row r="133" spans="2:21">
      <c r="B133" s="2562"/>
      <c r="C133" s="2563"/>
      <c r="D133" s="2564" t="s">
        <v>105</v>
      </c>
      <c r="E133" s="2559" t="s">
        <v>10</v>
      </c>
      <c r="F133" s="2569"/>
      <c r="G133" s="2569"/>
      <c r="H133" s="2569"/>
      <c r="I133" s="2569"/>
      <c r="J133" s="2569"/>
      <c r="K133" s="2569"/>
      <c r="L133" s="2569"/>
      <c r="M133" s="2569"/>
      <c r="N133" s="2569"/>
      <c r="O133" s="2569"/>
      <c r="P133" s="2569"/>
      <c r="Q133" s="2569"/>
      <c r="R133" s="2569"/>
      <c r="S133" s="2569"/>
      <c r="T133" s="2569"/>
      <c r="U133" s="2561">
        <f t="shared" si="38"/>
        <v>0</v>
      </c>
    </row>
    <row r="134" spans="2:21">
      <c r="B134" s="2565"/>
      <c r="C134" s="2566"/>
      <c r="D134" s="2559" t="s">
        <v>2710</v>
      </c>
      <c r="E134" s="2559" t="s">
        <v>10</v>
      </c>
      <c r="F134" s="2560">
        <f t="shared" ref="F134:L134" si="67">SUM(F131:F133)</f>
        <v>0</v>
      </c>
      <c r="G134" s="2560">
        <f t="shared" si="67"/>
        <v>0</v>
      </c>
      <c r="H134" s="2560">
        <f t="shared" si="67"/>
        <v>0</v>
      </c>
      <c r="I134" s="2560">
        <f t="shared" si="67"/>
        <v>0</v>
      </c>
      <c r="J134" s="2560">
        <f t="shared" si="67"/>
        <v>0</v>
      </c>
      <c r="K134" s="2560">
        <f t="shared" si="67"/>
        <v>0</v>
      </c>
      <c r="L134" s="2560">
        <f t="shared" si="67"/>
        <v>0</v>
      </c>
      <c r="M134" s="2560">
        <f>SUM(M131:M133)</f>
        <v>0</v>
      </c>
      <c r="N134" s="2560">
        <f t="shared" ref="N134:T134" si="68">SUM(N131:N133)</f>
        <v>0</v>
      </c>
      <c r="O134" s="2560">
        <f t="shared" si="68"/>
        <v>0</v>
      </c>
      <c r="P134" s="2560">
        <f t="shared" si="68"/>
        <v>0</v>
      </c>
      <c r="Q134" s="2560">
        <f t="shared" si="68"/>
        <v>0</v>
      </c>
      <c r="R134" s="2560">
        <f t="shared" si="68"/>
        <v>0</v>
      </c>
      <c r="S134" s="2560">
        <f t="shared" si="68"/>
        <v>0</v>
      </c>
      <c r="T134" s="2560">
        <f t="shared" si="68"/>
        <v>0</v>
      </c>
      <c r="U134" s="2561">
        <f t="shared" si="38"/>
        <v>0</v>
      </c>
    </row>
    <row r="135" spans="2:21">
      <c r="B135" s="2567">
        <v>31</v>
      </c>
      <c r="C135" s="2568"/>
      <c r="D135" s="2559" t="s">
        <v>742</v>
      </c>
      <c r="E135" s="2559" t="s">
        <v>10</v>
      </c>
      <c r="F135" s="2569"/>
      <c r="G135" s="2569"/>
      <c r="H135" s="2569"/>
      <c r="I135" s="2569"/>
      <c r="J135" s="2569"/>
      <c r="K135" s="2569"/>
      <c r="L135" s="2569"/>
      <c r="M135" s="2569"/>
      <c r="N135" s="2569"/>
      <c r="O135" s="2569"/>
      <c r="P135" s="2569"/>
      <c r="Q135" s="2569"/>
      <c r="R135" s="2569"/>
      <c r="S135" s="2569"/>
      <c r="T135" s="2569"/>
      <c r="U135" s="2561">
        <f t="shared" si="38"/>
        <v>0</v>
      </c>
    </row>
    <row r="136" spans="2:21">
      <c r="B136" s="2562"/>
      <c r="C136" s="2563"/>
      <c r="D136" s="2559" t="s">
        <v>743</v>
      </c>
      <c r="E136" s="2559" t="s">
        <v>10</v>
      </c>
      <c r="F136" s="2569"/>
      <c r="G136" s="2569"/>
      <c r="H136" s="2569"/>
      <c r="I136" s="2569"/>
      <c r="J136" s="2569"/>
      <c r="K136" s="2569"/>
      <c r="L136" s="2569"/>
      <c r="M136" s="2569"/>
      <c r="N136" s="2569"/>
      <c r="O136" s="2569"/>
      <c r="P136" s="2569"/>
      <c r="Q136" s="2569"/>
      <c r="R136" s="2569"/>
      <c r="S136" s="2569"/>
      <c r="T136" s="2569"/>
      <c r="U136" s="2561">
        <f t="shared" si="38"/>
        <v>0</v>
      </c>
    </row>
    <row r="137" spans="2:21">
      <c r="B137" s="2562"/>
      <c r="C137" s="2563"/>
      <c r="D137" s="2564" t="s">
        <v>105</v>
      </c>
      <c r="E137" s="2559" t="s">
        <v>10</v>
      </c>
      <c r="F137" s="2569"/>
      <c r="G137" s="2569"/>
      <c r="H137" s="2569"/>
      <c r="I137" s="2569"/>
      <c r="J137" s="2569"/>
      <c r="K137" s="2569"/>
      <c r="L137" s="2569"/>
      <c r="M137" s="2569"/>
      <c r="N137" s="2569"/>
      <c r="O137" s="2569"/>
      <c r="P137" s="2569"/>
      <c r="Q137" s="2569"/>
      <c r="R137" s="2569"/>
      <c r="S137" s="2569"/>
      <c r="T137" s="2569"/>
      <c r="U137" s="2561">
        <f t="shared" si="38"/>
        <v>0</v>
      </c>
    </row>
    <row r="138" spans="2:21">
      <c r="B138" s="2565"/>
      <c r="C138" s="2566"/>
      <c r="D138" s="2559" t="s">
        <v>2710</v>
      </c>
      <c r="E138" s="2559" t="s">
        <v>10</v>
      </c>
      <c r="F138" s="2560">
        <f t="shared" ref="F138:L138" si="69">SUM(F135:F137)</f>
        <v>0</v>
      </c>
      <c r="G138" s="2560">
        <f t="shared" si="69"/>
        <v>0</v>
      </c>
      <c r="H138" s="2560">
        <f t="shared" si="69"/>
        <v>0</v>
      </c>
      <c r="I138" s="2560">
        <f t="shared" si="69"/>
        <v>0</v>
      </c>
      <c r="J138" s="2560">
        <f t="shared" si="69"/>
        <v>0</v>
      </c>
      <c r="K138" s="2560">
        <f t="shared" si="69"/>
        <v>0</v>
      </c>
      <c r="L138" s="2560">
        <f t="shared" si="69"/>
        <v>0</v>
      </c>
      <c r="M138" s="2560">
        <f>SUM(M135:M137)</f>
        <v>0</v>
      </c>
      <c r="N138" s="2560">
        <f t="shared" ref="N138:T138" si="70">SUM(N135:N137)</f>
        <v>0</v>
      </c>
      <c r="O138" s="2560">
        <f t="shared" si="70"/>
        <v>0</v>
      </c>
      <c r="P138" s="2560">
        <f t="shared" si="70"/>
        <v>0</v>
      </c>
      <c r="Q138" s="2560">
        <f t="shared" si="70"/>
        <v>0</v>
      </c>
      <c r="R138" s="2560">
        <f t="shared" si="70"/>
        <v>0</v>
      </c>
      <c r="S138" s="2560">
        <f t="shared" si="70"/>
        <v>0</v>
      </c>
      <c r="T138" s="2560">
        <f t="shared" si="70"/>
        <v>0</v>
      </c>
      <c r="U138" s="2561">
        <f t="shared" si="38"/>
        <v>0</v>
      </c>
    </row>
    <row r="139" spans="2:21">
      <c r="B139" s="2567">
        <v>32</v>
      </c>
      <c r="C139" s="2568"/>
      <c r="D139" s="2559" t="s">
        <v>742</v>
      </c>
      <c r="E139" s="2559" t="s">
        <v>10</v>
      </c>
      <c r="F139" s="2569"/>
      <c r="G139" s="2569"/>
      <c r="H139" s="2569"/>
      <c r="I139" s="2569"/>
      <c r="J139" s="2569"/>
      <c r="K139" s="2569"/>
      <c r="L139" s="2569"/>
      <c r="M139" s="2569"/>
      <c r="N139" s="2569"/>
      <c r="O139" s="2569"/>
      <c r="P139" s="2569"/>
      <c r="Q139" s="2569"/>
      <c r="R139" s="2569"/>
      <c r="S139" s="2569"/>
      <c r="T139" s="2569"/>
      <c r="U139" s="2561">
        <f t="shared" si="38"/>
        <v>0</v>
      </c>
    </row>
    <row r="140" spans="2:21">
      <c r="B140" s="2562"/>
      <c r="C140" s="2563"/>
      <c r="D140" s="2559" t="s">
        <v>743</v>
      </c>
      <c r="E140" s="2559" t="s">
        <v>10</v>
      </c>
      <c r="F140" s="2569"/>
      <c r="G140" s="2569"/>
      <c r="H140" s="2569"/>
      <c r="I140" s="2569"/>
      <c r="J140" s="2569"/>
      <c r="K140" s="2569"/>
      <c r="L140" s="2569"/>
      <c r="M140" s="2569"/>
      <c r="N140" s="2569"/>
      <c r="O140" s="2569"/>
      <c r="P140" s="2569"/>
      <c r="Q140" s="2569"/>
      <c r="R140" s="2569"/>
      <c r="S140" s="2569"/>
      <c r="T140" s="2569"/>
      <c r="U140" s="2561">
        <f t="shared" ref="U140:U203" si="71">SUM(M140:T140)</f>
        <v>0</v>
      </c>
    </row>
    <row r="141" spans="2:21">
      <c r="B141" s="2562"/>
      <c r="C141" s="2563"/>
      <c r="D141" s="2564" t="s">
        <v>105</v>
      </c>
      <c r="E141" s="2559" t="s">
        <v>10</v>
      </c>
      <c r="F141" s="2569"/>
      <c r="G141" s="2569"/>
      <c r="H141" s="2569"/>
      <c r="I141" s="2569"/>
      <c r="J141" s="2569"/>
      <c r="K141" s="2569"/>
      <c r="L141" s="2569"/>
      <c r="M141" s="2569"/>
      <c r="N141" s="2569"/>
      <c r="O141" s="2569"/>
      <c r="P141" s="2569"/>
      <c r="Q141" s="2569"/>
      <c r="R141" s="2569"/>
      <c r="S141" s="2569"/>
      <c r="T141" s="2569"/>
      <c r="U141" s="2561">
        <f t="shared" si="71"/>
        <v>0</v>
      </c>
    </row>
    <row r="142" spans="2:21">
      <c r="B142" s="2565"/>
      <c r="C142" s="2566"/>
      <c r="D142" s="2559" t="s">
        <v>2710</v>
      </c>
      <c r="E142" s="2559" t="s">
        <v>10</v>
      </c>
      <c r="F142" s="2560">
        <f t="shared" ref="F142:L142" si="72">SUM(F139:F141)</f>
        <v>0</v>
      </c>
      <c r="G142" s="2560">
        <f t="shared" si="72"/>
        <v>0</v>
      </c>
      <c r="H142" s="2560">
        <f t="shared" si="72"/>
        <v>0</v>
      </c>
      <c r="I142" s="2560">
        <f t="shared" si="72"/>
        <v>0</v>
      </c>
      <c r="J142" s="2560">
        <f t="shared" si="72"/>
        <v>0</v>
      </c>
      <c r="K142" s="2560">
        <f t="shared" si="72"/>
        <v>0</v>
      </c>
      <c r="L142" s="2560">
        <f t="shared" si="72"/>
        <v>0</v>
      </c>
      <c r="M142" s="2560">
        <f>SUM(M139:M141)</f>
        <v>0</v>
      </c>
      <c r="N142" s="2560">
        <f t="shared" ref="N142:T142" si="73">SUM(N139:N141)</f>
        <v>0</v>
      </c>
      <c r="O142" s="2560">
        <f t="shared" si="73"/>
        <v>0</v>
      </c>
      <c r="P142" s="2560">
        <f t="shared" si="73"/>
        <v>0</v>
      </c>
      <c r="Q142" s="2560">
        <f t="shared" si="73"/>
        <v>0</v>
      </c>
      <c r="R142" s="2560">
        <f t="shared" si="73"/>
        <v>0</v>
      </c>
      <c r="S142" s="2560">
        <f t="shared" si="73"/>
        <v>0</v>
      </c>
      <c r="T142" s="2560">
        <f t="shared" si="73"/>
        <v>0</v>
      </c>
      <c r="U142" s="2561">
        <f t="shared" si="71"/>
        <v>0</v>
      </c>
    </row>
    <row r="143" spans="2:21">
      <c r="B143" s="2567">
        <v>33</v>
      </c>
      <c r="C143" s="2568"/>
      <c r="D143" s="2559" t="s">
        <v>742</v>
      </c>
      <c r="E143" s="2559" t="s">
        <v>10</v>
      </c>
      <c r="F143" s="2569"/>
      <c r="G143" s="2569"/>
      <c r="H143" s="2569"/>
      <c r="I143" s="2569"/>
      <c r="J143" s="2569"/>
      <c r="K143" s="2569"/>
      <c r="L143" s="2569"/>
      <c r="M143" s="2569"/>
      <c r="N143" s="2569"/>
      <c r="O143" s="2569"/>
      <c r="P143" s="2569"/>
      <c r="Q143" s="2569"/>
      <c r="R143" s="2569"/>
      <c r="S143" s="2569"/>
      <c r="T143" s="2569"/>
      <c r="U143" s="2561">
        <f t="shared" si="71"/>
        <v>0</v>
      </c>
    </row>
    <row r="144" spans="2:21">
      <c r="B144" s="2562"/>
      <c r="C144" s="2563"/>
      <c r="D144" s="2559" t="s">
        <v>743</v>
      </c>
      <c r="E144" s="2559" t="s">
        <v>10</v>
      </c>
      <c r="F144" s="2569"/>
      <c r="G144" s="2569"/>
      <c r="H144" s="2569"/>
      <c r="I144" s="2569"/>
      <c r="J144" s="2569"/>
      <c r="K144" s="2569"/>
      <c r="L144" s="2569"/>
      <c r="M144" s="2569"/>
      <c r="N144" s="2569"/>
      <c r="O144" s="2569"/>
      <c r="P144" s="2569"/>
      <c r="Q144" s="2569"/>
      <c r="R144" s="2569"/>
      <c r="S144" s="2569"/>
      <c r="T144" s="2569"/>
      <c r="U144" s="2561">
        <f t="shared" si="71"/>
        <v>0</v>
      </c>
    </row>
    <row r="145" spans="2:21">
      <c r="B145" s="2562"/>
      <c r="C145" s="2563"/>
      <c r="D145" s="2564" t="s">
        <v>105</v>
      </c>
      <c r="E145" s="2559" t="s">
        <v>10</v>
      </c>
      <c r="F145" s="2569"/>
      <c r="G145" s="2569"/>
      <c r="H145" s="2569"/>
      <c r="I145" s="2569"/>
      <c r="J145" s="2569"/>
      <c r="K145" s="2569"/>
      <c r="L145" s="2569"/>
      <c r="M145" s="2569"/>
      <c r="N145" s="2569"/>
      <c r="O145" s="2569"/>
      <c r="P145" s="2569"/>
      <c r="Q145" s="2569"/>
      <c r="R145" s="2569"/>
      <c r="S145" s="2569"/>
      <c r="T145" s="2569"/>
      <c r="U145" s="2561">
        <f t="shared" si="71"/>
        <v>0</v>
      </c>
    </row>
    <row r="146" spans="2:21">
      <c r="B146" s="2565"/>
      <c r="C146" s="2566"/>
      <c r="D146" s="2559" t="s">
        <v>2710</v>
      </c>
      <c r="E146" s="2559" t="s">
        <v>10</v>
      </c>
      <c r="F146" s="2560">
        <f t="shared" ref="F146:L146" si="74">SUM(F143:F145)</f>
        <v>0</v>
      </c>
      <c r="G146" s="2560">
        <f t="shared" si="74"/>
        <v>0</v>
      </c>
      <c r="H146" s="2560">
        <f t="shared" si="74"/>
        <v>0</v>
      </c>
      <c r="I146" s="2560">
        <f t="shared" si="74"/>
        <v>0</v>
      </c>
      <c r="J146" s="2560">
        <f t="shared" si="74"/>
        <v>0</v>
      </c>
      <c r="K146" s="2560">
        <f t="shared" si="74"/>
        <v>0</v>
      </c>
      <c r="L146" s="2560">
        <f t="shared" si="74"/>
        <v>0</v>
      </c>
      <c r="M146" s="2560">
        <f>SUM(M143:M145)</f>
        <v>0</v>
      </c>
      <c r="N146" s="2560">
        <f t="shared" ref="N146:T146" si="75">SUM(N143:N145)</f>
        <v>0</v>
      </c>
      <c r="O146" s="2560">
        <f t="shared" si="75"/>
        <v>0</v>
      </c>
      <c r="P146" s="2560">
        <f t="shared" si="75"/>
        <v>0</v>
      </c>
      <c r="Q146" s="2560">
        <f t="shared" si="75"/>
        <v>0</v>
      </c>
      <c r="R146" s="2560">
        <f t="shared" si="75"/>
        <v>0</v>
      </c>
      <c r="S146" s="2560">
        <f t="shared" si="75"/>
        <v>0</v>
      </c>
      <c r="T146" s="2560">
        <f t="shared" si="75"/>
        <v>0</v>
      </c>
      <c r="U146" s="2561">
        <f t="shared" si="71"/>
        <v>0</v>
      </c>
    </row>
    <row r="147" spans="2:21">
      <c r="B147" s="2567">
        <v>34</v>
      </c>
      <c r="C147" s="2568"/>
      <c r="D147" s="2559" t="s">
        <v>742</v>
      </c>
      <c r="E147" s="2559" t="s">
        <v>10</v>
      </c>
      <c r="F147" s="2569"/>
      <c r="G147" s="2569"/>
      <c r="H147" s="2569"/>
      <c r="I147" s="2569"/>
      <c r="J147" s="2569"/>
      <c r="K147" s="2569"/>
      <c r="L147" s="2569"/>
      <c r="M147" s="2569"/>
      <c r="N147" s="2569"/>
      <c r="O147" s="2569"/>
      <c r="P147" s="2569"/>
      <c r="Q147" s="2569"/>
      <c r="R147" s="2569"/>
      <c r="S147" s="2569"/>
      <c r="T147" s="2569"/>
      <c r="U147" s="2561">
        <f t="shared" si="71"/>
        <v>0</v>
      </c>
    </row>
    <row r="148" spans="2:21">
      <c r="B148" s="2562"/>
      <c r="C148" s="2563"/>
      <c r="D148" s="2559" t="s">
        <v>743</v>
      </c>
      <c r="E148" s="2559" t="s">
        <v>10</v>
      </c>
      <c r="F148" s="2569"/>
      <c r="G148" s="2569"/>
      <c r="H148" s="2569"/>
      <c r="I148" s="2569"/>
      <c r="J148" s="2569"/>
      <c r="K148" s="2569"/>
      <c r="L148" s="2569"/>
      <c r="M148" s="2569"/>
      <c r="N148" s="2569"/>
      <c r="O148" s="2569"/>
      <c r="P148" s="2569"/>
      <c r="Q148" s="2569"/>
      <c r="R148" s="2569"/>
      <c r="S148" s="2569"/>
      <c r="T148" s="2569"/>
      <c r="U148" s="2561">
        <f t="shared" si="71"/>
        <v>0</v>
      </c>
    </row>
    <row r="149" spans="2:21">
      <c r="B149" s="2562"/>
      <c r="C149" s="2563"/>
      <c r="D149" s="2564" t="s">
        <v>105</v>
      </c>
      <c r="E149" s="2559" t="s">
        <v>10</v>
      </c>
      <c r="F149" s="2569"/>
      <c r="G149" s="2569"/>
      <c r="H149" s="2569"/>
      <c r="I149" s="2569"/>
      <c r="J149" s="2569"/>
      <c r="K149" s="2569"/>
      <c r="L149" s="2569"/>
      <c r="M149" s="2569"/>
      <c r="N149" s="2569"/>
      <c r="O149" s="2569"/>
      <c r="P149" s="2569"/>
      <c r="Q149" s="2569"/>
      <c r="R149" s="2569"/>
      <c r="S149" s="2569"/>
      <c r="T149" s="2569"/>
      <c r="U149" s="2561">
        <f t="shared" si="71"/>
        <v>0</v>
      </c>
    </row>
    <row r="150" spans="2:21">
      <c r="B150" s="2565"/>
      <c r="C150" s="2566"/>
      <c r="D150" s="2559" t="s">
        <v>2710</v>
      </c>
      <c r="E150" s="2559" t="s">
        <v>10</v>
      </c>
      <c r="F150" s="2560">
        <f t="shared" ref="F150:L150" si="76">SUM(F147:F149)</f>
        <v>0</v>
      </c>
      <c r="G150" s="2560">
        <f t="shared" si="76"/>
        <v>0</v>
      </c>
      <c r="H150" s="2560">
        <f t="shared" si="76"/>
        <v>0</v>
      </c>
      <c r="I150" s="2560">
        <f t="shared" si="76"/>
        <v>0</v>
      </c>
      <c r="J150" s="2560">
        <f t="shared" si="76"/>
        <v>0</v>
      </c>
      <c r="K150" s="2560">
        <f t="shared" si="76"/>
        <v>0</v>
      </c>
      <c r="L150" s="2560">
        <f t="shared" si="76"/>
        <v>0</v>
      </c>
      <c r="M150" s="2560">
        <f>SUM(M147:M149)</f>
        <v>0</v>
      </c>
      <c r="N150" s="2560">
        <f t="shared" ref="N150:T150" si="77">SUM(N147:N149)</f>
        <v>0</v>
      </c>
      <c r="O150" s="2560">
        <f t="shared" si="77"/>
        <v>0</v>
      </c>
      <c r="P150" s="2560">
        <f t="shared" si="77"/>
        <v>0</v>
      </c>
      <c r="Q150" s="2560">
        <f t="shared" si="77"/>
        <v>0</v>
      </c>
      <c r="R150" s="2560">
        <f t="shared" si="77"/>
        <v>0</v>
      </c>
      <c r="S150" s="2560">
        <f t="shared" si="77"/>
        <v>0</v>
      </c>
      <c r="T150" s="2560">
        <f t="shared" si="77"/>
        <v>0</v>
      </c>
      <c r="U150" s="2561">
        <f t="shared" si="71"/>
        <v>0</v>
      </c>
    </row>
    <row r="151" spans="2:21">
      <c r="B151" s="2567">
        <v>35</v>
      </c>
      <c r="C151" s="2568"/>
      <c r="D151" s="2559" t="s">
        <v>742</v>
      </c>
      <c r="E151" s="2559" t="s">
        <v>10</v>
      </c>
      <c r="F151" s="2569"/>
      <c r="G151" s="2569"/>
      <c r="H151" s="2569"/>
      <c r="I151" s="2569"/>
      <c r="J151" s="2569"/>
      <c r="K151" s="2569"/>
      <c r="L151" s="2569"/>
      <c r="M151" s="2569"/>
      <c r="N151" s="2569"/>
      <c r="O151" s="2569"/>
      <c r="P151" s="2569"/>
      <c r="Q151" s="2569"/>
      <c r="R151" s="2569"/>
      <c r="S151" s="2569"/>
      <c r="T151" s="2569"/>
      <c r="U151" s="2561">
        <f t="shared" si="71"/>
        <v>0</v>
      </c>
    </row>
    <row r="152" spans="2:21">
      <c r="B152" s="2562"/>
      <c r="C152" s="2563"/>
      <c r="D152" s="2559" t="s">
        <v>743</v>
      </c>
      <c r="E152" s="2559" t="s">
        <v>10</v>
      </c>
      <c r="F152" s="2569"/>
      <c r="G152" s="2569"/>
      <c r="H152" s="2569"/>
      <c r="I152" s="2569"/>
      <c r="J152" s="2569"/>
      <c r="K152" s="2569"/>
      <c r="L152" s="2569"/>
      <c r="M152" s="2569"/>
      <c r="N152" s="2569"/>
      <c r="O152" s="2569"/>
      <c r="P152" s="2569"/>
      <c r="Q152" s="2569"/>
      <c r="R152" s="2569"/>
      <c r="S152" s="2569"/>
      <c r="T152" s="2569"/>
      <c r="U152" s="2561">
        <f t="shared" si="71"/>
        <v>0</v>
      </c>
    </row>
    <row r="153" spans="2:21">
      <c r="B153" s="2562"/>
      <c r="C153" s="2563"/>
      <c r="D153" s="2564" t="s">
        <v>105</v>
      </c>
      <c r="E153" s="2559" t="s">
        <v>10</v>
      </c>
      <c r="F153" s="2569"/>
      <c r="G153" s="2569"/>
      <c r="H153" s="2569"/>
      <c r="I153" s="2569"/>
      <c r="J153" s="2569"/>
      <c r="K153" s="2569"/>
      <c r="L153" s="2569"/>
      <c r="M153" s="2569"/>
      <c r="N153" s="2569"/>
      <c r="O153" s="2569"/>
      <c r="P153" s="2569"/>
      <c r="Q153" s="2569"/>
      <c r="R153" s="2569"/>
      <c r="S153" s="2569"/>
      <c r="T153" s="2569"/>
      <c r="U153" s="2561">
        <f t="shared" si="71"/>
        <v>0</v>
      </c>
    </row>
    <row r="154" spans="2:21">
      <c r="B154" s="2565"/>
      <c r="C154" s="2566"/>
      <c r="D154" s="2559" t="s">
        <v>2710</v>
      </c>
      <c r="E154" s="2559" t="s">
        <v>10</v>
      </c>
      <c r="F154" s="2560">
        <f t="shared" ref="F154:L154" si="78">SUM(F151:F153)</f>
        <v>0</v>
      </c>
      <c r="G154" s="2560">
        <f t="shared" si="78"/>
        <v>0</v>
      </c>
      <c r="H154" s="2560">
        <f t="shared" si="78"/>
        <v>0</v>
      </c>
      <c r="I154" s="2560">
        <f t="shared" si="78"/>
        <v>0</v>
      </c>
      <c r="J154" s="2560">
        <f t="shared" si="78"/>
        <v>0</v>
      </c>
      <c r="K154" s="2560">
        <f t="shared" si="78"/>
        <v>0</v>
      </c>
      <c r="L154" s="2560">
        <f t="shared" si="78"/>
        <v>0</v>
      </c>
      <c r="M154" s="2560">
        <f>SUM(M151:M153)</f>
        <v>0</v>
      </c>
      <c r="N154" s="2560">
        <f t="shared" ref="N154:T154" si="79">SUM(N151:N153)</f>
        <v>0</v>
      </c>
      <c r="O154" s="2560">
        <f t="shared" si="79"/>
        <v>0</v>
      </c>
      <c r="P154" s="2560">
        <f t="shared" si="79"/>
        <v>0</v>
      </c>
      <c r="Q154" s="2560">
        <f t="shared" si="79"/>
        <v>0</v>
      </c>
      <c r="R154" s="2560">
        <f t="shared" si="79"/>
        <v>0</v>
      </c>
      <c r="S154" s="2560">
        <f t="shared" si="79"/>
        <v>0</v>
      </c>
      <c r="T154" s="2560">
        <f t="shared" si="79"/>
        <v>0</v>
      </c>
      <c r="U154" s="2561">
        <f t="shared" si="71"/>
        <v>0</v>
      </c>
    </row>
    <row r="155" spans="2:21">
      <c r="B155" s="2567">
        <v>36</v>
      </c>
      <c r="C155" s="2568"/>
      <c r="D155" s="2559" t="s">
        <v>742</v>
      </c>
      <c r="E155" s="2559" t="s">
        <v>10</v>
      </c>
      <c r="F155" s="2569"/>
      <c r="G155" s="2569"/>
      <c r="H155" s="2569"/>
      <c r="I155" s="2569"/>
      <c r="J155" s="2569"/>
      <c r="K155" s="2569"/>
      <c r="L155" s="2569"/>
      <c r="M155" s="2569"/>
      <c r="N155" s="2569"/>
      <c r="O155" s="2569"/>
      <c r="P155" s="2569"/>
      <c r="Q155" s="2569"/>
      <c r="R155" s="2569"/>
      <c r="S155" s="2569"/>
      <c r="T155" s="2569"/>
      <c r="U155" s="2561">
        <f t="shared" si="71"/>
        <v>0</v>
      </c>
    </row>
    <row r="156" spans="2:21">
      <c r="B156" s="2562"/>
      <c r="C156" s="2563"/>
      <c r="D156" s="2559" t="s">
        <v>743</v>
      </c>
      <c r="E156" s="2559" t="s">
        <v>10</v>
      </c>
      <c r="F156" s="2569"/>
      <c r="G156" s="2569"/>
      <c r="H156" s="2569"/>
      <c r="I156" s="2569"/>
      <c r="J156" s="2569"/>
      <c r="K156" s="2569"/>
      <c r="L156" s="2569"/>
      <c r="M156" s="2569"/>
      <c r="N156" s="2569"/>
      <c r="O156" s="2569"/>
      <c r="P156" s="2569"/>
      <c r="Q156" s="2569"/>
      <c r="R156" s="2569"/>
      <c r="S156" s="2569"/>
      <c r="T156" s="2569"/>
      <c r="U156" s="2561">
        <f t="shared" si="71"/>
        <v>0</v>
      </c>
    </row>
    <row r="157" spans="2:21">
      <c r="B157" s="2562"/>
      <c r="C157" s="2563"/>
      <c r="D157" s="2564" t="s">
        <v>105</v>
      </c>
      <c r="E157" s="2559" t="s">
        <v>10</v>
      </c>
      <c r="F157" s="2569"/>
      <c r="G157" s="2569"/>
      <c r="H157" s="2569"/>
      <c r="I157" s="2569"/>
      <c r="J157" s="2569"/>
      <c r="K157" s="2569"/>
      <c r="L157" s="2569"/>
      <c r="M157" s="2569"/>
      <c r="N157" s="2569"/>
      <c r="O157" s="2569"/>
      <c r="P157" s="2569"/>
      <c r="Q157" s="2569"/>
      <c r="R157" s="2569"/>
      <c r="S157" s="2569"/>
      <c r="T157" s="2569"/>
      <c r="U157" s="2561">
        <f t="shared" si="71"/>
        <v>0</v>
      </c>
    </row>
    <row r="158" spans="2:21">
      <c r="B158" s="2565"/>
      <c r="C158" s="2566"/>
      <c r="D158" s="2559" t="s">
        <v>2710</v>
      </c>
      <c r="E158" s="2559" t="s">
        <v>10</v>
      </c>
      <c r="F158" s="2560">
        <f t="shared" ref="F158:L158" si="80">SUM(F155:F157)</f>
        <v>0</v>
      </c>
      <c r="G158" s="2560">
        <f t="shared" si="80"/>
        <v>0</v>
      </c>
      <c r="H158" s="2560">
        <f t="shared" si="80"/>
        <v>0</v>
      </c>
      <c r="I158" s="2560">
        <f t="shared" si="80"/>
        <v>0</v>
      </c>
      <c r="J158" s="2560">
        <f t="shared" si="80"/>
        <v>0</v>
      </c>
      <c r="K158" s="2560">
        <f t="shared" si="80"/>
        <v>0</v>
      </c>
      <c r="L158" s="2560">
        <f t="shared" si="80"/>
        <v>0</v>
      </c>
      <c r="M158" s="2560">
        <f>SUM(M155:M157)</f>
        <v>0</v>
      </c>
      <c r="N158" s="2560">
        <f t="shared" ref="N158:T158" si="81">SUM(N155:N157)</f>
        <v>0</v>
      </c>
      <c r="O158" s="2560">
        <f t="shared" si="81"/>
        <v>0</v>
      </c>
      <c r="P158" s="2560">
        <f t="shared" si="81"/>
        <v>0</v>
      </c>
      <c r="Q158" s="2560">
        <f t="shared" si="81"/>
        <v>0</v>
      </c>
      <c r="R158" s="2560">
        <f t="shared" si="81"/>
        <v>0</v>
      </c>
      <c r="S158" s="2560">
        <f t="shared" si="81"/>
        <v>0</v>
      </c>
      <c r="T158" s="2560">
        <f t="shared" si="81"/>
        <v>0</v>
      </c>
      <c r="U158" s="2561">
        <f t="shared" si="71"/>
        <v>0</v>
      </c>
    </row>
    <row r="159" spans="2:21">
      <c r="B159" s="2567">
        <v>37</v>
      </c>
      <c r="C159" s="2568"/>
      <c r="D159" s="2559" t="s">
        <v>742</v>
      </c>
      <c r="E159" s="2559" t="s">
        <v>10</v>
      </c>
      <c r="F159" s="2569"/>
      <c r="G159" s="2569"/>
      <c r="H159" s="2569"/>
      <c r="I159" s="2569"/>
      <c r="J159" s="2569"/>
      <c r="K159" s="2569"/>
      <c r="L159" s="2569"/>
      <c r="M159" s="2569"/>
      <c r="N159" s="2569"/>
      <c r="O159" s="2569"/>
      <c r="P159" s="2569"/>
      <c r="Q159" s="2569"/>
      <c r="R159" s="2569"/>
      <c r="S159" s="2569"/>
      <c r="T159" s="2569"/>
      <c r="U159" s="2561">
        <f t="shared" si="71"/>
        <v>0</v>
      </c>
    </row>
    <row r="160" spans="2:21">
      <c r="B160" s="2562"/>
      <c r="C160" s="2563"/>
      <c r="D160" s="2559" t="s">
        <v>743</v>
      </c>
      <c r="E160" s="2559" t="s">
        <v>10</v>
      </c>
      <c r="F160" s="2569"/>
      <c r="G160" s="2569"/>
      <c r="H160" s="2569"/>
      <c r="I160" s="2569"/>
      <c r="J160" s="2569"/>
      <c r="K160" s="2569"/>
      <c r="L160" s="2569"/>
      <c r="M160" s="2569"/>
      <c r="N160" s="2569"/>
      <c r="O160" s="2569"/>
      <c r="P160" s="2569"/>
      <c r="Q160" s="2569"/>
      <c r="R160" s="2569"/>
      <c r="S160" s="2569"/>
      <c r="T160" s="2569"/>
      <c r="U160" s="2561">
        <f t="shared" si="71"/>
        <v>0</v>
      </c>
    </row>
    <row r="161" spans="2:21">
      <c r="B161" s="2562"/>
      <c r="C161" s="2563"/>
      <c r="D161" s="2564" t="s">
        <v>105</v>
      </c>
      <c r="E161" s="2559" t="s">
        <v>10</v>
      </c>
      <c r="F161" s="2569"/>
      <c r="G161" s="2569"/>
      <c r="H161" s="2569"/>
      <c r="I161" s="2569"/>
      <c r="J161" s="2569"/>
      <c r="K161" s="2569"/>
      <c r="L161" s="2569"/>
      <c r="M161" s="2569"/>
      <c r="N161" s="2569"/>
      <c r="O161" s="2569"/>
      <c r="P161" s="2569"/>
      <c r="Q161" s="2569"/>
      <c r="R161" s="2569"/>
      <c r="S161" s="2569"/>
      <c r="T161" s="2569"/>
      <c r="U161" s="2561">
        <f t="shared" si="71"/>
        <v>0</v>
      </c>
    </row>
    <row r="162" spans="2:21">
      <c r="B162" s="2565"/>
      <c r="C162" s="2566"/>
      <c r="D162" s="2559" t="s">
        <v>2710</v>
      </c>
      <c r="E162" s="2559" t="s">
        <v>10</v>
      </c>
      <c r="F162" s="2560">
        <f t="shared" ref="F162:L162" si="82">SUM(F159:F161)</f>
        <v>0</v>
      </c>
      <c r="G162" s="2560">
        <f t="shared" si="82"/>
        <v>0</v>
      </c>
      <c r="H162" s="2560">
        <f t="shared" si="82"/>
        <v>0</v>
      </c>
      <c r="I162" s="2560">
        <f t="shared" si="82"/>
        <v>0</v>
      </c>
      <c r="J162" s="2560">
        <f t="shared" si="82"/>
        <v>0</v>
      </c>
      <c r="K162" s="2560">
        <f t="shared" si="82"/>
        <v>0</v>
      </c>
      <c r="L162" s="2560">
        <f t="shared" si="82"/>
        <v>0</v>
      </c>
      <c r="M162" s="2560">
        <f>SUM(M159:M161)</f>
        <v>0</v>
      </c>
      <c r="N162" s="2560">
        <f t="shared" ref="N162:T162" si="83">SUM(N159:N161)</f>
        <v>0</v>
      </c>
      <c r="O162" s="2560">
        <f t="shared" si="83"/>
        <v>0</v>
      </c>
      <c r="P162" s="2560">
        <f t="shared" si="83"/>
        <v>0</v>
      </c>
      <c r="Q162" s="2560">
        <f t="shared" si="83"/>
        <v>0</v>
      </c>
      <c r="R162" s="2560">
        <f t="shared" si="83"/>
        <v>0</v>
      </c>
      <c r="S162" s="2560">
        <f t="shared" si="83"/>
        <v>0</v>
      </c>
      <c r="T162" s="2560">
        <f t="shared" si="83"/>
        <v>0</v>
      </c>
      <c r="U162" s="2561">
        <f t="shared" si="71"/>
        <v>0</v>
      </c>
    </row>
    <row r="163" spans="2:21">
      <c r="B163" s="2567">
        <v>38</v>
      </c>
      <c r="C163" s="2568"/>
      <c r="D163" s="2559" t="s">
        <v>742</v>
      </c>
      <c r="E163" s="2559" t="s">
        <v>10</v>
      </c>
      <c r="F163" s="2569"/>
      <c r="G163" s="2569"/>
      <c r="H163" s="2569"/>
      <c r="I163" s="2569"/>
      <c r="J163" s="2569"/>
      <c r="K163" s="2569"/>
      <c r="L163" s="2569"/>
      <c r="M163" s="2569"/>
      <c r="N163" s="2569"/>
      <c r="O163" s="2569"/>
      <c r="P163" s="2569"/>
      <c r="Q163" s="2569"/>
      <c r="R163" s="2569"/>
      <c r="S163" s="2569"/>
      <c r="T163" s="2569"/>
      <c r="U163" s="2561">
        <f t="shared" si="71"/>
        <v>0</v>
      </c>
    </row>
    <row r="164" spans="2:21">
      <c r="B164" s="2562"/>
      <c r="C164" s="2563"/>
      <c r="D164" s="2559" t="s">
        <v>743</v>
      </c>
      <c r="E164" s="2559" t="s">
        <v>10</v>
      </c>
      <c r="F164" s="2569"/>
      <c r="G164" s="2569"/>
      <c r="H164" s="2569"/>
      <c r="I164" s="2569"/>
      <c r="J164" s="2569"/>
      <c r="K164" s="2569"/>
      <c r="L164" s="2569"/>
      <c r="M164" s="2569"/>
      <c r="N164" s="2569"/>
      <c r="O164" s="2569"/>
      <c r="P164" s="2569"/>
      <c r="Q164" s="2569"/>
      <c r="R164" s="2569"/>
      <c r="S164" s="2569"/>
      <c r="T164" s="2569"/>
      <c r="U164" s="2561">
        <f t="shared" si="71"/>
        <v>0</v>
      </c>
    </row>
    <row r="165" spans="2:21">
      <c r="B165" s="2562"/>
      <c r="C165" s="2563"/>
      <c r="D165" s="2564" t="s">
        <v>105</v>
      </c>
      <c r="E165" s="2559" t="s">
        <v>10</v>
      </c>
      <c r="F165" s="2569"/>
      <c r="G165" s="2569"/>
      <c r="H165" s="2569"/>
      <c r="I165" s="2569"/>
      <c r="J165" s="2569"/>
      <c r="K165" s="2569"/>
      <c r="L165" s="2569"/>
      <c r="M165" s="2569"/>
      <c r="N165" s="2569"/>
      <c r="O165" s="2569"/>
      <c r="P165" s="2569"/>
      <c r="Q165" s="2569"/>
      <c r="R165" s="2569"/>
      <c r="S165" s="2569"/>
      <c r="T165" s="2569"/>
      <c r="U165" s="2561">
        <f t="shared" si="71"/>
        <v>0</v>
      </c>
    </row>
    <row r="166" spans="2:21">
      <c r="B166" s="2565"/>
      <c r="C166" s="2566"/>
      <c r="D166" s="2559" t="s">
        <v>2710</v>
      </c>
      <c r="E166" s="2559" t="s">
        <v>10</v>
      </c>
      <c r="F166" s="2560">
        <f t="shared" ref="F166:L166" si="84">SUM(F163:F165)</f>
        <v>0</v>
      </c>
      <c r="G166" s="2560">
        <f t="shared" si="84"/>
        <v>0</v>
      </c>
      <c r="H166" s="2560">
        <f t="shared" si="84"/>
        <v>0</v>
      </c>
      <c r="I166" s="2560">
        <f t="shared" si="84"/>
        <v>0</v>
      </c>
      <c r="J166" s="2560">
        <f t="shared" si="84"/>
        <v>0</v>
      </c>
      <c r="K166" s="2560">
        <f t="shared" si="84"/>
        <v>0</v>
      </c>
      <c r="L166" s="2560">
        <f t="shared" si="84"/>
        <v>0</v>
      </c>
      <c r="M166" s="2560">
        <f>SUM(M163:M165)</f>
        <v>0</v>
      </c>
      <c r="N166" s="2560">
        <f t="shared" ref="N166:T166" si="85">SUM(N163:N165)</f>
        <v>0</v>
      </c>
      <c r="O166" s="2560">
        <f t="shared" si="85"/>
        <v>0</v>
      </c>
      <c r="P166" s="2560">
        <f t="shared" si="85"/>
        <v>0</v>
      </c>
      <c r="Q166" s="2560">
        <f t="shared" si="85"/>
        <v>0</v>
      </c>
      <c r="R166" s="2560">
        <f t="shared" si="85"/>
        <v>0</v>
      </c>
      <c r="S166" s="2560">
        <f t="shared" si="85"/>
        <v>0</v>
      </c>
      <c r="T166" s="2560">
        <f t="shared" si="85"/>
        <v>0</v>
      </c>
      <c r="U166" s="2561">
        <f t="shared" si="71"/>
        <v>0</v>
      </c>
    </row>
    <row r="167" spans="2:21">
      <c r="B167" s="2567">
        <v>39</v>
      </c>
      <c r="C167" s="2568"/>
      <c r="D167" s="2559" t="s">
        <v>742</v>
      </c>
      <c r="E167" s="2559" t="s">
        <v>10</v>
      </c>
      <c r="F167" s="2569"/>
      <c r="G167" s="2569"/>
      <c r="H167" s="2569"/>
      <c r="I167" s="2569"/>
      <c r="J167" s="2569"/>
      <c r="K167" s="2569"/>
      <c r="L167" s="2569"/>
      <c r="M167" s="2569"/>
      <c r="N167" s="2569"/>
      <c r="O167" s="2569"/>
      <c r="P167" s="2569"/>
      <c r="Q167" s="2569"/>
      <c r="R167" s="2569"/>
      <c r="S167" s="2569"/>
      <c r="T167" s="2569"/>
      <c r="U167" s="2561">
        <f t="shared" si="71"/>
        <v>0</v>
      </c>
    </row>
    <row r="168" spans="2:21">
      <c r="B168" s="2562"/>
      <c r="C168" s="2563"/>
      <c r="D168" s="2559" t="s">
        <v>743</v>
      </c>
      <c r="E168" s="2559" t="s">
        <v>10</v>
      </c>
      <c r="F168" s="2569"/>
      <c r="G168" s="2569"/>
      <c r="H168" s="2569"/>
      <c r="I168" s="2569"/>
      <c r="J168" s="2569"/>
      <c r="K168" s="2569"/>
      <c r="L168" s="2569"/>
      <c r="M168" s="2569"/>
      <c r="N168" s="2569"/>
      <c r="O168" s="2569"/>
      <c r="P168" s="2569"/>
      <c r="Q168" s="2569"/>
      <c r="R168" s="2569"/>
      <c r="S168" s="2569"/>
      <c r="T168" s="2569"/>
      <c r="U168" s="2561">
        <f t="shared" si="71"/>
        <v>0</v>
      </c>
    </row>
    <row r="169" spans="2:21">
      <c r="B169" s="2562"/>
      <c r="C169" s="2563"/>
      <c r="D169" s="2564" t="s">
        <v>105</v>
      </c>
      <c r="E169" s="2559" t="s">
        <v>10</v>
      </c>
      <c r="F169" s="2569"/>
      <c r="G169" s="2569"/>
      <c r="H169" s="2569"/>
      <c r="I169" s="2569"/>
      <c r="J169" s="2569"/>
      <c r="K169" s="2569"/>
      <c r="L169" s="2569"/>
      <c r="M169" s="2569"/>
      <c r="N169" s="2569"/>
      <c r="O169" s="2569"/>
      <c r="P169" s="2569"/>
      <c r="Q169" s="2569"/>
      <c r="R169" s="2569"/>
      <c r="S169" s="2569"/>
      <c r="T169" s="2569"/>
      <c r="U169" s="2561">
        <f t="shared" si="71"/>
        <v>0</v>
      </c>
    </row>
    <row r="170" spans="2:21">
      <c r="B170" s="2565"/>
      <c r="C170" s="2566"/>
      <c r="D170" s="2559" t="s">
        <v>2710</v>
      </c>
      <c r="E170" s="2559" t="s">
        <v>10</v>
      </c>
      <c r="F170" s="2560">
        <f t="shared" ref="F170:L170" si="86">SUM(F167:F169)</f>
        <v>0</v>
      </c>
      <c r="G170" s="2560">
        <f t="shared" si="86"/>
        <v>0</v>
      </c>
      <c r="H170" s="2560">
        <f t="shared" si="86"/>
        <v>0</v>
      </c>
      <c r="I170" s="2560">
        <f t="shared" si="86"/>
        <v>0</v>
      </c>
      <c r="J170" s="2560">
        <f t="shared" si="86"/>
        <v>0</v>
      </c>
      <c r="K170" s="2560">
        <f t="shared" si="86"/>
        <v>0</v>
      </c>
      <c r="L170" s="2560">
        <f t="shared" si="86"/>
        <v>0</v>
      </c>
      <c r="M170" s="2560">
        <f>SUM(M167:M169)</f>
        <v>0</v>
      </c>
      <c r="N170" s="2560">
        <f t="shared" ref="N170:T170" si="87">SUM(N167:N169)</f>
        <v>0</v>
      </c>
      <c r="O170" s="2560">
        <f t="shared" si="87"/>
        <v>0</v>
      </c>
      <c r="P170" s="2560">
        <f t="shared" si="87"/>
        <v>0</v>
      </c>
      <c r="Q170" s="2560">
        <f t="shared" si="87"/>
        <v>0</v>
      </c>
      <c r="R170" s="2560">
        <f t="shared" si="87"/>
        <v>0</v>
      </c>
      <c r="S170" s="2560">
        <f t="shared" si="87"/>
        <v>0</v>
      </c>
      <c r="T170" s="2560">
        <f t="shared" si="87"/>
        <v>0</v>
      </c>
      <c r="U170" s="2561">
        <f t="shared" si="71"/>
        <v>0</v>
      </c>
    </row>
    <row r="171" spans="2:21">
      <c r="B171" s="2567">
        <v>40</v>
      </c>
      <c r="C171" s="2568"/>
      <c r="D171" s="2559" t="s">
        <v>742</v>
      </c>
      <c r="E171" s="2559" t="s">
        <v>10</v>
      </c>
      <c r="F171" s="2569"/>
      <c r="G171" s="2569"/>
      <c r="H171" s="2569"/>
      <c r="I171" s="2569"/>
      <c r="J171" s="2569"/>
      <c r="K171" s="2569"/>
      <c r="L171" s="2569"/>
      <c r="M171" s="2569"/>
      <c r="N171" s="2569"/>
      <c r="O171" s="2569"/>
      <c r="P171" s="2569"/>
      <c r="Q171" s="2569"/>
      <c r="R171" s="2569"/>
      <c r="S171" s="2569"/>
      <c r="T171" s="2569"/>
      <c r="U171" s="2561">
        <f t="shared" si="71"/>
        <v>0</v>
      </c>
    </row>
    <row r="172" spans="2:21">
      <c r="B172" s="2562"/>
      <c r="C172" s="2563"/>
      <c r="D172" s="2559" t="s">
        <v>743</v>
      </c>
      <c r="E172" s="2559" t="s">
        <v>10</v>
      </c>
      <c r="F172" s="2569"/>
      <c r="G172" s="2569"/>
      <c r="H172" s="2569"/>
      <c r="I172" s="2569"/>
      <c r="J172" s="2569"/>
      <c r="K172" s="2569"/>
      <c r="L172" s="2569"/>
      <c r="M172" s="2569"/>
      <c r="N172" s="2569"/>
      <c r="O172" s="2569"/>
      <c r="P172" s="2569"/>
      <c r="Q172" s="2569"/>
      <c r="R172" s="2569"/>
      <c r="S172" s="2569"/>
      <c r="T172" s="2569"/>
      <c r="U172" s="2561">
        <f t="shared" si="71"/>
        <v>0</v>
      </c>
    </row>
    <row r="173" spans="2:21">
      <c r="B173" s="2562"/>
      <c r="C173" s="2563"/>
      <c r="D173" s="2564" t="s">
        <v>105</v>
      </c>
      <c r="E173" s="2559" t="s">
        <v>10</v>
      </c>
      <c r="F173" s="2569"/>
      <c r="G173" s="2569"/>
      <c r="H173" s="2569"/>
      <c r="I173" s="2569"/>
      <c r="J173" s="2569"/>
      <c r="K173" s="2569"/>
      <c r="L173" s="2569"/>
      <c r="M173" s="2569"/>
      <c r="N173" s="2569"/>
      <c r="O173" s="2569"/>
      <c r="P173" s="2569"/>
      <c r="Q173" s="2569"/>
      <c r="R173" s="2569"/>
      <c r="S173" s="2569"/>
      <c r="T173" s="2569"/>
      <c r="U173" s="2561">
        <f t="shared" si="71"/>
        <v>0</v>
      </c>
    </row>
    <row r="174" spans="2:21">
      <c r="B174" s="2565"/>
      <c r="C174" s="2566"/>
      <c r="D174" s="2559" t="s">
        <v>2710</v>
      </c>
      <c r="E174" s="2559" t="s">
        <v>10</v>
      </c>
      <c r="F174" s="2560">
        <f t="shared" ref="F174:L174" si="88">SUM(F171:F173)</f>
        <v>0</v>
      </c>
      <c r="G174" s="2560">
        <f t="shared" si="88"/>
        <v>0</v>
      </c>
      <c r="H174" s="2560">
        <f t="shared" si="88"/>
        <v>0</v>
      </c>
      <c r="I174" s="2560">
        <f t="shared" si="88"/>
        <v>0</v>
      </c>
      <c r="J174" s="2560">
        <f t="shared" si="88"/>
        <v>0</v>
      </c>
      <c r="K174" s="2560">
        <f t="shared" si="88"/>
        <v>0</v>
      </c>
      <c r="L174" s="2560">
        <f t="shared" si="88"/>
        <v>0</v>
      </c>
      <c r="M174" s="2560">
        <f>SUM(M171:M173)</f>
        <v>0</v>
      </c>
      <c r="N174" s="2560">
        <f t="shared" ref="N174:T174" si="89">SUM(N171:N173)</f>
        <v>0</v>
      </c>
      <c r="O174" s="2560">
        <f t="shared" si="89"/>
        <v>0</v>
      </c>
      <c r="P174" s="2560">
        <f t="shared" si="89"/>
        <v>0</v>
      </c>
      <c r="Q174" s="2560">
        <f t="shared" si="89"/>
        <v>0</v>
      </c>
      <c r="R174" s="2560">
        <f t="shared" si="89"/>
        <v>0</v>
      </c>
      <c r="S174" s="2560">
        <f t="shared" si="89"/>
        <v>0</v>
      </c>
      <c r="T174" s="2560">
        <f t="shared" si="89"/>
        <v>0</v>
      </c>
      <c r="U174" s="2561">
        <f t="shared" si="71"/>
        <v>0</v>
      </c>
    </row>
    <row r="175" spans="2:21">
      <c r="B175" s="2331">
        <v>42</v>
      </c>
      <c r="C175" s="2336"/>
      <c r="D175" s="2178" t="s">
        <v>742</v>
      </c>
      <c r="E175" s="2178" t="s">
        <v>10</v>
      </c>
      <c r="F175" s="1203"/>
      <c r="G175" s="1203"/>
      <c r="H175" s="1203"/>
      <c r="I175" s="1203"/>
      <c r="J175" s="1203"/>
      <c r="K175" s="1203"/>
      <c r="L175" s="1203"/>
      <c r="M175" s="1203"/>
      <c r="N175" s="1203"/>
      <c r="O175" s="1203"/>
      <c r="P175" s="1203"/>
      <c r="Q175" s="1203"/>
      <c r="R175" s="1203"/>
      <c r="S175" s="1203"/>
      <c r="T175" s="1203"/>
      <c r="U175" s="2561">
        <f t="shared" si="71"/>
        <v>0</v>
      </c>
    </row>
    <row r="176" spans="2:21">
      <c r="B176" s="2334"/>
      <c r="C176" s="2332"/>
      <c r="D176" s="2178" t="s">
        <v>743</v>
      </c>
      <c r="E176" s="2178" t="s">
        <v>10</v>
      </c>
      <c r="F176" s="1203"/>
      <c r="G176" s="1203"/>
      <c r="H176" s="1203"/>
      <c r="I176" s="1203"/>
      <c r="J176" s="1203"/>
      <c r="K176" s="1203"/>
      <c r="L176" s="1203"/>
      <c r="M176" s="1203"/>
      <c r="N176" s="1203"/>
      <c r="O176" s="1203"/>
      <c r="P176" s="1203"/>
      <c r="Q176" s="1203"/>
      <c r="R176" s="1203"/>
      <c r="S176" s="1203"/>
      <c r="T176" s="1203"/>
      <c r="U176" s="2561">
        <f t="shared" si="71"/>
        <v>0</v>
      </c>
    </row>
    <row r="177" spans="2:21">
      <c r="B177" s="2334"/>
      <c r="C177" s="2332"/>
      <c r="D177" s="1054" t="s">
        <v>105</v>
      </c>
      <c r="E177" s="2178" t="s">
        <v>10</v>
      </c>
      <c r="F177" s="1203"/>
      <c r="G177" s="1203"/>
      <c r="H177" s="1203"/>
      <c r="I177" s="1203"/>
      <c r="J177" s="1203"/>
      <c r="K177" s="1203"/>
      <c r="L177" s="1203"/>
      <c r="M177" s="1203"/>
      <c r="N177" s="1203"/>
      <c r="O177" s="1203"/>
      <c r="P177" s="1203"/>
      <c r="Q177" s="1203"/>
      <c r="R177" s="1203"/>
      <c r="S177" s="1203"/>
      <c r="T177" s="1203"/>
      <c r="U177" s="2561">
        <f t="shared" si="71"/>
        <v>0</v>
      </c>
    </row>
    <row r="178" spans="2:21">
      <c r="B178" s="2335"/>
      <c r="C178" s="2333"/>
      <c r="D178" s="2178" t="s">
        <v>2710</v>
      </c>
      <c r="E178" s="2559" t="s">
        <v>10</v>
      </c>
      <c r="F178" s="2560">
        <f t="shared" ref="F178:L178" si="90">SUM(F175:F177)</f>
        <v>0</v>
      </c>
      <c r="G178" s="2560">
        <f t="shared" si="90"/>
        <v>0</v>
      </c>
      <c r="H178" s="2560">
        <f t="shared" si="90"/>
        <v>0</v>
      </c>
      <c r="I178" s="2560">
        <f t="shared" si="90"/>
        <v>0</v>
      </c>
      <c r="J178" s="2560">
        <f t="shared" si="90"/>
        <v>0</v>
      </c>
      <c r="K178" s="2560">
        <f t="shared" si="90"/>
        <v>0</v>
      </c>
      <c r="L178" s="2560">
        <f t="shared" si="90"/>
        <v>0</v>
      </c>
      <c r="M178" s="2560">
        <f>SUM(M175:M177)</f>
        <v>0</v>
      </c>
      <c r="N178" s="2560">
        <f t="shared" ref="N178:T178" si="91">SUM(N175:N177)</f>
        <v>0</v>
      </c>
      <c r="O178" s="2560">
        <f t="shared" si="91"/>
        <v>0</v>
      </c>
      <c r="P178" s="2560">
        <f t="shared" si="91"/>
        <v>0</v>
      </c>
      <c r="Q178" s="2560">
        <f t="shared" si="91"/>
        <v>0</v>
      </c>
      <c r="R178" s="2560">
        <f t="shared" si="91"/>
        <v>0</v>
      </c>
      <c r="S178" s="2560">
        <f t="shared" si="91"/>
        <v>0</v>
      </c>
      <c r="T178" s="2560">
        <f t="shared" si="91"/>
        <v>0</v>
      </c>
      <c r="U178" s="2561">
        <f t="shared" si="71"/>
        <v>0</v>
      </c>
    </row>
    <row r="179" spans="2:21">
      <c r="B179" s="2331">
        <v>43</v>
      </c>
      <c r="C179" s="2336"/>
      <c r="D179" s="2178" t="s">
        <v>742</v>
      </c>
      <c r="E179" s="2559" t="s">
        <v>10</v>
      </c>
      <c r="F179" s="1203"/>
      <c r="G179" s="1203"/>
      <c r="H179" s="1203"/>
      <c r="I179" s="1203"/>
      <c r="J179" s="1203"/>
      <c r="K179" s="1203"/>
      <c r="L179" s="1203"/>
      <c r="M179" s="1203"/>
      <c r="N179" s="1203"/>
      <c r="O179" s="1203"/>
      <c r="P179" s="1203"/>
      <c r="Q179" s="1203"/>
      <c r="R179" s="1203"/>
      <c r="S179" s="1203"/>
      <c r="T179" s="1203"/>
      <c r="U179" s="2561">
        <f t="shared" si="71"/>
        <v>0</v>
      </c>
    </row>
    <row r="180" spans="2:21">
      <c r="B180" s="2334"/>
      <c r="C180" s="2332"/>
      <c r="D180" s="2178" t="s">
        <v>743</v>
      </c>
      <c r="E180" s="2559" t="s">
        <v>10</v>
      </c>
      <c r="F180" s="1203"/>
      <c r="G180" s="1203"/>
      <c r="H180" s="1203"/>
      <c r="I180" s="1203"/>
      <c r="J180" s="1203"/>
      <c r="K180" s="1203"/>
      <c r="L180" s="1203"/>
      <c r="M180" s="1203"/>
      <c r="N180" s="1203"/>
      <c r="O180" s="1203"/>
      <c r="P180" s="1203"/>
      <c r="Q180" s="1203"/>
      <c r="R180" s="1203"/>
      <c r="S180" s="1203"/>
      <c r="T180" s="1203"/>
      <c r="U180" s="2561">
        <f t="shared" si="71"/>
        <v>0</v>
      </c>
    </row>
    <row r="181" spans="2:21">
      <c r="B181" s="2334"/>
      <c r="C181" s="2332"/>
      <c r="D181" s="1054" t="s">
        <v>105</v>
      </c>
      <c r="E181" s="2559" t="s">
        <v>10</v>
      </c>
      <c r="F181" s="1203"/>
      <c r="G181" s="1203"/>
      <c r="H181" s="1203"/>
      <c r="I181" s="1203"/>
      <c r="J181" s="1203"/>
      <c r="K181" s="1203"/>
      <c r="L181" s="1203"/>
      <c r="M181" s="1203"/>
      <c r="N181" s="1203"/>
      <c r="O181" s="1203"/>
      <c r="P181" s="1203"/>
      <c r="Q181" s="1203"/>
      <c r="R181" s="1203"/>
      <c r="S181" s="1203"/>
      <c r="T181" s="1203"/>
      <c r="U181" s="2561">
        <f t="shared" si="71"/>
        <v>0</v>
      </c>
    </row>
    <row r="182" spans="2:21">
      <c r="B182" s="2335"/>
      <c r="C182" s="2333"/>
      <c r="D182" s="2178"/>
      <c r="E182" s="2559" t="s">
        <v>10</v>
      </c>
      <c r="F182" s="2560">
        <f t="shared" ref="F182:L182" si="92">SUM(F179:F181)</f>
        <v>0</v>
      </c>
      <c r="G182" s="2560">
        <f t="shared" si="92"/>
        <v>0</v>
      </c>
      <c r="H182" s="2560">
        <f t="shared" si="92"/>
        <v>0</v>
      </c>
      <c r="I182" s="2560">
        <f t="shared" si="92"/>
        <v>0</v>
      </c>
      <c r="J182" s="2560">
        <f t="shared" si="92"/>
        <v>0</v>
      </c>
      <c r="K182" s="2560">
        <f t="shared" si="92"/>
        <v>0</v>
      </c>
      <c r="L182" s="2560">
        <f t="shared" si="92"/>
        <v>0</v>
      </c>
      <c r="M182" s="2560">
        <f>SUM(M179:M181)</f>
        <v>0</v>
      </c>
      <c r="N182" s="2560">
        <f t="shared" ref="N182:T182" si="93">SUM(N179:N181)</f>
        <v>0</v>
      </c>
      <c r="O182" s="2560">
        <f t="shared" si="93"/>
        <v>0</v>
      </c>
      <c r="P182" s="2560">
        <f t="shared" si="93"/>
        <v>0</v>
      </c>
      <c r="Q182" s="2560">
        <f t="shared" si="93"/>
        <v>0</v>
      </c>
      <c r="R182" s="2560">
        <f t="shared" si="93"/>
        <v>0</v>
      </c>
      <c r="S182" s="2560">
        <f t="shared" si="93"/>
        <v>0</v>
      </c>
      <c r="T182" s="2560">
        <f t="shared" si="93"/>
        <v>0</v>
      </c>
      <c r="U182" s="2561">
        <f t="shared" si="71"/>
        <v>0</v>
      </c>
    </row>
    <row r="183" spans="2:21">
      <c r="B183" s="2331">
        <v>44</v>
      </c>
      <c r="C183" s="2336"/>
      <c r="D183" s="2178" t="s">
        <v>742</v>
      </c>
      <c r="E183" s="2178" t="s">
        <v>10</v>
      </c>
      <c r="F183" s="1203"/>
      <c r="G183" s="1203"/>
      <c r="H183" s="1203"/>
      <c r="I183" s="1203"/>
      <c r="J183" s="1203"/>
      <c r="K183" s="1203"/>
      <c r="L183" s="1203"/>
      <c r="M183" s="1203"/>
      <c r="N183" s="1203"/>
      <c r="O183" s="1203"/>
      <c r="P183" s="1203"/>
      <c r="Q183" s="1203"/>
      <c r="R183" s="1203"/>
      <c r="S183" s="1203"/>
      <c r="T183" s="1203"/>
      <c r="U183" s="2561">
        <f t="shared" si="71"/>
        <v>0</v>
      </c>
    </row>
    <row r="184" spans="2:21">
      <c r="B184" s="2334"/>
      <c r="C184" s="2332"/>
      <c r="D184" s="2178" t="s">
        <v>743</v>
      </c>
      <c r="E184" s="2178" t="s">
        <v>10</v>
      </c>
      <c r="F184" s="1203"/>
      <c r="G184" s="1203"/>
      <c r="H184" s="1203"/>
      <c r="I184" s="1203"/>
      <c r="J184" s="1203"/>
      <c r="K184" s="1203"/>
      <c r="L184" s="1203"/>
      <c r="M184" s="1203"/>
      <c r="N184" s="1203"/>
      <c r="O184" s="1203"/>
      <c r="P184" s="1203"/>
      <c r="Q184" s="1203"/>
      <c r="R184" s="1203"/>
      <c r="S184" s="1203"/>
      <c r="T184" s="1203"/>
      <c r="U184" s="2561">
        <f t="shared" si="71"/>
        <v>0</v>
      </c>
    </row>
    <row r="185" spans="2:21">
      <c r="B185" s="2334"/>
      <c r="C185" s="2332"/>
      <c r="D185" s="1054" t="s">
        <v>105</v>
      </c>
      <c r="E185" s="2178" t="s">
        <v>10</v>
      </c>
      <c r="F185" s="1203"/>
      <c r="G185" s="1203"/>
      <c r="H185" s="1203"/>
      <c r="I185" s="1203"/>
      <c r="J185" s="1203"/>
      <c r="K185" s="1203"/>
      <c r="L185" s="1203"/>
      <c r="M185" s="1203"/>
      <c r="N185" s="1203"/>
      <c r="O185" s="1203"/>
      <c r="P185" s="1203"/>
      <c r="Q185" s="1203"/>
      <c r="R185" s="1203"/>
      <c r="S185" s="1203"/>
      <c r="T185" s="1203"/>
      <c r="U185" s="2561">
        <f t="shared" si="71"/>
        <v>0</v>
      </c>
    </row>
    <row r="186" spans="2:21">
      <c r="B186" s="2335"/>
      <c r="C186" s="2333"/>
      <c r="D186" s="2178" t="s">
        <v>2710</v>
      </c>
      <c r="E186" s="2559" t="s">
        <v>10</v>
      </c>
      <c r="F186" s="2560">
        <f t="shared" ref="F186:L186" si="94">SUM(F183:F185)</f>
        <v>0</v>
      </c>
      <c r="G186" s="2560">
        <f t="shared" si="94"/>
        <v>0</v>
      </c>
      <c r="H186" s="2560">
        <f t="shared" si="94"/>
        <v>0</v>
      </c>
      <c r="I186" s="2560">
        <f t="shared" si="94"/>
        <v>0</v>
      </c>
      <c r="J186" s="2560">
        <f t="shared" si="94"/>
        <v>0</v>
      </c>
      <c r="K186" s="2560">
        <f t="shared" si="94"/>
        <v>0</v>
      </c>
      <c r="L186" s="2560">
        <f t="shared" si="94"/>
        <v>0</v>
      </c>
      <c r="M186" s="2560">
        <f>SUM(M183:M185)</f>
        <v>0</v>
      </c>
      <c r="N186" s="2560">
        <f t="shared" ref="N186:T186" si="95">SUM(N183:N185)</f>
        <v>0</v>
      </c>
      <c r="O186" s="2560">
        <f t="shared" si="95"/>
        <v>0</v>
      </c>
      <c r="P186" s="2560">
        <f t="shared" si="95"/>
        <v>0</v>
      </c>
      <c r="Q186" s="2560">
        <f t="shared" si="95"/>
        <v>0</v>
      </c>
      <c r="R186" s="2560">
        <f t="shared" si="95"/>
        <v>0</v>
      </c>
      <c r="S186" s="2560">
        <f t="shared" si="95"/>
        <v>0</v>
      </c>
      <c r="T186" s="2560">
        <f t="shared" si="95"/>
        <v>0</v>
      </c>
      <c r="U186" s="2561">
        <f t="shared" si="71"/>
        <v>0</v>
      </c>
    </row>
    <row r="187" spans="2:21">
      <c r="B187" s="2331">
        <v>45</v>
      </c>
      <c r="C187" s="2336"/>
      <c r="D187" s="2178" t="s">
        <v>742</v>
      </c>
      <c r="E187" s="2178" t="s">
        <v>10</v>
      </c>
      <c r="F187" s="1203"/>
      <c r="G187" s="1203"/>
      <c r="H187" s="1203"/>
      <c r="I187" s="1203"/>
      <c r="J187" s="1203"/>
      <c r="K187" s="1203"/>
      <c r="L187" s="1203"/>
      <c r="M187" s="1203"/>
      <c r="N187" s="1203"/>
      <c r="O187" s="1203"/>
      <c r="P187" s="1203"/>
      <c r="Q187" s="1203"/>
      <c r="R187" s="1203"/>
      <c r="S187" s="1203"/>
      <c r="T187" s="1203"/>
      <c r="U187" s="2561">
        <f t="shared" si="71"/>
        <v>0</v>
      </c>
    </row>
    <row r="188" spans="2:21">
      <c r="B188" s="2334"/>
      <c r="C188" s="2332"/>
      <c r="D188" s="2178" t="s">
        <v>743</v>
      </c>
      <c r="E188" s="2178" t="s">
        <v>10</v>
      </c>
      <c r="F188" s="1203"/>
      <c r="G188" s="1203"/>
      <c r="H188" s="1203"/>
      <c r="I188" s="1203"/>
      <c r="J188" s="1203"/>
      <c r="K188" s="1203"/>
      <c r="L188" s="1203"/>
      <c r="M188" s="1203"/>
      <c r="N188" s="1203"/>
      <c r="O188" s="1203"/>
      <c r="P188" s="1203"/>
      <c r="Q188" s="1203"/>
      <c r="R188" s="1203"/>
      <c r="S188" s="1203"/>
      <c r="T188" s="1203"/>
      <c r="U188" s="2561">
        <f t="shared" si="71"/>
        <v>0</v>
      </c>
    </row>
    <row r="189" spans="2:21">
      <c r="B189" s="2334"/>
      <c r="C189" s="2332"/>
      <c r="D189" s="1054" t="s">
        <v>105</v>
      </c>
      <c r="E189" s="2178" t="s">
        <v>10</v>
      </c>
      <c r="F189" s="1203"/>
      <c r="G189" s="1203"/>
      <c r="H189" s="1203"/>
      <c r="I189" s="1203"/>
      <c r="J189" s="1203"/>
      <c r="K189" s="1203"/>
      <c r="L189" s="1203"/>
      <c r="M189" s="1203"/>
      <c r="N189" s="1203"/>
      <c r="O189" s="1203"/>
      <c r="P189" s="1203"/>
      <c r="Q189" s="1203"/>
      <c r="R189" s="1203"/>
      <c r="S189" s="1203"/>
      <c r="T189" s="1203"/>
      <c r="U189" s="2561">
        <f t="shared" si="71"/>
        <v>0</v>
      </c>
    </row>
    <row r="190" spans="2:21">
      <c r="B190" s="2335"/>
      <c r="C190" s="2333"/>
      <c r="D190" s="2178" t="s">
        <v>2710</v>
      </c>
      <c r="E190" s="2559" t="s">
        <v>10</v>
      </c>
      <c r="F190" s="2560">
        <f t="shared" ref="F190:L190" si="96">SUM(F187:F189)</f>
        <v>0</v>
      </c>
      <c r="G190" s="2560">
        <f t="shared" si="96"/>
        <v>0</v>
      </c>
      <c r="H190" s="2560">
        <f t="shared" si="96"/>
        <v>0</v>
      </c>
      <c r="I190" s="2560">
        <f t="shared" si="96"/>
        <v>0</v>
      </c>
      <c r="J190" s="2560">
        <f t="shared" si="96"/>
        <v>0</v>
      </c>
      <c r="K190" s="2560">
        <f t="shared" si="96"/>
        <v>0</v>
      </c>
      <c r="L190" s="2560">
        <f t="shared" si="96"/>
        <v>0</v>
      </c>
      <c r="M190" s="2560">
        <f>SUM(M187:M189)</f>
        <v>0</v>
      </c>
      <c r="N190" s="2560">
        <f t="shared" ref="N190:T190" si="97">SUM(N187:N189)</f>
        <v>0</v>
      </c>
      <c r="O190" s="2560">
        <f t="shared" si="97"/>
        <v>0</v>
      </c>
      <c r="P190" s="2560">
        <f t="shared" si="97"/>
        <v>0</v>
      </c>
      <c r="Q190" s="2560">
        <f t="shared" si="97"/>
        <v>0</v>
      </c>
      <c r="R190" s="2560">
        <f t="shared" si="97"/>
        <v>0</v>
      </c>
      <c r="S190" s="2560">
        <f t="shared" si="97"/>
        <v>0</v>
      </c>
      <c r="T190" s="2560">
        <f t="shared" si="97"/>
        <v>0</v>
      </c>
      <c r="U190" s="2561">
        <f t="shared" si="71"/>
        <v>0</v>
      </c>
    </row>
    <row r="191" spans="2:21">
      <c r="B191" s="2331">
        <v>46</v>
      </c>
      <c r="C191" s="2336"/>
      <c r="D191" s="2178" t="s">
        <v>742</v>
      </c>
      <c r="E191" s="2178" t="s">
        <v>10</v>
      </c>
      <c r="F191" s="1203"/>
      <c r="G191" s="1203"/>
      <c r="H191" s="1203"/>
      <c r="I191" s="1203"/>
      <c r="J191" s="1203"/>
      <c r="K191" s="1203"/>
      <c r="L191" s="1203"/>
      <c r="M191" s="1203"/>
      <c r="N191" s="1203"/>
      <c r="O191" s="1203"/>
      <c r="P191" s="1203"/>
      <c r="Q191" s="1203"/>
      <c r="R191" s="1203"/>
      <c r="S191" s="1203"/>
      <c r="T191" s="1203"/>
      <c r="U191" s="2561">
        <f t="shared" si="71"/>
        <v>0</v>
      </c>
    </row>
    <row r="192" spans="2:21">
      <c r="B192" s="2334"/>
      <c r="C192" s="2332"/>
      <c r="D192" s="2178" t="s">
        <v>743</v>
      </c>
      <c r="E192" s="2178" t="s">
        <v>10</v>
      </c>
      <c r="F192" s="1203"/>
      <c r="G192" s="1203"/>
      <c r="H192" s="1203"/>
      <c r="I192" s="1203"/>
      <c r="J192" s="1203"/>
      <c r="K192" s="1203"/>
      <c r="L192" s="1203"/>
      <c r="M192" s="1203"/>
      <c r="N192" s="1203"/>
      <c r="O192" s="1203"/>
      <c r="P192" s="1203"/>
      <c r="Q192" s="1203"/>
      <c r="R192" s="1203"/>
      <c r="S192" s="1203"/>
      <c r="T192" s="1203"/>
      <c r="U192" s="2561">
        <f t="shared" si="71"/>
        <v>0</v>
      </c>
    </row>
    <row r="193" spans="2:21">
      <c r="B193" s="2334"/>
      <c r="C193" s="2332"/>
      <c r="D193" s="1054" t="s">
        <v>105</v>
      </c>
      <c r="E193" s="2178" t="s">
        <v>10</v>
      </c>
      <c r="F193" s="1203"/>
      <c r="G193" s="1203"/>
      <c r="H193" s="1203"/>
      <c r="I193" s="1203"/>
      <c r="J193" s="1203"/>
      <c r="K193" s="1203"/>
      <c r="L193" s="1203"/>
      <c r="M193" s="1203"/>
      <c r="N193" s="1203"/>
      <c r="O193" s="1203"/>
      <c r="P193" s="1203"/>
      <c r="Q193" s="1203"/>
      <c r="R193" s="1203"/>
      <c r="S193" s="1203"/>
      <c r="T193" s="1203"/>
      <c r="U193" s="2561">
        <f t="shared" si="71"/>
        <v>0</v>
      </c>
    </row>
    <row r="194" spans="2:21">
      <c r="B194" s="2335"/>
      <c r="C194" s="2333"/>
      <c r="D194" s="2178" t="s">
        <v>2710</v>
      </c>
      <c r="E194" s="2559" t="s">
        <v>10</v>
      </c>
      <c r="F194" s="2560">
        <f t="shared" ref="F194:L194" si="98">SUM(F191:F193)</f>
        <v>0</v>
      </c>
      <c r="G194" s="2560">
        <f t="shared" si="98"/>
        <v>0</v>
      </c>
      <c r="H194" s="2560">
        <f t="shared" si="98"/>
        <v>0</v>
      </c>
      <c r="I194" s="2560">
        <f t="shared" si="98"/>
        <v>0</v>
      </c>
      <c r="J194" s="2560">
        <f t="shared" si="98"/>
        <v>0</v>
      </c>
      <c r="K194" s="2560">
        <f t="shared" si="98"/>
        <v>0</v>
      </c>
      <c r="L194" s="2560">
        <f t="shared" si="98"/>
        <v>0</v>
      </c>
      <c r="M194" s="2560">
        <f>SUM(M191:M193)</f>
        <v>0</v>
      </c>
      <c r="N194" s="2560">
        <f t="shared" ref="N194:T194" si="99">SUM(N191:N193)</f>
        <v>0</v>
      </c>
      <c r="O194" s="2560">
        <f t="shared" si="99"/>
        <v>0</v>
      </c>
      <c r="P194" s="2560">
        <f t="shared" si="99"/>
        <v>0</v>
      </c>
      <c r="Q194" s="2560">
        <f t="shared" si="99"/>
        <v>0</v>
      </c>
      <c r="R194" s="2560">
        <f t="shared" si="99"/>
        <v>0</v>
      </c>
      <c r="S194" s="2560">
        <f t="shared" si="99"/>
        <v>0</v>
      </c>
      <c r="T194" s="2560">
        <f t="shared" si="99"/>
        <v>0</v>
      </c>
      <c r="U194" s="2561">
        <f t="shared" si="71"/>
        <v>0</v>
      </c>
    </row>
    <row r="195" spans="2:21">
      <c r="B195" s="2331">
        <v>47</v>
      </c>
      <c r="C195" s="2336"/>
      <c r="D195" s="2178" t="s">
        <v>742</v>
      </c>
      <c r="E195" s="2178" t="s">
        <v>10</v>
      </c>
      <c r="F195" s="1203"/>
      <c r="G195" s="1203"/>
      <c r="H195" s="1203"/>
      <c r="I195" s="1203"/>
      <c r="J195" s="1203"/>
      <c r="K195" s="1203"/>
      <c r="L195" s="1203"/>
      <c r="M195" s="1203"/>
      <c r="N195" s="1203"/>
      <c r="O195" s="1203"/>
      <c r="P195" s="1203"/>
      <c r="Q195" s="1203"/>
      <c r="R195" s="1203"/>
      <c r="S195" s="1203"/>
      <c r="T195" s="1203"/>
      <c r="U195" s="2561">
        <f t="shared" si="71"/>
        <v>0</v>
      </c>
    </row>
    <row r="196" spans="2:21">
      <c r="B196" s="2334"/>
      <c r="C196" s="2332"/>
      <c r="D196" s="2178" t="s">
        <v>743</v>
      </c>
      <c r="E196" s="2178" t="s">
        <v>10</v>
      </c>
      <c r="F196" s="1203"/>
      <c r="G196" s="1203"/>
      <c r="H196" s="1203"/>
      <c r="I196" s="1203"/>
      <c r="J196" s="1203"/>
      <c r="K196" s="1203"/>
      <c r="L196" s="1203"/>
      <c r="M196" s="1203"/>
      <c r="N196" s="1203"/>
      <c r="O196" s="1203"/>
      <c r="P196" s="1203"/>
      <c r="Q196" s="1203"/>
      <c r="R196" s="1203"/>
      <c r="S196" s="1203"/>
      <c r="T196" s="1203"/>
      <c r="U196" s="2561">
        <f t="shared" si="71"/>
        <v>0</v>
      </c>
    </row>
    <row r="197" spans="2:21">
      <c r="B197" s="2334"/>
      <c r="C197" s="2332"/>
      <c r="D197" s="1054" t="s">
        <v>105</v>
      </c>
      <c r="E197" s="2178" t="s">
        <v>10</v>
      </c>
      <c r="F197" s="1203"/>
      <c r="G197" s="1203"/>
      <c r="H197" s="1203"/>
      <c r="I197" s="1203"/>
      <c r="J197" s="1203"/>
      <c r="K197" s="1203"/>
      <c r="L197" s="1203"/>
      <c r="M197" s="1203"/>
      <c r="N197" s="1203"/>
      <c r="O197" s="1203"/>
      <c r="P197" s="1203"/>
      <c r="Q197" s="1203"/>
      <c r="R197" s="1203"/>
      <c r="S197" s="1203"/>
      <c r="T197" s="1203"/>
      <c r="U197" s="2561">
        <f t="shared" si="71"/>
        <v>0</v>
      </c>
    </row>
    <row r="198" spans="2:21">
      <c r="B198" s="2335"/>
      <c r="C198" s="2333"/>
      <c r="D198" s="2178" t="s">
        <v>2710</v>
      </c>
      <c r="E198" s="2559" t="s">
        <v>10</v>
      </c>
      <c r="F198" s="2560">
        <f t="shared" ref="F198:L198" si="100">SUM(F195:F197)</f>
        <v>0</v>
      </c>
      <c r="G198" s="2560">
        <f t="shared" si="100"/>
        <v>0</v>
      </c>
      <c r="H198" s="2560">
        <f t="shared" si="100"/>
        <v>0</v>
      </c>
      <c r="I198" s="2560">
        <f t="shared" si="100"/>
        <v>0</v>
      </c>
      <c r="J198" s="2560">
        <f t="shared" si="100"/>
        <v>0</v>
      </c>
      <c r="K198" s="2560">
        <f t="shared" si="100"/>
        <v>0</v>
      </c>
      <c r="L198" s="2560">
        <f t="shared" si="100"/>
        <v>0</v>
      </c>
      <c r="M198" s="2560">
        <f>SUM(M195:M197)</f>
        <v>0</v>
      </c>
      <c r="N198" s="2560">
        <f t="shared" ref="N198:T198" si="101">SUM(N195:N197)</f>
        <v>0</v>
      </c>
      <c r="O198" s="2560">
        <f t="shared" si="101"/>
        <v>0</v>
      </c>
      <c r="P198" s="2560">
        <f t="shared" si="101"/>
        <v>0</v>
      </c>
      <c r="Q198" s="2560">
        <f t="shared" si="101"/>
        <v>0</v>
      </c>
      <c r="R198" s="2560">
        <f t="shared" si="101"/>
        <v>0</v>
      </c>
      <c r="S198" s="2560">
        <f t="shared" si="101"/>
        <v>0</v>
      </c>
      <c r="T198" s="2560">
        <f t="shared" si="101"/>
        <v>0</v>
      </c>
      <c r="U198" s="2561">
        <f t="shared" si="71"/>
        <v>0</v>
      </c>
    </row>
    <row r="199" spans="2:21">
      <c r="B199" s="2331">
        <v>48</v>
      </c>
      <c r="C199" s="2336"/>
      <c r="D199" s="2178" t="s">
        <v>742</v>
      </c>
      <c r="E199" s="2178" t="s">
        <v>10</v>
      </c>
      <c r="F199" s="1203"/>
      <c r="G199" s="1203"/>
      <c r="H199" s="1203"/>
      <c r="I199" s="1203"/>
      <c r="J199" s="1203"/>
      <c r="K199" s="1203"/>
      <c r="L199" s="1203"/>
      <c r="M199" s="1203"/>
      <c r="N199" s="1203"/>
      <c r="O199" s="1203"/>
      <c r="P199" s="1203"/>
      <c r="Q199" s="1203"/>
      <c r="R199" s="1203"/>
      <c r="S199" s="1203"/>
      <c r="T199" s="1203"/>
      <c r="U199" s="2561">
        <f t="shared" si="71"/>
        <v>0</v>
      </c>
    </row>
    <row r="200" spans="2:21">
      <c r="B200" s="2334"/>
      <c r="C200" s="2332"/>
      <c r="D200" s="2178" t="s">
        <v>743</v>
      </c>
      <c r="E200" s="2178" t="s">
        <v>10</v>
      </c>
      <c r="F200" s="1203"/>
      <c r="G200" s="1203"/>
      <c r="H200" s="1203"/>
      <c r="I200" s="1203"/>
      <c r="J200" s="1203"/>
      <c r="K200" s="1203"/>
      <c r="L200" s="1203"/>
      <c r="M200" s="1203"/>
      <c r="N200" s="1203"/>
      <c r="O200" s="1203"/>
      <c r="P200" s="1203"/>
      <c r="Q200" s="1203"/>
      <c r="R200" s="1203"/>
      <c r="S200" s="1203"/>
      <c r="T200" s="1203"/>
      <c r="U200" s="2561">
        <f t="shared" si="71"/>
        <v>0</v>
      </c>
    </row>
    <row r="201" spans="2:21">
      <c r="B201" s="2334"/>
      <c r="C201" s="2332"/>
      <c r="D201" s="1054" t="s">
        <v>105</v>
      </c>
      <c r="E201" s="2178" t="s">
        <v>10</v>
      </c>
      <c r="F201" s="1203"/>
      <c r="G201" s="1203"/>
      <c r="H201" s="1203"/>
      <c r="I201" s="1203"/>
      <c r="J201" s="1203"/>
      <c r="K201" s="1203"/>
      <c r="L201" s="1203"/>
      <c r="M201" s="1203"/>
      <c r="N201" s="1203"/>
      <c r="O201" s="1203"/>
      <c r="P201" s="1203"/>
      <c r="Q201" s="1203"/>
      <c r="R201" s="1203"/>
      <c r="S201" s="1203"/>
      <c r="T201" s="1203"/>
      <c r="U201" s="2561">
        <f t="shared" si="71"/>
        <v>0</v>
      </c>
    </row>
    <row r="202" spans="2:21">
      <c r="B202" s="2335"/>
      <c r="C202" s="2333"/>
      <c r="D202" s="2178" t="s">
        <v>2710</v>
      </c>
      <c r="E202" s="2559" t="s">
        <v>10</v>
      </c>
      <c r="F202" s="2560">
        <f t="shared" ref="F202:L202" si="102">SUM(F199:F201)</f>
        <v>0</v>
      </c>
      <c r="G202" s="2560">
        <f t="shared" si="102"/>
        <v>0</v>
      </c>
      <c r="H202" s="2560">
        <f t="shared" si="102"/>
        <v>0</v>
      </c>
      <c r="I202" s="2560">
        <f t="shared" si="102"/>
        <v>0</v>
      </c>
      <c r="J202" s="2560">
        <f t="shared" si="102"/>
        <v>0</v>
      </c>
      <c r="K202" s="2560">
        <f t="shared" si="102"/>
        <v>0</v>
      </c>
      <c r="L202" s="2560">
        <f t="shared" si="102"/>
        <v>0</v>
      </c>
      <c r="M202" s="2560">
        <f>SUM(M199:M201)</f>
        <v>0</v>
      </c>
      <c r="N202" s="2560">
        <f t="shared" ref="N202:T202" si="103">SUM(N199:N201)</f>
        <v>0</v>
      </c>
      <c r="O202" s="2560">
        <f t="shared" si="103"/>
        <v>0</v>
      </c>
      <c r="P202" s="2560">
        <f t="shared" si="103"/>
        <v>0</v>
      </c>
      <c r="Q202" s="2560">
        <f t="shared" si="103"/>
        <v>0</v>
      </c>
      <c r="R202" s="2560">
        <f t="shared" si="103"/>
        <v>0</v>
      </c>
      <c r="S202" s="2560">
        <f t="shared" si="103"/>
        <v>0</v>
      </c>
      <c r="T202" s="2560">
        <f t="shared" si="103"/>
        <v>0</v>
      </c>
      <c r="U202" s="2561">
        <f t="shared" si="71"/>
        <v>0</v>
      </c>
    </row>
    <row r="203" spans="2:21">
      <c r="B203" s="2331">
        <v>49</v>
      </c>
      <c r="C203" s="2336"/>
      <c r="D203" s="2178" t="s">
        <v>742</v>
      </c>
      <c r="E203" s="2178" t="s">
        <v>10</v>
      </c>
      <c r="F203" s="1203"/>
      <c r="G203" s="1203"/>
      <c r="H203" s="1203"/>
      <c r="I203" s="1203"/>
      <c r="J203" s="1203"/>
      <c r="K203" s="1203"/>
      <c r="L203" s="1203"/>
      <c r="M203" s="1203"/>
      <c r="N203" s="1203"/>
      <c r="O203" s="1203"/>
      <c r="P203" s="1203"/>
      <c r="Q203" s="1203"/>
      <c r="R203" s="1203"/>
      <c r="S203" s="1203"/>
      <c r="T203" s="1203"/>
      <c r="U203" s="2561">
        <f t="shared" si="71"/>
        <v>0</v>
      </c>
    </row>
    <row r="204" spans="2:21">
      <c r="B204" s="2334"/>
      <c r="C204" s="2332"/>
      <c r="D204" s="2178" t="s">
        <v>743</v>
      </c>
      <c r="E204" s="2178" t="s">
        <v>10</v>
      </c>
      <c r="F204" s="1203"/>
      <c r="G204" s="1203"/>
      <c r="H204" s="1203"/>
      <c r="I204" s="1203"/>
      <c r="J204" s="1203"/>
      <c r="K204" s="1203"/>
      <c r="L204" s="1203"/>
      <c r="M204" s="1203"/>
      <c r="N204" s="1203"/>
      <c r="O204" s="1203"/>
      <c r="P204" s="1203"/>
      <c r="Q204" s="1203"/>
      <c r="R204" s="1203"/>
      <c r="S204" s="1203"/>
      <c r="T204" s="1203"/>
      <c r="U204" s="2561">
        <f t="shared" ref="U204:U210" si="104">SUM(M204:T204)</f>
        <v>0</v>
      </c>
    </row>
    <row r="205" spans="2:21">
      <c r="B205" s="2334"/>
      <c r="C205" s="2332"/>
      <c r="D205" s="1054" t="s">
        <v>105</v>
      </c>
      <c r="E205" s="2178" t="s">
        <v>10</v>
      </c>
      <c r="F205" s="1203"/>
      <c r="G205" s="1203"/>
      <c r="H205" s="1203"/>
      <c r="I205" s="1203"/>
      <c r="J205" s="1203"/>
      <c r="K205" s="1203"/>
      <c r="L205" s="1203"/>
      <c r="M205" s="1203"/>
      <c r="N205" s="1203"/>
      <c r="O205" s="1203"/>
      <c r="P205" s="1203"/>
      <c r="Q205" s="1203"/>
      <c r="R205" s="1203"/>
      <c r="S205" s="1203"/>
      <c r="T205" s="1203"/>
      <c r="U205" s="2561">
        <f t="shared" si="104"/>
        <v>0</v>
      </c>
    </row>
    <row r="206" spans="2:21">
      <c r="B206" s="2335"/>
      <c r="C206" s="2333"/>
      <c r="D206" s="2178" t="s">
        <v>2710</v>
      </c>
      <c r="E206" s="2559" t="s">
        <v>10</v>
      </c>
      <c r="F206" s="2560">
        <f t="shared" ref="F206:L206" si="105">SUM(F203:F205)</f>
        <v>0</v>
      </c>
      <c r="G206" s="2560">
        <f t="shared" si="105"/>
        <v>0</v>
      </c>
      <c r="H206" s="2560">
        <f t="shared" si="105"/>
        <v>0</v>
      </c>
      <c r="I206" s="2560">
        <f t="shared" si="105"/>
        <v>0</v>
      </c>
      <c r="J206" s="2560">
        <f t="shared" si="105"/>
        <v>0</v>
      </c>
      <c r="K206" s="2560">
        <f t="shared" si="105"/>
        <v>0</v>
      </c>
      <c r="L206" s="2560">
        <f t="shared" si="105"/>
        <v>0</v>
      </c>
      <c r="M206" s="2560">
        <f>SUM(M203:M205)</f>
        <v>0</v>
      </c>
      <c r="N206" s="2560">
        <f t="shared" ref="N206:T206" si="106">SUM(N203:N205)</f>
        <v>0</v>
      </c>
      <c r="O206" s="2560">
        <f t="shared" si="106"/>
        <v>0</v>
      </c>
      <c r="P206" s="2560">
        <f t="shared" si="106"/>
        <v>0</v>
      </c>
      <c r="Q206" s="2560">
        <f t="shared" si="106"/>
        <v>0</v>
      </c>
      <c r="R206" s="2560">
        <f t="shared" si="106"/>
        <v>0</v>
      </c>
      <c r="S206" s="2560">
        <f t="shared" si="106"/>
        <v>0</v>
      </c>
      <c r="T206" s="2560">
        <f t="shared" si="106"/>
        <v>0</v>
      </c>
      <c r="U206" s="2561">
        <f t="shared" si="104"/>
        <v>0</v>
      </c>
    </row>
    <row r="207" spans="2:21">
      <c r="B207" s="2331" t="s">
        <v>2680</v>
      </c>
      <c r="C207" s="2336"/>
      <c r="D207" s="2178" t="s">
        <v>742</v>
      </c>
      <c r="E207" s="2178" t="s">
        <v>10</v>
      </c>
      <c r="F207" s="1203"/>
      <c r="G207" s="1203"/>
      <c r="H207" s="1203"/>
      <c r="I207" s="1203"/>
      <c r="J207" s="1203"/>
      <c r="K207" s="1203"/>
      <c r="L207" s="1203"/>
      <c r="M207" s="1203"/>
      <c r="N207" s="1203"/>
      <c r="O207" s="1203"/>
      <c r="P207" s="1203"/>
      <c r="Q207" s="1203"/>
      <c r="R207" s="1203"/>
      <c r="S207" s="1203"/>
      <c r="T207" s="1203"/>
      <c r="U207" s="2561">
        <f t="shared" si="104"/>
        <v>0</v>
      </c>
    </row>
    <row r="208" spans="2:21">
      <c r="B208" s="2334"/>
      <c r="C208" s="2332"/>
      <c r="D208" s="2178" t="s">
        <v>743</v>
      </c>
      <c r="E208" s="2178" t="s">
        <v>10</v>
      </c>
      <c r="F208" s="1203"/>
      <c r="G208" s="1203"/>
      <c r="H208" s="1203"/>
      <c r="I208" s="1203"/>
      <c r="J208" s="1203"/>
      <c r="K208" s="1203"/>
      <c r="L208" s="1203"/>
      <c r="M208" s="1203"/>
      <c r="N208" s="1203"/>
      <c r="O208" s="1203"/>
      <c r="P208" s="1203"/>
      <c r="Q208" s="1203"/>
      <c r="R208" s="1203"/>
      <c r="S208" s="1203"/>
      <c r="T208" s="1203"/>
      <c r="U208" s="2561">
        <f t="shared" si="104"/>
        <v>0</v>
      </c>
    </row>
    <row r="209" spans="2:21">
      <c r="B209" s="2334"/>
      <c r="C209" s="2332"/>
      <c r="D209" s="1054" t="s">
        <v>105</v>
      </c>
      <c r="E209" s="2178" t="s">
        <v>10</v>
      </c>
      <c r="F209" s="1203"/>
      <c r="G209" s="1203"/>
      <c r="H209" s="1203"/>
      <c r="I209" s="1203"/>
      <c r="J209" s="1203"/>
      <c r="K209" s="1203"/>
      <c r="L209" s="1203"/>
      <c r="M209" s="1203"/>
      <c r="N209" s="1203"/>
      <c r="O209" s="1203"/>
      <c r="P209" s="1203"/>
      <c r="Q209" s="1203"/>
      <c r="R209" s="1203"/>
      <c r="S209" s="1203"/>
      <c r="T209" s="1203"/>
      <c r="U209" s="2561">
        <f t="shared" si="104"/>
        <v>0</v>
      </c>
    </row>
    <row r="210" spans="2:21">
      <c r="B210" s="2335"/>
      <c r="C210" s="2333"/>
      <c r="D210" s="2178" t="s">
        <v>2710</v>
      </c>
      <c r="E210" s="2559" t="s">
        <v>10</v>
      </c>
      <c r="F210" s="2560">
        <f t="shared" ref="F210:L210" si="107">SUM(F207:F209)</f>
        <v>0</v>
      </c>
      <c r="G210" s="2560">
        <f t="shared" si="107"/>
        <v>0</v>
      </c>
      <c r="H210" s="2560">
        <f t="shared" si="107"/>
        <v>0</v>
      </c>
      <c r="I210" s="2560">
        <f t="shared" si="107"/>
        <v>0</v>
      </c>
      <c r="J210" s="2560">
        <f t="shared" si="107"/>
        <v>0</v>
      </c>
      <c r="K210" s="2560">
        <f t="shared" si="107"/>
        <v>0</v>
      </c>
      <c r="L210" s="2560">
        <f t="shared" si="107"/>
        <v>0</v>
      </c>
      <c r="M210" s="2560">
        <f>SUM(M207:M209)</f>
        <v>0</v>
      </c>
      <c r="N210" s="2560">
        <f t="shared" ref="N210:T210" si="108">SUM(N207:N209)</f>
        <v>0</v>
      </c>
      <c r="O210" s="2560">
        <f t="shared" si="108"/>
        <v>0</v>
      </c>
      <c r="P210" s="2560">
        <f t="shared" si="108"/>
        <v>0</v>
      </c>
      <c r="Q210" s="2560">
        <f t="shared" si="108"/>
        <v>0</v>
      </c>
      <c r="R210" s="2560">
        <f t="shared" si="108"/>
        <v>0</v>
      </c>
      <c r="S210" s="2560">
        <f t="shared" si="108"/>
        <v>0</v>
      </c>
      <c r="T210" s="2560">
        <f t="shared" si="108"/>
        <v>0</v>
      </c>
      <c r="U210" s="2561">
        <f t="shared" si="104"/>
        <v>0</v>
      </c>
    </row>
    <row r="211" spans="2:21">
      <c r="B211" s="2177"/>
      <c r="C211" s="2178"/>
      <c r="D211" s="1053" t="s">
        <v>7</v>
      </c>
      <c r="E211" s="2178" t="s">
        <v>10</v>
      </c>
      <c r="F211" s="2589">
        <f t="shared" ref="F211:L211" si="109">F210+F206+F202+F198+F194+F190+F186+F182+F178+F174+F170+F166+F162+F158+F154+F150+F146+F142+F138+F134+F130+F126+F122+F118+F114+F110+F106+F102+F98+F94+F90+F86+F82+F78+F74+F70+F66+F62+F58+F54+F50+F46+F42+F38+F34+F30+F26+F22+F18+F14</f>
        <v>0</v>
      </c>
      <c r="G211" s="2589">
        <f t="shared" si="109"/>
        <v>0</v>
      </c>
      <c r="H211" s="2589">
        <f t="shared" si="109"/>
        <v>0</v>
      </c>
      <c r="I211" s="2589">
        <f t="shared" si="109"/>
        <v>0</v>
      </c>
      <c r="J211" s="2589">
        <f t="shared" si="109"/>
        <v>0</v>
      </c>
      <c r="K211" s="2589">
        <f t="shared" si="109"/>
        <v>0</v>
      </c>
      <c r="L211" s="2589">
        <f t="shared" si="109"/>
        <v>0</v>
      </c>
      <c r="M211" s="2589">
        <f t="shared" ref="M211:S211" si="110">M210+M206+M202+M198+M194+M190+M186+M182+M178+M174+M170+M166+M162+M158+M154+M150+M146+M142+M138+M134+M130+M126+M122+M118+M114+M110+M106+M102+M98+M94+M90+M86+M82+M78+M74+M70+M66+M62+M58+M54+M50+M46+M42+M38+M34+M30+M26+M22+M18+M14</f>
        <v>0</v>
      </c>
      <c r="N211" s="2589">
        <f t="shared" si="110"/>
        <v>0</v>
      </c>
      <c r="O211" s="2589">
        <f t="shared" si="110"/>
        <v>0</v>
      </c>
      <c r="P211" s="2589">
        <f t="shared" si="110"/>
        <v>0</v>
      </c>
      <c r="Q211" s="2589">
        <f t="shared" si="110"/>
        <v>0</v>
      </c>
      <c r="R211" s="2589">
        <f t="shared" si="110"/>
        <v>0</v>
      </c>
      <c r="S211" s="2589">
        <f t="shared" si="110"/>
        <v>0</v>
      </c>
      <c r="T211" s="2589">
        <f t="shared" ref="T211:U211" si="111">T210+T206+T202+T198+T194+T190+T186+T182+T178+T174+T170+T166+T162+T158+T154+T150+T146+T142+T138+T134+T130+T126+T122+T118+T114+T110+T106+T102+T98+T94+T90+T86+T82+T78+T74+T70+T66+T62+T58+T54+T50+T46+T42+T38+T34+T30+T26+T22+T18+T14</f>
        <v>0</v>
      </c>
      <c r="U211" s="2589">
        <f t="shared" si="111"/>
        <v>0</v>
      </c>
    </row>
  </sheetData>
  <pageMargins left="0.23622047244094491" right="0.23622047244094491" top="0.74803149606299213" bottom="0.74803149606299213" header="0.31496062992125984" footer="0.31496062992125984"/>
  <pageSetup paperSize="8" scale="66" fitToHeight="0" orientation="portrait" r:id="rId1"/>
</worksheet>
</file>

<file path=xl/worksheets/sheet35.xml><?xml version="1.0" encoding="utf-8"?>
<worksheet xmlns="http://schemas.openxmlformats.org/spreadsheetml/2006/main" xmlns:r="http://schemas.openxmlformats.org/officeDocument/2006/relationships">
  <sheetPr codeName="Sheet36">
    <tabColor theme="7" tint="0.59999389629810485"/>
    <pageSetUpPr fitToPage="1"/>
  </sheetPr>
  <dimension ref="A1:AA35"/>
  <sheetViews>
    <sheetView workbookViewId="0">
      <selection activeCell="D14" sqref="D14"/>
    </sheetView>
  </sheetViews>
  <sheetFormatPr defaultRowHeight="12.75"/>
  <cols>
    <col min="1" max="1" width="5.25" style="105" customWidth="1"/>
    <col min="2" max="2" width="34" style="105" customWidth="1"/>
    <col min="3" max="3" width="53.75" style="105" bestFit="1" customWidth="1"/>
    <col min="4" max="4" width="14.25" style="105" bestFit="1" customWidth="1"/>
    <col min="5" max="5" width="22.5" style="105" customWidth="1"/>
    <col min="6" max="6" width="6.75" style="105" bestFit="1" customWidth="1"/>
    <col min="7" max="7" width="9.875" style="105" bestFit="1" customWidth="1"/>
    <col min="8" max="13" width="9" style="105"/>
    <col min="14" max="14" width="9.875" style="105" customWidth="1"/>
    <col min="15" max="245" width="9" style="105"/>
    <col min="246" max="246" width="8.625" style="105" customWidth="1"/>
    <col min="247" max="247" width="53" style="105" customWidth="1"/>
    <col min="248" max="249" width="18" style="105" bestFit="1" customWidth="1"/>
    <col min="250" max="250" width="10.875" style="105" customWidth="1"/>
    <col min="251" max="251" width="25" style="105" bestFit="1" customWidth="1"/>
    <col min="252" max="252" width="17.375" style="105" customWidth="1"/>
    <col min="253" max="253" width="18" style="105" customWidth="1"/>
    <col min="254" max="254" width="9.25" style="105" bestFit="1" customWidth="1"/>
    <col min="255" max="255" width="9.875" style="105" bestFit="1" customWidth="1"/>
    <col min="256" max="501" width="9" style="105"/>
    <col min="502" max="502" width="8.625" style="105" customWidth="1"/>
    <col min="503" max="503" width="53" style="105" customWidth="1"/>
    <col min="504" max="505" width="18" style="105" bestFit="1" customWidth="1"/>
    <col min="506" max="506" width="10.875" style="105" customWidth="1"/>
    <col min="507" max="507" width="25" style="105" bestFit="1" customWidth="1"/>
    <col min="508" max="508" width="17.375" style="105" customWidth="1"/>
    <col min="509" max="509" width="18" style="105" customWidth="1"/>
    <col min="510" max="510" width="9.25" style="105" bestFit="1" customWidth="1"/>
    <col min="511" max="511" width="9.875" style="105" bestFit="1" customWidth="1"/>
    <col min="512" max="757" width="9" style="105"/>
    <col min="758" max="758" width="8.625" style="105" customWidth="1"/>
    <col min="759" max="759" width="53" style="105" customWidth="1"/>
    <col min="760" max="761" width="18" style="105" bestFit="1" customWidth="1"/>
    <col min="762" max="762" width="10.875" style="105" customWidth="1"/>
    <col min="763" max="763" width="25" style="105" bestFit="1" customWidth="1"/>
    <col min="764" max="764" width="17.375" style="105" customWidth="1"/>
    <col min="765" max="765" width="18" style="105" customWidth="1"/>
    <col min="766" max="766" width="9.25" style="105" bestFit="1" customWidth="1"/>
    <col min="767" max="767" width="9.875" style="105" bestFit="1" customWidth="1"/>
    <col min="768" max="1013" width="9" style="105"/>
    <col min="1014" max="1014" width="8.625" style="105" customWidth="1"/>
    <col min="1015" max="1015" width="53" style="105" customWidth="1"/>
    <col min="1016" max="1017" width="18" style="105" bestFit="1" customWidth="1"/>
    <col min="1018" max="1018" width="10.875" style="105" customWidth="1"/>
    <col min="1019" max="1019" width="25" style="105" bestFit="1" customWidth="1"/>
    <col min="1020" max="1020" width="17.375" style="105" customWidth="1"/>
    <col min="1021" max="1021" width="18" style="105" customWidth="1"/>
    <col min="1022" max="1022" width="9.25" style="105" bestFit="1" customWidth="1"/>
    <col min="1023" max="1023" width="9.875" style="105" bestFit="1" customWidth="1"/>
    <col min="1024" max="1269" width="9" style="105"/>
    <col min="1270" max="1270" width="8.625" style="105" customWidth="1"/>
    <col min="1271" max="1271" width="53" style="105" customWidth="1"/>
    <col min="1272" max="1273" width="18" style="105" bestFit="1" customWidth="1"/>
    <col min="1274" max="1274" width="10.875" style="105" customWidth="1"/>
    <col min="1275" max="1275" width="25" style="105" bestFit="1" customWidth="1"/>
    <col min="1276" max="1276" width="17.375" style="105" customWidth="1"/>
    <col min="1277" max="1277" width="18" style="105" customWidth="1"/>
    <col min="1278" max="1278" width="9.25" style="105" bestFit="1" customWidth="1"/>
    <col min="1279" max="1279" width="9.875" style="105" bestFit="1" customWidth="1"/>
    <col min="1280" max="1525" width="9" style="105"/>
    <col min="1526" max="1526" width="8.625" style="105" customWidth="1"/>
    <col min="1527" max="1527" width="53" style="105" customWidth="1"/>
    <col min="1528" max="1529" width="18" style="105" bestFit="1" customWidth="1"/>
    <col min="1530" max="1530" width="10.875" style="105" customWidth="1"/>
    <col min="1531" max="1531" width="25" style="105" bestFit="1" customWidth="1"/>
    <col min="1532" max="1532" width="17.375" style="105" customWidth="1"/>
    <col min="1533" max="1533" width="18" style="105" customWidth="1"/>
    <col min="1534" max="1534" width="9.25" style="105" bestFit="1" customWidth="1"/>
    <col min="1535" max="1535" width="9.875" style="105" bestFit="1" customWidth="1"/>
    <col min="1536" max="1781" width="9" style="105"/>
    <col min="1782" max="1782" width="8.625" style="105" customWidth="1"/>
    <col min="1783" max="1783" width="53" style="105" customWidth="1"/>
    <col min="1784" max="1785" width="18" style="105" bestFit="1" customWidth="1"/>
    <col min="1786" max="1786" width="10.875" style="105" customWidth="1"/>
    <col min="1787" max="1787" width="25" style="105" bestFit="1" customWidth="1"/>
    <col min="1788" max="1788" width="17.375" style="105" customWidth="1"/>
    <col min="1789" max="1789" width="18" style="105" customWidth="1"/>
    <col min="1790" max="1790" width="9.25" style="105" bestFit="1" customWidth="1"/>
    <col min="1791" max="1791" width="9.875" style="105" bestFit="1" customWidth="1"/>
    <col min="1792" max="2037" width="9" style="105"/>
    <col min="2038" max="2038" width="8.625" style="105" customWidth="1"/>
    <col min="2039" max="2039" width="53" style="105" customWidth="1"/>
    <col min="2040" max="2041" width="18" style="105" bestFit="1" customWidth="1"/>
    <col min="2042" max="2042" width="10.875" style="105" customWidth="1"/>
    <col min="2043" max="2043" width="25" style="105" bestFit="1" customWidth="1"/>
    <col min="2044" max="2044" width="17.375" style="105" customWidth="1"/>
    <col min="2045" max="2045" width="18" style="105" customWidth="1"/>
    <col min="2046" max="2046" width="9.25" style="105" bestFit="1" customWidth="1"/>
    <col min="2047" max="2047" width="9.875" style="105" bestFit="1" customWidth="1"/>
    <col min="2048" max="2293" width="9" style="105"/>
    <col min="2294" max="2294" width="8.625" style="105" customWidth="1"/>
    <col min="2295" max="2295" width="53" style="105" customWidth="1"/>
    <col min="2296" max="2297" width="18" style="105" bestFit="1" customWidth="1"/>
    <col min="2298" max="2298" width="10.875" style="105" customWidth="1"/>
    <col min="2299" max="2299" width="25" style="105" bestFit="1" customWidth="1"/>
    <col min="2300" max="2300" width="17.375" style="105" customWidth="1"/>
    <col min="2301" max="2301" width="18" style="105" customWidth="1"/>
    <col min="2302" max="2302" width="9.25" style="105" bestFit="1" customWidth="1"/>
    <col min="2303" max="2303" width="9.875" style="105" bestFit="1" customWidth="1"/>
    <col min="2304" max="2549" width="9" style="105"/>
    <col min="2550" max="2550" width="8.625" style="105" customWidth="1"/>
    <col min="2551" max="2551" width="53" style="105" customWidth="1"/>
    <col min="2552" max="2553" width="18" style="105" bestFit="1" customWidth="1"/>
    <col min="2554" max="2554" width="10.875" style="105" customWidth="1"/>
    <col min="2555" max="2555" width="25" style="105" bestFit="1" customWidth="1"/>
    <col min="2556" max="2556" width="17.375" style="105" customWidth="1"/>
    <col min="2557" max="2557" width="18" style="105" customWidth="1"/>
    <col min="2558" max="2558" width="9.25" style="105" bestFit="1" customWidth="1"/>
    <col min="2559" max="2559" width="9.875" style="105" bestFit="1" customWidth="1"/>
    <col min="2560" max="2805" width="9" style="105"/>
    <col min="2806" max="2806" width="8.625" style="105" customWidth="1"/>
    <col min="2807" max="2807" width="53" style="105" customWidth="1"/>
    <col min="2808" max="2809" width="18" style="105" bestFit="1" customWidth="1"/>
    <col min="2810" max="2810" width="10.875" style="105" customWidth="1"/>
    <col min="2811" max="2811" width="25" style="105" bestFit="1" customWidth="1"/>
    <col min="2812" max="2812" width="17.375" style="105" customWidth="1"/>
    <col min="2813" max="2813" width="18" style="105" customWidth="1"/>
    <col min="2814" max="2814" width="9.25" style="105" bestFit="1" customWidth="1"/>
    <col min="2815" max="2815" width="9.875" style="105" bestFit="1" customWidth="1"/>
    <col min="2816" max="3061" width="9" style="105"/>
    <col min="3062" max="3062" width="8.625" style="105" customWidth="1"/>
    <col min="3063" max="3063" width="53" style="105" customWidth="1"/>
    <col min="3064" max="3065" width="18" style="105" bestFit="1" customWidth="1"/>
    <col min="3066" max="3066" width="10.875" style="105" customWidth="1"/>
    <col min="3067" max="3067" width="25" style="105" bestFit="1" customWidth="1"/>
    <col min="3068" max="3068" width="17.375" style="105" customWidth="1"/>
    <col min="3069" max="3069" width="18" style="105" customWidth="1"/>
    <col min="3070" max="3070" width="9.25" style="105" bestFit="1" customWidth="1"/>
    <col min="3071" max="3071" width="9.875" style="105" bestFit="1" customWidth="1"/>
    <col min="3072" max="3317" width="9" style="105"/>
    <col min="3318" max="3318" width="8.625" style="105" customWidth="1"/>
    <col min="3319" max="3319" width="53" style="105" customWidth="1"/>
    <col min="3320" max="3321" width="18" style="105" bestFit="1" customWidth="1"/>
    <col min="3322" max="3322" width="10.875" style="105" customWidth="1"/>
    <col min="3323" max="3323" width="25" style="105" bestFit="1" customWidth="1"/>
    <col min="3324" max="3324" width="17.375" style="105" customWidth="1"/>
    <col min="3325" max="3325" width="18" style="105" customWidth="1"/>
    <col min="3326" max="3326" width="9.25" style="105" bestFit="1" customWidth="1"/>
    <col min="3327" max="3327" width="9.875" style="105" bestFit="1" customWidth="1"/>
    <col min="3328" max="3573" width="9" style="105"/>
    <col min="3574" max="3574" width="8.625" style="105" customWidth="1"/>
    <col min="3575" max="3575" width="53" style="105" customWidth="1"/>
    <col min="3576" max="3577" width="18" style="105" bestFit="1" customWidth="1"/>
    <col min="3578" max="3578" width="10.875" style="105" customWidth="1"/>
    <col min="3579" max="3579" width="25" style="105" bestFit="1" customWidth="1"/>
    <col min="3580" max="3580" width="17.375" style="105" customWidth="1"/>
    <col min="3581" max="3581" width="18" style="105" customWidth="1"/>
    <col min="3582" max="3582" width="9.25" style="105" bestFit="1" customWidth="1"/>
    <col min="3583" max="3583" width="9.875" style="105" bestFit="1" customWidth="1"/>
    <col min="3584" max="3829" width="9" style="105"/>
    <col min="3830" max="3830" width="8.625" style="105" customWidth="1"/>
    <col min="3831" max="3831" width="53" style="105" customWidth="1"/>
    <col min="3832" max="3833" width="18" style="105" bestFit="1" customWidth="1"/>
    <col min="3834" max="3834" width="10.875" style="105" customWidth="1"/>
    <col min="3835" max="3835" width="25" style="105" bestFit="1" customWidth="1"/>
    <col min="3836" max="3836" width="17.375" style="105" customWidth="1"/>
    <col min="3837" max="3837" width="18" style="105" customWidth="1"/>
    <col min="3838" max="3838" width="9.25" style="105" bestFit="1" customWidth="1"/>
    <col min="3839" max="3839" width="9.875" style="105" bestFit="1" customWidth="1"/>
    <col min="3840" max="4085" width="9" style="105"/>
    <col min="4086" max="4086" width="8.625" style="105" customWidth="1"/>
    <col min="4087" max="4087" width="53" style="105" customWidth="1"/>
    <col min="4088" max="4089" width="18" style="105" bestFit="1" customWidth="1"/>
    <col min="4090" max="4090" width="10.875" style="105" customWidth="1"/>
    <col min="4091" max="4091" width="25" style="105" bestFit="1" customWidth="1"/>
    <col min="4092" max="4092" width="17.375" style="105" customWidth="1"/>
    <col min="4093" max="4093" width="18" style="105" customWidth="1"/>
    <col min="4094" max="4094" width="9.25" style="105" bestFit="1" customWidth="1"/>
    <col min="4095" max="4095" width="9.875" style="105" bestFit="1" customWidth="1"/>
    <col min="4096" max="4341" width="9" style="105"/>
    <col min="4342" max="4342" width="8.625" style="105" customWidth="1"/>
    <col min="4343" max="4343" width="53" style="105" customWidth="1"/>
    <col min="4344" max="4345" width="18" style="105" bestFit="1" customWidth="1"/>
    <col min="4346" max="4346" width="10.875" style="105" customWidth="1"/>
    <col min="4347" max="4347" width="25" style="105" bestFit="1" customWidth="1"/>
    <col min="4348" max="4348" width="17.375" style="105" customWidth="1"/>
    <col min="4349" max="4349" width="18" style="105" customWidth="1"/>
    <col min="4350" max="4350" width="9.25" style="105" bestFit="1" customWidth="1"/>
    <col min="4351" max="4351" width="9.875" style="105" bestFit="1" customWidth="1"/>
    <col min="4352" max="4597" width="9" style="105"/>
    <col min="4598" max="4598" width="8.625" style="105" customWidth="1"/>
    <col min="4599" max="4599" width="53" style="105" customWidth="1"/>
    <col min="4600" max="4601" width="18" style="105" bestFit="1" customWidth="1"/>
    <col min="4602" max="4602" width="10.875" style="105" customWidth="1"/>
    <col min="4603" max="4603" width="25" style="105" bestFit="1" customWidth="1"/>
    <col min="4604" max="4604" width="17.375" style="105" customWidth="1"/>
    <col min="4605" max="4605" width="18" style="105" customWidth="1"/>
    <col min="4606" max="4606" width="9.25" style="105" bestFit="1" customWidth="1"/>
    <col min="4607" max="4607" width="9.875" style="105" bestFit="1" customWidth="1"/>
    <col min="4608" max="4853" width="9" style="105"/>
    <col min="4854" max="4854" width="8.625" style="105" customWidth="1"/>
    <col min="4855" max="4855" width="53" style="105" customWidth="1"/>
    <col min="4856" max="4857" width="18" style="105" bestFit="1" customWidth="1"/>
    <col min="4858" max="4858" width="10.875" style="105" customWidth="1"/>
    <col min="4859" max="4859" width="25" style="105" bestFit="1" customWidth="1"/>
    <col min="4860" max="4860" width="17.375" style="105" customWidth="1"/>
    <col min="4861" max="4861" width="18" style="105" customWidth="1"/>
    <col min="4862" max="4862" width="9.25" style="105" bestFit="1" customWidth="1"/>
    <col min="4863" max="4863" width="9.875" style="105" bestFit="1" customWidth="1"/>
    <col min="4864" max="5109" width="9" style="105"/>
    <col min="5110" max="5110" width="8.625" style="105" customWidth="1"/>
    <col min="5111" max="5111" width="53" style="105" customWidth="1"/>
    <col min="5112" max="5113" width="18" style="105" bestFit="1" customWidth="1"/>
    <col min="5114" max="5114" width="10.875" style="105" customWidth="1"/>
    <col min="5115" max="5115" width="25" style="105" bestFit="1" customWidth="1"/>
    <col min="5116" max="5116" width="17.375" style="105" customWidth="1"/>
    <col min="5117" max="5117" width="18" style="105" customWidth="1"/>
    <col min="5118" max="5118" width="9.25" style="105" bestFit="1" customWidth="1"/>
    <col min="5119" max="5119" width="9.875" style="105" bestFit="1" customWidth="1"/>
    <col min="5120" max="5365" width="9" style="105"/>
    <col min="5366" max="5366" width="8.625" style="105" customWidth="1"/>
    <col min="5367" max="5367" width="53" style="105" customWidth="1"/>
    <col min="5368" max="5369" width="18" style="105" bestFit="1" customWidth="1"/>
    <col min="5370" max="5370" width="10.875" style="105" customWidth="1"/>
    <col min="5371" max="5371" width="25" style="105" bestFit="1" customWidth="1"/>
    <col min="5372" max="5372" width="17.375" style="105" customWidth="1"/>
    <col min="5373" max="5373" width="18" style="105" customWidth="1"/>
    <col min="5374" max="5374" width="9.25" style="105" bestFit="1" customWidth="1"/>
    <col min="5375" max="5375" width="9.875" style="105" bestFit="1" customWidth="1"/>
    <col min="5376" max="5621" width="9" style="105"/>
    <col min="5622" max="5622" width="8.625" style="105" customWidth="1"/>
    <col min="5623" max="5623" width="53" style="105" customWidth="1"/>
    <col min="5624" max="5625" width="18" style="105" bestFit="1" customWidth="1"/>
    <col min="5626" max="5626" width="10.875" style="105" customWidth="1"/>
    <col min="5627" max="5627" width="25" style="105" bestFit="1" customWidth="1"/>
    <col min="5628" max="5628" width="17.375" style="105" customWidth="1"/>
    <col min="5629" max="5629" width="18" style="105" customWidth="1"/>
    <col min="5630" max="5630" width="9.25" style="105" bestFit="1" customWidth="1"/>
    <col min="5631" max="5631" width="9.875" style="105" bestFit="1" customWidth="1"/>
    <col min="5632" max="5877" width="9" style="105"/>
    <col min="5878" max="5878" width="8.625" style="105" customWidth="1"/>
    <col min="5879" max="5879" width="53" style="105" customWidth="1"/>
    <col min="5880" max="5881" width="18" style="105" bestFit="1" customWidth="1"/>
    <col min="5882" max="5882" width="10.875" style="105" customWidth="1"/>
    <col min="5883" max="5883" width="25" style="105" bestFit="1" customWidth="1"/>
    <col min="5884" max="5884" width="17.375" style="105" customWidth="1"/>
    <col min="5885" max="5885" width="18" style="105" customWidth="1"/>
    <col min="5886" max="5886" width="9.25" style="105" bestFit="1" customWidth="1"/>
    <col min="5887" max="5887" width="9.875" style="105" bestFit="1" customWidth="1"/>
    <col min="5888" max="6133" width="9" style="105"/>
    <col min="6134" max="6134" width="8.625" style="105" customWidth="1"/>
    <col min="6135" max="6135" width="53" style="105" customWidth="1"/>
    <col min="6136" max="6137" width="18" style="105" bestFit="1" customWidth="1"/>
    <col min="6138" max="6138" width="10.875" style="105" customWidth="1"/>
    <col min="6139" max="6139" width="25" style="105" bestFit="1" customWidth="1"/>
    <col min="6140" max="6140" width="17.375" style="105" customWidth="1"/>
    <col min="6141" max="6141" width="18" style="105" customWidth="1"/>
    <col min="6142" max="6142" width="9.25" style="105" bestFit="1" customWidth="1"/>
    <col min="6143" max="6143" width="9.875" style="105" bestFit="1" customWidth="1"/>
    <col min="6144" max="6389" width="9" style="105"/>
    <col min="6390" max="6390" width="8.625" style="105" customWidth="1"/>
    <col min="6391" max="6391" width="53" style="105" customWidth="1"/>
    <col min="6392" max="6393" width="18" style="105" bestFit="1" customWidth="1"/>
    <col min="6394" max="6394" width="10.875" style="105" customWidth="1"/>
    <col min="6395" max="6395" width="25" style="105" bestFit="1" customWidth="1"/>
    <col min="6396" max="6396" width="17.375" style="105" customWidth="1"/>
    <col min="6397" max="6397" width="18" style="105" customWidth="1"/>
    <col min="6398" max="6398" width="9.25" style="105" bestFit="1" customWidth="1"/>
    <col min="6399" max="6399" width="9.875" style="105" bestFit="1" customWidth="1"/>
    <col min="6400" max="6645" width="9" style="105"/>
    <col min="6646" max="6646" width="8.625" style="105" customWidth="1"/>
    <col min="6647" max="6647" width="53" style="105" customWidth="1"/>
    <col min="6648" max="6649" width="18" style="105" bestFit="1" customWidth="1"/>
    <col min="6650" max="6650" width="10.875" style="105" customWidth="1"/>
    <col min="6651" max="6651" width="25" style="105" bestFit="1" customWidth="1"/>
    <col min="6652" max="6652" width="17.375" style="105" customWidth="1"/>
    <col min="6653" max="6653" width="18" style="105" customWidth="1"/>
    <col min="6654" max="6654" width="9.25" style="105" bestFit="1" customWidth="1"/>
    <col min="6655" max="6655" width="9.875" style="105" bestFit="1" customWidth="1"/>
    <col min="6656" max="6901" width="9" style="105"/>
    <col min="6902" max="6902" width="8.625" style="105" customWidth="1"/>
    <col min="6903" max="6903" width="53" style="105" customWidth="1"/>
    <col min="6904" max="6905" width="18" style="105" bestFit="1" customWidth="1"/>
    <col min="6906" max="6906" width="10.875" style="105" customWidth="1"/>
    <col min="6907" max="6907" width="25" style="105" bestFit="1" customWidth="1"/>
    <col min="6908" max="6908" width="17.375" style="105" customWidth="1"/>
    <col min="6909" max="6909" width="18" style="105" customWidth="1"/>
    <col min="6910" max="6910" width="9.25" style="105" bestFit="1" customWidth="1"/>
    <col min="6911" max="6911" width="9.875" style="105" bestFit="1" customWidth="1"/>
    <col min="6912" max="7157" width="9" style="105"/>
    <col min="7158" max="7158" width="8.625" style="105" customWidth="1"/>
    <col min="7159" max="7159" width="53" style="105" customWidth="1"/>
    <col min="7160" max="7161" width="18" style="105" bestFit="1" customWidth="1"/>
    <col min="7162" max="7162" width="10.875" style="105" customWidth="1"/>
    <col min="7163" max="7163" width="25" style="105" bestFit="1" customWidth="1"/>
    <col min="7164" max="7164" width="17.375" style="105" customWidth="1"/>
    <col min="7165" max="7165" width="18" style="105" customWidth="1"/>
    <col min="7166" max="7166" width="9.25" style="105" bestFit="1" customWidth="1"/>
    <col min="7167" max="7167" width="9.875" style="105" bestFit="1" customWidth="1"/>
    <col min="7168" max="7413" width="9" style="105"/>
    <col min="7414" max="7414" width="8.625" style="105" customWidth="1"/>
    <col min="7415" max="7415" width="53" style="105" customWidth="1"/>
    <col min="7416" max="7417" width="18" style="105" bestFit="1" customWidth="1"/>
    <col min="7418" max="7418" width="10.875" style="105" customWidth="1"/>
    <col min="7419" max="7419" width="25" style="105" bestFit="1" customWidth="1"/>
    <col min="7420" max="7420" width="17.375" style="105" customWidth="1"/>
    <col min="7421" max="7421" width="18" style="105" customWidth="1"/>
    <col min="7422" max="7422" width="9.25" style="105" bestFit="1" customWidth="1"/>
    <col min="7423" max="7423" width="9.875" style="105" bestFit="1" customWidth="1"/>
    <col min="7424" max="7669" width="9" style="105"/>
    <col min="7670" max="7670" width="8.625" style="105" customWidth="1"/>
    <col min="7671" max="7671" width="53" style="105" customWidth="1"/>
    <col min="7672" max="7673" width="18" style="105" bestFit="1" customWidth="1"/>
    <col min="7674" max="7674" width="10.875" style="105" customWidth="1"/>
    <col min="7675" max="7675" width="25" style="105" bestFit="1" customWidth="1"/>
    <col min="7676" max="7676" width="17.375" style="105" customWidth="1"/>
    <col min="7677" max="7677" width="18" style="105" customWidth="1"/>
    <col min="7678" max="7678" width="9.25" style="105" bestFit="1" customWidth="1"/>
    <col min="7679" max="7679" width="9.875" style="105" bestFit="1" customWidth="1"/>
    <col min="7680" max="7925" width="9" style="105"/>
    <col min="7926" max="7926" width="8.625" style="105" customWidth="1"/>
    <col min="7927" max="7927" width="53" style="105" customWidth="1"/>
    <col min="7928" max="7929" width="18" style="105" bestFit="1" customWidth="1"/>
    <col min="7930" max="7930" width="10.875" style="105" customWidth="1"/>
    <col min="7931" max="7931" width="25" style="105" bestFit="1" customWidth="1"/>
    <col min="7932" max="7932" width="17.375" style="105" customWidth="1"/>
    <col min="7933" max="7933" width="18" style="105" customWidth="1"/>
    <col min="7934" max="7934" width="9.25" style="105" bestFit="1" customWidth="1"/>
    <col min="7935" max="7935" width="9.875" style="105" bestFit="1" customWidth="1"/>
    <col min="7936" max="8181" width="9" style="105"/>
    <col min="8182" max="8182" width="8.625" style="105" customWidth="1"/>
    <col min="8183" max="8183" width="53" style="105" customWidth="1"/>
    <col min="8184" max="8185" width="18" style="105" bestFit="1" customWidth="1"/>
    <col min="8186" max="8186" width="10.875" style="105" customWidth="1"/>
    <col min="8187" max="8187" width="25" style="105" bestFit="1" customWidth="1"/>
    <col min="8188" max="8188" width="17.375" style="105" customWidth="1"/>
    <col min="8189" max="8189" width="18" style="105" customWidth="1"/>
    <col min="8190" max="8190" width="9.25" style="105" bestFit="1" customWidth="1"/>
    <col min="8191" max="8191" width="9.875" style="105" bestFit="1" customWidth="1"/>
    <col min="8192" max="8437" width="9" style="105"/>
    <col min="8438" max="8438" width="8.625" style="105" customWidth="1"/>
    <col min="8439" max="8439" width="53" style="105" customWidth="1"/>
    <col min="8440" max="8441" width="18" style="105" bestFit="1" customWidth="1"/>
    <col min="8442" max="8442" width="10.875" style="105" customWidth="1"/>
    <col min="8443" max="8443" width="25" style="105" bestFit="1" customWidth="1"/>
    <col min="8444" max="8444" width="17.375" style="105" customWidth="1"/>
    <col min="8445" max="8445" width="18" style="105" customWidth="1"/>
    <col min="8446" max="8446" width="9.25" style="105" bestFit="1" customWidth="1"/>
    <col min="8447" max="8447" width="9.875" style="105" bestFit="1" customWidth="1"/>
    <col min="8448" max="8693" width="9" style="105"/>
    <col min="8694" max="8694" width="8.625" style="105" customWidth="1"/>
    <col min="8695" max="8695" width="53" style="105" customWidth="1"/>
    <col min="8696" max="8697" width="18" style="105" bestFit="1" customWidth="1"/>
    <col min="8698" max="8698" width="10.875" style="105" customWidth="1"/>
    <col min="8699" max="8699" width="25" style="105" bestFit="1" customWidth="1"/>
    <col min="8700" max="8700" width="17.375" style="105" customWidth="1"/>
    <col min="8701" max="8701" width="18" style="105" customWidth="1"/>
    <col min="8702" max="8702" width="9.25" style="105" bestFit="1" customWidth="1"/>
    <col min="8703" max="8703" width="9.875" style="105" bestFit="1" customWidth="1"/>
    <col min="8704" max="8949" width="9" style="105"/>
    <col min="8950" max="8950" width="8.625" style="105" customWidth="1"/>
    <col min="8951" max="8951" width="53" style="105" customWidth="1"/>
    <col min="8952" max="8953" width="18" style="105" bestFit="1" customWidth="1"/>
    <col min="8954" max="8954" width="10.875" style="105" customWidth="1"/>
    <col min="8955" max="8955" width="25" style="105" bestFit="1" customWidth="1"/>
    <col min="8956" max="8956" width="17.375" style="105" customWidth="1"/>
    <col min="8957" max="8957" width="18" style="105" customWidth="1"/>
    <col min="8958" max="8958" width="9.25" style="105" bestFit="1" customWidth="1"/>
    <col min="8959" max="8959" width="9.875" style="105" bestFit="1" customWidth="1"/>
    <col min="8960" max="9205" width="9" style="105"/>
    <col min="9206" max="9206" width="8.625" style="105" customWidth="1"/>
    <col min="9207" max="9207" width="53" style="105" customWidth="1"/>
    <col min="9208" max="9209" width="18" style="105" bestFit="1" customWidth="1"/>
    <col min="9210" max="9210" width="10.875" style="105" customWidth="1"/>
    <col min="9211" max="9211" width="25" style="105" bestFit="1" customWidth="1"/>
    <col min="9212" max="9212" width="17.375" style="105" customWidth="1"/>
    <col min="9213" max="9213" width="18" style="105" customWidth="1"/>
    <col min="9214" max="9214" width="9.25" style="105" bestFit="1" customWidth="1"/>
    <col min="9215" max="9215" width="9.875" style="105" bestFit="1" customWidth="1"/>
    <col min="9216" max="9461" width="9" style="105"/>
    <col min="9462" max="9462" width="8.625" style="105" customWidth="1"/>
    <col min="9463" max="9463" width="53" style="105" customWidth="1"/>
    <col min="9464" max="9465" width="18" style="105" bestFit="1" customWidth="1"/>
    <col min="9466" max="9466" width="10.875" style="105" customWidth="1"/>
    <col min="9467" max="9467" width="25" style="105" bestFit="1" customWidth="1"/>
    <col min="9468" max="9468" width="17.375" style="105" customWidth="1"/>
    <col min="9469" max="9469" width="18" style="105" customWidth="1"/>
    <col min="9470" max="9470" width="9.25" style="105" bestFit="1" customWidth="1"/>
    <col min="9471" max="9471" width="9.875" style="105" bestFit="1" customWidth="1"/>
    <col min="9472" max="9717" width="9" style="105"/>
    <col min="9718" max="9718" width="8.625" style="105" customWidth="1"/>
    <col min="9719" max="9719" width="53" style="105" customWidth="1"/>
    <col min="9720" max="9721" width="18" style="105" bestFit="1" customWidth="1"/>
    <col min="9722" max="9722" width="10.875" style="105" customWidth="1"/>
    <col min="9723" max="9723" width="25" style="105" bestFit="1" customWidth="1"/>
    <col min="9724" max="9724" width="17.375" style="105" customWidth="1"/>
    <col min="9725" max="9725" width="18" style="105" customWidth="1"/>
    <col min="9726" max="9726" width="9.25" style="105" bestFit="1" customWidth="1"/>
    <col min="9727" max="9727" width="9.875" style="105" bestFit="1" customWidth="1"/>
    <col min="9728" max="9973" width="9" style="105"/>
    <col min="9974" max="9974" width="8.625" style="105" customWidth="1"/>
    <col min="9975" max="9975" width="53" style="105" customWidth="1"/>
    <col min="9976" max="9977" width="18" style="105" bestFit="1" customWidth="1"/>
    <col min="9978" max="9978" width="10.875" style="105" customWidth="1"/>
    <col min="9979" max="9979" width="25" style="105" bestFit="1" customWidth="1"/>
    <col min="9980" max="9980" width="17.375" style="105" customWidth="1"/>
    <col min="9981" max="9981" width="18" style="105" customWidth="1"/>
    <col min="9982" max="9982" width="9.25" style="105" bestFit="1" customWidth="1"/>
    <col min="9983" max="9983" width="9.875" style="105" bestFit="1" customWidth="1"/>
    <col min="9984" max="10229" width="9" style="105"/>
    <col min="10230" max="10230" width="8.625" style="105" customWidth="1"/>
    <col min="10231" max="10231" width="53" style="105" customWidth="1"/>
    <col min="10232" max="10233" width="18" style="105" bestFit="1" customWidth="1"/>
    <col min="10234" max="10234" width="10.875" style="105" customWidth="1"/>
    <col min="10235" max="10235" width="25" style="105" bestFit="1" customWidth="1"/>
    <col min="10236" max="10236" width="17.375" style="105" customWidth="1"/>
    <col min="10237" max="10237" width="18" style="105" customWidth="1"/>
    <col min="10238" max="10238" width="9.25" style="105" bestFit="1" customWidth="1"/>
    <col min="10239" max="10239" width="9.875" style="105" bestFit="1" customWidth="1"/>
    <col min="10240" max="10485" width="9" style="105"/>
    <col min="10486" max="10486" width="8.625" style="105" customWidth="1"/>
    <col min="10487" max="10487" width="53" style="105" customWidth="1"/>
    <col min="10488" max="10489" width="18" style="105" bestFit="1" customWidth="1"/>
    <col min="10490" max="10490" width="10.875" style="105" customWidth="1"/>
    <col min="10491" max="10491" width="25" style="105" bestFit="1" customWidth="1"/>
    <col min="10492" max="10492" width="17.375" style="105" customWidth="1"/>
    <col min="10493" max="10493" width="18" style="105" customWidth="1"/>
    <col min="10494" max="10494" width="9.25" style="105" bestFit="1" customWidth="1"/>
    <col min="10495" max="10495" width="9.875" style="105" bestFit="1" customWidth="1"/>
    <col min="10496" max="10741" width="9" style="105"/>
    <col min="10742" max="10742" width="8.625" style="105" customWidth="1"/>
    <col min="10743" max="10743" width="53" style="105" customWidth="1"/>
    <col min="10744" max="10745" width="18" style="105" bestFit="1" customWidth="1"/>
    <col min="10746" max="10746" width="10.875" style="105" customWidth="1"/>
    <col min="10747" max="10747" width="25" style="105" bestFit="1" customWidth="1"/>
    <col min="10748" max="10748" width="17.375" style="105" customWidth="1"/>
    <col min="10749" max="10749" width="18" style="105" customWidth="1"/>
    <col min="10750" max="10750" width="9.25" style="105" bestFit="1" customWidth="1"/>
    <col min="10751" max="10751" width="9.875" style="105" bestFit="1" customWidth="1"/>
    <col min="10752" max="10997" width="9" style="105"/>
    <col min="10998" max="10998" width="8.625" style="105" customWidth="1"/>
    <col min="10999" max="10999" width="53" style="105" customWidth="1"/>
    <col min="11000" max="11001" width="18" style="105" bestFit="1" customWidth="1"/>
    <col min="11002" max="11002" width="10.875" style="105" customWidth="1"/>
    <col min="11003" max="11003" width="25" style="105" bestFit="1" customWidth="1"/>
    <col min="11004" max="11004" width="17.375" style="105" customWidth="1"/>
    <col min="11005" max="11005" width="18" style="105" customWidth="1"/>
    <col min="11006" max="11006" width="9.25" style="105" bestFit="1" customWidth="1"/>
    <col min="11007" max="11007" width="9.875" style="105" bestFit="1" customWidth="1"/>
    <col min="11008" max="11253" width="9" style="105"/>
    <col min="11254" max="11254" width="8.625" style="105" customWidth="1"/>
    <col min="11255" max="11255" width="53" style="105" customWidth="1"/>
    <col min="11256" max="11257" width="18" style="105" bestFit="1" customWidth="1"/>
    <col min="11258" max="11258" width="10.875" style="105" customWidth="1"/>
    <col min="11259" max="11259" width="25" style="105" bestFit="1" customWidth="1"/>
    <col min="11260" max="11260" width="17.375" style="105" customWidth="1"/>
    <col min="11261" max="11261" width="18" style="105" customWidth="1"/>
    <col min="11262" max="11262" width="9.25" style="105" bestFit="1" customWidth="1"/>
    <col min="11263" max="11263" width="9.875" style="105" bestFit="1" customWidth="1"/>
    <col min="11264" max="11509" width="9" style="105"/>
    <col min="11510" max="11510" width="8.625" style="105" customWidth="1"/>
    <col min="11511" max="11511" width="53" style="105" customWidth="1"/>
    <col min="11512" max="11513" width="18" style="105" bestFit="1" customWidth="1"/>
    <col min="11514" max="11514" width="10.875" style="105" customWidth="1"/>
    <col min="11515" max="11515" width="25" style="105" bestFit="1" customWidth="1"/>
    <col min="11516" max="11516" width="17.375" style="105" customWidth="1"/>
    <col min="11517" max="11517" width="18" style="105" customWidth="1"/>
    <col min="11518" max="11518" width="9.25" style="105" bestFit="1" customWidth="1"/>
    <col min="11519" max="11519" width="9.875" style="105" bestFit="1" customWidth="1"/>
    <col min="11520" max="11765" width="9" style="105"/>
    <col min="11766" max="11766" width="8.625" style="105" customWidth="1"/>
    <col min="11767" max="11767" width="53" style="105" customWidth="1"/>
    <col min="11768" max="11769" width="18" style="105" bestFit="1" customWidth="1"/>
    <col min="11770" max="11770" width="10.875" style="105" customWidth="1"/>
    <col min="11771" max="11771" width="25" style="105" bestFit="1" customWidth="1"/>
    <col min="11772" max="11772" width="17.375" style="105" customWidth="1"/>
    <col min="11773" max="11773" width="18" style="105" customWidth="1"/>
    <col min="11774" max="11774" width="9.25" style="105" bestFit="1" customWidth="1"/>
    <col min="11775" max="11775" width="9.875" style="105" bestFit="1" customWidth="1"/>
    <col min="11776" max="12021" width="9" style="105"/>
    <col min="12022" max="12022" width="8.625" style="105" customWidth="1"/>
    <col min="12023" max="12023" width="53" style="105" customWidth="1"/>
    <col min="12024" max="12025" width="18" style="105" bestFit="1" customWidth="1"/>
    <col min="12026" max="12026" width="10.875" style="105" customWidth="1"/>
    <col min="12027" max="12027" width="25" style="105" bestFit="1" customWidth="1"/>
    <col min="12028" max="12028" width="17.375" style="105" customWidth="1"/>
    <col min="12029" max="12029" width="18" style="105" customWidth="1"/>
    <col min="12030" max="12030" width="9.25" style="105" bestFit="1" customWidth="1"/>
    <col min="12031" max="12031" width="9.875" style="105" bestFit="1" customWidth="1"/>
    <col min="12032" max="12277" width="9" style="105"/>
    <col min="12278" max="12278" width="8.625" style="105" customWidth="1"/>
    <col min="12279" max="12279" width="53" style="105" customWidth="1"/>
    <col min="12280" max="12281" width="18" style="105" bestFit="1" customWidth="1"/>
    <col min="12282" max="12282" width="10.875" style="105" customWidth="1"/>
    <col min="12283" max="12283" width="25" style="105" bestFit="1" customWidth="1"/>
    <col min="12284" max="12284" width="17.375" style="105" customWidth="1"/>
    <col min="12285" max="12285" width="18" style="105" customWidth="1"/>
    <col min="12286" max="12286" width="9.25" style="105" bestFit="1" customWidth="1"/>
    <col min="12287" max="12287" width="9.875" style="105" bestFit="1" customWidth="1"/>
    <col min="12288" max="12533" width="9" style="105"/>
    <col min="12534" max="12534" width="8.625" style="105" customWidth="1"/>
    <col min="12535" max="12535" width="53" style="105" customWidth="1"/>
    <col min="12536" max="12537" width="18" style="105" bestFit="1" customWidth="1"/>
    <col min="12538" max="12538" width="10.875" style="105" customWidth="1"/>
    <col min="12539" max="12539" width="25" style="105" bestFit="1" customWidth="1"/>
    <col min="12540" max="12540" width="17.375" style="105" customWidth="1"/>
    <col min="12541" max="12541" width="18" style="105" customWidth="1"/>
    <col min="12542" max="12542" width="9.25" style="105" bestFit="1" customWidth="1"/>
    <col min="12543" max="12543" width="9.875" style="105" bestFit="1" customWidth="1"/>
    <col min="12544" max="12789" width="9" style="105"/>
    <col min="12790" max="12790" width="8.625" style="105" customWidth="1"/>
    <col min="12791" max="12791" width="53" style="105" customWidth="1"/>
    <col min="12792" max="12793" width="18" style="105" bestFit="1" customWidth="1"/>
    <col min="12794" max="12794" width="10.875" style="105" customWidth="1"/>
    <col min="12795" max="12795" width="25" style="105" bestFit="1" customWidth="1"/>
    <col min="12796" max="12796" width="17.375" style="105" customWidth="1"/>
    <col min="12797" max="12797" width="18" style="105" customWidth="1"/>
    <col min="12798" max="12798" width="9.25" style="105" bestFit="1" customWidth="1"/>
    <col min="12799" max="12799" width="9.875" style="105" bestFit="1" customWidth="1"/>
    <col min="12800" max="13045" width="9" style="105"/>
    <col min="13046" max="13046" width="8.625" style="105" customWidth="1"/>
    <col min="13047" max="13047" width="53" style="105" customWidth="1"/>
    <col min="13048" max="13049" width="18" style="105" bestFit="1" customWidth="1"/>
    <col min="13050" max="13050" width="10.875" style="105" customWidth="1"/>
    <col min="13051" max="13051" width="25" style="105" bestFit="1" customWidth="1"/>
    <col min="13052" max="13052" width="17.375" style="105" customWidth="1"/>
    <col min="13053" max="13053" width="18" style="105" customWidth="1"/>
    <col min="13054" max="13054" width="9.25" style="105" bestFit="1" customWidth="1"/>
    <col min="13055" max="13055" width="9.875" style="105" bestFit="1" customWidth="1"/>
    <col min="13056" max="13301" width="9" style="105"/>
    <col min="13302" max="13302" width="8.625" style="105" customWidth="1"/>
    <col min="13303" max="13303" width="53" style="105" customWidth="1"/>
    <col min="13304" max="13305" width="18" style="105" bestFit="1" customWidth="1"/>
    <col min="13306" max="13306" width="10.875" style="105" customWidth="1"/>
    <col min="13307" max="13307" width="25" style="105" bestFit="1" customWidth="1"/>
    <col min="13308" max="13308" width="17.375" style="105" customWidth="1"/>
    <col min="13309" max="13309" width="18" style="105" customWidth="1"/>
    <col min="13310" max="13310" width="9.25" style="105" bestFit="1" customWidth="1"/>
    <col min="13311" max="13311" width="9.875" style="105" bestFit="1" customWidth="1"/>
    <col min="13312" max="13557" width="9" style="105"/>
    <col min="13558" max="13558" width="8.625" style="105" customWidth="1"/>
    <col min="13559" max="13559" width="53" style="105" customWidth="1"/>
    <col min="13560" max="13561" width="18" style="105" bestFit="1" customWidth="1"/>
    <col min="13562" max="13562" width="10.875" style="105" customWidth="1"/>
    <col min="13563" max="13563" width="25" style="105" bestFit="1" customWidth="1"/>
    <col min="13564" max="13564" width="17.375" style="105" customWidth="1"/>
    <col min="13565" max="13565" width="18" style="105" customWidth="1"/>
    <col min="13566" max="13566" width="9.25" style="105" bestFit="1" customWidth="1"/>
    <col min="13567" max="13567" width="9.875" style="105" bestFit="1" customWidth="1"/>
    <col min="13568" max="13813" width="9" style="105"/>
    <col min="13814" max="13814" width="8.625" style="105" customWidth="1"/>
    <col min="13815" max="13815" width="53" style="105" customWidth="1"/>
    <col min="13816" max="13817" width="18" style="105" bestFit="1" customWidth="1"/>
    <col min="13818" max="13818" width="10.875" style="105" customWidth="1"/>
    <col min="13819" max="13819" width="25" style="105" bestFit="1" customWidth="1"/>
    <col min="13820" max="13820" width="17.375" style="105" customWidth="1"/>
    <col min="13821" max="13821" width="18" style="105" customWidth="1"/>
    <col min="13822" max="13822" width="9.25" style="105" bestFit="1" customWidth="1"/>
    <col min="13823" max="13823" width="9.875" style="105" bestFit="1" customWidth="1"/>
    <col min="13824" max="14069" width="9" style="105"/>
    <col min="14070" max="14070" width="8.625" style="105" customWidth="1"/>
    <col min="14071" max="14071" width="53" style="105" customWidth="1"/>
    <col min="14072" max="14073" width="18" style="105" bestFit="1" customWidth="1"/>
    <col min="14074" max="14074" width="10.875" style="105" customWidth="1"/>
    <col min="14075" max="14075" width="25" style="105" bestFit="1" customWidth="1"/>
    <col min="14076" max="14076" width="17.375" style="105" customWidth="1"/>
    <col min="14077" max="14077" width="18" style="105" customWidth="1"/>
    <col min="14078" max="14078" width="9.25" style="105" bestFit="1" customWidth="1"/>
    <col min="14079" max="14079" width="9.875" style="105" bestFit="1" customWidth="1"/>
    <col min="14080" max="14325" width="9" style="105"/>
    <col min="14326" max="14326" width="8.625" style="105" customWidth="1"/>
    <col min="14327" max="14327" width="53" style="105" customWidth="1"/>
    <col min="14328" max="14329" width="18" style="105" bestFit="1" customWidth="1"/>
    <col min="14330" max="14330" width="10.875" style="105" customWidth="1"/>
    <col min="14331" max="14331" width="25" style="105" bestFit="1" customWidth="1"/>
    <col min="14332" max="14332" width="17.375" style="105" customWidth="1"/>
    <col min="14333" max="14333" width="18" style="105" customWidth="1"/>
    <col min="14334" max="14334" width="9.25" style="105" bestFit="1" customWidth="1"/>
    <col min="14335" max="14335" width="9.875" style="105" bestFit="1" customWidth="1"/>
    <col min="14336" max="14581" width="9" style="105"/>
    <col min="14582" max="14582" width="8.625" style="105" customWidth="1"/>
    <col min="14583" max="14583" width="53" style="105" customWidth="1"/>
    <col min="14584" max="14585" width="18" style="105" bestFit="1" customWidth="1"/>
    <col min="14586" max="14586" width="10.875" style="105" customWidth="1"/>
    <col min="14587" max="14587" width="25" style="105" bestFit="1" customWidth="1"/>
    <col min="14588" max="14588" width="17.375" style="105" customWidth="1"/>
    <col min="14589" max="14589" width="18" style="105" customWidth="1"/>
    <col min="14590" max="14590" width="9.25" style="105" bestFit="1" customWidth="1"/>
    <col min="14591" max="14591" width="9.875" style="105" bestFit="1" customWidth="1"/>
    <col min="14592" max="14837" width="9" style="105"/>
    <col min="14838" max="14838" width="8.625" style="105" customWidth="1"/>
    <col min="14839" max="14839" width="53" style="105" customWidth="1"/>
    <col min="14840" max="14841" width="18" style="105" bestFit="1" customWidth="1"/>
    <col min="14842" max="14842" width="10.875" style="105" customWidth="1"/>
    <col min="14843" max="14843" width="25" style="105" bestFit="1" customWidth="1"/>
    <col min="14844" max="14844" width="17.375" style="105" customWidth="1"/>
    <col min="14845" max="14845" width="18" style="105" customWidth="1"/>
    <col min="14846" max="14846" width="9.25" style="105" bestFit="1" customWidth="1"/>
    <col min="14847" max="14847" width="9.875" style="105" bestFit="1" customWidth="1"/>
    <col min="14848" max="15093" width="9" style="105"/>
    <col min="15094" max="15094" width="8.625" style="105" customWidth="1"/>
    <col min="15095" max="15095" width="53" style="105" customWidth="1"/>
    <col min="15096" max="15097" width="18" style="105" bestFit="1" customWidth="1"/>
    <col min="15098" max="15098" width="10.875" style="105" customWidth="1"/>
    <col min="15099" max="15099" width="25" style="105" bestFit="1" customWidth="1"/>
    <col min="15100" max="15100" width="17.375" style="105" customWidth="1"/>
    <col min="15101" max="15101" width="18" style="105" customWidth="1"/>
    <col min="15102" max="15102" width="9.25" style="105" bestFit="1" customWidth="1"/>
    <col min="15103" max="15103" width="9.875" style="105" bestFit="1" customWidth="1"/>
    <col min="15104" max="15349" width="9" style="105"/>
    <col min="15350" max="15350" width="8.625" style="105" customWidth="1"/>
    <col min="15351" max="15351" width="53" style="105" customWidth="1"/>
    <col min="15352" max="15353" width="18" style="105" bestFit="1" customWidth="1"/>
    <col min="15354" max="15354" width="10.875" style="105" customWidth="1"/>
    <col min="15355" max="15355" width="25" style="105" bestFit="1" customWidth="1"/>
    <col min="15356" max="15356" width="17.375" style="105" customWidth="1"/>
    <col min="15357" max="15357" width="18" style="105" customWidth="1"/>
    <col min="15358" max="15358" width="9.25" style="105" bestFit="1" customWidth="1"/>
    <col min="15359" max="15359" width="9.875" style="105" bestFit="1" customWidth="1"/>
    <col min="15360" max="15605" width="9" style="105"/>
    <col min="15606" max="15606" width="8.625" style="105" customWidth="1"/>
    <col min="15607" max="15607" width="53" style="105" customWidth="1"/>
    <col min="15608" max="15609" width="18" style="105" bestFit="1" customWidth="1"/>
    <col min="15610" max="15610" width="10.875" style="105" customWidth="1"/>
    <col min="15611" max="15611" width="25" style="105" bestFit="1" customWidth="1"/>
    <col min="15612" max="15612" width="17.375" style="105" customWidth="1"/>
    <col min="15613" max="15613" width="18" style="105" customWidth="1"/>
    <col min="15614" max="15614" width="9.25" style="105" bestFit="1" customWidth="1"/>
    <col min="15615" max="15615" width="9.875" style="105" bestFit="1" customWidth="1"/>
    <col min="15616" max="15861" width="9" style="105"/>
    <col min="15862" max="15862" width="8.625" style="105" customWidth="1"/>
    <col min="15863" max="15863" width="53" style="105" customWidth="1"/>
    <col min="15864" max="15865" width="18" style="105" bestFit="1" customWidth="1"/>
    <col min="15866" max="15866" width="10.875" style="105" customWidth="1"/>
    <col min="15867" max="15867" width="25" style="105" bestFit="1" customWidth="1"/>
    <col min="15868" max="15868" width="17.375" style="105" customWidth="1"/>
    <col min="15869" max="15869" width="18" style="105" customWidth="1"/>
    <col min="15870" max="15870" width="9.25" style="105" bestFit="1" customWidth="1"/>
    <col min="15871" max="15871" width="9.875" style="105" bestFit="1" customWidth="1"/>
    <col min="15872" max="16117" width="9" style="105"/>
    <col min="16118" max="16118" width="8.625" style="105" customWidth="1"/>
    <col min="16119" max="16119" width="53" style="105" customWidth="1"/>
    <col min="16120" max="16121" width="18" style="105" bestFit="1" customWidth="1"/>
    <col min="16122" max="16122" width="10.875" style="105" customWidth="1"/>
    <col min="16123" max="16123" width="25" style="105" bestFit="1" customWidth="1"/>
    <col min="16124" max="16124" width="17.375" style="105" customWidth="1"/>
    <col min="16125" max="16125" width="18" style="105" customWidth="1"/>
    <col min="16126" max="16126" width="9.25" style="105" bestFit="1" customWidth="1"/>
    <col min="16127" max="16127" width="9.875" style="105" bestFit="1" customWidth="1"/>
    <col min="16128" max="16384" width="9" style="105"/>
  </cols>
  <sheetData>
    <row r="1" spans="1:27" s="1882" customFormat="1" ht="26.25">
      <c r="A1" s="1809" t="str">
        <f ca="1">VLOOKUP(LEFT(RIGHT(CELL("filename",A1),LEN(CELL("filename",A1))-FIND("]",CELL("filename",A1))),1)*1,Index!$B$8:$C$90,2,FALSE)</f>
        <v>Opex</v>
      </c>
      <c r="B1" s="1809"/>
      <c r="C1" s="1809"/>
      <c r="D1" s="1809"/>
      <c r="E1" s="1809"/>
      <c r="F1" s="1809"/>
      <c r="G1" s="1809"/>
    </row>
    <row r="2" spans="1:27" s="1882" customFormat="1" ht="26.25">
      <c r="A2" s="1809" t="str">
        <f>'Universal data'!C8</f>
        <v>National Grid Gas Transmission</v>
      </c>
      <c r="B2" s="1809"/>
      <c r="C2" s="1809"/>
      <c r="D2" s="1809"/>
      <c r="E2" s="1809"/>
      <c r="F2" s="1809"/>
      <c r="G2" s="1809"/>
    </row>
    <row r="3" spans="1:27" s="1883" customFormat="1" ht="21" thickBot="1">
      <c r="A3" s="1814" t="str">
        <f>'Universal data'!C21</f>
        <v>2012/13</v>
      </c>
      <c r="B3" s="1814"/>
      <c r="C3" s="1814"/>
      <c r="D3" s="1814"/>
      <c r="E3" s="1814"/>
      <c r="F3" s="1814"/>
      <c r="G3" s="1814"/>
    </row>
    <row r="4" spans="1:27" s="1884" customFormat="1">
      <c r="A4" s="1820"/>
      <c r="B4" s="1820"/>
      <c r="C4" s="1820"/>
      <c r="D4" s="1820"/>
      <c r="E4" s="1820"/>
      <c r="F4" s="1820"/>
      <c r="G4" s="1820"/>
    </row>
    <row r="5" spans="1:27" s="1885" customFormat="1" ht="20.25">
      <c r="A5" s="1827" t="str">
        <f ca="1">VLOOKUP(RIGHT(CELL("filename",A1),LEN(CELL("filename",A1))-FIND("]",CELL("filename",A1))),Index!$D$8:$E$102,2,FALSE)</f>
        <v>3.16 Quarry and other loss of development claims</v>
      </c>
      <c r="B5" s="1827"/>
      <c r="C5" s="1827"/>
      <c r="D5" s="1827"/>
      <c r="E5" s="1827"/>
      <c r="F5" s="1827"/>
      <c r="G5" s="1827"/>
    </row>
    <row r="6" spans="1:27" s="104" customFormat="1">
      <c r="B6" s="105"/>
      <c r="C6" s="105"/>
      <c r="D6" s="105"/>
      <c r="E6" s="105"/>
      <c r="F6" s="105"/>
      <c r="G6" s="105"/>
    </row>
    <row r="7" spans="1:27" s="1226" customFormat="1">
      <c r="B7" s="1227" t="s">
        <v>583</v>
      </c>
      <c r="C7" s="1227" t="s">
        <v>584</v>
      </c>
      <c r="D7" s="1227" t="s">
        <v>585</v>
      </c>
      <c r="E7" s="1227" t="s">
        <v>586</v>
      </c>
      <c r="F7" s="1228" t="s">
        <v>167</v>
      </c>
      <c r="G7" s="1221">
        <v>2013</v>
      </c>
    </row>
    <row r="8" spans="1:27" s="1229" customFormat="1" ht="25.5">
      <c r="B8" s="2218" t="s">
        <v>2007</v>
      </c>
      <c r="C8" s="1228" t="s">
        <v>2008</v>
      </c>
      <c r="D8" s="1230" t="s">
        <v>2009</v>
      </c>
      <c r="E8" s="1228"/>
      <c r="F8" s="1228"/>
      <c r="G8" s="1221"/>
      <c r="N8" s="108"/>
      <c r="O8" s="108"/>
      <c r="P8" s="108"/>
      <c r="Q8" s="108"/>
      <c r="R8" s="108"/>
      <c r="S8" s="108"/>
      <c r="T8" s="108"/>
      <c r="U8" s="108"/>
      <c r="V8" s="108"/>
      <c r="W8" s="108"/>
      <c r="X8" s="108"/>
      <c r="Y8" s="108"/>
      <c r="Z8" s="108"/>
      <c r="AA8" s="108"/>
    </row>
    <row r="9" spans="1:27">
      <c r="B9" s="2407"/>
      <c r="C9" s="1232"/>
      <c r="D9" s="1232"/>
      <c r="E9" s="1233"/>
      <c r="F9" s="1210" t="s">
        <v>10</v>
      </c>
      <c r="G9" s="1232"/>
    </row>
    <row r="10" spans="1:27">
      <c r="B10" s="2407"/>
      <c r="C10" s="1232"/>
      <c r="D10" s="1232"/>
      <c r="E10" s="1233"/>
      <c r="F10" s="1210" t="s">
        <v>10</v>
      </c>
      <c r="G10" s="1232"/>
    </row>
    <row r="11" spans="1:27">
      <c r="B11" s="2407"/>
      <c r="C11" s="1232"/>
      <c r="D11" s="1232"/>
      <c r="E11" s="1233"/>
      <c r="F11" s="1210" t="s">
        <v>10</v>
      </c>
      <c r="G11" s="1232"/>
    </row>
    <row r="12" spans="1:27">
      <c r="B12" s="2407"/>
      <c r="C12" s="1232"/>
      <c r="D12" s="1232"/>
      <c r="E12" s="1233"/>
      <c r="F12" s="1210" t="s">
        <v>10</v>
      </c>
      <c r="G12" s="1232"/>
    </row>
    <row r="13" spans="1:27">
      <c r="B13" s="2407"/>
      <c r="C13" s="1232"/>
      <c r="D13" s="1232"/>
      <c r="E13" s="1233"/>
      <c r="F13" s="1210" t="s">
        <v>10</v>
      </c>
      <c r="G13" s="1232"/>
    </row>
    <row r="14" spans="1:27">
      <c r="B14" s="2407"/>
      <c r="C14" s="1232"/>
      <c r="D14" s="1232"/>
      <c r="E14" s="1233"/>
      <c r="F14" s="1210" t="s">
        <v>10</v>
      </c>
      <c r="G14" s="1232"/>
    </row>
    <row r="15" spans="1:27">
      <c r="B15" s="2407"/>
      <c r="C15" s="1232"/>
      <c r="D15" s="1232"/>
      <c r="E15" s="1233"/>
      <c r="F15" s="1210" t="s">
        <v>10</v>
      </c>
      <c r="G15" s="1232"/>
    </row>
    <row r="16" spans="1:27">
      <c r="B16" s="2407"/>
      <c r="C16" s="1232"/>
      <c r="D16" s="1232"/>
      <c r="E16" s="1233"/>
      <c r="F16" s="1210" t="s">
        <v>10</v>
      </c>
      <c r="G16" s="1232"/>
    </row>
    <row r="17" spans="2:7">
      <c r="B17" s="2408"/>
      <c r="C17" s="1232"/>
      <c r="D17" s="1232"/>
      <c r="E17" s="1233"/>
      <c r="F17" s="1210" t="s">
        <v>10</v>
      </c>
      <c r="G17" s="1232"/>
    </row>
    <row r="18" spans="2:7">
      <c r="B18" s="2409"/>
      <c r="C18" s="1232"/>
      <c r="D18" s="1232"/>
      <c r="E18" s="1233"/>
      <c r="F18" s="1210" t="s">
        <v>10</v>
      </c>
      <c r="G18" s="1232"/>
    </row>
    <row r="19" spans="2:7">
      <c r="B19" s="2409"/>
      <c r="C19" s="1232"/>
      <c r="D19" s="1232"/>
      <c r="E19" s="1233"/>
      <c r="F19" s="1210" t="s">
        <v>10</v>
      </c>
      <c r="G19" s="1232"/>
    </row>
    <row r="20" spans="2:7">
      <c r="B20" s="2407"/>
      <c r="C20" s="1232"/>
      <c r="D20" s="1232"/>
      <c r="E20" s="1233"/>
      <c r="F20" s="1210" t="s">
        <v>10</v>
      </c>
      <c r="G20" s="1232"/>
    </row>
    <row r="21" spans="2:7" ht="25.5">
      <c r="B21" s="2407"/>
      <c r="C21" s="1231"/>
      <c r="D21" s="1231"/>
      <c r="E21" s="1235" t="s">
        <v>2010</v>
      </c>
      <c r="F21" s="1210" t="s">
        <v>10</v>
      </c>
      <c r="G21" s="1232"/>
    </row>
    <row r="22" spans="2:7">
      <c r="B22" s="2410"/>
      <c r="C22" s="1236" t="s">
        <v>2011</v>
      </c>
      <c r="D22" s="1236"/>
      <c r="E22" s="1286"/>
      <c r="F22" s="1210" t="s">
        <v>10</v>
      </c>
      <c r="G22" s="1237">
        <f>SUM(G9:G21)</f>
        <v>0</v>
      </c>
    </row>
    <row r="23" spans="2:7">
      <c r="B23" s="2411" t="s">
        <v>2012</v>
      </c>
      <c r="C23" s="2165" t="s">
        <v>2013</v>
      </c>
      <c r="D23" s="1238"/>
      <c r="E23" s="1233"/>
      <c r="F23" s="1210" t="s">
        <v>10</v>
      </c>
      <c r="G23" s="1232"/>
    </row>
    <row r="24" spans="2:7">
      <c r="B24" s="2407"/>
      <c r="C24" s="1238" t="s">
        <v>2014</v>
      </c>
      <c r="D24" s="1238"/>
      <c r="E24" s="1233"/>
      <c r="F24" s="1210" t="s">
        <v>10</v>
      </c>
      <c r="G24" s="1232"/>
    </row>
    <row r="25" spans="2:7">
      <c r="B25" s="2407"/>
      <c r="C25" s="1238" t="s">
        <v>2010</v>
      </c>
      <c r="D25" s="1238"/>
      <c r="E25" s="1233"/>
      <c r="F25" s="1210" t="s">
        <v>10</v>
      </c>
      <c r="G25" s="1232"/>
    </row>
    <row r="26" spans="2:7">
      <c r="B26" s="2412"/>
      <c r="C26" s="1234" t="s">
        <v>2015</v>
      </c>
      <c r="D26" s="1228"/>
      <c r="E26" s="1228"/>
      <c r="F26" s="1210" t="s">
        <v>10</v>
      </c>
      <c r="G26" s="1237">
        <f>SUM(G23:G25)</f>
        <v>0</v>
      </c>
    </row>
    <row r="27" spans="2:7">
      <c r="B27" s="1234"/>
      <c r="C27" s="1239" t="s">
        <v>2106</v>
      </c>
      <c r="D27" s="1228"/>
      <c r="E27" s="1228"/>
      <c r="F27" s="1210" t="s">
        <v>10</v>
      </c>
      <c r="G27" s="1240">
        <f>+G22+G26</f>
        <v>0</v>
      </c>
    </row>
    <row r="28" spans="2:7" ht="24.75">
      <c r="B28" s="115"/>
      <c r="C28" s="112"/>
      <c r="D28" s="112"/>
      <c r="E28" s="112"/>
      <c r="F28" s="112"/>
      <c r="G28" s="116"/>
    </row>
    <row r="30" spans="2:7">
      <c r="B30" s="1226" t="s">
        <v>2672</v>
      </c>
    </row>
    <row r="31" spans="2:7">
      <c r="B31" s="1226"/>
    </row>
    <row r="32" spans="2:7">
      <c r="B32" s="2167" t="s">
        <v>2677</v>
      </c>
      <c r="C32" s="2167" t="s">
        <v>2676</v>
      </c>
      <c r="D32" s="2168"/>
      <c r="E32" s="2168"/>
      <c r="F32" s="2168"/>
      <c r="G32" s="2168"/>
    </row>
    <row r="33" spans="2:7">
      <c r="B33" s="2169" t="s">
        <v>2674</v>
      </c>
      <c r="C33" s="2166"/>
      <c r="D33" s="2166"/>
      <c r="E33" s="1233"/>
      <c r="F33" s="1210" t="s">
        <v>10</v>
      </c>
      <c r="G33" s="1232"/>
    </row>
    <row r="34" spans="2:7">
      <c r="B34" s="2166" t="s">
        <v>2673</v>
      </c>
      <c r="C34" s="2166"/>
      <c r="D34" s="2166"/>
      <c r="E34" s="1233"/>
      <c r="F34" s="1210" t="s">
        <v>10</v>
      </c>
      <c r="G34" s="1240">
        <f>+G27</f>
        <v>0</v>
      </c>
    </row>
    <row r="35" spans="2:7">
      <c r="B35" s="2169" t="s">
        <v>2675</v>
      </c>
      <c r="C35" s="1232"/>
      <c r="D35" s="2166"/>
      <c r="E35" s="1233"/>
      <c r="F35" s="1210" t="s">
        <v>10</v>
      </c>
      <c r="G35" s="1232"/>
    </row>
  </sheetData>
  <pageMargins left="0.23622047244094491" right="0.23622047244094491" top="0.74803149606299213" bottom="0.74803149606299213" header="0.31496062992125984" footer="0.31496062992125984"/>
  <pageSetup paperSize="8" scale="85" fitToHeight="0" orientation="portrait" r:id="rId1"/>
</worksheet>
</file>

<file path=xl/worksheets/sheet36.xml><?xml version="1.0" encoding="utf-8"?>
<worksheet xmlns="http://schemas.openxmlformats.org/spreadsheetml/2006/main" xmlns:r="http://schemas.openxmlformats.org/officeDocument/2006/relationships">
  <sheetPr codeName="Sheet37">
    <tabColor theme="8" tint="0.59999389629810485"/>
    <pageSetUpPr fitToPage="1"/>
  </sheetPr>
  <dimension ref="A1:Z57"/>
  <sheetViews>
    <sheetView zoomScale="80" zoomScaleNormal="80" workbookViewId="0">
      <pane ySplit="8" topLeftCell="A18" activePane="bottomLeft" state="frozen"/>
      <selection activeCell="D14" sqref="D14"/>
      <selection pane="bottomLeft" activeCell="F57" sqref="F57"/>
    </sheetView>
  </sheetViews>
  <sheetFormatPr defaultRowHeight="12.75"/>
  <cols>
    <col min="1" max="1" width="5.375" customWidth="1"/>
    <col min="2" max="2" width="9.375" bestFit="1" customWidth="1"/>
    <col min="3" max="3" width="16.75" bestFit="1" customWidth="1"/>
    <col min="4" max="4" width="30.375" bestFit="1" customWidth="1"/>
    <col min="5" max="5" width="33" customWidth="1"/>
    <col min="6" max="6" width="35.625" customWidth="1"/>
    <col min="7" max="7" width="26.625" bestFit="1" customWidth="1"/>
    <col min="8" max="8" width="5.25" customWidth="1"/>
    <col min="9" max="17" width="9.875" customWidth="1"/>
  </cols>
  <sheetData>
    <row r="1" spans="1:26" s="1880" customFormat="1" ht="26.25">
      <c r="A1" s="1809" t="str">
        <f ca="1">VLOOKUP(LEFT(RIGHT(CELL("filename",A1),LEN(CELL("filename",A1))-FIND("]",CELL("filename",A1))),1)*1,Index!$B$8:$C$90,2,FALSE)</f>
        <v>Capex</v>
      </c>
      <c r="B1" s="1809"/>
      <c r="C1" s="1809"/>
      <c r="D1" s="1809"/>
      <c r="E1" s="1809"/>
      <c r="F1" s="1809"/>
      <c r="G1" s="1809"/>
      <c r="H1" s="1809"/>
      <c r="I1" s="1809"/>
      <c r="J1" s="1809"/>
      <c r="K1" s="1809"/>
      <c r="L1" s="1809"/>
      <c r="M1" s="1809"/>
      <c r="N1" s="1809"/>
      <c r="O1" s="1809"/>
      <c r="P1" s="1809"/>
      <c r="Q1" s="1809"/>
      <c r="R1" s="1809"/>
      <c r="S1" s="1866"/>
      <c r="T1" s="1866"/>
      <c r="U1" s="1866"/>
      <c r="V1" s="1866"/>
      <c r="W1" s="1866"/>
      <c r="X1" s="1866"/>
      <c r="Y1" s="1866"/>
      <c r="Z1" s="1866"/>
    </row>
    <row r="2" spans="1:26" s="1880" customFormat="1" ht="26.25">
      <c r="A2" s="1809" t="str">
        <f>'Universal data'!C8</f>
        <v>National Grid Gas Transmission</v>
      </c>
      <c r="B2" s="1809"/>
      <c r="C2" s="1809"/>
      <c r="D2" s="1809"/>
      <c r="E2" s="1809"/>
      <c r="F2" s="1809"/>
      <c r="G2" s="1809"/>
      <c r="H2" s="1809"/>
      <c r="I2" s="1809"/>
      <c r="J2" s="1809"/>
      <c r="K2" s="1809"/>
      <c r="L2" s="1809"/>
      <c r="M2" s="1809"/>
      <c r="N2" s="1809"/>
      <c r="O2" s="1809"/>
      <c r="P2" s="1809"/>
      <c r="Q2" s="1809"/>
      <c r="R2" s="1809"/>
      <c r="S2" s="1866"/>
      <c r="T2" s="1866"/>
      <c r="U2" s="1866"/>
      <c r="V2" s="1866"/>
      <c r="W2" s="1866"/>
      <c r="X2" s="1866"/>
      <c r="Y2" s="1866"/>
      <c r="Z2" s="1866"/>
    </row>
    <row r="3" spans="1:26" s="1881" customFormat="1" ht="21" thickBot="1">
      <c r="A3" s="1814" t="str">
        <f>'Universal data'!C21</f>
        <v>2012/13</v>
      </c>
      <c r="B3" s="1814"/>
      <c r="C3" s="1814"/>
      <c r="D3" s="1814"/>
      <c r="E3" s="1814"/>
      <c r="F3" s="1814"/>
      <c r="G3" s="1814"/>
      <c r="H3" s="1814"/>
      <c r="I3" s="1814"/>
      <c r="J3" s="1814"/>
      <c r="K3" s="1814"/>
      <c r="L3" s="1814"/>
      <c r="M3" s="1814"/>
      <c r="N3" s="1814"/>
      <c r="O3" s="1814"/>
      <c r="P3" s="1814"/>
      <c r="Q3" s="1814"/>
      <c r="R3" s="1814"/>
      <c r="S3" s="1867"/>
      <c r="T3" s="1867"/>
      <c r="U3" s="1867"/>
      <c r="V3" s="1867"/>
      <c r="W3" s="1867"/>
      <c r="X3" s="1867"/>
      <c r="Y3" s="1867"/>
      <c r="Z3" s="1867"/>
    </row>
    <row r="4" spans="1:26" s="1812" customFormat="1">
      <c r="A4" s="1820"/>
      <c r="B4" s="1820"/>
      <c r="C4" s="1820"/>
      <c r="D4" s="1820"/>
      <c r="E4" s="1820"/>
      <c r="F4" s="1820"/>
      <c r="G4" s="1820"/>
      <c r="H4" s="1820"/>
      <c r="I4" s="1820"/>
      <c r="J4" s="1820"/>
      <c r="K4" s="1820"/>
      <c r="L4" s="1820"/>
      <c r="M4" s="1820"/>
      <c r="N4" s="1820"/>
      <c r="O4" s="1820"/>
      <c r="P4" s="1820"/>
      <c r="Q4" s="1820"/>
      <c r="R4" s="1865"/>
      <c r="S4" s="1865"/>
      <c r="T4" s="1865"/>
      <c r="U4" s="1865"/>
      <c r="V4" s="1865"/>
      <c r="W4" s="1865"/>
      <c r="X4" s="1865"/>
      <c r="Y4" s="1865"/>
      <c r="Z4" s="1865"/>
    </row>
    <row r="5" spans="1:26" s="1819" customFormat="1" ht="20.25">
      <c r="A5" s="1827" t="str">
        <f ca="1">VLOOKUP(RIGHT(CELL("filename",A1),LEN(CELL("filename",A1))-FIND("]",CELL("filename",A1))),Index!$D$8:$E$102,2,FALSE)</f>
        <v>4.1 Capex summary</v>
      </c>
      <c r="B5" s="1827"/>
      <c r="C5" s="1827"/>
      <c r="D5" s="1827"/>
      <c r="E5" s="1827"/>
      <c r="F5" s="1827"/>
      <c r="G5" s="1827"/>
      <c r="H5" s="1827"/>
      <c r="I5" s="1827"/>
      <c r="J5" s="1827"/>
      <c r="K5" s="1827"/>
      <c r="L5" s="1827"/>
      <c r="M5" s="1827"/>
      <c r="N5" s="1827"/>
      <c r="O5" s="1827"/>
      <c r="P5" s="1827"/>
      <c r="Q5" s="1827"/>
    </row>
    <row r="7" spans="1:26" ht="15">
      <c r="I7" s="186" t="s">
        <v>2392</v>
      </c>
      <c r="J7" s="171" t="s">
        <v>97</v>
      </c>
      <c r="K7" s="178"/>
      <c r="L7" s="178"/>
      <c r="M7" s="178"/>
      <c r="N7" s="178"/>
      <c r="O7" s="178"/>
      <c r="P7" s="178"/>
      <c r="Q7" s="178"/>
    </row>
    <row r="8" spans="1:26" ht="30">
      <c r="B8" s="182" t="s">
        <v>2622</v>
      </c>
      <c r="C8" s="182"/>
      <c r="D8" s="182"/>
      <c r="E8" s="182"/>
      <c r="F8" s="487"/>
      <c r="G8" s="487"/>
      <c r="H8" s="182" t="s">
        <v>167</v>
      </c>
      <c r="I8" s="173">
        <v>2013</v>
      </c>
      <c r="J8" s="173">
        <v>2014</v>
      </c>
      <c r="K8" s="173">
        <v>2015</v>
      </c>
      <c r="L8" s="173">
        <v>2016</v>
      </c>
      <c r="M8" s="173">
        <v>2017</v>
      </c>
      <c r="N8" s="173">
        <v>2018</v>
      </c>
      <c r="O8" s="173">
        <v>2019</v>
      </c>
      <c r="P8" s="173">
        <v>2020</v>
      </c>
      <c r="Q8" s="173">
        <v>2021</v>
      </c>
      <c r="R8" s="174" t="s">
        <v>166</v>
      </c>
    </row>
    <row r="9" spans="1:26">
      <c r="B9" s="1266" t="s">
        <v>2712</v>
      </c>
      <c r="C9" s="1266" t="s">
        <v>2711</v>
      </c>
      <c r="D9" s="1266" t="s">
        <v>2714</v>
      </c>
      <c r="E9" s="437"/>
      <c r="F9" s="152" t="s">
        <v>817</v>
      </c>
      <c r="G9" s="152"/>
      <c r="H9" s="152" t="s">
        <v>10</v>
      </c>
      <c r="I9" s="2175">
        <f>'4.2_Project_listing'!K13</f>
        <v>0</v>
      </c>
      <c r="J9" s="1039"/>
      <c r="K9" s="1039"/>
      <c r="L9" s="1039"/>
      <c r="M9" s="1039"/>
      <c r="N9" s="1039"/>
      <c r="O9" s="1039"/>
      <c r="P9" s="1039"/>
      <c r="Q9" s="1039"/>
      <c r="R9" s="1038">
        <f>SUM(J9:Q9)</f>
        <v>0</v>
      </c>
    </row>
    <row r="10" spans="1:26">
      <c r="B10" s="2328" t="s">
        <v>2712</v>
      </c>
      <c r="C10" s="2328" t="s">
        <v>2711</v>
      </c>
      <c r="D10" s="2328" t="s">
        <v>2714</v>
      </c>
      <c r="E10" s="437"/>
      <c r="F10" s="152" t="s">
        <v>818</v>
      </c>
      <c r="G10" s="152"/>
      <c r="H10" s="152" t="s">
        <v>10</v>
      </c>
      <c r="I10" s="2175">
        <f>'4.2_Project_listing'!K18</f>
        <v>0</v>
      </c>
      <c r="J10" s="1039"/>
      <c r="K10" s="1039"/>
      <c r="L10" s="1039"/>
      <c r="M10" s="1039"/>
      <c r="N10" s="1039"/>
      <c r="O10" s="1039"/>
      <c r="P10" s="1039"/>
      <c r="Q10" s="1039"/>
      <c r="R10" s="1038">
        <f t="shared" ref="R10:R52" si="0">SUM(J10:Q10)</f>
        <v>0</v>
      </c>
    </row>
    <row r="11" spans="1:26">
      <c r="B11" s="2328" t="s">
        <v>2712</v>
      </c>
      <c r="C11" s="2328" t="s">
        <v>2711</v>
      </c>
      <c r="D11" s="2328" t="s">
        <v>2714</v>
      </c>
      <c r="E11" s="437"/>
      <c r="F11" s="152" t="s">
        <v>2682</v>
      </c>
      <c r="G11" s="152"/>
      <c r="H11" s="152" t="s">
        <v>10</v>
      </c>
      <c r="I11" s="2175">
        <f>'4.2_Project_listing'!K22</f>
        <v>0</v>
      </c>
      <c r="J11" s="1039"/>
      <c r="K11" s="1039"/>
      <c r="L11" s="1039"/>
      <c r="M11" s="1039"/>
      <c r="N11" s="1039"/>
      <c r="O11" s="1039"/>
      <c r="P11" s="1039"/>
      <c r="Q11" s="1039"/>
      <c r="R11" s="1038">
        <f t="shared" si="0"/>
        <v>0</v>
      </c>
    </row>
    <row r="12" spans="1:26">
      <c r="B12" s="2328" t="s">
        <v>2712</v>
      </c>
      <c r="C12" s="2328" t="s">
        <v>2711</v>
      </c>
      <c r="D12" s="2328" t="s">
        <v>2714</v>
      </c>
      <c r="E12" s="437"/>
      <c r="F12" s="1047" t="s">
        <v>2623</v>
      </c>
      <c r="G12" s="437"/>
      <c r="H12" s="152" t="s">
        <v>10</v>
      </c>
      <c r="I12" s="1049"/>
      <c r="J12" s="1049"/>
      <c r="K12" s="1049"/>
      <c r="L12" s="1049"/>
      <c r="M12" s="1049"/>
      <c r="N12" s="1049"/>
      <c r="O12" s="1049"/>
      <c r="P12" s="1049"/>
      <c r="Q12" s="1049"/>
      <c r="R12" s="1038">
        <f t="shared" si="0"/>
        <v>0</v>
      </c>
    </row>
    <row r="13" spans="1:26">
      <c r="B13" s="2328" t="s">
        <v>2712</v>
      </c>
      <c r="C13" s="2328" t="s">
        <v>2711</v>
      </c>
      <c r="D13" s="2328" t="s">
        <v>2714</v>
      </c>
      <c r="E13" s="437"/>
      <c r="F13" s="1047" t="s">
        <v>2796</v>
      </c>
      <c r="G13" s="437"/>
      <c r="H13" s="152" t="s">
        <v>10</v>
      </c>
      <c r="I13" s="2175">
        <f>SUM('4.2_Project_listing'!K124,'4.2_Project_listing'!K128)</f>
        <v>0</v>
      </c>
      <c r="J13" s="1049"/>
      <c r="K13" s="1049"/>
      <c r="L13" s="1049"/>
      <c r="M13" s="1049"/>
      <c r="N13" s="1049"/>
      <c r="O13" s="1049"/>
      <c r="P13" s="1049"/>
      <c r="Q13" s="1049"/>
      <c r="R13" s="1038">
        <f t="shared" si="0"/>
        <v>0</v>
      </c>
    </row>
    <row r="14" spans="1:26">
      <c r="B14" s="2328"/>
      <c r="C14" s="2328"/>
      <c r="D14" s="2329"/>
      <c r="E14" s="175" t="s">
        <v>809</v>
      </c>
      <c r="G14" s="152"/>
      <c r="H14" s="152" t="s">
        <v>10</v>
      </c>
      <c r="I14" s="1038">
        <f>SUM(I9:I12)</f>
        <v>0</v>
      </c>
      <c r="J14" s="1038">
        <f>SUM(J9:J12)</f>
        <v>0</v>
      </c>
      <c r="K14" s="1038">
        <f t="shared" ref="K14:Q14" si="1">SUM(K9:K12)</f>
        <v>0</v>
      </c>
      <c r="L14" s="1038">
        <f t="shared" si="1"/>
        <v>0</v>
      </c>
      <c r="M14" s="1038">
        <f t="shared" si="1"/>
        <v>0</v>
      </c>
      <c r="N14" s="1038">
        <f t="shared" si="1"/>
        <v>0</v>
      </c>
      <c r="O14" s="1038">
        <f t="shared" si="1"/>
        <v>0</v>
      </c>
      <c r="P14" s="1038">
        <f t="shared" si="1"/>
        <v>0</v>
      </c>
      <c r="Q14" s="1038">
        <f t="shared" si="1"/>
        <v>0</v>
      </c>
      <c r="R14" s="1038">
        <f t="shared" si="0"/>
        <v>0</v>
      </c>
    </row>
    <row r="15" spans="1:26">
      <c r="B15" s="2328" t="s">
        <v>2712</v>
      </c>
      <c r="C15" s="2328" t="s">
        <v>2711</v>
      </c>
      <c r="D15" s="2330" t="s">
        <v>2715</v>
      </c>
      <c r="E15" s="1266" t="s">
        <v>2416</v>
      </c>
      <c r="F15" s="152" t="s">
        <v>817</v>
      </c>
      <c r="G15" s="152"/>
      <c r="H15" s="152" t="s">
        <v>10</v>
      </c>
      <c r="I15" s="2175">
        <f>'4.2_Project_listing'!K37</f>
        <v>0</v>
      </c>
      <c r="J15" s="1039"/>
      <c r="K15" s="1039"/>
      <c r="L15" s="1039"/>
      <c r="M15" s="1039"/>
      <c r="N15" s="1039"/>
      <c r="O15" s="1039"/>
      <c r="P15" s="1039"/>
      <c r="Q15" s="1039"/>
      <c r="R15" s="1038">
        <f t="shared" si="0"/>
        <v>0</v>
      </c>
    </row>
    <row r="16" spans="1:26">
      <c r="B16" s="2328" t="s">
        <v>2712</v>
      </c>
      <c r="C16" s="2328" t="s">
        <v>2711</v>
      </c>
      <c r="D16" s="2328" t="s">
        <v>2715</v>
      </c>
      <c r="E16" s="2329" t="s">
        <v>2416</v>
      </c>
      <c r="F16" s="152" t="s">
        <v>818</v>
      </c>
      <c r="G16" s="152"/>
      <c r="H16" s="152" t="s">
        <v>10</v>
      </c>
      <c r="I16" s="2175">
        <f>'4.2_Project_listing'!K45</f>
        <v>0</v>
      </c>
      <c r="J16" s="1039"/>
      <c r="K16" s="1039"/>
      <c r="L16" s="1039"/>
      <c r="M16" s="1039"/>
      <c r="N16" s="1039"/>
      <c r="O16" s="1039"/>
      <c r="P16" s="1039"/>
      <c r="Q16" s="1039"/>
      <c r="R16" s="1038">
        <f t="shared" si="0"/>
        <v>0</v>
      </c>
    </row>
    <row r="17" spans="2:18">
      <c r="B17" s="2328" t="s">
        <v>2712</v>
      </c>
      <c r="C17" s="2328" t="s">
        <v>2711</v>
      </c>
      <c r="D17" s="2328" t="s">
        <v>2715</v>
      </c>
      <c r="E17" s="2329" t="s">
        <v>2416</v>
      </c>
      <c r="F17" s="437" t="s">
        <v>2723</v>
      </c>
      <c r="G17" s="437"/>
      <c r="H17" s="152" t="s">
        <v>10</v>
      </c>
      <c r="I17" s="1591">
        <f>'4.2_Project_listing'!K53</f>
        <v>0</v>
      </c>
      <c r="J17" s="1049"/>
      <c r="K17" s="1049"/>
      <c r="L17" s="1049"/>
      <c r="M17" s="1049"/>
      <c r="N17" s="1049"/>
      <c r="O17" s="1049"/>
      <c r="P17" s="1049"/>
      <c r="Q17" s="1049"/>
      <c r="R17" s="1038">
        <f t="shared" si="0"/>
        <v>0</v>
      </c>
    </row>
    <row r="18" spans="2:18">
      <c r="B18" s="2328" t="s">
        <v>2712</v>
      </c>
      <c r="C18" s="2328" t="s">
        <v>2711</v>
      </c>
      <c r="D18" s="2328" t="s">
        <v>2715</v>
      </c>
      <c r="E18" s="183" t="s">
        <v>2418</v>
      </c>
      <c r="F18" s="152"/>
      <c r="G18" s="152"/>
      <c r="H18" s="152" t="s">
        <v>10</v>
      </c>
      <c r="I18" s="1038">
        <f>SUM(I15:I17)</f>
        <v>0</v>
      </c>
      <c r="J18" s="1038">
        <f t="shared" ref="J18:Q18" si="2">SUM(J15:J17)</f>
        <v>0</v>
      </c>
      <c r="K18" s="1038">
        <f t="shared" si="2"/>
        <v>0</v>
      </c>
      <c r="L18" s="1038">
        <f t="shared" si="2"/>
        <v>0</v>
      </c>
      <c r="M18" s="1038">
        <f t="shared" si="2"/>
        <v>0</v>
      </c>
      <c r="N18" s="1038">
        <f t="shared" si="2"/>
        <v>0</v>
      </c>
      <c r="O18" s="1038">
        <f t="shared" si="2"/>
        <v>0</v>
      </c>
      <c r="P18" s="1038">
        <f t="shared" si="2"/>
        <v>0</v>
      </c>
      <c r="Q18" s="1038">
        <f t="shared" si="2"/>
        <v>0</v>
      </c>
      <c r="R18" s="1038">
        <f t="shared" si="0"/>
        <v>0</v>
      </c>
    </row>
    <row r="19" spans="2:18">
      <c r="B19" s="2328" t="s">
        <v>2712</v>
      </c>
      <c r="C19" s="2328" t="s">
        <v>2711</v>
      </c>
      <c r="D19" s="2328" t="s">
        <v>2715</v>
      </c>
      <c r="E19" s="152" t="s">
        <v>2417</v>
      </c>
      <c r="F19" s="152" t="s">
        <v>817</v>
      </c>
      <c r="G19" s="152"/>
      <c r="H19" s="152" t="s">
        <v>10</v>
      </c>
      <c r="I19" s="2175">
        <f>'4.2_Project_listing'!K41</f>
        <v>0</v>
      </c>
      <c r="J19" s="1039"/>
      <c r="K19" s="1039"/>
      <c r="L19" s="1039"/>
      <c r="M19" s="1039"/>
      <c r="N19" s="1039"/>
      <c r="O19" s="1039"/>
      <c r="P19" s="1039"/>
      <c r="Q19" s="1039"/>
      <c r="R19" s="1038">
        <f t="shared" si="0"/>
        <v>0</v>
      </c>
    </row>
    <row r="20" spans="2:18">
      <c r="B20" s="2328" t="s">
        <v>2712</v>
      </c>
      <c r="C20" s="2328" t="s">
        <v>2711</v>
      </c>
      <c r="D20" s="2328" t="s">
        <v>2715</v>
      </c>
      <c r="E20" s="176" t="s">
        <v>2417</v>
      </c>
      <c r="F20" s="152" t="s">
        <v>818</v>
      </c>
      <c r="G20" s="152"/>
      <c r="H20" s="152" t="s">
        <v>10</v>
      </c>
      <c r="I20" s="2175">
        <f>'4.2_Project_listing'!K49</f>
        <v>0</v>
      </c>
      <c r="J20" s="1039"/>
      <c r="K20" s="1039"/>
      <c r="L20" s="1039"/>
      <c r="M20" s="1039"/>
      <c r="N20" s="1039"/>
      <c r="O20" s="1039"/>
      <c r="P20" s="1039"/>
      <c r="Q20" s="1039"/>
      <c r="R20" s="1038">
        <f t="shared" si="0"/>
        <v>0</v>
      </c>
    </row>
    <row r="21" spans="2:18">
      <c r="B21" s="2328" t="s">
        <v>2712</v>
      </c>
      <c r="C21" s="2328" t="s">
        <v>2711</v>
      </c>
      <c r="D21" s="2328" t="s">
        <v>2715</v>
      </c>
      <c r="E21" s="176" t="s">
        <v>2417</v>
      </c>
      <c r="F21" s="437" t="s">
        <v>2723</v>
      </c>
      <c r="G21" s="437"/>
      <c r="H21" s="152" t="s">
        <v>10</v>
      </c>
      <c r="I21" s="1591">
        <f>'4.2_Project_listing'!K57</f>
        <v>0</v>
      </c>
      <c r="J21" s="1049"/>
      <c r="K21" s="1049"/>
      <c r="L21" s="1049"/>
      <c r="M21" s="1049"/>
      <c r="N21" s="1049"/>
      <c r="O21" s="1049"/>
      <c r="P21" s="1049"/>
      <c r="Q21" s="1049"/>
      <c r="R21" s="1038">
        <f t="shared" si="0"/>
        <v>0</v>
      </c>
    </row>
    <row r="22" spans="2:18">
      <c r="B22" s="2328" t="s">
        <v>2712</v>
      </c>
      <c r="C22" s="2328" t="s">
        <v>2711</v>
      </c>
      <c r="D22" s="2328" t="s">
        <v>2715</v>
      </c>
      <c r="E22" s="183" t="s">
        <v>2419</v>
      </c>
      <c r="F22" s="152"/>
      <c r="G22" s="152"/>
      <c r="H22" s="152" t="s">
        <v>10</v>
      </c>
      <c r="I22" s="1038">
        <f>SUM(I19:I21)</f>
        <v>0</v>
      </c>
      <c r="J22" s="1038">
        <f>SUM(J19:J21)</f>
        <v>0</v>
      </c>
      <c r="K22" s="1038">
        <f t="shared" ref="K22:Q22" si="3">SUM(K19:K21)</f>
        <v>0</v>
      </c>
      <c r="L22" s="1038">
        <f t="shared" si="3"/>
        <v>0</v>
      </c>
      <c r="M22" s="1038">
        <f t="shared" si="3"/>
        <v>0</v>
      </c>
      <c r="N22" s="1038">
        <f t="shared" si="3"/>
        <v>0</v>
      </c>
      <c r="O22" s="1038">
        <f t="shared" si="3"/>
        <v>0</v>
      </c>
      <c r="P22" s="1038">
        <f t="shared" si="3"/>
        <v>0</v>
      </c>
      <c r="Q22" s="1038">
        <f t="shared" si="3"/>
        <v>0</v>
      </c>
      <c r="R22" s="1038">
        <f t="shared" si="0"/>
        <v>0</v>
      </c>
    </row>
    <row r="23" spans="2:18">
      <c r="B23" s="2328" t="s">
        <v>2712</v>
      </c>
      <c r="C23" s="2328" t="s">
        <v>2711</v>
      </c>
      <c r="D23" s="2328" t="s">
        <v>2715</v>
      </c>
      <c r="E23" s="152" t="s">
        <v>2624</v>
      </c>
      <c r="F23" s="152" t="s">
        <v>821</v>
      </c>
      <c r="G23" s="152"/>
      <c r="H23" s="152" t="s">
        <v>10</v>
      </c>
      <c r="I23" s="1038">
        <f>SUM(I19:I22)</f>
        <v>0</v>
      </c>
      <c r="J23" s="1561"/>
      <c r="K23" s="1561"/>
      <c r="L23" s="1561"/>
      <c r="M23" s="1561"/>
      <c r="N23" s="1561"/>
      <c r="O23" s="1561"/>
      <c r="P23" s="1561"/>
      <c r="Q23" s="1561"/>
      <c r="R23" s="1038">
        <f t="shared" si="0"/>
        <v>0</v>
      </c>
    </row>
    <row r="24" spans="2:18">
      <c r="B24" s="2328" t="s">
        <v>2712</v>
      </c>
      <c r="C24" s="2328" t="s">
        <v>2711</v>
      </c>
      <c r="D24" s="2328" t="s">
        <v>2715</v>
      </c>
      <c r="E24" s="1042" t="s">
        <v>2624</v>
      </c>
      <c r="F24" s="1047" t="s">
        <v>2623</v>
      </c>
      <c r="G24" s="437"/>
      <c r="H24" s="152" t="s">
        <v>10</v>
      </c>
      <c r="I24" s="1561"/>
      <c r="J24" s="1561"/>
      <c r="K24" s="1561"/>
      <c r="L24" s="1561"/>
      <c r="M24" s="1561"/>
      <c r="N24" s="1561"/>
      <c r="O24" s="1561"/>
      <c r="P24" s="1561"/>
      <c r="Q24" s="1561"/>
      <c r="R24" s="1038">
        <f t="shared" si="0"/>
        <v>0</v>
      </c>
    </row>
    <row r="25" spans="2:18">
      <c r="B25" s="2328"/>
      <c r="C25" s="2328"/>
      <c r="D25" s="2329"/>
      <c r="E25" s="175" t="s">
        <v>810</v>
      </c>
      <c r="F25" s="152"/>
      <c r="G25" s="152"/>
      <c r="H25" s="152" t="s">
        <v>10</v>
      </c>
      <c r="I25" s="1038">
        <f>SUM(I18,I22,I23,I24)</f>
        <v>0</v>
      </c>
      <c r="J25" s="1038">
        <f t="shared" ref="J25:Q25" si="4">SUM(J18,J22,J23,J24)</f>
        <v>0</v>
      </c>
      <c r="K25" s="1038">
        <f t="shared" si="4"/>
        <v>0</v>
      </c>
      <c r="L25" s="1038">
        <f t="shared" si="4"/>
        <v>0</v>
      </c>
      <c r="M25" s="1038">
        <f t="shared" si="4"/>
        <v>0</v>
      </c>
      <c r="N25" s="1038">
        <f t="shared" si="4"/>
        <v>0</v>
      </c>
      <c r="O25" s="1038">
        <f t="shared" si="4"/>
        <v>0</v>
      </c>
      <c r="P25" s="1038">
        <f t="shared" si="4"/>
        <v>0</v>
      </c>
      <c r="Q25" s="1038">
        <f t="shared" si="4"/>
        <v>0</v>
      </c>
      <c r="R25" s="1038">
        <f t="shared" si="0"/>
        <v>0</v>
      </c>
    </row>
    <row r="26" spans="2:18">
      <c r="B26" s="2328"/>
      <c r="C26" s="2328"/>
      <c r="D26" s="2160" t="s">
        <v>2625</v>
      </c>
      <c r="F26" s="437"/>
      <c r="G26" s="437"/>
      <c r="H26" s="152" t="s">
        <v>10</v>
      </c>
      <c r="I26" s="1038">
        <f t="shared" ref="I26:Q26" si="5">SUM(I14,I25)</f>
        <v>0</v>
      </c>
      <c r="J26" s="1038">
        <f t="shared" si="5"/>
        <v>0</v>
      </c>
      <c r="K26" s="1038">
        <f t="shared" si="5"/>
        <v>0</v>
      </c>
      <c r="L26" s="1038">
        <f t="shared" si="5"/>
        <v>0</v>
      </c>
      <c r="M26" s="1038">
        <f t="shared" si="5"/>
        <v>0</v>
      </c>
      <c r="N26" s="1038">
        <f t="shared" si="5"/>
        <v>0</v>
      </c>
      <c r="O26" s="1038">
        <f t="shared" si="5"/>
        <v>0</v>
      </c>
      <c r="P26" s="1038">
        <f t="shared" si="5"/>
        <v>0</v>
      </c>
      <c r="Q26" s="1038">
        <f t="shared" si="5"/>
        <v>0</v>
      </c>
      <c r="R26" s="1038">
        <f t="shared" si="0"/>
        <v>0</v>
      </c>
    </row>
    <row r="27" spans="2:18">
      <c r="B27" s="2328" t="s">
        <v>2712</v>
      </c>
      <c r="C27" s="1266" t="s">
        <v>763</v>
      </c>
      <c r="D27" s="1266" t="s">
        <v>2714</v>
      </c>
      <c r="E27" s="2327" t="s">
        <v>763</v>
      </c>
      <c r="F27" s="152" t="s">
        <v>813</v>
      </c>
      <c r="G27" s="152"/>
      <c r="H27" s="152" t="s">
        <v>10</v>
      </c>
      <c r="I27" s="2175">
        <f>'4.2_Project_listing'!K71</f>
        <v>0</v>
      </c>
      <c r="J27" s="1039"/>
      <c r="K27" s="1039"/>
      <c r="L27" s="1039"/>
      <c r="M27" s="1039"/>
      <c r="N27" s="1039"/>
      <c r="O27" s="1039"/>
      <c r="P27" s="1039"/>
      <c r="Q27" s="1039"/>
      <c r="R27" s="1038">
        <f t="shared" si="0"/>
        <v>0</v>
      </c>
    </row>
    <row r="28" spans="2:18">
      <c r="B28" s="2328" t="s">
        <v>2712</v>
      </c>
      <c r="C28" s="2328" t="s">
        <v>763</v>
      </c>
      <c r="D28" s="2328" t="s">
        <v>2714</v>
      </c>
      <c r="E28" s="2337" t="s">
        <v>763</v>
      </c>
      <c r="F28" s="1266" t="s">
        <v>671</v>
      </c>
      <c r="G28" s="152" t="s">
        <v>811</v>
      </c>
      <c r="H28" s="152" t="s">
        <v>10</v>
      </c>
      <c r="I28" s="2175">
        <f>SUM('4.2_Project_listing'!K76,'4.2_Project_listing'!K81)</f>
        <v>0</v>
      </c>
      <c r="J28" s="1039"/>
      <c r="K28" s="1039"/>
      <c r="L28" s="1039"/>
      <c r="M28" s="1039"/>
      <c r="N28" s="1039"/>
      <c r="O28" s="1039"/>
      <c r="P28" s="1039"/>
      <c r="Q28" s="1039"/>
      <c r="R28" s="1038">
        <f t="shared" si="0"/>
        <v>0</v>
      </c>
    </row>
    <row r="29" spans="2:18">
      <c r="B29" s="2328" t="s">
        <v>2712</v>
      </c>
      <c r="C29" s="2328" t="s">
        <v>763</v>
      </c>
      <c r="D29" s="2328" t="s">
        <v>2714</v>
      </c>
      <c r="E29" s="2337" t="s">
        <v>763</v>
      </c>
      <c r="F29" s="2328" t="s">
        <v>671</v>
      </c>
      <c r="G29" s="152" t="s">
        <v>812</v>
      </c>
      <c r="H29" s="152" t="s">
        <v>10</v>
      </c>
      <c r="I29" s="2175">
        <f>'4.2_Project_listing'!K86</f>
        <v>0</v>
      </c>
      <c r="J29" s="1039"/>
      <c r="K29" s="1039"/>
      <c r="L29" s="1039"/>
      <c r="M29" s="1039"/>
      <c r="N29" s="1039"/>
      <c r="O29" s="1039"/>
      <c r="P29" s="1039"/>
      <c r="Q29" s="1039"/>
      <c r="R29" s="1038">
        <f t="shared" si="0"/>
        <v>0</v>
      </c>
    </row>
    <row r="30" spans="2:18">
      <c r="B30" s="2328" t="s">
        <v>2712</v>
      </c>
      <c r="C30" s="2328" t="s">
        <v>763</v>
      </c>
      <c r="D30" s="2328" t="s">
        <v>2714</v>
      </c>
      <c r="E30" s="2337" t="s">
        <v>763</v>
      </c>
      <c r="F30" s="2328" t="s">
        <v>671</v>
      </c>
      <c r="G30" s="152" t="s">
        <v>815</v>
      </c>
      <c r="H30" s="152" t="s">
        <v>10</v>
      </c>
      <c r="I30" s="2175">
        <f>'4.2_Project_listing'!K90</f>
        <v>0</v>
      </c>
      <c r="J30" s="1039"/>
      <c r="K30" s="1039"/>
      <c r="L30" s="1039"/>
      <c r="M30" s="1039"/>
      <c r="N30" s="1039"/>
      <c r="O30" s="1039"/>
      <c r="P30" s="1039"/>
      <c r="Q30" s="1039"/>
      <c r="R30" s="1038">
        <f t="shared" si="0"/>
        <v>0</v>
      </c>
    </row>
    <row r="31" spans="2:18">
      <c r="B31" s="2328" t="s">
        <v>2712</v>
      </c>
      <c r="C31" s="2328" t="s">
        <v>763</v>
      </c>
      <c r="D31" s="2328" t="s">
        <v>2714</v>
      </c>
      <c r="E31" s="2337" t="s">
        <v>763</v>
      </c>
      <c r="F31" s="2329" t="s">
        <v>671</v>
      </c>
      <c r="G31" s="152" t="s">
        <v>816</v>
      </c>
      <c r="H31" s="152" t="s">
        <v>10</v>
      </c>
      <c r="I31" s="2175">
        <f>'4.2_Project_listing'!K94</f>
        <v>0</v>
      </c>
      <c r="J31" s="1039"/>
      <c r="K31" s="1039"/>
      <c r="L31" s="1039"/>
      <c r="M31" s="1039"/>
      <c r="N31" s="1039"/>
      <c r="O31" s="1039"/>
      <c r="P31" s="1039"/>
      <c r="Q31" s="1039"/>
      <c r="R31" s="1038">
        <f t="shared" si="0"/>
        <v>0</v>
      </c>
    </row>
    <row r="32" spans="2:18">
      <c r="B32" s="2328" t="s">
        <v>2712</v>
      </c>
      <c r="C32" s="2328" t="s">
        <v>763</v>
      </c>
      <c r="D32" s="2328" t="s">
        <v>2714</v>
      </c>
      <c r="E32" s="2337" t="s">
        <v>763</v>
      </c>
      <c r="F32" s="1047" t="s">
        <v>2386</v>
      </c>
      <c r="G32" s="437"/>
      <c r="H32" s="152" t="s">
        <v>10</v>
      </c>
      <c r="I32" s="1048">
        <f t="shared" ref="I32:Q32" si="6">SUM(I28:I31)</f>
        <v>0</v>
      </c>
      <c r="J32" s="1048">
        <f>SUM(J28:J31)</f>
        <v>0</v>
      </c>
      <c r="K32" s="1048">
        <f t="shared" si="6"/>
        <v>0</v>
      </c>
      <c r="L32" s="1048">
        <f t="shared" si="6"/>
        <v>0</v>
      </c>
      <c r="M32" s="1048">
        <f t="shared" si="6"/>
        <v>0</v>
      </c>
      <c r="N32" s="1048">
        <f t="shared" si="6"/>
        <v>0</v>
      </c>
      <c r="O32" s="1048">
        <f t="shared" si="6"/>
        <v>0</v>
      </c>
      <c r="P32" s="1048">
        <f t="shared" si="6"/>
        <v>0</v>
      </c>
      <c r="Q32" s="1048">
        <f t="shared" si="6"/>
        <v>0</v>
      </c>
      <c r="R32" s="1038">
        <f t="shared" si="0"/>
        <v>0</v>
      </c>
    </row>
    <row r="33" spans="2:18">
      <c r="B33" s="2328" t="s">
        <v>2712</v>
      </c>
      <c r="C33" s="2328" t="s">
        <v>763</v>
      </c>
      <c r="D33" s="2328" t="s">
        <v>2714</v>
      </c>
      <c r="E33" s="2338" t="s">
        <v>763</v>
      </c>
      <c r="F33" s="1047" t="s">
        <v>2623</v>
      </c>
      <c r="G33" s="437"/>
      <c r="H33" s="152" t="s">
        <v>10</v>
      </c>
      <c r="I33" s="1039"/>
      <c r="J33" s="1039"/>
      <c r="K33" s="1039"/>
      <c r="L33" s="1039"/>
      <c r="M33" s="1039"/>
      <c r="N33" s="1039"/>
      <c r="O33" s="1039"/>
      <c r="P33" s="1039"/>
      <c r="Q33" s="1039"/>
      <c r="R33" s="1038">
        <f t="shared" si="0"/>
        <v>0</v>
      </c>
    </row>
    <row r="34" spans="2:18">
      <c r="B34" s="2328"/>
      <c r="C34" s="2328"/>
      <c r="D34" s="2329"/>
      <c r="E34" s="2180" t="s">
        <v>2716</v>
      </c>
      <c r="F34" s="1047"/>
      <c r="G34" s="437"/>
      <c r="H34" s="152" t="s">
        <v>10</v>
      </c>
      <c r="I34" s="1048">
        <f>SUM(I27,I32,I33)</f>
        <v>0</v>
      </c>
      <c r="J34" s="1048">
        <f>SUM(J27,J32,J33)</f>
        <v>0</v>
      </c>
      <c r="K34" s="1048">
        <f t="shared" ref="K34:Q34" si="7">SUM(K27,K32,K33)</f>
        <v>0</v>
      </c>
      <c r="L34" s="1048">
        <f t="shared" si="7"/>
        <v>0</v>
      </c>
      <c r="M34" s="1048">
        <f t="shared" si="7"/>
        <v>0</v>
      </c>
      <c r="N34" s="1048">
        <f t="shared" si="7"/>
        <v>0</v>
      </c>
      <c r="O34" s="1048">
        <f t="shared" si="7"/>
        <v>0</v>
      </c>
      <c r="P34" s="1048">
        <f t="shared" si="7"/>
        <v>0</v>
      </c>
      <c r="Q34" s="1048">
        <f t="shared" si="7"/>
        <v>0</v>
      </c>
      <c r="R34" s="1038">
        <f t="shared" si="0"/>
        <v>0</v>
      </c>
    </row>
    <row r="35" spans="2:18">
      <c r="B35" s="2328" t="s">
        <v>2712</v>
      </c>
      <c r="C35" s="2328" t="s">
        <v>763</v>
      </c>
      <c r="D35" s="2330" t="s">
        <v>2715</v>
      </c>
      <c r="E35" s="2327" t="s">
        <v>763</v>
      </c>
      <c r="F35" s="152" t="s">
        <v>813</v>
      </c>
      <c r="G35" s="437"/>
      <c r="H35" s="152" t="s">
        <v>10</v>
      </c>
      <c r="I35" s="1591">
        <f>'4.2_Project_listing'!K99</f>
        <v>0</v>
      </c>
      <c r="J35" s="1049"/>
      <c r="K35" s="1049"/>
      <c r="L35" s="1049"/>
      <c r="M35" s="1049"/>
      <c r="N35" s="1049"/>
      <c r="O35" s="1049"/>
      <c r="P35" s="1049"/>
      <c r="Q35" s="1049"/>
      <c r="R35" s="1038">
        <f t="shared" si="0"/>
        <v>0</v>
      </c>
    </row>
    <row r="36" spans="2:18">
      <c r="B36" s="2328" t="s">
        <v>2712</v>
      </c>
      <c r="C36" s="2328" t="s">
        <v>763</v>
      </c>
      <c r="D36" s="2328" t="s">
        <v>2715</v>
      </c>
      <c r="E36" s="2337" t="s">
        <v>763</v>
      </c>
      <c r="F36" s="1266" t="s">
        <v>105</v>
      </c>
      <c r="G36" s="152" t="s">
        <v>811</v>
      </c>
      <c r="H36" s="152" t="s">
        <v>10</v>
      </c>
      <c r="I36" s="1591">
        <f>SUM('4.2_Project_listing'!K103,'4.2_Project_listing'!K107)</f>
        <v>0</v>
      </c>
      <c r="J36" s="1049"/>
      <c r="K36" s="1049"/>
      <c r="L36" s="1049"/>
      <c r="M36" s="1049"/>
      <c r="N36" s="1049"/>
      <c r="O36" s="1049"/>
      <c r="P36" s="1049"/>
      <c r="Q36" s="1049"/>
      <c r="R36" s="1038">
        <f t="shared" si="0"/>
        <v>0</v>
      </c>
    </row>
    <row r="37" spans="2:18">
      <c r="B37" s="2328" t="s">
        <v>2712</v>
      </c>
      <c r="C37" s="2328" t="s">
        <v>763</v>
      </c>
      <c r="D37" s="2328" t="s">
        <v>2715</v>
      </c>
      <c r="E37" s="2337" t="s">
        <v>763</v>
      </c>
      <c r="F37" s="2328" t="s">
        <v>671</v>
      </c>
      <c r="G37" s="437" t="s">
        <v>814</v>
      </c>
      <c r="H37" s="152" t="s">
        <v>10</v>
      </c>
      <c r="I37" s="1591">
        <f>'4.2_Project_listing'!K111</f>
        <v>0</v>
      </c>
      <c r="J37" s="1049"/>
      <c r="K37" s="1049"/>
      <c r="L37" s="1049"/>
      <c r="M37" s="1049"/>
      <c r="N37" s="1049"/>
      <c r="O37" s="1049"/>
      <c r="P37" s="1049"/>
      <c r="Q37" s="1049"/>
      <c r="R37" s="1038">
        <f t="shared" si="0"/>
        <v>0</v>
      </c>
    </row>
    <row r="38" spans="2:18">
      <c r="B38" s="2328" t="s">
        <v>2712</v>
      </c>
      <c r="C38" s="2328" t="s">
        <v>763</v>
      </c>
      <c r="D38" s="2328" t="s">
        <v>2715</v>
      </c>
      <c r="E38" s="2337" t="s">
        <v>763</v>
      </c>
      <c r="F38" s="2328" t="s">
        <v>105</v>
      </c>
      <c r="G38" s="437" t="s">
        <v>2385</v>
      </c>
      <c r="H38" s="152" t="s">
        <v>10</v>
      </c>
      <c r="I38" s="1591">
        <f>'4.2_Project_listing'!K115</f>
        <v>0</v>
      </c>
      <c r="J38" s="1049"/>
      <c r="K38" s="1049"/>
      <c r="L38" s="1049"/>
      <c r="M38" s="1049"/>
      <c r="N38" s="1049"/>
      <c r="O38" s="1049"/>
      <c r="P38" s="1049"/>
      <c r="Q38" s="1049"/>
      <c r="R38" s="1038">
        <f t="shared" si="0"/>
        <v>0</v>
      </c>
    </row>
    <row r="39" spans="2:18">
      <c r="B39" s="2328" t="s">
        <v>2712</v>
      </c>
      <c r="C39" s="2328" t="s">
        <v>763</v>
      </c>
      <c r="D39" s="2328" t="s">
        <v>2715</v>
      </c>
      <c r="E39" s="2415" t="s">
        <v>763</v>
      </c>
      <c r="F39" s="2329" t="s">
        <v>105</v>
      </c>
      <c r="G39" s="437" t="s">
        <v>2388</v>
      </c>
      <c r="H39" s="152" t="s">
        <v>10</v>
      </c>
      <c r="I39" s="1591">
        <f>'4.2_Project_listing'!K119</f>
        <v>0</v>
      </c>
      <c r="J39" s="1049"/>
      <c r="K39" s="1049"/>
      <c r="L39" s="1049"/>
      <c r="M39" s="1049"/>
      <c r="N39" s="1049"/>
      <c r="O39" s="1049"/>
      <c r="P39" s="1049"/>
      <c r="Q39" s="1049"/>
      <c r="R39" s="1038">
        <f t="shared" si="0"/>
        <v>0</v>
      </c>
    </row>
    <row r="40" spans="2:18">
      <c r="B40" s="2328" t="s">
        <v>2712</v>
      </c>
      <c r="C40" s="2328" t="s">
        <v>763</v>
      </c>
      <c r="D40" s="2413" t="s">
        <v>2715</v>
      </c>
      <c r="E40" s="2415" t="s">
        <v>763</v>
      </c>
      <c r="F40" s="2414" t="s">
        <v>2387</v>
      </c>
      <c r="G40" s="437"/>
      <c r="H40" s="152" t="s">
        <v>10</v>
      </c>
      <c r="I40" s="1048">
        <f>SUM(I36:I39)</f>
        <v>0</v>
      </c>
      <c r="J40" s="1048">
        <f>SUM(J36:J39)</f>
        <v>0</v>
      </c>
      <c r="K40" s="1048">
        <f t="shared" ref="K40:Q40" si="8">SUM(K36:K39)</f>
        <v>0</v>
      </c>
      <c r="L40" s="1048">
        <f t="shared" si="8"/>
        <v>0</v>
      </c>
      <c r="M40" s="1048">
        <f t="shared" si="8"/>
        <v>0</v>
      </c>
      <c r="N40" s="1048">
        <f t="shared" si="8"/>
        <v>0</v>
      </c>
      <c r="O40" s="1048">
        <f t="shared" si="8"/>
        <v>0</v>
      </c>
      <c r="P40" s="1048">
        <f t="shared" si="8"/>
        <v>0</v>
      </c>
      <c r="Q40" s="1048">
        <f t="shared" si="8"/>
        <v>0</v>
      </c>
      <c r="R40" s="1038">
        <f t="shared" si="0"/>
        <v>0</v>
      </c>
    </row>
    <row r="41" spans="2:18">
      <c r="B41" s="2328" t="s">
        <v>2712</v>
      </c>
      <c r="C41" s="2328" t="s">
        <v>763</v>
      </c>
      <c r="D41" s="2413" t="s">
        <v>2715</v>
      </c>
      <c r="E41" s="2415" t="s">
        <v>763</v>
      </c>
      <c r="F41" s="2414" t="s">
        <v>2623</v>
      </c>
      <c r="G41" s="437"/>
      <c r="H41" s="152" t="s">
        <v>10</v>
      </c>
      <c r="I41" s="1049"/>
      <c r="J41" s="1049"/>
      <c r="K41" s="1049"/>
      <c r="L41" s="1049"/>
      <c r="M41" s="1049"/>
      <c r="N41" s="1049"/>
      <c r="O41" s="1049"/>
      <c r="P41" s="1049"/>
      <c r="Q41" s="1049"/>
      <c r="R41" s="1038">
        <f t="shared" si="0"/>
        <v>0</v>
      </c>
    </row>
    <row r="42" spans="2:18">
      <c r="B42" s="2328"/>
      <c r="C42" s="2328"/>
      <c r="D42" s="2328"/>
      <c r="E42" s="2416" t="s">
        <v>2681</v>
      </c>
      <c r="F42" s="152"/>
      <c r="G42" s="152"/>
      <c r="H42" s="152" t="s">
        <v>10</v>
      </c>
      <c r="I42" s="1038">
        <f>SUM(I35,I40,I41)</f>
        <v>0</v>
      </c>
      <c r="J42" s="1038">
        <f t="shared" ref="J42:Q42" si="9">SUM(J35,J40,J41)</f>
        <v>0</v>
      </c>
      <c r="K42" s="1038">
        <f t="shared" si="9"/>
        <v>0</v>
      </c>
      <c r="L42" s="1038">
        <f t="shared" si="9"/>
        <v>0</v>
      </c>
      <c r="M42" s="1038">
        <f t="shared" si="9"/>
        <v>0</v>
      </c>
      <c r="N42" s="1038">
        <f t="shared" si="9"/>
        <v>0</v>
      </c>
      <c r="O42" s="1038">
        <f t="shared" si="9"/>
        <v>0</v>
      </c>
      <c r="P42" s="1038">
        <f t="shared" si="9"/>
        <v>0</v>
      </c>
      <c r="Q42" s="1038">
        <f t="shared" si="9"/>
        <v>0</v>
      </c>
      <c r="R42" s="1038">
        <f t="shared" si="0"/>
        <v>0</v>
      </c>
    </row>
    <row r="43" spans="2:18">
      <c r="B43" s="2328" t="s">
        <v>2712</v>
      </c>
      <c r="C43" s="2328" t="s">
        <v>763</v>
      </c>
      <c r="D43" s="2160" t="s">
        <v>2626</v>
      </c>
      <c r="E43" s="1045"/>
      <c r="F43" s="437"/>
      <c r="G43" s="437"/>
      <c r="H43" s="152" t="s">
        <v>10</v>
      </c>
      <c r="I43" s="1048">
        <f t="shared" ref="I43:Q43" si="10">SUM(I34,I42)</f>
        <v>0</v>
      </c>
      <c r="J43" s="1048">
        <f t="shared" si="10"/>
        <v>0</v>
      </c>
      <c r="K43" s="1048">
        <f t="shared" si="10"/>
        <v>0</v>
      </c>
      <c r="L43" s="1048">
        <f t="shared" si="10"/>
        <v>0</v>
      </c>
      <c r="M43" s="1048">
        <f t="shared" si="10"/>
        <v>0</v>
      </c>
      <c r="N43" s="1048">
        <f t="shared" si="10"/>
        <v>0</v>
      </c>
      <c r="O43" s="1048">
        <f t="shared" si="10"/>
        <v>0</v>
      </c>
      <c r="P43" s="1048">
        <f t="shared" si="10"/>
        <v>0</v>
      </c>
      <c r="Q43" s="1048">
        <f t="shared" si="10"/>
        <v>0</v>
      </c>
      <c r="R43" s="1038">
        <f t="shared" si="0"/>
        <v>0</v>
      </c>
    </row>
    <row r="44" spans="2:18">
      <c r="B44" s="2328" t="s">
        <v>2712</v>
      </c>
      <c r="C44" s="2328" t="s">
        <v>2718</v>
      </c>
      <c r="D44" s="1558" t="s">
        <v>2376</v>
      </c>
      <c r="E44" s="437"/>
      <c r="F44" s="437"/>
      <c r="G44" s="437"/>
      <c r="H44" s="152" t="s">
        <v>10</v>
      </c>
      <c r="I44" s="1591">
        <f>'4.5_Non_Op_Capex_(TO)'!H27</f>
        <v>0</v>
      </c>
      <c r="J44" s="1049"/>
      <c r="K44" s="1049"/>
      <c r="L44" s="1049"/>
      <c r="M44" s="1049"/>
      <c r="N44" s="1049"/>
      <c r="O44" s="1049"/>
      <c r="P44" s="1049"/>
      <c r="Q44" s="1049"/>
      <c r="R44" s="1038">
        <f t="shared" si="0"/>
        <v>0</v>
      </c>
    </row>
    <row r="45" spans="2:18">
      <c r="B45" s="2328" t="s">
        <v>2712</v>
      </c>
      <c r="C45" s="2328" t="s">
        <v>2718</v>
      </c>
      <c r="D45" s="1266" t="s">
        <v>112</v>
      </c>
      <c r="E45" s="437" t="s">
        <v>112</v>
      </c>
      <c r="F45" s="437" t="s">
        <v>2818</v>
      </c>
      <c r="G45" s="437"/>
      <c r="H45" s="152" t="s">
        <v>10</v>
      </c>
      <c r="I45" s="1591">
        <f>+'4.2_Project_listing'!K131+'4.2_Project_listing'!K124+'4.2_Project_listing'!K128</f>
        <v>0</v>
      </c>
      <c r="J45" s="1049"/>
      <c r="K45" s="1049"/>
      <c r="L45" s="1049"/>
      <c r="M45" s="1049"/>
      <c r="N45" s="1049"/>
      <c r="O45" s="1049"/>
      <c r="P45" s="1049"/>
      <c r="Q45" s="1049"/>
      <c r="R45" s="1038">
        <f t="shared" si="0"/>
        <v>0</v>
      </c>
    </row>
    <row r="46" spans="2:18">
      <c r="B46" s="2597"/>
      <c r="C46" s="2328" t="s">
        <v>2718</v>
      </c>
      <c r="D46" s="2413" t="s">
        <v>112</v>
      </c>
      <c r="E46" s="437"/>
      <c r="F46" s="437" t="s">
        <v>2820</v>
      </c>
      <c r="G46" s="437"/>
      <c r="H46" s="152" t="s">
        <v>10</v>
      </c>
      <c r="I46" s="1591">
        <f>+'4.2_Project_listing'!K134</f>
        <v>0</v>
      </c>
      <c r="J46" s="1049"/>
      <c r="K46" s="1049"/>
      <c r="L46" s="1049"/>
      <c r="M46" s="1049"/>
      <c r="N46" s="1049"/>
      <c r="O46" s="1049"/>
      <c r="P46" s="1049"/>
      <c r="Q46" s="1049"/>
      <c r="R46" s="1048"/>
    </row>
    <row r="47" spans="2:18">
      <c r="B47" s="2597"/>
      <c r="C47" s="2328" t="s">
        <v>2718</v>
      </c>
      <c r="D47" s="2413" t="s">
        <v>112</v>
      </c>
      <c r="E47" s="437"/>
      <c r="F47" s="437" t="s">
        <v>2819</v>
      </c>
      <c r="G47" s="437"/>
      <c r="H47" s="152" t="s">
        <v>10</v>
      </c>
      <c r="I47" s="1591">
        <f>+'4.2_Project_listing'!K137</f>
        <v>0</v>
      </c>
      <c r="J47" s="1049"/>
      <c r="K47" s="1049"/>
      <c r="L47" s="1049"/>
      <c r="M47" s="1049"/>
      <c r="N47" s="1049"/>
      <c r="O47" s="1049"/>
      <c r="P47" s="1049"/>
      <c r="Q47" s="1049"/>
      <c r="R47" s="1048"/>
    </row>
    <row r="48" spans="2:18">
      <c r="B48" s="2329"/>
      <c r="C48" s="1045" t="s">
        <v>2717</v>
      </c>
      <c r="D48" s="437"/>
      <c r="E48" s="437"/>
      <c r="F48" s="437"/>
      <c r="G48" s="437"/>
      <c r="H48" s="437" t="s">
        <v>10</v>
      </c>
      <c r="I48" s="1048">
        <f>SUM(I26,I43,I44:I47)</f>
        <v>0</v>
      </c>
      <c r="J48" s="1048">
        <f t="shared" ref="J48:R48" si="11">SUM(J26,J43,J44:J47)</f>
        <v>0</v>
      </c>
      <c r="K48" s="1048">
        <f t="shared" si="11"/>
        <v>0</v>
      </c>
      <c r="L48" s="1048">
        <f t="shared" si="11"/>
        <v>0</v>
      </c>
      <c r="M48" s="1048">
        <f t="shared" si="11"/>
        <v>0</v>
      </c>
      <c r="N48" s="1048">
        <f t="shared" si="11"/>
        <v>0</v>
      </c>
      <c r="O48" s="1048">
        <f t="shared" si="11"/>
        <v>0</v>
      </c>
      <c r="P48" s="1048">
        <f t="shared" si="11"/>
        <v>0</v>
      </c>
      <c r="Q48" s="1048">
        <f t="shared" si="11"/>
        <v>0</v>
      </c>
      <c r="R48" s="1048">
        <f t="shared" si="11"/>
        <v>0</v>
      </c>
    </row>
    <row r="49" spans="2:18">
      <c r="B49" s="1266" t="s">
        <v>2713</v>
      </c>
      <c r="C49" s="1266"/>
      <c r="D49" s="1046" t="s">
        <v>2714</v>
      </c>
      <c r="E49" s="437" t="s">
        <v>3</v>
      </c>
      <c r="F49" s="437"/>
      <c r="G49" s="437"/>
      <c r="H49" s="437" t="s">
        <v>10</v>
      </c>
      <c r="I49" s="1049"/>
      <c r="J49" s="1049"/>
      <c r="K49" s="1049"/>
      <c r="L49" s="1049"/>
      <c r="M49" s="1049"/>
      <c r="N49" s="1049"/>
      <c r="O49" s="1049"/>
      <c r="P49" s="1049"/>
      <c r="Q49" s="1049"/>
      <c r="R49" s="1038">
        <f t="shared" si="0"/>
        <v>0</v>
      </c>
    </row>
    <row r="50" spans="2:18">
      <c r="B50" s="2328" t="s">
        <v>2713</v>
      </c>
      <c r="C50" s="2093"/>
      <c r="D50" s="2093" t="s">
        <v>2715</v>
      </c>
      <c r="E50" s="2381" t="s">
        <v>2389</v>
      </c>
      <c r="F50" s="2094"/>
      <c r="G50" s="2094"/>
      <c r="H50" s="2094" t="s">
        <v>10</v>
      </c>
      <c r="I50" s="2382"/>
      <c r="J50" s="2382"/>
      <c r="K50" s="2382"/>
      <c r="L50" s="2382"/>
      <c r="M50" s="2382"/>
      <c r="N50" s="2382"/>
      <c r="O50" s="2382"/>
      <c r="P50" s="2382"/>
      <c r="Q50" s="2382"/>
      <c r="R50" s="1038">
        <f t="shared" si="0"/>
        <v>0</v>
      </c>
    </row>
    <row r="51" spans="2:18">
      <c r="B51" s="2328" t="s">
        <v>2713</v>
      </c>
      <c r="C51" s="2093"/>
      <c r="D51" s="2328" t="s">
        <v>2715</v>
      </c>
      <c r="E51" s="1558" t="s">
        <v>2390</v>
      </c>
      <c r="F51" s="437"/>
      <c r="G51" s="437"/>
      <c r="H51" s="437" t="s">
        <v>10</v>
      </c>
      <c r="I51" s="1049"/>
      <c r="J51" s="1049"/>
      <c r="K51" s="1049"/>
      <c r="L51" s="1049"/>
      <c r="M51" s="1049"/>
      <c r="N51" s="1049"/>
      <c r="O51" s="1049"/>
      <c r="P51" s="1049"/>
      <c r="Q51" s="1049"/>
      <c r="R51" s="1038">
        <f t="shared" si="0"/>
        <v>0</v>
      </c>
    </row>
    <row r="52" spans="2:18">
      <c r="B52" s="2328"/>
      <c r="C52" s="2094"/>
      <c r="D52" s="2328"/>
      <c r="E52" s="1045" t="s">
        <v>2391</v>
      </c>
      <c r="F52" s="437"/>
      <c r="G52" s="437"/>
      <c r="H52" s="437" t="s">
        <v>10</v>
      </c>
      <c r="I52" s="1591">
        <f t="shared" ref="I52:Q52" si="12">SUM(I50:I51)</f>
        <v>0</v>
      </c>
      <c r="J52" s="1591">
        <f t="shared" si="12"/>
        <v>0</v>
      </c>
      <c r="K52" s="1591">
        <f t="shared" si="12"/>
        <v>0</v>
      </c>
      <c r="L52" s="1591">
        <f t="shared" si="12"/>
        <v>0</v>
      </c>
      <c r="M52" s="1591">
        <f t="shared" si="12"/>
        <v>0</v>
      </c>
      <c r="N52" s="1591">
        <f t="shared" si="12"/>
        <v>0</v>
      </c>
      <c r="O52" s="1591">
        <f t="shared" si="12"/>
        <v>0</v>
      </c>
      <c r="P52" s="1591">
        <f t="shared" si="12"/>
        <v>0</v>
      </c>
      <c r="Q52" s="1591">
        <f t="shared" si="12"/>
        <v>0</v>
      </c>
      <c r="R52" s="1038">
        <f t="shared" si="0"/>
        <v>0</v>
      </c>
    </row>
    <row r="53" spans="2:18">
      <c r="B53" s="2329"/>
      <c r="C53" s="175" t="s">
        <v>748</v>
      </c>
      <c r="D53" s="1042"/>
      <c r="E53" s="152"/>
      <c r="F53" s="437"/>
      <c r="G53" s="152"/>
      <c r="H53" s="437" t="s">
        <v>10</v>
      </c>
      <c r="I53" s="1038">
        <f>I52+I49</f>
        <v>0</v>
      </c>
      <c r="J53" s="1038">
        <f t="shared" ref="J53:Q53" si="13">J52+J49</f>
        <v>0</v>
      </c>
      <c r="K53" s="1038">
        <f t="shared" si="13"/>
        <v>0</v>
      </c>
      <c r="L53" s="1038">
        <f t="shared" si="13"/>
        <v>0</v>
      </c>
      <c r="M53" s="1038">
        <f t="shared" si="13"/>
        <v>0</v>
      </c>
      <c r="N53" s="1038">
        <f t="shared" si="13"/>
        <v>0</v>
      </c>
      <c r="O53" s="1038">
        <f t="shared" si="13"/>
        <v>0</v>
      </c>
      <c r="P53" s="1038">
        <f t="shared" si="13"/>
        <v>0</v>
      </c>
      <c r="Q53" s="1038">
        <f t="shared" si="13"/>
        <v>0</v>
      </c>
      <c r="R53" s="1038">
        <f>SUM(J53:Q53)</f>
        <v>0</v>
      </c>
    </row>
    <row r="54" spans="2:18">
      <c r="B54" s="2329"/>
      <c r="C54" s="175" t="s">
        <v>712</v>
      </c>
      <c r="D54" s="1042"/>
      <c r="E54" s="152"/>
      <c r="F54" s="437"/>
      <c r="G54" s="152"/>
      <c r="H54" s="437" t="s">
        <v>10</v>
      </c>
      <c r="I54" s="1038">
        <f>I53+I48</f>
        <v>0</v>
      </c>
      <c r="J54" s="1038">
        <f t="shared" ref="J54:Q54" si="14">J53+J48</f>
        <v>0</v>
      </c>
      <c r="K54" s="1038">
        <f t="shared" si="14"/>
        <v>0</v>
      </c>
      <c r="L54" s="1038">
        <f t="shared" si="14"/>
        <v>0</v>
      </c>
      <c r="M54" s="1038">
        <f t="shared" si="14"/>
        <v>0</v>
      </c>
      <c r="N54" s="1038">
        <f t="shared" si="14"/>
        <v>0</v>
      </c>
      <c r="O54" s="1038">
        <f t="shared" si="14"/>
        <v>0</v>
      </c>
      <c r="P54" s="1038">
        <f t="shared" si="14"/>
        <v>0</v>
      </c>
      <c r="Q54" s="1038">
        <f t="shared" si="14"/>
        <v>0</v>
      </c>
      <c r="R54" s="1038">
        <f>SUM(J54:Q54)</f>
        <v>0</v>
      </c>
    </row>
    <row r="55" spans="2:18">
      <c r="B55" s="181"/>
      <c r="C55" s="181"/>
      <c r="D55" s="181"/>
      <c r="E55" s="181"/>
      <c r="F55" s="181"/>
      <c r="G55" s="181"/>
      <c r="H55" s="181"/>
      <c r="I55" s="181"/>
      <c r="J55" s="181"/>
      <c r="K55" s="181"/>
      <c r="L55" s="181"/>
      <c r="M55" s="181"/>
      <c r="N55" s="181"/>
      <c r="O55" s="181"/>
      <c r="P55" s="181"/>
      <c r="Q55" s="181"/>
    </row>
    <row r="56" spans="2:18">
      <c r="B56" s="181"/>
      <c r="C56" s="181"/>
      <c r="D56" s="2346" t="s">
        <v>2824</v>
      </c>
      <c r="E56" s="1266"/>
      <c r="F56" s="437" t="s">
        <v>2797</v>
      </c>
      <c r="G56" s="437"/>
      <c r="H56" s="437" t="s">
        <v>10</v>
      </c>
      <c r="I56" s="1591">
        <f>'4.2_Project_listing'!K32</f>
        <v>0</v>
      </c>
      <c r="J56" s="1049"/>
      <c r="K56" s="1049"/>
      <c r="L56" s="1049"/>
      <c r="M56" s="1049"/>
      <c r="N56" s="1049"/>
      <c r="O56" s="1049"/>
      <c r="P56" s="1049"/>
      <c r="Q56" s="1049"/>
      <c r="R56" s="1048">
        <f t="shared" ref="R56" si="15">SUM(J56:Q56)</f>
        <v>0</v>
      </c>
    </row>
    <row r="57" spans="2:18">
      <c r="D57" s="2094"/>
      <c r="E57" s="2094"/>
      <c r="F57" s="437" t="s">
        <v>2823</v>
      </c>
      <c r="G57" s="437"/>
      <c r="H57" s="437" t="s">
        <v>10</v>
      </c>
      <c r="I57" s="1049"/>
      <c r="J57" s="1049"/>
      <c r="K57" s="1049"/>
      <c r="L57" s="1049"/>
      <c r="M57" s="1049"/>
      <c r="N57" s="1049"/>
      <c r="O57" s="1049"/>
      <c r="P57" s="1049"/>
      <c r="Q57" s="1049"/>
      <c r="R57" s="1048">
        <f t="shared" ref="R57" si="16">SUM(J57:Q57)</f>
        <v>0</v>
      </c>
    </row>
  </sheetData>
  <pageMargins left="0.23622047244094491" right="0.23622047244094491" top="0.74803149606299213" bottom="0.74803149606299213" header="0.31496062992125984" footer="0.31496062992125984"/>
  <pageSetup paperSize="8" scale="72" orientation="landscape" r:id="rId1"/>
  <ignoredErrors>
    <ignoredError sqref="K14:Q14" formulaRange="1"/>
  </ignoredErrors>
</worksheet>
</file>

<file path=xl/worksheets/sheet37.xml><?xml version="1.0" encoding="utf-8"?>
<worksheet xmlns="http://schemas.openxmlformats.org/spreadsheetml/2006/main" xmlns:r="http://schemas.openxmlformats.org/officeDocument/2006/relationships">
  <sheetPr codeName="Sheet38">
    <tabColor theme="8" tint="0.59999389629810485"/>
    <pageSetUpPr fitToPage="1"/>
  </sheetPr>
  <dimension ref="A1:S138"/>
  <sheetViews>
    <sheetView zoomScale="98" zoomScaleNormal="98" workbookViewId="0">
      <pane ySplit="8" topLeftCell="A21" activePane="bottomLeft" state="frozen"/>
      <selection pane="bottomLeft" activeCell="A23" sqref="A23"/>
    </sheetView>
  </sheetViews>
  <sheetFormatPr defaultRowHeight="12.75"/>
  <cols>
    <col min="1" max="1" width="5.375" customWidth="1"/>
    <col min="2" max="2" width="13.25" customWidth="1"/>
    <col min="3" max="3" width="16.875" customWidth="1"/>
    <col min="4" max="4" width="24.875" customWidth="1"/>
    <col min="5" max="5" width="28.5" bestFit="1" customWidth="1"/>
    <col min="6" max="6" width="38.625" customWidth="1"/>
    <col min="7" max="7" width="10.75" customWidth="1"/>
    <col min="8" max="8" width="16.5" customWidth="1"/>
    <col min="9" max="9" width="19.375" customWidth="1"/>
    <col min="10" max="10" width="4.75" customWidth="1"/>
  </cols>
  <sheetData>
    <row r="1" spans="1:19" s="1812" customFormat="1" ht="26.25">
      <c r="A1" s="1809" t="str">
        <f ca="1">VLOOKUP(LEFT(RIGHT(CELL("filename",A1),LEN(CELL("filename",A1))-FIND("]",CELL("filename",A1))),1)*1,Index!$B$8:$C$90,2,FALSE)</f>
        <v>Capex</v>
      </c>
      <c r="B1" s="1809"/>
      <c r="C1" s="1809"/>
      <c r="D1" s="1809"/>
      <c r="E1" s="1809"/>
      <c r="F1" s="1809"/>
      <c r="G1" s="1809"/>
      <c r="H1" s="1809"/>
      <c r="I1" s="1809"/>
      <c r="J1" s="1809"/>
      <c r="K1" s="1809"/>
      <c r="L1" s="1866"/>
      <c r="M1" s="1866"/>
      <c r="N1" s="1866"/>
      <c r="O1" s="1866"/>
      <c r="P1" s="1866"/>
      <c r="Q1" s="1866"/>
      <c r="R1" s="1866"/>
      <c r="S1" s="1866"/>
    </row>
    <row r="2" spans="1:19" s="1812" customFormat="1" ht="26.25">
      <c r="A2" s="1809" t="str">
        <f>'Universal data'!C8</f>
        <v>National Grid Gas Transmission</v>
      </c>
      <c r="B2" s="1809"/>
      <c r="C2" s="1809"/>
      <c r="D2" s="1809"/>
      <c r="E2" s="1809"/>
      <c r="F2" s="1809"/>
      <c r="G2" s="1809"/>
      <c r="H2" s="1809"/>
      <c r="I2" s="1809"/>
      <c r="J2" s="1809"/>
      <c r="K2" s="1809"/>
      <c r="L2" s="1866"/>
      <c r="M2" s="1866"/>
      <c r="N2" s="1866"/>
      <c r="O2" s="1866"/>
      <c r="P2" s="1866"/>
      <c r="Q2" s="1866"/>
      <c r="R2" s="1866"/>
      <c r="S2" s="1866"/>
    </row>
    <row r="3" spans="1:19" s="1819" customFormat="1" ht="21" thickBot="1">
      <c r="A3" s="1814" t="str">
        <f>'Universal data'!C21</f>
        <v>2012/13</v>
      </c>
      <c r="B3" s="1814"/>
      <c r="C3" s="1814"/>
      <c r="D3" s="1814"/>
      <c r="E3" s="1814"/>
      <c r="F3" s="1814"/>
      <c r="G3" s="1814"/>
      <c r="H3" s="1814"/>
      <c r="I3" s="1814"/>
      <c r="J3" s="1814"/>
      <c r="K3" s="1814"/>
      <c r="L3" s="1867"/>
      <c r="M3" s="1867"/>
      <c r="N3" s="1867"/>
      <c r="O3" s="1867"/>
      <c r="P3" s="1867"/>
      <c r="Q3" s="1867"/>
      <c r="R3" s="1867"/>
      <c r="S3" s="1867"/>
    </row>
    <row r="4" spans="1:19" s="1812" customFormat="1">
      <c r="A4" s="1820"/>
      <c r="B4" s="1820"/>
      <c r="C4" s="1820"/>
      <c r="D4" s="1820"/>
      <c r="E4" s="1820"/>
      <c r="F4" s="1820"/>
      <c r="G4" s="1820"/>
      <c r="H4" s="1820"/>
      <c r="I4" s="1820"/>
      <c r="J4" s="1820"/>
      <c r="K4" s="1868"/>
      <c r="L4" s="1868"/>
      <c r="M4" s="1868"/>
      <c r="N4" s="1868"/>
      <c r="O4" s="1868"/>
      <c r="P4" s="1868"/>
      <c r="Q4" s="1868"/>
      <c r="R4" s="1868"/>
      <c r="S4" s="1868"/>
    </row>
    <row r="5" spans="1:19" s="1819" customFormat="1" ht="20.25">
      <c r="A5" s="1827" t="str">
        <f ca="1">VLOOKUP(RIGHT(CELL("filename",A1),LEN(CELL("filename",A1))-FIND("]",CELL("filename",A1))),Index!$D$8:$E$102,2,FALSE)</f>
        <v>4.2 Project listing</v>
      </c>
      <c r="B5" s="1827"/>
      <c r="C5" s="1827"/>
      <c r="D5" s="1827"/>
      <c r="E5" s="1827"/>
      <c r="F5" s="1827"/>
      <c r="G5" s="1827"/>
      <c r="H5" s="1827"/>
      <c r="I5" s="1827"/>
      <c r="J5" s="1827"/>
    </row>
    <row r="8" spans="1:19" ht="15">
      <c r="B8" s="487" t="s">
        <v>2724</v>
      </c>
      <c r="C8" s="487" t="s">
        <v>2725</v>
      </c>
      <c r="D8" s="487" t="s">
        <v>2719</v>
      </c>
      <c r="E8" s="487" t="s">
        <v>819</v>
      </c>
      <c r="F8" s="487" t="s">
        <v>2720</v>
      </c>
      <c r="G8" s="487" t="s">
        <v>2583</v>
      </c>
      <c r="H8" s="487" t="s">
        <v>2584</v>
      </c>
      <c r="I8" s="487" t="s">
        <v>820</v>
      </c>
      <c r="J8" s="487" t="s">
        <v>167</v>
      </c>
      <c r="K8" s="488">
        <v>2013</v>
      </c>
    </row>
    <row r="9" spans="1:19">
      <c r="B9" s="1266" t="s">
        <v>2711</v>
      </c>
      <c r="C9" s="1266" t="s">
        <v>2714</v>
      </c>
      <c r="D9" s="1266" t="s">
        <v>817</v>
      </c>
      <c r="E9" s="1266"/>
      <c r="F9" s="1055"/>
      <c r="G9" s="1043"/>
      <c r="H9" s="1043"/>
      <c r="I9" s="1055"/>
      <c r="J9" s="437" t="s">
        <v>10</v>
      </c>
      <c r="K9" s="1049"/>
    </row>
    <row r="10" spans="1:19">
      <c r="B10" s="2328" t="s">
        <v>2711</v>
      </c>
      <c r="C10" s="2328" t="s">
        <v>2714</v>
      </c>
      <c r="D10" s="2328" t="s">
        <v>817</v>
      </c>
      <c r="E10" s="2328"/>
      <c r="F10" s="1055"/>
      <c r="G10" s="1043"/>
      <c r="H10" s="1043"/>
      <c r="I10" s="1055"/>
      <c r="J10" s="437" t="s">
        <v>10</v>
      </c>
      <c r="K10" s="1049"/>
    </row>
    <row r="11" spans="1:19">
      <c r="B11" s="2328" t="s">
        <v>2711</v>
      </c>
      <c r="C11" s="2328" t="s">
        <v>2714</v>
      </c>
      <c r="D11" s="2328" t="s">
        <v>817</v>
      </c>
      <c r="E11" s="2328"/>
      <c r="F11" s="1055"/>
      <c r="G11" s="1043"/>
      <c r="H11" s="1043"/>
      <c r="I11" s="1055"/>
      <c r="J11" s="437" t="s">
        <v>10</v>
      </c>
      <c r="K11" s="1049"/>
    </row>
    <row r="12" spans="1:19">
      <c r="B12" s="2328" t="s">
        <v>2711</v>
      </c>
      <c r="C12" s="2328" t="s">
        <v>2714</v>
      </c>
      <c r="D12" s="2328" t="s">
        <v>817</v>
      </c>
      <c r="E12" s="2328"/>
      <c r="F12" s="1055"/>
      <c r="G12" s="1043"/>
      <c r="H12" s="1043"/>
      <c r="I12" s="1055"/>
      <c r="J12" s="437" t="s">
        <v>10</v>
      </c>
      <c r="K12" s="1049"/>
    </row>
    <row r="13" spans="1:19">
      <c r="B13" s="2328"/>
      <c r="C13" s="2328"/>
      <c r="D13" s="2094"/>
      <c r="F13" s="1613" t="s">
        <v>2736</v>
      </c>
      <c r="G13" s="1043"/>
      <c r="H13" s="1043"/>
      <c r="I13" s="2383"/>
      <c r="J13" s="437"/>
      <c r="K13" s="1048">
        <f>SUM(K9:K12)</f>
        <v>0</v>
      </c>
    </row>
    <row r="14" spans="1:19">
      <c r="B14" s="2328" t="s">
        <v>2711</v>
      </c>
      <c r="C14" s="2328" t="s">
        <v>2714</v>
      </c>
      <c r="D14" s="2387" t="s">
        <v>818</v>
      </c>
      <c r="E14" s="1266"/>
      <c r="F14" s="1055"/>
      <c r="G14" s="1043"/>
      <c r="H14" s="1043"/>
      <c r="I14" s="1055"/>
      <c r="J14" s="437" t="s">
        <v>10</v>
      </c>
      <c r="K14" s="1049"/>
    </row>
    <row r="15" spans="1:19">
      <c r="B15" s="2328" t="s">
        <v>2711</v>
      </c>
      <c r="C15" s="2328" t="s">
        <v>2714</v>
      </c>
      <c r="D15" s="2388" t="s">
        <v>818</v>
      </c>
      <c r="E15" s="2328"/>
      <c r="F15" s="1055"/>
      <c r="G15" s="1043"/>
      <c r="H15" s="1043"/>
      <c r="I15" s="1055"/>
      <c r="J15" s="437" t="s">
        <v>10</v>
      </c>
      <c r="K15" s="1049"/>
    </row>
    <row r="16" spans="1:19">
      <c r="B16" s="2328" t="s">
        <v>2711</v>
      </c>
      <c r="C16" s="2328" t="s">
        <v>2714</v>
      </c>
      <c r="D16" s="2388" t="s">
        <v>818</v>
      </c>
      <c r="E16" s="2328"/>
      <c r="F16" s="1055"/>
      <c r="G16" s="1043"/>
      <c r="H16" s="1043"/>
      <c r="I16" s="1055"/>
      <c r="J16" s="437" t="s">
        <v>10</v>
      </c>
      <c r="K16" s="1049"/>
    </row>
    <row r="17" spans="2:11">
      <c r="B17" s="2328" t="s">
        <v>2711</v>
      </c>
      <c r="C17" s="2328" t="s">
        <v>2714</v>
      </c>
      <c r="D17" s="2388" t="s">
        <v>818</v>
      </c>
      <c r="E17" s="2328"/>
      <c r="F17" s="1055"/>
      <c r="G17" s="1043"/>
      <c r="H17" s="1043"/>
      <c r="I17" s="1055"/>
      <c r="J17" s="437" t="s">
        <v>10</v>
      </c>
      <c r="K17" s="1049"/>
    </row>
    <row r="18" spans="2:11">
      <c r="B18" s="2328"/>
      <c r="C18" s="2328"/>
      <c r="D18" s="2385"/>
      <c r="E18" s="2094"/>
      <c r="F18" s="1613" t="s">
        <v>2737</v>
      </c>
      <c r="G18" s="2328"/>
      <c r="H18" s="2328"/>
      <c r="I18" s="2328"/>
      <c r="J18" s="2328"/>
      <c r="K18" s="1048">
        <f>SUM(K14:K17)</f>
        <v>0</v>
      </c>
    </row>
    <row r="19" spans="2:11">
      <c r="B19" s="2328" t="s">
        <v>2711</v>
      </c>
      <c r="C19" s="2328" t="s">
        <v>2714</v>
      </c>
      <c r="D19" s="2389" t="s">
        <v>821</v>
      </c>
      <c r="E19" s="2340"/>
      <c r="F19" s="1055" t="s">
        <v>822</v>
      </c>
      <c r="G19" s="1043"/>
      <c r="H19" s="1043"/>
      <c r="I19" s="1055"/>
      <c r="J19" s="437" t="s">
        <v>10</v>
      </c>
      <c r="K19" s="1049"/>
    </row>
    <row r="20" spans="2:11">
      <c r="B20" s="2328" t="s">
        <v>2711</v>
      </c>
      <c r="C20" s="2328" t="s">
        <v>2714</v>
      </c>
      <c r="D20" s="2390" t="s">
        <v>821</v>
      </c>
      <c r="E20" s="2339"/>
      <c r="F20" s="1055" t="s">
        <v>823</v>
      </c>
      <c r="G20" s="1043"/>
      <c r="H20" s="1043"/>
      <c r="I20" s="1055"/>
      <c r="J20" s="437" t="s">
        <v>10</v>
      </c>
      <c r="K20" s="1049"/>
    </row>
    <row r="21" spans="2:11">
      <c r="B21" s="2328" t="s">
        <v>2711</v>
      </c>
      <c r="C21" s="2328" t="s">
        <v>2714</v>
      </c>
      <c r="D21" s="2390" t="s">
        <v>821</v>
      </c>
      <c r="E21" s="2339"/>
      <c r="F21" s="1055" t="s">
        <v>824</v>
      </c>
      <c r="G21" s="1043"/>
      <c r="H21" s="1043"/>
      <c r="I21" s="1055"/>
      <c r="J21" s="437" t="s">
        <v>10</v>
      </c>
      <c r="K21" s="1049"/>
    </row>
    <row r="22" spans="2:11">
      <c r="B22" s="2328"/>
      <c r="C22" s="2328"/>
      <c r="D22" s="2391"/>
      <c r="E22" s="2094"/>
      <c r="F22" s="1613" t="s">
        <v>2738</v>
      </c>
      <c r="G22" s="2339"/>
      <c r="H22" s="2339"/>
      <c r="I22" s="2339"/>
      <c r="J22" s="2339"/>
      <c r="K22" s="2380">
        <f>SUM(K19:K21)</f>
        <v>0</v>
      </c>
    </row>
    <row r="23" spans="2:11">
      <c r="B23" s="2328"/>
      <c r="C23" s="2328"/>
      <c r="D23" s="1044" t="s">
        <v>2685</v>
      </c>
      <c r="E23" s="1044"/>
      <c r="F23" s="1045"/>
      <c r="G23" s="1045"/>
      <c r="H23" s="1045"/>
      <c r="I23" s="1045"/>
      <c r="J23" s="1045" t="s">
        <v>10</v>
      </c>
      <c r="K23" s="1048">
        <f>SUM(K13,K18,K22)</f>
        <v>0</v>
      </c>
    </row>
    <row r="24" spans="2:11">
      <c r="B24" s="2593"/>
      <c r="C24" s="2593"/>
      <c r="D24" s="2594"/>
      <c r="E24" s="2594"/>
      <c r="F24" s="1045"/>
      <c r="G24" s="1045"/>
      <c r="H24" s="1045"/>
      <c r="I24" s="1045"/>
      <c r="J24" s="1045"/>
      <c r="K24" s="1045"/>
    </row>
    <row r="25" spans="2:11">
      <c r="B25" s="2328" t="s">
        <v>2711</v>
      </c>
      <c r="C25" s="2328" t="s">
        <v>2714</v>
      </c>
      <c r="D25" s="1558" t="s">
        <v>2797</v>
      </c>
      <c r="E25" s="2594"/>
      <c r="F25" s="2595" t="s">
        <v>888</v>
      </c>
      <c r="G25" s="1045"/>
      <c r="H25" s="1045"/>
      <c r="I25" s="2595" t="s">
        <v>2802</v>
      </c>
      <c r="J25" s="1558" t="s">
        <v>10</v>
      </c>
      <c r="K25" s="1561"/>
    </row>
    <row r="26" spans="2:11">
      <c r="B26" s="2328" t="s">
        <v>2711</v>
      </c>
      <c r="C26" s="2328" t="s">
        <v>2714</v>
      </c>
      <c r="D26" s="1042" t="s">
        <v>2797</v>
      </c>
      <c r="E26" s="2594"/>
      <c r="F26" s="1055" t="s">
        <v>888</v>
      </c>
      <c r="G26" s="1045"/>
      <c r="H26" s="1045"/>
      <c r="I26" s="2595" t="s">
        <v>2803</v>
      </c>
      <c r="J26" s="1558" t="s">
        <v>10</v>
      </c>
      <c r="K26" s="1561"/>
    </row>
    <row r="27" spans="2:11">
      <c r="B27" s="2328" t="s">
        <v>2711</v>
      </c>
      <c r="C27" s="2328" t="s">
        <v>2714</v>
      </c>
      <c r="D27" s="1042" t="s">
        <v>2797</v>
      </c>
      <c r="E27" s="2594"/>
      <c r="F27" s="1055" t="s">
        <v>888</v>
      </c>
      <c r="G27" s="1045"/>
      <c r="H27" s="1045"/>
      <c r="I27" s="2595" t="s">
        <v>2804</v>
      </c>
      <c r="J27" s="1558" t="s">
        <v>10</v>
      </c>
      <c r="K27" s="1561"/>
    </row>
    <row r="28" spans="2:11">
      <c r="B28" s="2328" t="s">
        <v>2711</v>
      </c>
      <c r="C28" s="2328" t="s">
        <v>2714</v>
      </c>
      <c r="D28" s="1042" t="s">
        <v>2797</v>
      </c>
      <c r="E28" s="2594"/>
      <c r="F28" s="1055" t="s">
        <v>888</v>
      </c>
      <c r="G28" s="1045"/>
      <c r="H28" s="1045"/>
      <c r="I28" s="2595" t="s">
        <v>2805</v>
      </c>
      <c r="J28" s="1558" t="s">
        <v>10</v>
      </c>
      <c r="K28" s="1561"/>
    </row>
    <row r="29" spans="2:11">
      <c r="B29" s="2328" t="s">
        <v>2711</v>
      </c>
      <c r="C29" s="2328" t="s">
        <v>2714</v>
      </c>
      <c r="D29" s="1042" t="s">
        <v>2797</v>
      </c>
      <c r="E29" s="2594"/>
      <c r="F29" s="1055" t="s">
        <v>888</v>
      </c>
      <c r="G29" s="1045"/>
      <c r="H29" s="1045"/>
      <c r="I29" s="2595" t="s">
        <v>2806</v>
      </c>
      <c r="J29" s="1558" t="s">
        <v>10</v>
      </c>
      <c r="K29" s="1561"/>
    </row>
    <row r="30" spans="2:11">
      <c r="B30" s="2328" t="s">
        <v>2711</v>
      </c>
      <c r="C30" s="2328" t="s">
        <v>2714</v>
      </c>
      <c r="D30" s="1042" t="s">
        <v>2797</v>
      </c>
      <c r="E30" s="2594"/>
      <c r="F30" s="2595" t="s">
        <v>2801</v>
      </c>
      <c r="G30" s="1045"/>
      <c r="H30" s="1045"/>
      <c r="I30" s="2595" t="s">
        <v>2799</v>
      </c>
      <c r="J30" s="1558" t="s">
        <v>10</v>
      </c>
      <c r="K30" s="1561"/>
    </row>
    <row r="31" spans="2:11">
      <c r="B31" s="2328" t="s">
        <v>2711</v>
      </c>
      <c r="C31" s="2328" t="s">
        <v>2714</v>
      </c>
      <c r="D31" s="1042" t="s">
        <v>2797</v>
      </c>
      <c r="E31" s="2594"/>
      <c r="F31" s="2595" t="s">
        <v>2801</v>
      </c>
      <c r="G31" s="1045"/>
      <c r="H31" s="1045"/>
      <c r="I31" s="2595" t="s">
        <v>2800</v>
      </c>
      <c r="J31" s="1558" t="s">
        <v>10</v>
      </c>
      <c r="K31" s="1561"/>
    </row>
    <row r="32" spans="2:11">
      <c r="B32" s="2593"/>
      <c r="C32" s="2593"/>
      <c r="D32" s="2594"/>
      <c r="E32" s="2594"/>
      <c r="F32" s="1045" t="s">
        <v>2798</v>
      </c>
      <c r="G32" s="1045"/>
      <c r="H32" s="1045"/>
      <c r="I32" s="1045"/>
      <c r="J32" s="1045" t="s">
        <v>10</v>
      </c>
      <c r="K32" s="1048">
        <f>SUM(K25:K31)</f>
        <v>0</v>
      </c>
    </row>
    <row r="33" spans="2:11">
      <c r="B33" s="2593"/>
      <c r="C33" s="2593"/>
      <c r="D33" s="2594"/>
      <c r="E33" s="2594"/>
      <c r="F33" s="1045"/>
      <c r="G33" s="1045"/>
      <c r="H33" s="1045"/>
      <c r="I33" s="1045"/>
      <c r="J33" s="1045"/>
      <c r="K33" s="1045"/>
    </row>
    <row r="34" spans="2:11">
      <c r="B34" s="2328" t="s">
        <v>2711</v>
      </c>
      <c r="C34" s="1266" t="s">
        <v>2715</v>
      </c>
      <c r="D34" s="1266" t="s">
        <v>817</v>
      </c>
      <c r="E34" s="1266" t="s">
        <v>2721</v>
      </c>
      <c r="F34" s="1055"/>
      <c r="G34" s="1055"/>
      <c r="H34" s="1055"/>
      <c r="I34" s="1055"/>
      <c r="J34" s="437" t="s">
        <v>10</v>
      </c>
      <c r="K34" s="1049"/>
    </row>
    <row r="35" spans="2:11">
      <c r="B35" s="2328" t="s">
        <v>2711</v>
      </c>
      <c r="C35" s="2328" t="s">
        <v>2715</v>
      </c>
      <c r="D35" s="2328" t="s">
        <v>817</v>
      </c>
      <c r="E35" s="2328" t="s">
        <v>2721</v>
      </c>
      <c r="F35" s="2189"/>
      <c r="G35" s="2189"/>
      <c r="H35" s="2189"/>
      <c r="I35" s="2189"/>
      <c r="J35" s="437" t="s">
        <v>10</v>
      </c>
      <c r="K35" s="1049"/>
    </row>
    <row r="36" spans="2:11">
      <c r="B36" s="2328" t="s">
        <v>2711</v>
      </c>
      <c r="C36" s="2328" t="s">
        <v>2715</v>
      </c>
      <c r="D36" s="2328" t="s">
        <v>817</v>
      </c>
      <c r="E36" s="2328" t="s">
        <v>2721</v>
      </c>
      <c r="F36" s="2189"/>
      <c r="G36" s="2189"/>
      <c r="H36" s="2189"/>
      <c r="I36" s="2189"/>
      <c r="J36" s="437" t="s">
        <v>10</v>
      </c>
      <c r="K36" s="1049"/>
    </row>
    <row r="37" spans="2:11">
      <c r="B37" s="2328"/>
      <c r="C37" s="2328"/>
      <c r="D37" s="2328"/>
      <c r="E37" s="2329"/>
      <c r="F37" s="2383" t="s">
        <v>2756</v>
      </c>
      <c r="G37" s="2329"/>
      <c r="H37" s="2329"/>
      <c r="I37" s="2329"/>
      <c r="J37" s="437" t="s">
        <v>10</v>
      </c>
      <c r="K37" s="1591">
        <f>SUM(K34:K36)</f>
        <v>0</v>
      </c>
    </row>
    <row r="38" spans="2:11">
      <c r="B38" s="2328" t="s">
        <v>2711</v>
      </c>
      <c r="C38" s="2328" t="s">
        <v>2715</v>
      </c>
      <c r="D38" s="2328" t="s">
        <v>817</v>
      </c>
      <c r="E38" s="1266" t="s">
        <v>2722</v>
      </c>
      <c r="F38" s="2189"/>
      <c r="G38" s="2189"/>
      <c r="H38" s="2189"/>
      <c r="I38" s="2189"/>
      <c r="J38" s="437" t="s">
        <v>10</v>
      </c>
      <c r="K38" s="1049"/>
    </row>
    <row r="39" spans="2:11">
      <c r="B39" s="2328" t="s">
        <v>2711</v>
      </c>
      <c r="C39" s="2328" t="s">
        <v>2715</v>
      </c>
      <c r="D39" s="2328" t="s">
        <v>817</v>
      </c>
      <c r="E39" s="2328" t="s">
        <v>2722</v>
      </c>
      <c r="F39" s="2189"/>
      <c r="G39" s="2189"/>
      <c r="H39" s="2189"/>
      <c r="I39" s="2189"/>
      <c r="J39" s="437" t="s">
        <v>10</v>
      </c>
      <c r="K39" s="1049"/>
    </row>
    <row r="40" spans="2:11">
      <c r="B40" s="2328" t="s">
        <v>2711</v>
      </c>
      <c r="C40" s="2328" t="s">
        <v>2715</v>
      </c>
      <c r="D40" s="2328" t="s">
        <v>817</v>
      </c>
      <c r="E40" s="2328" t="s">
        <v>2722</v>
      </c>
      <c r="F40" s="2189"/>
      <c r="G40" s="2189"/>
      <c r="H40" s="2189"/>
      <c r="I40" s="2189"/>
      <c r="J40" s="437" t="s">
        <v>10</v>
      </c>
      <c r="K40" s="1049"/>
    </row>
    <row r="41" spans="2:11">
      <c r="B41" s="2328"/>
      <c r="C41" s="2328"/>
      <c r="D41" s="2329"/>
      <c r="E41" s="2329"/>
      <c r="F41" s="2383" t="s">
        <v>2757</v>
      </c>
      <c r="G41" s="2329"/>
      <c r="H41" s="2329"/>
      <c r="I41" s="2329"/>
      <c r="J41" s="437" t="s">
        <v>10</v>
      </c>
      <c r="K41" s="1591">
        <f>SUM(K38:K40)</f>
        <v>0</v>
      </c>
    </row>
    <row r="42" spans="2:11">
      <c r="B42" s="2328" t="s">
        <v>2711</v>
      </c>
      <c r="C42" s="2328" t="s">
        <v>2715</v>
      </c>
      <c r="D42" s="2330" t="s">
        <v>818</v>
      </c>
      <c r="E42" s="1266" t="s">
        <v>2721</v>
      </c>
      <c r="F42" s="2189"/>
      <c r="G42" s="2189"/>
      <c r="H42" s="2189"/>
      <c r="I42" s="2189"/>
      <c r="J42" s="437" t="s">
        <v>10</v>
      </c>
      <c r="K42" s="1049"/>
    </row>
    <row r="43" spans="2:11">
      <c r="B43" s="2328" t="s">
        <v>2711</v>
      </c>
      <c r="C43" s="2328" t="s">
        <v>2715</v>
      </c>
      <c r="D43" s="2328" t="s">
        <v>818</v>
      </c>
      <c r="E43" s="2328" t="s">
        <v>2721</v>
      </c>
      <c r="F43" s="2189"/>
      <c r="G43" s="2189"/>
      <c r="H43" s="2189"/>
      <c r="I43" s="2189"/>
      <c r="J43" s="437" t="s">
        <v>10</v>
      </c>
      <c r="K43" s="1049"/>
    </row>
    <row r="44" spans="2:11">
      <c r="B44" s="2328" t="s">
        <v>2711</v>
      </c>
      <c r="C44" s="2328" t="s">
        <v>2715</v>
      </c>
      <c r="D44" s="2328" t="s">
        <v>818</v>
      </c>
      <c r="E44" s="2328" t="s">
        <v>2721</v>
      </c>
      <c r="F44" s="2189"/>
      <c r="G44" s="2189"/>
      <c r="H44" s="2189"/>
      <c r="I44" s="2189"/>
      <c r="J44" s="437" t="s">
        <v>10</v>
      </c>
      <c r="K44" s="1049"/>
    </row>
    <row r="45" spans="2:11">
      <c r="B45" s="2328"/>
      <c r="C45" s="2328"/>
      <c r="D45" s="2328"/>
      <c r="E45" s="2329"/>
      <c r="F45" s="2383" t="s">
        <v>2758</v>
      </c>
      <c r="G45" s="2329"/>
      <c r="H45" s="2329"/>
      <c r="I45" s="2329"/>
      <c r="J45" s="437" t="s">
        <v>10</v>
      </c>
      <c r="K45" s="1591">
        <f>SUM(K42:K44)</f>
        <v>0</v>
      </c>
    </row>
    <row r="46" spans="2:11">
      <c r="B46" s="2328" t="s">
        <v>2711</v>
      </c>
      <c r="C46" s="2328" t="s">
        <v>2715</v>
      </c>
      <c r="D46" s="2328" t="s">
        <v>818</v>
      </c>
      <c r="E46" s="1266" t="s">
        <v>2722</v>
      </c>
      <c r="F46" s="2189"/>
      <c r="G46" s="2189"/>
      <c r="H46" s="2189"/>
      <c r="I46" s="2189"/>
      <c r="J46" s="437" t="s">
        <v>10</v>
      </c>
      <c r="K46" s="1049"/>
    </row>
    <row r="47" spans="2:11">
      <c r="B47" s="2328" t="s">
        <v>2711</v>
      </c>
      <c r="C47" s="2328" t="s">
        <v>2715</v>
      </c>
      <c r="D47" s="2328" t="s">
        <v>818</v>
      </c>
      <c r="E47" s="2328" t="s">
        <v>2722</v>
      </c>
      <c r="F47" s="2189"/>
      <c r="G47" s="2189"/>
      <c r="H47" s="2189"/>
      <c r="I47" s="2189"/>
      <c r="J47" s="437" t="s">
        <v>10</v>
      </c>
      <c r="K47" s="1049"/>
    </row>
    <row r="48" spans="2:11">
      <c r="B48" s="2328" t="s">
        <v>2711</v>
      </c>
      <c r="C48" s="2328" t="s">
        <v>2715</v>
      </c>
      <c r="D48" s="2328" t="s">
        <v>818</v>
      </c>
      <c r="E48" s="2328" t="s">
        <v>2722</v>
      </c>
      <c r="F48" s="2189"/>
      <c r="G48" s="2189"/>
      <c r="H48" s="2189"/>
      <c r="I48" s="2189"/>
      <c r="J48" s="437" t="s">
        <v>10</v>
      </c>
      <c r="K48" s="1049"/>
    </row>
    <row r="49" spans="2:11">
      <c r="B49" s="2328"/>
      <c r="C49" s="2328"/>
      <c r="D49" s="2328"/>
      <c r="E49" s="2329"/>
      <c r="F49" s="2383" t="s">
        <v>2759</v>
      </c>
      <c r="G49" s="2329"/>
      <c r="H49" s="2329"/>
      <c r="I49" s="1055"/>
      <c r="J49" s="437" t="s">
        <v>10</v>
      </c>
      <c r="K49" s="1591">
        <f>SUM(K46:K48)</f>
        <v>0</v>
      </c>
    </row>
    <row r="50" spans="2:11">
      <c r="B50" s="2328" t="s">
        <v>2711</v>
      </c>
      <c r="C50" s="2328" t="s">
        <v>2715</v>
      </c>
      <c r="D50" s="2342" t="s">
        <v>2723</v>
      </c>
      <c r="E50" s="1266" t="s">
        <v>2721</v>
      </c>
      <c r="F50" s="2189"/>
      <c r="G50" s="2189"/>
      <c r="H50" s="2189"/>
      <c r="I50" s="2189"/>
      <c r="J50" s="1047" t="s">
        <v>10</v>
      </c>
      <c r="K50" s="1606"/>
    </row>
    <row r="51" spans="2:11">
      <c r="B51" s="2328" t="s">
        <v>2711</v>
      </c>
      <c r="C51" s="2328" t="s">
        <v>2715</v>
      </c>
      <c r="D51" s="2328" t="s">
        <v>2723</v>
      </c>
      <c r="E51" s="2328" t="s">
        <v>2721</v>
      </c>
      <c r="F51" s="2189"/>
      <c r="G51" s="2189"/>
      <c r="H51" s="2189"/>
      <c r="I51" s="2189"/>
      <c r="J51" s="1047" t="s">
        <v>10</v>
      </c>
      <c r="K51" s="1606"/>
    </row>
    <row r="52" spans="2:11">
      <c r="B52" s="2328" t="s">
        <v>2711</v>
      </c>
      <c r="C52" s="2328" t="s">
        <v>2715</v>
      </c>
      <c r="D52" s="2328" t="s">
        <v>2723</v>
      </c>
      <c r="E52" s="2328" t="s">
        <v>2721</v>
      </c>
      <c r="F52" s="2189"/>
      <c r="G52" s="2189"/>
      <c r="H52" s="2189"/>
      <c r="I52" s="2189"/>
      <c r="J52" s="1047" t="s">
        <v>10</v>
      </c>
      <c r="K52" s="1606"/>
    </row>
    <row r="53" spans="2:11">
      <c r="B53" s="2328"/>
      <c r="C53" s="2328"/>
      <c r="D53" s="2328"/>
      <c r="E53" s="2329"/>
      <c r="F53" s="2383" t="s">
        <v>2760</v>
      </c>
      <c r="G53" s="2329"/>
      <c r="H53" s="2329"/>
      <c r="I53" s="2329"/>
      <c r="J53" s="437" t="s">
        <v>10</v>
      </c>
      <c r="K53" s="1591">
        <f>SUM(K50:K52)</f>
        <v>0</v>
      </c>
    </row>
    <row r="54" spans="2:11">
      <c r="B54" s="2328" t="s">
        <v>2711</v>
      </c>
      <c r="C54" s="2328" t="s">
        <v>2715</v>
      </c>
      <c r="D54" s="2328" t="s">
        <v>2723</v>
      </c>
      <c r="E54" s="1266" t="s">
        <v>2722</v>
      </c>
      <c r="F54" s="2189"/>
      <c r="G54" s="2189"/>
      <c r="H54" s="2189"/>
      <c r="I54" s="2189"/>
      <c r="J54" s="1047" t="s">
        <v>10</v>
      </c>
      <c r="K54" s="1606"/>
    </row>
    <row r="55" spans="2:11">
      <c r="B55" s="2328" t="s">
        <v>2711</v>
      </c>
      <c r="C55" s="2328" t="s">
        <v>2715</v>
      </c>
      <c r="D55" s="2328" t="s">
        <v>2723</v>
      </c>
      <c r="E55" s="2328" t="s">
        <v>2722</v>
      </c>
      <c r="F55" s="2189"/>
      <c r="G55" s="2189"/>
      <c r="H55" s="2189"/>
      <c r="I55" s="2189"/>
      <c r="J55" s="1047" t="s">
        <v>10</v>
      </c>
      <c r="K55" s="1606"/>
    </row>
    <row r="56" spans="2:11">
      <c r="B56" s="2328" t="s">
        <v>2711</v>
      </c>
      <c r="C56" s="2328" t="s">
        <v>2715</v>
      </c>
      <c r="D56" s="2328" t="s">
        <v>2723</v>
      </c>
      <c r="E56" s="2328" t="s">
        <v>2722</v>
      </c>
      <c r="F56" s="2189"/>
      <c r="G56" s="2189"/>
      <c r="H56" s="2189"/>
      <c r="I56" s="2189"/>
      <c r="J56" s="1047" t="s">
        <v>10</v>
      </c>
      <c r="K56" s="1606"/>
    </row>
    <row r="57" spans="2:11">
      <c r="B57" s="2328"/>
      <c r="C57" s="2328"/>
      <c r="D57" s="2328"/>
      <c r="E57" s="2329"/>
      <c r="F57" s="2383" t="s">
        <v>2761</v>
      </c>
      <c r="G57" s="2329"/>
      <c r="H57" s="2329"/>
      <c r="I57" s="2329"/>
      <c r="J57" s="437" t="s">
        <v>10</v>
      </c>
      <c r="K57" s="1591">
        <f>SUM(K54:K56)</f>
        <v>0</v>
      </c>
    </row>
    <row r="58" spans="2:11">
      <c r="B58" s="2328" t="s">
        <v>2711</v>
      </c>
      <c r="C58" s="2328" t="s">
        <v>2715</v>
      </c>
      <c r="D58" s="2340" t="s">
        <v>821</v>
      </c>
      <c r="E58" s="1266" t="s">
        <v>2763</v>
      </c>
      <c r="F58" s="2189"/>
      <c r="G58" s="2189"/>
      <c r="H58" s="2189"/>
      <c r="I58" s="2189"/>
      <c r="J58" s="437" t="s">
        <v>10</v>
      </c>
      <c r="K58" s="1049"/>
    </row>
    <row r="59" spans="2:11">
      <c r="B59" s="2328" t="s">
        <v>2711</v>
      </c>
      <c r="C59" s="2328" t="s">
        <v>2715</v>
      </c>
      <c r="D59" s="2339" t="s">
        <v>821</v>
      </c>
      <c r="E59" s="2328" t="s">
        <v>2763</v>
      </c>
      <c r="F59" s="2189"/>
      <c r="G59" s="2189"/>
      <c r="H59" s="2189"/>
      <c r="I59" s="2189"/>
      <c r="J59" s="437" t="s">
        <v>10</v>
      </c>
      <c r="K59" s="1049"/>
    </row>
    <row r="60" spans="2:11">
      <c r="B60" s="2328" t="s">
        <v>2711</v>
      </c>
      <c r="C60" s="2328" t="s">
        <v>2715</v>
      </c>
      <c r="D60" s="2339" t="s">
        <v>821</v>
      </c>
      <c r="E60" s="2328" t="s">
        <v>2763</v>
      </c>
      <c r="F60" s="2189"/>
      <c r="G60" s="2189"/>
      <c r="H60" s="2189"/>
      <c r="I60" s="2189"/>
      <c r="J60" s="437" t="s">
        <v>10</v>
      </c>
      <c r="K60" s="1049"/>
    </row>
    <row r="61" spans="2:11">
      <c r="B61" s="2328"/>
      <c r="C61" s="2328"/>
      <c r="D61" s="2339"/>
      <c r="E61" s="2328"/>
      <c r="F61" s="2383" t="s">
        <v>2764</v>
      </c>
      <c r="G61" s="2329"/>
      <c r="H61" s="2329"/>
      <c r="I61" s="2329"/>
      <c r="J61" s="437" t="s">
        <v>10</v>
      </c>
      <c r="K61" s="1591">
        <f>SUM(K58:K60)</f>
        <v>0</v>
      </c>
    </row>
    <row r="62" spans="2:11">
      <c r="B62" s="2328" t="s">
        <v>2711</v>
      </c>
      <c r="C62" s="2328" t="s">
        <v>2715</v>
      </c>
      <c r="D62" s="2342" t="s">
        <v>825</v>
      </c>
      <c r="E62" s="1266" t="s">
        <v>825</v>
      </c>
      <c r="F62" s="2189"/>
      <c r="G62" s="2189"/>
      <c r="H62" s="2189"/>
      <c r="I62" s="2189"/>
      <c r="J62" s="437" t="s">
        <v>10</v>
      </c>
      <c r="K62" s="1049"/>
    </row>
    <row r="63" spans="2:11">
      <c r="B63" s="2328" t="s">
        <v>2711</v>
      </c>
      <c r="C63" s="2328" t="s">
        <v>2715</v>
      </c>
      <c r="D63" s="2339" t="s">
        <v>825</v>
      </c>
      <c r="E63" s="2328" t="s">
        <v>825</v>
      </c>
      <c r="F63" s="2189"/>
      <c r="G63" s="2189"/>
      <c r="H63" s="2189"/>
      <c r="I63" s="2189"/>
      <c r="J63" s="437" t="s">
        <v>10</v>
      </c>
      <c r="K63" s="1049"/>
    </row>
    <row r="64" spans="2:11">
      <c r="B64" s="2328" t="s">
        <v>2711</v>
      </c>
      <c r="C64" s="2328" t="s">
        <v>2715</v>
      </c>
      <c r="D64" s="2339" t="s">
        <v>825</v>
      </c>
      <c r="E64" s="2328" t="s">
        <v>825</v>
      </c>
      <c r="F64" s="2189"/>
      <c r="G64" s="2189"/>
      <c r="H64" s="2189"/>
      <c r="I64" s="2189"/>
      <c r="J64" s="437" t="s">
        <v>10</v>
      </c>
      <c r="K64" s="1049"/>
    </row>
    <row r="65" spans="2:11">
      <c r="B65" s="2328"/>
      <c r="C65" s="2328"/>
      <c r="D65" s="2339"/>
      <c r="E65" s="2328"/>
      <c r="F65" s="2383" t="s">
        <v>2739</v>
      </c>
      <c r="G65" s="2329"/>
      <c r="H65" s="2329"/>
      <c r="I65" s="2329"/>
      <c r="J65" s="437" t="s">
        <v>10</v>
      </c>
      <c r="K65" s="1591">
        <f>SUM(K62:K64)</f>
        <v>0</v>
      </c>
    </row>
    <row r="66" spans="2:11">
      <c r="B66" s="2328"/>
      <c r="C66" s="2329"/>
      <c r="D66" s="1044" t="s">
        <v>2684</v>
      </c>
      <c r="E66" s="1044" t="s">
        <v>2684</v>
      </c>
      <c r="F66" s="1045"/>
      <c r="G66" s="1045"/>
      <c r="H66" s="1045"/>
      <c r="I66" s="1045"/>
      <c r="J66" s="1045" t="s">
        <v>10</v>
      </c>
      <c r="K66" s="1048">
        <f>SUM(K37,K41,K45,K49,K53,K57,K61,K65)</f>
        <v>0</v>
      </c>
    </row>
    <row r="67" spans="2:11">
      <c r="B67" s="2330" t="s">
        <v>763</v>
      </c>
      <c r="C67" s="2330" t="s">
        <v>2714</v>
      </c>
      <c r="D67" s="2340" t="s">
        <v>813</v>
      </c>
      <c r="E67" s="2340"/>
      <c r="F67" s="1266"/>
      <c r="G67" s="2340"/>
      <c r="H67" s="2340"/>
      <c r="I67" s="1055"/>
      <c r="J67" s="437" t="s">
        <v>10</v>
      </c>
      <c r="K67" s="1049"/>
    </row>
    <row r="68" spans="2:11">
      <c r="B68" s="2328" t="s">
        <v>763</v>
      </c>
      <c r="C68" s="2328" t="s">
        <v>2714</v>
      </c>
      <c r="D68" s="2339" t="s">
        <v>813</v>
      </c>
      <c r="E68" s="2339"/>
      <c r="F68" s="2093"/>
      <c r="G68" s="2343"/>
      <c r="H68" s="2343"/>
      <c r="I68" s="1055"/>
      <c r="J68" s="437" t="s">
        <v>10</v>
      </c>
      <c r="K68" s="1049"/>
    </row>
    <row r="69" spans="2:11">
      <c r="B69" s="2328" t="s">
        <v>763</v>
      </c>
      <c r="C69" s="2328" t="s">
        <v>2714</v>
      </c>
      <c r="D69" s="2339" t="s">
        <v>813</v>
      </c>
      <c r="E69" s="2339"/>
      <c r="F69" s="2344"/>
      <c r="G69" s="2343"/>
      <c r="H69" s="2343"/>
      <c r="I69" s="1055"/>
      <c r="J69" s="437" t="s">
        <v>10</v>
      </c>
      <c r="K69" s="1049"/>
    </row>
    <row r="70" spans="2:11">
      <c r="B70" s="2328" t="s">
        <v>763</v>
      </c>
      <c r="C70" s="2328" t="s">
        <v>2714</v>
      </c>
      <c r="D70" s="2339" t="s">
        <v>813</v>
      </c>
      <c r="E70" s="2339"/>
      <c r="F70" s="2341"/>
      <c r="G70" s="2345"/>
      <c r="H70" s="2345"/>
      <c r="I70" s="1055"/>
      <c r="J70" s="437" t="s">
        <v>10</v>
      </c>
      <c r="K70" s="1049"/>
    </row>
    <row r="71" spans="2:11">
      <c r="B71" s="2328"/>
      <c r="C71" s="2328"/>
      <c r="D71" s="2339"/>
      <c r="E71" s="2339"/>
      <c r="F71" s="2383" t="s">
        <v>2740</v>
      </c>
      <c r="G71" s="2329"/>
      <c r="H71" s="2329"/>
      <c r="I71" s="2329"/>
      <c r="J71" s="437" t="s">
        <v>10</v>
      </c>
      <c r="K71" s="1591">
        <f>SUM(K67:K70)</f>
        <v>0</v>
      </c>
    </row>
    <row r="72" spans="2:11">
      <c r="B72" s="2328" t="s">
        <v>763</v>
      </c>
      <c r="C72" s="2328" t="s">
        <v>2714</v>
      </c>
      <c r="D72" s="2342" t="s">
        <v>2580</v>
      </c>
      <c r="E72" s="2340"/>
      <c r="F72" s="1266"/>
      <c r="G72" s="2340"/>
      <c r="H72" s="2340"/>
      <c r="I72" s="1055"/>
      <c r="J72" s="437" t="s">
        <v>10</v>
      </c>
      <c r="K72" s="1049"/>
    </row>
    <row r="73" spans="2:11">
      <c r="B73" s="2328" t="s">
        <v>763</v>
      </c>
      <c r="C73" s="2328" t="s">
        <v>2714</v>
      </c>
      <c r="D73" s="2339" t="s">
        <v>2580</v>
      </c>
      <c r="E73" s="2339"/>
      <c r="F73" s="2093"/>
      <c r="G73" s="2343"/>
      <c r="H73" s="2343"/>
      <c r="I73" s="1055"/>
      <c r="J73" s="437" t="s">
        <v>10</v>
      </c>
      <c r="K73" s="1049"/>
    </row>
    <row r="74" spans="2:11">
      <c r="B74" s="2328" t="s">
        <v>763</v>
      </c>
      <c r="C74" s="2328" t="s">
        <v>2714</v>
      </c>
      <c r="D74" s="2339" t="s">
        <v>2580</v>
      </c>
      <c r="E74" s="2339"/>
      <c r="F74" s="2344"/>
      <c r="G74" s="2343"/>
      <c r="H74" s="2343"/>
      <c r="I74" s="1055"/>
      <c r="J74" s="437" t="s">
        <v>10</v>
      </c>
      <c r="K74" s="1049"/>
    </row>
    <row r="75" spans="2:11">
      <c r="B75" s="2328" t="s">
        <v>763</v>
      </c>
      <c r="C75" s="2328" t="s">
        <v>2714</v>
      </c>
      <c r="D75" s="2339" t="s">
        <v>2580</v>
      </c>
      <c r="E75" s="2339"/>
      <c r="F75" s="2341"/>
      <c r="G75" s="2345"/>
      <c r="H75" s="2345"/>
      <c r="I75" s="1055"/>
      <c r="J75" s="437" t="s">
        <v>10</v>
      </c>
      <c r="K75" s="1049"/>
    </row>
    <row r="76" spans="2:11">
      <c r="B76" s="2328"/>
      <c r="C76" s="2328"/>
      <c r="D76" s="2339"/>
      <c r="E76" s="2339"/>
      <c r="F76" s="2383" t="s">
        <v>2741</v>
      </c>
      <c r="G76" s="2329"/>
      <c r="H76" s="2329"/>
      <c r="I76" s="2329"/>
      <c r="J76" s="437" t="s">
        <v>10</v>
      </c>
      <c r="K76" s="1591">
        <f>SUM(K72:K75)</f>
        <v>0</v>
      </c>
    </row>
    <row r="77" spans="2:11">
      <c r="B77" s="2328" t="s">
        <v>763</v>
      </c>
      <c r="C77" s="2328" t="s">
        <v>2714</v>
      </c>
      <c r="D77" s="2340" t="s">
        <v>2581</v>
      </c>
      <c r="E77" s="2340"/>
      <c r="F77" s="1266"/>
      <c r="G77" s="2340"/>
      <c r="H77" s="2340"/>
      <c r="I77" s="1055"/>
      <c r="J77" s="437" t="s">
        <v>10</v>
      </c>
      <c r="K77" s="1049"/>
    </row>
    <row r="78" spans="2:11">
      <c r="B78" s="2328" t="s">
        <v>763</v>
      </c>
      <c r="C78" s="2328" t="s">
        <v>2714</v>
      </c>
      <c r="D78" s="2339" t="s">
        <v>2581</v>
      </c>
      <c r="E78" s="2339"/>
      <c r="F78" s="2093"/>
      <c r="G78" s="2343"/>
      <c r="H78" s="2343"/>
      <c r="I78" s="1055"/>
      <c r="J78" s="437" t="s">
        <v>10</v>
      </c>
      <c r="K78" s="1049"/>
    </row>
    <row r="79" spans="2:11">
      <c r="B79" s="2328" t="s">
        <v>763</v>
      </c>
      <c r="C79" s="2328" t="s">
        <v>2714</v>
      </c>
      <c r="D79" s="2339" t="s">
        <v>2581</v>
      </c>
      <c r="E79" s="2339"/>
      <c r="F79" s="2344"/>
      <c r="G79" s="2343"/>
      <c r="H79" s="2343"/>
      <c r="I79" s="1055"/>
      <c r="J79" s="437" t="s">
        <v>10</v>
      </c>
      <c r="K79" s="1049"/>
    </row>
    <row r="80" spans="2:11">
      <c r="B80" s="2328" t="s">
        <v>763</v>
      </c>
      <c r="C80" s="2328" t="s">
        <v>2714</v>
      </c>
      <c r="D80" s="2339" t="s">
        <v>2581</v>
      </c>
      <c r="E80" s="2339"/>
      <c r="F80" s="2341"/>
      <c r="G80" s="2345"/>
      <c r="H80" s="2345"/>
      <c r="I80" s="1055"/>
      <c r="J80" s="437" t="s">
        <v>10</v>
      </c>
      <c r="K80" s="1049"/>
    </row>
    <row r="81" spans="2:11">
      <c r="B81" s="2328"/>
      <c r="C81" s="2328"/>
      <c r="D81" s="2339"/>
      <c r="E81" s="2339"/>
      <c r="F81" s="2383" t="s">
        <v>2742</v>
      </c>
      <c r="G81" s="2329"/>
      <c r="H81" s="2329"/>
      <c r="I81" s="2329"/>
      <c r="J81" s="437" t="s">
        <v>10</v>
      </c>
      <c r="K81" s="1591">
        <f>SUM(K77:K80)</f>
        <v>0</v>
      </c>
    </row>
    <row r="82" spans="2:11">
      <c r="B82" s="2328" t="s">
        <v>763</v>
      </c>
      <c r="C82" s="2328" t="s">
        <v>2714</v>
      </c>
      <c r="D82" s="2340" t="s">
        <v>826</v>
      </c>
      <c r="E82" s="2340"/>
      <c r="F82" s="1266"/>
      <c r="G82" s="2340"/>
      <c r="H82" s="2340"/>
      <c r="I82" s="1055"/>
      <c r="J82" s="437" t="s">
        <v>10</v>
      </c>
      <c r="K82" s="1049"/>
    </row>
    <row r="83" spans="2:11">
      <c r="B83" s="2328" t="s">
        <v>763</v>
      </c>
      <c r="C83" s="2328" t="s">
        <v>2714</v>
      </c>
      <c r="D83" s="2339" t="s">
        <v>826</v>
      </c>
      <c r="E83" s="2339"/>
      <c r="F83" s="2093"/>
      <c r="G83" s="2343"/>
      <c r="H83" s="2343"/>
      <c r="I83" s="1055"/>
      <c r="J83" s="437" t="s">
        <v>10</v>
      </c>
      <c r="K83" s="1049"/>
    </row>
    <row r="84" spans="2:11">
      <c r="B84" s="2328" t="s">
        <v>763</v>
      </c>
      <c r="C84" s="2328" t="s">
        <v>2714</v>
      </c>
      <c r="D84" s="2339" t="s">
        <v>826</v>
      </c>
      <c r="E84" s="2339"/>
      <c r="F84" s="2344"/>
      <c r="G84" s="2343"/>
      <c r="H84" s="2343"/>
      <c r="I84" s="1055"/>
      <c r="J84" s="437" t="s">
        <v>10</v>
      </c>
      <c r="K84" s="1049"/>
    </row>
    <row r="85" spans="2:11">
      <c r="B85" s="2328" t="s">
        <v>763</v>
      </c>
      <c r="C85" s="2328" t="s">
        <v>2714</v>
      </c>
      <c r="D85" s="2339" t="s">
        <v>826</v>
      </c>
      <c r="E85" s="2339"/>
      <c r="F85" s="2341"/>
      <c r="G85" s="2345"/>
      <c r="H85" s="2345"/>
      <c r="I85" s="1055"/>
      <c r="J85" s="437" t="s">
        <v>10</v>
      </c>
      <c r="K85" s="1049"/>
    </row>
    <row r="86" spans="2:11">
      <c r="B86" s="2328"/>
      <c r="C86" s="2328"/>
      <c r="D86" s="2339"/>
      <c r="E86" s="2339"/>
      <c r="F86" s="2383" t="s">
        <v>2745</v>
      </c>
      <c r="G86" s="2329"/>
      <c r="H86" s="2329"/>
      <c r="I86" s="2329"/>
      <c r="J86" s="437" t="s">
        <v>10</v>
      </c>
      <c r="K86" s="1591">
        <f>SUM(K82:K85)</f>
        <v>0</v>
      </c>
    </row>
    <row r="87" spans="2:11">
      <c r="B87" s="2328" t="s">
        <v>763</v>
      </c>
      <c r="C87" s="2328" t="s">
        <v>2714</v>
      </c>
      <c r="D87" s="2342" t="s">
        <v>827</v>
      </c>
      <c r="E87" s="1266"/>
      <c r="F87" s="1266"/>
      <c r="G87" s="1266"/>
      <c r="H87" s="1266"/>
      <c r="I87" s="1055"/>
      <c r="J87" s="437" t="s">
        <v>10</v>
      </c>
      <c r="K87" s="1049"/>
    </row>
    <row r="88" spans="2:11">
      <c r="B88" s="2328" t="s">
        <v>763</v>
      </c>
      <c r="C88" s="2328" t="s">
        <v>2714</v>
      </c>
      <c r="D88" s="2339" t="s">
        <v>827</v>
      </c>
      <c r="E88" s="2328"/>
      <c r="F88" s="2328"/>
      <c r="G88" s="2328"/>
      <c r="H88" s="2328"/>
      <c r="I88" s="1055"/>
      <c r="J88" s="437" t="s">
        <v>10</v>
      </c>
      <c r="K88" s="1049"/>
    </row>
    <row r="89" spans="2:11">
      <c r="B89" s="2328" t="s">
        <v>763</v>
      </c>
      <c r="C89" s="2328" t="s">
        <v>2714</v>
      </c>
      <c r="D89" s="2339" t="s">
        <v>827</v>
      </c>
      <c r="E89" s="2328"/>
      <c r="F89" s="2329"/>
      <c r="G89" s="2329"/>
      <c r="H89" s="2329"/>
      <c r="I89" s="1055"/>
      <c r="J89" s="437" t="s">
        <v>10</v>
      </c>
      <c r="K89" s="1049"/>
    </row>
    <row r="90" spans="2:11">
      <c r="B90" s="2328"/>
      <c r="C90" s="2328"/>
      <c r="D90" s="2339"/>
      <c r="E90" s="2328"/>
      <c r="F90" s="2383" t="s">
        <v>2744</v>
      </c>
      <c r="G90" s="2329"/>
      <c r="H90" s="2329"/>
      <c r="I90" s="2329"/>
      <c r="J90" s="437" t="s">
        <v>10</v>
      </c>
      <c r="K90" s="1591">
        <f>SUM(K87:K89)</f>
        <v>0</v>
      </c>
    </row>
    <row r="91" spans="2:11">
      <c r="B91" s="2328" t="s">
        <v>763</v>
      </c>
      <c r="C91" s="2328" t="s">
        <v>2714</v>
      </c>
      <c r="D91" s="2342" t="s">
        <v>816</v>
      </c>
      <c r="E91" s="1266"/>
      <c r="F91" s="1266"/>
      <c r="G91" s="1266"/>
      <c r="H91" s="1266"/>
      <c r="I91" s="1055"/>
      <c r="J91" s="437" t="s">
        <v>10</v>
      </c>
      <c r="K91" s="1049"/>
    </row>
    <row r="92" spans="2:11">
      <c r="B92" s="2328" t="s">
        <v>763</v>
      </c>
      <c r="C92" s="2328" t="s">
        <v>2714</v>
      </c>
      <c r="D92" s="2339" t="s">
        <v>816</v>
      </c>
      <c r="E92" s="2328"/>
      <c r="F92" s="2328"/>
      <c r="G92" s="2328"/>
      <c r="H92" s="2328"/>
      <c r="I92" s="1055"/>
      <c r="J92" s="437" t="s">
        <v>10</v>
      </c>
      <c r="K92" s="1049"/>
    </row>
    <row r="93" spans="2:11">
      <c r="B93" s="2328" t="s">
        <v>763</v>
      </c>
      <c r="C93" s="2328" t="s">
        <v>2714</v>
      </c>
      <c r="D93" s="2339" t="s">
        <v>816</v>
      </c>
      <c r="E93" s="2328"/>
      <c r="F93" s="2329"/>
      <c r="G93" s="2329"/>
      <c r="H93" s="2329"/>
      <c r="I93" s="1055"/>
      <c r="J93" s="437" t="s">
        <v>10</v>
      </c>
      <c r="K93" s="1049"/>
    </row>
    <row r="94" spans="2:11">
      <c r="B94" s="2328" t="s">
        <v>763</v>
      </c>
      <c r="C94" s="2328" t="s">
        <v>2714</v>
      </c>
      <c r="D94" s="2339" t="s">
        <v>816</v>
      </c>
      <c r="E94" s="2328"/>
      <c r="F94" s="2383" t="s">
        <v>2743</v>
      </c>
      <c r="G94" s="2329"/>
      <c r="H94" s="2329"/>
      <c r="I94" s="2329"/>
      <c r="J94" s="437" t="s">
        <v>10</v>
      </c>
      <c r="K94" s="1591">
        <f>SUM(K91:K93)</f>
        <v>0</v>
      </c>
    </row>
    <row r="95" spans="2:11">
      <c r="B95" s="2328"/>
      <c r="C95" s="2329"/>
      <c r="D95" s="1044" t="s">
        <v>2683</v>
      </c>
      <c r="E95" s="1044"/>
      <c r="F95" s="1045"/>
      <c r="G95" s="1045"/>
      <c r="H95" s="1045"/>
      <c r="I95" s="1045"/>
      <c r="J95" s="1045" t="s">
        <v>10</v>
      </c>
      <c r="K95" s="1048">
        <f>SUM(K71,K76,K81,K86,K90,K94)</f>
        <v>0</v>
      </c>
    </row>
    <row r="96" spans="2:11">
      <c r="B96" s="2328" t="s">
        <v>763</v>
      </c>
      <c r="C96" s="2330" t="s">
        <v>2715</v>
      </c>
      <c r="D96" s="2340" t="s">
        <v>813</v>
      </c>
      <c r="E96" s="1266"/>
      <c r="F96" s="1266"/>
      <c r="G96" s="1266"/>
      <c r="H96" s="1266"/>
      <c r="I96" s="1055"/>
      <c r="J96" s="437" t="s">
        <v>10</v>
      </c>
      <c r="K96" s="1049"/>
    </row>
    <row r="97" spans="2:11">
      <c r="B97" s="2328" t="s">
        <v>763</v>
      </c>
      <c r="C97" s="2328" t="s">
        <v>2715</v>
      </c>
      <c r="D97" s="2339" t="s">
        <v>813</v>
      </c>
      <c r="E97" s="2328"/>
      <c r="F97" s="2328"/>
      <c r="G97" s="2328"/>
      <c r="H97" s="2328"/>
      <c r="I97" s="1055"/>
      <c r="J97" s="437" t="s">
        <v>10</v>
      </c>
      <c r="K97" s="1049"/>
    </row>
    <row r="98" spans="2:11">
      <c r="B98" s="2328" t="s">
        <v>763</v>
      </c>
      <c r="C98" s="2328" t="s">
        <v>2715</v>
      </c>
      <c r="D98" s="2339" t="s">
        <v>813</v>
      </c>
      <c r="E98" s="2328"/>
      <c r="F98" s="2329"/>
      <c r="G98" s="2329"/>
      <c r="H98" s="2329"/>
      <c r="I98" s="1055"/>
      <c r="J98" s="437" t="s">
        <v>10</v>
      </c>
      <c r="K98" s="1049"/>
    </row>
    <row r="99" spans="2:11">
      <c r="B99" s="2328"/>
      <c r="C99" s="2328"/>
      <c r="D99" s="2339"/>
      <c r="E99" s="2328"/>
      <c r="F99" s="2383" t="s">
        <v>2746</v>
      </c>
      <c r="G99" s="2329"/>
      <c r="H99" s="2329"/>
      <c r="I99" s="1055"/>
      <c r="J99" s="437" t="s">
        <v>10</v>
      </c>
      <c r="K99" s="1591">
        <f>SUM(K96:K98)</f>
        <v>0</v>
      </c>
    </row>
    <row r="100" spans="2:11">
      <c r="B100" s="2328" t="s">
        <v>763</v>
      </c>
      <c r="C100" s="2328" t="s">
        <v>2715</v>
      </c>
      <c r="D100" s="2342" t="s">
        <v>2580</v>
      </c>
      <c r="E100" s="1266"/>
      <c r="F100" s="1266"/>
      <c r="G100" s="1266"/>
      <c r="H100" s="1266"/>
      <c r="I100" s="1055"/>
      <c r="J100" s="437" t="s">
        <v>10</v>
      </c>
      <c r="K100" s="1049"/>
    </row>
    <row r="101" spans="2:11">
      <c r="B101" s="2328" t="s">
        <v>763</v>
      </c>
      <c r="C101" s="2328" t="s">
        <v>2715</v>
      </c>
      <c r="D101" s="2339" t="s">
        <v>2580</v>
      </c>
      <c r="E101" s="2328"/>
      <c r="F101" s="2328"/>
      <c r="G101" s="2328"/>
      <c r="H101" s="2328"/>
      <c r="I101" s="1055"/>
      <c r="J101" s="437" t="s">
        <v>10</v>
      </c>
      <c r="K101" s="1049"/>
    </row>
    <row r="102" spans="2:11">
      <c r="B102" s="2328" t="s">
        <v>763</v>
      </c>
      <c r="C102" s="2328" t="s">
        <v>2715</v>
      </c>
      <c r="D102" s="2339" t="s">
        <v>2580</v>
      </c>
      <c r="E102" s="2328"/>
      <c r="F102" s="2329"/>
      <c r="G102" s="2329"/>
      <c r="H102" s="2329"/>
      <c r="I102" s="1055"/>
      <c r="J102" s="437" t="s">
        <v>10</v>
      </c>
      <c r="K102" s="1049"/>
    </row>
    <row r="103" spans="2:11">
      <c r="B103" s="2328"/>
      <c r="C103" s="2328"/>
      <c r="D103" s="2339"/>
      <c r="E103" s="2328"/>
      <c r="F103" s="2383" t="s">
        <v>2747</v>
      </c>
      <c r="G103" s="2329"/>
      <c r="H103" s="2329"/>
      <c r="I103" s="1055"/>
      <c r="J103" s="437" t="s">
        <v>10</v>
      </c>
      <c r="K103" s="1591">
        <f>SUM(K100:K102)</f>
        <v>0</v>
      </c>
    </row>
    <row r="104" spans="2:11">
      <c r="B104" s="2328" t="s">
        <v>763</v>
      </c>
      <c r="C104" s="2328" t="s">
        <v>2715</v>
      </c>
      <c r="D104" s="2340" t="s">
        <v>2581</v>
      </c>
      <c r="E104" s="1266"/>
      <c r="F104" s="1266"/>
      <c r="G104" s="1266"/>
      <c r="H104" s="1266"/>
      <c r="I104" s="1055"/>
      <c r="J104" s="437" t="s">
        <v>10</v>
      </c>
      <c r="K104" s="1049"/>
    </row>
    <row r="105" spans="2:11">
      <c r="B105" s="2328" t="s">
        <v>763</v>
      </c>
      <c r="C105" s="2328" t="s">
        <v>2715</v>
      </c>
      <c r="D105" s="2339" t="s">
        <v>2581</v>
      </c>
      <c r="E105" s="2328"/>
      <c r="F105" s="2328"/>
      <c r="G105" s="2328"/>
      <c r="H105" s="2328"/>
      <c r="I105" s="1055"/>
      <c r="J105" s="437" t="s">
        <v>10</v>
      </c>
      <c r="K105" s="1049"/>
    </row>
    <row r="106" spans="2:11">
      <c r="B106" s="2328" t="s">
        <v>763</v>
      </c>
      <c r="C106" s="2328" t="s">
        <v>2715</v>
      </c>
      <c r="D106" s="2339" t="s">
        <v>2581</v>
      </c>
      <c r="E106" s="2328"/>
      <c r="F106" s="2329"/>
      <c r="G106" s="2329"/>
      <c r="H106" s="2329"/>
      <c r="I106" s="1055"/>
      <c r="J106" s="437" t="s">
        <v>10</v>
      </c>
      <c r="K106" s="1049"/>
    </row>
    <row r="107" spans="2:11">
      <c r="B107" s="2328"/>
      <c r="C107" s="2328"/>
      <c r="D107" s="2339"/>
      <c r="E107" s="2328"/>
      <c r="F107" s="2383" t="s">
        <v>2748</v>
      </c>
      <c r="G107" s="2329"/>
      <c r="H107" s="2329"/>
      <c r="I107" s="1055"/>
      <c r="J107" s="437" t="s">
        <v>10</v>
      </c>
      <c r="K107" s="1591">
        <f>SUM(K104:K106)</f>
        <v>0</v>
      </c>
    </row>
    <row r="108" spans="2:11">
      <c r="B108" s="2328" t="s">
        <v>763</v>
      </c>
      <c r="C108" s="2328" t="s">
        <v>2715</v>
      </c>
      <c r="D108" s="2342" t="s">
        <v>814</v>
      </c>
      <c r="E108" s="1266"/>
      <c r="F108" s="1266"/>
      <c r="G108" s="1266"/>
      <c r="H108" s="1266"/>
      <c r="I108" s="1055"/>
      <c r="J108" s="437" t="s">
        <v>10</v>
      </c>
      <c r="K108" s="1561"/>
    </row>
    <row r="109" spans="2:11">
      <c r="B109" s="2328" t="s">
        <v>763</v>
      </c>
      <c r="C109" s="2328" t="s">
        <v>2715</v>
      </c>
      <c r="D109" s="2339" t="s">
        <v>814</v>
      </c>
      <c r="E109" s="2328"/>
      <c r="F109" s="2328"/>
      <c r="G109" s="2328"/>
      <c r="H109" s="2328"/>
      <c r="I109" s="1055"/>
      <c r="J109" s="437" t="s">
        <v>10</v>
      </c>
      <c r="K109" s="1561"/>
    </row>
    <row r="110" spans="2:11">
      <c r="B110" s="2328" t="s">
        <v>763</v>
      </c>
      <c r="C110" s="2328" t="s">
        <v>2715</v>
      </c>
      <c r="D110" s="2339" t="s">
        <v>814</v>
      </c>
      <c r="E110" s="2328"/>
      <c r="F110" s="2329"/>
      <c r="G110" s="2329"/>
      <c r="H110" s="2329"/>
      <c r="I110" s="1055"/>
      <c r="J110" s="437" t="s">
        <v>10</v>
      </c>
      <c r="K110" s="1561"/>
    </row>
    <row r="111" spans="2:11">
      <c r="B111" s="2328"/>
      <c r="C111" s="2328"/>
      <c r="D111" s="2339"/>
      <c r="E111" s="2328"/>
      <c r="F111" s="2383" t="s">
        <v>2749</v>
      </c>
      <c r="G111" s="2329"/>
      <c r="H111" s="2329"/>
      <c r="I111" s="1055"/>
      <c r="J111" s="437" t="s">
        <v>10</v>
      </c>
      <c r="K111" s="1591">
        <f>SUM(K108:K110)</f>
        <v>0</v>
      </c>
    </row>
    <row r="112" spans="2:11">
      <c r="B112" s="2328" t="s">
        <v>763</v>
      </c>
      <c r="C112" s="2328" t="s">
        <v>2715</v>
      </c>
      <c r="D112" s="2342" t="s">
        <v>2385</v>
      </c>
      <c r="E112" s="1266"/>
      <c r="F112" s="1266"/>
      <c r="G112" s="1266"/>
      <c r="H112" s="1266"/>
      <c r="I112" s="1055"/>
      <c r="J112" s="437" t="s">
        <v>10</v>
      </c>
      <c r="K112" s="1561"/>
    </row>
    <row r="113" spans="2:11">
      <c r="B113" s="2328" t="s">
        <v>763</v>
      </c>
      <c r="C113" s="2328" t="s">
        <v>2715</v>
      </c>
      <c r="D113" s="2339" t="s">
        <v>2385</v>
      </c>
      <c r="E113" s="2328"/>
      <c r="F113" s="2328"/>
      <c r="G113" s="2328"/>
      <c r="H113" s="2328"/>
      <c r="I113" s="1055"/>
      <c r="J113" s="437" t="s">
        <v>10</v>
      </c>
      <c r="K113" s="1561"/>
    </row>
    <row r="114" spans="2:11">
      <c r="B114" s="2328" t="s">
        <v>763</v>
      </c>
      <c r="C114" s="2328" t="s">
        <v>2715</v>
      </c>
      <c r="D114" s="2339" t="s">
        <v>2385</v>
      </c>
      <c r="E114" s="2328"/>
      <c r="F114" s="2329"/>
      <c r="G114" s="2329"/>
      <c r="H114" s="2329"/>
      <c r="I114" s="1055"/>
      <c r="J114" s="437" t="s">
        <v>10</v>
      </c>
      <c r="K114" s="1561"/>
    </row>
    <row r="115" spans="2:11">
      <c r="B115" s="2328"/>
      <c r="C115" s="2328"/>
      <c r="D115" s="2339"/>
      <c r="E115" s="2328"/>
      <c r="F115" s="2383" t="s">
        <v>2762</v>
      </c>
      <c r="G115" s="2329"/>
      <c r="H115" s="2329"/>
      <c r="I115" s="1055"/>
      <c r="J115" s="437" t="s">
        <v>10</v>
      </c>
      <c r="K115" s="1591">
        <f>SUM(K112:K114)</f>
        <v>0</v>
      </c>
    </row>
    <row r="116" spans="2:11">
      <c r="B116" s="2328" t="s">
        <v>763</v>
      </c>
      <c r="C116" s="2328" t="s">
        <v>2715</v>
      </c>
      <c r="D116" s="2342" t="s">
        <v>2388</v>
      </c>
      <c r="E116" s="2342"/>
      <c r="F116" s="2342"/>
      <c r="G116" s="2342"/>
      <c r="H116" s="2342"/>
      <c r="I116" s="1055"/>
      <c r="J116" s="437" t="s">
        <v>10</v>
      </c>
      <c r="K116" s="1561"/>
    </row>
    <row r="117" spans="2:11">
      <c r="B117" s="2328" t="s">
        <v>763</v>
      </c>
      <c r="C117" s="2328" t="s">
        <v>2715</v>
      </c>
      <c r="D117" s="2339" t="s">
        <v>2388</v>
      </c>
      <c r="E117" s="2339"/>
      <c r="F117" s="2339"/>
      <c r="G117" s="2339"/>
      <c r="H117" s="2339"/>
      <c r="I117" s="1055"/>
      <c r="J117" s="437" t="s">
        <v>10</v>
      </c>
      <c r="K117" s="1561"/>
    </row>
    <row r="118" spans="2:11">
      <c r="B118" s="2328" t="s">
        <v>763</v>
      </c>
      <c r="C118" s="2328" t="s">
        <v>2715</v>
      </c>
      <c r="D118" s="2339" t="s">
        <v>2388</v>
      </c>
      <c r="E118" s="2339"/>
      <c r="F118" s="2341"/>
      <c r="G118" s="2341"/>
      <c r="H118" s="2341"/>
      <c r="I118" s="1055"/>
      <c r="J118" s="437" t="s">
        <v>10</v>
      </c>
      <c r="K118" s="1561"/>
    </row>
    <row r="119" spans="2:11">
      <c r="B119" s="2328"/>
      <c r="C119" s="2328"/>
      <c r="D119" s="2339"/>
      <c r="E119" s="2339"/>
      <c r="F119" s="1613" t="s">
        <v>2750</v>
      </c>
      <c r="G119" s="2329"/>
      <c r="H119" s="2329"/>
      <c r="I119" s="1055"/>
      <c r="J119" s="437" t="s">
        <v>10</v>
      </c>
      <c r="K119" s="1591">
        <f>SUM(K116:K118)</f>
        <v>0</v>
      </c>
    </row>
    <row r="120" spans="2:11">
      <c r="B120" s="2328"/>
      <c r="C120" s="2329"/>
      <c r="D120" s="1044" t="s">
        <v>2686</v>
      </c>
      <c r="E120" s="1044"/>
      <c r="F120" s="2383"/>
      <c r="G120" s="1045"/>
      <c r="H120" s="1045"/>
      <c r="I120" s="1045"/>
      <c r="J120" s="1045" t="s">
        <v>10</v>
      </c>
      <c r="K120" s="1048">
        <f>SUM(K99,K103,K107,K111,K115,K119)</f>
        <v>0</v>
      </c>
    </row>
    <row r="121" spans="2:11">
      <c r="B121" s="2330" t="s">
        <v>2718</v>
      </c>
      <c r="C121" s="1266" t="s">
        <v>2687</v>
      </c>
      <c r="D121" s="2342" t="s">
        <v>840</v>
      </c>
      <c r="E121" s="1266"/>
      <c r="F121" s="1266"/>
      <c r="G121" s="1266"/>
      <c r="H121" s="1266"/>
      <c r="I121" s="1055"/>
      <c r="J121" s="437" t="s">
        <v>10</v>
      </c>
      <c r="K121" s="1049"/>
    </row>
    <row r="122" spans="2:11">
      <c r="B122" s="2328" t="s">
        <v>2718</v>
      </c>
      <c r="C122" s="2328" t="s">
        <v>2687</v>
      </c>
      <c r="D122" s="2339" t="s">
        <v>840</v>
      </c>
      <c r="E122" s="2328"/>
      <c r="F122" s="2328"/>
      <c r="G122" s="2328"/>
      <c r="H122" s="2328"/>
      <c r="I122" s="1055"/>
      <c r="J122" s="437" t="s">
        <v>10</v>
      </c>
      <c r="K122" s="1049"/>
    </row>
    <row r="123" spans="2:11">
      <c r="B123" s="2328" t="s">
        <v>2718</v>
      </c>
      <c r="C123" s="2328" t="s">
        <v>2687</v>
      </c>
      <c r="D123" s="2339" t="s">
        <v>840</v>
      </c>
      <c r="E123" s="2328"/>
      <c r="F123" s="2329"/>
      <c r="G123" s="2329"/>
      <c r="H123" s="2329"/>
      <c r="I123" s="1055"/>
      <c r="J123" s="437" t="s">
        <v>10</v>
      </c>
      <c r="K123" s="1049"/>
    </row>
    <row r="124" spans="2:11">
      <c r="B124" s="2328"/>
      <c r="C124" s="2328"/>
      <c r="D124" s="2339"/>
      <c r="E124" s="2328"/>
      <c r="F124" s="2383" t="s">
        <v>2752</v>
      </c>
      <c r="G124" s="2329"/>
      <c r="H124" s="2329"/>
      <c r="I124" s="1055"/>
      <c r="J124" s="437" t="s">
        <v>10</v>
      </c>
      <c r="K124" s="1591">
        <f>SUM(K121:K123)</f>
        <v>0</v>
      </c>
    </row>
    <row r="125" spans="2:11">
      <c r="B125" s="2328" t="s">
        <v>2718</v>
      </c>
      <c r="C125" s="2328" t="s">
        <v>2687</v>
      </c>
      <c r="D125" s="2342" t="s">
        <v>2582</v>
      </c>
      <c r="E125" s="1266"/>
      <c r="F125" s="1266"/>
      <c r="G125" s="1266"/>
      <c r="H125" s="1266"/>
      <c r="I125" s="1055"/>
      <c r="J125" s="437" t="s">
        <v>10</v>
      </c>
      <c r="K125" s="1049"/>
    </row>
    <row r="126" spans="2:11">
      <c r="B126" s="2328" t="s">
        <v>2718</v>
      </c>
      <c r="C126" s="2328" t="s">
        <v>2687</v>
      </c>
      <c r="D126" s="2339" t="s">
        <v>2582</v>
      </c>
      <c r="E126" s="2328"/>
      <c r="F126" s="2328"/>
      <c r="G126" s="2328"/>
      <c r="H126" s="2328"/>
      <c r="I126" s="1055"/>
      <c r="J126" s="437" t="s">
        <v>10</v>
      </c>
      <c r="K126" s="1049"/>
    </row>
    <row r="127" spans="2:11">
      <c r="B127" s="2328" t="s">
        <v>2718</v>
      </c>
      <c r="C127" s="2328" t="s">
        <v>2687</v>
      </c>
      <c r="D127" s="2339" t="s">
        <v>2582</v>
      </c>
      <c r="E127" s="2328"/>
      <c r="F127" s="2328"/>
      <c r="G127" s="2329"/>
      <c r="H127" s="2329"/>
      <c r="I127" s="1055"/>
      <c r="J127" s="437" t="s">
        <v>10</v>
      </c>
      <c r="K127" s="1049"/>
    </row>
    <row r="128" spans="2:11">
      <c r="B128" s="2328"/>
      <c r="C128" s="2328"/>
      <c r="D128" s="2339"/>
      <c r="E128" s="2328"/>
      <c r="F128" s="1613" t="s">
        <v>2751</v>
      </c>
      <c r="G128" s="2329"/>
      <c r="H128" s="2329"/>
      <c r="I128" s="1055"/>
      <c r="J128" s="437" t="s">
        <v>10</v>
      </c>
      <c r="K128" s="1591">
        <f>SUM(K125:K127)</f>
        <v>0</v>
      </c>
    </row>
    <row r="129" spans="2:11">
      <c r="B129" s="2328" t="s">
        <v>2718</v>
      </c>
      <c r="C129" s="2328" t="s">
        <v>2687</v>
      </c>
      <c r="D129" s="2330" t="s">
        <v>503</v>
      </c>
      <c r="E129" s="1266" t="s">
        <v>2689</v>
      </c>
      <c r="G129" s="1266"/>
      <c r="H129" s="1266"/>
      <c r="I129" s="1055"/>
      <c r="J129" s="437" t="s">
        <v>10</v>
      </c>
      <c r="K129" s="1049"/>
    </row>
    <row r="130" spans="2:11">
      <c r="B130" s="2328" t="s">
        <v>2718</v>
      </c>
      <c r="C130" s="2328" t="s">
        <v>2687</v>
      </c>
      <c r="D130" s="2328" t="s">
        <v>503</v>
      </c>
      <c r="E130" s="2328" t="s">
        <v>2689</v>
      </c>
      <c r="G130" s="2329"/>
      <c r="H130" s="2329"/>
      <c r="I130" s="1055"/>
      <c r="J130" s="437" t="s">
        <v>10</v>
      </c>
      <c r="K130" s="1049"/>
    </row>
    <row r="131" spans="2:11">
      <c r="B131" s="2328"/>
      <c r="C131" s="2328"/>
      <c r="D131" s="2328"/>
      <c r="E131" s="2328"/>
      <c r="F131" s="1613" t="s">
        <v>2754</v>
      </c>
      <c r="G131" s="2329"/>
      <c r="H131" s="2329"/>
      <c r="I131" s="1055"/>
      <c r="J131" s="437" t="s">
        <v>10</v>
      </c>
      <c r="K131" s="1591">
        <f>SUM(K129:K130)</f>
        <v>0</v>
      </c>
    </row>
    <row r="132" spans="2:11">
      <c r="B132" s="2328" t="s">
        <v>2718</v>
      </c>
      <c r="C132" s="2328" t="s">
        <v>2687</v>
      </c>
      <c r="D132" s="2328" t="s">
        <v>503</v>
      </c>
      <c r="E132" s="1266" t="s">
        <v>2690</v>
      </c>
      <c r="G132" s="1266"/>
      <c r="H132" s="1266"/>
      <c r="I132" s="1055"/>
      <c r="J132" s="437" t="s">
        <v>10</v>
      </c>
      <c r="K132" s="1049"/>
    </row>
    <row r="133" spans="2:11">
      <c r="B133" s="2328" t="s">
        <v>2718</v>
      </c>
      <c r="C133" s="2328" t="s">
        <v>2687</v>
      </c>
      <c r="D133" s="2328" t="s">
        <v>503</v>
      </c>
      <c r="E133" s="2328" t="s">
        <v>2690</v>
      </c>
      <c r="G133" s="2329"/>
      <c r="H133" s="2329"/>
      <c r="I133" s="1055"/>
      <c r="J133" s="437" t="s">
        <v>10</v>
      </c>
      <c r="K133" s="1049"/>
    </row>
    <row r="134" spans="2:11">
      <c r="B134" s="2328"/>
      <c r="C134" s="2328"/>
      <c r="D134" s="2328"/>
      <c r="E134" s="2328"/>
      <c r="F134" s="1613" t="s">
        <v>2753</v>
      </c>
      <c r="G134" s="2329"/>
      <c r="H134" s="2329"/>
      <c r="I134" s="1055"/>
      <c r="J134" s="437" t="s">
        <v>10</v>
      </c>
      <c r="K134" s="1591">
        <f>SUM(K132:K133)</f>
        <v>0</v>
      </c>
    </row>
    <row r="135" spans="2:11">
      <c r="B135" s="2328" t="s">
        <v>2718</v>
      </c>
      <c r="C135" s="2328" t="s">
        <v>2687</v>
      </c>
      <c r="D135" s="2328" t="s">
        <v>503</v>
      </c>
      <c r="E135" s="1266" t="s">
        <v>2691</v>
      </c>
      <c r="G135" s="1266"/>
      <c r="H135" s="1266"/>
      <c r="I135" s="1055"/>
      <c r="J135" s="437" t="s">
        <v>10</v>
      </c>
      <c r="K135" s="1049"/>
    </row>
    <row r="136" spans="2:11">
      <c r="B136" s="2328" t="s">
        <v>2718</v>
      </c>
      <c r="C136" s="2328" t="s">
        <v>2687</v>
      </c>
      <c r="D136" s="2328" t="s">
        <v>503</v>
      </c>
      <c r="E136" s="2328" t="s">
        <v>2691</v>
      </c>
      <c r="G136" s="2329"/>
      <c r="H136" s="2329"/>
      <c r="I136" s="1055"/>
      <c r="J136" s="437" t="s">
        <v>10</v>
      </c>
      <c r="K136" s="1049"/>
    </row>
    <row r="137" spans="2:11">
      <c r="B137" s="2328"/>
      <c r="C137" s="2328"/>
      <c r="D137" s="2328"/>
      <c r="E137" s="2329"/>
      <c r="F137" s="1613" t="s">
        <v>2755</v>
      </c>
      <c r="G137" s="2329"/>
      <c r="H137" s="2329"/>
      <c r="I137" s="1055"/>
      <c r="J137" s="437" t="s">
        <v>10</v>
      </c>
      <c r="K137" s="1591">
        <f>SUM(K135:K136)</f>
        <v>0</v>
      </c>
    </row>
    <row r="138" spans="2:11">
      <c r="B138" s="2329"/>
      <c r="C138" s="2329"/>
      <c r="D138" s="1613" t="s">
        <v>2688</v>
      </c>
      <c r="E138" s="2384"/>
      <c r="F138" s="437"/>
      <c r="G138" s="1045"/>
      <c r="H138" s="1043"/>
      <c r="I138" s="437"/>
      <c r="J138" s="1045" t="s">
        <v>10</v>
      </c>
      <c r="K138" s="1048">
        <f>SUM(K124,K128,K131,K134,K137)</f>
        <v>0</v>
      </c>
    </row>
  </sheetData>
  <pageMargins left="0.23622047244094491" right="0.23622047244094491" top="0.74803149606299213" bottom="0.74803149606299213" header="0.31496062992125984" footer="0.31496062992125984"/>
  <pageSetup paperSize="8" scale="59" orientation="portrait" r:id="rId1"/>
</worksheet>
</file>

<file path=xl/worksheets/sheet38.xml><?xml version="1.0" encoding="utf-8"?>
<worksheet xmlns="http://schemas.openxmlformats.org/spreadsheetml/2006/main" xmlns:r="http://schemas.openxmlformats.org/officeDocument/2006/relationships">
  <sheetPr codeName="Sheet41">
    <tabColor theme="8" tint="0.59999389629810485"/>
    <pageSetUpPr fitToPage="1"/>
  </sheetPr>
  <dimension ref="A1:P48"/>
  <sheetViews>
    <sheetView topLeftCell="A7" workbookViewId="0">
      <selection activeCell="C47" sqref="C47"/>
    </sheetView>
  </sheetViews>
  <sheetFormatPr defaultRowHeight="12.75"/>
  <cols>
    <col min="1" max="1" width="5.125" customWidth="1"/>
    <col min="2" max="2" width="45.75" bestFit="1" customWidth="1"/>
    <col min="3" max="3" width="47.875" customWidth="1"/>
    <col min="4" max="4" width="26" bestFit="1" customWidth="1"/>
    <col min="6" max="6" width="7.5" bestFit="1" customWidth="1"/>
    <col min="9" max="9" width="18.75" customWidth="1"/>
  </cols>
  <sheetData>
    <row r="1" spans="1:16" s="1812" customFormat="1" ht="26.25">
      <c r="A1" s="1706" t="str">
        <f ca="1">VLOOKUP(LEFT(RIGHT(CELL("filename",A1),LEN(CELL("filename",A1))-FIND("]",CELL("filename",A1))),1)*1,Index!$B$8:$C$90,2,FALSE)</f>
        <v>Capex</v>
      </c>
      <c r="B1" s="1706"/>
      <c r="C1" s="1706"/>
      <c r="D1" s="1706"/>
      <c r="E1" s="1706"/>
      <c r="F1" s="1706"/>
      <c r="G1" s="1706"/>
      <c r="H1" s="1866"/>
      <c r="I1" s="1866"/>
      <c r="J1" s="1866"/>
      <c r="K1" s="1866"/>
      <c r="L1" s="1866"/>
      <c r="M1" s="1866"/>
      <c r="N1" s="1866"/>
      <c r="O1" s="1866"/>
      <c r="P1" s="1866"/>
    </row>
    <row r="2" spans="1:16" s="1812" customFormat="1" ht="26.25">
      <c r="A2" s="1706" t="str">
        <f>'Universal data'!C8</f>
        <v>National Grid Gas Transmission</v>
      </c>
      <c r="B2" s="1706"/>
      <c r="C2" s="1706"/>
      <c r="D2" s="1706"/>
      <c r="E2" s="1706"/>
      <c r="F2" s="1706"/>
      <c r="G2" s="1706"/>
      <c r="H2" s="1866"/>
      <c r="I2" s="1866"/>
      <c r="J2" s="1866"/>
      <c r="K2" s="1866"/>
      <c r="L2" s="1866"/>
      <c r="M2" s="1866"/>
      <c r="N2" s="1866"/>
      <c r="O2" s="1866"/>
      <c r="P2" s="1866"/>
    </row>
    <row r="3" spans="1:16" s="1819" customFormat="1" ht="21" thickBot="1">
      <c r="A3" s="1804" t="str">
        <f>'Universal data'!C21</f>
        <v>2012/13</v>
      </c>
      <c r="B3" s="1804"/>
      <c r="C3" s="1804"/>
      <c r="D3" s="1804"/>
      <c r="E3" s="1804"/>
      <c r="F3" s="1804"/>
      <c r="G3" s="1804"/>
      <c r="H3" s="1867"/>
      <c r="I3" s="1867"/>
      <c r="J3" s="1867"/>
      <c r="K3" s="1867"/>
      <c r="L3" s="1867"/>
      <c r="M3" s="1867"/>
      <c r="N3" s="1867"/>
      <c r="O3" s="1867"/>
      <c r="P3" s="1867"/>
    </row>
    <row r="4" spans="1:16" s="1812" customFormat="1">
      <c r="A4" s="1835"/>
      <c r="B4" s="1835"/>
      <c r="C4" s="1835"/>
      <c r="D4" s="1835"/>
      <c r="E4" s="1835"/>
      <c r="F4" s="1835"/>
      <c r="G4" s="1835"/>
      <c r="H4" s="1865"/>
      <c r="I4" s="1865"/>
      <c r="J4" s="1865"/>
      <c r="K4" s="1865"/>
      <c r="L4" s="1865"/>
      <c r="M4" s="1865"/>
      <c r="N4" s="1865"/>
      <c r="O4" s="1865"/>
      <c r="P4" s="1865"/>
    </row>
    <row r="5" spans="1:16" s="1819" customFormat="1" ht="20.25">
      <c r="A5" s="1837" t="str">
        <f ca="1">VLOOKUP(RIGHT(CELL("filename",A1),LEN(CELL("filename",A1))-FIND("]",CELL("filename",A1))),Index!$D$8:$E$102,2,FALSE)</f>
        <v>4.3 Capex unit cost</v>
      </c>
      <c r="B5" s="1837"/>
      <c r="C5" s="1837"/>
      <c r="D5" s="1837"/>
      <c r="E5" s="1837"/>
      <c r="F5" s="1837"/>
      <c r="G5" s="1837"/>
    </row>
    <row r="8" spans="1:16" ht="15">
      <c r="B8" s="182" t="s">
        <v>828</v>
      </c>
      <c r="C8" s="182" t="s">
        <v>829</v>
      </c>
      <c r="D8" s="182" t="s">
        <v>830</v>
      </c>
      <c r="E8" s="182" t="s">
        <v>831</v>
      </c>
      <c r="F8" s="182" t="s">
        <v>167</v>
      </c>
      <c r="G8" s="173">
        <v>2013</v>
      </c>
    </row>
    <row r="9" spans="1:16">
      <c r="B9" s="2346" t="s">
        <v>832</v>
      </c>
      <c r="C9" s="1266" t="s">
        <v>2586</v>
      </c>
      <c r="D9" s="437" t="s">
        <v>833</v>
      </c>
      <c r="E9" s="152"/>
      <c r="F9" s="152" t="s">
        <v>10</v>
      </c>
      <c r="G9" s="1050"/>
    </row>
    <row r="10" spans="1:16">
      <c r="B10" s="2328" t="s">
        <v>832</v>
      </c>
      <c r="C10" s="2328" t="s">
        <v>2586</v>
      </c>
      <c r="D10" s="437" t="s">
        <v>834</v>
      </c>
      <c r="E10" s="152"/>
      <c r="F10" s="152" t="s">
        <v>10</v>
      </c>
      <c r="G10" s="1050"/>
    </row>
    <row r="11" spans="1:16">
      <c r="B11" s="2328" t="s">
        <v>832</v>
      </c>
      <c r="C11" s="2328" t="s">
        <v>2586</v>
      </c>
      <c r="D11" s="437" t="s">
        <v>835</v>
      </c>
      <c r="E11" s="152"/>
      <c r="F11" s="152" t="s">
        <v>10</v>
      </c>
      <c r="G11" s="1050"/>
    </row>
    <row r="12" spans="1:16">
      <c r="B12" s="2328" t="s">
        <v>832</v>
      </c>
      <c r="C12" s="2329" t="s">
        <v>2586</v>
      </c>
      <c r="D12" s="1602" t="s">
        <v>2394</v>
      </c>
      <c r="E12" s="152"/>
      <c r="F12" s="152" t="s">
        <v>10</v>
      </c>
      <c r="G12" s="1050"/>
    </row>
    <row r="13" spans="1:16">
      <c r="B13" s="2328" t="s">
        <v>832</v>
      </c>
      <c r="C13" s="1266" t="s">
        <v>2587</v>
      </c>
      <c r="D13" s="437" t="s">
        <v>833</v>
      </c>
      <c r="E13" s="152"/>
      <c r="F13" s="152" t="s">
        <v>757</v>
      </c>
      <c r="G13" s="1051"/>
    </row>
    <row r="14" spans="1:16">
      <c r="B14" s="2328" t="s">
        <v>832</v>
      </c>
      <c r="C14" s="2328" t="s">
        <v>2587</v>
      </c>
      <c r="D14" s="437" t="s">
        <v>834</v>
      </c>
      <c r="E14" s="152"/>
      <c r="F14" s="152" t="s">
        <v>757</v>
      </c>
      <c r="G14" s="1051"/>
    </row>
    <row r="15" spans="1:16">
      <c r="B15" s="2328" t="s">
        <v>832</v>
      </c>
      <c r="C15" s="2328" t="s">
        <v>2587</v>
      </c>
      <c r="D15" s="437" t="s">
        <v>835</v>
      </c>
      <c r="E15" s="152"/>
      <c r="F15" s="152" t="s">
        <v>757</v>
      </c>
      <c r="G15" s="1051"/>
    </row>
    <row r="16" spans="1:16">
      <c r="B16" s="2328" t="s">
        <v>832</v>
      </c>
      <c r="C16" s="2329" t="s">
        <v>2587</v>
      </c>
      <c r="D16" s="1602" t="s">
        <v>2394</v>
      </c>
      <c r="E16" s="152"/>
      <c r="F16" s="152" t="s">
        <v>757</v>
      </c>
      <c r="G16" s="1051"/>
    </row>
    <row r="17" spans="2:7">
      <c r="B17" s="2328" t="s">
        <v>832</v>
      </c>
      <c r="C17" s="1266" t="s">
        <v>2585</v>
      </c>
      <c r="D17" s="437" t="s">
        <v>833</v>
      </c>
      <c r="E17" s="152"/>
      <c r="F17" s="152" t="s">
        <v>836</v>
      </c>
      <c r="G17" s="2170" t="e">
        <f>G9/G13</f>
        <v>#DIV/0!</v>
      </c>
    </row>
    <row r="18" spans="2:7">
      <c r="B18" s="2328" t="s">
        <v>832</v>
      </c>
      <c r="C18" s="2328" t="s">
        <v>2585</v>
      </c>
      <c r="D18" s="437" t="s">
        <v>834</v>
      </c>
      <c r="E18" s="152"/>
      <c r="F18" s="152" t="s">
        <v>836</v>
      </c>
      <c r="G18" s="2170" t="e">
        <f t="shared" ref="G18:G20" si="0">G10/G14</f>
        <v>#DIV/0!</v>
      </c>
    </row>
    <row r="19" spans="2:7">
      <c r="B19" s="2328" t="s">
        <v>832</v>
      </c>
      <c r="C19" s="2328" t="s">
        <v>2585</v>
      </c>
      <c r="D19" s="437" t="s">
        <v>835</v>
      </c>
      <c r="E19" s="152"/>
      <c r="F19" s="152" t="s">
        <v>836</v>
      </c>
      <c r="G19" s="2170" t="e">
        <f t="shared" si="0"/>
        <v>#DIV/0!</v>
      </c>
    </row>
    <row r="20" spans="2:7">
      <c r="B20" s="2329" t="s">
        <v>832</v>
      </c>
      <c r="C20" s="2597" t="s">
        <v>2585</v>
      </c>
      <c r="D20" s="1602" t="s">
        <v>2394</v>
      </c>
      <c r="E20" s="152"/>
      <c r="F20" s="152" t="s">
        <v>836</v>
      </c>
      <c r="G20" s="2170" t="e">
        <f t="shared" si="0"/>
        <v>#DIV/0!</v>
      </c>
    </row>
    <row r="21" spans="2:7">
      <c r="B21" s="2346" t="s">
        <v>837</v>
      </c>
      <c r="C21" s="1266" t="s">
        <v>2393</v>
      </c>
      <c r="D21" s="2596" t="s">
        <v>2809</v>
      </c>
      <c r="E21" s="152"/>
      <c r="F21" s="152" t="s">
        <v>10</v>
      </c>
      <c r="G21" s="1050"/>
    </row>
    <row r="22" spans="2:7">
      <c r="B22" s="2597" t="s">
        <v>837</v>
      </c>
      <c r="C22" s="2597" t="s">
        <v>2393</v>
      </c>
      <c r="D22" s="2596" t="s">
        <v>2810</v>
      </c>
      <c r="E22" s="152"/>
      <c r="F22" s="152" t="s">
        <v>10</v>
      </c>
      <c r="G22" s="1050"/>
    </row>
    <row r="23" spans="2:7">
      <c r="B23" s="2597" t="s">
        <v>837</v>
      </c>
      <c r="C23" s="2597" t="s">
        <v>2393</v>
      </c>
      <c r="D23" s="2596" t="s">
        <v>2811</v>
      </c>
      <c r="E23" s="152"/>
      <c r="F23" s="152" t="s">
        <v>10</v>
      </c>
      <c r="G23" s="1050"/>
    </row>
    <row r="24" spans="2:7">
      <c r="B24" s="2597" t="s">
        <v>837</v>
      </c>
      <c r="C24" s="1266" t="s">
        <v>838</v>
      </c>
      <c r="D24" s="2596" t="s">
        <v>2809</v>
      </c>
      <c r="E24" s="152"/>
      <c r="F24" s="152" t="s">
        <v>764</v>
      </c>
      <c r="G24" s="1051"/>
    </row>
    <row r="25" spans="2:7">
      <c r="B25" s="2597" t="s">
        <v>837</v>
      </c>
      <c r="C25" s="2597" t="s">
        <v>838</v>
      </c>
      <c r="D25" s="2596" t="s">
        <v>2810</v>
      </c>
      <c r="E25" s="152"/>
      <c r="F25" s="152" t="s">
        <v>764</v>
      </c>
      <c r="G25" s="1051"/>
    </row>
    <row r="26" spans="2:7">
      <c r="B26" s="2597" t="s">
        <v>837</v>
      </c>
      <c r="C26" s="2597" t="s">
        <v>838</v>
      </c>
      <c r="D26" s="2596" t="s">
        <v>2811</v>
      </c>
      <c r="E26" s="152"/>
      <c r="F26" s="152" t="s">
        <v>764</v>
      </c>
      <c r="G26" s="1051"/>
    </row>
    <row r="27" spans="2:7">
      <c r="B27" s="2597" t="s">
        <v>837</v>
      </c>
      <c r="C27" s="1266" t="s">
        <v>1987</v>
      </c>
      <c r="D27" s="2596" t="s">
        <v>2809</v>
      </c>
      <c r="E27" s="152"/>
      <c r="F27" s="152" t="s">
        <v>755</v>
      </c>
      <c r="G27" s="1051"/>
    </row>
    <row r="28" spans="2:7">
      <c r="B28" s="2597" t="s">
        <v>837</v>
      </c>
      <c r="C28" s="2597" t="s">
        <v>1987</v>
      </c>
      <c r="D28" s="2596" t="s">
        <v>2810</v>
      </c>
      <c r="E28" s="152"/>
      <c r="F28" s="152" t="s">
        <v>755</v>
      </c>
      <c r="G28" s="1051"/>
    </row>
    <row r="29" spans="2:7">
      <c r="B29" s="2597" t="s">
        <v>837</v>
      </c>
      <c r="C29" s="2597" t="s">
        <v>1987</v>
      </c>
      <c r="D29" s="2596" t="s">
        <v>2811</v>
      </c>
      <c r="E29" s="152"/>
      <c r="F29" s="152" t="s">
        <v>755</v>
      </c>
      <c r="G29" s="1051"/>
    </row>
    <row r="30" spans="2:7">
      <c r="B30" s="2597" t="s">
        <v>837</v>
      </c>
      <c r="C30" s="1266" t="s">
        <v>2585</v>
      </c>
      <c r="D30" s="2596" t="s">
        <v>2809</v>
      </c>
      <c r="E30" s="152"/>
      <c r="F30" s="152" t="s">
        <v>839</v>
      </c>
      <c r="G30" s="1727" t="e">
        <f>G21/G27</f>
        <v>#DIV/0!</v>
      </c>
    </row>
    <row r="31" spans="2:7">
      <c r="B31" s="2597" t="s">
        <v>837</v>
      </c>
      <c r="C31" s="2597" t="s">
        <v>2585</v>
      </c>
      <c r="D31" s="2596" t="s">
        <v>2810</v>
      </c>
      <c r="E31" s="152"/>
      <c r="F31" s="152" t="s">
        <v>839</v>
      </c>
      <c r="G31" s="1727" t="e">
        <f>G22/G28</f>
        <v>#DIV/0!</v>
      </c>
    </row>
    <row r="32" spans="2:7">
      <c r="B32" s="2329" t="s">
        <v>837</v>
      </c>
      <c r="C32" s="2329" t="s">
        <v>2585</v>
      </c>
      <c r="D32" s="2596" t="s">
        <v>2811</v>
      </c>
      <c r="E32" s="152"/>
      <c r="F32" s="152" t="s">
        <v>839</v>
      </c>
      <c r="G32" s="1727" t="e">
        <f>G23/G29</f>
        <v>#DIV/0!</v>
      </c>
    </row>
    <row r="33" spans="2:7">
      <c r="B33" s="2346" t="s">
        <v>841</v>
      </c>
      <c r="C33" s="1266" t="s">
        <v>2588</v>
      </c>
      <c r="D33" s="152" t="s">
        <v>843</v>
      </c>
      <c r="E33" s="152"/>
      <c r="F33" s="152" t="s">
        <v>10</v>
      </c>
      <c r="G33" s="1050"/>
    </row>
    <row r="34" spans="2:7">
      <c r="B34" s="2597" t="s">
        <v>841</v>
      </c>
      <c r="C34" s="2597" t="s">
        <v>2588</v>
      </c>
      <c r="D34" s="152" t="s">
        <v>844</v>
      </c>
      <c r="E34" s="152"/>
      <c r="F34" s="152" t="s">
        <v>10</v>
      </c>
      <c r="G34" s="1050"/>
    </row>
    <row r="35" spans="2:7">
      <c r="B35" s="2597" t="s">
        <v>841</v>
      </c>
      <c r="C35" s="2597" t="s">
        <v>2588</v>
      </c>
      <c r="D35" s="152" t="s">
        <v>845</v>
      </c>
      <c r="E35" s="152"/>
      <c r="F35" s="152" t="s">
        <v>10</v>
      </c>
      <c r="G35" s="1050"/>
    </row>
    <row r="36" spans="2:7">
      <c r="B36" s="2597" t="s">
        <v>841</v>
      </c>
      <c r="C36" s="2597" t="s">
        <v>2588</v>
      </c>
      <c r="D36" s="152" t="s">
        <v>846</v>
      </c>
      <c r="E36" s="152"/>
      <c r="F36" s="152" t="s">
        <v>10</v>
      </c>
      <c r="G36" s="1050"/>
    </row>
    <row r="37" spans="2:7">
      <c r="B37" s="2597" t="s">
        <v>841</v>
      </c>
      <c r="C37" s="2597" t="s">
        <v>2588</v>
      </c>
      <c r="D37" s="437" t="s">
        <v>2812</v>
      </c>
      <c r="E37" s="437"/>
      <c r="F37" s="152" t="s">
        <v>10</v>
      </c>
      <c r="G37" s="1602"/>
    </row>
    <row r="38" spans="2:7">
      <c r="B38" s="2597" t="s">
        <v>841</v>
      </c>
      <c r="C38" s="2597" t="s">
        <v>2588</v>
      </c>
      <c r="D38" s="437" t="s">
        <v>2813</v>
      </c>
      <c r="E38" s="437"/>
      <c r="F38" s="152" t="s">
        <v>10</v>
      </c>
      <c r="G38" s="1602"/>
    </row>
    <row r="39" spans="2:7">
      <c r="B39" s="2597" t="s">
        <v>841</v>
      </c>
      <c r="C39" s="2597" t="s">
        <v>2588</v>
      </c>
      <c r="D39" s="437" t="s">
        <v>2814</v>
      </c>
      <c r="E39" s="437"/>
      <c r="F39" s="152" t="s">
        <v>10</v>
      </c>
      <c r="G39" s="1602"/>
    </row>
    <row r="40" spans="2:7">
      <c r="B40" s="2597" t="s">
        <v>841</v>
      </c>
      <c r="C40" s="2329" t="s">
        <v>2588</v>
      </c>
      <c r="D40" s="437" t="s">
        <v>840</v>
      </c>
      <c r="E40" s="152"/>
      <c r="F40" s="152" t="s">
        <v>10</v>
      </c>
      <c r="G40" s="1050"/>
    </row>
    <row r="41" spans="2:7">
      <c r="B41" s="2597" t="s">
        <v>841</v>
      </c>
      <c r="C41" s="1266" t="s">
        <v>842</v>
      </c>
      <c r="D41" s="152" t="s">
        <v>843</v>
      </c>
      <c r="E41" s="152"/>
      <c r="F41" s="152" t="s">
        <v>764</v>
      </c>
      <c r="G41" s="1051"/>
    </row>
    <row r="42" spans="2:7">
      <c r="B42" s="2597" t="s">
        <v>841</v>
      </c>
      <c r="C42" s="2597" t="s">
        <v>842</v>
      </c>
      <c r="D42" s="152" t="s">
        <v>844</v>
      </c>
      <c r="E42" s="152"/>
      <c r="F42" s="152" t="s">
        <v>764</v>
      </c>
      <c r="G42" s="1051"/>
    </row>
    <row r="43" spans="2:7">
      <c r="B43" s="2597" t="s">
        <v>841</v>
      </c>
      <c r="C43" s="2597" t="s">
        <v>842</v>
      </c>
      <c r="D43" s="152" t="s">
        <v>845</v>
      </c>
      <c r="E43" s="437"/>
      <c r="F43" s="152" t="s">
        <v>764</v>
      </c>
      <c r="G43" s="1728"/>
    </row>
    <row r="44" spans="2:7">
      <c r="B44" s="2597" t="s">
        <v>841</v>
      </c>
      <c r="C44" s="2597" t="s">
        <v>842</v>
      </c>
      <c r="D44" s="152" t="s">
        <v>846</v>
      </c>
      <c r="E44" s="437"/>
      <c r="F44" s="152" t="s">
        <v>764</v>
      </c>
      <c r="G44" s="1728"/>
    </row>
    <row r="45" spans="2:7">
      <c r="B45" s="2597" t="s">
        <v>841</v>
      </c>
      <c r="C45" s="2597" t="s">
        <v>842</v>
      </c>
      <c r="D45" s="437" t="s">
        <v>2812</v>
      </c>
      <c r="E45" s="437"/>
      <c r="F45" s="152" t="s">
        <v>764</v>
      </c>
      <c r="G45" s="1728"/>
    </row>
    <row r="46" spans="2:7">
      <c r="B46" s="2597" t="s">
        <v>841</v>
      </c>
      <c r="C46" s="2597" t="s">
        <v>842</v>
      </c>
      <c r="D46" s="437" t="s">
        <v>2813</v>
      </c>
      <c r="E46" s="152"/>
      <c r="F46" s="152" t="s">
        <v>764</v>
      </c>
      <c r="G46" s="1051"/>
    </row>
    <row r="47" spans="2:7">
      <c r="B47" s="2597" t="s">
        <v>841</v>
      </c>
      <c r="C47" s="2597" t="s">
        <v>842</v>
      </c>
      <c r="D47" s="437" t="s">
        <v>2814</v>
      </c>
      <c r="E47" s="152"/>
      <c r="F47" s="152" t="s">
        <v>764</v>
      </c>
      <c r="G47" s="1051"/>
    </row>
    <row r="48" spans="2:7">
      <c r="B48" s="2329" t="s">
        <v>841</v>
      </c>
      <c r="C48" s="2329" t="s">
        <v>842</v>
      </c>
      <c r="D48" s="437" t="s">
        <v>840</v>
      </c>
      <c r="E48" s="437"/>
      <c r="F48" s="152" t="s">
        <v>764</v>
      </c>
      <c r="G48" s="1728"/>
    </row>
  </sheetData>
  <pageMargins left="0.23622047244094491" right="0.23622047244094491" top="0.74803149606299213" bottom="0.74803149606299213" header="0.31496062992125984" footer="0.31496062992125984"/>
  <pageSetup paperSize="8" scale="83" fitToHeight="0" orientation="portrait" r:id="rId1"/>
</worksheet>
</file>

<file path=xl/worksheets/sheet39.xml><?xml version="1.0" encoding="utf-8"?>
<worksheet xmlns="http://schemas.openxmlformats.org/spreadsheetml/2006/main" xmlns:r="http://schemas.openxmlformats.org/officeDocument/2006/relationships">
  <sheetPr codeName="Sheet43">
    <tabColor theme="8" tint="0.59999389629810485"/>
    <pageSetUpPr fitToPage="1"/>
  </sheetPr>
  <dimension ref="A1:E51"/>
  <sheetViews>
    <sheetView workbookViewId="0">
      <selection activeCell="C15" sqref="C15"/>
    </sheetView>
  </sheetViews>
  <sheetFormatPr defaultRowHeight="12.75"/>
  <cols>
    <col min="1" max="1" width="5.375" customWidth="1"/>
    <col min="2" max="2" width="16" bestFit="1" customWidth="1"/>
    <col min="3" max="3" width="56" bestFit="1" customWidth="1"/>
    <col min="4" max="4" width="6.5" style="147" customWidth="1"/>
    <col min="5" max="5" width="28.75" bestFit="1" customWidth="1"/>
  </cols>
  <sheetData>
    <row r="1" spans="1:5" s="1812" customFormat="1" ht="26.25">
      <c r="A1" s="1706" t="str">
        <f ca="1">VLOOKUP(LEFT(RIGHT(CELL("filename",A1),LEN(CELL("filename",A1))-FIND("]",CELL("filename",A1))),1)*1,Index!$B$8:$C$90,2,FALSE)</f>
        <v>Capex</v>
      </c>
      <c r="B1" s="1706"/>
      <c r="C1" s="1706"/>
      <c r="D1" s="2352"/>
      <c r="E1" s="2352"/>
    </row>
    <row r="2" spans="1:5" s="1812" customFormat="1" ht="26.25">
      <c r="A2" s="1706" t="str">
        <f>'Universal data'!C8</f>
        <v>National Grid Gas Transmission</v>
      </c>
      <c r="B2" s="1706"/>
      <c r="C2" s="1706"/>
      <c r="D2" s="2352"/>
      <c r="E2" s="2352"/>
    </row>
    <row r="3" spans="1:5" s="1819" customFormat="1" ht="21" thickBot="1">
      <c r="A3" s="1804" t="str">
        <f>'Universal data'!C21</f>
        <v>2012/13</v>
      </c>
      <c r="B3" s="1804"/>
      <c r="C3" s="1804"/>
      <c r="D3" s="2353"/>
      <c r="E3" s="2353"/>
    </row>
    <row r="4" spans="1:5" s="1812" customFormat="1">
      <c r="A4" s="1835"/>
      <c r="B4" s="1835"/>
      <c r="C4" s="1835"/>
      <c r="D4" s="2354"/>
    </row>
    <row r="5" spans="1:5" s="1819" customFormat="1" ht="20.25">
      <c r="A5" s="1837" t="str">
        <f ca="1">VLOOKUP(RIGHT(CELL("filename",A1),LEN(CELL("filename",A1))-FIND("]",CELL("filename",A1))),Index!$D$8:$E$102,2,FALSE)</f>
        <v>4.4 Primary assets projects - compressor stations and pipelines</v>
      </c>
      <c r="B5" s="1837"/>
      <c r="C5" s="1837"/>
      <c r="D5" s="2355"/>
    </row>
    <row r="7" spans="1:5" ht="15">
      <c r="B7" s="2350" t="s">
        <v>828</v>
      </c>
      <c r="C7" s="2350" t="s">
        <v>2726</v>
      </c>
      <c r="D7" s="1058" t="s">
        <v>756</v>
      </c>
      <c r="E7" s="2350"/>
    </row>
    <row r="8" spans="1:5" ht="15">
      <c r="B8" s="2347" t="s">
        <v>946</v>
      </c>
      <c r="C8" s="2348" t="s">
        <v>1077</v>
      </c>
      <c r="D8" s="2356"/>
      <c r="E8" s="2349"/>
    </row>
    <row r="9" spans="1:5" ht="15">
      <c r="B9" s="2093"/>
      <c r="C9" s="401" t="s">
        <v>1083</v>
      </c>
      <c r="D9" s="2357" t="s">
        <v>764</v>
      </c>
      <c r="E9" s="1057"/>
    </row>
    <row r="10" spans="1:5" ht="15">
      <c r="B10" s="2093"/>
      <c r="C10" s="401" t="s">
        <v>1227</v>
      </c>
      <c r="D10" s="2357" t="s">
        <v>2728</v>
      </c>
      <c r="E10" s="1057"/>
    </row>
    <row r="11" spans="1:5" ht="15">
      <c r="B11" s="2093"/>
      <c r="C11" s="401" t="s">
        <v>1228</v>
      </c>
      <c r="D11" s="2357" t="s">
        <v>2727</v>
      </c>
      <c r="E11" s="1057"/>
    </row>
    <row r="12" spans="1:5" ht="15">
      <c r="B12" s="2093"/>
      <c r="C12" s="401" t="s">
        <v>1229</v>
      </c>
      <c r="D12" s="2357"/>
      <c r="E12" s="1057"/>
    </row>
    <row r="13" spans="1:5" ht="15">
      <c r="B13" s="2093"/>
      <c r="C13" s="401" t="s">
        <v>1230</v>
      </c>
      <c r="D13" s="2357"/>
      <c r="E13" s="1057"/>
    </row>
    <row r="14" spans="1:5" ht="15">
      <c r="B14" s="2093"/>
      <c r="C14" s="401" t="s">
        <v>1231</v>
      </c>
      <c r="D14" s="2357" t="s">
        <v>10</v>
      </c>
      <c r="E14" s="1057"/>
    </row>
    <row r="15" spans="1:5" ht="15">
      <c r="B15" s="2093"/>
      <c r="C15" s="401" t="s">
        <v>2589</v>
      </c>
      <c r="D15" s="2357" t="s">
        <v>10</v>
      </c>
      <c r="E15" s="1057"/>
    </row>
    <row r="16" spans="1:5" ht="15">
      <c r="B16" s="2093"/>
      <c r="C16" s="401" t="s">
        <v>1232</v>
      </c>
      <c r="D16" s="2357" t="s">
        <v>10</v>
      </c>
      <c r="E16" s="1057"/>
    </row>
    <row r="17" spans="2:5" ht="15">
      <c r="B17" s="2093"/>
      <c r="C17" s="401" t="s">
        <v>1233</v>
      </c>
      <c r="D17" s="2357" t="s">
        <v>2729</v>
      </c>
      <c r="E17" s="1057"/>
    </row>
    <row r="18" spans="2:5" ht="15">
      <c r="B18" s="2093"/>
      <c r="C18" s="401" t="s">
        <v>1234</v>
      </c>
      <c r="D18" s="2357"/>
      <c r="E18" s="1057"/>
    </row>
    <row r="19" spans="2:5" ht="15">
      <c r="B19" s="2093"/>
      <c r="C19" s="401" t="s">
        <v>1235</v>
      </c>
      <c r="D19" s="2357"/>
      <c r="E19" s="1057"/>
    </row>
    <row r="20" spans="2:5" ht="15">
      <c r="B20" s="2093"/>
      <c r="C20" s="1059" t="s">
        <v>2590</v>
      </c>
      <c r="D20" s="2357" t="s">
        <v>10</v>
      </c>
      <c r="E20" s="1060"/>
    </row>
    <row r="21" spans="2:5" ht="15">
      <c r="B21" s="2093"/>
      <c r="C21" s="401" t="s">
        <v>1236</v>
      </c>
      <c r="D21" s="2357" t="s">
        <v>2730</v>
      </c>
      <c r="E21" s="1057"/>
    </row>
    <row r="22" spans="2:5" ht="15">
      <c r="B22" s="2093"/>
      <c r="C22" s="401" t="s">
        <v>1237</v>
      </c>
      <c r="D22" s="2357" t="s">
        <v>10</v>
      </c>
      <c r="E22" s="1057"/>
    </row>
    <row r="23" spans="2:5" ht="15">
      <c r="B23" s="2093"/>
      <c r="C23" s="401" t="s">
        <v>1238</v>
      </c>
      <c r="D23" s="2357" t="s">
        <v>10</v>
      </c>
      <c r="E23" s="1057"/>
    </row>
    <row r="24" spans="2:5" ht="15">
      <c r="B24" s="2093"/>
      <c r="C24" s="401" t="s">
        <v>1239</v>
      </c>
      <c r="D24" s="2357"/>
      <c r="E24" s="1057"/>
    </row>
    <row r="25" spans="2:5" ht="15">
      <c r="B25" s="2093"/>
      <c r="C25" s="401" t="s">
        <v>1240</v>
      </c>
      <c r="D25" s="2357"/>
      <c r="E25" s="1604" t="s">
        <v>1241</v>
      </c>
    </row>
    <row r="26" spans="2:5" ht="15">
      <c r="B26" s="2093"/>
      <c r="C26" s="401" t="s">
        <v>1242</v>
      </c>
      <c r="D26" s="2357"/>
      <c r="E26" s="1604" t="s">
        <v>1243</v>
      </c>
    </row>
    <row r="27" spans="2:5" ht="15">
      <c r="B27" s="2093"/>
      <c r="C27" s="401" t="s">
        <v>1244</v>
      </c>
      <c r="D27" s="2357"/>
      <c r="E27" s="1057"/>
    </row>
    <row r="28" spans="2:5" ht="15">
      <c r="B28" s="2094"/>
      <c r="C28" s="401" t="s">
        <v>1245</v>
      </c>
      <c r="D28" s="2357"/>
      <c r="E28" s="1057"/>
    </row>
    <row r="29" spans="2:5" ht="15">
      <c r="B29" s="2351" t="s">
        <v>1246</v>
      </c>
      <c r="C29" s="401" t="s">
        <v>1983</v>
      </c>
      <c r="D29" s="2357"/>
      <c r="E29" s="1057"/>
    </row>
    <row r="30" spans="2:5" ht="15">
      <c r="B30" s="2093"/>
      <c r="C30" s="401" t="s">
        <v>1247</v>
      </c>
      <c r="D30" s="2357" t="s">
        <v>757</v>
      </c>
      <c r="E30" s="1057"/>
    </row>
    <row r="31" spans="2:5" ht="15">
      <c r="B31" s="2093"/>
      <c r="C31" s="401" t="s">
        <v>1248</v>
      </c>
      <c r="D31" s="2357" t="s">
        <v>757</v>
      </c>
      <c r="E31" s="1057"/>
    </row>
    <row r="32" spans="2:5" ht="15">
      <c r="B32" s="2093"/>
      <c r="C32" s="401" t="s">
        <v>1249</v>
      </c>
      <c r="D32" s="2357" t="s">
        <v>2731</v>
      </c>
      <c r="E32" s="1057"/>
    </row>
    <row r="33" spans="2:5" ht="15">
      <c r="B33" s="2093"/>
      <c r="C33" s="401" t="s">
        <v>1250</v>
      </c>
      <c r="D33" s="2357" t="s">
        <v>2732</v>
      </c>
      <c r="E33" s="1057"/>
    </row>
    <row r="34" spans="2:5" ht="15">
      <c r="B34" s="2093"/>
      <c r="C34" s="401" t="s">
        <v>1227</v>
      </c>
      <c r="D34" s="2357" t="s">
        <v>2728</v>
      </c>
      <c r="E34" s="1057"/>
    </row>
    <row r="35" spans="2:5" ht="15">
      <c r="B35" s="2093"/>
      <c r="C35" s="401" t="s">
        <v>1228</v>
      </c>
      <c r="D35" s="2357" t="s">
        <v>2733</v>
      </c>
      <c r="E35" s="1057"/>
    </row>
    <row r="36" spans="2:5" ht="15">
      <c r="B36" s="2093"/>
      <c r="C36" s="401" t="s">
        <v>1230</v>
      </c>
      <c r="D36" s="2357"/>
      <c r="E36" s="1057"/>
    </row>
    <row r="37" spans="2:5" ht="15">
      <c r="B37" s="2093"/>
      <c r="C37" s="401" t="s">
        <v>1231</v>
      </c>
      <c r="D37" s="2357"/>
      <c r="E37" s="1057"/>
    </row>
    <row r="38" spans="2:5" ht="15">
      <c r="B38" s="2093"/>
      <c r="C38" s="401" t="s">
        <v>2589</v>
      </c>
      <c r="D38" s="2357" t="s">
        <v>10</v>
      </c>
      <c r="E38" s="1057"/>
    </row>
    <row r="39" spans="2:5" ht="15">
      <c r="B39" s="2093"/>
      <c r="C39" s="401" t="s">
        <v>1251</v>
      </c>
      <c r="D39" s="2357" t="s">
        <v>10</v>
      </c>
      <c r="E39" s="1057"/>
    </row>
    <row r="40" spans="2:5" ht="15">
      <c r="B40" s="2093"/>
      <c r="C40" s="401" t="s">
        <v>1252</v>
      </c>
      <c r="D40" s="2357" t="s">
        <v>10</v>
      </c>
      <c r="E40" s="1057"/>
    </row>
    <row r="41" spans="2:5" ht="15">
      <c r="B41" s="2093"/>
      <c r="C41" s="401" t="s">
        <v>1253</v>
      </c>
      <c r="D41" s="2357" t="s">
        <v>10</v>
      </c>
      <c r="E41" s="1057"/>
    </row>
    <row r="42" spans="2:5" ht="15">
      <c r="B42" s="2093"/>
      <c r="C42" s="401" t="s">
        <v>1254</v>
      </c>
      <c r="D42" s="2357" t="s">
        <v>10</v>
      </c>
      <c r="E42" s="1057"/>
    </row>
    <row r="43" spans="2:5" ht="15">
      <c r="B43" s="2093"/>
      <c r="C43" s="401" t="s">
        <v>1232</v>
      </c>
      <c r="D43" s="2357" t="s">
        <v>10</v>
      </c>
      <c r="E43" s="1057"/>
    </row>
    <row r="44" spans="2:5" ht="15">
      <c r="B44" s="2093"/>
      <c r="C44" s="401" t="s">
        <v>1233</v>
      </c>
      <c r="D44" s="2357" t="s">
        <v>2729</v>
      </c>
      <c r="E44" s="1057"/>
    </row>
    <row r="45" spans="2:5" ht="15">
      <c r="B45" s="2093"/>
      <c r="C45" s="401" t="s">
        <v>1234</v>
      </c>
      <c r="D45" s="2357"/>
      <c r="E45" s="1057"/>
    </row>
    <row r="46" spans="2:5" ht="15">
      <c r="B46" s="2093"/>
      <c r="C46" s="401" t="s">
        <v>1235</v>
      </c>
      <c r="D46" s="2357"/>
      <c r="E46" s="1057"/>
    </row>
    <row r="47" spans="2:5" ht="15">
      <c r="B47" s="2093"/>
      <c r="C47" s="1059" t="s">
        <v>2590</v>
      </c>
      <c r="D47" s="2357" t="s">
        <v>10</v>
      </c>
      <c r="E47" s="1060"/>
    </row>
    <row r="48" spans="2:5" ht="15">
      <c r="B48" s="2093"/>
      <c r="C48" s="401" t="s">
        <v>1236</v>
      </c>
      <c r="D48" s="2357"/>
      <c r="E48" s="1057"/>
    </row>
    <row r="49" spans="2:5" ht="15">
      <c r="B49" s="2093"/>
      <c r="C49" s="401" t="s">
        <v>1237</v>
      </c>
      <c r="D49" s="2357"/>
      <c r="E49" s="1057"/>
    </row>
    <row r="50" spans="2:5" ht="15">
      <c r="B50" s="2093"/>
      <c r="C50" s="401" t="s">
        <v>1255</v>
      </c>
      <c r="D50" s="2357" t="s">
        <v>10</v>
      </c>
      <c r="E50" s="1057"/>
    </row>
    <row r="51" spans="2:5" ht="15">
      <c r="B51" s="2094"/>
      <c r="C51" s="401" t="s">
        <v>1239</v>
      </c>
      <c r="D51" s="2357"/>
      <c r="E51" s="1057"/>
    </row>
  </sheetData>
  <pageMargins left="0.23622047244094491" right="0.23622047244094491" top="0.74803149606299213" bottom="0.74803149606299213" header="0.31496062992125984" footer="0.31496062992125984"/>
  <pageSetup paperSize="8" fitToHeight="0" orientation="portrait" r:id="rId1"/>
</worksheet>
</file>

<file path=xl/worksheets/sheet4.xml><?xml version="1.0" encoding="utf-8"?>
<worksheet xmlns="http://schemas.openxmlformats.org/spreadsheetml/2006/main" xmlns:r="http://schemas.openxmlformats.org/officeDocument/2006/relationships">
  <sheetPr codeName="Sheet32">
    <pageSetUpPr fitToPage="1"/>
  </sheetPr>
  <dimension ref="A1:XFD45"/>
  <sheetViews>
    <sheetView workbookViewId="0">
      <selection activeCell="G22" sqref="G22"/>
    </sheetView>
  </sheetViews>
  <sheetFormatPr defaultColWidth="8" defaultRowHeight="12.75"/>
  <cols>
    <col min="1" max="1" width="16" style="3" customWidth="1"/>
    <col min="2" max="2" width="7.375" style="4" customWidth="1"/>
    <col min="3" max="3" width="50.875" style="4" bestFit="1" customWidth="1"/>
    <col min="4" max="4" width="24.375" style="3" bestFit="1" customWidth="1"/>
    <col min="5" max="5" width="42.75" style="3" bestFit="1" customWidth="1"/>
    <col min="6" max="6" width="12.875" style="3" customWidth="1"/>
    <col min="7" max="16384" width="8" style="3"/>
  </cols>
  <sheetData>
    <row r="1" spans="1:16384" s="2064" customFormat="1" ht="26.25">
      <c r="A1" s="1798" t="s">
        <v>2618</v>
      </c>
      <c r="B1" s="2061"/>
      <c r="C1" s="2062"/>
      <c r="D1" s="2062"/>
      <c r="E1" s="2062"/>
      <c r="F1" s="2062"/>
      <c r="G1" s="2062"/>
      <c r="H1" s="2062"/>
      <c r="I1" s="2063"/>
      <c r="J1" s="2063"/>
      <c r="K1" s="2063"/>
      <c r="L1" s="2063"/>
      <c r="M1" s="2063"/>
      <c r="N1" s="2063"/>
      <c r="O1" s="2063"/>
      <c r="P1" s="2063"/>
      <c r="Q1" s="2063"/>
      <c r="R1" s="2063"/>
      <c r="S1" s="2063"/>
      <c r="T1" s="2063"/>
      <c r="U1" s="2063"/>
      <c r="V1" s="2063"/>
      <c r="W1" s="2063"/>
      <c r="X1" s="2063"/>
      <c r="Y1" s="2063"/>
      <c r="Z1" s="2063"/>
      <c r="AA1" s="2063"/>
      <c r="AB1" s="2063"/>
      <c r="AC1" s="2063"/>
      <c r="AD1" s="2063"/>
      <c r="AE1" s="2063"/>
      <c r="AF1" s="2063"/>
      <c r="AG1" s="2063"/>
      <c r="AH1" s="2063"/>
      <c r="AI1" s="2063"/>
      <c r="AJ1" s="2063"/>
      <c r="AK1" s="2063"/>
      <c r="AL1" s="2063"/>
      <c r="AM1" s="2063"/>
      <c r="AN1" s="2063"/>
      <c r="AO1" s="2063"/>
      <c r="AP1" s="2063"/>
      <c r="AQ1" s="2063"/>
      <c r="AR1" s="2063"/>
      <c r="AS1" s="2063"/>
      <c r="AT1" s="2063"/>
      <c r="AU1" s="2063"/>
      <c r="AV1" s="2063"/>
      <c r="AW1" s="2063"/>
      <c r="AX1" s="2063"/>
      <c r="AY1" s="2063"/>
      <c r="AZ1" s="2063"/>
      <c r="BA1" s="2063"/>
      <c r="BB1" s="2063"/>
      <c r="BC1" s="2063"/>
      <c r="BD1" s="2063"/>
      <c r="BE1" s="2063"/>
      <c r="BF1" s="2063"/>
      <c r="BG1" s="2063"/>
      <c r="BH1" s="2063"/>
      <c r="BI1" s="2063"/>
      <c r="BJ1" s="2063"/>
      <c r="BK1" s="2063"/>
      <c r="BL1" s="2063"/>
      <c r="BM1" s="2063"/>
      <c r="BN1" s="2063"/>
      <c r="BO1" s="2063"/>
      <c r="BP1" s="2063"/>
      <c r="BQ1" s="2063"/>
      <c r="BR1" s="2063"/>
      <c r="BS1" s="2063"/>
      <c r="BT1" s="2063"/>
      <c r="BU1" s="2063"/>
      <c r="BV1" s="2063"/>
      <c r="BW1" s="2063"/>
      <c r="BX1" s="2063"/>
      <c r="BY1" s="2063"/>
      <c r="BZ1" s="2063"/>
      <c r="CA1" s="2063"/>
      <c r="CB1" s="2063"/>
      <c r="CC1" s="2063"/>
      <c r="CD1" s="2063"/>
      <c r="CE1" s="2063"/>
      <c r="CF1" s="2063"/>
      <c r="CG1" s="2063"/>
      <c r="CH1" s="2063"/>
      <c r="CI1" s="2063"/>
      <c r="CJ1" s="2063"/>
      <c r="CK1" s="2063"/>
      <c r="CL1" s="2063"/>
      <c r="CM1" s="2063"/>
      <c r="CN1" s="2063"/>
      <c r="CO1" s="2063"/>
      <c r="CP1" s="2063"/>
      <c r="CQ1" s="2063"/>
      <c r="CR1" s="2063"/>
      <c r="CS1" s="2063"/>
      <c r="CT1" s="2063"/>
      <c r="CU1" s="2063"/>
      <c r="CV1" s="2063"/>
      <c r="CW1" s="2063"/>
      <c r="CX1" s="2063"/>
      <c r="CY1" s="2063"/>
      <c r="CZ1" s="2063"/>
      <c r="DA1" s="2063"/>
      <c r="DB1" s="2063"/>
      <c r="DC1" s="2063"/>
      <c r="DD1" s="2063"/>
      <c r="DE1" s="2063"/>
      <c r="DF1" s="2063"/>
      <c r="DG1" s="2063"/>
      <c r="DH1" s="2063"/>
      <c r="DI1" s="2063"/>
      <c r="DJ1" s="2063"/>
      <c r="DK1" s="2063"/>
      <c r="DL1" s="2063"/>
      <c r="DM1" s="2063"/>
      <c r="DN1" s="2063"/>
      <c r="DO1" s="2063"/>
      <c r="DP1" s="2063"/>
      <c r="DQ1" s="2063"/>
      <c r="DR1" s="2063"/>
      <c r="DS1" s="2063"/>
      <c r="DT1" s="2063"/>
      <c r="DU1" s="2063"/>
      <c r="DV1" s="2063"/>
      <c r="DW1" s="2063"/>
      <c r="DX1" s="2063"/>
      <c r="DY1" s="2063"/>
      <c r="DZ1" s="2063"/>
      <c r="EA1" s="2063"/>
      <c r="EB1" s="2063"/>
      <c r="EC1" s="2063"/>
      <c r="ED1" s="2063"/>
      <c r="EE1" s="2063"/>
      <c r="EF1" s="2063"/>
      <c r="EG1" s="2063"/>
      <c r="EH1" s="2063"/>
      <c r="EI1" s="2063"/>
      <c r="EJ1" s="2063"/>
      <c r="EK1" s="2063"/>
      <c r="EL1" s="2063"/>
      <c r="EM1" s="2063"/>
      <c r="EN1" s="2063"/>
      <c r="EO1" s="2063"/>
      <c r="EP1" s="2063"/>
      <c r="EQ1" s="2063"/>
      <c r="ER1" s="2063"/>
      <c r="ES1" s="2063"/>
      <c r="ET1" s="2063"/>
      <c r="EU1" s="2063"/>
      <c r="EV1" s="2063"/>
      <c r="EW1" s="2063"/>
      <c r="EX1" s="2063"/>
      <c r="EY1" s="2063"/>
      <c r="EZ1" s="2063"/>
      <c r="FA1" s="2063"/>
      <c r="FB1" s="2063"/>
      <c r="FC1" s="2063"/>
      <c r="FD1" s="2063"/>
      <c r="FE1" s="2063"/>
      <c r="FF1" s="2063"/>
      <c r="FG1" s="2063"/>
      <c r="FH1" s="2063"/>
      <c r="FI1" s="2063"/>
      <c r="FJ1" s="2063"/>
      <c r="FK1" s="2063"/>
      <c r="FL1" s="2063"/>
      <c r="FM1" s="2063"/>
      <c r="FN1" s="2063"/>
      <c r="FO1" s="2063"/>
      <c r="FP1" s="2063"/>
      <c r="FQ1" s="2063"/>
      <c r="FR1" s="2063"/>
      <c r="FS1" s="2063"/>
      <c r="FT1" s="2063"/>
      <c r="FU1" s="2063"/>
      <c r="FV1" s="2063"/>
      <c r="FW1" s="2063"/>
      <c r="FX1" s="2063"/>
      <c r="FY1" s="2063"/>
      <c r="FZ1" s="2063"/>
      <c r="GA1" s="2063"/>
      <c r="GB1" s="2063"/>
      <c r="GC1" s="2063"/>
      <c r="GD1" s="2063"/>
      <c r="GE1" s="2063"/>
      <c r="GF1" s="2063"/>
      <c r="GG1" s="2063"/>
      <c r="GH1" s="2063"/>
      <c r="GI1" s="2063"/>
      <c r="GJ1" s="2063"/>
      <c r="GK1" s="2063"/>
      <c r="GL1" s="2063"/>
      <c r="GM1" s="2063"/>
      <c r="GN1" s="2063"/>
      <c r="GO1" s="2063"/>
      <c r="GP1" s="2063"/>
      <c r="GQ1" s="2063"/>
      <c r="GR1" s="2063"/>
      <c r="GS1" s="2063"/>
      <c r="GT1" s="2063"/>
      <c r="GU1" s="2063"/>
      <c r="GV1" s="2063"/>
      <c r="GW1" s="2063"/>
      <c r="GX1" s="2063"/>
      <c r="GY1" s="2063"/>
      <c r="GZ1" s="2063"/>
      <c r="HA1" s="2063"/>
      <c r="HB1" s="2063"/>
      <c r="HC1" s="2063"/>
      <c r="HD1" s="2063"/>
      <c r="HE1" s="2063"/>
      <c r="HF1" s="2063"/>
      <c r="HG1" s="2063"/>
      <c r="HH1" s="2063"/>
      <c r="HI1" s="2063"/>
      <c r="HJ1" s="2063"/>
      <c r="HK1" s="2063"/>
      <c r="HL1" s="2063"/>
      <c r="HM1" s="2063"/>
      <c r="HN1" s="2063"/>
      <c r="HO1" s="2063"/>
      <c r="HP1" s="2063"/>
      <c r="HQ1" s="2063"/>
      <c r="HR1" s="2063"/>
      <c r="HS1" s="2063"/>
      <c r="HT1" s="2063"/>
      <c r="HU1" s="2063"/>
      <c r="HV1" s="2063"/>
      <c r="HW1" s="2063"/>
      <c r="HX1" s="2063"/>
      <c r="HY1" s="2063"/>
      <c r="HZ1" s="2063"/>
      <c r="IA1" s="2063"/>
      <c r="IB1" s="2063"/>
      <c r="IC1" s="2063"/>
      <c r="ID1" s="2063"/>
      <c r="IE1" s="2063"/>
      <c r="IF1" s="2063"/>
      <c r="IG1" s="2063"/>
      <c r="IH1" s="2063"/>
      <c r="II1" s="2063"/>
      <c r="IJ1" s="2063"/>
      <c r="IK1" s="2063"/>
      <c r="IL1" s="2063"/>
      <c r="IM1" s="2063"/>
      <c r="IN1" s="2063"/>
      <c r="IO1" s="2063"/>
      <c r="IP1" s="2063"/>
      <c r="IQ1" s="2063"/>
      <c r="IR1" s="2063"/>
      <c r="IS1" s="2063"/>
      <c r="IT1" s="2063"/>
      <c r="IU1" s="2063"/>
      <c r="IV1" s="2063"/>
      <c r="IW1" s="2063"/>
      <c r="IX1" s="2063"/>
      <c r="IY1" s="2063"/>
      <c r="IZ1" s="2063"/>
      <c r="JA1" s="2063"/>
      <c r="JB1" s="2063"/>
      <c r="JC1" s="2063"/>
      <c r="JD1" s="2063"/>
      <c r="JE1" s="2063"/>
      <c r="JF1" s="2063"/>
      <c r="JG1" s="2063"/>
      <c r="JH1" s="2063"/>
      <c r="JI1" s="2063"/>
      <c r="JJ1" s="2063"/>
      <c r="JK1" s="2063"/>
      <c r="JL1" s="2063"/>
      <c r="JM1" s="2063"/>
      <c r="JN1" s="2063"/>
      <c r="JO1" s="2063"/>
      <c r="JP1" s="2063"/>
      <c r="JQ1" s="2063"/>
      <c r="JR1" s="2063"/>
      <c r="JS1" s="2063"/>
      <c r="JT1" s="2063"/>
      <c r="JU1" s="2063"/>
      <c r="JV1" s="2063"/>
      <c r="JW1" s="2063"/>
      <c r="JX1" s="2063"/>
      <c r="JY1" s="2063"/>
      <c r="JZ1" s="2063"/>
      <c r="KA1" s="2063"/>
      <c r="KB1" s="2063"/>
      <c r="KC1" s="2063"/>
      <c r="KD1" s="2063"/>
      <c r="KE1" s="2063"/>
      <c r="KF1" s="2063"/>
      <c r="KG1" s="2063"/>
      <c r="KH1" s="2063"/>
      <c r="KI1" s="2063"/>
      <c r="KJ1" s="2063"/>
      <c r="KK1" s="2063"/>
      <c r="KL1" s="2063"/>
      <c r="KM1" s="2063"/>
      <c r="KN1" s="2063"/>
      <c r="KO1" s="2063"/>
      <c r="KP1" s="2063"/>
      <c r="KQ1" s="2063"/>
      <c r="KR1" s="2063"/>
      <c r="KS1" s="2063"/>
      <c r="KT1" s="2063"/>
      <c r="KU1" s="2063"/>
      <c r="KV1" s="2063"/>
      <c r="KW1" s="2063"/>
      <c r="KX1" s="2063"/>
      <c r="KY1" s="2063"/>
      <c r="KZ1" s="2063"/>
      <c r="LA1" s="2063"/>
      <c r="LB1" s="2063"/>
      <c r="LC1" s="2063"/>
      <c r="LD1" s="2063"/>
      <c r="LE1" s="2063"/>
      <c r="LF1" s="2063"/>
      <c r="LG1" s="2063"/>
      <c r="LH1" s="2063"/>
      <c r="LI1" s="2063"/>
      <c r="LJ1" s="2063"/>
      <c r="LK1" s="2063"/>
      <c r="LL1" s="2063"/>
      <c r="LM1" s="2063"/>
      <c r="LN1" s="2063"/>
      <c r="LO1" s="2063"/>
      <c r="LP1" s="2063"/>
      <c r="LQ1" s="2063"/>
      <c r="LR1" s="2063"/>
      <c r="LS1" s="2063"/>
      <c r="LT1" s="2063"/>
      <c r="LU1" s="2063"/>
      <c r="LV1" s="2063"/>
      <c r="LW1" s="2063"/>
      <c r="LX1" s="2063"/>
      <c r="LY1" s="2063"/>
      <c r="LZ1" s="2063"/>
      <c r="MA1" s="2063"/>
      <c r="MB1" s="2063"/>
      <c r="MC1" s="2063"/>
      <c r="MD1" s="2063"/>
      <c r="ME1" s="2063"/>
      <c r="MF1" s="2063"/>
      <c r="MG1" s="2063"/>
      <c r="MH1" s="2063"/>
      <c r="MI1" s="2063"/>
      <c r="MJ1" s="2063"/>
      <c r="MK1" s="2063"/>
      <c r="ML1" s="2063"/>
      <c r="MM1" s="2063"/>
      <c r="MN1" s="2063"/>
      <c r="MO1" s="2063"/>
      <c r="MP1" s="2063"/>
      <c r="MQ1" s="2063"/>
      <c r="MR1" s="2063"/>
      <c r="MS1" s="2063"/>
      <c r="MT1" s="2063"/>
      <c r="MU1" s="2063"/>
      <c r="MV1" s="2063"/>
      <c r="MW1" s="2063"/>
      <c r="MX1" s="2063"/>
      <c r="MY1" s="2063"/>
      <c r="MZ1" s="2063"/>
      <c r="NA1" s="2063"/>
      <c r="NB1" s="2063"/>
      <c r="NC1" s="2063"/>
      <c r="ND1" s="2063"/>
      <c r="NE1" s="2063"/>
      <c r="NF1" s="2063"/>
      <c r="NG1" s="2063"/>
      <c r="NH1" s="2063"/>
      <c r="NI1" s="2063"/>
      <c r="NJ1" s="2063"/>
      <c r="NK1" s="2063"/>
      <c r="NL1" s="2063"/>
      <c r="NM1" s="2063"/>
      <c r="NN1" s="2063"/>
      <c r="NO1" s="2063"/>
      <c r="NP1" s="2063"/>
      <c r="NQ1" s="2063"/>
      <c r="NR1" s="2063"/>
      <c r="NS1" s="2063"/>
      <c r="NT1" s="2063"/>
      <c r="NU1" s="2063"/>
      <c r="NV1" s="2063"/>
      <c r="NW1" s="2063"/>
      <c r="NX1" s="2063"/>
      <c r="NY1" s="2063"/>
      <c r="NZ1" s="2063"/>
      <c r="OA1" s="2063"/>
      <c r="OB1" s="2063"/>
      <c r="OC1" s="2063"/>
      <c r="OD1" s="2063"/>
      <c r="OE1" s="2063"/>
      <c r="OF1" s="2063"/>
      <c r="OG1" s="2063"/>
      <c r="OH1" s="2063"/>
      <c r="OI1" s="2063"/>
      <c r="OJ1" s="2063"/>
      <c r="OK1" s="2063"/>
      <c r="OL1" s="2063"/>
      <c r="OM1" s="2063"/>
      <c r="ON1" s="2063"/>
      <c r="OO1" s="2063"/>
      <c r="OP1" s="2063"/>
      <c r="OQ1" s="2063"/>
      <c r="OR1" s="2063"/>
      <c r="OS1" s="2063"/>
      <c r="OT1" s="2063"/>
      <c r="OU1" s="2063"/>
      <c r="OV1" s="2063"/>
      <c r="OW1" s="2063"/>
      <c r="OX1" s="2063"/>
      <c r="OY1" s="2063"/>
      <c r="OZ1" s="2063"/>
      <c r="PA1" s="2063"/>
      <c r="PB1" s="2063"/>
      <c r="PC1" s="2063"/>
      <c r="PD1" s="2063"/>
      <c r="PE1" s="2063"/>
      <c r="PF1" s="2063"/>
      <c r="PG1" s="2063"/>
      <c r="PH1" s="2063"/>
      <c r="PI1" s="2063"/>
      <c r="PJ1" s="2063"/>
      <c r="PK1" s="2063"/>
      <c r="PL1" s="2063"/>
      <c r="PM1" s="2063"/>
      <c r="PN1" s="2063"/>
      <c r="PO1" s="2063"/>
      <c r="PP1" s="2063"/>
      <c r="PQ1" s="2063"/>
      <c r="PR1" s="2063"/>
      <c r="PS1" s="2063"/>
      <c r="PT1" s="2063"/>
      <c r="PU1" s="2063"/>
      <c r="PV1" s="2063"/>
      <c r="PW1" s="2063"/>
      <c r="PX1" s="2063"/>
      <c r="PY1" s="2063"/>
      <c r="PZ1" s="2063"/>
      <c r="QA1" s="2063"/>
      <c r="QB1" s="2063"/>
      <c r="QC1" s="2063"/>
      <c r="QD1" s="2063"/>
      <c r="QE1" s="2063"/>
      <c r="QF1" s="2063"/>
      <c r="QG1" s="2063"/>
      <c r="QH1" s="2063"/>
      <c r="QI1" s="2063"/>
      <c r="QJ1" s="2063"/>
      <c r="QK1" s="2063"/>
      <c r="QL1" s="2063"/>
      <c r="QM1" s="2063"/>
      <c r="QN1" s="2063"/>
      <c r="QO1" s="2063"/>
      <c r="QP1" s="2063"/>
      <c r="QQ1" s="2063"/>
      <c r="QR1" s="2063"/>
      <c r="QS1" s="2063"/>
      <c r="QT1" s="2063"/>
      <c r="QU1" s="2063"/>
      <c r="QV1" s="2063"/>
      <c r="QW1" s="2063"/>
      <c r="QX1" s="2063"/>
      <c r="QY1" s="2063"/>
      <c r="QZ1" s="2063"/>
      <c r="RA1" s="2063"/>
      <c r="RB1" s="2063"/>
      <c r="RC1" s="2063"/>
      <c r="RD1" s="2063"/>
      <c r="RE1" s="2063"/>
      <c r="RF1" s="2063"/>
      <c r="RG1" s="2063"/>
      <c r="RH1" s="2063"/>
      <c r="RI1" s="2063"/>
      <c r="RJ1" s="2063"/>
      <c r="RK1" s="2063"/>
      <c r="RL1" s="2063"/>
      <c r="RM1" s="2063"/>
      <c r="RN1" s="2063"/>
      <c r="RO1" s="2063"/>
      <c r="RP1" s="2063"/>
      <c r="RQ1" s="2063"/>
      <c r="RR1" s="2063"/>
      <c r="RS1" s="2063"/>
      <c r="RT1" s="2063"/>
      <c r="RU1" s="2063"/>
      <c r="RV1" s="2063"/>
      <c r="RW1" s="2063"/>
      <c r="RX1" s="2063"/>
      <c r="RY1" s="2063"/>
      <c r="RZ1" s="2063"/>
      <c r="SA1" s="2063"/>
      <c r="SB1" s="2063"/>
      <c r="SC1" s="2063"/>
      <c r="SD1" s="2063"/>
      <c r="SE1" s="2063"/>
      <c r="SF1" s="2063"/>
      <c r="SG1" s="2063"/>
      <c r="SH1" s="2063"/>
      <c r="SI1" s="2063"/>
      <c r="SJ1" s="2063"/>
      <c r="SK1" s="2063"/>
      <c r="SL1" s="2063"/>
      <c r="SM1" s="2063"/>
      <c r="SN1" s="2063"/>
      <c r="SO1" s="2063"/>
      <c r="SP1" s="2063"/>
      <c r="SQ1" s="2063"/>
      <c r="SR1" s="2063"/>
      <c r="SS1" s="2063"/>
      <c r="ST1" s="2063"/>
      <c r="SU1" s="2063"/>
      <c r="SV1" s="2063"/>
      <c r="SW1" s="2063"/>
      <c r="SX1" s="2063"/>
      <c r="SY1" s="2063"/>
      <c r="SZ1" s="2063"/>
      <c r="TA1" s="2063"/>
      <c r="TB1" s="2063"/>
      <c r="TC1" s="2063"/>
      <c r="TD1" s="2063"/>
      <c r="TE1" s="2063"/>
      <c r="TF1" s="2063"/>
      <c r="TG1" s="2063"/>
      <c r="TH1" s="2063"/>
      <c r="TI1" s="2063"/>
      <c r="TJ1" s="2063"/>
      <c r="TK1" s="2063"/>
      <c r="TL1" s="2063"/>
      <c r="TM1" s="2063"/>
      <c r="TN1" s="2063"/>
      <c r="TO1" s="2063"/>
      <c r="TP1" s="2063"/>
      <c r="TQ1" s="2063"/>
      <c r="TR1" s="2063"/>
      <c r="TS1" s="2063"/>
      <c r="TT1" s="2063"/>
      <c r="TU1" s="2063"/>
      <c r="TV1" s="2063"/>
      <c r="TW1" s="2063"/>
      <c r="TX1" s="2063"/>
      <c r="TY1" s="2063"/>
      <c r="TZ1" s="2063"/>
      <c r="UA1" s="2063"/>
      <c r="UB1" s="2063"/>
      <c r="UC1" s="2063"/>
      <c r="UD1" s="2063"/>
      <c r="UE1" s="2063"/>
      <c r="UF1" s="2063"/>
      <c r="UG1" s="2063"/>
      <c r="UH1" s="2063"/>
      <c r="UI1" s="2063"/>
      <c r="UJ1" s="2063"/>
      <c r="UK1" s="2063"/>
      <c r="UL1" s="2063"/>
      <c r="UM1" s="2063"/>
      <c r="UN1" s="2063"/>
      <c r="UO1" s="2063"/>
      <c r="UP1" s="2063"/>
      <c r="UQ1" s="2063"/>
      <c r="UR1" s="2063"/>
      <c r="US1" s="2063"/>
      <c r="UT1" s="2063"/>
      <c r="UU1" s="2063"/>
      <c r="UV1" s="2063"/>
      <c r="UW1" s="2063"/>
      <c r="UX1" s="2063"/>
      <c r="UY1" s="2063"/>
      <c r="UZ1" s="2063"/>
      <c r="VA1" s="2063"/>
      <c r="VB1" s="2063"/>
      <c r="VC1" s="2063"/>
      <c r="VD1" s="2063"/>
      <c r="VE1" s="2063"/>
      <c r="VF1" s="2063"/>
      <c r="VG1" s="2063"/>
      <c r="VH1" s="2063"/>
      <c r="VI1" s="2063"/>
      <c r="VJ1" s="2063"/>
      <c r="VK1" s="2063"/>
      <c r="VL1" s="2063"/>
      <c r="VM1" s="2063"/>
      <c r="VN1" s="2063"/>
      <c r="VO1" s="2063"/>
      <c r="VP1" s="2063"/>
      <c r="VQ1" s="2063"/>
      <c r="VR1" s="2063"/>
      <c r="VS1" s="2063"/>
      <c r="VT1" s="2063"/>
      <c r="VU1" s="2063"/>
      <c r="VV1" s="2063"/>
      <c r="VW1" s="2063"/>
      <c r="VX1" s="2063"/>
      <c r="VY1" s="2063"/>
      <c r="VZ1" s="2063"/>
      <c r="WA1" s="2063"/>
      <c r="WB1" s="2063"/>
      <c r="WC1" s="2063"/>
      <c r="WD1" s="2063"/>
      <c r="WE1" s="2063"/>
      <c r="WF1" s="2063"/>
      <c r="WG1" s="2063"/>
      <c r="WH1" s="2063"/>
      <c r="WI1" s="2063"/>
      <c r="WJ1" s="2063"/>
      <c r="WK1" s="2063"/>
      <c r="WL1" s="2063"/>
      <c r="WM1" s="2063"/>
      <c r="WN1" s="2063"/>
      <c r="WO1" s="2063"/>
      <c r="WP1" s="2063"/>
      <c r="WQ1" s="2063"/>
      <c r="WR1" s="2063"/>
      <c r="WS1" s="2063"/>
      <c r="WT1" s="2063"/>
      <c r="WU1" s="2063"/>
      <c r="WV1" s="2063"/>
      <c r="WW1" s="2063"/>
      <c r="WX1" s="2063"/>
      <c r="WY1" s="2063"/>
      <c r="WZ1" s="2063"/>
      <c r="XA1" s="2063"/>
      <c r="XB1" s="2063"/>
      <c r="XC1" s="2063"/>
      <c r="XD1" s="2063"/>
      <c r="XE1" s="2063"/>
      <c r="XF1" s="2063"/>
      <c r="XG1" s="2063"/>
      <c r="XH1" s="2063"/>
      <c r="XI1" s="2063"/>
      <c r="XJ1" s="2063"/>
      <c r="XK1" s="2063"/>
      <c r="XL1" s="2063"/>
      <c r="XM1" s="2063"/>
      <c r="XN1" s="2063"/>
      <c r="XO1" s="2063"/>
      <c r="XP1" s="2063"/>
      <c r="XQ1" s="2063"/>
      <c r="XR1" s="2063"/>
      <c r="XS1" s="2063"/>
      <c r="XT1" s="2063"/>
      <c r="XU1" s="2063"/>
      <c r="XV1" s="2063"/>
      <c r="XW1" s="2063"/>
      <c r="XX1" s="2063"/>
      <c r="XY1" s="2063"/>
      <c r="XZ1" s="2063"/>
      <c r="YA1" s="2063"/>
      <c r="YB1" s="2063"/>
      <c r="YC1" s="2063"/>
      <c r="YD1" s="2063"/>
      <c r="YE1" s="2063"/>
      <c r="YF1" s="2063"/>
      <c r="YG1" s="2063"/>
      <c r="YH1" s="2063"/>
      <c r="YI1" s="2063"/>
      <c r="YJ1" s="2063"/>
      <c r="YK1" s="2063"/>
      <c r="YL1" s="2063"/>
      <c r="YM1" s="2063"/>
      <c r="YN1" s="2063"/>
      <c r="YO1" s="2063"/>
      <c r="YP1" s="2063"/>
      <c r="YQ1" s="2063"/>
      <c r="YR1" s="2063"/>
      <c r="YS1" s="2063"/>
      <c r="YT1" s="2063"/>
      <c r="YU1" s="2063"/>
      <c r="YV1" s="2063"/>
      <c r="YW1" s="2063"/>
      <c r="YX1" s="2063"/>
      <c r="YY1" s="2063"/>
      <c r="YZ1" s="2063"/>
      <c r="ZA1" s="2063"/>
      <c r="ZB1" s="2063"/>
      <c r="ZC1" s="2063"/>
      <c r="ZD1" s="2063"/>
      <c r="ZE1" s="2063"/>
      <c r="ZF1" s="2063"/>
      <c r="ZG1" s="2063"/>
      <c r="ZH1" s="2063"/>
      <c r="ZI1" s="2063"/>
      <c r="ZJ1" s="2063"/>
      <c r="ZK1" s="2063"/>
      <c r="ZL1" s="2063"/>
      <c r="ZM1" s="2063"/>
      <c r="ZN1" s="2063"/>
      <c r="ZO1" s="2063"/>
      <c r="ZP1" s="2063"/>
      <c r="ZQ1" s="2063"/>
      <c r="ZR1" s="2063"/>
      <c r="ZS1" s="2063"/>
      <c r="ZT1" s="2063"/>
      <c r="ZU1" s="2063"/>
      <c r="ZV1" s="2063"/>
      <c r="ZW1" s="2063"/>
      <c r="ZX1" s="2063"/>
      <c r="ZY1" s="2063"/>
      <c r="ZZ1" s="2063"/>
      <c r="AAA1" s="2063"/>
      <c r="AAB1" s="2063"/>
      <c r="AAC1" s="2063"/>
      <c r="AAD1" s="2063"/>
      <c r="AAE1" s="2063"/>
      <c r="AAF1" s="2063"/>
      <c r="AAG1" s="2063"/>
      <c r="AAH1" s="2063"/>
      <c r="AAI1" s="2063"/>
      <c r="AAJ1" s="2063"/>
      <c r="AAK1" s="2063"/>
      <c r="AAL1" s="2063"/>
      <c r="AAM1" s="2063"/>
      <c r="AAN1" s="2063"/>
      <c r="AAO1" s="2063"/>
      <c r="AAP1" s="2063"/>
      <c r="AAQ1" s="2063"/>
      <c r="AAR1" s="2063"/>
      <c r="AAS1" s="2063"/>
      <c r="AAT1" s="2063"/>
      <c r="AAU1" s="2063"/>
      <c r="AAV1" s="2063"/>
      <c r="AAW1" s="2063"/>
      <c r="AAX1" s="2063"/>
      <c r="AAY1" s="2063"/>
      <c r="AAZ1" s="2063"/>
      <c r="ABA1" s="2063"/>
      <c r="ABB1" s="2063"/>
      <c r="ABC1" s="2063"/>
      <c r="ABD1" s="2063"/>
      <c r="ABE1" s="2063"/>
      <c r="ABF1" s="2063"/>
      <c r="ABG1" s="2063"/>
      <c r="ABH1" s="2063"/>
      <c r="ABI1" s="2063"/>
      <c r="ABJ1" s="2063"/>
      <c r="ABK1" s="2063"/>
      <c r="ABL1" s="2063"/>
      <c r="ABM1" s="2063"/>
      <c r="ABN1" s="2063"/>
      <c r="ABO1" s="2063"/>
      <c r="ABP1" s="2063"/>
      <c r="ABQ1" s="2063"/>
      <c r="ABR1" s="2063"/>
      <c r="ABS1" s="2063"/>
      <c r="ABT1" s="2063"/>
      <c r="ABU1" s="2063"/>
      <c r="ABV1" s="2063"/>
      <c r="ABW1" s="2063"/>
      <c r="ABX1" s="2063"/>
      <c r="ABY1" s="2063"/>
      <c r="ABZ1" s="2063"/>
      <c r="ACA1" s="2063"/>
      <c r="ACB1" s="2063"/>
      <c r="ACC1" s="2063"/>
      <c r="ACD1" s="2063"/>
      <c r="ACE1" s="2063"/>
      <c r="ACF1" s="2063"/>
      <c r="ACG1" s="2063"/>
      <c r="ACH1" s="2063"/>
      <c r="ACI1" s="2063"/>
      <c r="ACJ1" s="2063"/>
      <c r="ACK1" s="2063"/>
      <c r="ACL1" s="2063"/>
      <c r="ACM1" s="2063"/>
      <c r="ACN1" s="2063"/>
      <c r="ACO1" s="2063"/>
      <c r="ACP1" s="2063"/>
      <c r="ACQ1" s="2063"/>
      <c r="ACR1" s="2063"/>
      <c r="ACS1" s="2063"/>
      <c r="ACT1" s="2063"/>
      <c r="ACU1" s="2063"/>
      <c r="ACV1" s="2063"/>
      <c r="ACW1" s="2063"/>
      <c r="ACX1" s="2063"/>
      <c r="ACY1" s="2063"/>
      <c r="ACZ1" s="2063"/>
      <c r="ADA1" s="2063"/>
      <c r="ADB1" s="2063"/>
      <c r="ADC1" s="2063"/>
      <c r="ADD1" s="2063"/>
      <c r="ADE1" s="2063"/>
      <c r="ADF1" s="2063"/>
      <c r="ADG1" s="2063"/>
      <c r="ADH1" s="2063"/>
      <c r="ADI1" s="2063"/>
      <c r="ADJ1" s="2063"/>
      <c r="ADK1" s="2063"/>
      <c r="ADL1" s="2063"/>
      <c r="ADM1" s="2063"/>
      <c r="ADN1" s="2063"/>
      <c r="ADO1" s="2063"/>
      <c r="ADP1" s="2063"/>
      <c r="ADQ1" s="2063"/>
      <c r="ADR1" s="2063"/>
      <c r="ADS1" s="2063"/>
      <c r="ADT1" s="2063"/>
      <c r="ADU1" s="2063"/>
      <c r="ADV1" s="2063"/>
      <c r="ADW1" s="2063"/>
      <c r="ADX1" s="2063"/>
      <c r="ADY1" s="2063"/>
      <c r="ADZ1" s="2063"/>
      <c r="AEA1" s="2063"/>
      <c r="AEB1" s="2063"/>
      <c r="AEC1" s="2063"/>
      <c r="AED1" s="2063"/>
      <c r="AEE1" s="2063"/>
      <c r="AEF1" s="2063"/>
      <c r="AEG1" s="2063"/>
      <c r="AEH1" s="2063"/>
      <c r="AEI1" s="2063"/>
      <c r="AEJ1" s="2063"/>
      <c r="AEK1" s="2063"/>
      <c r="AEL1" s="2063"/>
      <c r="AEM1" s="2063"/>
      <c r="AEN1" s="2063"/>
      <c r="AEO1" s="2063"/>
      <c r="AEP1" s="2063"/>
      <c r="AEQ1" s="2063"/>
      <c r="AER1" s="2063"/>
      <c r="AES1" s="2063"/>
      <c r="AET1" s="2063"/>
      <c r="AEU1" s="2063"/>
      <c r="AEV1" s="2063"/>
      <c r="AEW1" s="2063"/>
      <c r="AEX1" s="2063"/>
      <c r="AEY1" s="2063"/>
      <c r="AEZ1" s="2063"/>
      <c r="AFA1" s="2063"/>
      <c r="AFB1" s="2063"/>
      <c r="AFC1" s="2063"/>
      <c r="AFD1" s="2063"/>
      <c r="AFE1" s="2063"/>
      <c r="AFF1" s="2063"/>
      <c r="AFG1" s="2063"/>
      <c r="AFH1" s="2063"/>
      <c r="AFI1" s="2063"/>
      <c r="AFJ1" s="2063"/>
      <c r="AFK1" s="2063"/>
      <c r="AFL1" s="2063"/>
      <c r="AFM1" s="2063"/>
      <c r="AFN1" s="2063"/>
      <c r="AFO1" s="2063"/>
      <c r="AFP1" s="2063"/>
      <c r="AFQ1" s="2063"/>
      <c r="AFR1" s="2063"/>
      <c r="AFS1" s="2063"/>
      <c r="AFT1" s="2063"/>
      <c r="AFU1" s="2063"/>
      <c r="AFV1" s="2063"/>
      <c r="AFW1" s="2063"/>
      <c r="AFX1" s="2063"/>
      <c r="AFY1" s="2063"/>
      <c r="AFZ1" s="2063"/>
      <c r="AGA1" s="2063"/>
      <c r="AGB1" s="2063"/>
      <c r="AGC1" s="2063"/>
      <c r="AGD1" s="2063"/>
      <c r="AGE1" s="2063"/>
      <c r="AGF1" s="2063"/>
      <c r="AGG1" s="2063"/>
      <c r="AGH1" s="2063"/>
      <c r="AGI1" s="2063"/>
      <c r="AGJ1" s="2063"/>
      <c r="AGK1" s="2063"/>
      <c r="AGL1" s="2063"/>
      <c r="AGM1" s="2063"/>
      <c r="AGN1" s="2063"/>
      <c r="AGO1" s="2063"/>
      <c r="AGP1" s="2063"/>
      <c r="AGQ1" s="2063"/>
      <c r="AGR1" s="2063"/>
      <c r="AGS1" s="2063"/>
      <c r="AGT1" s="2063"/>
      <c r="AGU1" s="2063"/>
      <c r="AGV1" s="2063"/>
      <c r="AGW1" s="2063"/>
      <c r="AGX1" s="2063"/>
      <c r="AGY1" s="2063"/>
      <c r="AGZ1" s="2063"/>
      <c r="AHA1" s="2063"/>
      <c r="AHB1" s="2063"/>
      <c r="AHC1" s="2063"/>
      <c r="AHD1" s="2063"/>
      <c r="AHE1" s="2063"/>
      <c r="AHF1" s="2063"/>
      <c r="AHG1" s="2063"/>
      <c r="AHH1" s="2063"/>
      <c r="AHI1" s="2063"/>
      <c r="AHJ1" s="2063"/>
      <c r="AHK1" s="2063"/>
      <c r="AHL1" s="2063"/>
      <c r="AHM1" s="2063"/>
      <c r="AHN1" s="2063"/>
      <c r="AHO1" s="2063"/>
      <c r="AHP1" s="2063"/>
      <c r="AHQ1" s="2063"/>
      <c r="AHR1" s="2063"/>
      <c r="AHS1" s="2063"/>
      <c r="AHT1" s="2063"/>
      <c r="AHU1" s="2063"/>
      <c r="AHV1" s="2063"/>
      <c r="AHW1" s="2063"/>
      <c r="AHX1" s="2063"/>
      <c r="AHY1" s="2063"/>
      <c r="AHZ1" s="2063"/>
      <c r="AIA1" s="2063"/>
      <c r="AIB1" s="2063"/>
      <c r="AIC1" s="2063"/>
      <c r="AID1" s="2063"/>
      <c r="AIE1" s="2063"/>
      <c r="AIF1" s="2063"/>
      <c r="AIG1" s="2063"/>
      <c r="AIH1" s="2063"/>
      <c r="AII1" s="2063"/>
      <c r="AIJ1" s="2063"/>
      <c r="AIK1" s="2063"/>
      <c r="AIL1" s="2063"/>
      <c r="AIM1" s="2063"/>
      <c r="AIN1" s="2063"/>
      <c r="AIO1" s="2063"/>
      <c r="AIP1" s="2063"/>
      <c r="AIQ1" s="2063"/>
      <c r="AIR1" s="2063"/>
      <c r="AIS1" s="2063"/>
      <c r="AIT1" s="2063"/>
      <c r="AIU1" s="2063"/>
      <c r="AIV1" s="2063"/>
      <c r="AIW1" s="2063"/>
      <c r="AIX1" s="2063"/>
      <c r="AIY1" s="2063"/>
      <c r="AIZ1" s="2063"/>
      <c r="AJA1" s="2063"/>
      <c r="AJB1" s="2063"/>
      <c r="AJC1" s="2063"/>
      <c r="AJD1" s="2063"/>
      <c r="AJE1" s="2063"/>
      <c r="AJF1" s="2063"/>
      <c r="AJG1" s="2063"/>
      <c r="AJH1" s="2063"/>
      <c r="AJI1" s="2063"/>
      <c r="AJJ1" s="2063"/>
      <c r="AJK1" s="2063"/>
      <c r="AJL1" s="2063"/>
      <c r="AJM1" s="2063"/>
      <c r="AJN1" s="2063"/>
      <c r="AJO1" s="2063"/>
      <c r="AJP1" s="2063"/>
      <c r="AJQ1" s="2063"/>
      <c r="AJR1" s="2063"/>
      <c r="AJS1" s="2063"/>
      <c r="AJT1" s="2063"/>
      <c r="AJU1" s="2063"/>
      <c r="AJV1" s="2063"/>
      <c r="AJW1" s="2063"/>
      <c r="AJX1" s="2063"/>
      <c r="AJY1" s="2063"/>
      <c r="AJZ1" s="2063"/>
      <c r="AKA1" s="2063"/>
      <c r="AKB1" s="2063"/>
      <c r="AKC1" s="2063"/>
      <c r="AKD1" s="2063"/>
      <c r="AKE1" s="2063"/>
      <c r="AKF1" s="2063"/>
      <c r="AKG1" s="2063"/>
      <c r="AKH1" s="2063"/>
      <c r="AKI1" s="2063"/>
      <c r="AKJ1" s="2063"/>
      <c r="AKK1" s="2063"/>
      <c r="AKL1" s="2063"/>
      <c r="AKM1" s="2063"/>
      <c r="AKN1" s="2063"/>
      <c r="AKO1" s="2063"/>
      <c r="AKP1" s="2063"/>
      <c r="AKQ1" s="2063"/>
      <c r="AKR1" s="2063"/>
      <c r="AKS1" s="2063"/>
      <c r="AKT1" s="2063"/>
      <c r="AKU1" s="2063"/>
      <c r="AKV1" s="2063"/>
      <c r="AKW1" s="2063"/>
      <c r="AKX1" s="2063"/>
      <c r="AKY1" s="2063"/>
      <c r="AKZ1" s="2063"/>
      <c r="ALA1" s="2063"/>
      <c r="ALB1" s="2063"/>
      <c r="ALC1" s="2063"/>
      <c r="ALD1" s="2063"/>
      <c r="ALE1" s="2063"/>
      <c r="ALF1" s="2063"/>
      <c r="ALG1" s="2063"/>
      <c r="ALH1" s="2063"/>
      <c r="ALI1" s="2063"/>
      <c r="ALJ1" s="2063"/>
      <c r="ALK1" s="2063"/>
      <c r="ALL1" s="2063"/>
      <c r="ALM1" s="2063"/>
      <c r="ALN1" s="2063"/>
      <c r="ALO1" s="2063"/>
      <c r="ALP1" s="2063"/>
      <c r="ALQ1" s="2063"/>
      <c r="ALR1" s="2063"/>
      <c r="ALS1" s="2063"/>
      <c r="ALT1" s="2063"/>
      <c r="ALU1" s="2063"/>
      <c r="ALV1" s="2063"/>
      <c r="ALW1" s="2063"/>
      <c r="ALX1" s="2063"/>
      <c r="ALY1" s="2063"/>
      <c r="ALZ1" s="2063"/>
      <c r="AMA1" s="2063"/>
      <c r="AMB1" s="2063"/>
      <c r="AMC1" s="2063"/>
      <c r="AMD1" s="2063"/>
      <c r="AME1" s="2063"/>
      <c r="AMF1" s="2063"/>
      <c r="AMG1" s="2063"/>
      <c r="AMH1" s="2063"/>
      <c r="AMI1" s="2063"/>
      <c r="AMJ1" s="2063"/>
      <c r="AMK1" s="2063"/>
      <c r="AML1" s="2063"/>
      <c r="AMM1" s="2063"/>
      <c r="AMN1" s="2063"/>
      <c r="AMO1" s="2063"/>
      <c r="AMP1" s="2063"/>
      <c r="AMQ1" s="2063"/>
      <c r="AMR1" s="2063"/>
      <c r="AMS1" s="2063"/>
      <c r="AMT1" s="2063"/>
      <c r="AMU1" s="2063"/>
      <c r="AMV1" s="2063"/>
      <c r="AMW1" s="2063"/>
      <c r="AMX1" s="2063"/>
      <c r="AMY1" s="2063"/>
      <c r="AMZ1" s="2063"/>
      <c r="ANA1" s="2063"/>
      <c r="ANB1" s="2063"/>
      <c r="ANC1" s="2063"/>
      <c r="AND1" s="2063"/>
      <c r="ANE1" s="2063"/>
      <c r="ANF1" s="2063"/>
      <c r="ANG1" s="2063"/>
      <c r="ANH1" s="2063"/>
      <c r="ANI1" s="2063"/>
      <c r="ANJ1" s="2063"/>
      <c r="ANK1" s="2063"/>
      <c r="ANL1" s="2063"/>
      <c r="ANM1" s="2063"/>
      <c r="ANN1" s="2063"/>
      <c r="ANO1" s="2063"/>
      <c r="ANP1" s="2063"/>
      <c r="ANQ1" s="2063"/>
      <c r="ANR1" s="2063"/>
      <c r="ANS1" s="2063"/>
      <c r="ANT1" s="2063"/>
      <c r="ANU1" s="2063"/>
      <c r="ANV1" s="2063"/>
      <c r="ANW1" s="2063"/>
      <c r="ANX1" s="2063"/>
      <c r="ANY1" s="2063"/>
      <c r="ANZ1" s="2063"/>
      <c r="AOA1" s="2063"/>
      <c r="AOB1" s="2063"/>
      <c r="AOC1" s="2063"/>
      <c r="AOD1" s="2063"/>
      <c r="AOE1" s="2063"/>
      <c r="AOF1" s="2063"/>
      <c r="AOG1" s="2063"/>
      <c r="AOH1" s="2063"/>
      <c r="AOI1" s="2063"/>
      <c r="AOJ1" s="2063"/>
      <c r="AOK1" s="2063"/>
      <c r="AOL1" s="2063"/>
      <c r="AOM1" s="2063"/>
      <c r="AON1" s="2063"/>
      <c r="AOO1" s="2063"/>
      <c r="AOP1" s="2063"/>
      <c r="AOQ1" s="2063"/>
      <c r="AOR1" s="2063"/>
      <c r="AOS1" s="2063"/>
      <c r="AOT1" s="2063"/>
      <c r="AOU1" s="2063"/>
      <c r="AOV1" s="2063"/>
      <c r="AOW1" s="2063"/>
      <c r="AOX1" s="2063"/>
      <c r="AOY1" s="2063"/>
      <c r="AOZ1" s="2063"/>
      <c r="APA1" s="2063"/>
      <c r="APB1" s="2063"/>
      <c r="APC1" s="2063"/>
      <c r="APD1" s="2063"/>
      <c r="APE1" s="2063"/>
      <c r="APF1" s="2063"/>
      <c r="APG1" s="2063"/>
      <c r="APH1" s="2063"/>
      <c r="API1" s="2063"/>
      <c r="APJ1" s="2063"/>
      <c r="APK1" s="2063"/>
      <c r="APL1" s="2063"/>
      <c r="APM1" s="2063"/>
      <c r="APN1" s="2063"/>
      <c r="APO1" s="2063"/>
      <c r="APP1" s="2063"/>
      <c r="APQ1" s="2063"/>
      <c r="APR1" s="2063"/>
      <c r="APS1" s="2063"/>
      <c r="APT1" s="2063"/>
      <c r="APU1" s="2063"/>
      <c r="APV1" s="2063"/>
      <c r="APW1" s="2063"/>
      <c r="APX1" s="2063"/>
      <c r="APY1" s="2063"/>
      <c r="APZ1" s="2063"/>
      <c r="AQA1" s="2063"/>
      <c r="AQB1" s="2063"/>
      <c r="AQC1" s="2063"/>
      <c r="AQD1" s="2063"/>
      <c r="AQE1" s="2063"/>
      <c r="AQF1" s="2063"/>
      <c r="AQG1" s="2063"/>
      <c r="AQH1" s="2063"/>
      <c r="AQI1" s="2063"/>
      <c r="AQJ1" s="2063"/>
      <c r="AQK1" s="2063"/>
      <c r="AQL1" s="2063"/>
      <c r="AQM1" s="2063"/>
      <c r="AQN1" s="2063"/>
      <c r="AQO1" s="2063"/>
      <c r="AQP1" s="2063"/>
      <c r="AQQ1" s="2063"/>
      <c r="AQR1" s="2063"/>
      <c r="AQS1" s="2063"/>
      <c r="AQT1" s="2063"/>
      <c r="AQU1" s="2063"/>
      <c r="AQV1" s="2063"/>
      <c r="AQW1" s="2063"/>
      <c r="AQX1" s="2063"/>
      <c r="AQY1" s="2063"/>
      <c r="AQZ1" s="2063"/>
      <c r="ARA1" s="2063"/>
      <c r="ARB1" s="2063"/>
      <c r="ARC1" s="2063"/>
      <c r="ARD1" s="2063"/>
      <c r="ARE1" s="2063"/>
      <c r="ARF1" s="2063"/>
      <c r="ARG1" s="2063"/>
      <c r="ARH1" s="2063"/>
      <c r="ARI1" s="2063"/>
      <c r="ARJ1" s="2063"/>
      <c r="ARK1" s="2063"/>
      <c r="ARL1" s="2063"/>
      <c r="ARM1" s="2063"/>
      <c r="ARN1" s="2063"/>
      <c r="ARO1" s="2063"/>
      <c r="ARP1" s="2063"/>
      <c r="ARQ1" s="2063"/>
      <c r="ARR1" s="2063"/>
      <c r="ARS1" s="2063"/>
      <c r="ART1" s="2063"/>
      <c r="ARU1" s="2063"/>
      <c r="ARV1" s="2063"/>
      <c r="ARW1" s="2063"/>
      <c r="ARX1" s="2063"/>
      <c r="ARY1" s="2063"/>
      <c r="ARZ1" s="2063"/>
      <c r="ASA1" s="2063"/>
      <c r="ASB1" s="2063"/>
      <c r="ASC1" s="2063"/>
      <c r="ASD1" s="2063"/>
      <c r="ASE1" s="2063"/>
      <c r="ASF1" s="2063"/>
      <c r="ASG1" s="2063"/>
      <c r="ASH1" s="2063"/>
      <c r="ASI1" s="2063"/>
      <c r="ASJ1" s="2063"/>
      <c r="ASK1" s="2063"/>
      <c r="ASL1" s="2063"/>
      <c r="ASM1" s="2063"/>
      <c r="ASN1" s="2063"/>
      <c r="ASO1" s="2063"/>
      <c r="ASP1" s="2063"/>
      <c r="ASQ1" s="2063"/>
      <c r="ASR1" s="2063"/>
      <c r="ASS1" s="2063"/>
      <c r="AST1" s="2063"/>
      <c r="ASU1" s="2063"/>
      <c r="ASV1" s="2063"/>
      <c r="ASW1" s="2063"/>
      <c r="ASX1" s="2063"/>
      <c r="ASY1" s="2063"/>
      <c r="ASZ1" s="2063"/>
      <c r="ATA1" s="2063"/>
      <c r="ATB1" s="2063"/>
      <c r="ATC1" s="2063"/>
      <c r="ATD1" s="2063"/>
      <c r="ATE1" s="2063"/>
      <c r="ATF1" s="2063"/>
      <c r="ATG1" s="2063"/>
      <c r="ATH1" s="2063"/>
      <c r="ATI1" s="2063"/>
      <c r="ATJ1" s="2063"/>
      <c r="ATK1" s="2063"/>
      <c r="ATL1" s="2063"/>
      <c r="ATM1" s="2063"/>
      <c r="ATN1" s="2063"/>
      <c r="ATO1" s="2063"/>
      <c r="ATP1" s="2063"/>
      <c r="ATQ1" s="2063"/>
      <c r="ATR1" s="2063"/>
      <c r="ATS1" s="2063"/>
      <c r="ATT1" s="2063"/>
      <c r="ATU1" s="2063"/>
      <c r="ATV1" s="2063"/>
      <c r="ATW1" s="2063"/>
      <c r="ATX1" s="2063"/>
      <c r="ATY1" s="2063"/>
      <c r="ATZ1" s="2063"/>
      <c r="AUA1" s="2063"/>
      <c r="AUB1" s="2063"/>
      <c r="AUC1" s="2063"/>
      <c r="AUD1" s="2063"/>
      <c r="AUE1" s="2063"/>
      <c r="AUF1" s="2063"/>
      <c r="AUG1" s="2063"/>
      <c r="AUH1" s="2063"/>
      <c r="AUI1" s="2063"/>
      <c r="AUJ1" s="2063"/>
      <c r="AUK1" s="2063"/>
      <c r="AUL1" s="2063"/>
      <c r="AUM1" s="2063"/>
      <c r="AUN1" s="2063"/>
      <c r="AUO1" s="2063"/>
      <c r="AUP1" s="2063"/>
      <c r="AUQ1" s="2063"/>
      <c r="AUR1" s="2063"/>
      <c r="AUS1" s="2063"/>
      <c r="AUT1" s="2063"/>
      <c r="AUU1" s="2063"/>
      <c r="AUV1" s="2063"/>
      <c r="AUW1" s="2063"/>
      <c r="AUX1" s="2063"/>
      <c r="AUY1" s="2063"/>
      <c r="AUZ1" s="2063"/>
      <c r="AVA1" s="2063"/>
      <c r="AVB1" s="2063"/>
      <c r="AVC1" s="2063"/>
      <c r="AVD1" s="2063"/>
      <c r="AVE1" s="2063"/>
      <c r="AVF1" s="2063"/>
      <c r="AVG1" s="2063"/>
      <c r="AVH1" s="2063"/>
      <c r="AVI1" s="2063"/>
      <c r="AVJ1" s="2063"/>
      <c r="AVK1" s="2063"/>
      <c r="AVL1" s="2063"/>
      <c r="AVM1" s="2063"/>
      <c r="AVN1" s="2063"/>
      <c r="AVO1" s="2063"/>
      <c r="AVP1" s="2063"/>
      <c r="AVQ1" s="2063"/>
      <c r="AVR1" s="2063"/>
      <c r="AVS1" s="2063"/>
      <c r="AVT1" s="2063"/>
      <c r="AVU1" s="2063"/>
      <c r="AVV1" s="2063"/>
      <c r="AVW1" s="2063"/>
      <c r="AVX1" s="2063"/>
      <c r="AVY1" s="2063"/>
      <c r="AVZ1" s="2063"/>
      <c r="AWA1" s="2063"/>
      <c r="AWB1" s="2063"/>
      <c r="AWC1" s="2063"/>
      <c r="AWD1" s="2063"/>
      <c r="AWE1" s="2063"/>
      <c r="AWF1" s="2063"/>
      <c r="AWG1" s="2063"/>
      <c r="AWH1" s="2063"/>
      <c r="AWI1" s="2063"/>
      <c r="AWJ1" s="2063"/>
      <c r="AWK1" s="2063"/>
      <c r="AWL1" s="2063"/>
      <c r="AWM1" s="2063"/>
      <c r="AWN1" s="2063"/>
      <c r="AWO1" s="2063"/>
      <c r="AWP1" s="2063"/>
      <c r="AWQ1" s="2063"/>
      <c r="AWR1" s="2063"/>
      <c r="AWS1" s="2063"/>
      <c r="AWT1" s="2063"/>
      <c r="AWU1" s="2063"/>
      <c r="AWV1" s="2063"/>
      <c r="AWW1" s="2063"/>
      <c r="AWX1" s="2063"/>
      <c r="AWY1" s="2063"/>
      <c r="AWZ1" s="2063"/>
      <c r="AXA1" s="2063"/>
      <c r="AXB1" s="2063"/>
      <c r="AXC1" s="2063"/>
      <c r="AXD1" s="2063"/>
      <c r="AXE1" s="2063"/>
      <c r="AXF1" s="2063"/>
      <c r="AXG1" s="2063"/>
      <c r="AXH1" s="2063"/>
      <c r="AXI1" s="2063"/>
      <c r="AXJ1" s="2063"/>
      <c r="AXK1" s="2063"/>
      <c r="AXL1" s="2063"/>
      <c r="AXM1" s="2063"/>
      <c r="AXN1" s="2063"/>
      <c r="AXO1" s="2063"/>
      <c r="AXP1" s="2063"/>
      <c r="AXQ1" s="2063"/>
      <c r="AXR1" s="2063"/>
      <c r="AXS1" s="2063"/>
      <c r="AXT1" s="2063"/>
      <c r="AXU1" s="2063"/>
      <c r="AXV1" s="2063"/>
      <c r="AXW1" s="2063"/>
      <c r="AXX1" s="2063"/>
      <c r="AXY1" s="2063"/>
      <c r="AXZ1" s="2063"/>
      <c r="AYA1" s="2063"/>
      <c r="AYB1" s="2063"/>
      <c r="AYC1" s="2063"/>
      <c r="AYD1" s="2063"/>
      <c r="AYE1" s="2063"/>
      <c r="AYF1" s="2063"/>
      <c r="AYG1" s="2063"/>
      <c r="AYH1" s="2063"/>
      <c r="AYI1" s="2063"/>
      <c r="AYJ1" s="2063"/>
      <c r="AYK1" s="2063"/>
      <c r="AYL1" s="2063"/>
      <c r="AYM1" s="2063"/>
      <c r="AYN1" s="2063"/>
      <c r="AYO1" s="2063"/>
      <c r="AYP1" s="2063"/>
      <c r="AYQ1" s="2063"/>
      <c r="AYR1" s="2063"/>
      <c r="AYS1" s="2063"/>
      <c r="AYT1" s="2063"/>
      <c r="AYU1" s="2063"/>
      <c r="AYV1" s="2063"/>
      <c r="AYW1" s="2063"/>
      <c r="AYX1" s="2063"/>
      <c r="AYY1" s="2063"/>
      <c r="AYZ1" s="2063"/>
      <c r="AZA1" s="2063"/>
      <c r="AZB1" s="2063"/>
      <c r="AZC1" s="2063"/>
      <c r="AZD1" s="2063"/>
      <c r="AZE1" s="2063"/>
      <c r="AZF1" s="2063"/>
      <c r="AZG1" s="2063"/>
      <c r="AZH1" s="2063"/>
      <c r="AZI1" s="2063"/>
      <c r="AZJ1" s="2063"/>
      <c r="AZK1" s="2063"/>
      <c r="AZL1" s="2063"/>
      <c r="AZM1" s="2063"/>
      <c r="AZN1" s="2063"/>
      <c r="AZO1" s="2063"/>
      <c r="AZP1" s="2063"/>
      <c r="AZQ1" s="2063"/>
      <c r="AZR1" s="2063"/>
      <c r="AZS1" s="2063"/>
      <c r="AZT1" s="2063"/>
      <c r="AZU1" s="2063"/>
      <c r="AZV1" s="2063"/>
      <c r="AZW1" s="2063"/>
      <c r="AZX1" s="2063"/>
      <c r="AZY1" s="2063"/>
      <c r="AZZ1" s="2063"/>
      <c r="BAA1" s="2063"/>
      <c r="BAB1" s="2063"/>
      <c r="BAC1" s="2063"/>
      <c r="BAD1" s="2063"/>
      <c r="BAE1" s="2063"/>
      <c r="BAF1" s="2063"/>
      <c r="BAG1" s="2063"/>
      <c r="BAH1" s="2063"/>
      <c r="BAI1" s="2063"/>
      <c r="BAJ1" s="2063"/>
      <c r="BAK1" s="2063"/>
      <c r="BAL1" s="2063"/>
      <c r="BAM1" s="2063"/>
      <c r="BAN1" s="2063"/>
      <c r="BAO1" s="2063"/>
      <c r="BAP1" s="2063"/>
      <c r="BAQ1" s="2063"/>
      <c r="BAR1" s="2063"/>
      <c r="BAS1" s="2063"/>
      <c r="BAT1" s="2063"/>
      <c r="BAU1" s="2063"/>
      <c r="BAV1" s="2063"/>
      <c r="BAW1" s="2063"/>
      <c r="BAX1" s="2063"/>
      <c r="BAY1" s="2063"/>
      <c r="BAZ1" s="2063"/>
      <c r="BBA1" s="2063"/>
      <c r="BBB1" s="2063"/>
      <c r="BBC1" s="2063"/>
      <c r="BBD1" s="2063"/>
      <c r="BBE1" s="2063"/>
      <c r="BBF1" s="2063"/>
      <c r="BBG1" s="2063"/>
      <c r="BBH1" s="2063"/>
      <c r="BBI1" s="2063"/>
      <c r="BBJ1" s="2063"/>
      <c r="BBK1" s="2063"/>
      <c r="BBL1" s="2063"/>
      <c r="BBM1" s="2063"/>
      <c r="BBN1" s="2063"/>
      <c r="BBO1" s="2063"/>
      <c r="BBP1" s="2063"/>
      <c r="BBQ1" s="2063"/>
      <c r="BBR1" s="2063"/>
      <c r="BBS1" s="2063"/>
      <c r="BBT1" s="2063"/>
      <c r="BBU1" s="2063"/>
      <c r="BBV1" s="2063"/>
      <c r="BBW1" s="2063"/>
      <c r="BBX1" s="2063"/>
      <c r="BBY1" s="2063"/>
      <c r="BBZ1" s="2063"/>
      <c r="BCA1" s="2063"/>
      <c r="BCB1" s="2063"/>
      <c r="BCC1" s="2063"/>
      <c r="BCD1" s="2063"/>
      <c r="BCE1" s="2063"/>
      <c r="BCF1" s="2063"/>
      <c r="BCG1" s="2063"/>
      <c r="BCH1" s="2063"/>
      <c r="BCI1" s="2063"/>
      <c r="BCJ1" s="2063"/>
      <c r="BCK1" s="2063"/>
      <c r="BCL1" s="2063"/>
      <c r="BCM1" s="2063"/>
      <c r="BCN1" s="2063"/>
      <c r="BCO1" s="2063"/>
      <c r="BCP1" s="2063"/>
      <c r="BCQ1" s="2063"/>
      <c r="BCR1" s="2063"/>
      <c r="BCS1" s="2063"/>
      <c r="BCT1" s="2063"/>
      <c r="BCU1" s="2063"/>
      <c r="BCV1" s="2063"/>
      <c r="BCW1" s="2063"/>
      <c r="BCX1" s="2063"/>
      <c r="BCY1" s="2063"/>
      <c r="BCZ1" s="2063"/>
      <c r="BDA1" s="2063"/>
      <c r="BDB1" s="2063"/>
      <c r="BDC1" s="2063"/>
      <c r="BDD1" s="2063"/>
      <c r="BDE1" s="2063"/>
      <c r="BDF1" s="2063"/>
      <c r="BDG1" s="2063"/>
      <c r="BDH1" s="2063"/>
      <c r="BDI1" s="2063"/>
      <c r="BDJ1" s="2063"/>
      <c r="BDK1" s="2063"/>
      <c r="BDL1" s="2063"/>
      <c r="BDM1" s="2063"/>
      <c r="BDN1" s="2063"/>
      <c r="BDO1" s="2063"/>
      <c r="BDP1" s="2063"/>
      <c r="BDQ1" s="2063"/>
      <c r="BDR1" s="2063"/>
      <c r="BDS1" s="2063"/>
      <c r="BDT1" s="2063"/>
      <c r="BDU1" s="2063"/>
      <c r="BDV1" s="2063"/>
      <c r="BDW1" s="2063"/>
      <c r="BDX1" s="2063"/>
      <c r="BDY1" s="2063"/>
      <c r="BDZ1" s="2063"/>
      <c r="BEA1" s="2063"/>
      <c r="BEB1" s="2063"/>
      <c r="BEC1" s="2063"/>
      <c r="BED1" s="2063"/>
      <c r="BEE1" s="2063"/>
      <c r="BEF1" s="2063"/>
      <c r="BEG1" s="2063"/>
      <c r="BEH1" s="2063"/>
      <c r="BEI1" s="2063"/>
      <c r="BEJ1" s="2063"/>
      <c r="BEK1" s="2063"/>
      <c r="BEL1" s="2063"/>
      <c r="BEM1" s="2063"/>
      <c r="BEN1" s="2063"/>
      <c r="BEO1" s="2063"/>
      <c r="BEP1" s="2063"/>
      <c r="BEQ1" s="2063"/>
      <c r="BER1" s="2063"/>
      <c r="BES1" s="2063"/>
      <c r="BET1" s="2063"/>
      <c r="BEU1" s="2063"/>
      <c r="BEV1" s="2063"/>
      <c r="BEW1" s="2063"/>
      <c r="BEX1" s="2063"/>
      <c r="BEY1" s="2063"/>
      <c r="BEZ1" s="2063"/>
      <c r="BFA1" s="2063"/>
      <c r="BFB1" s="2063"/>
      <c r="BFC1" s="2063"/>
      <c r="BFD1" s="2063"/>
      <c r="BFE1" s="2063"/>
      <c r="BFF1" s="2063"/>
      <c r="BFG1" s="2063"/>
      <c r="BFH1" s="2063"/>
      <c r="BFI1" s="2063"/>
      <c r="BFJ1" s="2063"/>
      <c r="BFK1" s="2063"/>
      <c r="BFL1" s="2063"/>
      <c r="BFM1" s="2063"/>
      <c r="BFN1" s="2063"/>
      <c r="BFO1" s="2063"/>
      <c r="BFP1" s="2063"/>
      <c r="BFQ1" s="2063"/>
      <c r="BFR1" s="2063"/>
      <c r="BFS1" s="2063"/>
      <c r="BFT1" s="2063"/>
      <c r="BFU1" s="2063"/>
      <c r="BFV1" s="2063"/>
      <c r="BFW1" s="2063"/>
      <c r="BFX1" s="2063"/>
      <c r="BFY1" s="2063"/>
      <c r="BFZ1" s="2063"/>
      <c r="BGA1" s="2063"/>
      <c r="BGB1" s="2063"/>
      <c r="BGC1" s="2063"/>
      <c r="BGD1" s="2063"/>
      <c r="BGE1" s="2063"/>
      <c r="BGF1" s="2063"/>
      <c r="BGG1" s="2063"/>
      <c r="BGH1" s="2063"/>
      <c r="BGI1" s="2063"/>
      <c r="BGJ1" s="2063"/>
      <c r="BGK1" s="2063"/>
      <c r="BGL1" s="2063"/>
      <c r="BGM1" s="2063"/>
      <c r="BGN1" s="2063"/>
      <c r="BGO1" s="2063"/>
      <c r="BGP1" s="2063"/>
      <c r="BGQ1" s="2063"/>
      <c r="BGR1" s="2063"/>
      <c r="BGS1" s="2063"/>
      <c r="BGT1" s="2063"/>
      <c r="BGU1" s="2063"/>
      <c r="BGV1" s="2063"/>
      <c r="BGW1" s="2063"/>
      <c r="BGX1" s="2063"/>
      <c r="BGY1" s="2063"/>
      <c r="BGZ1" s="2063"/>
      <c r="BHA1" s="2063"/>
      <c r="BHB1" s="2063"/>
      <c r="BHC1" s="2063"/>
      <c r="BHD1" s="2063"/>
      <c r="BHE1" s="2063"/>
      <c r="BHF1" s="2063"/>
      <c r="BHG1" s="2063"/>
      <c r="BHH1" s="2063"/>
      <c r="BHI1" s="2063"/>
      <c r="BHJ1" s="2063"/>
      <c r="BHK1" s="2063"/>
      <c r="BHL1" s="2063"/>
      <c r="BHM1" s="2063"/>
      <c r="BHN1" s="2063"/>
      <c r="BHO1" s="2063"/>
      <c r="BHP1" s="2063"/>
      <c r="BHQ1" s="2063"/>
      <c r="BHR1" s="2063"/>
      <c r="BHS1" s="2063"/>
      <c r="BHT1" s="2063"/>
      <c r="BHU1" s="2063"/>
      <c r="BHV1" s="2063"/>
      <c r="BHW1" s="2063"/>
      <c r="BHX1" s="2063"/>
      <c r="BHY1" s="2063"/>
      <c r="BHZ1" s="2063"/>
      <c r="BIA1" s="2063"/>
      <c r="BIB1" s="2063"/>
      <c r="BIC1" s="2063"/>
      <c r="BID1" s="2063"/>
      <c r="BIE1" s="2063"/>
      <c r="BIF1" s="2063"/>
      <c r="BIG1" s="2063"/>
      <c r="BIH1" s="2063"/>
      <c r="BII1" s="2063"/>
      <c r="BIJ1" s="2063"/>
      <c r="BIK1" s="2063"/>
      <c r="BIL1" s="2063"/>
      <c r="BIM1" s="2063"/>
      <c r="BIN1" s="2063"/>
      <c r="BIO1" s="2063"/>
      <c r="BIP1" s="2063"/>
      <c r="BIQ1" s="2063"/>
      <c r="BIR1" s="2063"/>
      <c r="BIS1" s="2063"/>
      <c r="BIT1" s="2063"/>
      <c r="BIU1" s="2063"/>
      <c r="BIV1" s="2063"/>
      <c r="BIW1" s="2063"/>
      <c r="BIX1" s="2063"/>
      <c r="BIY1" s="2063"/>
      <c r="BIZ1" s="2063"/>
      <c r="BJA1" s="2063"/>
      <c r="BJB1" s="2063"/>
      <c r="BJC1" s="2063"/>
      <c r="BJD1" s="2063"/>
      <c r="BJE1" s="2063"/>
      <c r="BJF1" s="2063"/>
      <c r="BJG1" s="2063"/>
      <c r="BJH1" s="2063"/>
      <c r="BJI1" s="2063"/>
      <c r="BJJ1" s="2063"/>
      <c r="BJK1" s="2063"/>
      <c r="BJL1" s="2063"/>
      <c r="BJM1" s="2063"/>
      <c r="BJN1" s="2063"/>
      <c r="BJO1" s="2063"/>
      <c r="BJP1" s="2063"/>
      <c r="BJQ1" s="2063"/>
      <c r="BJR1" s="2063"/>
      <c r="BJS1" s="2063"/>
      <c r="BJT1" s="2063"/>
      <c r="BJU1" s="2063"/>
      <c r="BJV1" s="2063"/>
      <c r="BJW1" s="2063"/>
      <c r="BJX1" s="2063"/>
      <c r="BJY1" s="2063"/>
      <c r="BJZ1" s="2063"/>
      <c r="BKA1" s="2063"/>
      <c r="BKB1" s="2063"/>
      <c r="BKC1" s="2063"/>
      <c r="BKD1" s="2063"/>
      <c r="BKE1" s="2063"/>
      <c r="BKF1" s="2063"/>
      <c r="BKG1" s="2063"/>
      <c r="BKH1" s="2063"/>
      <c r="BKI1" s="2063"/>
      <c r="BKJ1" s="2063"/>
      <c r="BKK1" s="2063"/>
      <c r="BKL1" s="2063"/>
      <c r="BKM1" s="2063"/>
      <c r="BKN1" s="2063"/>
      <c r="BKO1" s="2063"/>
      <c r="BKP1" s="2063"/>
      <c r="BKQ1" s="2063"/>
      <c r="BKR1" s="2063"/>
      <c r="BKS1" s="2063"/>
      <c r="BKT1" s="2063"/>
      <c r="BKU1" s="2063"/>
      <c r="BKV1" s="2063"/>
      <c r="BKW1" s="2063"/>
      <c r="BKX1" s="2063"/>
      <c r="BKY1" s="2063"/>
      <c r="BKZ1" s="2063"/>
      <c r="BLA1" s="2063"/>
      <c r="BLB1" s="2063"/>
      <c r="BLC1" s="2063"/>
      <c r="BLD1" s="2063"/>
      <c r="BLE1" s="2063"/>
      <c r="BLF1" s="2063"/>
      <c r="BLG1" s="2063"/>
      <c r="BLH1" s="2063"/>
      <c r="BLI1" s="2063"/>
      <c r="BLJ1" s="2063"/>
      <c r="BLK1" s="2063"/>
      <c r="BLL1" s="2063"/>
      <c r="BLM1" s="2063"/>
      <c r="BLN1" s="2063"/>
      <c r="BLO1" s="2063"/>
      <c r="BLP1" s="2063"/>
      <c r="BLQ1" s="2063"/>
      <c r="BLR1" s="2063"/>
      <c r="BLS1" s="2063"/>
      <c r="BLT1" s="2063"/>
      <c r="BLU1" s="2063"/>
      <c r="BLV1" s="2063"/>
      <c r="BLW1" s="2063"/>
      <c r="BLX1" s="2063"/>
      <c r="BLY1" s="2063"/>
      <c r="BLZ1" s="2063"/>
      <c r="BMA1" s="2063"/>
      <c r="BMB1" s="2063"/>
      <c r="BMC1" s="2063"/>
      <c r="BMD1" s="2063"/>
      <c r="BME1" s="2063"/>
      <c r="BMF1" s="2063"/>
      <c r="BMG1" s="2063"/>
      <c r="BMH1" s="2063"/>
      <c r="BMI1" s="2063"/>
      <c r="BMJ1" s="2063"/>
      <c r="BMK1" s="2063"/>
      <c r="BML1" s="2063"/>
      <c r="BMM1" s="2063"/>
      <c r="BMN1" s="2063"/>
      <c r="BMO1" s="2063"/>
      <c r="BMP1" s="2063"/>
      <c r="BMQ1" s="2063"/>
      <c r="BMR1" s="2063"/>
      <c r="BMS1" s="2063"/>
      <c r="BMT1" s="2063"/>
      <c r="BMU1" s="2063"/>
      <c r="BMV1" s="2063"/>
      <c r="BMW1" s="2063"/>
      <c r="BMX1" s="2063"/>
      <c r="BMY1" s="2063"/>
      <c r="BMZ1" s="2063"/>
      <c r="BNA1" s="2063"/>
      <c r="BNB1" s="2063"/>
      <c r="BNC1" s="2063"/>
      <c r="BND1" s="2063"/>
      <c r="BNE1" s="2063"/>
      <c r="BNF1" s="2063"/>
      <c r="BNG1" s="2063"/>
      <c r="BNH1" s="2063"/>
      <c r="BNI1" s="2063"/>
      <c r="BNJ1" s="2063"/>
      <c r="BNK1" s="2063"/>
      <c r="BNL1" s="2063"/>
      <c r="BNM1" s="2063"/>
      <c r="BNN1" s="2063"/>
      <c r="BNO1" s="2063"/>
      <c r="BNP1" s="2063"/>
      <c r="BNQ1" s="2063"/>
      <c r="BNR1" s="2063"/>
      <c r="BNS1" s="2063"/>
      <c r="BNT1" s="2063"/>
      <c r="BNU1" s="2063"/>
      <c r="BNV1" s="2063"/>
      <c r="BNW1" s="2063"/>
      <c r="BNX1" s="2063"/>
      <c r="BNY1" s="2063"/>
      <c r="BNZ1" s="2063"/>
      <c r="BOA1" s="2063"/>
      <c r="BOB1" s="2063"/>
      <c r="BOC1" s="2063"/>
      <c r="BOD1" s="2063"/>
      <c r="BOE1" s="2063"/>
      <c r="BOF1" s="2063"/>
      <c r="BOG1" s="2063"/>
      <c r="BOH1" s="2063"/>
      <c r="BOI1" s="2063"/>
      <c r="BOJ1" s="2063"/>
      <c r="BOK1" s="2063"/>
      <c r="BOL1" s="2063"/>
      <c r="BOM1" s="2063"/>
      <c r="BON1" s="2063"/>
      <c r="BOO1" s="2063"/>
      <c r="BOP1" s="2063"/>
      <c r="BOQ1" s="2063"/>
      <c r="BOR1" s="2063"/>
      <c r="BOS1" s="2063"/>
      <c r="BOT1" s="2063"/>
      <c r="BOU1" s="2063"/>
      <c r="BOV1" s="2063"/>
      <c r="BOW1" s="2063"/>
      <c r="BOX1" s="2063"/>
      <c r="BOY1" s="2063"/>
      <c r="BOZ1" s="2063"/>
      <c r="BPA1" s="2063"/>
      <c r="BPB1" s="2063"/>
      <c r="BPC1" s="2063"/>
      <c r="BPD1" s="2063"/>
      <c r="BPE1" s="2063"/>
      <c r="BPF1" s="2063"/>
      <c r="BPG1" s="2063"/>
      <c r="BPH1" s="2063"/>
      <c r="BPI1" s="2063"/>
      <c r="BPJ1" s="2063"/>
      <c r="BPK1" s="2063"/>
      <c r="BPL1" s="2063"/>
      <c r="BPM1" s="2063"/>
      <c r="BPN1" s="2063"/>
      <c r="BPO1" s="2063"/>
      <c r="BPP1" s="2063"/>
      <c r="BPQ1" s="2063"/>
      <c r="BPR1" s="2063"/>
      <c r="BPS1" s="2063"/>
      <c r="BPT1" s="2063"/>
      <c r="BPU1" s="2063"/>
      <c r="BPV1" s="2063"/>
      <c r="BPW1" s="2063"/>
      <c r="BPX1" s="2063"/>
      <c r="BPY1" s="2063"/>
      <c r="BPZ1" s="2063"/>
      <c r="BQA1" s="2063"/>
      <c r="BQB1" s="2063"/>
      <c r="BQC1" s="2063"/>
      <c r="BQD1" s="2063"/>
      <c r="BQE1" s="2063"/>
      <c r="BQF1" s="2063"/>
      <c r="BQG1" s="2063"/>
      <c r="BQH1" s="2063"/>
      <c r="BQI1" s="2063"/>
      <c r="BQJ1" s="2063"/>
      <c r="BQK1" s="2063"/>
      <c r="BQL1" s="2063"/>
      <c r="BQM1" s="2063"/>
      <c r="BQN1" s="2063"/>
      <c r="BQO1" s="2063"/>
      <c r="BQP1" s="2063"/>
      <c r="BQQ1" s="2063"/>
      <c r="BQR1" s="2063"/>
      <c r="BQS1" s="2063"/>
      <c r="BQT1" s="2063"/>
      <c r="BQU1" s="2063"/>
      <c r="BQV1" s="2063"/>
      <c r="BQW1" s="2063"/>
      <c r="BQX1" s="2063"/>
      <c r="BQY1" s="2063"/>
      <c r="BQZ1" s="2063"/>
      <c r="BRA1" s="2063"/>
      <c r="BRB1" s="2063"/>
      <c r="BRC1" s="2063"/>
      <c r="BRD1" s="2063"/>
      <c r="BRE1" s="2063"/>
      <c r="BRF1" s="2063"/>
      <c r="BRG1" s="2063"/>
      <c r="BRH1" s="2063"/>
      <c r="BRI1" s="2063"/>
      <c r="BRJ1" s="2063"/>
      <c r="BRK1" s="2063"/>
      <c r="BRL1" s="2063"/>
      <c r="BRM1" s="2063"/>
      <c r="BRN1" s="2063"/>
      <c r="BRO1" s="2063"/>
      <c r="BRP1" s="2063"/>
      <c r="BRQ1" s="2063"/>
      <c r="BRR1" s="2063"/>
      <c r="BRS1" s="2063"/>
      <c r="BRT1" s="2063"/>
      <c r="BRU1" s="2063"/>
      <c r="BRV1" s="2063"/>
      <c r="BRW1" s="2063"/>
      <c r="BRX1" s="2063"/>
      <c r="BRY1" s="2063"/>
      <c r="BRZ1" s="2063"/>
      <c r="BSA1" s="2063"/>
      <c r="BSB1" s="2063"/>
      <c r="BSC1" s="2063"/>
      <c r="BSD1" s="2063"/>
      <c r="BSE1" s="2063"/>
      <c r="BSF1" s="2063"/>
      <c r="BSG1" s="2063"/>
      <c r="BSH1" s="2063"/>
      <c r="BSI1" s="2063"/>
      <c r="BSJ1" s="2063"/>
      <c r="BSK1" s="2063"/>
      <c r="BSL1" s="2063"/>
      <c r="BSM1" s="2063"/>
      <c r="BSN1" s="2063"/>
      <c r="BSO1" s="2063"/>
      <c r="BSP1" s="2063"/>
      <c r="BSQ1" s="2063"/>
      <c r="BSR1" s="2063"/>
      <c r="BSS1" s="2063"/>
      <c r="BST1" s="2063"/>
      <c r="BSU1" s="2063"/>
      <c r="BSV1" s="2063"/>
      <c r="BSW1" s="2063"/>
      <c r="BSX1" s="2063"/>
      <c r="BSY1" s="2063"/>
      <c r="BSZ1" s="2063"/>
      <c r="BTA1" s="2063"/>
      <c r="BTB1" s="2063"/>
      <c r="BTC1" s="2063"/>
      <c r="BTD1" s="2063"/>
      <c r="BTE1" s="2063"/>
      <c r="BTF1" s="2063"/>
      <c r="BTG1" s="2063"/>
      <c r="BTH1" s="2063"/>
      <c r="BTI1" s="2063"/>
      <c r="BTJ1" s="2063"/>
      <c r="BTK1" s="2063"/>
      <c r="BTL1" s="2063"/>
      <c r="BTM1" s="2063"/>
      <c r="BTN1" s="2063"/>
      <c r="BTO1" s="2063"/>
      <c r="BTP1" s="2063"/>
      <c r="BTQ1" s="2063"/>
      <c r="BTR1" s="2063"/>
      <c r="BTS1" s="2063"/>
      <c r="BTT1" s="2063"/>
      <c r="BTU1" s="2063"/>
      <c r="BTV1" s="2063"/>
      <c r="BTW1" s="2063"/>
      <c r="BTX1" s="2063"/>
      <c r="BTY1" s="2063"/>
      <c r="BTZ1" s="2063"/>
      <c r="BUA1" s="2063"/>
      <c r="BUB1" s="2063"/>
      <c r="BUC1" s="2063"/>
      <c r="BUD1" s="2063"/>
      <c r="BUE1" s="2063"/>
      <c r="BUF1" s="2063"/>
      <c r="BUG1" s="2063"/>
      <c r="BUH1" s="2063"/>
      <c r="BUI1" s="2063"/>
      <c r="BUJ1" s="2063"/>
      <c r="BUK1" s="2063"/>
      <c r="BUL1" s="2063"/>
      <c r="BUM1" s="2063"/>
      <c r="BUN1" s="2063"/>
      <c r="BUO1" s="2063"/>
      <c r="BUP1" s="2063"/>
      <c r="BUQ1" s="2063"/>
      <c r="BUR1" s="2063"/>
      <c r="BUS1" s="2063"/>
      <c r="BUT1" s="2063"/>
      <c r="BUU1" s="2063"/>
      <c r="BUV1" s="2063"/>
      <c r="BUW1" s="2063"/>
      <c r="BUX1" s="2063"/>
      <c r="BUY1" s="2063"/>
      <c r="BUZ1" s="2063"/>
      <c r="BVA1" s="2063"/>
      <c r="BVB1" s="2063"/>
      <c r="BVC1" s="2063"/>
      <c r="BVD1" s="2063"/>
      <c r="BVE1" s="2063"/>
      <c r="BVF1" s="2063"/>
      <c r="BVG1" s="2063"/>
      <c r="BVH1" s="2063"/>
      <c r="BVI1" s="2063"/>
      <c r="BVJ1" s="2063"/>
      <c r="BVK1" s="2063"/>
      <c r="BVL1" s="2063"/>
      <c r="BVM1" s="2063"/>
      <c r="BVN1" s="2063"/>
      <c r="BVO1" s="2063"/>
      <c r="BVP1" s="2063"/>
      <c r="BVQ1" s="2063"/>
      <c r="BVR1" s="2063"/>
      <c r="BVS1" s="2063"/>
      <c r="BVT1" s="2063"/>
      <c r="BVU1" s="2063"/>
      <c r="BVV1" s="2063"/>
      <c r="BVW1" s="2063"/>
      <c r="BVX1" s="2063"/>
      <c r="BVY1" s="2063"/>
      <c r="BVZ1" s="2063"/>
      <c r="BWA1" s="2063"/>
      <c r="BWB1" s="2063"/>
      <c r="BWC1" s="2063"/>
      <c r="BWD1" s="2063"/>
      <c r="BWE1" s="2063"/>
      <c r="BWF1" s="2063"/>
      <c r="BWG1" s="2063"/>
      <c r="BWH1" s="2063"/>
      <c r="BWI1" s="2063"/>
      <c r="BWJ1" s="2063"/>
      <c r="BWK1" s="2063"/>
      <c r="BWL1" s="2063"/>
      <c r="BWM1" s="2063"/>
      <c r="BWN1" s="2063"/>
      <c r="BWO1" s="2063"/>
      <c r="BWP1" s="2063"/>
      <c r="BWQ1" s="2063"/>
      <c r="BWR1" s="2063"/>
      <c r="BWS1" s="2063"/>
      <c r="BWT1" s="2063"/>
      <c r="BWU1" s="2063"/>
      <c r="BWV1" s="2063"/>
      <c r="BWW1" s="2063"/>
      <c r="BWX1" s="2063"/>
      <c r="BWY1" s="2063"/>
      <c r="BWZ1" s="2063"/>
      <c r="BXA1" s="2063"/>
      <c r="BXB1" s="2063"/>
      <c r="BXC1" s="2063"/>
      <c r="BXD1" s="2063"/>
      <c r="BXE1" s="2063"/>
      <c r="BXF1" s="2063"/>
      <c r="BXG1" s="2063"/>
      <c r="BXH1" s="2063"/>
      <c r="BXI1" s="2063"/>
      <c r="BXJ1" s="2063"/>
      <c r="BXK1" s="2063"/>
      <c r="BXL1" s="2063"/>
      <c r="BXM1" s="2063"/>
      <c r="BXN1" s="2063"/>
      <c r="BXO1" s="2063"/>
      <c r="BXP1" s="2063"/>
      <c r="BXQ1" s="2063"/>
      <c r="BXR1" s="2063"/>
      <c r="BXS1" s="2063"/>
      <c r="BXT1" s="2063"/>
      <c r="BXU1" s="2063"/>
      <c r="BXV1" s="2063"/>
      <c r="BXW1" s="2063"/>
      <c r="BXX1" s="2063"/>
      <c r="BXY1" s="2063"/>
      <c r="BXZ1" s="2063"/>
      <c r="BYA1" s="2063"/>
      <c r="BYB1" s="2063"/>
      <c r="BYC1" s="2063"/>
      <c r="BYD1" s="2063"/>
      <c r="BYE1" s="2063"/>
      <c r="BYF1" s="2063"/>
      <c r="BYG1" s="2063"/>
      <c r="BYH1" s="2063"/>
      <c r="BYI1" s="2063"/>
      <c r="BYJ1" s="2063"/>
      <c r="BYK1" s="2063"/>
      <c r="BYL1" s="2063"/>
      <c r="BYM1" s="2063"/>
      <c r="BYN1" s="2063"/>
      <c r="BYO1" s="2063"/>
      <c r="BYP1" s="2063"/>
      <c r="BYQ1" s="2063"/>
      <c r="BYR1" s="2063"/>
      <c r="BYS1" s="2063"/>
      <c r="BYT1" s="2063"/>
      <c r="BYU1" s="2063"/>
      <c r="BYV1" s="2063"/>
      <c r="BYW1" s="2063"/>
      <c r="BYX1" s="2063"/>
      <c r="BYY1" s="2063"/>
      <c r="BYZ1" s="2063"/>
      <c r="BZA1" s="2063"/>
      <c r="BZB1" s="2063"/>
      <c r="BZC1" s="2063"/>
      <c r="BZD1" s="2063"/>
      <c r="BZE1" s="2063"/>
      <c r="BZF1" s="2063"/>
      <c r="BZG1" s="2063"/>
      <c r="BZH1" s="2063"/>
      <c r="BZI1" s="2063"/>
      <c r="BZJ1" s="2063"/>
      <c r="BZK1" s="2063"/>
      <c r="BZL1" s="2063"/>
      <c r="BZM1" s="2063"/>
      <c r="BZN1" s="2063"/>
      <c r="BZO1" s="2063"/>
      <c r="BZP1" s="2063"/>
      <c r="BZQ1" s="2063"/>
      <c r="BZR1" s="2063"/>
      <c r="BZS1" s="2063"/>
      <c r="BZT1" s="2063"/>
      <c r="BZU1" s="2063"/>
      <c r="BZV1" s="2063"/>
      <c r="BZW1" s="2063"/>
      <c r="BZX1" s="2063"/>
      <c r="BZY1" s="2063"/>
      <c r="BZZ1" s="2063"/>
      <c r="CAA1" s="2063"/>
      <c r="CAB1" s="2063"/>
      <c r="CAC1" s="2063"/>
      <c r="CAD1" s="2063"/>
      <c r="CAE1" s="2063"/>
      <c r="CAF1" s="2063"/>
      <c r="CAG1" s="2063"/>
      <c r="CAH1" s="2063"/>
      <c r="CAI1" s="2063"/>
      <c r="CAJ1" s="2063"/>
      <c r="CAK1" s="2063"/>
      <c r="CAL1" s="2063"/>
      <c r="CAM1" s="2063"/>
      <c r="CAN1" s="2063"/>
      <c r="CAO1" s="2063"/>
      <c r="CAP1" s="2063"/>
      <c r="CAQ1" s="2063"/>
      <c r="CAR1" s="2063"/>
      <c r="CAS1" s="2063"/>
      <c r="CAT1" s="2063"/>
      <c r="CAU1" s="2063"/>
      <c r="CAV1" s="2063"/>
      <c r="CAW1" s="2063"/>
      <c r="CAX1" s="2063"/>
      <c r="CAY1" s="2063"/>
      <c r="CAZ1" s="2063"/>
      <c r="CBA1" s="2063"/>
      <c r="CBB1" s="2063"/>
      <c r="CBC1" s="2063"/>
      <c r="CBD1" s="2063"/>
      <c r="CBE1" s="2063"/>
      <c r="CBF1" s="2063"/>
      <c r="CBG1" s="2063"/>
      <c r="CBH1" s="2063"/>
      <c r="CBI1" s="2063"/>
      <c r="CBJ1" s="2063"/>
      <c r="CBK1" s="2063"/>
      <c r="CBL1" s="2063"/>
      <c r="CBM1" s="2063"/>
      <c r="CBN1" s="2063"/>
      <c r="CBO1" s="2063"/>
      <c r="CBP1" s="2063"/>
      <c r="CBQ1" s="2063"/>
      <c r="CBR1" s="2063"/>
      <c r="CBS1" s="2063"/>
      <c r="CBT1" s="2063"/>
      <c r="CBU1" s="2063"/>
      <c r="CBV1" s="2063"/>
      <c r="CBW1" s="2063"/>
      <c r="CBX1" s="2063"/>
      <c r="CBY1" s="2063"/>
      <c r="CBZ1" s="2063"/>
      <c r="CCA1" s="2063"/>
      <c r="CCB1" s="2063"/>
      <c r="CCC1" s="2063"/>
      <c r="CCD1" s="2063"/>
      <c r="CCE1" s="2063"/>
      <c r="CCF1" s="2063"/>
      <c r="CCG1" s="2063"/>
      <c r="CCH1" s="2063"/>
      <c r="CCI1" s="2063"/>
      <c r="CCJ1" s="2063"/>
      <c r="CCK1" s="2063"/>
      <c r="CCL1" s="2063"/>
      <c r="CCM1" s="2063"/>
      <c r="CCN1" s="2063"/>
      <c r="CCO1" s="2063"/>
      <c r="CCP1" s="2063"/>
      <c r="CCQ1" s="2063"/>
      <c r="CCR1" s="2063"/>
      <c r="CCS1" s="2063"/>
      <c r="CCT1" s="2063"/>
      <c r="CCU1" s="2063"/>
      <c r="CCV1" s="2063"/>
      <c r="CCW1" s="2063"/>
      <c r="CCX1" s="2063"/>
      <c r="CCY1" s="2063"/>
      <c r="CCZ1" s="2063"/>
      <c r="CDA1" s="2063"/>
      <c r="CDB1" s="2063"/>
      <c r="CDC1" s="2063"/>
      <c r="CDD1" s="2063"/>
      <c r="CDE1" s="2063"/>
      <c r="CDF1" s="2063"/>
      <c r="CDG1" s="2063"/>
      <c r="CDH1" s="2063"/>
      <c r="CDI1" s="2063"/>
      <c r="CDJ1" s="2063"/>
      <c r="CDK1" s="2063"/>
      <c r="CDL1" s="2063"/>
      <c r="CDM1" s="2063"/>
      <c r="CDN1" s="2063"/>
      <c r="CDO1" s="2063"/>
      <c r="CDP1" s="2063"/>
      <c r="CDQ1" s="2063"/>
      <c r="CDR1" s="2063"/>
      <c r="CDS1" s="2063"/>
      <c r="CDT1" s="2063"/>
      <c r="CDU1" s="2063"/>
      <c r="CDV1" s="2063"/>
      <c r="CDW1" s="2063"/>
      <c r="CDX1" s="2063"/>
      <c r="CDY1" s="2063"/>
      <c r="CDZ1" s="2063"/>
      <c r="CEA1" s="2063"/>
      <c r="CEB1" s="2063"/>
      <c r="CEC1" s="2063"/>
      <c r="CED1" s="2063"/>
      <c r="CEE1" s="2063"/>
      <c r="CEF1" s="2063"/>
      <c r="CEG1" s="2063"/>
      <c r="CEH1" s="2063"/>
      <c r="CEI1" s="2063"/>
      <c r="CEJ1" s="2063"/>
      <c r="CEK1" s="2063"/>
      <c r="CEL1" s="2063"/>
      <c r="CEM1" s="2063"/>
      <c r="CEN1" s="2063"/>
      <c r="CEO1" s="2063"/>
      <c r="CEP1" s="2063"/>
      <c r="CEQ1" s="2063"/>
      <c r="CER1" s="2063"/>
      <c r="CES1" s="2063"/>
      <c r="CET1" s="2063"/>
      <c r="CEU1" s="2063"/>
      <c r="CEV1" s="2063"/>
      <c r="CEW1" s="2063"/>
      <c r="CEX1" s="2063"/>
      <c r="CEY1" s="2063"/>
      <c r="CEZ1" s="2063"/>
      <c r="CFA1" s="2063"/>
      <c r="CFB1" s="2063"/>
      <c r="CFC1" s="2063"/>
      <c r="CFD1" s="2063"/>
      <c r="CFE1" s="2063"/>
      <c r="CFF1" s="2063"/>
      <c r="CFG1" s="2063"/>
      <c r="CFH1" s="2063"/>
      <c r="CFI1" s="2063"/>
      <c r="CFJ1" s="2063"/>
      <c r="CFK1" s="2063"/>
      <c r="CFL1" s="2063"/>
      <c r="CFM1" s="2063"/>
      <c r="CFN1" s="2063"/>
      <c r="CFO1" s="2063"/>
      <c r="CFP1" s="2063"/>
      <c r="CFQ1" s="2063"/>
      <c r="CFR1" s="2063"/>
      <c r="CFS1" s="2063"/>
      <c r="CFT1" s="2063"/>
      <c r="CFU1" s="2063"/>
      <c r="CFV1" s="2063"/>
      <c r="CFW1" s="2063"/>
      <c r="CFX1" s="2063"/>
      <c r="CFY1" s="2063"/>
      <c r="CFZ1" s="2063"/>
      <c r="CGA1" s="2063"/>
      <c r="CGB1" s="2063"/>
      <c r="CGC1" s="2063"/>
      <c r="CGD1" s="2063"/>
      <c r="CGE1" s="2063"/>
      <c r="CGF1" s="2063"/>
      <c r="CGG1" s="2063"/>
      <c r="CGH1" s="2063"/>
      <c r="CGI1" s="2063"/>
      <c r="CGJ1" s="2063"/>
      <c r="CGK1" s="2063"/>
      <c r="CGL1" s="2063"/>
      <c r="CGM1" s="2063"/>
      <c r="CGN1" s="2063"/>
      <c r="CGO1" s="2063"/>
      <c r="CGP1" s="2063"/>
      <c r="CGQ1" s="2063"/>
      <c r="CGR1" s="2063"/>
      <c r="CGS1" s="2063"/>
      <c r="CGT1" s="2063"/>
      <c r="CGU1" s="2063"/>
      <c r="CGV1" s="2063"/>
      <c r="CGW1" s="2063"/>
      <c r="CGX1" s="2063"/>
      <c r="CGY1" s="2063"/>
      <c r="CGZ1" s="2063"/>
      <c r="CHA1" s="2063"/>
      <c r="CHB1" s="2063"/>
      <c r="CHC1" s="2063"/>
      <c r="CHD1" s="2063"/>
      <c r="CHE1" s="2063"/>
      <c r="CHF1" s="2063"/>
      <c r="CHG1" s="2063"/>
      <c r="CHH1" s="2063"/>
      <c r="CHI1" s="2063"/>
      <c r="CHJ1" s="2063"/>
      <c r="CHK1" s="2063"/>
      <c r="CHL1" s="2063"/>
      <c r="CHM1" s="2063"/>
      <c r="CHN1" s="2063"/>
      <c r="CHO1" s="2063"/>
      <c r="CHP1" s="2063"/>
      <c r="CHQ1" s="2063"/>
      <c r="CHR1" s="2063"/>
      <c r="CHS1" s="2063"/>
      <c r="CHT1" s="2063"/>
      <c r="CHU1" s="2063"/>
      <c r="CHV1" s="2063"/>
      <c r="CHW1" s="2063"/>
      <c r="CHX1" s="2063"/>
      <c r="CHY1" s="2063"/>
      <c r="CHZ1" s="2063"/>
      <c r="CIA1" s="2063"/>
      <c r="CIB1" s="2063"/>
      <c r="CIC1" s="2063"/>
      <c r="CID1" s="2063"/>
      <c r="CIE1" s="2063"/>
      <c r="CIF1" s="2063"/>
      <c r="CIG1" s="2063"/>
      <c r="CIH1" s="2063"/>
      <c r="CII1" s="2063"/>
      <c r="CIJ1" s="2063"/>
      <c r="CIK1" s="2063"/>
      <c r="CIL1" s="2063"/>
      <c r="CIM1" s="2063"/>
      <c r="CIN1" s="2063"/>
      <c r="CIO1" s="2063"/>
      <c r="CIP1" s="2063"/>
      <c r="CIQ1" s="2063"/>
      <c r="CIR1" s="2063"/>
      <c r="CIS1" s="2063"/>
      <c r="CIT1" s="2063"/>
      <c r="CIU1" s="2063"/>
      <c r="CIV1" s="2063"/>
      <c r="CIW1" s="2063"/>
      <c r="CIX1" s="2063"/>
      <c r="CIY1" s="2063"/>
      <c r="CIZ1" s="2063"/>
      <c r="CJA1" s="2063"/>
      <c r="CJB1" s="2063"/>
      <c r="CJC1" s="2063"/>
      <c r="CJD1" s="2063"/>
      <c r="CJE1" s="2063"/>
      <c r="CJF1" s="2063"/>
      <c r="CJG1" s="2063"/>
      <c r="CJH1" s="2063"/>
      <c r="CJI1" s="2063"/>
      <c r="CJJ1" s="2063"/>
      <c r="CJK1" s="2063"/>
      <c r="CJL1" s="2063"/>
      <c r="CJM1" s="2063"/>
      <c r="CJN1" s="2063"/>
      <c r="CJO1" s="2063"/>
      <c r="CJP1" s="2063"/>
      <c r="CJQ1" s="2063"/>
      <c r="CJR1" s="2063"/>
      <c r="CJS1" s="2063"/>
      <c r="CJT1" s="2063"/>
      <c r="CJU1" s="2063"/>
      <c r="CJV1" s="2063"/>
      <c r="CJW1" s="2063"/>
      <c r="CJX1" s="2063"/>
      <c r="CJY1" s="2063"/>
      <c r="CJZ1" s="2063"/>
      <c r="CKA1" s="2063"/>
      <c r="CKB1" s="2063"/>
      <c r="CKC1" s="2063"/>
      <c r="CKD1" s="2063"/>
      <c r="CKE1" s="2063"/>
      <c r="CKF1" s="2063"/>
      <c r="CKG1" s="2063"/>
      <c r="CKH1" s="2063"/>
      <c r="CKI1" s="2063"/>
      <c r="CKJ1" s="2063"/>
      <c r="CKK1" s="2063"/>
      <c r="CKL1" s="2063"/>
      <c r="CKM1" s="2063"/>
      <c r="CKN1" s="2063"/>
      <c r="CKO1" s="2063"/>
      <c r="CKP1" s="2063"/>
      <c r="CKQ1" s="2063"/>
      <c r="CKR1" s="2063"/>
      <c r="CKS1" s="2063"/>
      <c r="CKT1" s="2063"/>
      <c r="CKU1" s="2063"/>
      <c r="CKV1" s="2063"/>
      <c r="CKW1" s="2063"/>
      <c r="CKX1" s="2063"/>
      <c r="CKY1" s="2063"/>
      <c r="CKZ1" s="2063"/>
      <c r="CLA1" s="2063"/>
      <c r="CLB1" s="2063"/>
      <c r="CLC1" s="2063"/>
      <c r="CLD1" s="2063"/>
      <c r="CLE1" s="2063"/>
      <c r="CLF1" s="2063"/>
      <c r="CLG1" s="2063"/>
      <c r="CLH1" s="2063"/>
      <c r="CLI1" s="2063"/>
      <c r="CLJ1" s="2063"/>
      <c r="CLK1" s="2063"/>
      <c r="CLL1" s="2063"/>
      <c r="CLM1" s="2063"/>
      <c r="CLN1" s="2063"/>
      <c r="CLO1" s="2063"/>
      <c r="CLP1" s="2063"/>
      <c r="CLQ1" s="2063"/>
      <c r="CLR1" s="2063"/>
      <c r="CLS1" s="2063"/>
      <c r="CLT1" s="2063"/>
      <c r="CLU1" s="2063"/>
      <c r="CLV1" s="2063"/>
      <c r="CLW1" s="2063"/>
      <c r="CLX1" s="2063"/>
      <c r="CLY1" s="2063"/>
      <c r="CLZ1" s="2063"/>
      <c r="CMA1" s="2063"/>
      <c r="CMB1" s="2063"/>
      <c r="CMC1" s="2063"/>
      <c r="CMD1" s="2063"/>
      <c r="CME1" s="2063"/>
      <c r="CMF1" s="2063"/>
      <c r="CMG1" s="2063"/>
      <c r="CMH1" s="2063"/>
      <c r="CMI1" s="2063"/>
      <c r="CMJ1" s="2063"/>
      <c r="CMK1" s="2063"/>
      <c r="CML1" s="2063"/>
      <c r="CMM1" s="2063"/>
      <c r="CMN1" s="2063"/>
      <c r="CMO1" s="2063"/>
      <c r="CMP1" s="2063"/>
      <c r="CMQ1" s="2063"/>
      <c r="CMR1" s="2063"/>
      <c r="CMS1" s="2063"/>
      <c r="CMT1" s="2063"/>
      <c r="CMU1" s="2063"/>
      <c r="CMV1" s="2063"/>
      <c r="CMW1" s="2063"/>
      <c r="CMX1" s="2063"/>
      <c r="CMY1" s="2063"/>
      <c r="CMZ1" s="2063"/>
      <c r="CNA1" s="2063"/>
      <c r="CNB1" s="2063"/>
      <c r="CNC1" s="2063"/>
      <c r="CND1" s="2063"/>
      <c r="CNE1" s="2063"/>
      <c r="CNF1" s="2063"/>
      <c r="CNG1" s="2063"/>
      <c r="CNH1" s="2063"/>
      <c r="CNI1" s="2063"/>
      <c r="CNJ1" s="2063"/>
      <c r="CNK1" s="2063"/>
      <c r="CNL1" s="2063"/>
      <c r="CNM1" s="2063"/>
      <c r="CNN1" s="2063"/>
      <c r="CNO1" s="2063"/>
      <c r="CNP1" s="2063"/>
      <c r="CNQ1" s="2063"/>
      <c r="CNR1" s="2063"/>
      <c r="CNS1" s="2063"/>
      <c r="CNT1" s="2063"/>
      <c r="CNU1" s="2063"/>
      <c r="CNV1" s="2063"/>
      <c r="CNW1" s="2063"/>
      <c r="CNX1" s="2063"/>
      <c r="CNY1" s="2063"/>
      <c r="CNZ1" s="2063"/>
      <c r="COA1" s="2063"/>
      <c r="COB1" s="2063"/>
      <c r="COC1" s="2063"/>
      <c r="COD1" s="2063"/>
      <c r="COE1" s="2063"/>
      <c r="COF1" s="2063"/>
      <c r="COG1" s="2063"/>
      <c r="COH1" s="2063"/>
      <c r="COI1" s="2063"/>
      <c r="COJ1" s="2063"/>
      <c r="COK1" s="2063"/>
      <c r="COL1" s="2063"/>
      <c r="COM1" s="2063"/>
      <c r="CON1" s="2063"/>
      <c r="COO1" s="2063"/>
      <c r="COP1" s="2063"/>
      <c r="COQ1" s="2063"/>
      <c r="COR1" s="2063"/>
      <c r="COS1" s="2063"/>
      <c r="COT1" s="2063"/>
      <c r="COU1" s="2063"/>
      <c r="COV1" s="2063"/>
      <c r="COW1" s="2063"/>
      <c r="COX1" s="2063"/>
      <c r="COY1" s="2063"/>
      <c r="COZ1" s="2063"/>
      <c r="CPA1" s="2063"/>
      <c r="CPB1" s="2063"/>
      <c r="CPC1" s="2063"/>
      <c r="CPD1" s="2063"/>
      <c r="CPE1" s="2063"/>
      <c r="CPF1" s="2063"/>
      <c r="CPG1" s="2063"/>
      <c r="CPH1" s="2063"/>
      <c r="CPI1" s="2063"/>
      <c r="CPJ1" s="2063"/>
      <c r="CPK1" s="2063"/>
      <c r="CPL1" s="2063"/>
      <c r="CPM1" s="2063"/>
      <c r="CPN1" s="2063"/>
      <c r="CPO1" s="2063"/>
      <c r="CPP1" s="2063"/>
      <c r="CPQ1" s="2063"/>
      <c r="CPR1" s="2063"/>
      <c r="CPS1" s="2063"/>
      <c r="CPT1" s="2063"/>
      <c r="CPU1" s="2063"/>
      <c r="CPV1" s="2063"/>
      <c r="CPW1" s="2063"/>
      <c r="CPX1" s="2063"/>
      <c r="CPY1" s="2063"/>
      <c r="CPZ1" s="2063"/>
      <c r="CQA1" s="2063"/>
      <c r="CQB1" s="2063"/>
      <c r="CQC1" s="2063"/>
      <c r="CQD1" s="2063"/>
      <c r="CQE1" s="2063"/>
      <c r="CQF1" s="2063"/>
      <c r="CQG1" s="2063"/>
      <c r="CQH1" s="2063"/>
      <c r="CQI1" s="2063"/>
      <c r="CQJ1" s="2063"/>
      <c r="CQK1" s="2063"/>
      <c r="CQL1" s="2063"/>
      <c r="CQM1" s="2063"/>
      <c r="CQN1" s="2063"/>
      <c r="CQO1" s="2063"/>
      <c r="CQP1" s="2063"/>
      <c r="CQQ1" s="2063"/>
      <c r="CQR1" s="2063"/>
      <c r="CQS1" s="2063"/>
      <c r="CQT1" s="2063"/>
      <c r="CQU1" s="2063"/>
      <c r="CQV1" s="2063"/>
      <c r="CQW1" s="2063"/>
      <c r="CQX1" s="2063"/>
      <c r="CQY1" s="2063"/>
      <c r="CQZ1" s="2063"/>
      <c r="CRA1" s="2063"/>
      <c r="CRB1" s="2063"/>
      <c r="CRC1" s="2063"/>
      <c r="CRD1" s="2063"/>
      <c r="CRE1" s="2063"/>
      <c r="CRF1" s="2063"/>
      <c r="CRG1" s="2063"/>
      <c r="CRH1" s="2063"/>
      <c r="CRI1" s="2063"/>
      <c r="CRJ1" s="2063"/>
      <c r="CRK1" s="2063"/>
      <c r="CRL1" s="2063"/>
      <c r="CRM1" s="2063"/>
      <c r="CRN1" s="2063"/>
      <c r="CRO1" s="2063"/>
      <c r="CRP1" s="2063"/>
      <c r="CRQ1" s="2063"/>
      <c r="CRR1" s="2063"/>
      <c r="CRS1" s="2063"/>
      <c r="CRT1" s="2063"/>
      <c r="CRU1" s="2063"/>
      <c r="CRV1" s="2063"/>
      <c r="CRW1" s="2063"/>
      <c r="CRX1" s="2063"/>
      <c r="CRY1" s="2063"/>
      <c r="CRZ1" s="2063"/>
      <c r="CSA1" s="2063"/>
      <c r="CSB1" s="2063"/>
      <c r="CSC1" s="2063"/>
      <c r="CSD1" s="2063"/>
      <c r="CSE1" s="2063"/>
      <c r="CSF1" s="2063"/>
      <c r="CSG1" s="2063"/>
      <c r="CSH1" s="2063"/>
      <c r="CSI1" s="2063"/>
      <c r="CSJ1" s="2063"/>
      <c r="CSK1" s="2063"/>
      <c r="CSL1" s="2063"/>
      <c r="CSM1" s="2063"/>
      <c r="CSN1" s="2063"/>
      <c r="CSO1" s="2063"/>
      <c r="CSP1" s="2063"/>
      <c r="CSQ1" s="2063"/>
      <c r="CSR1" s="2063"/>
      <c r="CSS1" s="2063"/>
      <c r="CST1" s="2063"/>
      <c r="CSU1" s="2063"/>
      <c r="CSV1" s="2063"/>
      <c r="CSW1" s="2063"/>
      <c r="CSX1" s="2063"/>
      <c r="CSY1" s="2063"/>
      <c r="CSZ1" s="2063"/>
      <c r="CTA1" s="2063"/>
      <c r="CTB1" s="2063"/>
      <c r="CTC1" s="2063"/>
      <c r="CTD1" s="2063"/>
      <c r="CTE1" s="2063"/>
      <c r="CTF1" s="2063"/>
      <c r="CTG1" s="2063"/>
      <c r="CTH1" s="2063"/>
      <c r="CTI1" s="2063"/>
      <c r="CTJ1" s="2063"/>
      <c r="CTK1" s="2063"/>
      <c r="CTL1" s="2063"/>
      <c r="CTM1" s="2063"/>
      <c r="CTN1" s="2063"/>
      <c r="CTO1" s="2063"/>
      <c r="CTP1" s="2063"/>
      <c r="CTQ1" s="2063"/>
      <c r="CTR1" s="2063"/>
      <c r="CTS1" s="2063"/>
      <c r="CTT1" s="2063"/>
      <c r="CTU1" s="2063"/>
      <c r="CTV1" s="2063"/>
      <c r="CTW1" s="2063"/>
      <c r="CTX1" s="2063"/>
      <c r="CTY1" s="2063"/>
      <c r="CTZ1" s="2063"/>
      <c r="CUA1" s="2063"/>
      <c r="CUB1" s="2063"/>
      <c r="CUC1" s="2063"/>
      <c r="CUD1" s="2063"/>
      <c r="CUE1" s="2063"/>
      <c r="CUF1" s="2063"/>
      <c r="CUG1" s="2063"/>
      <c r="CUH1" s="2063"/>
      <c r="CUI1" s="2063"/>
      <c r="CUJ1" s="2063"/>
      <c r="CUK1" s="2063"/>
      <c r="CUL1" s="2063"/>
      <c r="CUM1" s="2063"/>
      <c r="CUN1" s="2063"/>
      <c r="CUO1" s="2063"/>
      <c r="CUP1" s="2063"/>
      <c r="CUQ1" s="2063"/>
      <c r="CUR1" s="2063"/>
      <c r="CUS1" s="2063"/>
      <c r="CUT1" s="2063"/>
      <c r="CUU1" s="2063"/>
      <c r="CUV1" s="2063"/>
      <c r="CUW1" s="2063"/>
      <c r="CUX1" s="2063"/>
      <c r="CUY1" s="2063"/>
      <c r="CUZ1" s="2063"/>
      <c r="CVA1" s="2063"/>
      <c r="CVB1" s="2063"/>
      <c r="CVC1" s="2063"/>
      <c r="CVD1" s="2063"/>
      <c r="CVE1" s="2063"/>
      <c r="CVF1" s="2063"/>
      <c r="CVG1" s="2063"/>
      <c r="CVH1" s="2063"/>
      <c r="CVI1" s="2063"/>
      <c r="CVJ1" s="2063"/>
      <c r="CVK1" s="2063"/>
      <c r="CVL1" s="2063"/>
      <c r="CVM1" s="2063"/>
      <c r="CVN1" s="2063"/>
      <c r="CVO1" s="2063"/>
      <c r="CVP1" s="2063"/>
      <c r="CVQ1" s="2063"/>
      <c r="CVR1" s="2063"/>
      <c r="CVS1" s="2063"/>
      <c r="CVT1" s="2063"/>
      <c r="CVU1" s="2063"/>
      <c r="CVV1" s="2063"/>
      <c r="CVW1" s="2063"/>
      <c r="CVX1" s="2063"/>
      <c r="CVY1" s="2063"/>
      <c r="CVZ1" s="2063"/>
      <c r="CWA1" s="2063"/>
      <c r="CWB1" s="2063"/>
      <c r="CWC1" s="2063"/>
      <c r="CWD1" s="2063"/>
      <c r="CWE1" s="2063"/>
      <c r="CWF1" s="2063"/>
      <c r="CWG1" s="2063"/>
      <c r="CWH1" s="2063"/>
      <c r="CWI1" s="2063"/>
      <c r="CWJ1" s="2063"/>
      <c r="CWK1" s="2063"/>
      <c r="CWL1" s="2063"/>
      <c r="CWM1" s="2063"/>
      <c r="CWN1" s="2063"/>
      <c r="CWO1" s="2063"/>
      <c r="CWP1" s="2063"/>
      <c r="CWQ1" s="2063"/>
      <c r="CWR1" s="2063"/>
      <c r="CWS1" s="2063"/>
      <c r="CWT1" s="2063"/>
      <c r="CWU1" s="2063"/>
      <c r="CWV1" s="2063"/>
      <c r="CWW1" s="2063"/>
      <c r="CWX1" s="2063"/>
      <c r="CWY1" s="2063"/>
      <c r="CWZ1" s="2063"/>
      <c r="CXA1" s="2063"/>
      <c r="CXB1" s="2063"/>
      <c r="CXC1" s="2063"/>
      <c r="CXD1" s="2063"/>
      <c r="CXE1" s="2063"/>
      <c r="CXF1" s="2063"/>
      <c r="CXG1" s="2063"/>
      <c r="CXH1" s="2063"/>
      <c r="CXI1" s="2063"/>
      <c r="CXJ1" s="2063"/>
      <c r="CXK1" s="2063"/>
      <c r="CXL1" s="2063"/>
      <c r="CXM1" s="2063"/>
      <c r="CXN1" s="2063"/>
      <c r="CXO1" s="2063"/>
      <c r="CXP1" s="2063"/>
      <c r="CXQ1" s="2063"/>
      <c r="CXR1" s="2063"/>
      <c r="CXS1" s="2063"/>
      <c r="CXT1" s="2063"/>
      <c r="CXU1" s="2063"/>
      <c r="CXV1" s="2063"/>
      <c r="CXW1" s="2063"/>
      <c r="CXX1" s="2063"/>
      <c r="CXY1" s="2063"/>
      <c r="CXZ1" s="2063"/>
      <c r="CYA1" s="2063"/>
      <c r="CYB1" s="2063"/>
      <c r="CYC1" s="2063"/>
      <c r="CYD1" s="2063"/>
      <c r="CYE1" s="2063"/>
      <c r="CYF1" s="2063"/>
      <c r="CYG1" s="2063"/>
      <c r="CYH1" s="2063"/>
      <c r="CYI1" s="2063"/>
      <c r="CYJ1" s="2063"/>
      <c r="CYK1" s="2063"/>
      <c r="CYL1" s="2063"/>
      <c r="CYM1" s="2063"/>
      <c r="CYN1" s="2063"/>
      <c r="CYO1" s="2063"/>
      <c r="CYP1" s="2063"/>
      <c r="CYQ1" s="2063"/>
      <c r="CYR1" s="2063"/>
      <c r="CYS1" s="2063"/>
      <c r="CYT1" s="2063"/>
      <c r="CYU1" s="2063"/>
      <c r="CYV1" s="2063"/>
      <c r="CYW1" s="2063"/>
      <c r="CYX1" s="2063"/>
      <c r="CYY1" s="2063"/>
      <c r="CYZ1" s="2063"/>
      <c r="CZA1" s="2063"/>
      <c r="CZB1" s="2063"/>
      <c r="CZC1" s="2063"/>
      <c r="CZD1" s="2063"/>
      <c r="CZE1" s="2063"/>
      <c r="CZF1" s="2063"/>
      <c r="CZG1" s="2063"/>
      <c r="CZH1" s="2063"/>
      <c r="CZI1" s="2063"/>
      <c r="CZJ1" s="2063"/>
      <c r="CZK1" s="2063"/>
      <c r="CZL1" s="2063"/>
      <c r="CZM1" s="2063"/>
      <c r="CZN1" s="2063"/>
      <c r="CZO1" s="2063"/>
      <c r="CZP1" s="2063"/>
      <c r="CZQ1" s="2063"/>
      <c r="CZR1" s="2063"/>
      <c r="CZS1" s="2063"/>
      <c r="CZT1" s="2063"/>
      <c r="CZU1" s="2063"/>
      <c r="CZV1" s="2063"/>
      <c r="CZW1" s="2063"/>
      <c r="CZX1" s="2063"/>
      <c r="CZY1" s="2063"/>
      <c r="CZZ1" s="2063"/>
      <c r="DAA1" s="2063"/>
      <c r="DAB1" s="2063"/>
      <c r="DAC1" s="2063"/>
      <c r="DAD1" s="2063"/>
      <c r="DAE1" s="2063"/>
      <c r="DAF1" s="2063"/>
      <c r="DAG1" s="2063"/>
      <c r="DAH1" s="2063"/>
      <c r="DAI1" s="2063"/>
      <c r="DAJ1" s="2063"/>
      <c r="DAK1" s="2063"/>
      <c r="DAL1" s="2063"/>
      <c r="DAM1" s="2063"/>
      <c r="DAN1" s="2063"/>
      <c r="DAO1" s="2063"/>
      <c r="DAP1" s="2063"/>
      <c r="DAQ1" s="2063"/>
      <c r="DAR1" s="2063"/>
      <c r="DAS1" s="2063"/>
      <c r="DAT1" s="2063"/>
      <c r="DAU1" s="2063"/>
      <c r="DAV1" s="2063"/>
      <c r="DAW1" s="2063"/>
      <c r="DAX1" s="2063"/>
      <c r="DAY1" s="2063"/>
      <c r="DAZ1" s="2063"/>
      <c r="DBA1" s="2063"/>
      <c r="DBB1" s="2063"/>
      <c r="DBC1" s="2063"/>
      <c r="DBD1" s="2063"/>
      <c r="DBE1" s="2063"/>
      <c r="DBF1" s="2063"/>
      <c r="DBG1" s="2063"/>
      <c r="DBH1" s="2063"/>
      <c r="DBI1" s="2063"/>
      <c r="DBJ1" s="2063"/>
      <c r="DBK1" s="2063"/>
      <c r="DBL1" s="2063"/>
      <c r="DBM1" s="2063"/>
      <c r="DBN1" s="2063"/>
      <c r="DBO1" s="2063"/>
      <c r="DBP1" s="2063"/>
      <c r="DBQ1" s="2063"/>
      <c r="DBR1" s="2063"/>
      <c r="DBS1" s="2063"/>
      <c r="DBT1" s="2063"/>
      <c r="DBU1" s="2063"/>
      <c r="DBV1" s="2063"/>
      <c r="DBW1" s="2063"/>
      <c r="DBX1" s="2063"/>
      <c r="DBY1" s="2063"/>
      <c r="DBZ1" s="2063"/>
      <c r="DCA1" s="2063"/>
      <c r="DCB1" s="2063"/>
      <c r="DCC1" s="2063"/>
      <c r="DCD1" s="2063"/>
      <c r="DCE1" s="2063"/>
      <c r="DCF1" s="2063"/>
      <c r="DCG1" s="2063"/>
      <c r="DCH1" s="2063"/>
      <c r="DCI1" s="2063"/>
      <c r="DCJ1" s="2063"/>
      <c r="DCK1" s="2063"/>
      <c r="DCL1" s="2063"/>
      <c r="DCM1" s="2063"/>
      <c r="DCN1" s="2063"/>
      <c r="DCO1" s="2063"/>
      <c r="DCP1" s="2063"/>
      <c r="DCQ1" s="2063"/>
      <c r="DCR1" s="2063"/>
      <c r="DCS1" s="2063"/>
      <c r="DCT1" s="2063"/>
      <c r="DCU1" s="2063"/>
      <c r="DCV1" s="2063"/>
      <c r="DCW1" s="2063"/>
      <c r="DCX1" s="2063"/>
      <c r="DCY1" s="2063"/>
      <c r="DCZ1" s="2063"/>
      <c r="DDA1" s="2063"/>
      <c r="DDB1" s="2063"/>
      <c r="DDC1" s="2063"/>
      <c r="DDD1" s="2063"/>
      <c r="DDE1" s="2063"/>
      <c r="DDF1" s="2063"/>
      <c r="DDG1" s="2063"/>
      <c r="DDH1" s="2063"/>
      <c r="DDI1" s="2063"/>
      <c r="DDJ1" s="2063"/>
      <c r="DDK1" s="2063"/>
      <c r="DDL1" s="2063"/>
      <c r="DDM1" s="2063"/>
      <c r="DDN1" s="2063"/>
      <c r="DDO1" s="2063"/>
      <c r="DDP1" s="2063"/>
      <c r="DDQ1" s="2063"/>
      <c r="DDR1" s="2063"/>
      <c r="DDS1" s="2063"/>
      <c r="DDT1" s="2063"/>
      <c r="DDU1" s="2063"/>
      <c r="DDV1" s="2063"/>
      <c r="DDW1" s="2063"/>
      <c r="DDX1" s="2063"/>
      <c r="DDY1" s="2063"/>
      <c r="DDZ1" s="2063"/>
      <c r="DEA1" s="2063"/>
      <c r="DEB1" s="2063"/>
      <c r="DEC1" s="2063"/>
      <c r="DED1" s="2063"/>
      <c r="DEE1" s="2063"/>
      <c r="DEF1" s="2063"/>
      <c r="DEG1" s="2063"/>
      <c r="DEH1" s="2063"/>
      <c r="DEI1" s="2063"/>
      <c r="DEJ1" s="2063"/>
      <c r="DEK1" s="2063"/>
      <c r="DEL1" s="2063"/>
      <c r="DEM1" s="2063"/>
      <c r="DEN1" s="2063"/>
      <c r="DEO1" s="2063"/>
      <c r="DEP1" s="2063"/>
      <c r="DEQ1" s="2063"/>
      <c r="DER1" s="2063"/>
      <c r="DES1" s="2063"/>
      <c r="DET1" s="2063"/>
      <c r="DEU1" s="2063"/>
      <c r="DEV1" s="2063"/>
      <c r="DEW1" s="2063"/>
      <c r="DEX1" s="2063"/>
      <c r="DEY1" s="2063"/>
      <c r="DEZ1" s="2063"/>
      <c r="DFA1" s="2063"/>
      <c r="DFB1" s="2063"/>
      <c r="DFC1" s="2063"/>
      <c r="DFD1" s="2063"/>
      <c r="DFE1" s="2063"/>
      <c r="DFF1" s="2063"/>
      <c r="DFG1" s="2063"/>
      <c r="DFH1" s="2063"/>
      <c r="DFI1" s="2063"/>
      <c r="DFJ1" s="2063"/>
      <c r="DFK1" s="2063"/>
      <c r="DFL1" s="2063"/>
      <c r="DFM1" s="2063"/>
      <c r="DFN1" s="2063"/>
      <c r="DFO1" s="2063"/>
      <c r="DFP1" s="2063"/>
      <c r="DFQ1" s="2063"/>
      <c r="DFR1" s="2063"/>
      <c r="DFS1" s="2063"/>
      <c r="DFT1" s="2063"/>
      <c r="DFU1" s="2063"/>
      <c r="DFV1" s="2063"/>
      <c r="DFW1" s="2063"/>
      <c r="DFX1" s="2063"/>
      <c r="DFY1" s="2063"/>
      <c r="DFZ1" s="2063"/>
      <c r="DGA1" s="2063"/>
      <c r="DGB1" s="2063"/>
      <c r="DGC1" s="2063"/>
      <c r="DGD1" s="2063"/>
      <c r="DGE1" s="2063"/>
      <c r="DGF1" s="2063"/>
      <c r="DGG1" s="2063"/>
      <c r="DGH1" s="2063"/>
      <c r="DGI1" s="2063"/>
      <c r="DGJ1" s="2063"/>
      <c r="DGK1" s="2063"/>
      <c r="DGL1" s="2063"/>
      <c r="DGM1" s="2063"/>
      <c r="DGN1" s="2063"/>
      <c r="DGO1" s="2063"/>
      <c r="DGP1" s="2063"/>
      <c r="DGQ1" s="2063"/>
      <c r="DGR1" s="2063"/>
      <c r="DGS1" s="2063"/>
      <c r="DGT1" s="2063"/>
      <c r="DGU1" s="2063"/>
      <c r="DGV1" s="2063"/>
      <c r="DGW1" s="2063"/>
      <c r="DGX1" s="2063"/>
      <c r="DGY1" s="2063"/>
      <c r="DGZ1" s="2063"/>
      <c r="DHA1" s="2063"/>
      <c r="DHB1" s="2063"/>
      <c r="DHC1" s="2063"/>
      <c r="DHD1" s="2063"/>
      <c r="DHE1" s="2063"/>
      <c r="DHF1" s="2063"/>
      <c r="DHG1" s="2063"/>
      <c r="DHH1" s="2063"/>
      <c r="DHI1" s="2063"/>
      <c r="DHJ1" s="2063"/>
      <c r="DHK1" s="2063"/>
      <c r="DHL1" s="2063"/>
      <c r="DHM1" s="2063"/>
      <c r="DHN1" s="2063"/>
      <c r="DHO1" s="2063"/>
      <c r="DHP1" s="2063"/>
      <c r="DHQ1" s="2063"/>
      <c r="DHR1" s="2063"/>
      <c r="DHS1" s="2063"/>
      <c r="DHT1" s="2063"/>
      <c r="DHU1" s="2063"/>
      <c r="DHV1" s="2063"/>
      <c r="DHW1" s="2063"/>
      <c r="DHX1" s="2063"/>
      <c r="DHY1" s="2063"/>
      <c r="DHZ1" s="2063"/>
      <c r="DIA1" s="2063"/>
      <c r="DIB1" s="2063"/>
      <c r="DIC1" s="2063"/>
      <c r="DID1" s="2063"/>
      <c r="DIE1" s="2063"/>
      <c r="DIF1" s="2063"/>
      <c r="DIG1" s="2063"/>
      <c r="DIH1" s="2063"/>
      <c r="DII1" s="2063"/>
      <c r="DIJ1" s="2063"/>
      <c r="DIK1" s="2063"/>
      <c r="DIL1" s="2063"/>
      <c r="DIM1" s="2063"/>
      <c r="DIN1" s="2063"/>
      <c r="DIO1" s="2063"/>
      <c r="DIP1" s="2063"/>
      <c r="DIQ1" s="2063"/>
      <c r="DIR1" s="2063"/>
      <c r="DIS1" s="2063"/>
      <c r="DIT1" s="2063"/>
      <c r="DIU1" s="2063"/>
      <c r="DIV1" s="2063"/>
      <c r="DIW1" s="2063"/>
      <c r="DIX1" s="2063"/>
      <c r="DIY1" s="2063"/>
      <c r="DIZ1" s="2063"/>
      <c r="DJA1" s="2063"/>
      <c r="DJB1" s="2063"/>
      <c r="DJC1" s="2063"/>
      <c r="DJD1" s="2063"/>
      <c r="DJE1" s="2063"/>
      <c r="DJF1" s="2063"/>
      <c r="DJG1" s="2063"/>
      <c r="DJH1" s="2063"/>
      <c r="DJI1" s="2063"/>
      <c r="DJJ1" s="2063"/>
      <c r="DJK1" s="2063"/>
      <c r="DJL1" s="2063"/>
      <c r="DJM1" s="2063"/>
      <c r="DJN1" s="2063"/>
      <c r="DJO1" s="2063"/>
      <c r="DJP1" s="2063"/>
      <c r="DJQ1" s="2063"/>
      <c r="DJR1" s="2063"/>
      <c r="DJS1" s="2063"/>
      <c r="DJT1" s="2063"/>
      <c r="DJU1" s="2063"/>
      <c r="DJV1" s="2063"/>
      <c r="DJW1" s="2063"/>
      <c r="DJX1" s="2063"/>
      <c r="DJY1" s="2063"/>
      <c r="DJZ1" s="2063"/>
      <c r="DKA1" s="2063"/>
      <c r="DKB1" s="2063"/>
      <c r="DKC1" s="2063"/>
      <c r="DKD1" s="2063"/>
      <c r="DKE1" s="2063"/>
      <c r="DKF1" s="2063"/>
      <c r="DKG1" s="2063"/>
      <c r="DKH1" s="2063"/>
      <c r="DKI1" s="2063"/>
      <c r="DKJ1" s="2063"/>
      <c r="DKK1" s="2063"/>
      <c r="DKL1" s="2063"/>
      <c r="DKM1" s="2063"/>
      <c r="DKN1" s="2063"/>
      <c r="DKO1" s="2063"/>
      <c r="DKP1" s="2063"/>
      <c r="DKQ1" s="2063"/>
      <c r="DKR1" s="2063"/>
      <c r="DKS1" s="2063"/>
      <c r="DKT1" s="2063"/>
      <c r="DKU1" s="2063"/>
      <c r="DKV1" s="2063"/>
      <c r="DKW1" s="2063"/>
      <c r="DKX1" s="2063"/>
      <c r="DKY1" s="2063"/>
      <c r="DKZ1" s="2063"/>
      <c r="DLA1" s="2063"/>
      <c r="DLB1" s="2063"/>
      <c r="DLC1" s="2063"/>
      <c r="DLD1" s="2063"/>
      <c r="DLE1" s="2063"/>
      <c r="DLF1" s="2063"/>
      <c r="DLG1" s="2063"/>
      <c r="DLH1" s="2063"/>
      <c r="DLI1" s="2063"/>
      <c r="DLJ1" s="2063"/>
      <c r="DLK1" s="2063"/>
      <c r="DLL1" s="2063"/>
      <c r="DLM1" s="2063"/>
      <c r="DLN1" s="2063"/>
      <c r="DLO1" s="2063"/>
      <c r="DLP1" s="2063"/>
      <c r="DLQ1" s="2063"/>
      <c r="DLR1" s="2063"/>
      <c r="DLS1" s="2063"/>
      <c r="DLT1" s="2063"/>
      <c r="DLU1" s="2063"/>
      <c r="DLV1" s="2063"/>
      <c r="DLW1" s="2063"/>
      <c r="DLX1" s="2063"/>
      <c r="DLY1" s="2063"/>
      <c r="DLZ1" s="2063"/>
      <c r="DMA1" s="2063"/>
      <c r="DMB1" s="2063"/>
      <c r="DMC1" s="2063"/>
      <c r="DMD1" s="2063"/>
      <c r="DME1" s="2063"/>
      <c r="DMF1" s="2063"/>
      <c r="DMG1" s="2063"/>
      <c r="DMH1" s="2063"/>
      <c r="DMI1" s="2063"/>
      <c r="DMJ1" s="2063"/>
      <c r="DMK1" s="2063"/>
      <c r="DML1" s="2063"/>
      <c r="DMM1" s="2063"/>
      <c r="DMN1" s="2063"/>
      <c r="DMO1" s="2063"/>
      <c r="DMP1" s="2063"/>
      <c r="DMQ1" s="2063"/>
      <c r="DMR1" s="2063"/>
      <c r="DMS1" s="2063"/>
      <c r="DMT1" s="2063"/>
      <c r="DMU1" s="2063"/>
      <c r="DMV1" s="2063"/>
      <c r="DMW1" s="2063"/>
      <c r="DMX1" s="2063"/>
      <c r="DMY1" s="2063"/>
      <c r="DMZ1" s="2063"/>
      <c r="DNA1" s="2063"/>
      <c r="DNB1" s="2063"/>
      <c r="DNC1" s="2063"/>
      <c r="DND1" s="2063"/>
      <c r="DNE1" s="2063"/>
      <c r="DNF1" s="2063"/>
      <c r="DNG1" s="2063"/>
      <c r="DNH1" s="2063"/>
      <c r="DNI1" s="2063"/>
      <c r="DNJ1" s="2063"/>
      <c r="DNK1" s="2063"/>
      <c r="DNL1" s="2063"/>
      <c r="DNM1" s="2063"/>
      <c r="DNN1" s="2063"/>
      <c r="DNO1" s="2063"/>
      <c r="DNP1" s="2063"/>
      <c r="DNQ1" s="2063"/>
      <c r="DNR1" s="2063"/>
      <c r="DNS1" s="2063"/>
      <c r="DNT1" s="2063"/>
      <c r="DNU1" s="2063"/>
      <c r="DNV1" s="2063"/>
      <c r="DNW1" s="2063"/>
      <c r="DNX1" s="2063"/>
      <c r="DNY1" s="2063"/>
      <c r="DNZ1" s="2063"/>
      <c r="DOA1" s="2063"/>
      <c r="DOB1" s="2063"/>
      <c r="DOC1" s="2063"/>
      <c r="DOD1" s="2063"/>
      <c r="DOE1" s="2063"/>
      <c r="DOF1" s="2063"/>
      <c r="DOG1" s="2063"/>
      <c r="DOH1" s="2063"/>
      <c r="DOI1" s="2063"/>
      <c r="DOJ1" s="2063"/>
      <c r="DOK1" s="2063"/>
      <c r="DOL1" s="2063"/>
      <c r="DOM1" s="2063"/>
      <c r="DON1" s="2063"/>
      <c r="DOO1" s="2063"/>
      <c r="DOP1" s="2063"/>
      <c r="DOQ1" s="2063"/>
      <c r="DOR1" s="2063"/>
      <c r="DOS1" s="2063"/>
      <c r="DOT1" s="2063"/>
      <c r="DOU1" s="2063"/>
      <c r="DOV1" s="2063"/>
      <c r="DOW1" s="2063"/>
      <c r="DOX1" s="2063"/>
      <c r="DOY1" s="2063"/>
      <c r="DOZ1" s="2063"/>
      <c r="DPA1" s="2063"/>
      <c r="DPB1" s="2063"/>
      <c r="DPC1" s="2063"/>
      <c r="DPD1" s="2063"/>
      <c r="DPE1" s="2063"/>
      <c r="DPF1" s="2063"/>
      <c r="DPG1" s="2063"/>
      <c r="DPH1" s="2063"/>
      <c r="DPI1" s="2063"/>
      <c r="DPJ1" s="2063"/>
      <c r="DPK1" s="2063"/>
      <c r="DPL1" s="2063"/>
      <c r="DPM1" s="2063"/>
      <c r="DPN1" s="2063"/>
      <c r="DPO1" s="2063"/>
      <c r="DPP1" s="2063"/>
      <c r="DPQ1" s="2063"/>
      <c r="DPR1" s="2063"/>
      <c r="DPS1" s="2063"/>
      <c r="DPT1" s="2063"/>
      <c r="DPU1" s="2063"/>
      <c r="DPV1" s="2063"/>
      <c r="DPW1" s="2063"/>
      <c r="DPX1" s="2063"/>
      <c r="DPY1" s="2063"/>
      <c r="DPZ1" s="2063"/>
      <c r="DQA1" s="2063"/>
      <c r="DQB1" s="2063"/>
      <c r="DQC1" s="2063"/>
      <c r="DQD1" s="2063"/>
      <c r="DQE1" s="2063"/>
      <c r="DQF1" s="2063"/>
      <c r="DQG1" s="2063"/>
      <c r="DQH1" s="2063"/>
      <c r="DQI1" s="2063"/>
      <c r="DQJ1" s="2063"/>
      <c r="DQK1" s="2063"/>
      <c r="DQL1" s="2063"/>
      <c r="DQM1" s="2063"/>
      <c r="DQN1" s="2063"/>
      <c r="DQO1" s="2063"/>
      <c r="DQP1" s="2063"/>
      <c r="DQQ1" s="2063"/>
      <c r="DQR1" s="2063"/>
      <c r="DQS1" s="2063"/>
      <c r="DQT1" s="2063"/>
      <c r="DQU1" s="2063"/>
      <c r="DQV1" s="2063"/>
      <c r="DQW1" s="2063"/>
      <c r="DQX1" s="2063"/>
      <c r="DQY1" s="2063"/>
      <c r="DQZ1" s="2063"/>
      <c r="DRA1" s="2063"/>
      <c r="DRB1" s="2063"/>
      <c r="DRC1" s="2063"/>
      <c r="DRD1" s="2063"/>
      <c r="DRE1" s="2063"/>
      <c r="DRF1" s="2063"/>
      <c r="DRG1" s="2063"/>
      <c r="DRH1" s="2063"/>
      <c r="DRI1" s="2063"/>
      <c r="DRJ1" s="2063"/>
      <c r="DRK1" s="2063"/>
      <c r="DRL1" s="2063"/>
      <c r="DRM1" s="2063"/>
      <c r="DRN1" s="2063"/>
      <c r="DRO1" s="2063"/>
      <c r="DRP1" s="2063"/>
      <c r="DRQ1" s="2063"/>
      <c r="DRR1" s="2063"/>
      <c r="DRS1" s="2063"/>
      <c r="DRT1" s="2063"/>
      <c r="DRU1" s="2063"/>
      <c r="DRV1" s="2063"/>
      <c r="DRW1" s="2063"/>
      <c r="DRX1" s="2063"/>
      <c r="DRY1" s="2063"/>
      <c r="DRZ1" s="2063"/>
      <c r="DSA1" s="2063"/>
      <c r="DSB1" s="2063"/>
      <c r="DSC1" s="2063"/>
      <c r="DSD1" s="2063"/>
      <c r="DSE1" s="2063"/>
      <c r="DSF1" s="2063"/>
      <c r="DSG1" s="2063"/>
      <c r="DSH1" s="2063"/>
      <c r="DSI1" s="2063"/>
      <c r="DSJ1" s="2063"/>
      <c r="DSK1" s="2063"/>
      <c r="DSL1" s="2063"/>
      <c r="DSM1" s="2063"/>
      <c r="DSN1" s="2063"/>
      <c r="DSO1" s="2063"/>
      <c r="DSP1" s="2063"/>
      <c r="DSQ1" s="2063"/>
      <c r="DSR1" s="2063"/>
      <c r="DSS1" s="2063"/>
      <c r="DST1" s="2063"/>
      <c r="DSU1" s="2063"/>
      <c r="DSV1" s="2063"/>
      <c r="DSW1" s="2063"/>
      <c r="DSX1" s="2063"/>
      <c r="DSY1" s="2063"/>
      <c r="DSZ1" s="2063"/>
      <c r="DTA1" s="2063"/>
      <c r="DTB1" s="2063"/>
      <c r="DTC1" s="2063"/>
      <c r="DTD1" s="2063"/>
      <c r="DTE1" s="2063"/>
      <c r="DTF1" s="2063"/>
      <c r="DTG1" s="2063"/>
      <c r="DTH1" s="2063"/>
      <c r="DTI1" s="2063"/>
      <c r="DTJ1" s="2063"/>
      <c r="DTK1" s="2063"/>
      <c r="DTL1" s="2063"/>
      <c r="DTM1" s="2063"/>
      <c r="DTN1" s="2063"/>
      <c r="DTO1" s="2063"/>
      <c r="DTP1" s="2063"/>
      <c r="DTQ1" s="2063"/>
      <c r="DTR1" s="2063"/>
      <c r="DTS1" s="2063"/>
      <c r="DTT1" s="2063"/>
      <c r="DTU1" s="2063"/>
      <c r="DTV1" s="2063"/>
      <c r="DTW1" s="2063"/>
      <c r="DTX1" s="2063"/>
      <c r="DTY1" s="2063"/>
      <c r="DTZ1" s="2063"/>
      <c r="DUA1" s="2063"/>
      <c r="DUB1" s="2063"/>
      <c r="DUC1" s="2063"/>
      <c r="DUD1" s="2063"/>
      <c r="DUE1" s="2063"/>
      <c r="DUF1" s="2063"/>
      <c r="DUG1" s="2063"/>
      <c r="DUH1" s="2063"/>
      <c r="DUI1" s="2063"/>
      <c r="DUJ1" s="2063"/>
      <c r="DUK1" s="2063"/>
      <c r="DUL1" s="2063"/>
      <c r="DUM1" s="2063"/>
      <c r="DUN1" s="2063"/>
      <c r="DUO1" s="2063"/>
      <c r="DUP1" s="2063"/>
      <c r="DUQ1" s="2063"/>
      <c r="DUR1" s="2063"/>
      <c r="DUS1" s="2063"/>
      <c r="DUT1" s="2063"/>
      <c r="DUU1" s="2063"/>
      <c r="DUV1" s="2063"/>
      <c r="DUW1" s="2063"/>
      <c r="DUX1" s="2063"/>
      <c r="DUY1" s="2063"/>
      <c r="DUZ1" s="2063"/>
      <c r="DVA1" s="2063"/>
      <c r="DVB1" s="2063"/>
      <c r="DVC1" s="2063"/>
      <c r="DVD1" s="2063"/>
      <c r="DVE1" s="2063"/>
      <c r="DVF1" s="2063"/>
      <c r="DVG1" s="2063"/>
      <c r="DVH1" s="2063"/>
      <c r="DVI1" s="2063"/>
      <c r="DVJ1" s="2063"/>
      <c r="DVK1" s="2063"/>
      <c r="DVL1" s="2063"/>
      <c r="DVM1" s="2063"/>
      <c r="DVN1" s="2063"/>
      <c r="DVO1" s="2063"/>
      <c r="DVP1" s="2063"/>
      <c r="DVQ1" s="2063"/>
      <c r="DVR1" s="2063"/>
      <c r="DVS1" s="2063"/>
      <c r="DVT1" s="2063"/>
      <c r="DVU1" s="2063"/>
      <c r="DVV1" s="2063"/>
      <c r="DVW1" s="2063"/>
      <c r="DVX1" s="2063"/>
      <c r="DVY1" s="2063"/>
      <c r="DVZ1" s="2063"/>
      <c r="DWA1" s="2063"/>
      <c r="DWB1" s="2063"/>
      <c r="DWC1" s="2063"/>
      <c r="DWD1" s="2063"/>
      <c r="DWE1" s="2063"/>
      <c r="DWF1" s="2063"/>
      <c r="DWG1" s="2063"/>
      <c r="DWH1" s="2063"/>
      <c r="DWI1" s="2063"/>
      <c r="DWJ1" s="2063"/>
      <c r="DWK1" s="2063"/>
      <c r="DWL1" s="2063"/>
      <c r="DWM1" s="2063"/>
      <c r="DWN1" s="2063"/>
      <c r="DWO1" s="2063"/>
      <c r="DWP1" s="2063"/>
      <c r="DWQ1" s="2063"/>
      <c r="DWR1" s="2063"/>
      <c r="DWS1" s="2063"/>
      <c r="DWT1" s="2063"/>
      <c r="DWU1" s="2063"/>
      <c r="DWV1" s="2063"/>
      <c r="DWW1" s="2063"/>
      <c r="DWX1" s="2063"/>
      <c r="DWY1" s="2063"/>
      <c r="DWZ1" s="2063"/>
      <c r="DXA1" s="2063"/>
      <c r="DXB1" s="2063"/>
      <c r="DXC1" s="2063"/>
      <c r="DXD1" s="2063"/>
      <c r="DXE1" s="2063"/>
      <c r="DXF1" s="2063"/>
      <c r="DXG1" s="2063"/>
      <c r="DXH1" s="2063"/>
      <c r="DXI1" s="2063"/>
      <c r="DXJ1" s="2063"/>
      <c r="DXK1" s="2063"/>
      <c r="DXL1" s="2063"/>
      <c r="DXM1" s="2063"/>
      <c r="DXN1" s="2063"/>
      <c r="DXO1" s="2063"/>
      <c r="DXP1" s="2063"/>
      <c r="DXQ1" s="2063"/>
      <c r="DXR1" s="2063"/>
      <c r="DXS1" s="2063"/>
      <c r="DXT1" s="2063"/>
      <c r="DXU1" s="2063"/>
      <c r="DXV1" s="2063"/>
      <c r="DXW1" s="2063"/>
      <c r="DXX1" s="2063"/>
      <c r="DXY1" s="2063"/>
      <c r="DXZ1" s="2063"/>
      <c r="DYA1" s="2063"/>
      <c r="DYB1" s="2063"/>
      <c r="DYC1" s="2063"/>
      <c r="DYD1" s="2063"/>
      <c r="DYE1" s="2063"/>
      <c r="DYF1" s="2063"/>
      <c r="DYG1" s="2063"/>
      <c r="DYH1" s="2063"/>
      <c r="DYI1" s="2063"/>
      <c r="DYJ1" s="2063"/>
      <c r="DYK1" s="2063"/>
      <c r="DYL1" s="2063"/>
      <c r="DYM1" s="2063"/>
      <c r="DYN1" s="2063"/>
      <c r="DYO1" s="2063"/>
      <c r="DYP1" s="2063"/>
      <c r="DYQ1" s="2063"/>
      <c r="DYR1" s="2063"/>
      <c r="DYS1" s="2063"/>
      <c r="DYT1" s="2063"/>
      <c r="DYU1" s="2063"/>
      <c r="DYV1" s="2063"/>
      <c r="DYW1" s="2063"/>
      <c r="DYX1" s="2063"/>
      <c r="DYY1" s="2063"/>
      <c r="DYZ1" s="2063"/>
      <c r="DZA1" s="2063"/>
      <c r="DZB1" s="2063"/>
      <c r="DZC1" s="2063"/>
      <c r="DZD1" s="2063"/>
      <c r="DZE1" s="2063"/>
      <c r="DZF1" s="2063"/>
      <c r="DZG1" s="2063"/>
      <c r="DZH1" s="2063"/>
      <c r="DZI1" s="2063"/>
      <c r="DZJ1" s="2063"/>
      <c r="DZK1" s="2063"/>
      <c r="DZL1" s="2063"/>
      <c r="DZM1" s="2063"/>
      <c r="DZN1" s="2063"/>
      <c r="DZO1" s="2063"/>
      <c r="DZP1" s="2063"/>
      <c r="DZQ1" s="2063"/>
      <c r="DZR1" s="2063"/>
      <c r="DZS1" s="2063"/>
      <c r="DZT1" s="2063"/>
      <c r="DZU1" s="2063"/>
      <c r="DZV1" s="2063"/>
      <c r="DZW1" s="2063"/>
      <c r="DZX1" s="2063"/>
      <c r="DZY1" s="2063"/>
      <c r="DZZ1" s="2063"/>
      <c r="EAA1" s="2063"/>
      <c r="EAB1" s="2063"/>
      <c r="EAC1" s="2063"/>
      <c r="EAD1" s="2063"/>
      <c r="EAE1" s="2063"/>
      <c r="EAF1" s="2063"/>
      <c r="EAG1" s="2063"/>
      <c r="EAH1" s="2063"/>
      <c r="EAI1" s="2063"/>
      <c r="EAJ1" s="2063"/>
      <c r="EAK1" s="2063"/>
      <c r="EAL1" s="2063"/>
      <c r="EAM1" s="2063"/>
      <c r="EAN1" s="2063"/>
      <c r="EAO1" s="2063"/>
      <c r="EAP1" s="2063"/>
      <c r="EAQ1" s="2063"/>
      <c r="EAR1" s="2063"/>
      <c r="EAS1" s="2063"/>
      <c r="EAT1" s="2063"/>
      <c r="EAU1" s="2063"/>
      <c r="EAV1" s="2063"/>
      <c r="EAW1" s="2063"/>
      <c r="EAX1" s="2063"/>
      <c r="EAY1" s="2063"/>
      <c r="EAZ1" s="2063"/>
      <c r="EBA1" s="2063"/>
      <c r="EBB1" s="2063"/>
      <c r="EBC1" s="2063"/>
      <c r="EBD1" s="2063"/>
      <c r="EBE1" s="2063"/>
      <c r="EBF1" s="2063"/>
      <c r="EBG1" s="2063"/>
      <c r="EBH1" s="2063"/>
      <c r="EBI1" s="2063"/>
      <c r="EBJ1" s="2063"/>
      <c r="EBK1" s="2063"/>
      <c r="EBL1" s="2063"/>
      <c r="EBM1" s="2063"/>
      <c r="EBN1" s="2063"/>
      <c r="EBO1" s="2063"/>
      <c r="EBP1" s="2063"/>
      <c r="EBQ1" s="2063"/>
      <c r="EBR1" s="2063"/>
      <c r="EBS1" s="2063"/>
      <c r="EBT1" s="2063"/>
      <c r="EBU1" s="2063"/>
      <c r="EBV1" s="2063"/>
      <c r="EBW1" s="2063"/>
      <c r="EBX1" s="2063"/>
      <c r="EBY1" s="2063"/>
      <c r="EBZ1" s="2063"/>
      <c r="ECA1" s="2063"/>
      <c r="ECB1" s="2063"/>
      <c r="ECC1" s="2063"/>
      <c r="ECD1" s="2063"/>
      <c r="ECE1" s="2063"/>
      <c r="ECF1" s="2063"/>
      <c r="ECG1" s="2063"/>
      <c r="ECH1" s="2063"/>
      <c r="ECI1" s="2063"/>
      <c r="ECJ1" s="2063"/>
      <c r="ECK1" s="2063"/>
      <c r="ECL1" s="2063"/>
      <c r="ECM1" s="2063"/>
      <c r="ECN1" s="2063"/>
      <c r="ECO1" s="2063"/>
      <c r="ECP1" s="2063"/>
      <c r="ECQ1" s="2063"/>
      <c r="ECR1" s="2063"/>
      <c r="ECS1" s="2063"/>
      <c r="ECT1" s="2063"/>
      <c r="ECU1" s="2063"/>
      <c r="ECV1" s="2063"/>
      <c r="ECW1" s="2063"/>
      <c r="ECX1" s="2063"/>
      <c r="ECY1" s="2063"/>
      <c r="ECZ1" s="2063"/>
      <c r="EDA1" s="2063"/>
      <c r="EDB1" s="2063"/>
      <c r="EDC1" s="2063"/>
      <c r="EDD1" s="2063"/>
      <c r="EDE1" s="2063"/>
      <c r="EDF1" s="2063"/>
      <c r="EDG1" s="2063"/>
      <c r="EDH1" s="2063"/>
      <c r="EDI1" s="2063"/>
      <c r="EDJ1" s="2063"/>
      <c r="EDK1" s="2063"/>
      <c r="EDL1" s="2063"/>
      <c r="EDM1" s="2063"/>
      <c r="EDN1" s="2063"/>
      <c r="EDO1" s="2063"/>
      <c r="EDP1" s="2063"/>
      <c r="EDQ1" s="2063"/>
      <c r="EDR1" s="2063"/>
      <c r="EDS1" s="2063"/>
      <c r="EDT1" s="2063"/>
      <c r="EDU1" s="2063"/>
      <c r="EDV1" s="2063"/>
      <c r="EDW1" s="2063"/>
      <c r="EDX1" s="2063"/>
      <c r="EDY1" s="2063"/>
      <c r="EDZ1" s="2063"/>
      <c r="EEA1" s="2063"/>
      <c r="EEB1" s="2063"/>
      <c r="EEC1" s="2063"/>
      <c r="EED1" s="2063"/>
      <c r="EEE1" s="2063"/>
      <c r="EEF1" s="2063"/>
      <c r="EEG1" s="2063"/>
      <c r="EEH1" s="2063"/>
      <c r="EEI1" s="2063"/>
      <c r="EEJ1" s="2063"/>
      <c r="EEK1" s="2063"/>
      <c r="EEL1" s="2063"/>
      <c r="EEM1" s="2063"/>
      <c r="EEN1" s="2063"/>
      <c r="EEO1" s="2063"/>
      <c r="EEP1" s="2063"/>
      <c r="EEQ1" s="2063"/>
      <c r="EER1" s="2063"/>
      <c r="EES1" s="2063"/>
      <c r="EET1" s="2063"/>
      <c r="EEU1" s="2063"/>
      <c r="EEV1" s="2063"/>
      <c r="EEW1" s="2063"/>
      <c r="EEX1" s="2063"/>
      <c r="EEY1" s="2063"/>
      <c r="EEZ1" s="2063"/>
      <c r="EFA1" s="2063"/>
      <c r="EFB1" s="2063"/>
      <c r="EFC1" s="2063"/>
      <c r="EFD1" s="2063"/>
      <c r="EFE1" s="2063"/>
      <c r="EFF1" s="2063"/>
      <c r="EFG1" s="2063"/>
      <c r="EFH1" s="2063"/>
      <c r="EFI1" s="2063"/>
      <c r="EFJ1" s="2063"/>
      <c r="EFK1" s="2063"/>
      <c r="EFL1" s="2063"/>
      <c r="EFM1" s="2063"/>
      <c r="EFN1" s="2063"/>
      <c r="EFO1" s="2063"/>
      <c r="EFP1" s="2063"/>
      <c r="EFQ1" s="2063"/>
      <c r="EFR1" s="2063"/>
      <c r="EFS1" s="2063"/>
      <c r="EFT1" s="2063"/>
      <c r="EFU1" s="2063"/>
      <c r="EFV1" s="2063"/>
      <c r="EFW1" s="2063"/>
      <c r="EFX1" s="2063"/>
      <c r="EFY1" s="2063"/>
      <c r="EFZ1" s="2063"/>
      <c r="EGA1" s="2063"/>
      <c r="EGB1" s="2063"/>
      <c r="EGC1" s="2063"/>
      <c r="EGD1" s="2063"/>
      <c r="EGE1" s="2063"/>
      <c r="EGF1" s="2063"/>
      <c r="EGG1" s="2063"/>
      <c r="EGH1" s="2063"/>
      <c r="EGI1" s="2063"/>
      <c r="EGJ1" s="2063"/>
      <c r="EGK1" s="2063"/>
      <c r="EGL1" s="2063"/>
      <c r="EGM1" s="2063"/>
      <c r="EGN1" s="2063"/>
      <c r="EGO1" s="2063"/>
      <c r="EGP1" s="2063"/>
      <c r="EGQ1" s="2063"/>
      <c r="EGR1" s="2063"/>
      <c r="EGS1" s="2063"/>
      <c r="EGT1" s="2063"/>
      <c r="EGU1" s="2063"/>
      <c r="EGV1" s="2063"/>
      <c r="EGW1" s="2063"/>
      <c r="EGX1" s="2063"/>
      <c r="EGY1" s="2063"/>
      <c r="EGZ1" s="2063"/>
      <c r="EHA1" s="2063"/>
      <c r="EHB1" s="2063"/>
      <c r="EHC1" s="2063"/>
      <c r="EHD1" s="2063"/>
      <c r="EHE1" s="2063"/>
      <c r="EHF1" s="2063"/>
      <c r="EHG1" s="2063"/>
      <c r="EHH1" s="2063"/>
      <c r="EHI1" s="2063"/>
      <c r="EHJ1" s="2063"/>
      <c r="EHK1" s="2063"/>
      <c r="EHL1" s="2063"/>
      <c r="EHM1" s="2063"/>
      <c r="EHN1" s="2063"/>
      <c r="EHO1" s="2063"/>
      <c r="EHP1" s="2063"/>
      <c r="EHQ1" s="2063"/>
      <c r="EHR1" s="2063"/>
      <c r="EHS1" s="2063"/>
      <c r="EHT1" s="2063"/>
      <c r="EHU1" s="2063"/>
      <c r="EHV1" s="2063"/>
      <c r="EHW1" s="2063"/>
      <c r="EHX1" s="2063"/>
      <c r="EHY1" s="2063"/>
      <c r="EHZ1" s="2063"/>
      <c r="EIA1" s="2063"/>
      <c r="EIB1" s="2063"/>
      <c r="EIC1" s="2063"/>
      <c r="EID1" s="2063"/>
      <c r="EIE1" s="2063"/>
      <c r="EIF1" s="2063"/>
      <c r="EIG1" s="2063"/>
      <c r="EIH1" s="2063"/>
      <c r="EII1" s="2063"/>
      <c r="EIJ1" s="2063"/>
      <c r="EIK1" s="2063"/>
      <c r="EIL1" s="2063"/>
      <c r="EIM1" s="2063"/>
      <c r="EIN1" s="2063"/>
      <c r="EIO1" s="2063"/>
      <c r="EIP1" s="2063"/>
      <c r="EIQ1" s="2063"/>
      <c r="EIR1" s="2063"/>
      <c r="EIS1" s="2063"/>
      <c r="EIT1" s="2063"/>
      <c r="EIU1" s="2063"/>
      <c r="EIV1" s="2063"/>
      <c r="EIW1" s="2063"/>
      <c r="EIX1" s="2063"/>
      <c r="EIY1" s="2063"/>
      <c r="EIZ1" s="2063"/>
      <c r="EJA1" s="2063"/>
      <c r="EJB1" s="2063"/>
      <c r="EJC1" s="2063"/>
      <c r="EJD1" s="2063"/>
      <c r="EJE1" s="2063"/>
      <c r="EJF1" s="2063"/>
      <c r="EJG1" s="2063"/>
      <c r="EJH1" s="2063"/>
      <c r="EJI1" s="2063"/>
      <c r="EJJ1" s="2063"/>
      <c r="EJK1" s="2063"/>
      <c r="EJL1" s="2063"/>
      <c r="EJM1" s="2063"/>
      <c r="EJN1" s="2063"/>
      <c r="EJO1" s="2063"/>
      <c r="EJP1" s="2063"/>
      <c r="EJQ1" s="2063"/>
      <c r="EJR1" s="2063"/>
      <c r="EJS1" s="2063"/>
      <c r="EJT1" s="2063"/>
      <c r="EJU1" s="2063"/>
      <c r="EJV1" s="2063"/>
      <c r="EJW1" s="2063"/>
      <c r="EJX1" s="2063"/>
      <c r="EJY1" s="2063"/>
      <c r="EJZ1" s="2063"/>
      <c r="EKA1" s="2063"/>
      <c r="EKB1" s="2063"/>
      <c r="EKC1" s="2063"/>
      <c r="EKD1" s="2063"/>
      <c r="EKE1" s="2063"/>
      <c r="EKF1" s="2063"/>
      <c r="EKG1" s="2063"/>
      <c r="EKH1" s="2063"/>
      <c r="EKI1" s="2063"/>
      <c r="EKJ1" s="2063"/>
      <c r="EKK1" s="2063"/>
      <c r="EKL1" s="2063"/>
      <c r="EKM1" s="2063"/>
      <c r="EKN1" s="2063"/>
      <c r="EKO1" s="2063"/>
      <c r="EKP1" s="2063"/>
      <c r="EKQ1" s="2063"/>
      <c r="EKR1" s="2063"/>
      <c r="EKS1" s="2063"/>
      <c r="EKT1" s="2063"/>
      <c r="EKU1" s="2063"/>
      <c r="EKV1" s="2063"/>
      <c r="EKW1" s="2063"/>
      <c r="EKX1" s="2063"/>
      <c r="EKY1" s="2063"/>
      <c r="EKZ1" s="2063"/>
      <c r="ELA1" s="2063"/>
      <c r="ELB1" s="2063"/>
      <c r="ELC1" s="2063"/>
      <c r="ELD1" s="2063"/>
      <c r="ELE1" s="2063"/>
      <c r="ELF1" s="2063"/>
      <c r="ELG1" s="2063"/>
      <c r="ELH1" s="2063"/>
      <c r="ELI1" s="2063"/>
      <c r="ELJ1" s="2063"/>
      <c r="ELK1" s="2063"/>
      <c r="ELL1" s="2063"/>
      <c r="ELM1" s="2063"/>
      <c r="ELN1" s="2063"/>
      <c r="ELO1" s="2063"/>
      <c r="ELP1" s="2063"/>
      <c r="ELQ1" s="2063"/>
      <c r="ELR1" s="2063"/>
      <c r="ELS1" s="2063"/>
      <c r="ELT1" s="2063"/>
      <c r="ELU1" s="2063"/>
      <c r="ELV1" s="2063"/>
      <c r="ELW1" s="2063"/>
      <c r="ELX1" s="2063"/>
      <c r="ELY1" s="2063"/>
      <c r="ELZ1" s="2063"/>
      <c r="EMA1" s="2063"/>
      <c r="EMB1" s="2063"/>
      <c r="EMC1" s="2063"/>
      <c r="EMD1" s="2063"/>
      <c r="EME1" s="2063"/>
      <c r="EMF1" s="2063"/>
      <c r="EMG1" s="2063"/>
      <c r="EMH1" s="2063"/>
      <c r="EMI1" s="2063"/>
      <c r="EMJ1" s="2063"/>
      <c r="EMK1" s="2063"/>
      <c r="EML1" s="2063"/>
      <c r="EMM1" s="2063"/>
      <c r="EMN1" s="2063"/>
      <c r="EMO1" s="2063"/>
      <c r="EMP1" s="2063"/>
      <c r="EMQ1" s="2063"/>
      <c r="EMR1" s="2063"/>
      <c r="EMS1" s="2063"/>
      <c r="EMT1" s="2063"/>
      <c r="EMU1" s="2063"/>
      <c r="EMV1" s="2063"/>
      <c r="EMW1" s="2063"/>
      <c r="EMX1" s="2063"/>
      <c r="EMY1" s="2063"/>
      <c r="EMZ1" s="2063"/>
      <c r="ENA1" s="2063"/>
      <c r="ENB1" s="2063"/>
      <c r="ENC1" s="2063"/>
      <c r="END1" s="2063"/>
      <c r="ENE1" s="2063"/>
      <c r="ENF1" s="2063"/>
      <c r="ENG1" s="2063"/>
      <c r="ENH1" s="2063"/>
      <c r="ENI1" s="2063"/>
      <c r="ENJ1" s="2063"/>
      <c r="ENK1" s="2063"/>
      <c r="ENL1" s="2063"/>
      <c r="ENM1" s="2063"/>
      <c r="ENN1" s="2063"/>
      <c r="ENO1" s="2063"/>
      <c r="ENP1" s="2063"/>
      <c r="ENQ1" s="2063"/>
      <c r="ENR1" s="2063"/>
      <c r="ENS1" s="2063"/>
      <c r="ENT1" s="2063"/>
      <c r="ENU1" s="2063"/>
      <c r="ENV1" s="2063"/>
      <c r="ENW1" s="2063"/>
      <c r="ENX1" s="2063"/>
      <c r="ENY1" s="2063"/>
      <c r="ENZ1" s="2063"/>
      <c r="EOA1" s="2063"/>
      <c r="EOB1" s="2063"/>
      <c r="EOC1" s="2063"/>
      <c r="EOD1" s="2063"/>
      <c r="EOE1" s="2063"/>
      <c r="EOF1" s="2063"/>
      <c r="EOG1" s="2063"/>
      <c r="EOH1" s="2063"/>
      <c r="EOI1" s="2063"/>
      <c r="EOJ1" s="2063"/>
      <c r="EOK1" s="2063"/>
      <c r="EOL1" s="2063"/>
      <c r="EOM1" s="2063"/>
      <c r="EON1" s="2063"/>
      <c r="EOO1" s="2063"/>
      <c r="EOP1" s="2063"/>
      <c r="EOQ1" s="2063"/>
      <c r="EOR1" s="2063"/>
      <c r="EOS1" s="2063"/>
      <c r="EOT1" s="2063"/>
      <c r="EOU1" s="2063"/>
      <c r="EOV1" s="2063"/>
      <c r="EOW1" s="2063"/>
      <c r="EOX1" s="2063"/>
      <c r="EOY1" s="2063"/>
      <c r="EOZ1" s="2063"/>
      <c r="EPA1" s="2063"/>
      <c r="EPB1" s="2063"/>
      <c r="EPC1" s="2063"/>
      <c r="EPD1" s="2063"/>
      <c r="EPE1" s="2063"/>
      <c r="EPF1" s="2063"/>
      <c r="EPG1" s="2063"/>
      <c r="EPH1" s="2063"/>
      <c r="EPI1" s="2063"/>
      <c r="EPJ1" s="2063"/>
      <c r="EPK1" s="2063"/>
      <c r="EPL1" s="2063"/>
      <c r="EPM1" s="2063"/>
      <c r="EPN1" s="2063"/>
      <c r="EPO1" s="2063"/>
      <c r="EPP1" s="2063"/>
      <c r="EPQ1" s="2063"/>
      <c r="EPR1" s="2063"/>
      <c r="EPS1" s="2063"/>
      <c r="EPT1" s="2063"/>
      <c r="EPU1" s="2063"/>
      <c r="EPV1" s="2063"/>
      <c r="EPW1" s="2063"/>
      <c r="EPX1" s="2063"/>
      <c r="EPY1" s="2063"/>
      <c r="EPZ1" s="2063"/>
      <c r="EQA1" s="2063"/>
      <c r="EQB1" s="2063"/>
      <c r="EQC1" s="2063"/>
      <c r="EQD1" s="2063"/>
      <c r="EQE1" s="2063"/>
      <c r="EQF1" s="2063"/>
      <c r="EQG1" s="2063"/>
      <c r="EQH1" s="2063"/>
      <c r="EQI1" s="2063"/>
      <c r="EQJ1" s="2063"/>
      <c r="EQK1" s="2063"/>
      <c r="EQL1" s="2063"/>
      <c r="EQM1" s="2063"/>
      <c r="EQN1" s="2063"/>
      <c r="EQO1" s="2063"/>
      <c r="EQP1" s="2063"/>
      <c r="EQQ1" s="2063"/>
      <c r="EQR1" s="2063"/>
      <c r="EQS1" s="2063"/>
      <c r="EQT1" s="2063"/>
      <c r="EQU1" s="2063"/>
      <c r="EQV1" s="2063"/>
      <c r="EQW1" s="2063"/>
      <c r="EQX1" s="2063"/>
      <c r="EQY1" s="2063"/>
      <c r="EQZ1" s="2063"/>
      <c r="ERA1" s="2063"/>
      <c r="ERB1" s="2063"/>
      <c r="ERC1" s="2063"/>
      <c r="ERD1" s="2063"/>
      <c r="ERE1" s="2063"/>
      <c r="ERF1" s="2063"/>
      <c r="ERG1" s="2063"/>
      <c r="ERH1" s="2063"/>
      <c r="ERI1" s="2063"/>
      <c r="ERJ1" s="2063"/>
      <c r="ERK1" s="2063"/>
      <c r="ERL1" s="2063"/>
      <c r="ERM1" s="2063"/>
      <c r="ERN1" s="2063"/>
      <c r="ERO1" s="2063"/>
      <c r="ERP1" s="2063"/>
      <c r="ERQ1" s="2063"/>
      <c r="ERR1" s="2063"/>
      <c r="ERS1" s="2063"/>
      <c r="ERT1" s="2063"/>
      <c r="ERU1" s="2063"/>
      <c r="ERV1" s="2063"/>
      <c r="ERW1" s="2063"/>
      <c r="ERX1" s="2063"/>
      <c r="ERY1" s="2063"/>
      <c r="ERZ1" s="2063"/>
      <c r="ESA1" s="2063"/>
      <c r="ESB1" s="2063"/>
      <c r="ESC1" s="2063"/>
      <c r="ESD1" s="2063"/>
      <c r="ESE1" s="2063"/>
      <c r="ESF1" s="2063"/>
      <c r="ESG1" s="2063"/>
      <c r="ESH1" s="2063"/>
      <c r="ESI1" s="2063"/>
      <c r="ESJ1" s="2063"/>
      <c r="ESK1" s="2063"/>
      <c r="ESL1" s="2063"/>
      <c r="ESM1" s="2063"/>
      <c r="ESN1" s="2063"/>
      <c r="ESO1" s="2063"/>
      <c r="ESP1" s="2063"/>
      <c r="ESQ1" s="2063"/>
      <c r="ESR1" s="2063"/>
      <c r="ESS1" s="2063"/>
      <c r="EST1" s="2063"/>
      <c r="ESU1" s="2063"/>
      <c r="ESV1" s="2063"/>
      <c r="ESW1" s="2063"/>
      <c r="ESX1" s="2063"/>
      <c r="ESY1" s="2063"/>
      <c r="ESZ1" s="2063"/>
      <c r="ETA1" s="2063"/>
      <c r="ETB1" s="2063"/>
      <c r="ETC1" s="2063"/>
      <c r="ETD1" s="2063"/>
      <c r="ETE1" s="2063"/>
      <c r="ETF1" s="2063"/>
      <c r="ETG1" s="2063"/>
      <c r="ETH1" s="2063"/>
      <c r="ETI1" s="2063"/>
      <c r="ETJ1" s="2063"/>
      <c r="ETK1" s="2063"/>
      <c r="ETL1" s="2063"/>
      <c r="ETM1" s="2063"/>
      <c r="ETN1" s="2063"/>
      <c r="ETO1" s="2063"/>
      <c r="ETP1" s="2063"/>
      <c r="ETQ1" s="2063"/>
      <c r="ETR1" s="2063"/>
      <c r="ETS1" s="2063"/>
      <c r="ETT1" s="2063"/>
      <c r="ETU1" s="2063"/>
      <c r="ETV1" s="2063"/>
      <c r="ETW1" s="2063"/>
      <c r="ETX1" s="2063"/>
      <c r="ETY1" s="2063"/>
      <c r="ETZ1" s="2063"/>
      <c r="EUA1" s="2063"/>
      <c r="EUB1" s="2063"/>
      <c r="EUC1" s="2063"/>
      <c r="EUD1" s="2063"/>
      <c r="EUE1" s="2063"/>
      <c r="EUF1" s="2063"/>
      <c r="EUG1" s="2063"/>
      <c r="EUH1" s="2063"/>
      <c r="EUI1" s="2063"/>
      <c r="EUJ1" s="2063"/>
      <c r="EUK1" s="2063"/>
      <c r="EUL1" s="2063"/>
      <c r="EUM1" s="2063"/>
      <c r="EUN1" s="2063"/>
      <c r="EUO1" s="2063"/>
      <c r="EUP1" s="2063"/>
      <c r="EUQ1" s="2063"/>
      <c r="EUR1" s="2063"/>
      <c r="EUS1" s="2063"/>
      <c r="EUT1" s="2063"/>
      <c r="EUU1" s="2063"/>
      <c r="EUV1" s="2063"/>
      <c r="EUW1" s="2063"/>
      <c r="EUX1" s="2063"/>
      <c r="EUY1" s="2063"/>
      <c r="EUZ1" s="2063"/>
      <c r="EVA1" s="2063"/>
      <c r="EVB1" s="2063"/>
      <c r="EVC1" s="2063"/>
      <c r="EVD1" s="2063"/>
      <c r="EVE1" s="2063"/>
      <c r="EVF1" s="2063"/>
      <c r="EVG1" s="2063"/>
      <c r="EVH1" s="2063"/>
      <c r="EVI1" s="2063"/>
      <c r="EVJ1" s="2063"/>
      <c r="EVK1" s="2063"/>
      <c r="EVL1" s="2063"/>
      <c r="EVM1" s="2063"/>
      <c r="EVN1" s="2063"/>
      <c r="EVO1" s="2063"/>
      <c r="EVP1" s="2063"/>
      <c r="EVQ1" s="2063"/>
      <c r="EVR1" s="2063"/>
      <c r="EVS1" s="2063"/>
      <c r="EVT1" s="2063"/>
      <c r="EVU1" s="2063"/>
      <c r="EVV1" s="2063"/>
      <c r="EVW1" s="2063"/>
      <c r="EVX1" s="2063"/>
      <c r="EVY1" s="2063"/>
      <c r="EVZ1" s="2063"/>
      <c r="EWA1" s="2063"/>
      <c r="EWB1" s="2063"/>
      <c r="EWC1" s="2063"/>
      <c r="EWD1" s="2063"/>
      <c r="EWE1" s="2063"/>
      <c r="EWF1" s="2063"/>
      <c r="EWG1" s="2063"/>
      <c r="EWH1" s="2063"/>
      <c r="EWI1" s="2063"/>
      <c r="EWJ1" s="2063"/>
      <c r="EWK1" s="2063"/>
      <c r="EWL1" s="2063"/>
      <c r="EWM1" s="2063"/>
      <c r="EWN1" s="2063"/>
      <c r="EWO1" s="2063"/>
      <c r="EWP1" s="2063"/>
      <c r="EWQ1" s="2063"/>
      <c r="EWR1" s="2063"/>
      <c r="EWS1" s="2063"/>
      <c r="EWT1" s="2063"/>
      <c r="EWU1" s="2063"/>
      <c r="EWV1" s="2063"/>
      <c r="EWW1" s="2063"/>
      <c r="EWX1" s="2063"/>
      <c r="EWY1" s="2063"/>
      <c r="EWZ1" s="2063"/>
      <c r="EXA1" s="2063"/>
      <c r="EXB1" s="2063"/>
      <c r="EXC1" s="2063"/>
      <c r="EXD1" s="2063"/>
      <c r="EXE1" s="2063"/>
      <c r="EXF1" s="2063"/>
      <c r="EXG1" s="2063"/>
      <c r="EXH1" s="2063"/>
      <c r="EXI1" s="2063"/>
      <c r="EXJ1" s="2063"/>
      <c r="EXK1" s="2063"/>
      <c r="EXL1" s="2063"/>
      <c r="EXM1" s="2063"/>
      <c r="EXN1" s="2063"/>
      <c r="EXO1" s="2063"/>
      <c r="EXP1" s="2063"/>
      <c r="EXQ1" s="2063"/>
      <c r="EXR1" s="2063"/>
      <c r="EXS1" s="2063"/>
      <c r="EXT1" s="2063"/>
      <c r="EXU1" s="2063"/>
      <c r="EXV1" s="2063"/>
      <c r="EXW1" s="2063"/>
      <c r="EXX1" s="2063"/>
      <c r="EXY1" s="2063"/>
      <c r="EXZ1" s="2063"/>
      <c r="EYA1" s="2063"/>
      <c r="EYB1" s="2063"/>
      <c r="EYC1" s="2063"/>
      <c r="EYD1" s="2063"/>
      <c r="EYE1" s="2063"/>
      <c r="EYF1" s="2063"/>
      <c r="EYG1" s="2063"/>
      <c r="EYH1" s="2063"/>
      <c r="EYI1" s="2063"/>
      <c r="EYJ1" s="2063"/>
      <c r="EYK1" s="2063"/>
      <c r="EYL1" s="2063"/>
      <c r="EYM1" s="2063"/>
      <c r="EYN1" s="2063"/>
      <c r="EYO1" s="2063"/>
      <c r="EYP1" s="2063"/>
      <c r="EYQ1" s="2063"/>
      <c r="EYR1" s="2063"/>
      <c r="EYS1" s="2063"/>
      <c r="EYT1" s="2063"/>
      <c r="EYU1" s="2063"/>
      <c r="EYV1" s="2063"/>
      <c r="EYW1" s="2063"/>
      <c r="EYX1" s="2063"/>
      <c r="EYY1" s="2063"/>
      <c r="EYZ1" s="2063"/>
      <c r="EZA1" s="2063"/>
      <c r="EZB1" s="2063"/>
      <c r="EZC1" s="2063"/>
      <c r="EZD1" s="2063"/>
      <c r="EZE1" s="2063"/>
      <c r="EZF1" s="2063"/>
      <c r="EZG1" s="2063"/>
      <c r="EZH1" s="2063"/>
      <c r="EZI1" s="2063"/>
      <c r="EZJ1" s="2063"/>
      <c r="EZK1" s="2063"/>
      <c r="EZL1" s="2063"/>
      <c r="EZM1" s="2063"/>
      <c r="EZN1" s="2063"/>
      <c r="EZO1" s="2063"/>
      <c r="EZP1" s="2063"/>
      <c r="EZQ1" s="2063"/>
      <c r="EZR1" s="2063"/>
      <c r="EZS1" s="2063"/>
      <c r="EZT1" s="2063"/>
      <c r="EZU1" s="2063"/>
      <c r="EZV1" s="2063"/>
      <c r="EZW1" s="2063"/>
      <c r="EZX1" s="2063"/>
      <c r="EZY1" s="2063"/>
      <c r="EZZ1" s="2063"/>
      <c r="FAA1" s="2063"/>
      <c r="FAB1" s="2063"/>
      <c r="FAC1" s="2063"/>
      <c r="FAD1" s="2063"/>
      <c r="FAE1" s="2063"/>
      <c r="FAF1" s="2063"/>
      <c r="FAG1" s="2063"/>
      <c r="FAH1" s="2063"/>
      <c r="FAI1" s="2063"/>
      <c r="FAJ1" s="2063"/>
      <c r="FAK1" s="2063"/>
      <c r="FAL1" s="2063"/>
      <c r="FAM1" s="2063"/>
      <c r="FAN1" s="2063"/>
      <c r="FAO1" s="2063"/>
      <c r="FAP1" s="2063"/>
      <c r="FAQ1" s="2063"/>
      <c r="FAR1" s="2063"/>
      <c r="FAS1" s="2063"/>
      <c r="FAT1" s="2063"/>
      <c r="FAU1" s="2063"/>
      <c r="FAV1" s="2063"/>
      <c r="FAW1" s="2063"/>
      <c r="FAX1" s="2063"/>
      <c r="FAY1" s="2063"/>
      <c r="FAZ1" s="2063"/>
      <c r="FBA1" s="2063"/>
      <c r="FBB1" s="2063"/>
      <c r="FBC1" s="2063"/>
      <c r="FBD1" s="2063"/>
      <c r="FBE1" s="2063"/>
      <c r="FBF1" s="2063"/>
      <c r="FBG1" s="2063"/>
      <c r="FBH1" s="2063"/>
      <c r="FBI1" s="2063"/>
      <c r="FBJ1" s="2063"/>
      <c r="FBK1" s="2063"/>
      <c r="FBL1" s="2063"/>
      <c r="FBM1" s="2063"/>
      <c r="FBN1" s="2063"/>
      <c r="FBO1" s="2063"/>
      <c r="FBP1" s="2063"/>
      <c r="FBQ1" s="2063"/>
      <c r="FBR1" s="2063"/>
      <c r="FBS1" s="2063"/>
      <c r="FBT1" s="2063"/>
      <c r="FBU1" s="2063"/>
      <c r="FBV1" s="2063"/>
      <c r="FBW1" s="2063"/>
      <c r="FBX1" s="2063"/>
      <c r="FBY1" s="2063"/>
      <c r="FBZ1" s="2063"/>
      <c r="FCA1" s="2063"/>
      <c r="FCB1" s="2063"/>
      <c r="FCC1" s="2063"/>
      <c r="FCD1" s="2063"/>
      <c r="FCE1" s="2063"/>
      <c r="FCF1" s="2063"/>
      <c r="FCG1" s="2063"/>
      <c r="FCH1" s="2063"/>
      <c r="FCI1" s="2063"/>
      <c r="FCJ1" s="2063"/>
      <c r="FCK1" s="2063"/>
      <c r="FCL1" s="2063"/>
      <c r="FCM1" s="2063"/>
      <c r="FCN1" s="2063"/>
      <c r="FCO1" s="2063"/>
      <c r="FCP1" s="2063"/>
      <c r="FCQ1" s="2063"/>
      <c r="FCR1" s="2063"/>
      <c r="FCS1" s="2063"/>
      <c r="FCT1" s="2063"/>
      <c r="FCU1" s="2063"/>
      <c r="FCV1" s="2063"/>
      <c r="FCW1" s="2063"/>
      <c r="FCX1" s="2063"/>
      <c r="FCY1" s="2063"/>
      <c r="FCZ1" s="2063"/>
      <c r="FDA1" s="2063"/>
      <c r="FDB1" s="2063"/>
      <c r="FDC1" s="2063"/>
      <c r="FDD1" s="2063"/>
      <c r="FDE1" s="2063"/>
      <c r="FDF1" s="2063"/>
      <c r="FDG1" s="2063"/>
      <c r="FDH1" s="2063"/>
      <c r="FDI1" s="2063"/>
      <c r="FDJ1" s="2063"/>
      <c r="FDK1" s="2063"/>
      <c r="FDL1" s="2063"/>
      <c r="FDM1" s="2063"/>
      <c r="FDN1" s="2063"/>
      <c r="FDO1" s="2063"/>
      <c r="FDP1" s="2063"/>
      <c r="FDQ1" s="2063"/>
      <c r="FDR1" s="2063"/>
      <c r="FDS1" s="2063"/>
      <c r="FDT1" s="2063"/>
      <c r="FDU1" s="2063"/>
      <c r="FDV1" s="2063"/>
      <c r="FDW1" s="2063"/>
      <c r="FDX1" s="2063"/>
      <c r="FDY1" s="2063"/>
      <c r="FDZ1" s="2063"/>
      <c r="FEA1" s="2063"/>
      <c r="FEB1" s="2063"/>
      <c r="FEC1" s="2063"/>
      <c r="FED1" s="2063"/>
      <c r="FEE1" s="2063"/>
      <c r="FEF1" s="2063"/>
      <c r="FEG1" s="2063"/>
      <c r="FEH1" s="2063"/>
      <c r="FEI1" s="2063"/>
      <c r="FEJ1" s="2063"/>
      <c r="FEK1" s="2063"/>
      <c r="FEL1" s="2063"/>
      <c r="FEM1" s="2063"/>
      <c r="FEN1" s="2063"/>
      <c r="FEO1" s="2063"/>
      <c r="FEP1" s="2063"/>
      <c r="FEQ1" s="2063"/>
      <c r="FER1" s="2063"/>
      <c r="FES1" s="2063"/>
      <c r="FET1" s="2063"/>
      <c r="FEU1" s="2063"/>
      <c r="FEV1" s="2063"/>
      <c r="FEW1" s="2063"/>
      <c r="FEX1" s="2063"/>
      <c r="FEY1" s="2063"/>
      <c r="FEZ1" s="2063"/>
      <c r="FFA1" s="2063"/>
      <c r="FFB1" s="2063"/>
      <c r="FFC1" s="2063"/>
      <c r="FFD1" s="2063"/>
      <c r="FFE1" s="2063"/>
      <c r="FFF1" s="2063"/>
      <c r="FFG1" s="2063"/>
      <c r="FFH1" s="2063"/>
      <c r="FFI1" s="2063"/>
      <c r="FFJ1" s="2063"/>
      <c r="FFK1" s="2063"/>
      <c r="FFL1" s="2063"/>
      <c r="FFM1" s="2063"/>
      <c r="FFN1" s="2063"/>
      <c r="FFO1" s="2063"/>
      <c r="FFP1" s="2063"/>
      <c r="FFQ1" s="2063"/>
      <c r="FFR1" s="2063"/>
      <c r="FFS1" s="2063"/>
      <c r="FFT1" s="2063"/>
      <c r="FFU1" s="2063"/>
      <c r="FFV1" s="2063"/>
      <c r="FFW1" s="2063"/>
      <c r="FFX1" s="2063"/>
      <c r="FFY1" s="2063"/>
      <c r="FFZ1" s="2063"/>
      <c r="FGA1" s="2063"/>
      <c r="FGB1" s="2063"/>
      <c r="FGC1" s="2063"/>
      <c r="FGD1" s="2063"/>
      <c r="FGE1" s="2063"/>
      <c r="FGF1" s="2063"/>
      <c r="FGG1" s="2063"/>
      <c r="FGH1" s="2063"/>
      <c r="FGI1" s="2063"/>
      <c r="FGJ1" s="2063"/>
      <c r="FGK1" s="2063"/>
      <c r="FGL1" s="2063"/>
      <c r="FGM1" s="2063"/>
      <c r="FGN1" s="2063"/>
      <c r="FGO1" s="2063"/>
      <c r="FGP1" s="2063"/>
      <c r="FGQ1" s="2063"/>
      <c r="FGR1" s="2063"/>
      <c r="FGS1" s="2063"/>
      <c r="FGT1" s="2063"/>
      <c r="FGU1" s="2063"/>
      <c r="FGV1" s="2063"/>
      <c r="FGW1" s="2063"/>
      <c r="FGX1" s="2063"/>
      <c r="FGY1" s="2063"/>
      <c r="FGZ1" s="2063"/>
      <c r="FHA1" s="2063"/>
      <c r="FHB1" s="2063"/>
      <c r="FHC1" s="2063"/>
      <c r="FHD1" s="2063"/>
      <c r="FHE1" s="2063"/>
      <c r="FHF1" s="2063"/>
      <c r="FHG1" s="2063"/>
      <c r="FHH1" s="2063"/>
      <c r="FHI1" s="2063"/>
      <c r="FHJ1" s="2063"/>
      <c r="FHK1" s="2063"/>
      <c r="FHL1" s="2063"/>
      <c r="FHM1" s="2063"/>
      <c r="FHN1" s="2063"/>
      <c r="FHO1" s="2063"/>
      <c r="FHP1" s="2063"/>
      <c r="FHQ1" s="2063"/>
      <c r="FHR1" s="2063"/>
      <c r="FHS1" s="2063"/>
      <c r="FHT1" s="2063"/>
      <c r="FHU1" s="2063"/>
      <c r="FHV1" s="2063"/>
      <c r="FHW1" s="2063"/>
      <c r="FHX1" s="2063"/>
      <c r="FHY1" s="2063"/>
      <c r="FHZ1" s="2063"/>
      <c r="FIA1" s="2063"/>
      <c r="FIB1" s="2063"/>
      <c r="FIC1" s="2063"/>
      <c r="FID1" s="2063"/>
      <c r="FIE1" s="2063"/>
      <c r="FIF1" s="2063"/>
      <c r="FIG1" s="2063"/>
      <c r="FIH1" s="2063"/>
      <c r="FII1" s="2063"/>
      <c r="FIJ1" s="2063"/>
      <c r="FIK1" s="2063"/>
      <c r="FIL1" s="2063"/>
      <c r="FIM1" s="2063"/>
      <c r="FIN1" s="2063"/>
      <c r="FIO1" s="2063"/>
      <c r="FIP1" s="2063"/>
      <c r="FIQ1" s="2063"/>
      <c r="FIR1" s="2063"/>
      <c r="FIS1" s="2063"/>
      <c r="FIT1" s="2063"/>
      <c r="FIU1" s="2063"/>
      <c r="FIV1" s="2063"/>
      <c r="FIW1" s="2063"/>
      <c r="FIX1" s="2063"/>
      <c r="FIY1" s="2063"/>
      <c r="FIZ1" s="2063"/>
      <c r="FJA1" s="2063"/>
      <c r="FJB1" s="2063"/>
      <c r="FJC1" s="2063"/>
      <c r="FJD1" s="2063"/>
      <c r="FJE1" s="2063"/>
      <c r="FJF1" s="2063"/>
      <c r="FJG1" s="2063"/>
      <c r="FJH1" s="2063"/>
      <c r="FJI1" s="2063"/>
      <c r="FJJ1" s="2063"/>
      <c r="FJK1" s="2063"/>
      <c r="FJL1" s="2063"/>
      <c r="FJM1" s="2063"/>
      <c r="FJN1" s="2063"/>
      <c r="FJO1" s="2063"/>
      <c r="FJP1" s="2063"/>
      <c r="FJQ1" s="2063"/>
      <c r="FJR1" s="2063"/>
      <c r="FJS1" s="2063"/>
      <c r="FJT1" s="2063"/>
      <c r="FJU1" s="2063"/>
      <c r="FJV1" s="2063"/>
      <c r="FJW1" s="2063"/>
      <c r="FJX1" s="2063"/>
      <c r="FJY1" s="2063"/>
      <c r="FJZ1" s="2063"/>
      <c r="FKA1" s="2063"/>
      <c r="FKB1" s="2063"/>
      <c r="FKC1" s="2063"/>
      <c r="FKD1" s="2063"/>
      <c r="FKE1" s="2063"/>
      <c r="FKF1" s="2063"/>
      <c r="FKG1" s="2063"/>
      <c r="FKH1" s="2063"/>
      <c r="FKI1" s="2063"/>
      <c r="FKJ1" s="2063"/>
      <c r="FKK1" s="2063"/>
      <c r="FKL1" s="2063"/>
      <c r="FKM1" s="2063"/>
      <c r="FKN1" s="2063"/>
      <c r="FKO1" s="2063"/>
      <c r="FKP1" s="2063"/>
      <c r="FKQ1" s="2063"/>
      <c r="FKR1" s="2063"/>
      <c r="FKS1" s="2063"/>
      <c r="FKT1" s="2063"/>
      <c r="FKU1" s="2063"/>
      <c r="FKV1" s="2063"/>
      <c r="FKW1" s="2063"/>
      <c r="FKX1" s="2063"/>
      <c r="FKY1" s="2063"/>
      <c r="FKZ1" s="2063"/>
      <c r="FLA1" s="2063"/>
      <c r="FLB1" s="2063"/>
      <c r="FLC1" s="2063"/>
      <c r="FLD1" s="2063"/>
      <c r="FLE1" s="2063"/>
      <c r="FLF1" s="2063"/>
      <c r="FLG1" s="2063"/>
      <c r="FLH1" s="2063"/>
      <c r="FLI1" s="2063"/>
      <c r="FLJ1" s="2063"/>
      <c r="FLK1" s="2063"/>
      <c r="FLL1" s="2063"/>
      <c r="FLM1" s="2063"/>
      <c r="FLN1" s="2063"/>
      <c r="FLO1" s="2063"/>
      <c r="FLP1" s="2063"/>
      <c r="FLQ1" s="2063"/>
      <c r="FLR1" s="2063"/>
      <c r="FLS1" s="2063"/>
      <c r="FLT1" s="2063"/>
      <c r="FLU1" s="2063"/>
      <c r="FLV1" s="2063"/>
      <c r="FLW1" s="2063"/>
      <c r="FLX1" s="2063"/>
      <c r="FLY1" s="2063"/>
      <c r="FLZ1" s="2063"/>
      <c r="FMA1" s="2063"/>
      <c r="FMB1" s="2063"/>
      <c r="FMC1" s="2063"/>
      <c r="FMD1" s="2063"/>
      <c r="FME1" s="2063"/>
      <c r="FMF1" s="2063"/>
      <c r="FMG1" s="2063"/>
      <c r="FMH1" s="2063"/>
      <c r="FMI1" s="2063"/>
      <c r="FMJ1" s="2063"/>
      <c r="FMK1" s="2063"/>
      <c r="FML1" s="2063"/>
      <c r="FMM1" s="2063"/>
      <c r="FMN1" s="2063"/>
      <c r="FMO1" s="2063"/>
      <c r="FMP1" s="2063"/>
      <c r="FMQ1" s="2063"/>
      <c r="FMR1" s="2063"/>
      <c r="FMS1" s="2063"/>
      <c r="FMT1" s="2063"/>
      <c r="FMU1" s="2063"/>
      <c r="FMV1" s="2063"/>
      <c r="FMW1" s="2063"/>
      <c r="FMX1" s="2063"/>
      <c r="FMY1" s="2063"/>
      <c r="FMZ1" s="2063"/>
      <c r="FNA1" s="2063"/>
      <c r="FNB1" s="2063"/>
      <c r="FNC1" s="2063"/>
      <c r="FND1" s="2063"/>
      <c r="FNE1" s="2063"/>
      <c r="FNF1" s="2063"/>
      <c r="FNG1" s="2063"/>
      <c r="FNH1" s="2063"/>
      <c r="FNI1" s="2063"/>
      <c r="FNJ1" s="2063"/>
      <c r="FNK1" s="2063"/>
      <c r="FNL1" s="2063"/>
      <c r="FNM1" s="2063"/>
      <c r="FNN1" s="2063"/>
      <c r="FNO1" s="2063"/>
      <c r="FNP1" s="2063"/>
      <c r="FNQ1" s="2063"/>
      <c r="FNR1" s="2063"/>
      <c r="FNS1" s="2063"/>
      <c r="FNT1" s="2063"/>
      <c r="FNU1" s="2063"/>
      <c r="FNV1" s="2063"/>
      <c r="FNW1" s="2063"/>
      <c r="FNX1" s="2063"/>
      <c r="FNY1" s="2063"/>
      <c r="FNZ1" s="2063"/>
      <c r="FOA1" s="2063"/>
      <c r="FOB1" s="2063"/>
      <c r="FOC1" s="2063"/>
      <c r="FOD1" s="2063"/>
      <c r="FOE1" s="2063"/>
      <c r="FOF1" s="2063"/>
      <c r="FOG1" s="2063"/>
      <c r="FOH1" s="2063"/>
      <c r="FOI1" s="2063"/>
      <c r="FOJ1" s="2063"/>
      <c r="FOK1" s="2063"/>
      <c r="FOL1" s="2063"/>
      <c r="FOM1" s="2063"/>
      <c r="FON1" s="2063"/>
      <c r="FOO1" s="2063"/>
      <c r="FOP1" s="2063"/>
      <c r="FOQ1" s="2063"/>
      <c r="FOR1" s="2063"/>
      <c r="FOS1" s="2063"/>
      <c r="FOT1" s="2063"/>
      <c r="FOU1" s="2063"/>
      <c r="FOV1" s="2063"/>
      <c r="FOW1" s="2063"/>
      <c r="FOX1" s="2063"/>
      <c r="FOY1" s="2063"/>
      <c r="FOZ1" s="2063"/>
      <c r="FPA1" s="2063"/>
      <c r="FPB1" s="2063"/>
      <c r="FPC1" s="2063"/>
      <c r="FPD1" s="2063"/>
      <c r="FPE1" s="2063"/>
      <c r="FPF1" s="2063"/>
      <c r="FPG1" s="2063"/>
      <c r="FPH1" s="2063"/>
      <c r="FPI1" s="2063"/>
      <c r="FPJ1" s="2063"/>
      <c r="FPK1" s="2063"/>
      <c r="FPL1" s="2063"/>
      <c r="FPM1" s="2063"/>
      <c r="FPN1" s="2063"/>
      <c r="FPO1" s="2063"/>
      <c r="FPP1" s="2063"/>
      <c r="FPQ1" s="2063"/>
      <c r="FPR1" s="2063"/>
      <c r="FPS1" s="2063"/>
      <c r="FPT1" s="2063"/>
      <c r="FPU1" s="2063"/>
      <c r="FPV1" s="2063"/>
      <c r="FPW1" s="2063"/>
      <c r="FPX1" s="2063"/>
      <c r="FPY1" s="2063"/>
      <c r="FPZ1" s="2063"/>
      <c r="FQA1" s="2063"/>
      <c r="FQB1" s="2063"/>
      <c r="FQC1" s="2063"/>
      <c r="FQD1" s="2063"/>
      <c r="FQE1" s="2063"/>
      <c r="FQF1" s="2063"/>
      <c r="FQG1" s="2063"/>
      <c r="FQH1" s="2063"/>
      <c r="FQI1" s="2063"/>
      <c r="FQJ1" s="2063"/>
      <c r="FQK1" s="2063"/>
      <c r="FQL1" s="2063"/>
      <c r="FQM1" s="2063"/>
      <c r="FQN1" s="2063"/>
      <c r="FQO1" s="2063"/>
      <c r="FQP1" s="2063"/>
      <c r="FQQ1" s="2063"/>
      <c r="FQR1" s="2063"/>
      <c r="FQS1" s="2063"/>
      <c r="FQT1" s="2063"/>
      <c r="FQU1" s="2063"/>
      <c r="FQV1" s="2063"/>
      <c r="FQW1" s="2063"/>
      <c r="FQX1" s="2063"/>
      <c r="FQY1" s="2063"/>
      <c r="FQZ1" s="2063"/>
      <c r="FRA1" s="2063"/>
      <c r="FRB1" s="2063"/>
      <c r="FRC1" s="2063"/>
      <c r="FRD1" s="2063"/>
      <c r="FRE1" s="2063"/>
      <c r="FRF1" s="2063"/>
      <c r="FRG1" s="2063"/>
      <c r="FRH1" s="2063"/>
      <c r="FRI1" s="2063"/>
      <c r="FRJ1" s="2063"/>
      <c r="FRK1" s="2063"/>
      <c r="FRL1" s="2063"/>
      <c r="FRM1" s="2063"/>
      <c r="FRN1" s="2063"/>
      <c r="FRO1" s="2063"/>
      <c r="FRP1" s="2063"/>
      <c r="FRQ1" s="2063"/>
      <c r="FRR1" s="2063"/>
      <c r="FRS1" s="2063"/>
      <c r="FRT1" s="2063"/>
      <c r="FRU1" s="2063"/>
      <c r="FRV1" s="2063"/>
      <c r="FRW1" s="2063"/>
      <c r="FRX1" s="2063"/>
      <c r="FRY1" s="2063"/>
      <c r="FRZ1" s="2063"/>
      <c r="FSA1" s="2063"/>
      <c r="FSB1" s="2063"/>
      <c r="FSC1" s="2063"/>
      <c r="FSD1" s="2063"/>
      <c r="FSE1" s="2063"/>
      <c r="FSF1" s="2063"/>
      <c r="FSG1" s="2063"/>
      <c r="FSH1" s="2063"/>
      <c r="FSI1" s="2063"/>
      <c r="FSJ1" s="2063"/>
      <c r="FSK1" s="2063"/>
      <c r="FSL1" s="2063"/>
      <c r="FSM1" s="2063"/>
      <c r="FSN1" s="2063"/>
      <c r="FSO1" s="2063"/>
      <c r="FSP1" s="2063"/>
      <c r="FSQ1" s="2063"/>
      <c r="FSR1" s="2063"/>
      <c r="FSS1" s="2063"/>
      <c r="FST1" s="2063"/>
      <c r="FSU1" s="2063"/>
      <c r="FSV1" s="2063"/>
      <c r="FSW1" s="2063"/>
      <c r="FSX1" s="2063"/>
      <c r="FSY1" s="2063"/>
      <c r="FSZ1" s="2063"/>
      <c r="FTA1" s="2063"/>
      <c r="FTB1" s="2063"/>
      <c r="FTC1" s="2063"/>
      <c r="FTD1" s="2063"/>
      <c r="FTE1" s="2063"/>
      <c r="FTF1" s="2063"/>
      <c r="FTG1" s="2063"/>
      <c r="FTH1" s="2063"/>
      <c r="FTI1" s="2063"/>
      <c r="FTJ1" s="2063"/>
      <c r="FTK1" s="2063"/>
      <c r="FTL1" s="2063"/>
      <c r="FTM1" s="2063"/>
      <c r="FTN1" s="2063"/>
      <c r="FTO1" s="2063"/>
      <c r="FTP1" s="2063"/>
      <c r="FTQ1" s="2063"/>
      <c r="FTR1" s="2063"/>
      <c r="FTS1" s="2063"/>
      <c r="FTT1" s="2063"/>
      <c r="FTU1" s="2063"/>
      <c r="FTV1" s="2063"/>
      <c r="FTW1" s="2063"/>
      <c r="FTX1" s="2063"/>
      <c r="FTY1" s="2063"/>
      <c r="FTZ1" s="2063"/>
      <c r="FUA1" s="2063"/>
      <c r="FUB1" s="2063"/>
      <c r="FUC1" s="2063"/>
      <c r="FUD1" s="2063"/>
      <c r="FUE1" s="2063"/>
      <c r="FUF1" s="2063"/>
      <c r="FUG1" s="2063"/>
      <c r="FUH1" s="2063"/>
      <c r="FUI1" s="2063"/>
      <c r="FUJ1" s="2063"/>
      <c r="FUK1" s="2063"/>
      <c r="FUL1" s="2063"/>
      <c r="FUM1" s="2063"/>
      <c r="FUN1" s="2063"/>
      <c r="FUO1" s="2063"/>
      <c r="FUP1" s="2063"/>
      <c r="FUQ1" s="2063"/>
      <c r="FUR1" s="2063"/>
      <c r="FUS1" s="2063"/>
      <c r="FUT1" s="2063"/>
      <c r="FUU1" s="2063"/>
      <c r="FUV1" s="2063"/>
      <c r="FUW1" s="2063"/>
      <c r="FUX1" s="2063"/>
      <c r="FUY1" s="2063"/>
      <c r="FUZ1" s="2063"/>
      <c r="FVA1" s="2063"/>
      <c r="FVB1" s="2063"/>
      <c r="FVC1" s="2063"/>
      <c r="FVD1" s="2063"/>
      <c r="FVE1" s="2063"/>
      <c r="FVF1" s="2063"/>
      <c r="FVG1" s="2063"/>
      <c r="FVH1" s="2063"/>
      <c r="FVI1" s="2063"/>
      <c r="FVJ1" s="2063"/>
      <c r="FVK1" s="2063"/>
      <c r="FVL1" s="2063"/>
      <c r="FVM1" s="2063"/>
      <c r="FVN1" s="2063"/>
      <c r="FVO1" s="2063"/>
      <c r="FVP1" s="2063"/>
      <c r="FVQ1" s="2063"/>
      <c r="FVR1" s="2063"/>
      <c r="FVS1" s="2063"/>
      <c r="FVT1" s="2063"/>
      <c r="FVU1" s="2063"/>
      <c r="FVV1" s="2063"/>
      <c r="FVW1" s="2063"/>
      <c r="FVX1" s="2063"/>
      <c r="FVY1" s="2063"/>
      <c r="FVZ1" s="2063"/>
      <c r="FWA1" s="2063"/>
      <c r="FWB1" s="2063"/>
      <c r="FWC1" s="2063"/>
      <c r="FWD1" s="2063"/>
      <c r="FWE1" s="2063"/>
      <c r="FWF1" s="2063"/>
      <c r="FWG1" s="2063"/>
      <c r="FWH1" s="2063"/>
      <c r="FWI1" s="2063"/>
      <c r="FWJ1" s="2063"/>
      <c r="FWK1" s="2063"/>
      <c r="FWL1" s="2063"/>
      <c r="FWM1" s="2063"/>
      <c r="FWN1" s="2063"/>
      <c r="FWO1" s="2063"/>
      <c r="FWP1" s="2063"/>
      <c r="FWQ1" s="2063"/>
      <c r="FWR1" s="2063"/>
      <c r="FWS1" s="2063"/>
      <c r="FWT1" s="2063"/>
      <c r="FWU1" s="2063"/>
      <c r="FWV1" s="2063"/>
      <c r="FWW1" s="2063"/>
      <c r="FWX1" s="2063"/>
      <c r="FWY1" s="2063"/>
      <c r="FWZ1" s="2063"/>
      <c r="FXA1" s="2063"/>
      <c r="FXB1" s="2063"/>
      <c r="FXC1" s="2063"/>
      <c r="FXD1" s="2063"/>
      <c r="FXE1" s="2063"/>
      <c r="FXF1" s="2063"/>
      <c r="FXG1" s="2063"/>
      <c r="FXH1" s="2063"/>
      <c r="FXI1" s="2063"/>
      <c r="FXJ1" s="2063"/>
      <c r="FXK1" s="2063"/>
      <c r="FXL1" s="2063"/>
      <c r="FXM1" s="2063"/>
      <c r="FXN1" s="2063"/>
      <c r="FXO1" s="2063"/>
      <c r="FXP1" s="2063"/>
      <c r="FXQ1" s="2063"/>
      <c r="FXR1" s="2063"/>
      <c r="FXS1" s="2063"/>
      <c r="FXT1" s="2063"/>
      <c r="FXU1" s="2063"/>
      <c r="FXV1" s="2063"/>
      <c r="FXW1" s="2063"/>
      <c r="FXX1" s="2063"/>
      <c r="FXY1" s="2063"/>
      <c r="FXZ1" s="2063"/>
      <c r="FYA1" s="2063"/>
      <c r="FYB1" s="2063"/>
      <c r="FYC1" s="2063"/>
      <c r="FYD1" s="2063"/>
      <c r="FYE1" s="2063"/>
      <c r="FYF1" s="2063"/>
      <c r="FYG1" s="2063"/>
      <c r="FYH1" s="2063"/>
      <c r="FYI1" s="2063"/>
      <c r="FYJ1" s="2063"/>
      <c r="FYK1" s="2063"/>
      <c r="FYL1" s="2063"/>
      <c r="FYM1" s="2063"/>
      <c r="FYN1" s="2063"/>
      <c r="FYO1" s="2063"/>
      <c r="FYP1" s="2063"/>
      <c r="FYQ1" s="2063"/>
      <c r="FYR1" s="2063"/>
      <c r="FYS1" s="2063"/>
      <c r="FYT1" s="2063"/>
      <c r="FYU1" s="2063"/>
      <c r="FYV1" s="2063"/>
      <c r="FYW1" s="2063"/>
      <c r="FYX1" s="2063"/>
      <c r="FYY1" s="2063"/>
      <c r="FYZ1" s="2063"/>
      <c r="FZA1" s="2063"/>
      <c r="FZB1" s="2063"/>
      <c r="FZC1" s="2063"/>
      <c r="FZD1" s="2063"/>
      <c r="FZE1" s="2063"/>
      <c r="FZF1" s="2063"/>
      <c r="FZG1" s="2063"/>
      <c r="FZH1" s="2063"/>
      <c r="FZI1" s="2063"/>
      <c r="FZJ1" s="2063"/>
      <c r="FZK1" s="2063"/>
      <c r="FZL1" s="2063"/>
      <c r="FZM1" s="2063"/>
      <c r="FZN1" s="2063"/>
      <c r="FZO1" s="2063"/>
      <c r="FZP1" s="2063"/>
      <c r="FZQ1" s="2063"/>
      <c r="FZR1" s="2063"/>
      <c r="FZS1" s="2063"/>
      <c r="FZT1" s="2063"/>
      <c r="FZU1" s="2063"/>
      <c r="FZV1" s="2063"/>
      <c r="FZW1" s="2063"/>
      <c r="FZX1" s="2063"/>
      <c r="FZY1" s="2063"/>
      <c r="FZZ1" s="2063"/>
      <c r="GAA1" s="2063"/>
      <c r="GAB1" s="2063"/>
      <c r="GAC1" s="2063"/>
      <c r="GAD1" s="2063"/>
      <c r="GAE1" s="2063"/>
      <c r="GAF1" s="2063"/>
      <c r="GAG1" s="2063"/>
      <c r="GAH1" s="2063"/>
      <c r="GAI1" s="2063"/>
      <c r="GAJ1" s="2063"/>
      <c r="GAK1" s="2063"/>
      <c r="GAL1" s="2063"/>
      <c r="GAM1" s="2063"/>
      <c r="GAN1" s="2063"/>
      <c r="GAO1" s="2063"/>
      <c r="GAP1" s="2063"/>
      <c r="GAQ1" s="2063"/>
      <c r="GAR1" s="2063"/>
      <c r="GAS1" s="2063"/>
      <c r="GAT1" s="2063"/>
      <c r="GAU1" s="2063"/>
      <c r="GAV1" s="2063"/>
      <c r="GAW1" s="2063"/>
      <c r="GAX1" s="2063"/>
      <c r="GAY1" s="2063"/>
      <c r="GAZ1" s="2063"/>
      <c r="GBA1" s="2063"/>
      <c r="GBB1" s="2063"/>
      <c r="GBC1" s="2063"/>
      <c r="GBD1" s="2063"/>
      <c r="GBE1" s="2063"/>
      <c r="GBF1" s="2063"/>
      <c r="GBG1" s="2063"/>
      <c r="GBH1" s="2063"/>
      <c r="GBI1" s="2063"/>
      <c r="GBJ1" s="2063"/>
      <c r="GBK1" s="2063"/>
      <c r="GBL1" s="2063"/>
      <c r="GBM1" s="2063"/>
      <c r="GBN1" s="2063"/>
      <c r="GBO1" s="2063"/>
      <c r="GBP1" s="2063"/>
      <c r="GBQ1" s="2063"/>
      <c r="GBR1" s="2063"/>
      <c r="GBS1" s="2063"/>
      <c r="GBT1" s="2063"/>
      <c r="GBU1" s="2063"/>
      <c r="GBV1" s="2063"/>
      <c r="GBW1" s="2063"/>
      <c r="GBX1" s="2063"/>
      <c r="GBY1" s="2063"/>
      <c r="GBZ1" s="2063"/>
      <c r="GCA1" s="2063"/>
      <c r="GCB1" s="2063"/>
      <c r="GCC1" s="2063"/>
      <c r="GCD1" s="2063"/>
      <c r="GCE1" s="2063"/>
      <c r="GCF1" s="2063"/>
      <c r="GCG1" s="2063"/>
      <c r="GCH1" s="2063"/>
      <c r="GCI1" s="2063"/>
      <c r="GCJ1" s="2063"/>
      <c r="GCK1" s="2063"/>
      <c r="GCL1" s="2063"/>
      <c r="GCM1" s="2063"/>
      <c r="GCN1" s="2063"/>
      <c r="GCO1" s="2063"/>
      <c r="GCP1" s="2063"/>
      <c r="GCQ1" s="2063"/>
      <c r="GCR1" s="2063"/>
      <c r="GCS1" s="2063"/>
      <c r="GCT1" s="2063"/>
      <c r="GCU1" s="2063"/>
      <c r="GCV1" s="2063"/>
      <c r="GCW1" s="2063"/>
      <c r="GCX1" s="2063"/>
      <c r="GCY1" s="2063"/>
      <c r="GCZ1" s="2063"/>
      <c r="GDA1" s="2063"/>
      <c r="GDB1" s="2063"/>
      <c r="GDC1" s="2063"/>
      <c r="GDD1" s="2063"/>
      <c r="GDE1" s="2063"/>
      <c r="GDF1" s="2063"/>
      <c r="GDG1" s="2063"/>
      <c r="GDH1" s="2063"/>
      <c r="GDI1" s="2063"/>
      <c r="GDJ1" s="2063"/>
      <c r="GDK1" s="2063"/>
      <c r="GDL1" s="2063"/>
      <c r="GDM1" s="2063"/>
      <c r="GDN1" s="2063"/>
      <c r="GDO1" s="2063"/>
      <c r="GDP1" s="2063"/>
      <c r="GDQ1" s="2063"/>
      <c r="GDR1" s="2063"/>
      <c r="GDS1" s="2063"/>
      <c r="GDT1" s="2063"/>
      <c r="GDU1" s="2063"/>
      <c r="GDV1" s="2063"/>
      <c r="GDW1" s="2063"/>
      <c r="GDX1" s="2063"/>
      <c r="GDY1" s="2063"/>
      <c r="GDZ1" s="2063"/>
      <c r="GEA1" s="2063"/>
      <c r="GEB1" s="2063"/>
      <c r="GEC1" s="2063"/>
      <c r="GED1" s="2063"/>
      <c r="GEE1" s="2063"/>
      <c r="GEF1" s="2063"/>
      <c r="GEG1" s="2063"/>
      <c r="GEH1" s="2063"/>
      <c r="GEI1" s="2063"/>
      <c r="GEJ1" s="2063"/>
      <c r="GEK1" s="2063"/>
      <c r="GEL1" s="2063"/>
      <c r="GEM1" s="2063"/>
      <c r="GEN1" s="2063"/>
      <c r="GEO1" s="2063"/>
      <c r="GEP1" s="2063"/>
      <c r="GEQ1" s="2063"/>
      <c r="GER1" s="2063"/>
      <c r="GES1" s="2063"/>
      <c r="GET1" s="2063"/>
      <c r="GEU1" s="2063"/>
      <c r="GEV1" s="2063"/>
      <c r="GEW1" s="2063"/>
      <c r="GEX1" s="2063"/>
      <c r="GEY1" s="2063"/>
      <c r="GEZ1" s="2063"/>
      <c r="GFA1" s="2063"/>
      <c r="GFB1" s="2063"/>
      <c r="GFC1" s="2063"/>
      <c r="GFD1" s="2063"/>
      <c r="GFE1" s="2063"/>
      <c r="GFF1" s="2063"/>
      <c r="GFG1" s="2063"/>
      <c r="GFH1" s="2063"/>
      <c r="GFI1" s="2063"/>
      <c r="GFJ1" s="2063"/>
      <c r="GFK1" s="2063"/>
      <c r="GFL1" s="2063"/>
      <c r="GFM1" s="2063"/>
      <c r="GFN1" s="2063"/>
      <c r="GFO1" s="2063"/>
      <c r="GFP1" s="2063"/>
      <c r="GFQ1" s="2063"/>
      <c r="GFR1" s="2063"/>
      <c r="GFS1" s="2063"/>
      <c r="GFT1" s="2063"/>
      <c r="GFU1" s="2063"/>
      <c r="GFV1" s="2063"/>
      <c r="GFW1" s="2063"/>
      <c r="GFX1" s="2063"/>
      <c r="GFY1" s="2063"/>
      <c r="GFZ1" s="2063"/>
      <c r="GGA1" s="2063"/>
      <c r="GGB1" s="2063"/>
      <c r="GGC1" s="2063"/>
      <c r="GGD1" s="2063"/>
      <c r="GGE1" s="2063"/>
      <c r="GGF1" s="2063"/>
      <c r="GGG1" s="2063"/>
      <c r="GGH1" s="2063"/>
      <c r="GGI1" s="2063"/>
      <c r="GGJ1" s="2063"/>
      <c r="GGK1" s="2063"/>
      <c r="GGL1" s="2063"/>
      <c r="GGM1" s="2063"/>
      <c r="GGN1" s="2063"/>
      <c r="GGO1" s="2063"/>
      <c r="GGP1" s="2063"/>
      <c r="GGQ1" s="2063"/>
      <c r="GGR1" s="2063"/>
      <c r="GGS1" s="2063"/>
      <c r="GGT1" s="2063"/>
      <c r="GGU1" s="2063"/>
      <c r="GGV1" s="2063"/>
      <c r="GGW1" s="2063"/>
      <c r="GGX1" s="2063"/>
      <c r="GGY1" s="2063"/>
      <c r="GGZ1" s="2063"/>
      <c r="GHA1" s="2063"/>
      <c r="GHB1" s="2063"/>
      <c r="GHC1" s="2063"/>
      <c r="GHD1" s="2063"/>
      <c r="GHE1" s="2063"/>
      <c r="GHF1" s="2063"/>
      <c r="GHG1" s="2063"/>
      <c r="GHH1" s="2063"/>
      <c r="GHI1" s="2063"/>
      <c r="GHJ1" s="2063"/>
      <c r="GHK1" s="2063"/>
      <c r="GHL1" s="2063"/>
      <c r="GHM1" s="2063"/>
      <c r="GHN1" s="2063"/>
      <c r="GHO1" s="2063"/>
      <c r="GHP1" s="2063"/>
      <c r="GHQ1" s="2063"/>
      <c r="GHR1" s="2063"/>
      <c r="GHS1" s="2063"/>
      <c r="GHT1" s="2063"/>
      <c r="GHU1" s="2063"/>
      <c r="GHV1" s="2063"/>
      <c r="GHW1" s="2063"/>
      <c r="GHX1" s="2063"/>
      <c r="GHY1" s="2063"/>
      <c r="GHZ1" s="2063"/>
      <c r="GIA1" s="2063"/>
      <c r="GIB1" s="2063"/>
      <c r="GIC1" s="2063"/>
      <c r="GID1" s="2063"/>
      <c r="GIE1" s="2063"/>
      <c r="GIF1" s="2063"/>
      <c r="GIG1" s="2063"/>
      <c r="GIH1" s="2063"/>
      <c r="GII1" s="2063"/>
      <c r="GIJ1" s="2063"/>
      <c r="GIK1" s="2063"/>
      <c r="GIL1" s="2063"/>
      <c r="GIM1" s="2063"/>
      <c r="GIN1" s="2063"/>
      <c r="GIO1" s="2063"/>
      <c r="GIP1" s="2063"/>
      <c r="GIQ1" s="2063"/>
      <c r="GIR1" s="2063"/>
      <c r="GIS1" s="2063"/>
      <c r="GIT1" s="2063"/>
      <c r="GIU1" s="2063"/>
      <c r="GIV1" s="2063"/>
      <c r="GIW1" s="2063"/>
      <c r="GIX1" s="2063"/>
      <c r="GIY1" s="2063"/>
      <c r="GIZ1" s="2063"/>
      <c r="GJA1" s="2063"/>
      <c r="GJB1" s="2063"/>
      <c r="GJC1" s="2063"/>
      <c r="GJD1" s="2063"/>
      <c r="GJE1" s="2063"/>
      <c r="GJF1" s="2063"/>
      <c r="GJG1" s="2063"/>
      <c r="GJH1" s="2063"/>
      <c r="GJI1" s="2063"/>
      <c r="GJJ1" s="2063"/>
      <c r="GJK1" s="2063"/>
      <c r="GJL1" s="2063"/>
      <c r="GJM1" s="2063"/>
      <c r="GJN1" s="2063"/>
      <c r="GJO1" s="2063"/>
      <c r="GJP1" s="2063"/>
      <c r="GJQ1" s="2063"/>
      <c r="GJR1" s="2063"/>
      <c r="GJS1" s="2063"/>
      <c r="GJT1" s="2063"/>
      <c r="GJU1" s="2063"/>
      <c r="GJV1" s="2063"/>
      <c r="GJW1" s="2063"/>
      <c r="GJX1" s="2063"/>
      <c r="GJY1" s="2063"/>
      <c r="GJZ1" s="2063"/>
      <c r="GKA1" s="2063"/>
      <c r="GKB1" s="2063"/>
      <c r="GKC1" s="2063"/>
      <c r="GKD1" s="2063"/>
      <c r="GKE1" s="2063"/>
      <c r="GKF1" s="2063"/>
      <c r="GKG1" s="2063"/>
      <c r="GKH1" s="2063"/>
      <c r="GKI1" s="2063"/>
      <c r="GKJ1" s="2063"/>
      <c r="GKK1" s="2063"/>
      <c r="GKL1" s="2063"/>
      <c r="GKM1" s="2063"/>
      <c r="GKN1" s="2063"/>
      <c r="GKO1" s="2063"/>
      <c r="GKP1" s="2063"/>
      <c r="GKQ1" s="2063"/>
      <c r="GKR1" s="2063"/>
      <c r="GKS1" s="2063"/>
      <c r="GKT1" s="2063"/>
      <c r="GKU1" s="2063"/>
      <c r="GKV1" s="2063"/>
      <c r="GKW1" s="2063"/>
      <c r="GKX1" s="2063"/>
      <c r="GKY1" s="2063"/>
      <c r="GKZ1" s="2063"/>
      <c r="GLA1" s="2063"/>
      <c r="GLB1" s="2063"/>
      <c r="GLC1" s="2063"/>
      <c r="GLD1" s="2063"/>
      <c r="GLE1" s="2063"/>
      <c r="GLF1" s="2063"/>
      <c r="GLG1" s="2063"/>
      <c r="GLH1" s="2063"/>
      <c r="GLI1" s="2063"/>
      <c r="GLJ1" s="2063"/>
      <c r="GLK1" s="2063"/>
      <c r="GLL1" s="2063"/>
      <c r="GLM1" s="2063"/>
      <c r="GLN1" s="2063"/>
      <c r="GLO1" s="2063"/>
      <c r="GLP1" s="2063"/>
      <c r="GLQ1" s="2063"/>
      <c r="GLR1" s="2063"/>
      <c r="GLS1" s="2063"/>
      <c r="GLT1" s="2063"/>
      <c r="GLU1" s="2063"/>
      <c r="GLV1" s="2063"/>
      <c r="GLW1" s="2063"/>
      <c r="GLX1" s="2063"/>
      <c r="GLY1" s="2063"/>
      <c r="GLZ1" s="2063"/>
      <c r="GMA1" s="2063"/>
      <c r="GMB1" s="2063"/>
      <c r="GMC1" s="2063"/>
      <c r="GMD1" s="2063"/>
      <c r="GME1" s="2063"/>
      <c r="GMF1" s="2063"/>
      <c r="GMG1" s="2063"/>
      <c r="GMH1" s="2063"/>
      <c r="GMI1" s="2063"/>
      <c r="GMJ1" s="2063"/>
      <c r="GMK1" s="2063"/>
      <c r="GML1" s="2063"/>
      <c r="GMM1" s="2063"/>
      <c r="GMN1" s="2063"/>
      <c r="GMO1" s="2063"/>
      <c r="GMP1" s="2063"/>
      <c r="GMQ1" s="2063"/>
      <c r="GMR1" s="2063"/>
      <c r="GMS1" s="2063"/>
      <c r="GMT1" s="2063"/>
      <c r="GMU1" s="2063"/>
      <c r="GMV1" s="2063"/>
      <c r="GMW1" s="2063"/>
      <c r="GMX1" s="2063"/>
      <c r="GMY1" s="2063"/>
      <c r="GMZ1" s="2063"/>
      <c r="GNA1" s="2063"/>
      <c r="GNB1" s="2063"/>
      <c r="GNC1" s="2063"/>
      <c r="GND1" s="2063"/>
      <c r="GNE1" s="2063"/>
      <c r="GNF1" s="2063"/>
      <c r="GNG1" s="2063"/>
      <c r="GNH1" s="2063"/>
      <c r="GNI1" s="2063"/>
      <c r="GNJ1" s="2063"/>
      <c r="GNK1" s="2063"/>
      <c r="GNL1" s="2063"/>
      <c r="GNM1" s="2063"/>
      <c r="GNN1" s="2063"/>
      <c r="GNO1" s="2063"/>
      <c r="GNP1" s="2063"/>
      <c r="GNQ1" s="2063"/>
      <c r="GNR1" s="2063"/>
      <c r="GNS1" s="2063"/>
      <c r="GNT1" s="2063"/>
      <c r="GNU1" s="2063"/>
      <c r="GNV1" s="2063"/>
      <c r="GNW1" s="2063"/>
      <c r="GNX1" s="2063"/>
      <c r="GNY1" s="2063"/>
      <c r="GNZ1" s="2063"/>
      <c r="GOA1" s="2063"/>
      <c r="GOB1" s="2063"/>
      <c r="GOC1" s="2063"/>
      <c r="GOD1" s="2063"/>
      <c r="GOE1" s="2063"/>
      <c r="GOF1" s="2063"/>
      <c r="GOG1" s="2063"/>
      <c r="GOH1" s="2063"/>
      <c r="GOI1" s="2063"/>
      <c r="GOJ1" s="2063"/>
      <c r="GOK1" s="2063"/>
      <c r="GOL1" s="2063"/>
      <c r="GOM1" s="2063"/>
      <c r="GON1" s="2063"/>
      <c r="GOO1" s="2063"/>
      <c r="GOP1" s="2063"/>
      <c r="GOQ1" s="2063"/>
      <c r="GOR1" s="2063"/>
      <c r="GOS1" s="2063"/>
      <c r="GOT1" s="2063"/>
      <c r="GOU1" s="2063"/>
      <c r="GOV1" s="2063"/>
      <c r="GOW1" s="2063"/>
      <c r="GOX1" s="2063"/>
      <c r="GOY1" s="2063"/>
      <c r="GOZ1" s="2063"/>
      <c r="GPA1" s="2063"/>
      <c r="GPB1" s="2063"/>
      <c r="GPC1" s="2063"/>
      <c r="GPD1" s="2063"/>
      <c r="GPE1" s="2063"/>
      <c r="GPF1" s="2063"/>
      <c r="GPG1" s="2063"/>
      <c r="GPH1" s="2063"/>
      <c r="GPI1" s="2063"/>
      <c r="GPJ1" s="2063"/>
      <c r="GPK1" s="2063"/>
      <c r="GPL1" s="2063"/>
      <c r="GPM1" s="2063"/>
      <c r="GPN1" s="2063"/>
      <c r="GPO1" s="2063"/>
      <c r="GPP1" s="2063"/>
      <c r="GPQ1" s="2063"/>
      <c r="GPR1" s="2063"/>
      <c r="GPS1" s="2063"/>
      <c r="GPT1" s="2063"/>
      <c r="GPU1" s="2063"/>
      <c r="GPV1" s="2063"/>
      <c r="GPW1" s="2063"/>
      <c r="GPX1" s="2063"/>
      <c r="GPY1" s="2063"/>
      <c r="GPZ1" s="2063"/>
      <c r="GQA1" s="2063"/>
      <c r="GQB1" s="2063"/>
      <c r="GQC1" s="2063"/>
      <c r="GQD1" s="2063"/>
      <c r="GQE1" s="2063"/>
      <c r="GQF1" s="2063"/>
      <c r="GQG1" s="2063"/>
      <c r="GQH1" s="2063"/>
      <c r="GQI1" s="2063"/>
      <c r="GQJ1" s="2063"/>
      <c r="GQK1" s="2063"/>
      <c r="GQL1" s="2063"/>
      <c r="GQM1" s="2063"/>
      <c r="GQN1" s="2063"/>
      <c r="GQO1" s="2063"/>
      <c r="GQP1" s="2063"/>
      <c r="GQQ1" s="2063"/>
      <c r="GQR1" s="2063"/>
      <c r="GQS1" s="2063"/>
      <c r="GQT1" s="2063"/>
      <c r="GQU1" s="2063"/>
      <c r="GQV1" s="2063"/>
      <c r="GQW1" s="2063"/>
      <c r="GQX1" s="2063"/>
      <c r="GQY1" s="2063"/>
      <c r="GQZ1" s="2063"/>
      <c r="GRA1" s="2063"/>
      <c r="GRB1" s="2063"/>
      <c r="GRC1" s="2063"/>
      <c r="GRD1" s="2063"/>
      <c r="GRE1" s="2063"/>
      <c r="GRF1" s="2063"/>
      <c r="GRG1" s="2063"/>
      <c r="GRH1" s="2063"/>
      <c r="GRI1" s="2063"/>
      <c r="GRJ1" s="2063"/>
      <c r="GRK1" s="2063"/>
      <c r="GRL1" s="2063"/>
      <c r="GRM1" s="2063"/>
      <c r="GRN1" s="2063"/>
      <c r="GRO1" s="2063"/>
      <c r="GRP1" s="2063"/>
      <c r="GRQ1" s="2063"/>
      <c r="GRR1" s="2063"/>
      <c r="GRS1" s="2063"/>
      <c r="GRT1" s="2063"/>
      <c r="GRU1" s="2063"/>
      <c r="GRV1" s="2063"/>
      <c r="GRW1" s="2063"/>
      <c r="GRX1" s="2063"/>
      <c r="GRY1" s="2063"/>
      <c r="GRZ1" s="2063"/>
      <c r="GSA1" s="2063"/>
      <c r="GSB1" s="2063"/>
      <c r="GSC1" s="2063"/>
      <c r="GSD1" s="2063"/>
      <c r="GSE1" s="2063"/>
      <c r="GSF1" s="2063"/>
      <c r="GSG1" s="2063"/>
      <c r="GSH1" s="2063"/>
      <c r="GSI1" s="2063"/>
      <c r="GSJ1" s="2063"/>
      <c r="GSK1" s="2063"/>
      <c r="GSL1" s="2063"/>
      <c r="GSM1" s="2063"/>
      <c r="GSN1" s="2063"/>
      <c r="GSO1" s="2063"/>
      <c r="GSP1" s="2063"/>
      <c r="GSQ1" s="2063"/>
      <c r="GSR1" s="2063"/>
      <c r="GSS1" s="2063"/>
      <c r="GST1" s="2063"/>
      <c r="GSU1" s="2063"/>
      <c r="GSV1" s="2063"/>
      <c r="GSW1" s="2063"/>
      <c r="GSX1" s="2063"/>
      <c r="GSY1" s="2063"/>
      <c r="GSZ1" s="2063"/>
      <c r="GTA1" s="2063"/>
      <c r="GTB1" s="2063"/>
      <c r="GTC1" s="2063"/>
      <c r="GTD1" s="2063"/>
      <c r="GTE1" s="2063"/>
      <c r="GTF1" s="2063"/>
      <c r="GTG1" s="2063"/>
      <c r="GTH1" s="2063"/>
      <c r="GTI1" s="2063"/>
      <c r="GTJ1" s="2063"/>
      <c r="GTK1" s="2063"/>
      <c r="GTL1" s="2063"/>
      <c r="GTM1" s="2063"/>
      <c r="GTN1" s="2063"/>
      <c r="GTO1" s="2063"/>
      <c r="GTP1" s="2063"/>
      <c r="GTQ1" s="2063"/>
      <c r="GTR1" s="2063"/>
      <c r="GTS1" s="2063"/>
      <c r="GTT1" s="2063"/>
      <c r="GTU1" s="2063"/>
      <c r="GTV1" s="2063"/>
      <c r="GTW1" s="2063"/>
      <c r="GTX1" s="2063"/>
      <c r="GTY1" s="2063"/>
      <c r="GTZ1" s="2063"/>
      <c r="GUA1" s="2063"/>
      <c r="GUB1" s="2063"/>
      <c r="GUC1" s="2063"/>
      <c r="GUD1" s="2063"/>
      <c r="GUE1" s="2063"/>
      <c r="GUF1" s="2063"/>
      <c r="GUG1" s="2063"/>
      <c r="GUH1" s="2063"/>
      <c r="GUI1" s="2063"/>
      <c r="GUJ1" s="2063"/>
      <c r="GUK1" s="2063"/>
      <c r="GUL1" s="2063"/>
      <c r="GUM1" s="2063"/>
      <c r="GUN1" s="2063"/>
      <c r="GUO1" s="2063"/>
      <c r="GUP1" s="2063"/>
      <c r="GUQ1" s="2063"/>
      <c r="GUR1" s="2063"/>
      <c r="GUS1" s="2063"/>
      <c r="GUT1" s="2063"/>
      <c r="GUU1" s="2063"/>
      <c r="GUV1" s="2063"/>
      <c r="GUW1" s="2063"/>
      <c r="GUX1" s="2063"/>
      <c r="GUY1" s="2063"/>
      <c r="GUZ1" s="2063"/>
      <c r="GVA1" s="2063"/>
      <c r="GVB1" s="2063"/>
      <c r="GVC1" s="2063"/>
      <c r="GVD1" s="2063"/>
      <c r="GVE1" s="2063"/>
      <c r="GVF1" s="2063"/>
      <c r="GVG1" s="2063"/>
      <c r="GVH1" s="2063"/>
      <c r="GVI1" s="2063"/>
      <c r="GVJ1" s="2063"/>
      <c r="GVK1" s="2063"/>
      <c r="GVL1" s="2063"/>
      <c r="GVM1" s="2063"/>
      <c r="GVN1" s="2063"/>
      <c r="GVO1" s="2063"/>
      <c r="GVP1" s="2063"/>
      <c r="GVQ1" s="2063"/>
      <c r="GVR1" s="2063"/>
      <c r="GVS1" s="2063"/>
      <c r="GVT1" s="2063"/>
      <c r="GVU1" s="2063"/>
      <c r="GVV1" s="2063"/>
      <c r="GVW1" s="2063"/>
      <c r="GVX1" s="2063"/>
      <c r="GVY1" s="2063"/>
      <c r="GVZ1" s="2063"/>
      <c r="GWA1" s="2063"/>
      <c r="GWB1" s="2063"/>
      <c r="GWC1" s="2063"/>
      <c r="GWD1" s="2063"/>
      <c r="GWE1" s="2063"/>
      <c r="GWF1" s="2063"/>
      <c r="GWG1" s="2063"/>
      <c r="GWH1" s="2063"/>
      <c r="GWI1" s="2063"/>
      <c r="GWJ1" s="2063"/>
      <c r="GWK1" s="2063"/>
      <c r="GWL1" s="2063"/>
      <c r="GWM1" s="2063"/>
      <c r="GWN1" s="2063"/>
      <c r="GWO1" s="2063"/>
      <c r="GWP1" s="2063"/>
      <c r="GWQ1" s="2063"/>
      <c r="GWR1" s="2063"/>
      <c r="GWS1" s="2063"/>
      <c r="GWT1" s="2063"/>
      <c r="GWU1" s="2063"/>
      <c r="GWV1" s="2063"/>
      <c r="GWW1" s="2063"/>
      <c r="GWX1" s="2063"/>
      <c r="GWY1" s="2063"/>
      <c r="GWZ1" s="2063"/>
      <c r="GXA1" s="2063"/>
      <c r="GXB1" s="2063"/>
      <c r="GXC1" s="2063"/>
      <c r="GXD1" s="2063"/>
      <c r="GXE1" s="2063"/>
      <c r="GXF1" s="2063"/>
      <c r="GXG1" s="2063"/>
      <c r="GXH1" s="2063"/>
      <c r="GXI1" s="2063"/>
      <c r="GXJ1" s="2063"/>
      <c r="GXK1" s="2063"/>
      <c r="GXL1" s="2063"/>
      <c r="GXM1" s="2063"/>
      <c r="GXN1" s="2063"/>
      <c r="GXO1" s="2063"/>
      <c r="GXP1" s="2063"/>
      <c r="GXQ1" s="2063"/>
      <c r="GXR1" s="2063"/>
      <c r="GXS1" s="2063"/>
      <c r="GXT1" s="2063"/>
      <c r="GXU1" s="2063"/>
      <c r="GXV1" s="2063"/>
      <c r="GXW1" s="2063"/>
      <c r="GXX1" s="2063"/>
      <c r="GXY1" s="2063"/>
      <c r="GXZ1" s="2063"/>
      <c r="GYA1" s="2063"/>
      <c r="GYB1" s="2063"/>
      <c r="GYC1" s="2063"/>
      <c r="GYD1" s="2063"/>
      <c r="GYE1" s="2063"/>
      <c r="GYF1" s="2063"/>
      <c r="GYG1" s="2063"/>
      <c r="GYH1" s="2063"/>
      <c r="GYI1" s="2063"/>
      <c r="GYJ1" s="2063"/>
      <c r="GYK1" s="2063"/>
      <c r="GYL1" s="2063"/>
      <c r="GYM1" s="2063"/>
      <c r="GYN1" s="2063"/>
      <c r="GYO1" s="2063"/>
      <c r="GYP1" s="2063"/>
      <c r="GYQ1" s="2063"/>
      <c r="GYR1" s="2063"/>
      <c r="GYS1" s="2063"/>
      <c r="GYT1" s="2063"/>
      <c r="GYU1" s="2063"/>
      <c r="GYV1" s="2063"/>
      <c r="GYW1" s="2063"/>
      <c r="GYX1" s="2063"/>
      <c r="GYY1" s="2063"/>
      <c r="GYZ1" s="2063"/>
      <c r="GZA1" s="2063"/>
      <c r="GZB1" s="2063"/>
      <c r="GZC1" s="2063"/>
      <c r="GZD1" s="2063"/>
      <c r="GZE1" s="2063"/>
      <c r="GZF1" s="2063"/>
      <c r="GZG1" s="2063"/>
      <c r="GZH1" s="2063"/>
      <c r="GZI1" s="2063"/>
      <c r="GZJ1" s="2063"/>
      <c r="GZK1" s="2063"/>
      <c r="GZL1" s="2063"/>
      <c r="GZM1" s="2063"/>
      <c r="GZN1" s="2063"/>
      <c r="GZO1" s="2063"/>
      <c r="GZP1" s="2063"/>
      <c r="GZQ1" s="2063"/>
      <c r="GZR1" s="2063"/>
      <c r="GZS1" s="2063"/>
      <c r="GZT1" s="2063"/>
      <c r="GZU1" s="2063"/>
      <c r="GZV1" s="2063"/>
      <c r="GZW1" s="2063"/>
      <c r="GZX1" s="2063"/>
      <c r="GZY1" s="2063"/>
      <c r="GZZ1" s="2063"/>
      <c r="HAA1" s="2063"/>
      <c r="HAB1" s="2063"/>
      <c r="HAC1" s="2063"/>
      <c r="HAD1" s="2063"/>
      <c r="HAE1" s="2063"/>
      <c r="HAF1" s="2063"/>
      <c r="HAG1" s="2063"/>
      <c r="HAH1" s="2063"/>
      <c r="HAI1" s="2063"/>
      <c r="HAJ1" s="2063"/>
      <c r="HAK1" s="2063"/>
      <c r="HAL1" s="2063"/>
      <c r="HAM1" s="2063"/>
      <c r="HAN1" s="2063"/>
      <c r="HAO1" s="2063"/>
      <c r="HAP1" s="2063"/>
      <c r="HAQ1" s="2063"/>
      <c r="HAR1" s="2063"/>
      <c r="HAS1" s="2063"/>
      <c r="HAT1" s="2063"/>
      <c r="HAU1" s="2063"/>
      <c r="HAV1" s="2063"/>
      <c r="HAW1" s="2063"/>
      <c r="HAX1" s="2063"/>
      <c r="HAY1" s="2063"/>
      <c r="HAZ1" s="2063"/>
      <c r="HBA1" s="2063"/>
      <c r="HBB1" s="2063"/>
      <c r="HBC1" s="2063"/>
      <c r="HBD1" s="2063"/>
      <c r="HBE1" s="2063"/>
      <c r="HBF1" s="2063"/>
      <c r="HBG1" s="2063"/>
      <c r="HBH1" s="2063"/>
      <c r="HBI1" s="2063"/>
      <c r="HBJ1" s="2063"/>
      <c r="HBK1" s="2063"/>
      <c r="HBL1" s="2063"/>
      <c r="HBM1" s="2063"/>
      <c r="HBN1" s="2063"/>
      <c r="HBO1" s="2063"/>
      <c r="HBP1" s="2063"/>
      <c r="HBQ1" s="2063"/>
      <c r="HBR1" s="2063"/>
      <c r="HBS1" s="2063"/>
      <c r="HBT1" s="2063"/>
      <c r="HBU1" s="2063"/>
      <c r="HBV1" s="2063"/>
      <c r="HBW1" s="2063"/>
      <c r="HBX1" s="2063"/>
      <c r="HBY1" s="2063"/>
      <c r="HBZ1" s="2063"/>
      <c r="HCA1" s="2063"/>
      <c r="HCB1" s="2063"/>
      <c r="HCC1" s="2063"/>
      <c r="HCD1" s="2063"/>
      <c r="HCE1" s="2063"/>
      <c r="HCF1" s="2063"/>
      <c r="HCG1" s="2063"/>
      <c r="HCH1" s="2063"/>
      <c r="HCI1" s="2063"/>
      <c r="HCJ1" s="2063"/>
      <c r="HCK1" s="2063"/>
      <c r="HCL1" s="2063"/>
      <c r="HCM1" s="2063"/>
      <c r="HCN1" s="2063"/>
      <c r="HCO1" s="2063"/>
      <c r="HCP1" s="2063"/>
      <c r="HCQ1" s="2063"/>
      <c r="HCR1" s="2063"/>
      <c r="HCS1" s="2063"/>
      <c r="HCT1" s="2063"/>
      <c r="HCU1" s="2063"/>
      <c r="HCV1" s="2063"/>
      <c r="HCW1" s="2063"/>
      <c r="HCX1" s="2063"/>
      <c r="HCY1" s="2063"/>
      <c r="HCZ1" s="2063"/>
      <c r="HDA1" s="2063"/>
      <c r="HDB1" s="2063"/>
      <c r="HDC1" s="2063"/>
      <c r="HDD1" s="2063"/>
      <c r="HDE1" s="2063"/>
      <c r="HDF1" s="2063"/>
      <c r="HDG1" s="2063"/>
      <c r="HDH1" s="2063"/>
      <c r="HDI1" s="2063"/>
      <c r="HDJ1" s="2063"/>
      <c r="HDK1" s="2063"/>
      <c r="HDL1" s="2063"/>
      <c r="HDM1" s="2063"/>
      <c r="HDN1" s="2063"/>
      <c r="HDO1" s="2063"/>
      <c r="HDP1" s="2063"/>
      <c r="HDQ1" s="2063"/>
      <c r="HDR1" s="2063"/>
      <c r="HDS1" s="2063"/>
      <c r="HDT1" s="2063"/>
      <c r="HDU1" s="2063"/>
      <c r="HDV1" s="2063"/>
      <c r="HDW1" s="2063"/>
      <c r="HDX1" s="2063"/>
      <c r="HDY1" s="2063"/>
      <c r="HDZ1" s="2063"/>
      <c r="HEA1" s="2063"/>
      <c r="HEB1" s="2063"/>
      <c r="HEC1" s="2063"/>
      <c r="HED1" s="2063"/>
      <c r="HEE1" s="2063"/>
      <c r="HEF1" s="2063"/>
      <c r="HEG1" s="2063"/>
      <c r="HEH1" s="2063"/>
      <c r="HEI1" s="2063"/>
      <c r="HEJ1" s="2063"/>
      <c r="HEK1" s="2063"/>
      <c r="HEL1" s="2063"/>
      <c r="HEM1" s="2063"/>
      <c r="HEN1" s="2063"/>
      <c r="HEO1" s="2063"/>
      <c r="HEP1" s="2063"/>
      <c r="HEQ1" s="2063"/>
      <c r="HER1" s="2063"/>
      <c r="HES1" s="2063"/>
      <c r="HET1" s="2063"/>
      <c r="HEU1" s="2063"/>
      <c r="HEV1" s="2063"/>
      <c r="HEW1" s="2063"/>
      <c r="HEX1" s="2063"/>
      <c r="HEY1" s="2063"/>
      <c r="HEZ1" s="2063"/>
      <c r="HFA1" s="2063"/>
      <c r="HFB1" s="2063"/>
      <c r="HFC1" s="2063"/>
      <c r="HFD1" s="2063"/>
      <c r="HFE1" s="2063"/>
      <c r="HFF1" s="2063"/>
      <c r="HFG1" s="2063"/>
      <c r="HFH1" s="2063"/>
      <c r="HFI1" s="2063"/>
      <c r="HFJ1" s="2063"/>
      <c r="HFK1" s="2063"/>
      <c r="HFL1" s="2063"/>
      <c r="HFM1" s="2063"/>
      <c r="HFN1" s="2063"/>
      <c r="HFO1" s="2063"/>
      <c r="HFP1" s="2063"/>
      <c r="HFQ1" s="2063"/>
      <c r="HFR1" s="2063"/>
      <c r="HFS1" s="2063"/>
      <c r="HFT1" s="2063"/>
      <c r="HFU1" s="2063"/>
      <c r="HFV1" s="2063"/>
      <c r="HFW1" s="2063"/>
      <c r="HFX1" s="2063"/>
      <c r="HFY1" s="2063"/>
      <c r="HFZ1" s="2063"/>
      <c r="HGA1" s="2063"/>
      <c r="HGB1" s="2063"/>
      <c r="HGC1" s="2063"/>
      <c r="HGD1" s="2063"/>
      <c r="HGE1" s="2063"/>
      <c r="HGF1" s="2063"/>
      <c r="HGG1" s="2063"/>
      <c r="HGH1" s="2063"/>
      <c r="HGI1" s="2063"/>
      <c r="HGJ1" s="2063"/>
      <c r="HGK1" s="2063"/>
      <c r="HGL1" s="2063"/>
      <c r="HGM1" s="2063"/>
      <c r="HGN1" s="2063"/>
      <c r="HGO1" s="2063"/>
      <c r="HGP1" s="2063"/>
      <c r="HGQ1" s="2063"/>
      <c r="HGR1" s="2063"/>
      <c r="HGS1" s="2063"/>
      <c r="HGT1" s="2063"/>
      <c r="HGU1" s="2063"/>
      <c r="HGV1" s="2063"/>
      <c r="HGW1" s="2063"/>
      <c r="HGX1" s="2063"/>
      <c r="HGY1" s="2063"/>
      <c r="HGZ1" s="2063"/>
      <c r="HHA1" s="2063"/>
      <c r="HHB1" s="2063"/>
      <c r="HHC1" s="2063"/>
      <c r="HHD1" s="2063"/>
      <c r="HHE1" s="2063"/>
      <c r="HHF1" s="2063"/>
      <c r="HHG1" s="2063"/>
      <c r="HHH1" s="2063"/>
      <c r="HHI1" s="2063"/>
      <c r="HHJ1" s="2063"/>
      <c r="HHK1" s="2063"/>
      <c r="HHL1" s="2063"/>
      <c r="HHM1" s="2063"/>
      <c r="HHN1" s="2063"/>
      <c r="HHO1" s="2063"/>
      <c r="HHP1" s="2063"/>
      <c r="HHQ1" s="2063"/>
      <c r="HHR1" s="2063"/>
      <c r="HHS1" s="2063"/>
      <c r="HHT1" s="2063"/>
      <c r="HHU1" s="2063"/>
      <c r="HHV1" s="2063"/>
      <c r="HHW1" s="2063"/>
      <c r="HHX1" s="2063"/>
      <c r="HHY1" s="2063"/>
      <c r="HHZ1" s="2063"/>
      <c r="HIA1" s="2063"/>
      <c r="HIB1" s="2063"/>
      <c r="HIC1" s="2063"/>
      <c r="HID1" s="2063"/>
      <c r="HIE1" s="2063"/>
      <c r="HIF1" s="2063"/>
      <c r="HIG1" s="2063"/>
      <c r="HIH1" s="2063"/>
      <c r="HII1" s="2063"/>
      <c r="HIJ1" s="2063"/>
      <c r="HIK1" s="2063"/>
      <c r="HIL1" s="2063"/>
      <c r="HIM1" s="2063"/>
      <c r="HIN1" s="2063"/>
      <c r="HIO1" s="2063"/>
      <c r="HIP1" s="2063"/>
      <c r="HIQ1" s="2063"/>
      <c r="HIR1" s="2063"/>
      <c r="HIS1" s="2063"/>
      <c r="HIT1" s="2063"/>
      <c r="HIU1" s="2063"/>
      <c r="HIV1" s="2063"/>
      <c r="HIW1" s="2063"/>
      <c r="HIX1" s="2063"/>
      <c r="HIY1" s="2063"/>
      <c r="HIZ1" s="2063"/>
      <c r="HJA1" s="2063"/>
      <c r="HJB1" s="2063"/>
      <c r="HJC1" s="2063"/>
      <c r="HJD1" s="2063"/>
      <c r="HJE1" s="2063"/>
      <c r="HJF1" s="2063"/>
      <c r="HJG1" s="2063"/>
      <c r="HJH1" s="2063"/>
      <c r="HJI1" s="2063"/>
      <c r="HJJ1" s="2063"/>
      <c r="HJK1" s="2063"/>
      <c r="HJL1" s="2063"/>
      <c r="HJM1" s="2063"/>
      <c r="HJN1" s="2063"/>
      <c r="HJO1" s="2063"/>
      <c r="HJP1" s="2063"/>
      <c r="HJQ1" s="2063"/>
      <c r="HJR1" s="2063"/>
      <c r="HJS1" s="2063"/>
      <c r="HJT1" s="2063"/>
      <c r="HJU1" s="2063"/>
      <c r="HJV1" s="2063"/>
      <c r="HJW1" s="2063"/>
      <c r="HJX1" s="2063"/>
      <c r="HJY1" s="2063"/>
      <c r="HJZ1" s="2063"/>
      <c r="HKA1" s="2063"/>
      <c r="HKB1" s="2063"/>
      <c r="HKC1" s="2063"/>
      <c r="HKD1" s="2063"/>
      <c r="HKE1" s="2063"/>
      <c r="HKF1" s="2063"/>
      <c r="HKG1" s="2063"/>
      <c r="HKH1" s="2063"/>
      <c r="HKI1" s="2063"/>
      <c r="HKJ1" s="2063"/>
      <c r="HKK1" s="2063"/>
      <c r="HKL1" s="2063"/>
      <c r="HKM1" s="2063"/>
      <c r="HKN1" s="2063"/>
      <c r="HKO1" s="2063"/>
      <c r="HKP1" s="2063"/>
      <c r="HKQ1" s="2063"/>
      <c r="HKR1" s="2063"/>
      <c r="HKS1" s="2063"/>
      <c r="HKT1" s="2063"/>
      <c r="HKU1" s="2063"/>
      <c r="HKV1" s="2063"/>
      <c r="HKW1" s="2063"/>
      <c r="HKX1" s="2063"/>
      <c r="HKY1" s="2063"/>
      <c r="HKZ1" s="2063"/>
      <c r="HLA1" s="2063"/>
      <c r="HLB1" s="2063"/>
      <c r="HLC1" s="2063"/>
      <c r="HLD1" s="2063"/>
      <c r="HLE1" s="2063"/>
      <c r="HLF1" s="2063"/>
      <c r="HLG1" s="2063"/>
      <c r="HLH1" s="2063"/>
      <c r="HLI1" s="2063"/>
      <c r="HLJ1" s="2063"/>
      <c r="HLK1" s="2063"/>
      <c r="HLL1" s="2063"/>
      <c r="HLM1" s="2063"/>
      <c r="HLN1" s="2063"/>
      <c r="HLO1" s="2063"/>
      <c r="HLP1" s="2063"/>
      <c r="HLQ1" s="2063"/>
      <c r="HLR1" s="2063"/>
      <c r="HLS1" s="2063"/>
      <c r="HLT1" s="2063"/>
      <c r="HLU1" s="2063"/>
      <c r="HLV1" s="2063"/>
      <c r="HLW1" s="2063"/>
      <c r="HLX1" s="2063"/>
      <c r="HLY1" s="2063"/>
      <c r="HLZ1" s="2063"/>
      <c r="HMA1" s="2063"/>
      <c r="HMB1" s="2063"/>
      <c r="HMC1" s="2063"/>
      <c r="HMD1" s="2063"/>
      <c r="HME1" s="2063"/>
      <c r="HMF1" s="2063"/>
      <c r="HMG1" s="2063"/>
      <c r="HMH1" s="2063"/>
      <c r="HMI1" s="2063"/>
      <c r="HMJ1" s="2063"/>
      <c r="HMK1" s="2063"/>
      <c r="HML1" s="2063"/>
      <c r="HMM1" s="2063"/>
      <c r="HMN1" s="2063"/>
      <c r="HMO1" s="2063"/>
      <c r="HMP1" s="2063"/>
      <c r="HMQ1" s="2063"/>
      <c r="HMR1" s="2063"/>
      <c r="HMS1" s="2063"/>
      <c r="HMT1" s="2063"/>
      <c r="HMU1" s="2063"/>
      <c r="HMV1" s="2063"/>
      <c r="HMW1" s="2063"/>
      <c r="HMX1" s="2063"/>
      <c r="HMY1" s="2063"/>
      <c r="HMZ1" s="2063"/>
      <c r="HNA1" s="2063"/>
      <c r="HNB1" s="2063"/>
      <c r="HNC1" s="2063"/>
      <c r="HND1" s="2063"/>
      <c r="HNE1" s="2063"/>
      <c r="HNF1" s="2063"/>
      <c r="HNG1" s="2063"/>
      <c r="HNH1" s="2063"/>
      <c r="HNI1" s="2063"/>
      <c r="HNJ1" s="2063"/>
      <c r="HNK1" s="2063"/>
      <c r="HNL1" s="2063"/>
      <c r="HNM1" s="2063"/>
      <c r="HNN1" s="2063"/>
      <c r="HNO1" s="2063"/>
      <c r="HNP1" s="2063"/>
      <c r="HNQ1" s="2063"/>
      <c r="HNR1" s="2063"/>
      <c r="HNS1" s="2063"/>
      <c r="HNT1" s="2063"/>
      <c r="HNU1" s="2063"/>
      <c r="HNV1" s="2063"/>
      <c r="HNW1" s="2063"/>
      <c r="HNX1" s="2063"/>
      <c r="HNY1" s="2063"/>
      <c r="HNZ1" s="2063"/>
      <c r="HOA1" s="2063"/>
      <c r="HOB1" s="2063"/>
      <c r="HOC1" s="2063"/>
      <c r="HOD1" s="2063"/>
      <c r="HOE1" s="2063"/>
      <c r="HOF1" s="2063"/>
      <c r="HOG1" s="2063"/>
      <c r="HOH1" s="2063"/>
      <c r="HOI1" s="2063"/>
      <c r="HOJ1" s="2063"/>
      <c r="HOK1" s="2063"/>
      <c r="HOL1" s="2063"/>
      <c r="HOM1" s="2063"/>
      <c r="HON1" s="2063"/>
      <c r="HOO1" s="2063"/>
      <c r="HOP1" s="2063"/>
      <c r="HOQ1" s="2063"/>
      <c r="HOR1" s="2063"/>
      <c r="HOS1" s="2063"/>
      <c r="HOT1" s="2063"/>
      <c r="HOU1" s="2063"/>
      <c r="HOV1" s="2063"/>
      <c r="HOW1" s="2063"/>
      <c r="HOX1" s="2063"/>
      <c r="HOY1" s="2063"/>
      <c r="HOZ1" s="2063"/>
      <c r="HPA1" s="2063"/>
      <c r="HPB1" s="2063"/>
      <c r="HPC1" s="2063"/>
      <c r="HPD1" s="2063"/>
      <c r="HPE1" s="2063"/>
      <c r="HPF1" s="2063"/>
      <c r="HPG1" s="2063"/>
      <c r="HPH1" s="2063"/>
      <c r="HPI1" s="2063"/>
      <c r="HPJ1" s="2063"/>
      <c r="HPK1" s="2063"/>
      <c r="HPL1" s="2063"/>
      <c r="HPM1" s="2063"/>
      <c r="HPN1" s="2063"/>
      <c r="HPO1" s="2063"/>
      <c r="HPP1" s="2063"/>
      <c r="HPQ1" s="2063"/>
      <c r="HPR1" s="2063"/>
      <c r="HPS1" s="2063"/>
      <c r="HPT1" s="2063"/>
      <c r="HPU1" s="2063"/>
      <c r="HPV1" s="2063"/>
      <c r="HPW1" s="2063"/>
      <c r="HPX1" s="2063"/>
      <c r="HPY1" s="2063"/>
      <c r="HPZ1" s="2063"/>
      <c r="HQA1" s="2063"/>
      <c r="HQB1" s="2063"/>
      <c r="HQC1" s="2063"/>
      <c r="HQD1" s="2063"/>
      <c r="HQE1" s="2063"/>
      <c r="HQF1" s="2063"/>
      <c r="HQG1" s="2063"/>
      <c r="HQH1" s="2063"/>
      <c r="HQI1" s="2063"/>
      <c r="HQJ1" s="2063"/>
      <c r="HQK1" s="2063"/>
      <c r="HQL1" s="2063"/>
      <c r="HQM1" s="2063"/>
      <c r="HQN1" s="2063"/>
      <c r="HQO1" s="2063"/>
      <c r="HQP1" s="2063"/>
      <c r="HQQ1" s="2063"/>
      <c r="HQR1" s="2063"/>
      <c r="HQS1" s="2063"/>
      <c r="HQT1" s="2063"/>
      <c r="HQU1" s="2063"/>
      <c r="HQV1" s="2063"/>
      <c r="HQW1" s="2063"/>
      <c r="HQX1" s="2063"/>
      <c r="HQY1" s="2063"/>
      <c r="HQZ1" s="2063"/>
      <c r="HRA1" s="2063"/>
      <c r="HRB1" s="2063"/>
      <c r="HRC1" s="2063"/>
      <c r="HRD1" s="2063"/>
      <c r="HRE1" s="2063"/>
      <c r="HRF1" s="2063"/>
      <c r="HRG1" s="2063"/>
      <c r="HRH1" s="2063"/>
      <c r="HRI1" s="2063"/>
      <c r="HRJ1" s="2063"/>
      <c r="HRK1" s="2063"/>
      <c r="HRL1" s="2063"/>
      <c r="HRM1" s="2063"/>
      <c r="HRN1" s="2063"/>
      <c r="HRO1" s="2063"/>
      <c r="HRP1" s="2063"/>
      <c r="HRQ1" s="2063"/>
      <c r="HRR1" s="2063"/>
      <c r="HRS1" s="2063"/>
      <c r="HRT1" s="2063"/>
      <c r="HRU1" s="2063"/>
      <c r="HRV1" s="2063"/>
      <c r="HRW1" s="2063"/>
      <c r="HRX1" s="2063"/>
      <c r="HRY1" s="2063"/>
      <c r="HRZ1" s="2063"/>
      <c r="HSA1" s="2063"/>
      <c r="HSB1" s="2063"/>
      <c r="HSC1" s="2063"/>
      <c r="HSD1" s="2063"/>
      <c r="HSE1" s="2063"/>
      <c r="HSF1" s="2063"/>
      <c r="HSG1" s="2063"/>
      <c r="HSH1" s="2063"/>
      <c r="HSI1" s="2063"/>
      <c r="HSJ1" s="2063"/>
      <c r="HSK1" s="2063"/>
      <c r="HSL1" s="2063"/>
      <c r="HSM1" s="2063"/>
      <c r="HSN1" s="2063"/>
      <c r="HSO1" s="2063"/>
      <c r="HSP1" s="2063"/>
      <c r="HSQ1" s="2063"/>
      <c r="HSR1" s="2063"/>
      <c r="HSS1" s="2063"/>
      <c r="HST1" s="2063"/>
      <c r="HSU1" s="2063"/>
      <c r="HSV1" s="2063"/>
      <c r="HSW1" s="2063"/>
      <c r="HSX1" s="2063"/>
      <c r="HSY1" s="2063"/>
      <c r="HSZ1" s="2063"/>
      <c r="HTA1" s="2063"/>
      <c r="HTB1" s="2063"/>
      <c r="HTC1" s="2063"/>
      <c r="HTD1" s="2063"/>
      <c r="HTE1" s="2063"/>
      <c r="HTF1" s="2063"/>
      <c r="HTG1" s="2063"/>
      <c r="HTH1" s="2063"/>
      <c r="HTI1" s="2063"/>
      <c r="HTJ1" s="2063"/>
      <c r="HTK1" s="2063"/>
      <c r="HTL1" s="2063"/>
      <c r="HTM1" s="2063"/>
      <c r="HTN1" s="2063"/>
      <c r="HTO1" s="2063"/>
      <c r="HTP1" s="2063"/>
      <c r="HTQ1" s="2063"/>
      <c r="HTR1" s="2063"/>
      <c r="HTS1" s="2063"/>
      <c r="HTT1" s="2063"/>
      <c r="HTU1" s="2063"/>
      <c r="HTV1" s="2063"/>
      <c r="HTW1" s="2063"/>
      <c r="HTX1" s="2063"/>
      <c r="HTY1" s="2063"/>
      <c r="HTZ1" s="2063"/>
      <c r="HUA1" s="2063"/>
      <c r="HUB1" s="2063"/>
      <c r="HUC1" s="2063"/>
      <c r="HUD1" s="2063"/>
      <c r="HUE1" s="2063"/>
      <c r="HUF1" s="2063"/>
      <c r="HUG1" s="2063"/>
      <c r="HUH1" s="2063"/>
      <c r="HUI1" s="2063"/>
      <c r="HUJ1" s="2063"/>
      <c r="HUK1" s="2063"/>
      <c r="HUL1" s="2063"/>
      <c r="HUM1" s="2063"/>
      <c r="HUN1" s="2063"/>
      <c r="HUO1" s="2063"/>
      <c r="HUP1" s="2063"/>
      <c r="HUQ1" s="2063"/>
      <c r="HUR1" s="2063"/>
      <c r="HUS1" s="2063"/>
      <c r="HUT1" s="2063"/>
      <c r="HUU1" s="2063"/>
      <c r="HUV1" s="2063"/>
      <c r="HUW1" s="2063"/>
      <c r="HUX1" s="2063"/>
      <c r="HUY1" s="2063"/>
      <c r="HUZ1" s="2063"/>
      <c r="HVA1" s="2063"/>
      <c r="HVB1" s="2063"/>
      <c r="HVC1" s="2063"/>
      <c r="HVD1" s="2063"/>
      <c r="HVE1" s="2063"/>
      <c r="HVF1" s="2063"/>
      <c r="HVG1" s="2063"/>
      <c r="HVH1" s="2063"/>
      <c r="HVI1" s="2063"/>
      <c r="HVJ1" s="2063"/>
      <c r="HVK1" s="2063"/>
      <c r="HVL1" s="2063"/>
      <c r="HVM1" s="2063"/>
      <c r="HVN1" s="2063"/>
      <c r="HVO1" s="2063"/>
      <c r="HVP1" s="2063"/>
      <c r="HVQ1" s="2063"/>
      <c r="HVR1" s="2063"/>
      <c r="HVS1" s="2063"/>
      <c r="HVT1" s="2063"/>
      <c r="HVU1" s="2063"/>
      <c r="HVV1" s="2063"/>
      <c r="HVW1" s="2063"/>
      <c r="HVX1" s="2063"/>
      <c r="HVY1" s="2063"/>
      <c r="HVZ1" s="2063"/>
      <c r="HWA1" s="2063"/>
      <c r="HWB1" s="2063"/>
      <c r="HWC1" s="2063"/>
      <c r="HWD1" s="2063"/>
      <c r="HWE1" s="2063"/>
      <c r="HWF1" s="2063"/>
      <c r="HWG1" s="2063"/>
      <c r="HWH1" s="2063"/>
      <c r="HWI1" s="2063"/>
      <c r="HWJ1" s="2063"/>
      <c r="HWK1" s="2063"/>
      <c r="HWL1" s="2063"/>
      <c r="HWM1" s="2063"/>
      <c r="HWN1" s="2063"/>
      <c r="HWO1" s="2063"/>
      <c r="HWP1" s="2063"/>
      <c r="HWQ1" s="2063"/>
      <c r="HWR1" s="2063"/>
      <c r="HWS1" s="2063"/>
      <c r="HWT1" s="2063"/>
      <c r="HWU1" s="2063"/>
      <c r="HWV1" s="2063"/>
      <c r="HWW1" s="2063"/>
      <c r="HWX1" s="2063"/>
      <c r="HWY1" s="2063"/>
      <c r="HWZ1" s="2063"/>
      <c r="HXA1" s="2063"/>
      <c r="HXB1" s="2063"/>
      <c r="HXC1" s="2063"/>
      <c r="HXD1" s="2063"/>
      <c r="HXE1" s="2063"/>
      <c r="HXF1" s="2063"/>
      <c r="HXG1" s="2063"/>
      <c r="HXH1" s="2063"/>
      <c r="HXI1" s="2063"/>
      <c r="HXJ1" s="2063"/>
      <c r="HXK1" s="2063"/>
      <c r="HXL1" s="2063"/>
      <c r="HXM1" s="2063"/>
      <c r="HXN1" s="2063"/>
      <c r="HXO1" s="2063"/>
      <c r="HXP1" s="2063"/>
      <c r="HXQ1" s="2063"/>
      <c r="HXR1" s="2063"/>
      <c r="HXS1" s="2063"/>
      <c r="HXT1" s="2063"/>
      <c r="HXU1" s="2063"/>
      <c r="HXV1" s="2063"/>
      <c r="HXW1" s="2063"/>
      <c r="HXX1" s="2063"/>
      <c r="HXY1" s="2063"/>
      <c r="HXZ1" s="2063"/>
      <c r="HYA1" s="2063"/>
      <c r="HYB1" s="2063"/>
      <c r="HYC1" s="2063"/>
      <c r="HYD1" s="2063"/>
      <c r="HYE1" s="2063"/>
      <c r="HYF1" s="2063"/>
      <c r="HYG1" s="2063"/>
      <c r="HYH1" s="2063"/>
      <c r="HYI1" s="2063"/>
      <c r="HYJ1" s="2063"/>
      <c r="HYK1" s="2063"/>
      <c r="HYL1" s="2063"/>
      <c r="HYM1" s="2063"/>
      <c r="HYN1" s="2063"/>
      <c r="HYO1" s="2063"/>
      <c r="HYP1" s="2063"/>
      <c r="HYQ1" s="2063"/>
      <c r="HYR1" s="2063"/>
      <c r="HYS1" s="2063"/>
      <c r="HYT1" s="2063"/>
      <c r="HYU1" s="2063"/>
      <c r="HYV1" s="2063"/>
      <c r="HYW1" s="2063"/>
      <c r="HYX1" s="2063"/>
      <c r="HYY1" s="2063"/>
      <c r="HYZ1" s="2063"/>
      <c r="HZA1" s="2063"/>
      <c r="HZB1" s="2063"/>
      <c r="HZC1" s="2063"/>
      <c r="HZD1" s="2063"/>
      <c r="HZE1" s="2063"/>
      <c r="HZF1" s="2063"/>
      <c r="HZG1" s="2063"/>
      <c r="HZH1" s="2063"/>
      <c r="HZI1" s="2063"/>
      <c r="HZJ1" s="2063"/>
      <c r="HZK1" s="2063"/>
      <c r="HZL1" s="2063"/>
      <c r="HZM1" s="2063"/>
      <c r="HZN1" s="2063"/>
      <c r="HZO1" s="2063"/>
      <c r="HZP1" s="2063"/>
      <c r="HZQ1" s="2063"/>
      <c r="HZR1" s="2063"/>
      <c r="HZS1" s="2063"/>
      <c r="HZT1" s="2063"/>
      <c r="HZU1" s="2063"/>
      <c r="HZV1" s="2063"/>
      <c r="HZW1" s="2063"/>
      <c r="HZX1" s="2063"/>
      <c r="HZY1" s="2063"/>
      <c r="HZZ1" s="2063"/>
      <c r="IAA1" s="2063"/>
      <c r="IAB1" s="2063"/>
      <c r="IAC1" s="2063"/>
      <c r="IAD1" s="2063"/>
      <c r="IAE1" s="2063"/>
      <c r="IAF1" s="2063"/>
      <c r="IAG1" s="2063"/>
      <c r="IAH1" s="2063"/>
      <c r="IAI1" s="2063"/>
      <c r="IAJ1" s="2063"/>
      <c r="IAK1" s="2063"/>
      <c r="IAL1" s="2063"/>
      <c r="IAM1" s="2063"/>
      <c r="IAN1" s="2063"/>
      <c r="IAO1" s="2063"/>
      <c r="IAP1" s="2063"/>
      <c r="IAQ1" s="2063"/>
      <c r="IAR1" s="2063"/>
      <c r="IAS1" s="2063"/>
      <c r="IAT1" s="2063"/>
      <c r="IAU1" s="2063"/>
      <c r="IAV1" s="2063"/>
      <c r="IAW1" s="2063"/>
      <c r="IAX1" s="2063"/>
      <c r="IAY1" s="2063"/>
      <c r="IAZ1" s="2063"/>
      <c r="IBA1" s="2063"/>
      <c r="IBB1" s="2063"/>
      <c r="IBC1" s="2063"/>
      <c r="IBD1" s="2063"/>
      <c r="IBE1" s="2063"/>
      <c r="IBF1" s="2063"/>
      <c r="IBG1" s="2063"/>
      <c r="IBH1" s="2063"/>
      <c r="IBI1" s="2063"/>
      <c r="IBJ1" s="2063"/>
      <c r="IBK1" s="2063"/>
      <c r="IBL1" s="2063"/>
      <c r="IBM1" s="2063"/>
      <c r="IBN1" s="2063"/>
      <c r="IBO1" s="2063"/>
      <c r="IBP1" s="2063"/>
      <c r="IBQ1" s="2063"/>
      <c r="IBR1" s="2063"/>
      <c r="IBS1" s="2063"/>
      <c r="IBT1" s="2063"/>
      <c r="IBU1" s="2063"/>
      <c r="IBV1" s="2063"/>
      <c r="IBW1" s="2063"/>
      <c r="IBX1" s="2063"/>
      <c r="IBY1" s="2063"/>
      <c r="IBZ1" s="2063"/>
      <c r="ICA1" s="2063"/>
      <c r="ICB1" s="2063"/>
      <c r="ICC1" s="2063"/>
      <c r="ICD1" s="2063"/>
      <c r="ICE1" s="2063"/>
      <c r="ICF1" s="2063"/>
      <c r="ICG1" s="2063"/>
      <c r="ICH1" s="2063"/>
      <c r="ICI1" s="2063"/>
      <c r="ICJ1" s="2063"/>
      <c r="ICK1" s="2063"/>
      <c r="ICL1" s="2063"/>
      <c r="ICM1" s="2063"/>
      <c r="ICN1" s="2063"/>
      <c r="ICO1" s="2063"/>
      <c r="ICP1" s="2063"/>
      <c r="ICQ1" s="2063"/>
      <c r="ICR1" s="2063"/>
      <c r="ICS1" s="2063"/>
      <c r="ICT1" s="2063"/>
      <c r="ICU1" s="2063"/>
      <c r="ICV1" s="2063"/>
      <c r="ICW1" s="2063"/>
      <c r="ICX1" s="2063"/>
      <c r="ICY1" s="2063"/>
      <c r="ICZ1" s="2063"/>
      <c r="IDA1" s="2063"/>
      <c r="IDB1" s="2063"/>
      <c r="IDC1" s="2063"/>
      <c r="IDD1" s="2063"/>
      <c r="IDE1" s="2063"/>
      <c r="IDF1" s="2063"/>
      <c r="IDG1" s="2063"/>
      <c r="IDH1" s="2063"/>
      <c r="IDI1" s="2063"/>
      <c r="IDJ1" s="2063"/>
      <c r="IDK1" s="2063"/>
      <c r="IDL1" s="2063"/>
      <c r="IDM1" s="2063"/>
      <c r="IDN1" s="2063"/>
      <c r="IDO1" s="2063"/>
      <c r="IDP1" s="2063"/>
      <c r="IDQ1" s="2063"/>
      <c r="IDR1" s="2063"/>
      <c r="IDS1" s="2063"/>
      <c r="IDT1" s="2063"/>
      <c r="IDU1" s="2063"/>
      <c r="IDV1" s="2063"/>
      <c r="IDW1" s="2063"/>
      <c r="IDX1" s="2063"/>
      <c r="IDY1" s="2063"/>
      <c r="IDZ1" s="2063"/>
      <c r="IEA1" s="2063"/>
      <c r="IEB1" s="2063"/>
      <c r="IEC1" s="2063"/>
      <c r="IED1" s="2063"/>
      <c r="IEE1" s="2063"/>
      <c r="IEF1" s="2063"/>
      <c r="IEG1" s="2063"/>
      <c r="IEH1" s="2063"/>
      <c r="IEI1" s="2063"/>
      <c r="IEJ1" s="2063"/>
      <c r="IEK1" s="2063"/>
      <c r="IEL1" s="2063"/>
      <c r="IEM1" s="2063"/>
      <c r="IEN1" s="2063"/>
      <c r="IEO1" s="2063"/>
      <c r="IEP1" s="2063"/>
      <c r="IEQ1" s="2063"/>
      <c r="IER1" s="2063"/>
      <c r="IES1" s="2063"/>
      <c r="IET1" s="2063"/>
      <c r="IEU1" s="2063"/>
      <c r="IEV1" s="2063"/>
      <c r="IEW1" s="2063"/>
      <c r="IEX1" s="2063"/>
      <c r="IEY1" s="2063"/>
      <c r="IEZ1" s="2063"/>
      <c r="IFA1" s="2063"/>
      <c r="IFB1" s="2063"/>
      <c r="IFC1" s="2063"/>
      <c r="IFD1" s="2063"/>
      <c r="IFE1" s="2063"/>
      <c r="IFF1" s="2063"/>
      <c r="IFG1" s="2063"/>
      <c r="IFH1" s="2063"/>
      <c r="IFI1" s="2063"/>
      <c r="IFJ1" s="2063"/>
      <c r="IFK1" s="2063"/>
      <c r="IFL1" s="2063"/>
      <c r="IFM1" s="2063"/>
      <c r="IFN1" s="2063"/>
      <c r="IFO1" s="2063"/>
      <c r="IFP1" s="2063"/>
      <c r="IFQ1" s="2063"/>
      <c r="IFR1" s="2063"/>
      <c r="IFS1" s="2063"/>
      <c r="IFT1" s="2063"/>
      <c r="IFU1" s="2063"/>
      <c r="IFV1" s="2063"/>
      <c r="IFW1" s="2063"/>
      <c r="IFX1" s="2063"/>
      <c r="IFY1" s="2063"/>
      <c r="IFZ1" s="2063"/>
      <c r="IGA1" s="2063"/>
      <c r="IGB1" s="2063"/>
      <c r="IGC1" s="2063"/>
      <c r="IGD1" s="2063"/>
      <c r="IGE1" s="2063"/>
      <c r="IGF1" s="2063"/>
      <c r="IGG1" s="2063"/>
      <c r="IGH1" s="2063"/>
      <c r="IGI1" s="2063"/>
      <c r="IGJ1" s="2063"/>
      <c r="IGK1" s="2063"/>
      <c r="IGL1" s="2063"/>
      <c r="IGM1" s="2063"/>
      <c r="IGN1" s="2063"/>
      <c r="IGO1" s="2063"/>
      <c r="IGP1" s="2063"/>
      <c r="IGQ1" s="2063"/>
      <c r="IGR1" s="2063"/>
      <c r="IGS1" s="2063"/>
      <c r="IGT1" s="2063"/>
      <c r="IGU1" s="2063"/>
      <c r="IGV1" s="2063"/>
      <c r="IGW1" s="2063"/>
      <c r="IGX1" s="2063"/>
      <c r="IGY1" s="2063"/>
      <c r="IGZ1" s="2063"/>
      <c r="IHA1" s="2063"/>
      <c r="IHB1" s="2063"/>
      <c r="IHC1" s="2063"/>
      <c r="IHD1" s="2063"/>
      <c r="IHE1" s="2063"/>
      <c r="IHF1" s="2063"/>
      <c r="IHG1" s="2063"/>
      <c r="IHH1" s="2063"/>
      <c r="IHI1" s="2063"/>
      <c r="IHJ1" s="2063"/>
      <c r="IHK1" s="2063"/>
      <c r="IHL1" s="2063"/>
      <c r="IHM1" s="2063"/>
      <c r="IHN1" s="2063"/>
      <c r="IHO1" s="2063"/>
      <c r="IHP1" s="2063"/>
      <c r="IHQ1" s="2063"/>
      <c r="IHR1" s="2063"/>
      <c r="IHS1" s="2063"/>
      <c r="IHT1" s="2063"/>
      <c r="IHU1" s="2063"/>
      <c r="IHV1" s="2063"/>
      <c r="IHW1" s="2063"/>
      <c r="IHX1" s="2063"/>
      <c r="IHY1" s="2063"/>
      <c r="IHZ1" s="2063"/>
      <c r="IIA1" s="2063"/>
      <c r="IIB1" s="2063"/>
      <c r="IIC1" s="2063"/>
      <c r="IID1" s="2063"/>
      <c r="IIE1" s="2063"/>
      <c r="IIF1" s="2063"/>
      <c r="IIG1" s="2063"/>
      <c r="IIH1" s="2063"/>
      <c r="III1" s="2063"/>
      <c r="IIJ1" s="2063"/>
      <c r="IIK1" s="2063"/>
      <c r="IIL1" s="2063"/>
      <c r="IIM1" s="2063"/>
      <c r="IIN1" s="2063"/>
      <c r="IIO1" s="2063"/>
      <c r="IIP1" s="2063"/>
      <c r="IIQ1" s="2063"/>
      <c r="IIR1" s="2063"/>
      <c r="IIS1" s="2063"/>
      <c r="IIT1" s="2063"/>
      <c r="IIU1" s="2063"/>
      <c r="IIV1" s="2063"/>
      <c r="IIW1" s="2063"/>
      <c r="IIX1" s="2063"/>
      <c r="IIY1" s="2063"/>
      <c r="IIZ1" s="2063"/>
      <c r="IJA1" s="2063"/>
      <c r="IJB1" s="2063"/>
      <c r="IJC1" s="2063"/>
      <c r="IJD1" s="2063"/>
      <c r="IJE1" s="2063"/>
      <c r="IJF1" s="2063"/>
      <c r="IJG1" s="2063"/>
      <c r="IJH1" s="2063"/>
      <c r="IJI1" s="2063"/>
      <c r="IJJ1" s="2063"/>
      <c r="IJK1" s="2063"/>
      <c r="IJL1" s="2063"/>
      <c r="IJM1" s="2063"/>
      <c r="IJN1" s="2063"/>
      <c r="IJO1" s="2063"/>
      <c r="IJP1" s="2063"/>
      <c r="IJQ1" s="2063"/>
      <c r="IJR1" s="2063"/>
      <c r="IJS1" s="2063"/>
      <c r="IJT1" s="2063"/>
      <c r="IJU1" s="2063"/>
      <c r="IJV1" s="2063"/>
      <c r="IJW1" s="2063"/>
      <c r="IJX1" s="2063"/>
      <c r="IJY1" s="2063"/>
      <c r="IJZ1" s="2063"/>
      <c r="IKA1" s="2063"/>
      <c r="IKB1" s="2063"/>
      <c r="IKC1" s="2063"/>
      <c r="IKD1" s="2063"/>
      <c r="IKE1" s="2063"/>
      <c r="IKF1" s="2063"/>
      <c r="IKG1" s="2063"/>
      <c r="IKH1" s="2063"/>
      <c r="IKI1" s="2063"/>
      <c r="IKJ1" s="2063"/>
      <c r="IKK1" s="2063"/>
      <c r="IKL1" s="2063"/>
      <c r="IKM1" s="2063"/>
      <c r="IKN1" s="2063"/>
      <c r="IKO1" s="2063"/>
      <c r="IKP1" s="2063"/>
      <c r="IKQ1" s="2063"/>
      <c r="IKR1" s="2063"/>
      <c r="IKS1" s="2063"/>
      <c r="IKT1" s="2063"/>
      <c r="IKU1" s="2063"/>
      <c r="IKV1" s="2063"/>
      <c r="IKW1" s="2063"/>
      <c r="IKX1" s="2063"/>
      <c r="IKY1" s="2063"/>
      <c r="IKZ1" s="2063"/>
      <c r="ILA1" s="2063"/>
      <c r="ILB1" s="2063"/>
      <c r="ILC1" s="2063"/>
      <c r="ILD1" s="2063"/>
      <c r="ILE1" s="2063"/>
      <c r="ILF1" s="2063"/>
      <c r="ILG1" s="2063"/>
      <c r="ILH1" s="2063"/>
      <c r="ILI1" s="2063"/>
      <c r="ILJ1" s="2063"/>
      <c r="ILK1" s="2063"/>
      <c r="ILL1" s="2063"/>
      <c r="ILM1" s="2063"/>
      <c r="ILN1" s="2063"/>
      <c r="ILO1" s="2063"/>
      <c r="ILP1" s="2063"/>
      <c r="ILQ1" s="2063"/>
      <c r="ILR1" s="2063"/>
      <c r="ILS1" s="2063"/>
      <c r="ILT1" s="2063"/>
      <c r="ILU1" s="2063"/>
      <c r="ILV1" s="2063"/>
      <c r="ILW1" s="2063"/>
      <c r="ILX1" s="2063"/>
      <c r="ILY1" s="2063"/>
      <c r="ILZ1" s="2063"/>
      <c r="IMA1" s="2063"/>
      <c r="IMB1" s="2063"/>
      <c r="IMC1" s="2063"/>
      <c r="IMD1" s="2063"/>
      <c r="IME1" s="2063"/>
      <c r="IMF1" s="2063"/>
      <c r="IMG1" s="2063"/>
      <c r="IMH1" s="2063"/>
      <c r="IMI1" s="2063"/>
      <c r="IMJ1" s="2063"/>
      <c r="IMK1" s="2063"/>
      <c r="IML1" s="2063"/>
      <c r="IMM1" s="2063"/>
      <c r="IMN1" s="2063"/>
      <c r="IMO1" s="2063"/>
      <c r="IMP1" s="2063"/>
      <c r="IMQ1" s="2063"/>
      <c r="IMR1" s="2063"/>
      <c r="IMS1" s="2063"/>
      <c r="IMT1" s="2063"/>
      <c r="IMU1" s="2063"/>
      <c r="IMV1" s="2063"/>
      <c r="IMW1" s="2063"/>
      <c r="IMX1" s="2063"/>
      <c r="IMY1" s="2063"/>
      <c r="IMZ1" s="2063"/>
      <c r="INA1" s="2063"/>
      <c r="INB1" s="2063"/>
      <c r="INC1" s="2063"/>
      <c r="IND1" s="2063"/>
      <c r="INE1" s="2063"/>
      <c r="INF1" s="2063"/>
      <c r="ING1" s="2063"/>
      <c r="INH1" s="2063"/>
      <c r="INI1" s="2063"/>
      <c r="INJ1" s="2063"/>
      <c r="INK1" s="2063"/>
      <c r="INL1" s="2063"/>
      <c r="INM1" s="2063"/>
      <c r="INN1" s="2063"/>
      <c r="INO1" s="2063"/>
      <c r="INP1" s="2063"/>
      <c r="INQ1" s="2063"/>
      <c r="INR1" s="2063"/>
      <c r="INS1" s="2063"/>
      <c r="INT1" s="2063"/>
      <c r="INU1" s="2063"/>
      <c r="INV1" s="2063"/>
      <c r="INW1" s="2063"/>
      <c r="INX1" s="2063"/>
      <c r="INY1" s="2063"/>
      <c r="INZ1" s="2063"/>
      <c r="IOA1" s="2063"/>
      <c r="IOB1" s="2063"/>
      <c r="IOC1" s="2063"/>
      <c r="IOD1" s="2063"/>
      <c r="IOE1" s="2063"/>
      <c r="IOF1" s="2063"/>
      <c r="IOG1" s="2063"/>
      <c r="IOH1" s="2063"/>
      <c r="IOI1" s="2063"/>
      <c r="IOJ1" s="2063"/>
      <c r="IOK1" s="2063"/>
      <c r="IOL1" s="2063"/>
      <c r="IOM1" s="2063"/>
      <c r="ION1" s="2063"/>
      <c r="IOO1" s="2063"/>
      <c r="IOP1" s="2063"/>
      <c r="IOQ1" s="2063"/>
      <c r="IOR1" s="2063"/>
      <c r="IOS1" s="2063"/>
      <c r="IOT1" s="2063"/>
      <c r="IOU1" s="2063"/>
      <c r="IOV1" s="2063"/>
      <c r="IOW1" s="2063"/>
      <c r="IOX1" s="2063"/>
      <c r="IOY1" s="2063"/>
      <c r="IOZ1" s="2063"/>
      <c r="IPA1" s="2063"/>
      <c r="IPB1" s="2063"/>
      <c r="IPC1" s="2063"/>
      <c r="IPD1" s="2063"/>
      <c r="IPE1" s="2063"/>
      <c r="IPF1" s="2063"/>
      <c r="IPG1" s="2063"/>
      <c r="IPH1" s="2063"/>
      <c r="IPI1" s="2063"/>
      <c r="IPJ1" s="2063"/>
      <c r="IPK1" s="2063"/>
      <c r="IPL1" s="2063"/>
      <c r="IPM1" s="2063"/>
      <c r="IPN1" s="2063"/>
      <c r="IPO1" s="2063"/>
      <c r="IPP1" s="2063"/>
      <c r="IPQ1" s="2063"/>
      <c r="IPR1" s="2063"/>
      <c r="IPS1" s="2063"/>
      <c r="IPT1" s="2063"/>
      <c r="IPU1" s="2063"/>
      <c r="IPV1" s="2063"/>
      <c r="IPW1" s="2063"/>
      <c r="IPX1" s="2063"/>
      <c r="IPY1" s="2063"/>
      <c r="IPZ1" s="2063"/>
      <c r="IQA1" s="2063"/>
      <c r="IQB1" s="2063"/>
      <c r="IQC1" s="2063"/>
      <c r="IQD1" s="2063"/>
      <c r="IQE1" s="2063"/>
      <c r="IQF1" s="2063"/>
      <c r="IQG1" s="2063"/>
      <c r="IQH1" s="2063"/>
      <c r="IQI1" s="2063"/>
      <c r="IQJ1" s="2063"/>
      <c r="IQK1" s="2063"/>
      <c r="IQL1" s="2063"/>
      <c r="IQM1" s="2063"/>
      <c r="IQN1" s="2063"/>
      <c r="IQO1" s="2063"/>
      <c r="IQP1" s="2063"/>
      <c r="IQQ1" s="2063"/>
      <c r="IQR1" s="2063"/>
      <c r="IQS1" s="2063"/>
      <c r="IQT1" s="2063"/>
      <c r="IQU1" s="2063"/>
      <c r="IQV1" s="2063"/>
      <c r="IQW1" s="2063"/>
      <c r="IQX1" s="2063"/>
      <c r="IQY1" s="2063"/>
      <c r="IQZ1" s="2063"/>
      <c r="IRA1" s="2063"/>
      <c r="IRB1" s="2063"/>
      <c r="IRC1" s="2063"/>
      <c r="IRD1" s="2063"/>
      <c r="IRE1" s="2063"/>
      <c r="IRF1" s="2063"/>
      <c r="IRG1" s="2063"/>
      <c r="IRH1" s="2063"/>
      <c r="IRI1" s="2063"/>
      <c r="IRJ1" s="2063"/>
      <c r="IRK1" s="2063"/>
      <c r="IRL1" s="2063"/>
      <c r="IRM1" s="2063"/>
      <c r="IRN1" s="2063"/>
      <c r="IRO1" s="2063"/>
      <c r="IRP1" s="2063"/>
      <c r="IRQ1" s="2063"/>
      <c r="IRR1" s="2063"/>
      <c r="IRS1" s="2063"/>
      <c r="IRT1" s="2063"/>
      <c r="IRU1" s="2063"/>
      <c r="IRV1" s="2063"/>
      <c r="IRW1" s="2063"/>
      <c r="IRX1" s="2063"/>
      <c r="IRY1" s="2063"/>
      <c r="IRZ1" s="2063"/>
      <c r="ISA1" s="2063"/>
      <c r="ISB1" s="2063"/>
      <c r="ISC1" s="2063"/>
      <c r="ISD1" s="2063"/>
      <c r="ISE1" s="2063"/>
      <c r="ISF1" s="2063"/>
      <c r="ISG1" s="2063"/>
      <c r="ISH1" s="2063"/>
      <c r="ISI1" s="2063"/>
      <c r="ISJ1" s="2063"/>
      <c r="ISK1" s="2063"/>
      <c r="ISL1" s="2063"/>
      <c r="ISM1" s="2063"/>
      <c r="ISN1" s="2063"/>
      <c r="ISO1" s="2063"/>
      <c r="ISP1" s="2063"/>
      <c r="ISQ1" s="2063"/>
      <c r="ISR1" s="2063"/>
      <c r="ISS1" s="2063"/>
      <c r="IST1" s="2063"/>
      <c r="ISU1" s="2063"/>
      <c r="ISV1" s="2063"/>
      <c r="ISW1" s="2063"/>
      <c r="ISX1" s="2063"/>
      <c r="ISY1" s="2063"/>
      <c r="ISZ1" s="2063"/>
      <c r="ITA1" s="2063"/>
      <c r="ITB1" s="2063"/>
      <c r="ITC1" s="2063"/>
      <c r="ITD1" s="2063"/>
      <c r="ITE1" s="2063"/>
      <c r="ITF1" s="2063"/>
      <c r="ITG1" s="2063"/>
      <c r="ITH1" s="2063"/>
      <c r="ITI1" s="2063"/>
      <c r="ITJ1" s="2063"/>
      <c r="ITK1" s="2063"/>
      <c r="ITL1" s="2063"/>
      <c r="ITM1" s="2063"/>
      <c r="ITN1" s="2063"/>
      <c r="ITO1" s="2063"/>
      <c r="ITP1" s="2063"/>
      <c r="ITQ1" s="2063"/>
      <c r="ITR1" s="2063"/>
      <c r="ITS1" s="2063"/>
      <c r="ITT1" s="2063"/>
      <c r="ITU1" s="2063"/>
      <c r="ITV1" s="2063"/>
      <c r="ITW1" s="2063"/>
      <c r="ITX1" s="2063"/>
      <c r="ITY1" s="2063"/>
      <c r="ITZ1" s="2063"/>
      <c r="IUA1" s="2063"/>
      <c r="IUB1" s="2063"/>
      <c r="IUC1" s="2063"/>
      <c r="IUD1" s="2063"/>
      <c r="IUE1" s="2063"/>
      <c r="IUF1" s="2063"/>
      <c r="IUG1" s="2063"/>
      <c r="IUH1" s="2063"/>
      <c r="IUI1" s="2063"/>
      <c r="IUJ1" s="2063"/>
      <c r="IUK1" s="2063"/>
      <c r="IUL1" s="2063"/>
      <c r="IUM1" s="2063"/>
      <c r="IUN1" s="2063"/>
      <c r="IUO1" s="2063"/>
      <c r="IUP1" s="2063"/>
      <c r="IUQ1" s="2063"/>
      <c r="IUR1" s="2063"/>
      <c r="IUS1" s="2063"/>
      <c r="IUT1" s="2063"/>
      <c r="IUU1" s="2063"/>
      <c r="IUV1" s="2063"/>
      <c r="IUW1" s="2063"/>
      <c r="IUX1" s="2063"/>
      <c r="IUY1" s="2063"/>
      <c r="IUZ1" s="2063"/>
      <c r="IVA1" s="2063"/>
      <c r="IVB1" s="2063"/>
      <c r="IVC1" s="2063"/>
      <c r="IVD1" s="2063"/>
      <c r="IVE1" s="2063"/>
      <c r="IVF1" s="2063"/>
      <c r="IVG1" s="2063"/>
      <c r="IVH1" s="2063"/>
      <c r="IVI1" s="2063"/>
      <c r="IVJ1" s="2063"/>
      <c r="IVK1" s="2063"/>
      <c r="IVL1" s="2063"/>
      <c r="IVM1" s="2063"/>
      <c r="IVN1" s="2063"/>
      <c r="IVO1" s="2063"/>
      <c r="IVP1" s="2063"/>
      <c r="IVQ1" s="2063"/>
      <c r="IVR1" s="2063"/>
      <c r="IVS1" s="2063"/>
      <c r="IVT1" s="2063"/>
      <c r="IVU1" s="2063"/>
      <c r="IVV1" s="2063"/>
      <c r="IVW1" s="2063"/>
      <c r="IVX1" s="2063"/>
      <c r="IVY1" s="2063"/>
      <c r="IVZ1" s="2063"/>
      <c r="IWA1" s="2063"/>
      <c r="IWB1" s="2063"/>
      <c r="IWC1" s="2063"/>
      <c r="IWD1" s="2063"/>
      <c r="IWE1" s="2063"/>
      <c r="IWF1" s="2063"/>
      <c r="IWG1" s="2063"/>
      <c r="IWH1" s="2063"/>
      <c r="IWI1" s="2063"/>
      <c r="IWJ1" s="2063"/>
      <c r="IWK1" s="2063"/>
      <c r="IWL1" s="2063"/>
      <c r="IWM1" s="2063"/>
      <c r="IWN1" s="2063"/>
      <c r="IWO1" s="2063"/>
      <c r="IWP1" s="2063"/>
      <c r="IWQ1" s="2063"/>
      <c r="IWR1" s="2063"/>
      <c r="IWS1" s="2063"/>
      <c r="IWT1" s="2063"/>
      <c r="IWU1" s="2063"/>
      <c r="IWV1" s="2063"/>
      <c r="IWW1" s="2063"/>
      <c r="IWX1" s="2063"/>
      <c r="IWY1" s="2063"/>
      <c r="IWZ1" s="2063"/>
      <c r="IXA1" s="2063"/>
      <c r="IXB1" s="2063"/>
      <c r="IXC1" s="2063"/>
      <c r="IXD1" s="2063"/>
      <c r="IXE1" s="2063"/>
      <c r="IXF1" s="2063"/>
      <c r="IXG1" s="2063"/>
      <c r="IXH1" s="2063"/>
      <c r="IXI1" s="2063"/>
      <c r="IXJ1" s="2063"/>
      <c r="IXK1" s="2063"/>
      <c r="IXL1" s="2063"/>
      <c r="IXM1" s="2063"/>
      <c r="IXN1" s="2063"/>
      <c r="IXO1" s="2063"/>
      <c r="IXP1" s="2063"/>
      <c r="IXQ1" s="2063"/>
      <c r="IXR1" s="2063"/>
      <c r="IXS1" s="2063"/>
      <c r="IXT1" s="2063"/>
      <c r="IXU1" s="2063"/>
      <c r="IXV1" s="2063"/>
      <c r="IXW1" s="2063"/>
      <c r="IXX1" s="2063"/>
      <c r="IXY1" s="2063"/>
      <c r="IXZ1" s="2063"/>
      <c r="IYA1" s="2063"/>
      <c r="IYB1" s="2063"/>
      <c r="IYC1" s="2063"/>
      <c r="IYD1" s="2063"/>
      <c r="IYE1" s="2063"/>
      <c r="IYF1" s="2063"/>
      <c r="IYG1" s="2063"/>
      <c r="IYH1" s="2063"/>
      <c r="IYI1" s="2063"/>
      <c r="IYJ1" s="2063"/>
      <c r="IYK1" s="2063"/>
      <c r="IYL1" s="2063"/>
      <c r="IYM1" s="2063"/>
      <c r="IYN1" s="2063"/>
      <c r="IYO1" s="2063"/>
      <c r="IYP1" s="2063"/>
      <c r="IYQ1" s="2063"/>
      <c r="IYR1" s="2063"/>
      <c r="IYS1" s="2063"/>
      <c r="IYT1" s="2063"/>
      <c r="IYU1" s="2063"/>
      <c r="IYV1" s="2063"/>
      <c r="IYW1" s="2063"/>
      <c r="IYX1" s="2063"/>
      <c r="IYY1" s="2063"/>
      <c r="IYZ1" s="2063"/>
      <c r="IZA1" s="2063"/>
      <c r="IZB1" s="2063"/>
      <c r="IZC1" s="2063"/>
      <c r="IZD1" s="2063"/>
      <c r="IZE1" s="2063"/>
      <c r="IZF1" s="2063"/>
      <c r="IZG1" s="2063"/>
      <c r="IZH1" s="2063"/>
      <c r="IZI1" s="2063"/>
      <c r="IZJ1" s="2063"/>
      <c r="IZK1" s="2063"/>
      <c r="IZL1" s="2063"/>
      <c r="IZM1" s="2063"/>
      <c r="IZN1" s="2063"/>
      <c r="IZO1" s="2063"/>
      <c r="IZP1" s="2063"/>
      <c r="IZQ1" s="2063"/>
      <c r="IZR1" s="2063"/>
      <c r="IZS1" s="2063"/>
      <c r="IZT1" s="2063"/>
      <c r="IZU1" s="2063"/>
      <c r="IZV1" s="2063"/>
      <c r="IZW1" s="2063"/>
      <c r="IZX1" s="2063"/>
      <c r="IZY1" s="2063"/>
      <c r="IZZ1" s="2063"/>
      <c r="JAA1" s="2063"/>
      <c r="JAB1" s="2063"/>
      <c r="JAC1" s="2063"/>
      <c r="JAD1" s="2063"/>
      <c r="JAE1" s="2063"/>
      <c r="JAF1" s="2063"/>
      <c r="JAG1" s="2063"/>
      <c r="JAH1" s="2063"/>
      <c r="JAI1" s="2063"/>
      <c r="JAJ1" s="2063"/>
      <c r="JAK1" s="2063"/>
      <c r="JAL1" s="2063"/>
      <c r="JAM1" s="2063"/>
      <c r="JAN1" s="2063"/>
      <c r="JAO1" s="2063"/>
      <c r="JAP1" s="2063"/>
      <c r="JAQ1" s="2063"/>
      <c r="JAR1" s="2063"/>
      <c r="JAS1" s="2063"/>
      <c r="JAT1" s="2063"/>
      <c r="JAU1" s="2063"/>
      <c r="JAV1" s="2063"/>
      <c r="JAW1" s="2063"/>
      <c r="JAX1" s="2063"/>
      <c r="JAY1" s="2063"/>
      <c r="JAZ1" s="2063"/>
      <c r="JBA1" s="2063"/>
      <c r="JBB1" s="2063"/>
      <c r="JBC1" s="2063"/>
      <c r="JBD1" s="2063"/>
      <c r="JBE1" s="2063"/>
      <c r="JBF1" s="2063"/>
      <c r="JBG1" s="2063"/>
      <c r="JBH1" s="2063"/>
      <c r="JBI1" s="2063"/>
      <c r="JBJ1" s="2063"/>
      <c r="JBK1" s="2063"/>
      <c r="JBL1" s="2063"/>
      <c r="JBM1" s="2063"/>
      <c r="JBN1" s="2063"/>
      <c r="JBO1" s="2063"/>
      <c r="JBP1" s="2063"/>
      <c r="JBQ1" s="2063"/>
      <c r="JBR1" s="2063"/>
      <c r="JBS1" s="2063"/>
      <c r="JBT1" s="2063"/>
      <c r="JBU1" s="2063"/>
      <c r="JBV1" s="2063"/>
      <c r="JBW1" s="2063"/>
      <c r="JBX1" s="2063"/>
      <c r="JBY1" s="2063"/>
      <c r="JBZ1" s="2063"/>
      <c r="JCA1" s="2063"/>
      <c r="JCB1" s="2063"/>
      <c r="JCC1" s="2063"/>
      <c r="JCD1" s="2063"/>
      <c r="JCE1" s="2063"/>
      <c r="JCF1" s="2063"/>
      <c r="JCG1" s="2063"/>
      <c r="JCH1" s="2063"/>
      <c r="JCI1" s="2063"/>
      <c r="JCJ1" s="2063"/>
      <c r="JCK1" s="2063"/>
      <c r="JCL1" s="2063"/>
      <c r="JCM1" s="2063"/>
      <c r="JCN1" s="2063"/>
      <c r="JCO1" s="2063"/>
      <c r="JCP1" s="2063"/>
      <c r="JCQ1" s="2063"/>
      <c r="JCR1" s="2063"/>
      <c r="JCS1" s="2063"/>
      <c r="JCT1" s="2063"/>
      <c r="JCU1" s="2063"/>
      <c r="JCV1" s="2063"/>
      <c r="JCW1" s="2063"/>
      <c r="JCX1" s="2063"/>
      <c r="JCY1" s="2063"/>
      <c r="JCZ1" s="2063"/>
      <c r="JDA1" s="2063"/>
      <c r="JDB1" s="2063"/>
      <c r="JDC1" s="2063"/>
      <c r="JDD1" s="2063"/>
      <c r="JDE1" s="2063"/>
      <c r="JDF1" s="2063"/>
      <c r="JDG1" s="2063"/>
      <c r="JDH1" s="2063"/>
      <c r="JDI1" s="2063"/>
      <c r="JDJ1" s="2063"/>
      <c r="JDK1" s="2063"/>
      <c r="JDL1" s="2063"/>
      <c r="JDM1" s="2063"/>
      <c r="JDN1" s="2063"/>
      <c r="JDO1" s="2063"/>
      <c r="JDP1" s="2063"/>
      <c r="JDQ1" s="2063"/>
      <c r="JDR1" s="2063"/>
      <c r="JDS1" s="2063"/>
      <c r="JDT1" s="2063"/>
      <c r="JDU1" s="2063"/>
      <c r="JDV1" s="2063"/>
      <c r="JDW1" s="2063"/>
      <c r="JDX1" s="2063"/>
      <c r="JDY1" s="2063"/>
      <c r="JDZ1" s="2063"/>
      <c r="JEA1" s="2063"/>
      <c r="JEB1" s="2063"/>
      <c r="JEC1" s="2063"/>
      <c r="JED1" s="2063"/>
      <c r="JEE1" s="2063"/>
      <c r="JEF1" s="2063"/>
      <c r="JEG1" s="2063"/>
      <c r="JEH1" s="2063"/>
      <c r="JEI1" s="2063"/>
      <c r="JEJ1" s="2063"/>
      <c r="JEK1" s="2063"/>
      <c r="JEL1" s="2063"/>
      <c r="JEM1" s="2063"/>
      <c r="JEN1" s="2063"/>
      <c r="JEO1" s="2063"/>
      <c r="JEP1" s="2063"/>
      <c r="JEQ1" s="2063"/>
      <c r="JER1" s="2063"/>
      <c r="JES1" s="2063"/>
      <c r="JET1" s="2063"/>
      <c r="JEU1" s="2063"/>
      <c r="JEV1" s="2063"/>
      <c r="JEW1" s="2063"/>
      <c r="JEX1" s="2063"/>
      <c r="JEY1" s="2063"/>
      <c r="JEZ1" s="2063"/>
      <c r="JFA1" s="2063"/>
      <c r="JFB1" s="2063"/>
      <c r="JFC1" s="2063"/>
      <c r="JFD1" s="2063"/>
      <c r="JFE1" s="2063"/>
      <c r="JFF1" s="2063"/>
      <c r="JFG1" s="2063"/>
      <c r="JFH1" s="2063"/>
      <c r="JFI1" s="2063"/>
      <c r="JFJ1" s="2063"/>
      <c r="JFK1" s="2063"/>
      <c r="JFL1" s="2063"/>
      <c r="JFM1" s="2063"/>
      <c r="JFN1" s="2063"/>
      <c r="JFO1" s="2063"/>
      <c r="JFP1" s="2063"/>
      <c r="JFQ1" s="2063"/>
      <c r="JFR1" s="2063"/>
      <c r="JFS1" s="2063"/>
      <c r="JFT1" s="2063"/>
      <c r="JFU1" s="2063"/>
      <c r="JFV1" s="2063"/>
      <c r="JFW1" s="2063"/>
      <c r="JFX1" s="2063"/>
      <c r="JFY1" s="2063"/>
      <c r="JFZ1" s="2063"/>
      <c r="JGA1" s="2063"/>
      <c r="JGB1" s="2063"/>
      <c r="JGC1" s="2063"/>
      <c r="JGD1" s="2063"/>
      <c r="JGE1" s="2063"/>
      <c r="JGF1" s="2063"/>
      <c r="JGG1" s="2063"/>
      <c r="JGH1" s="2063"/>
      <c r="JGI1" s="2063"/>
      <c r="JGJ1" s="2063"/>
      <c r="JGK1" s="2063"/>
      <c r="JGL1" s="2063"/>
      <c r="JGM1" s="2063"/>
      <c r="JGN1" s="2063"/>
      <c r="JGO1" s="2063"/>
      <c r="JGP1" s="2063"/>
      <c r="JGQ1" s="2063"/>
      <c r="JGR1" s="2063"/>
      <c r="JGS1" s="2063"/>
      <c r="JGT1" s="2063"/>
      <c r="JGU1" s="2063"/>
      <c r="JGV1" s="2063"/>
      <c r="JGW1" s="2063"/>
      <c r="JGX1" s="2063"/>
      <c r="JGY1" s="2063"/>
      <c r="JGZ1" s="2063"/>
      <c r="JHA1" s="2063"/>
      <c r="JHB1" s="2063"/>
      <c r="JHC1" s="2063"/>
      <c r="JHD1" s="2063"/>
      <c r="JHE1" s="2063"/>
      <c r="JHF1" s="2063"/>
      <c r="JHG1" s="2063"/>
      <c r="JHH1" s="2063"/>
      <c r="JHI1" s="2063"/>
      <c r="JHJ1" s="2063"/>
      <c r="JHK1" s="2063"/>
      <c r="JHL1" s="2063"/>
      <c r="JHM1" s="2063"/>
      <c r="JHN1" s="2063"/>
      <c r="JHO1" s="2063"/>
      <c r="JHP1" s="2063"/>
      <c r="JHQ1" s="2063"/>
      <c r="JHR1" s="2063"/>
      <c r="JHS1" s="2063"/>
      <c r="JHT1" s="2063"/>
      <c r="JHU1" s="2063"/>
      <c r="JHV1" s="2063"/>
      <c r="JHW1" s="2063"/>
      <c r="JHX1" s="2063"/>
      <c r="JHY1" s="2063"/>
      <c r="JHZ1" s="2063"/>
      <c r="JIA1" s="2063"/>
      <c r="JIB1" s="2063"/>
      <c r="JIC1" s="2063"/>
      <c r="JID1" s="2063"/>
      <c r="JIE1" s="2063"/>
      <c r="JIF1" s="2063"/>
      <c r="JIG1" s="2063"/>
      <c r="JIH1" s="2063"/>
      <c r="JII1" s="2063"/>
      <c r="JIJ1" s="2063"/>
      <c r="JIK1" s="2063"/>
      <c r="JIL1" s="2063"/>
      <c r="JIM1" s="2063"/>
      <c r="JIN1" s="2063"/>
      <c r="JIO1" s="2063"/>
      <c r="JIP1" s="2063"/>
      <c r="JIQ1" s="2063"/>
      <c r="JIR1" s="2063"/>
      <c r="JIS1" s="2063"/>
      <c r="JIT1" s="2063"/>
      <c r="JIU1" s="2063"/>
      <c r="JIV1" s="2063"/>
      <c r="JIW1" s="2063"/>
      <c r="JIX1" s="2063"/>
      <c r="JIY1" s="2063"/>
      <c r="JIZ1" s="2063"/>
      <c r="JJA1" s="2063"/>
      <c r="JJB1" s="2063"/>
      <c r="JJC1" s="2063"/>
      <c r="JJD1" s="2063"/>
      <c r="JJE1" s="2063"/>
      <c r="JJF1" s="2063"/>
      <c r="JJG1" s="2063"/>
      <c r="JJH1" s="2063"/>
      <c r="JJI1" s="2063"/>
      <c r="JJJ1" s="2063"/>
      <c r="JJK1" s="2063"/>
      <c r="JJL1" s="2063"/>
      <c r="JJM1" s="2063"/>
      <c r="JJN1" s="2063"/>
      <c r="JJO1" s="2063"/>
      <c r="JJP1" s="2063"/>
      <c r="JJQ1" s="2063"/>
      <c r="JJR1" s="2063"/>
      <c r="JJS1" s="2063"/>
      <c r="JJT1" s="2063"/>
      <c r="JJU1" s="2063"/>
      <c r="JJV1" s="2063"/>
      <c r="JJW1" s="2063"/>
      <c r="JJX1" s="2063"/>
      <c r="JJY1" s="2063"/>
      <c r="JJZ1" s="2063"/>
      <c r="JKA1" s="2063"/>
      <c r="JKB1" s="2063"/>
      <c r="JKC1" s="2063"/>
      <c r="JKD1" s="2063"/>
      <c r="JKE1" s="2063"/>
      <c r="JKF1" s="2063"/>
      <c r="JKG1" s="2063"/>
      <c r="JKH1" s="2063"/>
      <c r="JKI1" s="2063"/>
      <c r="JKJ1" s="2063"/>
      <c r="JKK1" s="2063"/>
      <c r="JKL1" s="2063"/>
      <c r="JKM1" s="2063"/>
      <c r="JKN1" s="2063"/>
      <c r="JKO1" s="2063"/>
      <c r="JKP1" s="2063"/>
      <c r="JKQ1" s="2063"/>
      <c r="JKR1" s="2063"/>
      <c r="JKS1" s="2063"/>
      <c r="JKT1" s="2063"/>
      <c r="JKU1" s="2063"/>
      <c r="JKV1" s="2063"/>
      <c r="JKW1" s="2063"/>
      <c r="JKX1" s="2063"/>
      <c r="JKY1" s="2063"/>
      <c r="JKZ1" s="2063"/>
      <c r="JLA1" s="2063"/>
      <c r="JLB1" s="2063"/>
      <c r="JLC1" s="2063"/>
      <c r="JLD1" s="2063"/>
      <c r="JLE1" s="2063"/>
      <c r="JLF1" s="2063"/>
      <c r="JLG1" s="2063"/>
      <c r="JLH1" s="2063"/>
      <c r="JLI1" s="2063"/>
      <c r="JLJ1" s="2063"/>
      <c r="JLK1" s="2063"/>
      <c r="JLL1" s="2063"/>
      <c r="JLM1" s="2063"/>
      <c r="JLN1" s="2063"/>
      <c r="JLO1" s="2063"/>
      <c r="JLP1" s="2063"/>
      <c r="JLQ1" s="2063"/>
      <c r="JLR1" s="2063"/>
      <c r="JLS1" s="2063"/>
      <c r="JLT1" s="2063"/>
      <c r="JLU1" s="2063"/>
      <c r="JLV1" s="2063"/>
      <c r="JLW1" s="2063"/>
      <c r="JLX1" s="2063"/>
      <c r="JLY1" s="2063"/>
      <c r="JLZ1" s="2063"/>
      <c r="JMA1" s="2063"/>
      <c r="JMB1" s="2063"/>
      <c r="JMC1" s="2063"/>
      <c r="JMD1" s="2063"/>
      <c r="JME1" s="2063"/>
      <c r="JMF1" s="2063"/>
      <c r="JMG1" s="2063"/>
      <c r="JMH1" s="2063"/>
      <c r="JMI1" s="2063"/>
      <c r="JMJ1" s="2063"/>
      <c r="JMK1" s="2063"/>
      <c r="JML1" s="2063"/>
      <c r="JMM1" s="2063"/>
      <c r="JMN1" s="2063"/>
      <c r="JMO1" s="2063"/>
      <c r="JMP1" s="2063"/>
      <c r="JMQ1" s="2063"/>
      <c r="JMR1" s="2063"/>
      <c r="JMS1" s="2063"/>
      <c r="JMT1" s="2063"/>
      <c r="JMU1" s="2063"/>
      <c r="JMV1" s="2063"/>
      <c r="JMW1" s="2063"/>
      <c r="JMX1" s="2063"/>
      <c r="JMY1" s="2063"/>
      <c r="JMZ1" s="2063"/>
      <c r="JNA1" s="2063"/>
      <c r="JNB1" s="2063"/>
      <c r="JNC1" s="2063"/>
      <c r="JND1" s="2063"/>
      <c r="JNE1" s="2063"/>
      <c r="JNF1" s="2063"/>
      <c r="JNG1" s="2063"/>
      <c r="JNH1" s="2063"/>
      <c r="JNI1" s="2063"/>
      <c r="JNJ1" s="2063"/>
      <c r="JNK1" s="2063"/>
      <c r="JNL1" s="2063"/>
      <c r="JNM1" s="2063"/>
      <c r="JNN1" s="2063"/>
      <c r="JNO1" s="2063"/>
      <c r="JNP1" s="2063"/>
      <c r="JNQ1" s="2063"/>
      <c r="JNR1" s="2063"/>
      <c r="JNS1" s="2063"/>
      <c r="JNT1" s="2063"/>
      <c r="JNU1" s="2063"/>
      <c r="JNV1" s="2063"/>
      <c r="JNW1" s="2063"/>
      <c r="JNX1" s="2063"/>
      <c r="JNY1" s="2063"/>
      <c r="JNZ1" s="2063"/>
      <c r="JOA1" s="2063"/>
      <c r="JOB1" s="2063"/>
      <c r="JOC1" s="2063"/>
      <c r="JOD1" s="2063"/>
      <c r="JOE1" s="2063"/>
      <c r="JOF1" s="2063"/>
      <c r="JOG1" s="2063"/>
      <c r="JOH1" s="2063"/>
      <c r="JOI1" s="2063"/>
      <c r="JOJ1" s="2063"/>
      <c r="JOK1" s="2063"/>
      <c r="JOL1" s="2063"/>
      <c r="JOM1" s="2063"/>
      <c r="JON1" s="2063"/>
      <c r="JOO1" s="2063"/>
      <c r="JOP1" s="2063"/>
      <c r="JOQ1" s="2063"/>
      <c r="JOR1" s="2063"/>
      <c r="JOS1" s="2063"/>
      <c r="JOT1" s="2063"/>
      <c r="JOU1" s="2063"/>
      <c r="JOV1" s="2063"/>
      <c r="JOW1" s="2063"/>
      <c r="JOX1" s="2063"/>
      <c r="JOY1" s="2063"/>
      <c r="JOZ1" s="2063"/>
      <c r="JPA1" s="2063"/>
      <c r="JPB1" s="2063"/>
      <c r="JPC1" s="2063"/>
      <c r="JPD1" s="2063"/>
      <c r="JPE1" s="2063"/>
      <c r="JPF1" s="2063"/>
      <c r="JPG1" s="2063"/>
      <c r="JPH1" s="2063"/>
      <c r="JPI1" s="2063"/>
      <c r="JPJ1" s="2063"/>
      <c r="JPK1" s="2063"/>
      <c r="JPL1" s="2063"/>
      <c r="JPM1" s="2063"/>
      <c r="JPN1" s="2063"/>
      <c r="JPO1" s="2063"/>
      <c r="JPP1" s="2063"/>
      <c r="JPQ1" s="2063"/>
      <c r="JPR1" s="2063"/>
      <c r="JPS1" s="2063"/>
      <c r="JPT1" s="2063"/>
      <c r="JPU1" s="2063"/>
      <c r="JPV1" s="2063"/>
      <c r="JPW1" s="2063"/>
      <c r="JPX1" s="2063"/>
      <c r="JPY1" s="2063"/>
      <c r="JPZ1" s="2063"/>
      <c r="JQA1" s="2063"/>
      <c r="JQB1" s="2063"/>
      <c r="JQC1" s="2063"/>
      <c r="JQD1" s="2063"/>
      <c r="JQE1" s="2063"/>
      <c r="JQF1" s="2063"/>
      <c r="JQG1" s="2063"/>
      <c r="JQH1" s="2063"/>
      <c r="JQI1" s="2063"/>
      <c r="JQJ1" s="2063"/>
      <c r="JQK1" s="2063"/>
      <c r="JQL1" s="2063"/>
      <c r="JQM1" s="2063"/>
      <c r="JQN1" s="2063"/>
      <c r="JQO1" s="2063"/>
      <c r="JQP1" s="2063"/>
      <c r="JQQ1" s="2063"/>
      <c r="JQR1" s="2063"/>
      <c r="JQS1" s="2063"/>
      <c r="JQT1" s="2063"/>
      <c r="JQU1" s="2063"/>
      <c r="JQV1" s="2063"/>
      <c r="JQW1" s="2063"/>
      <c r="JQX1" s="2063"/>
      <c r="JQY1" s="2063"/>
      <c r="JQZ1" s="2063"/>
      <c r="JRA1" s="2063"/>
      <c r="JRB1" s="2063"/>
      <c r="JRC1" s="2063"/>
      <c r="JRD1" s="2063"/>
      <c r="JRE1" s="2063"/>
      <c r="JRF1" s="2063"/>
      <c r="JRG1" s="2063"/>
      <c r="JRH1" s="2063"/>
      <c r="JRI1" s="2063"/>
      <c r="JRJ1" s="2063"/>
      <c r="JRK1" s="2063"/>
      <c r="JRL1" s="2063"/>
      <c r="JRM1" s="2063"/>
      <c r="JRN1" s="2063"/>
      <c r="JRO1" s="2063"/>
      <c r="JRP1" s="2063"/>
      <c r="JRQ1" s="2063"/>
      <c r="JRR1" s="2063"/>
      <c r="JRS1" s="2063"/>
      <c r="JRT1" s="2063"/>
      <c r="JRU1" s="2063"/>
      <c r="JRV1" s="2063"/>
      <c r="JRW1" s="2063"/>
      <c r="JRX1" s="2063"/>
      <c r="JRY1" s="2063"/>
      <c r="JRZ1" s="2063"/>
      <c r="JSA1" s="2063"/>
      <c r="JSB1" s="2063"/>
      <c r="JSC1" s="2063"/>
      <c r="JSD1" s="2063"/>
      <c r="JSE1" s="2063"/>
      <c r="JSF1" s="2063"/>
      <c r="JSG1" s="2063"/>
      <c r="JSH1" s="2063"/>
      <c r="JSI1" s="2063"/>
      <c r="JSJ1" s="2063"/>
      <c r="JSK1" s="2063"/>
      <c r="JSL1" s="2063"/>
      <c r="JSM1" s="2063"/>
      <c r="JSN1" s="2063"/>
      <c r="JSO1" s="2063"/>
      <c r="JSP1" s="2063"/>
      <c r="JSQ1" s="2063"/>
      <c r="JSR1" s="2063"/>
      <c r="JSS1" s="2063"/>
      <c r="JST1" s="2063"/>
      <c r="JSU1" s="2063"/>
      <c r="JSV1" s="2063"/>
      <c r="JSW1" s="2063"/>
      <c r="JSX1" s="2063"/>
      <c r="JSY1" s="2063"/>
      <c r="JSZ1" s="2063"/>
      <c r="JTA1" s="2063"/>
      <c r="JTB1" s="2063"/>
      <c r="JTC1" s="2063"/>
      <c r="JTD1" s="2063"/>
      <c r="JTE1" s="2063"/>
      <c r="JTF1" s="2063"/>
      <c r="JTG1" s="2063"/>
      <c r="JTH1" s="2063"/>
      <c r="JTI1" s="2063"/>
      <c r="JTJ1" s="2063"/>
      <c r="JTK1" s="2063"/>
      <c r="JTL1" s="2063"/>
      <c r="JTM1" s="2063"/>
      <c r="JTN1" s="2063"/>
      <c r="JTO1" s="2063"/>
      <c r="JTP1" s="2063"/>
      <c r="JTQ1" s="2063"/>
      <c r="JTR1" s="2063"/>
      <c r="JTS1" s="2063"/>
      <c r="JTT1" s="2063"/>
      <c r="JTU1" s="2063"/>
      <c r="JTV1" s="2063"/>
      <c r="JTW1" s="2063"/>
      <c r="JTX1" s="2063"/>
      <c r="JTY1" s="2063"/>
      <c r="JTZ1" s="2063"/>
      <c r="JUA1" s="2063"/>
      <c r="JUB1" s="2063"/>
      <c r="JUC1" s="2063"/>
      <c r="JUD1" s="2063"/>
      <c r="JUE1" s="2063"/>
      <c r="JUF1" s="2063"/>
      <c r="JUG1" s="2063"/>
      <c r="JUH1" s="2063"/>
      <c r="JUI1" s="2063"/>
      <c r="JUJ1" s="2063"/>
      <c r="JUK1" s="2063"/>
      <c r="JUL1" s="2063"/>
      <c r="JUM1" s="2063"/>
      <c r="JUN1" s="2063"/>
      <c r="JUO1" s="2063"/>
      <c r="JUP1" s="2063"/>
      <c r="JUQ1" s="2063"/>
      <c r="JUR1" s="2063"/>
      <c r="JUS1" s="2063"/>
      <c r="JUT1" s="2063"/>
      <c r="JUU1" s="2063"/>
      <c r="JUV1" s="2063"/>
      <c r="JUW1" s="2063"/>
      <c r="JUX1" s="2063"/>
      <c r="JUY1" s="2063"/>
      <c r="JUZ1" s="2063"/>
      <c r="JVA1" s="2063"/>
      <c r="JVB1" s="2063"/>
      <c r="JVC1" s="2063"/>
      <c r="JVD1" s="2063"/>
      <c r="JVE1" s="2063"/>
      <c r="JVF1" s="2063"/>
      <c r="JVG1" s="2063"/>
      <c r="JVH1" s="2063"/>
      <c r="JVI1" s="2063"/>
      <c r="JVJ1" s="2063"/>
      <c r="JVK1" s="2063"/>
      <c r="JVL1" s="2063"/>
      <c r="JVM1" s="2063"/>
      <c r="JVN1" s="2063"/>
      <c r="JVO1" s="2063"/>
      <c r="JVP1" s="2063"/>
      <c r="JVQ1" s="2063"/>
      <c r="JVR1" s="2063"/>
      <c r="JVS1" s="2063"/>
      <c r="JVT1" s="2063"/>
      <c r="JVU1" s="2063"/>
      <c r="JVV1" s="2063"/>
      <c r="JVW1" s="2063"/>
      <c r="JVX1" s="2063"/>
      <c r="JVY1" s="2063"/>
      <c r="JVZ1" s="2063"/>
      <c r="JWA1" s="2063"/>
      <c r="JWB1" s="2063"/>
      <c r="JWC1" s="2063"/>
      <c r="JWD1" s="2063"/>
      <c r="JWE1" s="2063"/>
      <c r="JWF1" s="2063"/>
      <c r="JWG1" s="2063"/>
      <c r="JWH1" s="2063"/>
      <c r="JWI1" s="2063"/>
      <c r="JWJ1" s="2063"/>
      <c r="JWK1" s="2063"/>
      <c r="JWL1" s="2063"/>
      <c r="JWM1" s="2063"/>
      <c r="JWN1" s="2063"/>
      <c r="JWO1" s="2063"/>
      <c r="JWP1" s="2063"/>
      <c r="JWQ1" s="2063"/>
      <c r="JWR1" s="2063"/>
      <c r="JWS1" s="2063"/>
      <c r="JWT1" s="2063"/>
      <c r="JWU1" s="2063"/>
      <c r="JWV1" s="2063"/>
      <c r="JWW1" s="2063"/>
      <c r="JWX1" s="2063"/>
      <c r="JWY1" s="2063"/>
      <c r="JWZ1" s="2063"/>
      <c r="JXA1" s="2063"/>
      <c r="JXB1" s="2063"/>
      <c r="JXC1" s="2063"/>
      <c r="JXD1" s="2063"/>
      <c r="JXE1" s="2063"/>
      <c r="JXF1" s="2063"/>
      <c r="JXG1" s="2063"/>
      <c r="JXH1" s="2063"/>
      <c r="JXI1" s="2063"/>
      <c r="JXJ1" s="2063"/>
      <c r="JXK1" s="2063"/>
      <c r="JXL1" s="2063"/>
      <c r="JXM1" s="2063"/>
      <c r="JXN1" s="2063"/>
      <c r="JXO1" s="2063"/>
      <c r="JXP1" s="2063"/>
      <c r="JXQ1" s="2063"/>
      <c r="JXR1" s="2063"/>
      <c r="JXS1" s="2063"/>
      <c r="JXT1" s="2063"/>
      <c r="JXU1" s="2063"/>
      <c r="JXV1" s="2063"/>
      <c r="JXW1" s="2063"/>
      <c r="JXX1" s="2063"/>
      <c r="JXY1" s="2063"/>
      <c r="JXZ1" s="2063"/>
      <c r="JYA1" s="2063"/>
      <c r="JYB1" s="2063"/>
      <c r="JYC1" s="2063"/>
      <c r="JYD1" s="2063"/>
      <c r="JYE1" s="2063"/>
      <c r="JYF1" s="2063"/>
      <c r="JYG1" s="2063"/>
      <c r="JYH1" s="2063"/>
      <c r="JYI1" s="2063"/>
      <c r="JYJ1" s="2063"/>
      <c r="JYK1" s="2063"/>
      <c r="JYL1" s="2063"/>
      <c r="JYM1" s="2063"/>
      <c r="JYN1" s="2063"/>
      <c r="JYO1" s="2063"/>
      <c r="JYP1" s="2063"/>
      <c r="JYQ1" s="2063"/>
      <c r="JYR1" s="2063"/>
      <c r="JYS1" s="2063"/>
      <c r="JYT1" s="2063"/>
      <c r="JYU1" s="2063"/>
      <c r="JYV1" s="2063"/>
      <c r="JYW1" s="2063"/>
      <c r="JYX1" s="2063"/>
      <c r="JYY1" s="2063"/>
      <c r="JYZ1" s="2063"/>
      <c r="JZA1" s="2063"/>
      <c r="JZB1" s="2063"/>
      <c r="JZC1" s="2063"/>
      <c r="JZD1" s="2063"/>
      <c r="JZE1" s="2063"/>
      <c r="JZF1" s="2063"/>
      <c r="JZG1" s="2063"/>
      <c r="JZH1" s="2063"/>
      <c r="JZI1" s="2063"/>
      <c r="JZJ1" s="2063"/>
      <c r="JZK1" s="2063"/>
      <c r="JZL1" s="2063"/>
      <c r="JZM1" s="2063"/>
      <c r="JZN1" s="2063"/>
      <c r="JZO1" s="2063"/>
      <c r="JZP1" s="2063"/>
      <c r="JZQ1" s="2063"/>
      <c r="JZR1" s="2063"/>
      <c r="JZS1" s="2063"/>
      <c r="JZT1" s="2063"/>
      <c r="JZU1" s="2063"/>
      <c r="JZV1" s="2063"/>
      <c r="JZW1" s="2063"/>
      <c r="JZX1" s="2063"/>
      <c r="JZY1" s="2063"/>
      <c r="JZZ1" s="2063"/>
      <c r="KAA1" s="2063"/>
      <c r="KAB1" s="2063"/>
      <c r="KAC1" s="2063"/>
      <c r="KAD1" s="2063"/>
      <c r="KAE1" s="2063"/>
      <c r="KAF1" s="2063"/>
      <c r="KAG1" s="2063"/>
      <c r="KAH1" s="2063"/>
      <c r="KAI1" s="2063"/>
      <c r="KAJ1" s="2063"/>
      <c r="KAK1" s="2063"/>
      <c r="KAL1" s="2063"/>
      <c r="KAM1" s="2063"/>
      <c r="KAN1" s="2063"/>
      <c r="KAO1" s="2063"/>
      <c r="KAP1" s="2063"/>
      <c r="KAQ1" s="2063"/>
      <c r="KAR1" s="2063"/>
      <c r="KAS1" s="2063"/>
      <c r="KAT1" s="2063"/>
      <c r="KAU1" s="2063"/>
      <c r="KAV1" s="2063"/>
      <c r="KAW1" s="2063"/>
      <c r="KAX1" s="2063"/>
      <c r="KAY1" s="2063"/>
      <c r="KAZ1" s="2063"/>
      <c r="KBA1" s="2063"/>
      <c r="KBB1" s="2063"/>
      <c r="KBC1" s="2063"/>
      <c r="KBD1" s="2063"/>
      <c r="KBE1" s="2063"/>
      <c r="KBF1" s="2063"/>
      <c r="KBG1" s="2063"/>
      <c r="KBH1" s="2063"/>
      <c r="KBI1" s="2063"/>
      <c r="KBJ1" s="2063"/>
      <c r="KBK1" s="2063"/>
      <c r="KBL1" s="2063"/>
      <c r="KBM1" s="2063"/>
      <c r="KBN1" s="2063"/>
      <c r="KBO1" s="2063"/>
      <c r="KBP1" s="2063"/>
      <c r="KBQ1" s="2063"/>
      <c r="KBR1" s="2063"/>
      <c r="KBS1" s="2063"/>
      <c r="KBT1" s="2063"/>
      <c r="KBU1" s="2063"/>
      <c r="KBV1" s="2063"/>
      <c r="KBW1" s="2063"/>
      <c r="KBX1" s="2063"/>
      <c r="KBY1" s="2063"/>
      <c r="KBZ1" s="2063"/>
      <c r="KCA1" s="2063"/>
      <c r="KCB1" s="2063"/>
      <c r="KCC1" s="2063"/>
      <c r="KCD1" s="2063"/>
      <c r="KCE1" s="2063"/>
      <c r="KCF1" s="2063"/>
      <c r="KCG1" s="2063"/>
      <c r="KCH1" s="2063"/>
      <c r="KCI1" s="2063"/>
      <c r="KCJ1" s="2063"/>
      <c r="KCK1" s="2063"/>
      <c r="KCL1" s="2063"/>
      <c r="KCM1" s="2063"/>
      <c r="KCN1" s="2063"/>
      <c r="KCO1" s="2063"/>
      <c r="KCP1" s="2063"/>
      <c r="KCQ1" s="2063"/>
      <c r="KCR1" s="2063"/>
      <c r="KCS1" s="2063"/>
      <c r="KCT1" s="2063"/>
      <c r="KCU1" s="2063"/>
      <c r="KCV1" s="2063"/>
      <c r="KCW1" s="2063"/>
      <c r="KCX1" s="2063"/>
      <c r="KCY1" s="2063"/>
      <c r="KCZ1" s="2063"/>
      <c r="KDA1" s="2063"/>
      <c r="KDB1" s="2063"/>
      <c r="KDC1" s="2063"/>
      <c r="KDD1" s="2063"/>
      <c r="KDE1" s="2063"/>
      <c r="KDF1" s="2063"/>
      <c r="KDG1" s="2063"/>
      <c r="KDH1" s="2063"/>
      <c r="KDI1" s="2063"/>
      <c r="KDJ1" s="2063"/>
      <c r="KDK1" s="2063"/>
      <c r="KDL1" s="2063"/>
      <c r="KDM1" s="2063"/>
      <c r="KDN1" s="2063"/>
      <c r="KDO1" s="2063"/>
      <c r="KDP1" s="2063"/>
      <c r="KDQ1" s="2063"/>
      <c r="KDR1" s="2063"/>
      <c r="KDS1" s="2063"/>
      <c r="KDT1" s="2063"/>
      <c r="KDU1" s="2063"/>
      <c r="KDV1" s="2063"/>
      <c r="KDW1" s="2063"/>
      <c r="KDX1" s="2063"/>
      <c r="KDY1" s="2063"/>
      <c r="KDZ1" s="2063"/>
      <c r="KEA1" s="2063"/>
      <c r="KEB1" s="2063"/>
      <c r="KEC1" s="2063"/>
      <c r="KED1" s="2063"/>
      <c r="KEE1" s="2063"/>
      <c r="KEF1" s="2063"/>
      <c r="KEG1" s="2063"/>
      <c r="KEH1" s="2063"/>
      <c r="KEI1" s="2063"/>
      <c r="KEJ1" s="2063"/>
      <c r="KEK1" s="2063"/>
      <c r="KEL1" s="2063"/>
      <c r="KEM1" s="2063"/>
      <c r="KEN1" s="2063"/>
      <c r="KEO1" s="2063"/>
      <c r="KEP1" s="2063"/>
      <c r="KEQ1" s="2063"/>
      <c r="KER1" s="2063"/>
      <c r="KES1" s="2063"/>
      <c r="KET1" s="2063"/>
      <c r="KEU1" s="2063"/>
      <c r="KEV1" s="2063"/>
      <c r="KEW1" s="2063"/>
      <c r="KEX1" s="2063"/>
      <c r="KEY1" s="2063"/>
      <c r="KEZ1" s="2063"/>
      <c r="KFA1" s="2063"/>
      <c r="KFB1" s="2063"/>
      <c r="KFC1" s="2063"/>
      <c r="KFD1" s="2063"/>
      <c r="KFE1" s="2063"/>
      <c r="KFF1" s="2063"/>
      <c r="KFG1" s="2063"/>
      <c r="KFH1" s="2063"/>
      <c r="KFI1" s="2063"/>
      <c r="KFJ1" s="2063"/>
      <c r="KFK1" s="2063"/>
      <c r="KFL1" s="2063"/>
      <c r="KFM1" s="2063"/>
      <c r="KFN1" s="2063"/>
      <c r="KFO1" s="2063"/>
      <c r="KFP1" s="2063"/>
      <c r="KFQ1" s="2063"/>
      <c r="KFR1" s="2063"/>
      <c r="KFS1" s="2063"/>
      <c r="KFT1" s="2063"/>
      <c r="KFU1" s="2063"/>
      <c r="KFV1" s="2063"/>
      <c r="KFW1" s="2063"/>
      <c r="KFX1" s="2063"/>
      <c r="KFY1" s="2063"/>
      <c r="KFZ1" s="2063"/>
      <c r="KGA1" s="2063"/>
      <c r="KGB1" s="2063"/>
      <c r="KGC1" s="2063"/>
      <c r="KGD1" s="2063"/>
      <c r="KGE1" s="2063"/>
      <c r="KGF1" s="2063"/>
      <c r="KGG1" s="2063"/>
      <c r="KGH1" s="2063"/>
      <c r="KGI1" s="2063"/>
      <c r="KGJ1" s="2063"/>
      <c r="KGK1" s="2063"/>
      <c r="KGL1" s="2063"/>
      <c r="KGM1" s="2063"/>
      <c r="KGN1" s="2063"/>
      <c r="KGO1" s="2063"/>
      <c r="KGP1" s="2063"/>
      <c r="KGQ1" s="2063"/>
      <c r="KGR1" s="2063"/>
      <c r="KGS1" s="2063"/>
      <c r="KGT1" s="2063"/>
      <c r="KGU1" s="2063"/>
      <c r="KGV1" s="2063"/>
      <c r="KGW1" s="2063"/>
      <c r="KGX1" s="2063"/>
      <c r="KGY1" s="2063"/>
      <c r="KGZ1" s="2063"/>
      <c r="KHA1" s="2063"/>
      <c r="KHB1" s="2063"/>
      <c r="KHC1" s="2063"/>
      <c r="KHD1" s="2063"/>
      <c r="KHE1" s="2063"/>
      <c r="KHF1" s="2063"/>
      <c r="KHG1" s="2063"/>
      <c r="KHH1" s="2063"/>
      <c r="KHI1" s="2063"/>
      <c r="KHJ1" s="2063"/>
      <c r="KHK1" s="2063"/>
      <c r="KHL1" s="2063"/>
      <c r="KHM1" s="2063"/>
      <c r="KHN1" s="2063"/>
      <c r="KHO1" s="2063"/>
      <c r="KHP1" s="2063"/>
      <c r="KHQ1" s="2063"/>
      <c r="KHR1" s="2063"/>
      <c r="KHS1" s="2063"/>
      <c r="KHT1" s="2063"/>
      <c r="KHU1" s="2063"/>
      <c r="KHV1" s="2063"/>
      <c r="KHW1" s="2063"/>
      <c r="KHX1" s="2063"/>
      <c r="KHY1" s="2063"/>
      <c r="KHZ1" s="2063"/>
      <c r="KIA1" s="2063"/>
      <c r="KIB1" s="2063"/>
      <c r="KIC1" s="2063"/>
      <c r="KID1" s="2063"/>
      <c r="KIE1" s="2063"/>
      <c r="KIF1" s="2063"/>
      <c r="KIG1" s="2063"/>
      <c r="KIH1" s="2063"/>
      <c r="KII1" s="2063"/>
      <c r="KIJ1" s="2063"/>
      <c r="KIK1" s="2063"/>
      <c r="KIL1" s="2063"/>
      <c r="KIM1" s="2063"/>
      <c r="KIN1" s="2063"/>
      <c r="KIO1" s="2063"/>
      <c r="KIP1" s="2063"/>
      <c r="KIQ1" s="2063"/>
      <c r="KIR1" s="2063"/>
      <c r="KIS1" s="2063"/>
      <c r="KIT1" s="2063"/>
      <c r="KIU1" s="2063"/>
      <c r="KIV1" s="2063"/>
      <c r="KIW1" s="2063"/>
      <c r="KIX1" s="2063"/>
      <c r="KIY1" s="2063"/>
      <c r="KIZ1" s="2063"/>
      <c r="KJA1" s="2063"/>
      <c r="KJB1" s="2063"/>
      <c r="KJC1" s="2063"/>
      <c r="KJD1" s="2063"/>
      <c r="KJE1" s="2063"/>
      <c r="KJF1" s="2063"/>
      <c r="KJG1" s="2063"/>
      <c r="KJH1" s="2063"/>
      <c r="KJI1" s="2063"/>
      <c r="KJJ1" s="2063"/>
      <c r="KJK1" s="2063"/>
      <c r="KJL1" s="2063"/>
      <c r="KJM1" s="2063"/>
      <c r="KJN1" s="2063"/>
      <c r="KJO1" s="2063"/>
      <c r="KJP1" s="2063"/>
      <c r="KJQ1" s="2063"/>
      <c r="KJR1" s="2063"/>
      <c r="KJS1" s="2063"/>
      <c r="KJT1" s="2063"/>
      <c r="KJU1" s="2063"/>
      <c r="KJV1" s="2063"/>
      <c r="KJW1" s="2063"/>
      <c r="KJX1" s="2063"/>
      <c r="KJY1" s="2063"/>
      <c r="KJZ1" s="2063"/>
      <c r="KKA1" s="2063"/>
      <c r="KKB1" s="2063"/>
      <c r="KKC1" s="2063"/>
      <c r="KKD1" s="2063"/>
      <c r="KKE1" s="2063"/>
      <c r="KKF1" s="2063"/>
      <c r="KKG1" s="2063"/>
      <c r="KKH1" s="2063"/>
      <c r="KKI1" s="2063"/>
      <c r="KKJ1" s="2063"/>
      <c r="KKK1" s="2063"/>
      <c r="KKL1" s="2063"/>
      <c r="KKM1" s="2063"/>
      <c r="KKN1" s="2063"/>
      <c r="KKO1" s="2063"/>
      <c r="KKP1" s="2063"/>
      <c r="KKQ1" s="2063"/>
      <c r="KKR1" s="2063"/>
      <c r="KKS1" s="2063"/>
      <c r="KKT1" s="2063"/>
      <c r="KKU1" s="2063"/>
      <c r="KKV1" s="2063"/>
      <c r="KKW1" s="2063"/>
      <c r="KKX1" s="2063"/>
      <c r="KKY1" s="2063"/>
      <c r="KKZ1" s="2063"/>
      <c r="KLA1" s="2063"/>
      <c r="KLB1" s="2063"/>
      <c r="KLC1" s="2063"/>
      <c r="KLD1" s="2063"/>
      <c r="KLE1" s="2063"/>
      <c r="KLF1" s="2063"/>
      <c r="KLG1" s="2063"/>
      <c r="KLH1" s="2063"/>
      <c r="KLI1" s="2063"/>
      <c r="KLJ1" s="2063"/>
      <c r="KLK1" s="2063"/>
      <c r="KLL1" s="2063"/>
      <c r="KLM1" s="2063"/>
      <c r="KLN1" s="2063"/>
      <c r="KLO1" s="2063"/>
      <c r="KLP1" s="2063"/>
      <c r="KLQ1" s="2063"/>
      <c r="KLR1" s="2063"/>
      <c r="KLS1" s="2063"/>
      <c r="KLT1" s="2063"/>
      <c r="KLU1" s="2063"/>
      <c r="KLV1" s="2063"/>
      <c r="KLW1" s="2063"/>
      <c r="KLX1" s="2063"/>
      <c r="KLY1" s="2063"/>
      <c r="KLZ1" s="2063"/>
      <c r="KMA1" s="2063"/>
      <c r="KMB1" s="2063"/>
      <c r="KMC1" s="2063"/>
      <c r="KMD1" s="2063"/>
      <c r="KME1" s="2063"/>
      <c r="KMF1" s="2063"/>
      <c r="KMG1" s="2063"/>
      <c r="KMH1" s="2063"/>
      <c r="KMI1" s="2063"/>
      <c r="KMJ1" s="2063"/>
      <c r="KMK1" s="2063"/>
      <c r="KML1" s="2063"/>
      <c r="KMM1" s="2063"/>
      <c r="KMN1" s="2063"/>
      <c r="KMO1" s="2063"/>
      <c r="KMP1" s="2063"/>
      <c r="KMQ1" s="2063"/>
      <c r="KMR1" s="2063"/>
      <c r="KMS1" s="2063"/>
      <c r="KMT1" s="2063"/>
      <c r="KMU1" s="2063"/>
      <c r="KMV1" s="2063"/>
      <c r="KMW1" s="2063"/>
      <c r="KMX1" s="2063"/>
      <c r="KMY1" s="2063"/>
      <c r="KMZ1" s="2063"/>
      <c r="KNA1" s="2063"/>
      <c r="KNB1" s="2063"/>
      <c r="KNC1" s="2063"/>
      <c r="KND1" s="2063"/>
      <c r="KNE1" s="2063"/>
      <c r="KNF1" s="2063"/>
      <c r="KNG1" s="2063"/>
      <c r="KNH1" s="2063"/>
      <c r="KNI1" s="2063"/>
      <c r="KNJ1" s="2063"/>
      <c r="KNK1" s="2063"/>
      <c r="KNL1" s="2063"/>
      <c r="KNM1" s="2063"/>
      <c r="KNN1" s="2063"/>
      <c r="KNO1" s="2063"/>
      <c r="KNP1" s="2063"/>
      <c r="KNQ1" s="2063"/>
      <c r="KNR1" s="2063"/>
      <c r="KNS1" s="2063"/>
      <c r="KNT1" s="2063"/>
      <c r="KNU1" s="2063"/>
      <c r="KNV1" s="2063"/>
      <c r="KNW1" s="2063"/>
      <c r="KNX1" s="2063"/>
      <c r="KNY1" s="2063"/>
      <c r="KNZ1" s="2063"/>
      <c r="KOA1" s="2063"/>
      <c r="KOB1" s="2063"/>
      <c r="KOC1" s="2063"/>
      <c r="KOD1" s="2063"/>
      <c r="KOE1" s="2063"/>
      <c r="KOF1" s="2063"/>
      <c r="KOG1" s="2063"/>
      <c r="KOH1" s="2063"/>
      <c r="KOI1" s="2063"/>
      <c r="KOJ1" s="2063"/>
      <c r="KOK1" s="2063"/>
      <c r="KOL1" s="2063"/>
      <c r="KOM1" s="2063"/>
      <c r="KON1" s="2063"/>
      <c r="KOO1" s="2063"/>
      <c r="KOP1" s="2063"/>
      <c r="KOQ1" s="2063"/>
      <c r="KOR1" s="2063"/>
      <c r="KOS1" s="2063"/>
      <c r="KOT1" s="2063"/>
      <c r="KOU1" s="2063"/>
      <c r="KOV1" s="2063"/>
      <c r="KOW1" s="2063"/>
      <c r="KOX1" s="2063"/>
      <c r="KOY1" s="2063"/>
      <c r="KOZ1" s="2063"/>
      <c r="KPA1" s="2063"/>
      <c r="KPB1" s="2063"/>
      <c r="KPC1" s="2063"/>
      <c r="KPD1" s="2063"/>
      <c r="KPE1" s="2063"/>
      <c r="KPF1" s="2063"/>
      <c r="KPG1" s="2063"/>
      <c r="KPH1" s="2063"/>
      <c r="KPI1" s="2063"/>
      <c r="KPJ1" s="2063"/>
      <c r="KPK1" s="2063"/>
      <c r="KPL1" s="2063"/>
      <c r="KPM1" s="2063"/>
      <c r="KPN1" s="2063"/>
      <c r="KPO1" s="2063"/>
      <c r="KPP1" s="2063"/>
      <c r="KPQ1" s="2063"/>
      <c r="KPR1" s="2063"/>
      <c r="KPS1" s="2063"/>
      <c r="KPT1" s="2063"/>
      <c r="KPU1" s="2063"/>
      <c r="KPV1" s="2063"/>
      <c r="KPW1" s="2063"/>
      <c r="KPX1" s="2063"/>
      <c r="KPY1" s="2063"/>
      <c r="KPZ1" s="2063"/>
      <c r="KQA1" s="2063"/>
      <c r="KQB1" s="2063"/>
      <c r="KQC1" s="2063"/>
      <c r="KQD1" s="2063"/>
      <c r="KQE1" s="2063"/>
      <c r="KQF1" s="2063"/>
      <c r="KQG1" s="2063"/>
      <c r="KQH1" s="2063"/>
      <c r="KQI1" s="2063"/>
      <c r="KQJ1" s="2063"/>
      <c r="KQK1" s="2063"/>
      <c r="KQL1" s="2063"/>
      <c r="KQM1" s="2063"/>
      <c r="KQN1" s="2063"/>
      <c r="KQO1" s="2063"/>
      <c r="KQP1" s="2063"/>
      <c r="KQQ1" s="2063"/>
      <c r="KQR1" s="2063"/>
      <c r="KQS1" s="2063"/>
      <c r="KQT1" s="2063"/>
      <c r="KQU1" s="2063"/>
      <c r="KQV1" s="2063"/>
      <c r="KQW1" s="2063"/>
      <c r="KQX1" s="2063"/>
      <c r="KQY1" s="2063"/>
      <c r="KQZ1" s="2063"/>
      <c r="KRA1" s="2063"/>
      <c r="KRB1" s="2063"/>
      <c r="KRC1" s="2063"/>
      <c r="KRD1" s="2063"/>
      <c r="KRE1" s="2063"/>
      <c r="KRF1" s="2063"/>
      <c r="KRG1" s="2063"/>
      <c r="KRH1" s="2063"/>
      <c r="KRI1" s="2063"/>
      <c r="KRJ1" s="2063"/>
      <c r="KRK1" s="2063"/>
      <c r="KRL1" s="2063"/>
      <c r="KRM1" s="2063"/>
      <c r="KRN1" s="2063"/>
      <c r="KRO1" s="2063"/>
      <c r="KRP1" s="2063"/>
      <c r="KRQ1" s="2063"/>
      <c r="KRR1" s="2063"/>
      <c r="KRS1" s="2063"/>
      <c r="KRT1" s="2063"/>
      <c r="KRU1" s="2063"/>
      <c r="KRV1" s="2063"/>
      <c r="KRW1" s="2063"/>
      <c r="KRX1" s="2063"/>
      <c r="KRY1" s="2063"/>
      <c r="KRZ1" s="2063"/>
      <c r="KSA1" s="2063"/>
      <c r="KSB1" s="2063"/>
      <c r="KSC1" s="2063"/>
      <c r="KSD1" s="2063"/>
      <c r="KSE1" s="2063"/>
      <c r="KSF1" s="2063"/>
      <c r="KSG1" s="2063"/>
      <c r="KSH1" s="2063"/>
      <c r="KSI1" s="2063"/>
      <c r="KSJ1" s="2063"/>
      <c r="KSK1" s="2063"/>
      <c r="KSL1" s="2063"/>
      <c r="KSM1" s="2063"/>
      <c r="KSN1" s="2063"/>
      <c r="KSO1" s="2063"/>
      <c r="KSP1" s="2063"/>
      <c r="KSQ1" s="2063"/>
      <c r="KSR1" s="2063"/>
      <c r="KSS1" s="2063"/>
      <c r="KST1" s="2063"/>
      <c r="KSU1" s="2063"/>
      <c r="KSV1" s="2063"/>
      <c r="KSW1" s="2063"/>
      <c r="KSX1" s="2063"/>
      <c r="KSY1" s="2063"/>
      <c r="KSZ1" s="2063"/>
      <c r="KTA1" s="2063"/>
      <c r="KTB1" s="2063"/>
      <c r="KTC1" s="2063"/>
      <c r="KTD1" s="2063"/>
      <c r="KTE1" s="2063"/>
      <c r="KTF1" s="2063"/>
      <c r="KTG1" s="2063"/>
      <c r="KTH1" s="2063"/>
      <c r="KTI1" s="2063"/>
      <c r="KTJ1" s="2063"/>
      <c r="KTK1" s="2063"/>
      <c r="KTL1" s="2063"/>
      <c r="KTM1" s="2063"/>
      <c r="KTN1" s="2063"/>
      <c r="KTO1" s="2063"/>
      <c r="KTP1" s="2063"/>
      <c r="KTQ1" s="2063"/>
      <c r="KTR1" s="2063"/>
      <c r="KTS1" s="2063"/>
      <c r="KTT1" s="2063"/>
      <c r="KTU1" s="2063"/>
      <c r="KTV1" s="2063"/>
      <c r="KTW1" s="2063"/>
      <c r="KTX1" s="2063"/>
      <c r="KTY1" s="2063"/>
      <c r="KTZ1" s="2063"/>
      <c r="KUA1" s="2063"/>
      <c r="KUB1" s="2063"/>
      <c r="KUC1" s="2063"/>
      <c r="KUD1" s="2063"/>
      <c r="KUE1" s="2063"/>
      <c r="KUF1" s="2063"/>
      <c r="KUG1" s="2063"/>
      <c r="KUH1" s="2063"/>
      <c r="KUI1" s="2063"/>
      <c r="KUJ1" s="2063"/>
      <c r="KUK1" s="2063"/>
      <c r="KUL1" s="2063"/>
      <c r="KUM1" s="2063"/>
      <c r="KUN1" s="2063"/>
      <c r="KUO1" s="2063"/>
      <c r="KUP1" s="2063"/>
      <c r="KUQ1" s="2063"/>
      <c r="KUR1" s="2063"/>
      <c r="KUS1" s="2063"/>
      <c r="KUT1" s="2063"/>
      <c r="KUU1" s="2063"/>
      <c r="KUV1" s="2063"/>
      <c r="KUW1" s="2063"/>
      <c r="KUX1" s="2063"/>
      <c r="KUY1" s="2063"/>
      <c r="KUZ1" s="2063"/>
      <c r="KVA1" s="2063"/>
      <c r="KVB1" s="2063"/>
      <c r="KVC1" s="2063"/>
      <c r="KVD1" s="2063"/>
      <c r="KVE1" s="2063"/>
      <c r="KVF1" s="2063"/>
      <c r="KVG1" s="2063"/>
      <c r="KVH1" s="2063"/>
      <c r="KVI1" s="2063"/>
      <c r="KVJ1" s="2063"/>
      <c r="KVK1" s="2063"/>
      <c r="KVL1" s="2063"/>
      <c r="KVM1" s="2063"/>
      <c r="KVN1" s="2063"/>
      <c r="KVO1" s="2063"/>
      <c r="KVP1" s="2063"/>
      <c r="KVQ1" s="2063"/>
      <c r="KVR1" s="2063"/>
      <c r="KVS1" s="2063"/>
      <c r="KVT1" s="2063"/>
      <c r="KVU1" s="2063"/>
      <c r="KVV1" s="2063"/>
      <c r="KVW1" s="2063"/>
      <c r="KVX1" s="2063"/>
      <c r="KVY1" s="2063"/>
      <c r="KVZ1" s="2063"/>
      <c r="KWA1" s="2063"/>
      <c r="KWB1" s="2063"/>
      <c r="KWC1" s="2063"/>
      <c r="KWD1" s="2063"/>
      <c r="KWE1" s="2063"/>
      <c r="KWF1" s="2063"/>
      <c r="KWG1" s="2063"/>
      <c r="KWH1" s="2063"/>
      <c r="KWI1" s="2063"/>
      <c r="KWJ1" s="2063"/>
      <c r="KWK1" s="2063"/>
      <c r="KWL1" s="2063"/>
      <c r="KWM1" s="2063"/>
      <c r="KWN1" s="2063"/>
      <c r="KWO1" s="2063"/>
      <c r="KWP1" s="2063"/>
      <c r="KWQ1" s="2063"/>
      <c r="KWR1" s="2063"/>
      <c r="KWS1" s="2063"/>
      <c r="KWT1" s="2063"/>
      <c r="KWU1" s="2063"/>
      <c r="KWV1" s="2063"/>
      <c r="KWW1" s="2063"/>
      <c r="KWX1" s="2063"/>
      <c r="KWY1" s="2063"/>
      <c r="KWZ1" s="2063"/>
      <c r="KXA1" s="2063"/>
      <c r="KXB1" s="2063"/>
      <c r="KXC1" s="2063"/>
      <c r="KXD1" s="2063"/>
      <c r="KXE1" s="2063"/>
      <c r="KXF1" s="2063"/>
      <c r="KXG1" s="2063"/>
      <c r="KXH1" s="2063"/>
      <c r="KXI1" s="2063"/>
      <c r="KXJ1" s="2063"/>
      <c r="KXK1" s="2063"/>
      <c r="KXL1" s="2063"/>
      <c r="KXM1" s="2063"/>
      <c r="KXN1" s="2063"/>
      <c r="KXO1" s="2063"/>
      <c r="KXP1" s="2063"/>
      <c r="KXQ1" s="2063"/>
      <c r="KXR1" s="2063"/>
      <c r="KXS1" s="2063"/>
      <c r="KXT1" s="2063"/>
      <c r="KXU1" s="2063"/>
      <c r="KXV1" s="2063"/>
      <c r="KXW1" s="2063"/>
      <c r="KXX1" s="2063"/>
      <c r="KXY1" s="2063"/>
      <c r="KXZ1" s="2063"/>
      <c r="KYA1" s="2063"/>
      <c r="KYB1" s="2063"/>
      <c r="KYC1" s="2063"/>
      <c r="KYD1" s="2063"/>
      <c r="KYE1" s="2063"/>
      <c r="KYF1" s="2063"/>
      <c r="KYG1" s="2063"/>
      <c r="KYH1" s="2063"/>
      <c r="KYI1" s="2063"/>
      <c r="KYJ1" s="2063"/>
      <c r="KYK1" s="2063"/>
      <c r="KYL1" s="2063"/>
      <c r="KYM1" s="2063"/>
      <c r="KYN1" s="2063"/>
      <c r="KYO1" s="2063"/>
      <c r="KYP1" s="2063"/>
      <c r="KYQ1" s="2063"/>
      <c r="KYR1" s="2063"/>
      <c r="KYS1" s="2063"/>
      <c r="KYT1" s="2063"/>
      <c r="KYU1" s="2063"/>
      <c r="KYV1" s="2063"/>
      <c r="KYW1" s="2063"/>
      <c r="KYX1" s="2063"/>
      <c r="KYY1" s="2063"/>
      <c r="KYZ1" s="2063"/>
      <c r="KZA1" s="2063"/>
      <c r="KZB1" s="2063"/>
      <c r="KZC1" s="2063"/>
      <c r="KZD1" s="2063"/>
      <c r="KZE1" s="2063"/>
      <c r="KZF1" s="2063"/>
      <c r="KZG1" s="2063"/>
      <c r="KZH1" s="2063"/>
      <c r="KZI1" s="2063"/>
      <c r="KZJ1" s="2063"/>
      <c r="KZK1" s="2063"/>
      <c r="KZL1" s="2063"/>
      <c r="KZM1" s="2063"/>
      <c r="KZN1" s="2063"/>
      <c r="KZO1" s="2063"/>
      <c r="KZP1" s="2063"/>
      <c r="KZQ1" s="2063"/>
      <c r="KZR1" s="2063"/>
      <c r="KZS1" s="2063"/>
      <c r="KZT1" s="2063"/>
      <c r="KZU1" s="2063"/>
      <c r="KZV1" s="2063"/>
      <c r="KZW1" s="2063"/>
      <c r="KZX1" s="2063"/>
      <c r="KZY1" s="2063"/>
      <c r="KZZ1" s="2063"/>
      <c r="LAA1" s="2063"/>
      <c r="LAB1" s="2063"/>
      <c r="LAC1" s="2063"/>
      <c r="LAD1" s="2063"/>
      <c r="LAE1" s="2063"/>
      <c r="LAF1" s="2063"/>
      <c r="LAG1" s="2063"/>
      <c r="LAH1" s="2063"/>
      <c r="LAI1" s="2063"/>
      <c r="LAJ1" s="2063"/>
      <c r="LAK1" s="2063"/>
      <c r="LAL1" s="2063"/>
      <c r="LAM1" s="2063"/>
      <c r="LAN1" s="2063"/>
      <c r="LAO1" s="2063"/>
      <c r="LAP1" s="2063"/>
      <c r="LAQ1" s="2063"/>
      <c r="LAR1" s="2063"/>
      <c r="LAS1" s="2063"/>
      <c r="LAT1" s="2063"/>
      <c r="LAU1" s="2063"/>
      <c r="LAV1" s="2063"/>
      <c r="LAW1" s="2063"/>
      <c r="LAX1" s="2063"/>
      <c r="LAY1" s="2063"/>
      <c r="LAZ1" s="2063"/>
      <c r="LBA1" s="2063"/>
      <c r="LBB1" s="2063"/>
      <c r="LBC1" s="2063"/>
      <c r="LBD1" s="2063"/>
      <c r="LBE1" s="2063"/>
      <c r="LBF1" s="2063"/>
      <c r="LBG1" s="2063"/>
      <c r="LBH1" s="2063"/>
      <c r="LBI1" s="2063"/>
      <c r="LBJ1" s="2063"/>
      <c r="LBK1" s="2063"/>
      <c r="LBL1" s="2063"/>
      <c r="LBM1" s="2063"/>
      <c r="LBN1" s="2063"/>
      <c r="LBO1" s="2063"/>
      <c r="LBP1" s="2063"/>
      <c r="LBQ1" s="2063"/>
      <c r="LBR1" s="2063"/>
      <c r="LBS1" s="2063"/>
      <c r="LBT1" s="2063"/>
      <c r="LBU1" s="2063"/>
      <c r="LBV1" s="2063"/>
      <c r="LBW1" s="2063"/>
      <c r="LBX1" s="2063"/>
      <c r="LBY1" s="2063"/>
      <c r="LBZ1" s="2063"/>
      <c r="LCA1" s="2063"/>
      <c r="LCB1" s="2063"/>
      <c r="LCC1" s="2063"/>
      <c r="LCD1" s="2063"/>
      <c r="LCE1" s="2063"/>
      <c r="LCF1" s="2063"/>
      <c r="LCG1" s="2063"/>
      <c r="LCH1" s="2063"/>
      <c r="LCI1" s="2063"/>
      <c r="LCJ1" s="2063"/>
      <c r="LCK1" s="2063"/>
      <c r="LCL1" s="2063"/>
      <c r="LCM1" s="2063"/>
      <c r="LCN1" s="2063"/>
      <c r="LCO1" s="2063"/>
      <c r="LCP1" s="2063"/>
      <c r="LCQ1" s="2063"/>
      <c r="LCR1" s="2063"/>
      <c r="LCS1" s="2063"/>
      <c r="LCT1" s="2063"/>
      <c r="LCU1" s="2063"/>
      <c r="LCV1" s="2063"/>
      <c r="LCW1" s="2063"/>
      <c r="LCX1" s="2063"/>
      <c r="LCY1" s="2063"/>
      <c r="LCZ1" s="2063"/>
      <c r="LDA1" s="2063"/>
      <c r="LDB1" s="2063"/>
      <c r="LDC1" s="2063"/>
      <c r="LDD1" s="2063"/>
      <c r="LDE1" s="2063"/>
      <c r="LDF1" s="2063"/>
      <c r="LDG1" s="2063"/>
      <c r="LDH1" s="2063"/>
      <c r="LDI1" s="2063"/>
      <c r="LDJ1" s="2063"/>
      <c r="LDK1" s="2063"/>
      <c r="LDL1" s="2063"/>
      <c r="LDM1" s="2063"/>
      <c r="LDN1" s="2063"/>
      <c r="LDO1" s="2063"/>
      <c r="LDP1" s="2063"/>
      <c r="LDQ1" s="2063"/>
      <c r="LDR1" s="2063"/>
      <c r="LDS1" s="2063"/>
      <c r="LDT1" s="2063"/>
      <c r="LDU1" s="2063"/>
      <c r="LDV1" s="2063"/>
      <c r="LDW1" s="2063"/>
      <c r="LDX1" s="2063"/>
      <c r="LDY1" s="2063"/>
      <c r="LDZ1" s="2063"/>
      <c r="LEA1" s="2063"/>
      <c r="LEB1" s="2063"/>
      <c r="LEC1" s="2063"/>
      <c r="LED1" s="2063"/>
      <c r="LEE1" s="2063"/>
      <c r="LEF1" s="2063"/>
      <c r="LEG1" s="2063"/>
      <c r="LEH1" s="2063"/>
      <c r="LEI1" s="2063"/>
      <c r="LEJ1" s="2063"/>
      <c r="LEK1" s="2063"/>
      <c r="LEL1" s="2063"/>
      <c r="LEM1" s="2063"/>
      <c r="LEN1" s="2063"/>
      <c r="LEO1" s="2063"/>
      <c r="LEP1" s="2063"/>
      <c r="LEQ1" s="2063"/>
      <c r="LER1" s="2063"/>
      <c r="LES1" s="2063"/>
      <c r="LET1" s="2063"/>
      <c r="LEU1" s="2063"/>
      <c r="LEV1" s="2063"/>
      <c r="LEW1" s="2063"/>
      <c r="LEX1" s="2063"/>
      <c r="LEY1" s="2063"/>
      <c r="LEZ1" s="2063"/>
      <c r="LFA1" s="2063"/>
      <c r="LFB1" s="2063"/>
      <c r="LFC1" s="2063"/>
      <c r="LFD1" s="2063"/>
      <c r="LFE1" s="2063"/>
      <c r="LFF1" s="2063"/>
      <c r="LFG1" s="2063"/>
      <c r="LFH1" s="2063"/>
      <c r="LFI1" s="2063"/>
      <c r="LFJ1" s="2063"/>
      <c r="LFK1" s="2063"/>
      <c r="LFL1" s="2063"/>
      <c r="LFM1" s="2063"/>
      <c r="LFN1" s="2063"/>
      <c r="LFO1" s="2063"/>
      <c r="LFP1" s="2063"/>
      <c r="LFQ1" s="2063"/>
      <c r="LFR1" s="2063"/>
      <c r="LFS1" s="2063"/>
      <c r="LFT1" s="2063"/>
      <c r="LFU1" s="2063"/>
      <c r="LFV1" s="2063"/>
      <c r="LFW1" s="2063"/>
      <c r="LFX1" s="2063"/>
      <c r="LFY1" s="2063"/>
      <c r="LFZ1" s="2063"/>
      <c r="LGA1" s="2063"/>
      <c r="LGB1" s="2063"/>
      <c r="LGC1" s="2063"/>
      <c r="LGD1" s="2063"/>
      <c r="LGE1" s="2063"/>
      <c r="LGF1" s="2063"/>
      <c r="LGG1" s="2063"/>
      <c r="LGH1" s="2063"/>
      <c r="LGI1" s="2063"/>
      <c r="LGJ1" s="2063"/>
      <c r="LGK1" s="2063"/>
      <c r="LGL1" s="2063"/>
      <c r="LGM1" s="2063"/>
      <c r="LGN1" s="2063"/>
      <c r="LGO1" s="2063"/>
      <c r="LGP1" s="2063"/>
      <c r="LGQ1" s="2063"/>
      <c r="LGR1" s="2063"/>
      <c r="LGS1" s="2063"/>
      <c r="LGT1" s="2063"/>
      <c r="LGU1" s="2063"/>
      <c r="LGV1" s="2063"/>
      <c r="LGW1" s="2063"/>
      <c r="LGX1" s="2063"/>
      <c r="LGY1" s="2063"/>
      <c r="LGZ1" s="2063"/>
      <c r="LHA1" s="2063"/>
      <c r="LHB1" s="2063"/>
      <c r="LHC1" s="2063"/>
      <c r="LHD1" s="2063"/>
      <c r="LHE1" s="2063"/>
      <c r="LHF1" s="2063"/>
      <c r="LHG1" s="2063"/>
      <c r="LHH1" s="2063"/>
      <c r="LHI1" s="2063"/>
      <c r="LHJ1" s="2063"/>
      <c r="LHK1" s="2063"/>
      <c r="LHL1" s="2063"/>
      <c r="LHM1" s="2063"/>
      <c r="LHN1" s="2063"/>
      <c r="LHO1" s="2063"/>
      <c r="LHP1" s="2063"/>
      <c r="LHQ1" s="2063"/>
      <c r="LHR1" s="2063"/>
      <c r="LHS1" s="2063"/>
      <c r="LHT1" s="2063"/>
      <c r="LHU1" s="2063"/>
      <c r="LHV1" s="2063"/>
      <c r="LHW1" s="2063"/>
      <c r="LHX1" s="2063"/>
      <c r="LHY1" s="2063"/>
      <c r="LHZ1" s="2063"/>
      <c r="LIA1" s="2063"/>
      <c r="LIB1" s="2063"/>
      <c r="LIC1" s="2063"/>
      <c r="LID1" s="2063"/>
      <c r="LIE1" s="2063"/>
      <c r="LIF1" s="2063"/>
      <c r="LIG1" s="2063"/>
      <c r="LIH1" s="2063"/>
      <c r="LII1" s="2063"/>
      <c r="LIJ1" s="2063"/>
      <c r="LIK1" s="2063"/>
      <c r="LIL1" s="2063"/>
      <c r="LIM1" s="2063"/>
      <c r="LIN1" s="2063"/>
      <c r="LIO1" s="2063"/>
      <c r="LIP1" s="2063"/>
      <c r="LIQ1" s="2063"/>
      <c r="LIR1" s="2063"/>
      <c r="LIS1" s="2063"/>
      <c r="LIT1" s="2063"/>
      <c r="LIU1" s="2063"/>
      <c r="LIV1" s="2063"/>
      <c r="LIW1" s="2063"/>
      <c r="LIX1" s="2063"/>
      <c r="LIY1" s="2063"/>
      <c r="LIZ1" s="2063"/>
      <c r="LJA1" s="2063"/>
      <c r="LJB1" s="2063"/>
      <c r="LJC1" s="2063"/>
      <c r="LJD1" s="2063"/>
      <c r="LJE1" s="2063"/>
      <c r="LJF1" s="2063"/>
      <c r="LJG1" s="2063"/>
      <c r="LJH1" s="2063"/>
      <c r="LJI1" s="2063"/>
      <c r="LJJ1" s="2063"/>
      <c r="LJK1" s="2063"/>
      <c r="LJL1" s="2063"/>
      <c r="LJM1" s="2063"/>
      <c r="LJN1" s="2063"/>
      <c r="LJO1" s="2063"/>
      <c r="LJP1" s="2063"/>
      <c r="LJQ1" s="2063"/>
      <c r="LJR1" s="2063"/>
      <c r="LJS1" s="2063"/>
      <c r="LJT1" s="2063"/>
      <c r="LJU1" s="2063"/>
      <c r="LJV1" s="2063"/>
      <c r="LJW1" s="2063"/>
      <c r="LJX1" s="2063"/>
      <c r="LJY1" s="2063"/>
      <c r="LJZ1" s="2063"/>
      <c r="LKA1" s="2063"/>
      <c r="LKB1" s="2063"/>
      <c r="LKC1" s="2063"/>
      <c r="LKD1" s="2063"/>
      <c r="LKE1" s="2063"/>
      <c r="LKF1" s="2063"/>
      <c r="LKG1" s="2063"/>
      <c r="LKH1" s="2063"/>
      <c r="LKI1" s="2063"/>
      <c r="LKJ1" s="2063"/>
      <c r="LKK1" s="2063"/>
      <c r="LKL1" s="2063"/>
      <c r="LKM1" s="2063"/>
      <c r="LKN1" s="2063"/>
      <c r="LKO1" s="2063"/>
      <c r="LKP1" s="2063"/>
      <c r="LKQ1" s="2063"/>
      <c r="LKR1" s="2063"/>
      <c r="LKS1" s="2063"/>
      <c r="LKT1" s="2063"/>
      <c r="LKU1" s="2063"/>
      <c r="LKV1" s="2063"/>
      <c r="LKW1" s="2063"/>
      <c r="LKX1" s="2063"/>
      <c r="LKY1" s="2063"/>
      <c r="LKZ1" s="2063"/>
      <c r="LLA1" s="2063"/>
      <c r="LLB1" s="2063"/>
      <c r="LLC1" s="2063"/>
      <c r="LLD1" s="2063"/>
      <c r="LLE1" s="2063"/>
      <c r="LLF1" s="2063"/>
      <c r="LLG1" s="2063"/>
      <c r="LLH1" s="2063"/>
      <c r="LLI1" s="2063"/>
      <c r="LLJ1" s="2063"/>
      <c r="LLK1" s="2063"/>
      <c r="LLL1" s="2063"/>
      <c r="LLM1" s="2063"/>
      <c r="LLN1" s="2063"/>
      <c r="LLO1" s="2063"/>
      <c r="LLP1" s="2063"/>
      <c r="LLQ1" s="2063"/>
      <c r="LLR1" s="2063"/>
      <c r="LLS1" s="2063"/>
      <c r="LLT1" s="2063"/>
      <c r="LLU1" s="2063"/>
      <c r="LLV1" s="2063"/>
      <c r="LLW1" s="2063"/>
      <c r="LLX1" s="2063"/>
      <c r="LLY1" s="2063"/>
      <c r="LLZ1" s="2063"/>
      <c r="LMA1" s="2063"/>
      <c r="LMB1" s="2063"/>
      <c r="LMC1" s="2063"/>
      <c r="LMD1" s="2063"/>
      <c r="LME1" s="2063"/>
      <c r="LMF1" s="2063"/>
      <c r="LMG1" s="2063"/>
      <c r="LMH1" s="2063"/>
      <c r="LMI1" s="2063"/>
      <c r="LMJ1" s="2063"/>
      <c r="LMK1" s="2063"/>
      <c r="LML1" s="2063"/>
      <c r="LMM1" s="2063"/>
      <c r="LMN1" s="2063"/>
      <c r="LMO1" s="2063"/>
      <c r="LMP1" s="2063"/>
      <c r="LMQ1" s="2063"/>
      <c r="LMR1" s="2063"/>
      <c r="LMS1" s="2063"/>
      <c r="LMT1" s="2063"/>
      <c r="LMU1" s="2063"/>
      <c r="LMV1" s="2063"/>
      <c r="LMW1" s="2063"/>
      <c r="LMX1" s="2063"/>
      <c r="LMY1" s="2063"/>
      <c r="LMZ1" s="2063"/>
      <c r="LNA1" s="2063"/>
      <c r="LNB1" s="2063"/>
      <c r="LNC1" s="2063"/>
      <c r="LND1" s="2063"/>
      <c r="LNE1" s="2063"/>
      <c r="LNF1" s="2063"/>
      <c r="LNG1" s="2063"/>
      <c r="LNH1" s="2063"/>
      <c r="LNI1" s="2063"/>
      <c r="LNJ1" s="2063"/>
      <c r="LNK1" s="2063"/>
      <c r="LNL1" s="2063"/>
      <c r="LNM1" s="2063"/>
      <c r="LNN1" s="2063"/>
      <c r="LNO1" s="2063"/>
      <c r="LNP1" s="2063"/>
      <c r="LNQ1" s="2063"/>
      <c r="LNR1" s="2063"/>
      <c r="LNS1" s="2063"/>
      <c r="LNT1" s="2063"/>
      <c r="LNU1" s="2063"/>
      <c r="LNV1" s="2063"/>
      <c r="LNW1" s="2063"/>
      <c r="LNX1" s="2063"/>
      <c r="LNY1" s="2063"/>
      <c r="LNZ1" s="2063"/>
      <c r="LOA1" s="2063"/>
      <c r="LOB1" s="2063"/>
      <c r="LOC1" s="2063"/>
      <c r="LOD1" s="2063"/>
      <c r="LOE1" s="2063"/>
      <c r="LOF1" s="2063"/>
      <c r="LOG1" s="2063"/>
      <c r="LOH1" s="2063"/>
      <c r="LOI1" s="2063"/>
      <c r="LOJ1" s="2063"/>
      <c r="LOK1" s="2063"/>
      <c r="LOL1" s="2063"/>
      <c r="LOM1" s="2063"/>
      <c r="LON1" s="2063"/>
      <c r="LOO1" s="2063"/>
      <c r="LOP1" s="2063"/>
      <c r="LOQ1" s="2063"/>
      <c r="LOR1" s="2063"/>
      <c r="LOS1" s="2063"/>
      <c r="LOT1" s="2063"/>
      <c r="LOU1" s="2063"/>
      <c r="LOV1" s="2063"/>
      <c r="LOW1" s="2063"/>
      <c r="LOX1" s="2063"/>
      <c r="LOY1" s="2063"/>
      <c r="LOZ1" s="2063"/>
      <c r="LPA1" s="2063"/>
      <c r="LPB1" s="2063"/>
      <c r="LPC1" s="2063"/>
      <c r="LPD1" s="2063"/>
      <c r="LPE1" s="2063"/>
      <c r="LPF1" s="2063"/>
      <c r="LPG1" s="2063"/>
      <c r="LPH1" s="2063"/>
      <c r="LPI1" s="2063"/>
      <c r="LPJ1" s="2063"/>
      <c r="LPK1" s="2063"/>
      <c r="LPL1" s="2063"/>
      <c r="LPM1" s="2063"/>
      <c r="LPN1" s="2063"/>
      <c r="LPO1" s="2063"/>
      <c r="LPP1" s="2063"/>
      <c r="LPQ1" s="2063"/>
      <c r="LPR1" s="2063"/>
      <c r="LPS1" s="2063"/>
      <c r="LPT1" s="2063"/>
      <c r="LPU1" s="2063"/>
      <c r="LPV1" s="2063"/>
      <c r="LPW1" s="2063"/>
      <c r="LPX1" s="2063"/>
      <c r="LPY1" s="2063"/>
      <c r="LPZ1" s="2063"/>
      <c r="LQA1" s="2063"/>
      <c r="LQB1" s="2063"/>
      <c r="LQC1" s="2063"/>
      <c r="LQD1" s="2063"/>
      <c r="LQE1" s="2063"/>
      <c r="LQF1" s="2063"/>
      <c r="LQG1" s="2063"/>
      <c r="LQH1" s="2063"/>
      <c r="LQI1" s="2063"/>
      <c r="LQJ1" s="2063"/>
      <c r="LQK1" s="2063"/>
      <c r="LQL1" s="2063"/>
      <c r="LQM1" s="2063"/>
      <c r="LQN1" s="2063"/>
      <c r="LQO1" s="2063"/>
      <c r="LQP1" s="2063"/>
      <c r="LQQ1" s="2063"/>
      <c r="LQR1" s="2063"/>
      <c r="LQS1" s="2063"/>
      <c r="LQT1" s="2063"/>
      <c r="LQU1" s="2063"/>
      <c r="LQV1" s="2063"/>
      <c r="LQW1" s="2063"/>
      <c r="LQX1" s="2063"/>
      <c r="LQY1" s="2063"/>
      <c r="LQZ1" s="2063"/>
      <c r="LRA1" s="2063"/>
      <c r="LRB1" s="2063"/>
      <c r="LRC1" s="2063"/>
      <c r="LRD1" s="2063"/>
      <c r="LRE1" s="2063"/>
      <c r="LRF1" s="2063"/>
      <c r="LRG1" s="2063"/>
      <c r="LRH1" s="2063"/>
      <c r="LRI1" s="2063"/>
      <c r="LRJ1" s="2063"/>
      <c r="LRK1" s="2063"/>
      <c r="LRL1" s="2063"/>
      <c r="LRM1" s="2063"/>
      <c r="LRN1" s="2063"/>
      <c r="LRO1" s="2063"/>
      <c r="LRP1" s="2063"/>
      <c r="LRQ1" s="2063"/>
      <c r="LRR1" s="2063"/>
      <c r="LRS1" s="2063"/>
      <c r="LRT1" s="2063"/>
      <c r="LRU1" s="2063"/>
      <c r="LRV1" s="2063"/>
      <c r="LRW1" s="2063"/>
      <c r="LRX1" s="2063"/>
      <c r="LRY1" s="2063"/>
      <c r="LRZ1" s="2063"/>
      <c r="LSA1" s="2063"/>
      <c r="LSB1" s="2063"/>
      <c r="LSC1" s="2063"/>
      <c r="LSD1" s="2063"/>
      <c r="LSE1" s="2063"/>
      <c r="LSF1" s="2063"/>
      <c r="LSG1" s="2063"/>
      <c r="LSH1" s="2063"/>
      <c r="LSI1" s="2063"/>
      <c r="LSJ1" s="2063"/>
      <c r="LSK1" s="2063"/>
      <c r="LSL1" s="2063"/>
      <c r="LSM1" s="2063"/>
      <c r="LSN1" s="2063"/>
      <c r="LSO1" s="2063"/>
      <c r="LSP1" s="2063"/>
      <c r="LSQ1" s="2063"/>
      <c r="LSR1" s="2063"/>
      <c r="LSS1" s="2063"/>
      <c r="LST1" s="2063"/>
      <c r="LSU1" s="2063"/>
      <c r="LSV1" s="2063"/>
      <c r="LSW1" s="2063"/>
      <c r="LSX1" s="2063"/>
      <c r="LSY1" s="2063"/>
      <c r="LSZ1" s="2063"/>
      <c r="LTA1" s="2063"/>
      <c r="LTB1" s="2063"/>
      <c r="LTC1" s="2063"/>
      <c r="LTD1" s="2063"/>
      <c r="LTE1" s="2063"/>
      <c r="LTF1" s="2063"/>
      <c r="LTG1" s="2063"/>
      <c r="LTH1" s="2063"/>
      <c r="LTI1" s="2063"/>
      <c r="LTJ1" s="2063"/>
      <c r="LTK1" s="2063"/>
      <c r="LTL1" s="2063"/>
      <c r="LTM1" s="2063"/>
      <c r="LTN1" s="2063"/>
      <c r="LTO1" s="2063"/>
      <c r="LTP1" s="2063"/>
      <c r="LTQ1" s="2063"/>
      <c r="LTR1" s="2063"/>
      <c r="LTS1" s="2063"/>
      <c r="LTT1" s="2063"/>
      <c r="LTU1" s="2063"/>
      <c r="LTV1" s="2063"/>
      <c r="LTW1" s="2063"/>
      <c r="LTX1" s="2063"/>
      <c r="LTY1" s="2063"/>
      <c r="LTZ1" s="2063"/>
      <c r="LUA1" s="2063"/>
      <c r="LUB1" s="2063"/>
      <c r="LUC1" s="2063"/>
      <c r="LUD1" s="2063"/>
      <c r="LUE1" s="2063"/>
      <c r="LUF1" s="2063"/>
      <c r="LUG1" s="2063"/>
      <c r="LUH1" s="2063"/>
      <c r="LUI1" s="2063"/>
      <c r="LUJ1" s="2063"/>
      <c r="LUK1" s="2063"/>
      <c r="LUL1" s="2063"/>
      <c r="LUM1" s="2063"/>
      <c r="LUN1" s="2063"/>
      <c r="LUO1" s="2063"/>
      <c r="LUP1" s="2063"/>
      <c r="LUQ1" s="2063"/>
      <c r="LUR1" s="2063"/>
      <c r="LUS1" s="2063"/>
      <c r="LUT1" s="2063"/>
      <c r="LUU1" s="2063"/>
      <c r="LUV1" s="2063"/>
      <c r="LUW1" s="2063"/>
      <c r="LUX1" s="2063"/>
      <c r="LUY1" s="2063"/>
      <c r="LUZ1" s="2063"/>
      <c r="LVA1" s="2063"/>
      <c r="LVB1" s="2063"/>
      <c r="LVC1" s="2063"/>
      <c r="LVD1" s="2063"/>
      <c r="LVE1" s="2063"/>
      <c r="LVF1" s="2063"/>
      <c r="LVG1" s="2063"/>
      <c r="LVH1" s="2063"/>
      <c r="LVI1" s="2063"/>
      <c r="LVJ1" s="2063"/>
      <c r="LVK1" s="2063"/>
      <c r="LVL1" s="2063"/>
      <c r="LVM1" s="2063"/>
      <c r="LVN1" s="2063"/>
      <c r="LVO1" s="2063"/>
      <c r="LVP1" s="2063"/>
      <c r="LVQ1" s="2063"/>
      <c r="LVR1" s="2063"/>
      <c r="LVS1" s="2063"/>
      <c r="LVT1" s="2063"/>
      <c r="LVU1" s="2063"/>
      <c r="LVV1" s="2063"/>
      <c r="LVW1" s="2063"/>
      <c r="LVX1" s="2063"/>
      <c r="LVY1" s="2063"/>
      <c r="LVZ1" s="2063"/>
      <c r="LWA1" s="2063"/>
      <c r="LWB1" s="2063"/>
      <c r="LWC1" s="2063"/>
      <c r="LWD1" s="2063"/>
      <c r="LWE1" s="2063"/>
      <c r="LWF1" s="2063"/>
      <c r="LWG1" s="2063"/>
      <c r="LWH1" s="2063"/>
      <c r="LWI1" s="2063"/>
      <c r="LWJ1" s="2063"/>
      <c r="LWK1" s="2063"/>
      <c r="LWL1" s="2063"/>
      <c r="LWM1" s="2063"/>
      <c r="LWN1" s="2063"/>
      <c r="LWO1" s="2063"/>
      <c r="LWP1" s="2063"/>
      <c r="LWQ1" s="2063"/>
      <c r="LWR1" s="2063"/>
      <c r="LWS1" s="2063"/>
      <c r="LWT1" s="2063"/>
      <c r="LWU1" s="2063"/>
      <c r="LWV1" s="2063"/>
      <c r="LWW1" s="2063"/>
      <c r="LWX1" s="2063"/>
      <c r="LWY1" s="2063"/>
      <c r="LWZ1" s="2063"/>
      <c r="LXA1" s="2063"/>
      <c r="LXB1" s="2063"/>
      <c r="LXC1" s="2063"/>
      <c r="LXD1" s="2063"/>
      <c r="LXE1" s="2063"/>
      <c r="LXF1" s="2063"/>
      <c r="LXG1" s="2063"/>
      <c r="LXH1" s="2063"/>
      <c r="LXI1" s="2063"/>
      <c r="LXJ1" s="2063"/>
      <c r="LXK1" s="2063"/>
      <c r="LXL1" s="2063"/>
      <c r="LXM1" s="2063"/>
      <c r="LXN1" s="2063"/>
      <c r="LXO1" s="2063"/>
      <c r="LXP1" s="2063"/>
      <c r="LXQ1" s="2063"/>
      <c r="LXR1" s="2063"/>
      <c r="LXS1" s="2063"/>
      <c r="LXT1" s="2063"/>
      <c r="LXU1" s="2063"/>
      <c r="LXV1" s="2063"/>
      <c r="LXW1" s="2063"/>
      <c r="LXX1" s="2063"/>
      <c r="LXY1" s="2063"/>
      <c r="LXZ1" s="2063"/>
      <c r="LYA1" s="2063"/>
      <c r="LYB1" s="2063"/>
      <c r="LYC1" s="2063"/>
      <c r="LYD1" s="2063"/>
      <c r="LYE1" s="2063"/>
      <c r="LYF1" s="2063"/>
      <c r="LYG1" s="2063"/>
      <c r="LYH1" s="2063"/>
      <c r="LYI1" s="2063"/>
      <c r="LYJ1" s="2063"/>
      <c r="LYK1" s="2063"/>
      <c r="LYL1" s="2063"/>
      <c r="LYM1" s="2063"/>
      <c r="LYN1" s="2063"/>
      <c r="LYO1" s="2063"/>
      <c r="LYP1" s="2063"/>
      <c r="LYQ1" s="2063"/>
      <c r="LYR1" s="2063"/>
      <c r="LYS1" s="2063"/>
      <c r="LYT1" s="2063"/>
      <c r="LYU1" s="2063"/>
      <c r="LYV1" s="2063"/>
      <c r="LYW1" s="2063"/>
      <c r="LYX1" s="2063"/>
      <c r="LYY1" s="2063"/>
      <c r="LYZ1" s="2063"/>
      <c r="LZA1" s="2063"/>
      <c r="LZB1" s="2063"/>
      <c r="LZC1" s="2063"/>
      <c r="LZD1" s="2063"/>
      <c r="LZE1" s="2063"/>
      <c r="LZF1" s="2063"/>
      <c r="LZG1" s="2063"/>
      <c r="LZH1" s="2063"/>
      <c r="LZI1" s="2063"/>
      <c r="LZJ1" s="2063"/>
      <c r="LZK1" s="2063"/>
      <c r="LZL1" s="2063"/>
      <c r="LZM1" s="2063"/>
      <c r="LZN1" s="2063"/>
      <c r="LZO1" s="2063"/>
      <c r="LZP1" s="2063"/>
      <c r="LZQ1" s="2063"/>
      <c r="LZR1" s="2063"/>
      <c r="LZS1" s="2063"/>
      <c r="LZT1" s="2063"/>
      <c r="LZU1" s="2063"/>
      <c r="LZV1" s="2063"/>
      <c r="LZW1" s="2063"/>
      <c r="LZX1" s="2063"/>
      <c r="LZY1" s="2063"/>
      <c r="LZZ1" s="2063"/>
      <c r="MAA1" s="2063"/>
      <c r="MAB1" s="2063"/>
      <c r="MAC1" s="2063"/>
      <c r="MAD1" s="2063"/>
      <c r="MAE1" s="2063"/>
      <c r="MAF1" s="2063"/>
      <c r="MAG1" s="2063"/>
      <c r="MAH1" s="2063"/>
      <c r="MAI1" s="2063"/>
      <c r="MAJ1" s="2063"/>
      <c r="MAK1" s="2063"/>
      <c r="MAL1" s="2063"/>
      <c r="MAM1" s="2063"/>
      <c r="MAN1" s="2063"/>
      <c r="MAO1" s="2063"/>
      <c r="MAP1" s="2063"/>
      <c r="MAQ1" s="2063"/>
      <c r="MAR1" s="2063"/>
      <c r="MAS1" s="2063"/>
      <c r="MAT1" s="2063"/>
      <c r="MAU1" s="2063"/>
      <c r="MAV1" s="2063"/>
      <c r="MAW1" s="2063"/>
      <c r="MAX1" s="2063"/>
      <c r="MAY1" s="2063"/>
      <c r="MAZ1" s="2063"/>
      <c r="MBA1" s="2063"/>
      <c r="MBB1" s="2063"/>
      <c r="MBC1" s="2063"/>
      <c r="MBD1" s="2063"/>
      <c r="MBE1" s="2063"/>
      <c r="MBF1" s="2063"/>
      <c r="MBG1" s="2063"/>
      <c r="MBH1" s="2063"/>
      <c r="MBI1" s="2063"/>
      <c r="MBJ1" s="2063"/>
      <c r="MBK1" s="2063"/>
      <c r="MBL1" s="2063"/>
      <c r="MBM1" s="2063"/>
      <c r="MBN1" s="2063"/>
      <c r="MBO1" s="2063"/>
      <c r="MBP1" s="2063"/>
      <c r="MBQ1" s="2063"/>
      <c r="MBR1" s="2063"/>
      <c r="MBS1" s="2063"/>
      <c r="MBT1" s="2063"/>
      <c r="MBU1" s="2063"/>
      <c r="MBV1" s="2063"/>
      <c r="MBW1" s="2063"/>
      <c r="MBX1" s="2063"/>
      <c r="MBY1" s="2063"/>
      <c r="MBZ1" s="2063"/>
      <c r="MCA1" s="2063"/>
      <c r="MCB1" s="2063"/>
      <c r="MCC1" s="2063"/>
      <c r="MCD1" s="2063"/>
      <c r="MCE1" s="2063"/>
      <c r="MCF1" s="2063"/>
      <c r="MCG1" s="2063"/>
      <c r="MCH1" s="2063"/>
      <c r="MCI1" s="2063"/>
      <c r="MCJ1" s="2063"/>
      <c r="MCK1" s="2063"/>
      <c r="MCL1" s="2063"/>
      <c r="MCM1" s="2063"/>
      <c r="MCN1" s="2063"/>
      <c r="MCO1" s="2063"/>
      <c r="MCP1" s="2063"/>
      <c r="MCQ1" s="2063"/>
      <c r="MCR1" s="2063"/>
      <c r="MCS1" s="2063"/>
      <c r="MCT1" s="2063"/>
      <c r="MCU1" s="2063"/>
      <c r="MCV1" s="2063"/>
      <c r="MCW1" s="2063"/>
      <c r="MCX1" s="2063"/>
      <c r="MCY1" s="2063"/>
      <c r="MCZ1" s="2063"/>
      <c r="MDA1" s="2063"/>
      <c r="MDB1" s="2063"/>
      <c r="MDC1" s="2063"/>
      <c r="MDD1" s="2063"/>
      <c r="MDE1" s="2063"/>
      <c r="MDF1" s="2063"/>
      <c r="MDG1" s="2063"/>
      <c r="MDH1" s="2063"/>
      <c r="MDI1" s="2063"/>
      <c r="MDJ1" s="2063"/>
      <c r="MDK1" s="2063"/>
      <c r="MDL1" s="2063"/>
      <c r="MDM1" s="2063"/>
      <c r="MDN1" s="2063"/>
      <c r="MDO1" s="2063"/>
      <c r="MDP1" s="2063"/>
      <c r="MDQ1" s="2063"/>
      <c r="MDR1" s="2063"/>
      <c r="MDS1" s="2063"/>
      <c r="MDT1" s="2063"/>
      <c r="MDU1" s="2063"/>
      <c r="MDV1" s="2063"/>
      <c r="MDW1" s="2063"/>
      <c r="MDX1" s="2063"/>
      <c r="MDY1" s="2063"/>
      <c r="MDZ1" s="2063"/>
      <c r="MEA1" s="2063"/>
      <c r="MEB1" s="2063"/>
      <c r="MEC1" s="2063"/>
      <c r="MED1" s="2063"/>
      <c r="MEE1" s="2063"/>
      <c r="MEF1" s="2063"/>
      <c r="MEG1" s="2063"/>
      <c r="MEH1" s="2063"/>
      <c r="MEI1" s="2063"/>
      <c r="MEJ1" s="2063"/>
      <c r="MEK1" s="2063"/>
      <c r="MEL1" s="2063"/>
      <c r="MEM1" s="2063"/>
      <c r="MEN1" s="2063"/>
      <c r="MEO1" s="2063"/>
      <c r="MEP1" s="2063"/>
      <c r="MEQ1" s="2063"/>
      <c r="MER1" s="2063"/>
      <c r="MES1" s="2063"/>
      <c r="MET1" s="2063"/>
      <c r="MEU1" s="2063"/>
      <c r="MEV1" s="2063"/>
      <c r="MEW1" s="2063"/>
      <c r="MEX1" s="2063"/>
      <c r="MEY1" s="2063"/>
      <c r="MEZ1" s="2063"/>
      <c r="MFA1" s="2063"/>
      <c r="MFB1" s="2063"/>
      <c r="MFC1" s="2063"/>
      <c r="MFD1" s="2063"/>
      <c r="MFE1" s="2063"/>
      <c r="MFF1" s="2063"/>
      <c r="MFG1" s="2063"/>
      <c r="MFH1" s="2063"/>
      <c r="MFI1" s="2063"/>
      <c r="MFJ1" s="2063"/>
      <c r="MFK1" s="2063"/>
      <c r="MFL1" s="2063"/>
      <c r="MFM1" s="2063"/>
      <c r="MFN1" s="2063"/>
      <c r="MFO1" s="2063"/>
      <c r="MFP1" s="2063"/>
      <c r="MFQ1" s="2063"/>
      <c r="MFR1" s="2063"/>
      <c r="MFS1" s="2063"/>
      <c r="MFT1" s="2063"/>
      <c r="MFU1" s="2063"/>
      <c r="MFV1" s="2063"/>
      <c r="MFW1" s="2063"/>
      <c r="MFX1" s="2063"/>
      <c r="MFY1" s="2063"/>
      <c r="MFZ1" s="2063"/>
      <c r="MGA1" s="2063"/>
      <c r="MGB1" s="2063"/>
      <c r="MGC1" s="2063"/>
      <c r="MGD1" s="2063"/>
      <c r="MGE1" s="2063"/>
      <c r="MGF1" s="2063"/>
      <c r="MGG1" s="2063"/>
      <c r="MGH1" s="2063"/>
      <c r="MGI1" s="2063"/>
      <c r="MGJ1" s="2063"/>
      <c r="MGK1" s="2063"/>
      <c r="MGL1" s="2063"/>
      <c r="MGM1" s="2063"/>
      <c r="MGN1" s="2063"/>
      <c r="MGO1" s="2063"/>
      <c r="MGP1" s="2063"/>
      <c r="MGQ1" s="2063"/>
      <c r="MGR1" s="2063"/>
      <c r="MGS1" s="2063"/>
      <c r="MGT1" s="2063"/>
      <c r="MGU1" s="2063"/>
      <c r="MGV1" s="2063"/>
      <c r="MGW1" s="2063"/>
      <c r="MGX1" s="2063"/>
      <c r="MGY1" s="2063"/>
      <c r="MGZ1" s="2063"/>
      <c r="MHA1" s="2063"/>
      <c r="MHB1" s="2063"/>
      <c r="MHC1" s="2063"/>
      <c r="MHD1" s="2063"/>
      <c r="MHE1" s="2063"/>
      <c r="MHF1" s="2063"/>
      <c r="MHG1" s="2063"/>
      <c r="MHH1" s="2063"/>
      <c r="MHI1" s="2063"/>
      <c r="MHJ1" s="2063"/>
      <c r="MHK1" s="2063"/>
      <c r="MHL1" s="2063"/>
      <c r="MHM1" s="2063"/>
      <c r="MHN1" s="2063"/>
      <c r="MHO1" s="2063"/>
      <c r="MHP1" s="2063"/>
      <c r="MHQ1" s="2063"/>
      <c r="MHR1" s="2063"/>
      <c r="MHS1" s="2063"/>
      <c r="MHT1" s="2063"/>
      <c r="MHU1" s="2063"/>
      <c r="MHV1" s="2063"/>
      <c r="MHW1" s="2063"/>
      <c r="MHX1" s="2063"/>
      <c r="MHY1" s="2063"/>
      <c r="MHZ1" s="2063"/>
      <c r="MIA1" s="2063"/>
      <c r="MIB1" s="2063"/>
      <c r="MIC1" s="2063"/>
      <c r="MID1" s="2063"/>
      <c r="MIE1" s="2063"/>
      <c r="MIF1" s="2063"/>
      <c r="MIG1" s="2063"/>
      <c r="MIH1" s="2063"/>
      <c r="MII1" s="2063"/>
      <c r="MIJ1" s="2063"/>
      <c r="MIK1" s="2063"/>
      <c r="MIL1" s="2063"/>
      <c r="MIM1" s="2063"/>
      <c r="MIN1" s="2063"/>
      <c r="MIO1" s="2063"/>
      <c r="MIP1" s="2063"/>
      <c r="MIQ1" s="2063"/>
      <c r="MIR1" s="2063"/>
      <c r="MIS1" s="2063"/>
      <c r="MIT1" s="2063"/>
      <c r="MIU1" s="2063"/>
      <c r="MIV1" s="2063"/>
      <c r="MIW1" s="2063"/>
      <c r="MIX1" s="2063"/>
      <c r="MIY1" s="2063"/>
      <c r="MIZ1" s="2063"/>
      <c r="MJA1" s="2063"/>
      <c r="MJB1" s="2063"/>
      <c r="MJC1" s="2063"/>
      <c r="MJD1" s="2063"/>
      <c r="MJE1" s="2063"/>
      <c r="MJF1" s="2063"/>
      <c r="MJG1" s="2063"/>
      <c r="MJH1" s="2063"/>
      <c r="MJI1" s="2063"/>
      <c r="MJJ1" s="2063"/>
      <c r="MJK1" s="2063"/>
      <c r="MJL1" s="2063"/>
      <c r="MJM1" s="2063"/>
      <c r="MJN1" s="2063"/>
      <c r="MJO1" s="2063"/>
      <c r="MJP1" s="2063"/>
      <c r="MJQ1" s="2063"/>
      <c r="MJR1" s="2063"/>
      <c r="MJS1" s="2063"/>
      <c r="MJT1" s="2063"/>
      <c r="MJU1" s="2063"/>
      <c r="MJV1" s="2063"/>
      <c r="MJW1" s="2063"/>
      <c r="MJX1" s="2063"/>
      <c r="MJY1" s="2063"/>
      <c r="MJZ1" s="2063"/>
      <c r="MKA1" s="2063"/>
      <c r="MKB1" s="2063"/>
      <c r="MKC1" s="2063"/>
      <c r="MKD1" s="2063"/>
      <c r="MKE1" s="2063"/>
      <c r="MKF1" s="2063"/>
      <c r="MKG1" s="2063"/>
      <c r="MKH1" s="2063"/>
      <c r="MKI1" s="2063"/>
      <c r="MKJ1" s="2063"/>
      <c r="MKK1" s="2063"/>
      <c r="MKL1" s="2063"/>
      <c r="MKM1" s="2063"/>
      <c r="MKN1" s="2063"/>
      <c r="MKO1" s="2063"/>
      <c r="MKP1" s="2063"/>
      <c r="MKQ1" s="2063"/>
      <c r="MKR1" s="2063"/>
      <c r="MKS1" s="2063"/>
      <c r="MKT1" s="2063"/>
      <c r="MKU1" s="2063"/>
      <c r="MKV1" s="2063"/>
      <c r="MKW1" s="2063"/>
      <c r="MKX1" s="2063"/>
      <c r="MKY1" s="2063"/>
      <c r="MKZ1" s="2063"/>
      <c r="MLA1" s="2063"/>
      <c r="MLB1" s="2063"/>
      <c r="MLC1" s="2063"/>
      <c r="MLD1" s="2063"/>
      <c r="MLE1" s="2063"/>
      <c r="MLF1" s="2063"/>
      <c r="MLG1" s="2063"/>
      <c r="MLH1" s="2063"/>
      <c r="MLI1" s="2063"/>
      <c r="MLJ1" s="2063"/>
      <c r="MLK1" s="2063"/>
      <c r="MLL1" s="2063"/>
      <c r="MLM1" s="2063"/>
      <c r="MLN1" s="2063"/>
      <c r="MLO1" s="2063"/>
      <c r="MLP1" s="2063"/>
      <c r="MLQ1" s="2063"/>
      <c r="MLR1" s="2063"/>
      <c r="MLS1" s="2063"/>
      <c r="MLT1" s="2063"/>
      <c r="MLU1" s="2063"/>
      <c r="MLV1" s="2063"/>
      <c r="MLW1" s="2063"/>
      <c r="MLX1" s="2063"/>
      <c r="MLY1" s="2063"/>
      <c r="MLZ1" s="2063"/>
      <c r="MMA1" s="2063"/>
      <c r="MMB1" s="2063"/>
      <c r="MMC1" s="2063"/>
      <c r="MMD1" s="2063"/>
      <c r="MME1" s="2063"/>
      <c r="MMF1" s="2063"/>
      <c r="MMG1" s="2063"/>
      <c r="MMH1" s="2063"/>
      <c r="MMI1" s="2063"/>
      <c r="MMJ1" s="2063"/>
      <c r="MMK1" s="2063"/>
      <c r="MML1" s="2063"/>
      <c r="MMM1" s="2063"/>
      <c r="MMN1" s="2063"/>
      <c r="MMO1" s="2063"/>
      <c r="MMP1" s="2063"/>
      <c r="MMQ1" s="2063"/>
      <c r="MMR1" s="2063"/>
      <c r="MMS1" s="2063"/>
      <c r="MMT1" s="2063"/>
      <c r="MMU1" s="2063"/>
      <c r="MMV1" s="2063"/>
      <c r="MMW1" s="2063"/>
      <c r="MMX1" s="2063"/>
      <c r="MMY1" s="2063"/>
      <c r="MMZ1" s="2063"/>
      <c r="MNA1" s="2063"/>
      <c r="MNB1" s="2063"/>
      <c r="MNC1" s="2063"/>
      <c r="MND1" s="2063"/>
      <c r="MNE1" s="2063"/>
      <c r="MNF1" s="2063"/>
      <c r="MNG1" s="2063"/>
      <c r="MNH1" s="2063"/>
      <c r="MNI1" s="2063"/>
      <c r="MNJ1" s="2063"/>
      <c r="MNK1" s="2063"/>
      <c r="MNL1" s="2063"/>
      <c r="MNM1" s="2063"/>
      <c r="MNN1" s="2063"/>
      <c r="MNO1" s="2063"/>
      <c r="MNP1" s="2063"/>
      <c r="MNQ1" s="2063"/>
      <c r="MNR1" s="2063"/>
      <c r="MNS1" s="2063"/>
      <c r="MNT1" s="2063"/>
      <c r="MNU1" s="2063"/>
      <c r="MNV1" s="2063"/>
      <c r="MNW1" s="2063"/>
      <c r="MNX1" s="2063"/>
      <c r="MNY1" s="2063"/>
      <c r="MNZ1" s="2063"/>
      <c r="MOA1" s="2063"/>
      <c r="MOB1" s="2063"/>
      <c r="MOC1" s="2063"/>
      <c r="MOD1" s="2063"/>
      <c r="MOE1" s="2063"/>
      <c r="MOF1" s="2063"/>
      <c r="MOG1" s="2063"/>
      <c r="MOH1" s="2063"/>
      <c r="MOI1" s="2063"/>
      <c r="MOJ1" s="2063"/>
      <c r="MOK1" s="2063"/>
      <c r="MOL1" s="2063"/>
      <c r="MOM1" s="2063"/>
      <c r="MON1" s="2063"/>
      <c r="MOO1" s="2063"/>
      <c r="MOP1" s="2063"/>
      <c r="MOQ1" s="2063"/>
      <c r="MOR1" s="2063"/>
      <c r="MOS1" s="2063"/>
      <c r="MOT1" s="2063"/>
      <c r="MOU1" s="2063"/>
      <c r="MOV1" s="2063"/>
      <c r="MOW1" s="2063"/>
      <c r="MOX1" s="2063"/>
      <c r="MOY1" s="2063"/>
      <c r="MOZ1" s="2063"/>
      <c r="MPA1" s="2063"/>
      <c r="MPB1" s="2063"/>
      <c r="MPC1" s="2063"/>
      <c r="MPD1" s="2063"/>
      <c r="MPE1" s="2063"/>
      <c r="MPF1" s="2063"/>
      <c r="MPG1" s="2063"/>
      <c r="MPH1" s="2063"/>
      <c r="MPI1" s="2063"/>
      <c r="MPJ1" s="2063"/>
      <c r="MPK1" s="2063"/>
      <c r="MPL1" s="2063"/>
      <c r="MPM1" s="2063"/>
      <c r="MPN1" s="2063"/>
      <c r="MPO1" s="2063"/>
      <c r="MPP1" s="2063"/>
      <c r="MPQ1" s="2063"/>
      <c r="MPR1" s="2063"/>
      <c r="MPS1" s="2063"/>
      <c r="MPT1" s="2063"/>
      <c r="MPU1" s="2063"/>
      <c r="MPV1" s="2063"/>
      <c r="MPW1" s="2063"/>
      <c r="MPX1" s="2063"/>
      <c r="MPY1" s="2063"/>
      <c r="MPZ1" s="2063"/>
      <c r="MQA1" s="2063"/>
      <c r="MQB1" s="2063"/>
      <c r="MQC1" s="2063"/>
      <c r="MQD1" s="2063"/>
      <c r="MQE1" s="2063"/>
      <c r="MQF1" s="2063"/>
      <c r="MQG1" s="2063"/>
      <c r="MQH1" s="2063"/>
      <c r="MQI1" s="2063"/>
      <c r="MQJ1" s="2063"/>
      <c r="MQK1" s="2063"/>
      <c r="MQL1" s="2063"/>
      <c r="MQM1" s="2063"/>
      <c r="MQN1" s="2063"/>
      <c r="MQO1" s="2063"/>
      <c r="MQP1" s="2063"/>
      <c r="MQQ1" s="2063"/>
      <c r="MQR1" s="2063"/>
      <c r="MQS1" s="2063"/>
      <c r="MQT1" s="2063"/>
      <c r="MQU1" s="2063"/>
      <c r="MQV1" s="2063"/>
      <c r="MQW1" s="2063"/>
      <c r="MQX1" s="2063"/>
      <c r="MQY1" s="2063"/>
      <c r="MQZ1" s="2063"/>
      <c r="MRA1" s="2063"/>
      <c r="MRB1" s="2063"/>
      <c r="MRC1" s="2063"/>
      <c r="MRD1" s="2063"/>
      <c r="MRE1" s="2063"/>
      <c r="MRF1" s="2063"/>
      <c r="MRG1" s="2063"/>
      <c r="MRH1" s="2063"/>
      <c r="MRI1" s="2063"/>
      <c r="MRJ1" s="2063"/>
      <c r="MRK1" s="2063"/>
      <c r="MRL1" s="2063"/>
      <c r="MRM1" s="2063"/>
      <c r="MRN1" s="2063"/>
      <c r="MRO1" s="2063"/>
      <c r="MRP1" s="2063"/>
      <c r="MRQ1" s="2063"/>
      <c r="MRR1" s="2063"/>
      <c r="MRS1" s="2063"/>
      <c r="MRT1" s="2063"/>
      <c r="MRU1" s="2063"/>
      <c r="MRV1" s="2063"/>
      <c r="MRW1" s="2063"/>
      <c r="MRX1" s="2063"/>
      <c r="MRY1" s="2063"/>
      <c r="MRZ1" s="2063"/>
      <c r="MSA1" s="2063"/>
      <c r="MSB1" s="2063"/>
      <c r="MSC1" s="2063"/>
      <c r="MSD1" s="2063"/>
      <c r="MSE1" s="2063"/>
      <c r="MSF1" s="2063"/>
      <c r="MSG1" s="2063"/>
      <c r="MSH1" s="2063"/>
      <c r="MSI1" s="2063"/>
      <c r="MSJ1" s="2063"/>
      <c r="MSK1" s="2063"/>
      <c r="MSL1" s="2063"/>
      <c r="MSM1" s="2063"/>
      <c r="MSN1" s="2063"/>
      <c r="MSO1" s="2063"/>
      <c r="MSP1" s="2063"/>
      <c r="MSQ1" s="2063"/>
      <c r="MSR1" s="2063"/>
      <c r="MSS1" s="2063"/>
      <c r="MST1" s="2063"/>
      <c r="MSU1" s="2063"/>
      <c r="MSV1" s="2063"/>
      <c r="MSW1" s="2063"/>
      <c r="MSX1" s="2063"/>
      <c r="MSY1" s="2063"/>
      <c r="MSZ1" s="2063"/>
      <c r="MTA1" s="2063"/>
      <c r="MTB1" s="2063"/>
      <c r="MTC1" s="2063"/>
      <c r="MTD1" s="2063"/>
      <c r="MTE1" s="2063"/>
      <c r="MTF1" s="2063"/>
      <c r="MTG1" s="2063"/>
      <c r="MTH1" s="2063"/>
      <c r="MTI1" s="2063"/>
      <c r="MTJ1" s="2063"/>
      <c r="MTK1" s="2063"/>
      <c r="MTL1" s="2063"/>
      <c r="MTM1" s="2063"/>
      <c r="MTN1" s="2063"/>
      <c r="MTO1" s="2063"/>
      <c r="MTP1" s="2063"/>
      <c r="MTQ1" s="2063"/>
      <c r="MTR1" s="2063"/>
      <c r="MTS1" s="2063"/>
      <c r="MTT1" s="2063"/>
      <c r="MTU1" s="2063"/>
      <c r="MTV1" s="2063"/>
      <c r="MTW1" s="2063"/>
      <c r="MTX1" s="2063"/>
      <c r="MTY1" s="2063"/>
      <c r="MTZ1" s="2063"/>
      <c r="MUA1" s="2063"/>
      <c r="MUB1" s="2063"/>
      <c r="MUC1" s="2063"/>
      <c r="MUD1" s="2063"/>
      <c r="MUE1" s="2063"/>
      <c r="MUF1" s="2063"/>
      <c r="MUG1" s="2063"/>
      <c r="MUH1" s="2063"/>
      <c r="MUI1" s="2063"/>
      <c r="MUJ1" s="2063"/>
      <c r="MUK1" s="2063"/>
      <c r="MUL1" s="2063"/>
      <c r="MUM1" s="2063"/>
      <c r="MUN1" s="2063"/>
      <c r="MUO1" s="2063"/>
      <c r="MUP1" s="2063"/>
      <c r="MUQ1" s="2063"/>
      <c r="MUR1" s="2063"/>
      <c r="MUS1" s="2063"/>
      <c r="MUT1" s="2063"/>
      <c r="MUU1" s="2063"/>
      <c r="MUV1" s="2063"/>
      <c r="MUW1" s="2063"/>
      <c r="MUX1" s="2063"/>
      <c r="MUY1" s="2063"/>
      <c r="MUZ1" s="2063"/>
      <c r="MVA1" s="2063"/>
      <c r="MVB1" s="2063"/>
      <c r="MVC1" s="2063"/>
      <c r="MVD1" s="2063"/>
      <c r="MVE1" s="2063"/>
      <c r="MVF1" s="2063"/>
      <c r="MVG1" s="2063"/>
      <c r="MVH1" s="2063"/>
      <c r="MVI1" s="2063"/>
      <c r="MVJ1" s="2063"/>
      <c r="MVK1" s="2063"/>
      <c r="MVL1" s="2063"/>
      <c r="MVM1" s="2063"/>
      <c r="MVN1" s="2063"/>
      <c r="MVO1" s="2063"/>
      <c r="MVP1" s="2063"/>
      <c r="MVQ1" s="2063"/>
      <c r="MVR1" s="2063"/>
      <c r="MVS1" s="2063"/>
      <c r="MVT1" s="2063"/>
      <c r="MVU1" s="2063"/>
      <c r="MVV1" s="2063"/>
      <c r="MVW1" s="2063"/>
      <c r="MVX1" s="2063"/>
      <c r="MVY1" s="2063"/>
      <c r="MVZ1" s="2063"/>
      <c r="MWA1" s="2063"/>
      <c r="MWB1" s="2063"/>
      <c r="MWC1" s="2063"/>
      <c r="MWD1" s="2063"/>
      <c r="MWE1" s="2063"/>
      <c r="MWF1" s="2063"/>
      <c r="MWG1" s="2063"/>
      <c r="MWH1" s="2063"/>
      <c r="MWI1" s="2063"/>
      <c r="MWJ1" s="2063"/>
      <c r="MWK1" s="2063"/>
      <c r="MWL1" s="2063"/>
      <c r="MWM1" s="2063"/>
      <c r="MWN1" s="2063"/>
      <c r="MWO1" s="2063"/>
      <c r="MWP1" s="2063"/>
      <c r="MWQ1" s="2063"/>
      <c r="MWR1" s="2063"/>
      <c r="MWS1" s="2063"/>
      <c r="MWT1" s="2063"/>
      <c r="MWU1" s="2063"/>
      <c r="MWV1" s="2063"/>
      <c r="MWW1" s="2063"/>
      <c r="MWX1" s="2063"/>
      <c r="MWY1" s="2063"/>
      <c r="MWZ1" s="2063"/>
      <c r="MXA1" s="2063"/>
      <c r="MXB1" s="2063"/>
      <c r="MXC1" s="2063"/>
      <c r="MXD1" s="2063"/>
      <c r="MXE1" s="2063"/>
      <c r="MXF1" s="2063"/>
      <c r="MXG1" s="2063"/>
      <c r="MXH1" s="2063"/>
      <c r="MXI1" s="2063"/>
      <c r="MXJ1" s="2063"/>
      <c r="MXK1" s="2063"/>
      <c r="MXL1" s="2063"/>
      <c r="MXM1" s="2063"/>
      <c r="MXN1" s="2063"/>
      <c r="MXO1" s="2063"/>
      <c r="MXP1" s="2063"/>
      <c r="MXQ1" s="2063"/>
      <c r="MXR1" s="2063"/>
      <c r="MXS1" s="2063"/>
      <c r="MXT1" s="2063"/>
      <c r="MXU1" s="2063"/>
      <c r="MXV1" s="2063"/>
      <c r="MXW1" s="2063"/>
      <c r="MXX1" s="2063"/>
      <c r="MXY1" s="2063"/>
      <c r="MXZ1" s="2063"/>
      <c r="MYA1" s="2063"/>
      <c r="MYB1" s="2063"/>
      <c r="MYC1" s="2063"/>
      <c r="MYD1" s="2063"/>
      <c r="MYE1" s="2063"/>
      <c r="MYF1" s="2063"/>
      <c r="MYG1" s="2063"/>
      <c r="MYH1" s="2063"/>
      <c r="MYI1" s="2063"/>
      <c r="MYJ1" s="2063"/>
      <c r="MYK1" s="2063"/>
      <c r="MYL1" s="2063"/>
      <c r="MYM1" s="2063"/>
      <c r="MYN1" s="2063"/>
      <c r="MYO1" s="2063"/>
      <c r="MYP1" s="2063"/>
      <c r="MYQ1" s="2063"/>
      <c r="MYR1" s="2063"/>
      <c r="MYS1" s="2063"/>
      <c r="MYT1" s="2063"/>
      <c r="MYU1" s="2063"/>
      <c r="MYV1" s="2063"/>
      <c r="MYW1" s="2063"/>
      <c r="MYX1" s="2063"/>
      <c r="MYY1" s="2063"/>
      <c r="MYZ1" s="2063"/>
      <c r="MZA1" s="2063"/>
      <c r="MZB1" s="2063"/>
      <c r="MZC1" s="2063"/>
      <c r="MZD1" s="2063"/>
      <c r="MZE1" s="2063"/>
      <c r="MZF1" s="2063"/>
      <c r="MZG1" s="2063"/>
      <c r="MZH1" s="2063"/>
      <c r="MZI1" s="2063"/>
      <c r="MZJ1" s="2063"/>
      <c r="MZK1" s="2063"/>
      <c r="MZL1" s="2063"/>
      <c r="MZM1" s="2063"/>
      <c r="MZN1" s="2063"/>
      <c r="MZO1" s="2063"/>
      <c r="MZP1" s="2063"/>
      <c r="MZQ1" s="2063"/>
      <c r="MZR1" s="2063"/>
      <c r="MZS1" s="2063"/>
      <c r="MZT1" s="2063"/>
      <c r="MZU1" s="2063"/>
      <c r="MZV1" s="2063"/>
      <c r="MZW1" s="2063"/>
      <c r="MZX1" s="2063"/>
      <c r="MZY1" s="2063"/>
      <c r="MZZ1" s="2063"/>
      <c r="NAA1" s="2063"/>
      <c r="NAB1" s="2063"/>
      <c r="NAC1" s="2063"/>
      <c r="NAD1" s="2063"/>
      <c r="NAE1" s="2063"/>
      <c r="NAF1" s="2063"/>
      <c r="NAG1" s="2063"/>
      <c r="NAH1" s="2063"/>
      <c r="NAI1" s="2063"/>
      <c r="NAJ1" s="2063"/>
      <c r="NAK1" s="2063"/>
      <c r="NAL1" s="2063"/>
      <c r="NAM1" s="2063"/>
      <c r="NAN1" s="2063"/>
      <c r="NAO1" s="2063"/>
      <c r="NAP1" s="2063"/>
      <c r="NAQ1" s="2063"/>
      <c r="NAR1" s="2063"/>
      <c r="NAS1" s="2063"/>
      <c r="NAT1" s="2063"/>
      <c r="NAU1" s="2063"/>
      <c r="NAV1" s="2063"/>
      <c r="NAW1" s="2063"/>
      <c r="NAX1" s="2063"/>
      <c r="NAY1" s="2063"/>
      <c r="NAZ1" s="2063"/>
      <c r="NBA1" s="2063"/>
      <c r="NBB1" s="2063"/>
      <c r="NBC1" s="2063"/>
      <c r="NBD1" s="2063"/>
      <c r="NBE1" s="2063"/>
      <c r="NBF1" s="2063"/>
      <c r="NBG1" s="2063"/>
      <c r="NBH1" s="2063"/>
      <c r="NBI1" s="2063"/>
      <c r="NBJ1" s="2063"/>
      <c r="NBK1" s="2063"/>
      <c r="NBL1" s="2063"/>
      <c r="NBM1" s="2063"/>
      <c r="NBN1" s="2063"/>
      <c r="NBO1" s="2063"/>
      <c r="NBP1" s="2063"/>
      <c r="NBQ1" s="2063"/>
      <c r="NBR1" s="2063"/>
      <c r="NBS1" s="2063"/>
      <c r="NBT1" s="2063"/>
      <c r="NBU1" s="2063"/>
      <c r="NBV1" s="2063"/>
      <c r="NBW1" s="2063"/>
      <c r="NBX1" s="2063"/>
      <c r="NBY1" s="2063"/>
      <c r="NBZ1" s="2063"/>
      <c r="NCA1" s="2063"/>
      <c r="NCB1" s="2063"/>
      <c r="NCC1" s="2063"/>
      <c r="NCD1" s="2063"/>
      <c r="NCE1" s="2063"/>
      <c r="NCF1" s="2063"/>
      <c r="NCG1" s="2063"/>
      <c r="NCH1" s="2063"/>
      <c r="NCI1" s="2063"/>
      <c r="NCJ1" s="2063"/>
      <c r="NCK1" s="2063"/>
      <c r="NCL1" s="2063"/>
      <c r="NCM1" s="2063"/>
      <c r="NCN1" s="2063"/>
      <c r="NCO1" s="2063"/>
      <c r="NCP1" s="2063"/>
      <c r="NCQ1" s="2063"/>
      <c r="NCR1" s="2063"/>
      <c r="NCS1" s="2063"/>
      <c r="NCT1" s="2063"/>
      <c r="NCU1" s="2063"/>
      <c r="NCV1" s="2063"/>
      <c r="NCW1" s="2063"/>
      <c r="NCX1" s="2063"/>
      <c r="NCY1" s="2063"/>
      <c r="NCZ1" s="2063"/>
      <c r="NDA1" s="2063"/>
      <c r="NDB1" s="2063"/>
      <c r="NDC1" s="2063"/>
      <c r="NDD1" s="2063"/>
      <c r="NDE1" s="2063"/>
      <c r="NDF1" s="2063"/>
      <c r="NDG1" s="2063"/>
      <c r="NDH1" s="2063"/>
      <c r="NDI1" s="2063"/>
      <c r="NDJ1" s="2063"/>
      <c r="NDK1" s="2063"/>
      <c r="NDL1" s="2063"/>
      <c r="NDM1" s="2063"/>
      <c r="NDN1" s="2063"/>
      <c r="NDO1" s="2063"/>
      <c r="NDP1" s="2063"/>
      <c r="NDQ1" s="2063"/>
      <c r="NDR1" s="2063"/>
      <c r="NDS1" s="2063"/>
      <c r="NDT1" s="2063"/>
      <c r="NDU1" s="2063"/>
      <c r="NDV1" s="2063"/>
      <c r="NDW1" s="2063"/>
      <c r="NDX1" s="2063"/>
      <c r="NDY1" s="2063"/>
      <c r="NDZ1" s="2063"/>
      <c r="NEA1" s="2063"/>
      <c r="NEB1" s="2063"/>
      <c r="NEC1" s="2063"/>
      <c r="NED1" s="2063"/>
      <c r="NEE1" s="2063"/>
      <c r="NEF1" s="2063"/>
      <c r="NEG1" s="2063"/>
      <c r="NEH1" s="2063"/>
      <c r="NEI1" s="2063"/>
      <c r="NEJ1" s="2063"/>
      <c r="NEK1" s="2063"/>
      <c r="NEL1" s="2063"/>
      <c r="NEM1" s="2063"/>
      <c r="NEN1" s="2063"/>
      <c r="NEO1" s="2063"/>
      <c r="NEP1" s="2063"/>
      <c r="NEQ1" s="2063"/>
      <c r="NER1" s="2063"/>
      <c r="NES1" s="2063"/>
      <c r="NET1" s="2063"/>
      <c r="NEU1" s="2063"/>
      <c r="NEV1" s="2063"/>
      <c r="NEW1" s="2063"/>
      <c r="NEX1" s="2063"/>
      <c r="NEY1" s="2063"/>
      <c r="NEZ1" s="2063"/>
      <c r="NFA1" s="2063"/>
      <c r="NFB1" s="2063"/>
      <c r="NFC1" s="2063"/>
      <c r="NFD1" s="2063"/>
      <c r="NFE1" s="2063"/>
      <c r="NFF1" s="2063"/>
      <c r="NFG1" s="2063"/>
      <c r="NFH1" s="2063"/>
      <c r="NFI1" s="2063"/>
      <c r="NFJ1" s="2063"/>
      <c r="NFK1" s="2063"/>
      <c r="NFL1" s="2063"/>
      <c r="NFM1" s="2063"/>
      <c r="NFN1" s="2063"/>
      <c r="NFO1" s="2063"/>
      <c r="NFP1" s="2063"/>
      <c r="NFQ1" s="2063"/>
      <c r="NFR1" s="2063"/>
      <c r="NFS1" s="2063"/>
      <c r="NFT1" s="2063"/>
      <c r="NFU1" s="2063"/>
      <c r="NFV1" s="2063"/>
      <c r="NFW1" s="2063"/>
      <c r="NFX1" s="2063"/>
      <c r="NFY1" s="2063"/>
      <c r="NFZ1" s="2063"/>
      <c r="NGA1" s="2063"/>
      <c r="NGB1" s="2063"/>
      <c r="NGC1" s="2063"/>
      <c r="NGD1" s="2063"/>
      <c r="NGE1" s="2063"/>
      <c r="NGF1" s="2063"/>
      <c r="NGG1" s="2063"/>
      <c r="NGH1" s="2063"/>
      <c r="NGI1" s="2063"/>
      <c r="NGJ1" s="2063"/>
      <c r="NGK1" s="2063"/>
      <c r="NGL1" s="2063"/>
      <c r="NGM1" s="2063"/>
      <c r="NGN1" s="2063"/>
      <c r="NGO1" s="2063"/>
      <c r="NGP1" s="2063"/>
      <c r="NGQ1" s="2063"/>
      <c r="NGR1" s="2063"/>
      <c r="NGS1" s="2063"/>
      <c r="NGT1" s="2063"/>
      <c r="NGU1" s="2063"/>
      <c r="NGV1" s="2063"/>
      <c r="NGW1" s="2063"/>
      <c r="NGX1" s="2063"/>
      <c r="NGY1" s="2063"/>
      <c r="NGZ1" s="2063"/>
      <c r="NHA1" s="2063"/>
      <c r="NHB1" s="2063"/>
      <c r="NHC1" s="2063"/>
      <c r="NHD1" s="2063"/>
      <c r="NHE1" s="2063"/>
      <c r="NHF1" s="2063"/>
      <c r="NHG1" s="2063"/>
      <c r="NHH1" s="2063"/>
      <c r="NHI1" s="2063"/>
      <c r="NHJ1" s="2063"/>
      <c r="NHK1" s="2063"/>
      <c r="NHL1" s="2063"/>
      <c r="NHM1" s="2063"/>
      <c r="NHN1" s="2063"/>
      <c r="NHO1" s="2063"/>
      <c r="NHP1" s="2063"/>
      <c r="NHQ1" s="2063"/>
      <c r="NHR1" s="2063"/>
      <c r="NHS1" s="2063"/>
      <c r="NHT1" s="2063"/>
      <c r="NHU1" s="2063"/>
      <c r="NHV1" s="2063"/>
      <c r="NHW1" s="2063"/>
      <c r="NHX1" s="2063"/>
      <c r="NHY1" s="2063"/>
      <c r="NHZ1" s="2063"/>
      <c r="NIA1" s="2063"/>
      <c r="NIB1" s="2063"/>
      <c r="NIC1" s="2063"/>
      <c r="NID1" s="2063"/>
      <c r="NIE1" s="2063"/>
      <c r="NIF1" s="2063"/>
      <c r="NIG1" s="2063"/>
      <c r="NIH1" s="2063"/>
      <c r="NII1" s="2063"/>
      <c r="NIJ1" s="2063"/>
      <c r="NIK1" s="2063"/>
      <c r="NIL1" s="2063"/>
      <c r="NIM1" s="2063"/>
      <c r="NIN1" s="2063"/>
      <c r="NIO1" s="2063"/>
      <c r="NIP1" s="2063"/>
      <c r="NIQ1" s="2063"/>
      <c r="NIR1" s="2063"/>
      <c r="NIS1" s="2063"/>
      <c r="NIT1" s="2063"/>
      <c r="NIU1" s="2063"/>
      <c r="NIV1" s="2063"/>
      <c r="NIW1" s="2063"/>
      <c r="NIX1" s="2063"/>
      <c r="NIY1" s="2063"/>
      <c r="NIZ1" s="2063"/>
      <c r="NJA1" s="2063"/>
      <c r="NJB1" s="2063"/>
      <c r="NJC1" s="2063"/>
      <c r="NJD1" s="2063"/>
      <c r="NJE1" s="2063"/>
      <c r="NJF1" s="2063"/>
      <c r="NJG1" s="2063"/>
      <c r="NJH1" s="2063"/>
      <c r="NJI1" s="2063"/>
      <c r="NJJ1" s="2063"/>
      <c r="NJK1" s="2063"/>
      <c r="NJL1" s="2063"/>
      <c r="NJM1" s="2063"/>
      <c r="NJN1" s="2063"/>
      <c r="NJO1" s="2063"/>
      <c r="NJP1" s="2063"/>
      <c r="NJQ1" s="2063"/>
      <c r="NJR1" s="2063"/>
      <c r="NJS1" s="2063"/>
      <c r="NJT1" s="2063"/>
      <c r="NJU1" s="2063"/>
      <c r="NJV1" s="2063"/>
      <c r="NJW1" s="2063"/>
      <c r="NJX1" s="2063"/>
      <c r="NJY1" s="2063"/>
      <c r="NJZ1" s="2063"/>
      <c r="NKA1" s="2063"/>
      <c r="NKB1" s="2063"/>
      <c r="NKC1" s="2063"/>
      <c r="NKD1" s="2063"/>
      <c r="NKE1" s="2063"/>
      <c r="NKF1" s="2063"/>
      <c r="NKG1" s="2063"/>
      <c r="NKH1" s="2063"/>
      <c r="NKI1" s="2063"/>
      <c r="NKJ1" s="2063"/>
      <c r="NKK1" s="2063"/>
      <c r="NKL1" s="2063"/>
      <c r="NKM1" s="2063"/>
      <c r="NKN1" s="2063"/>
      <c r="NKO1" s="2063"/>
      <c r="NKP1" s="2063"/>
      <c r="NKQ1" s="2063"/>
      <c r="NKR1" s="2063"/>
      <c r="NKS1" s="2063"/>
      <c r="NKT1" s="2063"/>
      <c r="NKU1" s="2063"/>
      <c r="NKV1" s="2063"/>
      <c r="NKW1" s="2063"/>
      <c r="NKX1" s="2063"/>
      <c r="NKY1" s="2063"/>
      <c r="NKZ1" s="2063"/>
      <c r="NLA1" s="2063"/>
      <c r="NLB1" s="2063"/>
      <c r="NLC1" s="2063"/>
      <c r="NLD1" s="2063"/>
      <c r="NLE1" s="2063"/>
      <c r="NLF1" s="2063"/>
      <c r="NLG1" s="2063"/>
      <c r="NLH1" s="2063"/>
      <c r="NLI1" s="2063"/>
      <c r="NLJ1" s="2063"/>
      <c r="NLK1" s="2063"/>
      <c r="NLL1" s="2063"/>
      <c r="NLM1" s="2063"/>
      <c r="NLN1" s="2063"/>
      <c r="NLO1" s="2063"/>
      <c r="NLP1" s="2063"/>
      <c r="NLQ1" s="2063"/>
      <c r="NLR1" s="2063"/>
      <c r="NLS1" s="2063"/>
      <c r="NLT1" s="2063"/>
      <c r="NLU1" s="2063"/>
      <c r="NLV1" s="2063"/>
      <c r="NLW1" s="2063"/>
      <c r="NLX1" s="2063"/>
      <c r="NLY1" s="2063"/>
      <c r="NLZ1" s="2063"/>
      <c r="NMA1" s="2063"/>
      <c r="NMB1" s="2063"/>
      <c r="NMC1" s="2063"/>
      <c r="NMD1" s="2063"/>
      <c r="NME1" s="2063"/>
      <c r="NMF1" s="2063"/>
      <c r="NMG1" s="2063"/>
      <c r="NMH1" s="2063"/>
      <c r="NMI1" s="2063"/>
      <c r="NMJ1" s="2063"/>
      <c r="NMK1" s="2063"/>
      <c r="NML1" s="2063"/>
      <c r="NMM1" s="2063"/>
      <c r="NMN1" s="2063"/>
      <c r="NMO1" s="2063"/>
      <c r="NMP1" s="2063"/>
      <c r="NMQ1" s="2063"/>
      <c r="NMR1" s="2063"/>
      <c r="NMS1" s="2063"/>
      <c r="NMT1" s="2063"/>
      <c r="NMU1" s="2063"/>
      <c r="NMV1" s="2063"/>
      <c r="NMW1" s="2063"/>
      <c r="NMX1" s="2063"/>
      <c r="NMY1" s="2063"/>
      <c r="NMZ1" s="2063"/>
      <c r="NNA1" s="2063"/>
      <c r="NNB1" s="2063"/>
      <c r="NNC1" s="2063"/>
      <c r="NND1" s="2063"/>
      <c r="NNE1" s="2063"/>
      <c r="NNF1" s="2063"/>
      <c r="NNG1" s="2063"/>
      <c r="NNH1" s="2063"/>
      <c r="NNI1" s="2063"/>
      <c r="NNJ1" s="2063"/>
      <c r="NNK1" s="2063"/>
      <c r="NNL1" s="2063"/>
      <c r="NNM1" s="2063"/>
      <c r="NNN1" s="2063"/>
      <c r="NNO1" s="2063"/>
      <c r="NNP1" s="2063"/>
      <c r="NNQ1" s="2063"/>
      <c r="NNR1" s="2063"/>
      <c r="NNS1" s="2063"/>
      <c r="NNT1" s="2063"/>
      <c r="NNU1" s="2063"/>
      <c r="NNV1" s="2063"/>
      <c r="NNW1" s="2063"/>
      <c r="NNX1" s="2063"/>
      <c r="NNY1" s="2063"/>
      <c r="NNZ1" s="2063"/>
      <c r="NOA1" s="2063"/>
      <c r="NOB1" s="2063"/>
      <c r="NOC1" s="2063"/>
      <c r="NOD1" s="2063"/>
      <c r="NOE1" s="2063"/>
      <c r="NOF1" s="2063"/>
      <c r="NOG1" s="2063"/>
      <c r="NOH1" s="2063"/>
      <c r="NOI1" s="2063"/>
      <c r="NOJ1" s="2063"/>
      <c r="NOK1" s="2063"/>
      <c r="NOL1" s="2063"/>
      <c r="NOM1" s="2063"/>
      <c r="NON1" s="2063"/>
      <c r="NOO1" s="2063"/>
      <c r="NOP1" s="2063"/>
      <c r="NOQ1" s="2063"/>
      <c r="NOR1" s="2063"/>
      <c r="NOS1" s="2063"/>
      <c r="NOT1" s="2063"/>
      <c r="NOU1" s="2063"/>
      <c r="NOV1" s="2063"/>
      <c r="NOW1" s="2063"/>
      <c r="NOX1" s="2063"/>
      <c r="NOY1" s="2063"/>
      <c r="NOZ1" s="2063"/>
      <c r="NPA1" s="2063"/>
      <c r="NPB1" s="2063"/>
      <c r="NPC1" s="2063"/>
      <c r="NPD1" s="2063"/>
      <c r="NPE1" s="2063"/>
      <c r="NPF1" s="2063"/>
      <c r="NPG1" s="2063"/>
      <c r="NPH1" s="2063"/>
      <c r="NPI1" s="2063"/>
      <c r="NPJ1" s="2063"/>
      <c r="NPK1" s="2063"/>
      <c r="NPL1" s="2063"/>
      <c r="NPM1" s="2063"/>
      <c r="NPN1" s="2063"/>
      <c r="NPO1" s="2063"/>
      <c r="NPP1" s="2063"/>
      <c r="NPQ1" s="2063"/>
      <c r="NPR1" s="2063"/>
      <c r="NPS1" s="2063"/>
      <c r="NPT1" s="2063"/>
      <c r="NPU1" s="2063"/>
      <c r="NPV1" s="2063"/>
      <c r="NPW1" s="2063"/>
      <c r="NPX1" s="2063"/>
      <c r="NPY1" s="2063"/>
      <c r="NPZ1" s="2063"/>
      <c r="NQA1" s="2063"/>
      <c r="NQB1" s="2063"/>
      <c r="NQC1" s="2063"/>
      <c r="NQD1" s="2063"/>
      <c r="NQE1" s="2063"/>
      <c r="NQF1" s="2063"/>
      <c r="NQG1" s="2063"/>
      <c r="NQH1" s="2063"/>
      <c r="NQI1" s="2063"/>
      <c r="NQJ1" s="2063"/>
      <c r="NQK1" s="2063"/>
      <c r="NQL1" s="2063"/>
      <c r="NQM1" s="2063"/>
      <c r="NQN1" s="2063"/>
      <c r="NQO1" s="2063"/>
      <c r="NQP1" s="2063"/>
      <c r="NQQ1" s="2063"/>
      <c r="NQR1" s="2063"/>
      <c r="NQS1" s="2063"/>
      <c r="NQT1" s="2063"/>
      <c r="NQU1" s="2063"/>
      <c r="NQV1" s="2063"/>
      <c r="NQW1" s="2063"/>
      <c r="NQX1" s="2063"/>
      <c r="NQY1" s="2063"/>
      <c r="NQZ1" s="2063"/>
      <c r="NRA1" s="2063"/>
      <c r="NRB1" s="2063"/>
      <c r="NRC1" s="2063"/>
      <c r="NRD1" s="2063"/>
      <c r="NRE1" s="2063"/>
      <c r="NRF1" s="2063"/>
      <c r="NRG1" s="2063"/>
      <c r="NRH1" s="2063"/>
      <c r="NRI1" s="2063"/>
      <c r="NRJ1" s="2063"/>
      <c r="NRK1" s="2063"/>
      <c r="NRL1" s="2063"/>
      <c r="NRM1" s="2063"/>
      <c r="NRN1" s="2063"/>
      <c r="NRO1" s="2063"/>
      <c r="NRP1" s="2063"/>
      <c r="NRQ1" s="2063"/>
      <c r="NRR1" s="2063"/>
      <c r="NRS1" s="2063"/>
      <c r="NRT1" s="2063"/>
      <c r="NRU1" s="2063"/>
      <c r="NRV1" s="2063"/>
      <c r="NRW1" s="2063"/>
      <c r="NRX1" s="2063"/>
      <c r="NRY1" s="2063"/>
      <c r="NRZ1" s="2063"/>
      <c r="NSA1" s="2063"/>
      <c r="NSB1" s="2063"/>
      <c r="NSC1" s="2063"/>
      <c r="NSD1" s="2063"/>
      <c r="NSE1" s="2063"/>
      <c r="NSF1" s="2063"/>
      <c r="NSG1" s="2063"/>
      <c r="NSH1" s="2063"/>
      <c r="NSI1" s="2063"/>
      <c r="NSJ1" s="2063"/>
      <c r="NSK1" s="2063"/>
      <c r="NSL1" s="2063"/>
      <c r="NSM1" s="2063"/>
      <c r="NSN1" s="2063"/>
      <c r="NSO1" s="2063"/>
      <c r="NSP1" s="2063"/>
      <c r="NSQ1" s="2063"/>
      <c r="NSR1" s="2063"/>
      <c r="NSS1" s="2063"/>
      <c r="NST1" s="2063"/>
      <c r="NSU1" s="2063"/>
      <c r="NSV1" s="2063"/>
      <c r="NSW1" s="2063"/>
      <c r="NSX1" s="2063"/>
      <c r="NSY1" s="2063"/>
      <c r="NSZ1" s="2063"/>
      <c r="NTA1" s="2063"/>
      <c r="NTB1" s="2063"/>
      <c r="NTC1" s="2063"/>
      <c r="NTD1" s="2063"/>
      <c r="NTE1" s="2063"/>
      <c r="NTF1" s="2063"/>
      <c r="NTG1" s="2063"/>
      <c r="NTH1" s="2063"/>
      <c r="NTI1" s="2063"/>
      <c r="NTJ1" s="2063"/>
      <c r="NTK1" s="2063"/>
      <c r="NTL1" s="2063"/>
      <c r="NTM1" s="2063"/>
      <c r="NTN1" s="2063"/>
      <c r="NTO1" s="2063"/>
      <c r="NTP1" s="2063"/>
      <c r="NTQ1" s="2063"/>
      <c r="NTR1" s="2063"/>
      <c r="NTS1" s="2063"/>
      <c r="NTT1" s="2063"/>
      <c r="NTU1" s="2063"/>
      <c r="NTV1" s="2063"/>
      <c r="NTW1" s="2063"/>
      <c r="NTX1" s="2063"/>
      <c r="NTY1" s="2063"/>
      <c r="NTZ1" s="2063"/>
      <c r="NUA1" s="2063"/>
      <c r="NUB1" s="2063"/>
      <c r="NUC1" s="2063"/>
      <c r="NUD1" s="2063"/>
      <c r="NUE1" s="2063"/>
      <c r="NUF1" s="2063"/>
      <c r="NUG1" s="2063"/>
      <c r="NUH1" s="2063"/>
      <c r="NUI1" s="2063"/>
      <c r="NUJ1" s="2063"/>
      <c r="NUK1" s="2063"/>
      <c r="NUL1" s="2063"/>
      <c r="NUM1" s="2063"/>
      <c r="NUN1" s="2063"/>
      <c r="NUO1" s="2063"/>
      <c r="NUP1" s="2063"/>
      <c r="NUQ1" s="2063"/>
      <c r="NUR1" s="2063"/>
      <c r="NUS1" s="2063"/>
      <c r="NUT1" s="2063"/>
      <c r="NUU1" s="2063"/>
      <c r="NUV1" s="2063"/>
      <c r="NUW1" s="2063"/>
      <c r="NUX1" s="2063"/>
      <c r="NUY1" s="2063"/>
      <c r="NUZ1" s="2063"/>
      <c r="NVA1" s="2063"/>
      <c r="NVB1" s="2063"/>
      <c r="NVC1" s="2063"/>
      <c r="NVD1" s="2063"/>
      <c r="NVE1" s="2063"/>
      <c r="NVF1" s="2063"/>
      <c r="NVG1" s="2063"/>
      <c r="NVH1" s="2063"/>
      <c r="NVI1" s="2063"/>
      <c r="NVJ1" s="2063"/>
      <c r="NVK1" s="2063"/>
      <c r="NVL1" s="2063"/>
      <c r="NVM1" s="2063"/>
      <c r="NVN1" s="2063"/>
      <c r="NVO1" s="2063"/>
      <c r="NVP1" s="2063"/>
      <c r="NVQ1" s="2063"/>
      <c r="NVR1" s="2063"/>
      <c r="NVS1" s="2063"/>
      <c r="NVT1" s="2063"/>
      <c r="NVU1" s="2063"/>
      <c r="NVV1" s="2063"/>
      <c r="NVW1" s="2063"/>
      <c r="NVX1" s="2063"/>
      <c r="NVY1" s="2063"/>
      <c r="NVZ1" s="2063"/>
      <c r="NWA1" s="2063"/>
      <c r="NWB1" s="2063"/>
      <c r="NWC1" s="2063"/>
      <c r="NWD1" s="2063"/>
      <c r="NWE1" s="2063"/>
      <c r="NWF1" s="2063"/>
      <c r="NWG1" s="2063"/>
      <c r="NWH1" s="2063"/>
      <c r="NWI1" s="2063"/>
      <c r="NWJ1" s="2063"/>
      <c r="NWK1" s="2063"/>
      <c r="NWL1" s="2063"/>
      <c r="NWM1" s="2063"/>
      <c r="NWN1" s="2063"/>
      <c r="NWO1" s="2063"/>
      <c r="NWP1" s="2063"/>
      <c r="NWQ1" s="2063"/>
      <c r="NWR1" s="2063"/>
      <c r="NWS1" s="2063"/>
      <c r="NWT1" s="2063"/>
      <c r="NWU1" s="2063"/>
      <c r="NWV1" s="2063"/>
      <c r="NWW1" s="2063"/>
      <c r="NWX1" s="2063"/>
      <c r="NWY1" s="2063"/>
      <c r="NWZ1" s="2063"/>
      <c r="NXA1" s="2063"/>
      <c r="NXB1" s="2063"/>
      <c r="NXC1" s="2063"/>
      <c r="NXD1" s="2063"/>
      <c r="NXE1" s="2063"/>
      <c r="NXF1" s="2063"/>
      <c r="NXG1" s="2063"/>
      <c r="NXH1" s="2063"/>
      <c r="NXI1" s="2063"/>
      <c r="NXJ1" s="2063"/>
      <c r="NXK1" s="2063"/>
      <c r="NXL1" s="2063"/>
      <c r="NXM1" s="2063"/>
      <c r="NXN1" s="2063"/>
      <c r="NXO1" s="2063"/>
      <c r="NXP1" s="2063"/>
      <c r="NXQ1" s="2063"/>
      <c r="NXR1" s="2063"/>
      <c r="NXS1" s="2063"/>
      <c r="NXT1" s="2063"/>
      <c r="NXU1" s="2063"/>
      <c r="NXV1" s="2063"/>
      <c r="NXW1" s="2063"/>
      <c r="NXX1" s="2063"/>
      <c r="NXY1" s="2063"/>
      <c r="NXZ1" s="2063"/>
      <c r="NYA1" s="2063"/>
      <c r="NYB1" s="2063"/>
      <c r="NYC1" s="2063"/>
      <c r="NYD1" s="2063"/>
      <c r="NYE1" s="2063"/>
      <c r="NYF1" s="2063"/>
      <c r="NYG1" s="2063"/>
      <c r="NYH1" s="2063"/>
      <c r="NYI1" s="2063"/>
      <c r="NYJ1" s="2063"/>
      <c r="NYK1" s="2063"/>
      <c r="NYL1" s="2063"/>
      <c r="NYM1" s="2063"/>
      <c r="NYN1" s="2063"/>
      <c r="NYO1" s="2063"/>
      <c r="NYP1" s="2063"/>
      <c r="NYQ1" s="2063"/>
      <c r="NYR1" s="2063"/>
      <c r="NYS1" s="2063"/>
      <c r="NYT1" s="2063"/>
      <c r="NYU1" s="2063"/>
      <c r="NYV1" s="2063"/>
      <c r="NYW1" s="2063"/>
      <c r="NYX1" s="2063"/>
      <c r="NYY1" s="2063"/>
      <c r="NYZ1" s="2063"/>
      <c r="NZA1" s="2063"/>
      <c r="NZB1" s="2063"/>
      <c r="NZC1" s="2063"/>
      <c r="NZD1" s="2063"/>
      <c r="NZE1" s="2063"/>
      <c r="NZF1" s="2063"/>
      <c r="NZG1" s="2063"/>
      <c r="NZH1" s="2063"/>
      <c r="NZI1" s="2063"/>
      <c r="NZJ1" s="2063"/>
      <c r="NZK1" s="2063"/>
      <c r="NZL1" s="2063"/>
      <c r="NZM1" s="2063"/>
      <c r="NZN1" s="2063"/>
      <c r="NZO1" s="2063"/>
      <c r="NZP1" s="2063"/>
      <c r="NZQ1" s="2063"/>
      <c r="NZR1" s="2063"/>
      <c r="NZS1" s="2063"/>
      <c r="NZT1" s="2063"/>
      <c r="NZU1" s="2063"/>
      <c r="NZV1" s="2063"/>
      <c r="NZW1" s="2063"/>
      <c r="NZX1" s="2063"/>
      <c r="NZY1" s="2063"/>
      <c r="NZZ1" s="2063"/>
      <c r="OAA1" s="2063"/>
      <c r="OAB1" s="2063"/>
      <c r="OAC1" s="2063"/>
      <c r="OAD1" s="2063"/>
      <c r="OAE1" s="2063"/>
      <c r="OAF1" s="2063"/>
      <c r="OAG1" s="2063"/>
      <c r="OAH1" s="2063"/>
      <c r="OAI1" s="2063"/>
      <c r="OAJ1" s="2063"/>
      <c r="OAK1" s="2063"/>
      <c r="OAL1" s="2063"/>
      <c r="OAM1" s="2063"/>
      <c r="OAN1" s="2063"/>
      <c r="OAO1" s="2063"/>
      <c r="OAP1" s="2063"/>
      <c r="OAQ1" s="2063"/>
      <c r="OAR1" s="2063"/>
      <c r="OAS1" s="2063"/>
      <c r="OAT1" s="2063"/>
      <c r="OAU1" s="2063"/>
      <c r="OAV1" s="2063"/>
      <c r="OAW1" s="2063"/>
      <c r="OAX1" s="2063"/>
      <c r="OAY1" s="2063"/>
      <c r="OAZ1" s="2063"/>
      <c r="OBA1" s="2063"/>
      <c r="OBB1" s="2063"/>
      <c r="OBC1" s="2063"/>
      <c r="OBD1" s="2063"/>
      <c r="OBE1" s="2063"/>
      <c r="OBF1" s="2063"/>
      <c r="OBG1" s="2063"/>
      <c r="OBH1" s="2063"/>
      <c r="OBI1" s="2063"/>
      <c r="OBJ1" s="2063"/>
      <c r="OBK1" s="2063"/>
      <c r="OBL1" s="2063"/>
      <c r="OBM1" s="2063"/>
      <c r="OBN1" s="2063"/>
      <c r="OBO1" s="2063"/>
      <c r="OBP1" s="2063"/>
      <c r="OBQ1" s="2063"/>
      <c r="OBR1" s="2063"/>
      <c r="OBS1" s="2063"/>
      <c r="OBT1" s="2063"/>
      <c r="OBU1" s="2063"/>
      <c r="OBV1" s="2063"/>
      <c r="OBW1" s="2063"/>
      <c r="OBX1" s="2063"/>
      <c r="OBY1" s="2063"/>
      <c r="OBZ1" s="2063"/>
      <c r="OCA1" s="2063"/>
      <c r="OCB1" s="2063"/>
      <c r="OCC1" s="2063"/>
      <c r="OCD1" s="2063"/>
      <c r="OCE1" s="2063"/>
      <c r="OCF1" s="2063"/>
      <c r="OCG1" s="2063"/>
      <c r="OCH1" s="2063"/>
      <c r="OCI1" s="2063"/>
      <c r="OCJ1" s="2063"/>
      <c r="OCK1" s="2063"/>
      <c r="OCL1" s="2063"/>
      <c r="OCM1" s="2063"/>
      <c r="OCN1" s="2063"/>
      <c r="OCO1" s="2063"/>
      <c r="OCP1" s="2063"/>
      <c r="OCQ1" s="2063"/>
      <c r="OCR1" s="2063"/>
      <c r="OCS1" s="2063"/>
      <c r="OCT1" s="2063"/>
      <c r="OCU1" s="2063"/>
      <c r="OCV1" s="2063"/>
      <c r="OCW1" s="2063"/>
      <c r="OCX1" s="2063"/>
      <c r="OCY1" s="2063"/>
      <c r="OCZ1" s="2063"/>
      <c r="ODA1" s="2063"/>
      <c r="ODB1" s="2063"/>
      <c r="ODC1" s="2063"/>
      <c r="ODD1" s="2063"/>
      <c r="ODE1" s="2063"/>
      <c r="ODF1" s="2063"/>
      <c r="ODG1" s="2063"/>
      <c r="ODH1" s="2063"/>
      <c r="ODI1" s="2063"/>
      <c r="ODJ1" s="2063"/>
      <c r="ODK1" s="2063"/>
      <c r="ODL1" s="2063"/>
      <c r="ODM1" s="2063"/>
      <c r="ODN1" s="2063"/>
      <c r="ODO1" s="2063"/>
      <c r="ODP1" s="2063"/>
      <c r="ODQ1" s="2063"/>
      <c r="ODR1" s="2063"/>
      <c r="ODS1" s="2063"/>
      <c r="ODT1" s="2063"/>
      <c r="ODU1" s="2063"/>
      <c r="ODV1" s="2063"/>
      <c r="ODW1" s="2063"/>
      <c r="ODX1" s="2063"/>
      <c r="ODY1" s="2063"/>
      <c r="ODZ1" s="2063"/>
      <c r="OEA1" s="2063"/>
      <c r="OEB1" s="2063"/>
      <c r="OEC1" s="2063"/>
      <c r="OED1" s="2063"/>
      <c r="OEE1" s="2063"/>
      <c r="OEF1" s="2063"/>
      <c r="OEG1" s="2063"/>
      <c r="OEH1" s="2063"/>
      <c r="OEI1" s="2063"/>
      <c r="OEJ1" s="2063"/>
      <c r="OEK1" s="2063"/>
      <c r="OEL1" s="2063"/>
      <c r="OEM1" s="2063"/>
      <c r="OEN1" s="2063"/>
      <c r="OEO1" s="2063"/>
      <c r="OEP1" s="2063"/>
      <c r="OEQ1" s="2063"/>
      <c r="OER1" s="2063"/>
      <c r="OES1" s="2063"/>
      <c r="OET1" s="2063"/>
      <c r="OEU1" s="2063"/>
      <c r="OEV1" s="2063"/>
      <c r="OEW1" s="2063"/>
      <c r="OEX1" s="2063"/>
      <c r="OEY1" s="2063"/>
      <c r="OEZ1" s="2063"/>
      <c r="OFA1" s="2063"/>
      <c r="OFB1" s="2063"/>
      <c r="OFC1" s="2063"/>
      <c r="OFD1" s="2063"/>
      <c r="OFE1" s="2063"/>
      <c r="OFF1" s="2063"/>
      <c r="OFG1" s="2063"/>
      <c r="OFH1" s="2063"/>
      <c r="OFI1" s="2063"/>
      <c r="OFJ1" s="2063"/>
      <c r="OFK1" s="2063"/>
      <c r="OFL1" s="2063"/>
      <c r="OFM1" s="2063"/>
      <c r="OFN1" s="2063"/>
      <c r="OFO1" s="2063"/>
      <c r="OFP1" s="2063"/>
      <c r="OFQ1" s="2063"/>
      <c r="OFR1" s="2063"/>
      <c r="OFS1" s="2063"/>
      <c r="OFT1" s="2063"/>
      <c r="OFU1" s="2063"/>
      <c r="OFV1" s="2063"/>
      <c r="OFW1" s="2063"/>
      <c r="OFX1" s="2063"/>
      <c r="OFY1" s="2063"/>
      <c r="OFZ1" s="2063"/>
      <c r="OGA1" s="2063"/>
      <c r="OGB1" s="2063"/>
      <c r="OGC1" s="2063"/>
      <c r="OGD1" s="2063"/>
      <c r="OGE1" s="2063"/>
      <c r="OGF1" s="2063"/>
      <c r="OGG1" s="2063"/>
      <c r="OGH1" s="2063"/>
      <c r="OGI1" s="2063"/>
      <c r="OGJ1" s="2063"/>
      <c r="OGK1" s="2063"/>
      <c r="OGL1" s="2063"/>
      <c r="OGM1" s="2063"/>
      <c r="OGN1" s="2063"/>
      <c r="OGO1" s="2063"/>
      <c r="OGP1" s="2063"/>
      <c r="OGQ1" s="2063"/>
      <c r="OGR1" s="2063"/>
      <c r="OGS1" s="2063"/>
      <c r="OGT1" s="2063"/>
      <c r="OGU1" s="2063"/>
      <c r="OGV1" s="2063"/>
      <c r="OGW1" s="2063"/>
      <c r="OGX1" s="2063"/>
      <c r="OGY1" s="2063"/>
      <c r="OGZ1" s="2063"/>
      <c r="OHA1" s="2063"/>
      <c r="OHB1" s="2063"/>
      <c r="OHC1" s="2063"/>
      <c r="OHD1" s="2063"/>
      <c r="OHE1" s="2063"/>
      <c r="OHF1" s="2063"/>
      <c r="OHG1" s="2063"/>
      <c r="OHH1" s="2063"/>
      <c r="OHI1" s="2063"/>
      <c r="OHJ1" s="2063"/>
      <c r="OHK1" s="2063"/>
      <c r="OHL1" s="2063"/>
      <c r="OHM1" s="2063"/>
      <c r="OHN1" s="2063"/>
      <c r="OHO1" s="2063"/>
      <c r="OHP1" s="2063"/>
      <c r="OHQ1" s="2063"/>
      <c r="OHR1" s="2063"/>
      <c r="OHS1" s="2063"/>
      <c r="OHT1" s="2063"/>
      <c r="OHU1" s="2063"/>
      <c r="OHV1" s="2063"/>
      <c r="OHW1" s="2063"/>
      <c r="OHX1" s="2063"/>
      <c r="OHY1" s="2063"/>
      <c r="OHZ1" s="2063"/>
      <c r="OIA1" s="2063"/>
      <c r="OIB1" s="2063"/>
      <c r="OIC1" s="2063"/>
      <c r="OID1" s="2063"/>
      <c r="OIE1" s="2063"/>
      <c r="OIF1" s="2063"/>
      <c r="OIG1" s="2063"/>
      <c r="OIH1" s="2063"/>
      <c r="OII1" s="2063"/>
      <c r="OIJ1" s="2063"/>
      <c r="OIK1" s="2063"/>
      <c r="OIL1" s="2063"/>
      <c r="OIM1" s="2063"/>
      <c r="OIN1" s="2063"/>
      <c r="OIO1" s="2063"/>
      <c r="OIP1" s="2063"/>
      <c r="OIQ1" s="2063"/>
      <c r="OIR1" s="2063"/>
      <c r="OIS1" s="2063"/>
      <c r="OIT1" s="2063"/>
      <c r="OIU1" s="2063"/>
      <c r="OIV1" s="2063"/>
      <c r="OIW1" s="2063"/>
      <c r="OIX1" s="2063"/>
      <c r="OIY1" s="2063"/>
      <c r="OIZ1" s="2063"/>
      <c r="OJA1" s="2063"/>
      <c r="OJB1" s="2063"/>
      <c r="OJC1" s="2063"/>
      <c r="OJD1" s="2063"/>
      <c r="OJE1" s="2063"/>
      <c r="OJF1" s="2063"/>
      <c r="OJG1" s="2063"/>
      <c r="OJH1" s="2063"/>
      <c r="OJI1" s="2063"/>
      <c r="OJJ1" s="2063"/>
      <c r="OJK1" s="2063"/>
      <c r="OJL1" s="2063"/>
      <c r="OJM1" s="2063"/>
      <c r="OJN1" s="2063"/>
      <c r="OJO1" s="2063"/>
      <c r="OJP1" s="2063"/>
      <c r="OJQ1" s="2063"/>
      <c r="OJR1" s="2063"/>
      <c r="OJS1" s="2063"/>
      <c r="OJT1" s="2063"/>
      <c r="OJU1" s="2063"/>
      <c r="OJV1" s="2063"/>
      <c r="OJW1" s="2063"/>
      <c r="OJX1" s="2063"/>
      <c r="OJY1" s="2063"/>
      <c r="OJZ1" s="2063"/>
      <c r="OKA1" s="2063"/>
      <c r="OKB1" s="2063"/>
      <c r="OKC1" s="2063"/>
      <c r="OKD1" s="2063"/>
      <c r="OKE1" s="2063"/>
      <c r="OKF1" s="2063"/>
      <c r="OKG1" s="2063"/>
      <c r="OKH1" s="2063"/>
      <c r="OKI1" s="2063"/>
      <c r="OKJ1" s="2063"/>
      <c r="OKK1" s="2063"/>
      <c r="OKL1" s="2063"/>
      <c r="OKM1" s="2063"/>
      <c r="OKN1" s="2063"/>
      <c r="OKO1" s="2063"/>
      <c r="OKP1" s="2063"/>
      <c r="OKQ1" s="2063"/>
      <c r="OKR1" s="2063"/>
      <c r="OKS1" s="2063"/>
      <c r="OKT1" s="2063"/>
      <c r="OKU1" s="2063"/>
      <c r="OKV1" s="2063"/>
      <c r="OKW1" s="2063"/>
      <c r="OKX1" s="2063"/>
      <c r="OKY1" s="2063"/>
      <c r="OKZ1" s="2063"/>
      <c r="OLA1" s="2063"/>
      <c r="OLB1" s="2063"/>
      <c r="OLC1" s="2063"/>
      <c r="OLD1" s="2063"/>
      <c r="OLE1" s="2063"/>
      <c r="OLF1" s="2063"/>
      <c r="OLG1" s="2063"/>
      <c r="OLH1" s="2063"/>
      <c r="OLI1" s="2063"/>
      <c r="OLJ1" s="2063"/>
      <c r="OLK1" s="2063"/>
      <c r="OLL1" s="2063"/>
      <c r="OLM1" s="2063"/>
      <c r="OLN1" s="2063"/>
      <c r="OLO1" s="2063"/>
      <c r="OLP1" s="2063"/>
      <c r="OLQ1" s="2063"/>
      <c r="OLR1" s="2063"/>
      <c r="OLS1" s="2063"/>
      <c r="OLT1" s="2063"/>
      <c r="OLU1" s="2063"/>
      <c r="OLV1" s="2063"/>
      <c r="OLW1" s="2063"/>
      <c r="OLX1" s="2063"/>
      <c r="OLY1" s="2063"/>
      <c r="OLZ1" s="2063"/>
      <c r="OMA1" s="2063"/>
      <c r="OMB1" s="2063"/>
      <c r="OMC1" s="2063"/>
      <c r="OMD1" s="2063"/>
      <c r="OME1" s="2063"/>
      <c r="OMF1" s="2063"/>
      <c r="OMG1" s="2063"/>
      <c r="OMH1" s="2063"/>
      <c r="OMI1" s="2063"/>
      <c r="OMJ1" s="2063"/>
      <c r="OMK1" s="2063"/>
      <c r="OML1" s="2063"/>
      <c r="OMM1" s="2063"/>
      <c r="OMN1" s="2063"/>
      <c r="OMO1" s="2063"/>
      <c r="OMP1" s="2063"/>
      <c r="OMQ1" s="2063"/>
      <c r="OMR1" s="2063"/>
      <c r="OMS1" s="2063"/>
      <c r="OMT1" s="2063"/>
      <c r="OMU1" s="2063"/>
      <c r="OMV1" s="2063"/>
      <c r="OMW1" s="2063"/>
      <c r="OMX1" s="2063"/>
      <c r="OMY1" s="2063"/>
      <c r="OMZ1" s="2063"/>
      <c r="ONA1" s="2063"/>
      <c r="ONB1" s="2063"/>
      <c r="ONC1" s="2063"/>
      <c r="OND1" s="2063"/>
      <c r="ONE1" s="2063"/>
      <c r="ONF1" s="2063"/>
      <c r="ONG1" s="2063"/>
      <c r="ONH1" s="2063"/>
      <c r="ONI1" s="2063"/>
      <c r="ONJ1" s="2063"/>
      <c r="ONK1" s="2063"/>
      <c r="ONL1" s="2063"/>
      <c r="ONM1" s="2063"/>
      <c r="ONN1" s="2063"/>
      <c r="ONO1" s="2063"/>
      <c r="ONP1" s="2063"/>
      <c r="ONQ1" s="2063"/>
      <c r="ONR1" s="2063"/>
      <c r="ONS1" s="2063"/>
      <c r="ONT1" s="2063"/>
      <c r="ONU1" s="2063"/>
      <c r="ONV1" s="2063"/>
      <c r="ONW1" s="2063"/>
      <c r="ONX1" s="2063"/>
      <c r="ONY1" s="2063"/>
      <c r="ONZ1" s="2063"/>
      <c r="OOA1" s="2063"/>
      <c r="OOB1" s="2063"/>
      <c r="OOC1" s="2063"/>
      <c r="OOD1" s="2063"/>
      <c r="OOE1" s="2063"/>
      <c r="OOF1" s="2063"/>
      <c r="OOG1" s="2063"/>
      <c r="OOH1" s="2063"/>
      <c r="OOI1" s="2063"/>
      <c r="OOJ1" s="2063"/>
      <c r="OOK1" s="2063"/>
      <c r="OOL1" s="2063"/>
      <c r="OOM1" s="2063"/>
      <c r="OON1" s="2063"/>
      <c r="OOO1" s="2063"/>
      <c r="OOP1" s="2063"/>
      <c r="OOQ1" s="2063"/>
      <c r="OOR1" s="2063"/>
      <c r="OOS1" s="2063"/>
      <c r="OOT1" s="2063"/>
      <c r="OOU1" s="2063"/>
      <c r="OOV1" s="2063"/>
      <c r="OOW1" s="2063"/>
      <c r="OOX1" s="2063"/>
      <c r="OOY1" s="2063"/>
      <c r="OOZ1" s="2063"/>
      <c r="OPA1" s="2063"/>
      <c r="OPB1" s="2063"/>
      <c r="OPC1" s="2063"/>
      <c r="OPD1" s="2063"/>
      <c r="OPE1" s="2063"/>
      <c r="OPF1" s="2063"/>
      <c r="OPG1" s="2063"/>
      <c r="OPH1" s="2063"/>
      <c r="OPI1" s="2063"/>
      <c r="OPJ1" s="2063"/>
      <c r="OPK1" s="2063"/>
      <c r="OPL1" s="2063"/>
      <c r="OPM1" s="2063"/>
      <c r="OPN1" s="2063"/>
      <c r="OPO1" s="2063"/>
      <c r="OPP1" s="2063"/>
      <c r="OPQ1" s="2063"/>
      <c r="OPR1" s="2063"/>
      <c r="OPS1" s="2063"/>
      <c r="OPT1" s="2063"/>
      <c r="OPU1" s="2063"/>
      <c r="OPV1" s="2063"/>
      <c r="OPW1" s="2063"/>
      <c r="OPX1" s="2063"/>
      <c r="OPY1" s="2063"/>
      <c r="OPZ1" s="2063"/>
      <c r="OQA1" s="2063"/>
      <c r="OQB1" s="2063"/>
      <c r="OQC1" s="2063"/>
      <c r="OQD1" s="2063"/>
      <c r="OQE1" s="2063"/>
      <c r="OQF1" s="2063"/>
      <c r="OQG1" s="2063"/>
      <c r="OQH1" s="2063"/>
      <c r="OQI1" s="2063"/>
      <c r="OQJ1" s="2063"/>
      <c r="OQK1" s="2063"/>
      <c r="OQL1" s="2063"/>
      <c r="OQM1" s="2063"/>
      <c r="OQN1" s="2063"/>
      <c r="OQO1" s="2063"/>
      <c r="OQP1" s="2063"/>
      <c r="OQQ1" s="2063"/>
      <c r="OQR1" s="2063"/>
      <c r="OQS1" s="2063"/>
      <c r="OQT1" s="2063"/>
      <c r="OQU1" s="2063"/>
      <c r="OQV1" s="2063"/>
      <c r="OQW1" s="2063"/>
      <c r="OQX1" s="2063"/>
      <c r="OQY1" s="2063"/>
      <c r="OQZ1" s="2063"/>
      <c r="ORA1" s="2063"/>
      <c r="ORB1" s="2063"/>
      <c r="ORC1" s="2063"/>
      <c r="ORD1" s="2063"/>
      <c r="ORE1" s="2063"/>
      <c r="ORF1" s="2063"/>
      <c r="ORG1" s="2063"/>
      <c r="ORH1" s="2063"/>
      <c r="ORI1" s="2063"/>
      <c r="ORJ1" s="2063"/>
      <c r="ORK1" s="2063"/>
      <c r="ORL1" s="2063"/>
      <c r="ORM1" s="2063"/>
      <c r="ORN1" s="2063"/>
      <c r="ORO1" s="2063"/>
      <c r="ORP1" s="2063"/>
      <c r="ORQ1" s="2063"/>
      <c r="ORR1" s="2063"/>
      <c r="ORS1" s="2063"/>
      <c r="ORT1" s="2063"/>
      <c r="ORU1" s="2063"/>
      <c r="ORV1" s="2063"/>
      <c r="ORW1" s="2063"/>
      <c r="ORX1" s="2063"/>
      <c r="ORY1" s="2063"/>
      <c r="ORZ1" s="2063"/>
      <c r="OSA1" s="2063"/>
      <c r="OSB1" s="2063"/>
      <c r="OSC1" s="2063"/>
      <c r="OSD1" s="2063"/>
      <c r="OSE1" s="2063"/>
      <c r="OSF1" s="2063"/>
      <c r="OSG1" s="2063"/>
      <c r="OSH1" s="2063"/>
      <c r="OSI1" s="2063"/>
      <c r="OSJ1" s="2063"/>
      <c r="OSK1" s="2063"/>
      <c r="OSL1" s="2063"/>
      <c r="OSM1" s="2063"/>
      <c r="OSN1" s="2063"/>
      <c r="OSO1" s="2063"/>
      <c r="OSP1" s="2063"/>
      <c r="OSQ1" s="2063"/>
      <c r="OSR1" s="2063"/>
      <c r="OSS1" s="2063"/>
      <c r="OST1" s="2063"/>
      <c r="OSU1" s="2063"/>
      <c r="OSV1" s="2063"/>
      <c r="OSW1" s="2063"/>
      <c r="OSX1" s="2063"/>
      <c r="OSY1" s="2063"/>
      <c r="OSZ1" s="2063"/>
      <c r="OTA1" s="2063"/>
      <c r="OTB1" s="2063"/>
      <c r="OTC1" s="2063"/>
      <c r="OTD1" s="2063"/>
      <c r="OTE1" s="2063"/>
      <c r="OTF1" s="2063"/>
      <c r="OTG1" s="2063"/>
      <c r="OTH1" s="2063"/>
      <c r="OTI1" s="2063"/>
      <c r="OTJ1" s="2063"/>
      <c r="OTK1" s="2063"/>
      <c r="OTL1" s="2063"/>
      <c r="OTM1" s="2063"/>
      <c r="OTN1" s="2063"/>
      <c r="OTO1" s="2063"/>
      <c r="OTP1" s="2063"/>
      <c r="OTQ1" s="2063"/>
      <c r="OTR1" s="2063"/>
      <c r="OTS1" s="2063"/>
      <c r="OTT1" s="2063"/>
      <c r="OTU1" s="2063"/>
      <c r="OTV1" s="2063"/>
      <c r="OTW1" s="2063"/>
      <c r="OTX1" s="2063"/>
      <c r="OTY1" s="2063"/>
      <c r="OTZ1" s="2063"/>
      <c r="OUA1" s="2063"/>
      <c r="OUB1" s="2063"/>
      <c r="OUC1" s="2063"/>
      <c r="OUD1" s="2063"/>
      <c r="OUE1" s="2063"/>
      <c r="OUF1" s="2063"/>
      <c r="OUG1" s="2063"/>
      <c r="OUH1" s="2063"/>
      <c r="OUI1" s="2063"/>
      <c r="OUJ1" s="2063"/>
      <c r="OUK1" s="2063"/>
      <c r="OUL1" s="2063"/>
      <c r="OUM1" s="2063"/>
      <c r="OUN1" s="2063"/>
      <c r="OUO1" s="2063"/>
      <c r="OUP1" s="2063"/>
      <c r="OUQ1" s="2063"/>
      <c r="OUR1" s="2063"/>
      <c r="OUS1" s="2063"/>
      <c r="OUT1" s="2063"/>
      <c r="OUU1" s="2063"/>
      <c r="OUV1" s="2063"/>
      <c r="OUW1" s="2063"/>
      <c r="OUX1" s="2063"/>
      <c r="OUY1" s="2063"/>
      <c r="OUZ1" s="2063"/>
      <c r="OVA1" s="2063"/>
      <c r="OVB1" s="2063"/>
      <c r="OVC1" s="2063"/>
      <c r="OVD1" s="2063"/>
      <c r="OVE1" s="2063"/>
      <c r="OVF1" s="2063"/>
      <c r="OVG1" s="2063"/>
      <c r="OVH1" s="2063"/>
      <c r="OVI1" s="2063"/>
      <c r="OVJ1" s="2063"/>
      <c r="OVK1" s="2063"/>
      <c r="OVL1" s="2063"/>
      <c r="OVM1" s="2063"/>
      <c r="OVN1" s="2063"/>
      <c r="OVO1" s="2063"/>
      <c r="OVP1" s="2063"/>
      <c r="OVQ1" s="2063"/>
      <c r="OVR1" s="2063"/>
      <c r="OVS1" s="2063"/>
      <c r="OVT1" s="2063"/>
      <c r="OVU1" s="2063"/>
      <c r="OVV1" s="2063"/>
      <c r="OVW1" s="2063"/>
      <c r="OVX1" s="2063"/>
      <c r="OVY1" s="2063"/>
      <c r="OVZ1" s="2063"/>
      <c r="OWA1" s="2063"/>
      <c r="OWB1" s="2063"/>
      <c r="OWC1" s="2063"/>
      <c r="OWD1" s="2063"/>
      <c r="OWE1" s="2063"/>
      <c r="OWF1" s="2063"/>
      <c r="OWG1" s="2063"/>
      <c r="OWH1" s="2063"/>
      <c r="OWI1" s="2063"/>
      <c r="OWJ1" s="2063"/>
      <c r="OWK1" s="2063"/>
      <c r="OWL1" s="2063"/>
      <c r="OWM1" s="2063"/>
      <c r="OWN1" s="2063"/>
      <c r="OWO1" s="2063"/>
      <c r="OWP1" s="2063"/>
      <c r="OWQ1" s="2063"/>
      <c r="OWR1" s="2063"/>
      <c r="OWS1" s="2063"/>
      <c r="OWT1" s="2063"/>
      <c r="OWU1" s="2063"/>
      <c r="OWV1" s="2063"/>
      <c r="OWW1" s="2063"/>
      <c r="OWX1" s="2063"/>
      <c r="OWY1" s="2063"/>
      <c r="OWZ1" s="2063"/>
      <c r="OXA1" s="2063"/>
      <c r="OXB1" s="2063"/>
      <c r="OXC1" s="2063"/>
      <c r="OXD1" s="2063"/>
      <c r="OXE1" s="2063"/>
      <c r="OXF1" s="2063"/>
      <c r="OXG1" s="2063"/>
      <c r="OXH1" s="2063"/>
      <c r="OXI1" s="2063"/>
      <c r="OXJ1" s="2063"/>
      <c r="OXK1" s="2063"/>
      <c r="OXL1" s="2063"/>
      <c r="OXM1" s="2063"/>
      <c r="OXN1" s="2063"/>
      <c r="OXO1" s="2063"/>
      <c r="OXP1" s="2063"/>
      <c r="OXQ1" s="2063"/>
      <c r="OXR1" s="2063"/>
      <c r="OXS1" s="2063"/>
      <c r="OXT1" s="2063"/>
      <c r="OXU1" s="2063"/>
      <c r="OXV1" s="2063"/>
      <c r="OXW1" s="2063"/>
      <c r="OXX1" s="2063"/>
      <c r="OXY1" s="2063"/>
      <c r="OXZ1" s="2063"/>
      <c r="OYA1" s="2063"/>
      <c r="OYB1" s="2063"/>
      <c r="OYC1" s="2063"/>
      <c r="OYD1" s="2063"/>
      <c r="OYE1" s="2063"/>
      <c r="OYF1" s="2063"/>
      <c r="OYG1" s="2063"/>
      <c r="OYH1" s="2063"/>
      <c r="OYI1" s="2063"/>
      <c r="OYJ1" s="2063"/>
      <c r="OYK1" s="2063"/>
      <c r="OYL1" s="2063"/>
      <c r="OYM1" s="2063"/>
      <c r="OYN1" s="2063"/>
      <c r="OYO1" s="2063"/>
      <c r="OYP1" s="2063"/>
      <c r="OYQ1" s="2063"/>
      <c r="OYR1" s="2063"/>
      <c r="OYS1" s="2063"/>
      <c r="OYT1" s="2063"/>
      <c r="OYU1" s="2063"/>
      <c r="OYV1" s="2063"/>
      <c r="OYW1" s="2063"/>
      <c r="OYX1" s="2063"/>
      <c r="OYY1" s="2063"/>
      <c r="OYZ1" s="2063"/>
      <c r="OZA1" s="2063"/>
      <c r="OZB1" s="2063"/>
      <c r="OZC1" s="2063"/>
      <c r="OZD1" s="2063"/>
      <c r="OZE1" s="2063"/>
      <c r="OZF1" s="2063"/>
      <c r="OZG1" s="2063"/>
      <c r="OZH1" s="2063"/>
      <c r="OZI1" s="2063"/>
      <c r="OZJ1" s="2063"/>
      <c r="OZK1" s="2063"/>
      <c r="OZL1" s="2063"/>
      <c r="OZM1" s="2063"/>
      <c r="OZN1" s="2063"/>
      <c r="OZO1" s="2063"/>
      <c r="OZP1" s="2063"/>
      <c r="OZQ1" s="2063"/>
      <c r="OZR1" s="2063"/>
      <c r="OZS1" s="2063"/>
      <c r="OZT1" s="2063"/>
      <c r="OZU1" s="2063"/>
      <c r="OZV1" s="2063"/>
      <c r="OZW1" s="2063"/>
      <c r="OZX1" s="2063"/>
      <c r="OZY1" s="2063"/>
      <c r="OZZ1" s="2063"/>
      <c r="PAA1" s="2063"/>
      <c r="PAB1" s="2063"/>
      <c r="PAC1" s="2063"/>
      <c r="PAD1" s="2063"/>
      <c r="PAE1" s="2063"/>
      <c r="PAF1" s="2063"/>
      <c r="PAG1" s="2063"/>
      <c r="PAH1" s="2063"/>
      <c r="PAI1" s="2063"/>
      <c r="PAJ1" s="2063"/>
      <c r="PAK1" s="2063"/>
      <c r="PAL1" s="2063"/>
      <c r="PAM1" s="2063"/>
      <c r="PAN1" s="2063"/>
      <c r="PAO1" s="2063"/>
      <c r="PAP1" s="2063"/>
      <c r="PAQ1" s="2063"/>
      <c r="PAR1" s="2063"/>
      <c r="PAS1" s="2063"/>
      <c r="PAT1" s="2063"/>
      <c r="PAU1" s="2063"/>
      <c r="PAV1" s="2063"/>
      <c r="PAW1" s="2063"/>
      <c r="PAX1" s="2063"/>
      <c r="PAY1" s="2063"/>
      <c r="PAZ1" s="2063"/>
      <c r="PBA1" s="2063"/>
      <c r="PBB1" s="2063"/>
      <c r="PBC1" s="2063"/>
      <c r="PBD1" s="2063"/>
      <c r="PBE1" s="2063"/>
      <c r="PBF1" s="2063"/>
      <c r="PBG1" s="2063"/>
      <c r="PBH1" s="2063"/>
      <c r="PBI1" s="2063"/>
      <c r="PBJ1" s="2063"/>
      <c r="PBK1" s="2063"/>
      <c r="PBL1" s="2063"/>
      <c r="PBM1" s="2063"/>
      <c r="PBN1" s="2063"/>
      <c r="PBO1" s="2063"/>
      <c r="PBP1" s="2063"/>
      <c r="PBQ1" s="2063"/>
      <c r="PBR1" s="2063"/>
      <c r="PBS1" s="2063"/>
      <c r="PBT1" s="2063"/>
      <c r="PBU1" s="2063"/>
      <c r="PBV1" s="2063"/>
      <c r="PBW1" s="2063"/>
      <c r="PBX1" s="2063"/>
      <c r="PBY1" s="2063"/>
      <c r="PBZ1" s="2063"/>
      <c r="PCA1" s="2063"/>
      <c r="PCB1" s="2063"/>
      <c r="PCC1" s="2063"/>
      <c r="PCD1" s="2063"/>
      <c r="PCE1" s="2063"/>
      <c r="PCF1" s="2063"/>
      <c r="PCG1" s="2063"/>
      <c r="PCH1" s="2063"/>
      <c r="PCI1" s="2063"/>
      <c r="PCJ1" s="2063"/>
      <c r="PCK1" s="2063"/>
      <c r="PCL1" s="2063"/>
      <c r="PCM1" s="2063"/>
      <c r="PCN1" s="2063"/>
      <c r="PCO1" s="2063"/>
      <c r="PCP1" s="2063"/>
      <c r="PCQ1" s="2063"/>
      <c r="PCR1" s="2063"/>
      <c r="PCS1" s="2063"/>
      <c r="PCT1" s="2063"/>
      <c r="PCU1" s="2063"/>
      <c r="PCV1" s="2063"/>
      <c r="PCW1" s="2063"/>
      <c r="PCX1" s="2063"/>
      <c r="PCY1" s="2063"/>
      <c r="PCZ1" s="2063"/>
      <c r="PDA1" s="2063"/>
      <c r="PDB1" s="2063"/>
      <c r="PDC1" s="2063"/>
      <c r="PDD1" s="2063"/>
      <c r="PDE1" s="2063"/>
      <c r="PDF1" s="2063"/>
      <c r="PDG1" s="2063"/>
      <c r="PDH1" s="2063"/>
      <c r="PDI1" s="2063"/>
      <c r="PDJ1" s="2063"/>
      <c r="PDK1" s="2063"/>
      <c r="PDL1" s="2063"/>
      <c r="PDM1" s="2063"/>
      <c r="PDN1" s="2063"/>
      <c r="PDO1" s="2063"/>
      <c r="PDP1" s="2063"/>
      <c r="PDQ1" s="2063"/>
      <c r="PDR1" s="2063"/>
      <c r="PDS1" s="2063"/>
      <c r="PDT1" s="2063"/>
      <c r="PDU1" s="2063"/>
      <c r="PDV1" s="2063"/>
      <c r="PDW1" s="2063"/>
      <c r="PDX1" s="2063"/>
      <c r="PDY1" s="2063"/>
      <c r="PDZ1" s="2063"/>
      <c r="PEA1" s="2063"/>
      <c r="PEB1" s="2063"/>
      <c r="PEC1" s="2063"/>
      <c r="PED1" s="2063"/>
      <c r="PEE1" s="2063"/>
      <c r="PEF1" s="2063"/>
      <c r="PEG1" s="2063"/>
      <c r="PEH1" s="2063"/>
      <c r="PEI1" s="2063"/>
      <c r="PEJ1" s="2063"/>
      <c r="PEK1" s="2063"/>
      <c r="PEL1" s="2063"/>
      <c r="PEM1" s="2063"/>
      <c r="PEN1" s="2063"/>
      <c r="PEO1" s="2063"/>
      <c r="PEP1" s="2063"/>
      <c r="PEQ1" s="2063"/>
      <c r="PER1" s="2063"/>
      <c r="PES1" s="2063"/>
      <c r="PET1" s="2063"/>
      <c r="PEU1" s="2063"/>
      <c r="PEV1" s="2063"/>
      <c r="PEW1" s="2063"/>
      <c r="PEX1" s="2063"/>
      <c r="PEY1" s="2063"/>
      <c r="PEZ1" s="2063"/>
      <c r="PFA1" s="2063"/>
      <c r="PFB1" s="2063"/>
      <c r="PFC1" s="2063"/>
      <c r="PFD1" s="2063"/>
      <c r="PFE1" s="2063"/>
      <c r="PFF1" s="2063"/>
      <c r="PFG1" s="2063"/>
      <c r="PFH1" s="2063"/>
      <c r="PFI1" s="2063"/>
      <c r="PFJ1" s="2063"/>
      <c r="PFK1" s="2063"/>
      <c r="PFL1" s="2063"/>
      <c r="PFM1" s="2063"/>
      <c r="PFN1" s="2063"/>
      <c r="PFO1" s="2063"/>
      <c r="PFP1" s="2063"/>
      <c r="PFQ1" s="2063"/>
      <c r="PFR1" s="2063"/>
      <c r="PFS1" s="2063"/>
      <c r="PFT1" s="2063"/>
      <c r="PFU1" s="2063"/>
      <c r="PFV1" s="2063"/>
      <c r="PFW1" s="2063"/>
      <c r="PFX1" s="2063"/>
      <c r="PFY1" s="2063"/>
      <c r="PFZ1" s="2063"/>
      <c r="PGA1" s="2063"/>
      <c r="PGB1" s="2063"/>
      <c r="PGC1" s="2063"/>
      <c r="PGD1" s="2063"/>
      <c r="PGE1" s="2063"/>
      <c r="PGF1" s="2063"/>
      <c r="PGG1" s="2063"/>
      <c r="PGH1" s="2063"/>
      <c r="PGI1" s="2063"/>
      <c r="PGJ1" s="2063"/>
      <c r="PGK1" s="2063"/>
      <c r="PGL1" s="2063"/>
      <c r="PGM1" s="2063"/>
      <c r="PGN1" s="2063"/>
      <c r="PGO1" s="2063"/>
      <c r="PGP1" s="2063"/>
      <c r="PGQ1" s="2063"/>
      <c r="PGR1" s="2063"/>
      <c r="PGS1" s="2063"/>
      <c r="PGT1" s="2063"/>
      <c r="PGU1" s="2063"/>
      <c r="PGV1" s="2063"/>
      <c r="PGW1" s="2063"/>
      <c r="PGX1" s="2063"/>
      <c r="PGY1" s="2063"/>
      <c r="PGZ1" s="2063"/>
      <c r="PHA1" s="2063"/>
      <c r="PHB1" s="2063"/>
      <c r="PHC1" s="2063"/>
      <c r="PHD1" s="2063"/>
      <c r="PHE1" s="2063"/>
      <c r="PHF1" s="2063"/>
      <c r="PHG1" s="2063"/>
      <c r="PHH1" s="2063"/>
      <c r="PHI1" s="2063"/>
      <c r="PHJ1" s="2063"/>
      <c r="PHK1" s="2063"/>
      <c r="PHL1" s="2063"/>
      <c r="PHM1" s="2063"/>
      <c r="PHN1" s="2063"/>
      <c r="PHO1" s="2063"/>
      <c r="PHP1" s="2063"/>
      <c r="PHQ1" s="2063"/>
      <c r="PHR1" s="2063"/>
      <c r="PHS1" s="2063"/>
      <c r="PHT1" s="2063"/>
      <c r="PHU1" s="2063"/>
      <c r="PHV1" s="2063"/>
      <c r="PHW1" s="2063"/>
      <c r="PHX1" s="2063"/>
      <c r="PHY1" s="2063"/>
      <c r="PHZ1" s="2063"/>
      <c r="PIA1" s="2063"/>
      <c r="PIB1" s="2063"/>
      <c r="PIC1" s="2063"/>
      <c r="PID1" s="2063"/>
      <c r="PIE1" s="2063"/>
      <c r="PIF1" s="2063"/>
      <c r="PIG1" s="2063"/>
      <c r="PIH1" s="2063"/>
      <c r="PII1" s="2063"/>
      <c r="PIJ1" s="2063"/>
      <c r="PIK1" s="2063"/>
      <c r="PIL1" s="2063"/>
      <c r="PIM1" s="2063"/>
      <c r="PIN1" s="2063"/>
      <c r="PIO1" s="2063"/>
      <c r="PIP1" s="2063"/>
      <c r="PIQ1" s="2063"/>
      <c r="PIR1" s="2063"/>
      <c r="PIS1" s="2063"/>
      <c r="PIT1" s="2063"/>
      <c r="PIU1" s="2063"/>
      <c r="PIV1" s="2063"/>
      <c r="PIW1" s="2063"/>
      <c r="PIX1" s="2063"/>
      <c r="PIY1" s="2063"/>
      <c r="PIZ1" s="2063"/>
      <c r="PJA1" s="2063"/>
      <c r="PJB1" s="2063"/>
      <c r="PJC1" s="2063"/>
      <c r="PJD1" s="2063"/>
      <c r="PJE1" s="2063"/>
      <c r="PJF1" s="2063"/>
      <c r="PJG1" s="2063"/>
      <c r="PJH1" s="2063"/>
      <c r="PJI1" s="2063"/>
      <c r="PJJ1" s="2063"/>
      <c r="PJK1" s="2063"/>
      <c r="PJL1" s="2063"/>
      <c r="PJM1" s="2063"/>
      <c r="PJN1" s="2063"/>
      <c r="PJO1" s="2063"/>
      <c r="PJP1" s="2063"/>
      <c r="PJQ1" s="2063"/>
      <c r="PJR1" s="2063"/>
      <c r="PJS1" s="2063"/>
      <c r="PJT1" s="2063"/>
      <c r="PJU1" s="2063"/>
      <c r="PJV1" s="2063"/>
      <c r="PJW1" s="2063"/>
      <c r="PJX1" s="2063"/>
      <c r="PJY1" s="2063"/>
      <c r="PJZ1" s="2063"/>
      <c r="PKA1" s="2063"/>
      <c r="PKB1" s="2063"/>
      <c r="PKC1" s="2063"/>
      <c r="PKD1" s="2063"/>
      <c r="PKE1" s="2063"/>
      <c r="PKF1" s="2063"/>
      <c r="PKG1" s="2063"/>
      <c r="PKH1" s="2063"/>
      <c r="PKI1" s="2063"/>
      <c r="PKJ1" s="2063"/>
      <c r="PKK1" s="2063"/>
      <c r="PKL1" s="2063"/>
      <c r="PKM1" s="2063"/>
      <c r="PKN1" s="2063"/>
      <c r="PKO1" s="2063"/>
      <c r="PKP1" s="2063"/>
      <c r="PKQ1" s="2063"/>
      <c r="PKR1" s="2063"/>
      <c r="PKS1" s="2063"/>
      <c r="PKT1" s="2063"/>
      <c r="PKU1" s="2063"/>
      <c r="PKV1" s="2063"/>
      <c r="PKW1" s="2063"/>
      <c r="PKX1" s="2063"/>
      <c r="PKY1" s="2063"/>
      <c r="PKZ1" s="2063"/>
      <c r="PLA1" s="2063"/>
      <c r="PLB1" s="2063"/>
      <c r="PLC1" s="2063"/>
      <c r="PLD1" s="2063"/>
      <c r="PLE1" s="2063"/>
      <c r="PLF1" s="2063"/>
      <c r="PLG1" s="2063"/>
      <c r="PLH1" s="2063"/>
      <c r="PLI1" s="2063"/>
      <c r="PLJ1" s="2063"/>
      <c r="PLK1" s="2063"/>
      <c r="PLL1" s="2063"/>
      <c r="PLM1" s="2063"/>
      <c r="PLN1" s="2063"/>
      <c r="PLO1" s="2063"/>
      <c r="PLP1" s="2063"/>
      <c r="PLQ1" s="2063"/>
      <c r="PLR1" s="2063"/>
      <c r="PLS1" s="2063"/>
      <c r="PLT1" s="2063"/>
      <c r="PLU1" s="2063"/>
      <c r="PLV1" s="2063"/>
      <c r="PLW1" s="2063"/>
      <c r="PLX1" s="2063"/>
      <c r="PLY1" s="2063"/>
      <c r="PLZ1" s="2063"/>
      <c r="PMA1" s="2063"/>
      <c r="PMB1" s="2063"/>
      <c r="PMC1" s="2063"/>
      <c r="PMD1" s="2063"/>
      <c r="PME1" s="2063"/>
      <c r="PMF1" s="2063"/>
      <c r="PMG1" s="2063"/>
      <c r="PMH1" s="2063"/>
      <c r="PMI1" s="2063"/>
      <c r="PMJ1" s="2063"/>
      <c r="PMK1" s="2063"/>
      <c r="PML1" s="2063"/>
      <c r="PMM1" s="2063"/>
      <c r="PMN1" s="2063"/>
      <c r="PMO1" s="2063"/>
      <c r="PMP1" s="2063"/>
      <c r="PMQ1" s="2063"/>
      <c r="PMR1" s="2063"/>
      <c r="PMS1" s="2063"/>
      <c r="PMT1" s="2063"/>
      <c r="PMU1" s="2063"/>
      <c r="PMV1" s="2063"/>
      <c r="PMW1" s="2063"/>
      <c r="PMX1" s="2063"/>
      <c r="PMY1" s="2063"/>
      <c r="PMZ1" s="2063"/>
      <c r="PNA1" s="2063"/>
      <c r="PNB1" s="2063"/>
      <c r="PNC1" s="2063"/>
      <c r="PND1" s="2063"/>
      <c r="PNE1" s="2063"/>
      <c r="PNF1" s="2063"/>
      <c r="PNG1" s="2063"/>
      <c r="PNH1" s="2063"/>
      <c r="PNI1" s="2063"/>
      <c r="PNJ1" s="2063"/>
      <c r="PNK1" s="2063"/>
      <c r="PNL1" s="2063"/>
      <c r="PNM1" s="2063"/>
      <c r="PNN1" s="2063"/>
      <c r="PNO1" s="2063"/>
      <c r="PNP1" s="2063"/>
      <c r="PNQ1" s="2063"/>
      <c r="PNR1" s="2063"/>
      <c r="PNS1" s="2063"/>
      <c r="PNT1" s="2063"/>
      <c r="PNU1" s="2063"/>
      <c r="PNV1" s="2063"/>
      <c r="PNW1" s="2063"/>
      <c r="PNX1" s="2063"/>
      <c r="PNY1" s="2063"/>
      <c r="PNZ1" s="2063"/>
      <c r="POA1" s="2063"/>
      <c r="POB1" s="2063"/>
      <c r="POC1" s="2063"/>
      <c r="POD1" s="2063"/>
      <c r="POE1" s="2063"/>
      <c r="POF1" s="2063"/>
      <c r="POG1" s="2063"/>
      <c r="POH1" s="2063"/>
      <c r="POI1" s="2063"/>
      <c r="POJ1" s="2063"/>
      <c r="POK1" s="2063"/>
      <c r="POL1" s="2063"/>
      <c r="POM1" s="2063"/>
      <c r="PON1" s="2063"/>
      <c r="POO1" s="2063"/>
      <c r="POP1" s="2063"/>
      <c r="POQ1" s="2063"/>
      <c r="POR1" s="2063"/>
      <c r="POS1" s="2063"/>
      <c r="POT1" s="2063"/>
      <c r="POU1" s="2063"/>
      <c r="POV1" s="2063"/>
      <c r="POW1" s="2063"/>
      <c r="POX1" s="2063"/>
      <c r="POY1" s="2063"/>
      <c r="POZ1" s="2063"/>
      <c r="PPA1" s="2063"/>
      <c r="PPB1" s="2063"/>
      <c r="PPC1" s="2063"/>
      <c r="PPD1" s="2063"/>
      <c r="PPE1" s="2063"/>
      <c r="PPF1" s="2063"/>
      <c r="PPG1" s="2063"/>
      <c r="PPH1" s="2063"/>
      <c r="PPI1" s="2063"/>
      <c r="PPJ1" s="2063"/>
      <c r="PPK1" s="2063"/>
      <c r="PPL1" s="2063"/>
      <c r="PPM1" s="2063"/>
      <c r="PPN1" s="2063"/>
      <c r="PPO1" s="2063"/>
      <c r="PPP1" s="2063"/>
      <c r="PPQ1" s="2063"/>
      <c r="PPR1" s="2063"/>
      <c r="PPS1" s="2063"/>
      <c r="PPT1" s="2063"/>
      <c r="PPU1" s="2063"/>
      <c r="PPV1" s="2063"/>
      <c r="PPW1" s="2063"/>
      <c r="PPX1" s="2063"/>
      <c r="PPY1" s="2063"/>
      <c r="PPZ1" s="2063"/>
      <c r="PQA1" s="2063"/>
      <c r="PQB1" s="2063"/>
      <c r="PQC1" s="2063"/>
      <c r="PQD1" s="2063"/>
      <c r="PQE1" s="2063"/>
      <c r="PQF1" s="2063"/>
      <c r="PQG1" s="2063"/>
      <c r="PQH1" s="2063"/>
      <c r="PQI1" s="2063"/>
      <c r="PQJ1" s="2063"/>
      <c r="PQK1" s="2063"/>
      <c r="PQL1" s="2063"/>
      <c r="PQM1" s="2063"/>
      <c r="PQN1" s="2063"/>
      <c r="PQO1" s="2063"/>
      <c r="PQP1" s="2063"/>
      <c r="PQQ1" s="2063"/>
      <c r="PQR1" s="2063"/>
      <c r="PQS1" s="2063"/>
      <c r="PQT1" s="2063"/>
      <c r="PQU1" s="2063"/>
      <c r="PQV1" s="2063"/>
      <c r="PQW1" s="2063"/>
      <c r="PQX1" s="2063"/>
      <c r="PQY1" s="2063"/>
      <c r="PQZ1" s="2063"/>
      <c r="PRA1" s="2063"/>
      <c r="PRB1" s="2063"/>
      <c r="PRC1" s="2063"/>
      <c r="PRD1" s="2063"/>
      <c r="PRE1" s="2063"/>
      <c r="PRF1" s="2063"/>
      <c r="PRG1" s="2063"/>
      <c r="PRH1" s="2063"/>
      <c r="PRI1" s="2063"/>
      <c r="PRJ1" s="2063"/>
      <c r="PRK1" s="2063"/>
      <c r="PRL1" s="2063"/>
      <c r="PRM1" s="2063"/>
      <c r="PRN1" s="2063"/>
      <c r="PRO1" s="2063"/>
      <c r="PRP1" s="2063"/>
      <c r="PRQ1" s="2063"/>
      <c r="PRR1" s="2063"/>
      <c r="PRS1" s="2063"/>
      <c r="PRT1" s="2063"/>
      <c r="PRU1" s="2063"/>
      <c r="PRV1" s="2063"/>
      <c r="PRW1" s="2063"/>
      <c r="PRX1" s="2063"/>
      <c r="PRY1" s="2063"/>
      <c r="PRZ1" s="2063"/>
      <c r="PSA1" s="2063"/>
      <c r="PSB1" s="2063"/>
      <c r="PSC1" s="2063"/>
      <c r="PSD1" s="2063"/>
      <c r="PSE1" s="2063"/>
      <c r="PSF1" s="2063"/>
      <c r="PSG1" s="2063"/>
      <c r="PSH1" s="2063"/>
      <c r="PSI1" s="2063"/>
      <c r="PSJ1" s="2063"/>
      <c r="PSK1" s="2063"/>
      <c r="PSL1" s="2063"/>
      <c r="PSM1" s="2063"/>
      <c r="PSN1" s="2063"/>
      <c r="PSO1" s="2063"/>
      <c r="PSP1" s="2063"/>
      <c r="PSQ1" s="2063"/>
      <c r="PSR1" s="2063"/>
      <c r="PSS1" s="2063"/>
      <c r="PST1" s="2063"/>
      <c r="PSU1" s="2063"/>
      <c r="PSV1" s="2063"/>
      <c r="PSW1" s="2063"/>
      <c r="PSX1" s="2063"/>
      <c r="PSY1" s="2063"/>
      <c r="PSZ1" s="2063"/>
      <c r="PTA1" s="2063"/>
      <c r="PTB1" s="2063"/>
      <c r="PTC1" s="2063"/>
      <c r="PTD1" s="2063"/>
      <c r="PTE1" s="2063"/>
      <c r="PTF1" s="2063"/>
      <c r="PTG1" s="2063"/>
      <c r="PTH1" s="2063"/>
      <c r="PTI1" s="2063"/>
      <c r="PTJ1" s="2063"/>
      <c r="PTK1" s="2063"/>
      <c r="PTL1" s="2063"/>
      <c r="PTM1" s="2063"/>
      <c r="PTN1" s="2063"/>
      <c r="PTO1" s="2063"/>
      <c r="PTP1" s="2063"/>
      <c r="PTQ1" s="2063"/>
      <c r="PTR1" s="2063"/>
      <c r="PTS1" s="2063"/>
      <c r="PTT1" s="2063"/>
      <c r="PTU1" s="2063"/>
      <c r="PTV1" s="2063"/>
      <c r="PTW1" s="2063"/>
      <c r="PTX1" s="2063"/>
      <c r="PTY1" s="2063"/>
      <c r="PTZ1" s="2063"/>
      <c r="PUA1" s="2063"/>
      <c r="PUB1" s="2063"/>
      <c r="PUC1" s="2063"/>
      <c r="PUD1" s="2063"/>
      <c r="PUE1" s="2063"/>
      <c r="PUF1" s="2063"/>
      <c r="PUG1" s="2063"/>
      <c r="PUH1" s="2063"/>
      <c r="PUI1" s="2063"/>
      <c r="PUJ1" s="2063"/>
      <c r="PUK1" s="2063"/>
      <c r="PUL1" s="2063"/>
      <c r="PUM1" s="2063"/>
      <c r="PUN1" s="2063"/>
      <c r="PUO1" s="2063"/>
      <c r="PUP1" s="2063"/>
      <c r="PUQ1" s="2063"/>
      <c r="PUR1" s="2063"/>
      <c r="PUS1" s="2063"/>
      <c r="PUT1" s="2063"/>
      <c r="PUU1" s="2063"/>
      <c r="PUV1" s="2063"/>
      <c r="PUW1" s="2063"/>
      <c r="PUX1" s="2063"/>
      <c r="PUY1" s="2063"/>
      <c r="PUZ1" s="2063"/>
      <c r="PVA1" s="2063"/>
      <c r="PVB1" s="2063"/>
      <c r="PVC1" s="2063"/>
      <c r="PVD1" s="2063"/>
      <c r="PVE1" s="2063"/>
      <c r="PVF1" s="2063"/>
      <c r="PVG1" s="2063"/>
      <c r="PVH1" s="2063"/>
      <c r="PVI1" s="2063"/>
      <c r="PVJ1" s="2063"/>
      <c r="PVK1" s="2063"/>
      <c r="PVL1" s="2063"/>
      <c r="PVM1" s="2063"/>
      <c r="PVN1" s="2063"/>
      <c r="PVO1" s="2063"/>
      <c r="PVP1" s="2063"/>
      <c r="PVQ1" s="2063"/>
      <c r="PVR1" s="2063"/>
      <c r="PVS1" s="2063"/>
      <c r="PVT1" s="2063"/>
      <c r="PVU1" s="2063"/>
      <c r="PVV1" s="2063"/>
      <c r="PVW1" s="2063"/>
      <c r="PVX1" s="2063"/>
      <c r="PVY1" s="2063"/>
      <c r="PVZ1" s="2063"/>
      <c r="PWA1" s="2063"/>
      <c r="PWB1" s="2063"/>
      <c r="PWC1" s="2063"/>
      <c r="PWD1" s="2063"/>
      <c r="PWE1" s="2063"/>
      <c r="PWF1" s="2063"/>
      <c r="PWG1" s="2063"/>
      <c r="PWH1" s="2063"/>
      <c r="PWI1" s="2063"/>
      <c r="PWJ1" s="2063"/>
      <c r="PWK1" s="2063"/>
      <c r="PWL1" s="2063"/>
      <c r="PWM1" s="2063"/>
      <c r="PWN1" s="2063"/>
      <c r="PWO1" s="2063"/>
      <c r="PWP1" s="2063"/>
      <c r="PWQ1" s="2063"/>
      <c r="PWR1" s="2063"/>
      <c r="PWS1" s="2063"/>
      <c r="PWT1" s="2063"/>
      <c r="PWU1" s="2063"/>
      <c r="PWV1" s="2063"/>
      <c r="PWW1" s="2063"/>
      <c r="PWX1" s="2063"/>
      <c r="PWY1" s="2063"/>
      <c r="PWZ1" s="2063"/>
      <c r="PXA1" s="2063"/>
      <c r="PXB1" s="2063"/>
      <c r="PXC1" s="2063"/>
      <c r="PXD1" s="2063"/>
      <c r="PXE1" s="2063"/>
      <c r="PXF1" s="2063"/>
      <c r="PXG1" s="2063"/>
      <c r="PXH1" s="2063"/>
      <c r="PXI1" s="2063"/>
      <c r="PXJ1" s="2063"/>
      <c r="PXK1" s="2063"/>
      <c r="PXL1" s="2063"/>
      <c r="PXM1" s="2063"/>
      <c r="PXN1" s="2063"/>
      <c r="PXO1" s="2063"/>
      <c r="PXP1" s="2063"/>
      <c r="PXQ1" s="2063"/>
      <c r="PXR1" s="2063"/>
      <c r="PXS1" s="2063"/>
      <c r="PXT1" s="2063"/>
      <c r="PXU1" s="2063"/>
      <c r="PXV1" s="2063"/>
      <c r="PXW1" s="2063"/>
      <c r="PXX1" s="2063"/>
      <c r="PXY1" s="2063"/>
      <c r="PXZ1" s="2063"/>
      <c r="PYA1" s="2063"/>
      <c r="PYB1" s="2063"/>
      <c r="PYC1" s="2063"/>
      <c r="PYD1" s="2063"/>
      <c r="PYE1" s="2063"/>
      <c r="PYF1" s="2063"/>
      <c r="PYG1" s="2063"/>
      <c r="PYH1" s="2063"/>
      <c r="PYI1" s="2063"/>
      <c r="PYJ1" s="2063"/>
      <c r="PYK1" s="2063"/>
      <c r="PYL1" s="2063"/>
      <c r="PYM1" s="2063"/>
      <c r="PYN1" s="2063"/>
      <c r="PYO1" s="2063"/>
      <c r="PYP1" s="2063"/>
      <c r="PYQ1" s="2063"/>
      <c r="PYR1" s="2063"/>
      <c r="PYS1" s="2063"/>
      <c r="PYT1" s="2063"/>
      <c r="PYU1" s="2063"/>
      <c r="PYV1" s="2063"/>
      <c r="PYW1" s="2063"/>
      <c r="PYX1" s="2063"/>
      <c r="PYY1" s="2063"/>
      <c r="PYZ1" s="2063"/>
      <c r="PZA1" s="2063"/>
      <c r="PZB1" s="2063"/>
      <c r="PZC1" s="2063"/>
      <c r="PZD1" s="2063"/>
      <c r="PZE1" s="2063"/>
      <c r="PZF1" s="2063"/>
      <c r="PZG1" s="2063"/>
      <c r="PZH1" s="2063"/>
      <c r="PZI1" s="2063"/>
      <c r="PZJ1" s="2063"/>
      <c r="PZK1" s="2063"/>
      <c r="PZL1" s="2063"/>
      <c r="PZM1" s="2063"/>
      <c r="PZN1" s="2063"/>
      <c r="PZO1" s="2063"/>
      <c r="PZP1" s="2063"/>
      <c r="PZQ1" s="2063"/>
      <c r="PZR1" s="2063"/>
      <c r="PZS1" s="2063"/>
      <c r="PZT1" s="2063"/>
      <c r="PZU1" s="2063"/>
      <c r="PZV1" s="2063"/>
      <c r="PZW1" s="2063"/>
      <c r="PZX1" s="2063"/>
      <c r="PZY1" s="2063"/>
      <c r="PZZ1" s="2063"/>
      <c r="QAA1" s="2063"/>
      <c r="QAB1" s="2063"/>
      <c r="QAC1" s="2063"/>
      <c r="QAD1" s="2063"/>
      <c r="QAE1" s="2063"/>
      <c r="QAF1" s="2063"/>
      <c r="QAG1" s="2063"/>
      <c r="QAH1" s="2063"/>
      <c r="QAI1" s="2063"/>
      <c r="QAJ1" s="2063"/>
      <c r="QAK1" s="2063"/>
      <c r="QAL1" s="2063"/>
      <c r="QAM1" s="2063"/>
      <c r="QAN1" s="2063"/>
      <c r="QAO1" s="2063"/>
      <c r="QAP1" s="2063"/>
      <c r="QAQ1" s="2063"/>
      <c r="QAR1" s="2063"/>
      <c r="QAS1" s="2063"/>
      <c r="QAT1" s="2063"/>
      <c r="QAU1" s="2063"/>
      <c r="QAV1" s="2063"/>
      <c r="QAW1" s="2063"/>
      <c r="QAX1" s="2063"/>
      <c r="QAY1" s="2063"/>
      <c r="QAZ1" s="2063"/>
      <c r="QBA1" s="2063"/>
      <c r="QBB1" s="2063"/>
      <c r="QBC1" s="2063"/>
      <c r="QBD1" s="2063"/>
      <c r="QBE1" s="2063"/>
      <c r="QBF1" s="2063"/>
      <c r="QBG1" s="2063"/>
      <c r="QBH1" s="2063"/>
      <c r="QBI1" s="2063"/>
      <c r="QBJ1" s="2063"/>
      <c r="QBK1" s="2063"/>
      <c r="QBL1" s="2063"/>
      <c r="QBM1" s="2063"/>
      <c r="QBN1" s="2063"/>
      <c r="QBO1" s="2063"/>
      <c r="QBP1" s="2063"/>
      <c r="QBQ1" s="2063"/>
      <c r="QBR1" s="2063"/>
      <c r="QBS1" s="2063"/>
      <c r="QBT1" s="2063"/>
      <c r="QBU1" s="2063"/>
      <c r="QBV1" s="2063"/>
      <c r="QBW1" s="2063"/>
      <c r="QBX1" s="2063"/>
      <c r="QBY1" s="2063"/>
      <c r="QBZ1" s="2063"/>
      <c r="QCA1" s="2063"/>
      <c r="QCB1" s="2063"/>
      <c r="QCC1" s="2063"/>
      <c r="QCD1" s="2063"/>
      <c r="QCE1" s="2063"/>
      <c r="QCF1" s="2063"/>
      <c r="QCG1" s="2063"/>
      <c r="QCH1" s="2063"/>
      <c r="QCI1" s="2063"/>
      <c r="QCJ1" s="2063"/>
      <c r="QCK1" s="2063"/>
      <c r="QCL1" s="2063"/>
      <c r="QCM1" s="2063"/>
      <c r="QCN1" s="2063"/>
      <c r="QCO1" s="2063"/>
      <c r="QCP1" s="2063"/>
      <c r="QCQ1" s="2063"/>
      <c r="QCR1" s="2063"/>
      <c r="QCS1" s="2063"/>
      <c r="QCT1" s="2063"/>
      <c r="QCU1" s="2063"/>
      <c r="QCV1" s="2063"/>
      <c r="QCW1" s="2063"/>
      <c r="QCX1" s="2063"/>
      <c r="QCY1" s="2063"/>
      <c r="QCZ1" s="2063"/>
      <c r="QDA1" s="2063"/>
      <c r="QDB1" s="2063"/>
      <c r="QDC1" s="2063"/>
      <c r="QDD1" s="2063"/>
      <c r="QDE1" s="2063"/>
      <c r="QDF1" s="2063"/>
      <c r="QDG1" s="2063"/>
      <c r="QDH1" s="2063"/>
      <c r="QDI1" s="2063"/>
      <c r="QDJ1" s="2063"/>
      <c r="QDK1" s="2063"/>
      <c r="QDL1" s="2063"/>
      <c r="QDM1" s="2063"/>
      <c r="QDN1" s="2063"/>
      <c r="QDO1" s="2063"/>
      <c r="QDP1" s="2063"/>
      <c r="QDQ1" s="2063"/>
      <c r="QDR1" s="2063"/>
      <c r="QDS1" s="2063"/>
      <c r="QDT1" s="2063"/>
      <c r="QDU1" s="2063"/>
      <c r="QDV1" s="2063"/>
      <c r="QDW1" s="2063"/>
      <c r="QDX1" s="2063"/>
      <c r="QDY1" s="2063"/>
      <c r="QDZ1" s="2063"/>
      <c r="QEA1" s="2063"/>
      <c r="QEB1" s="2063"/>
      <c r="QEC1" s="2063"/>
      <c r="QED1" s="2063"/>
      <c r="QEE1" s="2063"/>
      <c r="QEF1" s="2063"/>
      <c r="QEG1" s="2063"/>
      <c r="QEH1" s="2063"/>
      <c r="QEI1" s="2063"/>
      <c r="QEJ1" s="2063"/>
      <c r="QEK1" s="2063"/>
      <c r="QEL1" s="2063"/>
      <c r="QEM1" s="2063"/>
      <c r="QEN1" s="2063"/>
      <c r="QEO1" s="2063"/>
      <c r="QEP1" s="2063"/>
      <c r="QEQ1" s="2063"/>
      <c r="QER1" s="2063"/>
      <c r="QES1" s="2063"/>
      <c r="QET1" s="2063"/>
      <c r="QEU1" s="2063"/>
      <c r="QEV1" s="2063"/>
      <c r="QEW1" s="2063"/>
      <c r="QEX1" s="2063"/>
      <c r="QEY1" s="2063"/>
      <c r="QEZ1" s="2063"/>
      <c r="QFA1" s="2063"/>
      <c r="QFB1" s="2063"/>
      <c r="QFC1" s="2063"/>
      <c r="QFD1" s="2063"/>
      <c r="QFE1" s="2063"/>
      <c r="QFF1" s="2063"/>
      <c r="QFG1" s="2063"/>
      <c r="QFH1" s="2063"/>
      <c r="QFI1" s="2063"/>
      <c r="QFJ1" s="2063"/>
      <c r="QFK1" s="2063"/>
      <c r="QFL1" s="2063"/>
      <c r="QFM1" s="2063"/>
      <c r="QFN1" s="2063"/>
      <c r="QFO1" s="2063"/>
      <c r="QFP1" s="2063"/>
      <c r="QFQ1" s="2063"/>
      <c r="QFR1" s="2063"/>
      <c r="QFS1" s="2063"/>
      <c r="QFT1" s="2063"/>
      <c r="QFU1" s="2063"/>
      <c r="QFV1" s="2063"/>
      <c r="QFW1" s="2063"/>
      <c r="QFX1" s="2063"/>
      <c r="QFY1" s="2063"/>
      <c r="QFZ1" s="2063"/>
      <c r="QGA1" s="2063"/>
      <c r="QGB1" s="2063"/>
      <c r="QGC1" s="2063"/>
      <c r="QGD1" s="2063"/>
      <c r="QGE1" s="2063"/>
      <c r="QGF1" s="2063"/>
      <c r="QGG1" s="2063"/>
      <c r="QGH1" s="2063"/>
      <c r="QGI1" s="2063"/>
      <c r="QGJ1" s="2063"/>
      <c r="QGK1" s="2063"/>
      <c r="QGL1" s="2063"/>
      <c r="QGM1" s="2063"/>
      <c r="QGN1" s="2063"/>
      <c r="QGO1" s="2063"/>
      <c r="QGP1" s="2063"/>
      <c r="QGQ1" s="2063"/>
      <c r="QGR1" s="2063"/>
      <c r="QGS1" s="2063"/>
      <c r="QGT1" s="2063"/>
      <c r="QGU1" s="2063"/>
      <c r="QGV1" s="2063"/>
      <c r="QGW1" s="2063"/>
      <c r="QGX1" s="2063"/>
      <c r="QGY1" s="2063"/>
      <c r="QGZ1" s="2063"/>
      <c r="QHA1" s="2063"/>
      <c r="QHB1" s="2063"/>
      <c r="QHC1" s="2063"/>
      <c r="QHD1" s="2063"/>
      <c r="QHE1" s="2063"/>
      <c r="QHF1" s="2063"/>
      <c r="QHG1" s="2063"/>
      <c r="QHH1" s="2063"/>
      <c r="QHI1" s="2063"/>
      <c r="QHJ1" s="2063"/>
      <c r="QHK1" s="2063"/>
      <c r="QHL1" s="2063"/>
      <c r="QHM1" s="2063"/>
      <c r="QHN1" s="2063"/>
      <c r="QHO1" s="2063"/>
      <c r="QHP1" s="2063"/>
      <c r="QHQ1" s="2063"/>
      <c r="QHR1" s="2063"/>
      <c r="QHS1" s="2063"/>
      <c r="QHT1" s="2063"/>
      <c r="QHU1" s="2063"/>
      <c r="QHV1" s="2063"/>
      <c r="QHW1" s="2063"/>
      <c r="QHX1" s="2063"/>
      <c r="QHY1" s="2063"/>
      <c r="QHZ1" s="2063"/>
      <c r="QIA1" s="2063"/>
      <c r="QIB1" s="2063"/>
      <c r="QIC1" s="2063"/>
      <c r="QID1" s="2063"/>
      <c r="QIE1" s="2063"/>
      <c r="QIF1" s="2063"/>
      <c r="QIG1" s="2063"/>
      <c r="QIH1" s="2063"/>
      <c r="QII1" s="2063"/>
      <c r="QIJ1" s="2063"/>
      <c r="QIK1" s="2063"/>
      <c r="QIL1" s="2063"/>
      <c r="QIM1" s="2063"/>
      <c r="QIN1" s="2063"/>
      <c r="QIO1" s="2063"/>
      <c r="QIP1" s="2063"/>
      <c r="QIQ1" s="2063"/>
      <c r="QIR1" s="2063"/>
      <c r="QIS1" s="2063"/>
      <c r="QIT1" s="2063"/>
      <c r="QIU1" s="2063"/>
      <c r="QIV1" s="2063"/>
      <c r="QIW1" s="2063"/>
      <c r="QIX1" s="2063"/>
      <c r="QIY1" s="2063"/>
      <c r="QIZ1" s="2063"/>
      <c r="QJA1" s="2063"/>
      <c r="QJB1" s="2063"/>
      <c r="QJC1" s="2063"/>
      <c r="QJD1" s="2063"/>
      <c r="QJE1" s="2063"/>
      <c r="QJF1" s="2063"/>
      <c r="QJG1" s="2063"/>
      <c r="QJH1" s="2063"/>
      <c r="QJI1" s="2063"/>
      <c r="QJJ1" s="2063"/>
      <c r="QJK1" s="2063"/>
      <c r="QJL1" s="2063"/>
      <c r="QJM1" s="2063"/>
      <c r="QJN1" s="2063"/>
      <c r="QJO1" s="2063"/>
      <c r="QJP1" s="2063"/>
      <c r="QJQ1" s="2063"/>
      <c r="QJR1" s="2063"/>
      <c r="QJS1" s="2063"/>
      <c r="QJT1" s="2063"/>
      <c r="QJU1" s="2063"/>
      <c r="QJV1" s="2063"/>
      <c r="QJW1" s="2063"/>
      <c r="QJX1" s="2063"/>
      <c r="QJY1" s="2063"/>
      <c r="QJZ1" s="2063"/>
      <c r="QKA1" s="2063"/>
      <c r="QKB1" s="2063"/>
      <c r="QKC1" s="2063"/>
      <c r="QKD1" s="2063"/>
      <c r="QKE1" s="2063"/>
      <c r="QKF1" s="2063"/>
      <c r="QKG1" s="2063"/>
      <c r="QKH1" s="2063"/>
      <c r="QKI1" s="2063"/>
      <c r="QKJ1" s="2063"/>
      <c r="QKK1" s="2063"/>
      <c r="QKL1" s="2063"/>
      <c r="QKM1" s="2063"/>
      <c r="QKN1" s="2063"/>
      <c r="QKO1" s="2063"/>
      <c r="QKP1" s="2063"/>
      <c r="QKQ1" s="2063"/>
      <c r="QKR1" s="2063"/>
      <c r="QKS1" s="2063"/>
      <c r="QKT1" s="2063"/>
      <c r="QKU1" s="2063"/>
      <c r="QKV1" s="2063"/>
      <c r="QKW1" s="2063"/>
      <c r="QKX1" s="2063"/>
      <c r="QKY1" s="2063"/>
      <c r="QKZ1" s="2063"/>
      <c r="QLA1" s="2063"/>
      <c r="QLB1" s="2063"/>
      <c r="QLC1" s="2063"/>
      <c r="QLD1" s="2063"/>
      <c r="QLE1" s="2063"/>
      <c r="QLF1" s="2063"/>
      <c r="QLG1" s="2063"/>
      <c r="QLH1" s="2063"/>
      <c r="QLI1" s="2063"/>
      <c r="QLJ1" s="2063"/>
      <c r="QLK1" s="2063"/>
      <c r="QLL1" s="2063"/>
      <c r="QLM1" s="2063"/>
      <c r="QLN1" s="2063"/>
      <c r="QLO1" s="2063"/>
      <c r="QLP1" s="2063"/>
      <c r="QLQ1" s="2063"/>
      <c r="QLR1" s="2063"/>
      <c r="QLS1" s="2063"/>
      <c r="QLT1" s="2063"/>
      <c r="QLU1" s="2063"/>
      <c r="QLV1" s="2063"/>
      <c r="QLW1" s="2063"/>
      <c r="QLX1" s="2063"/>
      <c r="QLY1" s="2063"/>
      <c r="QLZ1" s="2063"/>
      <c r="QMA1" s="2063"/>
      <c r="QMB1" s="2063"/>
      <c r="QMC1" s="2063"/>
      <c r="QMD1" s="2063"/>
      <c r="QME1" s="2063"/>
      <c r="QMF1" s="2063"/>
      <c r="QMG1" s="2063"/>
      <c r="QMH1" s="2063"/>
      <c r="QMI1" s="2063"/>
      <c r="QMJ1" s="2063"/>
      <c r="QMK1" s="2063"/>
      <c r="QML1" s="2063"/>
      <c r="QMM1" s="2063"/>
      <c r="QMN1" s="2063"/>
      <c r="QMO1" s="2063"/>
      <c r="QMP1" s="2063"/>
      <c r="QMQ1" s="2063"/>
      <c r="QMR1" s="2063"/>
      <c r="QMS1" s="2063"/>
      <c r="QMT1" s="2063"/>
      <c r="QMU1" s="2063"/>
      <c r="QMV1" s="2063"/>
      <c r="QMW1" s="2063"/>
      <c r="QMX1" s="2063"/>
      <c r="QMY1" s="2063"/>
      <c r="QMZ1" s="2063"/>
      <c r="QNA1" s="2063"/>
      <c r="QNB1" s="2063"/>
      <c r="QNC1" s="2063"/>
      <c r="QND1" s="2063"/>
      <c r="QNE1" s="2063"/>
      <c r="QNF1" s="2063"/>
      <c r="QNG1" s="2063"/>
      <c r="QNH1" s="2063"/>
      <c r="QNI1" s="2063"/>
      <c r="QNJ1" s="2063"/>
      <c r="QNK1" s="2063"/>
      <c r="QNL1" s="2063"/>
      <c r="QNM1" s="2063"/>
      <c r="QNN1" s="2063"/>
      <c r="QNO1" s="2063"/>
      <c r="QNP1" s="2063"/>
      <c r="QNQ1" s="2063"/>
      <c r="QNR1" s="2063"/>
      <c r="QNS1" s="2063"/>
      <c r="QNT1" s="2063"/>
      <c r="QNU1" s="2063"/>
      <c r="QNV1" s="2063"/>
      <c r="QNW1" s="2063"/>
      <c r="QNX1" s="2063"/>
      <c r="QNY1" s="2063"/>
      <c r="QNZ1" s="2063"/>
      <c r="QOA1" s="2063"/>
      <c r="QOB1" s="2063"/>
      <c r="QOC1" s="2063"/>
      <c r="QOD1" s="2063"/>
      <c r="QOE1" s="2063"/>
      <c r="QOF1" s="2063"/>
      <c r="QOG1" s="2063"/>
      <c r="QOH1" s="2063"/>
      <c r="QOI1" s="2063"/>
      <c r="QOJ1" s="2063"/>
      <c r="QOK1" s="2063"/>
      <c r="QOL1" s="2063"/>
      <c r="QOM1" s="2063"/>
      <c r="QON1" s="2063"/>
      <c r="QOO1" s="2063"/>
      <c r="QOP1" s="2063"/>
      <c r="QOQ1" s="2063"/>
      <c r="QOR1" s="2063"/>
      <c r="QOS1" s="2063"/>
      <c r="QOT1" s="2063"/>
      <c r="QOU1" s="2063"/>
      <c r="QOV1" s="2063"/>
      <c r="QOW1" s="2063"/>
      <c r="QOX1" s="2063"/>
      <c r="QOY1" s="2063"/>
      <c r="QOZ1" s="2063"/>
      <c r="QPA1" s="2063"/>
      <c r="QPB1" s="2063"/>
      <c r="QPC1" s="2063"/>
      <c r="QPD1" s="2063"/>
      <c r="QPE1" s="2063"/>
      <c r="QPF1" s="2063"/>
      <c r="QPG1" s="2063"/>
      <c r="QPH1" s="2063"/>
      <c r="QPI1" s="2063"/>
      <c r="QPJ1" s="2063"/>
      <c r="QPK1" s="2063"/>
      <c r="QPL1" s="2063"/>
      <c r="QPM1" s="2063"/>
      <c r="QPN1" s="2063"/>
      <c r="QPO1" s="2063"/>
      <c r="QPP1" s="2063"/>
      <c r="QPQ1" s="2063"/>
      <c r="QPR1" s="2063"/>
      <c r="QPS1" s="2063"/>
      <c r="QPT1" s="2063"/>
      <c r="QPU1" s="2063"/>
      <c r="QPV1" s="2063"/>
      <c r="QPW1" s="2063"/>
      <c r="QPX1" s="2063"/>
      <c r="QPY1" s="2063"/>
      <c r="QPZ1" s="2063"/>
      <c r="QQA1" s="2063"/>
      <c r="QQB1" s="2063"/>
      <c r="QQC1" s="2063"/>
      <c r="QQD1" s="2063"/>
      <c r="QQE1" s="2063"/>
      <c r="QQF1" s="2063"/>
      <c r="QQG1" s="2063"/>
      <c r="QQH1" s="2063"/>
      <c r="QQI1" s="2063"/>
      <c r="QQJ1" s="2063"/>
      <c r="QQK1" s="2063"/>
      <c r="QQL1" s="2063"/>
      <c r="QQM1" s="2063"/>
      <c r="QQN1" s="2063"/>
      <c r="QQO1" s="2063"/>
      <c r="QQP1" s="2063"/>
      <c r="QQQ1" s="2063"/>
      <c r="QQR1" s="2063"/>
      <c r="QQS1" s="2063"/>
      <c r="QQT1" s="2063"/>
      <c r="QQU1" s="2063"/>
      <c r="QQV1" s="2063"/>
      <c r="QQW1" s="2063"/>
      <c r="QQX1" s="2063"/>
      <c r="QQY1" s="2063"/>
      <c r="QQZ1" s="2063"/>
      <c r="QRA1" s="2063"/>
      <c r="QRB1" s="2063"/>
      <c r="QRC1" s="2063"/>
      <c r="QRD1" s="2063"/>
      <c r="QRE1" s="2063"/>
      <c r="QRF1" s="2063"/>
      <c r="QRG1" s="2063"/>
      <c r="QRH1" s="2063"/>
      <c r="QRI1" s="2063"/>
      <c r="QRJ1" s="2063"/>
      <c r="QRK1" s="2063"/>
      <c r="QRL1" s="2063"/>
      <c r="QRM1" s="2063"/>
      <c r="QRN1" s="2063"/>
      <c r="QRO1" s="2063"/>
      <c r="QRP1" s="2063"/>
      <c r="QRQ1" s="2063"/>
      <c r="QRR1" s="2063"/>
      <c r="QRS1" s="2063"/>
      <c r="QRT1" s="2063"/>
      <c r="QRU1" s="2063"/>
      <c r="QRV1" s="2063"/>
      <c r="QRW1" s="2063"/>
      <c r="QRX1" s="2063"/>
      <c r="QRY1" s="2063"/>
      <c r="QRZ1" s="2063"/>
      <c r="QSA1" s="2063"/>
      <c r="QSB1" s="2063"/>
      <c r="QSC1" s="2063"/>
      <c r="QSD1" s="2063"/>
      <c r="QSE1" s="2063"/>
      <c r="QSF1" s="2063"/>
      <c r="QSG1" s="2063"/>
      <c r="QSH1" s="2063"/>
      <c r="QSI1" s="2063"/>
      <c r="QSJ1" s="2063"/>
      <c r="QSK1" s="2063"/>
      <c r="QSL1" s="2063"/>
      <c r="QSM1" s="2063"/>
      <c r="QSN1" s="2063"/>
      <c r="QSO1" s="2063"/>
      <c r="QSP1" s="2063"/>
      <c r="QSQ1" s="2063"/>
      <c r="QSR1" s="2063"/>
      <c r="QSS1" s="2063"/>
      <c r="QST1" s="2063"/>
      <c r="QSU1" s="2063"/>
      <c r="QSV1" s="2063"/>
      <c r="QSW1" s="2063"/>
      <c r="QSX1" s="2063"/>
      <c r="QSY1" s="2063"/>
      <c r="QSZ1" s="2063"/>
      <c r="QTA1" s="2063"/>
      <c r="QTB1" s="2063"/>
      <c r="QTC1" s="2063"/>
      <c r="QTD1" s="2063"/>
      <c r="QTE1" s="2063"/>
      <c r="QTF1" s="2063"/>
      <c r="QTG1" s="2063"/>
      <c r="QTH1" s="2063"/>
      <c r="QTI1" s="2063"/>
      <c r="QTJ1" s="2063"/>
      <c r="QTK1" s="2063"/>
      <c r="QTL1" s="2063"/>
      <c r="QTM1" s="2063"/>
      <c r="QTN1" s="2063"/>
      <c r="QTO1" s="2063"/>
      <c r="QTP1" s="2063"/>
      <c r="QTQ1" s="2063"/>
      <c r="QTR1" s="2063"/>
      <c r="QTS1" s="2063"/>
      <c r="QTT1" s="2063"/>
      <c r="QTU1" s="2063"/>
      <c r="QTV1" s="2063"/>
      <c r="QTW1" s="2063"/>
      <c r="QTX1" s="2063"/>
      <c r="QTY1" s="2063"/>
      <c r="QTZ1" s="2063"/>
      <c r="QUA1" s="2063"/>
      <c r="QUB1" s="2063"/>
      <c r="QUC1" s="2063"/>
      <c r="QUD1" s="2063"/>
      <c r="QUE1" s="2063"/>
      <c r="QUF1" s="2063"/>
      <c r="QUG1" s="2063"/>
      <c r="QUH1" s="2063"/>
      <c r="QUI1" s="2063"/>
      <c r="QUJ1" s="2063"/>
      <c r="QUK1" s="2063"/>
      <c r="QUL1" s="2063"/>
      <c r="QUM1" s="2063"/>
      <c r="QUN1" s="2063"/>
      <c r="QUO1" s="2063"/>
      <c r="QUP1" s="2063"/>
      <c r="QUQ1" s="2063"/>
      <c r="QUR1" s="2063"/>
      <c r="QUS1" s="2063"/>
      <c r="QUT1" s="2063"/>
      <c r="QUU1" s="2063"/>
      <c r="QUV1" s="2063"/>
      <c r="QUW1" s="2063"/>
      <c r="QUX1" s="2063"/>
      <c r="QUY1" s="2063"/>
      <c r="QUZ1" s="2063"/>
      <c r="QVA1" s="2063"/>
      <c r="QVB1" s="2063"/>
      <c r="QVC1" s="2063"/>
      <c r="QVD1" s="2063"/>
      <c r="QVE1" s="2063"/>
      <c r="QVF1" s="2063"/>
      <c r="QVG1" s="2063"/>
      <c r="QVH1" s="2063"/>
      <c r="QVI1" s="2063"/>
      <c r="QVJ1" s="2063"/>
      <c r="QVK1" s="2063"/>
      <c r="QVL1" s="2063"/>
      <c r="QVM1" s="2063"/>
      <c r="QVN1" s="2063"/>
      <c r="QVO1" s="2063"/>
      <c r="QVP1" s="2063"/>
      <c r="QVQ1" s="2063"/>
      <c r="QVR1" s="2063"/>
      <c r="QVS1" s="2063"/>
      <c r="QVT1" s="2063"/>
      <c r="QVU1" s="2063"/>
      <c r="QVV1" s="2063"/>
      <c r="QVW1" s="2063"/>
      <c r="QVX1" s="2063"/>
      <c r="QVY1" s="2063"/>
      <c r="QVZ1" s="2063"/>
      <c r="QWA1" s="2063"/>
      <c r="QWB1" s="2063"/>
      <c r="QWC1" s="2063"/>
      <c r="QWD1" s="2063"/>
      <c r="QWE1" s="2063"/>
      <c r="QWF1" s="2063"/>
      <c r="QWG1" s="2063"/>
      <c r="QWH1" s="2063"/>
      <c r="QWI1" s="2063"/>
      <c r="QWJ1" s="2063"/>
      <c r="QWK1" s="2063"/>
      <c r="QWL1" s="2063"/>
      <c r="QWM1" s="2063"/>
      <c r="QWN1" s="2063"/>
      <c r="QWO1" s="2063"/>
      <c r="QWP1" s="2063"/>
      <c r="QWQ1" s="2063"/>
      <c r="QWR1" s="2063"/>
      <c r="QWS1" s="2063"/>
      <c r="QWT1" s="2063"/>
      <c r="QWU1" s="2063"/>
      <c r="QWV1" s="2063"/>
      <c r="QWW1" s="2063"/>
      <c r="QWX1" s="2063"/>
      <c r="QWY1" s="2063"/>
      <c r="QWZ1" s="2063"/>
      <c r="QXA1" s="2063"/>
      <c r="QXB1" s="2063"/>
      <c r="QXC1" s="2063"/>
      <c r="QXD1" s="2063"/>
      <c r="QXE1" s="2063"/>
      <c r="QXF1" s="2063"/>
      <c r="QXG1" s="2063"/>
      <c r="QXH1" s="2063"/>
      <c r="QXI1" s="2063"/>
      <c r="QXJ1" s="2063"/>
      <c r="QXK1" s="2063"/>
      <c r="QXL1" s="2063"/>
      <c r="QXM1" s="2063"/>
      <c r="QXN1" s="2063"/>
      <c r="QXO1" s="2063"/>
      <c r="QXP1" s="2063"/>
      <c r="QXQ1" s="2063"/>
      <c r="QXR1" s="2063"/>
      <c r="QXS1" s="2063"/>
      <c r="QXT1" s="2063"/>
      <c r="QXU1" s="2063"/>
      <c r="QXV1" s="2063"/>
      <c r="QXW1" s="2063"/>
      <c r="QXX1" s="2063"/>
      <c r="QXY1" s="2063"/>
      <c r="QXZ1" s="2063"/>
      <c r="QYA1" s="2063"/>
      <c r="QYB1" s="2063"/>
      <c r="QYC1" s="2063"/>
      <c r="QYD1" s="2063"/>
      <c r="QYE1" s="2063"/>
      <c r="QYF1" s="2063"/>
      <c r="QYG1" s="2063"/>
      <c r="QYH1" s="2063"/>
      <c r="QYI1" s="2063"/>
      <c r="QYJ1" s="2063"/>
      <c r="QYK1" s="2063"/>
      <c r="QYL1" s="2063"/>
      <c r="QYM1" s="2063"/>
      <c r="QYN1" s="2063"/>
      <c r="QYO1" s="2063"/>
      <c r="QYP1" s="2063"/>
      <c r="QYQ1" s="2063"/>
      <c r="QYR1" s="2063"/>
      <c r="QYS1" s="2063"/>
      <c r="QYT1" s="2063"/>
      <c r="QYU1" s="2063"/>
      <c r="QYV1" s="2063"/>
      <c r="QYW1" s="2063"/>
      <c r="QYX1" s="2063"/>
      <c r="QYY1" s="2063"/>
      <c r="QYZ1" s="2063"/>
      <c r="QZA1" s="2063"/>
      <c r="QZB1" s="2063"/>
      <c r="QZC1" s="2063"/>
      <c r="QZD1" s="2063"/>
      <c r="QZE1" s="2063"/>
      <c r="QZF1" s="2063"/>
      <c r="QZG1" s="2063"/>
      <c r="QZH1" s="2063"/>
      <c r="QZI1" s="2063"/>
      <c r="QZJ1" s="2063"/>
      <c r="QZK1" s="2063"/>
      <c r="QZL1" s="2063"/>
      <c r="QZM1" s="2063"/>
      <c r="QZN1" s="2063"/>
      <c r="QZO1" s="2063"/>
      <c r="QZP1" s="2063"/>
      <c r="QZQ1" s="2063"/>
      <c r="QZR1" s="2063"/>
      <c r="QZS1" s="2063"/>
      <c r="QZT1" s="2063"/>
      <c r="QZU1" s="2063"/>
      <c r="QZV1" s="2063"/>
      <c r="QZW1" s="2063"/>
      <c r="QZX1" s="2063"/>
      <c r="QZY1" s="2063"/>
      <c r="QZZ1" s="2063"/>
      <c r="RAA1" s="2063"/>
      <c r="RAB1" s="2063"/>
      <c r="RAC1" s="2063"/>
      <c r="RAD1" s="2063"/>
      <c r="RAE1" s="2063"/>
      <c r="RAF1" s="2063"/>
      <c r="RAG1" s="2063"/>
      <c r="RAH1" s="2063"/>
      <c r="RAI1" s="2063"/>
      <c r="RAJ1" s="2063"/>
      <c r="RAK1" s="2063"/>
      <c r="RAL1" s="2063"/>
      <c r="RAM1" s="2063"/>
      <c r="RAN1" s="2063"/>
      <c r="RAO1" s="2063"/>
      <c r="RAP1" s="2063"/>
      <c r="RAQ1" s="2063"/>
      <c r="RAR1" s="2063"/>
      <c r="RAS1" s="2063"/>
      <c r="RAT1" s="2063"/>
      <c r="RAU1" s="2063"/>
      <c r="RAV1" s="2063"/>
      <c r="RAW1" s="2063"/>
      <c r="RAX1" s="2063"/>
      <c r="RAY1" s="2063"/>
      <c r="RAZ1" s="2063"/>
      <c r="RBA1" s="2063"/>
      <c r="RBB1" s="2063"/>
      <c r="RBC1" s="2063"/>
      <c r="RBD1" s="2063"/>
      <c r="RBE1" s="2063"/>
      <c r="RBF1" s="2063"/>
      <c r="RBG1" s="2063"/>
      <c r="RBH1" s="2063"/>
      <c r="RBI1" s="2063"/>
      <c r="RBJ1" s="2063"/>
      <c r="RBK1" s="2063"/>
      <c r="RBL1" s="2063"/>
      <c r="RBM1" s="2063"/>
      <c r="RBN1" s="2063"/>
      <c r="RBO1" s="2063"/>
      <c r="RBP1" s="2063"/>
      <c r="RBQ1" s="2063"/>
      <c r="RBR1" s="2063"/>
      <c r="RBS1" s="2063"/>
      <c r="RBT1" s="2063"/>
      <c r="RBU1" s="2063"/>
      <c r="RBV1" s="2063"/>
      <c r="RBW1" s="2063"/>
      <c r="RBX1" s="2063"/>
      <c r="RBY1" s="2063"/>
      <c r="RBZ1" s="2063"/>
      <c r="RCA1" s="2063"/>
      <c r="RCB1" s="2063"/>
      <c r="RCC1" s="2063"/>
      <c r="RCD1" s="2063"/>
      <c r="RCE1" s="2063"/>
      <c r="RCF1" s="2063"/>
      <c r="RCG1" s="2063"/>
      <c r="RCH1" s="2063"/>
      <c r="RCI1" s="2063"/>
      <c r="RCJ1" s="2063"/>
      <c r="RCK1" s="2063"/>
      <c r="RCL1" s="2063"/>
      <c r="RCM1" s="2063"/>
      <c r="RCN1" s="2063"/>
      <c r="RCO1" s="2063"/>
      <c r="RCP1" s="2063"/>
      <c r="RCQ1" s="2063"/>
      <c r="RCR1" s="2063"/>
      <c r="RCS1" s="2063"/>
      <c r="RCT1" s="2063"/>
      <c r="RCU1" s="2063"/>
      <c r="RCV1" s="2063"/>
      <c r="RCW1" s="2063"/>
      <c r="RCX1" s="2063"/>
      <c r="RCY1" s="2063"/>
      <c r="RCZ1" s="2063"/>
      <c r="RDA1" s="2063"/>
      <c r="RDB1" s="2063"/>
      <c r="RDC1" s="2063"/>
      <c r="RDD1" s="2063"/>
      <c r="RDE1" s="2063"/>
      <c r="RDF1" s="2063"/>
      <c r="RDG1" s="2063"/>
      <c r="RDH1" s="2063"/>
      <c r="RDI1" s="2063"/>
      <c r="RDJ1" s="2063"/>
      <c r="RDK1" s="2063"/>
      <c r="RDL1" s="2063"/>
      <c r="RDM1" s="2063"/>
      <c r="RDN1" s="2063"/>
      <c r="RDO1" s="2063"/>
      <c r="RDP1" s="2063"/>
      <c r="RDQ1" s="2063"/>
      <c r="RDR1" s="2063"/>
      <c r="RDS1" s="2063"/>
      <c r="RDT1" s="2063"/>
      <c r="RDU1" s="2063"/>
      <c r="RDV1" s="2063"/>
      <c r="RDW1" s="2063"/>
      <c r="RDX1" s="2063"/>
      <c r="RDY1" s="2063"/>
      <c r="RDZ1" s="2063"/>
      <c r="REA1" s="2063"/>
      <c r="REB1" s="2063"/>
      <c r="REC1" s="2063"/>
      <c r="RED1" s="2063"/>
      <c r="REE1" s="2063"/>
      <c r="REF1" s="2063"/>
      <c r="REG1" s="2063"/>
      <c r="REH1" s="2063"/>
      <c r="REI1" s="2063"/>
      <c r="REJ1" s="2063"/>
      <c r="REK1" s="2063"/>
      <c r="REL1" s="2063"/>
      <c r="REM1" s="2063"/>
      <c r="REN1" s="2063"/>
      <c r="REO1" s="2063"/>
      <c r="REP1" s="2063"/>
      <c r="REQ1" s="2063"/>
      <c r="RER1" s="2063"/>
      <c r="RES1" s="2063"/>
      <c r="RET1" s="2063"/>
      <c r="REU1" s="2063"/>
      <c r="REV1" s="2063"/>
      <c r="REW1" s="2063"/>
      <c r="REX1" s="2063"/>
      <c r="REY1" s="2063"/>
      <c r="REZ1" s="2063"/>
      <c r="RFA1" s="2063"/>
      <c r="RFB1" s="2063"/>
      <c r="RFC1" s="2063"/>
      <c r="RFD1" s="2063"/>
      <c r="RFE1" s="2063"/>
      <c r="RFF1" s="2063"/>
      <c r="RFG1" s="2063"/>
      <c r="RFH1" s="2063"/>
      <c r="RFI1" s="2063"/>
      <c r="RFJ1" s="2063"/>
      <c r="RFK1" s="2063"/>
      <c r="RFL1" s="2063"/>
      <c r="RFM1" s="2063"/>
      <c r="RFN1" s="2063"/>
      <c r="RFO1" s="2063"/>
      <c r="RFP1" s="2063"/>
      <c r="RFQ1" s="2063"/>
      <c r="RFR1" s="2063"/>
      <c r="RFS1" s="2063"/>
      <c r="RFT1" s="2063"/>
      <c r="RFU1" s="2063"/>
      <c r="RFV1" s="2063"/>
      <c r="RFW1" s="2063"/>
      <c r="RFX1" s="2063"/>
      <c r="RFY1" s="2063"/>
      <c r="RFZ1" s="2063"/>
      <c r="RGA1" s="2063"/>
      <c r="RGB1" s="2063"/>
      <c r="RGC1" s="2063"/>
      <c r="RGD1" s="2063"/>
      <c r="RGE1" s="2063"/>
      <c r="RGF1" s="2063"/>
      <c r="RGG1" s="2063"/>
      <c r="RGH1" s="2063"/>
      <c r="RGI1" s="2063"/>
      <c r="RGJ1" s="2063"/>
      <c r="RGK1" s="2063"/>
      <c r="RGL1" s="2063"/>
      <c r="RGM1" s="2063"/>
      <c r="RGN1" s="2063"/>
      <c r="RGO1" s="2063"/>
      <c r="RGP1" s="2063"/>
      <c r="RGQ1" s="2063"/>
      <c r="RGR1" s="2063"/>
      <c r="RGS1" s="2063"/>
      <c r="RGT1" s="2063"/>
      <c r="RGU1" s="2063"/>
      <c r="RGV1" s="2063"/>
      <c r="RGW1" s="2063"/>
      <c r="RGX1" s="2063"/>
      <c r="RGY1" s="2063"/>
      <c r="RGZ1" s="2063"/>
      <c r="RHA1" s="2063"/>
      <c r="RHB1" s="2063"/>
      <c r="RHC1" s="2063"/>
      <c r="RHD1" s="2063"/>
      <c r="RHE1" s="2063"/>
      <c r="RHF1" s="2063"/>
      <c r="RHG1" s="2063"/>
      <c r="RHH1" s="2063"/>
      <c r="RHI1" s="2063"/>
      <c r="RHJ1" s="2063"/>
      <c r="RHK1" s="2063"/>
      <c r="RHL1" s="2063"/>
      <c r="RHM1" s="2063"/>
      <c r="RHN1" s="2063"/>
      <c r="RHO1" s="2063"/>
      <c r="RHP1" s="2063"/>
      <c r="RHQ1" s="2063"/>
      <c r="RHR1" s="2063"/>
      <c r="RHS1" s="2063"/>
      <c r="RHT1" s="2063"/>
      <c r="RHU1" s="2063"/>
      <c r="RHV1" s="2063"/>
      <c r="RHW1" s="2063"/>
      <c r="RHX1" s="2063"/>
      <c r="RHY1" s="2063"/>
      <c r="RHZ1" s="2063"/>
      <c r="RIA1" s="2063"/>
      <c r="RIB1" s="2063"/>
      <c r="RIC1" s="2063"/>
      <c r="RID1" s="2063"/>
      <c r="RIE1" s="2063"/>
      <c r="RIF1" s="2063"/>
      <c r="RIG1" s="2063"/>
      <c r="RIH1" s="2063"/>
      <c r="RII1" s="2063"/>
      <c r="RIJ1" s="2063"/>
      <c r="RIK1" s="2063"/>
      <c r="RIL1" s="2063"/>
      <c r="RIM1" s="2063"/>
      <c r="RIN1" s="2063"/>
      <c r="RIO1" s="2063"/>
      <c r="RIP1" s="2063"/>
      <c r="RIQ1" s="2063"/>
      <c r="RIR1" s="2063"/>
      <c r="RIS1" s="2063"/>
      <c r="RIT1" s="2063"/>
      <c r="RIU1" s="2063"/>
      <c r="RIV1" s="2063"/>
      <c r="RIW1" s="2063"/>
      <c r="RIX1" s="2063"/>
      <c r="RIY1" s="2063"/>
      <c r="RIZ1" s="2063"/>
      <c r="RJA1" s="2063"/>
      <c r="RJB1" s="2063"/>
      <c r="RJC1" s="2063"/>
      <c r="RJD1" s="2063"/>
      <c r="RJE1" s="2063"/>
      <c r="RJF1" s="2063"/>
      <c r="RJG1" s="2063"/>
      <c r="RJH1" s="2063"/>
      <c r="RJI1" s="2063"/>
      <c r="RJJ1" s="2063"/>
      <c r="RJK1" s="2063"/>
      <c r="RJL1" s="2063"/>
      <c r="RJM1" s="2063"/>
      <c r="RJN1" s="2063"/>
      <c r="RJO1" s="2063"/>
      <c r="RJP1" s="2063"/>
      <c r="RJQ1" s="2063"/>
      <c r="RJR1" s="2063"/>
      <c r="RJS1" s="2063"/>
      <c r="RJT1" s="2063"/>
      <c r="RJU1" s="2063"/>
      <c r="RJV1" s="2063"/>
      <c r="RJW1" s="2063"/>
      <c r="RJX1" s="2063"/>
      <c r="RJY1" s="2063"/>
      <c r="RJZ1" s="2063"/>
      <c r="RKA1" s="2063"/>
      <c r="RKB1" s="2063"/>
      <c r="RKC1" s="2063"/>
      <c r="RKD1" s="2063"/>
      <c r="RKE1" s="2063"/>
      <c r="RKF1" s="2063"/>
      <c r="RKG1" s="2063"/>
      <c r="RKH1" s="2063"/>
      <c r="RKI1" s="2063"/>
      <c r="RKJ1" s="2063"/>
      <c r="RKK1" s="2063"/>
      <c r="RKL1" s="2063"/>
      <c r="RKM1" s="2063"/>
      <c r="RKN1" s="2063"/>
      <c r="RKO1" s="2063"/>
      <c r="RKP1" s="2063"/>
      <c r="RKQ1" s="2063"/>
      <c r="RKR1" s="2063"/>
      <c r="RKS1" s="2063"/>
      <c r="RKT1" s="2063"/>
      <c r="RKU1" s="2063"/>
      <c r="RKV1" s="2063"/>
      <c r="RKW1" s="2063"/>
      <c r="RKX1" s="2063"/>
      <c r="RKY1" s="2063"/>
      <c r="RKZ1" s="2063"/>
      <c r="RLA1" s="2063"/>
      <c r="RLB1" s="2063"/>
      <c r="RLC1" s="2063"/>
      <c r="RLD1" s="2063"/>
      <c r="RLE1" s="2063"/>
      <c r="RLF1" s="2063"/>
      <c r="RLG1" s="2063"/>
      <c r="RLH1" s="2063"/>
      <c r="RLI1" s="2063"/>
      <c r="RLJ1" s="2063"/>
      <c r="RLK1" s="2063"/>
      <c r="RLL1" s="2063"/>
      <c r="RLM1" s="2063"/>
      <c r="RLN1" s="2063"/>
      <c r="RLO1" s="2063"/>
      <c r="RLP1" s="2063"/>
      <c r="RLQ1" s="2063"/>
      <c r="RLR1" s="2063"/>
      <c r="RLS1" s="2063"/>
      <c r="RLT1" s="2063"/>
      <c r="RLU1" s="2063"/>
      <c r="RLV1" s="2063"/>
      <c r="RLW1" s="2063"/>
      <c r="RLX1" s="2063"/>
      <c r="RLY1" s="2063"/>
      <c r="RLZ1" s="2063"/>
      <c r="RMA1" s="2063"/>
      <c r="RMB1" s="2063"/>
      <c r="RMC1" s="2063"/>
      <c r="RMD1" s="2063"/>
      <c r="RME1" s="2063"/>
      <c r="RMF1" s="2063"/>
      <c r="RMG1" s="2063"/>
      <c r="RMH1" s="2063"/>
      <c r="RMI1" s="2063"/>
      <c r="RMJ1" s="2063"/>
      <c r="RMK1" s="2063"/>
      <c r="RML1" s="2063"/>
      <c r="RMM1" s="2063"/>
      <c r="RMN1" s="2063"/>
      <c r="RMO1" s="2063"/>
      <c r="RMP1" s="2063"/>
      <c r="RMQ1" s="2063"/>
      <c r="RMR1" s="2063"/>
      <c r="RMS1" s="2063"/>
      <c r="RMT1" s="2063"/>
      <c r="RMU1" s="2063"/>
      <c r="RMV1" s="2063"/>
      <c r="RMW1" s="2063"/>
      <c r="RMX1" s="2063"/>
      <c r="RMY1" s="2063"/>
      <c r="RMZ1" s="2063"/>
      <c r="RNA1" s="2063"/>
      <c r="RNB1" s="2063"/>
      <c r="RNC1" s="2063"/>
      <c r="RND1" s="2063"/>
      <c r="RNE1" s="2063"/>
      <c r="RNF1" s="2063"/>
      <c r="RNG1" s="2063"/>
      <c r="RNH1" s="2063"/>
      <c r="RNI1" s="2063"/>
      <c r="RNJ1" s="2063"/>
      <c r="RNK1" s="2063"/>
      <c r="RNL1" s="2063"/>
      <c r="RNM1" s="2063"/>
      <c r="RNN1" s="2063"/>
      <c r="RNO1" s="2063"/>
      <c r="RNP1" s="2063"/>
      <c r="RNQ1" s="2063"/>
      <c r="RNR1" s="2063"/>
      <c r="RNS1" s="2063"/>
      <c r="RNT1" s="2063"/>
      <c r="RNU1" s="2063"/>
      <c r="RNV1" s="2063"/>
      <c r="RNW1" s="2063"/>
      <c r="RNX1" s="2063"/>
      <c r="RNY1" s="2063"/>
      <c r="RNZ1" s="2063"/>
      <c r="ROA1" s="2063"/>
      <c r="ROB1" s="2063"/>
      <c r="ROC1" s="2063"/>
      <c r="ROD1" s="2063"/>
      <c r="ROE1" s="2063"/>
      <c r="ROF1" s="2063"/>
      <c r="ROG1" s="2063"/>
      <c r="ROH1" s="2063"/>
      <c r="ROI1" s="2063"/>
      <c r="ROJ1" s="2063"/>
      <c r="ROK1" s="2063"/>
      <c r="ROL1" s="2063"/>
      <c r="ROM1" s="2063"/>
      <c r="RON1" s="2063"/>
      <c r="ROO1" s="2063"/>
      <c r="ROP1" s="2063"/>
      <c r="ROQ1" s="2063"/>
      <c r="ROR1" s="2063"/>
      <c r="ROS1" s="2063"/>
      <c r="ROT1" s="2063"/>
      <c r="ROU1" s="2063"/>
      <c r="ROV1" s="2063"/>
      <c r="ROW1" s="2063"/>
      <c r="ROX1" s="2063"/>
      <c r="ROY1" s="2063"/>
      <c r="ROZ1" s="2063"/>
      <c r="RPA1" s="2063"/>
      <c r="RPB1" s="2063"/>
      <c r="RPC1" s="2063"/>
      <c r="RPD1" s="2063"/>
      <c r="RPE1" s="2063"/>
      <c r="RPF1" s="2063"/>
      <c r="RPG1" s="2063"/>
      <c r="RPH1" s="2063"/>
      <c r="RPI1" s="2063"/>
      <c r="RPJ1" s="2063"/>
      <c r="RPK1" s="2063"/>
      <c r="RPL1" s="2063"/>
      <c r="RPM1" s="2063"/>
      <c r="RPN1" s="2063"/>
      <c r="RPO1" s="2063"/>
      <c r="RPP1" s="2063"/>
      <c r="RPQ1" s="2063"/>
      <c r="RPR1" s="2063"/>
      <c r="RPS1" s="2063"/>
      <c r="RPT1" s="2063"/>
      <c r="RPU1" s="2063"/>
      <c r="RPV1" s="2063"/>
      <c r="RPW1" s="2063"/>
      <c r="RPX1" s="2063"/>
      <c r="RPY1" s="2063"/>
      <c r="RPZ1" s="2063"/>
      <c r="RQA1" s="2063"/>
      <c r="RQB1" s="2063"/>
      <c r="RQC1" s="2063"/>
      <c r="RQD1" s="2063"/>
      <c r="RQE1" s="2063"/>
      <c r="RQF1" s="2063"/>
      <c r="RQG1" s="2063"/>
      <c r="RQH1" s="2063"/>
      <c r="RQI1" s="2063"/>
      <c r="RQJ1" s="2063"/>
      <c r="RQK1" s="2063"/>
      <c r="RQL1" s="2063"/>
      <c r="RQM1" s="2063"/>
      <c r="RQN1" s="2063"/>
      <c r="RQO1" s="2063"/>
      <c r="RQP1" s="2063"/>
      <c r="RQQ1" s="2063"/>
      <c r="RQR1" s="2063"/>
      <c r="RQS1" s="2063"/>
      <c r="RQT1" s="2063"/>
      <c r="RQU1" s="2063"/>
      <c r="RQV1" s="2063"/>
      <c r="RQW1" s="2063"/>
      <c r="RQX1" s="2063"/>
      <c r="RQY1" s="2063"/>
      <c r="RQZ1" s="2063"/>
      <c r="RRA1" s="2063"/>
      <c r="RRB1" s="2063"/>
      <c r="RRC1" s="2063"/>
      <c r="RRD1" s="2063"/>
      <c r="RRE1" s="2063"/>
      <c r="RRF1" s="2063"/>
      <c r="RRG1" s="2063"/>
      <c r="RRH1" s="2063"/>
      <c r="RRI1" s="2063"/>
      <c r="RRJ1" s="2063"/>
      <c r="RRK1" s="2063"/>
      <c r="RRL1" s="2063"/>
      <c r="RRM1" s="2063"/>
      <c r="RRN1" s="2063"/>
      <c r="RRO1" s="2063"/>
      <c r="RRP1" s="2063"/>
      <c r="RRQ1" s="2063"/>
      <c r="RRR1" s="2063"/>
      <c r="RRS1" s="2063"/>
      <c r="RRT1" s="2063"/>
      <c r="RRU1" s="2063"/>
      <c r="RRV1" s="2063"/>
      <c r="RRW1" s="2063"/>
      <c r="RRX1" s="2063"/>
      <c r="RRY1" s="2063"/>
      <c r="RRZ1" s="2063"/>
      <c r="RSA1" s="2063"/>
      <c r="RSB1" s="2063"/>
      <c r="RSC1" s="2063"/>
      <c r="RSD1" s="2063"/>
      <c r="RSE1" s="2063"/>
      <c r="RSF1" s="2063"/>
      <c r="RSG1" s="2063"/>
      <c r="RSH1" s="2063"/>
      <c r="RSI1" s="2063"/>
      <c r="RSJ1" s="2063"/>
      <c r="RSK1" s="2063"/>
      <c r="RSL1" s="2063"/>
      <c r="RSM1" s="2063"/>
      <c r="RSN1" s="2063"/>
      <c r="RSO1" s="2063"/>
      <c r="RSP1" s="2063"/>
      <c r="RSQ1" s="2063"/>
      <c r="RSR1" s="2063"/>
      <c r="RSS1" s="2063"/>
      <c r="RST1" s="2063"/>
      <c r="RSU1" s="2063"/>
      <c r="RSV1" s="2063"/>
      <c r="RSW1" s="2063"/>
      <c r="RSX1" s="2063"/>
      <c r="RSY1" s="2063"/>
      <c r="RSZ1" s="2063"/>
      <c r="RTA1" s="2063"/>
      <c r="RTB1" s="2063"/>
      <c r="RTC1" s="2063"/>
      <c r="RTD1" s="2063"/>
      <c r="RTE1" s="2063"/>
      <c r="RTF1" s="2063"/>
      <c r="RTG1" s="2063"/>
      <c r="RTH1" s="2063"/>
      <c r="RTI1" s="2063"/>
      <c r="RTJ1" s="2063"/>
      <c r="RTK1" s="2063"/>
      <c r="RTL1" s="2063"/>
      <c r="RTM1" s="2063"/>
      <c r="RTN1" s="2063"/>
      <c r="RTO1" s="2063"/>
      <c r="RTP1" s="2063"/>
      <c r="RTQ1" s="2063"/>
      <c r="RTR1" s="2063"/>
      <c r="RTS1" s="2063"/>
      <c r="RTT1" s="2063"/>
      <c r="RTU1" s="2063"/>
      <c r="RTV1" s="2063"/>
      <c r="RTW1" s="2063"/>
      <c r="RTX1" s="2063"/>
      <c r="RTY1" s="2063"/>
      <c r="RTZ1" s="2063"/>
      <c r="RUA1" s="2063"/>
      <c r="RUB1" s="2063"/>
      <c r="RUC1" s="2063"/>
      <c r="RUD1" s="2063"/>
      <c r="RUE1" s="2063"/>
      <c r="RUF1" s="2063"/>
      <c r="RUG1" s="2063"/>
      <c r="RUH1" s="2063"/>
      <c r="RUI1" s="2063"/>
      <c r="RUJ1" s="2063"/>
      <c r="RUK1" s="2063"/>
      <c r="RUL1" s="2063"/>
      <c r="RUM1" s="2063"/>
      <c r="RUN1" s="2063"/>
      <c r="RUO1" s="2063"/>
      <c r="RUP1" s="2063"/>
      <c r="RUQ1" s="2063"/>
      <c r="RUR1" s="2063"/>
      <c r="RUS1" s="2063"/>
      <c r="RUT1" s="2063"/>
      <c r="RUU1" s="2063"/>
      <c r="RUV1" s="2063"/>
      <c r="RUW1" s="2063"/>
      <c r="RUX1" s="2063"/>
      <c r="RUY1" s="2063"/>
      <c r="RUZ1" s="2063"/>
      <c r="RVA1" s="2063"/>
      <c r="RVB1" s="2063"/>
      <c r="RVC1" s="2063"/>
      <c r="RVD1" s="2063"/>
      <c r="RVE1" s="2063"/>
      <c r="RVF1" s="2063"/>
      <c r="RVG1" s="2063"/>
      <c r="RVH1" s="2063"/>
      <c r="RVI1" s="2063"/>
      <c r="RVJ1" s="2063"/>
      <c r="RVK1" s="2063"/>
      <c r="RVL1" s="2063"/>
      <c r="RVM1" s="2063"/>
      <c r="RVN1" s="2063"/>
      <c r="RVO1" s="2063"/>
      <c r="RVP1" s="2063"/>
      <c r="RVQ1" s="2063"/>
      <c r="RVR1" s="2063"/>
      <c r="RVS1" s="2063"/>
      <c r="RVT1" s="2063"/>
      <c r="RVU1" s="2063"/>
      <c r="RVV1" s="2063"/>
      <c r="RVW1" s="2063"/>
      <c r="RVX1" s="2063"/>
      <c r="RVY1" s="2063"/>
      <c r="RVZ1" s="2063"/>
      <c r="RWA1" s="2063"/>
      <c r="RWB1" s="2063"/>
      <c r="RWC1" s="2063"/>
      <c r="RWD1" s="2063"/>
      <c r="RWE1" s="2063"/>
      <c r="RWF1" s="2063"/>
      <c r="RWG1" s="2063"/>
      <c r="RWH1" s="2063"/>
      <c r="RWI1" s="2063"/>
      <c r="RWJ1" s="2063"/>
      <c r="RWK1" s="2063"/>
      <c r="RWL1" s="2063"/>
      <c r="RWM1" s="2063"/>
      <c r="RWN1" s="2063"/>
      <c r="RWO1" s="2063"/>
      <c r="RWP1" s="2063"/>
      <c r="RWQ1" s="2063"/>
      <c r="RWR1" s="2063"/>
      <c r="RWS1" s="2063"/>
      <c r="RWT1" s="2063"/>
      <c r="RWU1" s="2063"/>
      <c r="RWV1" s="2063"/>
      <c r="RWW1" s="2063"/>
      <c r="RWX1" s="2063"/>
      <c r="RWY1" s="2063"/>
      <c r="RWZ1" s="2063"/>
      <c r="RXA1" s="2063"/>
      <c r="RXB1" s="2063"/>
      <c r="RXC1" s="2063"/>
      <c r="RXD1" s="2063"/>
      <c r="RXE1" s="2063"/>
      <c r="RXF1" s="2063"/>
      <c r="RXG1" s="2063"/>
      <c r="RXH1" s="2063"/>
      <c r="RXI1" s="2063"/>
      <c r="RXJ1" s="2063"/>
      <c r="RXK1" s="2063"/>
      <c r="RXL1" s="2063"/>
      <c r="RXM1" s="2063"/>
      <c r="RXN1" s="2063"/>
      <c r="RXO1" s="2063"/>
      <c r="RXP1" s="2063"/>
      <c r="RXQ1" s="2063"/>
      <c r="RXR1" s="2063"/>
      <c r="RXS1" s="2063"/>
      <c r="RXT1" s="2063"/>
      <c r="RXU1" s="2063"/>
      <c r="RXV1" s="2063"/>
      <c r="RXW1" s="2063"/>
      <c r="RXX1" s="2063"/>
      <c r="RXY1" s="2063"/>
      <c r="RXZ1" s="2063"/>
      <c r="RYA1" s="2063"/>
      <c r="RYB1" s="2063"/>
      <c r="RYC1" s="2063"/>
      <c r="RYD1" s="2063"/>
      <c r="RYE1" s="2063"/>
      <c r="RYF1" s="2063"/>
      <c r="RYG1" s="2063"/>
      <c r="RYH1" s="2063"/>
      <c r="RYI1" s="2063"/>
      <c r="RYJ1" s="2063"/>
      <c r="RYK1" s="2063"/>
      <c r="RYL1" s="2063"/>
      <c r="RYM1" s="2063"/>
      <c r="RYN1" s="2063"/>
      <c r="RYO1" s="2063"/>
      <c r="RYP1" s="2063"/>
      <c r="RYQ1" s="2063"/>
      <c r="RYR1" s="2063"/>
      <c r="RYS1" s="2063"/>
      <c r="RYT1" s="2063"/>
      <c r="RYU1" s="2063"/>
      <c r="RYV1" s="2063"/>
      <c r="RYW1" s="2063"/>
      <c r="RYX1" s="2063"/>
      <c r="RYY1" s="2063"/>
      <c r="RYZ1" s="2063"/>
      <c r="RZA1" s="2063"/>
      <c r="RZB1" s="2063"/>
      <c r="RZC1" s="2063"/>
      <c r="RZD1" s="2063"/>
      <c r="RZE1" s="2063"/>
      <c r="RZF1" s="2063"/>
      <c r="RZG1" s="2063"/>
      <c r="RZH1" s="2063"/>
      <c r="RZI1" s="2063"/>
      <c r="RZJ1" s="2063"/>
      <c r="RZK1" s="2063"/>
      <c r="RZL1" s="2063"/>
      <c r="RZM1" s="2063"/>
      <c r="RZN1" s="2063"/>
      <c r="RZO1" s="2063"/>
      <c r="RZP1" s="2063"/>
      <c r="RZQ1" s="2063"/>
      <c r="RZR1" s="2063"/>
      <c r="RZS1" s="2063"/>
      <c r="RZT1" s="2063"/>
      <c r="RZU1" s="2063"/>
      <c r="RZV1" s="2063"/>
      <c r="RZW1" s="2063"/>
      <c r="RZX1" s="2063"/>
      <c r="RZY1" s="2063"/>
      <c r="RZZ1" s="2063"/>
      <c r="SAA1" s="2063"/>
      <c r="SAB1" s="2063"/>
      <c r="SAC1" s="2063"/>
      <c r="SAD1" s="2063"/>
      <c r="SAE1" s="2063"/>
      <c r="SAF1" s="2063"/>
      <c r="SAG1" s="2063"/>
      <c r="SAH1" s="2063"/>
      <c r="SAI1" s="2063"/>
      <c r="SAJ1" s="2063"/>
      <c r="SAK1" s="2063"/>
      <c r="SAL1" s="2063"/>
      <c r="SAM1" s="2063"/>
      <c r="SAN1" s="2063"/>
      <c r="SAO1" s="2063"/>
      <c r="SAP1" s="2063"/>
      <c r="SAQ1" s="2063"/>
      <c r="SAR1" s="2063"/>
      <c r="SAS1" s="2063"/>
      <c r="SAT1" s="2063"/>
      <c r="SAU1" s="2063"/>
      <c r="SAV1" s="2063"/>
      <c r="SAW1" s="2063"/>
      <c r="SAX1" s="2063"/>
      <c r="SAY1" s="2063"/>
      <c r="SAZ1" s="2063"/>
      <c r="SBA1" s="2063"/>
      <c r="SBB1" s="2063"/>
      <c r="SBC1" s="2063"/>
      <c r="SBD1" s="2063"/>
      <c r="SBE1" s="2063"/>
      <c r="SBF1" s="2063"/>
      <c r="SBG1" s="2063"/>
      <c r="SBH1" s="2063"/>
      <c r="SBI1" s="2063"/>
      <c r="SBJ1" s="2063"/>
      <c r="SBK1" s="2063"/>
      <c r="SBL1" s="2063"/>
      <c r="SBM1" s="2063"/>
      <c r="SBN1" s="2063"/>
      <c r="SBO1" s="2063"/>
      <c r="SBP1" s="2063"/>
      <c r="SBQ1" s="2063"/>
      <c r="SBR1" s="2063"/>
      <c r="SBS1" s="2063"/>
      <c r="SBT1" s="2063"/>
      <c r="SBU1" s="2063"/>
      <c r="SBV1" s="2063"/>
      <c r="SBW1" s="2063"/>
      <c r="SBX1" s="2063"/>
      <c r="SBY1" s="2063"/>
      <c r="SBZ1" s="2063"/>
      <c r="SCA1" s="2063"/>
      <c r="SCB1" s="2063"/>
      <c r="SCC1" s="2063"/>
      <c r="SCD1" s="2063"/>
      <c r="SCE1" s="2063"/>
      <c r="SCF1" s="2063"/>
      <c r="SCG1" s="2063"/>
      <c r="SCH1" s="2063"/>
      <c r="SCI1" s="2063"/>
      <c r="SCJ1" s="2063"/>
      <c r="SCK1" s="2063"/>
      <c r="SCL1" s="2063"/>
      <c r="SCM1" s="2063"/>
      <c r="SCN1" s="2063"/>
      <c r="SCO1" s="2063"/>
      <c r="SCP1" s="2063"/>
      <c r="SCQ1" s="2063"/>
      <c r="SCR1" s="2063"/>
      <c r="SCS1" s="2063"/>
      <c r="SCT1" s="2063"/>
      <c r="SCU1" s="2063"/>
      <c r="SCV1" s="2063"/>
      <c r="SCW1" s="2063"/>
      <c r="SCX1" s="2063"/>
      <c r="SCY1" s="2063"/>
      <c r="SCZ1" s="2063"/>
      <c r="SDA1" s="2063"/>
      <c r="SDB1" s="2063"/>
      <c r="SDC1" s="2063"/>
      <c r="SDD1" s="2063"/>
      <c r="SDE1" s="2063"/>
      <c r="SDF1" s="2063"/>
      <c r="SDG1" s="2063"/>
      <c r="SDH1" s="2063"/>
      <c r="SDI1" s="2063"/>
      <c r="SDJ1" s="2063"/>
      <c r="SDK1" s="2063"/>
      <c r="SDL1" s="2063"/>
      <c r="SDM1" s="2063"/>
      <c r="SDN1" s="2063"/>
      <c r="SDO1" s="2063"/>
      <c r="SDP1" s="2063"/>
      <c r="SDQ1" s="2063"/>
      <c r="SDR1" s="2063"/>
      <c r="SDS1" s="2063"/>
      <c r="SDT1" s="2063"/>
      <c r="SDU1" s="2063"/>
      <c r="SDV1" s="2063"/>
      <c r="SDW1" s="2063"/>
      <c r="SDX1" s="2063"/>
      <c r="SDY1" s="2063"/>
      <c r="SDZ1" s="2063"/>
      <c r="SEA1" s="2063"/>
      <c r="SEB1" s="2063"/>
      <c r="SEC1" s="2063"/>
      <c r="SED1" s="2063"/>
      <c r="SEE1" s="2063"/>
      <c r="SEF1" s="2063"/>
      <c r="SEG1" s="2063"/>
      <c r="SEH1" s="2063"/>
      <c r="SEI1" s="2063"/>
      <c r="SEJ1" s="2063"/>
      <c r="SEK1" s="2063"/>
      <c r="SEL1" s="2063"/>
      <c r="SEM1" s="2063"/>
      <c r="SEN1" s="2063"/>
      <c r="SEO1" s="2063"/>
      <c r="SEP1" s="2063"/>
      <c r="SEQ1" s="2063"/>
      <c r="SER1" s="2063"/>
      <c r="SES1" s="2063"/>
      <c r="SET1" s="2063"/>
      <c r="SEU1" s="2063"/>
      <c r="SEV1" s="2063"/>
      <c r="SEW1" s="2063"/>
      <c r="SEX1" s="2063"/>
      <c r="SEY1" s="2063"/>
      <c r="SEZ1" s="2063"/>
      <c r="SFA1" s="2063"/>
      <c r="SFB1" s="2063"/>
      <c r="SFC1" s="2063"/>
      <c r="SFD1" s="2063"/>
      <c r="SFE1" s="2063"/>
      <c r="SFF1" s="2063"/>
      <c r="SFG1" s="2063"/>
      <c r="SFH1" s="2063"/>
      <c r="SFI1" s="2063"/>
      <c r="SFJ1" s="2063"/>
      <c r="SFK1" s="2063"/>
      <c r="SFL1" s="2063"/>
      <c r="SFM1" s="2063"/>
      <c r="SFN1" s="2063"/>
      <c r="SFO1" s="2063"/>
      <c r="SFP1" s="2063"/>
      <c r="SFQ1" s="2063"/>
      <c r="SFR1" s="2063"/>
      <c r="SFS1" s="2063"/>
      <c r="SFT1" s="2063"/>
      <c r="SFU1" s="2063"/>
      <c r="SFV1" s="2063"/>
      <c r="SFW1" s="2063"/>
      <c r="SFX1" s="2063"/>
      <c r="SFY1" s="2063"/>
      <c r="SFZ1" s="2063"/>
      <c r="SGA1" s="2063"/>
      <c r="SGB1" s="2063"/>
      <c r="SGC1" s="2063"/>
      <c r="SGD1" s="2063"/>
      <c r="SGE1" s="2063"/>
      <c r="SGF1" s="2063"/>
      <c r="SGG1" s="2063"/>
      <c r="SGH1" s="2063"/>
      <c r="SGI1" s="2063"/>
      <c r="SGJ1" s="2063"/>
      <c r="SGK1" s="2063"/>
      <c r="SGL1" s="2063"/>
      <c r="SGM1" s="2063"/>
      <c r="SGN1" s="2063"/>
      <c r="SGO1" s="2063"/>
      <c r="SGP1" s="2063"/>
      <c r="SGQ1" s="2063"/>
      <c r="SGR1" s="2063"/>
      <c r="SGS1" s="2063"/>
      <c r="SGT1" s="2063"/>
      <c r="SGU1" s="2063"/>
      <c r="SGV1" s="2063"/>
      <c r="SGW1" s="2063"/>
      <c r="SGX1" s="2063"/>
      <c r="SGY1" s="2063"/>
      <c r="SGZ1" s="2063"/>
      <c r="SHA1" s="2063"/>
      <c r="SHB1" s="2063"/>
      <c r="SHC1" s="2063"/>
      <c r="SHD1" s="2063"/>
      <c r="SHE1" s="2063"/>
      <c r="SHF1" s="2063"/>
      <c r="SHG1" s="2063"/>
      <c r="SHH1" s="2063"/>
      <c r="SHI1" s="2063"/>
      <c r="SHJ1" s="2063"/>
      <c r="SHK1" s="2063"/>
      <c r="SHL1" s="2063"/>
      <c r="SHM1" s="2063"/>
      <c r="SHN1" s="2063"/>
      <c r="SHO1" s="2063"/>
      <c r="SHP1" s="2063"/>
      <c r="SHQ1" s="2063"/>
      <c r="SHR1" s="2063"/>
      <c r="SHS1" s="2063"/>
      <c r="SHT1" s="2063"/>
      <c r="SHU1" s="2063"/>
      <c r="SHV1" s="2063"/>
      <c r="SHW1" s="2063"/>
      <c r="SHX1" s="2063"/>
      <c r="SHY1" s="2063"/>
      <c r="SHZ1" s="2063"/>
      <c r="SIA1" s="2063"/>
      <c r="SIB1" s="2063"/>
      <c r="SIC1" s="2063"/>
      <c r="SID1" s="2063"/>
      <c r="SIE1" s="2063"/>
      <c r="SIF1" s="2063"/>
      <c r="SIG1" s="2063"/>
      <c r="SIH1" s="2063"/>
      <c r="SII1" s="2063"/>
      <c r="SIJ1" s="2063"/>
      <c r="SIK1" s="2063"/>
      <c r="SIL1" s="2063"/>
      <c r="SIM1" s="2063"/>
      <c r="SIN1" s="2063"/>
      <c r="SIO1" s="2063"/>
      <c r="SIP1" s="2063"/>
      <c r="SIQ1" s="2063"/>
      <c r="SIR1" s="2063"/>
      <c r="SIS1" s="2063"/>
      <c r="SIT1" s="2063"/>
      <c r="SIU1" s="2063"/>
      <c r="SIV1" s="2063"/>
      <c r="SIW1" s="2063"/>
      <c r="SIX1" s="2063"/>
      <c r="SIY1" s="2063"/>
      <c r="SIZ1" s="2063"/>
      <c r="SJA1" s="2063"/>
      <c r="SJB1" s="2063"/>
      <c r="SJC1" s="2063"/>
      <c r="SJD1" s="2063"/>
      <c r="SJE1" s="2063"/>
      <c r="SJF1" s="2063"/>
      <c r="SJG1" s="2063"/>
      <c r="SJH1" s="2063"/>
      <c r="SJI1" s="2063"/>
      <c r="SJJ1" s="2063"/>
      <c r="SJK1" s="2063"/>
      <c r="SJL1" s="2063"/>
      <c r="SJM1" s="2063"/>
      <c r="SJN1" s="2063"/>
      <c r="SJO1" s="2063"/>
      <c r="SJP1" s="2063"/>
      <c r="SJQ1" s="2063"/>
      <c r="SJR1" s="2063"/>
      <c r="SJS1" s="2063"/>
      <c r="SJT1" s="2063"/>
      <c r="SJU1" s="2063"/>
      <c r="SJV1" s="2063"/>
      <c r="SJW1" s="2063"/>
      <c r="SJX1" s="2063"/>
      <c r="SJY1" s="2063"/>
      <c r="SJZ1" s="2063"/>
      <c r="SKA1" s="2063"/>
      <c r="SKB1" s="2063"/>
      <c r="SKC1" s="2063"/>
      <c r="SKD1" s="2063"/>
      <c r="SKE1" s="2063"/>
      <c r="SKF1" s="2063"/>
      <c r="SKG1" s="2063"/>
      <c r="SKH1" s="2063"/>
      <c r="SKI1" s="2063"/>
      <c r="SKJ1" s="2063"/>
      <c r="SKK1" s="2063"/>
      <c r="SKL1" s="2063"/>
      <c r="SKM1" s="2063"/>
      <c r="SKN1" s="2063"/>
      <c r="SKO1" s="2063"/>
      <c r="SKP1" s="2063"/>
      <c r="SKQ1" s="2063"/>
      <c r="SKR1" s="2063"/>
      <c r="SKS1" s="2063"/>
      <c r="SKT1" s="2063"/>
      <c r="SKU1" s="2063"/>
      <c r="SKV1" s="2063"/>
      <c r="SKW1" s="2063"/>
      <c r="SKX1" s="2063"/>
      <c r="SKY1" s="2063"/>
      <c r="SKZ1" s="2063"/>
      <c r="SLA1" s="2063"/>
      <c r="SLB1" s="2063"/>
      <c r="SLC1" s="2063"/>
      <c r="SLD1" s="2063"/>
      <c r="SLE1" s="2063"/>
      <c r="SLF1" s="2063"/>
      <c r="SLG1" s="2063"/>
      <c r="SLH1" s="2063"/>
      <c r="SLI1" s="2063"/>
      <c r="SLJ1" s="2063"/>
      <c r="SLK1" s="2063"/>
      <c r="SLL1" s="2063"/>
      <c r="SLM1" s="2063"/>
      <c r="SLN1" s="2063"/>
      <c r="SLO1" s="2063"/>
      <c r="SLP1" s="2063"/>
      <c r="SLQ1" s="2063"/>
      <c r="SLR1" s="2063"/>
      <c r="SLS1" s="2063"/>
      <c r="SLT1" s="2063"/>
      <c r="SLU1" s="2063"/>
      <c r="SLV1" s="2063"/>
      <c r="SLW1" s="2063"/>
      <c r="SLX1" s="2063"/>
      <c r="SLY1" s="2063"/>
      <c r="SLZ1" s="2063"/>
      <c r="SMA1" s="2063"/>
      <c r="SMB1" s="2063"/>
      <c r="SMC1" s="2063"/>
      <c r="SMD1" s="2063"/>
      <c r="SME1" s="2063"/>
      <c r="SMF1" s="2063"/>
      <c r="SMG1" s="2063"/>
      <c r="SMH1" s="2063"/>
      <c r="SMI1" s="2063"/>
      <c r="SMJ1" s="2063"/>
      <c r="SMK1" s="2063"/>
      <c r="SML1" s="2063"/>
      <c r="SMM1" s="2063"/>
      <c r="SMN1" s="2063"/>
      <c r="SMO1" s="2063"/>
      <c r="SMP1" s="2063"/>
      <c r="SMQ1" s="2063"/>
      <c r="SMR1" s="2063"/>
      <c r="SMS1" s="2063"/>
      <c r="SMT1" s="2063"/>
      <c r="SMU1" s="2063"/>
      <c r="SMV1" s="2063"/>
      <c r="SMW1" s="2063"/>
      <c r="SMX1" s="2063"/>
      <c r="SMY1" s="2063"/>
      <c r="SMZ1" s="2063"/>
      <c r="SNA1" s="2063"/>
      <c r="SNB1" s="2063"/>
      <c r="SNC1" s="2063"/>
      <c r="SND1" s="2063"/>
      <c r="SNE1" s="2063"/>
      <c r="SNF1" s="2063"/>
      <c r="SNG1" s="2063"/>
      <c r="SNH1" s="2063"/>
      <c r="SNI1" s="2063"/>
      <c r="SNJ1" s="2063"/>
      <c r="SNK1" s="2063"/>
      <c r="SNL1" s="2063"/>
      <c r="SNM1" s="2063"/>
      <c r="SNN1" s="2063"/>
      <c r="SNO1" s="2063"/>
      <c r="SNP1" s="2063"/>
      <c r="SNQ1" s="2063"/>
      <c r="SNR1" s="2063"/>
      <c r="SNS1" s="2063"/>
      <c r="SNT1" s="2063"/>
      <c r="SNU1" s="2063"/>
      <c r="SNV1" s="2063"/>
      <c r="SNW1" s="2063"/>
      <c r="SNX1" s="2063"/>
      <c r="SNY1" s="2063"/>
      <c r="SNZ1" s="2063"/>
      <c r="SOA1" s="2063"/>
      <c r="SOB1" s="2063"/>
      <c r="SOC1" s="2063"/>
      <c r="SOD1" s="2063"/>
      <c r="SOE1" s="2063"/>
      <c r="SOF1" s="2063"/>
      <c r="SOG1" s="2063"/>
      <c r="SOH1" s="2063"/>
      <c r="SOI1" s="2063"/>
      <c r="SOJ1" s="2063"/>
      <c r="SOK1" s="2063"/>
      <c r="SOL1" s="2063"/>
      <c r="SOM1" s="2063"/>
      <c r="SON1" s="2063"/>
      <c r="SOO1" s="2063"/>
      <c r="SOP1" s="2063"/>
      <c r="SOQ1" s="2063"/>
      <c r="SOR1" s="2063"/>
      <c r="SOS1" s="2063"/>
      <c r="SOT1" s="2063"/>
      <c r="SOU1" s="2063"/>
      <c r="SOV1" s="2063"/>
      <c r="SOW1" s="2063"/>
      <c r="SOX1" s="2063"/>
      <c r="SOY1" s="2063"/>
      <c r="SOZ1" s="2063"/>
      <c r="SPA1" s="2063"/>
      <c r="SPB1" s="2063"/>
      <c r="SPC1" s="2063"/>
      <c r="SPD1" s="2063"/>
      <c r="SPE1" s="2063"/>
      <c r="SPF1" s="2063"/>
      <c r="SPG1" s="2063"/>
      <c r="SPH1" s="2063"/>
      <c r="SPI1" s="2063"/>
      <c r="SPJ1" s="2063"/>
      <c r="SPK1" s="2063"/>
      <c r="SPL1" s="2063"/>
      <c r="SPM1" s="2063"/>
      <c r="SPN1" s="2063"/>
      <c r="SPO1" s="2063"/>
      <c r="SPP1" s="2063"/>
      <c r="SPQ1" s="2063"/>
      <c r="SPR1" s="2063"/>
      <c r="SPS1" s="2063"/>
      <c r="SPT1" s="2063"/>
      <c r="SPU1" s="2063"/>
      <c r="SPV1" s="2063"/>
      <c r="SPW1" s="2063"/>
      <c r="SPX1" s="2063"/>
      <c r="SPY1" s="2063"/>
      <c r="SPZ1" s="2063"/>
      <c r="SQA1" s="2063"/>
      <c r="SQB1" s="2063"/>
      <c r="SQC1" s="2063"/>
      <c r="SQD1" s="2063"/>
      <c r="SQE1" s="2063"/>
      <c r="SQF1" s="2063"/>
      <c r="SQG1" s="2063"/>
      <c r="SQH1" s="2063"/>
      <c r="SQI1" s="2063"/>
      <c r="SQJ1" s="2063"/>
      <c r="SQK1" s="2063"/>
      <c r="SQL1" s="2063"/>
      <c r="SQM1" s="2063"/>
      <c r="SQN1" s="2063"/>
      <c r="SQO1" s="2063"/>
      <c r="SQP1" s="2063"/>
      <c r="SQQ1" s="2063"/>
      <c r="SQR1" s="2063"/>
      <c r="SQS1" s="2063"/>
      <c r="SQT1" s="2063"/>
      <c r="SQU1" s="2063"/>
      <c r="SQV1" s="2063"/>
      <c r="SQW1" s="2063"/>
      <c r="SQX1" s="2063"/>
      <c r="SQY1" s="2063"/>
      <c r="SQZ1" s="2063"/>
      <c r="SRA1" s="2063"/>
      <c r="SRB1" s="2063"/>
      <c r="SRC1" s="2063"/>
      <c r="SRD1" s="2063"/>
      <c r="SRE1" s="2063"/>
      <c r="SRF1" s="2063"/>
      <c r="SRG1" s="2063"/>
      <c r="SRH1" s="2063"/>
      <c r="SRI1" s="2063"/>
      <c r="SRJ1" s="2063"/>
      <c r="SRK1" s="2063"/>
      <c r="SRL1" s="2063"/>
      <c r="SRM1" s="2063"/>
      <c r="SRN1" s="2063"/>
      <c r="SRO1" s="2063"/>
      <c r="SRP1" s="2063"/>
      <c r="SRQ1" s="2063"/>
      <c r="SRR1" s="2063"/>
      <c r="SRS1" s="2063"/>
      <c r="SRT1" s="2063"/>
      <c r="SRU1" s="2063"/>
      <c r="SRV1" s="2063"/>
      <c r="SRW1" s="2063"/>
      <c r="SRX1" s="2063"/>
      <c r="SRY1" s="2063"/>
      <c r="SRZ1" s="2063"/>
      <c r="SSA1" s="2063"/>
      <c r="SSB1" s="2063"/>
      <c r="SSC1" s="2063"/>
      <c r="SSD1" s="2063"/>
      <c r="SSE1" s="2063"/>
      <c r="SSF1" s="2063"/>
      <c r="SSG1" s="2063"/>
      <c r="SSH1" s="2063"/>
      <c r="SSI1" s="2063"/>
      <c r="SSJ1" s="2063"/>
      <c r="SSK1" s="2063"/>
      <c r="SSL1" s="2063"/>
      <c r="SSM1" s="2063"/>
      <c r="SSN1" s="2063"/>
      <c r="SSO1" s="2063"/>
      <c r="SSP1" s="2063"/>
      <c r="SSQ1" s="2063"/>
      <c r="SSR1" s="2063"/>
      <c r="SSS1" s="2063"/>
      <c r="SST1" s="2063"/>
      <c r="SSU1" s="2063"/>
      <c r="SSV1" s="2063"/>
      <c r="SSW1" s="2063"/>
      <c r="SSX1" s="2063"/>
      <c r="SSY1" s="2063"/>
      <c r="SSZ1" s="2063"/>
      <c r="STA1" s="2063"/>
      <c r="STB1" s="2063"/>
      <c r="STC1" s="2063"/>
      <c r="STD1" s="2063"/>
      <c r="STE1" s="2063"/>
      <c r="STF1" s="2063"/>
      <c r="STG1" s="2063"/>
      <c r="STH1" s="2063"/>
      <c r="STI1" s="2063"/>
      <c r="STJ1" s="2063"/>
      <c r="STK1" s="2063"/>
      <c r="STL1" s="2063"/>
      <c r="STM1" s="2063"/>
      <c r="STN1" s="2063"/>
      <c r="STO1" s="2063"/>
      <c r="STP1" s="2063"/>
      <c r="STQ1" s="2063"/>
      <c r="STR1" s="2063"/>
      <c r="STS1" s="2063"/>
      <c r="STT1" s="2063"/>
      <c r="STU1" s="2063"/>
      <c r="STV1" s="2063"/>
      <c r="STW1" s="2063"/>
      <c r="STX1" s="2063"/>
      <c r="STY1" s="2063"/>
      <c r="STZ1" s="2063"/>
      <c r="SUA1" s="2063"/>
      <c r="SUB1" s="2063"/>
      <c r="SUC1" s="2063"/>
      <c r="SUD1" s="2063"/>
      <c r="SUE1" s="2063"/>
      <c r="SUF1" s="2063"/>
      <c r="SUG1" s="2063"/>
      <c r="SUH1" s="2063"/>
      <c r="SUI1" s="2063"/>
      <c r="SUJ1" s="2063"/>
      <c r="SUK1" s="2063"/>
      <c r="SUL1" s="2063"/>
      <c r="SUM1" s="2063"/>
      <c r="SUN1" s="2063"/>
      <c r="SUO1" s="2063"/>
      <c r="SUP1" s="2063"/>
      <c r="SUQ1" s="2063"/>
      <c r="SUR1" s="2063"/>
      <c r="SUS1" s="2063"/>
      <c r="SUT1" s="2063"/>
      <c r="SUU1" s="2063"/>
      <c r="SUV1" s="2063"/>
      <c r="SUW1" s="2063"/>
      <c r="SUX1" s="2063"/>
      <c r="SUY1" s="2063"/>
      <c r="SUZ1" s="2063"/>
      <c r="SVA1" s="2063"/>
      <c r="SVB1" s="2063"/>
      <c r="SVC1" s="2063"/>
      <c r="SVD1" s="2063"/>
      <c r="SVE1" s="2063"/>
      <c r="SVF1" s="2063"/>
      <c r="SVG1" s="2063"/>
      <c r="SVH1" s="2063"/>
      <c r="SVI1" s="2063"/>
      <c r="SVJ1" s="2063"/>
      <c r="SVK1" s="2063"/>
      <c r="SVL1" s="2063"/>
      <c r="SVM1" s="2063"/>
      <c r="SVN1" s="2063"/>
      <c r="SVO1" s="2063"/>
      <c r="SVP1" s="2063"/>
      <c r="SVQ1" s="2063"/>
      <c r="SVR1" s="2063"/>
      <c r="SVS1" s="2063"/>
      <c r="SVT1" s="2063"/>
      <c r="SVU1" s="2063"/>
      <c r="SVV1" s="2063"/>
      <c r="SVW1" s="2063"/>
      <c r="SVX1" s="2063"/>
      <c r="SVY1" s="2063"/>
      <c r="SVZ1" s="2063"/>
      <c r="SWA1" s="2063"/>
      <c r="SWB1" s="2063"/>
      <c r="SWC1" s="2063"/>
      <c r="SWD1" s="2063"/>
      <c r="SWE1" s="2063"/>
      <c r="SWF1" s="2063"/>
      <c r="SWG1" s="2063"/>
      <c r="SWH1" s="2063"/>
      <c r="SWI1" s="2063"/>
      <c r="SWJ1" s="2063"/>
      <c r="SWK1" s="2063"/>
      <c r="SWL1" s="2063"/>
      <c r="SWM1" s="2063"/>
      <c r="SWN1" s="2063"/>
      <c r="SWO1" s="2063"/>
      <c r="SWP1" s="2063"/>
      <c r="SWQ1" s="2063"/>
      <c r="SWR1" s="2063"/>
      <c r="SWS1" s="2063"/>
      <c r="SWT1" s="2063"/>
      <c r="SWU1" s="2063"/>
      <c r="SWV1" s="2063"/>
      <c r="SWW1" s="2063"/>
      <c r="SWX1" s="2063"/>
      <c r="SWY1" s="2063"/>
      <c r="SWZ1" s="2063"/>
      <c r="SXA1" s="2063"/>
      <c r="SXB1" s="2063"/>
      <c r="SXC1" s="2063"/>
      <c r="SXD1" s="2063"/>
      <c r="SXE1" s="2063"/>
      <c r="SXF1" s="2063"/>
      <c r="SXG1" s="2063"/>
      <c r="SXH1" s="2063"/>
      <c r="SXI1" s="2063"/>
      <c r="SXJ1" s="2063"/>
      <c r="SXK1" s="2063"/>
      <c r="SXL1" s="2063"/>
      <c r="SXM1" s="2063"/>
      <c r="SXN1" s="2063"/>
      <c r="SXO1" s="2063"/>
      <c r="SXP1" s="2063"/>
      <c r="SXQ1" s="2063"/>
      <c r="SXR1" s="2063"/>
      <c r="SXS1" s="2063"/>
      <c r="SXT1" s="2063"/>
      <c r="SXU1" s="2063"/>
      <c r="SXV1" s="2063"/>
      <c r="SXW1" s="2063"/>
      <c r="SXX1" s="2063"/>
      <c r="SXY1" s="2063"/>
      <c r="SXZ1" s="2063"/>
      <c r="SYA1" s="2063"/>
      <c r="SYB1" s="2063"/>
      <c r="SYC1" s="2063"/>
      <c r="SYD1" s="2063"/>
      <c r="SYE1" s="2063"/>
      <c r="SYF1" s="2063"/>
      <c r="SYG1" s="2063"/>
      <c r="SYH1" s="2063"/>
      <c r="SYI1" s="2063"/>
      <c r="SYJ1" s="2063"/>
      <c r="SYK1" s="2063"/>
      <c r="SYL1" s="2063"/>
      <c r="SYM1" s="2063"/>
      <c r="SYN1" s="2063"/>
      <c r="SYO1" s="2063"/>
      <c r="SYP1" s="2063"/>
      <c r="SYQ1" s="2063"/>
      <c r="SYR1" s="2063"/>
      <c r="SYS1" s="2063"/>
      <c r="SYT1" s="2063"/>
      <c r="SYU1" s="2063"/>
      <c r="SYV1" s="2063"/>
      <c r="SYW1" s="2063"/>
      <c r="SYX1" s="2063"/>
      <c r="SYY1" s="2063"/>
      <c r="SYZ1" s="2063"/>
      <c r="SZA1" s="2063"/>
      <c r="SZB1" s="2063"/>
      <c r="SZC1" s="2063"/>
      <c r="SZD1" s="2063"/>
      <c r="SZE1" s="2063"/>
      <c r="SZF1" s="2063"/>
      <c r="SZG1" s="2063"/>
      <c r="SZH1" s="2063"/>
      <c r="SZI1" s="2063"/>
      <c r="SZJ1" s="2063"/>
      <c r="SZK1" s="2063"/>
      <c r="SZL1" s="2063"/>
      <c r="SZM1" s="2063"/>
      <c r="SZN1" s="2063"/>
      <c r="SZO1" s="2063"/>
      <c r="SZP1" s="2063"/>
      <c r="SZQ1" s="2063"/>
      <c r="SZR1" s="2063"/>
      <c r="SZS1" s="2063"/>
      <c r="SZT1" s="2063"/>
      <c r="SZU1" s="2063"/>
      <c r="SZV1" s="2063"/>
      <c r="SZW1" s="2063"/>
      <c r="SZX1" s="2063"/>
      <c r="SZY1" s="2063"/>
      <c r="SZZ1" s="2063"/>
      <c r="TAA1" s="2063"/>
      <c r="TAB1" s="2063"/>
      <c r="TAC1" s="2063"/>
      <c r="TAD1" s="2063"/>
      <c r="TAE1" s="2063"/>
      <c r="TAF1" s="2063"/>
      <c r="TAG1" s="2063"/>
      <c r="TAH1" s="2063"/>
      <c r="TAI1" s="2063"/>
      <c r="TAJ1" s="2063"/>
      <c r="TAK1" s="2063"/>
      <c r="TAL1" s="2063"/>
      <c r="TAM1" s="2063"/>
      <c r="TAN1" s="2063"/>
      <c r="TAO1" s="2063"/>
      <c r="TAP1" s="2063"/>
      <c r="TAQ1" s="2063"/>
      <c r="TAR1" s="2063"/>
      <c r="TAS1" s="2063"/>
      <c r="TAT1" s="2063"/>
      <c r="TAU1" s="2063"/>
      <c r="TAV1" s="2063"/>
      <c r="TAW1" s="2063"/>
      <c r="TAX1" s="2063"/>
      <c r="TAY1" s="2063"/>
      <c r="TAZ1" s="2063"/>
      <c r="TBA1" s="2063"/>
      <c r="TBB1" s="2063"/>
      <c r="TBC1" s="2063"/>
      <c r="TBD1" s="2063"/>
      <c r="TBE1" s="2063"/>
      <c r="TBF1" s="2063"/>
      <c r="TBG1" s="2063"/>
      <c r="TBH1" s="2063"/>
      <c r="TBI1" s="2063"/>
      <c r="TBJ1" s="2063"/>
      <c r="TBK1" s="2063"/>
      <c r="TBL1" s="2063"/>
      <c r="TBM1" s="2063"/>
      <c r="TBN1" s="2063"/>
      <c r="TBO1" s="2063"/>
      <c r="TBP1" s="2063"/>
      <c r="TBQ1" s="2063"/>
      <c r="TBR1" s="2063"/>
      <c r="TBS1" s="2063"/>
      <c r="TBT1" s="2063"/>
      <c r="TBU1" s="2063"/>
      <c r="TBV1" s="2063"/>
      <c r="TBW1" s="2063"/>
      <c r="TBX1" s="2063"/>
      <c r="TBY1" s="2063"/>
      <c r="TBZ1" s="2063"/>
      <c r="TCA1" s="2063"/>
      <c r="TCB1" s="2063"/>
      <c r="TCC1" s="2063"/>
      <c r="TCD1" s="2063"/>
      <c r="TCE1" s="2063"/>
      <c r="TCF1" s="2063"/>
      <c r="TCG1" s="2063"/>
      <c r="TCH1" s="2063"/>
      <c r="TCI1" s="2063"/>
      <c r="TCJ1" s="2063"/>
      <c r="TCK1" s="2063"/>
      <c r="TCL1" s="2063"/>
      <c r="TCM1" s="2063"/>
      <c r="TCN1" s="2063"/>
      <c r="TCO1" s="2063"/>
      <c r="TCP1" s="2063"/>
      <c r="TCQ1" s="2063"/>
      <c r="TCR1" s="2063"/>
      <c r="TCS1" s="2063"/>
      <c r="TCT1" s="2063"/>
      <c r="TCU1" s="2063"/>
      <c r="TCV1" s="2063"/>
      <c r="TCW1" s="2063"/>
      <c r="TCX1" s="2063"/>
      <c r="TCY1" s="2063"/>
      <c r="TCZ1" s="2063"/>
      <c r="TDA1" s="2063"/>
      <c r="TDB1" s="2063"/>
      <c r="TDC1" s="2063"/>
      <c r="TDD1" s="2063"/>
      <c r="TDE1" s="2063"/>
      <c r="TDF1" s="2063"/>
      <c r="TDG1" s="2063"/>
      <c r="TDH1" s="2063"/>
      <c r="TDI1" s="2063"/>
      <c r="TDJ1" s="2063"/>
      <c r="TDK1" s="2063"/>
      <c r="TDL1" s="2063"/>
      <c r="TDM1" s="2063"/>
      <c r="TDN1" s="2063"/>
      <c r="TDO1" s="2063"/>
      <c r="TDP1" s="2063"/>
      <c r="TDQ1" s="2063"/>
      <c r="TDR1" s="2063"/>
      <c r="TDS1" s="2063"/>
      <c r="TDT1" s="2063"/>
      <c r="TDU1" s="2063"/>
      <c r="TDV1" s="2063"/>
      <c r="TDW1" s="2063"/>
      <c r="TDX1" s="2063"/>
      <c r="TDY1" s="2063"/>
      <c r="TDZ1" s="2063"/>
      <c r="TEA1" s="2063"/>
      <c r="TEB1" s="2063"/>
      <c r="TEC1" s="2063"/>
      <c r="TED1" s="2063"/>
      <c r="TEE1" s="2063"/>
      <c r="TEF1" s="2063"/>
      <c r="TEG1" s="2063"/>
      <c r="TEH1" s="2063"/>
      <c r="TEI1" s="2063"/>
      <c r="TEJ1" s="2063"/>
      <c r="TEK1" s="2063"/>
      <c r="TEL1" s="2063"/>
      <c r="TEM1" s="2063"/>
      <c r="TEN1" s="2063"/>
      <c r="TEO1" s="2063"/>
      <c r="TEP1" s="2063"/>
      <c r="TEQ1" s="2063"/>
      <c r="TER1" s="2063"/>
      <c r="TES1" s="2063"/>
      <c r="TET1" s="2063"/>
      <c r="TEU1" s="2063"/>
      <c r="TEV1" s="2063"/>
      <c r="TEW1" s="2063"/>
      <c r="TEX1" s="2063"/>
      <c r="TEY1" s="2063"/>
      <c r="TEZ1" s="2063"/>
      <c r="TFA1" s="2063"/>
      <c r="TFB1" s="2063"/>
      <c r="TFC1" s="2063"/>
      <c r="TFD1" s="2063"/>
      <c r="TFE1" s="2063"/>
      <c r="TFF1" s="2063"/>
      <c r="TFG1" s="2063"/>
      <c r="TFH1" s="2063"/>
      <c r="TFI1" s="2063"/>
      <c r="TFJ1" s="2063"/>
      <c r="TFK1" s="2063"/>
      <c r="TFL1" s="2063"/>
      <c r="TFM1" s="2063"/>
      <c r="TFN1" s="2063"/>
      <c r="TFO1" s="2063"/>
      <c r="TFP1" s="2063"/>
      <c r="TFQ1" s="2063"/>
      <c r="TFR1" s="2063"/>
      <c r="TFS1" s="2063"/>
      <c r="TFT1" s="2063"/>
      <c r="TFU1" s="2063"/>
      <c r="TFV1" s="2063"/>
      <c r="TFW1" s="2063"/>
      <c r="TFX1" s="2063"/>
      <c r="TFY1" s="2063"/>
      <c r="TFZ1" s="2063"/>
      <c r="TGA1" s="2063"/>
      <c r="TGB1" s="2063"/>
      <c r="TGC1" s="2063"/>
      <c r="TGD1" s="2063"/>
      <c r="TGE1" s="2063"/>
      <c r="TGF1" s="2063"/>
      <c r="TGG1" s="2063"/>
      <c r="TGH1" s="2063"/>
      <c r="TGI1" s="2063"/>
      <c r="TGJ1" s="2063"/>
      <c r="TGK1" s="2063"/>
      <c r="TGL1" s="2063"/>
      <c r="TGM1" s="2063"/>
      <c r="TGN1" s="2063"/>
      <c r="TGO1" s="2063"/>
      <c r="TGP1" s="2063"/>
      <c r="TGQ1" s="2063"/>
      <c r="TGR1" s="2063"/>
      <c r="TGS1" s="2063"/>
      <c r="TGT1" s="2063"/>
      <c r="TGU1" s="2063"/>
      <c r="TGV1" s="2063"/>
      <c r="TGW1" s="2063"/>
      <c r="TGX1" s="2063"/>
      <c r="TGY1" s="2063"/>
      <c r="TGZ1" s="2063"/>
      <c r="THA1" s="2063"/>
      <c r="THB1" s="2063"/>
      <c r="THC1" s="2063"/>
      <c r="THD1" s="2063"/>
      <c r="THE1" s="2063"/>
      <c r="THF1" s="2063"/>
      <c r="THG1" s="2063"/>
      <c r="THH1" s="2063"/>
      <c r="THI1" s="2063"/>
      <c r="THJ1" s="2063"/>
      <c r="THK1" s="2063"/>
      <c r="THL1" s="2063"/>
      <c r="THM1" s="2063"/>
      <c r="THN1" s="2063"/>
      <c r="THO1" s="2063"/>
      <c r="THP1" s="2063"/>
      <c r="THQ1" s="2063"/>
      <c r="THR1" s="2063"/>
      <c r="THS1" s="2063"/>
      <c r="THT1" s="2063"/>
      <c r="THU1" s="2063"/>
      <c r="THV1" s="2063"/>
      <c r="THW1" s="2063"/>
      <c r="THX1" s="2063"/>
      <c r="THY1" s="2063"/>
      <c r="THZ1" s="2063"/>
      <c r="TIA1" s="2063"/>
      <c r="TIB1" s="2063"/>
      <c r="TIC1" s="2063"/>
      <c r="TID1" s="2063"/>
      <c r="TIE1" s="2063"/>
      <c r="TIF1" s="2063"/>
      <c r="TIG1" s="2063"/>
      <c r="TIH1" s="2063"/>
      <c r="TII1" s="2063"/>
      <c r="TIJ1" s="2063"/>
      <c r="TIK1" s="2063"/>
      <c r="TIL1" s="2063"/>
      <c r="TIM1" s="2063"/>
      <c r="TIN1" s="2063"/>
      <c r="TIO1" s="2063"/>
      <c r="TIP1" s="2063"/>
      <c r="TIQ1" s="2063"/>
      <c r="TIR1" s="2063"/>
      <c r="TIS1" s="2063"/>
      <c r="TIT1" s="2063"/>
      <c r="TIU1" s="2063"/>
      <c r="TIV1" s="2063"/>
      <c r="TIW1" s="2063"/>
      <c r="TIX1" s="2063"/>
      <c r="TIY1" s="2063"/>
      <c r="TIZ1" s="2063"/>
      <c r="TJA1" s="2063"/>
      <c r="TJB1" s="2063"/>
      <c r="TJC1" s="2063"/>
      <c r="TJD1" s="2063"/>
      <c r="TJE1" s="2063"/>
      <c r="TJF1" s="2063"/>
      <c r="TJG1" s="2063"/>
      <c r="TJH1" s="2063"/>
      <c r="TJI1" s="2063"/>
      <c r="TJJ1" s="2063"/>
      <c r="TJK1" s="2063"/>
      <c r="TJL1" s="2063"/>
      <c r="TJM1" s="2063"/>
      <c r="TJN1" s="2063"/>
      <c r="TJO1" s="2063"/>
      <c r="TJP1" s="2063"/>
      <c r="TJQ1" s="2063"/>
      <c r="TJR1" s="2063"/>
      <c r="TJS1" s="2063"/>
      <c r="TJT1" s="2063"/>
      <c r="TJU1" s="2063"/>
      <c r="TJV1" s="2063"/>
      <c r="TJW1" s="2063"/>
      <c r="TJX1" s="2063"/>
      <c r="TJY1" s="2063"/>
      <c r="TJZ1" s="2063"/>
      <c r="TKA1" s="2063"/>
      <c r="TKB1" s="2063"/>
      <c r="TKC1" s="2063"/>
      <c r="TKD1" s="2063"/>
      <c r="TKE1" s="2063"/>
      <c r="TKF1" s="2063"/>
      <c r="TKG1" s="2063"/>
      <c r="TKH1" s="2063"/>
      <c r="TKI1" s="2063"/>
      <c r="TKJ1" s="2063"/>
      <c r="TKK1" s="2063"/>
      <c r="TKL1" s="2063"/>
      <c r="TKM1" s="2063"/>
      <c r="TKN1" s="2063"/>
      <c r="TKO1" s="2063"/>
      <c r="TKP1" s="2063"/>
      <c r="TKQ1" s="2063"/>
      <c r="TKR1" s="2063"/>
      <c r="TKS1" s="2063"/>
      <c r="TKT1" s="2063"/>
      <c r="TKU1" s="2063"/>
      <c r="TKV1" s="2063"/>
      <c r="TKW1" s="2063"/>
      <c r="TKX1" s="2063"/>
      <c r="TKY1" s="2063"/>
      <c r="TKZ1" s="2063"/>
      <c r="TLA1" s="2063"/>
      <c r="TLB1" s="2063"/>
      <c r="TLC1" s="2063"/>
      <c r="TLD1" s="2063"/>
      <c r="TLE1" s="2063"/>
      <c r="TLF1" s="2063"/>
      <c r="TLG1" s="2063"/>
      <c r="TLH1" s="2063"/>
      <c r="TLI1" s="2063"/>
      <c r="TLJ1" s="2063"/>
      <c r="TLK1" s="2063"/>
      <c r="TLL1" s="2063"/>
      <c r="TLM1" s="2063"/>
      <c r="TLN1" s="2063"/>
      <c r="TLO1" s="2063"/>
      <c r="TLP1" s="2063"/>
      <c r="TLQ1" s="2063"/>
      <c r="TLR1" s="2063"/>
      <c r="TLS1" s="2063"/>
      <c r="TLT1" s="2063"/>
      <c r="TLU1" s="2063"/>
      <c r="TLV1" s="2063"/>
      <c r="TLW1" s="2063"/>
      <c r="TLX1" s="2063"/>
      <c r="TLY1" s="2063"/>
      <c r="TLZ1" s="2063"/>
      <c r="TMA1" s="2063"/>
      <c r="TMB1" s="2063"/>
      <c r="TMC1" s="2063"/>
      <c r="TMD1" s="2063"/>
      <c r="TME1" s="2063"/>
      <c r="TMF1" s="2063"/>
      <c r="TMG1" s="2063"/>
      <c r="TMH1" s="2063"/>
      <c r="TMI1" s="2063"/>
      <c r="TMJ1" s="2063"/>
      <c r="TMK1" s="2063"/>
      <c r="TML1" s="2063"/>
      <c r="TMM1" s="2063"/>
      <c r="TMN1" s="2063"/>
      <c r="TMO1" s="2063"/>
      <c r="TMP1" s="2063"/>
      <c r="TMQ1" s="2063"/>
      <c r="TMR1" s="2063"/>
      <c r="TMS1" s="2063"/>
      <c r="TMT1" s="2063"/>
      <c r="TMU1" s="2063"/>
      <c r="TMV1" s="2063"/>
      <c r="TMW1" s="2063"/>
      <c r="TMX1" s="2063"/>
      <c r="TMY1" s="2063"/>
      <c r="TMZ1" s="2063"/>
      <c r="TNA1" s="2063"/>
      <c r="TNB1" s="2063"/>
      <c r="TNC1" s="2063"/>
      <c r="TND1" s="2063"/>
      <c r="TNE1" s="2063"/>
      <c r="TNF1" s="2063"/>
      <c r="TNG1" s="2063"/>
      <c r="TNH1" s="2063"/>
      <c r="TNI1" s="2063"/>
      <c r="TNJ1" s="2063"/>
      <c r="TNK1" s="2063"/>
      <c r="TNL1" s="2063"/>
      <c r="TNM1" s="2063"/>
      <c r="TNN1" s="2063"/>
      <c r="TNO1" s="2063"/>
      <c r="TNP1" s="2063"/>
      <c r="TNQ1" s="2063"/>
      <c r="TNR1" s="2063"/>
      <c r="TNS1" s="2063"/>
      <c r="TNT1" s="2063"/>
      <c r="TNU1" s="2063"/>
      <c r="TNV1" s="2063"/>
      <c r="TNW1" s="2063"/>
      <c r="TNX1" s="2063"/>
      <c r="TNY1" s="2063"/>
      <c r="TNZ1" s="2063"/>
      <c r="TOA1" s="2063"/>
      <c r="TOB1" s="2063"/>
      <c r="TOC1" s="2063"/>
      <c r="TOD1" s="2063"/>
      <c r="TOE1" s="2063"/>
      <c r="TOF1" s="2063"/>
      <c r="TOG1" s="2063"/>
      <c r="TOH1" s="2063"/>
      <c r="TOI1" s="2063"/>
      <c r="TOJ1" s="2063"/>
      <c r="TOK1" s="2063"/>
      <c r="TOL1" s="2063"/>
      <c r="TOM1" s="2063"/>
      <c r="TON1" s="2063"/>
      <c r="TOO1" s="2063"/>
      <c r="TOP1" s="2063"/>
      <c r="TOQ1" s="2063"/>
      <c r="TOR1" s="2063"/>
      <c r="TOS1" s="2063"/>
      <c r="TOT1" s="2063"/>
      <c r="TOU1" s="2063"/>
      <c r="TOV1" s="2063"/>
      <c r="TOW1" s="2063"/>
      <c r="TOX1" s="2063"/>
      <c r="TOY1" s="2063"/>
      <c r="TOZ1" s="2063"/>
      <c r="TPA1" s="2063"/>
      <c r="TPB1" s="2063"/>
      <c r="TPC1" s="2063"/>
      <c r="TPD1" s="2063"/>
      <c r="TPE1" s="2063"/>
      <c r="TPF1" s="2063"/>
      <c r="TPG1" s="2063"/>
      <c r="TPH1" s="2063"/>
      <c r="TPI1" s="2063"/>
      <c r="TPJ1" s="2063"/>
      <c r="TPK1" s="2063"/>
      <c r="TPL1" s="2063"/>
      <c r="TPM1" s="2063"/>
      <c r="TPN1" s="2063"/>
      <c r="TPO1" s="2063"/>
      <c r="TPP1" s="2063"/>
      <c r="TPQ1" s="2063"/>
      <c r="TPR1" s="2063"/>
      <c r="TPS1" s="2063"/>
      <c r="TPT1" s="2063"/>
      <c r="TPU1" s="2063"/>
      <c r="TPV1" s="2063"/>
      <c r="TPW1" s="2063"/>
      <c r="TPX1" s="2063"/>
      <c r="TPY1" s="2063"/>
      <c r="TPZ1" s="2063"/>
      <c r="TQA1" s="2063"/>
      <c r="TQB1" s="2063"/>
      <c r="TQC1" s="2063"/>
      <c r="TQD1" s="2063"/>
      <c r="TQE1" s="2063"/>
      <c r="TQF1" s="2063"/>
      <c r="TQG1" s="2063"/>
      <c r="TQH1" s="2063"/>
      <c r="TQI1" s="2063"/>
      <c r="TQJ1" s="2063"/>
      <c r="TQK1" s="2063"/>
      <c r="TQL1" s="2063"/>
      <c r="TQM1" s="2063"/>
      <c r="TQN1" s="2063"/>
      <c r="TQO1" s="2063"/>
      <c r="TQP1" s="2063"/>
      <c r="TQQ1" s="2063"/>
      <c r="TQR1" s="2063"/>
      <c r="TQS1" s="2063"/>
      <c r="TQT1" s="2063"/>
      <c r="TQU1" s="2063"/>
      <c r="TQV1" s="2063"/>
      <c r="TQW1" s="2063"/>
      <c r="TQX1" s="2063"/>
      <c r="TQY1" s="2063"/>
      <c r="TQZ1" s="2063"/>
      <c r="TRA1" s="2063"/>
      <c r="TRB1" s="2063"/>
      <c r="TRC1" s="2063"/>
      <c r="TRD1" s="2063"/>
      <c r="TRE1" s="2063"/>
      <c r="TRF1" s="2063"/>
      <c r="TRG1" s="2063"/>
      <c r="TRH1" s="2063"/>
      <c r="TRI1" s="2063"/>
      <c r="TRJ1" s="2063"/>
      <c r="TRK1" s="2063"/>
      <c r="TRL1" s="2063"/>
      <c r="TRM1" s="2063"/>
      <c r="TRN1" s="2063"/>
      <c r="TRO1" s="2063"/>
      <c r="TRP1" s="2063"/>
      <c r="TRQ1" s="2063"/>
      <c r="TRR1" s="2063"/>
      <c r="TRS1" s="2063"/>
      <c r="TRT1" s="2063"/>
      <c r="TRU1" s="2063"/>
      <c r="TRV1" s="2063"/>
      <c r="TRW1" s="2063"/>
      <c r="TRX1" s="2063"/>
      <c r="TRY1" s="2063"/>
      <c r="TRZ1" s="2063"/>
      <c r="TSA1" s="2063"/>
      <c r="TSB1" s="2063"/>
      <c r="TSC1" s="2063"/>
      <c r="TSD1" s="2063"/>
      <c r="TSE1" s="2063"/>
      <c r="TSF1" s="2063"/>
      <c r="TSG1" s="2063"/>
      <c r="TSH1" s="2063"/>
      <c r="TSI1" s="2063"/>
      <c r="TSJ1" s="2063"/>
      <c r="TSK1" s="2063"/>
      <c r="TSL1" s="2063"/>
      <c r="TSM1" s="2063"/>
      <c r="TSN1" s="2063"/>
      <c r="TSO1" s="2063"/>
      <c r="TSP1" s="2063"/>
      <c r="TSQ1" s="2063"/>
      <c r="TSR1" s="2063"/>
      <c r="TSS1" s="2063"/>
      <c r="TST1" s="2063"/>
      <c r="TSU1" s="2063"/>
      <c r="TSV1" s="2063"/>
      <c r="TSW1" s="2063"/>
      <c r="TSX1" s="2063"/>
      <c r="TSY1" s="2063"/>
      <c r="TSZ1" s="2063"/>
      <c r="TTA1" s="2063"/>
      <c r="TTB1" s="2063"/>
      <c r="TTC1" s="2063"/>
      <c r="TTD1" s="2063"/>
      <c r="TTE1" s="2063"/>
      <c r="TTF1" s="2063"/>
      <c r="TTG1" s="2063"/>
      <c r="TTH1" s="2063"/>
      <c r="TTI1" s="2063"/>
      <c r="TTJ1" s="2063"/>
      <c r="TTK1" s="2063"/>
      <c r="TTL1" s="2063"/>
      <c r="TTM1" s="2063"/>
      <c r="TTN1" s="2063"/>
      <c r="TTO1" s="2063"/>
      <c r="TTP1" s="2063"/>
      <c r="TTQ1" s="2063"/>
      <c r="TTR1" s="2063"/>
      <c r="TTS1" s="2063"/>
      <c r="TTT1" s="2063"/>
      <c r="TTU1" s="2063"/>
      <c r="TTV1" s="2063"/>
      <c r="TTW1" s="2063"/>
      <c r="TTX1" s="2063"/>
      <c r="TTY1" s="2063"/>
      <c r="TTZ1" s="2063"/>
      <c r="TUA1" s="2063"/>
      <c r="TUB1" s="2063"/>
      <c r="TUC1" s="2063"/>
      <c r="TUD1" s="2063"/>
      <c r="TUE1" s="2063"/>
      <c r="TUF1" s="2063"/>
      <c r="TUG1" s="2063"/>
      <c r="TUH1" s="2063"/>
      <c r="TUI1" s="2063"/>
      <c r="TUJ1" s="2063"/>
      <c r="TUK1" s="2063"/>
      <c r="TUL1" s="2063"/>
      <c r="TUM1" s="2063"/>
      <c r="TUN1" s="2063"/>
      <c r="TUO1" s="2063"/>
      <c r="TUP1" s="2063"/>
      <c r="TUQ1" s="2063"/>
      <c r="TUR1" s="2063"/>
      <c r="TUS1" s="2063"/>
      <c r="TUT1" s="2063"/>
      <c r="TUU1" s="2063"/>
      <c r="TUV1" s="2063"/>
      <c r="TUW1" s="2063"/>
      <c r="TUX1" s="2063"/>
      <c r="TUY1" s="2063"/>
      <c r="TUZ1" s="2063"/>
      <c r="TVA1" s="2063"/>
      <c r="TVB1" s="2063"/>
      <c r="TVC1" s="2063"/>
      <c r="TVD1" s="2063"/>
      <c r="TVE1" s="2063"/>
      <c r="TVF1" s="2063"/>
      <c r="TVG1" s="2063"/>
      <c r="TVH1" s="2063"/>
      <c r="TVI1" s="2063"/>
      <c r="TVJ1" s="2063"/>
      <c r="TVK1" s="2063"/>
      <c r="TVL1" s="2063"/>
      <c r="TVM1" s="2063"/>
      <c r="TVN1" s="2063"/>
      <c r="TVO1" s="2063"/>
      <c r="TVP1" s="2063"/>
      <c r="TVQ1" s="2063"/>
      <c r="TVR1" s="2063"/>
      <c r="TVS1" s="2063"/>
      <c r="TVT1" s="2063"/>
      <c r="TVU1" s="2063"/>
      <c r="TVV1" s="2063"/>
      <c r="TVW1" s="2063"/>
      <c r="TVX1" s="2063"/>
      <c r="TVY1" s="2063"/>
      <c r="TVZ1" s="2063"/>
      <c r="TWA1" s="2063"/>
      <c r="TWB1" s="2063"/>
      <c r="TWC1" s="2063"/>
      <c r="TWD1" s="2063"/>
      <c r="TWE1" s="2063"/>
      <c r="TWF1" s="2063"/>
      <c r="TWG1" s="2063"/>
      <c r="TWH1" s="2063"/>
      <c r="TWI1" s="2063"/>
      <c r="TWJ1" s="2063"/>
      <c r="TWK1" s="2063"/>
      <c r="TWL1" s="2063"/>
      <c r="TWM1" s="2063"/>
      <c r="TWN1" s="2063"/>
      <c r="TWO1" s="2063"/>
      <c r="TWP1" s="2063"/>
      <c r="TWQ1" s="2063"/>
      <c r="TWR1" s="2063"/>
      <c r="TWS1" s="2063"/>
      <c r="TWT1" s="2063"/>
      <c r="TWU1" s="2063"/>
      <c r="TWV1" s="2063"/>
      <c r="TWW1" s="2063"/>
      <c r="TWX1" s="2063"/>
      <c r="TWY1" s="2063"/>
      <c r="TWZ1" s="2063"/>
      <c r="TXA1" s="2063"/>
      <c r="TXB1" s="2063"/>
      <c r="TXC1" s="2063"/>
      <c r="TXD1" s="2063"/>
      <c r="TXE1" s="2063"/>
      <c r="TXF1" s="2063"/>
      <c r="TXG1" s="2063"/>
      <c r="TXH1" s="2063"/>
      <c r="TXI1" s="2063"/>
      <c r="TXJ1" s="2063"/>
      <c r="TXK1" s="2063"/>
      <c r="TXL1" s="2063"/>
      <c r="TXM1" s="2063"/>
      <c r="TXN1" s="2063"/>
      <c r="TXO1" s="2063"/>
      <c r="TXP1" s="2063"/>
      <c r="TXQ1" s="2063"/>
      <c r="TXR1" s="2063"/>
      <c r="TXS1" s="2063"/>
      <c r="TXT1" s="2063"/>
      <c r="TXU1" s="2063"/>
      <c r="TXV1" s="2063"/>
      <c r="TXW1" s="2063"/>
      <c r="TXX1" s="2063"/>
      <c r="TXY1" s="2063"/>
      <c r="TXZ1" s="2063"/>
      <c r="TYA1" s="2063"/>
      <c r="TYB1" s="2063"/>
      <c r="TYC1" s="2063"/>
      <c r="TYD1" s="2063"/>
      <c r="TYE1" s="2063"/>
      <c r="TYF1" s="2063"/>
      <c r="TYG1" s="2063"/>
      <c r="TYH1" s="2063"/>
      <c r="TYI1" s="2063"/>
      <c r="TYJ1" s="2063"/>
      <c r="TYK1" s="2063"/>
      <c r="TYL1" s="2063"/>
      <c r="TYM1" s="2063"/>
      <c r="TYN1" s="2063"/>
      <c r="TYO1" s="2063"/>
      <c r="TYP1" s="2063"/>
      <c r="TYQ1" s="2063"/>
      <c r="TYR1" s="2063"/>
      <c r="TYS1" s="2063"/>
      <c r="TYT1" s="2063"/>
      <c r="TYU1" s="2063"/>
      <c r="TYV1" s="2063"/>
      <c r="TYW1" s="2063"/>
      <c r="TYX1" s="2063"/>
      <c r="TYY1" s="2063"/>
      <c r="TYZ1" s="2063"/>
      <c r="TZA1" s="2063"/>
      <c r="TZB1" s="2063"/>
      <c r="TZC1" s="2063"/>
      <c r="TZD1" s="2063"/>
      <c r="TZE1" s="2063"/>
      <c r="TZF1" s="2063"/>
      <c r="TZG1" s="2063"/>
      <c r="TZH1" s="2063"/>
      <c r="TZI1" s="2063"/>
      <c r="TZJ1" s="2063"/>
      <c r="TZK1" s="2063"/>
      <c r="TZL1" s="2063"/>
      <c r="TZM1" s="2063"/>
      <c r="TZN1" s="2063"/>
      <c r="TZO1" s="2063"/>
      <c r="TZP1" s="2063"/>
      <c r="TZQ1" s="2063"/>
      <c r="TZR1" s="2063"/>
      <c r="TZS1" s="2063"/>
      <c r="TZT1" s="2063"/>
      <c r="TZU1" s="2063"/>
      <c r="TZV1" s="2063"/>
      <c r="TZW1" s="2063"/>
      <c r="TZX1" s="2063"/>
      <c r="TZY1" s="2063"/>
      <c r="TZZ1" s="2063"/>
      <c r="UAA1" s="2063"/>
      <c r="UAB1" s="2063"/>
      <c r="UAC1" s="2063"/>
      <c r="UAD1" s="2063"/>
      <c r="UAE1" s="2063"/>
      <c r="UAF1" s="2063"/>
      <c r="UAG1" s="2063"/>
      <c r="UAH1" s="2063"/>
      <c r="UAI1" s="2063"/>
      <c r="UAJ1" s="2063"/>
      <c r="UAK1" s="2063"/>
      <c r="UAL1" s="2063"/>
      <c r="UAM1" s="2063"/>
      <c r="UAN1" s="2063"/>
      <c r="UAO1" s="2063"/>
      <c r="UAP1" s="2063"/>
      <c r="UAQ1" s="2063"/>
      <c r="UAR1" s="2063"/>
      <c r="UAS1" s="2063"/>
      <c r="UAT1" s="2063"/>
      <c r="UAU1" s="2063"/>
      <c r="UAV1" s="2063"/>
      <c r="UAW1" s="2063"/>
      <c r="UAX1" s="2063"/>
      <c r="UAY1" s="2063"/>
      <c r="UAZ1" s="2063"/>
      <c r="UBA1" s="2063"/>
      <c r="UBB1" s="2063"/>
      <c r="UBC1" s="2063"/>
      <c r="UBD1" s="2063"/>
      <c r="UBE1" s="2063"/>
      <c r="UBF1" s="2063"/>
      <c r="UBG1" s="2063"/>
      <c r="UBH1" s="2063"/>
      <c r="UBI1" s="2063"/>
      <c r="UBJ1" s="2063"/>
      <c r="UBK1" s="2063"/>
      <c r="UBL1" s="2063"/>
      <c r="UBM1" s="2063"/>
      <c r="UBN1" s="2063"/>
      <c r="UBO1" s="2063"/>
      <c r="UBP1" s="2063"/>
      <c r="UBQ1" s="2063"/>
      <c r="UBR1" s="2063"/>
      <c r="UBS1" s="2063"/>
      <c r="UBT1" s="2063"/>
      <c r="UBU1" s="2063"/>
      <c r="UBV1" s="2063"/>
      <c r="UBW1" s="2063"/>
      <c r="UBX1" s="2063"/>
      <c r="UBY1" s="2063"/>
      <c r="UBZ1" s="2063"/>
      <c r="UCA1" s="2063"/>
      <c r="UCB1" s="2063"/>
      <c r="UCC1" s="2063"/>
      <c r="UCD1" s="2063"/>
      <c r="UCE1" s="2063"/>
      <c r="UCF1" s="2063"/>
      <c r="UCG1" s="2063"/>
      <c r="UCH1" s="2063"/>
      <c r="UCI1" s="2063"/>
      <c r="UCJ1" s="2063"/>
      <c r="UCK1" s="2063"/>
      <c r="UCL1" s="2063"/>
      <c r="UCM1" s="2063"/>
      <c r="UCN1" s="2063"/>
      <c r="UCO1" s="2063"/>
      <c r="UCP1" s="2063"/>
      <c r="UCQ1" s="2063"/>
      <c r="UCR1" s="2063"/>
      <c r="UCS1" s="2063"/>
      <c r="UCT1" s="2063"/>
      <c r="UCU1" s="2063"/>
      <c r="UCV1" s="2063"/>
      <c r="UCW1" s="2063"/>
      <c r="UCX1" s="2063"/>
      <c r="UCY1" s="2063"/>
      <c r="UCZ1" s="2063"/>
      <c r="UDA1" s="2063"/>
      <c r="UDB1" s="2063"/>
      <c r="UDC1" s="2063"/>
      <c r="UDD1" s="2063"/>
      <c r="UDE1" s="2063"/>
      <c r="UDF1" s="2063"/>
      <c r="UDG1" s="2063"/>
      <c r="UDH1" s="2063"/>
      <c r="UDI1" s="2063"/>
      <c r="UDJ1" s="2063"/>
      <c r="UDK1" s="2063"/>
      <c r="UDL1" s="2063"/>
      <c r="UDM1" s="2063"/>
      <c r="UDN1" s="2063"/>
      <c r="UDO1" s="2063"/>
      <c r="UDP1" s="2063"/>
      <c r="UDQ1" s="2063"/>
      <c r="UDR1" s="2063"/>
      <c r="UDS1" s="2063"/>
      <c r="UDT1" s="2063"/>
      <c r="UDU1" s="2063"/>
      <c r="UDV1" s="2063"/>
      <c r="UDW1" s="2063"/>
      <c r="UDX1" s="2063"/>
      <c r="UDY1" s="2063"/>
      <c r="UDZ1" s="2063"/>
      <c r="UEA1" s="2063"/>
      <c r="UEB1" s="2063"/>
      <c r="UEC1" s="2063"/>
      <c r="UED1" s="2063"/>
      <c r="UEE1" s="2063"/>
      <c r="UEF1" s="2063"/>
      <c r="UEG1" s="2063"/>
      <c r="UEH1" s="2063"/>
      <c r="UEI1" s="2063"/>
      <c r="UEJ1" s="2063"/>
      <c r="UEK1" s="2063"/>
      <c r="UEL1" s="2063"/>
      <c r="UEM1" s="2063"/>
      <c r="UEN1" s="2063"/>
      <c r="UEO1" s="2063"/>
      <c r="UEP1" s="2063"/>
      <c r="UEQ1" s="2063"/>
      <c r="UER1" s="2063"/>
      <c r="UES1" s="2063"/>
      <c r="UET1" s="2063"/>
      <c r="UEU1" s="2063"/>
      <c r="UEV1" s="2063"/>
      <c r="UEW1" s="2063"/>
      <c r="UEX1" s="2063"/>
      <c r="UEY1" s="2063"/>
      <c r="UEZ1" s="2063"/>
      <c r="UFA1" s="2063"/>
      <c r="UFB1" s="2063"/>
      <c r="UFC1" s="2063"/>
      <c r="UFD1" s="2063"/>
      <c r="UFE1" s="2063"/>
      <c r="UFF1" s="2063"/>
      <c r="UFG1" s="2063"/>
      <c r="UFH1" s="2063"/>
      <c r="UFI1" s="2063"/>
      <c r="UFJ1" s="2063"/>
      <c r="UFK1" s="2063"/>
      <c r="UFL1" s="2063"/>
      <c r="UFM1" s="2063"/>
      <c r="UFN1" s="2063"/>
      <c r="UFO1" s="2063"/>
      <c r="UFP1" s="2063"/>
      <c r="UFQ1" s="2063"/>
      <c r="UFR1" s="2063"/>
      <c r="UFS1" s="2063"/>
      <c r="UFT1" s="2063"/>
      <c r="UFU1" s="2063"/>
      <c r="UFV1" s="2063"/>
      <c r="UFW1" s="2063"/>
      <c r="UFX1" s="2063"/>
      <c r="UFY1" s="2063"/>
      <c r="UFZ1" s="2063"/>
      <c r="UGA1" s="2063"/>
      <c r="UGB1" s="2063"/>
      <c r="UGC1" s="2063"/>
      <c r="UGD1" s="2063"/>
      <c r="UGE1" s="2063"/>
      <c r="UGF1" s="2063"/>
      <c r="UGG1" s="2063"/>
      <c r="UGH1" s="2063"/>
      <c r="UGI1" s="2063"/>
      <c r="UGJ1" s="2063"/>
      <c r="UGK1" s="2063"/>
      <c r="UGL1" s="2063"/>
      <c r="UGM1" s="2063"/>
      <c r="UGN1" s="2063"/>
      <c r="UGO1" s="2063"/>
      <c r="UGP1" s="2063"/>
      <c r="UGQ1" s="2063"/>
      <c r="UGR1" s="2063"/>
      <c r="UGS1" s="2063"/>
      <c r="UGT1" s="2063"/>
      <c r="UGU1" s="2063"/>
      <c r="UGV1" s="2063"/>
      <c r="UGW1" s="2063"/>
      <c r="UGX1" s="2063"/>
      <c r="UGY1" s="2063"/>
      <c r="UGZ1" s="2063"/>
      <c r="UHA1" s="2063"/>
      <c r="UHB1" s="2063"/>
      <c r="UHC1" s="2063"/>
      <c r="UHD1" s="2063"/>
      <c r="UHE1" s="2063"/>
      <c r="UHF1" s="2063"/>
      <c r="UHG1" s="2063"/>
      <c r="UHH1" s="2063"/>
      <c r="UHI1" s="2063"/>
      <c r="UHJ1" s="2063"/>
      <c r="UHK1" s="2063"/>
      <c r="UHL1" s="2063"/>
      <c r="UHM1" s="2063"/>
      <c r="UHN1" s="2063"/>
      <c r="UHO1" s="2063"/>
      <c r="UHP1" s="2063"/>
      <c r="UHQ1" s="2063"/>
      <c r="UHR1" s="2063"/>
      <c r="UHS1" s="2063"/>
      <c r="UHT1" s="2063"/>
      <c r="UHU1" s="2063"/>
      <c r="UHV1" s="2063"/>
      <c r="UHW1" s="2063"/>
      <c r="UHX1" s="2063"/>
      <c r="UHY1" s="2063"/>
      <c r="UHZ1" s="2063"/>
      <c r="UIA1" s="2063"/>
      <c r="UIB1" s="2063"/>
      <c r="UIC1" s="2063"/>
      <c r="UID1" s="2063"/>
      <c r="UIE1" s="2063"/>
      <c r="UIF1" s="2063"/>
      <c r="UIG1" s="2063"/>
      <c r="UIH1" s="2063"/>
      <c r="UII1" s="2063"/>
      <c r="UIJ1" s="2063"/>
      <c r="UIK1" s="2063"/>
      <c r="UIL1" s="2063"/>
      <c r="UIM1" s="2063"/>
      <c r="UIN1" s="2063"/>
      <c r="UIO1" s="2063"/>
      <c r="UIP1" s="2063"/>
      <c r="UIQ1" s="2063"/>
      <c r="UIR1" s="2063"/>
      <c r="UIS1" s="2063"/>
      <c r="UIT1" s="2063"/>
      <c r="UIU1" s="2063"/>
      <c r="UIV1" s="2063"/>
      <c r="UIW1" s="2063"/>
      <c r="UIX1" s="2063"/>
      <c r="UIY1" s="2063"/>
      <c r="UIZ1" s="2063"/>
      <c r="UJA1" s="2063"/>
      <c r="UJB1" s="2063"/>
      <c r="UJC1" s="2063"/>
      <c r="UJD1" s="2063"/>
      <c r="UJE1" s="2063"/>
      <c r="UJF1" s="2063"/>
      <c r="UJG1" s="2063"/>
      <c r="UJH1" s="2063"/>
      <c r="UJI1" s="2063"/>
      <c r="UJJ1" s="2063"/>
      <c r="UJK1" s="2063"/>
      <c r="UJL1" s="2063"/>
      <c r="UJM1" s="2063"/>
      <c r="UJN1" s="2063"/>
      <c r="UJO1" s="2063"/>
      <c r="UJP1" s="2063"/>
      <c r="UJQ1" s="2063"/>
      <c r="UJR1" s="2063"/>
      <c r="UJS1" s="2063"/>
      <c r="UJT1" s="2063"/>
      <c r="UJU1" s="2063"/>
      <c r="UJV1" s="2063"/>
      <c r="UJW1" s="2063"/>
      <c r="UJX1" s="2063"/>
      <c r="UJY1" s="2063"/>
      <c r="UJZ1" s="2063"/>
      <c r="UKA1" s="2063"/>
      <c r="UKB1" s="2063"/>
      <c r="UKC1" s="2063"/>
      <c r="UKD1" s="2063"/>
      <c r="UKE1" s="2063"/>
      <c r="UKF1" s="2063"/>
      <c r="UKG1" s="2063"/>
      <c r="UKH1" s="2063"/>
      <c r="UKI1" s="2063"/>
      <c r="UKJ1" s="2063"/>
      <c r="UKK1" s="2063"/>
      <c r="UKL1" s="2063"/>
      <c r="UKM1" s="2063"/>
      <c r="UKN1" s="2063"/>
      <c r="UKO1" s="2063"/>
      <c r="UKP1" s="2063"/>
      <c r="UKQ1" s="2063"/>
      <c r="UKR1" s="2063"/>
      <c r="UKS1" s="2063"/>
      <c r="UKT1" s="2063"/>
      <c r="UKU1" s="2063"/>
      <c r="UKV1" s="2063"/>
      <c r="UKW1" s="2063"/>
      <c r="UKX1" s="2063"/>
      <c r="UKY1" s="2063"/>
      <c r="UKZ1" s="2063"/>
      <c r="ULA1" s="2063"/>
      <c r="ULB1" s="2063"/>
      <c r="ULC1" s="2063"/>
      <c r="ULD1" s="2063"/>
      <c r="ULE1" s="2063"/>
      <c r="ULF1" s="2063"/>
      <c r="ULG1" s="2063"/>
      <c r="ULH1" s="2063"/>
      <c r="ULI1" s="2063"/>
      <c r="ULJ1" s="2063"/>
      <c r="ULK1" s="2063"/>
      <c r="ULL1" s="2063"/>
      <c r="ULM1" s="2063"/>
      <c r="ULN1" s="2063"/>
      <c r="ULO1" s="2063"/>
      <c r="ULP1" s="2063"/>
      <c r="ULQ1" s="2063"/>
      <c r="ULR1" s="2063"/>
      <c r="ULS1" s="2063"/>
      <c r="ULT1" s="2063"/>
      <c r="ULU1" s="2063"/>
      <c r="ULV1" s="2063"/>
      <c r="ULW1" s="2063"/>
      <c r="ULX1" s="2063"/>
      <c r="ULY1" s="2063"/>
      <c r="ULZ1" s="2063"/>
      <c r="UMA1" s="2063"/>
      <c r="UMB1" s="2063"/>
      <c r="UMC1" s="2063"/>
      <c r="UMD1" s="2063"/>
      <c r="UME1" s="2063"/>
      <c r="UMF1" s="2063"/>
      <c r="UMG1" s="2063"/>
      <c r="UMH1" s="2063"/>
      <c r="UMI1" s="2063"/>
      <c r="UMJ1" s="2063"/>
      <c r="UMK1" s="2063"/>
      <c r="UML1" s="2063"/>
      <c r="UMM1" s="2063"/>
      <c r="UMN1" s="2063"/>
      <c r="UMO1" s="2063"/>
      <c r="UMP1" s="2063"/>
      <c r="UMQ1" s="2063"/>
      <c r="UMR1" s="2063"/>
      <c r="UMS1" s="2063"/>
      <c r="UMT1" s="2063"/>
      <c r="UMU1" s="2063"/>
      <c r="UMV1" s="2063"/>
      <c r="UMW1" s="2063"/>
      <c r="UMX1" s="2063"/>
      <c r="UMY1" s="2063"/>
      <c r="UMZ1" s="2063"/>
      <c r="UNA1" s="2063"/>
      <c r="UNB1" s="2063"/>
      <c r="UNC1" s="2063"/>
      <c r="UND1" s="2063"/>
      <c r="UNE1" s="2063"/>
      <c r="UNF1" s="2063"/>
      <c r="UNG1" s="2063"/>
      <c r="UNH1" s="2063"/>
      <c r="UNI1" s="2063"/>
      <c r="UNJ1" s="2063"/>
      <c r="UNK1" s="2063"/>
      <c r="UNL1" s="2063"/>
      <c r="UNM1" s="2063"/>
      <c r="UNN1" s="2063"/>
      <c r="UNO1" s="2063"/>
      <c r="UNP1" s="2063"/>
      <c r="UNQ1" s="2063"/>
      <c r="UNR1" s="2063"/>
      <c r="UNS1" s="2063"/>
      <c r="UNT1" s="2063"/>
      <c r="UNU1" s="2063"/>
      <c r="UNV1" s="2063"/>
      <c r="UNW1" s="2063"/>
      <c r="UNX1" s="2063"/>
      <c r="UNY1" s="2063"/>
      <c r="UNZ1" s="2063"/>
      <c r="UOA1" s="2063"/>
      <c r="UOB1" s="2063"/>
      <c r="UOC1" s="2063"/>
      <c r="UOD1" s="2063"/>
      <c r="UOE1" s="2063"/>
      <c r="UOF1" s="2063"/>
      <c r="UOG1" s="2063"/>
      <c r="UOH1" s="2063"/>
      <c r="UOI1" s="2063"/>
      <c r="UOJ1" s="2063"/>
      <c r="UOK1" s="2063"/>
      <c r="UOL1" s="2063"/>
      <c r="UOM1" s="2063"/>
      <c r="UON1" s="2063"/>
      <c r="UOO1" s="2063"/>
      <c r="UOP1" s="2063"/>
      <c r="UOQ1" s="2063"/>
      <c r="UOR1" s="2063"/>
      <c r="UOS1" s="2063"/>
      <c r="UOT1" s="2063"/>
      <c r="UOU1" s="2063"/>
      <c r="UOV1" s="2063"/>
      <c r="UOW1" s="2063"/>
      <c r="UOX1" s="2063"/>
      <c r="UOY1" s="2063"/>
      <c r="UOZ1" s="2063"/>
      <c r="UPA1" s="2063"/>
      <c r="UPB1" s="2063"/>
      <c r="UPC1" s="2063"/>
      <c r="UPD1" s="2063"/>
      <c r="UPE1" s="2063"/>
      <c r="UPF1" s="2063"/>
      <c r="UPG1" s="2063"/>
      <c r="UPH1" s="2063"/>
      <c r="UPI1" s="2063"/>
      <c r="UPJ1" s="2063"/>
      <c r="UPK1" s="2063"/>
      <c r="UPL1" s="2063"/>
      <c r="UPM1" s="2063"/>
      <c r="UPN1" s="2063"/>
      <c r="UPO1" s="2063"/>
      <c r="UPP1" s="2063"/>
      <c r="UPQ1" s="2063"/>
      <c r="UPR1" s="2063"/>
      <c r="UPS1" s="2063"/>
      <c r="UPT1" s="2063"/>
      <c r="UPU1" s="2063"/>
      <c r="UPV1" s="2063"/>
      <c r="UPW1" s="2063"/>
      <c r="UPX1" s="2063"/>
      <c r="UPY1" s="2063"/>
      <c r="UPZ1" s="2063"/>
      <c r="UQA1" s="2063"/>
      <c r="UQB1" s="2063"/>
      <c r="UQC1" s="2063"/>
      <c r="UQD1" s="2063"/>
      <c r="UQE1" s="2063"/>
      <c r="UQF1" s="2063"/>
      <c r="UQG1" s="2063"/>
      <c r="UQH1" s="2063"/>
      <c r="UQI1" s="2063"/>
      <c r="UQJ1" s="2063"/>
      <c r="UQK1" s="2063"/>
      <c r="UQL1" s="2063"/>
      <c r="UQM1" s="2063"/>
      <c r="UQN1" s="2063"/>
      <c r="UQO1" s="2063"/>
      <c r="UQP1" s="2063"/>
      <c r="UQQ1" s="2063"/>
      <c r="UQR1" s="2063"/>
      <c r="UQS1" s="2063"/>
      <c r="UQT1" s="2063"/>
      <c r="UQU1" s="2063"/>
      <c r="UQV1" s="2063"/>
      <c r="UQW1" s="2063"/>
      <c r="UQX1" s="2063"/>
      <c r="UQY1" s="2063"/>
      <c r="UQZ1" s="2063"/>
      <c r="URA1" s="2063"/>
      <c r="URB1" s="2063"/>
      <c r="URC1" s="2063"/>
      <c r="URD1" s="2063"/>
      <c r="URE1" s="2063"/>
      <c r="URF1" s="2063"/>
      <c r="URG1" s="2063"/>
      <c r="URH1" s="2063"/>
      <c r="URI1" s="2063"/>
      <c r="URJ1" s="2063"/>
      <c r="URK1" s="2063"/>
      <c r="URL1" s="2063"/>
      <c r="URM1" s="2063"/>
      <c r="URN1" s="2063"/>
      <c r="URO1" s="2063"/>
      <c r="URP1" s="2063"/>
      <c r="URQ1" s="2063"/>
      <c r="URR1" s="2063"/>
      <c r="URS1" s="2063"/>
      <c r="URT1" s="2063"/>
      <c r="URU1" s="2063"/>
      <c r="URV1" s="2063"/>
      <c r="URW1" s="2063"/>
      <c r="URX1" s="2063"/>
      <c r="URY1" s="2063"/>
      <c r="URZ1" s="2063"/>
      <c r="USA1" s="2063"/>
      <c r="USB1" s="2063"/>
      <c r="USC1" s="2063"/>
      <c r="USD1" s="2063"/>
      <c r="USE1" s="2063"/>
      <c r="USF1" s="2063"/>
      <c r="USG1" s="2063"/>
      <c r="USH1" s="2063"/>
      <c r="USI1" s="2063"/>
      <c r="USJ1" s="2063"/>
      <c r="USK1" s="2063"/>
      <c r="USL1" s="2063"/>
      <c r="USM1" s="2063"/>
      <c r="USN1" s="2063"/>
      <c r="USO1" s="2063"/>
      <c r="USP1" s="2063"/>
      <c r="USQ1" s="2063"/>
      <c r="USR1" s="2063"/>
      <c r="USS1" s="2063"/>
      <c r="UST1" s="2063"/>
      <c r="USU1" s="2063"/>
      <c r="USV1" s="2063"/>
      <c r="USW1" s="2063"/>
      <c r="USX1" s="2063"/>
      <c r="USY1" s="2063"/>
      <c r="USZ1" s="2063"/>
      <c r="UTA1" s="2063"/>
      <c r="UTB1" s="2063"/>
      <c r="UTC1" s="2063"/>
      <c r="UTD1" s="2063"/>
      <c r="UTE1" s="2063"/>
      <c r="UTF1" s="2063"/>
      <c r="UTG1" s="2063"/>
      <c r="UTH1" s="2063"/>
      <c r="UTI1" s="2063"/>
      <c r="UTJ1" s="2063"/>
      <c r="UTK1" s="2063"/>
      <c r="UTL1" s="2063"/>
      <c r="UTM1" s="2063"/>
      <c r="UTN1" s="2063"/>
      <c r="UTO1" s="2063"/>
      <c r="UTP1" s="2063"/>
      <c r="UTQ1" s="2063"/>
      <c r="UTR1" s="2063"/>
      <c r="UTS1" s="2063"/>
      <c r="UTT1" s="2063"/>
      <c r="UTU1" s="2063"/>
      <c r="UTV1" s="2063"/>
      <c r="UTW1" s="2063"/>
      <c r="UTX1" s="2063"/>
      <c r="UTY1" s="2063"/>
      <c r="UTZ1" s="2063"/>
      <c r="UUA1" s="2063"/>
      <c r="UUB1" s="2063"/>
      <c r="UUC1" s="2063"/>
      <c r="UUD1" s="2063"/>
      <c r="UUE1" s="2063"/>
      <c r="UUF1" s="2063"/>
      <c r="UUG1" s="2063"/>
      <c r="UUH1" s="2063"/>
      <c r="UUI1" s="2063"/>
      <c r="UUJ1" s="2063"/>
      <c r="UUK1" s="2063"/>
      <c r="UUL1" s="2063"/>
      <c r="UUM1" s="2063"/>
      <c r="UUN1" s="2063"/>
      <c r="UUO1" s="2063"/>
      <c r="UUP1" s="2063"/>
      <c r="UUQ1" s="2063"/>
      <c r="UUR1" s="2063"/>
      <c r="UUS1" s="2063"/>
      <c r="UUT1" s="2063"/>
      <c r="UUU1" s="2063"/>
      <c r="UUV1" s="2063"/>
      <c r="UUW1" s="2063"/>
      <c r="UUX1" s="2063"/>
      <c r="UUY1" s="2063"/>
      <c r="UUZ1" s="2063"/>
      <c r="UVA1" s="2063"/>
      <c r="UVB1" s="2063"/>
      <c r="UVC1" s="2063"/>
      <c r="UVD1" s="2063"/>
      <c r="UVE1" s="2063"/>
      <c r="UVF1" s="2063"/>
      <c r="UVG1" s="2063"/>
      <c r="UVH1" s="2063"/>
      <c r="UVI1" s="2063"/>
      <c r="UVJ1" s="2063"/>
      <c r="UVK1" s="2063"/>
      <c r="UVL1" s="2063"/>
      <c r="UVM1" s="2063"/>
      <c r="UVN1" s="2063"/>
      <c r="UVO1" s="2063"/>
      <c r="UVP1" s="2063"/>
      <c r="UVQ1" s="2063"/>
      <c r="UVR1" s="2063"/>
      <c r="UVS1" s="2063"/>
      <c r="UVT1" s="2063"/>
      <c r="UVU1" s="2063"/>
      <c r="UVV1" s="2063"/>
      <c r="UVW1" s="2063"/>
      <c r="UVX1" s="2063"/>
      <c r="UVY1" s="2063"/>
      <c r="UVZ1" s="2063"/>
      <c r="UWA1" s="2063"/>
      <c r="UWB1" s="2063"/>
      <c r="UWC1" s="2063"/>
      <c r="UWD1" s="2063"/>
      <c r="UWE1" s="2063"/>
      <c r="UWF1" s="2063"/>
      <c r="UWG1" s="2063"/>
      <c r="UWH1" s="2063"/>
      <c r="UWI1" s="2063"/>
      <c r="UWJ1" s="2063"/>
      <c r="UWK1" s="2063"/>
      <c r="UWL1" s="2063"/>
      <c r="UWM1" s="2063"/>
      <c r="UWN1" s="2063"/>
      <c r="UWO1" s="2063"/>
      <c r="UWP1" s="2063"/>
      <c r="UWQ1" s="2063"/>
      <c r="UWR1" s="2063"/>
      <c r="UWS1" s="2063"/>
      <c r="UWT1" s="2063"/>
      <c r="UWU1" s="2063"/>
      <c r="UWV1" s="2063"/>
      <c r="UWW1" s="2063"/>
      <c r="UWX1" s="2063"/>
      <c r="UWY1" s="2063"/>
      <c r="UWZ1" s="2063"/>
      <c r="UXA1" s="2063"/>
      <c r="UXB1" s="2063"/>
      <c r="UXC1" s="2063"/>
      <c r="UXD1" s="2063"/>
      <c r="UXE1" s="2063"/>
      <c r="UXF1" s="2063"/>
      <c r="UXG1" s="2063"/>
      <c r="UXH1" s="2063"/>
      <c r="UXI1" s="2063"/>
      <c r="UXJ1" s="2063"/>
      <c r="UXK1" s="2063"/>
      <c r="UXL1" s="2063"/>
      <c r="UXM1" s="2063"/>
      <c r="UXN1" s="2063"/>
      <c r="UXO1" s="2063"/>
      <c r="UXP1" s="2063"/>
      <c r="UXQ1" s="2063"/>
      <c r="UXR1" s="2063"/>
      <c r="UXS1" s="2063"/>
      <c r="UXT1" s="2063"/>
      <c r="UXU1" s="2063"/>
      <c r="UXV1" s="2063"/>
      <c r="UXW1" s="2063"/>
      <c r="UXX1" s="2063"/>
      <c r="UXY1" s="2063"/>
      <c r="UXZ1" s="2063"/>
      <c r="UYA1" s="2063"/>
      <c r="UYB1" s="2063"/>
      <c r="UYC1" s="2063"/>
      <c r="UYD1" s="2063"/>
      <c r="UYE1" s="2063"/>
      <c r="UYF1" s="2063"/>
      <c r="UYG1" s="2063"/>
      <c r="UYH1" s="2063"/>
      <c r="UYI1" s="2063"/>
      <c r="UYJ1" s="2063"/>
      <c r="UYK1" s="2063"/>
      <c r="UYL1" s="2063"/>
      <c r="UYM1" s="2063"/>
      <c r="UYN1" s="2063"/>
      <c r="UYO1" s="2063"/>
      <c r="UYP1" s="2063"/>
      <c r="UYQ1" s="2063"/>
      <c r="UYR1" s="2063"/>
      <c r="UYS1" s="2063"/>
      <c r="UYT1" s="2063"/>
      <c r="UYU1" s="2063"/>
      <c r="UYV1" s="2063"/>
      <c r="UYW1" s="2063"/>
      <c r="UYX1" s="2063"/>
      <c r="UYY1" s="2063"/>
      <c r="UYZ1" s="2063"/>
      <c r="UZA1" s="2063"/>
      <c r="UZB1" s="2063"/>
      <c r="UZC1" s="2063"/>
      <c r="UZD1" s="2063"/>
      <c r="UZE1" s="2063"/>
      <c r="UZF1" s="2063"/>
      <c r="UZG1" s="2063"/>
      <c r="UZH1" s="2063"/>
      <c r="UZI1" s="2063"/>
      <c r="UZJ1" s="2063"/>
      <c r="UZK1" s="2063"/>
      <c r="UZL1" s="2063"/>
      <c r="UZM1" s="2063"/>
      <c r="UZN1" s="2063"/>
      <c r="UZO1" s="2063"/>
      <c r="UZP1" s="2063"/>
      <c r="UZQ1" s="2063"/>
      <c r="UZR1" s="2063"/>
      <c r="UZS1" s="2063"/>
      <c r="UZT1" s="2063"/>
      <c r="UZU1" s="2063"/>
      <c r="UZV1" s="2063"/>
      <c r="UZW1" s="2063"/>
      <c r="UZX1" s="2063"/>
      <c r="UZY1" s="2063"/>
      <c r="UZZ1" s="2063"/>
      <c r="VAA1" s="2063"/>
      <c r="VAB1" s="2063"/>
      <c r="VAC1" s="2063"/>
      <c r="VAD1" s="2063"/>
      <c r="VAE1" s="2063"/>
      <c r="VAF1" s="2063"/>
      <c r="VAG1" s="2063"/>
      <c r="VAH1" s="2063"/>
      <c r="VAI1" s="2063"/>
      <c r="VAJ1" s="2063"/>
      <c r="VAK1" s="2063"/>
      <c r="VAL1" s="2063"/>
      <c r="VAM1" s="2063"/>
      <c r="VAN1" s="2063"/>
      <c r="VAO1" s="2063"/>
      <c r="VAP1" s="2063"/>
      <c r="VAQ1" s="2063"/>
      <c r="VAR1" s="2063"/>
      <c r="VAS1" s="2063"/>
      <c r="VAT1" s="2063"/>
      <c r="VAU1" s="2063"/>
      <c r="VAV1" s="2063"/>
      <c r="VAW1" s="2063"/>
      <c r="VAX1" s="2063"/>
      <c r="VAY1" s="2063"/>
      <c r="VAZ1" s="2063"/>
      <c r="VBA1" s="2063"/>
      <c r="VBB1" s="2063"/>
      <c r="VBC1" s="2063"/>
      <c r="VBD1" s="2063"/>
      <c r="VBE1" s="2063"/>
      <c r="VBF1" s="2063"/>
      <c r="VBG1" s="2063"/>
      <c r="VBH1" s="2063"/>
      <c r="VBI1" s="2063"/>
      <c r="VBJ1" s="2063"/>
      <c r="VBK1" s="2063"/>
      <c r="VBL1" s="2063"/>
      <c r="VBM1" s="2063"/>
      <c r="VBN1" s="2063"/>
      <c r="VBO1" s="2063"/>
      <c r="VBP1" s="2063"/>
      <c r="VBQ1" s="2063"/>
      <c r="VBR1" s="2063"/>
      <c r="VBS1" s="2063"/>
      <c r="VBT1" s="2063"/>
      <c r="VBU1" s="2063"/>
      <c r="VBV1" s="2063"/>
      <c r="VBW1" s="2063"/>
      <c r="VBX1" s="2063"/>
      <c r="VBY1" s="2063"/>
      <c r="VBZ1" s="2063"/>
      <c r="VCA1" s="2063"/>
      <c r="VCB1" s="2063"/>
      <c r="VCC1" s="2063"/>
      <c r="VCD1" s="2063"/>
      <c r="VCE1" s="2063"/>
      <c r="VCF1" s="2063"/>
      <c r="VCG1" s="2063"/>
      <c r="VCH1" s="2063"/>
      <c r="VCI1" s="2063"/>
      <c r="VCJ1" s="2063"/>
      <c r="VCK1" s="2063"/>
      <c r="VCL1" s="2063"/>
      <c r="VCM1" s="2063"/>
      <c r="VCN1" s="2063"/>
      <c r="VCO1" s="2063"/>
      <c r="VCP1" s="2063"/>
      <c r="VCQ1" s="2063"/>
      <c r="VCR1" s="2063"/>
      <c r="VCS1" s="2063"/>
      <c r="VCT1" s="2063"/>
      <c r="VCU1" s="2063"/>
      <c r="VCV1" s="2063"/>
      <c r="VCW1" s="2063"/>
      <c r="VCX1" s="2063"/>
      <c r="VCY1" s="2063"/>
      <c r="VCZ1" s="2063"/>
      <c r="VDA1" s="2063"/>
      <c r="VDB1" s="2063"/>
      <c r="VDC1" s="2063"/>
      <c r="VDD1" s="2063"/>
      <c r="VDE1" s="2063"/>
      <c r="VDF1" s="2063"/>
      <c r="VDG1" s="2063"/>
      <c r="VDH1" s="2063"/>
      <c r="VDI1" s="2063"/>
      <c r="VDJ1" s="2063"/>
      <c r="VDK1" s="2063"/>
      <c r="VDL1" s="2063"/>
      <c r="VDM1" s="2063"/>
      <c r="VDN1" s="2063"/>
      <c r="VDO1" s="2063"/>
      <c r="VDP1" s="2063"/>
      <c r="VDQ1" s="2063"/>
      <c r="VDR1" s="2063"/>
      <c r="VDS1" s="2063"/>
      <c r="VDT1" s="2063"/>
      <c r="VDU1" s="2063"/>
      <c r="VDV1" s="2063"/>
      <c r="VDW1" s="2063"/>
      <c r="VDX1" s="2063"/>
      <c r="VDY1" s="2063"/>
      <c r="VDZ1" s="2063"/>
      <c r="VEA1" s="2063"/>
      <c r="VEB1" s="2063"/>
      <c r="VEC1" s="2063"/>
      <c r="VED1" s="2063"/>
      <c r="VEE1" s="2063"/>
      <c r="VEF1" s="2063"/>
      <c r="VEG1" s="2063"/>
      <c r="VEH1" s="2063"/>
      <c r="VEI1" s="2063"/>
      <c r="VEJ1" s="2063"/>
      <c r="VEK1" s="2063"/>
      <c r="VEL1" s="2063"/>
      <c r="VEM1" s="2063"/>
      <c r="VEN1" s="2063"/>
      <c r="VEO1" s="2063"/>
      <c r="VEP1" s="2063"/>
      <c r="VEQ1" s="2063"/>
      <c r="VER1" s="2063"/>
      <c r="VES1" s="2063"/>
      <c r="VET1" s="2063"/>
      <c r="VEU1" s="2063"/>
      <c r="VEV1" s="2063"/>
      <c r="VEW1" s="2063"/>
      <c r="VEX1" s="2063"/>
      <c r="VEY1" s="2063"/>
      <c r="VEZ1" s="2063"/>
      <c r="VFA1" s="2063"/>
      <c r="VFB1" s="2063"/>
      <c r="VFC1" s="2063"/>
      <c r="VFD1" s="2063"/>
      <c r="VFE1" s="2063"/>
      <c r="VFF1" s="2063"/>
      <c r="VFG1" s="2063"/>
      <c r="VFH1" s="2063"/>
      <c r="VFI1" s="2063"/>
      <c r="VFJ1" s="2063"/>
      <c r="VFK1" s="2063"/>
      <c r="VFL1" s="2063"/>
      <c r="VFM1" s="2063"/>
      <c r="VFN1" s="2063"/>
      <c r="VFO1" s="2063"/>
      <c r="VFP1" s="2063"/>
      <c r="VFQ1" s="2063"/>
      <c r="VFR1" s="2063"/>
      <c r="VFS1" s="2063"/>
      <c r="VFT1" s="2063"/>
      <c r="VFU1" s="2063"/>
      <c r="VFV1" s="2063"/>
      <c r="VFW1" s="2063"/>
      <c r="VFX1" s="2063"/>
      <c r="VFY1" s="2063"/>
      <c r="VFZ1" s="2063"/>
      <c r="VGA1" s="2063"/>
      <c r="VGB1" s="2063"/>
      <c r="VGC1" s="2063"/>
      <c r="VGD1" s="2063"/>
      <c r="VGE1" s="2063"/>
      <c r="VGF1" s="2063"/>
      <c r="VGG1" s="2063"/>
      <c r="VGH1" s="2063"/>
      <c r="VGI1" s="2063"/>
      <c r="VGJ1" s="2063"/>
      <c r="VGK1" s="2063"/>
      <c r="VGL1" s="2063"/>
      <c r="VGM1" s="2063"/>
      <c r="VGN1" s="2063"/>
      <c r="VGO1" s="2063"/>
      <c r="VGP1" s="2063"/>
      <c r="VGQ1" s="2063"/>
      <c r="VGR1" s="2063"/>
      <c r="VGS1" s="2063"/>
      <c r="VGT1" s="2063"/>
      <c r="VGU1" s="2063"/>
      <c r="VGV1" s="2063"/>
      <c r="VGW1" s="2063"/>
      <c r="VGX1" s="2063"/>
      <c r="VGY1" s="2063"/>
      <c r="VGZ1" s="2063"/>
      <c r="VHA1" s="2063"/>
      <c r="VHB1" s="2063"/>
      <c r="VHC1" s="2063"/>
      <c r="VHD1" s="2063"/>
      <c r="VHE1" s="2063"/>
      <c r="VHF1" s="2063"/>
      <c r="VHG1" s="2063"/>
      <c r="VHH1" s="2063"/>
      <c r="VHI1" s="2063"/>
      <c r="VHJ1" s="2063"/>
      <c r="VHK1" s="2063"/>
      <c r="VHL1" s="2063"/>
      <c r="VHM1" s="2063"/>
      <c r="VHN1" s="2063"/>
      <c r="VHO1" s="2063"/>
      <c r="VHP1" s="2063"/>
      <c r="VHQ1" s="2063"/>
      <c r="VHR1" s="2063"/>
      <c r="VHS1" s="2063"/>
      <c r="VHT1" s="2063"/>
      <c r="VHU1" s="2063"/>
      <c r="VHV1" s="2063"/>
      <c r="VHW1" s="2063"/>
      <c r="VHX1" s="2063"/>
      <c r="VHY1" s="2063"/>
      <c r="VHZ1" s="2063"/>
      <c r="VIA1" s="2063"/>
      <c r="VIB1" s="2063"/>
      <c r="VIC1" s="2063"/>
      <c r="VID1" s="2063"/>
      <c r="VIE1" s="2063"/>
      <c r="VIF1" s="2063"/>
      <c r="VIG1" s="2063"/>
      <c r="VIH1" s="2063"/>
      <c r="VII1" s="2063"/>
      <c r="VIJ1" s="2063"/>
      <c r="VIK1" s="2063"/>
      <c r="VIL1" s="2063"/>
      <c r="VIM1" s="2063"/>
      <c r="VIN1" s="2063"/>
      <c r="VIO1" s="2063"/>
      <c r="VIP1" s="2063"/>
      <c r="VIQ1" s="2063"/>
      <c r="VIR1" s="2063"/>
      <c r="VIS1" s="2063"/>
      <c r="VIT1" s="2063"/>
      <c r="VIU1" s="2063"/>
      <c r="VIV1" s="2063"/>
      <c r="VIW1" s="2063"/>
      <c r="VIX1" s="2063"/>
      <c r="VIY1" s="2063"/>
      <c r="VIZ1" s="2063"/>
      <c r="VJA1" s="2063"/>
      <c r="VJB1" s="2063"/>
      <c r="VJC1" s="2063"/>
      <c r="VJD1" s="2063"/>
      <c r="VJE1" s="2063"/>
      <c r="VJF1" s="2063"/>
      <c r="VJG1" s="2063"/>
      <c r="VJH1" s="2063"/>
      <c r="VJI1" s="2063"/>
      <c r="VJJ1" s="2063"/>
      <c r="VJK1" s="2063"/>
      <c r="VJL1" s="2063"/>
      <c r="VJM1" s="2063"/>
      <c r="VJN1" s="2063"/>
      <c r="VJO1" s="2063"/>
      <c r="VJP1" s="2063"/>
      <c r="VJQ1" s="2063"/>
      <c r="VJR1" s="2063"/>
      <c r="VJS1" s="2063"/>
      <c r="VJT1" s="2063"/>
      <c r="VJU1" s="2063"/>
      <c r="VJV1" s="2063"/>
      <c r="VJW1" s="2063"/>
      <c r="VJX1" s="2063"/>
      <c r="VJY1" s="2063"/>
      <c r="VJZ1" s="2063"/>
      <c r="VKA1" s="2063"/>
      <c r="VKB1" s="2063"/>
      <c r="VKC1" s="2063"/>
      <c r="VKD1" s="2063"/>
      <c r="VKE1" s="2063"/>
      <c r="VKF1" s="2063"/>
      <c r="VKG1" s="2063"/>
      <c r="VKH1" s="2063"/>
      <c r="VKI1" s="2063"/>
      <c r="VKJ1" s="2063"/>
      <c r="VKK1" s="2063"/>
      <c r="VKL1" s="2063"/>
      <c r="VKM1" s="2063"/>
      <c r="VKN1" s="2063"/>
      <c r="VKO1" s="2063"/>
      <c r="VKP1" s="2063"/>
      <c r="VKQ1" s="2063"/>
      <c r="VKR1" s="2063"/>
      <c r="VKS1" s="2063"/>
      <c r="VKT1" s="2063"/>
      <c r="VKU1" s="2063"/>
      <c r="VKV1" s="2063"/>
      <c r="VKW1" s="2063"/>
      <c r="VKX1" s="2063"/>
      <c r="VKY1" s="2063"/>
      <c r="VKZ1" s="2063"/>
      <c r="VLA1" s="2063"/>
      <c r="VLB1" s="2063"/>
      <c r="VLC1" s="2063"/>
      <c r="VLD1" s="2063"/>
      <c r="VLE1" s="2063"/>
      <c r="VLF1" s="2063"/>
      <c r="VLG1" s="2063"/>
      <c r="VLH1" s="2063"/>
      <c r="VLI1" s="2063"/>
      <c r="VLJ1" s="2063"/>
      <c r="VLK1" s="2063"/>
      <c r="VLL1" s="2063"/>
      <c r="VLM1" s="2063"/>
      <c r="VLN1" s="2063"/>
      <c r="VLO1" s="2063"/>
      <c r="VLP1" s="2063"/>
      <c r="VLQ1" s="2063"/>
      <c r="VLR1" s="2063"/>
      <c r="VLS1" s="2063"/>
      <c r="VLT1" s="2063"/>
      <c r="VLU1" s="2063"/>
      <c r="VLV1" s="2063"/>
      <c r="VLW1" s="2063"/>
      <c r="VLX1" s="2063"/>
      <c r="VLY1" s="2063"/>
      <c r="VLZ1" s="2063"/>
      <c r="VMA1" s="2063"/>
      <c r="VMB1" s="2063"/>
      <c r="VMC1" s="2063"/>
      <c r="VMD1" s="2063"/>
      <c r="VME1" s="2063"/>
      <c r="VMF1" s="2063"/>
      <c r="VMG1" s="2063"/>
      <c r="VMH1" s="2063"/>
      <c r="VMI1" s="2063"/>
      <c r="VMJ1" s="2063"/>
      <c r="VMK1" s="2063"/>
      <c r="VML1" s="2063"/>
      <c r="VMM1" s="2063"/>
      <c r="VMN1" s="2063"/>
      <c r="VMO1" s="2063"/>
      <c r="VMP1" s="2063"/>
      <c r="VMQ1" s="2063"/>
      <c r="VMR1" s="2063"/>
      <c r="VMS1" s="2063"/>
      <c r="VMT1" s="2063"/>
      <c r="VMU1" s="2063"/>
      <c r="VMV1" s="2063"/>
      <c r="VMW1" s="2063"/>
      <c r="VMX1" s="2063"/>
      <c r="VMY1" s="2063"/>
      <c r="VMZ1" s="2063"/>
      <c r="VNA1" s="2063"/>
      <c r="VNB1" s="2063"/>
      <c r="VNC1" s="2063"/>
      <c r="VND1" s="2063"/>
      <c r="VNE1" s="2063"/>
      <c r="VNF1" s="2063"/>
      <c r="VNG1" s="2063"/>
      <c r="VNH1" s="2063"/>
      <c r="VNI1" s="2063"/>
      <c r="VNJ1" s="2063"/>
      <c r="VNK1" s="2063"/>
      <c r="VNL1" s="2063"/>
      <c r="VNM1" s="2063"/>
      <c r="VNN1" s="2063"/>
      <c r="VNO1" s="2063"/>
      <c r="VNP1" s="2063"/>
      <c r="VNQ1" s="2063"/>
      <c r="VNR1" s="2063"/>
      <c r="VNS1" s="2063"/>
      <c r="VNT1" s="2063"/>
      <c r="VNU1" s="2063"/>
      <c r="VNV1" s="2063"/>
      <c r="VNW1" s="2063"/>
      <c r="VNX1" s="2063"/>
      <c r="VNY1" s="2063"/>
      <c r="VNZ1" s="2063"/>
      <c r="VOA1" s="2063"/>
      <c r="VOB1" s="2063"/>
      <c r="VOC1" s="2063"/>
      <c r="VOD1" s="2063"/>
      <c r="VOE1" s="2063"/>
      <c r="VOF1" s="2063"/>
      <c r="VOG1" s="2063"/>
      <c r="VOH1" s="2063"/>
      <c r="VOI1" s="2063"/>
      <c r="VOJ1" s="2063"/>
      <c r="VOK1" s="2063"/>
      <c r="VOL1" s="2063"/>
      <c r="VOM1" s="2063"/>
      <c r="VON1" s="2063"/>
      <c r="VOO1" s="2063"/>
      <c r="VOP1" s="2063"/>
      <c r="VOQ1" s="2063"/>
      <c r="VOR1" s="2063"/>
      <c r="VOS1" s="2063"/>
      <c r="VOT1" s="2063"/>
      <c r="VOU1" s="2063"/>
      <c r="VOV1" s="2063"/>
      <c r="VOW1" s="2063"/>
      <c r="VOX1" s="2063"/>
      <c r="VOY1" s="2063"/>
      <c r="VOZ1" s="2063"/>
      <c r="VPA1" s="2063"/>
      <c r="VPB1" s="2063"/>
      <c r="VPC1" s="2063"/>
      <c r="VPD1" s="2063"/>
      <c r="VPE1" s="2063"/>
      <c r="VPF1" s="2063"/>
      <c r="VPG1" s="2063"/>
      <c r="VPH1" s="2063"/>
      <c r="VPI1" s="2063"/>
      <c r="VPJ1" s="2063"/>
      <c r="VPK1" s="2063"/>
      <c r="VPL1" s="2063"/>
      <c r="VPM1" s="2063"/>
      <c r="VPN1" s="2063"/>
      <c r="VPO1" s="2063"/>
      <c r="VPP1" s="2063"/>
      <c r="VPQ1" s="2063"/>
      <c r="VPR1" s="2063"/>
      <c r="VPS1" s="2063"/>
      <c r="VPT1" s="2063"/>
      <c r="VPU1" s="2063"/>
      <c r="VPV1" s="2063"/>
      <c r="VPW1" s="2063"/>
      <c r="VPX1" s="2063"/>
      <c r="VPY1" s="2063"/>
      <c r="VPZ1" s="2063"/>
      <c r="VQA1" s="2063"/>
      <c r="VQB1" s="2063"/>
      <c r="VQC1" s="2063"/>
      <c r="VQD1" s="2063"/>
      <c r="VQE1" s="2063"/>
      <c r="VQF1" s="2063"/>
      <c r="VQG1" s="2063"/>
      <c r="VQH1" s="2063"/>
      <c r="VQI1" s="2063"/>
      <c r="VQJ1" s="2063"/>
      <c r="VQK1" s="2063"/>
      <c r="VQL1" s="2063"/>
      <c r="VQM1" s="2063"/>
      <c r="VQN1" s="2063"/>
      <c r="VQO1" s="2063"/>
      <c r="VQP1" s="2063"/>
      <c r="VQQ1" s="2063"/>
      <c r="VQR1" s="2063"/>
      <c r="VQS1" s="2063"/>
      <c r="VQT1" s="2063"/>
      <c r="VQU1" s="2063"/>
      <c r="VQV1" s="2063"/>
      <c r="VQW1" s="2063"/>
      <c r="VQX1" s="2063"/>
      <c r="VQY1" s="2063"/>
      <c r="VQZ1" s="2063"/>
      <c r="VRA1" s="2063"/>
      <c r="VRB1" s="2063"/>
      <c r="VRC1" s="2063"/>
      <c r="VRD1" s="2063"/>
      <c r="VRE1" s="2063"/>
      <c r="VRF1" s="2063"/>
      <c r="VRG1" s="2063"/>
      <c r="VRH1" s="2063"/>
      <c r="VRI1" s="2063"/>
      <c r="VRJ1" s="2063"/>
      <c r="VRK1" s="2063"/>
      <c r="VRL1" s="2063"/>
      <c r="VRM1" s="2063"/>
      <c r="VRN1" s="2063"/>
      <c r="VRO1" s="2063"/>
      <c r="VRP1" s="2063"/>
      <c r="VRQ1" s="2063"/>
      <c r="VRR1" s="2063"/>
      <c r="VRS1" s="2063"/>
      <c r="VRT1" s="2063"/>
      <c r="VRU1" s="2063"/>
      <c r="VRV1" s="2063"/>
      <c r="VRW1" s="2063"/>
      <c r="VRX1" s="2063"/>
      <c r="VRY1" s="2063"/>
      <c r="VRZ1" s="2063"/>
      <c r="VSA1" s="2063"/>
      <c r="VSB1" s="2063"/>
      <c r="VSC1" s="2063"/>
      <c r="VSD1" s="2063"/>
      <c r="VSE1" s="2063"/>
      <c r="VSF1" s="2063"/>
      <c r="VSG1" s="2063"/>
      <c r="VSH1" s="2063"/>
      <c r="VSI1" s="2063"/>
      <c r="VSJ1" s="2063"/>
      <c r="VSK1" s="2063"/>
      <c r="VSL1" s="2063"/>
      <c r="VSM1" s="2063"/>
      <c r="VSN1" s="2063"/>
      <c r="VSO1" s="2063"/>
      <c r="VSP1" s="2063"/>
      <c r="VSQ1" s="2063"/>
      <c r="VSR1" s="2063"/>
      <c r="VSS1" s="2063"/>
      <c r="VST1" s="2063"/>
      <c r="VSU1" s="2063"/>
      <c r="VSV1" s="2063"/>
      <c r="VSW1" s="2063"/>
      <c r="VSX1" s="2063"/>
      <c r="VSY1" s="2063"/>
      <c r="VSZ1" s="2063"/>
      <c r="VTA1" s="2063"/>
      <c r="VTB1" s="2063"/>
      <c r="VTC1" s="2063"/>
      <c r="VTD1" s="2063"/>
      <c r="VTE1" s="2063"/>
      <c r="VTF1" s="2063"/>
      <c r="VTG1" s="2063"/>
      <c r="VTH1" s="2063"/>
      <c r="VTI1" s="2063"/>
      <c r="VTJ1" s="2063"/>
      <c r="VTK1" s="2063"/>
      <c r="VTL1" s="2063"/>
      <c r="VTM1" s="2063"/>
      <c r="VTN1" s="2063"/>
      <c r="VTO1" s="2063"/>
      <c r="VTP1" s="2063"/>
      <c r="VTQ1" s="2063"/>
      <c r="VTR1" s="2063"/>
      <c r="VTS1" s="2063"/>
      <c r="VTT1" s="2063"/>
      <c r="VTU1" s="2063"/>
      <c r="VTV1" s="2063"/>
      <c r="VTW1" s="2063"/>
      <c r="VTX1" s="2063"/>
      <c r="VTY1" s="2063"/>
      <c r="VTZ1" s="2063"/>
      <c r="VUA1" s="2063"/>
      <c r="VUB1" s="2063"/>
      <c r="VUC1" s="2063"/>
      <c r="VUD1" s="2063"/>
      <c r="VUE1" s="2063"/>
      <c r="VUF1" s="2063"/>
      <c r="VUG1" s="2063"/>
      <c r="VUH1" s="2063"/>
      <c r="VUI1" s="2063"/>
      <c r="VUJ1" s="2063"/>
      <c r="VUK1" s="2063"/>
      <c r="VUL1" s="2063"/>
      <c r="VUM1" s="2063"/>
      <c r="VUN1" s="2063"/>
      <c r="VUO1" s="2063"/>
      <c r="VUP1" s="2063"/>
      <c r="VUQ1" s="2063"/>
      <c r="VUR1" s="2063"/>
      <c r="VUS1" s="2063"/>
      <c r="VUT1" s="2063"/>
      <c r="VUU1" s="2063"/>
      <c r="VUV1" s="2063"/>
      <c r="VUW1" s="2063"/>
      <c r="VUX1" s="2063"/>
      <c r="VUY1" s="2063"/>
      <c r="VUZ1" s="2063"/>
      <c r="VVA1" s="2063"/>
      <c r="VVB1" s="2063"/>
      <c r="VVC1" s="2063"/>
      <c r="VVD1" s="2063"/>
      <c r="VVE1" s="2063"/>
      <c r="VVF1" s="2063"/>
      <c r="VVG1" s="2063"/>
      <c r="VVH1" s="2063"/>
      <c r="VVI1" s="2063"/>
      <c r="VVJ1" s="2063"/>
      <c r="VVK1" s="2063"/>
      <c r="VVL1" s="2063"/>
      <c r="VVM1" s="2063"/>
      <c r="VVN1" s="2063"/>
      <c r="VVO1" s="2063"/>
      <c r="VVP1" s="2063"/>
      <c r="VVQ1" s="2063"/>
      <c r="VVR1" s="2063"/>
      <c r="VVS1" s="2063"/>
      <c r="VVT1" s="2063"/>
      <c r="VVU1" s="2063"/>
      <c r="VVV1" s="2063"/>
      <c r="VVW1" s="2063"/>
      <c r="VVX1" s="2063"/>
      <c r="VVY1" s="2063"/>
      <c r="VVZ1" s="2063"/>
      <c r="VWA1" s="2063"/>
      <c r="VWB1" s="2063"/>
      <c r="VWC1" s="2063"/>
      <c r="VWD1" s="2063"/>
      <c r="VWE1" s="2063"/>
      <c r="VWF1" s="2063"/>
      <c r="VWG1" s="2063"/>
      <c r="VWH1" s="2063"/>
      <c r="VWI1" s="2063"/>
      <c r="VWJ1" s="2063"/>
      <c r="VWK1" s="2063"/>
      <c r="VWL1" s="2063"/>
      <c r="VWM1" s="2063"/>
      <c r="VWN1" s="2063"/>
      <c r="VWO1" s="2063"/>
      <c r="VWP1" s="2063"/>
      <c r="VWQ1" s="2063"/>
      <c r="VWR1" s="2063"/>
      <c r="VWS1" s="2063"/>
      <c r="VWT1" s="2063"/>
      <c r="VWU1" s="2063"/>
      <c r="VWV1" s="2063"/>
      <c r="VWW1" s="2063"/>
      <c r="VWX1" s="2063"/>
      <c r="VWY1" s="2063"/>
      <c r="VWZ1" s="2063"/>
      <c r="VXA1" s="2063"/>
      <c r="VXB1" s="2063"/>
      <c r="VXC1" s="2063"/>
      <c r="VXD1" s="2063"/>
      <c r="VXE1" s="2063"/>
      <c r="VXF1" s="2063"/>
      <c r="VXG1" s="2063"/>
      <c r="VXH1" s="2063"/>
      <c r="VXI1" s="2063"/>
      <c r="VXJ1" s="2063"/>
      <c r="VXK1" s="2063"/>
      <c r="VXL1" s="2063"/>
      <c r="VXM1" s="2063"/>
      <c r="VXN1" s="2063"/>
      <c r="VXO1" s="2063"/>
      <c r="VXP1" s="2063"/>
      <c r="VXQ1" s="2063"/>
      <c r="VXR1" s="2063"/>
      <c r="VXS1" s="2063"/>
      <c r="VXT1" s="2063"/>
      <c r="VXU1" s="2063"/>
      <c r="VXV1" s="2063"/>
      <c r="VXW1" s="2063"/>
      <c r="VXX1" s="2063"/>
      <c r="VXY1" s="2063"/>
      <c r="VXZ1" s="2063"/>
      <c r="VYA1" s="2063"/>
      <c r="VYB1" s="2063"/>
      <c r="VYC1" s="2063"/>
      <c r="VYD1" s="2063"/>
      <c r="VYE1" s="2063"/>
      <c r="VYF1" s="2063"/>
      <c r="VYG1" s="2063"/>
      <c r="VYH1" s="2063"/>
      <c r="VYI1" s="2063"/>
      <c r="VYJ1" s="2063"/>
      <c r="VYK1" s="2063"/>
      <c r="VYL1" s="2063"/>
      <c r="VYM1" s="2063"/>
      <c r="VYN1" s="2063"/>
      <c r="VYO1" s="2063"/>
      <c r="VYP1" s="2063"/>
      <c r="VYQ1" s="2063"/>
      <c r="VYR1" s="2063"/>
      <c r="VYS1" s="2063"/>
      <c r="VYT1" s="2063"/>
      <c r="VYU1" s="2063"/>
      <c r="VYV1" s="2063"/>
      <c r="VYW1" s="2063"/>
      <c r="VYX1" s="2063"/>
      <c r="VYY1" s="2063"/>
      <c r="VYZ1" s="2063"/>
      <c r="VZA1" s="2063"/>
      <c r="VZB1" s="2063"/>
      <c r="VZC1" s="2063"/>
      <c r="VZD1" s="2063"/>
      <c r="VZE1" s="2063"/>
      <c r="VZF1" s="2063"/>
      <c r="VZG1" s="2063"/>
      <c r="VZH1" s="2063"/>
      <c r="VZI1" s="2063"/>
      <c r="VZJ1" s="2063"/>
      <c r="VZK1" s="2063"/>
      <c r="VZL1" s="2063"/>
      <c r="VZM1" s="2063"/>
      <c r="VZN1" s="2063"/>
      <c r="VZO1" s="2063"/>
      <c r="VZP1" s="2063"/>
      <c r="VZQ1" s="2063"/>
      <c r="VZR1" s="2063"/>
      <c r="VZS1" s="2063"/>
      <c r="VZT1" s="2063"/>
      <c r="VZU1" s="2063"/>
      <c r="VZV1" s="2063"/>
      <c r="VZW1" s="2063"/>
      <c r="VZX1" s="2063"/>
      <c r="VZY1" s="2063"/>
      <c r="VZZ1" s="2063"/>
      <c r="WAA1" s="2063"/>
      <c r="WAB1" s="2063"/>
      <c r="WAC1" s="2063"/>
      <c r="WAD1" s="2063"/>
      <c r="WAE1" s="2063"/>
      <c r="WAF1" s="2063"/>
      <c r="WAG1" s="2063"/>
      <c r="WAH1" s="2063"/>
      <c r="WAI1" s="2063"/>
      <c r="WAJ1" s="2063"/>
      <c r="WAK1" s="2063"/>
      <c r="WAL1" s="2063"/>
      <c r="WAM1" s="2063"/>
      <c r="WAN1" s="2063"/>
      <c r="WAO1" s="2063"/>
      <c r="WAP1" s="2063"/>
      <c r="WAQ1" s="2063"/>
      <c r="WAR1" s="2063"/>
      <c r="WAS1" s="2063"/>
      <c r="WAT1" s="2063"/>
      <c r="WAU1" s="2063"/>
      <c r="WAV1" s="2063"/>
      <c r="WAW1" s="2063"/>
      <c r="WAX1" s="2063"/>
      <c r="WAY1" s="2063"/>
      <c r="WAZ1" s="2063"/>
      <c r="WBA1" s="2063"/>
      <c r="WBB1" s="2063"/>
      <c r="WBC1" s="2063"/>
      <c r="WBD1" s="2063"/>
      <c r="WBE1" s="2063"/>
      <c r="WBF1" s="2063"/>
      <c r="WBG1" s="2063"/>
      <c r="WBH1" s="2063"/>
      <c r="WBI1" s="2063"/>
      <c r="WBJ1" s="2063"/>
      <c r="WBK1" s="2063"/>
      <c r="WBL1" s="2063"/>
      <c r="WBM1" s="2063"/>
      <c r="WBN1" s="2063"/>
      <c r="WBO1" s="2063"/>
      <c r="WBP1" s="2063"/>
      <c r="WBQ1" s="2063"/>
      <c r="WBR1" s="2063"/>
      <c r="WBS1" s="2063"/>
      <c r="WBT1" s="2063"/>
      <c r="WBU1" s="2063"/>
      <c r="WBV1" s="2063"/>
      <c r="WBW1" s="2063"/>
      <c r="WBX1" s="2063"/>
      <c r="WBY1" s="2063"/>
      <c r="WBZ1" s="2063"/>
      <c r="WCA1" s="2063"/>
      <c r="WCB1" s="2063"/>
      <c r="WCC1" s="2063"/>
      <c r="WCD1" s="2063"/>
      <c r="WCE1" s="2063"/>
      <c r="WCF1" s="2063"/>
      <c r="WCG1" s="2063"/>
      <c r="WCH1" s="2063"/>
      <c r="WCI1" s="2063"/>
      <c r="WCJ1" s="2063"/>
      <c r="WCK1" s="2063"/>
      <c r="WCL1" s="2063"/>
      <c r="WCM1" s="2063"/>
      <c r="WCN1" s="2063"/>
      <c r="WCO1" s="2063"/>
      <c r="WCP1" s="2063"/>
      <c r="WCQ1" s="2063"/>
      <c r="WCR1" s="2063"/>
      <c r="WCS1" s="2063"/>
      <c r="WCT1" s="2063"/>
      <c r="WCU1" s="2063"/>
      <c r="WCV1" s="2063"/>
      <c r="WCW1" s="2063"/>
      <c r="WCX1" s="2063"/>
      <c r="WCY1" s="2063"/>
      <c r="WCZ1" s="2063"/>
      <c r="WDA1" s="2063"/>
      <c r="WDB1" s="2063"/>
      <c r="WDC1" s="2063"/>
      <c r="WDD1" s="2063"/>
      <c r="WDE1" s="2063"/>
      <c r="WDF1" s="2063"/>
      <c r="WDG1" s="2063"/>
      <c r="WDH1" s="2063"/>
      <c r="WDI1" s="2063"/>
      <c r="WDJ1" s="2063"/>
      <c r="WDK1" s="2063"/>
      <c r="WDL1" s="2063"/>
      <c r="WDM1" s="2063"/>
      <c r="WDN1" s="2063"/>
      <c r="WDO1" s="2063"/>
      <c r="WDP1" s="2063"/>
      <c r="WDQ1" s="2063"/>
      <c r="WDR1" s="2063"/>
      <c r="WDS1" s="2063"/>
      <c r="WDT1" s="2063"/>
      <c r="WDU1" s="2063"/>
      <c r="WDV1" s="2063"/>
      <c r="WDW1" s="2063"/>
      <c r="WDX1" s="2063"/>
      <c r="WDY1" s="2063"/>
      <c r="WDZ1" s="2063"/>
      <c r="WEA1" s="2063"/>
      <c r="WEB1" s="2063"/>
      <c r="WEC1" s="2063"/>
      <c r="WED1" s="2063"/>
      <c r="WEE1" s="2063"/>
      <c r="WEF1" s="2063"/>
      <c r="WEG1" s="2063"/>
      <c r="WEH1" s="2063"/>
      <c r="WEI1" s="2063"/>
      <c r="WEJ1" s="2063"/>
      <c r="WEK1" s="2063"/>
      <c r="WEL1" s="2063"/>
      <c r="WEM1" s="2063"/>
      <c r="WEN1" s="2063"/>
      <c r="WEO1" s="2063"/>
      <c r="WEP1" s="2063"/>
      <c r="WEQ1" s="2063"/>
      <c r="WER1" s="2063"/>
      <c r="WES1" s="2063"/>
      <c r="WET1" s="2063"/>
      <c r="WEU1" s="2063"/>
      <c r="WEV1" s="2063"/>
      <c r="WEW1" s="2063"/>
      <c r="WEX1" s="2063"/>
      <c r="WEY1" s="2063"/>
      <c r="WEZ1" s="2063"/>
      <c r="WFA1" s="2063"/>
      <c r="WFB1" s="2063"/>
      <c r="WFC1" s="2063"/>
      <c r="WFD1" s="2063"/>
      <c r="WFE1" s="2063"/>
      <c r="WFF1" s="2063"/>
      <c r="WFG1" s="2063"/>
      <c r="WFH1" s="2063"/>
      <c r="WFI1" s="2063"/>
      <c r="WFJ1" s="2063"/>
      <c r="WFK1" s="2063"/>
      <c r="WFL1" s="2063"/>
      <c r="WFM1" s="2063"/>
      <c r="WFN1" s="2063"/>
      <c r="WFO1" s="2063"/>
      <c r="WFP1" s="2063"/>
      <c r="WFQ1" s="2063"/>
      <c r="WFR1" s="2063"/>
      <c r="WFS1" s="2063"/>
      <c r="WFT1" s="2063"/>
      <c r="WFU1" s="2063"/>
      <c r="WFV1" s="2063"/>
      <c r="WFW1" s="2063"/>
      <c r="WFX1" s="2063"/>
      <c r="WFY1" s="2063"/>
      <c r="WFZ1" s="2063"/>
      <c r="WGA1" s="2063"/>
      <c r="WGB1" s="2063"/>
      <c r="WGC1" s="2063"/>
      <c r="WGD1" s="2063"/>
      <c r="WGE1" s="2063"/>
      <c r="WGF1" s="2063"/>
      <c r="WGG1" s="2063"/>
      <c r="WGH1" s="2063"/>
      <c r="WGI1" s="2063"/>
      <c r="WGJ1" s="2063"/>
      <c r="WGK1" s="2063"/>
      <c r="WGL1" s="2063"/>
      <c r="WGM1" s="2063"/>
      <c r="WGN1" s="2063"/>
      <c r="WGO1" s="2063"/>
      <c r="WGP1" s="2063"/>
      <c r="WGQ1" s="2063"/>
      <c r="WGR1" s="2063"/>
      <c r="WGS1" s="2063"/>
      <c r="WGT1" s="2063"/>
      <c r="WGU1" s="2063"/>
      <c r="WGV1" s="2063"/>
      <c r="WGW1" s="2063"/>
      <c r="WGX1" s="2063"/>
      <c r="WGY1" s="2063"/>
      <c r="WGZ1" s="2063"/>
      <c r="WHA1" s="2063"/>
      <c r="WHB1" s="2063"/>
      <c r="WHC1" s="2063"/>
      <c r="WHD1" s="2063"/>
      <c r="WHE1" s="2063"/>
      <c r="WHF1" s="2063"/>
      <c r="WHG1" s="2063"/>
      <c r="WHH1" s="2063"/>
      <c r="WHI1" s="2063"/>
      <c r="WHJ1" s="2063"/>
      <c r="WHK1" s="2063"/>
      <c r="WHL1" s="2063"/>
      <c r="WHM1" s="2063"/>
      <c r="WHN1" s="2063"/>
      <c r="WHO1" s="2063"/>
      <c r="WHP1" s="2063"/>
      <c r="WHQ1" s="2063"/>
      <c r="WHR1" s="2063"/>
      <c r="WHS1" s="2063"/>
      <c r="WHT1" s="2063"/>
      <c r="WHU1" s="2063"/>
      <c r="WHV1" s="2063"/>
      <c r="WHW1" s="2063"/>
      <c r="WHX1" s="2063"/>
      <c r="WHY1" s="2063"/>
      <c r="WHZ1" s="2063"/>
      <c r="WIA1" s="2063"/>
      <c r="WIB1" s="2063"/>
      <c r="WIC1" s="2063"/>
      <c r="WID1" s="2063"/>
      <c r="WIE1" s="2063"/>
      <c r="WIF1" s="2063"/>
      <c r="WIG1" s="2063"/>
      <c r="WIH1" s="2063"/>
      <c r="WII1" s="2063"/>
      <c r="WIJ1" s="2063"/>
      <c r="WIK1" s="2063"/>
      <c r="WIL1" s="2063"/>
      <c r="WIM1" s="2063"/>
      <c r="WIN1" s="2063"/>
      <c r="WIO1" s="2063"/>
      <c r="WIP1" s="2063"/>
      <c r="WIQ1" s="2063"/>
      <c r="WIR1" s="2063"/>
      <c r="WIS1" s="2063"/>
      <c r="WIT1" s="2063"/>
      <c r="WIU1" s="2063"/>
      <c r="WIV1" s="2063"/>
      <c r="WIW1" s="2063"/>
      <c r="WIX1" s="2063"/>
      <c r="WIY1" s="2063"/>
      <c r="WIZ1" s="2063"/>
      <c r="WJA1" s="2063"/>
      <c r="WJB1" s="2063"/>
      <c r="WJC1" s="2063"/>
      <c r="WJD1" s="2063"/>
      <c r="WJE1" s="2063"/>
      <c r="WJF1" s="2063"/>
      <c r="WJG1" s="2063"/>
      <c r="WJH1" s="2063"/>
      <c r="WJI1" s="2063"/>
      <c r="WJJ1" s="2063"/>
      <c r="WJK1" s="2063"/>
      <c r="WJL1" s="2063"/>
      <c r="WJM1" s="2063"/>
      <c r="WJN1" s="2063"/>
      <c r="WJO1" s="2063"/>
      <c r="WJP1" s="2063"/>
      <c r="WJQ1" s="2063"/>
      <c r="WJR1" s="2063"/>
      <c r="WJS1" s="2063"/>
      <c r="WJT1" s="2063"/>
      <c r="WJU1" s="2063"/>
      <c r="WJV1" s="2063"/>
      <c r="WJW1" s="2063"/>
      <c r="WJX1" s="2063"/>
      <c r="WJY1" s="2063"/>
      <c r="WJZ1" s="2063"/>
      <c r="WKA1" s="2063"/>
      <c r="WKB1" s="2063"/>
      <c r="WKC1" s="2063"/>
      <c r="WKD1" s="2063"/>
      <c r="WKE1" s="2063"/>
      <c r="WKF1" s="2063"/>
      <c r="WKG1" s="2063"/>
      <c r="WKH1" s="2063"/>
      <c r="WKI1" s="2063"/>
      <c r="WKJ1" s="2063"/>
      <c r="WKK1" s="2063"/>
      <c r="WKL1" s="2063"/>
      <c r="WKM1" s="2063"/>
      <c r="WKN1" s="2063"/>
      <c r="WKO1" s="2063"/>
      <c r="WKP1" s="2063"/>
      <c r="WKQ1" s="2063"/>
      <c r="WKR1" s="2063"/>
      <c r="WKS1" s="2063"/>
      <c r="WKT1" s="2063"/>
      <c r="WKU1" s="2063"/>
      <c r="WKV1" s="2063"/>
      <c r="WKW1" s="2063"/>
      <c r="WKX1" s="2063"/>
      <c r="WKY1" s="2063"/>
      <c r="WKZ1" s="2063"/>
      <c r="WLA1" s="2063"/>
      <c r="WLB1" s="2063"/>
      <c r="WLC1" s="2063"/>
      <c r="WLD1" s="2063"/>
      <c r="WLE1" s="2063"/>
      <c r="WLF1" s="2063"/>
      <c r="WLG1" s="2063"/>
      <c r="WLH1" s="2063"/>
      <c r="WLI1" s="2063"/>
      <c r="WLJ1" s="2063"/>
      <c r="WLK1" s="2063"/>
      <c r="WLL1" s="2063"/>
      <c r="WLM1" s="2063"/>
      <c r="WLN1" s="2063"/>
      <c r="WLO1" s="2063"/>
      <c r="WLP1" s="2063"/>
      <c r="WLQ1" s="2063"/>
      <c r="WLR1" s="2063"/>
      <c r="WLS1" s="2063"/>
      <c r="WLT1" s="2063"/>
      <c r="WLU1" s="2063"/>
      <c r="WLV1" s="2063"/>
      <c r="WLW1" s="2063"/>
      <c r="WLX1" s="2063"/>
      <c r="WLY1" s="2063"/>
      <c r="WLZ1" s="2063"/>
      <c r="WMA1" s="2063"/>
      <c r="WMB1" s="2063"/>
      <c r="WMC1" s="2063"/>
      <c r="WMD1" s="2063"/>
      <c r="WME1" s="2063"/>
      <c r="WMF1" s="2063"/>
      <c r="WMG1" s="2063"/>
      <c r="WMH1" s="2063"/>
      <c r="WMI1" s="2063"/>
      <c r="WMJ1" s="2063"/>
      <c r="WMK1" s="2063"/>
      <c r="WML1" s="2063"/>
      <c r="WMM1" s="2063"/>
      <c r="WMN1" s="2063"/>
      <c r="WMO1" s="2063"/>
      <c r="WMP1" s="2063"/>
      <c r="WMQ1" s="2063"/>
      <c r="WMR1" s="2063"/>
      <c r="WMS1" s="2063"/>
      <c r="WMT1" s="2063"/>
      <c r="WMU1" s="2063"/>
      <c r="WMV1" s="2063"/>
      <c r="WMW1" s="2063"/>
      <c r="WMX1" s="2063"/>
      <c r="WMY1" s="2063"/>
      <c r="WMZ1" s="2063"/>
      <c r="WNA1" s="2063"/>
      <c r="WNB1" s="2063"/>
      <c r="WNC1" s="2063"/>
      <c r="WND1" s="2063"/>
      <c r="WNE1" s="2063"/>
      <c r="WNF1" s="2063"/>
      <c r="WNG1" s="2063"/>
      <c r="WNH1" s="2063"/>
      <c r="WNI1" s="2063"/>
      <c r="WNJ1" s="2063"/>
      <c r="WNK1" s="2063"/>
      <c r="WNL1" s="2063"/>
      <c r="WNM1" s="2063"/>
      <c r="WNN1" s="2063"/>
      <c r="WNO1" s="2063"/>
      <c r="WNP1" s="2063"/>
      <c r="WNQ1" s="2063"/>
      <c r="WNR1" s="2063"/>
      <c r="WNS1" s="2063"/>
      <c r="WNT1" s="2063"/>
      <c r="WNU1" s="2063"/>
      <c r="WNV1" s="2063"/>
      <c r="WNW1" s="2063"/>
      <c r="WNX1" s="2063"/>
      <c r="WNY1" s="2063"/>
      <c r="WNZ1" s="2063"/>
      <c r="WOA1" s="2063"/>
      <c r="WOB1" s="2063"/>
      <c r="WOC1" s="2063"/>
      <c r="WOD1" s="2063"/>
      <c r="WOE1" s="2063"/>
      <c r="WOF1" s="2063"/>
      <c r="WOG1" s="2063"/>
      <c r="WOH1" s="2063"/>
      <c r="WOI1" s="2063"/>
      <c r="WOJ1" s="2063"/>
      <c r="WOK1" s="2063"/>
      <c r="WOL1" s="2063"/>
      <c r="WOM1" s="2063"/>
      <c r="WON1" s="2063"/>
      <c r="WOO1" s="2063"/>
      <c r="WOP1" s="2063"/>
      <c r="WOQ1" s="2063"/>
      <c r="WOR1" s="2063"/>
      <c r="WOS1" s="2063"/>
      <c r="WOT1" s="2063"/>
      <c r="WOU1" s="2063"/>
      <c r="WOV1" s="2063"/>
      <c r="WOW1" s="2063"/>
      <c r="WOX1" s="2063"/>
      <c r="WOY1" s="2063"/>
      <c r="WOZ1" s="2063"/>
      <c r="WPA1" s="2063"/>
      <c r="WPB1" s="2063"/>
      <c r="WPC1" s="2063"/>
      <c r="WPD1" s="2063"/>
      <c r="WPE1" s="2063"/>
      <c r="WPF1" s="2063"/>
      <c r="WPG1" s="2063"/>
      <c r="WPH1" s="2063"/>
      <c r="WPI1" s="2063"/>
      <c r="WPJ1" s="2063"/>
      <c r="WPK1" s="2063"/>
      <c r="WPL1" s="2063"/>
      <c r="WPM1" s="2063"/>
      <c r="WPN1" s="2063"/>
      <c r="WPO1" s="2063"/>
      <c r="WPP1" s="2063"/>
      <c r="WPQ1" s="2063"/>
      <c r="WPR1" s="2063"/>
      <c r="WPS1" s="2063"/>
      <c r="WPT1" s="2063"/>
      <c r="WPU1" s="2063"/>
      <c r="WPV1" s="2063"/>
      <c r="WPW1" s="2063"/>
      <c r="WPX1" s="2063"/>
      <c r="WPY1" s="2063"/>
      <c r="WPZ1" s="2063"/>
      <c r="WQA1" s="2063"/>
      <c r="WQB1" s="2063"/>
      <c r="WQC1" s="2063"/>
      <c r="WQD1" s="2063"/>
      <c r="WQE1" s="2063"/>
      <c r="WQF1" s="2063"/>
      <c r="WQG1" s="2063"/>
      <c r="WQH1" s="2063"/>
      <c r="WQI1" s="2063"/>
      <c r="WQJ1" s="2063"/>
      <c r="WQK1" s="2063"/>
      <c r="WQL1" s="2063"/>
      <c r="WQM1" s="2063"/>
      <c r="WQN1" s="2063"/>
      <c r="WQO1" s="2063"/>
      <c r="WQP1" s="2063"/>
      <c r="WQQ1" s="2063"/>
      <c r="WQR1" s="2063"/>
      <c r="WQS1" s="2063"/>
      <c r="WQT1" s="2063"/>
      <c r="WQU1" s="2063"/>
      <c r="WQV1" s="2063"/>
      <c r="WQW1" s="2063"/>
      <c r="WQX1" s="2063"/>
      <c r="WQY1" s="2063"/>
      <c r="WQZ1" s="2063"/>
      <c r="WRA1" s="2063"/>
      <c r="WRB1" s="2063"/>
      <c r="WRC1" s="2063"/>
      <c r="WRD1" s="2063"/>
      <c r="WRE1" s="2063"/>
      <c r="WRF1" s="2063"/>
      <c r="WRG1" s="2063"/>
      <c r="WRH1" s="2063"/>
      <c r="WRI1" s="2063"/>
      <c r="WRJ1" s="2063"/>
      <c r="WRK1" s="2063"/>
      <c r="WRL1" s="2063"/>
      <c r="WRM1" s="2063"/>
      <c r="WRN1" s="2063"/>
      <c r="WRO1" s="2063"/>
      <c r="WRP1" s="2063"/>
      <c r="WRQ1" s="2063"/>
      <c r="WRR1" s="2063"/>
      <c r="WRS1" s="2063"/>
      <c r="WRT1" s="2063"/>
      <c r="WRU1" s="2063"/>
      <c r="WRV1" s="2063"/>
      <c r="WRW1" s="2063"/>
      <c r="WRX1" s="2063"/>
      <c r="WRY1" s="2063"/>
      <c r="WRZ1" s="2063"/>
      <c r="WSA1" s="2063"/>
      <c r="WSB1" s="2063"/>
      <c r="WSC1" s="2063"/>
      <c r="WSD1" s="2063"/>
      <c r="WSE1" s="2063"/>
      <c r="WSF1" s="2063"/>
      <c r="WSG1" s="2063"/>
      <c r="WSH1" s="2063"/>
      <c r="WSI1" s="2063"/>
      <c r="WSJ1" s="2063"/>
      <c r="WSK1" s="2063"/>
      <c r="WSL1" s="2063"/>
      <c r="WSM1" s="2063"/>
      <c r="WSN1" s="2063"/>
      <c r="WSO1" s="2063"/>
      <c r="WSP1" s="2063"/>
      <c r="WSQ1" s="2063"/>
      <c r="WSR1" s="2063"/>
      <c r="WSS1" s="2063"/>
      <c r="WST1" s="2063"/>
      <c r="WSU1" s="2063"/>
      <c r="WSV1" s="2063"/>
      <c r="WSW1" s="2063"/>
      <c r="WSX1" s="2063"/>
      <c r="WSY1" s="2063"/>
      <c r="WSZ1" s="2063"/>
      <c r="WTA1" s="2063"/>
      <c r="WTB1" s="2063"/>
      <c r="WTC1" s="2063"/>
      <c r="WTD1" s="2063"/>
      <c r="WTE1" s="2063"/>
      <c r="WTF1" s="2063"/>
      <c r="WTG1" s="2063"/>
      <c r="WTH1" s="2063"/>
      <c r="WTI1" s="2063"/>
      <c r="WTJ1" s="2063"/>
      <c r="WTK1" s="2063"/>
      <c r="WTL1" s="2063"/>
      <c r="WTM1" s="2063"/>
      <c r="WTN1" s="2063"/>
      <c r="WTO1" s="2063"/>
      <c r="WTP1" s="2063"/>
      <c r="WTQ1" s="2063"/>
      <c r="WTR1" s="2063"/>
      <c r="WTS1" s="2063"/>
      <c r="WTT1" s="2063"/>
      <c r="WTU1" s="2063"/>
      <c r="WTV1" s="2063"/>
      <c r="WTW1" s="2063"/>
      <c r="WTX1" s="2063"/>
      <c r="WTY1" s="2063"/>
      <c r="WTZ1" s="2063"/>
      <c r="WUA1" s="2063"/>
      <c r="WUB1" s="2063"/>
      <c r="WUC1" s="2063"/>
      <c r="WUD1" s="2063"/>
      <c r="WUE1" s="2063"/>
      <c r="WUF1" s="2063"/>
      <c r="WUG1" s="2063"/>
      <c r="WUH1" s="2063"/>
      <c r="WUI1" s="2063"/>
      <c r="WUJ1" s="2063"/>
      <c r="WUK1" s="2063"/>
      <c r="WUL1" s="2063"/>
      <c r="WUM1" s="2063"/>
      <c r="WUN1" s="2063"/>
      <c r="WUO1" s="2063"/>
      <c r="WUP1" s="2063"/>
      <c r="WUQ1" s="2063"/>
      <c r="WUR1" s="2063"/>
      <c r="WUS1" s="2063"/>
      <c r="WUT1" s="2063"/>
      <c r="WUU1" s="2063"/>
      <c r="WUV1" s="2063"/>
      <c r="WUW1" s="2063"/>
      <c r="WUX1" s="2063"/>
      <c r="WUY1" s="2063"/>
      <c r="WUZ1" s="2063"/>
      <c r="WVA1" s="2063"/>
      <c r="WVB1" s="2063"/>
      <c r="WVC1" s="2063"/>
      <c r="WVD1" s="2063"/>
      <c r="WVE1" s="2063"/>
      <c r="WVF1" s="2063"/>
      <c r="WVG1" s="2063"/>
      <c r="WVH1" s="2063"/>
      <c r="WVI1" s="2063"/>
      <c r="WVJ1" s="2063"/>
      <c r="WVK1" s="2063"/>
      <c r="WVL1" s="2063"/>
      <c r="WVM1" s="2063"/>
      <c r="WVN1" s="2063"/>
      <c r="WVO1" s="2063"/>
      <c r="WVP1" s="2063"/>
      <c r="WVQ1" s="2063"/>
      <c r="WVR1" s="2063"/>
      <c r="WVS1" s="2063"/>
      <c r="WVT1" s="2063"/>
      <c r="WVU1" s="2063"/>
      <c r="WVV1" s="2063"/>
      <c r="WVW1" s="2063"/>
      <c r="WVX1" s="2063"/>
      <c r="WVY1" s="2063"/>
      <c r="WVZ1" s="2063"/>
      <c r="WWA1" s="2063"/>
      <c r="WWB1" s="2063"/>
      <c r="WWC1" s="2063"/>
      <c r="WWD1" s="2063"/>
      <c r="WWE1" s="2063"/>
      <c r="WWF1" s="2063"/>
      <c r="WWG1" s="2063"/>
      <c r="WWH1" s="2063"/>
      <c r="WWI1" s="2063"/>
      <c r="WWJ1" s="2063"/>
      <c r="WWK1" s="2063"/>
      <c r="WWL1" s="2063"/>
      <c r="WWM1" s="2063"/>
      <c r="WWN1" s="2063"/>
      <c r="WWO1" s="2063"/>
      <c r="WWP1" s="2063"/>
      <c r="WWQ1" s="2063"/>
      <c r="WWR1" s="2063"/>
      <c r="WWS1" s="2063"/>
      <c r="WWT1" s="2063"/>
      <c r="WWU1" s="2063"/>
      <c r="WWV1" s="2063"/>
      <c r="WWW1" s="2063"/>
      <c r="WWX1" s="2063"/>
      <c r="WWY1" s="2063"/>
      <c r="WWZ1" s="2063"/>
      <c r="WXA1" s="2063"/>
      <c r="WXB1" s="2063"/>
      <c r="WXC1" s="2063"/>
      <c r="WXD1" s="2063"/>
      <c r="WXE1" s="2063"/>
      <c r="WXF1" s="2063"/>
      <c r="WXG1" s="2063"/>
      <c r="WXH1" s="2063"/>
      <c r="WXI1" s="2063"/>
      <c r="WXJ1" s="2063"/>
      <c r="WXK1" s="2063"/>
      <c r="WXL1" s="2063"/>
      <c r="WXM1" s="2063"/>
      <c r="WXN1" s="2063"/>
      <c r="WXO1" s="2063"/>
      <c r="WXP1" s="2063"/>
      <c r="WXQ1" s="2063"/>
      <c r="WXR1" s="2063"/>
      <c r="WXS1" s="2063"/>
      <c r="WXT1" s="2063"/>
      <c r="WXU1" s="2063"/>
      <c r="WXV1" s="2063"/>
      <c r="WXW1" s="2063"/>
      <c r="WXX1" s="2063"/>
      <c r="WXY1" s="2063"/>
      <c r="WXZ1" s="2063"/>
      <c r="WYA1" s="2063"/>
      <c r="WYB1" s="2063"/>
      <c r="WYC1" s="2063"/>
      <c r="WYD1" s="2063"/>
      <c r="WYE1" s="2063"/>
      <c r="WYF1" s="2063"/>
      <c r="WYG1" s="2063"/>
      <c r="WYH1" s="2063"/>
      <c r="WYI1" s="2063"/>
      <c r="WYJ1" s="2063"/>
      <c r="WYK1" s="2063"/>
      <c r="WYL1" s="2063"/>
      <c r="WYM1" s="2063"/>
      <c r="WYN1" s="2063"/>
      <c r="WYO1" s="2063"/>
      <c r="WYP1" s="2063"/>
      <c r="WYQ1" s="2063"/>
      <c r="WYR1" s="2063"/>
      <c r="WYS1" s="2063"/>
      <c r="WYT1" s="2063"/>
      <c r="WYU1" s="2063"/>
      <c r="WYV1" s="2063"/>
      <c r="WYW1" s="2063"/>
      <c r="WYX1" s="2063"/>
      <c r="WYY1" s="2063"/>
      <c r="WYZ1" s="2063"/>
      <c r="WZA1" s="2063"/>
      <c r="WZB1" s="2063"/>
      <c r="WZC1" s="2063"/>
      <c r="WZD1" s="2063"/>
      <c r="WZE1" s="2063"/>
      <c r="WZF1" s="2063"/>
      <c r="WZG1" s="2063"/>
      <c r="WZH1" s="2063"/>
      <c r="WZI1" s="2063"/>
      <c r="WZJ1" s="2063"/>
      <c r="WZK1" s="2063"/>
      <c r="WZL1" s="2063"/>
      <c r="WZM1" s="2063"/>
      <c r="WZN1" s="2063"/>
      <c r="WZO1" s="2063"/>
      <c r="WZP1" s="2063"/>
      <c r="WZQ1" s="2063"/>
      <c r="WZR1" s="2063"/>
      <c r="WZS1" s="2063"/>
      <c r="WZT1" s="2063"/>
      <c r="WZU1" s="2063"/>
      <c r="WZV1" s="2063"/>
      <c r="WZW1" s="2063"/>
      <c r="WZX1" s="2063"/>
      <c r="WZY1" s="2063"/>
      <c r="WZZ1" s="2063"/>
      <c r="XAA1" s="2063"/>
      <c r="XAB1" s="2063"/>
      <c r="XAC1" s="2063"/>
      <c r="XAD1" s="2063"/>
      <c r="XAE1" s="2063"/>
      <c r="XAF1" s="2063"/>
      <c r="XAG1" s="2063"/>
      <c r="XAH1" s="2063"/>
      <c r="XAI1" s="2063"/>
      <c r="XAJ1" s="2063"/>
      <c r="XAK1" s="2063"/>
      <c r="XAL1" s="2063"/>
      <c r="XAM1" s="2063"/>
      <c r="XAN1" s="2063"/>
      <c r="XAO1" s="2063"/>
      <c r="XAP1" s="2063"/>
      <c r="XAQ1" s="2063"/>
      <c r="XAR1" s="2063"/>
      <c r="XAS1" s="2063"/>
      <c r="XAT1" s="2063"/>
      <c r="XAU1" s="2063"/>
      <c r="XAV1" s="2063"/>
      <c r="XAW1" s="2063"/>
      <c r="XAX1" s="2063"/>
      <c r="XAY1" s="2063"/>
      <c r="XAZ1" s="2063"/>
      <c r="XBA1" s="2063"/>
      <c r="XBB1" s="2063"/>
      <c r="XBC1" s="2063"/>
      <c r="XBD1" s="2063"/>
      <c r="XBE1" s="2063"/>
      <c r="XBF1" s="2063"/>
      <c r="XBG1" s="2063"/>
      <c r="XBH1" s="2063"/>
      <c r="XBI1" s="2063"/>
      <c r="XBJ1" s="2063"/>
      <c r="XBK1" s="2063"/>
      <c r="XBL1" s="2063"/>
      <c r="XBM1" s="2063"/>
      <c r="XBN1" s="2063"/>
      <c r="XBO1" s="2063"/>
      <c r="XBP1" s="2063"/>
      <c r="XBQ1" s="2063"/>
      <c r="XBR1" s="2063"/>
      <c r="XBS1" s="2063"/>
      <c r="XBT1" s="2063"/>
      <c r="XBU1" s="2063"/>
      <c r="XBV1" s="2063"/>
      <c r="XBW1" s="2063"/>
      <c r="XBX1" s="2063"/>
      <c r="XBY1" s="2063"/>
      <c r="XBZ1" s="2063"/>
      <c r="XCA1" s="2063"/>
      <c r="XCB1" s="2063"/>
      <c r="XCC1" s="2063"/>
      <c r="XCD1" s="2063"/>
      <c r="XCE1" s="2063"/>
      <c r="XCF1" s="2063"/>
      <c r="XCG1" s="2063"/>
      <c r="XCH1" s="2063"/>
      <c r="XCI1" s="2063"/>
      <c r="XCJ1" s="2063"/>
      <c r="XCK1" s="2063"/>
      <c r="XCL1" s="2063"/>
      <c r="XCM1" s="2063"/>
      <c r="XCN1" s="2063"/>
      <c r="XCO1" s="2063"/>
      <c r="XCP1" s="2063"/>
      <c r="XCQ1" s="2063"/>
      <c r="XCR1" s="2063"/>
      <c r="XCS1" s="2063"/>
      <c r="XCT1" s="2063"/>
      <c r="XCU1" s="2063"/>
      <c r="XCV1" s="2063"/>
      <c r="XCW1" s="2063"/>
      <c r="XCX1" s="2063"/>
      <c r="XCY1" s="2063"/>
      <c r="XCZ1" s="2063"/>
      <c r="XDA1" s="2063"/>
      <c r="XDB1" s="2063"/>
      <c r="XDC1" s="2063"/>
      <c r="XDD1" s="2063"/>
      <c r="XDE1" s="2063"/>
      <c r="XDF1" s="2063"/>
      <c r="XDG1" s="2063"/>
      <c r="XDH1" s="2063"/>
      <c r="XDI1" s="2063"/>
      <c r="XDJ1" s="2063"/>
      <c r="XDK1" s="2063"/>
      <c r="XDL1" s="2063"/>
      <c r="XDM1" s="2063"/>
      <c r="XDN1" s="2063"/>
      <c r="XDO1" s="2063"/>
      <c r="XDP1" s="2063"/>
      <c r="XDQ1" s="2063"/>
      <c r="XDR1" s="2063"/>
      <c r="XDS1" s="2063"/>
      <c r="XDT1" s="2063"/>
      <c r="XDU1" s="2063"/>
      <c r="XDV1" s="2063"/>
      <c r="XDW1" s="2063"/>
      <c r="XDX1" s="2063"/>
      <c r="XDY1" s="2063"/>
      <c r="XDZ1" s="2063"/>
      <c r="XEA1" s="2063"/>
      <c r="XEB1" s="2063"/>
      <c r="XEC1" s="2063"/>
      <c r="XED1" s="2063"/>
      <c r="XEE1" s="2063"/>
      <c r="XEF1" s="2063"/>
      <c r="XEG1" s="2063"/>
      <c r="XEH1" s="2063"/>
      <c r="XEI1" s="2063"/>
      <c r="XEJ1" s="2063"/>
      <c r="XEK1" s="2063"/>
      <c r="XEL1" s="2063"/>
      <c r="XEM1" s="2063"/>
      <c r="XEN1" s="2063"/>
      <c r="XEO1" s="2063"/>
      <c r="XEP1" s="2063"/>
      <c r="XEQ1" s="2063"/>
      <c r="XER1" s="2063"/>
      <c r="XES1" s="2063"/>
      <c r="XET1" s="2063"/>
      <c r="XEU1" s="2063"/>
      <c r="XEV1" s="2063"/>
      <c r="XEW1" s="2063"/>
      <c r="XEX1" s="2063"/>
      <c r="XEY1" s="2063"/>
      <c r="XEZ1" s="2063"/>
      <c r="XFA1" s="2063"/>
      <c r="XFB1" s="2063"/>
      <c r="XFC1" s="2063"/>
      <c r="XFD1" s="2063"/>
    </row>
    <row r="2" spans="1:16384" s="2064" customFormat="1" ht="26.25">
      <c r="A2" s="1709" t="str">
        <f>'Universal data'!C8</f>
        <v>National Grid Gas Transmission</v>
      </c>
      <c r="B2" s="2065"/>
      <c r="I2" s="2063"/>
      <c r="J2" s="2063"/>
      <c r="K2" s="2063"/>
      <c r="L2" s="2063"/>
      <c r="M2" s="2063"/>
      <c r="N2" s="2063"/>
      <c r="O2" s="2063"/>
      <c r="P2" s="2063"/>
      <c r="Q2" s="2063"/>
      <c r="R2" s="2063"/>
      <c r="S2" s="2063"/>
      <c r="T2" s="2063"/>
      <c r="U2" s="2063"/>
      <c r="V2" s="2063"/>
      <c r="W2" s="2063"/>
      <c r="X2" s="2063"/>
      <c r="Y2" s="2063"/>
      <c r="Z2" s="2063"/>
      <c r="AA2" s="2063"/>
      <c r="AB2" s="2063"/>
      <c r="AC2" s="2063"/>
      <c r="AD2" s="2063"/>
      <c r="AE2" s="2063"/>
      <c r="AF2" s="2063"/>
      <c r="AG2" s="2063"/>
      <c r="AH2" s="2063"/>
      <c r="AI2" s="2063"/>
      <c r="AJ2" s="2063"/>
      <c r="AK2" s="2063"/>
      <c r="AL2" s="2063"/>
      <c r="AM2" s="2063"/>
      <c r="AN2" s="2063"/>
      <c r="AO2" s="2063"/>
      <c r="AP2" s="2063"/>
      <c r="AQ2" s="2063"/>
      <c r="AR2" s="2063"/>
      <c r="AS2" s="2063"/>
      <c r="AT2" s="2063"/>
      <c r="AU2" s="2063"/>
      <c r="AV2" s="2063"/>
      <c r="AW2" s="2063"/>
      <c r="AX2" s="2063"/>
      <c r="AY2" s="2063"/>
      <c r="AZ2" s="2063"/>
      <c r="BA2" s="2063"/>
      <c r="BB2" s="2063"/>
      <c r="BC2" s="2063"/>
      <c r="BD2" s="2063"/>
      <c r="BE2" s="2063"/>
      <c r="BF2" s="2063"/>
      <c r="BG2" s="2063"/>
      <c r="BH2" s="2063"/>
      <c r="BI2" s="2063"/>
      <c r="BJ2" s="2063"/>
      <c r="BK2" s="2063"/>
      <c r="BL2" s="2063"/>
      <c r="BM2" s="2063"/>
      <c r="BN2" s="2063"/>
      <c r="BO2" s="2063"/>
      <c r="BP2" s="2063"/>
      <c r="BQ2" s="2063"/>
      <c r="BR2" s="2063"/>
      <c r="BS2" s="2063"/>
      <c r="BT2" s="2063"/>
      <c r="BU2" s="2063"/>
      <c r="BV2" s="2063"/>
      <c r="BW2" s="2063"/>
      <c r="BX2" s="2063"/>
      <c r="BY2" s="2063"/>
      <c r="BZ2" s="2063"/>
      <c r="CA2" s="2063"/>
      <c r="CB2" s="2063"/>
      <c r="CC2" s="2063"/>
      <c r="CD2" s="2063"/>
      <c r="CE2" s="2063"/>
      <c r="CF2" s="2063"/>
      <c r="CG2" s="2063"/>
      <c r="CH2" s="2063"/>
      <c r="CI2" s="2063"/>
      <c r="CJ2" s="2063"/>
      <c r="CK2" s="2063"/>
      <c r="CL2" s="2063"/>
      <c r="CM2" s="2063"/>
      <c r="CN2" s="2063"/>
      <c r="CO2" s="2063"/>
      <c r="CP2" s="2063"/>
      <c r="CQ2" s="2063"/>
      <c r="CR2" s="2063"/>
      <c r="CS2" s="2063"/>
      <c r="CT2" s="2063"/>
      <c r="CU2" s="2063"/>
      <c r="CV2" s="2063"/>
      <c r="CW2" s="2063"/>
      <c r="CX2" s="2063"/>
      <c r="CY2" s="2063"/>
      <c r="CZ2" s="2063"/>
      <c r="DA2" s="2063"/>
      <c r="DB2" s="2063"/>
      <c r="DC2" s="2063"/>
      <c r="DD2" s="2063"/>
      <c r="DE2" s="2063"/>
      <c r="DF2" s="2063"/>
      <c r="DG2" s="2063"/>
      <c r="DH2" s="2063"/>
      <c r="DI2" s="2063"/>
      <c r="DJ2" s="2063"/>
      <c r="DK2" s="2063"/>
      <c r="DL2" s="2063"/>
      <c r="DM2" s="2063"/>
      <c r="DN2" s="2063"/>
      <c r="DO2" s="2063"/>
      <c r="DP2" s="2063"/>
      <c r="DQ2" s="2063"/>
      <c r="DR2" s="2063"/>
      <c r="DS2" s="2063"/>
      <c r="DT2" s="2063"/>
      <c r="DU2" s="2063"/>
      <c r="DV2" s="2063"/>
      <c r="DW2" s="2063"/>
      <c r="DX2" s="2063"/>
      <c r="DY2" s="2063"/>
      <c r="DZ2" s="2063"/>
      <c r="EA2" s="2063"/>
      <c r="EB2" s="2063"/>
      <c r="EC2" s="2063"/>
      <c r="ED2" s="2063"/>
      <c r="EE2" s="2063"/>
      <c r="EF2" s="2063"/>
      <c r="EG2" s="2063"/>
      <c r="EH2" s="2063"/>
      <c r="EI2" s="2063"/>
      <c r="EJ2" s="2063"/>
      <c r="EK2" s="2063"/>
      <c r="EL2" s="2063"/>
      <c r="EM2" s="2063"/>
      <c r="EN2" s="2063"/>
      <c r="EO2" s="2063"/>
      <c r="EP2" s="2063"/>
      <c r="EQ2" s="2063"/>
      <c r="ER2" s="2063"/>
      <c r="ES2" s="2063"/>
      <c r="ET2" s="2063"/>
      <c r="EU2" s="2063"/>
      <c r="EV2" s="2063"/>
      <c r="EW2" s="2063"/>
      <c r="EX2" s="2063"/>
      <c r="EY2" s="2063"/>
      <c r="EZ2" s="2063"/>
      <c r="FA2" s="2063"/>
      <c r="FB2" s="2063"/>
      <c r="FC2" s="2063"/>
      <c r="FD2" s="2063"/>
      <c r="FE2" s="2063"/>
      <c r="FF2" s="2063"/>
      <c r="FG2" s="2063"/>
      <c r="FH2" s="2063"/>
      <c r="FI2" s="2063"/>
      <c r="FJ2" s="2063"/>
      <c r="FK2" s="2063"/>
      <c r="FL2" s="2063"/>
      <c r="FM2" s="2063"/>
      <c r="FN2" s="2063"/>
      <c r="FO2" s="2063"/>
      <c r="FP2" s="2063"/>
      <c r="FQ2" s="2063"/>
      <c r="FR2" s="2063"/>
      <c r="FS2" s="2063"/>
      <c r="FT2" s="2063"/>
      <c r="FU2" s="2063"/>
      <c r="FV2" s="2063"/>
      <c r="FW2" s="2063"/>
      <c r="FX2" s="2063"/>
      <c r="FY2" s="2063"/>
      <c r="FZ2" s="2063"/>
      <c r="GA2" s="2063"/>
      <c r="GB2" s="2063"/>
      <c r="GC2" s="2063"/>
      <c r="GD2" s="2063"/>
      <c r="GE2" s="2063"/>
      <c r="GF2" s="2063"/>
      <c r="GG2" s="2063"/>
      <c r="GH2" s="2063"/>
      <c r="GI2" s="2063"/>
      <c r="GJ2" s="2063"/>
      <c r="GK2" s="2063"/>
      <c r="GL2" s="2063"/>
      <c r="GM2" s="2063"/>
      <c r="GN2" s="2063"/>
      <c r="GO2" s="2063"/>
      <c r="GP2" s="2063"/>
      <c r="GQ2" s="2063"/>
      <c r="GR2" s="2063"/>
      <c r="GS2" s="2063"/>
      <c r="GT2" s="2063"/>
      <c r="GU2" s="2063"/>
      <c r="GV2" s="2063"/>
      <c r="GW2" s="2063"/>
      <c r="GX2" s="2063"/>
      <c r="GY2" s="2063"/>
      <c r="GZ2" s="2063"/>
      <c r="HA2" s="2063"/>
      <c r="HB2" s="2063"/>
      <c r="HC2" s="2063"/>
      <c r="HD2" s="2063"/>
      <c r="HE2" s="2063"/>
      <c r="HF2" s="2063"/>
      <c r="HG2" s="2063"/>
      <c r="HH2" s="2063"/>
      <c r="HI2" s="2063"/>
      <c r="HJ2" s="2063"/>
      <c r="HK2" s="2063"/>
      <c r="HL2" s="2063"/>
      <c r="HM2" s="2063"/>
      <c r="HN2" s="2063"/>
      <c r="HO2" s="2063"/>
      <c r="HP2" s="2063"/>
      <c r="HQ2" s="2063"/>
      <c r="HR2" s="2063"/>
      <c r="HS2" s="2063"/>
      <c r="HT2" s="2063"/>
      <c r="HU2" s="2063"/>
      <c r="HV2" s="2063"/>
      <c r="HW2" s="2063"/>
      <c r="HX2" s="2063"/>
      <c r="HY2" s="2063"/>
      <c r="HZ2" s="2063"/>
      <c r="IA2" s="2063"/>
      <c r="IB2" s="2063"/>
      <c r="IC2" s="2063"/>
      <c r="ID2" s="2063"/>
      <c r="IE2" s="2063"/>
      <c r="IF2" s="2063"/>
      <c r="IG2" s="2063"/>
      <c r="IH2" s="2063"/>
      <c r="II2" s="2063"/>
      <c r="IJ2" s="2063"/>
      <c r="IK2" s="2063"/>
      <c r="IL2" s="2063"/>
      <c r="IM2" s="2063"/>
      <c r="IN2" s="2063"/>
      <c r="IO2" s="2063"/>
      <c r="IP2" s="2063"/>
      <c r="IQ2" s="2063"/>
      <c r="IR2" s="2063"/>
      <c r="IS2" s="2063"/>
      <c r="IT2" s="2063"/>
      <c r="IU2" s="2063"/>
      <c r="IV2" s="2063"/>
      <c r="IW2" s="2063"/>
      <c r="IX2" s="2063"/>
      <c r="IY2" s="2063"/>
      <c r="IZ2" s="2063"/>
      <c r="JA2" s="2063"/>
      <c r="JB2" s="2063"/>
      <c r="JC2" s="2063"/>
      <c r="JD2" s="2063"/>
      <c r="JE2" s="2063"/>
      <c r="JF2" s="2063"/>
      <c r="JG2" s="2063"/>
      <c r="JH2" s="2063"/>
      <c r="JI2" s="2063"/>
      <c r="JJ2" s="2063"/>
      <c r="JK2" s="2063"/>
      <c r="JL2" s="2063"/>
      <c r="JM2" s="2063"/>
      <c r="JN2" s="2063"/>
      <c r="JO2" s="2063"/>
      <c r="JP2" s="2063"/>
      <c r="JQ2" s="2063"/>
      <c r="JR2" s="2063"/>
      <c r="JS2" s="2063"/>
      <c r="JT2" s="2063"/>
      <c r="JU2" s="2063"/>
      <c r="JV2" s="2063"/>
      <c r="JW2" s="2063"/>
      <c r="JX2" s="2063"/>
      <c r="JY2" s="2063"/>
      <c r="JZ2" s="2063"/>
      <c r="KA2" s="2063"/>
      <c r="KB2" s="2063"/>
      <c r="KC2" s="2063"/>
      <c r="KD2" s="2063"/>
      <c r="KE2" s="2063"/>
      <c r="KF2" s="2063"/>
      <c r="KG2" s="2063"/>
      <c r="KH2" s="2063"/>
      <c r="KI2" s="2063"/>
      <c r="KJ2" s="2063"/>
      <c r="KK2" s="2063"/>
      <c r="KL2" s="2063"/>
      <c r="KM2" s="2063"/>
      <c r="KN2" s="2063"/>
      <c r="KO2" s="2063"/>
      <c r="KP2" s="2063"/>
      <c r="KQ2" s="2063"/>
      <c r="KR2" s="2063"/>
      <c r="KS2" s="2063"/>
      <c r="KT2" s="2063"/>
      <c r="KU2" s="2063"/>
      <c r="KV2" s="2063"/>
      <c r="KW2" s="2063"/>
      <c r="KX2" s="2063"/>
      <c r="KY2" s="2063"/>
      <c r="KZ2" s="2063"/>
      <c r="LA2" s="2063"/>
      <c r="LB2" s="2063"/>
      <c r="LC2" s="2063"/>
      <c r="LD2" s="2063"/>
      <c r="LE2" s="2063"/>
      <c r="LF2" s="2063"/>
      <c r="LG2" s="2063"/>
      <c r="LH2" s="2063"/>
      <c r="LI2" s="2063"/>
      <c r="LJ2" s="2063"/>
      <c r="LK2" s="2063"/>
      <c r="LL2" s="2063"/>
      <c r="LM2" s="2063"/>
      <c r="LN2" s="2063"/>
      <c r="LO2" s="2063"/>
      <c r="LP2" s="2063"/>
      <c r="LQ2" s="2063"/>
      <c r="LR2" s="2063"/>
      <c r="LS2" s="2063"/>
      <c r="LT2" s="2063"/>
      <c r="LU2" s="2063"/>
      <c r="LV2" s="2063"/>
      <c r="LW2" s="2063"/>
      <c r="LX2" s="2063"/>
      <c r="LY2" s="2063"/>
      <c r="LZ2" s="2063"/>
      <c r="MA2" s="2063"/>
      <c r="MB2" s="2063"/>
      <c r="MC2" s="2063"/>
      <c r="MD2" s="2063"/>
      <c r="ME2" s="2063"/>
      <c r="MF2" s="2063"/>
      <c r="MG2" s="2063"/>
      <c r="MH2" s="2063"/>
      <c r="MI2" s="2063"/>
      <c r="MJ2" s="2063"/>
      <c r="MK2" s="2063"/>
      <c r="ML2" s="2063"/>
      <c r="MM2" s="2063"/>
      <c r="MN2" s="2063"/>
      <c r="MO2" s="2063"/>
      <c r="MP2" s="2063"/>
      <c r="MQ2" s="2063"/>
      <c r="MR2" s="2063"/>
      <c r="MS2" s="2063"/>
      <c r="MT2" s="2063"/>
      <c r="MU2" s="2063"/>
      <c r="MV2" s="2063"/>
      <c r="MW2" s="2063"/>
      <c r="MX2" s="2063"/>
      <c r="MY2" s="2063"/>
      <c r="MZ2" s="2063"/>
      <c r="NA2" s="2063"/>
      <c r="NB2" s="2063"/>
      <c r="NC2" s="2063"/>
      <c r="ND2" s="2063"/>
      <c r="NE2" s="2063"/>
      <c r="NF2" s="2063"/>
      <c r="NG2" s="2063"/>
      <c r="NH2" s="2063"/>
      <c r="NI2" s="2063"/>
      <c r="NJ2" s="2063"/>
      <c r="NK2" s="2063"/>
      <c r="NL2" s="2063"/>
      <c r="NM2" s="2063"/>
      <c r="NN2" s="2063"/>
      <c r="NO2" s="2063"/>
      <c r="NP2" s="2063"/>
      <c r="NQ2" s="2063"/>
      <c r="NR2" s="2063"/>
      <c r="NS2" s="2063"/>
      <c r="NT2" s="2063"/>
      <c r="NU2" s="2063"/>
      <c r="NV2" s="2063"/>
      <c r="NW2" s="2063"/>
      <c r="NX2" s="2063"/>
      <c r="NY2" s="2063"/>
      <c r="NZ2" s="2063"/>
      <c r="OA2" s="2063"/>
      <c r="OB2" s="2063"/>
      <c r="OC2" s="2063"/>
      <c r="OD2" s="2063"/>
      <c r="OE2" s="2063"/>
      <c r="OF2" s="2063"/>
      <c r="OG2" s="2063"/>
      <c r="OH2" s="2063"/>
      <c r="OI2" s="2063"/>
      <c r="OJ2" s="2063"/>
      <c r="OK2" s="2063"/>
      <c r="OL2" s="2063"/>
      <c r="OM2" s="2063"/>
      <c r="ON2" s="2063"/>
      <c r="OO2" s="2063"/>
      <c r="OP2" s="2063"/>
      <c r="OQ2" s="2063"/>
      <c r="OR2" s="2063"/>
      <c r="OS2" s="2063"/>
      <c r="OT2" s="2063"/>
      <c r="OU2" s="2063"/>
      <c r="OV2" s="2063"/>
      <c r="OW2" s="2063"/>
      <c r="OX2" s="2063"/>
      <c r="OY2" s="2063"/>
      <c r="OZ2" s="2063"/>
      <c r="PA2" s="2063"/>
      <c r="PB2" s="2063"/>
      <c r="PC2" s="2063"/>
      <c r="PD2" s="2063"/>
      <c r="PE2" s="2063"/>
      <c r="PF2" s="2063"/>
      <c r="PG2" s="2063"/>
      <c r="PH2" s="2063"/>
      <c r="PI2" s="2063"/>
      <c r="PJ2" s="2063"/>
      <c r="PK2" s="2063"/>
      <c r="PL2" s="2063"/>
      <c r="PM2" s="2063"/>
      <c r="PN2" s="2063"/>
      <c r="PO2" s="2063"/>
      <c r="PP2" s="2063"/>
      <c r="PQ2" s="2063"/>
      <c r="PR2" s="2063"/>
      <c r="PS2" s="2063"/>
      <c r="PT2" s="2063"/>
      <c r="PU2" s="2063"/>
      <c r="PV2" s="2063"/>
      <c r="PW2" s="2063"/>
      <c r="PX2" s="2063"/>
      <c r="PY2" s="2063"/>
      <c r="PZ2" s="2063"/>
      <c r="QA2" s="2063"/>
      <c r="QB2" s="2063"/>
      <c r="QC2" s="2063"/>
      <c r="QD2" s="2063"/>
      <c r="QE2" s="2063"/>
      <c r="QF2" s="2063"/>
      <c r="QG2" s="2063"/>
      <c r="QH2" s="2063"/>
      <c r="QI2" s="2063"/>
      <c r="QJ2" s="2063"/>
      <c r="QK2" s="2063"/>
      <c r="QL2" s="2063"/>
      <c r="QM2" s="2063"/>
      <c r="QN2" s="2063"/>
      <c r="QO2" s="2063"/>
      <c r="QP2" s="2063"/>
      <c r="QQ2" s="2063"/>
      <c r="QR2" s="2063"/>
      <c r="QS2" s="2063"/>
      <c r="QT2" s="2063"/>
      <c r="QU2" s="2063"/>
      <c r="QV2" s="2063"/>
      <c r="QW2" s="2063"/>
      <c r="QX2" s="2063"/>
      <c r="QY2" s="2063"/>
      <c r="QZ2" s="2063"/>
      <c r="RA2" s="2063"/>
      <c r="RB2" s="2063"/>
      <c r="RC2" s="2063"/>
      <c r="RD2" s="2063"/>
      <c r="RE2" s="2063"/>
      <c r="RF2" s="2063"/>
      <c r="RG2" s="2063"/>
      <c r="RH2" s="2063"/>
      <c r="RI2" s="2063"/>
      <c r="RJ2" s="2063"/>
      <c r="RK2" s="2063"/>
      <c r="RL2" s="2063"/>
      <c r="RM2" s="2063"/>
      <c r="RN2" s="2063"/>
      <c r="RO2" s="2063"/>
      <c r="RP2" s="2063"/>
      <c r="RQ2" s="2063"/>
      <c r="RR2" s="2063"/>
      <c r="RS2" s="2063"/>
      <c r="RT2" s="2063"/>
      <c r="RU2" s="2063"/>
      <c r="RV2" s="2063"/>
      <c r="RW2" s="2063"/>
      <c r="RX2" s="2063"/>
      <c r="RY2" s="2063"/>
      <c r="RZ2" s="2063"/>
      <c r="SA2" s="2063"/>
      <c r="SB2" s="2063"/>
      <c r="SC2" s="2063"/>
      <c r="SD2" s="2063"/>
      <c r="SE2" s="2063"/>
      <c r="SF2" s="2063"/>
      <c r="SG2" s="2063"/>
      <c r="SH2" s="2063"/>
      <c r="SI2" s="2063"/>
      <c r="SJ2" s="2063"/>
      <c r="SK2" s="2063"/>
      <c r="SL2" s="2063"/>
      <c r="SM2" s="2063"/>
      <c r="SN2" s="2063"/>
      <c r="SO2" s="2063"/>
      <c r="SP2" s="2063"/>
      <c r="SQ2" s="2063"/>
      <c r="SR2" s="2063"/>
      <c r="SS2" s="2063"/>
      <c r="ST2" s="2063"/>
      <c r="SU2" s="2063"/>
      <c r="SV2" s="2063"/>
      <c r="SW2" s="2063"/>
      <c r="SX2" s="2063"/>
      <c r="SY2" s="2063"/>
      <c r="SZ2" s="2063"/>
      <c r="TA2" s="2063"/>
      <c r="TB2" s="2063"/>
      <c r="TC2" s="2063"/>
      <c r="TD2" s="2063"/>
      <c r="TE2" s="2063"/>
      <c r="TF2" s="2063"/>
      <c r="TG2" s="2063"/>
      <c r="TH2" s="2063"/>
      <c r="TI2" s="2063"/>
      <c r="TJ2" s="2063"/>
      <c r="TK2" s="2063"/>
      <c r="TL2" s="2063"/>
      <c r="TM2" s="2063"/>
      <c r="TN2" s="2063"/>
      <c r="TO2" s="2063"/>
      <c r="TP2" s="2063"/>
      <c r="TQ2" s="2063"/>
      <c r="TR2" s="2063"/>
      <c r="TS2" s="2063"/>
      <c r="TT2" s="2063"/>
      <c r="TU2" s="2063"/>
      <c r="TV2" s="2063"/>
      <c r="TW2" s="2063"/>
      <c r="TX2" s="2063"/>
      <c r="TY2" s="2063"/>
      <c r="TZ2" s="2063"/>
      <c r="UA2" s="2063"/>
      <c r="UB2" s="2063"/>
      <c r="UC2" s="2063"/>
      <c r="UD2" s="2063"/>
      <c r="UE2" s="2063"/>
      <c r="UF2" s="2063"/>
      <c r="UG2" s="2063"/>
      <c r="UH2" s="2063"/>
      <c r="UI2" s="2063"/>
      <c r="UJ2" s="2063"/>
      <c r="UK2" s="2063"/>
      <c r="UL2" s="2063"/>
      <c r="UM2" s="2063"/>
      <c r="UN2" s="2063"/>
      <c r="UO2" s="2063"/>
      <c r="UP2" s="2063"/>
      <c r="UQ2" s="2063"/>
      <c r="UR2" s="2063"/>
      <c r="US2" s="2063"/>
      <c r="UT2" s="2063"/>
      <c r="UU2" s="2063"/>
      <c r="UV2" s="2063"/>
      <c r="UW2" s="2063"/>
      <c r="UX2" s="2063"/>
      <c r="UY2" s="2063"/>
      <c r="UZ2" s="2063"/>
      <c r="VA2" s="2063"/>
      <c r="VB2" s="2063"/>
      <c r="VC2" s="2063"/>
      <c r="VD2" s="2063"/>
      <c r="VE2" s="2063"/>
      <c r="VF2" s="2063"/>
      <c r="VG2" s="2063"/>
      <c r="VH2" s="2063"/>
      <c r="VI2" s="2063"/>
      <c r="VJ2" s="2063"/>
      <c r="VK2" s="2063"/>
      <c r="VL2" s="2063"/>
      <c r="VM2" s="2063"/>
      <c r="VN2" s="2063"/>
      <c r="VO2" s="2063"/>
      <c r="VP2" s="2063"/>
      <c r="VQ2" s="2063"/>
      <c r="VR2" s="2063"/>
      <c r="VS2" s="2063"/>
      <c r="VT2" s="2063"/>
      <c r="VU2" s="2063"/>
      <c r="VV2" s="2063"/>
      <c r="VW2" s="2063"/>
      <c r="VX2" s="2063"/>
      <c r="VY2" s="2063"/>
      <c r="VZ2" s="2063"/>
      <c r="WA2" s="2063"/>
      <c r="WB2" s="2063"/>
      <c r="WC2" s="2063"/>
      <c r="WD2" s="2063"/>
      <c r="WE2" s="2063"/>
      <c r="WF2" s="2063"/>
      <c r="WG2" s="2063"/>
      <c r="WH2" s="2063"/>
      <c r="WI2" s="2063"/>
      <c r="WJ2" s="2063"/>
      <c r="WK2" s="2063"/>
      <c r="WL2" s="2063"/>
      <c r="WM2" s="2063"/>
      <c r="WN2" s="2063"/>
      <c r="WO2" s="2063"/>
      <c r="WP2" s="2063"/>
      <c r="WQ2" s="2063"/>
      <c r="WR2" s="2063"/>
      <c r="WS2" s="2063"/>
      <c r="WT2" s="2063"/>
      <c r="WU2" s="2063"/>
      <c r="WV2" s="2063"/>
      <c r="WW2" s="2063"/>
      <c r="WX2" s="2063"/>
      <c r="WY2" s="2063"/>
      <c r="WZ2" s="2063"/>
      <c r="XA2" s="2063"/>
      <c r="XB2" s="2063"/>
      <c r="XC2" s="2063"/>
      <c r="XD2" s="2063"/>
      <c r="XE2" s="2063"/>
      <c r="XF2" s="2063"/>
      <c r="XG2" s="2063"/>
      <c r="XH2" s="2063"/>
      <c r="XI2" s="2063"/>
      <c r="XJ2" s="2063"/>
      <c r="XK2" s="2063"/>
      <c r="XL2" s="2063"/>
      <c r="XM2" s="2063"/>
      <c r="XN2" s="2063"/>
      <c r="XO2" s="2063"/>
      <c r="XP2" s="2063"/>
      <c r="XQ2" s="2063"/>
      <c r="XR2" s="2063"/>
      <c r="XS2" s="2063"/>
      <c r="XT2" s="2063"/>
      <c r="XU2" s="2063"/>
      <c r="XV2" s="2063"/>
      <c r="XW2" s="2063"/>
      <c r="XX2" s="2063"/>
      <c r="XY2" s="2063"/>
      <c r="XZ2" s="2063"/>
      <c r="YA2" s="2063"/>
      <c r="YB2" s="2063"/>
      <c r="YC2" s="2063"/>
      <c r="YD2" s="2063"/>
      <c r="YE2" s="2063"/>
      <c r="YF2" s="2063"/>
      <c r="YG2" s="2063"/>
      <c r="YH2" s="2063"/>
      <c r="YI2" s="2063"/>
      <c r="YJ2" s="2063"/>
      <c r="YK2" s="2063"/>
      <c r="YL2" s="2063"/>
      <c r="YM2" s="2063"/>
      <c r="YN2" s="2063"/>
      <c r="YO2" s="2063"/>
      <c r="YP2" s="2063"/>
      <c r="YQ2" s="2063"/>
      <c r="YR2" s="2063"/>
      <c r="YS2" s="2063"/>
      <c r="YT2" s="2063"/>
      <c r="YU2" s="2063"/>
      <c r="YV2" s="2063"/>
      <c r="YW2" s="2063"/>
      <c r="YX2" s="2063"/>
      <c r="YY2" s="2063"/>
      <c r="YZ2" s="2063"/>
      <c r="ZA2" s="2063"/>
      <c r="ZB2" s="2063"/>
      <c r="ZC2" s="2063"/>
      <c r="ZD2" s="2063"/>
      <c r="ZE2" s="2063"/>
      <c r="ZF2" s="2063"/>
      <c r="ZG2" s="2063"/>
      <c r="ZH2" s="2063"/>
      <c r="ZI2" s="2063"/>
      <c r="ZJ2" s="2063"/>
      <c r="ZK2" s="2063"/>
      <c r="ZL2" s="2063"/>
      <c r="ZM2" s="2063"/>
      <c r="ZN2" s="2063"/>
      <c r="ZO2" s="2063"/>
      <c r="ZP2" s="2063"/>
      <c r="ZQ2" s="2063"/>
      <c r="ZR2" s="2063"/>
      <c r="ZS2" s="2063"/>
      <c r="ZT2" s="2063"/>
      <c r="ZU2" s="2063"/>
      <c r="ZV2" s="2063"/>
      <c r="ZW2" s="2063"/>
      <c r="ZX2" s="2063"/>
      <c r="ZY2" s="2063"/>
      <c r="ZZ2" s="2063"/>
      <c r="AAA2" s="2063"/>
      <c r="AAB2" s="2063"/>
      <c r="AAC2" s="2063"/>
      <c r="AAD2" s="2063"/>
      <c r="AAE2" s="2063"/>
      <c r="AAF2" s="2063"/>
      <c r="AAG2" s="2063"/>
      <c r="AAH2" s="2063"/>
      <c r="AAI2" s="2063"/>
      <c r="AAJ2" s="2063"/>
      <c r="AAK2" s="2063"/>
      <c r="AAL2" s="2063"/>
      <c r="AAM2" s="2063"/>
      <c r="AAN2" s="2063"/>
      <c r="AAO2" s="2063"/>
      <c r="AAP2" s="2063"/>
      <c r="AAQ2" s="2063"/>
      <c r="AAR2" s="2063"/>
      <c r="AAS2" s="2063"/>
      <c r="AAT2" s="2063"/>
      <c r="AAU2" s="2063"/>
      <c r="AAV2" s="2063"/>
      <c r="AAW2" s="2063"/>
      <c r="AAX2" s="2063"/>
      <c r="AAY2" s="2063"/>
      <c r="AAZ2" s="2063"/>
      <c r="ABA2" s="2063"/>
      <c r="ABB2" s="2063"/>
      <c r="ABC2" s="2063"/>
      <c r="ABD2" s="2063"/>
      <c r="ABE2" s="2063"/>
      <c r="ABF2" s="2063"/>
      <c r="ABG2" s="2063"/>
      <c r="ABH2" s="2063"/>
      <c r="ABI2" s="2063"/>
      <c r="ABJ2" s="2063"/>
      <c r="ABK2" s="2063"/>
      <c r="ABL2" s="2063"/>
      <c r="ABM2" s="2063"/>
      <c r="ABN2" s="2063"/>
      <c r="ABO2" s="2063"/>
      <c r="ABP2" s="2063"/>
      <c r="ABQ2" s="2063"/>
      <c r="ABR2" s="2063"/>
      <c r="ABS2" s="2063"/>
      <c r="ABT2" s="2063"/>
      <c r="ABU2" s="2063"/>
      <c r="ABV2" s="2063"/>
      <c r="ABW2" s="2063"/>
      <c r="ABX2" s="2063"/>
      <c r="ABY2" s="2063"/>
      <c r="ABZ2" s="2063"/>
      <c r="ACA2" s="2063"/>
      <c r="ACB2" s="2063"/>
      <c r="ACC2" s="2063"/>
      <c r="ACD2" s="2063"/>
      <c r="ACE2" s="2063"/>
      <c r="ACF2" s="2063"/>
      <c r="ACG2" s="2063"/>
      <c r="ACH2" s="2063"/>
      <c r="ACI2" s="2063"/>
      <c r="ACJ2" s="2063"/>
      <c r="ACK2" s="2063"/>
      <c r="ACL2" s="2063"/>
      <c r="ACM2" s="2063"/>
      <c r="ACN2" s="2063"/>
      <c r="ACO2" s="2063"/>
      <c r="ACP2" s="2063"/>
      <c r="ACQ2" s="2063"/>
      <c r="ACR2" s="2063"/>
      <c r="ACS2" s="2063"/>
      <c r="ACT2" s="2063"/>
      <c r="ACU2" s="2063"/>
      <c r="ACV2" s="2063"/>
      <c r="ACW2" s="2063"/>
      <c r="ACX2" s="2063"/>
      <c r="ACY2" s="2063"/>
      <c r="ACZ2" s="2063"/>
      <c r="ADA2" s="2063"/>
      <c r="ADB2" s="2063"/>
      <c r="ADC2" s="2063"/>
      <c r="ADD2" s="2063"/>
      <c r="ADE2" s="2063"/>
      <c r="ADF2" s="2063"/>
      <c r="ADG2" s="2063"/>
      <c r="ADH2" s="2063"/>
      <c r="ADI2" s="2063"/>
      <c r="ADJ2" s="2063"/>
      <c r="ADK2" s="2063"/>
      <c r="ADL2" s="2063"/>
      <c r="ADM2" s="2063"/>
      <c r="ADN2" s="2063"/>
      <c r="ADO2" s="2063"/>
      <c r="ADP2" s="2063"/>
      <c r="ADQ2" s="2063"/>
      <c r="ADR2" s="2063"/>
      <c r="ADS2" s="2063"/>
      <c r="ADT2" s="2063"/>
      <c r="ADU2" s="2063"/>
      <c r="ADV2" s="2063"/>
      <c r="ADW2" s="2063"/>
      <c r="ADX2" s="2063"/>
      <c r="ADY2" s="2063"/>
      <c r="ADZ2" s="2063"/>
      <c r="AEA2" s="2063"/>
      <c r="AEB2" s="2063"/>
      <c r="AEC2" s="2063"/>
      <c r="AED2" s="2063"/>
      <c r="AEE2" s="2063"/>
      <c r="AEF2" s="2063"/>
      <c r="AEG2" s="2063"/>
      <c r="AEH2" s="2063"/>
      <c r="AEI2" s="2063"/>
      <c r="AEJ2" s="2063"/>
      <c r="AEK2" s="2063"/>
      <c r="AEL2" s="2063"/>
      <c r="AEM2" s="2063"/>
      <c r="AEN2" s="2063"/>
      <c r="AEO2" s="2063"/>
      <c r="AEP2" s="2063"/>
      <c r="AEQ2" s="2063"/>
      <c r="AER2" s="2063"/>
      <c r="AES2" s="2063"/>
      <c r="AET2" s="2063"/>
      <c r="AEU2" s="2063"/>
      <c r="AEV2" s="2063"/>
      <c r="AEW2" s="2063"/>
      <c r="AEX2" s="2063"/>
      <c r="AEY2" s="2063"/>
      <c r="AEZ2" s="2063"/>
      <c r="AFA2" s="2063"/>
      <c r="AFB2" s="2063"/>
      <c r="AFC2" s="2063"/>
      <c r="AFD2" s="2063"/>
      <c r="AFE2" s="2063"/>
      <c r="AFF2" s="2063"/>
      <c r="AFG2" s="2063"/>
      <c r="AFH2" s="2063"/>
      <c r="AFI2" s="2063"/>
      <c r="AFJ2" s="2063"/>
      <c r="AFK2" s="2063"/>
      <c r="AFL2" s="2063"/>
      <c r="AFM2" s="2063"/>
      <c r="AFN2" s="2063"/>
      <c r="AFO2" s="2063"/>
      <c r="AFP2" s="2063"/>
      <c r="AFQ2" s="2063"/>
      <c r="AFR2" s="2063"/>
      <c r="AFS2" s="2063"/>
      <c r="AFT2" s="2063"/>
      <c r="AFU2" s="2063"/>
      <c r="AFV2" s="2063"/>
      <c r="AFW2" s="2063"/>
      <c r="AFX2" s="2063"/>
      <c r="AFY2" s="2063"/>
      <c r="AFZ2" s="2063"/>
      <c r="AGA2" s="2063"/>
      <c r="AGB2" s="2063"/>
      <c r="AGC2" s="2063"/>
      <c r="AGD2" s="2063"/>
      <c r="AGE2" s="2063"/>
      <c r="AGF2" s="2063"/>
      <c r="AGG2" s="2063"/>
      <c r="AGH2" s="2063"/>
      <c r="AGI2" s="2063"/>
      <c r="AGJ2" s="2063"/>
      <c r="AGK2" s="2063"/>
      <c r="AGL2" s="2063"/>
      <c r="AGM2" s="2063"/>
      <c r="AGN2" s="2063"/>
      <c r="AGO2" s="2063"/>
      <c r="AGP2" s="2063"/>
      <c r="AGQ2" s="2063"/>
      <c r="AGR2" s="2063"/>
      <c r="AGS2" s="2063"/>
      <c r="AGT2" s="2063"/>
      <c r="AGU2" s="2063"/>
      <c r="AGV2" s="2063"/>
      <c r="AGW2" s="2063"/>
      <c r="AGX2" s="2063"/>
      <c r="AGY2" s="2063"/>
      <c r="AGZ2" s="2063"/>
      <c r="AHA2" s="2063"/>
      <c r="AHB2" s="2063"/>
      <c r="AHC2" s="2063"/>
      <c r="AHD2" s="2063"/>
      <c r="AHE2" s="2063"/>
      <c r="AHF2" s="2063"/>
      <c r="AHG2" s="2063"/>
      <c r="AHH2" s="2063"/>
      <c r="AHI2" s="2063"/>
      <c r="AHJ2" s="2063"/>
      <c r="AHK2" s="2063"/>
      <c r="AHL2" s="2063"/>
      <c r="AHM2" s="2063"/>
      <c r="AHN2" s="2063"/>
      <c r="AHO2" s="2063"/>
      <c r="AHP2" s="2063"/>
      <c r="AHQ2" s="2063"/>
      <c r="AHR2" s="2063"/>
      <c r="AHS2" s="2063"/>
      <c r="AHT2" s="2063"/>
      <c r="AHU2" s="2063"/>
      <c r="AHV2" s="2063"/>
      <c r="AHW2" s="2063"/>
      <c r="AHX2" s="2063"/>
      <c r="AHY2" s="2063"/>
      <c r="AHZ2" s="2063"/>
      <c r="AIA2" s="2063"/>
      <c r="AIB2" s="2063"/>
      <c r="AIC2" s="2063"/>
      <c r="AID2" s="2063"/>
      <c r="AIE2" s="2063"/>
      <c r="AIF2" s="2063"/>
      <c r="AIG2" s="2063"/>
      <c r="AIH2" s="2063"/>
      <c r="AII2" s="2063"/>
      <c r="AIJ2" s="2063"/>
      <c r="AIK2" s="2063"/>
      <c r="AIL2" s="2063"/>
      <c r="AIM2" s="2063"/>
      <c r="AIN2" s="2063"/>
      <c r="AIO2" s="2063"/>
      <c r="AIP2" s="2063"/>
      <c r="AIQ2" s="2063"/>
      <c r="AIR2" s="2063"/>
      <c r="AIS2" s="2063"/>
      <c r="AIT2" s="2063"/>
      <c r="AIU2" s="2063"/>
      <c r="AIV2" s="2063"/>
      <c r="AIW2" s="2063"/>
      <c r="AIX2" s="2063"/>
      <c r="AIY2" s="2063"/>
      <c r="AIZ2" s="2063"/>
      <c r="AJA2" s="2063"/>
      <c r="AJB2" s="2063"/>
      <c r="AJC2" s="2063"/>
      <c r="AJD2" s="2063"/>
      <c r="AJE2" s="2063"/>
      <c r="AJF2" s="2063"/>
      <c r="AJG2" s="2063"/>
      <c r="AJH2" s="2063"/>
      <c r="AJI2" s="2063"/>
      <c r="AJJ2" s="2063"/>
      <c r="AJK2" s="2063"/>
      <c r="AJL2" s="2063"/>
      <c r="AJM2" s="2063"/>
      <c r="AJN2" s="2063"/>
      <c r="AJO2" s="2063"/>
      <c r="AJP2" s="2063"/>
      <c r="AJQ2" s="2063"/>
      <c r="AJR2" s="2063"/>
      <c r="AJS2" s="2063"/>
      <c r="AJT2" s="2063"/>
      <c r="AJU2" s="2063"/>
      <c r="AJV2" s="2063"/>
      <c r="AJW2" s="2063"/>
      <c r="AJX2" s="2063"/>
      <c r="AJY2" s="2063"/>
      <c r="AJZ2" s="2063"/>
      <c r="AKA2" s="2063"/>
      <c r="AKB2" s="2063"/>
      <c r="AKC2" s="2063"/>
      <c r="AKD2" s="2063"/>
      <c r="AKE2" s="2063"/>
      <c r="AKF2" s="2063"/>
      <c r="AKG2" s="2063"/>
      <c r="AKH2" s="2063"/>
      <c r="AKI2" s="2063"/>
      <c r="AKJ2" s="2063"/>
      <c r="AKK2" s="2063"/>
      <c r="AKL2" s="2063"/>
      <c r="AKM2" s="2063"/>
      <c r="AKN2" s="2063"/>
      <c r="AKO2" s="2063"/>
      <c r="AKP2" s="2063"/>
      <c r="AKQ2" s="2063"/>
      <c r="AKR2" s="2063"/>
      <c r="AKS2" s="2063"/>
      <c r="AKT2" s="2063"/>
      <c r="AKU2" s="2063"/>
      <c r="AKV2" s="2063"/>
      <c r="AKW2" s="2063"/>
      <c r="AKX2" s="2063"/>
      <c r="AKY2" s="2063"/>
      <c r="AKZ2" s="2063"/>
      <c r="ALA2" s="2063"/>
      <c r="ALB2" s="2063"/>
      <c r="ALC2" s="2063"/>
      <c r="ALD2" s="2063"/>
      <c r="ALE2" s="2063"/>
      <c r="ALF2" s="2063"/>
      <c r="ALG2" s="2063"/>
      <c r="ALH2" s="2063"/>
      <c r="ALI2" s="2063"/>
      <c r="ALJ2" s="2063"/>
      <c r="ALK2" s="2063"/>
      <c r="ALL2" s="2063"/>
      <c r="ALM2" s="2063"/>
      <c r="ALN2" s="2063"/>
      <c r="ALO2" s="2063"/>
      <c r="ALP2" s="2063"/>
      <c r="ALQ2" s="2063"/>
      <c r="ALR2" s="2063"/>
      <c r="ALS2" s="2063"/>
      <c r="ALT2" s="2063"/>
      <c r="ALU2" s="2063"/>
      <c r="ALV2" s="2063"/>
      <c r="ALW2" s="2063"/>
      <c r="ALX2" s="2063"/>
      <c r="ALY2" s="2063"/>
      <c r="ALZ2" s="2063"/>
      <c r="AMA2" s="2063"/>
      <c r="AMB2" s="2063"/>
      <c r="AMC2" s="2063"/>
      <c r="AMD2" s="2063"/>
      <c r="AME2" s="2063"/>
      <c r="AMF2" s="2063"/>
      <c r="AMG2" s="2063"/>
      <c r="AMH2" s="2063"/>
      <c r="AMI2" s="2063"/>
      <c r="AMJ2" s="2063"/>
      <c r="AMK2" s="2063"/>
      <c r="AML2" s="2063"/>
      <c r="AMM2" s="2063"/>
      <c r="AMN2" s="2063"/>
      <c r="AMO2" s="2063"/>
      <c r="AMP2" s="2063"/>
      <c r="AMQ2" s="2063"/>
      <c r="AMR2" s="2063"/>
      <c r="AMS2" s="2063"/>
      <c r="AMT2" s="2063"/>
      <c r="AMU2" s="2063"/>
      <c r="AMV2" s="2063"/>
      <c r="AMW2" s="2063"/>
      <c r="AMX2" s="2063"/>
      <c r="AMY2" s="2063"/>
      <c r="AMZ2" s="2063"/>
      <c r="ANA2" s="2063"/>
      <c r="ANB2" s="2063"/>
      <c r="ANC2" s="2063"/>
      <c r="AND2" s="2063"/>
      <c r="ANE2" s="2063"/>
      <c r="ANF2" s="2063"/>
      <c r="ANG2" s="2063"/>
      <c r="ANH2" s="2063"/>
      <c r="ANI2" s="2063"/>
      <c r="ANJ2" s="2063"/>
      <c r="ANK2" s="2063"/>
      <c r="ANL2" s="2063"/>
      <c r="ANM2" s="2063"/>
      <c r="ANN2" s="2063"/>
      <c r="ANO2" s="2063"/>
      <c r="ANP2" s="2063"/>
      <c r="ANQ2" s="2063"/>
      <c r="ANR2" s="2063"/>
      <c r="ANS2" s="2063"/>
      <c r="ANT2" s="2063"/>
      <c r="ANU2" s="2063"/>
      <c r="ANV2" s="2063"/>
      <c r="ANW2" s="2063"/>
      <c r="ANX2" s="2063"/>
      <c r="ANY2" s="2063"/>
      <c r="ANZ2" s="2063"/>
      <c r="AOA2" s="2063"/>
      <c r="AOB2" s="2063"/>
      <c r="AOC2" s="2063"/>
      <c r="AOD2" s="2063"/>
      <c r="AOE2" s="2063"/>
      <c r="AOF2" s="2063"/>
      <c r="AOG2" s="2063"/>
      <c r="AOH2" s="2063"/>
      <c r="AOI2" s="2063"/>
      <c r="AOJ2" s="2063"/>
      <c r="AOK2" s="2063"/>
      <c r="AOL2" s="2063"/>
      <c r="AOM2" s="2063"/>
      <c r="AON2" s="2063"/>
      <c r="AOO2" s="2063"/>
      <c r="AOP2" s="2063"/>
      <c r="AOQ2" s="2063"/>
      <c r="AOR2" s="2063"/>
      <c r="AOS2" s="2063"/>
      <c r="AOT2" s="2063"/>
      <c r="AOU2" s="2063"/>
      <c r="AOV2" s="2063"/>
      <c r="AOW2" s="2063"/>
      <c r="AOX2" s="2063"/>
      <c r="AOY2" s="2063"/>
      <c r="AOZ2" s="2063"/>
      <c r="APA2" s="2063"/>
      <c r="APB2" s="2063"/>
      <c r="APC2" s="2063"/>
      <c r="APD2" s="2063"/>
      <c r="APE2" s="2063"/>
      <c r="APF2" s="2063"/>
      <c r="APG2" s="2063"/>
      <c r="APH2" s="2063"/>
      <c r="API2" s="2063"/>
      <c r="APJ2" s="2063"/>
      <c r="APK2" s="2063"/>
      <c r="APL2" s="2063"/>
      <c r="APM2" s="2063"/>
      <c r="APN2" s="2063"/>
      <c r="APO2" s="2063"/>
      <c r="APP2" s="2063"/>
      <c r="APQ2" s="2063"/>
      <c r="APR2" s="2063"/>
      <c r="APS2" s="2063"/>
      <c r="APT2" s="2063"/>
      <c r="APU2" s="2063"/>
      <c r="APV2" s="2063"/>
      <c r="APW2" s="2063"/>
      <c r="APX2" s="2063"/>
      <c r="APY2" s="2063"/>
      <c r="APZ2" s="2063"/>
      <c r="AQA2" s="2063"/>
      <c r="AQB2" s="2063"/>
      <c r="AQC2" s="2063"/>
      <c r="AQD2" s="2063"/>
      <c r="AQE2" s="2063"/>
      <c r="AQF2" s="2063"/>
      <c r="AQG2" s="2063"/>
      <c r="AQH2" s="2063"/>
      <c r="AQI2" s="2063"/>
      <c r="AQJ2" s="2063"/>
      <c r="AQK2" s="2063"/>
      <c r="AQL2" s="2063"/>
      <c r="AQM2" s="2063"/>
      <c r="AQN2" s="2063"/>
      <c r="AQO2" s="2063"/>
      <c r="AQP2" s="2063"/>
      <c r="AQQ2" s="2063"/>
      <c r="AQR2" s="2063"/>
      <c r="AQS2" s="2063"/>
      <c r="AQT2" s="2063"/>
      <c r="AQU2" s="2063"/>
      <c r="AQV2" s="2063"/>
      <c r="AQW2" s="2063"/>
      <c r="AQX2" s="2063"/>
      <c r="AQY2" s="2063"/>
      <c r="AQZ2" s="2063"/>
      <c r="ARA2" s="2063"/>
      <c r="ARB2" s="2063"/>
      <c r="ARC2" s="2063"/>
      <c r="ARD2" s="2063"/>
      <c r="ARE2" s="2063"/>
      <c r="ARF2" s="2063"/>
      <c r="ARG2" s="2063"/>
      <c r="ARH2" s="2063"/>
      <c r="ARI2" s="2063"/>
      <c r="ARJ2" s="2063"/>
      <c r="ARK2" s="2063"/>
      <c r="ARL2" s="2063"/>
      <c r="ARM2" s="2063"/>
      <c r="ARN2" s="2063"/>
      <c r="ARO2" s="2063"/>
      <c r="ARP2" s="2063"/>
      <c r="ARQ2" s="2063"/>
      <c r="ARR2" s="2063"/>
      <c r="ARS2" s="2063"/>
      <c r="ART2" s="2063"/>
      <c r="ARU2" s="2063"/>
      <c r="ARV2" s="2063"/>
      <c r="ARW2" s="2063"/>
      <c r="ARX2" s="2063"/>
      <c r="ARY2" s="2063"/>
      <c r="ARZ2" s="2063"/>
      <c r="ASA2" s="2063"/>
      <c r="ASB2" s="2063"/>
      <c r="ASC2" s="2063"/>
      <c r="ASD2" s="2063"/>
      <c r="ASE2" s="2063"/>
      <c r="ASF2" s="2063"/>
      <c r="ASG2" s="2063"/>
      <c r="ASH2" s="2063"/>
      <c r="ASI2" s="2063"/>
      <c r="ASJ2" s="2063"/>
      <c r="ASK2" s="2063"/>
      <c r="ASL2" s="2063"/>
      <c r="ASM2" s="2063"/>
      <c r="ASN2" s="2063"/>
      <c r="ASO2" s="2063"/>
      <c r="ASP2" s="2063"/>
      <c r="ASQ2" s="2063"/>
      <c r="ASR2" s="2063"/>
      <c r="ASS2" s="2063"/>
      <c r="AST2" s="2063"/>
      <c r="ASU2" s="2063"/>
      <c r="ASV2" s="2063"/>
      <c r="ASW2" s="2063"/>
      <c r="ASX2" s="2063"/>
      <c r="ASY2" s="2063"/>
      <c r="ASZ2" s="2063"/>
      <c r="ATA2" s="2063"/>
      <c r="ATB2" s="2063"/>
      <c r="ATC2" s="2063"/>
      <c r="ATD2" s="2063"/>
      <c r="ATE2" s="2063"/>
      <c r="ATF2" s="2063"/>
      <c r="ATG2" s="2063"/>
      <c r="ATH2" s="2063"/>
      <c r="ATI2" s="2063"/>
      <c r="ATJ2" s="2063"/>
      <c r="ATK2" s="2063"/>
      <c r="ATL2" s="2063"/>
      <c r="ATM2" s="2063"/>
      <c r="ATN2" s="2063"/>
      <c r="ATO2" s="2063"/>
      <c r="ATP2" s="2063"/>
      <c r="ATQ2" s="2063"/>
      <c r="ATR2" s="2063"/>
      <c r="ATS2" s="2063"/>
      <c r="ATT2" s="2063"/>
      <c r="ATU2" s="2063"/>
      <c r="ATV2" s="2063"/>
      <c r="ATW2" s="2063"/>
      <c r="ATX2" s="2063"/>
      <c r="ATY2" s="2063"/>
      <c r="ATZ2" s="2063"/>
      <c r="AUA2" s="2063"/>
      <c r="AUB2" s="2063"/>
      <c r="AUC2" s="2063"/>
      <c r="AUD2" s="2063"/>
      <c r="AUE2" s="2063"/>
      <c r="AUF2" s="2063"/>
      <c r="AUG2" s="2063"/>
      <c r="AUH2" s="2063"/>
      <c r="AUI2" s="2063"/>
      <c r="AUJ2" s="2063"/>
      <c r="AUK2" s="2063"/>
      <c r="AUL2" s="2063"/>
      <c r="AUM2" s="2063"/>
      <c r="AUN2" s="2063"/>
      <c r="AUO2" s="2063"/>
      <c r="AUP2" s="2063"/>
      <c r="AUQ2" s="2063"/>
      <c r="AUR2" s="2063"/>
      <c r="AUS2" s="2063"/>
      <c r="AUT2" s="2063"/>
      <c r="AUU2" s="2063"/>
      <c r="AUV2" s="2063"/>
      <c r="AUW2" s="2063"/>
      <c r="AUX2" s="2063"/>
      <c r="AUY2" s="2063"/>
      <c r="AUZ2" s="2063"/>
      <c r="AVA2" s="2063"/>
      <c r="AVB2" s="2063"/>
      <c r="AVC2" s="2063"/>
      <c r="AVD2" s="2063"/>
      <c r="AVE2" s="2063"/>
      <c r="AVF2" s="2063"/>
      <c r="AVG2" s="2063"/>
      <c r="AVH2" s="2063"/>
      <c r="AVI2" s="2063"/>
      <c r="AVJ2" s="2063"/>
      <c r="AVK2" s="2063"/>
      <c r="AVL2" s="2063"/>
      <c r="AVM2" s="2063"/>
      <c r="AVN2" s="2063"/>
      <c r="AVO2" s="2063"/>
      <c r="AVP2" s="2063"/>
      <c r="AVQ2" s="2063"/>
      <c r="AVR2" s="2063"/>
      <c r="AVS2" s="2063"/>
      <c r="AVT2" s="2063"/>
      <c r="AVU2" s="2063"/>
      <c r="AVV2" s="2063"/>
      <c r="AVW2" s="2063"/>
      <c r="AVX2" s="2063"/>
      <c r="AVY2" s="2063"/>
      <c r="AVZ2" s="2063"/>
      <c r="AWA2" s="2063"/>
      <c r="AWB2" s="2063"/>
      <c r="AWC2" s="2063"/>
      <c r="AWD2" s="2063"/>
      <c r="AWE2" s="2063"/>
      <c r="AWF2" s="2063"/>
      <c r="AWG2" s="2063"/>
      <c r="AWH2" s="2063"/>
      <c r="AWI2" s="2063"/>
      <c r="AWJ2" s="2063"/>
      <c r="AWK2" s="2063"/>
      <c r="AWL2" s="2063"/>
      <c r="AWM2" s="2063"/>
      <c r="AWN2" s="2063"/>
      <c r="AWO2" s="2063"/>
      <c r="AWP2" s="2063"/>
      <c r="AWQ2" s="2063"/>
      <c r="AWR2" s="2063"/>
      <c r="AWS2" s="2063"/>
      <c r="AWT2" s="2063"/>
      <c r="AWU2" s="2063"/>
      <c r="AWV2" s="2063"/>
      <c r="AWW2" s="2063"/>
      <c r="AWX2" s="2063"/>
      <c r="AWY2" s="2063"/>
      <c r="AWZ2" s="2063"/>
      <c r="AXA2" s="2063"/>
      <c r="AXB2" s="2063"/>
      <c r="AXC2" s="2063"/>
      <c r="AXD2" s="2063"/>
      <c r="AXE2" s="2063"/>
      <c r="AXF2" s="2063"/>
      <c r="AXG2" s="2063"/>
      <c r="AXH2" s="2063"/>
      <c r="AXI2" s="2063"/>
      <c r="AXJ2" s="2063"/>
      <c r="AXK2" s="2063"/>
      <c r="AXL2" s="2063"/>
      <c r="AXM2" s="2063"/>
      <c r="AXN2" s="2063"/>
      <c r="AXO2" s="2063"/>
      <c r="AXP2" s="2063"/>
      <c r="AXQ2" s="2063"/>
      <c r="AXR2" s="2063"/>
      <c r="AXS2" s="2063"/>
      <c r="AXT2" s="2063"/>
      <c r="AXU2" s="2063"/>
      <c r="AXV2" s="2063"/>
      <c r="AXW2" s="2063"/>
      <c r="AXX2" s="2063"/>
      <c r="AXY2" s="2063"/>
      <c r="AXZ2" s="2063"/>
      <c r="AYA2" s="2063"/>
      <c r="AYB2" s="2063"/>
      <c r="AYC2" s="2063"/>
      <c r="AYD2" s="2063"/>
      <c r="AYE2" s="2063"/>
      <c r="AYF2" s="2063"/>
      <c r="AYG2" s="2063"/>
      <c r="AYH2" s="2063"/>
      <c r="AYI2" s="2063"/>
      <c r="AYJ2" s="2063"/>
      <c r="AYK2" s="2063"/>
      <c r="AYL2" s="2063"/>
      <c r="AYM2" s="2063"/>
      <c r="AYN2" s="2063"/>
      <c r="AYO2" s="2063"/>
      <c r="AYP2" s="2063"/>
      <c r="AYQ2" s="2063"/>
      <c r="AYR2" s="2063"/>
      <c r="AYS2" s="2063"/>
      <c r="AYT2" s="2063"/>
      <c r="AYU2" s="2063"/>
      <c r="AYV2" s="2063"/>
      <c r="AYW2" s="2063"/>
      <c r="AYX2" s="2063"/>
      <c r="AYY2" s="2063"/>
      <c r="AYZ2" s="2063"/>
      <c r="AZA2" s="2063"/>
      <c r="AZB2" s="2063"/>
      <c r="AZC2" s="2063"/>
      <c r="AZD2" s="2063"/>
      <c r="AZE2" s="2063"/>
      <c r="AZF2" s="2063"/>
      <c r="AZG2" s="2063"/>
      <c r="AZH2" s="2063"/>
      <c r="AZI2" s="2063"/>
      <c r="AZJ2" s="2063"/>
      <c r="AZK2" s="2063"/>
      <c r="AZL2" s="2063"/>
      <c r="AZM2" s="2063"/>
      <c r="AZN2" s="2063"/>
      <c r="AZO2" s="2063"/>
      <c r="AZP2" s="2063"/>
      <c r="AZQ2" s="2063"/>
      <c r="AZR2" s="2063"/>
      <c r="AZS2" s="2063"/>
      <c r="AZT2" s="2063"/>
      <c r="AZU2" s="2063"/>
      <c r="AZV2" s="2063"/>
      <c r="AZW2" s="2063"/>
      <c r="AZX2" s="2063"/>
      <c r="AZY2" s="2063"/>
      <c r="AZZ2" s="2063"/>
      <c r="BAA2" s="2063"/>
      <c r="BAB2" s="2063"/>
      <c r="BAC2" s="2063"/>
      <c r="BAD2" s="2063"/>
      <c r="BAE2" s="2063"/>
      <c r="BAF2" s="2063"/>
      <c r="BAG2" s="2063"/>
      <c r="BAH2" s="2063"/>
      <c r="BAI2" s="2063"/>
      <c r="BAJ2" s="2063"/>
      <c r="BAK2" s="2063"/>
      <c r="BAL2" s="2063"/>
      <c r="BAM2" s="2063"/>
      <c r="BAN2" s="2063"/>
      <c r="BAO2" s="2063"/>
      <c r="BAP2" s="2063"/>
      <c r="BAQ2" s="2063"/>
      <c r="BAR2" s="2063"/>
      <c r="BAS2" s="2063"/>
      <c r="BAT2" s="2063"/>
      <c r="BAU2" s="2063"/>
      <c r="BAV2" s="2063"/>
      <c r="BAW2" s="2063"/>
      <c r="BAX2" s="2063"/>
      <c r="BAY2" s="2063"/>
      <c r="BAZ2" s="2063"/>
      <c r="BBA2" s="2063"/>
      <c r="BBB2" s="2063"/>
      <c r="BBC2" s="2063"/>
      <c r="BBD2" s="2063"/>
      <c r="BBE2" s="2063"/>
      <c r="BBF2" s="2063"/>
      <c r="BBG2" s="2063"/>
      <c r="BBH2" s="2063"/>
      <c r="BBI2" s="2063"/>
      <c r="BBJ2" s="2063"/>
      <c r="BBK2" s="2063"/>
      <c r="BBL2" s="2063"/>
      <c r="BBM2" s="2063"/>
      <c r="BBN2" s="2063"/>
      <c r="BBO2" s="2063"/>
      <c r="BBP2" s="2063"/>
      <c r="BBQ2" s="2063"/>
      <c r="BBR2" s="2063"/>
      <c r="BBS2" s="2063"/>
      <c r="BBT2" s="2063"/>
      <c r="BBU2" s="2063"/>
      <c r="BBV2" s="2063"/>
      <c r="BBW2" s="2063"/>
      <c r="BBX2" s="2063"/>
      <c r="BBY2" s="2063"/>
      <c r="BBZ2" s="2063"/>
      <c r="BCA2" s="2063"/>
      <c r="BCB2" s="2063"/>
      <c r="BCC2" s="2063"/>
      <c r="BCD2" s="2063"/>
      <c r="BCE2" s="2063"/>
      <c r="BCF2" s="2063"/>
      <c r="BCG2" s="2063"/>
      <c r="BCH2" s="2063"/>
      <c r="BCI2" s="2063"/>
      <c r="BCJ2" s="2063"/>
      <c r="BCK2" s="2063"/>
      <c r="BCL2" s="2063"/>
      <c r="BCM2" s="2063"/>
      <c r="BCN2" s="2063"/>
      <c r="BCO2" s="2063"/>
      <c r="BCP2" s="2063"/>
      <c r="BCQ2" s="2063"/>
      <c r="BCR2" s="2063"/>
      <c r="BCS2" s="2063"/>
      <c r="BCT2" s="2063"/>
      <c r="BCU2" s="2063"/>
      <c r="BCV2" s="2063"/>
      <c r="BCW2" s="2063"/>
      <c r="BCX2" s="2063"/>
      <c r="BCY2" s="2063"/>
      <c r="BCZ2" s="2063"/>
      <c r="BDA2" s="2063"/>
      <c r="BDB2" s="2063"/>
      <c r="BDC2" s="2063"/>
      <c r="BDD2" s="2063"/>
      <c r="BDE2" s="2063"/>
      <c r="BDF2" s="2063"/>
      <c r="BDG2" s="2063"/>
      <c r="BDH2" s="2063"/>
      <c r="BDI2" s="2063"/>
      <c r="BDJ2" s="2063"/>
      <c r="BDK2" s="2063"/>
      <c r="BDL2" s="2063"/>
      <c r="BDM2" s="2063"/>
      <c r="BDN2" s="2063"/>
      <c r="BDO2" s="2063"/>
      <c r="BDP2" s="2063"/>
      <c r="BDQ2" s="2063"/>
      <c r="BDR2" s="2063"/>
      <c r="BDS2" s="2063"/>
      <c r="BDT2" s="2063"/>
      <c r="BDU2" s="2063"/>
      <c r="BDV2" s="2063"/>
      <c r="BDW2" s="2063"/>
      <c r="BDX2" s="2063"/>
      <c r="BDY2" s="2063"/>
      <c r="BDZ2" s="2063"/>
      <c r="BEA2" s="2063"/>
      <c r="BEB2" s="2063"/>
      <c r="BEC2" s="2063"/>
      <c r="BED2" s="2063"/>
      <c r="BEE2" s="2063"/>
      <c r="BEF2" s="2063"/>
      <c r="BEG2" s="2063"/>
      <c r="BEH2" s="2063"/>
      <c r="BEI2" s="2063"/>
      <c r="BEJ2" s="2063"/>
      <c r="BEK2" s="2063"/>
      <c r="BEL2" s="2063"/>
      <c r="BEM2" s="2063"/>
      <c r="BEN2" s="2063"/>
      <c r="BEO2" s="2063"/>
      <c r="BEP2" s="2063"/>
      <c r="BEQ2" s="2063"/>
      <c r="BER2" s="2063"/>
      <c r="BES2" s="2063"/>
      <c r="BET2" s="2063"/>
      <c r="BEU2" s="2063"/>
      <c r="BEV2" s="2063"/>
      <c r="BEW2" s="2063"/>
      <c r="BEX2" s="2063"/>
      <c r="BEY2" s="2063"/>
      <c r="BEZ2" s="2063"/>
      <c r="BFA2" s="2063"/>
      <c r="BFB2" s="2063"/>
      <c r="BFC2" s="2063"/>
      <c r="BFD2" s="2063"/>
      <c r="BFE2" s="2063"/>
      <c r="BFF2" s="2063"/>
      <c r="BFG2" s="2063"/>
      <c r="BFH2" s="2063"/>
      <c r="BFI2" s="2063"/>
      <c r="BFJ2" s="2063"/>
      <c r="BFK2" s="2063"/>
      <c r="BFL2" s="2063"/>
      <c r="BFM2" s="2063"/>
      <c r="BFN2" s="2063"/>
      <c r="BFO2" s="2063"/>
      <c r="BFP2" s="2063"/>
      <c r="BFQ2" s="2063"/>
      <c r="BFR2" s="2063"/>
      <c r="BFS2" s="2063"/>
      <c r="BFT2" s="2063"/>
      <c r="BFU2" s="2063"/>
      <c r="BFV2" s="2063"/>
      <c r="BFW2" s="2063"/>
      <c r="BFX2" s="2063"/>
      <c r="BFY2" s="2063"/>
      <c r="BFZ2" s="2063"/>
      <c r="BGA2" s="2063"/>
      <c r="BGB2" s="2063"/>
      <c r="BGC2" s="2063"/>
      <c r="BGD2" s="2063"/>
      <c r="BGE2" s="2063"/>
      <c r="BGF2" s="2063"/>
      <c r="BGG2" s="2063"/>
      <c r="BGH2" s="2063"/>
      <c r="BGI2" s="2063"/>
      <c r="BGJ2" s="2063"/>
      <c r="BGK2" s="2063"/>
      <c r="BGL2" s="2063"/>
      <c r="BGM2" s="2063"/>
      <c r="BGN2" s="2063"/>
      <c r="BGO2" s="2063"/>
      <c r="BGP2" s="2063"/>
      <c r="BGQ2" s="2063"/>
      <c r="BGR2" s="2063"/>
      <c r="BGS2" s="2063"/>
      <c r="BGT2" s="2063"/>
      <c r="BGU2" s="2063"/>
      <c r="BGV2" s="2063"/>
      <c r="BGW2" s="2063"/>
      <c r="BGX2" s="2063"/>
      <c r="BGY2" s="2063"/>
      <c r="BGZ2" s="2063"/>
      <c r="BHA2" s="2063"/>
      <c r="BHB2" s="2063"/>
      <c r="BHC2" s="2063"/>
      <c r="BHD2" s="2063"/>
      <c r="BHE2" s="2063"/>
      <c r="BHF2" s="2063"/>
      <c r="BHG2" s="2063"/>
      <c r="BHH2" s="2063"/>
      <c r="BHI2" s="2063"/>
      <c r="BHJ2" s="2063"/>
      <c r="BHK2" s="2063"/>
      <c r="BHL2" s="2063"/>
      <c r="BHM2" s="2063"/>
      <c r="BHN2" s="2063"/>
      <c r="BHO2" s="2063"/>
      <c r="BHP2" s="2063"/>
      <c r="BHQ2" s="2063"/>
      <c r="BHR2" s="2063"/>
      <c r="BHS2" s="2063"/>
      <c r="BHT2" s="2063"/>
      <c r="BHU2" s="2063"/>
      <c r="BHV2" s="2063"/>
      <c r="BHW2" s="2063"/>
      <c r="BHX2" s="2063"/>
      <c r="BHY2" s="2063"/>
      <c r="BHZ2" s="2063"/>
      <c r="BIA2" s="2063"/>
      <c r="BIB2" s="2063"/>
      <c r="BIC2" s="2063"/>
      <c r="BID2" s="2063"/>
      <c r="BIE2" s="2063"/>
      <c r="BIF2" s="2063"/>
      <c r="BIG2" s="2063"/>
      <c r="BIH2" s="2063"/>
      <c r="BII2" s="2063"/>
      <c r="BIJ2" s="2063"/>
      <c r="BIK2" s="2063"/>
      <c r="BIL2" s="2063"/>
      <c r="BIM2" s="2063"/>
      <c r="BIN2" s="2063"/>
      <c r="BIO2" s="2063"/>
      <c r="BIP2" s="2063"/>
      <c r="BIQ2" s="2063"/>
      <c r="BIR2" s="2063"/>
      <c r="BIS2" s="2063"/>
      <c r="BIT2" s="2063"/>
      <c r="BIU2" s="2063"/>
      <c r="BIV2" s="2063"/>
      <c r="BIW2" s="2063"/>
      <c r="BIX2" s="2063"/>
      <c r="BIY2" s="2063"/>
      <c r="BIZ2" s="2063"/>
      <c r="BJA2" s="2063"/>
      <c r="BJB2" s="2063"/>
      <c r="BJC2" s="2063"/>
      <c r="BJD2" s="2063"/>
      <c r="BJE2" s="2063"/>
      <c r="BJF2" s="2063"/>
      <c r="BJG2" s="2063"/>
      <c r="BJH2" s="2063"/>
      <c r="BJI2" s="2063"/>
      <c r="BJJ2" s="2063"/>
      <c r="BJK2" s="2063"/>
      <c r="BJL2" s="2063"/>
      <c r="BJM2" s="2063"/>
      <c r="BJN2" s="2063"/>
      <c r="BJO2" s="2063"/>
      <c r="BJP2" s="2063"/>
      <c r="BJQ2" s="2063"/>
      <c r="BJR2" s="2063"/>
      <c r="BJS2" s="2063"/>
      <c r="BJT2" s="2063"/>
      <c r="BJU2" s="2063"/>
      <c r="BJV2" s="2063"/>
      <c r="BJW2" s="2063"/>
      <c r="BJX2" s="2063"/>
      <c r="BJY2" s="2063"/>
      <c r="BJZ2" s="2063"/>
      <c r="BKA2" s="2063"/>
      <c r="BKB2" s="2063"/>
      <c r="BKC2" s="2063"/>
      <c r="BKD2" s="2063"/>
      <c r="BKE2" s="2063"/>
      <c r="BKF2" s="2063"/>
      <c r="BKG2" s="2063"/>
      <c r="BKH2" s="2063"/>
      <c r="BKI2" s="2063"/>
      <c r="BKJ2" s="2063"/>
      <c r="BKK2" s="2063"/>
      <c r="BKL2" s="2063"/>
      <c r="BKM2" s="2063"/>
      <c r="BKN2" s="2063"/>
      <c r="BKO2" s="2063"/>
      <c r="BKP2" s="2063"/>
      <c r="BKQ2" s="2063"/>
      <c r="BKR2" s="2063"/>
      <c r="BKS2" s="2063"/>
      <c r="BKT2" s="2063"/>
      <c r="BKU2" s="2063"/>
      <c r="BKV2" s="2063"/>
      <c r="BKW2" s="2063"/>
      <c r="BKX2" s="2063"/>
      <c r="BKY2" s="2063"/>
      <c r="BKZ2" s="2063"/>
      <c r="BLA2" s="2063"/>
      <c r="BLB2" s="2063"/>
      <c r="BLC2" s="2063"/>
      <c r="BLD2" s="2063"/>
      <c r="BLE2" s="2063"/>
      <c r="BLF2" s="2063"/>
      <c r="BLG2" s="2063"/>
      <c r="BLH2" s="2063"/>
      <c r="BLI2" s="2063"/>
      <c r="BLJ2" s="2063"/>
      <c r="BLK2" s="2063"/>
      <c r="BLL2" s="2063"/>
      <c r="BLM2" s="2063"/>
      <c r="BLN2" s="2063"/>
      <c r="BLO2" s="2063"/>
      <c r="BLP2" s="2063"/>
      <c r="BLQ2" s="2063"/>
      <c r="BLR2" s="2063"/>
      <c r="BLS2" s="2063"/>
      <c r="BLT2" s="2063"/>
      <c r="BLU2" s="2063"/>
      <c r="BLV2" s="2063"/>
      <c r="BLW2" s="2063"/>
      <c r="BLX2" s="2063"/>
      <c r="BLY2" s="2063"/>
      <c r="BLZ2" s="2063"/>
      <c r="BMA2" s="2063"/>
      <c r="BMB2" s="2063"/>
      <c r="BMC2" s="2063"/>
      <c r="BMD2" s="2063"/>
      <c r="BME2" s="2063"/>
      <c r="BMF2" s="2063"/>
      <c r="BMG2" s="2063"/>
      <c r="BMH2" s="2063"/>
      <c r="BMI2" s="2063"/>
      <c r="BMJ2" s="2063"/>
      <c r="BMK2" s="2063"/>
      <c r="BML2" s="2063"/>
      <c r="BMM2" s="2063"/>
      <c r="BMN2" s="2063"/>
      <c r="BMO2" s="2063"/>
      <c r="BMP2" s="2063"/>
      <c r="BMQ2" s="2063"/>
      <c r="BMR2" s="2063"/>
      <c r="BMS2" s="2063"/>
      <c r="BMT2" s="2063"/>
      <c r="BMU2" s="2063"/>
      <c r="BMV2" s="2063"/>
      <c r="BMW2" s="2063"/>
      <c r="BMX2" s="2063"/>
      <c r="BMY2" s="2063"/>
      <c r="BMZ2" s="2063"/>
      <c r="BNA2" s="2063"/>
      <c r="BNB2" s="2063"/>
      <c r="BNC2" s="2063"/>
      <c r="BND2" s="2063"/>
      <c r="BNE2" s="2063"/>
      <c r="BNF2" s="2063"/>
      <c r="BNG2" s="2063"/>
      <c r="BNH2" s="2063"/>
      <c r="BNI2" s="2063"/>
      <c r="BNJ2" s="2063"/>
      <c r="BNK2" s="2063"/>
      <c r="BNL2" s="2063"/>
      <c r="BNM2" s="2063"/>
      <c r="BNN2" s="2063"/>
      <c r="BNO2" s="2063"/>
      <c r="BNP2" s="2063"/>
      <c r="BNQ2" s="2063"/>
      <c r="BNR2" s="2063"/>
      <c r="BNS2" s="2063"/>
      <c r="BNT2" s="2063"/>
      <c r="BNU2" s="2063"/>
      <c r="BNV2" s="2063"/>
      <c r="BNW2" s="2063"/>
      <c r="BNX2" s="2063"/>
      <c r="BNY2" s="2063"/>
      <c r="BNZ2" s="2063"/>
      <c r="BOA2" s="2063"/>
      <c r="BOB2" s="2063"/>
      <c r="BOC2" s="2063"/>
      <c r="BOD2" s="2063"/>
      <c r="BOE2" s="2063"/>
      <c r="BOF2" s="2063"/>
      <c r="BOG2" s="2063"/>
      <c r="BOH2" s="2063"/>
      <c r="BOI2" s="2063"/>
      <c r="BOJ2" s="2063"/>
      <c r="BOK2" s="2063"/>
      <c r="BOL2" s="2063"/>
      <c r="BOM2" s="2063"/>
      <c r="BON2" s="2063"/>
      <c r="BOO2" s="2063"/>
      <c r="BOP2" s="2063"/>
      <c r="BOQ2" s="2063"/>
      <c r="BOR2" s="2063"/>
      <c r="BOS2" s="2063"/>
      <c r="BOT2" s="2063"/>
      <c r="BOU2" s="2063"/>
      <c r="BOV2" s="2063"/>
      <c r="BOW2" s="2063"/>
      <c r="BOX2" s="2063"/>
      <c r="BOY2" s="2063"/>
      <c r="BOZ2" s="2063"/>
      <c r="BPA2" s="2063"/>
      <c r="BPB2" s="2063"/>
      <c r="BPC2" s="2063"/>
      <c r="BPD2" s="2063"/>
      <c r="BPE2" s="2063"/>
      <c r="BPF2" s="2063"/>
      <c r="BPG2" s="2063"/>
      <c r="BPH2" s="2063"/>
      <c r="BPI2" s="2063"/>
      <c r="BPJ2" s="2063"/>
      <c r="BPK2" s="2063"/>
      <c r="BPL2" s="2063"/>
      <c r="BPM2" s="2063"/>
      <c r="BPN2" s="2063"/>
      <c r="BPO2" s="2063"/>
      <c r="BPP2" s="2063"/>
      <c r="BPQ2" s="2063"/>
      <c r="BPR2" s="2063"/>
      <c r="BPS2" s="2063"/>
      <c r="BPT2" s="2063"/>
      <c r="BPU2" s="2063"/>
      <c r="BPV2" s="2063"/>
      <c r="BPW2" s="2063"/>
      <c r="BPX2" s="2063"/>
      <c r="BPY2" s="2063"/>
      <c r="BPZ2" s="2063"/>
      <c r="BQA2" s="2063"/>
      <c r="BQB2" s="2063"/>
      <c r="BQC2" s="2063"/>
      <c r="BQD2" s="2063"/>
      <c r="BQE2" s="2063"/>
      <c r="BQF2" s="2063"/>
      <c r="BQG2" s="2063"/>
      <c r="BQH2" s="2063"/>
      <c r="BQI2" s="2063"/>
      <c r="BQJ2" s="2063"/>
      <c r="BQK2" s="2063"/>
      <c r="BQL2" s="2063"/>
      <c r="BQM2" s="2063"/>
      <c r="BQN2" s="2063"/>
      <c r="BQO2" s="2063"/>
      <c r="BQP2" s="2063"/>
      <c r="BQQ2" s="2063"/>
      <c r="BQR2" s="2063"/>
      <c r="BQS2" s="2063"/>
      <c r="BQT2" s="2063"/>
      <c r="BQU2" s="2063"/>
      <c r="BQV2" s="2063"/>
      <c r="BQW2" s="2063"/>
      <c r="BQX2" s="2063"/>
      <c r="BQY2" s="2063"/>
      <c r="BQZ2" s="2063"/>
      <c r="BRA2" s="2063"/>
      <c r="BRB2" s="2063"/>
      <c r="BRC2" s="2063"/>
      <c r="BRD2" s="2063"/>
      <c r="BRE2" s="2063"/>
      <c r="BRF2" s="2063"/>
      <c r="BRG2" s="2063"/>
      <c r="BRH2" s="2063"/>
      <c r="BRI2" s="2063"/>
      <c r="BRJ2" s="2063"/>
      <c r="BRK2" s="2063"/>
      <c r="BRL2" s="2063"/>
      <c r="BRM2" s="2063"/>
      <c r="BRN2" s="2063"/>
      <c r="BRO2" s="2063"/>
      <c r="BRP2" s="2063"/>
      <c r="BRQ2" s="2063"/>
      <c r="BRR2" s="2063"/>
      <c r="BRS2" s="2063"/>
      <c r="BRT2" s="2063"/>
      <c r="BRU2" s="2063"/>
      <c r="BRV2" s="2063"/>
      <c r="BRW2" s="2063"/>
      <c r="BRX2" s="2063"/>
      <c r="BRY2" s="2063"/>
      <c r="BRZ2" s="2063"/>
      <c r="BSA2" s="2063"/>
      <c r="BSB2" s="2063"/>
      <c r="BSC2" s="2063"/>
      <c r="BSD2" s="2063"/>
      <c r="BSE2" s="2063"/>
      <c r="BSF2" s="2063"/>
      <c r="BSG2" s="2063"/>
      <c r="BSH2" s="2063"/>
      <c r="BSI2" s="2063"/>
      <c r="BSJ2" s="2063"/>
      <c r="BSK2" s="2063"/>
      <c r="BSL2" s="2063"/>
      <c r="BSM2" s="2063"/>
      <c r="BSN2" s="2063"/>
      <c r="BSO2" s="2063"/>
      <c r="BSP2" s="2063"/>
      <c r="BSQ2" s="2063"/>
      <c r="BSR2" s="2063"/>
      <c r="BSS2" s="2063"/>
      <c r="BST2" s="2063"/>
      <c r="BSU2" s="2063"/>
      <c r="BSV2" s="2063"/>
      <c r="BSW2" s="2063"/>
      <c r="BSX2" s="2063"/>
      <c r="BSY2" s="2063"/>
      <c r="BSZ2" s="2063"/>
      <c r="BTA2" s="2063"/>
      <c r="BTB2" s="2063"/>
      <c r="BTC2" s="2063"/>
      <c r="BTD2" s="2063"/>
      <c r="BTE2" s="2063"/>
      <c r="BTF2" s="2063"/>
      <c r="BTG2" s="2063"/>
      <c r="BTH2" s="2063"/>
      <c r="BTI2" s="2063"/>
      <c r="BTJ2" s="2063"/>
      <c r="BTK2" s="2063"/>
      <c r="BTL2" s="2063"/>
      <c r="BTM2" s="2063"/>
      <c r="BTN2" s="2063"/>
      <c r="BTO2" s="2063"/>
      <c r="BTP2" s="2063"/>
      <c r="BTQ2" s="2063"/>
      <c r="BTR2" s="2063"/>
      <c r="BTS2" s="2063"/>
      <c r="BTT2" s="2063"/>
      <c r="BTU2" s="2063"/>
      <c r="BTV2" s="2063"/>
      <c r="BTW2" s="2063"/>
      <c r="BTX2" s="2063"/>
      <c r="BTY2" s="2063"/>
      <c r="BTZ2" s="2063"/>
      <c r="BUA2" s="2063"/>
      <c r="BUB2" s="2063"/>
      <c r="BUC2" s="2063"/>
      <c r="BUD2" s="2063"/>
      <c r="BUE2" s="2063"/>
      <c r="BUF2" s="2063"/>
      <c r="BUG2" s="2063"/>
      <c r="BUH2" s="2063"/>
      <c r="BUI2" s="2063"/>
      <c r="BUJ2" s="2063"/>
      <c r="BUK2" s="2063"/>
      <c r="BUL2" s="2063"/>
      <c r="BUM2" s="2063"/>
      <c r="BUN2" s="2063"/>
      <c r="BUO2" s="2063"/>
      <c r="BUP2" s="2063"/>
      <c r="BUQ2" s="2063"/>
      <c r="BUR2" s="2063"/>
      <c r="BUS2" s="2063"/>
      <c r="BUT2" s="2063"/>
      <c r="BUU2" s="2063"/>
      <c r="BUV2" s="2063"/>
      <c r="BUW2" s="2063"/>
      <c r="BUX2" s="2063"/>
      <c r="BUY2" s="2063"/>
      <c r="BUZ2" s="2063"/>
      <c r="BVA2" s="2063"/>
      <c r="BVB2" s="2063"/>
      <c r="BVC2" s="2063"/>
      <c r="BVD2" s="2063"/>
      <c r="BVE2" s="2063"/>
      <c r="BVF2" s="2063"/>
      <c r="BVG2" s="2063"/>
      <c r="BVH2" s="2063"/>
      <c r="BVI2" s="2063"/>
      <c r="BVJ2" s="2063"/>
      <c r="BVK2" s="2063"/>
      <c r="BVL2" s="2063"/>
      <c r="BVM2" s="2063"/>
      <c r="BVN2" s="2063"/>
      <c r="BVO2" s="2063"/>
      <c r="BVP2" s="2063"/>
      <c r="BVQ2" s="2063"/>
      <c r="BVR2" s="2063"/>
      <c r="BVS2" s="2063"/>
      <c r="BVT2" s="2063"/>
      <c r="BVU2" s="2063"/>
      <c r="BVV2" s="2063"/>
      <c r="BVW2" s="2063"/>
      <c r="BVX2" s="2063"/>
      <c r="BVY2" s="2063"/>
      <c r="BVZ2" s="2063"/>
      <c r="BWA2" s="2063"/>
      <c r="BWB2" s="2063"/>
      <c r="BWC2" s="2063"/>
      <c r="BWD2" s="2063"/>
      <c r="BWE2" s="2063"/>
      <c r="BWF2" s="2063"/>
      <c r="BWG2" s="2063"/>
      <c r="BWH2" s="2063"/>
      <c r="BWI2" s="2063"/>
      <c r="BWJ2" s="2063"/>
      <c r="BWK2" s="2063"/>
      <c r="BWL2" s="2063"/>
      <c r="BWM2" s="2063"/>
      <c r="BWN2" s="2063"/>
      <c r="BWO2" s="2063"/>
      <c r="BWP2" s="2063"/>
      <c r="BWQ2" s="2063"/>
      <c r="BWR2" s="2063"/>
      <c r="BWS2" s="2063"/>
      <c r="BWT2" s="2063"/>
      <c r="BWU2" s="2063"/>
      <c r="BWV2" s="2063"/>
      <c r="BWW2" s="2063"/>
      <c r="BWX2" s="2063"/>
      <c r="BWY2" s="2063"/>
      <c r="BWZ2" s="2063"/>
      <c r="BXA2" s="2063"/>
      <c r="BXB2" s="2063"/>
      <c r="BXC2" s="2063"/>
      <c r="BXD2" s="2063"/>
      <c r="BXE2" s="2063"/>
      <c r="BXF2" s="2063"/>
      <c r="BXG2" s="2063"/>
      <c r="BXH2" s="2063"/>
      <c r="BXI2" s="2063"/>
      <c r="BXJ2" s="2063"/>
      <c r="BXK2" s="2063"/>
      <c r="BXL2" s="2063"/>
      <c r="BXM2" s="2063"/>
      <c r="BXN2" s="2063"/>
      <c r="BXO2" s="2063"/>
      <c r="BXP2" s="2063"/>
      <c r="BXQ2" s="2063"/>
      <c r="BXR2" s="2063"/>
      <c r="BXS2" s="2063"/>
      <c r="BXT2" s="2063"/>
      <c r="BXU2" s="2063"/>
      <c r="BXV2" s="2063"/>
      <c r="BXW2" s="2063"/>
      <c r="BXX2" s="2063"/>
      <c r="BXY2" s="2063"/>
      <c r="BXZ2" s="2063"/>
      <c r="BYA2" s="2063"/>
      <c r="BYB2" s="2063"/>
      <c r="BYC2" s="2063"/>
      <c r="BYD2" s="2063"/>
      <c r="BYE2" s="2063"/>
      <c r="BYF2" s="2063"/>
      <c r="BYG2" s="2063"/>
      <c r="BYH2" s="2063"/>
      <c r="BYI2" s="2063"/>
      <c r="BYJ2" s="2063"/>
      <c r="BYK2" s="2063"/>
      <c r="BYL2" s="2063"/>
      <c r="BYM2" s="2063"/>
      <c r="BYN2" s="2063"/>
      <c r="BYO2" s="2063"/>
      <c r="BYP2" s="2063"/>
      <c r="BYQ2" s="2063"/>
      <c r="BYR2" s="2063"/>
      <c r="BYS2" s="2063"/>
      <c r="BYT2" s="2063"/>
      <c r="BYU2" s="2063"/>
      <c r="BYV2" s="2063"/>
      <c r="BYW2" s="2063"/>
      <c r="BYX2" s="2063"/>
      <c r="BYY2" s="2063"/>
      <c r="BYZ2" s="2063"/>
      <c r="BZA2" s="2063"/>
      <c r="BZB2" s="2063"/>
      <c r="BZC2" s="2063"/>
      <c r="BZD2" s="2063"/>
      <c r="BZE2" s="2063"/>
      <c r="BZF2" s="2063"/>
      <c r="BZG2" s="2063"/>
      <c r="BZH2" s="2063"/>
      <c r="BZI2" s="2063"/>
      <c r="BZJ2" s="2063"/>
      <c r="BZK2" s="2063"/>
      <c r="BZL2" s="2063"/>
      <c r="BZM2" s="2063"/>
      <c r="BZN2" s="2063"/>
      <c r="BZO2" s="2063"/>
      <c r="BZP2" s="2063"/>
      <c r="BZQ2" s="2063"/>
      <c r="BZR2" s="2063"/>
      <c r="BZS2" s="2063"/>
      <c r="BZT2" s="2063"/>
      <c r="BZU2" s="2063"/>
      <c r="BZV2" s="2063"/>
      <c r="BZW2" s="2063"/>
      <c r="BZX2" s="2063"/>
      <c r="BZY2" s="2063"/>
      <c r="BZZ2" s="2063"/>
      <c r="CAA2" s="2063"/>
      <c r="CAB2" s="2063"/>
      <c r="CAC2" s="2063"/>
      <c r="CAD2" s="2063"/>
      <c r="CAE2" s="2063"/>
      <c r="CAF2" s="2063"/>
      <c r="CAG2" s="2063"/>
      <c r="CAH2" s="2063"/>
      <c r="CAI2" s="2063"/>
      <c r="CAJ2" s="2063"/>
      <c r="CAK2" s="2063"/>
      <c r="CAL2" s="2063"/>
      <c r="CAM2" s="2063"/>
      <c r="CAN2" s="2063"/>
      <c r="CAO2" s="2063"/>
      <c r="CAP2" s="2063"/>
      <c r="CAQ2" s="2063"/>
      <c r="CAR2" s="2063"/>
      <c r="CAS2" s="2063"/>
      <c r="CAT2" s="2063"/>
      <c r="CAU2" s="2063"/>
      <c r="CAV2" s="2063"/>
      <c r="CAW2" s="2063"/>
      <c r="CAX2" s="2063"/>
      <c r="CAY2" s="2063"/>
      <c r="CAZ2" s="2063"/>
      <c r="CBA2" s="2063"/>
      <c r="CBB2" s="2063"/>
      <c r="CBC2" s="2063"/>
      <c r="CBD2" s="2063"/>
      <c r="CBE2" s="2063"/>
      <c r="CBF2" s="2063"/>
      <c r="CBG2" s="2063"/>
      <c r="CBH2" s="2063"/>
      <c r="CBI2" s="2063"/>
      <c r="CBJ2" s="2063"/>
      <c r="CBK2" s="2063"/>
      <c r="CBL2" s="2063"/>
      <c r="CBM2" s="2063"/>
      <c r="CBN2" s="2063"/>
      <c r="CBO2" s="2063"/>
      <c r="CBP2" s="2063"/>
      <c r="CBQ2" s="2063"/>
      <c r="CBR2" s="2063"/>
      <c r="CBS2" s="2063"/>
      <c r="CBT2" s="2063"/>
      <c r="CBU2" s="2063"/>
      <c r="CBV2" s="2063"/>
      <c r="CBW2" s="2063"/>
      <c r="CBX2" s="2063"/>
      <c r="CBY2" s="2063"/>
      <c r="CBZ2" s="2063"/>
      <c r="CCA2" s="2063"/>
      <c r="CCB2" s="2063"/>
      <c r="CCC2" s="2063"/>
      <c r="CCD2" s="2063"/>
      <c r="CCE2" s="2063"/>
      <c r="CCF2" s="2063"/>
      <c r="CCG2" s="2063"/>
      <c r="CCH2" s="2063"/>
      <c r="CCI2" s="2063"/>
      <c r="CCJ2" s="2063"/>
      <c r="CCK2" s="2063"/>
      <c r="CCL2" s="2063"/>
      <c r="CCM2" s="2063"/>
      <c r="CCN2" s="2063"/>
      <c r="CCO2" s="2063"/>
      <c r="CCP2" s="2063"/>
      <c r="CCQ2" s="2063"/>
      <c r="CCR2" s="2063"/>
      <c r="CCS2" s="2063"/>
      <c r="CCT2" s="2063"/>
      <c r="CCU2" s="2063"/>
      <c r="CCV2" s="2063"/>
      <c r="CCW2" s="2063"/>
      <c r="CCX2" s="2063"/>
      <c r="CCY2" s="2063"/>
      <c r="CCZ2" s="2063"/>
      <c r="CDA2" s="2063"/>
      <c r="CDB2" s="2063"/>
      <c r="CDC2" s="2063"/>
      <c r="CDD2" s="2063"/>
      <c r="CDE2" s="2063"/>
      <c r="CDF2" s="2063"/>
      <c r="CDG2" s="2063"/>
      <c r="CDH2" s="2063"/>
      <c r="CDI2" s="2063"/>
      <c r="CDJ2" s="2063"/>
      <c r="CDK2" s="2063"/>
      <c r="CDL2" s="2063"/>
      <c r="CDM2" s="2063"/>
      <c r="CDN2" s="2063"/>
      <c r="CDO2" s="2063"/>
      <c r="CDP2" s="2063"/>
      <c r="CDQ2" s="2063"/>
      <c r="CDR2" s="2063"/>
      <c r="CDS2" s="2063"/>
      <c r="CDT2" s="2063"/>
      <c r="CDU2" s="2063"/>
      <c r="CDV2" s="2063"/>
      <c r="CDW2" s="2063"/>
      <c r="CDX2" s="2063"/>
      <c r="CDY2" s="2063"/>
      <c r="CDZ2" s="2063"/>
      <c r="CEA2" s="2063"/>
      <c r="CEB2" s="2063"/>
      <c r="CEC2" s="2063"/>
      <c r="CED2" s="2063"/>
      <c r="CEE2" s="2063"/>
      <c r="CEF2" s="2063"/>
      <c r="CEG2" s="2063"/>
      <c r="CEH2" s="2063"/>
      <c r="CEI2" s="2063"/>
      <c r="CEJ2" s="2063"/>
      <c r="CEK2" s="2063"/>
      <c r="CEL2" s="2063"/>
      <c r="CEM2" s="2063"/>
      <c r="CEN2" s="2063"/>
      <c r="CEO2" s="2063"/>
      <c r="CEP2" s="2063"/>
      <c r="CEQ2" s="2063"/>
      <c r="CER2" s="2063"/>
      <c r="CES2" s="2063"/>
      <c r="CET2" s="2063"/>
      <c r="CEU2" s="2063"/>
      <c r="CEV2" s="2063"/>
      <c r="CEW2" s="2063"/>
      <c r="CEX2" s="2063"/>
      <c r="CEY2" s="2063"/>
      <c r="CEZ2" s="2063"/>
      <c r="CFA2" s="2063"/>
      <c r="CFB2" s="2063"/>
      <c r="CFC2" s="2063"/>
      <c r="CFD2" s="2063"/>
      <c r="CFE2" s="2063"/>
      <c r="CFF2" s="2063"/>
      <c r="CFG2" s="2063"/>
      <c r="CFH2" s="2063"/>
      <c r="CFI2" s="2063"/>
      <c r="CFJ2" s="2063"/>
      <c r="CFK2" s="2063"/>
      <c r="CFL2" s="2063"/>
      <c r="CFM2" s="2063"/>
      <c r="CFN2" s="2063"/>
      <c r="CFO2" s="2063"/>
      <c r="CFP2" s="2063"/>
      <c r="CFQ2" s="2063"/>
      <c r="CFR2" s="2063"/>
      <c r="CFS2" s="2063"/>
      <c r="CFT2" s="2063"/>
      <c r="CFU2" s="2063"/>
      <c r="CFV2" s="2063"/>
      <c r="CFW2" s="2063"/>
      <c r="CFX2" s="2063"/>
      <c r="CFY2" s="2063"/>
      <c r="CFZ2" s="2063"/>
      <c r="CGA2" s="2063"/>
      <c r="CGB2" s="2063"/>
      <c r="CGC2" s="2063"/>
      <c r="CGD2" s="2063"/>
      <c r="CGE2" s="2063"/>
      <c r="CGF2" s="2063"/>
      <c r="CGG2" s="2063"/>
      <c r="CGH2" s="2063"/>
      <c r="CGI2" s="2063"/>
      <c r="CGJ2" s="2063"/>
      <c r="CGK2" s="2063"/>
      <c r="CGL2" s="2063"/>
      <c r="CGM2" s="2063"/>
      <c r="CGN2" s="2063"/>
      <c r="CGO2" s="2063"/>
      <c r="CGP2" s="2063"/>
      <c r="CGQ2" s="2063"/>
      <c r="CGR2" s="2063"/>
      <c r="CGS2" s="2063"/>
      <c r="CGT2" s="2063"/>
      <c r="CGU2" s="2063"/>
      <c r="CGV2" s="2063"/>
      <c r="CGW2" s="2063"/>
      <c r="CGX2" s="2063"/>
      <c r="CGY2" s="2063"/>
      <c r="CGZ2" s="2063"/>
      <c r="CHA2" s="2063"/>
      <c r="CHB2" s="2063"/>
      <c r="CHC2" s="2063"/>
      <c r="CHD2" s="2063"/>
      <c r="CHE2" s="2063"/>
      <c r="CHF2" s="2063"/>
      <c r="CHG2" s="2063"/>
      <c r="CHH2" s="2063"/>
      <c r="CHI2" s="2063"/>
      <c r="CHJ2" s="2063"/>
      <c r="CHK2" s="2063"/>
      <c r="CHL2" s="2063"/>
      <c r="CHM2" s="2063"/>
      <c r="CHN2" s="2063"/>
      <c r="CHO2" s="2063"/>
      <c r="CHP2" s="2063"/>
      <c r="CHQ2" s="2063"/>
      <c r="CHR2" s="2063"/>
      <c r="CHS2" s="2063"/>
      <c r="CHT2" s="2063"/>
      <c r="CHU2" s="2063"/>
      <c r="CHV2" s="2063"/>
      <c r="CHW2" s="2063"/>
      <c r="CHX2" s="2063"/>
      <c r="CHY2" s="2063"/>
      <c r="CHZ2" s="2063"/>
      <c r="CIA2" s="2063"/>
      <c r="CIB2" s="2063"/>
      <c r="CIC2" s="2063"/>
      <c r="CID2" s="2063"/>
      <c r="CIE2" s="2063"/>
      <c r="CIF2" s="2063"/>
      <c r="CIG2" s="2063"/>
      <c r="CIH2" s="2063"/>
      <c r="CII2" s="2063"/>
      <c r="CIJ2" s="2063"/>
      <c r="CIK2" s="2063"/>
      <c r="CIL2" s="2063"/>
      <c r="CIM2" s="2063"/>
      <c r="CIN2" s="2063"/>
      <c r="CIO2" s="2063"/>
      <c r="CIP2" s="2063"/>
      <c r="CIQ2" s="2063"/>
      <c r="CIR2" s="2063"/>
      <c r="CIS2" s="2063"/>
      <c r="CIT2" s="2063"/>
      <c r="CIU2" s="2063"/>
      <c r="CIV2" s="2063"/>
      <c r="CIW2" s="2063"/>
      <c r="CIX2" s="2063"/>
      <c r="CIY2" s="2063"/>
      <c r="CIZ2" s="2063"/>
      <c r="CJA2" s="2063"/>
      <c r="CJB2" s="2063"/>
      <c r="CJC2" s="2063"/>
      <c r="CJD2" s="2063"/>
      <c r="CJE2" s="2063"/>
      <c r="CJF2" s="2063"/>
      <c r="CJG2" s="2063"/>
      <c r="CJH2" s="2063"/>
      <c r="CJI2" s="2063"/>
      <c r="CJJ2" s="2063"/>
      <c r="CJK2" s="2063"/>
      <c r="CJL2" s="2063"/>
      <c r="CJM2" s="2063"/>
      <c r="CJN2" s="2063"/>
      <c r="CJO2" s="2063"/>
      <c r="CJP2" s="2063"/>
      <c r="CJQ2" s="2063"/>
      <c r="CJR2" s="2063"/>
      <c r="CJS2" s="2063"/>
      <c r="CJT2" s="2063"/>
      <c r="CJU2" s="2063"/>
      <c r="CJV2" s="2063"/>
      <c r="CJW2" s="2063"/>
      <c r="CJX2" s="2063"/>
      <c r="CJY2" s="2063"/>
      <c r="CJZ2" s="2063"/>
      <c r="CKA2" s="2063"/>
      <c r="CKB2" s="2063"/>
      <c r="CKC2" s="2063"/>
      <c r="CKD2" s="2063"/>
      <c r="CKE2" s="2063"/>
      <c r="CKF2" s="2063"/>
      <c r="CKG2" s="2063"/>
      <c r="CKH2" s="2063"/>
      <c r="CKI2" s="2063"/>
      <c r="CKJ2" s="2063"/>
      <c r="CKK2" s="2063"/>
      <c r="CKL2" s="2063"/>
      <c r="CKM2" s="2063"/>
      <c r="CKN2" s="2063"/>
      <c r="CKO2" s="2063"/>
      <c r="CKP2" s="2063"/>
      <c r="CKQ2" s="2063"/>
      <c r="CKR2" s="2063"/>
      <c r="CKS2" s="2063"/>
      <c r="CKT2" s="2063"/>
      <c r="CKU2" s="2063"/>
      <c r="CKV2" s="2063"/>
      <c r="CKW2" s="2063"/>
      <c r="CKX2" s="2063"/>
      <c r="CKY2" s="2063"/>
      <c r="CKZ2" s="2063"/>
      <c r="CLA2" s="2063"/>
      <c r="CLB2" s="2063"/>
      <c r="CLC2" s="2063"/>
      <c r="CLD2" s="2063"/>
      <c r="CLE2" s="2063"/>
      <c r="CLF2" s="2063"/>
      <c r="CLG2" s="2063"/>
      <c r="CLH2" s="2063"/>
      <c r="CLI2" s="2063"/>
      <c r="CLJ2" s="2063"/>
      <c r="CLK2" s="2063"/>
      <c r="CLL2" s="2063"/>
      <c r="CLM2" s="2063"/>
      <c r="CLN2" s="2063"/>
      <c r="CLO2" s="2063"/>
      <c r="CLP2" s="2063"/>
      <c r="CLQ2" s="2063"/>
      <c r="CLR2" s="2063"/>
      <c r="CLS2" s="2063"/>
      <c r="CLT2" s="2063"/>
      <c r="CLU2" s="2063"/>
      <c r="CLV2" s="2063"/>
      <c r="CLW2" s="2063"/>
      <c r="CLX2" s="2063"/>
      <c r="CLY2" s="2063"/>
      <c r="CLZ2" s="2063"/>
      <c r="CMA2" s="2063"/>
      <c r="CMB2" s="2063"/>
      <c r="CMC2" s="2063"/>
      <c r="CMD2" s="2063"/>
      <c r="CME2" s="2063"/>
      <c r="CMF2" s="2063"/>
      <c r="CMG2" s="2063"/>
      <c r="CMH2" s="2063"/>
      <c r="CMI2" s="2063"/>
      <c r="CMJ2" s="2063"/>
      <c r="CMK2" s="2063"/>
      <c r="CML2" s="2063"/>
      <c r="CMM2" s="2063"/>
      <c r="CMN2" s="2063"/>
      <c r="CMO2" s="2063"/>
      <c r="CMP2" s="2063"/>
      <c r="CMQ2" s="2063"/>
      <c r="CMR2" s="2063"/>
      <c r="CMS2" s="2063"/>
      <c r="CMT2" s="2063"/>
      <c r="CMU2" s="2063"/>
      <c r="CMV2" s="2063"/>
      <c r="CMW2" s="2063"/>
      <c r="CMX2" s="2063"/>
      <c r="CMY2" s="2063"/>
      <c r="CMZ2" s="2063"/>
      <c r="CNA2" s="2063"/>
      <c r="CNB2" s="2063"/>
      <c r="CNC2" s="2063"/>
      <c r="CND2" s="2063"/>
      <c r="CNE2" s="2063"/>
      <c r="CNF2" s="2063"/>
      <c r="CNG2" s="2063"/>
      <c r="CNH2" s="2063"/>
      <c r="CNI2" s="2063"/>
      <c r="CNJ2" s="2063"/>
      <c r="CNK2" s="2063"/>
      <c r="CNL2" s="2063"/>
      <c r="CNM2" s="2063"/>
      <c r="CNN2" s="2063"/>
      <c r="CNO2" s="2063"/>
      <c r="CNP2" s="2063"/>
      <c r="CNQ2" s="2063"/>
      <c r="CNR2" s="2063"/>
      <c r="CNS2" s="2063"/>
      <c r="CNT2" s="2063"/>
      <c r="CNU2" s="2063"/>
      <c r="CNV2" s="2063"/>
      <c r="CNW2" s="2063"/>
      <c r="CNX2" s="2063"/>
      <c r="CNY2" s="2063"/>
      <c r="CNZ2" s="2063"/>
      <c r="COA2" s="2063"/>
      <c r="COB2" s="2063"/>
      <c r="COC2" s="2063"/>
      <c r="COD2" s="2063"/>
      <c r="COE2" s="2063"/>
      <c r="COF2" s="2063"/>
      <c r="COG2" s="2063"/>
      <c r="COH2" s="2063"/>
      <c r="COI2" s="2063"/>
      <c r="COJ2" s="2063"/>
      <c r="COK2" s="2063"/>
      <c r="COL2" s="2063"/>
      <c r="COM2" s="2063"/>
      <c r="CON2" s="2063"/>
      <c r="COO2" s="2063"/>
      <c r="COP2" s="2063"/>
      <c r="COQ2" s="2063"/>
      <c r="COR2" s="2063"/>
      <c r="COS2" s="2063"/>
      <c r="COT2" s="2063"/>
      <c r="COU2" s="2063"/>
      <c r="COV2" s="2063"/>
      <c r="COW2" s="2063"/>
      <c r="COX2" s="2063"/>
      <c r="COY2" s="2063"/>
      <c r="COZ2" s="2063"/>
      <c r="CPA2" s="2063"/>
      <c r="CPB2" s="2063"/>
      <c r="CPC2" s="2063"/>
      <c r="CPD2" s="2063"/>
      <c r="CPE2" s="2063"/>
      <c r="CPF2" s="2063"/>
      <c r="CPG2" s="2063"/>
      <c r="CPH2" s="2063"/>
      <c r="CPI2" s="2063"/>
      <c r="CPJ2" s="2063"/>
      <c r="CPK2" s="2063"/>
      <c r="CPL2" s="2063"/>
      <c r="CPM2" s="2063"/>
      <c r="CPN2" s="2063"/>
      <c r="CPO2" s="2063"/>
      <c r="CPP2" s="2063"/>
      <c r="CPQ2" s="2063"/>
      <c r="CPR2" s="2063"/>
      <c r="CPS2" s="2063"/>
      <c r="CPT2" s="2063"/>
      <c r="CPU2" s="2063"/>
      <c r="CPV2" s="2063"/>
      <c r="CPW2" s="2063"/>
      <c r="CPX2" s="2063"/>
      <c r="CPY2" s="2063"/>
      <c r="CPZ2" s="2063"/>
      <c r="CQA2" s="2063"/>
      <c r="CQB2" s="2063"/>
      <c r="CQC2" s="2063"/>
      <c r="CQD2" s="2063"/>
      <c r="CQE2" s="2063"/>
      <c r="CQF2" s="2063"/>
      <c r="CQG2" s="2063"/>
      <c r="CQH2" s="2063"/>
      <c r="CQI2" s="2063"/>
      <c r="CQJ2" s="2063"/>
      <c r="CQK2" s="2063"/>
      <c r="CQL2" s="2063"/>
      <c r="CQM2" s="2063"/>
      <c r="CQN2" s="2063"/>
      <c r="CQO2" s="2063"/>
      <c r="CQP2" s="2063"/>
      <c r="CQQ2" s="2063"/>
      <c r="CQR2" s="2063"/>
      <c r="CQS2" s="2063"/>
      <c r="CQT2" s="2063"/>
      <c r="CQU2" s="2063"/>
      <c r="CQV2" s="2063"/>
      <c r="CQW2" s="2063"/>
      <c r="CQX2" s="2063"/>
      <c r="CQY2" s="2063"/>
      <c r="CQZ2" s="2063"/>
      <c r="CRA2" s="2063"/>
      <c r="CRB2" s="2063"/>
      <c r="CRC2" s="2063"/>
      <c r="CRD2" s="2063"/>
      <c r="CRE2" s="2063"/>
      <c r="CRF2" s="2063"/>
      <c r="CRG2" s="2063"/>
      <c r="CRH2" s="2063"/>
      <c r="CRI2" s="2063"/>
      <c r="CRJ2" s="2063"/>
      <c r="CRK2" s="2063"/>
      <c r="CRL2" s="2063"/>
      <c r="CRM2" s="2063"/>
      <c r="CRN2" s="2063"/>
      <c r="CRO2" s="2063"/>
      <c r="CRP2" s="2063"/>
      <c r="CRQ2" s="2063"/>
      <c r="CRR2" s="2063"/>
      <c r="CRS2" s="2063"/>
      <c r="CRT2" s="2063"/>
      <c r="CRU2" s="2063"/>
      <c r="CRV2" s="2063"/>
      <c r="CRW2" s="2063"/>
      <c r="CRX2" s="2063"/>
      <c r="CRY2" s="2063"/>
      <c r="CRZ2" s="2063"/>
      <c r="CSA2" s="2063"/>
      <c r="CSB2" s="2063"/>
      <c r="CSC2" s="2063"/>
      <c r="CSD2" s="2063"/>
      <c r="CSE2" s="2063"/>
      <c r="CSF2" s="2063"/>
      <c r="CSG2" s="2063"/>
      <c r="CSH2" s="2063"/>
      <c r="CSI2" s="2063"/>
      <c r="CSJ2" s="2063"/>
      <c r="CSK2" s="2063"/>
      <c r="CSL2" s="2063"/>
      <c r="CSM2" s="2063"/>
      <c r="CSN2" s="2063"/>
      <c r="CSO2" s="2063"/>
      <c r="CSP2" s="2063"/>
      <c r="CSQ2" s="2063"/>
      <c r="CSR2" s="2063"/>
      <c r="CSS2" s="2063"/>
      <c r="CST2" s="2063"/>
      <c r="CSU2" s="2063"/>
      <c r="CSV2" s="2063"/>
      <c r="CSW2" s="2063"/>
      <c r="CSX2" s="2063"/>
      <c r="CSY2" s="2063"/>
      <c r="CSZ2" s="2063"/>
      <c r="CTA2" s="2063"/>
      <c r="CTB2" s="2063"/>
      <c r="CTC2" s="2063"/>
      <c r="CTD2" s="2063"/>
      <c r="CTE2" s="2063"/>
      <c r="CTF2" s="2063"/>
      <c r="CTG2" s="2063"/>
      <c r="CTH2" s="2063"/>
      <c r="CTI2" s="2063"/>
      <c r="CTJ2" s="2063"/>
      <c r="CTK2" s="2063"/>
      <c r="CTL2" s="2063"/>
      <c r="CTM2" s="2063"/>
      <c r="CTN2" s="2063"/>
      <c r="CTO2" s="2063"/>
      <c r="CTP2" s="2063"/>
      <c r="CTQ2" s="2063"/>
      <c r="CTR2" s="2063"/>
      <c r="CTS2" s="2063"/>
      <c r="CTT2" s="2063"/>
      <c r="CTU2" s="2063"/>
      <c r="CTV2" s="2063"/>
      <c r="CTW2" s="2063"/>
      <c r="CTX2" s="2063"/>
      <c r="CTY2" s="2063"/>
      <c r="CTZ2" s="2063"/>
      <c r="CUA2" s="2063"/>
      <c r="CUB2" s="2063"/>
      <c r="CUC2" s="2063"/>
      <c r="CUD2" s="2063"/>
      <c r="CUE2" s="2063"/>
      <c r="CUF2" s="2063"/>
      <c r="CUG2" s="2063"/>
      <c r="CUH2" s="2063"/>
      <c r="CUI2" s="2063"/>
      <c r="CUJ2" s="2063"/>
      <c r="CUK2" s="2063"/>
      <c r="CUL2" s="2063"/>
      <c r="CUM2" s="2063"/>
      <c r="CUN2" s="2063"/>
      <c r="CUO2" s="2063"/>
      <c r="CUP2" s="2063"/>
      <c r="CUQ2" s="2063"/>
      <c r="CUR2" s="2063"/>
      <c r="CUS2" s="2063"/>
      <c r="CUT2" s="2063"/>
      <c r="CUU2" s="2063"/>
      <c r="CUV2" s="2063"/>
      <c r="CUW2" s="2063"/>
      <c r="CUX2" s="2063"/>
      <c r="CUY2" s="2063"/>
      <c r="CUZ2" s="2063"/>
      <c r="CVA2" s="2063"/>
      <c r="CVB2" s="2063"/>
      <c r="CVC2" s="2063"/>
      <c r="CVD2" s="2063"/>
      <c r="CVE2" s="2063"/>
      <c r="CVF2" s="2063"/>
      <c r="CVG2" s="2063"/>
      <c r="CVH2" s="2063"/>
      <c r="CVI2" s="2063"/>
      <c r="CVJ2" s="2063"/>
      <c r="CVK2" s="2063"/>
      <c r="CVL2" s="2063"/>
      <c r="CVM2" s="2063"/>
      <c r="CVN2" s="2063"/>
      <c r="CVO2" s="2063"/>
      <c r="CVP2" s="2063"/>
      <c r="CVQ2" s="2063"/>
      <c r="CVR2" s="2063"/>
      <c r="CVS2" s="2063"/>
      <c r="CVT2" s="2063"/>
      <c r="CVU2" s="2063"/>
      <c r="CVV2" s="2063"/>
      <c r="CVW2" s="2063"/>
      <c r="CVX2" s="2063"/>
      <c r="CVY2" s="2063"/>
      <c r="CVZ2" s="2063"/>
      <c r="CWA2" s="2063"/>
      <c r="CWB2" s="2063"/>
      <c r="CWC2" s="2063"/>
      <c r="CWD2" s="2063"/>
      <c r="CWE2" s="2063"/>
      <c r="CWF2" s="2063"/>
      <c r="CWG2" s="2063"/>
      <c r="CWH2" s="2063"/>
      <c r="CWI2" s="2063"/>
      <c r="CWJ2" s="2063"/>
      <c r="CWK2" s="2063"/>
      <c r="CWL2" s="2063"/>
      <c r="CWM2" s="2063"/>
      <c r="CWN2" s="2063"/>
      <c r="CWO2" s="2063"/>
      <c r="CWP2" s="2063"/>
      <c r="CWQ2" s="2063"/>
      <c r="CWR2" s="2063"/>
      <c r="CWS2" s="2063"/>
      <c r="CWT2" s="2063"/>
      <c r="CWU2" s="2063"/>
      <c r="CWV2" s="2063"/>
      <c r="CWW2" s="2063"/>
      <c r="CWX2" s="2063"/>
      <c r="CWY2" s="2063"/>
      <c r="CWZ2" s="2063"/>
      <c r="CXA2" s="2063"/>
      <c r="CXB2" s="2063"/>
      <c r="CXC2" s="2063"/>
      <c r="CXD2" s="2063"/>
      <c r="CXE2" s="2063"/>
      <c r="CXF2" s="2063"/>
      <c r="CXG2" s="2063"/>
      <c r="CXH2" s="2063"/>
      <c r="CXI2" s="2063"/>
      <c r="CXJ2" s="2063"/>
      <c r="CXK2" s="2063"/>
      <c r="CXL2" s="2063"/>
      <c r="CXM2" s="2063"/>
      <c r="CXN2" s="2063"/>
      <c r="CXO2" s="2063"/>
      <c r="CXP2" s="2063"/>
      <c r="CXQ2" s="2063"/>
      <c r="CXR2" s="2063"/>
      <c r="CXS2" s="2063"/>
      <c r="CXT2" s="2063"/>
      <c r="CXU2" s="2063"/>
      <c r="CXV2" s="2063"/>
      <c r="CXW2" s="2063"/>
      <c r="CXX2" s="2063"/>
      <c r="CXY2" s="2063"/>
      <c r="CXZ2" s="2063"/>
      <c r="CYA2" s="2063"/>
      <c r="CYB2" s="2063"/>
      <c r="CYC2" s="2063"/>
      <c r="CYD2" s="2063"/>
      <c r="CYE2" s="2063"/>
      <c r="CYF2" s="2063"/>
      <c r="CYG2" s="2063"/>
      <c r="CYH2" s="2063"/>
      <c r="CYI2" s="2063"/>
      <c r="CYJ2" s="2063"/>
      <c r="CYK2" s="2063"/>
      <c r="CYL2" s="2063"/>
      <c r="CYM2" s="2063"/>
      <c r="CYN2" s="2063"/>
      <c r="CYO2" s="2063"/>
      <c r="CYP2" s="2063"/>
      <c r="CYQ2" s="2063"/>
      <c r="CYR2" s="2063"/>
      <c r="CYS2" s="2063"/>
      <c r="CYT2" s="2063"/>
      <c r="CYU2" s="2063"/>
      <c r="CYV2" s="2063"/>
      <c r="CYW2" s="2063"/>
      <c r="CYX2" s="2063"/>
      <c r="CYY2" s="2063"/>
      <c r="CYZ2" s="2063"/>
      <c r="CZA2" s="2063"/>
      <c r="CZB2" s="2063"/>
      <c r="CZC2" s="2063"/>
      <c r="CZD2" s="2063"/>
      <c r="CZE2" s="2063"/>
      <c r="CZF2" s="2063"/>
      <c r="CZG2" s="2063"/>
      <c r="CZH2" s="2063"/>
      <c r="CZI2" s="2063"/>
      <c r="CZJ2" s="2063"/>
      <c r="CZK2" s="2063"/>
      <c r="CZL2" s="2063"/>
      <c r="CZM2" s="2063"/>
      <c r="CZN2" s="2063"/>
      <c r="CZO2" s="2063"/>
      <c r="CZP2" s="2063"/>
      <c r="CZQ2" s="2063"/>
      <c r="CZR2" s="2063"/>
      <c r="CZS2" s="2063"/>
      <c r="CZT2" s="2063"/>
      <c r="CZU2" s="2063"/>
      <c r="CZV2" s="2063"/>
      <c r="CZW2" s="2063"/>
      <c r="CZX2" s="2063"/>
      <c r="CZY2" s="2063"/>
      <c r="CZZ2" s="2063"/>
      <c r="DAA2" s="2063"/>
      <c r="DAB2" s="2063"/>
      <c r="DAC2" s="2063"/>
      <c r="DAD2" s="2063"/>
      <c r="DAE2" s="2063"/>
      <c r="DAF2" s="2063"/>
      <c r="DAG2" s="2063"/>
      <c r="DAH2" s="2063"/>
      <c r="DAI2" s="2063"/>
      <c r="DAJ2" s="2063"/>
      <c r="DAK2" s="2063"/>
      <c r="DAL2" s="2063"/>
      <c r="DAM2" s="2063"/>
      <c r="DAN2" s="2063"/>
      <c r="DAO2" s="2063"/>
      <c r="DAP2" s="2063"/>
      <c r="DAQ2" s="2063"/>
      <c r="DAR2" s="2063"/>
      <c r="DAS2" s="2063"/>
      <c r="DAT2" s="2063"/>
      <c r="DAU2" s="2063"/>
      <c r="DAV2" s="2063"/>
      <c r="DAW2" s="2063"/>
      <c r="DAX2" s="2063"/>
      <c r="DAY2" s="2063"/>
      <c r="DAZ2" s="2063"/>
      <c r="DBA2" s="2063"/>
      <c r="DBB2" s="2063"/>
      <c r="DBC2" s="2063"/>
      <c r="DBD2" s="2063"/>
      <c r="DBE2" s="2063"/>
      <c r="DBF2" s="2063"/>
      <c r="DBG2" s="2063"/>
      <c r="DBH2" s="2063"/>
      <c r="DBI2" s="2063"/>
      <c r="DBJ2" s="2063"/>
      <c r="DBK2" s="2063"/>
      <c r="DBL2" s="2063"/>
      <c r="DBM2" s="2063"/>
      <c r="DBN2" s="2063"/>
      <c r="DBO2" s="2063"/>
      <c r="DBP2" s="2063"/>
      <c r="DBQ2" s="2063"/>
      <c r="DBR2" s="2063"/>
      <c r="DBS2" s="2063"/>
      <c r="DBT2" s="2063"/>
      <c r="DBU2" s="2063"/>
      <c r="DBV2" s="2063"/>
      <c r="DBW2" s="2063"/>
      <c r="DBX2" s="2063"/>
      <c r="DBY2" s="2063"/>
      <c r="DBZ2" s="2063"/>
      <c r="DCA2" s="2063"/>
      <c r="DCB2" s="2063"/>
      <c r="DCC2" s="2063"/>
      <c r="DCD2" s="2063"/>
      <c r="DCE2" s="2063"/>
      <c r="DCF2" s="2063"/>
      <c r="DCG2" s="2063"/>
      <c r="DCH2" s="2063"/>
      <c r="DCI2" s="2063"/>
      <c r="DCJ2" s="2063"/>
      <c r="DCK2" s="2063"/>
      <c r="DCL2" s="2063"/>
      <c r="DCM2" s="2063"/>
      <c r="DCN2" s="2063"/>
      <c r="DCO2" s="2063"/>
      <c r="DCP2" s="2063"/>
      <c r="DCQ2" s="2063"/>
      <c r="DCR2" s="2063"/>
      <c r="DCS2" s="2063"/>
      <c r="DCT2" s="2063"/>
      <c r="DCU2" s="2063"/>
      <c r="DCV2" s="2063"/>
      <c r="DCW2" s="2063"/>
      <c r="DCX2" s="2063"/>
      <c r="DCY2" s="2063"/>
      <c r="DCZ2" s="2063"/>
      <c r="DDA2" s="2063"/>
      <c r="DDB2" s="2063"/>
      <c r="DDC2" s="2063"/>
      <c r="DDD2" s="2063"/>
      <c r="DDE2" s="2063"/>
      <c r="DDF2" s="2063"/>
      <c r="DDG2" s="2063"/>
      <c r="DDH2" s="2063"/>
      <c r="DDI2" s="2063"/>
      <c r="DDJ2" s="2063"/>
      <c r="DDK2" s="2063"/>
      <c r="DDL2" s="2063"/>
      <c r="DDM2" s="2063"/>
      <c r="DDN2" s="2063"/>
      <c r="DDO2" s="2063"/>
      <c r="DDP2" s="2063"/>
      <c r="DDQ2" s="2063"/>
      <c r="DDR2" s="2063"/>
      <c r="DDS2" s="2063"/>
      <c r="DDT2" s="2063"/>
      <c r="DDU2" s="2063"/>
      <c r="DDV2" s="2063"/>
      <c r="DDW2" s="2063"/>
      <c r="DDX2" s="2063"/>
      <c r="DDY2" s="2063"/>
      <c r="DDZ2" s="2063"/>
      <c r="DEA2" s="2063"/>
      <c r="DEB2" s="2063"/>
      <c r="DEC2" s="2063"/>
      <c r="DED2" s="2063"/>
      <c r="DEE2" s="2063"/>
      <c r="DEF2" s="2063"/>
      <c r="DEG2" s="2063"/>
      <c r="DEH2" s="2063"/>
      <c r="DEI2" s="2063"/>
      <c r="DEJ2" s="2063"/>
      <c r="DEK2" s="2063"/>
      <c r="DEL2" s="2063"/>
      <c r="DEM2" s="2063"/>
      <c r="DEN2" s="2063"/>
      <c r="DEO2" s="2063"/>
      <c r="DEP2" s="2063"/>
      <c r="DEQ2" s="2063"/>
      <c r="DER2" s="2063"/>
      <c r="DES2" s="2063"/>
      <c r="DET2" s="2063"/>
      <c r="DEU2" s="2063"/>
      <c r="DEV2" s="2063"/>
      <c r="DEW2" s="2063"/>
      <c r="DEX2" s="2063"/>
      <c r="DEY2" s="2063"/>
      <c r="DEZ2" s="2063"/>
      <c r="DFA2" s="2063"/>
      <c r="DFB2" s="2063"/>
      <c r="DFC2" s="2063"/>
      <c r="DFD2" s="2063"/>
      <c r="DFE2" s="2063"/>
      <c r="DFF2" s="2063"/>
      <c r="DFG2" s="2063"/>
      <c r="DFH2" s="2063"/>
      <c r="DFI2" s="2063"/>
      <c r="DFJ2" s="2063"/>
      <c r="DFK2" s="2063"/>
      <c r="DFL2" s="2063"/>
      <c r="DFM2" s="2063"/>
      <c r="DFN2" s="2063"/>
      <c r="DFO2" s="2063"/>
      <c r="DFP2" s="2063"/>
      <c r="DFQ2" s="2063"/>
      <c r="DFR2" s="2063"/>
      <c r="DFS2" s="2063"/>
      <c r="DFT2" s="2063"/>
      <c r="DFU2" s="2063"/>
      <c r="DFV2" s="2063"/>
      <c r="DFW2" s="2063"/>
      <c r="DFX2" s="2063"/>
      <c r="DFY2" s="2063"/>
      <c r="DFZ2" s="2063"/>
      <c r="DGA2" s="2063"/>
      <c r="DGB2" s="2063"/>
      <c r="DGC2" s="2063"/>
      <c r="DGD2" s="2063"/>
      <c r="DGE2" s="2063"/>
      <c r="DGF2" s="2063"/>
      <c r="DGG2" s="2063"/>
      <c r="DGH2" s="2063"/>
      <c r="DGI2" s="2063"/>
      <c r="DGJ2" s="2063"/>
      <c r="DGK2" s="2063"/>
      <c r="DGL2" s="2063"/>
      <c r="DGM2" s="2063"/>
      <c r="DGN2" s="2063"/>
      <c r="DGO2" s="2063"/>
      <c r="DGP2" s="2063"/>
      <c r="DGQ2" s="2063"/>
      <c r="DGR2" s="2063"/>
      <c r="DGS2" s="2063"/>
      <c r="DGT2" s="2063"/>
      <c r="DGU2" s="2063"/>
      <c r="DGV2" s="2063"/>
      <c r="DGW2" s="2063"/>
      <c r="DGX2" s="2063"/>
      <c r="DGY2" s="2063"/>
      <c r="DGZ2" s="2063"/>
      <c r="DHA2" s="2063"/>
      <c r="DHB2" s="2063"/>
      <c r="DHC2" s="2063"/>
      <c r="DHD2" s="2063"/>
      <c r="DHE2" s="2063"/>
      <c r="DHF2" s="2063"/>
      <c r="DHG2" s="2063"/>
      <c r="DHH2" s="2063"/>
      <c r="DHI2" s="2063"/>
      <c r="DHJ2" s="2063"/>
      <c r="DHK2" s="2063"/>
      <c r="DHL2" s="2063"/>
      <c r="DHM2" s="2063"/>
      <c r="DHN2" s="2063"/>
      <c r="DHO2" s="2063"/>
      <c r="DHP2" s="2063"/>
      <c r="DHQ2" s="2063"/>
      <c r="DHR2" s="2063"/>
      <c r="DHS2" s="2063"/>
      <c r="DHT2" s="2063"/>
      <c r="DHU2" s="2063"/>
      <c r="DHV2" s="2063"/>
      <c r="DHW2" s="2063"/>
      <c r="DHX2" s="2063"/>
      <c r="DHY2" s="2063"/>
      <c r="DHZ2" s="2063"/>
      <c r="DIA2" s="2063"/>
      <c r="DIB2" s="2063"/>
      <c r="DIC2" s="2063"/>
      <c r="DID2" s="2063"/>
      <c r="DIE2" s="2063"/>
      <c r="DIF2" s="2063"/>
      <c r="DIG2" s="2063"/>
      <c r="DIH2" s="2063"/>
      <c r="DII2" s="2063"/>
      <c r="DIJ2" s="2063"/>
      <c r="DIK2" s="2063"/>
      <c r="DIL2" s="2063"/>
      <c r="DIM2" s="2063"/>
      <c r="DIN2" s="2063"/>
      <c r="DIO2" s="2063"/>
      <c r="DIP2" s="2063"/>
      <c r="DIQ2" s="2063"/>
      <c r="DIR2" s="2063"/>
      <c r="DIS2" s="2063"/>
      <c r="DIT2" s="2063"/>
      <c r="DIU2" s="2063"/>
      <c r="DIV2" s="2063"/>
      <c r="DIW2" s="2063"/>
      <c r="DIX2" s="2063"/>
      <c r="DIY2" s="2063"/>
      <c r="DIZ2" s="2063"/>
      <c r="DJA2" s="2063"/>
      <c r="DJB2" s="2063"/>
      <c r="DJC2" s="2063"/>
      <c r="DJD2" s="2063"/>
      <c r="DJE2" s="2063"/>
      <c r="DJF2" s="2063"/>
      <c r="DJG2" s="2063"/>
      <c r="DJH2" s="2063"/>
      <c r="DJI2" s="2063"/>
      <c r="DJJ2" s="2063"/>
      <c r="DJK2" s="2063"/>
      <c r="DJL2" s="2063"/>
      <c r="DJM2" s="2063"/>
      <c r="DJN2" s="2063"/>
      <c r="DJO2" s="2063"/>
      <c r="DJP2" s="2063"/>
      <c r="DJQ2" s="2063"/>
      <c r="DJR2" s="2063"/>
      <c r="DJS2" s="2063"/>
      <c r="DJT2" s="2063"/>
      <c r="DJU2" s="2063"/>
      <c r="DJV2" s="2063"/>
      <c r="DJW2" s="2063"/>
      <c r="DJX2" s="2063"/>
      <c r="DJY2" s="2063"/>
      <c r="DJZ2" s="2063"/>
      <c r="DKA2" s="2063"/>
      <c r="DKB2" s="2063"/>
      <c r="DKC2" s="2063"/>
      <c r="DKD2" s="2063"/>
      <c r="DKE2" s="2063"/>
      <c r="DKF2" s="2063"/>
      <c r="DKG2" s="2063"/>
      <c r="DKH2" s="2063"/>
      <c r="DKI2" s="2063"/>
      <c r="DKJ2" s="2063"/>
      <c r="DKK2" s="2063"/>
      <c r="DKL2" s="2063"/>
      <c r="DKM2" s="2063"/>
      <c r="DKN2" s="2063"/>
      <c r="DKO2" s="2063"/>
      <c r="DKP2" s="2063"/>
      <c r="DKQ2" s="2063"/>
      <c r="DKR2" s="2063"/>
      <c r="DKS2" s="2063"/>
      <c r="DKT2" s="2063"/>
      <c r="DKU2" s="2063"/>
      <c r="DKV2" s="2063"/>
      <c r="DKW2" s="2063"/>
      <c r="DKX2" s="2063"/>
      <c r="DKY2" s="2063"/>
      <c r="DKZ2" s="2063"/>
      <c r="DLA2" s="2063"/>
      <c r="DLB2" s="2063"/>
      <c r="DLC2" s="2063"/>
      <c r="DLD2" s="2063"/>
      <c r="DLE2" s="2063"/>
      <c r="DLF2" s="2063"/>
      <c r="DLG2" s="2063"/>
      <c r="DLH2" s="2063"/>
      <c r="DLI2" s="2063"/>
      <c r="DLJ2" s="2063"/>
      <c r="DLK2" s="2063"/>
      <c r="DLL2" s="2063"/>
      <c r="DLM2" s="2063"/>
      <c r="DLN2" s="2063"/>
      <c r="DLO2" s="2063"/>
      <c r="DLP2" s="2063"/>
      <c r="DLQ2" s="2063"/>
      <c r="DLR2" s="2063"/>
      <c r="DLS2" s="2063"/>
      <c r="DLT2" s="2063"/>
      <c r="DLU2" s="2063"/>
      <c r="DLV2" s="2063"/>
      <c r="DLW2" s="2063"/>
      <c r="DLX2" s="2063"/>
      <c r="DLY2" s="2063"/>
      <c r="DLZ2" s="2063"/>
      <c r="DMA2" s="2063"/>
      <c r="DMB2" s="2063"/>
      <c r="DMC2" s="2063"/>
      <c r="DMD2" s="2063"/>
      <c r="DME2" s="2063"/>
      <c r="DMF2" s="2063"/>
      <c r="DMG2" s="2063"/>
      <c r="DMH2" s="2063"/>
      <c r="DMI2" s="2063"/>
      <c r="DMJ2" s="2063"/>
      <c r="DMK2" s="2063"/>
      <c r="DML2" s="2063"/>
      <c r="DMM2" s="2063"/>
      <c r="DMN2" s="2063"/>
      <c r="DMO2" s="2063"/>
      <c r="DMP2" s="2063"/>
      <c r="DMQ2" s="2063"/>
      <c r="DMR2" s="2063"/>
      <c r="DMS2" s="2063"/>
      <c r="DMT2" s="2063"/>
      <c r="DMU2" s="2063"/>
      <c r="DMV2" s="2063"/>
      <c r="DMW2" s="2063"/>
      <c r="DMX2" s="2063"/>
      <c r="DMY2" s="2063"/>
      <c r="DMZ2" s="2063"/>
      <c r="DNA2" s="2063"/>
      <c r="DNB2" s="2063"/>
      <c r="DNC2" s="2063"/>
      <c r="DND2" s="2063"/>
      <c r="DNE2" s="2063"/>
      <c r="DNF2" s="2063"/>
      <c r="DNG2" s="2063"/>
      <c r="DNH2" s="2063"/>
      <c r="DNI2" s="2063"/>
      <c r="DNJ2" s="2063"/>
      <c r="DNK2" s="2063"/>
      <c r="DNL2" s="2063"/>
      <c r="DNM2" s="2063"/>
      <c r="DNN2" s="2063"/>
      <c r="DNO2" s="2063"/>
      <c r="DNP2" s="2063"/>
      <c r="DNQ2" s="2063"/>
      <c r="DNR2" s="2063"/>
      <c r="DNS2" s="2063"/>
      <c r="DNT2" s="2063"/>
      <c r="DNU2" s="2063"/>
      <c r="DNV2" s="2063"/>
      <c r="DNW2" s="2063"/>
      <c r="DNX2" s="2063"/>
      <c r="DNY2" s="2063"/>
      <c r="DNZ2" s="2063"/>
      <c r="DOA2" s="2063"/>
      <c r="DOB2" s="2063"/>
      <c r="DOC2" s="2063"/>
      <c r="DOD2" s="2063"/>
      <c r="DOE2" s="2063"/>
      <c r="DOF2" s="2063"/>
      <c r="DOG2" s="2063"/>
      <c r="DOH2" s="2063"/>
      <c r="DOI2" s="2063"/>
      <c r="DOJ2" s="2063"/>
      <c r="DOK2" s="2063"/>
      <c r="DOL2" s="2063"/>
      <c r="DOM2" s="2063"/>
      <c r="DON2" s="2063"/>
      <c r="DOO2" s="2063"/>
      <c r="DOP2" s="2063"/>
      <c r="DOQ2" s="2063"/>
      <c r="DOR2" s="2063"/>
      <c r="DOS2" s="2063"/>
      <c r="DOT2" s="2063"/>
      <c r="DOU2" s="2063"/>
      <c r="DOV2" s="2063"/>
      <c r="DOW2" s="2063"/>
      <c r="DOX2" s="2063"/>
      <c r="DOY2" s="2063"/>
      <c r="DOZ2" s="2063"/>
      <c r="DPA2" s="2063"/>
      <c r="DPB2" s="2063"/>
      <c r="DPC2" s="2063"/>
      <c r="DPD2" s="2063"/>
      <c r="DPE2" s="2063"/>
      <c r="DPF2" s="2063"/>
      <c r="DPG2" s="2063"/>
      <c r="DPH2" s="2063"/>
      <c r="DPI2" s="2063"/>
      <c r="DPJ2" s="2063"/>
      <c r="DPK2" s="2063"/>
      <c r="DPL2" s="2063"/>
      <c r="DPM2" s="2063"/>
      <c r="DPN2" s="2063"/>
      <c r="DPO2" s="2063"/>
      <c r="DPP2" s="2063"/>
      <c r="DPQ2" s="2063"/>
      <c r="DPR2" s="2063"/>
      <c r="DPS2" s="2063"/>
      <c r="DPT2" s="2063"/>
      <c r="DPU2" s="2063"/>
      <c r="DPV2" s="2063"/>
      <c r="DPW2" s="2063"/>
      <c r="DPX2" s="2063"/>
      <c r="DPY2" s="2063"/>
      <c r="DPZ2" s="2063"/>
      <c r="DQA2" s="2063"/>
      <c r="DQB2" s="2063"/>
      <c r="DQC2" s="2063"/>
      <c r="DQD2" s="2063"/>
      <c r="DQE2" s="2063"/>
      <c r="DQF2" s="2063"/>
      <c r="DQG2" s="2063"/>
      <c r="DQH2" s="2063"/>
      <c r="DQI2" s="2063"/>
      <c r="DQJ2" s="2063"/>
      <c r="DQK2" s="2063"/>
      <c r="DQL2" s="2063"/>
      <c r="DQM2" s="2063"/>
      <c r="DQN2" s="2063"/>
      <c r="DQO2" s="2063"/>
      <c r="DQP2" s="2063"/>
      <c r="DQQ2" s="2063"/>
      <c r="DQR2" s="2063"/>
      <c r="DQS2" s="2063"/>
      <c r="DQT2" s="2063"/>
      <c r="DQU2" s="2063"/>
      <c r="DQV2" s="2063"/>
      <c r="DQW2" s="2063"/>
      <c r="DQX2" s="2063"/>
      <c r="DQY2" s="2063"/>
      <c r="DQZ2" s="2063"/>
      <c r="DRA2" s="2063"/>
      <c r="DRB2" s="2063"/>
      <c r="DRC2" s="2063"/>
      <c r="DRD2" s="2063"/>
      <c r="DRE2" s="2063"/>
      <c r="DRF2" s="2063"/>
      <c r="DRG2" s="2063"/>
      <c r="DRH2" s="2063"/>
      <c r="DRI2" s="2063"/>
      <c r="DRJ2" s="2063"/>
      <c r="DRK2" s="2063"/>
      <c r="DRL2" s="2063"/>
      <c r="DRM2" s="2063"/>
      <c r="DRN2" s="2063"/>
      <c r="DRO2" s="2063"/>
      <c r="DRP2" s="2063"/>
      <c r="DRQ2" s="2063"/>
      <c r="DRR2" s="2063"/>
      <c r="DRS2" s="2063"/>
      <c r="DRT2" s="2063"/>
      <c r="DRU2" s="2063"/>
      <c r="DRV2" s="2063"/>
      <c r="DRW2" s="2063"/>
      <c r="DRX2" s="2063"/>
      <c r="DRY2" s="2063"/>
      <c r="DRZ2" s="2063"/>
      <c r="DSA2" s="2063"/>
      <c r="DSB2" s="2063"/>
      <c r="DSC2" s="2063"/>
      <c r="DSD2" s="2063"/>
      <c r="DSE2" s="2063"/>
      <c r="DSF2" s="2063"/>
      <c r="DSG2" s="2063"/>
      <c r="DSH2" s="2063"/>
      <c r="DSI2" s="2063"/>
      <c r="DSJ2" s="2063"/>
      <c r="DSK2" s="2063"/>
      <c r="DSL2" s="2063"/>
      <c r="DSM2" s="2063"/>
      <c r="DSN2" s="2063"/>
      <c r="DSO2" s="2063"/>
      <c r="DSP2" s="2063"/>
      <c r="DSQ2" s="2063"/>
      <c r="DSR2" s="2063"/>
      <c r="DSS2" s="2063"/>
      <c r="DST2" s="2063"/>
      <c r="DSU2" s="2063"/>
      <c r="DSV2" s="2063"/>
      <c r="DSW2" s="2063"/>
      <c r="DSX2" s="2063"/>
      <c r="DSY2" s="2063"/>
      <c r="DSZ2" s="2063"/>
      <c r="DTA2" s="2063"/>
      <c r="DTB2" s="2063"/>
      <c r="DTC2" s="2063"/>
      <c r="DTD2" s="2063"/>
      <c r="DTE2" s="2063"/>
      <c r="DTF2" s="2063"/>
      <c r="DTG2" s="2063"/>
      <c r="DTH2" s="2063"/>
      <c r="DTI2" s="2063"/>
      <c r="DTJ2" s="2063"/>
      <c r="DTK2" s="2063"/>
      <c r="DTL2" s="2063"/>
      <c r="DTM2" s="2063"/>
      <c r="DTN2" s="2063"/>
      <c r="DTO2" s="2063"/>
      <c r="DTP2" s="2063"/>
      <c r="DTQ2" s="2063"/>
      <c r="DTR2" s="2063"/>
      <c r="DTS2" s="2063"/>
      <c r="DTT2" s="2063"/>
      <c r="DTU2" s="2063"/>
      <c r="DTV2" s="2063"/>
      <c r="DTW2" s="2063"/>
      <c r="DTX2" s="2063"/>
      <c r="DTY2" s="2063"/>
      <c r="DTZ2" s="2063"/>
      <c r="DUA2" s="2063"/>
      <c r="DUB2" s="2063"/>
      <c r="DUC2" s="2063"/>
      <c r="DUD2" s="2063"/>
      <c r="DUE2" s="2063"/>
      <c r="DUF2" s="2063"/>
      <c r="DUG2" s="2063"/>
      <c r="DUH2" s="2063"/>
      <c r="DUI2" s="2063"/>
      <c r="DUJ2" s="2063"/>
      <c r="DUK2" s="2063"/>
      <c r="DUL2" s="2063"/>
      <c r="DUM2" s="2063"/>
      <c r="DUN2" s="2063"/>
      <c r="DUO2" s="2063"/>
      <c r="DUP2" s="2063"/>
      <c r="DUQ2" s="2063"/>
      <c r="DUR2" s="2063"/>
      <c r="DUS2" s="2063"/>
      <c r="DUT2" s="2063"/>
      <c r="DUU2" s="2063"/>
      <c r="DUV2" s="2063"/>
      <c r="DUW2" s="2063"/>
      <c r="DUX2" s="2063"/>
      <c r="DUY2" s="2063"/>
      <c r="DUZ2" s="2063"/>
      <c r="DVA2" s="2063"/>
      <c r="DVB2" s="2063"/>
      <c r="DVC2" s="2063"/>
      <c r="DVD2" s="2063"/>
      <c r="DVE2" s="2063"/>
      <c r="DVF2" s="2063"/>
      <c r="DVG2" s="2063"/>
      <c r="DVH2" s="2063"/>
      <c r="DVI2" s="2063"/>
      <c r="DVJ2" s="2063"/>
      <c r="DVK2" s="2063"/>
      <c r="DVL2" s="2063"/>
      <c r="DVM2" s="2063"/>
      <c r="DVN2" s="2063"/>
      <c r="DVO2" s="2063"/>
      <c r="DVP2" s="2063"/>
      <c r="DVQ2" s="2063"/>
      <c r="DVR2" s="2063"/>
      <c r="DVS2" s="2063"/>
      <c r="DVT2" s="2063"/>
      <c r="DVU2" s="2063"/>
      <c r="DVV2" s="2063"/>
      <c r="DVW2" s="2063"/>
      <c r="DVX2" s="2063"/>
      <c r="DVY2" s="2063"/>
      <c r="DVZ2" s="2063"/>
      <c r="DWA2" s="2063"/>
      <c r="DWB2" s="2063"/>
      <c r="DWC2" s="2063"/>
      <c r="DWD2" s="2063"/>
      <c r="DWE2" s="2063"/>
      <c r="DWF2" s="2063"/>
      <c r="DWG2" s="2063"/>
      <c r="DWH2" s="2063"/>
      <c r="DWI2" s="2063"/>
      <c r="DWJ2" s="2063"/>
      <c r="DWK2" s="2063"/>
      <c r="DWL2" s="2063"/>
      <c r="DWM2" s="2063"/>
      <c r="DWN2" s="2063"/>
      <c r="DWO2" s="2063"/>
      <c r="DWP2" s="2063"/>
      <c r="DWQ2" s="2063"/>
      <c r="DWR2" s="2063"/>
      <c r="DWS2" s="2063"/>
      <c r="DWT2" s="2063"/>
      <c r="DWU2" s="2063"/>
      <c r="DWV2" s="2063"/>
      <c r="DWW2" s="2063"/>
      <c r="DWX2" s="2063"/>
      <c r="DWY2" s="2063"/>
      <c r="DWZ2" s="2063"/>
      <c r="DXA2" s="2063"/>
      <c r="DXB2" s="2063"/>
      <c r="DXC2" s="2063"/>
      <c r="DXD2" s="2063"/>
      <c r="DXE2" s="2063"/>
      <c r="DXF2" s="2063"/>
      <c r="DXG2" s="2063"/>
      <c r="DXH2" s="2063"/>
      <c r="DXI2" s="2063"/>
      <c r="DXJ2" s="2063"/>
      <c r="DXK2" s="2063"/>
      <c r="DXL2" s="2063"/>
      <c r="DXM2" s="2063"/>
      <c r="DXN2" s="2063"/>
      <c r="DXO2" s="2063"/>
      <c r="DXP2" s="2063"/>
      <c r="DXQ2" s="2063"/>
      <c r="DXR2" s="2063"/>
      <c r="DXS2" s="2063"/>
      <c r="DXT2" s="2063"/>
      <c r="DXU2" s="2063"/>
      <c r="DXV2" s="2063"/>
      <c r="DXW2" s="2063"/>
      <c r="DXX2" s="2063"/>
      <c r="DXY2" s="2063"/>
      <c r="DXZ2" s="2063"/>
      <c r="DYA2" s="2063"/>
      <c r="DYB2" s="2063"/>
      <c r="DYC2" s="2063"/>
      <c r="DYD2" s="2063"/>
      <c r="DYE2" s="2063"/>
      <c r="DYF2" s="2063"/>
      <c r="DYG2" s="2063"/>
      <c r="DYH2" s="2063"/>
      <c r="DYI2" s="2063"/>
      <c r="DYJ2" s="2063"/>
      <c r="DYK2" s="2063"/>
      <c r="DYL2" s="2063"/>
      <c r="DYM2" s="2063"/>
      <c r="DYN2" s="2063"/>
      <c r="DYO2" s="2063"/>
      <c r="DYP2" s="2063"/>
      <c r="DYQ2" s="2063"/>
      <c r="DYR2" s="2063"/>
      <c r="DYS2" s="2063"/>
      <c r="DYT2" s="2063"/>
      <c r="DYU2" s="2063"/>
      <c r="DYV2" s="2063"/>
      <c r="DYW2" s="2063"/>
      <c r="DYX2" s="2063"/>
      <c r="DYY2" s="2063"/>
      <c r="DYZ2" s="2063"/>
      <c r="DZA2" s="2063"/>
      <c r="DZB2" s="2063"/>
      <c r="DZC2" s="2063"/>
      <c r="DZD2" s="2063"/>
      <c r="DZE2" s="2063"/>
      <c r="DZF2" s="2063"/>
      <c r="DZG2" s="2063"/>
      <c r="DZH2" s="2063"/>
      <c r="DZI2" s="2063"/>
      <c r="DZJ2" s="2063"/>
      <c r="DZK2" s="2063"/>
      <c r="DZL2" s="2063"/>
      <c r="DZM2" s="2063"/>
      <c r="DZN2" s="2063"/>
      <c r="DZO2" s="2063"/>
      <c r="DZP2" s="2063"/>
      <c r="DZQ2" s="2063"/>
      <c r="DZR2" s="2063"/>
      <c r="DZS2" s="2063"/>
      <c r="DZT2" s="2063"/>
      <c r="DZU2" s="2063"/>
      <c r="DZV2" s="2063"/>
      <c r="DZW2" s="2063"/>
      <c r="DZX2" s="2063"/>
      <c r="DZY2" s="2063"/>
      <c r="DZZ2" s="2063"/>
      <c r="EAA2" s="2063"/>
      <c r="EAB2" s="2063"/>
      <c r="EAC2" s="2063"/>
      <c r="EAD2" s="2063"/>
      <c r="EAE2" s="2063"/>
      <c r="EAF2" s="2063"/>
      <c r="EAG2" s="2063"/>
      <c r="EAH2" s="2063"/>
      <c r="EAI2" s="2063"/>
      <c r="EAJ2" s="2063"/>
      <c r="EAK2" s="2063"/>
      <c r="EAL2" s="2063"/>
      <c r="EAM2" s="2063"/>
      <c r="EAN2" s="2063"/>
      <c r="EAO2" s="2063"/>
      <c r="EAP2" s="2063"/>
      <c r="EAQ2" s="2063"/>
      <c r="EAR2" s="2063"/>
      <c r="EAS2" s="2063"/>
      <c r="EAT2" s="2063"/>
      <c r="EAU2" s="2063"/>
      <c r="EAV2" s="2063"/>
      <c r="EAW2" s="2063"/>
      <c r="EAX2" s="2063"/>
      <c r="EAY2" s="2063"/>
      <c r="EAZ2" s="2063"/>
      <c r="EBA2" s="2063"/>
      <c r="EBB2" s="2063"/>
      <c r="EBC2" s="2063"/>
      <c r="EBD2" s="2063"/>
      <c r="EBE2" s="2063"/>
      <c r="EBF2" s="2063"/>
      <c r="EBG2" s="2063"/>
      <c r="EBH2" s="2063"/>
      <c r="EBI2" s="2063"/>
      <c r="EBJ2" s="2063"/>
      <c r="EBK2" s="2063"/>
      <c r="EBL2" s="2063"/>
      <c r="EBM2" s="2063"/>
      <c r="EBN2" s="2063"/>
      <c r="EBO2" s="2063"/>
      <c r="EBP2" s="2063"/>
      <c r="EBQ2" s="2063"/>
      <c r="EBR2" s="2063"/>
      <c r="EBS2" s="2063"/>
      <c r="EBT2" s="2063"/>
      <c r="EBU2" s="2063"/>
      <c r="EBV2" s="2063"/>
      <c r="EBW2" s="2063"/>
      <c r="EBX2" s="2063"/>
      <c r="EBY2" s="2063"/>
      <c r="EBZ2" s="2063"/>
      <c r="ECA2" s="2063"/>
      <c r="ECB2" s="2063"/>
      <c r="ECC2" s="2063"/>
      <c r="ECD2" s="2063"/>
      <c r="ECE2" s="2063"/>
      <c r="ECF2" s="2063"/>
      <c r="ECG2" s="2063"/>
      <c r="ECH2" s="2063"/>
      <c r="ECI2" s="2063"/>
      <c r="ECJ2" s="2063"/>
      <c r="ECK2" s="2063"/>
      <c r="ECL2" s="2063"/>
      <c r="ECM2" s="2063"/>
      <c r="ECN2" s="2063"/>
      <c r="ECO2" s="2063"/>
      <c r="ECP2" s="2063"/>
      <c r="ECQ2" s="2063"/>
      <c r="ECR2" s="2063"/>
      <c r="ECS2" s="2063"/>
      <c r="ECT2" s="2063"/>
      <c r="ECU2" s="2063"/>
      <c r="ECV2" s="2063"/>
      <c r="ECW2" s="2063"/>
      <c r="ECX2" s="2063"/>
      <c r="ECY2" s="2063"/>
      <c r="ECZ2" s="2063"/>
      <c r="EDA2" s="2063"/>
      <c r="EDB2" s="2063"/>
      <c r="EDC2" s="2063"/>
      <c r="EDD2" s="2063"/>
      <c r="EDE2" s="2063"/>
      <c r="EDF2" s="2063"/>
      <c r="EDG2" s="2063"/>
      <c r="EDH2" s="2063"/>
      <c r="EDI2" s="2063"/>
      <c r="EDJ2" s="2063"/>
      <c r="EDK2" s="2063"/>
      <c r="EDL2" s="2063"/>
      <c r="EDM2" s="2063"/>
      <c r="EDN2" s="2063"/>
      <c r="EDO2" s="2063"/>
      <c r="EDP2" s="2063"/>
      <c r="EDQ2" s="2063"/>
      <c r="EDR2" s="2063"/>
      <c r="EDS2" s="2063"/>
      <c r="EDT2" s="2063"/>
      <c r="EDU2" s="2063"/>
      <c r="EDV2" s="2063"/>
      <c r="EDW2" s="2063"/>
      <c r="EDX2" s="2063"/>
      <c r="EDY2" s="2063"/>
      <c r="EDZ2" s="2063"/>
      <c r="EEA2" s="2063"/>
      <c r="EEB2" s="2063"/>
      <c r="EEC2" s="2063"/>
      <c r="EED2" s="2063"/>
      <c r="EEE2" s="2063"/>
      <c r="EEF2" s="2063"/>
      <c r="EEG2" s="2063"/>
      <c r="EEH2" s="2063"/>
      <c r="EEI2" s="2063"/>
      <c r="EEJ2" s="2063"/>
      <c r="EEK2" s="2063"/>
      <c r="EEL2" s="2063"/>
      <c r="EEM2" s="2063"/>
      <c r="EEN2" s="2063"/>
      <c r="EEO2" s="2063"/>
      <c r="EEP2" s="2063"/>
      <c r="EEQ2" s="2063"/>
      <c r="EER2" s="2063"/>
      <c r="EES2" s="2063"/>
      <c r="EET2" s="2063"/>
      <c r="EEU2" s="2063"/>
      <c r="EEV2" s="2063"/>
      <c r="EEW2" s="2063"/>
      <c r="EEX2" s="2063"/>
      <c r="EEY2" s="2063"/>
      <c r="EEZ2" s="2063"/>
      <c r="EFA2" s="2063"/>
      <c r="EFB2" s="2063"/>
      <c r="EFC2" s="2063"/>
      <c r="EFD2" s="2063"/>
      <c r="EFE2" s="2063"/>
      <c r="EFF2" s="2063"/>
      <c r="EFG2" s="2063"/>
      <c r="EFH2" s="2063"/>
      <c r="EFI2" s="2063"/>
      <c r="EFJ2" s="2063"/>
      <c r="EFK2" s="2063"/>
      <c r="EFL2" s="2063"/>
      <c r="EFM2" s="2063"/>
      <c r="EFN2" s="2063"/>
      <c r="EFO2" s="2063"/>
      <c r="EFP2" s="2063"/>
      <c r="EFQ2" s="2063"/>
      <c r="EFR2" s="2063"/>
      <c r="EFS2" s="2063"/>
      <c r="EFT2" s="2063"/>
      <c r="EFU2" s="2063"/>
      <c r="EFV2" s="2063"/>
      <c r="EFW2" s="2063"/>
      <c r="EFX2" s="2063"/>
      <c r="EFY2" s="2063"/>
      <c r="EFZ2" s="2063"/>
      <c r="EGA2" s="2063"/>
      <c r="EGB2" s="2063"/>
      <c r="EGC2" s="2063"/>
      <c r="EGD2" s="2063"/>
      <c r="EGE2" s="2063"/>
      <c r="EGF2" s="2063"/>
      <c r="EGG2" s="2063"/>
      <c r="EGH2" s="2063"/>
      <c r="EGI2" s="2063"/>
      <c r="EGJ2" s="2063"/>
      <c r="EGK2" s="2063"/>
      <c r="EGL2" s="2063"/>
      <c r="EGM2" s="2063"/>
      <c r="EGN2" s="2063"/>
      <c r="EGO2" s="2063"/>
      <c r="EGP2" s="2063"/>
      <c r="EGQ2" s="2063"/>
      <c r="EGR2" s="2063"/>
      <c r="EGS2" s="2063"/>
      <c r="EGT2" s="2063"/>
      <c r="EGU2" s="2063"/>
      <c r="EGV2" s="2063"/>
      <c r="EGW2" s="2063"/>
      <c r="EGX2" s="2063"/>
      <c r="EGY2" s="2063"/>
      <c r="EGZ2" s="2063"/>
      <c r="EHA2" s="2063"/>
      <c r="EHB2" s="2063"/>
      <c r="EHC2" s="2063"/>
      <c r="EHD2" s="2063"/>
      <c r="EHE2" s="2063"/>
      <c r="EHF2" s="2063"/>
      <c r="EHG2" s="2063"/>
      <c r="EHH2" s="2063"/>
      <c r="EHI2" s="2063"/>
      <c r="EHJ2" s="2063"/>
      <c r="EHK2" s="2063"/>
      <c r="EHL2" s="2063"/>
      <c r="EHM2" s="2063"/>
      <c r="EHN2" s="2063"/>
      <c r="EHO2" s="2063"/>
      <c r="EHP2" s="2063"/>
      <c r="EHQ2" s="2063"/>
      <c r="EHR2" s="2063"/>
      <c r="EHS2" s="2063"/>
      <c r="EHT2" s="2063"/>
      <c r="EHU2" s="2063"/>
      <c r="EHV2" s="2063"/>
      <c r="EHW2" s="2063"/>
      <c r="EHX2" s="2063"/>
      <c r="EHY2" s="2063"/>
      <c r="EHZ2" s="2063"/>
      <c r="EIA2" s="2063"/>
      <c r="EIB2" s="2063"/>
      <c r="EIC2" s="2063"/>
      <c r="EID2" s="2063"/>
      <c r="EIE2" s="2063"/>
      <c r="EIF2" s="2063"/>
      <c r="EIG2" s="2063"/>
      <c r="EIH2" s="2063"/>
      <c r="EII2" s="2063"/>
      <c r="EIJ2" s="2063"/>
      <c r="EIK2" s="2063"/>
      <c r="EIL2" s="2063"/>
      <c r="EIM2" s="2063"/>
      <c r="EIN2" s="2063"/>
      <c r="EIO2" s="2063"/>
      <c r="EIP2" s="2063"/>
      <c r="EIQ2" s="2063"/>
      <c r="EIR2" s="2063"/>
      <c r="EIS2" s="2063"/>
      <c r="EIT2" s="2063"/>
      <c r="EIU2" s="2063"/>
      <c r="EIV2" s="2063"/>
      <c r="EIW2" s="2063"/>
      <c r="EIX2" s="2063"/>
      <c r="EIY2" s="2063"/>
      <c r="EIZ2" s="2063"/>
      <c r="EJA2" s="2063"/>
      <c r="EJB2" s="2063"/>
      <c r="EJC2" s="2063"/>
      <c r="EJD2" s="2063"/>
      <c r="EJE2" s="2063"/>
      <c r="EJF2" s="2063"/>
      <c r="EJG2" s="2063"/>
      <c r="EJH2" s="2063"/>
      <c r="EJI2" s="2063"/>
      <c r="EJJ2" s="2063"/>
      <c r="EJK2" s="2063"/>
      <c r="EJL2" s="2063"/>
      <c r="EJM2" s="2063"/>
      <c r="EJN2" s="2063"/>
      <c r="EJO2" s="2063"/>
      <c r="EJP2" s="2063"/>
      <c r="EJQ2" s="2063"/>
      <c r="EJR2" s="2063"/>
      <c r="EJS2" s="2063"/>
      <c r="EJT2" s="2063"/>
      <c r="EJU2" s="2063"/>
      <c r="EJV2" s="2063"/>
      <c r="EJW2" s="2063"/>
      <c r="EJX2" s="2063"/>
      <c r="EJY2" s="2063"/>
      <c r="EJZ2" s="2063"/>
      <c r="EKA2" s="2063"/>
      <c r="EKB2" s="2063"/>
      <c r="EKC2" s="2063"/>
      <c r="EKD2" s="2063"/>
      <c r="EKE2" s="2063"/>
      <c r="EKF2" s="2063"/>
      <c r="EKG2" s="2063"/>
      <c r="EKH2" s="2063"/>
      <c r="EKI2" s="2063"/>
      <c r="EKJ2" s="2063"/>
      <c r="EKK2" s="2063"/>
      <c r="EKL2" s="2063"/>
      <c r="EKM2" s="2063"/>
      <c r="EKN2" s="2063"/>
      <c r="EKO2" s="2063"/>
      <c r="EKP2" s="2063"/>
      <c r="EKQ2" s="2063"/>
      <c r="EKR2" s="2063"/>
      <c r="EKS2" s="2063"/>
      <c r="EKT2" s="2063"/>
      <c r="EKU2" s="2063"/>
      <c r="EKV2" s="2063"/>
      <c r="EKW2" s="2063"/>
      <c r="EKX2" s="2063"/>
      <c r="EKY2" s="2063"/>
      <c r="EKZ2" s="2063"/>
      <c r="ELA2" s="2063"/>
      <c r="ELB2" s="2063"/>
      <c r="ELC2" s="2063"/>
      <c r="ELD2" s="2063"/>
      <c r="ELE2" s="2063"/>
      <c r="ELF2" s="2063"/>
      <c r="ELG2" s="2063"/>
      <c r="ELH2" s="2063"/>
      <c r="ELI2" s="2063"/>
      <c r="ELJ2" s="2063"/>
      <c r="ELK2" s="2063"/>
      <c r="ELL2" s="2063"/>
      <c r="ELM2" s="2063"/>
      <c r="ELN2" s="2063"/>
      <c r="ELO2" s="2063"/>
      <c r="ELP2" s="2063"/>
      <c r="ELQ2" s="2063"/>
      <c r="ELR2" s="2063"/>
      <c r="ELS2" s="2063"/>
      <c r="ELT2" s="2063"/>
      <c r="ELU2" s="2063"/>
      <c r="ELV2" s="2063"/>
      <c r="ELW2" s="2063"/>
      <c r="ELX2" s="2063"/>
      <c r="ELY2" s="2063"/>
      <c r="ELZ2" s="2063"/>
      <c r="EMA2" s="2063"/>
      <c r="EMB2" s="2063"/>
      <c r="EMC2" s="2063"/>
      <c r="EMD2" s="2063"/>
      <c r="EME2" s="2063"/>
      <c r="EMF2" s="2063"/>
      <c r="EMG2" s="2063"/>
      <c r="EMH2" s="2063"/>
      <c r="EMI2" s="2063"/>
      <c r="EMJ2" s="2063"/>
      <c r="EMK2" s="2063"/>
      <c r="EML2" s="2063"/>
      <c r="EMM2" s="2063"/>
      <c r="EMN2" s="2063"/>
      <c r="EMO2" s="2063"/>
      <c r="EMP2" s="2063"/>
      <c r="EMQ2" s="2063"/>
      <c r="EMR2" s="2063"/>
      <c r="EMS2" s="2063"/>
      <c r="EMT2" s="2063"/>
      <c r="EMU2" s="2063"/>
      <c r="EMV2" s="2063"/>
      <c r="EMW2" s="2063"/>
      <c r="EMX2" s="2063"/>
      <c r="EMY2" s="2063"/>
      <c r="EMZ2" s="2063"/>
      <c r="ENA2" s="2063"/>
      <c r="ENB2" s="2063"/>
      <c r="ENC2" s="2063"/>
      <c r="END2" s="2063"/>
      <c r="ENE2" s="2063"/>
      <c r="ENF2" s="2063"/>
      <c r="ENG2" s="2063"/>
      <c r="ENH2" s="2063"/>
      <c r="ENI2" s="2063"/>
      <c r="ENJ2" s="2063"/>
      <c r="ENK2" s="2063"/>
      <c r="ENL2" s="2063"/>
      <c r="ENM2" s="2063"/>
      <c r="ENN2" s="2063"/>
      <c r="ENO2" s="2063"/>
      <c r="ENP2" s="2063"/>
      <c r="ENQ2" s="2063"/>
      <c r="ENR2" s="2063"/>
      <c r="ENS2" s="2063"/>
      <c r="ENT2" s="2063"/>
      <c r="ENU2" s="2063"/>
      <c r="ENV2" s="2063"/>
      <c r="ENW2" s="2063"/>
      <c r="ENX2" s="2063"/>
      <c r="ENY2" s="2063"/>
      <c r="ENZ2" s="2063"/>
      <c r="EOA2" s="2063"/>
      <c r="EOB2" s="2063"/>
      <c r="EOC2" s="2063"/>
      <c r="EOD2" s="2063"/>
      <c r="EOE2" s="2063"/>
      <c r="EOF2" s="2063"/>
      <c r="EOG2" s="2063"/>
      <c r="EOH2" s="2063"/>
      <c r="EOI2" s="2063"/>
      <c r="EOJ2" s="2063"/>
      <c r="EOK2" s="2063"/>
      <c r="EOL2" s="2063"/>
      <c r="EOM2" s="2063"/>
      <c r="EON2" s="2063"/>
      <c r="EOO2" s="2063"/>
      <c r="EOP2" s="2063"/>
      <c r="EOQ2" s="2063"/>
      <c r="EOR2" s="2063"/>
      <c r="EOS2" s="2063"/>
      <c r="EOT2" s="2063"/>
      <c r="EOU2" s="2063"/>
      <c r="EOV2" s="2063"/>
      <c r="EOW2" s="2063"/>
      <c r="EOX2" s="2063"/>
      <c r="EOY2" s="2063"/>
      <c r="EOZ2" s="2063"/>
      <c r="EPA2" s="2063"/>
      <c r="EPB2" s="2063"/>
      <c r="EPC2" s="2063"/>
      <c r="EPD2" s="2063"/>
      <c r="EPE2" s="2063"/>
      <c r="EPF2" s="2063"/>
      <c r="EPG2" s="2063"/>
      <c r="EPH2" s="2063"/>
      <c r="EPI2" s="2063"/>
      <c r="EPJ2" s="2063"/>
      <c r="EPK2" s="2063"/>
      <c r="EPL2" s="2063"/>
      <c r="EPM2" s="2063"/>
      <c r="EPN2" s="2063"/>
      <c r="EPO2" s="2063"/>
      <c r="EPP2" s="2063"/>
      <c r="EPQ2" s="2063"/>
      <c r="EPR2" s="2063"/>
      <c r="EPS2" s="2063"/>
      <c r="EPT2" s="2063"/>
      <c r="EPU2" s="2063"/>
      <c r="EPV2" s="2063"/>
      <c r="EPW2" s="2063"/>
      <c r="EPX2" s="2063"/>
      <c r="EPY2" s="2063"/>
      <c r="EPZ2" s="2063"/>
      <c r="EQA2" s="2063"/>
      <c r="EQB2" s="2063"/>
      <c r="EQC2" s="2063"/>
      <c r="EQD2" s="2063"/>
      <c r="EQE2" s="2063"/>
      <c r="EQF2" s="2063"/>
      <c r="EQG2" s="2063"/>
      <c r="EQH2" s="2063"/>
      <c r="EQI2" s="2063"/>
      <c r="EQJ2" s="2063"/>
      <c r="EQK2" s="2063"/>
      <c r="EQL2" s="2063"/>
      <c r="EQM2" s="2063"/>
      <c r="EQN2" s="2063"/>
      <c r="EQO2" s="2063"/>
      <c r="EQP2" s="2063"/>
      <c r="EQQ2" s="2063"/>
      <c r="EQR2" s="2063"/>
      <c r="EQS2" s="2063"/>
      <c r="EQT2" s="2063"/>
      <c r="EQU2" s="2063"/>
      <c r="EQV2" s="2063"/>
      <c r="EQW2" s="2063"/>
      <c r="EQX2" s="2063"/>
      <c r="EQY2" s="2063"/>
      <c r="EQZ2" s="2063"/>
      <c r="ERA2" s="2063"/>
      <c r="ERB2" s="2063"/>
      <c r="ERC2" s="2063"/>
      <c r="ERD2" s="2063"/>
      <c r="ERE2" s="2063"/>
      <c r="ERF2" s="2063"/>
      <c r="ERG2" s="2063"/>
      <c r="ERH2" s="2063"/>
      <c r="ERI2" s="2063"/>
      <c r="ERJ2" s="2063"/>
      <c r="ERK2" s="2063"/>
      <c r="ERL2" s="2063"/>
      <c r="ERM2" s="2063"/>
      <c r="ERN2" s="2063"/>
      <c r="ERO2" s="2063"/>
      <c r="ERP2" s="2063"/>
      <c r="ERQ2" s="2063"/>
      <c r="ERR2" s="2063"/>
      <c r="ERS2" s="2063"/>
      <c r="ERT2" s="2063"/>
      <c r="ERU2" s="2063"/>
      <c r="ERV2" s="2063"/>
      <c r="ERW2" s="2063"/>
      <c r="ERX2" s="2063"/>
      <c r="ERY2" s="2063"/>
      <c r="ERZ2" s="2063"/>
      <c r="ESA2" s="2063"/>
      <c r="ESB2" s="2063"/>
      <c r="ESC2" s="2063"/>
      <c r="ESD2" s="2063"/>
      <c r="ESE2" s="2063"/>
      <c r="ESF2" s="2063"/>
      <c r="ESG2" s="2063"/>
      <c r="ESH2" s="2063"/>
      <c r="ESI2" s="2063"/>
      <c r="ESJ2" s="2063"/>
      <c r="ESK2" s="2063"/>
      <c r="ESL2" s="2063"/>
      <c r="ESM2" s="2063"/>
      <c r="ESN2" s="2063"/>
      <c r="ESO2" s="2063"/>
      <c r="ESP2" s="2063"/>
      <c r="ESQ2" s="2063"/>
      <c r="ESR2" s="2063"/>
      <c r="ESS2" s="2063"/>
      <c r="EST2" s="2063"/>
      <c r="ESU2" s="2063"/>
      <c r="ESV2" s="2063"/>
      <c r="ESW2" s="2063"/>
      <c r="ESX2" s="2063"/>
      <c r="ESY2" s="2063"/>
      <c r="ESZ2" s="2063"/>
      <c r="ETA2" s="2063"/>
      <c r="ETB2" s="2063"/>
      <c r="ETC2" s="2063"/>
      <c r="ETD2" s="2063"/>
      <c r="ETE2" s="2063"/>
      <c r="ETF2" s="2063"/>
      <c r="ETG2" s="2063"/>
      <c r="ETH2" s="2063"/>
      <c r="ETI2" s="2063"/>
      <c r="ETJ2" s="2063"/>
      <c r="ETK2" s="2063"/>
      <c r="ETL2" s="2063"/>
      <c r="ETM2" s="2063"/>
      <c r="ETN2" s="2063"/>
      <c r="ETO2" s="2063"/>
      <c r="ETP2" s="2063"/>
      <c r="ETQ2" s="2063"/>
      <c r="ETR2" s="2063"/>
      <c r="ETS2" s="2063"/>
      <c r="ETT2" s="2063"/>
      <c r="ETU2" s="2063"/>
      <c r="ETV2" s="2063"/>
      <c r="ETW2" s="2063"/>
      <c r="ETX2" s="2063"/>
      <c r="ETY2" s="2063"/>
      <c r="ETZ2" s="2063"/>
      <c r="EUA2" s="2063"/>
      <c r="EUB2" s="2063"/>
      <c r="EUC2" s="2063"/>
      <c r="EUD2" s="2063"/>
      <c r="EUE2" s="2063"/>
      <c r="EUF2" s="2063"/>
      <c r="EUG2" s="2063"/>
      <c r="EUH2" s="2063"/>
      <c r="EUI2" s="2063"/>
      <c r="EUJ2" s="2063"/>
      <c r="EUK2" s="2063"/>
      <c r="EUL2" s="2063"/>
      <c r="EUM2" s="2063"/>
      <c r="EUN2" s="2063"/>
      <c r="EUO2" s="2063"/>
      <c r="EUP2" s="2063"/>
      <c r="EUQ2" s="2063"/>
      <c r="EUR2" s="2063"/>
      <c r="EUS2" s="2063"/>
      <c r="EUT2" s="2063"/>
      <c r="EUU2" s="2063"/>
      <c r="EUV2" s="2063"/>
      <c r="EUW2" s="2063"/>
      <c r="EUX2" s="2063"/>
      <c r="EUY2" s="2063"/>
      <c r="EUZ2" s="2063"/>
      <c r="EVA2" s="2063"/>
      <c r="EVB2" s="2063"/>
      <c r="EVC2" s="2063"/>
      <c r="EVD2" s="2063"/>
      <c r="EVE2" s="2063"/>
      <c r="EVF2" s="2063"/>
      <c r="EVG2" s="2063"/>
      <c r="EVH2" s="2063"/>
      <c r="EVI2" s="2063"/>
      <c r="EVJ2" s="2063"/>
      <c r="EVK2" s="2063"/>
      <c r="EVL2" s="2063"/>
      <c r="EVM2" s="2063"/>
      <c r="EVN2" s="2063"/>
      <c r="EVO2" s="2063"/>
      <c r="EVP2" s="2063"/>
      <c r="EVQ2" s="2063"/>
      <c r="EVR2" s="2063"/>
      <c r="EVS2" s="2063"/>
      <c r="EVT2" s="2063"/>
      <c r="EVU2" s="2063"/>
      <c r="EVV2" s="2063"/>
      <c r="EVW2" s="2063"/>
      <c r="EVX2" s="2063"/>
      <c r="EVY2" s="2063"/>
      <c r="EVZ2" s="2063"/>
      <c r="EWA2" s="2063"/>
      <c r="EWB2" s="2063"/>
      <c r="EWC2" s="2063"/>
      <c r="EWD2" s="2063"/>
      <c r="EWE2" s="2063"/>
      <c r="EWF2" s="2063"/>
      <c r="EWG2" s="2063"/>
      <c r="EWH2" s="2063"/>
      <c r="EWI2" s="2063"/>
      <c r="EWJ2" s="2063"/>
      <c r="EWK2" s="2063"/>
      <c r="EWL2" s="2063"/>
      <c r="EWM2" s="2063"/>
      <c r="EWN2" s="2063"/>
      <c r="EWO2" s="2063"/>
      <c r="EWP2" s="2063"/>
      <c r="EWQ2" s="2063"/>
      <c r="EWR2" s="2063"/>
      <c r="EWS2" s="2063"/>
      <c r="EWT2" s="2063"/>
      <c r="EWU2" s="2063"/>
      <c r="EWV2" s="2063"/>
      <c r="EWW2" s="2063"/>
      <c r="EWX2" s="2063"/>
      <c r="EWY2" s="2063"/>
      <c r="EWZ2" s="2063"/>
      <c r="EXA2" s="2063"/>
      <c r="EXB2" s="2063"/>
      <c r="EXC2" s="2063"/>
      <c r="EXD2" s="2063"/>
      <c r="EXE2" s="2063"/>
      <c r="EXF2" s="2063"/>
      <c r="EXG2" s="2063"/>
      <c r="EXH2" s="2063"/>
      <c r="EXI2" s="2063"/>
      <c r="EXJ2" s="2063"/>
      <c r="EXK2" s="2063"/>
      <c r="EXL2" s="2063"/>
      <c r="EXM2" s="2063"/>
      <c r="EXN2" s="2063"/>
      <c r="EXO2" s="2063"/>
      <c r="EXP2" s="2063"/>
      <c r="EXQ2" s="2063"/>
      <c r="EXR2" s="2063"/>
      <c r="EXS2" s="2063"/>
      <c r="EXT2" s="2063"/>
      <c r="EXU2" s="2063"/>
      <c r="EXV2" s="2063"/>
      <c r="EXW2" s="2063"/>
      <c r="EXX2" s="2063"/>
      <c r="EXY2" s="2063"/>
      <c r="EXZ2" s="2063"/>
      <c r="EYA2" s="2063"/>
      <c r="EYB2" s="2063"/>
      <c r="EYC2" s="2063"/>
      <c r="EYD2" s="2063"/>
      <c r="EYE2" s="2063"/>
      <c r="EYF2" s="2063"/>
      <c r="EYG2" s="2063"/>
      <c r="EYH2" s="2063"/>
      <c r="EYI2" s="2063"/>
      <c r="EYJ2" s="2063"/>
      <c r="EYK2" s="2063"/>
      <c r="EYL2" s="2063"/>
      <c r="EYM2" s="2063"/>
      <c r="EYN2" s="2063"/>
      <c r="EYO2" s="2063"/>
      <c r="EYP2" s="2063"/>
      <c r="EYQ2" s="2063"/>
      <c r="EYR2" s="2063"/>
      <c r="EYS2" s="2063"/>
      <c r="EYT2" s="2063"/>
      <c r="EYU2" s="2063"/>
      <c r="EYV2" s="2063"/>
      <c r="EYW2" s="2063"/>
      <c r="EYX2" s="2063"/>
      <c r="EYY2" s="2063"/>
      <c r="EYZ2" s="2063"/>
      <c r="EZA2" s="2063"/>
      <c r="EZB2" s="2063"/>
      <c r="EZC2" s="2063"/>
      <c r="EZD2" s="2063"/>
      <c r="EZE2" s="2063"/>
      <c r="EZF2" s="2063"/>
      <c r="EZG2" s="2063"/>
      <c r="EZH2" s="2063"/>
      <c r="EZI2" s="2063"/>
      <c r="EZJ2" s="2063"/>
      <c r="EZK2" s="2063"/>
      <c r="EZL2" s="2063"/>
      <c r="EZM2" s="2063"/>
      <c r="EZN2" s="2063"/>
      <c r="EZO2" s="2063"/>
      <c r="EZP2" s="2063"/>
      <c r="EZQ2" s="2063"/>
      <c r="EZR2" s="2063"/>
      <c r="EZS2" s="2063"/>
      <c r="EZT2" s="2063"/>
      <c r="EZU2" s="2063"/>
      <c r="EZV2" s="2063"/>
      <c r="EZW2" s="2063"/>
      <c r="EZX2" s="2063"/>
      <c r="EZY2" s="2063"/>
      <c r="EZZ2" s="2063"/>
      <c r="FAA2" s="2063"/>
      <c r="FAB2" s="2063"/>
      <c r="FAC2" s="2063"/>
      <c r="FAD2" s="2063"/>
      <c r="FAE2" s="2063"/>
      <c r="FAF2" s="2063"/>
      <c r="FAG2" s="2063"/>
      <c r="FAH2" s="2063"/>
      <c r="FAI2" s="2063"/>
      <c r="FAJ2" s="2063"/>
      <c r="FAK2" s="2063"/>
      <c r="FAL2" s="2063"/>
      <c r="FAM2" s="2063"/>
      <c r="FAN2" s="2063"/>
      <c r="FAO2" s="2063"/>
      <c r="FAP2" s="2063"/>
      <c r="FAQ2" s="2063"/>
      <c r="FAR2" s="2063"/>
      <c r="FAS2" s="2063"/>
      <c r="FAT2" s="2063"/>
      <c r="FAU2" s="2063"/>
      <c r="FAV2" s="2063"/>
      <c r="FAW2" s="2063"/>
      <c r="FAX2" s="2063"/>
      <c r="FAY2" s="2063"/>
      <c r="FAZ2" s="2063"/>
      <c r="FBA2" s="2063"/>
      <c r="FBB2" s="2063"/>
      <c r="FBC2" s="2063"/>
      <c r="FBD2" s="2063"/>
      <c r="FBE2" s="2063"/>
      <c r="FBF2" s="2063"/>
      <c r="FBG2" s="2063"/>
      <c r="FBH2" s="2063"/>
      <c r="FBI2" s="2063"/>
      <c r="FBJ2" s="2063"/>
      <c r="FBK2" s="2063"/>
      <c r="FBL2" s="2063"/>
      <c r="FBM2" s="2063"/>
      <c r="FBN2" s="2063"/>
      <c r="FBO2" s="2063"/>
      <c r="FBP2" s="2063"/>
      <c r="FBQ2" s="2063"/>
      <c r="FBR2" s="2063"/>
      <c r="FBS2" s="2063"/>
      <c r="FBT2" s="2063"/>
      <c r="FBU2" s="2063"/>
      <c r="FBV2" s="2063"/>
      <c r="FBW2" s="2063"/>
      <c r="FBX2" s="2063"/>
      <c r="FBY2" s="2063"/>
      <c r="FBZ2" s="2063"/>
      <c r="FCA2" s="2063"/>
      <c r="FCB2" s="2063"/>
      <c r="FCC2" s="2063"/>
      <c r="FCD2" s="2063"/>
      <c r="FCE2" s="2063"/>
      <c r="FCF2" s="2063"/>
      <c r="FCG2" s="2063"/>
      <c r="FCH2" s="2063"/>
      <c r="FCI2" s="2063"/>
      <c r="FCJ2" s="2063"/>
      <c r="FCK2" s="2063"/>
      <c r="FCL2" s="2063"/>
      <c r="FCM2" s="2063"/>
      <c r="FCN2" s="2063"/>
      <c r="FCO2" s="2063"/>
      <c r="FCP2" s="2063"/>
      <c r="FCQ2" s="2063"/>
      <c r="FCR2" s="2063"/>
      <c r="FCS2" s="2063"/>
      <c r="FCT2" s="2063"/>
      <c r="FCU2" s="2063"/>
      <c r="FCV2" s="2063"/>
      <c r="FCW2" s="2063"/>
      <c r="FCX2" s="2063"/>
      <c r="FCY2" s="2063"/>
      <c r="FCZ2" s="2063"/>
      <c r="FDA2" s="2063"/>
      <c r="FDB2" s="2063"/>
      <c r="FDC2" s="2063"/>
      <c r="FDD2" s="2063"/>
      <c r="FDE2" s="2063"/>
      <c r="FDF2" s="2063"/>
      <c r="FDG2" s="2063"/>
      <c r="FDH2" s="2063"/>
      <c r="FDI2" s="2063"/>
      <c r="FDJ2" s="2063"/>
      <c r="FDK2" s="2063"/>
      <c r="FDL2" s="2063"/>
      <c r="FDM2" s="2063"/>
      <c r="FDN2" s="2063"/>
      <c r="FDO2" s="2063"/>
      <c r="FDP2" s="2063"/>
      <c r="FDQ2" s="2063"/>
      <c r="FDR2" s="2063"/>
      <c r="FDS2" s="2063"/>
      <c r="FDT2" s="2063"/>
      <c r="FDU2" s="2063"/>
      <c r="FDV2" s="2063"/>
      <c r="FDW2" s="2063"/>
      <c r="FDX2" s="2063"/>
      <c r="FDY2" s="2063"/>
      <c r="FDZ2" s="2063"/>
      <c r="FEA2" s="2063"/>
      <c r="FEB2" s="2063"/>
      <c r="FEC2" s="2063"/>
      <c r="FED2" s="2063"/>
      <c r="FEE2" s="2063"/>
      <c r="FEF2" s="2063"/>
      <c r="FEG2" s="2063"/>
      <c r="FEH2" s="2063"/>
      <c r="FEI2" s="2063"/>
      <c r="FEJ2" s="2063"/>
      <c r="FEK2" s="2063"/>
      <c r="FEL2" s="2063"/>
      <c r="FEM2" s="2063"/>
      <c r="FEN2" s="2063"/>
      <c r="FEO2" s="2063"/>
      <c r="FEP2" s="2063"/>
      <c r="FEQ2" s="2063"/>
      <c r="FER2" s="2063"/>
      <c r="FES2" s="2063"/>
      <c r="FET2" s="2063"/>
      <c r="FEU2" s="2063"/>
      <c r="FEV2" s="2063"/>
      <c r="FEW2" s="2063"/>
      <c r="FEX2" s="2063"/>
      <c r="FEY2" s="2063"/>
      <c r="FEZ2" s="2063"/>
      <c r="FFA2" s="2063"/>
      <c r="FFB2" s="2063"/>
      <c r="FFC2" s="2063"/>
      <c r="FFD2" s="2063"/>
      <c r="FFE2" s="2063"/>
      <c r="FFF2" s="2063"/>
      <c r="FFG2" s="2063"/>
      <c r="FFH2" s="2063"/>
      <c r="FFI2" s="2063"/>
      <c r="FFJ2" s="2063"/>
      <c r="FFK2" s="2063"/>
      <c r="FFL2" s="2063"/>
      <c r="FFM2" s="2063"/>
      <c r="FFN2" s="2063"/>
      <c r="FFO2" s="2063"/>
      <c r="FFP2" s="2063"/>
      <c r="FFQ2" s="2063"/>
      <c r="FFR2" s="2063"/>
      <c r="FFS2" s="2063"/>
      <c r="FFT2" s="2063"/>
      <c r="FFU2" s="2063"/>
      <c r="FFV2" s="2063"/>
      <c r="FFW2" s="2063"/>
      <c r="FFX2" s="2063"/>
      <c r="FFY2" s="2063"/>
      <c r="FFZ2" s="2063"/>
      <c r="FGA2" s="2063"/>
      <c r="FGB2" s="2063"/>
      <c r="FGC2" s="2063"/>
      <c r="FGD2" s="2063"/>
      <c r="FGE2" s="2063"/>
      <c r="FGF2" s="2063"/>
      <c r="FGG2" s="2063"/>
      <c r="FGH2" s="2063"/>
      <c r="FGI2" s="2063"/>
      <c r="FGJ2" s="2063"/>
      <c r="FGK2" s="2063"/>
      <c r="FGL2" s="2063"/>
      <c r="FGM2" s="2063"/>
      <c r="FGN2" s="2063"/>
      <c r="FGO2" s="2063"/>
      <c r="FGP2" s="2063"/>
      <c r="FGQ2" s="2063"/>
      <c r="FGR2" s="2063"/>
      <c r="FGS2" s="2063"/>
      <c r="FGT2" s="2063"/>
      <c r="FGU2" s="2063"/>
      <c r="FGV2" s="2063"/>
      <c r="FGW2" s="2063"/>
      <c r="FGX2" s="2063"/>
      <c r="FGY2" s="2063"/>
      <c r="FGZ2" s="2063"/>
      <c r="FHA2" s="2063"/>
      <c r="FHB2" s="2063"/>
      <c r="FHC2" s="2063"/>
      <c r="FHD2" s="2063"/>
      <c r="FHE2" s="2063"/>
      <c r="FHF2" s="2063"/>
      <c r="FHG2" s="2063"/>
      <c r="FHH2" s="2063"/>
      <c r="FHI2" s="2063"/>
      <c r="FHJ2" s="2063"/>
      <c r="FHK2" s="2063"/>
      <c r="FHL2" s="2063"/>
      <c r="FHM2" s="2063"/>
      <c r="FHN2" s="2063"/>
      <c r="FHO2" s="2063"/>
      <c r="FHP2" s="2063"/>
      <c r="FHQ2" s="2063"/>
      <c r="FHR2" s="2063"/>
      <c r="FHS2" s="2063"/>
      <c r="FHT2" s="2063"/>
      <c r="FHU2" s="2063"/>
      <c r="FHV2" s="2063"/>
      <c r="FHW2" s="2063"/>
      <c r="FHX2" s="2063"/>
      <c r="FHY2" s="2063"/>
      <c r="FHZ2" s="2063"/>
      <c r="FIA2" s="2063"/>
      <c r="FIB2" s="2063"/>
      <c r="FIC2" s="2063"/>
      <c r="FID2" s="2063"/>
      <c r="FIE2" s="2063"/>
      <c r="FIF2" s="2063"/>
      <c r="FIG2" s="2063"/>
      <c r="FIH2" s="2063"/>
      <c r="FII2" s="2063"/>
      <c r="FIJ2" s="2063"/>
      <c r="FIK2" s="2063"/>
      <c r="FIL2" s="2063"/>
      <c r="FIM2" s="2063"/>
      <c r="FIN2" s="2063"/>
      <c r="FIO2" s="2063"/>
      <c r="FIP2" s="2063"/>
      <c r="FIQ2" s="2063"/>
      <c r="FIR2" s="2063"/>
      <c r="FIS2" s="2063"/>
      <c r="FIT2" s="2063"/>
      <c r="FIU2" s="2063"/>
      <c r="FIV2" s="2063"/>
      <c r="FIW2" s="2063"/>
      <c r="FIX2" s="2063"/>
      <c r="FIY2" s="2063"/>
      <c r="FIZ2" s="2063"/>
      <c r="FJA2" s="2063"/>
      <c r="FJB2" s="2063"/>
      <c r="FJC2" s="2063"/>
      <c r="FJD2" s="2063"/>
      <c r="FJE2" s="2063"/>
      <c r="FJF2" s="2063"/>
      <c r="FJG2" s="2063"/>
      <c r="FJH2" s="2063"/>
      <c r="FJI2" s="2063"/>
      <c r="FJJ2" s="2063"/>
      <c r="FJK2" s="2063"/>
      <c r="FJL2" s="2063"/>
      <c r="FJM2" s="2063"/>
      <c r="FJN2" s="2063"/>
      <c r="FJO2" s="2063"/>
      <c r="FJP2" s="2063"/>
      <c r="FJQ2" s="2063"/>
      <c r="FJR2" s="2063"/>
      <c r="FJS2" s="2063"/>
      <c r="FJT2" s="2063"/>
      <c r="FJU2" s="2063"/>
      <c r="FJV2" s="2063"/>
      <c r="FJW2" s="2063"/>
      <c r="FJX2" s="2063"/>
      <c r="FJY2" s="2063"/>
      <c r="FJZ2" s="2063"/>
      <c r="FKA2" s="2063"/>
      <c r="FKB2" s="2063"/>
      <c r="FKC2" s="2063"/>
      <c r="FKD2" s="2063"/>
      <c r="FKE2" s="2063"/>
      <c r="FKF2" s="2063"/>
      <c r="FKG2" s="2063"/>
      <c r="FKH2" s="2063"/>
      <c r="FKI2" s="2063"/>
      <c r="FKJ2" s="2063"/>
      <c r="FKK2" s="2063"/>
      <c r="FKL2" s="2063"/>
      <c r="FKM2" s="2063"/>
      <c r="FKN2" s="2063"/>
      <c r="FKO2" s="2063"/>
      <c r="FKP2" s="2063"/>
      <c r="FKQ2" s="2063"/>
      <c r="FKR2" s="2063"/>
      <c r="FKS2" s="2063"/>
      <c r="FKT2" s="2063"/>
      <c r="FKU2" s="2063"/>
      <c r="FKV2" s="2063"/>
      <c r="FKW2" s="2063"/>
      <c r="FKX2" s="2063"/>
      <c r="FKY2" s="2063"/>
      <c r="FKZ2" s="2063"/>
      <c r="FLA2" s="2063"/>
      <c r="FLB2" s="2063"/>
      <c r="FLC2" s="2063"/>
      <c r="FLD2" s="2063"/>
      <c r="FLE2" s="2063"/>
      <c r="FLF2" s="2063"/>
      <c r="FLG2" s="2063"/>
      <c r="FLH2" s="2063"/>
      <c r="FLI2" s="2063"/>
      <c r="FLJ2" s="2063"/>
      <c r="FLK2" s="2063"/>
      <c r="FLL2" s="2063"/>
      <c r="FLM2" s="2063"/>
      <c r="FLN2" s="2063"/>
      <c r="FLO2" s="2063"/>
      <c r="FLP2" s="2063"/>
      <c r="FLQ2" s="2063"/>
      <c r="FLR2" s="2063"/>
      <c r="FLS2" s="2063"/>
      <c r="FLT2" s="2063"/>
      <c r="FLU2" s="2063"/>
      <c r="FLV2" s="2063"/>
      <c r="FLW2" s="2063"/>
      <c r="FLX2" s="2063"/>
      <c r="FLY2" s="2063"/>
      <c r="FLZ2" s="2063"/>
      <c r="FMA2" s="2063"/>
      <c r="FMB2" s="2063"/>
      <c r="FMC2" s="2063"/>
      <c r="FMD2" s="2063"/>
      <c r="FME2" s="2063"/>
      <c r="FMF2" s="2063"/>
      <c r="FMG2" s="2063"/>
      <c r="FMH2" s="2063"/>
      <c r="FMI2" s="2063"/>
      <c r="FMJ2" s="2063"/>
      <c r="FMK2" s="2063"/>
      <c r="FML2" s="2063"/>
      <c r="FMM2" s="2063"/>
      <c r="FMN2" s="2063"/>
      <c r="FMO2" s="2063"/>
      <c r="FMP2" s="2063"/>
      <c r="FMQ2" s="2063"/>
      <c r="FMR2" s="2063"/>
      <c r="FMS2" s="2063"/>
      <c r="FMT2" s="2063"/>
      <c r="FMU2" s="2063"/>
      <c r="FMV2" s="2063"/>
      <c r="FMW2" s="2063"/>
      <c r="FMX2" s="2063"/>
      <c r="FMY2" s="2063"/>
      <c r="FMZ2" s="2063"/>
      <c r="FNA2" s="2063"/>
      <c r="FNB2" s="2063"/>
      <c r="FNC2" s="2063"/>
      <c r="FND2" s="2063"/>
      <c r="FNE2" s="2063"/>
      <c r="FNF2" s="2063"/>
      <c r="FNG2" s="2063"/>
      <c r="FNH2" s="2063"/>
      <c r="FNI2" s="2063"/>
      <c r="FNJ2" s="2063"/>
      <c r="FNK2" s="2063"/>
      <c r="FNL2" s="2063"/>
      <c r="FNM2" s="2063"/>
      <c r="FNN2" s="2063"/>
      <c r="FNO2" s="2063"/>
      <c r="FNP2" s="2063"/>
      <c r="FNQ2" s="2063"/>
      <c r="FNR2" s="2063"/>
      <c r="FNS2" s="2063"/>
      <c r="FNT2" s="2063"/>
      <c r="FNU2" s="2063"/>
      <c r="FNV2" s="2063"/>
      <c r="FNW2" s="2063"/>
      <c r="FNX2" s="2063"/>
      <c r="FNY2" s="2063"/>
      <c r="FNZ2" s="2063"/>
      <c r="FOA2" s="2063"/>
      <c r="FOB2" s="2063"/>
      <c r="FOC2" s="2063"/>
      <c r="FOD2" s="2063"/>
      <c r="FOE2" s="2063"/>
      <c r="FOF2" s="2063"/>
      <c r="FOG2" s="2063"/>
      <c r="FOH2" s="2063"/>
      <c r="FOI2" s="2063"/>
      <c r="FOJ2" s="2063"/>
      <c r="FOK2" s="2063"/>
      <c r="FOL2" s="2063"/>
      <c r="FOM2" s="2063"/>
      <c r="FON2" s="2063"/>
      <c r="FOO2" s="2063"/>
      <c r="FOP2" s="2063"/>
      <c r="FOQ2" s="2063"/>
      <c r="FOR2" s="2063"/>
      <c r="FOS2" s="2063"/>
      <c r="FOT2" s="2063"/>
      <c r="FOU2" s="2063"/>
      <c r="FOV2" s="2063"/>
      <c r="FOW2" s="2063"/>
      <c r="FOX2" s="2063"/>
      <c r="FOY2" s="2063"/>
      <c r="FOZ2" s="2063"/>
      <c r="FPA2" s="2063"/>
      <c r="FPB2" s="2063"/>
      <c r="FPC2" s="2063"/>
      <c r="FPD2" s="2063"/>
      <c r="FPE2" s="2063"/>
      <c r="FPF2" s="2063"/>
      <c r="FPG2" s="2063"/>
      <c r="FPH2" s="2063"/>
      <c r="FPI2" s="2063"/>
      <c r="FPJ2" s="2063"/>
      <c r="FPK2" s="2063"/>
      <c r="FPL2" s="2063"/>
      <c r="FPM2" s="2063"/>
      <c r="FPN2" s="2063"/>
      <c r="FPO2" s="2063"/>
      <c r="FPP2" s="2063"/>
      <c r="FPQ2" s="2063"/>
      <c r="FPR2" s="2063"/>
      <c r="FPS2" s="2063"/>
      <c r="FPT2" s="2063"/>
      <c r="FPU2" s="2063"/>
      <c r="FPV2" s="2063"/>
      <c r="FPW2" s="2063"/>
      <c r="FPX2" s="2063"/>
      <c r="FPY2" s="2063"/>
      <c r="FPZ2" s="2063"/>
      <c r="FQA2" s="2063"/>
      <c r="FQB2" s="2063"/>
      <c r="FQC2" s="2063"/>
      <c r="FQD2" s="2063"/>
      <c r="FQE2" s="2063"/>
      <c r="FQF2" s="2063"/>
      <c r="FQG2" s="2063"/>
      <c r="FQH2" s="2063"/>
      <c r="FQI2" s="2063"/>
      <c r="FQJ2" s="2063"/>
      <c r="FQK2" s="2063"/>
      <c r="FQL2" s="2063"/>
      <c r="FQM2" s="2063"/>
      <c r="FQN2" s="2063"/>
      <c r="FQO2" s="2063"/>
      <c r="FQP2" s="2063"/>
      <c r="FQQ2" s="2063"/>
      <c r="FQR2" s="2063"/>
      <c r="FQS2" s="2063"/>
      <c r="FQT2" s="2063"/>
      <c r="FQU2" s="2063"/>
      <c r="FQV2" s="2063"/>
      <c r="FQW2" s="2063"/>
      <c r="FQX2" s="2063"/>
      <c r="FQY2" s="2063"/>
      <c r="FQZ2" s="2063"/>
      <c r="FRA2" s="2063"/>
      <c r="FRB2" s="2063"/>
      <c r="FRC2" s="2063"/>
      <c r="FRD2" s="2063"/>
      <c r="FRE2" s="2063"/>
      <c r="FRF2" s="2063"/>
      <c r="FRG2" s="2063"/>
      <c r="FRH2" s="2063"/>
      <c r="FRI2" s="2063"/>
      <c r="FRJ2" s="2063"/>
      <c r="FRK2" s="2063"/>
      <c r="FRL2" s="2063"/>
      <c r="FRM2" s="2063"/>
      <c r="FRN2" s="2063"/>
      <c r="FRO2" s="2063"/>
      <c r="FRP2" s="2063"/>
      <c r="FRQ2" s="2063"/>
      <c r="FRR2" s="2063"/>
      <c r="FRS2" s="2063"/>
      <c r="FRT2" s="2063"/>
      <c r="FRU2" s="2063"/>
      <c r="FRV2" s="2063"/>
      <c r="FRW2" s="2063"/>
      <c r="FRX2" s="2063"/>
      <c r="FRY2" s="2063"/>
      <c r="FRZ2" s="2063"/>
      <c r="FSA2" s="2063"/>
      <c r="FSB2" s="2063"/>
      <c r="FSC2" s="2063"/>
      <c r="FSD2" s="2063"/>
      <c r="FSE2" s="2063"/>
      <c r="FSF2" s="2063"/>
      <c r="FSG2" s="2063"/>
      <c r="FSH2" s="2063"/>
      <c r="FSI2" s="2063"/>
      <c r="FSJ2" s="2063"/>
      <c r="FSK2" s="2063"/>
      <c r="FSL2" s="2063"/>
      <c r="FSM2" s="2063"/>
      <c r="FSN2" s="2063"/>
      <c r="FSO2" s="2063"/>
      <c r="FSP2" s="2063"/>
      <c r="FSQ2" s="2063"/>
      <c r="FSR2" s="2063"/>
      <c r="FSS2" s="2063"/>
      <c r="FST2" s="2063"/>
      <c r="FSU2" s="2063"/>
      <c r="FSV2" s="2063"/>
      <c r="FSW2" s="2063"/>
      <c r="FSX2" s="2063"/>
      <c r="FSY2" s="2063"/>
      <c r="FSZ2" s="2063"/>
      <c r="FTA2" s="2063"/>
      <c r="FTB2" s="2063"/>
      <c r="FTC2" s="2063"/>
      <c r="FTD2" s="2063"/>
      <c r="FTE2" s="2063"/>
      <c r="FTF2" s="2063"/>
      <c r="FTG2" s="2063"/>
      <c r="FTH2" s="2063"/>
      <c r="FTI2" s="2063"/>
      <c r="FTJ2" s="2063"/>
      <c r="FTK2" s="2063"/>
      <c r="FTL2" s="2063"/>
      <c r="FTM2" s="2063"/>
      <c r="FTN2" s="2063"/>
      <c r="FTO2" s="2063"/>
      <c r="FTP2" s="2063"/>
      <c r="FTQ2" s="2063"/>
      <c r="FTR2" s="2063"/>
      <c r="FTS2" s="2063"/>
      <c r="FTT2" s="2063"/>
      <c r="FTU2" s="2063"/>
      <c r="FTV2" s="2063"/>
      <c r="FTW2" s="2063"/>
      <c r="FTX2" s="2063"/>
      <c r="FTY2" s="2063"/>
      <c r="FTZ2" s="2063"/>
      <c r="FUA2" s="2063"/>
      <c r="FUB2" s="2063"/>
      <c r="FUC2" s="2063"/>
      <c r="FUD2" s="2063"/>
      <c r="FUE2" s="2063"/>
      <c r="FUF2" s="2063"/>
      <c r="FUG2" s="2063"/>
      <c r="FUH2" s="2063"/>
      <c r="FUI2" s="2063"/>
      <c r="FUJ2" s="2063"/>
      <c r="FUK2" s="2063"/>
      <c r="FUL2" s="2063"/>
      <c r="FUM2" s="2063"/>
      <c r="FUN2" s="2063"/>
      <c r="FUO2" s="2063"/>
      <c r="FUP2" s="2063"/>
      <c r="FUQ2" s="2063"/>
      <c r="FUR2" s="2063"/>
      <c r="FUS2" s="2063"/>
      <c r="FUT2" s="2063"/>
      <c r="FUU2" s="2063"/>
      <c r="FUV2" s="2063"/>
      <c r="FUW2" s="2063"/>
      <c r="FUX2" s="2063"/>
      <c r="FUY2" s="2063"/>
      <c r="FUZ2" s="2063"/>
      <c r="FVA2" s="2063"/>
      <c r="FVB2" s="2063"/>
      <c r="FVC2" s="2063"/>
      <c r="FVD2" s="2063"/>
      <c r="FVE2" s="2063"/>
      <c r="FVF2" s="2063"/>
      <c r="FVG2" s="2063"/>
      <c r="FVH2" s="2063"/>
      <c r="FVI2" s="2063"/>
      <c r="FVJ2" s="2063"/>
      <c r="FVK2" s="2063"/>
      <c r="FVL2" s="2063"/>
      <c r="FVM2" s="2063"/>
      <c r="FVN2" s="2063"/>
      <c r="FVO2" s="2063"/>
      <c r="FVP2" s="2063"/>
      <c r="FVQ2" s="2063"/>
      <c r="FVR2" s="2063"/>
      <c r="FVS2" s="2063"/>
      <c r="FVT2" s="2063"/>
      <c r="FVU2" s="2063"/>
      <c r="FVV2" s="2063"/>
      <c r="FVW2" s="2063"/>
      <c r="FVX2" s="2063"/>
      <c r="FVY2" s="2063"/>
      <c r="FVZ2" s="2063"/>
      <c r="FWA2" s="2063"/>
      <c r="FWB2" s="2063"/>
      <c r="FWC2" s="2063"/>
      <c r="FWD2" s="2063"/>
      <c r="FWE2" s="2063"/>
      <c r="FWF2" s="2063"/>
      <c r="FWG2" s="2063"/>
      <c r="FWH2" s="2063"/>
      <c r="FWI2" s="2063"/>
      <c r="FWJ2" s="2063"/>
      <c r="FWK2" s="2063"/>
      <c r="FWL2" s="2063"/>
      <c r="FWM2" s="2063"/>
      <c r="FWN2" s="2063"/>
      <c r="FWO2" s="2063"/>
      <c r="FWP2" s="2063"/>
      <c r="FWQ2" s="2063"/>
      <c r="FWR2" s="2063"/>
      <c r="FWS2" s="2063"/>
      <c r="FWT2" s="2063"/>
      <c r="FWU2" s="2063"/>
      <c r="FWV2" s="2063"/>
      <c r="FWW2" s="2063"/>
      <c r="FWX2" s="2063"/>
      <c r="FWY2" s="2063"/>
      <c r="FWZ2" s="2063"/>
      <c r="FXA2" s="2063"/>
      <c r="FXB2" s="2063"/>
      <c r="FXC2" s="2063"/>
      <c r="FXD2" s="2063"/>
      <c r="FXE2" s="2063"/>
      <c r="FXF2" s="2063"/>
      <c r="FXG2" s="2063"/>
      <c r="FXH2" s="2063"/>
      <c r="FXI2" s="2063"/>
      <c r="FXJ2" s="2063"/>
      <c r="FXK2" s="2063"/>
      <c r="FXL2" s="2063"/>
      <c r="FXM2" s="2063"/>
      <c r="FXN2" s="2063"/>
      <c r="FXO2" s="2063"/>
      <c r="FXP2" s="2063"/>
      <c r="FXQ2" s="2063"/>
      <c r="FXR2" s="2063"/>
      <c r="FXS2" s="2063"/>
      <c r="FXT2" s="2063"/>
      <c r="FXU2" s="2063"/>
      <c r="FXV2" s="2063"/>
      <c r="FXW2" s="2063"/>
      <c r="FXX2" s="2063"/>
      <c r="FXY2" s="2063"/>
      <c r="FXZ2" s="2063"/>
      <c r="FYA2" s="2063"/>
      <c r="FYB2" s="2063"/>
      <c r="FYC2" s="2063"/>
      <c r="FYD2" s="2063"/>
      <c r="FYE2" s="2063"/>
      <c r="FYF2" s="2063"/>
      <c r="FYG2" s="2063"/>
      <c r="FYH2" s="2063"/>
      <c r="FYI2" s="2063"/>
      <c r="FYJ2" s="2063"/>
      <c r="FYK2" s="2063"/>
      <c r="FYL2" s="2063"/>
      <c r="FYM2" s="2063"/>
      <c r="FYN2" s="2063"/>
      <c r="FYO2" s="2063"/>
      <c r="FYP2" s="2063"/>
      <c r="FYQ2" s="2063"/>
      <c r="FYR2" s="2063"/>
      <c r="FYS2" s="2063"/>
      <c r="FYT2" s="2063"/>
      <c r="FYU2" s="2063"/>
      <c r="FYV2" s="2063"/>
      <c r="FYW2" s="2063"/>
      <c r="FYX2" s="2063"/>
      <c r="FYY2" s="2063"/>
      <c r="FYZ2" s="2063"/>
      <c r="FZA2" s="2063"/>
      <c r="FZB2" s="2063"/>
      <c r="FZC2" s="2063"/>
      <c r="FZD2" s="2063"/>
      <c r="FZE2" s="2063"/>
      <c r="FZF2" s="2063"/>
      <c r="FZG2" s="2063"/>
      <c r="FZH2" s="2063"/>
      <c r="FZI2" s="2063"/>
      <c r="FZJ2" s="2063"/>
      <c r="FZK2" s="2063"/>
      <c r="FZL2" s="2063"/>
      <c r="FZM2" s="2063"/>
      <c r="FZN2" s="2063"/>
      <c r="FZO2" s="2063"/>
      <c r="FZP2" s="2063"/>
      <c r="FZQ2" s="2063"/>
      <c r="FZR2" s="2063"/>
      <c r="FZS2" s="2063"/>
      <c r="FZT2" s="2063"/>
      <c r="FZU2" s="2063"/>
      <c r="FZV2" s="2063"/>
      <c r="FZW2" s="2063"/>
      <c r="FZX2" s="2063"/>
      <c r="FZY2" s="2063"/>
      <c r="FZZ2" s="2063"/>
      <c r="GAA2" s="2063"/>
      <c r="GAB2" s="2063"/>
      <c r="GAC2" s="2063"/>
      <c r="GAD2" s="2063"/>
      <c r="GAE2" s="2063"/>
      <c r="GAF2" s="2063"/>
      <c r="GAG2" s="2063"/>
      <c r="GAH2" s="2063"/>
      <c r="GAI2" s="2063"/>
      <c r="GAJ2" s="2063"/>
      <c r="GAK2" s="2063"/>
      <c r="GAL2" s="2063"/>
      <c r="GAM2" s="2063"/>
      <c r="GAN2" s="2063"/>
      <c r="GAO2" s="2063"/>
      <c r="GAP2" s="2063"/>
      <c r="GAQ2" s="2063"/>
      <c r="GAR2" s="2063"/>
      <c r="GAS2" s="2063"/>
      <c r="GAT2" s="2063"/>
      <c r="GAU2" s="2063"/>
      <c r="GAV2" s="2063"/>
      <c r="GAW2" s="2063"/>
      <c r="GAX2" s="2063"/>
      <c r="GAY2" s="2063"/>
      <c r="GAZ2" s="2063"/>
      <c r="GBA2" s="2063"/>
      <c r="GBB2" s="2063"/>
      <c r="GBC2" s="2063"/>
      <c r="GBD2" s="2063"/>
      <c r="GBE2" s="2063"/>
      <c r="GBF2" s="2063"/>
      <c r="GBG2" s="2063"/>
      <c r="GBH2" s="2063"/>
      <c r="GBI2" s="2063"/>
      <c r="GBJ2" s="2063"/>
      <c r="GBK2" s="2063"/>
      <c r="GBL2" s="2063"/>
      <c r="GBM2" s="2063"/>
      <c r="GBN2" s="2063"/>
      <c r="GBO2" s="2063"/>
      <c r="GBP2" s="2063"/>
      <c r="GBQ2" s="2063"/>
      <c r="GBR2" s="2063"/>
      <c r="GBS2" s="2063"/>
      <c r="GBT2" s="2063"/>
      <c r="GBU2" s="2063"/>
      <c r="GBV2" s="2063"/>
      <c r="GBW2" s="2063"/>
      <c r="GBX2" s="2063"/>
      <c r="GBY2" s="2063"/>
      <c r="GBZ2" s="2063"/>
      <c r="GCA2" s="2063"/>
      <c r="GCB2" s="2063"/>
      <c r="GCC2" s="2063"/>
      <c r="GCD2" s="2063"/>
      <c r="GCE2" s="2063"/>
      <c r="GCF2" s="2063"/>
      <c r="GCG2" s="2063"/>
      <c r="GCH2" s="2063"/>
      <c r="GCI2" s="2063"/>
      <c r="GCJ2" s="2063"/>
      <c r="GCK2" s="2063"/>
      <c r="GCL2" s="2063"/>
      <c r="GCM2" s="2063"/>
      <c r="GCN2" s="2063"/>
      <c r="GCO2" s="2063"/>
      <c r="GCP2" s="2063"/>
      <c r="GCQ2" s="2063"/>
      <c r="GCR2" s="2063"/>
      <c r="GCS2" s="2063"/>
      <c r="GCT2" s="2063"/>
      <c r="GCU2" s="2063"/>
      <c r="GCV2" s="2063"/>
      <c r="GCW2" s="2063"/>
      <c r="GCX2" s="2063"/>
      <c r="GCY2" s="2063"/>
      <c r="GCZ2" s="2063"/>
      <c r="GDA2" s="2063"/>
      <c r="GDB2" s="2063"/>
      <c r="GDC2" s="2063"/>
      <c r="GDD2" s="2063"/>
      <c r="GDE2" s="2063"/>
      <c r="GDF2" s="2063"/>
      <c r="GDG2" s="2063"/>
      <c r="GDH2" s="2063"/>
      <c r="GDI2" s="2063"/>
      <c r="GDJ2" s="2063"/>
      <c r="GDK2" s="2063"/>
      <c r="GDL2" s="2063"/>
      <c r="GDM2" s="2063"/>
      <c r="GDN2" s="2063"/>
      <c r="GDO2" s="2063"/>
      <c r="GDP2" s="2063"/>
      <c r="GDQ2" s="2063"/>
      <c r="GDR2" s="2063"/>
      <c r="GDS2" s="2063"/>
      <c r="GDT2" s="2063"/>
      <c r="GDU2" s="2063"/>
      <c r="GDV2" s="2063"/>
      <c r="GDW2" s="2063"/>
      <c r="GDX2" s="2063"/>
      <c r="GDY2" s="2063"/>
      <c r="GDZ2" s="2063"/>
      <c r="GEA2" s="2063"/>
      <c r="GEB2" s="2063"/>
      <c r="GEC2" s="2063"/>
      <c r="GED2" s="2063"/>
      <c r="GEE2" s="2063"/>
      <c r="GEF2" s="2063"/>
      <c r="GEG2" s="2063"/>
      <c r="GEH2" s="2063"/>
      <c r="GEI2" s="2063"/>
      <c r="GEJ2" s="2063"/>
      <c r="GEK2" s="2063"/>
      <c r="GEL2" s="2063"/>
      <c r="GEM2" s="2063"/>
      <c r="GEN2" s="2063"/>
      <c r="GEO2" s="2063"/>
      <c r="GEP2" s="2063"/>
      <c r="GEQ2" s="2063"/>
      <c r="GER2" s="2063"/>
      <c r="GES2" s="2063"/>
      <c r="GET2" s="2063"/>
      <c r="GEU2" s="2063"/>
      <c r="GEV2" s="2063"/>
      <c r="GEW2" s="2063"/>
      <c r="GEX2" s="2063"/>
      <c r="GEY2" s="2063"/>
      <c r="GEZ2" s="2063"/>
      <c r="GFA2" s="2063"/>
      <c r="GFB2" s="2063"/>
      <c r="GFC2" s="2063"/>
      <c r="GFD2" s="2063"/>
      <c r="GFE2" s="2063"/>
      <c r="GFF2" s="2063"/>
      <c r="GFG2" s="2063"/>
      <c r="GFH2" s="2063"/>
      <c r="GFI2" s="2063"/>
      <c r="GFJ2" s="2063"/>
      <c r="GFK2" s="2063"/>
      <c r="GFL2" s="2063"/>
      <c r="GFM2" s="2063"/>
      <c r="GFN2" s="2063"/>
      <c r="GFO2" s="2063"/>
      <c r="GFP2" s="2063"/>
      <c r="GFQ2" s="2063"/>
      <c r="GFR2" s="2063"/>
      <c r="GFS2" s="2063"/>
      <c r="GFT2" s="2063"/>
      <c r="GFU2" s="2063"/>
      <c r="GFV2" s="2063"/>
      <c r="GFW2" s="2063"/>
      <c r="GFX2" s="2063"/>
      <c r="GFY2" s="2063"/>
      <c r="GFZ2" s="2063"/>
      <c r="GGA2" s="2063"/>
      <c r="GGB2" s="2063"/>
      <c r="GGC2" s="2063"/>
      <c r="GGD2" s="2063"/>
      <c r="GGE2" s="2063"/>
      <c r="GGF2" s="2063"/>
      <c r="GGG2" s="2063"/>
      <c r="GGH2" s="2063"/>
      <c r="GGI2" s="2063"/>
      <c r="GGJ2" s="2063"/>
      <c r="GGK2" s="2063"/>
      <c r="GGL2" s="2063"/>
      <c r="GGM2" s="2063"/>
      <c r="GGN2" s="2063"/>
      <c r="GGO2" s="2063"/>
      <c r="GGP2" s="2063"/>
      <c r="GGQ2" s="2063"/>
      <c r="GGR2" s="2063"/>
      <c r="GGS2" s="2063"/>
      <c r="GGT2" s="2063"/>
      <c r="GGU2" s="2063"/>
      <c r="GGV2" s="2063"/>
      <c r="GGW2" s="2063"/>
      <c r="GGX2" s="2063"/>
      <c r="GGY2" s="2063"/>
      <c r="GGZ2" s="2063"/>
      <c r="GHA2" s="2063"/>
      <c r="GHB2" s="2063"/>
      <c r="GHC2" s="2063"/>
      <c r="GHD2" s="2063"/>
      <c r="GHE2" s="2063"/>
      <c r="GHF2" s="2063"/>
      <c r="GHG2" s="2063"/>
      <c r="GHH2" s="2063"/>
      <c r="GHI2" s="2063"/>
      <c r="GHJ2" s="2063"/>
      <c r="GHK2" s="2063"/>
      <c r="GHL2" s="2063"/>
      <c r="GHM2" s="2063"/>
      <c r="GHN2" s="2063"/>
      <c r="GHO2" s="2063"/>
      <c r="GHP2" s="2063"/>
      <c r="GHQ2" s="2063"/>
      <c r="GHR2" s="2063"/>
      <c r="GHS2" s="2063"/>
      <c r="GHT2" s="2063"/>
      <c r="GHU2" s="2063"/>
      <c r="GHV2" s="2063"/>
      <c r="GHW2" s="2063"/>
      <c r="GHX2" s="2063"/>
      <c r="GHY2" s="2063"/>
      <c r="GHZ2" s="2063"/>
      <c r="GIA2" s="2063"/>
      <c r="GIB2" s="2063"/>
      <c r="GIC2" s="2063"/>
      <c r="GID2" s="2063"/>
      <c r="GIE2" s="2063"/>
      <c r="GIF2" s="2063"/>
      <c r="GIG2" s="2063"/>
      <c r="GIH2" s="2063"/>
      <c r="GII2" s="2063"/>
      <c r="GIJ2" s="2063"/>
      <c r="GIK2" s="2063"/>
      <c r="GIL2" s="2063"/>
      <c r="GIM2" s="2063"/>
      <c r="GIN2" s="2063"/>
      <c r="GIO2" s="2063"/>
      <c r="GIP2" s="2063"/>
      <c r="GIQ2" s="2063"/>
      <c r="GIR2" s="2063"/>
      <c r="GIS2" s="2063"/>
      <c r="GIT2" s="2063"/>
      <c r="GIU2" s="2063"/>
      <c r="GIV2" s="2063"/>
      <c r="GIW2" s="2063"/>
      <c r="GIX2" s="2063"/>
      <c r="GIY2" s="2063"/>
      <c r="GIZ2" s="2063"/>
      <c r="GJA2" s="2063"/>
      <c r="GJB2" s="2063"/>
      <c r="GJC2" s="2063"/>
      <c r="GJD2" s="2063"/>
      <c r="GJE2" s="2063"/>
      <c r="GJF2" s="2063"/>
      <c r="GJG2" s="2063"/>
      <c r="GJH2" s="2063"/>
      <c r="GJI2" s="2063"/>
      <c r="GJJ2" s="2063"/>
      <c r="GJK2" s="2063"/>
      <c r="GJL2" s="2063"/>
      <c r="GJM2" s="2063"/>
      <c r="GJN2" s="2063"/>
      <c r="GJO2" s="2063"/>
      <c r="GJP2" s="2063"/>
      <c r="GJQ2" s="2063"/>
      <c r="GJR2" s="2063"/>
      <c r="GJS2" s="2063"/>
      <c r="GJT2" s="2063"/>
      <c r="GJU2" s="2063"/>
      <c r="GJV2" s="2063"/>
      <c r="GJW2" s="2063"/>
      <c r="GJX2" s="2063"/>
      <c r="GJY2" s="2063"/>
      <c r="GJZ2" s="2063"/>
      <c r="GKA2" s="2063"/>
      <c r="GKB2" s="2063"/>
      <c r="GKC2" s="2063"/>
      <c r="GKD2" s="2063"/>
      <c r="GKE2" s="2063"/>
      <c r="GKF2" s="2063"/>
      <c r="GKG2" s="2063"/>
      <c r="GKH2" s="2063"/>
      <c r="GKI2" s="2063"/>
      <c r="GKJ2" s="2063"/>
      <c r="GKK2" s="2063"/>
      <c r="GKL2" s="2063"/>
      <c r="GKM2" s="2063"/>
      <c r="GKN2" s="2063"/>
      <c r="GKO2" s="2063"/>
      <c r="GKP2" s="2063"/>
      <c r="GKQ2" s="2063"/>
      <c r="GKR2" s="2063"/>
      <c r="GKS2" s="2063"/>
      <c r="GKT2" s="2063"/>
      <c r="GKU2" s="2063"/>
      <c r="GKV2" s="2063"/>
      <c r="GKW2" s="2063"/>
      <c r="GKX2" s="2063"/>
      <c r="GKY2" s="2063"/>
      <c r="GKZ2" s="2063"/>
      <c r="GLA2" s="2063"/>
      <c r="GLB2" s="2063"/>
      <c r="GLC2" s="2063"/>
      <c r="GLD2" s="2063"/>
      <c r="GLE2" s="2063"/>
      <c r="GLF2" s="2063"/>
      <c r="GLG2" s="2063"/>
      <c r="GLH2" s="2063"/>
      <c r="GLI2" s="2063"/>
      <c r="GLJ2" s="2063"/>
      <c r="GLK2" s="2063"/>
      <c r="GLL2" s="2063"/>
      <c r="GLM2" s="2063"/>
      <c r="GLN2" s="2063"/>
      <c r="GLO2" s="2063"/>
      <c r="GLP2" s="2063"/>
      <c r="GLQ2" s="2063"/>
      <c r="GLR2" s="2063"/>
      <c r="GLS2" s="2063"/>
      <c r="GLT2" s="2063"/>
      <c r="GLU2" s="2063"/>
      <c r="GLV2" s="2063"/>
      <c r="GLW2" s="2063"/>
      <c r="GLX2" s="2063"/>
      <c r="GLY2" s="2063"/>
      <c r="GLZ2" s="2063"/>
      <c r="GMA2" s="2063"/>
      <c r="GMB2" s="2063"/>
      <c r="GMC2" s="2063"/>
      <c r="GMD2" s="2063"/>
      <c r="GME2" s="2063"/>
      <c r="GMF2" s="2063"/>
      <c r="GMG2" s="2063"/>
      <c r="GMH2" s="2063"/>
      <c r="GMI2" s="2063"/>
      <c r="GMJ2" s="2063"/>
      <c r="GMK2" s="2063"/>
      <c r="GML2" s="2063"/>
      <c r="GMM2" s="2063"/>
      <c r="GMN2" s="2063"/>
      <c r="GMO2" s="2063"/>
      <c r="GMP2" s="2063"/>
      <c r="GMQ2" s="2063"/>
      <c r="GMR2" s="2063"/>
      <c r="GMS2" s="2063"/>
      <c r="GMT2" s="2063"/>
      <c r="GMU2" s="2063"/>
      <c r="GMV2" s="2063"/>
      <c r="GMW2" s="2063"/>
      <c r="GMX2" s="2063"/>
      <c r="GMY2" s="2063"/>
      <c r="GMZ2" s="2063"/>
      <c r="GNA2" s="2063"/>
      <c r="GNB2" s="2063"/>
      <c r="GNC2" s="2063"/>
      <c r="GND2" s="2063"/>
      <c r="GNE2" s="2063"/>
      <c r="GNF2" s="2063"/>
      <c r="GNG2" s="2063"/>
      <c r="GNH2" s="2063"/>
      <c r="GNI2" s="2063"/>
      <c r="GNJ2" s="2063"/>
      <c r="GNK2" s="2063"/>
      <c r="GNL2" s="2063"/>
      <c r="GNM2" s="2063"/>
      <c r="GNN2" s="2063"/>
      <c r="GNO2" s="2063"/>
      <c r="GNP2" s="2063"/>
      <c r="GNQ2" s="2063"/>
      <c r="GNR2" s="2063"/>
      <c r="GNS2" s="2063"/>
      <c r="GNT2" s="2063"/>
      <c r="GNU2" s="2063"/>
      <c r="GNV2" s="2063"/>
      <c r="GNW2" s="2063"/>
      <c r="GNX2" s="2063"/>
      <c r="GNY2" s="2063"/>
      <c r="GNZ2" s="2063"/>
      <c r="GOA2" s="2063"/>
      <c r="GOB2" s="2063"/>
      <c r="GOC2" s="2063"/>
      <c r="GOD2" s="2063"/>
      <c r="GOE2" s="2063"/>
      <c r="GOF2" s="2063"/>
      <c r="GOG2" s="2063"/>
      <c r="GOH2" s="2063"/>
      <c r="GOI2" s="2063"/>
      <c r="GOJ2" s="2063"/>
      <c r="GOK2" s="2063"/>
      <c r="GOL2" s="2063"/>
      <c r="GOM2" s="2063"/>
      <c r="GON2" s="2063"/>
      <c r="GOO2" s="2063"/>
      <c r="GOP2" s="2063"/>
      <c r="GOQ2" s="2063"/>
      <c r="GOR2" s="2063"/>
      <c r="GOS2" s="2063"/>
      <c r="GOT2" s="2063"/>
      <c r="GOU2" s="2063"/>
      <c r="GOV2" s="2063"/>
      <c r="GOW2" s="2063"/>
      <c r="GOX2" s="2063"/>
      <c r="GOY2" s="2063"/>
      <c r="GOZ2" s="2063"/>
      <c r="GPA2" s="2063"/>
      <c r="GPB2" s="2063"/>
      <c r="GPC2" s="2063"/>
      <c r="GPD2" s="2063"/>
      <c r="GPE2" s="2063"/>
      <c r="GPF2" s="2063"/>
      <c r="GPG2" s="2063"/>
      <c r="GPH2" s="2063"/>
      <c r="GPI2" s="2063"/>
      <c r="GPJ2" s="2063"/>
      <c r="GPK2" s="2063"/>
      <c r="GPL2" s="2063"/>
      <c r="GPM2" s="2063"/>
      <c r="GPN2" s="2063"/>
      <c r="GPO2" s="2063"/>
      <c r="GPP2" s="2063"/>
      <c r="GPQ2" s="2063"/>
      <c r="GPR2" s="2063"/>
      <c r="GPS2" s="2063"/>
      <c r="GPT2" s="2063"/>
      <c r="GPU2" s="2063"/>
      <c r="GPV2" s="2063"/>
      <c r="GPW2" s="2063"/>
      <c r="GPX2" s="2063"/>
      <c r="GPY2" s="2063"/>
      <c r="GPZ2" s="2063"/>
      <c r="GQA2" s="2063"/>
      <c r="GQB2" s="2063"/>
      <c r="GQC2" s="2063"/>
      <c r="GQD2" s="2063"/>
      <c r="GQE2" s="2063"/>
      <c r="GQF2" s="2063"/>
      <c r="GQG2" s="2063"/>
      <c r="GQH2" s="2063"/>
      <c r="GQI2" s="2063"/>
      <c r="GQJ2" s="2063"/>
      <c r="GQK2" s="2063"/>
      <c r="GQL2" s="2063"/>
      <c r="GQM2" s="2063"/>
      <c r="GQN2" s="2063"/>
      <c r="GQO2" s="2063"/>
      <c r="GQP2" s="2063"/>
      <c r="GQQ2" s="2063"/>
      <c r="GQR2" s="2063"/>
      <c r="GQS2" s="2063"/>
      <c r="GQT2" s="2063"/>
      <c r="GQU2" s="2063"/>
      <c r="GQV2" s="2063"/>
      <c r="GQW2" s="2063"/>
      <c r="GQX2" s="2063"/>
      <c r="GQY2" s="2063"/>
      <c r="GQZ2" s="2063"/>
      <c r="GRA2" s="2063"/>
      <c r="GRB2" s="2063"/>
      <c r="GRC2" s="2063"/>
      <c r="GRD2" s="2063"/>
      <c r="GRE2" s="2063"/>
      <c r="GRF2" s="2063"/>
      <c r="GRG2" s="2063"/>
      <c r="GRH2" s="2063"/>
      <c r="GRI2" s="2063"/>
      <c r="GRJ2" s="2063"/>
      <c r="GRK2" s="2063"/>
      <c r="GRL2" s="2063"/>
      <c r="GRM2" s="2063"/>
      <c r="GRN2" s="2063"/>
      <c r="GRO2" s="2063"/>
      <c r="GRP2" s="2063"/>
      <c r="GRQ2" s="2063"/>
      <c r="GRR2" s="2063"/>
      <c r="GRS2" s="2063"/>
      <c r="GRT2" s="2063"/>
      <c r="GRU2" s="2063"/>
      <c r="GRV2" s="2063"/>
      <c r="GRW2" s="2063"/>
      <c r="GRX2" s="2063"/>
      <c r="GRY2" s="2063"/>
      <c r="GRZ2" s="2063"/>
      <c r="GSA2" s="2063"/>
      <c r="GSB2" s="2063"/>
      <c r="GSC2" s="2063"/>
      <c r="GSD2" s="2063"/>
      <c r="GSE2" s="2063"/>
      <c r="GSF2" s="2063"/>
      <c r="GSG2" s="2063"/>
      <c r="GSH2" s="2063"/>
      <c r="GSI2" s="2063"/>
      <c r="GSJ2" s="2063"/>
      <c r="GSK2" s="2063"/>
      <c r="GSL2" s="2063"/>
      <c r="GSM2" s="2063"/>
      <c r="GSN2" s="2063"/>
      <c r="GSO2" s="2063"/>
      <c r="GSP2" s="2063"/>
      <c r="GSQ2" s="2063"/>
      <c r="GSR2" s="2063"/>
      <c r="GSS2" s="2063"/>
      <c r="GST2" s="2063"/>
      <c r="GSU2" s="2063"/>
      <c r="GSV2" s="2063"/>
      <c r="GSW2" s="2063"/>
      <c r="GSX2" s="2063"/>
      <c r="GSY2" s="2063"/>
      <c r="GSZ2" s="2063"/>
      <c r="GTA2" s="2063"/>
      <c r="GTB2" s="2063"/>
      <c r="GTC2" s="2063"/>
      <c r="GTD2" s="2063"/>
      <c r="GTE2" s="2063"/>
      <c r="GTF2" s="2063"/>
      <c r="GTG2" s="2063"/>
      <c r="GTH2" s="2063"/>
      <c r="GTI2" s="2063"/>
      <c r="GTJ2" s="2063"/>
      <c r="GTK2" s="2063"/>
      <c r="GTL2" s="2063"/>
      <c r="GTM2" s="2063"/>
      <c r="GTN2" s="2063"/>
      <c r="GTO2" s="2063"/>
      <c r="GTP2" s="2063"/>
      <c r="GTQ2" s="2063"/>
      <c r="GTR2" s="2063"/>
      <c r="GTS2" s="2063"/>
      <c r="GTT2" s="2063"/>
      <c r="GTU2" s="2063"/>
      <c r="GTV2" s="2063"/>
      <c r="GTW2" s="2063"/>
      <c r="GTX2" s="2063"/>
      <c r="GTY2" s="2063"/>
      <c r="GTZ2" s="2063"/>
      <c r="GUA2" s="2063"/>
      <c r="GUB2" s="2063"/>
      <c r="GUC2" s="2063"/>
      <c r="GUD2" s="2063"/>
      <c r="GUE2" s="2063"/>
      <c r="GUF2" s="2063"/>
      <c r="GUG2" s="2063"/>
      <c r="GUH2" s="2063"/>
      <c r="GUI2" s="2063"/>
      <c r="GUJ2" s="2063"/>
      <c r="GUK2" s="2063"/>
      <c r="GUL2" s="2063"/>
      <c r="GUM2" s="2063"/>
      <c r="GUN2" s="2063"/>
      <c r="GUO2" s="2063"/>
      <c r="GUP2" s="2063"/>
      <c r="GUQ2" s="2063"/>
      <c r="GUR2" s="2063"/>
      <c r="GUS2" s="2063"/>
      <c r="GUT2" s="2063"/>
      <c r="GUU2" s="2063"/>
      <c r="GUV2" s="2063"/>
      <c r="GUW2" s="2063"/>
      <c r="GUX2" s="2063"/>
      <c r="GUY2" s="2063"/>
      <c r="GUZ2" s="2063"/>
      <c r="GVA2" s="2063"/>
      <c r="GVB2" s="2063"/>
      <c r="GVC2" s="2063"/>
      <c r="GVD2" s="2063"/>
      <c r="GVE2" s="2063"/>
      <c r="GVF2" s="2063"/>
      <c r="GVG2" s="2063"/>
      <c r="GVH2" s="2063"/>
      <c r="GVI2" s="2063"/>
      <c r="GVJ2" s="2063"/>
      <c r="GVK2" s="2063"/>
      <c r="GVL2" s="2063"/>
      <c r="GVM2" s="2063"/>
      <c r="GVN2" s="2063"/>
      <c r="GVO2" s="2063"/>
      <c r="GVP2" s="2063"/>
      <c r="GVQ2" s="2063"/>
      <c r="GVR2" s="2063"/>
      <c r="GVS2" s="2063"/>
      <c r="GVT2" s="2063"/>
      <c r="GVU2" s="2063"/>
      <c r="GVV2" s="2063"/>
      <c r="GVW2" s="2063"/>
      <c r="GVX2" s="2063"/>
      <c r="GVY2" s="2063"/>
      <c r="GVZ2" s="2063"/>
      <c r="GWA2" s="2063"/>
      <c r="GWB2" s="2063"/>
      <c r="GWC2" s="2063"/>
      <c r="GWD2" s="2063"/>
      <c r="GWE2" s="2063"/>
      <c r="GWF2" s="2063"/>
      <c r="GWG2" s="2063"/>
      <c r="GWH2" s="2063"/>
      <c r="GWI2" s="2063"/>
      <c r="GWJ2" s="2063"/>
      <c r="GWK2" s="2063"/>
      <c r="GWL2" s="2063"/>
      <c r="GWM2" s="2063"/>
      <c r="GWN2" s="2063"/>
      <c r="GWO2" s="2063"/>
      <c r="GWP2" s="2063"/>
      <c r="GWQ2" s="2063"/>
      <c r="GWR2" s="2063"/>
      <c r="GWS2" s="2063"/>
      <c r="GWT2" s="2063"/>
      <c r="GWU2" s="2063"/>
      <c r="GWV2" s="2063"/>
      <c r="GWW2" s="2063"/>
      <c r="GWX2" s="2063"/>
      <c r="GWY2" s="2063"/>
      <c r="GWZ2" s="2063"/>
      <c r="GXA2" s="2063"/>
      <c r="GXB2" s="2063"/>
      <c r="GXC2" s="2063"/>
      <c r="GXD2" s="2063"/>
      <c r="GXE2" s="2063"/>
      <c r="GXF2" s="2063"/>
      <c r="GXG2" s="2063"/>
      <c r="GXH2" s="2063"/>
      <c r="GXI2" s="2063"/>
      <c r="GXJ2" s="2063"/>
      <c r="GXK2" s="2063"/>
      <c r="GXL2" s="2063"/>
      <c r="GXM2" s="2063"/>
      <c r="GXN2" s="2063"/>
      <c r="GXO2" s="2063"/>
      <c r="GXP2" s="2063"/>
      <c r="GXQ2" s="2063"/>
      <c r="GXR2" s="2063"/>
      <c r="GXS2" s="2063"/>
      <c r="GXT2" s="2063"/>
      <c r="GXU2" s="2063"/>
      <c r="GXV2" s="2063"/>
      <c r="GXW2" s="2063"/>
      <c r="GXX2" s="2063"/>
      <c r="GXY2" s="2063"/>
      <c r="GXZ2" s="2063"/>
      <c r="GYA2" s="2063"/>
      <c r="GYB2" s="2063"/>
      <c r="GYC2" s="2063"/>
      <c r="GYD2" s="2063"/>
      <c r="GYE2" s="2063"/>
      <c r="GYF2" s="2063"/>
      <c r="GYG2" s="2063"/>
      <c r="GYH2" s="2063"/>
      <c r="GYI2" s="2063"/>
      <c r="GYJ2" s="2063"/>
      <c r="GYK2" s="2063"/>
      <c r="GYL2" s="2063"/>
      <c r="GYM2" s="2063"/>
      <c r="GYN2" s="2063"/>
      <c r="GYO2" s="2063"/>
      <c r="GYP2" s="2063"/>
      <c r="GYQ2" s="2063"/>
      <c r="GYR2" s="2063"/>
      <c r="GYS2" s="2063"/>
      <c r="GYT2" s="2063"/>
      <c r="GYU2" s="2063"/>
      <c r="GYV2" s="2063"/>
      <c r="GYW2" s="2063"/>
      <c r="GYX2" s="2063"/>
      <c r="GYY2" s="2063"/>
      <c r="GYZ2" s="2063"/>
      <c r="GZA2" s="2063"/>
      <c r="GZB2" s="2063"/>
      <c r="GZC2" s="2063"/>
      <c r="GZD2" s="2063"/>
      <c r="GZE2" s="2063"/>
      <c r="GZF2" s="2063"/>
      <c r="GZG2" s="2063"/>
      <c r="GZH2" s="2063"/>
      <c r="GZI2" s="2063"/>
      <c r="GZJ2" s="2063"/>
      <c r="GZK2" s="2063"/>
      <c r="GZL2" s="2063"/>
      <c r="GZM2" s="2063"/>
      <c r="GZN2" s="2063"/>
      <c r="GZO2" s="2063"/>
      <c r="GZP2" s="2063"/>
      <c r="GZQ2" s="2063"/>
      <c r="GZR2" s="2063"/>
      <c r="GZS2" s="2063"/>
      <c r="GZT2" s="2063"/>
      <c r="GZU2" s="2063"/>
      <c r="GZV2" s="2063"/>
      <c r="GZW2" s="2063"/>
      <c r="GZX2" s="2063"/>
      <c r="GZY2" s="2063"/>
      <c r="GZZ2" s="2063"/>
      <c r="HAA2" s="2063"/>
      <c r="HAB2" s="2063"/>
      <c r="HAC2" s="2063"/>
      <c r="HAD2" s="2063"/>
      <c r="HAE2" s="2063"/>
      <c r="HAF2" s="2063"/>
      <c r="HAG2" s="2063"/>
      <c r="HAH2" s="2063"/>
      <c r="HAI2" s="2063"/>
      <c r="HAJ2" s="2063"/>
      <c r="HAK2" s="2063"/>
      <c r="HAL2" s="2063"/>
      <c r="HAM2" s="2063"/>
      <c r="HAN2" s="2063"/>
      <c r="HAO2" s="2063"/>
      <c r="HAP2" s="2063"/>
      <c r="HAQ2" s="2063"/>
      <c r="HAR2" s="2063"/>
      <c r="HAS2" s="2063"/>
      <c r="HAT2" s="2063"/>
      <c r="HAU2" s="2063"/>
      <c r="HAV2" s="2063"/>
      <c r="HAW2" s="2063"/>
      <c r="HAX2" s="2063"/>
      <c r="HAY2" s="2063"/>
      <c r="HAZ2" s="2063"/>
      <c r="HBA2" s="2063"/>
      <c r="HBB2" s="2063"/>
      <c r="HBC2" s="2063"/>
      <c r="HBD2" s="2063"/>
      <c r="HBE2" s="2063"/>
      <c r="HBF2" s="2063"/>
      <c r="HBG2" s="2063"/>
      <c r="HBH2" s="2063"/>
      <c r="HBI2" s="2063"/>
      <c r="HBJ2" s="2063"/>
      <c r="HBK2" s="2063"/>
      <c r="HBL2" s="2063"/>
      <c r="HBM2" s="2063"/>
      <c r="HBN2" s="2063"/>
      <c r="HBO2" s="2063"/>
      <c r="HBP2" s="2063"/>
      <c r="HBQ2" s="2063"/>
      <c r="HBR2" s="2063"/>
      <c r="HBS2" s="2063"/>
      <c r="HBT2" s="2063"/>
      <c r="HBU2" s="2063"/>
      <c r="HBV2" s="2063"/>
      <c r="HBW2" s="2063"/>
      <c r="HBX2" s="2063"/>
      <c r="HBY2" s="2063"/>
      <c r="HBZ2" s="2063"/>
      <c r="HCA2" s="2063"/>
      <c r="HCB2" s="2063"/>
      <c r="HCC2" s="2063"/>
      <c r="HCD2" s="2063"/>
      <c r="HCE2" s="2063"/>
      <c r="HCF2" s="2063"/>
      <c r="HCG2" s="2063"/>
      <c r="HCH2" s="2063"/>
      <c r="HCI2" s="2063"/>
      <c r="HCJ2" s="2063"/>
      <c r="HCK2" s="2063"/>
      <c r="HCL2" s="2063"/>
      <c r="HCM2" s="2063"/>
      <c r="HCN2" s="2063"/>
      <c r="HCO2" s="2063"/>
      <c r="HCP2" s="2063"/>
      <c r="HCQ2" s="2063"/>
      <c r="HCR2" s="2063"/>
      <c r="HCS2" s="2063"/>
      <c r="HCT2" s="2063"/>
      <c r="HCU2" s="2063"/>
      <c r="HCV2" s="2063"/>
      <c r="HCW2" s="2063"/>
      <c r="HCX2" s="2063"/>
      <c r="HCY2" s="2063"/>
      <c r="HCZ2" s="2063"/>
      <c r="HDA2" s="2063"/>
      <c r="HDB2" s="2063"/>
      <c r="HDC2" s="2063"/>
      <c r="HDD2" s="2063"/>
      <c r="HDE2" s="2063"/>
      <c r="HDF2" s="2063"/>
      <c r="HDG2" s="2063"/>
      <c r="HDH2" s="2063"/>
      <c r="HDI2" s="2063"/>
      <c r="HDJ2" s="2063"/>
      <c r="HDK2" s="2063"/>
      <c r="HDL2" s="2063"/>
      <c r="HDM2" s="2063"/>
      <c r="HDN2" s="2063"/>
      <c r="HDO2" s="2063"/>
      <c r="HDP2" s="2063"/>
      <c r="HDQ2" s="2063"/>
      <c r="HDR2" s="2063"/>
      <c r="HDS2" s="2063"/>
      <c r="HDT2" s="2063"/>
      <c r="HDU2" s="2063"/>
      <c r="HDV2" s="2063"/>
      <c r="HDW2" s="2063"/>
      <c r="HDX2" s="2063"/>
      <c r="HDY2" s="2063"/>
      <c r="HDZ2" s="2063"/>
      <c r="HEA2" s="2063"/>
      <c r="HEB2" s="2063"/>
      <c r="HEC2" s="2063"/>
      <c r="HED2" s="2063"/>
      <c r="HEE2" s="2063"/>
      <c r="HEF2" s="2063"/>
      <c r="HEG2" s="2063"/>
      <c r="HEH2" s="2063"/>
      <c r="HEI2" s="2063"/>
      <c r="HEJ2" s="2063"/>
      <c r="HEK2" s="2063"/>
      <c r="HEL2" s="2063"/>
      <c r="HEM2" s="2063"/>
      <c r="HEN2" s="2063"/>
      <c r="HEO2" s="2063"/>
      <c r="HEP2" s="2063"/>
      <c r="HEQ2" s="2063"/>
      <c r="HER2" s="2063"/>
      <c r="HES2" s="2063"/>
      <c r="HET2" s="2063"/>
      <c r="HEU2" s="2063"/>
      <c r="HEV2" s="2063"/>
      <c r="HEW2" s="2063"/>
      <c r="HEX2" s="2063"/>
      <c r="HEY2" s="2063"/>
      <c r="HEZ2" s="2063"/>
      <c r="HFA2" s="2063"/>
      <c r="HFB2" s="2063"/>
      <c r="HFC2" s="2063"/>
      <c r="HFD2" s="2063"/>
      <c r="HFE2" s="2063"/>
      <c r="HFF2" s="2063"/>
      <c r="HFG2" s="2063"/>
      <c r="HFH2" s="2063"/>
      <c r="HFI2" s="2063"/>
      <c r="HFJ2" s="2063"/>
      <c r="HFK2" s="2063"/>
      <c r="HFL2" s="2063"/>
      <c r="HFM2" s="2063"/>
      <c r="HFN2" s="2063"/>
      <c r="HFO2" s="2063"/>
      <c r="HFP2" s="2063"/>
      <c r="HFQ2" s="2063"/>
      <c r="HFR2" s="2063"/>
      <c r="HFS2" s="2063"/>
      <c r="HFT2" s="2063"/>
      <c r="HFU2" s="2063"/>
      <c r="HFV2" s="2063"/>
      <c r="HFW2" s="2063"/>
      <c r="HFX2" s="2063"/>
      <c r="HFY2" s="2063"/>
      <c r="HFZ2" s="2063"/>
      <c r="HGA2" s="2063"/>
      <c r="HGB2" s="2063"/>
      <c r="HGC2" s="2063"/>
      <c r="HGD2" s="2063"/>
      <c r="HGE2" s="2063"/>
      <c r="HGF2" s="2063"/>
      <c r="HGG2" s="2063"/>
      <c r="HGH2" s="2063"/>
      <c r="HGI2" s="2063"/>
      <c r="HGJ2" s="2063"/>
      <c r="HGK2" s="2063"/>
      <c r="HGL2" s="2063"/>
      <c r="HGM2" s="2063"/>
      <c r="HGN2" s="2063"/>
      <c r="HGO2" s="2063"/>
      <c r="HGP2" s="2063"/>
      <c r="HGQ2" s="2063"/>
      <c r="HGR2" s="2063"/>
      <c r="HGS2" s="2063"/>
      <c r="HGT2" s="2063"/>
      <c r="HGU2" s="2063"/>
      <c r="HGV2" s="2063"/>
      <c r="HGW2" s="2063"/>
      <c r="HGX2" s="2063"/>
      <c r="HGY2" s="2063"/>
      <c r="HGZ2" s="2063"/>
      <c r="HHA2" s="2063"/>
      <c r="HHB2" s="2063"/>
      <c r="HHC2" s="2063"/>
      <c r="HHD2" s="2063"/>
      <c r="HHE2" s="2063"/>
      <c r="HHF2" s="2063"/>
      <c r="HHG2" s="2063"/>
      <c r="HHH2" s="2063"/>
      <c r="HHI2" s="2063"/>
      <c r="HHJ2" s="2063"/>
      <c r="HHK2" s="2063"/>
      <c r="HHL2" s="2063"/>
      <c r="HHM2" s="2063"/>
      <c r="HHN2" s="2063"/>
      <c r="HHO2" s="2063"/>
      <c r="HHP2" s="2063"/>
      <c r="HHQ2" s="2063"/>
      <c r="HHR2" s="2063"/>
      <c r="HHS2" s="2063"/>
      <c r="HHT2" s="2063"/>
      <c r="HHU2" s="2063"/>
      <c r="HHV2" s="2063"/>
      <c r="HHW2" s="2063"/>
      <c r="HHX2" s="2063"/>
      <c r="HHY2" s="2063"/>
      <c r="HHZ2" s="2063"/>
      <c r="HIA2" s="2063"/>
      <c r="HIB2" s="2063"/>
      <c r="HIC2" s="2063"/>
      <c r="HID2" s="2063"/>
      <c r="HIE2" s="2063"/>
      <c r="HIF2" s="2063"/>
      <c r="HIG2" s="2063"/>
      <c r="HIH2" s="2063"/>
      <c r="HII2" s="2063"/>
      <c r="HIJ2" s="2063"/>
      <c r="HIK2" s="2063"/>
      <c r="HIL2" s="2063"/>
      <c r="HIM2" s="2063"/>
      <c r="HIN2" s="2063"/>
      <c r="HIO2" s="2063"/>
      <c r="HIP2" s="2063"/>
      <c r="HIQ2" s="2063"/>
      <c r="HIR2" s="2063"/>
      <c r="HIS2" s="2063"/>
      <c r="HIT2" s="2063"/>
      <c r="HIU2" s="2063"/>
      <c r="HIV2" s="2063"/>
      <c r="HIW2" s="2063"/>
      <c r="HIX2" s="2063"/>
      <c r="HIY2" s="2063"/>
      <c r="HIZ2" s="2063"/>
      <c r="HJA2" s="2063"/>
      <c r="HJB2" s="2063"/>
      <c r="HJC2" s="2063"/>
      <c r="HJD2" s="2063"/>
      <c r="HJE2" s="2063"/>
      <c r="HJF2" s="2063"/>
      <c r="HJG2" s="2063"/>
      <c r="HJH2" s="2063"/>
      <c r="HJI2" s="2063"/>
      <c r="HJJ2" s="2063"/>
      <c r="HJK2" s="2063"/>
      <c r="HJL2" s="2063"/>
      <c r="HJM2" s="2063"/>
      <c r="HJN2" s="2063"/>
      <c r="HJO2" s="2063"/>
      <c r="HJP2" s="2063"/>
      <c r="HJQ2" s="2063"/>
      <c r="HJR2" s="2063"/>
      <c r="HJS2" s="2063"/>
      <c r="HJT2" s="2063"/>
      <c r="HJU2" s="2063"/>
      <c r="HJV2" s="2063"/>
      <c r="HJW2" s="2063"/>
      <c r="HJX2" s="2063"/>
      <c r="HJY2" s="2063"/>
      <c r="HJZ2" s="2063"/>
      <c r="HKA2" s="2063"/>
      <c r="HKB2" s="2063"/>
      <c r="HKC2" s="2063"/>
      <c r="HKD2" s="2063"/>
      <c r="HKE2" s="2063"/>
      <c r="HKF2" s="2063"/>
      <c r="HKG2" s="2063"/>
      <c r="HKH2" s="2063"/>
      <c r="HKI2" s="2063"/>
      <c r="HKJ2" s="2063"/>
      <c r="HKK2" s="2063"/>
      <c r="HKL2" s="2063"/>
      <c r="HKM2" s="2063"/>
      <c r="HKN2" s="2063"/>
      <c r="HKO2" s="2063"/>
      <c r="HKP2" s="2063"/>
      <c r="HKQ2" s="2063"/>
      <c r="HKR2" s="2063"/>
      <c r="HKS2" s="2063"/>
      <c r="HKT2" s="2063"/>
      <c r="HKU2" s="2063"/>
      <c r="HKV2" s="2063"/>
      <c r="HKW2" s="2063"/>
      <c r="HKX2" s="2063"/>
      <c r="HKY2" s="2063"/>
      <c r="HKZ2" s="2063"/>
      <c r="HLA2" s="2063"/>
      <c r="HLB2" s="2063"/>
      <c r="HLC2" s="2063"/>
      <c r="HLD2" s="2063"/>
      <c r="HLE2" s="2063"/>
      <c r="HLF2" s="2063"/>
      <c r="HLG2" s="2063"/>
      <c r="HLH2" s="2063"/>
      <c r="HLI2" s="2063"/>
      <c r="HLJ2" s="2063"/>
      <c r="HLK2" s="2063"/>
      <c r="HLL2" s="2063"/>
      <c r="HLM2" s="2063"/>
      <c r="HLN2" s="2063"/>
      <c r="HLO2" s="2063"/>
      <c r="HLP2" s="2063"/>
      <c r="HLQ2" s="2063"/>
      <c r="HLR2" s="2063"/>
      <c r="HLS2" s="2063"/>
      <c r="HLT2" s="2063"/>
      <c r="HLU2" s="2063"/>
      <c r="HLV2" s="2063"/>
      <c r="HLW2" s="2063"/>
      <c r="HLX2" s="2063"/>
      <c r="HLY2" s="2063"/>
      <c r="HLZ2" s="2063"/>
      <c r="HMA2" s="2063"/>
      <c r="HMB2" s="2063"/>
      <c r="HMC2" s="2063"/>
      <c r="HMD2" s="2063"/>
      <c r="HME2" s="2063"/>
      <c r="HMF2" s="2063"/>
      <c r="HMG2" s="2063"/>
      <c r="HMH2" s="2063"/>
      <c r="HMI2" s="2063"/>
      <c r="HMJ2" s="2063"/>
      <c r="HMK2" s="2063"/>
      <c r="HML2" s="2063"/>
      <c r="HMM2" s="2063"/>
      <c r="HMN2" s="2063"/>
      <c r="HMO2" s="2063"/>
      <c r="HMP2" s="2063"/>
      <c r="HMQ2" s="2063"/>
      <c r="HMR2" s="2063"/>
      <c r="HMS2" s="2063"/>
      <c r="HMT2" s="2063"/>
      <c r="HMU2" s="2063"/>
      <c r="HMV2" s="2063"/>
      <c r="HMW2" s="2063"/>
      <c r="HMX2" s="2063"/>
      <c r="HMY2" s="2063"/>
      <c r="HMZ2" s="2063"/>
      <c r="HNA2" s="2063"/>
      <c r="HNB2" s="2063"/>
      <c r="HNC2" s="2063"/>
      <c r="HND2" s="2063"/>
      <c r="HNE2" s="2063"/>
      <c r="HNF2" s="2063"/>
      <c r="HNG2" s="2063"/>
      <c r="HNH2" s="2063"/>
      <c r="HNI2" s="2063"/>
      <c r="HNJ2" s="2063"/>
      <c r="HNK2" s="2063"/>
      <c r="HNL2" s="2063"/>
      <c r="HNM2" s="2063"/>
      <c r="HNN2" s="2063"/>
      <c r="HNO2" s="2063"/>
      <c r="HNP2" s="2063"/>
      <c r="HNQ2" s="2063"/>
      <c r="HNR2" s="2063"/>
      <c r="HNS2" s="2063"/>
      <c r="HNT2" s="2063"/>
      <c r="HNU2" s="2063"/>
      <c r="HNV2" s="2063"/>
      <c r="HNW2" s="2063"/>
      <c r="HNX2" s="2063"/>
      <c r="HNY2" s="2063"/>
      <c r="HNZ2" s="2063"/>
      <c r="HOA2" s="2063"/>
      <c r="HOB2" s="2063"/>
      <c r="HOC2" s="2063"/>
      <c r="HOD2" s="2063"/>
      <c r="HOE2" s="2063"/>
      <c r="HOF2" s="2063"/>
      <c r="HOG2" s="2063"/>
      <c r="HOH2" s="2063"/>
      <c r="HOI2" s="2063"/>
      <c r="HOJ2" s="2063"/>
      <c r="HOK2" s="2063"/>
      <c r="HOL2" s="2063"/>
      <c r="HOM2" s="2063"/>
      <c r="HON2" s="2063"/>
      <c r="HOO2" s="2063"/>
      <c r="HOP2" s="2063"/>
      <c r="HOQ2" s="2063"/>
      <c r="HOR2" s="2063"/>
      <c r="HOS2" s="2063"/>
      <c r="HOT2" s="2063"/>
      <c r="HOU2" s="2063"/>
      <c r="HOV2" s="2063"/>
      <c r="HOW2" s="2063"/>
      <c r="HOX2" s="2063"/>
      <c r="HOY2" s="2063"/>
      <c r="HOZ2" s="2063"/>
      <c r="HPA2" s="2063"/>
      <c r="HPB2" s="2063"/>
      <c r="HPC2" s="2063"/>
      <c r="HPD2" s="2063"/>
      <c r="HPE2" s="2063"/>
      <c r="HPF2" s="2063"/>
      <c r="HPG2" s="2063"/>
      <c r="HPH2" s="2063"/>
      <c r="HPI2" s="2063"/>
      <c r="HPJ2" s="2063"/>
      <c r="HPK2" s="2063"/>
      <c r="HPL2" s="2063"/>
      <c r="HPM2" s="2063"/>
      <c r="HPN2" s="2063"/>
      <c r="HPO2" s="2063"/>
      <c r="HPP2" s="2063"/>
      <c r="HPQ2" s="2063"/>
      <c r="HPR2" s="2063"/>
      <c r="HPS2" s="2063"/>
      <c r="HPT2" s="2063"/>
      <c r="HPU2" s="2063"/>
      <c r="HPV2" s="2063"/>
      <c r="HPW2" s="2063"/>
      <c r="HPX2" s="2063"/>
      <c r="HPY2" s="2063"/>
      <c r="HPZ2" s="2063"/>
      <c r="HQA2" s="2063"/>
      <c r="HQB2" s="2063"/>
      <c r="HQC2" s="2063"/>
      <c r="HQD2" s="2063"/>
      <c r="HQE2" s="2063"/>
      <c r="HQF2" s="2063"/>
      <c r="HQG2" s="2063"/>
      <c r="HQH2" s="2063"/>
      <c r="HQI2" s="2063"/>
      <c r="HQJ2" s="2063"/>
      <c r="HQK2" s="2063"/>
      <c r="HQL2" s="2063"/>
      <c r="HQM2" s="2063"/>
      <c r="HQN2" s="2063"/>
      <c r="HQO2" s="2063"/>
      <c r="HQP2" s="2063"/>
      <c r="HQQ2" s="2063"/>
      <c r="HQR2" s="2063"/>
      <c r="HQS2" s="2063"/>
      <c r="HQT2" s="2063"/>
      <c r="HQU2" s="2063"/>
      <c r="HQV2" s="2063"/>
      <c r="HQW2" s="2063"/>
      <c r="HQX2" s="2063"/>
      <c r="HQY2" s="2063"/>
      <c r="HQZ2" s="2063"/>
      <c r="HRA2" s="2063"/>
      <c r="HRB2" s="2063"/>
      <c r="HRC2" s="2063"/>
      <c r="HRD2" s="2063"/>
      <c r="HRE2" s="2063"/>
      <c r="HRF2" s="2063"/>
      <c r="HRG2" s="2063"/>
      <c r="HRH2" s="2063"/>
      <c r="HRI2" s="2063"/>
      <c r="HRJ2" s="2063"/>
      <c r="HRK2" s="2063"/>
      <c r="HRL2" s="2063"/>
      <c r="HRM2" s="2063"/>
      <c r="HRN2" s="2063"/>
      <c r="HRO2" s="2063"/>
      <c r="HRP2" s="2063"/>
      <c r="HRQ2" s="2063"/>
      <c r="HRR2" s="2063"/>
      <c r="HRS2" s="2063"/>
      <c r="HRT2" s="2063"/>
      <c r="HRU2" s="2063"/>
      <c r="HRV2" s="2063"/>
      <c r="HRW2" s="2063"/>
      <c r="HRX2" s="2063"/>
      <c r="HRY2" s="2063"/>
      <c r="HRZ2" s="2063"/>
      <c r="HSA2" s="2063"/>
      <c r="HSB2" s="2063"/>
      <c r="HSC2" s="2063"/>
      <c r="HSD2" s="2063"/>
      <c r="HSE2" s="2063"/>
      <c r="HSF2" s="2063"/>
      <c r="HSG2" s="2063"/>
      <c r="HSH2" s="2063"/>
      <c r="HSI2" s="2063"/>
      <c r="HSJ2" s="2063"/>
      <c r="HSK2" s="2063"/>
      <c r="HSL2" s="2063"/>
      <c r="HSM2" s="2063"/>
      <c r="HSN2" s="2063"/>
      <c r="HSO2" s="2063"/>
      <c r="HSP2" s="2063"/>
      <c r="HSQ2" s="2063"/>
      <c r="HSR2" s="2063"/>
      <c r="HSS2" s="2063"/>
      <c r="HST2" s="2063"/>
      <c r="HSU2" s="2063"/>
      <c r="HSV2" s="2063"/>
      <c r="HSW2" s="2063"/>
      <c r="HSX2" s="2063"/>
      <c r="HSY2" s="2063"/>
      <c r="HSZ2" s="2063"/>
      <c r="HTA2" s="2063"/>
      <c r="HTB2" s="2063"/>
      <c r="HTC2" s="2063"/>
      <c r="HTD2" s="2063"/>
      <c r="HTE2" s="2063"/>
      <c r="HTF2" s="2063"/>
      <c r="HTG2" s="2063"/>
      <c r="HTH2" s="2063"/>
      <c r="HTI2" s="2063"/>
      <c r="HTJ2" s="2063"/>
      <c r="HTK2" s="2063"/>
      <c r="HTL2" s="2063"/>
      <c r="HTM2" s="2063"/>
      <c r="HTN2" s="2063"/>
      <c r="HTO2" s="2063"/>
      <c r="HTP2" s="2063"/>
      <c r="HTQ2" s="2063"/>
      <c r="HTR2" s="2063"/>
      <c r="HTS2" s="2063"/>
      <c r="HTT2" s="2063"/>
      <c r="HTU2" s="2063"/>
      <c r="HTV2" s="2063"/>
      <c r="HTW2" s="2063"/>
      <c r="HTX2" s="2063"/>
      <c r="HTY2" s="2063"/>
      <c r="HTZ2" s="2063"/>
      <c r="HUA2" s="2063"/>
      <c r="HUB2" s="2063"/>
      <c r="HUC2" s="2063"/>
      <c r="HUD2" s="2063"/>
      <c r="HUE2" s="2063"/>
      <c r="HUF2" s="2063"/>
      <c r="HUG2" s="2063"/>
      <c r="HUH2" s="2063"/>
      <c r="HUI2" s="2063"/>
      <c r="HUJ2" s="2063"/>
      <c r="HUK2" s="2063"/>
      <c r="HUL2" s="2063"/>
      <c r="HUM2" s="2063"/>
      <c r="HUN2" s="2063"/>
      <c r="HUO2" s="2063"/>
      <c r="HUP2" s="2063"/>
      <c r="HUQ2" s="2063"/>
      <c r="HUR2" s="2063"/>
      <c r="HUS2" s="2063"/>
      <c r="HUT2" s="2063"/>
      <c r="HUU2" s="2063"/>
      <c r="HUV2" s="2063"/>
      <c r="HUW2" s="2063"/>
      <c r="HUX2" s="2063"/>
      <c r="HUY2" s="2063"/>
      <c r="HUZ2" s="2063"/>
      <c r="HVA2" s="2063"/>
      <c r="HVB2" s="2063"/>
      <c r="HVC2" s="2063"/>
      <c r="HVD2" s="2063"/>
      <c r="HVE2" s="2063"/>
      <c r="HVF2" s="2063"/>
      <c r="HVG2" s="2063"/>
      <c r="HVH2" s="2063"/>
      <c r="HVI2" s="2063"/>
      <c r="HVJ2" s="2063"/>
      <c r="HVK2" s="2063"/>
      <c r="HVL2" s="2063"/>
      <c r="HVM2" s="2063"/>
      <c r="HVN2" s="2063"/>
      <c r="HVO2" s="2063"/>
      <c r="HVP2" s="2063"/>
      <c r="HVQ2" s="2063"/>
      <c r="HVR2" s="2063"/>
      <c r="HVS2" s="2063"/>
      <c r="HVT2" s="2063"/>
      <c r="HVU2" s="2063"/>
      <c r="HVV2" s="2063"/>
      <c r="HVW2" s="2063"/>
      <c r="HVX2" s="2063"/>
      <c r="HVY2" s="2063"/>
      <c r="HVZ2" s="2063"/>
      <c r="HWA2" s="2063"/>
      <c r="HWB2" s="2063"/>
      <c r="HWC2" s="2063"/>
      <c r="HWD2" s="2063"/>
      <c r="HWE2" s="2063"/>
      <c r="HWF2" s="2063"/>
      <c r="HWG2" s="2063"/>
      <c r="HWH2" s="2063"/>
      <c r="HWI2" s="2063"/>
      <c r="HWJ2" s="2063"/>
      <c r="HWK2" s="2063"/>
      <c r="HWL2" s="2063"/>
      <c r="HWM2" s="2063"/>
      <c r="HWN2" s="2063"/>
      <c r="HWO2" s="2063"/>
      <c r="HWP2" s="2063"/>
      <c r="HWQ2" s="2063"/>
      <c r="HWR2" s="2063"/>
      <c r="HWS2" s="2063"/>
      <c r="HWT2" s="2063"/>
      <c r="HWU2" s="2063"/>
      <c r="HWV2" s="2063"/>
      <c r="HWW2" s="2063"/>
      <c r="HWX2" s="2063"/>
      <c r="HWY2" s="2063"/>
      <c r="HWZ2" s="2063"/>
      <c r="HXA2" s="2063"/>
      <c r="HXB2" s="2063"/>
      <c r="HXC2" s="2063"/>
      <c r="HXD2" s="2063"/>
      <c r="HXE2" s="2063"/>
      <c r="HXF2" s="2063"/>
      <c r="HXG2" s="2063"/>
      <c r="HXH2" s="2063"/>
      <c r="HXI2" s="2063"/>
      <c r="HXJ2" s="2063"/>
      <c r="HXK2" s="2063"/>
      <c r="HXL2" s="2063"/>
      <c r="HXM2" s="2063"/>
      <c r="HXN2" s="2063"/>
      <c r="HXO2" s="2063"/>
      <c r="HXP2" s="2063"/>
      <c r="HXQ2" s="2063"/>
      <c r="HXR2" s="2063"/>
      <c r="HXS2" s="2063"/>
      <c r="HXT2" s="2063"/>
      <c r="HXU2" s="2063"/>
      <c r="HXV2" s="2063"/>
      <c r="HXW2" s="2063"/>
      <c r="HXX2" s="2063"/>
      <c r="HXY2" s="2063"/>
      <c r="HXZ2" s="2063"/>
      <c r="HYA2" s="2063"/>
      <c r="HYB2" s="2063"/>
      <c r="HYC2" s="2063"/>
      <c r="HYD2" s="2063"/>
      <c r="HYE2" s="2063"/>
      <c r="HYF2" s="2063"/>
      <c r="HYG2" s="2063"/>
      <c r="HYH2" s="2063"/>
      <c r="HYI2" s="2063"/>
      <c r="HYJ2" s="2063"/>
      <c r="HYK2" s="2063"/>
      <c r="HYL2" s="2063"/>
      <c r="HYM2" s="2063"/>
      <c r="HYN2" s="2063"/>
      <c r="HYO2" s="2063"/>
      <c r="HYP2" s="2063"/>
      <c r="HYQ2" s="2063"/>
      <c r="HYR2" s="2063"/>
      <c r="HYS2" s="2063"/>
      <c r="HYT2" s="2063"/>
      <c r="HYU2" s="2063"/>
      <c r="HYV2" s="2063"/>
      <c r="HYW2" s="2063"/>
      <c r="HYX2" s="2063"/>
      <c r="HYY2" s="2063"/>
      <c r="HYZ2" s="2063"/>
      <c r="HZA2" s="2063"/>
      <c r="HZB2" s="2063"/>
      <c r="HZC2" s="2063"/>
      <c r="HZD2" s="2063"/>
      <c r="HZE2" s="2063"/>
      <c r="HZF2" s="2063"/>
      <c r="HZG2" s="2063"/>
      <c r="HZH2" s="2063"/>
      <c r="HZI2" s="2063"/>
      <c r="HZJ2" s="2063"/>
      <c r="HZK2" s="2063"/>
      <c r="HZL2" s="2063"/>
      <c r="HZM2" s="2063"/>
      <c r="HZN2" s="2063"/>
      <c r="HZO2" s="2063"/>
      <c r="HZP2" s="2063"/>
      <c r="HZQ2" s="2063"/>
      <c r="HZR2" s="2063"/>
      <c r="HZS2" s="2063"/>
      <c r="HZT2" s="2063"/>
      <c r="HZU2" s="2063"/>
      <c r="HZV2" s="2063"/>
      <c r="HZW2" s="2063"/>
      <c r="HZX2" s="2063"/>
      <c r="HZY2" s="2063"/>
      <c r="HZZ2" s="2063"/>
      <c r="IAA2" s="2063"/>
      <c r="IAB2" s="2063"/>
      <c r="IAC2" s="2063"/>
      <c r="IAD2" s="2063"/>
      <c r="IAE2" s="2063"/>
      <c r="IAF2" s="2063"/>
      <c r="IAG2" s="2063"/>
      <c r="IAH2" s="2063"/>
      <c r="IAI2" s="2063"/>
      <c r="IAJ2" s="2063"/>
      <c r="IAK2" s="2063"/>
      <c r="IAL2" s="2063"/>
      <c r="IAM2" s="2063"/>
      <c r="IAN2" s="2063"/>
      <c r="IAO2" s="2063"/>
      <c r="IAP2" s="2063"/>
      <c r="IAQ2" s="2063"/>
      <c r="IAR2" s="2063"/>
      <c r="IAS2" s="2063"/>
      <c r="IAT2" s="2063"/>
      <c r="IAU2" s="2063"/>
      <c r="IAV2" s="2063"/>
      <c r="IAW2" s="2063"/>
      <c r="IAX2" s="2063"/>
      <c r="IAY2" s="2063"/>
      <c r="IAZ2" s="2063"/>
      <c r="IBA2" s="2063"/>
      <c r="IBB2" s="2063"/>
      <c r="IBC2" s="2063"/>
      <c r="IBD2" s="2063"/>
      <c r="IBE2" s="2063"/>
      <c r="IBF2" s="2063"/>
      <c r="IBG2" s="2063"/>
      <c r="IBH2" s="2063"/>
      <c r="IBI2" s="2063"/>
      <c r="IBJ2" s="2063"/>
      <c r="IBK2" s="2063"/>
      <c r="IBL2" s="2063"/>
      <c r="IBM2" s="2063"/>
      <c r="IBN2" s="2063"/>
      <c r="IBO2" s="2063"/>
      <c r="IBP2" s="2063"/>
      <c r="IBQ2" s="2063"/>
      <c r="IBR2" s="2063"/>
      <c r="IBS2" s="2063"/>
      <c r="IBT2" s="2063"/>
      <c r="IBU2" s="2063"/>
      <c r="IBV2" s="2063"/>
      <c r="IBW2" s="2063"/>
      <c r="IBX2" s="2063"/>
      <c r="IBY2" s="2063"/>
      <c r="IBZ2" s="2063"/>
      <c r="ICA2" s="2063"/>
      <c r="ICB2" s="2063"/>
      <c r="ICC2" s="2063"/>
      <c r="ICD2" s="2063"/>
      <c r="ICE2" s="2063"/>
      <c r="ICF2" s="2063"/>
      <c r="ICG2" s="2063"/>
      <c r="ICH2" s="2063"/>
      <c r="ICI2" s="2063"/>
      <c r="ICJ2" s="2063"/>
      <c r="ICK2" s="2063"/>
      <c r="ICL2" s="2063"/>
      <c r="ICM2" s="2063"/>
      <c r="ICN2" s="2063"/>
      <c r="ICO2" s="2063"/>
      <c r="ICP2" s="2063"/>
      <c r="ICQ2" s="2063"/>
      <c r="ICR2" s="2063"/>
      <c r="ICS2" s="2063"/>
      <c r="ICT2" s="2063"/>
      <c r="ICU2" s="2063"/>
      <c r="ICV2" s="2063"/>
      <c r="ICW2" s="2063"/>
      <c r="ICX2" s="2063"/>
      <c r="ICY2" s="2063"/>
      <c r="ICZ2" s="2063"/>
      <c r="IDA2" s="2063"/>
      <c r="IDB2" s="2063"/>
      <c r="IDC2" s="2063"/>
      <c r="IDD2" s="2063"/>
      <c r="IDE2" s="2063"/>
      <c r="IDF2" s="2063"/>
      <c r="IDG2" s="2063"/>
      <c r="IDH2" s="2063"/>
      <c r="IDI2" s="2063"/>
      <c r="IDJ2" s="2063"/>
      <c r="IDK2" s="2063"/>
      <c r="IDL2" s="2063"/>
      <c r="IDM2" s="2063"/>
      <c r="IDN2" s="2063"/>
      <c r="IDO2" s="2063"/>
      <c r="IDP2" s="2063"/>
      <c r="IDQ2" s="2063"/>
      <c r="IDR2" s="2063"/>
      <c r="IDS2" s="2063"/>
      <c r="IDT2" s="2063"/>
      <c r="IDU2" s="2063"/>
      <c r="IDV2" s="2063"/>
      <c r="IDW2" s="2063"/>
      <c r="IDX2" s="2063"/>
      <c r="IDY2" s="2063"/>
      <c r="IDZ2" s="2063"/>
      <c r="IEA2" s="2063"/>
      <c r="IEB2" s="2063"/>
      <c r="IEC2" s="2063"/>
      <c r="IED2" s="2063"/>
      <c r="IEE2" s="2063"/>
      <c r="IEF2" s="2063"/>
      <c r="IEG2" s="2063"/>
      <c r="IEH2" s="2063"/>
      <c r="IEI2" s="2063"/>
      <c r="IEJ2" s="2063"/>
      <c r="IEK2" s="2063"/>
      <c r="IEL2" s="2063"/>
      <c r="IEM2" s="2063"/>
      <c r="IEN2" s="2063"/>
      <c r="IEO2" s="2063"/>
      <c r="IEP2" s="2063"/>
      <c r="IEQ2" s="2063"/>
      <c r="IER2" s="2063"/>
      <c r="IES2" s="2063"/>
      <c r="IET2" s="2063"/>
      <c r="IEU2" s="2063"/>
      <c r="IEV2" s="2063"/>
      <c r="IEW2" s="2063"/>
      <c r="IEX2" s="2063"/>
      <c r="IEY2" s="2063"/>
      <c r="IEZ2" s="2063"/>
      <c r="IFA2" s="2063"/>
      <c r="IFB2" s="2063"/>
      <c r="IFC2" s="2063"/>
      <c r="IFD2" s="2063"/>
      <c r="IFE2" s="2063"/>
      <c r="IFF2" s="2063"/>
      <c r="IFG2" s="2063"/>
      <c r="IFH2" s="2063"/>
      <c r="IFI2" s="2063"/>
      <c r="IFJ2" s="2063"/>
      <c r="IFK2" s="2063"/>
      <c r="IFL2" s="2063"/>
      <c r="IFM2" s="2063"/>
      <c r="IFN2" s="2063"/>
      <c r="IFO2" s="2063"/>
      <c r="IFP2" s="2063"/>
      <c r="IFQ2" s="2063"/>
      <c r="IFR2" s="2063"/>
      <c r="IFS2" s="2063"/>
      <c r="IFT2" s="2063"/>
      <c r="IFU2" s="2063"/>
      <c r="IFV2" s="2063"/>
      <c r="IFW2" s="2063"/>
      <c r="IFX2" s="2063"/>
      <c r="IFY2" s="2063"/>
      <c r="IFZ2" s="2063"/>
      <c r="IGA2" s="2063"/>
      <c r="IGB2" s="2063"/>
      <c r="IGC2" s="2063"/>
      <c r="IGD2" s="2063"/>
      <c r="IGE2" s="2063"/>
      <c r="IGF2" s="2063"/>
      <c r="IGG2" s="2063"/>
      <c r="IGH2" s="2063"/>
      <c r="IGI2" s="2063"/>
      <c r="IGJ2" s="2063"/>
      <c r="IGK2" s="2063"/>
      <c r="IGL2" s="2063"/>
      <c r="IGM2" s="2063"/>
      <c r="IGN2" s="2063"/>
      <c r="IGO2" s="2063"/>
      <c r="IGP2" s="2063"/>
      <c r="IGQ2" s="2063"/>
      <c r="IGR2" s="2063"/>
      <c r="IGS2" s="2063"/>
      <c r="IGT2" s="2063"/>
      <c r="IGU2" s="2063"/>
      <c r="IGV2" s="2063"/>
      <c r="IGW2" s="2063"/>
      <c r="IGX2" s="2063"/>
      <c r="IGY2" s="2063"/>
      <c r="IGZ2" s="2063"/>
      <c r="IHA2" s="2063"/>
      <c r="IHB2" s="2063"/>
      <c r="IHC2" s="2063"/>
      <c r="IHD2" s="2063"/>
      <c r="IHE2" s="2063"/>
      <c r="IHF2" s="2063"/>
      <c r="IHG2" s="2063"/>
      <c r="IHH2" s="2063"/>
      <c r="IHI2" s="2063"/>
      <c r="IHJ2" s="2063"/>
      <c r="IHK2" s="2063"/>
      <c r="IHL2" s="2063"/>
      <c r="IHM2" s="2063"/>
      <c r="IHN2" s="2063"/>
      <c r="IHO2" s="2063"/>
      <c r="IHP2" s="2063"/>
      <c r="IHQ2" s="2063"/>
      <c r="IHR2" s="2063"/>
      <c r="IHS2" s="2063"/>
      <c r="IHT2" s="2063"/>
      <c r="IHU2" s="2063"/>
      <c r="IHV2" s="2063"/>
      <c r="IHW2" s="2063"/>
      <c r="IHX2" s="2063"/>
      <c r="IHY2" s="2063"/>
      <c r="IHZ2" s="2063"/>
      <c r="IIA2" s="2063"/>
      <c r="IIB2" s="2063"/>
      <c r="IIC2" s="2063"/>
      <c r="IID2" s="2063"/>
      <c r="IIE2" s="2063"/>
      <c r="IIF2" s="2063"/>
      <c r="IIG2" s="2063"/>
      <c r="IIH2" s="2063"/>
      <c r="III2" s="2063"/>
      <c r="IIJ2" s="2063"/>
      <c r="IIK2" s="2063"/>
      <c r="IIL2" s="2063"/>
      <c r="IIM2" s="2063"/>
      <c r="IIN2" s="2063"/>
      <c r="IIO2" s="2063"/>
      <c r="IIP2" s="2063"/>
      <c r="IIQ2" s="2063"/>
      <c r="IIR2" s="2063"/>
      <c r="IIS2" s="2063"/>
      <c r="IIT2" s="2063"/>
      <c r="IIU2" s="2063"/>
      <c r="IIV2" s="2063"/>
      <c r="IIW2" s="2063"/>
      <c r="IIX2" s="2063"/>
      <c r="IIY2" s="2063"/>
      <c r="IIZ2" s="2063"/>
      <c r="IJA2" s="2063"/>
      <c r="IJB2" s="2063"/>
      <c r="IJC2" s="2063"/>
      <c r="IJD2" s="2063"/>
      <c r="IJE2" s="2063"/>
      <c r="IJF2" s="2063"/>
      <c r="IJG2" s="2063"/>
      <c r="IJH2" s="2063"/>
      <c r="IJI2" s="2063"/>
      <c r="IJJ2" s="2063"/>
      <c r="IJK2" s="2063"/>
      <c r="IJL2" s="2063"/>
      <c r="IJM2" s="2063"/>
      <c r="IJN2" s="2063"/>
      <c r="IJO2" s="2063"/>
      <c r="IJP2" s="2063"/>
      <c r="IJQ2" s="2063"/>
      <c r="IJR2" s="2063"/>
      <c r="IJS2" s="2063"/>
      <c r="IJT2" s="2063"/>
      <c r="IJU2" s="2063"/>
      <c r="IJV2" s="2063"/>
      <c r="IJW2" s="2063"/>
      <c r="IJX2" s="2063"/>
      <c r="IJY2" s="2063"/>
      <c r="IJZ2" s="2063"/>
      <c r="IKA2" s="2063"/>
      <c r="IKB2" s="2063"/>
      <c r="IKC2" s="2063"/>
      <c r="IKD2" s="2063"/>
      <c r="IKE2" s="2063"/>
      <c r="IKF2" s="2063"/>
      <c r="IKG2" s="2063"/>
      <c r="IKH2" s="2063"/>
      <c r="IKI2" s="2063"/>
      <c r="IKJ2" s="2063"/>
      <c r="IKK2" s="2063"/>
      <c r="IKL2" s="2063"/>
      <c r="IKM2" s="2063"/>
      <c r="IKN2" s="2063"/>
      <c r="IKO2" s="2063"/>
      <c r="IKP2" s="2063"/>
      <c r="IKQ2" s="2063"/>
      <c r="IKR2" s="2063"/>
      <c r="IKS2" s="2063"/>
      <c r="IKT2" s="2063"/>
      <c r="IKU2" s="2063"/>
      <c r="IKV2" s="2063"/>
      <c r="IKW2" s="2063"/>
      <c r="IKX2" s="2063"/>
      <c r="IKY2" s="2063"/>
      <c r="IKZ2" s="2063"/>
      <c r="ILA2" s="2063"/>
      <c r="ILB2" s="2063"/>
      <c r="ILC2" s="2063"/>
      <c r="ILD2" s="2063"/>
      <c r="ILE2" s="2063"/>
      <c r="ILF2" s="2063"/>
      <c r="ILG2" s="2063"/>
      <c r="ILH2" s="2063"/>
      <c r="ILI2" s="2063"/>
      <c r="ILJ2" s="2063"/>
      <c r="ILK2" s="2063"/>
      <c r="ILL2" s="2063"/>
      <c r="ILM2" s="2063"/>
      <c r="ILN2" s="2063"/>
      <c r="ILO2" s="2063"/>
      <c r="ILP2" s="2063"/>
      <c r="ILQ2" s="2063"/>
      <c r="ILR2" s="2063"/>
      <c r="ILS2" s="2063"/>
      <c r="ILT2" s="2063"/>
      <c r="ILU2" s="2063"/>
      <c r="ILV2" s="2063"/>
      <c r="ILW2" s="2063"/>
      <c r="ILX2" s="2063"/>
      <c r="ILY2" s="2063"/>
      <c r="ILZ2" s="2063"/>
      <c r="IMA2" s="2063"/>
      <c r="IMB2" s="2063"/>
      <c r="IMC2" s="2063"/>
      <c r="IMD2" s="2063"/>
      <c r="IME2" s="2063"/>
      <c r="IMF2" s="2063"/>
      <c r="IMG2" s="2063"/>
      <c r="IMH2" s="2063"/>
      <c r="IMI2" s="2063"/>
      <c r="IMJ2" s="2063"/>
      <c r="IMK2" s="2063"/>
      <c r="IML2" s="2063"/>
      <c r="IMM2" s="2063"/>
      <c r="IMN2" s="2063"/>
      <c r="IMO2" s="2063"/>
      <c r="IMP2" s="2063"/>
      <c r="IMQ2" s="2063"/>
      <c r="IMR2" s="2063"/>
      <c r="IMS2" s="2063"/>
      <c r="IMT2" s="2063"/>
      <c r="IMU2" s="2063"/>
      <c r="IMV2" s="2063"/>
      <c r="IMW2" s="2063"/>
      <c r="IMX2" s="2063"/>
      <c r="IMY2" s="2063"/>
      <c r="IMZ2" s="2063"/>
      <c r="INA2" s="2063"/>
      <c r="INB2" s="2063"/>
      <c r="INC2" s="2063"/>
      <c r="IND2" s="2063"/>
      <c r="INE2" s="2063"/>
      <c r="INF2" s="2063"/>
      <c r="ING2" s="2063"/>
      <c r="INH2" s="2063"/>
      <c r="INI2" s="2063"/>
      <c r="INJ2" s="2063"/>
      <c r="INK2" s="2063"/>
      <c r="INL2" s="2063"/>
      <c r="INM2" s="2063"/>
      <c r="INN2" s="2063"/>
      <c r="INO2" s="2063"/>
      <c r="INP2" s="2063"/>
      <c r="INQ2" s="2063"/>
      <c r="INR2" s="2063"/>
      <c r="INS2" s="2063"/>
      <c r="INT2" s="2063"/>
      <c r="INU2" s="2063"/>
      <c r="INV2" s="2063"/>
      <c r="INW2" s="2063"/>
      <c r="INX2" s="2063"/>
      <c r="INY2" s="2063"/>
      <c r="INZ2" s="2063"/>
      <c r="IOA2" s="2063"/>
      <c r="IOB2" s="2063"/>
      <c r="IOC2" s="2063"/>
      <c r="IOD2" s="2063"/>
      <c r="IOE2" s="2063"/>
      <c r="IOF2" s="2063"/>
      <c r="IOG2" s="2063"/>
      <c r="IOH2" s="2063"/>
      <c r="IOI2" s="2063"/>
      <c r="IOJ2" s="2063"/>
      <c r="IOK2" s="2063"/>
      <c r="IOL2" s="2063"/>
      <c r="IOM2" s="2063"/>
      <c r="ION2" s="2063"/>
      <c r="IOO2" s="2063"/>
      <c r="IOP2" s="2063"/>
      <c r="IOQ2" s="2063"/>
      <c r="IOR2" s="2063"/>
      <c r="IOS2" s="2063"/>
      <c r="IOT2" s="2063"/>
      <c r="IOU2" s="2063"/>
      <c r="IOV2" s="2063"/>
      <c r="IOW2" s="2063"/>
      <c r="IOX2" s="2063"/>
      <c r="IOY2" s="2063"/>
      <c r="IOZ2" s="2063"/>
      <c r="IPA2" s="2063"/>
      <c r="IPB2" s="2063"/>
      <c r="IPC2" s="2063"/>
      <c r="IPD2" s="2063"/>
      <c r="IPE2" s="2063"/>
      <c r="IPF2" s="2063"/>
      <c r="IPG2" s="2063"/>
      <c r="IPH2" s="2063"/>
      <c r="IPI2" s="2063"/>
      <c r="IPJ2" s="2063"/>
      <c r="IPK2" s="2063"/>
      <c r="IPL2" s="2063"/>
      <c r="IPM2" s="2063"/>
      <c r="IPN2" s="2063"/>
      <c r="IPO2" s="2063"/>
      <c r="IPP2" s="2063"/>
      <c r="IPQ2" s="2063"/>
      <c r="IPR2" s="2063"/>
      <c r="IPS2" s="2063"/>
      <c r="IPT2" s="2063"/>
      <c r="IPU2" s="2063"/>
      <c r="IPV2" s="2063"/>
      <c r="IPW2" s="2063"/>
      <c r="IPX2" s="2063"/>
      <c r="IPY2" s="2063"/>
      <c r="IPZ2" s="2063"/>
      <c r="IQA2" s="2063"/>
      <c r="IQB2" s="2063"/>
      <c r="IQC2" s="2063"/>
      <c r="IQD2" s="2063"/>
      <c r="IQE2" s="2063"/>
      <c r="IQF2" s="2063"/>
      <c r="IQG2" s="2063"/>
      <c r="IQH2" s="2063"/>
      <c r="IQI2" s="2063"/>
      <c r="IQJ2" s="2063"/>
      <c r="IQK2" s="2063"/>
      <c r="IQL2" s="2063"/>
      <c r="IQM2" s="2063"/>
      <c r="IQN2" s="2063"/>
      <c r="IQO2" s="2063"/>
      <c r="IQP2" s="2063"/>
      <c r="IQQ2" s="2063"/>
      <c r="IQR2" s="2063"/>
      <c r="IQS2" s="2063"/>
      <c r="IQT2" s="2063"/>
      <c r="IQU2" s="2063"/>
      <c r="IQV2" s="2063"/>
      <c r="IQW2" s="2063"/>
      <c r="IQX2" s="2063"/>
      <c r="IQY2" s="2063"/>
      <c r="IQZ2" s="2063"/>
      <c r="IRA2" s="2063"/>
      <c r="IRB2" s="2063"/>
      <c r="IRC2" s="2063"/>
      <c r="IRD2" s="2063"/>
      <c r="IRE2" s="2063"/>
      <c r="IRF2" s="2063"/>
      <c r="IRG2" s="2063"/>
      <c r="IRH2" s="2063"/>
      <c r="IRI2" s="2063"/>
      <c r="IRJ2" s="2063"/>
      <c r="IRK2" s="2063"/>
      <c r="IRL2" s="2063"/>
      <c r="IRM2" s="2063"/>
      <c r="IRN2" s="2063"/>
      <c r="IRO2" s="2063"/>
      <c r="IRP2" s="2063"/>
      <c r="IRQ2" s="2063"/>
      <c r="IRR2" s="2063"/>
      <c r="IRS2" s="2063"/>
      <c r="IRT2" s="2063"/>
      <c r="IRU2" s="2063"/>
      <c r="IRV2" s="2063"/>
      <c r="IRW2" s="2063"/>
      <c r="IRX2" s="2063"/>
      <c r="IRY2" s="2063"/>
      <c r="IRZ2" s="2063"/>
      <c r="ISA2" s="2063"/>
      <c r="ISB2" s="2063"/>
      <c r="ISC2" s="2063"/>
      <c r="ISD2" s="2063"/>
      <c r="ISE2" s="2063"/>
      <c r="ISF2" s="2063"/>
      <c r="ISG2" s="2063"/>
      <c r="ISH2" s="2063"/>
      <c r="ISI2" s="2063"/>
      <c r="ISJ2" s="2063"/>
      <c r="ISK2" s="2063"/>
      <c r="ISL2" s="2063"/>
      <c r="ISM2" s="2063"/>
      <c r="ISN2" s="2063"/>
      <c r="ISO2" s="2063"/>
      <c r="ISP2" s="2063"/>
      <c r="ISQ2" s="2063"/>
      <c r="ISR2" s="2063"/>
      <c r="ISS2" s="2063"/>
      <c r="IST2" s="2063"/>
      <c r="ISU2" s="2063"/>
      <c r="ISV2" s="2063"/>
      <c r="ISW2" s="2063"/>
      <c r="ISX2" s="2063"/>
      <c r="ISY2" s="2063"/>
      <c r="ISZ2" s="2063"/>
      <c r="ITA2" s="2063"/>
      <c r="ITB2" s="2063"/>
      <c r="ITC2" s="2063"/>
      <c r="ITD2" s="2063"/>
      <c r="ITE2" s="2063"/>
      <c r="ITF2" s="2063"/>
      <c r="ITG2" s="2063"/>
      <c r="ITH2" s="2063"/>
      <c r="ITI2" s="2063"/>
      <c r="ITJ2" s="2063"/>
      <c r="ITK2" s="2063"/>
      <c r="ITL2" s="2063"/>
      <c r="ITM2" s="2063"/>
      <c r="ITN2" s="2063"/>
      <c r="ITO2" s="2063"/>
      <c r="ITP2" s="2063"/>
      <c r="ITQ2" s="2063"/>
      <c r="ITR2" s="2063"/>
      <c r="ITS2" s="2063"/>
      <c r="ITT2" s="2063"/>
      <c r="ITU2" s="2063"/>
      <c r="ITV2" s="2063"/>
      <c r="ITW2" s="2063"/>
      <c r="ITX2" s="2063"/>
      <c r="ITY2" s="2063"/>
      <c r="ITZ2" s="2063"/>
      <c r="IUA2" s="2063"/>
      <c r="IUB2" s="2063"/>
      <c r="IUC2" s="2063"/>
      <c r="IUD2" s="2063"/>
      <c r="IUE2" s="2063"/>
      <c r="IUF2" s="2063"/>
      <c r="IUG2" s="2063"/>
      <c r="IUH2" s="2063"/>
      <c r="IUI2" s="2063"/>
      <c r="IUJ2" s="2063"/>
      <c r="IUK2" s="2063"/>
      <c r="IUL2" s="2063"/>
      <c r="IUM2" s="2063"/>
      <c r="IUN2" s="2063"/>
      <c r="IUO2" s="2063"/>
      <c r="IUP2" s="2063"/>
      <c r="IUQ2" s="2063"/>
      <c r="IUR2" s="2063"/>
      <c r="IUS2" s="2063"/>
      <c r="IUT2" s="2063"/>
      <c r="IUU2" s="2063"/>
      <c r="IUV2" s="2063"/>
      <c r="IUW2" s="2063"/>
      <c r="IUX2" s="2063"/>
      <c r="IUY2" s="2063"/>
      <c r="IUZ2" s="2063"/>
      <c r="IVA2" s="2063"/>
      <c r="IVB2" s="2063"/>
      <c r="IVC2" s="2063"/>
      <c r="IVD2" s="2063"/>
      <c r="IVE2" s="2063"/>
      <c r="IVF2" s="2063"/>
      <c r="IVG2" s="2063"/>
      <c r="IVH2" s="2063"/>
      <c r="IVI2" s="2063"/>
      <c r="IVJ2" s="2063"/>
      <c r="IVK2" s="2063"/>
      <c r="IVL2" s="2063"/>
      <c r="IVM2" s="2063"/>
      <c r="IVN2" s="2063"/>
      <c r="IVO2" s="2063"/>
      <c r="IVP2" s="2063"/>
      <c r="IVQ2" s="2063"/>
      <c r="IVR2" s="2063"/>
      <c r="IVS2" s="2063"/>
      <c r="IVT2" s="2063"/>
      <c r="IVU2" s="2063"/>
      <c r="IVV2" s="2063"/>
      <c r="IVW2" s="2063"/>
      <c r="IVX2" s="2063"/>
      <c r="IVY2" s="2063"/>
      <c r="IVZ2" s="2063"/>
      <c r="IWA2" s="2063"/>
      <c r="IWB2" s="2063"/>
      <c r="IWC2" s="2063"/>
      <c r="IWD2" s="2063"/>
      <c r="IWE2" s="2063"/>
      <c r="IWF2" s="2063"/>
      <c r="IWG2" s="2063"/>
      <c r="IWH2" s="2063"/>
      <c r="IWI2" s="2063"/>
      <c r="IWJ2" s="2063"/>
      <c r="IWK2" s="2063"/>
      <c r="IWL2" s="2063"/>
      <c r="IWM2" s="2063"/>
      <c r="IWN2" s="2063"/>
      <c r="IWO2" s="2063"/>
      <c r="IWP2" s="2063"/>
      <c r="IWQ2" s="2063"/>
      <c r="IWR2" s="2063"/>
      <c r="IWS2" s="2063"/>
      <c r="IWT2" s="2063"/>
      <c r="IWU2" s="2063"/>
      <c r="IWV2" s="2063"/>
      <c r="IWW2" s="2063"/>
      <c r="IWX2" s="2063"/>
      <c r="IWY2" s="2063"/>
      <c r="IWZ2" s="2063"/>
      <c r="IXA2" s="2063"/>
      <c r="IXB2" s="2063"/>
      <c r="IXC2" s="2063"/>
      <c r="IXD2" s="2063"/>
      <c r="IXE2" s="2063"/>
      <c r="IXF2" s="2063"/>
      <c r="IXG2" s="2063"/>
      <c r="IXH2" s="2063"/>
      <c r="IXI2" s="2063"/>
      <c r="IXJ2" s="2063"/>
      <c r="IXK2" s="2063"/>
      <c r="IXL2" s="2063"/>
      <c r="IXM2" s="2063"/>
      <c r="IXN2" s="2063"/>
      <c r="IXO2" s="2063"/>
      <c r="IXP2" s="2063"/>
      <c r="IXQ2" s="2063"/>
      <c r="IXR2" s="2063"/>
      <c r="IXS2" s="2063"/>
      <c r="IXT2" s="2063"/>
      <c r="IXU2" s="2063"/>
      <c r="IXV2" s="2063"/>
      <c r="IXW2" s="2063"/>
      <c r="IXX2" s="2063"/>
      <c r="IXY2" s="2063"/>
      <c r="IXZ2" s="2063"/>
      <c r="IYA2" s="2063"/>
      <c r="IYB2" s="2063"/>
      <c r="IYC2" s="2063"/>
      <c r="IYD2" s="2063"/>
      <c r="IYE2" s="2063"/>
      <c r="IYF2" s="2063"/>
      <c r="IYG2" s="2063"/>
      <c r="IYH2" s="2063"/>
      <c r="IYI2" s="2063"/>
      <c r="IYJ2" s="2063"/>
      <c r="IYK2" s="2063"/>
      <c r="IYL2" s="2063"/>
      <c r="IYM2" s="2063"/>
      <c r="IYN2" s="2063"/>
      <c r="IYO2" s="2063"/>
      <c r="IYP2" s="2063"/>
      <c r="IYQ2" s="2063"/>
      <c r="IYR2" s="2063"/>
      <c r="IYS2" s="2063"/>
      <c r="IYT2" s="2063"/>
      <c r="IYU2" s="2063"/>
      <c r="IYV2" s="2063"/>
      <c r="IYW2" s="2063"/>
      <c r="IYX2" s="2063"/>
      <c r="IYY2" s="2063"/>
      <c r="IYZ2" s="2063"/>
      <c r="IZA2" s="2063"/>
      <c r="IZB2" s="2063"/>
      <c r="IZC2" s="2063"/>
      <c r="IZD2" s="2063"/>
      <c r="IZE2" s="2063"/>
      <c r="IZF2" s="2063"/>
      <c r="IZG2" s="2063"/>
      <c r="IZH2" s="2063"/>
      <c r="IZI2" s="2063"/>
      <c r="IZJ2" s="2063"/>
      <c r="IZK2" s="2063"/>
      <c r="IZL2" s="2063"/>
      <c r="IZM2" s="2063"/>
      <c r="IZN2" s="2063"/>
      <c r="IZO2" s="2063"/>
      <c r="IZP2" s="2063"/>
      <c r="IZQ2" s="2063"/>
      <c r="IZR2" s="2063"/>
      <c r="IZS2" s="2063"/>
      <c r="IZT2" s="2063"/>
      <c r="IZU2" s="2063"/>
      <c r="IZV2" s="2063"/>
      <c r="IZW2" s="2063"/>
      <c r="IZX2" s="2063"/>
      <c r="IZY2" s="2063"/>
      <c r="IZZ2" s="2063"/>
      <c r="JAA2" s="2063"/>
      <c r="JAB2" s="2063"/>
      <c r="JAC2" s="2063"/>
      <c r="JAD2" s="2063"/>
      <c r="JAE2" s="2063"/>
      <c r="JAF2" s="2063"/>
      <c r="JAG2" s="2063"/>
      <c r="JAH2" s="2063"/>
      <c r="JAI2" s="2063"/>
      <c r="JAJ2" s="2063"/>
      <c r="JAK2" s="2063"/>
      <c r="JAL2" s="2063"/>
      <c r="JAM2" s="2063"/>
      <c r="JAN2" s="2063"/>
      <c r="JAO2" s="2063"/>
      <c r="JAP2" s="2063"/>
      <c r="JAQ2" s="2063"/>
      <c r="JAR2" s="2063"/>
      <c r="JAS2" s="2063"/>
      <c r="JAT2" s="2063"/>
      <c r="JAU2" s="2063"/>
      <c r="JAV2" s="2063"/>
      <c r="JAW2" s="2063"/>
      <c r="JAX2" s="2063"/>
      <c r="JAY2" s="2063"/>
      <c r="JAZ2" s="2063"/>
      <c r="JBA2" s="2063"/>
      <c r="JBB2" s="2063"/>
      <c r="JBC2" s="2063"/>
      <c r="JBD2" s="2063"/>
      <c r="JBE2" s="2063"/>
      <c r="JBF2" s="2063"/>
      <c r="JBG2" s="2063"/>
      <c r="JBH2" s="2063"/>
      <c r="JBI2" s="2063"/>
      <c r="JBJ2" s="2063"/>
      <c r="JBK2" s="2063"/>
      <c r="JBL2" s="2063"/>
      <c r="JBM2" s="2063"/>
      <c r="JBN2" s="2063"/>
      <c r="JBO2" s="2063"/>
      <c r="JBP2" s="2063"/>
      <c r="JBQ2" s="2063"/>
      <c r="JBR2" s="2063"/>
      <c r="JBS2" s="2063"/>
      <c r="JBT2" s="2063"/>
      <c r="JBU2" s="2063"/>
      <c r="JBV2" s="2063"/>
      <c r="JBW2" s="2063"/>
      <c r="JBX2" s="2063"/>
      <c r="JBY2" s="2063"/>
      <c r="JBZ2" s="2063"/>
      <c r="JCA2" s="2063"/>
      <c r="JCB2" s="2063"/>
      <c r="JCC2" s="2063"/>
      <c r="JCD2" s="2063"/>
      <c r="JCE2" s="2063"/>
      <c r="JCF2" s="2063"/>
      <c r="JCG2" s="2063"/>
      <c r="JCH2" s="2063"/>
      <c r="JCI2" s="2063"/>
      <c r="JCJ2" s="2063"/>
      <c r="JCK2" s="2063"/>
      <c r="JCL2" s="2063"/>
      <c r="JCM2" s="2063"/>
      <c r="JCN2" s="2063"/>
      <c r="JCO2" s="2063"/>
      <c r="JCP2" s="2063"/>
      <c r="JCQ2" s="2063"/>
      <c r="JCR2" s="2063"/>
      <c r="JCS2" s="2063"/>
      <c r="JCT2" s="2063"/>
      <c r="JCU2" s="2063"/>
      <c r="JCV2" s="2063"/>
      <c r="JCW2" s="2063"/>
      <c r="JCX2" s="2063"/>
      <c r="JCY2" s="2063"/>
      <c r="JCZ2" s="2063"/>
      <c r="JDA2" s="2063"/>
      <c r="JDB2" s="2063"/>
      <c r="JDC2" s="2063"/>
      <c r="JDD2" s="2063"/>
      <c r="JDE2" s="2063"/>
      <c r="JDF2" s="2063"/>
      <c r="JDG2" s="2063"/>
      <c r="JDH2" s="2063"/>
      <c r="JDI2" s="2063"/>
      <c r="JDJ2" s="2063"/>
      <c r="JDK2" s="2063"/>
      <c r="JDL2" s="2063"/>
      <c r="JDM2" s="2063"/>
      <c r="JDN2" s="2063"/>
      <c r="JDO2" s="2063"/>
      <c r="JDP2" s="2063"/>
      <c r="JDQ2" s="2063"/>
      <c r="JDR2" s="2063"/>
      <c r="JDS2" s="2063"/>
      <c r="JDT2" s="2063"/>
      <c r="JDU2" s="2063"/>
      <c r="JDV2" s="2063"/>
      <c r="JDW2" s="2063"/>
      <c r="JDX2" s="2063"/>
      <c r="JDY2" s="2063"/>
      <c r="JDZ2" s="2063"/>
      <c r="JEA2" s="2063"/>
      <c r="JEB2" s="2063"/>
      <c r="JEC2" s="2063"/>
      <c r="JED2" s="2063"/>
      <c r="JEE2" s="2063"/>
      <c r="JEF2" s="2063"/>
      <c r="JEG2" s="2063"/>
      <c r="JEH2" s="2063"/>
      <c r="JEI2" s="2063"/>
      <c r="JEJ2" s="2063"/>
      <c r="JEK2" s="2063"/>
      <c r="JEL2" s="2063"/>
      <c r="JEM2" s="2063"/>
      <c r="JEN2" s="2063"/>
      <c r="JEO2" s="2063"/>
      <c r="JEP2" s="2063"/>
      <c r="JEQ2" s="2063"/>
      <c r="JER2" s="2063"/>
      <c r="JES2" s="2063"/>
      <c r="JET2" s="2063"/>
      <c r="JEU2" s="2063"/>
      <c r="JEV2" s="2063"/>
      <c r="JEW2" s="2063"/>
      <c r="JEX2" s="2063"/>
      <c r="JEY2" s="2063"/>
      <c r="JEZ2" s="2063"/>
      <c r="JFA2" s="2063"/>
      <c r="JFB2" s="2063"/>
      <c r="JFC2" s="2063"/>
      <c r="JFD2" s="2063"/>
      <c r="JFE2" s="2063"/>
      <c r="JFF2" s="2063"/>
      <c r="JFG2" s="2063"/>
      <c r="JFH2" s="2063"/>
      <c r="JFI2" s="2063"/>
      <c r="JFJ2" s="2063"/>
      <c r="JFK2" s="2063"/>
      <c r="JFL2" s="2063"/>
      <c r="JFM2" s="2063"/>
      <c r="JFN2" s="2063"/>
      <c r="JFO2" s="2063"/>
      <c r="JFP2" s="2063"/>
      <c r="JFQ2" s="2063"/>
      <c r="JFR2" s="2063"/>
      <c r="JFS2" s="2063"/>
      <c r="JFT2" s="2063"/>
      <c r="JFU2" s="2063"/>
      <c r="JFV2" s="2063"/>
      <c r="JFW2" s="2063"/>
      <c r="JFX2" s="2063"/>
      <c r="JFY2" s="2063"/>
      <c r="JFZ2" s="2063"/>
      <c r="JGA2" s="2063"/>
      <c r="JGB2" s="2063"/>
      <c r="JGC2" s="2063"/>
      <c r="JGD2" s="2063"/>
      <c r="JGE2" s="2063"/>
      <c r="JGF2" s="2063"/>
      <c r="JGG2" s="2063"/>
      <c r="JGH2" s="2063"/>
      <c r="JGI2" s="2063"/>
      <c r="JGJ2" s="2063"/>
      <c r="JGK2" s="2063"/>
      <c r="JGL2" s="2063"/>
      <c r="JGM2" s="2063"/>
      <c r="JGN2" s="2063"/>
      <c r="JGO2" s="2063"/>
      <c r="JGP2" s="2063"/>
      <c r="JGQ2" s="2063"/>
      <c r="JGR2" s="2063"/>
      <c r="JGS2" s="2063"/>
      <c r="JGT2" s="2063"/>
      <c r="JGU2" s="2063"/>
      <c r="JGV2" s="2063"/>
      <c r="JGW2" s="2063"/>
      <c r="JGX2" s="2063"/>
      <c r="JGY2" s="2063"/>
      <c r="JGZ2" s="2063"/>
      <c r="JHA2" s="2063"/>
      <c r="JHB2" s="2063"/>
      <c r="JHC2" s="2063"/>
      <c r="JHD2" s="2063"/>
      <c r="JHE2" s="2063"/>
      <c r="JHF2" s="2063"/>
      <c r="JHG2" s="2063"/>
      <c r="JHH2" s="2063"/>
      <c r="JHI2" s="2063"/>
      <c r="JHJ2" s="2063"/>
      <c r="JHK2" s="2063"/>
      <c r="JHL2" s="2063"/>
      <c r="JHM2" s="2063"/>
      <c r="JHN2" s="2063"/>
      <c r="JHO2" s="2063"/>
      <c r="JHP2" s="2063"/>
      <c r="JHQ2" s="2063"/>
      <c r="JHR2" s="2063"/>
      <c r="JHS2" s="2063"/>
      <c r="JHT2" s="2063"/>
      <c r="JHU2" s="2063"/>
      <c r="JHV2" s="2063"/>
      <c r="JHW2" s="2063"/>
      <c r="JHX2" s="2063"/>
      <c r="JHY2" s="2063"/>
      <c r="JHZ2" s="2063"/>
      <c r="JIA2" s="2063"/>
      <c r="JIB2" s="2063"/>
      <c r="JIC2" s="2063"/>
      <c r="JID2" s="2063"/>
      <c r="JIE2" s="2063"/>
      <c r="JIF2" s="2063"/>
      <c r="JIG2" s="2063"/>
      <c r="JIH2" s="2063"/>
      <c r="JII2" s="2063"/>
      <c r="JIJ2" s="2063"/>
      <c r="JIK2" s="2063"/>
      <c r="JIL2" s="2063"/>
      <c r="JIM2" s="2063"/>
      <c r="JIN2" s="2063"/>
      <c r="JIO2" s="2063"/>
      <c r="JIP2" s="2063"/>
      <c r="JIQ2" s="2063"/>
      <c r="JIR2" s="2063"/>
      <c r="JIS2" s="2063"/>
      <c r="JIT2" s="2063"/>
      <c r="JIU2" s="2063"/>
      <c r="JIV2" s="2063"/>
      <c r="JIW2" s="2063"/>
      <c r="JIX2" s="2063"/>
      <c r="JIY2" s="2063"/>
      <c r="JIZ2" s="2063"/>
      <c r="JJA2" s="2063"/>
      <c r="JJB2" s="2063"/>
      <c r="JJC2" s="2063"/>
      <c r="JJD2" s="2063"/>
      <c r="JJE2" s="2063"/>
      <c r="JJF2" s="2063"/>
      <c r="JJG2" s="2063"/>
      <c r="JJH2" s="2063"/>
      <c r="JJI2" s="2063"/>
      <c r="JJJ2" s="2063"/>
      <c r="JJK2" s="2063"/>
      <c r="JJL2" s="2063"/>
      <c r="JJM2" s="2063"/>
      <c r="JJN2" s="2063"/>
      <c r="JJO2" s="2063"/>
      <c r="JJP2" s="2063"/>
      <c r="JJQ2" s="2063"/>
      <c r="JJR2" s="2063"/>
      <c r="JJS2" s="2063"/>
      <c r="JJT2" s="2063"/>
      <c r="JJU2" s="2063"/>
      <c r="JJV2" s="2063"/>
      <c r="JJW2" s="2063"/>
      <c r="JJX2" s="2063"/>
      <c r="JJY2" s="2063"/>
      <c r="JJZ2" s="2063"/>
      <c r="JKA2" s="2063"/>
      <c r="JKB2" s="2063"/>
      <c r="JKC2" s="2063"/>
      <c r="JKD2" s="2063"/>
      <c r="JKE2" s="2063"/>
      <c r="JKF2" s="2063"/>
      <c r="JKG2" s="2063"/>
      <c r="JKH2" s="2063"/>
      <c r="JKI2" s="2063"/>
      <c r="JKJ2" s="2063"/>
      <c r="JKK2" s="2063"/>
      <c r="JKL2" s="2063"/>
      <c r="JKM2" s="2063"/>
      <c r="JKN2" s="2063"/>
      <c r="JKO2" s="2063"/>
      <c r="JKP2" s="2063"/>
      <c r="JKQ2" s="2063"/>
      <c r="JKR2" s="2063"/>
      <c r="JKS2" s="2063"/>
      <c r="JKT2" s="2063"/>
      <c r="JKU2" s="2063"/>
      <c r="JKV2" s="2063"/>
      <c r="JKW2" s="2063"/>
      <c r="JKX2" s="2063"/>
      <c r="JKY2" s="2063"/>
      <c r="JKZ2" s="2063"/>
      <c r="JLA2" s="2063"/>
      <c r="JLB2" s="2063"/>
      <c r="JLC2" s="2063"/>
      <c r="JLD2" s="2063"/>
      <c r="JLE2" s="2063"/>
      <c r="JLF2" s="2063"/>
      <c r="JLG2" s="2063"/>
      <c r="JLH2" s="2063"/>
      <c r="JLI2" s="2063"/>
      <c r="JLJ2" s="2063"/>
      <c r="JLK2" s="2063"/>
      <c r="JLL2" s="2063"/>
      <c r="JLM2" s="2063"/>
      <c r="JLN2" s="2063"/>
      <c r="JLO2" s="2063"/>
      <c r="JLP2" s="2063"/>
      <c r="JLQ2" s="2063"/>
      <c r="JLR2" s="2063"/>
      <c r="JLS2" s="2063"/>
      <c r="JLT2" s="2063"/>
      <c r="JLU2" s="2063"/>
      <c r="JLV2" s="2063"/>
      <c r="JLW2" s="2063"/>
      <c r="JLX2" s="2063"/>
      <c r="JLY2" s="2063"/>
      <c r="JLZ2" s="2063"/>
      <c r="JMA2" s="2063"/>
      <c r="JMB2" s="2063"/>
      <c r="JMC2" s="2063"/>
      <c r="JMD2" s="2063"/>
      <c r="JME2" s="2063"/>
      <c r="JMF2" s="2063"/>
      <c r="JMG2" s="2063"/>
      <c r="JMH2" s="2063"/>
      <c r="JMI2" s="2063"/>
      <c r="JMJ2" s="2063"/>
      <c r="JMK2" s="2063"/>
      <c r="JML2" s="2063"/>
      <c r="JMM2" s="2063"/>
      <c r="JMN2" s="2063"/>
      <c r="JMO2" s="2063"/>
      <c r="JMP2" s="2063"/>
      <c r="JMQ2" s="2063"/>
      <c r="JMR2" s="2063"/>
      <c r="JMS2" s="2063"/>
      <c r="JMT2" s="2063"/>
      <c r="JMU2" s="2063"/>
      <c r="JMV2" s="2063"/>
      <c r="JMW2" s="2063"/>
      <c r="JMX2" s="2063"/>
      <c r="JMY2" s="2063"/>
      <c r="JMZ2" s="2063"/>
      <c r="JNA2" s="2063"/>
      <c r="JNB2" s="2063"/>
      <c r="JNC2" s="2063"/>
      <c r="JND2" s="2063"/>
      <c r="JNE2" s="2063"/>
      <c r="JNF2" s="2063"/>
      <c r="JNG2" s="2063"/>
      <c r="JNH2" s="2063"/>
      <c r="JNI2" s="2063"/>
      <c r="JNJ2" s="2063"/>
      <c r="JNK2" s="2063"/>
      <c r="JNL2" s="2063"/>
      <c r="JNM2" s="2063"/>
      <c r="JNN2" s="2063"/>
      <c r="JNO2" s="2063"/>
      <c r="JNP2" s="2063"/>
      <c r="JNQ2" s="2063"/>
      <c r="JNR2" s="2063"/>
      <c r="JNS2" s="2063"/>
      <c r="JNT2" s="2063"/>
      <c r="JNU2" s="2063"/>
      <c r="JNV2" s="2063"/>
      <c r="JNW2" s="2063"/>
      <c r="JNX2" s="2063"/>
      <c r="JNY2" s="2063"/>
      <c r="JNZ2" s="2063"/>
      <c r="JOA2" s="2063"/>
      <c r="JOB2" s="2063"/>
      <c r="JOC2" s="2063"/>
      <c r="JOD2" s="2063"/>
      <c r="JOE2" s="2063"/>
      <c r="JOF2" s="2063"/>
      <c r="JOG2" s="2063"/>
      <c r="JOH2" s="2063"/>
      <c r="JOI2" s="2063"/>
      <c r="JOJ2" s="2063"/>
      <c r="JOK2" s="2063"/>
      <c r="JOL2" s="2063"/>
      <c r="JOM2" s="2063"/>
      <c r="JON2" s="2063"/>
      <c r="JOO2" s="2063"/>
      <c r="JOP2" s="2063"/>
      <c r="JOQ2" s="2063"/>
      <c r="JOR2" s="2063"/>
      <c r="JOS2" s="2063"/>
      <c r="JOT2" s="2063"/>
      <c r="JOU2" s="2063"/>
      <c r="JOV2" s="2063"/>
      <c r="JOW2" s="2063"/>
      <c r="JOX2" s="2063"/>
      <c r="JOY2" s="2063"/>
      <c r="JOZ2" s="2063"/>
      <c r="JPA2" s="2063"/>
      <c r="JPB2" s="2063"/>
      <c r="JPC2" s="2063"/>
      <c r="JPD2" s="2063"/>
      <c r="JPE2" s="2063"/>
      <c r="JPF2" s="2063"/>
      <c r="JPG2" s="2063"/>
      <c r="JPH2" s="2063"/>
      <c r="JPI2" s="2063"/>
      <c r="JPJ2" s="2063"/>
      <c r="JPK2" s="2063"/>
      <c r="JPL2" s="2063"/>
      <c r="JPM2" s="2063"/>
      <c r="JPN2" s="2063"/>
      <c r="JPO2" s="2063"/>
      <c r="JPP2" s="2063"/>
      <c r="JPQ2" s="2063"/>
      <c r="JPR2" s="2063"/>
      <c r="JPS2" s="2063"/>
      <c r="JPT2" s="2063"/>
      <c r="JPU2" s="2063"/>
      <c r="JPV2" s="2063"/>
      <c r="JPW2" s="2063"/>
      <c r="JPX2" s="2063"/>
      <c r="JPY2" s="2063"/>
      <c r="JPZ2" s="2063"/>
      <c r="JQA2" s="2063"/>
      <c r="JQB2" s="2063"/>
      <c r="JQC2" s="2063"/>
      <c r="JQD2" s="2063"/>
      <c r="JQE2" s="2063"/>
      <c r="JQF2" s="2063"/>
      <c r="JQG2" s="2063"/>
      <c r="JQH2" s="2063"/>
      <c r="JQI2" s="2063"/>
      <c r="JQJ2" s="2063"/>
      <c r="JQK2" s="2063"/>
      <c r="JQL2" s="2063"/>
      <c r="JQM2" s="2063"/>
      <c r="JQN2" s="2063"/>
      <c r="JQO2" s="2063"/>
      <c r="JQP2" s="2063"/>
      <c r="JQQ2" s="2063"/>
      <c r="JQR2" s="2063"/>
      <c r="JQS2" s="2063"/>
      <c r="JQT2" s="2063"/>
      <c r="JQU2" s="2063"/>
      <c r="JQV2" s="2063"/>
      <c r="JQW2" s="2063"/>
      <c r="JQX2" s="2063"/>
      <c r="JQY2" s="2063"/>
      <c r="JQZ2" s="2063"/>
      <c r="JRA2" s="2063"/>
      <c r="JRB2" s="2063"/>
      <c r="JRC2" s="2063"/>
      <c r="JRD2" s="2063"/>
      <c r="JRE2" s="2063"/>
      <c r="JRF2" s="2063"/>
      <c r="JRG2" s="2063"/>
      <c r="JRH2" s="2063"/>
      <c r="JRI2" s="2063"/>
      <c r="JRJ2" s="2063"/>
      <c r="JRK2" s="2063"/>
      <c r="JRL2" s="2063"/>
      <c r="JRM2" s="2063"/>
      <c r="JRN2" s="2063"/>
      <c r="JRO2" s="2063"/>
      <c r="JRP2" s="2063"/>
      <c r="JRQ2" s="2063"/>
      <c r="JRR2" s="2063"/>
      <c r="JRS2" s="2063"/>
      <c r="JRT2" s="2063"/>
      <c r="JRU2" s="2063"/>
      <c r="JRV2" s="2063"/>
      <c r="JRW2" s="2063"/>
      <c r="JRX2" s="2063"/>
      <c r="JRY2" s="2063"/>
      <c r="JRZ2" s="2063"/>
      <c r="JSA2" s="2063"/>
      <c r="JSB2" s="2063"/>
      <c r="JSC2" s="2063"/>
      <c r="JSD2" s="2063"/>
      <c r="JSE2" s="2063"/>
      <c r="JSF2" s="2063"/>
      <c r="JSG2" s="2063"/>
      <c r="JSH2" s="2063"/>
      <c r="JSI2" s="2063"/>
      <c r="JSJ2" s="2063"/>
      <c r="JSK2" s="2063"/>
      <c r="JSL2" s="2063"/>
      <c r="JSM2" s="2063"/>
      <c r="JSN2" s="2063"/>
      <c r="JSO2" s="2063"/>
      <c r="JSP2" s="2063"/>
      <c r="JSQ2" s="2063"/>
      <c r="JSR2" s="2063"/>
      <c r="JSS2" s="2063"/>
      <c r="JST2" s="2063"/>
      <c r="JSU2" s="2063"/>
      <c r="JSV2" s="2063"/>
      <c r="JSW2" s="2063"/>
      <c r="JSX2" s="2063"/>
      <c r="JSY2" s="2063"/>
      <c r="JSZ2" s="2063"/>
      <c r="JTA2" s="2063"/>
      <c r="JTB2" s="2063"/>
      <c r="JTC2" s="2063"/>
      <c r="JTD2" s="2063"/>
      <c r="JTE2" s="2063"/>
      <c r="JTF2" s="2063"/>
      <c r="JTG2" s="2063"/>
      <c r="JTH2" s="2063"/>
      <c r="JTI2" s="2063"/>
      <c r="JTJ2" s="2063"/>
      <c r="JTK2" s="2063"/>
      <c r="JTL2" s="2063"/>
      <c r="JTM2" s="2063"/>
      <c r="JTN2" s="2063"/>
      <c r="JTO2" s="2063"/>
      <c r="JTP2" s="2063"/>
      <c r="JTQ2" s="2063"/>
      <c r="JTR2" s="2063"/>
      <c r="JTS2" s="2063"/>
      <c r="JTT2" s="2063"/>
      <c r="JTU2" s="2063"/>
      <c r="JTV2" s="2063"/>
      <c r="JTW2" s="2063"/>
      <c r="JTX2" s="2063"/>
      <c r="JTY2" s="2063"/>
      <c r="JTZ2" s="2063"/>
      <c r="JUA2" s="2063"/>
      <c r="JUB2" s="2063"/>
      <c r="JUC2" s="2063"/>
      <c r="JUD2" s="2063"/>
      <c r="JUE2" s="2063"/>
      <c r="JUF2" s="2063"/>
      <c r="JUG2" s="2063"/>
      <c r="JUH2" s="2063"/>
      <c r="JUI2" s="2063"/>
      <c r="JUJ2" s="2063"/>
      <c r="JUK2" s="2063"/>
      <c r="JUL2" s="2063"/>
      <c r="JUM2" s="2063"/>
      <c r="JUN2" s="2063"/>
      <c r="JUO2" s="2063"/>
      <c r="JUP2" s="2063"/>
      <c r="JUQ2" s="2063"/>
      <c r="JUR2" s="2063"/>
      <c r="JUS2" s="2063"/>
      <c r="JUT2" s="2063"/>
      <c r="JUU2" s="2063"/>
      <c r="JUV2" s="2063"/>
      <c r="JUW2" s="2063"/>
      <c r="JUX2" s="2063"/>
      <c r="JUY2" s="2063"/>
      <c r="JUZ2" s="2063"/>
      <c r="JVA2" s="2063"/>
      <c r="JVB2" s="2063"/>
      <c r="JVC2" s="2063"/>
      <c r="JVD2" s="2063"/>
      <c r="JVE2" s="2063"/>
      <c r="JVF2" s="2063"/>
      <c r="JVG2" s="2063"/>
      <c r="JVH2" s="2063"/>
      <c r="JVI2" s="2063"/>
      <c r="JVJ2" s="2063"/>
      <c r="JVK2" s="2063"/>
      <c r="JVL2" s="2063"/>
      <c r="JVM2" s="2063"/>
      <c r="JVN2" s="2063"/>
      <c r="JVO2" s="2063"/>
      <c r="JVP2" s="2063"/>
      <c r="JVQ2" s="2063"/>
      <c r="JVR2" s="2063"/>
      <c r="JVS2" s="2063"/>
      <c r="JVT2" s="2063"/>
      <c r="JVU2" s="2063"/>
      <c r="JVV2" s="2063"/>
      <c r="JVW2" s="2063"/>
      <c r="JVX2" s="2063"/>
      <c r="JVY2" s="2063"/>
      <c r="JVZ2" s="2063"/>
      <c r="JWA2" s="2063"/>
      <c r="JWB2" s="2063"/>
      <c r="JWC2" s="2063"/>
      <c r="JWD2" s="2063"/>
      <c r="JWE2" s="2063"/>
      <c r="JWF2" s="2063"/>
      <c r="JWG2" s="2063"/>
      <c r="JWH2" s="2063"/>
      <c r="JWI2" s="2063"/>
      <c r="JWJ2" s="2063"/>
      <c r="JWK2" s="2063"/>
      <c r="JWL2" s="2063"/>
      <c r="JWM2" s="2063"/>
      <c r="JWN2" s="2063"/>
      <c r="JWO2" s="2063"/>
      <c r="JWP2" s="2063"/>
      <c r="JWQ2" s="2063"/>
      <c r="JWR2" s="2063"/>
      <c r="JWS2" s="2063"/>
      <c r="JWT2" s="2063"/>
      <c r="JWU2" s="2063"/>
      <c r="JWV2" s="2063"/>
      <c r="JWW2" s="2063"/>
      <c r="JWX2" s="2063"/>
      <c r="JWY2" s="2063"/>
      <c r="JWZ2" s="2063"/>
      <c r="JXA2" s="2063"/>
      <c r="JXB2" s="2063"/>
      <c r="JXC2" s="2063"/>
      <c r="JXD2" s="2063"/>
      <c r="JXE2" s="2063"/>
      <c r="JXF2" s="2063"/>
      <c r="JXG2" s="2063"/>
      <c r="JXH2" s="2063"/>
      <c r="JXI2" s="2063"/>
      <c r="JXJ2" s="2063"/>
      <c r="JXK2" s="2063"/>
      <c r="JXL2" s="2063"/>
      <c r="JXM2" s="2063"/>
      <c r="JXN2" s="2063"/>
      <c r="JXO2" s="2063"/>
      <c r="JXP2" s="2063"/>
      <c r="JXQ2" s="2063"/>
      <c r="JXR2" s="2063"/>
      <c r="JXS2" s="2063"/>
      <c r="JXT2" s="2063"/>
      <c r="JXU2" s="2063"/>
      <c r="JXV2" s="2063"/>
      <c r="JXW2" s="2063"/>
      <c r="JXX2" s="2063"/>
      <c r="JXY2" s="2063"/>
      <c r="JXZ2" s="2063"/>
      <c r="JYA2" s="2063"/>
      <c r="JYB2" s="2063"/>
      <c r="JYC2" s="2063"/>
      <c r="JYD2" s="2063"/>
      <c r="JYE2" s="2063"/>
      <c r="JYF2" s="2063"/>
      <c r="JYG2" s="2063"/>
      <c r="JYH2" s="2063"/>
      <c r="JYI2" s="2063"/>
      <c r="JYJ2" s="2063"/>
      <c r="JYK2" s="2063"/>
      <c r="JYL2" s="2063"/>
      <c r="JYM2" s="2063"/>
      <c r="JYN2" s="2063"/>
      <c r="JYO2" s="2063"/>
      <c r="JYP2" s="2063"/>
      <c r="JYQ2" s="2063"/>
      <c r="JYR2" s="2063"/>
      <c r="JYS2" s="2063"/>
      <c r="JYT2" s="2063"/>
      <c r="JYU2" s="2063"/>
      <c r="JYV2" s="2063"/>
      <c r="JYW2" s="2063"/>
      <c r="JYX2" s="2063"/>
      <c r="JYY2" s="2063"/>
      <c r="JYZ2" s="2063"/>
      <c r="JZA2" s="2063"/>
      <c r="JZB2" s="2063"/>
      <c r="JZC2" s="2063"/>
      <c r="JZD2" s="2063"/>
      <c r="JZE2" s="2063"/>
      <c r="JZF2" s="2063"/>
      <c r="JZG2" s="2063"/>
      <c r="JZH2" s="2063"/>
      <c r="JZI2" s="2063"/>
      <c r="JZJ2" s="2063"/>
      <c r="JZK2" s="2063"/>
      <c r="JZL2" s="2063"/>
      <c r="JZM2" s="2063"/>
      <c r="JZN2" s="2063"/>
      <c r="JZO2" s="2063"/>
      <c r="JZP2" s="2063"/>
      <c r="JZQ2" s="2063"/>
      <c r="JZR2" s="2063"/>
      <c r="JZS2" s="2063"/>
      <c r="JZT2" s="2063"/>
      <c r="JZU2" s="2063"/>
      <c r="JZV2" s="2063"/>
      <c r="JZW2" s="2063"/>
      <c r="JZX2" s="2063"/>
      <c r="JZY2" s="2063"/>
      <c r="JZZ2" s="2063"/>
      <c r="KAA2" s="2063"/>
      <c r="KAB2" s="2063"/>
      <c r="KAC2" s="2063"/>
      <c r="KAD2" s="2063"/>
      <c r="KAE2" s="2063"/>
      <c r="KAF2" s="2063"/>
      <c r="KAG2" s="2063"/>
      <c r="KAH2" s="2063"/>
      <c r="KAI2" s="2063"/>
      <c r="KAJ2" s="2063"/>
      <c r="KAK2" s="2063"/>
      <c r="KAL2" s="2063"/>
      <c r="KAM2" s="2063"/>
      <c r="KAN2" s="2063"/>
      <c r="KAO2" s="2063"/>
      <c r="KAP2" s="2063"/>
      <c r="KAQ2" s="2063"/>
      <c r="KAR2" s="2063"/>
      <c r="KAS2" s="2063"/>
      <c r="KAT2" s="2063"/>
      <c r="KAU2" s="2063"/>
      <c r="KAV2" s="2063"/>
      <c r="KAW2" s="2063"/>
      <c r="KAX2" s="2063"/>
      <c r="KAY2" s="2063"/>
      <c r="KAZ2" s="2063"/>
      <c r="KBA2" s="2063"/>
      <c r="KBB2" s="2063"/>
      <c r="KBC2" s="2063"/>
      <c r="KBD2" s="2063"/>
      <c r="KBE2" s="2063"/>
      <c r="KBF2" s="2063"/>
      <c r="KBG2" s="2063"/>
      <c r="KBH2" s="2063"/>
      <c r="KBI2" s="2063"/>
      <c r="KBJ2" s="2063"/>
      <c r="KBK2" s="2063"/>
      <c r="KBL2" s="2063"/>
      <c r="KBM2" s="2063"/>
      <c r="KBN2" s="2063"/>
      <c r="KBO2" s="2063"/>
      <c r="KBP2" s="2063"/>
      <c r="KBQ2" s="2063"/>
      <c r="KBR2" s="2063"/>
      <c r="KBS2" s="2063"/>
      <c r="KBT2" s="2063"/>
      <c r="KBU2" s="2063"/>
      <c r="KBV2" s="2063"/>
      <c r="KBW2" s="2063"/>
      <c r="KBX2" s="2063"/>
      <c r="KBY2" s="2063"/>
      <c r="KBZ2" s="2063"/>
      <c r="KCA2" s="2063"/>
      <c r="KCB2" s="2063"/>
      <c r="KCC2" s="2063"/>
      <c r="KCD2" s="2063"/>
      <c r="KCE2" s="2063"/>
      <c r="KCF2" s="2063"/>
      <c r="KCG2" s="2063"/>
      <c r="KCH2" s="2063"/>
      <c r="KCI2" s="2063"/>
      <c r="KCJ2" s="2063"/>
      <c r="KCK2" s="2063"/>
      <c r="KCL2" s="2063"/>
      <c r="KCM2" s="2063"/>
      <c r="KCN2" s="2063"/>
      <c r="KCO2" s="2063"/>
      <c r="KCP2" s="2063"/>
      <c r="KCQ2" s="2063"/>
      <c r="KCR2" s="2063"/>
      <c r="KCS2" s="2063"/>
      <c r="KCT2" s="2063"/>
      <c r="KCU2" s="2063"/>
      <c r="KCV2" s="2063"/>
      <c r="KCW2" s="2063"/>
      <c r="KCX2" s="2063"/>
      <c r="KCY2" s="2063"/>
      <c r="KCZ2" s="2063"/>
      <c r="KDA2" s="2063"/>
      <c r="KDB2" s="2063"/>
      <c r="KDC2" s="2063"/>
      <c r="KDD2" s="2063"/>
      <c r="KDE2" s="2063"/>
      <c r="KDF2" s="2063"/>
      <c r="KDG2" s="2063"/>
      <c r="KDH2" s="2063"/>
      <c r="KDI2" s="2063"/>
      <c r="KDJ2" s="2063"/>
      <c r="KDK2" s="2063"/>
      <c r="KDL2" s="2063"/>
      <c r="KDM2" s="2063"/>
      <c r="KDN2" s="2063"/>
      <c r="KDO2" s="2063"/>
      <c r="KDP2" s="2063"/>
      <c r="KDQ2" s="2063"/>
      <c r="KDR2" s="2063"/>
      <c r="KDS2" s="2063"/>
      <c r="KDT2" s="2063"/>
      <c r="KDU2" s="2063"/>
      <c r="KDV2" s="2063"/>
      <c r="KDW2" s="2063"/>
      <c r="KDX2" s="2063"/>
      <c r="KDY2" s="2063"/>
      <c r="KDZ2" s="2063"/>
      <c r="KEA2" s="2063"/>
      <c r="KEB2" s="2063"/>
      <c r="KEC2" s="2063"/>
      <c r="KED2" s="2063"/>
      <c r="KEE2" s="2063"/>
      <c r="KEF2" s="2063"/>
      <c r="KEG2" s="2063"/>
      <c r="KEH2" s="2063"/>
      <c r="KEI2" s="2063"/>
      <c r="KEJ2" s="2063"/>
      <c r="KEK2" s="2063"/>
      <c r="KEL2" s="2063"/>
      <c r="KEM2" s="2063"/>
      <c r="KEN2" s="2063"/>
      <c r="KEO2" s="2063"/>
      <c r="KEP2" s="2063"/>
      <c r="KEQ2" s="2063"/>
      <c r="KER2" s="2063"/>
      <c r="KES2" s="2063"/>
      <c r="KET2" s="2063"/>
      <c r="KEU2" s="2063"/>
      <c r="KEV2" s="2063"/>
      <c r="KEW2" s="2063"/>
      <c r="KEX2" s="2063"/>
      <c r="KEY2" s="2063"/>
      <c r="KEZ2" s="2063"/>
      <c r="KFA2" s="2063"/>
      <c r="KFB2" s="2063"/>
      <c r="KFC2" s="2063"/>
      <c r="KFD2" s="2063"/>
      <c r="KFE2" s="2063"/>
      <c r="KFF2" s="2063"/>
      <c r="KFG2" s="2063"/>
      <c r="KFH2" s="2063"/>
      <c r="KFI2" s="2063"/>
      <c r="KFJ2" s="2063"/>
      <c r="KFK2" s="2063"/>
      <c r="KFL2" s="2063"/>
      <c r="KFM2" s="2063"/>
      <c r="KFN2" s="2063"/>
      <c r="KFO2" s="2063"/>
      <c r="KFP2" s="2063"/>
      <c r="KFQ2" s="2063"/>
      <c r="KFR2" s="2063"/>
      <c r="KFS2" s="2063"/>
      <c r="KFT2" s="2063"/>
      <c r="KFU2" s="2063"/>
      <c r="KFV2" s="2063"/>
      <c r="KFW2" s="2063"/>
      <c r="KFX2" s="2063"/>
      <c r="KFY2" s="2063"/>
      <c r="KFZ2" s="2063"/>
      <c r="KGA2" s="2063"/>
      <c r="KGB2" s="2063"/>
      <c r="KGC2" s="2063"/>
      <c r="KGD2" s="2063"/>
      <c r="KGE2" s="2063"/>
      <c r="KGF2" s="2063"/>
      <c r="KGG2" s="2063"/>
      <c r="KGH2" s="2063"/>
      <c r="KGI2" s="2063"/>
      <c r="KGJ2" s="2063"/>
      <c r="KGK2" s="2063"/>
      <c r="KGL2" s="2063"/>
      <c r="KGM2" s="2063"/>
      <c r="KGN2" s="2063"/>
      <c r="KGO2" s="2063"/>
      <c r="KGP2" s="2063"/>
      <c r="KGQ2" s="2063"/>
      <c r="KGR2" s="2063"/>
      <c r="KGS2" s="2063"/>
      <c r="KGT2" s="2063"/>
      <c r="KGU2" s="2063"/>
      <c r="KGV2" s="2063"/>
      <c r="KGW2" s="2063"/>
      <c r="KGX2" s="2063"/>
      <c r="KGY2" s="2063"/>
      <c r="KGZ2" s="2063"/>
      <c r="KHA2" s="2063"/>
      <c r="KHB2" s="2063"/>
      <c r="KHC2" s="2063"/>
      <c r="KHD2" s="2063"/>
      <c r="KHE2" s="2063"/>
      <c r="KHF2" s="2063"/>
      <c r="KHG2" s="2063"/>
      <c r="KHH2" s="2063"/>
      <c r="KHI2" s="2063"/>
      <c r="KHJ2" s="2063"/>
      <c r="KHK2" s="2063"/>
      <c r="KHL2" s="2063"/>
      <c r="KHM2" s="2063"/>
      <c r="KHN2" s="2063"/>
      <c r="KHO2" s="2063"/>
      <c r="KHP2" s="2063"/>
      <c r="KHQ2" s="2063"/>
      <c r="KHR2" s="2063"/>
      <c r="KHS2" s="2063"/>
      <c r="KHT2" s="2063"/>
      <c r="KHU2" s="2063"/>
      <c r="KHV2" s="2063"/>
      <c r="KHW2" s="2063"/>
      <c r="KHX2" s="2063"/>
      <c r="KHY2" s="2063"/>
      <c r="KHZ2" s="2063"/>
      <c r="KIA2" s="2063"/>
      <c r="KIB2" s="2063"/>
      <c r="KIC2" s="2063"/>
      <c r="KID2" s="2063"/>
      <c r="KIE2" s="2063"/>
      <c r="KIF2" s="2063"/>
      <c r="KIG2" s="2063"/>
      <c r="KIH2" s="2063"/>
      <c r="KII2" s="2063"/>
      <c r="KIJ2" s="2063"/>
      <c r="KIK2" s="2063"/>
      <c r="KIL2" s="2063"/>
      <c r="KIM2" s="2063"/>
      <c r="KIN2" s="2063"/>
      <c r="KIO2" s="2063"/>
      <c r="KIP2" s="2063"/>
      <c r="KIQ2" s="2063"/>
      <c r="KIR2" s="2063"/>
      <c r="KIS2" s="2063"/>
      <c r="KIT2" s="2063"/>
      <c r="KIU2" s="2063"/>
      <c r="KIV2" s="2063"/>
      <c r="KIW2" s="2063"/>
      <c r="KIX2" s="2063"/>
      <c r="KIY2" s="2063"/>
      <c r="KIZ2" s="2063"/>
      <c r="KJA2" s="2063"/>
      <c r="KJB2" s="2063"/>
      <c r="KJC2" s="2063"/>
      <c r="KJD2" s="2063"/>
      <c r="KJE2" s="2063"/>
      <c r="KJF2" s="2063"/>
      <c r="KJG2" s="2063"/>
      <c r="KJH2" s="2063"/>
      <c r="KJI2" s="2063"/>
      <c r="KJJ2" s="2063"/>
      <c r="KJK2" s="2063"/>
      <c r="KJL2" s="2063"/>
      <c r="KJM2" s="2063"/>
      <c r="KJN2" s="2063"/>
      <c r="KJO2" s="2063"/>
      <c r="KJP2" s="2063"/>
      <c r="KJQ2" s="2063"/>
      <c r="KJR2" s="2063"/>
      <c r="KJS2" s="2063"/>
      <c r="KJT2" s="2063"/>
      <c r="KJU2" s="2063"/>
      <c r="KJV2" s="2063"/>
      <c r="KJW2" s="2063"/>
      <c r="KJX2" s="2063"/>
      <c r="KJY2" s="2063"/>
      <c r="KJZ2" s="2063"/>
      <c r="KKA2" s="2063"/>
      <c r="KKB2" s="2063"/>
      <c r="KKC2" s="2063"/>
      <c r="KKD2" s="2063"/>
      <c r="KKE2" s="2063"/>
      <c r="KKF2" s="2063"/>
      <c r="KKG2" s="2063"/>
      <c r="KKH2" s="2063"/>
      <c r="KKI2" s="2063"/>
      <c r="KKJ2" s="2063"/>
      <c r="KKK2" s="2063"/>
      <c r="KKL2" s="2063"/>
      <c r="KKM2" s="2063"/>
      <c r="KKN2" s="2063"/>
      <c r="KKO2" s="2063"/>
      <c r="KKP2" s="2063"/>
      <c r="KKQ2" s="2063"/>
      <c r="KKR2" s="2063"/>
      <c r="KKS2" s="2063"/>
      <c r="KKT2" s="2063"/>
      <c r="KKU2" s="2063"/>
      <c r="KKV2" s="2063"/>
      <c r="KKW2" s="2063"/>
      <c r="KKX2" s="2063"/>
      <c r="KKY2" s="2063"/>
      <c r="KKZ2" s="2063"/>
      <c r="KLA2" s="2063"/>
      <c r="KLB2" s="2063"/>
      <c r="KLC2" s="2063"/>
      <c r="KLD2" s="2063"/>
      <c r="KLE2" s="2063"/>
      <c r="KLF2" s="2063"/>
      <c r="KLG2" s="2063"/>
      <c r="KLH2" s="2063"/>
      <c r="KLI2" s="2063"/>
      <c r="KLJ2" s="2063"/>
      <c r="KLK2" s="2063"/>
      <c r="KLL2" s="2063"/>
      <c r="KLM2" s="2063"/>
      <c r="KLN2" s="2063"/>
      <c r="KLO2" s="2063"/>
      <c r="KLP2" s="2063"/>
      <c r="KLQ2" s="2063"/>
      <c r="KLR2" s="2063"/>
      <c r="KLS2" s="2063"/>
      <c r="KLT2" s="2063"/>
      <c r="KLU2" s="2063"/>
      <c r="KLV2" s="2063"/>
      <c r="KLW2" s="2063"/>
      <c r="KLX2" s="2063"/>
      <c r="KLY2" s="2063"/>
      <c r="KLZ2" s="2063"/>
      <c r="KMA2" s="2063"/>
      <c r="KMB2" s="2063"/>
      <c r="KMC2" s="2063"/>
      <c r="KMD2" s="2063"/>
      <c r="KME2" s="2063"/>
      <c r="KMF2" s="2063"/>
      <c r="KMG2" s="2063"/>
      <c r="KMH2" s="2063"/>
      <c r="KMI2" s="2063"/>
      <c r="KMJ2" s="2063"/>
      <c r="KMK2" s="2063"/>
      <c r="KML2" s="2063"/>
      <c r="KMM2" s="2063"/>
      <c r="KMN2" s="2063"/>
      <c r="KMO2" s="2063"/>
      <c r="KMP2" s="2063"/>
      <c r="KMQ2" s="2063"/>
      <c r="KMR2" s="2063"/>
      <c r="KMS2" s="2063"/>
      <c r="KMT2" s="2063"/>
      <c r="KMU2" s="2063"/>
      <c r="KMV2" s="2063"/>
      <c r="KMW2" s="2063"/>
      <c r="KMX2" s="2063"/>
      <c r="KMY2" s="2063"/>
      <c r="KMZ2" s="2063"/>
      <c r="KNA2" s="2063"/>
      <c r="KNB2" s="2063"/>
      <c r="KNC2" s="2063"/>
      <c r="KND2" s="2063"/>
      <c r="KNE2" s="2063"/>
      <c r="KNF2" s="2063"/>
      <c r="KNG2" s="2063"/>
      <c r="KNH2" s="2063"/>
      <c r="KNI2" s="2063"/>
      <c r="KNJ2" s="2063"/>
      <c r="KNK2" s="2063"/>
      <c r="KNL2" s="2063"/>
      <c r="KNM2" s="2063"/>
      <c r="KNN2" s="2063"/>
      <c r="KNO2" s="2063"/>
      <c r="KNP2" s="2063"/>
      <c r="KNQ2" s="2063"/>
      <c r="KNR2" s="2063"/>
      <c r="KNS2" s="2063"/>
      <c r="KNT2" s="2063"/>
      <c r="KNU2" s="2063"/>
      <c r="KNV2" s="2063"/>
      <c r="KNW2" s="2063"/>
      <c r="KNX2" s="2063"/>
      <c r="KNY2" s="2063"/>
      <c r="KNZ2" s="2063"/>
      <c r="KOA2" s="2063"/>
      <c r="KOB2" s="2063"/>
      <c r="KOC2" s="2063"/>
      <c r="KOD2" s="2063"/>
      <c r="KOE2" s="2063"/>
      <c r="KOF2" s="2063"/>
      <c r="KOG2" s="2063"/>
      <c r="KOH2" s="2063"/>
      <c r="KOI2" s="2063"/>
      <c r="KOJ2" s="2063"/>
      <c r="KOK2" s="2063"/>
      <c r="KOL2" s="2063"/>
      <c r="KOM2" s="2063"/>
      <c r="KON2" s="2063"/>
      <c r="KOO2" s="2063"/>
      <c r="KOP2" s="2063"/>
      <c r="KOQ2" s="2063"/>
      <c r="KOR2" s="2063"/>
      <c r="KOS2" s="2063"/>
      <c r="KOT2" s="2063"/>
      <c r="KOU2" s="2063"/>
      <c r="KOV2" s="2063"/>
      <c r="KOW2" s="2063"/>
      <c r="KOX2" s="2063"/>
      <c r="KOY2" s="2063"/>
      <c r="KOZ2" s="2063"/>
      <c r="KPA2" s="2063"/>
      <c r="KPB2" s="2063"/>
      <c r="KPC2" s="2063"/>
      <c r="KPD2" s="2063"/>
      <c r="KPE2" s="2063"/>
      <c r="KPF2" s="2063"/>
      <c r="KPG2" s="2063"/>
      <c r="KPH2" s="2063"/>
      <c r="KPI2" s="2063"/>
      <c r="KPJ2" s="2063"/>
      <c r="KPK2" s="2063"/>
      <c r="KPL2" s="2063"/>
      <c r="KPM2" s="2063"/>
      <c r="KPN2" s="2063"/>
      <c r="KPO2" s="2063"/>
      <c r="KPP2" s="2063"/>
      <c r="KPQ2" s="2063"/>
      <c r="KPR2" s="2063"/>
      <c r="KPS2" s="2063"/>
      <c r="KPT2" s="2063"/>
      <c r="KPU2" s="2063"/>
      <c r="KPV2" s="2063"/>
      <c r="KPW2" s="2063"/>
      <c r="KPX2" s="2063"/>
      <c r="KPY2" s="2063"/>
      <c r="KPZ2" s="2063"/>
      <c r="KQA2" s="2063"/>
      <c r="KQB2" s="2063"/>
      <c r="KQC2" s="2063"/>
      <c r="KQD2" s="2063"/>
      <c r="KQE2" s="2063"/>
      <c r="KQF2" s="2063"/>
      <c r="KQG2" s="2063"/>
      <c r="KQH2" s="2063"/>
      <c r="KQI2" s="2063"/>
      <c r="KQJ2" s="2063"/>
      <c r="KQK2" s="2063"/>
      <c r="KQL2" s="2063"/>
      <c r="KQM2" s="2063"/>
      <c r="KQN2" s="2063"/>
      <c r="KQO2" s="2063"/>
      <c r="KQP2" s="2063"/>
      <c r="KQQ2" s="2063"/>
      <c r="KQR2" s="2063"/>
      <c r="KQS2" s="2063"/>
      <c r="KQT2" s="2063"/>
      <c r="KQU2" s="2063"/>
      <c r="KQV2" s="2063"/>
      <c r="KQW2" s="2063"/>
      <c r="KQX2" s="2063"/>
      <c r="KQY2" s="2063"/>
      <c r="KQZ2" s="2063"/>
      <c r="KRA2" s="2063"/>
      <c r="KRB2" s="2063"/>
      <c r="KRC2" s="2063"/>
      <c r="KRD2" s="2063"/>
      <c r="KRE2" s="2063"/>
      <c r="KRF2" s="2063"/>
      <c r="KRG2" s="2063"/>
      <c r="KRH2" s="2063"/>
      <c r="KRI2" s="2063"/>
      <c r="KRJ2" s="2063"/>
      <c r="KRK2" s="2063"/>
      <c r="KRL2" s="2063"/>
      <c r="KRM2" s="2063"/>
      <c r="KRN2" s="2063"/>
      <c r="KRO2" s="2063"/>
      <c r="KRP2" s="2063"/>
      <c r="KRQ2" s="2063"/>
      <c r="KRR2" s="2063"/>
      <c r="KRS2" s="2063"/>
      <c r="KRT2" s="2063"/>
      <c r="KRU2" s="2063"/>
      <c r="KRV2" s="2063"/>
      <c r="KRW2" s="2063"/>
      <c r="KRX2" s="2063"/>
      <c r="KRY2" s="2063"/>
      <c r="KRZ2" s="2063"/>
      <c r="KSA2" s="2063"/>
      <c r="KSB2" s="2063"/>
      <c r="KSC2" s="2063"/>
      <c r="KSD2" s="2063"/>
      <c r="KSE2" s="2063"/>
      <c r="KSF2" s="2063"/>
      <c r="KSG2" s="2063"/>
      <c r="KSH2" s="2063"/>
      <c r="KSI2" s="2063"/>
      <c r="KSJ2" s="2063"/>
      <c r="KSK2" s="2063"/>
      <c r="KSL2" s="2063"/>
      <c r="KSM2" s="2063"/>
      <c r="KSN2" s="2063"/>
      <c r="KSO2" s="2063"/>
      <c r="KSP2" s="2063"/>
      <c r="KSQ2" s="2063"/>
      <c r="KSR2" s="2063"/>
      <c r="KSS2" s="2063"/>
      <c r="KST2" s="2063"/>
      <c r="KSU2" s="2063"/>
      <c r="KSV2" s="2063"/>
      <c r="KSW2" s="2063"/>
      <c r="KSX2" s="2063"/>
      <c r="KSY2" s="2063"/>
      <c r="KSZ2" s="2063"/>
      <c r="KTA2" s="2063"/>
      <c r="KTB2" s="2063"/>
      <c r="KTC2" s="2063"/>
      <c r="KTD2" s="2063"/>
      <c r="KTE2" s="2063"/>
      <c r="KTF2" s="2063"/>
      <c r="KTG2" s="2063"/>
      <c r="KTH2" s="2063"/>
      <c r="KTI2" s="2063"/>
      <c r="KTJ2" s="2063"/>
      <c r="KTK2" s="2063"/>
      <c r="KTL2" s="2063"/>
      <c r="KTM2" s="2063"/>
      <c r="KTN2" s="2063"/>
      <c r="KTO2" s="2063"/>
      <c r="KTP2" s="2063"/>
      <c r="KTQ2" s="2063"/>
      <c r="KTR2" s="2063"/>
      <c r="KTS2" s="2063"/>
      <c r="KTT2" s="2063"/>
      <c r="KTU2" s="2063"/>
      <c r="KTV2" s="2063"/>
      <c r="KTW2" s="2063"/>
      <c r="KTX2" s="2063"/>
      <c r="KTY2" s="2063"/>
      <c r="KTZ2" s="2063"/>
      <c r="KUA2" s="2063"/>
      <c r="KUB2" s="2063"/>
      <c r="KUC2" s="2063"/>
      <c r="KUD2" s="2063"/>
      <c r="KUE2" s="2063"/>
      <c r="KUF2" s="2063"/>
      <c r="KUG2" s="2063"/>
      <c r="KUH2" s="2063"/>
      <c r="KUI2" s="2063"/>
      <c r="KUJ2" s="2063"/>
      <c r="KUK2" s="2063"/>
      <c r="KUL2" s="2063"/>
      <c r="KUM2" s="2063"/>
      <c r="KUN2" s="2063"/>
      <c r="KUO2" s="2063"/>
      <c r="KUP2" s="2063"/>
      <c r="KUQ2" s="2063"/>
      <c r="KUR2" s="2063"/>
      <c r="KUS2" s="2063"/>
      <c r="KUT2" s="2063"/>
      <c r="KUU2" s="2063"/>
      <c r="KUV2" s="2063"/>
      <c r="KUW2" s="2063"/>
      <c r="KUX2" s="2063"/>
      <c r="KUY2" s="2063"/>
      <c r="KUZ2" s="2063"/>
      <c r="KVA2" s="2063"/>
      <c r="KVB2" s="2063"/>
      <c r="KVC2" s="2063"/>
      <c r="KVD2" s="2063"/>
      <c r="KVE2" s="2063"/>
      <c r="KVF2" s="2063"/>
      <c r="KVG2" s="2063"/>
      <c r="KVH2" s="2063"/>
      <c r="KVI2" s="2063"/>
      <c r="KVJ2" s="2063"/>
      <c r="KVK2" s="2063"/>
      <c r="KVL2" s="2063"/>
      <c r="KVM2" s="2063"/>
      <c r="KVN2" s="2063"/>
      <c r="KVO2" s="2063"/>
      <c r="KVP2" s="2063"/>
      <c r="KVQ2" s="2063"/>
      <c r="KVR2" s="2063"/>
      <c r="KVS2" s="2063"/>
      <c r="KVT2" s="2063"/>
      <c r="KVU2" s="2063"/>
      <c r="KVV2" s="2063"/>
      <c r="KVW2" s="2063"/>
      <c r="KVX2" s="2063"/>
      <c r="KVY2" s="2063"/>
      <c r="KVZ2" s="2063"/>
      <c r="KWA2" s="2063"/>
      <c r="KWB2" s="2063"/>
      <c r="KWC2" s="2063"/>
      <c r="KWD2" s="2063"/>
      <c r="KWE2" s="2063"/>
      <c r="KWF2" s="2063"/>
      <c r="KWG2" s="2063"/>
      <c r="KWH2" s="2063"/>
      <c r="KWI2" s="2063"/>
      <c r="KWJ2" s="2063"/>
      <c r="KWK2" s="2063"/>
      <c r="KWL2" s="2063"/>
      <c r="KWM2" s="2063"/>
      <c r="KWN2" s="2063"/>
      <c r="KWO2" s="2063"/>
      <c r="KWP2" s="2063"/>
      <c r="KWQ2" s="2063"/>
      <c r="KWR2" s="2063"/>
      <c r="KWS2" s="2063"/>
      <c r="KWT2" s="2063"/>
      <c r="KWU2" s="2063"/>
      <c r="KWV2" s="2063"/>
      <c r="KWW2" s="2063"/>
      <c r="KWX2" s="2063"/>
      <c r="KWY2" s="2063"/>
      <c r="KWZ2" s="2063"/>
      <c r="KXA2" s="2063"/>
      <c r="KXB2" s="2063"/>
      <c r="KXC2" s="2063"/>
      <c r="KXD2" s="2063"/>
      <c r="KXE2" s="2063"/>
      <c r="KXF2" s="2063"/>
      <c r="KXG2" s="2063"/>
      <c r="KXH2" s="2063"/>
      <c r="KXI2" s="2063"/>
      <c r="KXJ2" s="2063"/>
      <c r="KXK2" s="2063"/>
      <c r="KXL2" s="2063"/>
      <c r="KXM2" s="2063"/>
      <c r="KXN2" s="2063"/>
      <c r="KXO2" s="2063"/>
      <c r="KXP2" s="2063"/>
      <c r="KXQ2" s="2063"/>
      <c r="KXR2" s="2063"/>
      <c r="KXS2" s="2063"/>
      <c r="KXT2" s="2063"/>
      <c r="KXU2" s="2063"/>
      <c r="KXV2" s="2063"/>
      <c r="KXW2" s="2063"/>
      <c r="KXX2" s="2063"/>
      <c r="KXY2" s="2063"/>
      <c r="KXZ2" s="2063"/>
      <c r="KYA2" s="2063"/>
      <c r="KYB2" s="2063"/>
      <c r="KYC2" s="2063"/>
      <c r="KYD2" s="2063"/>
      <c r="KYE2" s="2063"/>
      <c r="KYF2" s="2063"/>
      <c r="KYG2" s="2063"/>
      <c r="KYH2" s="2063"/>
      <c r="KYI2" s="2063"/>
      <c r="KYJ2" s="2063"/>
      <c r="KYK2" s="2063"/>
      <c r="KYL2" s="2063"/>
      <c r="KYM2" s="2063"/>
      <c r="KYN2" s="2063"/>
      <c r="KYO2" s="2063"/>
      <c r="KYP2" s="2063"/>
      <c r="KYQ2" s="2063"/>
      <c r="KYR2" s="2063"/>
      <c r="KYS2" s="2063"/>
      <c r="KYT2" s="2063"/>
      <c r="KYU2" s="2063"/>
      <c r="KYV2" s="2063"/>
      <c r="KYW2" s="2063"/>
      <c r="KYX2" s="2063"/>
      <c r="KYY2" s="2063"/>
      <c r="KYZ2" s="2063"/>
      <c r="KZA2" s="2063"/>
      <c r="KZB2" s="2063"/>
      <c r="KZC2" s="2063"/>
      <c r="KZD2" s="2063"/>
      <c r="KZE2" s="2063"/>
      <c r="KZF2" s="2063"/>
      <c r="KZG2" s="2063"/>
      <c r="KZH2" s="2063"/>
      <c r="KZI2" s="2063"/>
      <c r="KZJ2" s="2063"/>
      <c r="KZK2" s="2063"/>
      <c r="KZL2" s="2063"/>
      <c r="KZM2" s="2063"/>
      <c r="KZN2" s="2063"/>
      <c r="KZO2" s="2063"/>
      <c r="KZP2" s="2063"/>
      <c r="KZQ2" s="2063"/>
      <c r="KZR2" s="2063"/>
      <c r="KZS2" s="2063"/>
      <c r="KZT2" s="2063"/>
      <c r="KZU2" s="2063"/>
      <c r="KZV2" s="2063"/>
      <c r="KZW2" s="2063"/>
      <c r="KZX2" s="2063"/>
      <c r="KZY2" s="2063"/>
      <c r="KZZ2" s="2063"/>
      <c r="LAA2" s="2063"/>
      <c r="LAB2" s="2063"/>
      <c r="LAC2" s="2063"/>
      <c r="LAD2" s="2063"/>
      <c r="LAE2" s="2063"/>
      <c r="LAF2" s="2063"/>
      <c r="LAG2" s="2063"/>
      <c r="LAH2" s="2063"/>
      <c r="LAI2" s="2063"/>
      <c r="LAJ2" s="2063"/>
      <c r="LAK2" s="2063"/>
      <c r="LAL2" s="2063"/>
      <c r="LAM2" s="2063"/>
      <c r="LAN2" s="2063"/>
      <c r="LAO2" s="2063"/>
      <c r="LAP2" s="2063"/>
      <c r="LAQ2" s="2063"/>
      <c r="LAR2" s="2063"/>
      <c r="LAS2" s="2063"/>
      <c r="LAT2" s="2063"/>
      <c r="LAU2" s="2063"/>
      <c r="LAV2" s="2063"/>
      <c r="LAW2" s="2063"/>
      <c r="LAX2" s="2063"/>
      <c r="LAY2" s="2063"/>
      <c r="LAZ2" s="2063"/>
      <c r="LBA2" s="2063"/>
      <c r="LBB2" s="2063"/>
      <c r="LBC2" s="2063"/>
      <c r="LBD2" s="2063"/>
      <c r="LBE2" s="2063"/>
      <c r="LBF2" s="2063"/>
      <c r="LBG2" s="2063"/>
      <c r="LBH2" s="2063"/>
      <c r="LBI2" s="2063"/>
      <c r="LBJ2" s="2063"/>
      <c r="LBK2" s="2063"/>
      <c r="LBL2" s="2063"/>
      <c r="LBM2" s="2063"/>
      <c r="LBN2" s="2063"/>
      <c r="LBO2" s="2063"/>
      <c r="LBP2" s="2063"/>
      <c r="LBQ2" s="2063"/>
      <c r="LBR2" s="2063"/>
      <c r="LBS2" s="2063"/>
      <c r="LBT2" s="2063"/>
      <c r="LBU2" s="2063"/>
      <c r="LBV2" s="2063"/>
      <c r="LBW2" s="2063"/>
      <c r="LBX2" s="2063"/>
      <c r="LBY2" s="2063"/>
      <c r="LBZ2" s="2063"/>
      <c r="LCA2" s="2063"/>
      <c r="LCB2" s="2063"/>
      <c r="LCC2" s="2063"/>
      <c r="LCD2" s="2063"/>
      <c r="LCE2" s="2063"/>
      <c r="LCF2" s="2063"/>
      <c r="LCG2" s="2063"/>
      <c r="LCH2" s="2063"/>
      <c r="LCI2" s="2063"/>
      <c r="LCJ2" s="2063"/>
      <c r="LCK2" s="2063"/>
      <c r="LCL2" s="2063"/>
      <c r="LCM2" s="2063"/>
      <c r="LCN2" s="2063"/>
      <c r="LCO2" s="2063"/>
      <c r="LCP2" s="2063"/>
      <c r="LCQ2" s="2063"/>
      <c r="LCR2" s="2063"/>
      <c r="LCS2" s="2063"/>
      <c r="LCT2" s="2063"/>
      <c r="LCU2" s="2063"/>
      <c r="LCV2" s="2063"/>
      <c r="LCW2" s="2063"/>
      <c r="LCX2" s="2063"/>
      <c r="LCY2" s="2063"/>
      <c r="LCZ2" s="2063"/>
      <c r="LDA2" s="2063"/>
      <c r="LDB2" s="2063"/>
      <c r="LDC2" s="2063"/>
      <c r="LDD2" s="2063"/>
      <c r="LDE2" s="2063"/>
      <c r="LDF2" s="2063"/>
      <c r="LDG2" s="2063"/>
      <c r="LDH2" s="2063"/>
      <c r="LDI2" s="2063"/>
      <c r="LDJ2" s="2063"/>
      <c r="LDK2" s="2063"/>
      <c r="LDL2" s="2063"/>
      <c r="LDM2" s="2063"/>
      <c r="LDN2" s="2063"/>
      <c r="LDO2" s="2063"/>
      <c r="LDP2" s="2063"/>
      <c r="LDQ2" s="2063"/>
      <c r="LDR2" s="2063"/>
      <c r="LDS2" s="2063"/>
      <c r="LDT2" s="2063"/>
      <c r="LDU2" s="2063"/>
      <c r="LDV2" s="2063"/>
      <c r="LDW2" s="2063"/>
      <c r="LDX2" s="2063"/>
      <c r="LDY2" s="2063"/>
      <c r="LDZ2" s="2063"/>
      <c r="LEA2" s="2063"/>
      <c r="LEB2" s="2063"/>
      <c r="LEC2" s="2063"/>
      <c r="LED2" s="2063"/>
      <c r="LEE2" s="2063"/>
      <c r="LEF2" s="2063"/>
      <c r="LEG2" s="2063"/>
      <c r="LEH2" s="2063"/>
      <c r="LEI2" s="2063"/>
      <c r="LEJ2" s="2063"/>
      <c r="LEK2" s="2063"/>
      <c r="LEL2" s="2063"/>
      <c r="LEM2" s="2063"/>
      <c r="LEN2" s="2063"/>
      <c r="LEO2" s="2063"/>
      <c r="LEP2" s="2063"/>
      <c r="LEQ2" s="2063"/>
      <c r="LER2" s="2063"/>
      <c r="LES2" s="2063"/>
      <c r="LET2" s="2063"/>
      <c r="LEU2" s="2063"/>
      <c r="LEV2" s="2063"/>
      <c r="LEW2" s="2063"/>
      <c r="LEX2" s="2063"/>
      <c r="LEY2" s="2063"/>
      <c r="LEZ2" s="2063"/>
      <c r="LFA2" s="2063"/>
      <c r="LFB2" s="2063"/>
      <c r="LFC2" s="2063"/>
      <c r="LFD2" s="2063"/>
      <c r="LFE2" s="2063"/>
      <c r="LFF2" s="2063"/>
      <c r="LFG2" s="2063"/>
      <c r="LFH2" s="2063"/>
      <c r="LFI2" s="2063"/>
      <c r="LFJ2" s="2063"/>
      <c r="LFK2" s="2063"/>
      <c r="LFL2" s="2063"/>
      <c r="LFM2" s="2063"/>
      <c r="LFN2" s="2063"/>
      <c r="LFO2" s="2063"/>
      <c r="LFP2" s="2063"/>
      <c r="LFQ2" s="2063"/>
      <c r="LFR2" s="2063"/>
      <c r="LFS2" s="2063"/>
      <c r="LFT2" s="2063"/>
      <c r="LFU2" s="2063"/>
      <c r="LFV2" s="2063"/>
      <c r="LFW2" s="2063"/>
      <c r="LFX2" s="2063"/>
      <c r="LFY2" s="2063"/>
      <c r="LFZ2" s="2063"/>
      <c r="LGA2" s="2063"/>
      <c r="LGB2" s="2063"/>
      <c r="LGC2" s="2063"/>
      <c r="LGD2" s="2063"/>
      <c r="LGE2" s="2063"/>
      <c r="LGF2" s="2063"/>
      <c r="LGG2" s="2063"/>
      <c r="LGH2" s="2063"/>
      <c r="LGI2" s="2063"/>
      <c r="LGJ2" s="2063"/>
      <c r="LGK2" s="2063"/>
      <c r="LGL2" s="2063"/>
      <c r="LGM2" s="2063"/>
      <c r="LGN2" s="2063"/>
      <c r="LGO2" s="2063"/>
      <c r="LGP2" s="2063"/>
      <c r="LGQ2" s="2063"/>
      <c r="LGR2" s="2063"/>
      <c r="LGS2" s="2063"/>
      <c r="LGT2" s="2063"/>
      <c r="LGU2" s="2063"/>
      <c r="LGV2" s="2063"/>
      <c r="LGW2" s="2063"/>
      <c r="LGX2" s="2063"/>
      <c r="LGY2" s="2063"/>
      <c r="LGZ2" s="2063"/>
      <c r="LHA2" s="2063"/>
      <c r="LHB2" s="2063"/>
      <c r="LHC2" s="2063"/>
      <c r="LHD2" s="2063"/>
      <c r="LHE2" s="2063"/>
      <c r="LHF2" s="2063"/>
      <c r="LHG2" s="2063"/>
      <c r="LHH2" s="2063"/>
      <c r="LHI2" s="2063"/>
      <c r="LHJ2" s="2063"/>
      <c r="LHK2" s="2063"/>
      <c r="LHL2" s="2063"/>
      <c r="LHM2" s="2063"/>
      <c r="LHN2" s="2063"/>
      <c r="LHO2" s="2063"/>
      <c r="LHP2" s="2063"/>
      <c r="LHQ2" s="2063"/>
      <c r="LHR2" s="2063"/>
      <c r="LHS2" s="2063"/>
      <c r="LHT2" s="2063"/>
      <c r="LHU2" s="2063"/>
      <c r="LHV2" s="2063"/>
      <c r="LHW2" s="2063"/>
      <c r="LHX2" s="2063"/>
      <c r="LHY2" s="2063"/>
      <c r="LHZ2" s="2063"/>
      <c r="LIA2" s="2063"/>
      <c r="LIB2" s="2063"/>
      <c r="LIC2" s="2063"/>
      <c r="LID2" s="2063"/>
      <c r="LIE2" s="2063"/>
      <c r="LIF2" s="2063"/>
      <c r="LIG2" s="2063"/>
      <c r="LIH2" s="2063"/>
      <c r="LII2" s="2063"/>
      <c r="LIJ2" s="2063"/>
      <c r="LIK2" s="2063"/>
      <c r="LIL2" s="2063"/>
      <c r="LIM2" s="2063"/>
      <c r="LIN2" s="2063"/>
      <c r="LIO2" s="2063"/>
      <c r="LIP2" s="2063"/>
      <c r="LIQ2" s="2063"/>
      <c r="LIR2" s="2063"/>
      <c r="LIS2" s="2063"/>
      <c r="LIT2" s="2063"/>
      <c r="LIU2" s="2063"/>
      <c r="LIV2" s="2063"/>
      <c r="LIW2" s="2063"/>
      <c r="LIX2" s="2063"/>
      <c r="LIY2" s="2063"/>
      <c r="LIZ2" s="2063"/>
      <c r="LJA2" s="2063"/>
      <c r="LJB2" s="2063"/>
      <c r="LJC2" s="2063"/>
      <c r="LJD2" s="2063"/>
      <c r="LJE2" s="2063"/>
      <c r="LJF2" s="2063"/>
      <c r="LJG2" s="2063"/>
      <c r="LJH2" s="2063"/>
      <c r="LJI2" s="2063"/>
      <c r="LJJ2" s="2063"/>
      <c r="LJK2" s="2063"/>
      <c r="LJL2" s="2063"/>
      <c r="LJM2" s="2063"/>
      <c r="LJN2" s="2063"/>
      <c r="LJO2" s="2063"/>
      <c r="LJP2" s="2063"/>
      <c r="LJQ2" s="2063"/>
      <c r="LJR2" s="2063"/>
      <c r="LJS2" s="2063"/>
      <c r="LJT2" s="2063"/>
      <c r="LJU2" s="2063"/>
      <c r="LJV2" s="2063"/>
      <c r="LJW2" s="2063"/>
      <c r="LJX2" s="2063"/>
      <c r="LJY2" s="2063"/>
      <c r="LJZ2" s="2063"/>
      <c r="LKA2" s="2063"/>
      <c r="LKB2" s="2063"/>
      <c r="LKC2" s="2063"/>
      <c r="LKD2" s="2063"/>
      <c r="LKE2" s="2063"/>
      <c r="LKF2" s="2063"/>
      <c r="LKG2" s="2063"/>
      <c r="LKH2" s="2063"/>
      <c r="LKI2" s="2063"/>
      <c r="LKJ2" s="2063"/>
      <c r="LKK2" s="2063"/>
      <c r="LKL2" s="2063"/>
      <c r="LKM2" s="2063"/>
      <c r="LKN2" s="2063"/>
      <c r="LKO2" s="2063"/>
      <c r="LKP2" s="2063"/>
      <c r="LKQ2" s="2063"/>
      <c r="LKR2" s="2063"/>
      <c r="LKS2" s="2063"/>
      <c r="LKT2" s="2063"/>
      <c r="LKU2" s="2063"/>
      <c r="LKV2" s="2063"/>
      <c r="LKW2" s="2063"/>
      <c r="LKX2" s="2063"/>
      <c r="LKY2" s="2063"/>
      <c r="LKZ2" s="2063"/>
      <c r="LLA2" s="2063"/>
      <c r="LLB2" s="2063"/>
      <c r="LLC2" s="2063"/>
      <c r="LLD2" s="2063"/>
      <c r="LLE2" s="2063"/>
      <c r="LLF2" s="2063"/>
      <c r="LLG2" s="2063"/>
      <c r="LLH2" s="2063"/>
      <c r="LLI2" s="2063"/>
      <c r="LLJ2" s="2063"/>
      <c r="LLK2" s="2063"/>
      <c r="LLL2" s="2063"/>
      <c r="LLM2" s="2063"/>
      <c r="LLN2" s="2063"/>
      <c r="LLO2" s="2063"/>
      <c r="LLP2" s="2063"/>
      <c r="LLQ2" s="2063"/>
      <c r="LLR2" s="2063"/>
      <c r="LLS2" s="2063"/>
      <c r="LLT2" s="2063"/>
      <c r="LLU2" s="2063"/>
      <c r="LLV2" s="2063"/>
      <c r="LLW2" s="2063"/>
      <c r="LLX2" s="2063"/>
      <c r="LLY2" s="2063"/>
      <c r="LLZ2" s="2063"/>
      <c r="LMA2" s="2063"/>
      <c r="LMB2" s="2063"/>
      <c r="LMC2" s="2063"/>
      <c r="LMD2" s="2063"/>
      <c r="LME2" s="2063"/>
      <c r="LMF2" s="2063"/>
      <c r="LMG2" s="2063"/>
      <c r="LMH2" s="2063"/>
      <c r="LMI2" s="2063"/>
      <c r="LMJ2" s="2063"/>
      <c r="LMK2" s="2063"/>
      <c r="LML2" s="2063"/>
      <c r="LMM2" s="2063"/>
      <c r="LMN2" s="2063"/>
      <c r="LMO2" s="2063"/>
      <c r="LMP2" s="2063"/>
      <c r="LMQ2" s="2063"/>
      <c r="LMR2" s="2063"/>
      <c r="LMS2" s="2063"/>
      <c r="LMT2" s="2063"/>
      <c r="LMU2" s="2063"/>
      <c r="LMV2" s="2063"/>
      <c r="LMW2" s="2063"/>
      <c r="LMX2" s="2063"/>
      <c r="LMY2" s="2063"/>
      <c r="LMZ2" s="2063"/>
      <c r="LNA2" s="2063"/>
      <c r="LNB2" s="2063"/>
      <c r="LNC2" s="2063"/>
      <c r="LND2" s="2063"/>
      <c r="LNE2" s="2063"/>
      <c r="LNF2" s="2063"/>
      <c r="LNG2" s="2063"/>
      <c r="LNH2" s="2063"/>
      <c r="LNI2" s="2063"/>
      <c r="LNJ2" s="2063"/>
      <c r="LNK2" s="2063"/>
      <c r="LNL2" s="2063"/>
      <c r="LNM2" s="2063"/>
      <c r="LNN2" s="2063"/>
      <c r="LNO2" s="2063"/>
      <c r="LNP2" s="2063"/>
      <c r="LNQ2" s="2063"/>
      <c r="LNR2" s="2063"/>
      <c r="LNS2" s="2063"/>
      <c r="LNT2" s="2063"/>
      <c r="LNU2" s="2063"/>
      <c r="LNV2" s="2063"/>
      <c r="LNW2" s="2063"/>
      <c r="LNX2" s="2063"/>
      <c r="LNY2" s="2063"/>
      <c r="LNZ2" s="2063"/>
      <c r="LOA2" s="2063"/>
      <c r="LOB2" s="2063"/>
      <c r="LOC2" s="2063"/>
      <c r="LOD2" s="2063"/>
      <c r="LOE2" s="2063"/>
      <c r="LOF2" s="2063"/>
      <c r="LOG2" s="2063"/>
      <c r="LOH2" s="2063"/>
      <c r="LOI2" s="2063"/>
      <c r="LOJ2" s="2063"/>
      <c r="LOK2" s="2063"/>
      <c r="LOL2" s="2063"/>
      <c r="LOM2" s="2063"/>
      <c r="LON2" s="2063"/>
      <c r="LOO2" s="2063"/>
      <c r="LOP2" s="2063"/>
      <c r="LOQ2" s="2063"/>
      <c r="LOR2" s="2063"/>
      <c r="LOS2" s="2063"/>
      <c r="LOT2" s="2063"/>
      <c r="LOU2" s="2063"/>
      <c r="LOV2" s="2063"/>
      <c r="LOW2" s="2063"/>
      <c r="LOX2" s="2063"/>
      <c r="LOY2" s="2063"/>
      <c r="LOZ2" s="2063"/>
      <c r="LPA2" s="2063"/>
      <c r="LPB2" s="2063"/>
      <c r="LPC2" s="2063"/>
      <c r="LPD2" s="2063"/>
      <c r="LPE2" s="2063"/>
      <c r="LPF2" s="2063"/>
      <c r="LPG2" s="2063"/>
      <c r="LPH2" s="2063"/>
      <c r="LPI2" s="2063"/>
      <c r="LPJ2" s="2063"/>
      <c r="LPK2" s="2063"/>
      <c r="LPL2" s="2063"/>
      <c r="LPM2" s="2063"/>
      <c r="LPN2" s="2063"/>
      <c r="LPO2" s="2063"/>
      <c r="LPP2" s="2063"/>
      <c r="LPQ2" s="2063"/>
      <c r="LPR2" s="2063"/>
      <c r="LPS2" s="2063"/>
      <c r="LPT2" s="2063"/>
      <c r="LPU2" s="2063"/>
      <c r="LPV2" s="2063"/>
      <c r="LPW2" s="2063"/>
      <c r="LPX2" s="2063"/>
      <c r="LPY2" s="2063"/>
      <c r="LPZ2" s="2063"/>
      <c r="LQA2" s="2063"/>
      <c r="LQB2" s="2063"/>
      <c r="LQC2" s="2063"/>
      <c r="LQD2" s="2063"/>
      <c r="LQE2" s="2063"/>
      <c r="LQF2" s="2063"/>
      <c r="LQG2" s="2063"/>
      <c r="LQH2" s="2063"/>
      <c r="LQI2" s="2063"/>
      <c r="LQJ2" s="2063"/>
      <c r="LQK2" s="2063"/>
      <c r="LQL2" s="2063"/>
      <c r="LQM2" s="2063"/>
      <c r="LQN2" s="2063"/>
      <c r="LQO2" s="2063"/>
      <c r="LQP2" s="2063"/>
      <c r="LQQ2" s="2063"/>
      <c r="LQR2" s="2063"/>
      <c r="LQS2" s="2063"/>
      <c r="LQT2" s="2063"/>
      <c r="LQU2" s="2063"/>
      <c r="LQV2" s="2063"/>
      <c r="LQW2" s="2063"/>
      <c r="LQX2" s="2063"/>
      <c r="LQY2" s="2063"/>
      <c r="LQZ2" s="2063"/>
      <c r="LRA2" s="2063"/>
      <c r="LRB2" s="2063"/>
      <c r="LRC2" s="2063"/>
      <c r="LRD2" s="2063"/>
      <c r="LRE2" s="2063"/>
      <c r="LRF2" s="2063"/>
      <c r="LRG2" s="2063"/>
      <c r="LRH2" s="2063"/>
      <c r="LRI2" s="2063"/>
      <c r="LRJ2" s="2063"/>
      <c r="LRK2" s="2063"/>
      <c r="LRL2" s="2063"/>
      <c r="LRM2" s="2063"/>
      <c r="LRN2" s="2063"/>
      <c r="LRO2" s="2063"/>
      <c r="LRP2" s="2063"/>
      <c r="LRQ2" s="2063"/>
      <c r="LRR2" s="2063"/>
      <c r="LRS2" s="2063"/>
      <c r="LRT2" s="2063"/>
      <c r="LRU2" s="2063"/>
      <c r="LRV2" s="2063"/>
      <c r="LRW2" s="2063"/>
      <c r="LRX2" s="2063"/>
      <c r="LRY2" s="2063"/>
      <c r="LRZ2" s="2063"/>
      <c r="LSA2" s="2063"/>
      <c r="LSB2" s="2063"/>
      <c r="LSC2" s="2063"/>
      <c r="LSD2" s="2063"/>
      <c r="LSE2" s="2063"/>
      <c r="LSF2" s="2063"/>
      <c r="LSG2" s="2063"/>
      <c r="LSH2" s="2063"/>
      <c r="LSI2" s="2063"/>
      <c r="LSJ2" s="2063"/>
      <c r="LSK2" s="2063"/>
      <c r="LSL2" s="2063"/>
      <c r="LSM2" s="2063"/>
      <c r="LSN2" s="2063"/>
      <c r="LSO2" s="2063"/>
      <c r="LSP2" s="2063"/>
      <c r="LSQ2" s="2063"/>
      <c r="LSR2" s="2063"/>
      <c r="LSS2" s="2063"/>
      <c r="LST2" s="2063"/>
      <c r="LSU2" s="2063"/>
      <c r="LSV2" s="2063"/>
      <c r="LSW2" s="2063"/>
      <c r="LSX2" s="2063"/>
      <c r="LSY2" s="2063"/>
      <c r="LSZ2" s="2063"/>
      <c r="LTA2" s="2063"/>
      <c r="LTB2" s="2063"/>
      <c r="LTC2" s="2063"/>
      <c r="LTD2" s="2063"/>
      <c r="LTE2" s="2063"/>
      <c r="LTF2" s="2063"/>
      <c r="LTG2" s="2063"/>
      <c r="LTH2" s="2063"/>
      <c r="LTI2" s="2063"/>
      <c r="LTJ2" s="2063"/>
      <c r="LTK2" s="2063"/>
      <c r="LTL2" s="2063"/>
      <c r="LTM2" s="2063"/>
      <c r="LTN2" s="2063"/>
      <c r="LTO2" s="2063"/>
      <c r="LTP2" s="2063"/>
      <c r="LTQ2" s="2063"/>
      <c r="LTR2" s="2063"/>
      <c r="LTS2" s="2063"/>
      <c r="LTT2" s="2063"/>
      <c r="LTU2" s="2063"/>
      <c r="LTV2" s="2063"/>
      <c r="LTW2" s="2063"/>
      <c r="LTX2" s="2063"/>
      <c r="LTY2" s="2063"/>
      <c r="LTZ2" s="2063"/>
      <c r="LUA2" s="2063"/>
      <c r="LUB2" s="2063"/>
      <c r="LUC2" s="2063"/>
      <c r="LUD2" s="2063"/>
      <c r="LUE2" s="2063"/>
      <c r="LUF2" s="2063"/>
      <c r="LUG2" s="2063"/>
      <c r="LUH2" s="2063"/>
      <c r="LUI2" s="2063"/>
      <c r="LUJ2" s="2063"/>
      <c r="LUK2" s="2063"/>
      <c r="LUL2" s="2063"/>
      <c r="LUM2" s="2063"/>
      <c r="LUN2" s="2063"/>
      <c r="LUO2" s="2063"/>
      <c r="LUP2" s="2063"/>
      <c r="LUQ2" s="2063"/>
      <c r="LUR2" s="2063"/>
      <c r="LUS2" s="2063"/>
      <c r="LUT2" s="2063"/>
      <c r="LUU2" s="2063"/>
      <c r="LUV2" s="2063"/>
      <c r="LUW2" s="2063"/>
      <c r="LUX2" s="2063"/>
      <c r="LUY2" s="2063"/>
      <c r="LUZ2" s="2063"/>
      <c r="LVA2" s="2063"/>
      <c r="LVB2" s="2063"/>
      <c r="LVC2" s="2063"/>
      <c r="LVD2" s="2063"/>
      <c r="LVE2" s="2063"/>
      <c r="LVF2" s="2063"/>
      <c r="LVG2" s="2063"/>
      <c r="LVH2" s="2063"/>
      <c r="LVI2" s="2063"/>
      <c r="LVJ2" s="2063"/>
      <c r="LVK2" s="2063"/>
      <c r="LVL2" s="2063"/>
      <c r="LVM2" s="2063"/>
      <c r="LVN2" s="2063"/>
      <c r="LVO2" s="2063"/>
      <c r="LVP2" s="2063"/>
      <c r="LVQ2" s="2063"/>
      <c r="LVR2" s="2063"/>
      <c r="LVS2" s="2063"/>
      <c r="LVT2" s="2063"/>
      <c r="LVU2" s="2063"/>
      <c r="LVV2" s="2063"/>
      <c r="LVW2" s="2063"/>
      <c r="LVX2" s="2063"/>
      <c r="LVY2" s="2063"/>
      <c r="LVZ2" s="2063"/>
      <c r="LWA2" s="2063"/>
      <c r="LWB2" s="2063"/>
      <c r="LWC2" s="2063"/>
      <c r="LWD2" s="2063"/>
      <c r="LWE2" s="2063"/>
      <c r="LWF2" s="2063"/>
      <c r="LWG2" s="2063"/>
      <c r="LWH2" s="2063"/>
      <c r="LWI2" s="2063"/>
      <c r="LWJ2" s="2063"/>
      <c r="LWK2" s="2063"/>
      <c r="LWL2" s="2063"/>
      <c r="LWM2" s="2063"/>
      <c r="LWN2" s="2063"/>
      <c r="LWO2" s="2063"/>
      <c r="LWP2" s="2063"/>
      <c r="LWQ2" s="2063"/>
      <c r="LWR2" s="2063"/>
      <c r="LWS2" s="2063"/>
      <c r="LWT2" s="2063"/>
      <c r="LWU2" s="2063"/>
      <c r="LWV2" s="2063"/>
      <c r="LWW2" s="2063"/>
      <c r="LWX2" s="2063"/>
      <c r="LWY2" s="2063"/>
      <c r="LWZ2" s="2063"/>
      <c r="LXA2" s="2063"/>
      <c r="LXB2" s="2063"/>
      <c r="LXC2" s="2063"/>
      <c r="LXD2" s="2063"/>
      <c r="LXE2" s="2063"/>
      <c r="LXF2" s="2063"/>
      <c r="LXG2" s="2063"/>
      <c r="LXH2" s="2063"/>
      <c r="LXI2" s="2063"/>
      <c r="LXJ2" s="2063"/>
      <c r="LXK2" s="2063"/>
      <c r="LXL2" s="2063"/>
      <c r="LXM2" s="2063"/>
      <c r="LXN2" s="2063"/>
      <c r="LXO2" s="2063"/>
      <c r="LXP2" s="2063"/>
      <c r="LXQ2" s="2063"/>
      <c r="LXR2" s="2063"/>
      <c r="LXS2" s="2063"/>
      <c r="LXT2" s="2063"/>
      <c r="LXU2" s="2063"/>
      <c r="LXV2" s="2063"/>
      <c r="LXW2" s="2063"/>
      <c r="LXX2" s="2063"/>
      <c r="LXY2" s="2063"/>
      <c r="LXZ2" s="2063"/>
      <c r="LYA2" s="2063"/>
      <c r="LYB2" s="2063"/>
      <c r="LYC2" s="2063"/>
      <c r="LYD2" s="2063"/>
      <c r="LYE2" s="2063"/>
      <c r="LYF2" s="2063"/>
      <c r="LYG2" s="2063"/>
      <c r="LYH2" s="2063"/>
      <c r="LYI2" s="2063"/>
      <c r="LYJ2" s="2063"/>
      <c r="LYK2" s="2063"/>
      <c r="LYL2" s="2063"/>
      <c r="LYM2" s="2063"/>
      <c r="LYN2" s="2063"/>
      <c r="LYO2" s="2063"/>
      <c r="LYP2" s="2063"/>
      <c r="LYQ2" s="2063"/>
      <c r="LYR2" s="2063"/>
      <c r="LYS2" s="2063"/>
      <c r="LYT2" s="2063"/>
      <c r="LYU2" s="2063"/>
      <c r="LYV2" s="2063"/>
      <c r="LYW2" s="2063"/>
      <c r="LYX2" s="2063"/>
      <c r="LYY2" s="2063"/>
      <c r="LYZ2" s="2063"/>
      <c r="LZA2" s="2063"/>
      <c r="LZB2" s="2063"/>
      <c r="LZC2" s="2063"/>
      <c r="LZD2" s="2063"/>
      <c r="LZE2" s="2063"/>
      <c r="LZF2" s="2063"/>
      <c r="LZG2" s="2063"/>
      <c r="LZH2" s="2063"/>
      <c r="LZI2" s="2063"/>
      <c r="LZJ2" s="2063"/>
      <c r="LZK2" s="2063"/>
      <c r="LZL2" s="2063"/>
      <c r="LZM2" s="2063"/>
      <c r="LZN2" s="2063"/>
      <c r="LZO2" s="2063"/>
      <c r="LZP2" s="2063"/>
      <c r="LZQ2" s="2063"/>
      <c r="LZR2" s="2063"/>
      <c r="LZS2" s="2063"/>
      <c r="LZT2" s="2063"/>
      <c r="LZU2" s="2063"/>
      <c r="LZV2" s="2063"/>
      <c r="LZW2" s="2063"/>
      <c r="LZX2" s="2063"/>
      <c r="LZY2" s="2063"/>
      <c r="LZZ2" s="2063"/>
      <c r="MAA2" s="2063"/>
      <c r="MAB2" s="2063"/>
      <c r="MAC2" s="2063"/>
      <c r="MAD2" s="2063"/>
      <c r="MAE2" s="2063"/>
      <c r="MAF2" s="2063"/>
      <c r="MAG2" s="2063"/>
      <c r="MAH2" s="2063"/>
      <c r="MAI2" s="2063"/>
      <c r="MAJ2" s="2063"/>
      <c r="MAK2" s="2063"/>
      <c r="MAL2" s="2063"/>
      <c r="MAM2" s="2063"/>
      <c r="MAN2" s="2063"/>
      <c r="MAO2" s="2063"/>
      <c r="MAP2" s="2063"/>
      <c r="MAQ2" s="2063"/>
      <c r="MAR2" s="2063"/>
      <c r="MAS2" s="2063"/>
      <c r="MAT2" s="2063"/>
      <c r="MAU2" s="2063"/>
      <c r="MAV2" s="2063"/>
      <c r="MAW2" s="2063"/>
      <c r="MAX2" s="2063"/>
      <c r="MAY2" s="2063"/>
      <c r="MAZ2" s="2063"/>
      <c r="MBA2" s="2063"/>
      <c r="MBB2" s="2063"/>
      <c r="MBC2" s="2063"/>
      <c r="MBD2" s="2063"/>
      <c r="MBE2" s="2063"/>
      <c r="MBF2" s="2063"/>
      <c r="MBG2" s="2063"/>
      <c r="MBH2" s="2063"/>
      <c r="MBI2" s="2063"/>
      <c r="MBJ2" s="2063"/>
      <c r="MBK2" s="2063"/>
      <c r="MBL2" s="2063"/>
      <c r="MBM2" s="2063"/>
      <c r="MBN2" s="2063"/>
      <c r="MBO2" s="2063"/>
      <c r="MBP2" s="2063"/>
      <c r="MBQ2" s="2063"/>
      <c r="MBR2" s="2063"/>
      <c r="MBS2" s="2063"/>
      <c r="MBT2" s="2063"/>
      <c r="MBU2" s="2063"/>
      <c r="MBV2" s="2063"/>
      <c r="MBW2" s="2063"/>
      <c r="MBX2" s="2063"/>
      <c r="MBY2" s="2063"/>
      <c r="MBZ2" s="2063"/>
      <c r="MCA2" s="2063"/>
      <c r="MCB2" s="2063"/>
      <c r="MCC2" s="2063"/>
      <c r="MCD2" s="2063"/>
      <c r="MCE2" s="2063"/>
      <c r="MCF2" s="2063"/>
      <c r="MCG2" s="2063"/>
      <c r="MCH2" s="2063"/>
      <c r="MCI2" s="2063"/>
      <c r="MCJ2" s="2063"/>
      <c r="MCK2" s="2063"/>
      <c r="MCL2" s="2063"/>
      <c r="MCM2" s="2063"/>
      <c r="MCN2" s="2063"/>
      <c r="MCO2" s="2063"/>
      <c r="MCP2" s="2063"/>
      <c r="MCQ2" s="2063"/>
      <c r="MCR2" s="2063"/>
      <c r="MCS2" s="2063"/>
      <c r="MCT2" s="2063"/>
      <c r="MCU2" s="2063"/>
      <c r="MCV2" s="2063"/>
      <c r="MCW2" s="2063"/>
      <c r="MCX2" s="2063"/>
      <c r="MCY2" s="2063"/>
      <c r="MCZ2" s="2063"/>
      <c r="MDA2" s="2063"/>
      <c r="MDB2" s="2063"/>
      <c r="MDC2" s="2063"/>
      <c r="MDD2" s="2063"/>
      <c r="MDE2" s="2063"/>
      <c r="MDF2" s="2063"/>
      <c r="MDG2" s="2063"/>
      <c r="MDH2" s="2063"/>
      <c r="MDI2" s="2063"/>
      <c r="MDJ2" s="2063"/>
      <c r="MDK2" s="2063"/>
      <c r="MDL2" s="2063"/>
      <c r="MDM2" s="2063"/>
      <c r="MDN2" s="2063"/>
      <c r="MDO2" s="2063"/>
      <c r="MDP2" s="2063"/>
      <c r="MDQ2" s="2063"/>
      <c r="MDR2" s="2063"/>
      <c r="MDS2" s="2063"/>
      <c r="MDT2" s="2063"/>
      <c r="MDU2" s="2063"/>
      <c r="MDV2" s="2063"/>
      <c r="MDW2" s="2063"/>
      <c r="MDX2" s="2063"/>
      <c r="MDY2" s="2063"/>
      <c r="MDZ2" s="2063"/>
      <c r="MEA2" s="2063"/>
      <c r="MEB2" s="2063"/>
      <c r="MEC2" s="2063"/>
      <c r="MED2" s="2063"/>
      <c r="MEE2" s="2063"/>
      <c r="MEF2" s="2063"/>
      <c r="MEG2" s="2063"/>
      <c r="MEH2" s="2063"/>
      <c r="MEI2" s="2063"/>
      <c r="MEJ2" s="2063"/>
      <c r="MEK2" s="2063"/>
      <c r="MEL2" s="2063"/>
      <c r="MEM2" s="2063"/>
      <c r="MEN2" s="2063"/>
      <c r="MEO2" s="2063"/>
      <c r="MEP2" s="2063"/>
      <c r="MEQ2" s="2063"/>
      <c r="MER2" s="2063"/>
      <c r="MES2" s="2063"/>
      <c r="MET2" s="2063"/>
      <c r="MEU2" s="2063"/>
      <c r="MEV2" s="2063"/>
      <c r="MEW2" s="2063"/>
      <c r="MEX2" s="2063"/>
      <c r="MEY2" s="2063"/>
      <c r="MEZ2" s="2063"/>
      <c r="MFA2" s="2063"/>
      <c r="MFB2" s="2063"/>
      <c r="MFC2" s="2063"/>
      <c r="MFD2" s="2063"/>
      <c r="MFE2" s="2063"/>
      <c r="MFF2" s="2063"/>
      <c r="MFG2" s="2063"/>
      <c r="MFH2" s="2063"/>
      <c r="MFI2" s="2063"/>
      <c r="MFJ2" s="2063"/>
      <c r="MFK2" s="2063"/>
      <c r="MFL2" s="2063"/>
      <c r="MFM2" s="2063"/>
      <c r="MFN2" s="2063"/>
      <c r="MFO2" s="2063"/>
      <c r="MFP2" s="2063"/>
      <c r="MFQ2" s="2063"/>
      <c r="MFR2" s="2063"/>
      <c r="MFS2" s="2063"/>
      <c r="MFT2" s="2063"/>
      <c r="MFU2" s="2063"/>
      <c r="MFV2" s="2063"/>
      <c r="MFW2" s="2063"/>
      <c r="MFX2" s="2063"/>
      <c r="MFY2" s="2063"/>
      <c r="MFZ2" s="2063"/>
      <c r="MGA2" s="2063"/>
      <c r="MGB2" s="2063"/>
      <c r="MGC2" s="2063"/>
      <c r="MGD2" s="2063"/>
      <c r="MGE2" s="2063"/>
      <c r="MGF2" s="2063"/>
      <c r="MGG2" s="2063"/>
      <c r="MGH2" s="2063"/>
      <c r="MGI2" s="2063"/>
      <c r="MGJ2" s="2063"/>
      <c r="MGK2" s="2063"/>
      <c r="MGL2" s="2063"/>
      <c r="MGM2" s="2063"/>
      <c r="MGN2" s="2063"/>
      <c r="MGO2" s="2063"/>
      <c r="MGP2" s="2063"/>
      <c r="MGQ2" s="2063"/>
      <c r="MGR2" s="2063"/>
      <c r="MGS2" s="2063"/>
      <c r="MGT2" s="2063"/>
      <c r="MGU2" s="2063"/>
      <c r="MGV2" s="2063"/>
      <c r="MGW2" s="2063"/>
      <c r="MGX2" s="2063"/>
      <c r="MGY2" s="2063"/>
      <c r="MGZ2" s="2063"/>
      <c r="MHA2" s="2063"/>
      <c r="MHB2" s="2063"/>
      <c r="MHC2" s="2063"/>
      <c r="MHD2" s="2063"/>
      <c r="MHE2" s="2063"/>
      <c r="MHF2" s="2063"/>
      <c r="MHG2" s="2063"/>
      <c r="MHH2" s="2063"/>
      <c r="MHI2" s="2063"/>
      <c r="MHJ2" s="2063"/>
      <c r="MHK2" s="2063"/>
      <c r="MHL2" s="2063"/>
      <c r="MHM2" s="2063"/>
      <c r="MHN2" s="2063"/>
      <c r="MHO2" s="2063"/>
      <c r="MHP2" s="2063"/>
      <c r="MHQ2" s="2063"/>
      <c r="MHR2" s="2063"/>
      <c r="MHS2" s="2063"/>
      <c r="MHT2" s="2063"/>
      <c r="MHU2" s="2063"/>
      <c r="MHV2" s="2063"/>
      <c r="MHW2" s="2063"/>
      <c r="MHX2" s="2063"/>
      <c r="MHY2" s="2063"/>
      <c r="MHZ2" s="2063"/>
      <c r="MIA2" s="2063"/>
      <c r="MIB2" s="2063"/>
      <c r="MIC2" s="2063"/>
      <c r="MID2" s="2063"/>
      <c r="MIE2" s="2063"/>
      <c r="MIF2" s="2063"/>
      <c r="MIG2" s="2063"/>
      <c r="MIH2" s="2063"/>
      <c r="MII2" s="2063"/>
      <c r="MIJ2" s="2063"/>
      <c r="MIK2" s="2063"/>
      <c r="MIL2" s="2063"/>
      <c r="MIM2" s="2063"/>
      <c r="MIN2" s="2063"/>
      <c r="MIO2" s="2063"/>
      <c r="MIP2" s="2063"/>
      <c r="MIQ2" s="2063"/>
      <c r="MIR2" s="2063"/>
      <c r="MIS2" s="2063"/>
      <c r="MIT2" s="2063"/>
      <c r="MIU2" s="2063"/>
      <c r="MIV2" s="2063"/>
      <c r="MIW2" s="2063"/>
      <c r="MIX2" s="2063"/>
      <c r="MIY2" s="2063"/>
      <c r="MIZ2" s="2063"/>
      <c r="MJA2" s="2063"/>
      <c r="MJB2" s="2063"/>
      <c r="MJC2" s="2063"/>
      <c r="MJD2" s="2063"/>
      <c r="MJE2" s="2063"/>
      <c r="MJF2" s="2063"/>
      <c r="MJG2" s="2063"/>
      <c r="MJH2" s="2063"/>
      <c r="MJI2" s="2063"/>
      <c r="MJJ2" s="2063"/>
      <c r="MJK2" s="2063"/>
      <c r="MJL2" s="2063"/>
      <c r="MJM2" s="2063"/>
      <c r="MJN2" s="2063"/>
      <c r="MJO2" s="2063"/>
      <c r="MJP2" s="2063"/>
      <c r="MJQ2" s="2063"/>
      <c r="MJR2" s="2063"/>
      <c r="MJS2" s="2063"/>
      <c r="MJT2" s="2063"/>
      <c r="MJU2" s="2063"/>
      <c r="MJV2" s="2063"/>
      <c r="MJW2" s="2063"/>
      <c r="MJX2" s="2063"/>
      <c r="MJY2" s="2063"/>
      <c r="MJZ2" s="2063"/>
      <c r="MKA2" s="2063"/>
      <c r="MKB2" s="2063"/>
      <c r="MKC2" s="2063"/>
      <c r="MKD2" s="2063"/>
      <c r="MKE2" s="2063"/>
      <c r="MKF2" s="2063"/>
      <c r="MKG2" s="2063"/>
      <c r="MKH2" s="2063"/>
      <c r="MKI2" s="2063"/>
      <c r="MKJ2" s="2063"/>
      <c r="MKK2" s="2063"/>
      <c r="MKL2" s="2063"/>
      <c r="MKM2" s="2063"/>
      <c r="MKN2" s="2063"/>
      <c r="MKO2" s="2063"/>
      <c r="MKP2" s="2063"/>
      <c r="MKQ2" s="2063"/>
      <c r="MKR2" s="2063"/>
      <c r="MKS2" s="2063"/>
      <c r="MKT2" s="2063"/>
      <c r="MKU2" s="2063"/>
      <c r="MKV2" s="2063"/>
      <c r="MKW2" s="2063"/>
      <c r="MKX2" s="2063"/>
      <c r="MKY2" s="2063"/>
      <c r="MKZ2" s="2063"/>
      <c r="MLA2" s="2063"/>
      <c r="MLB2" s="2063"/>
      <c r="MLC2" s="2063"/>
      <c r="MLD2" s="2063"/>
      <c r="MLE2" s="2063"/>
      <c r="MLF2" s="2063"/>
      <c r="MLG2" s="2063"/>
      <c r="MLH2" s="2063"/>
      <c r="MLI2" s="2063"/>
      <c r="MLJ2" s="2063"/>
      <c r="MLK2" s="2063"/>
      <c r="MLL2" s="2063"/>
      <c r="MLM2" s="2063"/>
      <c r="MLN2" s="2063"/>
      <c r="MLO2" s="2063"/>
      <c r="MLP2" s="2063"/>
      <c r="MLQ2" s="2063"/>
      <c r="MLR2" s="2063"/>
      <c r="MLS2" s="2063"/>
      <c r="MLT2" s="2063"/>
      <c r="MLU2" s="2063"/>
      <c r="MLV2" s="2063"/>
      <c r="MLW2" s="2063"/>
      <c r="MLX2" s="2063"/>
      <c r="MLY2" s="2063"/>
      <c r="MLZ2" s="2063"/>
      <c r="MMA2" s="2063"/>
      <c r="MMB2" s="2063"/>
      <c r="MMC2" s="2063"/>
      <c r="MMD2" s="2063"/>
      <c r="MME2" s="2063"/>
      <c r="MMF2" s="2063"/>
      <c r="MMG2" s="2063"/>
      <c r="MMH2" s="2063"/>
      <c r="MMI2" s="2063"/>
      <c r="MMJ2" s="2063"/>
      <c r="MMK2" s="2063"/>
      <c r="MML2" s="2063"/>
      <c r="MMM2" s="2063"/>
      <c r="MMN2" s="2063"/>
      <c r="MMO2" s="2063"/>
      <c r="MMP2" s="2063"/>
      <c r="MMQ2" s="2063"/>
      <c r="MMR2" s="2063"/>
      <c r="MMS2" s="2063"/>
      <c r="MMT2" s="2063"/>
      <c r="MMU2" s="2063"/>
      <c r="MMV2" s="2063"/>
      <c r="MMW2" s="2063"/>
      <c r="MMX2" s="2063"/>
      <c r="MMY2" s="2063"/>
      <c r="MMZ2" s="2063"/>
      <c r="MNA2" s="2063"/>
      <c r="MNB2" s="2063"/>
      <c r="MNC2" s="2063"/>
      <c r="MND2" s="2063"/>
      <c r="MNE2" s="2063"/>
      <c r="MNF2" s="2063"/>
      <c r="MNG2" s="2063"/>
      <c r="MNH2" s="2063"/>
      <c r="MNI2" s="2063"/>
      <c r="MNJ2" s="2063"/>
      <c r="MNK2" s="2063"/>
      <c r="MNL2" s="2063"/>
      <c r="MNM2" s="2063"/>
      <c r="MNN2" s="2063"/>
      <c r="MNO2" s="2063"/>
      <c r="MNP2" s="2063"/>
      <c r="MNQ2" s="2063"/>
      <c r="MNR2" s="2063"/>
      <c r="MNS2" s="2063"/>
      <c r="MNT2" s="2063"/>
      <c r="MNU2" s="2063"/>
      <c r="MNV2" s="2063"/>
      <c r="MNW2" s="2063"/>
      <c r="MNX2" s="2063"/>
      <c r="MNY2" s="2063"/>
      <c r="MNZ2" s="2063"/>
      <c r="MOA2" s="2063"/>
      <c r="MOB2" s="2063"/>
      <c r="MOC2" s="2063"/>
      <c r="MOD2" s="2063"/>
      <c r="MOE2" s="2063"/>
      <c r="MOF2" s="2063"/>
      <c r="MOG2" s="2063"/>
      <c r="MOH2" s="2063"/>
      <c r="MOI2" s="2063"/>
      <c r="MOJ2" s="2063"/>
      <c r="MOK2" s="2063"/>
      <c r="MOL2" s="2063"/>
      <c r="MOM2" s="2063"/>
      <c r="MON2" s="2063"/>
      <c r="MOO2" s="2063"/>
      <c r="MOP2" s="2063"/>
      <c r="MOQ2" s="2063"/>
      <c r="MOR2" s="2063"/>
      <c r="MOS2" s="2063"/>
      <c r="MOT2" s="2063"/>
      <c r="MOU2" s="2063"/>
      <c r="MOV2" s="2063"/>
      <c r="MOW2" s="2063"/>
      <c r="MOX2" s="2063"/>
      <c r="MOY2" s="2063"/>
      <c r="MOZ2" s="2063"/>
      <c r="MPA2" s="2063"/>
      <c r="MPB2" s="2063"/>
      <c r="MPC2" s="2063"/>
      <c r="MPD2" s="2063"/>
      <c r="MPE2" s="2063"/>
      <c r="MPF2" s="2063"/>
      <c r="MPG2" s="2063"/>
      <c r="MPH2" s="2063"/>
      <c r="MPI2" s="2063"/>
      <c r="MPJ2" s="2063"/>
      <c r="MPK2" s="2063"/>
      <c r="MPL2" s="2063"/>
      <c r="MPM2" s="2063"/>
      <c r="MPN2" s="2063"/>
      <c r="MPO2" s="2063"/>
      <c r="MPP2" s="2063"/>
      <c r="MPQ2" s="2063"/>
      <c r="MPR2" s="2063"/>
      <c r="MPS2" s="2063"/>
      <c r="MPT2" s="2063"/>
      <c r="MPU2" s="2063"/>
      <c r="MPV2" s="2063"/>
      <c r="MPW2" s="2063"/>
      <c r="MPX2" s="2063"/>
      <c r="MPY2" s="2063"/>
      <c r="MPZ2" s="2063"/>
      <c r="MQA2" s="2063"/>
      <c r="MQB2" s="2063"/>
      <c r="MQC2" s="2063"/>
      <c r="MQD2" s="2063"/>
      <c r="MQE2" s="2063"/>
      <c r="MQF2" s="2063"/>
      <c r="MQG2" s="2063"/>
      <c r="MQH2" s="2063"/>
      <c r="MQI2" s="2063"/>
      <c r="MQJ2" s="2063"/>
      <c r="MQK2" s="2063"/>
      <c r="MQL2" s="2063"/>
      <c r="MQM2" s="2063"/>
      <c r="MQN2" s="2063"/>
      <c r="MQO2" s="2063"/>
      <c r="MQP2" s="2063"/>
      <c r="MQQ2" s="2063"/>
      <c r="MQR2" s="2063"/>
      <c r="MQS2" s="2063"/>
      <c r="MQT2" s="2063"/>
      <c r="MQU2" s="2063"/>
      <c r="MQV2" s="2063"/>
      <c r="MQW2" s="2063"/>
      <c r="MQX2" s="2063"/>
      <c r="MQY2" s="2063"/>
      <c r="MQZ2" s="2063"/>
      <c r="MRA2" s="2063"/>
      <c r="MRB2" s="2063"/>
      <c r="MRC2" s="2063"/>
      <c r="MRD2" s="2063"/>
      <c r="MRE2" s="2063"/>
      <c r="MRF2" s="2063"/>
      <c r="MRG2" s="2063"/>
      <c r="MRH2" s="2063"/>
      <c r="MRI2" s="2063"/>
      <c r="MRJ2" s="2063"/>
      <c r="MRK2" s="2063"/>
      <c r="MRL2" s="2063"/>
      <c r="MRM2" s="2063"/>
      <c r="MRN2" s="2063"/>
      <c r="MRO2" s="2063"/>
      <c r="MRP2" s="2063"/>
      <c r="MRQ2" s="2063"/>
      <c r="MRR2" s="2063"/>
      <c r="MRS2" s="2063"/>
      <c r="MRT2" s="2063"/>
      <c r="MRU2" s="2063"/>
      <c r="MRV2" s="2063"/>
      <c r="MRW2" s="2063"/>
      <c r="MRX2" s="2063"/>
      <c r="MRY2" s="2063"/>
      <c r="MRZ2" s="2063"/>
      <c r="MSA2" s="2063"/>
      <c r="MSB2" s="2063"/>
      <c r="MSC2" s="2063"/>
      <c r="MSD2" s="2063"/>
      <c r="MSE2" s="2063"/>
      <c r="MSF2" s="2063"/>
      <c r="MSG2" s="2063"/>
      <c r="MSH2" s="2063"/>
      <c r="MSI2" s="2063"/>
      <c r="MSJ2" s="2063"/>
      <c r="MSK2" s="2063"/>
      <c r="MSL2" s="2063"/>
      <c r="MSM2" s="2063"/>
      <c r="MSN2" s="2063"/>
      <c r="MSO2" s="2063"/>
      <c r="MSP2" s="2063"/>
      <c r="MSQ2" s="2063"/>
      <c r="MSR2" s="2063"/>
      <c r="MSS2" s="2063"/>
      <c r="MST2" s="2063"/>
      <c r="MSU2" s="2063"/>
      <c r="MSV2" s="2063"/>
      <c r="MSW2" s="2063"/>
      <c r="MSX2" s="2063"/>
      <c r="MSY2" s="2063"/>
      <c r="MSZ2" s="2063"/>
      <c r="MTA2" s="2063"/>
      <c r="MTB2" s="2063"/>
      <c r="MTC2" s="2063"/>
      <c r="MTD2" s="2063"/>
      <c r="MTE2" s="2063"/>
      <c r="MTF2" s="2063"/>
      <c r="MTG2" s="2063"/>
      <c r="MTH2" s="2063"/>
      <c r="MTI2" s="2063"/>
      <c r="MTJ2" s="2063"/>
      <c r="MTK2" s="2063"/>
      <c r="MTL2" s="2063"/>
      <c r="MTM2" s="2063"/>
      <c r="MTN2" s="2063"/>
      <c r="MTO2" s="2063"/>
      <c r="MTP2" s="2063"/>
      <c r="MTQ2" s="2063"/>
      <c r="MTR2" s="2063"/>
      <c r="MTS2" s="2063"/>
      <c r="MTT2" s="2063"/>
      <c r="MTU2" s="2063"/>
      <c r="MTV2" s="2063"/>
      <c r="MTW2" s="2063"/>
      <c r="MTX2" s="2063"/>
      <c r="MTY2" s="2063"/>
      <c r="MTZ2" s="2063"/>
      <c r="MUA2" s="2063"/>
      <c r="MUB2" s="2063"/>
      <c r="MUC2" s="2063"/>
      <c r="MUD2" s="2063"/>
      <c r="MUE2" s="2063"/>
      <c r="MUF2" s="2063"/>
      <c r="MUG2" s="2063"/>
      <c r="MUH2" s="2063"/>
      <c r="MUI2" s="2063"/>
      <c r="MUJ2" s="2063"/>
      <c r="MUK2" s="2063"/>
      <c r="MUL2" s="2063"/>
      <c r="MUM2" s="2063"/>
      <c r="MUN2" s="2063"/>
      <c r="MUO2" s="2063"/>
      <c r="MUP2" s="2063"/>
      <c r="MUQ2" s="2063"/>
      <c r="MUR2" s="2063"/>
      <c r="MUS2" s="2063"/>
      <c r="MUT2" s="2063"/>
      <c r="MUU2" s="2063"/>
      <c r="MUV2" s="2063"/>
      <c r="MUW2" s="2063"/>
      <c r="MUX2" s="2063"/>
      <c r="MUY2" s="2063"/>
      <c r="MUZ2" s="2063"/>
      <c r="MVA2" s="2063"/>
      <c r="MVB2" s="2063"/>
      <c r="MVC2" s="2063"/>
      <c r="MVD2" s="2063"/>
      <c r="MVE2" s="2063"/>
      <c r="MVF2" s="2063"/>
      <c r="MVG2" s="2063"/>
      <c r="MVH2" s="2063"/>
      <c r="MVI2" s="2063"/>
      <c r="MVJ2" s="2063"/>
      <c r="MVK2" s="2063"/>
      <c r="MVL2" s="2063"/>
      <c r="MVM2" s="2063"/>
      <c r="MVN2" s="2063"/>
      <c r="MVO2" s="2063"/>
      <c r="MVP2" s="2063"/>
      <c r="MVQ2" s="2063"/>
      <c r="MVR2" s="2063"/>
      <c r="MVS2" s="2063"/>
      <c r="MVT2" s="2063"/>
      <c r="MVU2" s="2063"/>
      <c r="MVV2" s="2063"/>
      <c r="MVW2" s="2063"/>
      <c r="MVX2" s="2063"/>
      <c r="MVY2" s="2063"/>
      <c r="MVZ2" s="2063"/>
      <c r="MWA2" s="2063"/>
      <c r="MWB2" s="2063"/>
      <c r="MWC2" s="2063"/>
      <c r="MWD2" s="2063"/>
      <c r="MWE2" s="2063"/>
      <c r="MWF2" s="2063"/>
      <c r="MWG2" s="2063"/>
      <c r="MWH2" s="2063"/>
      <c r="MWI2" s="2063"/>
      <c r="MWJ2" s="2063"/>
      <c r="MWK2" s="2063"/>
      <c r="MWL2" s="2063"/>
      <c r="MWM2" s="2063"/>
      <c r="MWN2" s="2063"/>
      <c r="MWO2" s="2063"/>
      <c r="MWP2" s="2063"/>
      <c r="MWQ2" s="2063"/>
      <c r="MWR2" s="2063"/>
      <c r="MWS2" s="2063"/>
      <c r="MWT2" s="2063"/>
      <c r="MWU2" s="2063"/>
      <c r="MWV2" s="2063"/>
      <c r="MWW2" s="2063"/>
      <c r="MWX2" s="2063"/>
      <c r="MWY2" s="2063"/>
      <c r="MWZ2" s="2063"/>
      <c r="MXA2" s="2063"/>
      <c r="MXB2" s="2063"/>
      <c r="MXC2" s="2063"/>
      <c r="MXD2" s="2063"/>
      <c r="MXE2" s="2063"/>
      <c r="MXF2" s="2063"/>
      <c r="MXG2" s="2063"/>
      <c r="MXH2" s="2063"/>
      <c r="MXI2" s="2063"/>
      <c r="MXJ2" s="2063"/>
      <c r="MXK2" s="2063"/>
      <c r="MXL2" s="2063"/>
      <c r="MXM2" s="2063"/>
      <c r="MXN2" s="2063"/>
      <c r="MXO2" s="2063"/>
      <c r="MXP2" s="2063"/>
      <c r="MXQ2" s="2063"/>
      <c r="MXR2" s="2063"/>
      <c r="MXS2" s="2063"/>
      <c r="MXT2" s="2063"/>
      <c r="MXU2" s="2063"/>
      <c r="MXV2" s="2063"/>
      <c r="MXW2" s="2063"/>
      <c r="MXX2" s="2063"/>
      <c r="MXY2" s="2063"/>
      <c r="MXZ2" s="2063"/>
      <c r="MYA2" s="2063"/>
      <c r="MYB2" s="2063"/>
      <c r="MYC2" s="2063"/>
      <c r="MYD2" s="2063"/>
      <c r="MYE2" s="2063"/>
      <c r="MYF2" s="2063"/>
      <c r="MYG2" s="2063"/>
      <c r="MYH2" s="2063"/>
      <c r="MYI2" s="2063"/>
      <c r="MYJ2" s="2063"/>
      <c r="MYK2" s="2063"/>
      <c r="MYL2" s="2063"/>
      <c r="MYM2" s="2063"/>
      <c r="MYN2" s="2063"/>
      <c r="MYO2" s="2063"/>
      <c r="MYP2" s="2063"/>
      <c r="MYQ2" s="2063"/>
      <c r="MYR2" s="2063"/>
      <c r="MYS2" s="2063"/>
      <c r="MYT2" s="2063"/>
      <c r="MYU2" s="2063"/>
      <c r="MYV2" s="2063"/>
      <c r="MYW2" s="2063"/>
      <c r="MYX2" s="2063"/>
      <c r="MYY2" s="2063"/>
      <c r="MYZ2" s="2063"/>
      <c r="MZA2" s="2063"/>
      <c r="MZB2" s="2063"/>
      <c r="MZC2" s="2063"/>
      <c r="MZD2" s="2063"/>
      <c r="MZE2" s="2063"/>
      <c r="MZF2" s="2063"/>
      <c r="MZG2" s="2063"/>
      <c r="MZH2" s="2063"/>
      <c r="MZI2" s="2063"/>
      <c r="MZJ2" s="2063"/>
      <c r="MZK2" s="2063"/>
      <c r="MZL2" s="2063"/>
      <c r="MZM2" s="2063"/>
      <c r="MZN2" s="2063"/>
      <c r="MZO2" s="2063"/>
      <c r="MZP2" s="2063"/>
      <c r="MZQ2" s="2063"/>
      <c r="MZR2" s="2063"/>
      <c r="MZS2" s="2063"/>
      <c r="MZT2" s="2063"/>
      <c r="MZU2" s="2063"/>
      <c r="MZV2" s="2063"/>
      <c r="MZW2" s="2063"/>
      <c r="MZX2" s="2063"/>
      <c r="MZY2" s="2063"/>
      <c r="MZZ2" s="2063"/>
      <c r="NAA2" s="2063"/>
      <c r="NAB2" s="2063"/>
      <c r="NAC2" s="2063"/>
      <c r="NAD2" s="2063"/>
      <c r="NAE2" s="2063"/>
      <c r="NAF2" s="2063"/>
      <c r="NAG2" s="2063"/>
      <c r="NAH2" s="2063"/>
      <c r="NAI2" s="2063"/>
      <c r="NAJ2" s="2063"/>
      <c r="NAK2" s="2063"/>
      <c r="NAL2" s="2063"/>
      <c r="NAM2" s="2063"/>
      <c r="NAN2" s="2063"/>
      <c r="NAO2" s="2063"/>
      <c r="NAP2" s="2063"/>
      <c r="NAQ2" s="2063"/>
      <c r="NAR2" s="2063"/>
      <c r="NAS2" s="2063"/>
      <c r="NAT2" s="2063"/>
      <c r="NAU2" s="2063"/>
      <c r="NAV2" s="2063"/>
      <c r="NAW2" s="2063"/>
      <c r="NAX2" s="2063"/>
      <c r="NAY2" s="2063"/>
      <c r="NAZ2" s="2063"/>
      <c r="NBA2" s="2063"/>
      <c r="NBB2" s="2063"/>
      <c r="NBC2" s="2063"/>
      <c r="NBD2" s="2063"/>
      <c r="NBE2" s="2063"/>
      <c r="NBF2" s="2063"/>
      <c r="NBG2" s="2063"/>
      <c r="NBH2" s="2063"/>
      <c r="NBI2" s="2063"/>
      <c r="NBJ2" s="2063"/>
      <c r="NBK2" s="2063"/>
      <c r="NBL2" s="2063"/>
      <c r="NBM2" s="2063"/>
      <c r="NBN2" s="2063"/>
      <c r="NBO2" s="2063"/>
      <c r="NBP2" s="2063"/>
      <c r="NBQ2" s="2063"/>
      <c r="NBR2" s="2063"/>
      <c r="NBS2" s="2063"/>
      <c r="NBT2" s="2063"/>
      <c r="NBU2" s="2063"/>
      <c r="NBV2" s="2063"/>
      <c r="NBW2" s="2063"/>
      <c r="NBX2" s="2063"/>
      <c r="NBY2" s="2063"/>
      <c r="NBZ2" s="2063"/>
      <c r="NCA2" s="2063"/>
      <c r="NCB2" s="2063"/>
      <c r="NCC2" s="2063"/>
      <c r="NCD2" s="2063"/>
      <c r="NCE2" s="2063"/>
      <c r="NCF2" s="2063"/>
      <c r="NCG2" s="2063"/>
      <c r="NCH2" s="2063"/>
      <c r="NCI2" s="2063"/>
      <c r="NCJ2" s="2063"/>
      <c r="NCK2" s="2063"/>
      <c r="NCL2" s="2063"/>
      <c r="NCM2" s="2063"/>
      <c r="NCN2" s="2063"/>
      <c r="NCO2" s="2063"/>
      <c r="NCP2" s="2063"/>
      <c r="NCQ2" s="2063"/>
      <c r="NCR2" s="2063"/>
      <c r="NCS2" s="2063"/>
      <c r="NCT2" s="2063"/>
      <c r="NCU2" s="2063"/>
      <c r="NCV2" s="2063"/>
      <c r="NCW2" s="2063"/>
      <c r="NCX2" s="2063"/>
      <c r="NCY2" s="2063"/>
      <c r="NCZ2" s="2063"/>
      <c r="NDA2" s="2063"/>
      <c r="NDB2" s="2063"/>
      <c r="NDC2" s="2063"/>
      <c r="NDD2" s="2063"/>
      <c r="NDE2" s="2063"/>
      <c r="NDF2" s="2063"/>
      <c r="NDG2" s="2063"/>
      <c r="NDH2" s="2063"/>
      <c r="NDI2" s="2063"/>
      <c r="NDJ2" s="2063"/>
      <c r="NDK2" s="2063"/>
      <c r="NDL2" s="2063"/>
      <c r="NDM2" s="2063"/>
      <c r="NDN2" s="2063"/>
      <c r="NDO2" s="2063"/>
      <c r="NDP2" s="2063"/>
      <c r="NDQ2" s="2063"/>
      <c r="NDR2" s="2063"/>
      <c r="NDS2" s="2063"/>
      <c r="NDT2" s="2063"/>
      <c r="NDU2" s="2063"/>
      <c r="NDV2" s="2063"/>
      <c r="NDW2" s="2063"/>
      <c r="NDX2" s="2063"/>
      <c r="NDY2" s="2063"/>
      <c r="NDZ2" s="2063"/>
      <c r="NEA2" s="2063"/>
      <c r="NEB2" s="2063"/>
      <c r="NEC2" s="2063"/>
      <c r="NED2" s="2063"/>
      <c r="NEE2" s="2063"/>
      <c r="NEF2" s="2063"/>
      <c r="NEG2" s="2063"/>
      <c r="NEH2" s="2063"/>
      <c r="NEI2" s="2063"/>
      <c r="NEJ2" s="2063"/>
      <c r="NEK2" s="2063"/>
      <c r="NEL2" s="2063"/>
      <c r="NEM2" s="2063"/>
      <c r="NEN2" s="2063"/>
      <c r="NEO2" s="2063"/>
      <c r="NEP2" s="2063"/>
      <c r="NEQ2" s="2063"/>
      <c r="NER2" s="2063"/>
      <c r="NES2" s="2063"/>
      <c r="NET2" s="2063"/>
      <c r="NEU2" s="2063"/>
      <c r="NEV2" s="2063"/>
      <c r="NEW2" s="2063"/>
      <c r="NEX2" s="2063"/>
      <c r="NEY2" s="2063"/>
      <c r="NEZ2" s="2063"/>
      <c r="NFA2" s="2063"/>
      <c r="NFB2" s="2063"/>
      <c r="NFC2" s="2063"/>
      <c r="NFD2" s="2063"/>
      <c r="NFE2" s="2063"/>
      <c r="NFF2" s="2063"/>
      <c r="NFG2" s="2063"/>
      <c r="NFH2" s="2063"/>
      <c r="NFI2" s="2063"/>
      <c r="NFJ2" s="2063"/>
      <c r="NFK2" s="2063"/>
      <c r="NFL2" s="2063"/>
      <c r="NFM2" s="2063"/>
      <c r="NFN2" s="2063"/>
      <c r="NFO2" s="2063"/>
      <c r="NFP2" s="2063"/>
      <c r="NFQ2" s="2063"/>
      <c r="NFR2" s="2063"/>
      <c r="NFS2" s="2063"/>
      <c r="NFT2" s="2063"/>
      <c r="NFU2" s="2063"/>
      <c r="NFV2" s="2063"/>
      <c r="NFW2" s="2063"/>
      <c r="NFX2" s="2063"/>
      <c r="NFY2" s="2063"/>
      <c r="NFZ2" s="2063"/>
      <c r="NGA2" s="2063"/>
      <c r="NGB2" s="2063"/>
      <c r="NGC2" s="2063"/>
      <c r="NGD2" s="2063"/>
      <c r="NGE2" s="2063"/>
      <c r="NGF2" s="2063"/>
      <c r="NGG2" s="2063"/>
      <c r="NGH2" s="2063"/>
      <c r="NGI2" s="2063"/>
      <c r="NGJ2" s="2063"/>
      <c r="NGK2" s="2063"/>
      <c r="NGL2" s="2063"/>
      <c r="NGM2" s="2063"/>
      <c r="NGN2" s="2063"/>
      <c r="NGO2" s="2063"/>
      <c r="NGP2" s="2063"/>
      <c r="NGQ2" s="2063"/>
      <c r="NGR2" s="2063"/>
      <c r="NGS2" s="2063"/>
      <c r="NGT2" s="2063"/>
      <c r="NGU2" s="2063"/>
      <c r="NGV2" s="2063"/>
      <c r="NGW2" s="2063"/>
      <c r="NGX2" s="2063"/>
      <c r="NGY2" s="2063"/>
      <c r="NGZ2" s="2063"/>
      <c r="NHA2" s="2063"/>
      <c r="NHB2" s="2063"/>
      <c r="NHC2" s="2063"/>
      <c r="NHD2" s="2063"/>
      <c r="NHE2" s="2063"/>
      <c r="NHF2" s="2063"/>
      <c r="NHG2" s="2063"/>
      <c r="NHH2" s="2063"/>
      <c r="NHI2" s="2063"/>
      <c r="NHJ2" s="2063"/>
      <c r="NHK2" s="2063"/>
      <c r="NHL2" s="2063"/>
      <c r="NHM2" s="2063"/>
      <c r="NHN2" s="2063"/>
      <c r="NHO2" s="2063"/>
      <c r="NHP2" s="2063"/>
      <c r="NHQ2" s="2063"/>
      <c r="NHR2" s="2063"/>
      <c r="NHS2" s="2063"/>
      <c r="NHT2" s="2063"/>
      <c r="NHU2" s="2063"/>
      <c r="NHV2" s="2063"/>
      <c r="NHW2" s="2063"/>
      <c r="NHX2" s="2063"/>
      <c r="NHY2" s="2063"/>
      <c r="NHZ2" s="2063"/>
      <c r="NIA2" s="2063"/>
      <c r="NIB2" s="2063"/>
      <c r="NIC2" s="2063"/>
      <c r="NID2" s="2063"/>
      <c r="NIE2" s="2063"/>
      <c r="NIF2" s="2063"/>
      <c r="NIG2" s="2063"/>
      <c r="NIH2" s="2063"/>
      <c r="NII2" s="2063"/>
      <c r="NIJ2" s="2063"/>
      <c r="NIK2" s="2063"/>
      <c r="NIL2" s="2063"/>
      <c r="NIM2" s="2063"/>
      <c r="NIN2" s="2063"/>
      <c r="NIO2" s="2063"/>
      <c r="NIP2" s="2063"/>
      <c r="NIQ2" s="2063"/>
      <c r="NIR2" s="2063"/>
      <c r="NIS2" s="2063"/>
      <c r="NIT2" s="2063"/>
      <c r="NIU2" s="2063"/>
      <c r="NIV2" s="2063"/>
      <c r="NIW2" s="2063"/>
      <c r="NIX2" s="2063"/>
      <c r="NIY2" s="2063"/>
      <c r="NIZ2" s="2063"/>
      <c r="NJA2" s="2063"/>
      <c r="NJB2" s="2063"/>
      <c r="NJC2" s="2063"/>
      <c r="NJD2" s="2063"/>
      <c r="NJE2" s="2063"/>
      <c r="NJF2" s="2063"/>
      <c r="NJG2" s="2063"/>
      <c r="NJH2" s="2063"/>
      <c r="NJI2" s="2063"/>
      <c r="NJJ2" s="2063"/>
      <c r="NJK2" s="2063"/>
      <c r="NJL2" s="2063"/>
      <c r="NJM2" s="2063"/>
      <c r="NJN2" s="2063"/>
      <c r="NJO2" s="2063"/>
      <c r="NJP2" s="2063"/>
      <c r="NJQ2" s="2063"/>
      <c r="NJR2" s="2063"/>
      <c r="NJS2" s="2063"/>
      <c r="NJT2" s="2063"/>
      <c r="NJU2" s="2063"/>
      <c r="NJV2" s="2063"/>
      <c r="NJW2" s="2063"/>
      <c r="NJX2" s="2063"/>
      <c r="NJY2" s="2063"/>
      <c r="NJZ2" s="2063"/>
      <c r="NKA2" s="2063"/>
      <c r="NKB2" s="2063"/>
      <c r="NKC2" s="2063"/>
      <c r="NKD2" s="2063"/>
      <c r="NKE2" s="2063"/>
      <c r="NKF2" s="2063"/>
      <c r="NKG2" s="2063"/>
      <c r="NKH2" s="2063"/>
      <c r="NKI2" s="2063"/>
      <c r="NKJ2" s="2063"/>
      <c r="NKK2" s="2063"/>
      <c r="NKL2" s="2063"/>
      <c r="NKM2" s="2063"/>
      <c r="NKN2" s="2063"/>
      <c r="NKO2" s="2063"/>
      <c r="NKP2" s="2063"/>
      <c r="NKQ2" s="2063"/>
      <c r="NKR2" s="2063"/>
      <c r="NKS2" s="2063"/>
      <c r="NKT2" s="2063"/>
      <c r="NKU2" s="2063"/>
      <c r="NKV2" s="2063"/>
      <c r="NKW2" s="2063"/>
      <c r="NKX2" s="2063"/>
      <c r="NKY2" s="2063"/>
      <c r="NKZ2" s="2063"/>
      <c r="NLA2" s="2063"/>
      <c r="NLB2" s="2063"/>
      <c r="NLC2" s="2063"/>
      <c r="NLD2" s="2063"/>
      <c r="NLE2" s="2063"/>
      <c r="NLF2" s="2063"/>
      <c r="NLG2" s="2063"/>
      <c r="NLH2" s="2063"/>
      <c r="NLI2" s="2063"/>
      <c r="NLJ2" s="2063"/>
      <c r="NLK2" s="2063"/>
      <c r="NLL2" s="2063"/>
      <c r="NLM2" s="2063"/>
      <c r="NLN2" s="2063"/>
      <c r="NLO2" s="2063"/>
      <c r="NLP2" s="2063"/>
      <c r="NLQ2" s="2063"/>
      <c r="NLR2" s="2063"/>
      <c r="NLS2" s="2063"/>
      <c r="NLT2" s="2063"/>
      <c r="NLU2" s="2063"/>
      <c r="NLV2" s="2063"/>
      <c r="NLW2" s="2063"/>
      <c r="NLX2" s="2063"/>
      <c r="NLY2" s="2063"/>
      <c r="NLZ2" s="2063"/>
      <c r="NMA2" s="2063"/>
      <c r="NMB2" s="2063"/>
      <c r="NMC2" s="2063"/>
      <c r="NMD2" s="2063"/>
      <c r="NME2" s="2063"/>
      <c r="NMF2" s="2063"/>
      <c r="NMG2" s="2063"/>
      <c r="NMH2" s="2063"/>
      <c r="NMI2" s="2063"/>
      <c r="NMJ2" s="2063"/>
      <c r="NMK2" s="2063"/>
      <c r="NML2" s="2063"/>
      <c r="NMM2" s="2063"/>
      <c r="NMN2" s="2063"/>
      <c r="NMO2" s="2063"/>
      <c r="NMP2" s="2063"/>
      <c r="NMQ2" s="2063"/>
      <c r="NMR2" s="2063"/>
      <c r="NMS2" s="2063"/>
      <c r="NMT2" s="2063"/>
      <c r="NMU2" s="2063"/>
      <c r="NMV2" s="2063"/>
      <c r="NMW2" s="2063"/>
      <c r="NMX2" s="2063"/>
      <c r="NMY2" s="2063"/>
      <c r="NMZ2" s="2063"/>
      <c r="NNA2" s="2063"/>
      <c r="NNB2" s="2063"/>
      <c r="NNC2" s="2063"/>
      <c r="NND2" s="2063"/>
      <c r="NNE2" s="2063"/>
      <c r="NNF2" s="2063"/>
      <c r="NNG2" s="2063"/>
      <c r="NNH2" s="2063"/>
      <c r="NNI2" s="2063"/>
      <c r="NNJ2" s="2063"/>
      <c r="NNK2" s="2063"/>
      <c r="NNL2" s="2063"/>
      <c r="NNM2" s="2063"/>
      <c r="NNN2" s="2063"/>
      <c r="NNO2" s="2063"/>
      <c r="NNP2" s="2063"/>
      <c r="NNQ2" s="2063"/>
      <c r="NNR2" s="2063"/>
      <c r="NNS2" s="2063"/>
      <c r="NNT2" s="2063"/>
      <c r="NNU2" s="2063"/>
      <c r="NNV2" s="2063"/>
      <c r="NNW2" s="2063"/>
      <c r="NNX2" s="2063"/>
      <c r="NNY2" s="2063"/>
      <c r="NNZ2" s="2063"/>
      <c r="NOA2" s="2063"/>
      <c r="NOB2" s="2063"/>
      <c r="NOC2" s="2063"/>
      <c r="NOD2" s="2063"/>
      <c r="NOE2" s="2063"/>
      <c r="NOF2" s="2063"/>
      <c r="NOG2" s="2063"/>
      <c r="NOH2" s="2063"/>
      <c r="NOI2" s="2063"/>
      <c r="NOJ2" s="2063"/>
      <c r="NOK2" s="2063"/>
      <c r="NOL2" s="2063"/>
      <c r="NOM2" s="2063"/>
      <c r="NON2" s="2063"/>
      <c r="NOO2" s="2063"/>
      <c r="NOP2" s="2063"/>
      <c r="NOQ2" s="2063"/>
      <c r="NOR2" s="2063"/>
      <c r="NOS2" s="2063"/>
      <c r="NOT2" s="2063"/>
      <c r="NOU2" s="2063"/>
      <c r="NOV2" s="2063"/>
      <c r="NOW2" s="2063"/>
      <c r="NOX2" s="2063"/>
      <c r="NOY2" s="2063"/>
      <c r="NOZ2" s="2063"/>
      <c r="NPA2" s="2063"/>
      <c r="NPB2" s="2063"/>
      <c r="NPC2" s="2063"/>
      <c r="NPD2" s="2063"/>
      <c r="NPE2" s="2063"/>
      <c r="NPF2" s="2063"/>
      <c r="NPG2" s="2063"/>
      <c r="NPH2" s="2063"/>
      <c r="NPI2" s="2063"/>
      <c r="NPJ2" s="2063"/>
      <c r="NPK2" s="2063"/>
      <c r="NPL2" s="2063"/>
      <c r="NPM2" s="2063"/>
      <c r="NPN2" s="2063"/>
      <c r="NPO2" s="2063"/>
      <c r="NPP2" s="2063"/>
      <c r="NPQ2" s="2063"/>
      <c r="NPR2" s="2063"/>
      <c r="NPS2" s="2063"/>
      <c r="NPT2" s="2063"/>
      <c r="NPU2" s="2063"/>
      <c r="NPV2" s="2063"/>
      <c r="NPW2" s="2063"/>
      <c r="NPX2" s="2063"/>
      <c r="NPY2" s="2063"/>
      <c r="NPZ2" s="2063"/>
      <c r="NQA2" s="2063"/>
      <c r="NQB2" s="2063"/>
      <c r="NQC2" s="2063"/>
      <c r="NQD2" s="2063"/>
      <c r="NQE2" s="2063"/>
      <c r="NQF2" s="2063"/>
      <c r="NQG2" s="2063"/>
      <c r="NQH2" s="2063"/>
      <c r="NQI2" s="2063"/>
      <c r="NQJ2" s="2063"/>
      <c r="NQK2" s="2063"/>
      <c r="NQL2" s="2063"/>
      <c r="NQM2" s="2063"/>
      <c r="NQN2" s="2063"/>
      <c r="NQO2" s="2063"/>
      <c r="NQP2" s="2063"/>
      <c r="NQQ2" s="2063"/>
      <c r="NQR2" s="2063"/>
      <c r="NQS2" s="2063"/>
      <c r="NQT2" s="2063"/>
      <c r="NQU2" s="2063"/>
      <c r="NQV2" s="2063"/>
      <c r="NQW2" s="2063"/>
      <c r="NQX2" s="2063"/>
      <c r="NQY2" s="2063"/>
      <c r="NQZ2" s="2063"/>
      <c r="NRA2" s="2063"/>
      <c r="NRB2" s="2063"/>
      <c r="NRC2" s="2063"/>
      <c r="NRD2" s="2063"/>
      <c r="NRE2" s="2063"/>
      <c r="NRF2" s="2063"/>
      <c r="NRG2" s="2063"/>
      <c r="NRH2" s="2063"/>
      <c r="NRI2" s="2063"/>
      <c r="NRJ2" s="2063"/>
      <c r="NRK2" s="2063"/>
      <c r="NRL2" s="2063"/>
      <c r="NRM2" s="2063"/>
      <c r="NRN2" s="2063"/>
      <c r="NRO2" s="2063"/>
      <c r="NRP2" s="2063"/>
      <c r="NRQ2" s="2063"/>
      <c r="NRR2" s="2063"/>
      <c r="NRS2" s="2063"/>
      <c r="NRT2" s="2063"/>
      <c r="NRU2" s="2063"/>
      <c r="NRV2" s="2063"/>
      <c r="NRW2" s="2063"/>
      <c r="NRX2" s="2063"/>
      <c r="NRY2" s="2063"/>
      <c r="NRZ2" s="2063"/>
      <c r="NSA2" s="2063"/>
      <c r="NSB2" s="2063"/>
      <c r="NSC2" s="2063"/>
      <c r="NSD2" s="2063"/>
      <c r="NSE2" s="2063"/>
      <c r="NSF2" s="2063"/>
      <c r="NSG2" s="2063"/>
      <c r="NSH2" s="2063"/>
      <c r="NSI2" s="2063"/>
      <c r="NSJ2" s="2063"/>
      <c r="NSK2" s="2063"/>
      <c r="NSL2" s="2063"/>
      <c r="NSM2" s="2063"/>
      <c r="NSN2" s="2063"/>
      <c r="NSO2" s="2063"/>
      <c r="NSP2" s="2063"/>
      <c r="NSQ2" s="2063"/>
      <c r="NSR2" s="2063"/>
      <c r="NSS2" s="2063"/>
      <c r="NST2" s="2063"/>
      <c r="NSU2" s="2063"/>
      <c r="NSV2" s="2063"/>
      <c r="NSW2" s="2063"/>
      <c r="NSX2" s="2063"/>
      <c r="NSY2" s="2063"/>
      <c r="NSZ2" s="2063"/>
      <c r="NTA2" s="2063"/>
      <c r="NTB2" s="2063"/>
      <c r="NTC2" s="2063"/>
      <c r="NTD2" s="2063"/>
      <c r="NTE2" s="2063"/>
      <c r="NTF2" s="2063"/>
      <c r="NTG2" s="2063"/>
      <c r="NTH2" s="2063"/>
      <c r="NTI2" s="2063"/>
      <c r="NTJ2" s="2063"/>
      <c r="NTK2" s="2063"/>
      <c r="NTL2" s="2063"/>
      <c r="NTM2" s="2063"/>
      <c r="NTN2" s="2063"/>
      <c r="NTO2" s="2063"/>
      <c r="NTP2" s="2063"/>
      <c r="NTQ2" s="2063"/>
      <c r="NTR2" s="2063"/>
      <c r="NTS2" s="2063"/>
      <c r="NTT2" s="2063"/>
      <c r="NTU2" s="2063"/>
      <c r="NTV2" s="2063"/>
      <c r="NTW2" s="2063"/>
      <c r="NTX2" s="2063"/>
      <c r="NTY2" s="2063"/>
      <c r="NTZ2" s="2063"/>
      <c r="NUA2" s="2063"/>
      <c r="NUB2" s="2063"/>
      <c r="NUC2" s="2063"/>
      <c r="NUD2" s="2063"/>
      <c r="NUE2" s="2063"/>
      <c r="NUF2" s="2063"/>
      <c r="NUG2" s="2063"/>
      <c r="NUH2" s="2063"/>
      <c r="NUI2" s="2063"/>
      <c r="NUJ2" s="2063"/>
      <c r="NUK2" s="2063"/>
      <c r="NUL2" s="2063"/>
      <c r="NUM2" s="2063"/>
      <c r="NUN2" s="2063"/>
      <c r="NUO2" s="2063"/>
      <c r="NUP2" s="2063"/>
      <c r="NUQ2" s="2063"/>
      <c r="NUR2" s="2063"/>
      <c r="NUS2" s="2063"/>
      <c r="NUT2" s="2063"/>
      <c r="NUU2" s="2063"/>
      <c r="NUV2" s="2063"/>
      <c r="NUW2" s="2063"/>
      <c r="NUX2" s="2063"/>
      <c r="NUY2" s="2063"/>
      <c r="NUZ2" s="2063"/>
      <c r="NVA2" s="2063"/>
      <c r="NVB2" s="2063"/>
      <c r="NVC2" s="2063"/>
      <c r="NVD2" s="2063"/>
      <c r="NVE2" s="2063"/>
      <c r="NVF2" s="2063"/>
      <c r="NVG2" s="2063"/>
      <c r="NVH2" s="2063"/>
      <c r="NVI2" s="2063"/>
      <c r="NVJ2" s="2063"/>
      <c r="NVK2" s="2063"/>
      <c r="NVL2" s="2063"/>
      <c r="NVM2" s="2063"/>
      <c r="NVN2" s="2063"/>
      <c r="NVO2" s="2063"/>
      <c r="NVP2" s="2063"/>
      <c r="NVQ2" s="2063"/>
      <c r="NVR2" s="2063"/>
      <c r="NVS2" s="2063"/>
      <c r="NVT2" s="2063"/>
      <c r="NVU2" s="2063"/>
      <c r="NVV2" s="2063"/>
      <c r="NVW2" s="2063"/>
      <c r="NVX2" s="2063"/>
      <c r="NVY2" s="2063"/>
      <c r="NVZ2" s="2063"/>
      <c r="NWA2" s="2063"/>
      <c r="NWB2" s="2063"/>
      <c r="NWC2" s="2063"/>
      <c r="NWD2" s="2063"/>
      <c r="NWE2" s="2063"/>
      <c r="NWF2" s="2063"/>
      <c r="NWG2" s="2063"/>
      <c r="NWH2" s="2063"/>
      <c r="NWI2" s="2063"/>
      <c r="NWJ2" s="2063"/>
      <c r="NWK2" s="2063"/>
      <c r="NWL2" s="2063"/>
      <c r="NWM2" s="2063"/>
      <c r="NWN2" s="2063"/>
      <c r="NWO2" s="2063"/>
      <c r="NWP2" s="2063"/>
      <c r="NWQ2" s="2063"/>
      <c r="NWR2" s="2063"/>
      <c r="NWS2" s="2063"/>
      <c r="NWT2" s="2063"/>
      <c r="NWU2" s="2063"/>
      <c r="NWV2" s="2063"/>
      <c r="NWW2" s="2063"/>
      <c r="NWX2" s="2063"/>
      <c r="NWY2" s="2063"/>
      <c r="NWZ2" s="2063"/>
      <c r="NXA2" s="2063"/>
      <c r="NXB2" s="2063"/>
      <c r="NXC2" s="2063"/>
      <c r="NXD2" s="2063"/>
      <c r="NXE2" s="2063"/>
      <c r="NXF2" s="2063"/>
      <c r="NXG2" s="2063"/>
      <c r="NXH2" s="2063"/>
      <c r="NXI2" s="2063"/>
      <c r="NXJ2" s="2063"/>
      <c r="NXK2" s="2063"/>
      <c r="NXL2" s="2063"/>
      <c r="NXM2" s="2063"/>
      <c r="NXN2" s="2063"/>
      <c r="NXO2" s="2063"/>
      <c r="NXP2" s="2063"/>
      <c r="NXQ2" s="2063"/>
      <c r="NXR2" s="2063"/>
      <c r="NXS2" s="2063"/>
      <c r="NXT2" s="2063"/>
      <c r="NXU2" s="2063"/>
      <c r="NXV2" s="2063"/>
      <c r="NXW2" s="2063"/>
      <c r="NXX2" s="2063"/>
      <c r="NXY2" s="2063"/>
      <c r="NXZ2" s="2063"/>
      <c r="NYA2" s="2063"/>
      <c r="NYB2" s="2063"/>
      <c r="NYC2" s="2063"/>
      <c r="NYD2" s="2063"/>
      <c r="NYE2" s="2063"/>
      <c r="NYF2" s="2063"/>
      <c r="NYG2" s="2063"/>
      <c r="NYH2" s="2063"/>
      <c r="NYI2" s="2063"/>
      <c r="NYJ2" s="2063"/>
      <c r="NYK2" s="2063"/>
      <c r="NYL2" s="2063"/>
      <c r="NYM2" s="2063"/>
      <c r="NYN2" s="2063"/>
      <c r="NYO2" s="2063"/>
      <c r="NYP2" s="2063"/>
      <c r="NYQ2" s="2063"/>
      <c r="NYR2" s="2063"/>
      <c r="NYS2" s="2063"/>
      <c r="NYT2" s="2063"/>
      <c r="NYU2" s="2063"/>
      <c r="NYV2" s="2063"/>
      <c r="NYW2" s="2063"/>
      <c r="NYX2" s="2063"/>
      <c r="NYY2" s="2063"/>
      <c r="NYZ2" s="2063"/>
      <c r="NZA2" s="2063"/>
      <c r="NZB2" s="2063"/>
      <c r="NZC2" s="2063"/>
      <c r="NZD2" s="2063"/>
      <c r="NZE2" s="2063"/>
      <c r="NZF2" s="2063"/>
      <c r="NZG2" s="2063"/>
      <c r="NZH2" s="2063"/>
      <c r="NZI2" s="2063"/>
      <c r="NZJ2" s="2063"/>
      <c r="NZK2" s="2063"/>
      <c r="NZL2" s="2063"/>
      <c r="NZM2" s="2063"/>
      <c r="NZN2" s="2063"/>
      <c r="NZO2" s="2063"/>
      <c r="NZP2" s="2063"/>
      <c r="NZQ2" s="2063"/>
      <c r="NZR2" s="2063"/>
      <c r="NZS2" s="2063"/>
      <c r="NZT2" s="2063"/>
      <c r="NZU2" s="2063"/>
      <c r="NZV2" s="2063"/>
      <c r="NZW2" s="2063"/>
      <c r="NZX2" s="2063"/>
      <c r="NZY2" s="2063"/>
      <c r="NZZ2" s="2063"/>
      <c r="OAA2" s="2063"/>
      <c r="OAB2" s="2063"/>
      <c r="OAC2" s="2063"/>
      <c r="OAD2" s="2063"/>
      <c r="OAE2" s="2063"/>
      <c r="OAF2" s="2063"/>
      <c r="OAG2" s="2063"/>
      <c r="OAH2" s="2063"/>
      <c r="OAI2" s="2063"/>
      <c r="OAJ2" s="2063"/>
      <c r="OAK2" s="2063"/>
      <c r="OAL2" s="2063"/>
      <c r="OAM2" s="2063"/>
      <c r="OAN2" s="2063"/>
      <c r="OAO2" s="2063"/>
      <c r="OAP2" s="2063"/>
      <c r="OAQ2" s="2063"/>
      <c r="OAR2" s="2063"/>
      <c r="OAS2" s="2063"/>
      <c r="OAT2" s="2063"/>
      <c r="OAU2" s="2063"/>
      <c r="OAV2" s="2063"/>
      <c r="OAW2" s="2063"/>
      <c r="OAX2" s="2063"/>
      <c r="OAY2" s="2063"/>
      <c r="OAZ2" s="2063"/>
      <c r="OBA2" s="2063"/>
      <c r="OBB2" s="2063"/>
      <c r="OBC2" s="2063"/>
      <c r="OBD2" s="2063"/>
      <c r="OBE2" s="2063"/>
      <c r="OBF2" s="2063"/>
      <c r="OBG2" s="2063"/>
      <c r="OBH2" s="2063"/>
      <c r="OBI2" s="2063"/>
      <c r="OBJ2" s="2063"/>
      <c r="OBK2" s="2063"/>
      <c r="OBL2" s="2063"/>
      <c r="OBM2" s="2063"/>
      <c r="OBN2" s="2063"/>
      <c r="OBO2" s="2063"/>
      <c r="OBP2" s="2063"/>
      <c r="OBQ2" s="2063"/>
      <c r="OBR2" s="2063"/>
      <c r="OBS2" s="2063"/>
      <c r="OBT2" s="2063"/>
      <c r="OBU2" s="2063"/>
      <c r="OBV2" s="2063"/>
      <c r="OBW2" s="2063"/>
      <c r="OBX2" s="2063"/>
      <c r="OBY2" s="2063"/>
      <c r="OBZ2" s="2063"/>
      <c r="OCA2" s="2063"/>
      <c r="OCB2" s="2063"/>
      <c r="OCC2" s="2063"/>
      <c r="OCD2" s="2063"/>
      <c r="OCE2" s="2063"/>
      <c r="OCF2" s="2063"/>
      <c r="OCG2" s="2063"/>
      <c r="OCH2" s="2063"/>
      <c r="OCI2" s="2063"/>
      <c r="OCJ2" s="2063"/>
      <c r="OCK2" s="2063"/>
      <c r="OCL2" s="2063"/>
      <c r="OCM2" s="2063"/>
      <c r="OCN2" s="2063"/>
      <c r="OCO2" s="2063"/>
      <c r="OCP2" s="2063"/>
      <c r="OCQ2" s="2063"/>
      <c r="OCR2" s="2063"/>
      <c r="OCS2" s="2063"/>
      <c r="OCT2" s="2063"/>
      <c r="OCU2" s="2063"/>
      <c r="OCV2" s="2063"/>
      <c r="OCW2" s="2063"/>
      <c r="OCX2" s="2063"/>
      <c r="OCY2" s="2063"/>
      <c r="OCZ2" s="2063"/>
      <c r="ODA2" s="2063"/>
      <c r="ODB2" s="2063"/>
      <c r="ODC2" s="2063"/>
      <c r="ODD2" s="2063"/>
      <c r="ODE2" s="2063"/>
      <c r="ODF2" s="2063"/>
      <c r="ODG2" s="2063"/>
      <c r="ODH2" s="2063"/>
      <c r="ODI2" s="2063"/>
      <c r="ODJ2" s="2063"/>
      <c r="ODK2" s="2063"/>
      <c r="ODL2" s="2063"/>
      <c r="ODM2" s="2063"/>
      <c r="ODN2" s="2063"/>
      <c r="ODO2" s="2063"/>
      <c r="ODP2" s="2063"/>
      <c r="ODQ2" s="2063"/>
      <c r="ODR2" s="2063"/>
      <c r="ODS2" s="2063"/>
      <c r="ODT2" s="2063"/>
      <c r="ODU2" s="2063"/>
      <c r="ODV2" s="2063"/>
      <c r="ODW2" s="2063"/>
      <c r="ODX2" s="2063"/>
      <c r="ODY2" s="2063"/>
      <c r="ODZ2" s="2063"/>
      <c r="OEA2" s="2063"/>
      <c r="OEB2" s="2063"/>
      <c r="OEC2" s="2063"/>
      <c r="OED2" s="2063"/>
      <c r="OEE2" s="2063"/>
      <c r="OEF2" s="2063"/>
      <c r="OEG2" s="2063"/>
      <c r="OEH2" s="2063"/>
      <c r="OEI2" s="2063"/>
      <c r="OEJ2" s="2063"/>
      <c r="OEK2" s="2063"/>
      <c r="OEL2" s="2063"/>
      <c r="OEM2" s="2063"/>
      <c r="OEN2" s="2063"/>
      <c r="OEO2" s="2063"/>
      <c r="OEP2" s="2063"/>
      <c r="OEQ2" s="2063"/>
      <c r="OER2" s="2063"/>
      <c r="OES2" s="2063"/>
      <c r="OET2" s="2063"/>
      <c r="OEU2" s="2063"/>
      <c r="OEV2" s="2063"/>
      <c r="OEW2" s="2063"/>
      <c r="OEX2" s="2063"/>
      <c r="OEY2" s="2063"/>
      <c r="OEZ2" s="2063"/>
      <c r="OFA2" s="2063"/>
      <c r="OFB2" s="2063"/>
      <c r="OFC2" s="2063"/>
      <c r="OFD2" s="2063"/>
      <c r="OFE2" s="2063"/>
      <c r="OFF2" s="2063"/>
      <c r="OFG2" s="2063"/>
      <c r="OFH2" s="2063"/>
      <c r="OFI2" s="2063"/>
      <c r="OFJ2" s="2063"/>
      <c r="OFK2" s="2063"/>
      <c r="OFL2" s="2063"/>
      <c r="OFM2" s="2063"/>
      <c r="OFN2" s="2063"/>
      <c r="OFO2" s="2063"/>
      <c r="OFP2" s="2063"/>
      <c r="OFQ2" s="2063"/>
      <c r="OFR2" s="2063"/>
      <c r="OFS2" s="2063"/>
      <c r="OFT2" s="2063"/>
      <c r="OFU2" s="2063"/>
      <c r="OFV2" s="2063"/>
      <c r="OFW2" s="2063"/>
      <c r="OFX2" s="2063"/>
      <c r="OFY2" s="2063"/>
      <c r="OFZ2" s="2063"/>
      <c r="OGA2" s="2063"/>
      <c r="OGB2" s="2063"/>
      <c r="OGC2" s="2063"/>
      <c r="OGD2" s="2063"/>
      <c r="OGE2" s="2063"/>
      <c r="OGF2" s="2063"/>
      <c r="OGG2" s="2063"/>
      <c r="OGH2" s="2063"/>
      <c r="OGI2" s="2063"/>
      <c r="OGJ2" s="2063"/>
      <c r="OGK2" s="2063"/>
      <c r="OGL2" s="2063"/>
      <c r="OGM2" s="2063"/>
      <c r="OGN2" s="2063"/>
      <c r="OGO2" s="2063"/>
      <c r="OGP2" s="2063"/>
      <c r="OGQ2" s="2063"/>
      <c r="OGR2" s="2063"/>
      <c r="OGS2" s="2063"/>
      <c r="OGT2" s="2063"/>
      <c r="OGU2" s="2063"/>
      <c r="OGV2" s="2063"/>
      <c r="OGW2" s="2063"/>
      <c r="OGX2" s="2063"/>
      <c r="OGY2" s="2063"/>
      <c r="OGZ2" s="2063"/>
      <c r="OHA2" s="2063"/>
      <c r="OHB2" s="2063"/>
      <c r="OHC2" s="2063"/>
      <c r="OHD2" s="2063"/>
      <c r="OHE2" s="2063"/>
      <c r="OHF2" s="2063"/>
      <c r="OHG2" s="2063"/>
      <c r="OHH2" s="2063"/>
      <c r="OHI2" s="2063"/>
      <c r="OHJ2" s="2063"/>
      <c r="OHK2" s="2063"/>
      <c r="OHL2" s="2063"/>
      <c r="OHM2" s="2063"/>
      <c r="OHN2" s="2063"/>
      <c r="OHO2" s="2063"/>
      <c r="OHP2" s="2063"/>
      <c r="OHQ2" s="2063"/>
      <c r="OHR2" s="2063"/>
      <c r="OHS2" s="2063"/>
      <c r="OHT2" s="2063"/>
      <c r="OHU2" s="2063"/>
      <c r="OHV2" s="2063"/>
      <c r="OHW2" s="2063"/>
      <c r="OHX2" s="2063"/>
      <c r="OHY2" s="2063"/>
      <c r="OHZ2" s="2063"/>
      <c r="OIA2" s="2063"/>
      <c r="OIB2" s="2063"/>
      <c r="OIC2" s="2063"/>
      <c r="OID2" s="2063"/>
      <c r="OIE2" s="2063"/>
      <c r="OIF2" s="2063"/>
      <c r="OIG2" s="2063"/>
      <c r="OIH2" s="2063"/>
      <c r="OII2" s="2063"/>
      <c r="OIJ2" s="2063"/>
      <c r="OIK2" s="2063"/>
      <c r="OIL2" s="2063"/>
      <c r="OIM2" s="2063"/>
      <c r="OIN2" s="2063"/>
      <c r="OIO2" s="2063"/>
      <c r="OIP2" s="2063"/>
      <c r="OIQ2" s="2063"/>
      <c r="OIR2" s="2063"/>
      <c r="OIS2" s="2063"/>
      <c r="OIT2" s="2063"/>
      <c r="OIU2" s="2063"/>
      <c r="OIV2" s="2063"/>
      <c r="OIW2" s="2063"/>
      <c r="OIX2" s="2063"/>
      <c r="OIY2" s="2063"/>
      <c r="OIZ2" s="2063"/>
      <c r="OJA2" s="2063"/>
      <c r="OJB2" s="2063"/>
      <c r="OJC2" s="2063"/>
      <c r="OJD2" s="2063"/>
      <c r="OJE2" s="2063"/>
      <c r="OJF2" s="2063"/>
      <c r="OJG2" s="2063"/>
      <c r="OJH2" s="2063"/>
      <c r="OJI2" s="2063"/>
      <c r="OJJ2" s="2063"/>
      <c r="OJK2" s="2063"/>
      <c r="OJL2" s="2063"/>
      <c r="OJM2" s="2063"/>
      <c r="OJN2" s="2063"/>
      <c r="OJO2" s="2063"/>
      <c r="OJP2" s="2063"/>
      <c r="OJQ2" s="2063"/>
      <c r="OJR2" s="2063"/>
      <c r="OJS2" s="2063"/>
      <c r="OJT2" s="2063"/>
      <c r="OJU2" s="2063"/>
      <c r="OJV2" s="2063"/>
      <c r="OJW2" s="2063"/>
      <c r="OJX2" s="2063"/>
      <c r="OJY2" s="2063"/>
      <c r="OJZ2" s="2063"/>
      <c r="OKA2" s="2063"/>
      <c r="OKB2" s="2063"/>
      <c r="OKC2" s="2063"/>
      <c r="OKD2" s="2063"/>
      <c r="OKE2" s="2063"/>
      <c r="OKF2" s="2063"/>
      <c r="OKG2" s="2063"/>
      <c r="OKH2" s="2063"/>
      <c r="OKI2" s="2063"/>
      <c r="OKJ2" s="2063"/>
      <c r="OKK2" s="2063"/>
      <c r="OKL2" s="2063"/>
      <c r="OKM2" s="2063"/>
      <c r="OKN2" s="2063"/>
      <c r="OKO2" s="2063"/>
      <c r="OKP2" s="2063"/>
      <c r="OKQ2" s="2063"/>
      <c r="OKR2" s="2063"/>
      <c r="OKS2" s="2063"/>
      <c r="OKT2" s="2063"/>
      <c r="OKU2" s="2063"/>
      <c r="OKV2" s="2063"/>
      <c r="OKW2" s="2063"/>
      <c r="OKX2" s="2063"/>
      <c r="OKY2" s="2063"/>
      <c r="OKZ2" s="2063"/>
      <c r="OLA2" s="2063"/>
      <c r="OLB2" s="2063"/>
      <c r="OLC2" s="2063"/>
      <c r="OLD2" s="2063"/>
      <c r="OLE2" s="2063"/>
      <c r="OLF2" s="2063"/>
      <c r="OLG2" s="2063"/>
      <c r="OLH2" s="2063"/>
      <c r="OLI2" s="2063"/>
      <c r="OLJ2" s="2063"/>
      <c r="OLK2" s="2063"/>
      <c r="OLL2" s="2063"/>
      <c r="OLM2" s="2063"/>
      <c r="OLN2" s="2063"/>
      <c r="OLO2" s="2063"/>
      <c r="OLP2" s="2063"/>
      <c r="OLQ2" s="2063"/>
      <c r="OLR2" s="2063"/>
      <c r="OLS2" s="2063"/>
      <c r="OLT2" s="2063"/>
      <c r="OLU2" s="2063"/>
      <c r="OLV2" s="2063"/>
      <c r="OLW2" s="2063"/>
      <c r="OLX2" s="2063"/>
      <c r="OLY2" s="2063"/>
      <c r="OLZ2" s="2063"/>
      <c r="OMA2" s="2063"/>
      <c r="OMB2" s="2063"/>
      <c r="OMC2" s="2063"/>
      <c r="OMD2" s="2063"/>
      <c r="OME2" s="2063"/>
      <c r="OMF2" s="2063"/>
      <c r="OMG2" s="2063"/>
      <c r="OMH2" s="2063"/>
      <c r="OMI2" s="2063"/>
      <c r="OMJ2" s="2063"/>
      <c r="OMK2" s="2063"/>
      <c r="OML2" s="2063"/>
      <c r="OMM2" s="2063"/>
      <c r="OMN2" s="2063"/>
      <c r="OMO2" s="2063"/>
      <c r="OMP2" s="2063"/>
      <c r="OMQ2" s="2063"/>
      <c r="OMR2" s="2063"/>
      <c r="OMS2" s="2063"/>
      <c r="OMT2" s="2063"/>
      <c r="OMU2" s="2063"/>
      <c r="OMV2" s="2063"/>
      <c r="OMW2" s="2063"/>
      <c r="OMX2" s="2063"/>
      <c r="OMY2" s="2063"/>
      <c r="OMZ2" s="2063"/>
      <c r="ONA2" s="2063"/>
      <c r="ONB2" s="2063"/>
      <c r="ONC2" s="2063"/>
      <c r="OND2" s="2063"/>
      <c r="ONE2" s="2063"/>
      <c r="ONF2" s="2063"/>
      <c r="ONG2" s="2063"/>
      <c r="ONH2" s="2063"/>
      <c r="ONI2" s="2063"/>
      <c r="ONJ2" s="2063"/>
      <c r="ONK2" s="2063"/>
      <c r="ONL2" s="2063"/>
      <c r="ONM2" s="2063"/>
      <c r="ONN2" s="2063"/>
      <c r="ONO2" s="2063"/>
      <c r="ONP2" s="2063"/>
      <c r="ONQ2" s="2063"/>
      <c r="ONR2" s="2063"/>
      <c r="ONS2" s="2063"/>
      <c r="ONT2" s="2063"/>
      <c r="ONU2" s="2063"/>
      <c r="ONV2" s="2063"/>
      <c r="ONW2" s="2063"/>
      <c r="ONX2" s="2063"/>
      <c r="ONY2" s="2063"/>
      <c r="ONZ2" s="2063"/>
      <c r="OOA2" s="2063"/>
      <c r="OOB2" s="2063"/>
      <c r="OOC2" s="2063"/>
      <c r="OOD2" s="2063"/>
      <c r="OOE2" s="2063"/>
      <c r="OOF2" s="2063"/>
      <c r="OOG2" s="2063"/>
      <c r="OOH2" s="2063"/>
      <c r="OOI2" s="2063"/>
      <c r="OOJ2" s="2063"/>
      <c r="OOK2" s="2063"/>
      <c r="OOL2" s="2063"/>
      <c r="OOM2" s="2063"/>
      <c r="OON2" s="2063"/>
      <c r="OOO2" s="2063"/>
      <c r="OOP2" s="2063"/>
      <c r="OOQ2" s="2063"/>
      <c r="OOR2" s="2063"/>
      <c r="OOS2" s="2063"/>
      <c r="OOT2" s="2063"/>
      <c r="OOU2" s="2063"/>
      <c r="OOV2" s="2063"/>
      <c r="OOW2" s="2063"/>
      <c r="OOX2" s="2063"/>
      <c r="OOY2" s="2063"/>
      <c r="OOZ2" s="2063"/>
      <c r="OPA2" s="2063"/>
      <c r="OPB2" s="2063"/>
      <c r="OPC2" s="2063"/>
      <c r="OPD2" s="2063"/>
      <c r="OPE2" s="2063"/>
      <c r="OPF2" s="2063"/>
      <c r="OPG2" s="2063"/>
      <c r="OPH2" s="2063"/>
      <c r="OPI2" s="2063"/>
      <c r="OPJ2" s="2063"/>
      <c r="OPK2" s="2063"/>
      <c r="OPL2" s="2063"/>
      <c r="OPM2" s="2063"/>
      <c r="OPN2" s="2063"/>
      <c r="OPO2" s="2063"/>
      <c r="OPP2" s="2063"/>
      <c r="OPQ2" s="2063"/>
      <c r="OPR2" s="2063"/>
      <c r="OPS2" s="2063"/>
      <c r="OPT2" s="2063"/>
      <c r="OPU2" s="2063"/>
      <c r="OPV2" s="2063"/>
      <c r="OPW2" s="2063"/>
      <c r="OPX2" s="2063"/>
      <c r="OPY2" s="2063"/>
      <c r="OPZ2" s="2063"/>
      <c r="OQA2" s="2063"/>
      <c r="OQB2" s="2063"/>
      <c r="OQC2" s="2063"/>
      <c r="OQD2" s="2063"/>
      <c r="OQE2" s="2063"/>
      <c r="OQF2" s="2063"/>
      <c r="OQG2" s="2063"/>
      <c r="OQH2" s="2063"/>
      <c r="OQI2" s="2063"/>
      <c r="OQJ2" s="2063"/>
      <c r="OQK2" s="2063"/>
      <c r="OQL2" s="2063"/>
      <c r="OQM2" s="2063"/>
      <c r="OQN2" s="2063"/>
      <c r="OQO2" s="2063"/>
      <c r="OQP2" s="2063"/>
      <c r="OQQ2" s="2063"/>
      <c r="OQR2" s="2063"/>
      <c r="OQS2" s="2063"/>
      <c r="OQT2" s="2063"/>
      <c r="OQU2" s="2063"/>
      <c r="OQV2" s="2063"/>
      <c r="OQW2" s="2063"/>
      <c r="OQX2" s="2063"/>
      <c r="OQY2" s="2063"/>
      <c r="OQZ2" s="2063"/>
      <c r="ORA2" s="2063"/>
      <c r="ORB2" s="2063"/>
      <c r="ORC2" s="2063"/>
      <c r="ORD2" s="2063"/>
      <c r="ORE2" s="2063"/>
      <c r="ORF2" s="2063"/>
      <c r="ORG2" s="2063"/>
      <c r="ORH2" s="2063"/>
      <c r="ORI2" s="2063"/>
      <c r="ORJ2" s="2063"/>
      <c r="ORK2" s="2063"/>
      <c r="ORL2" s="2063"/>
      <c r="ORM2" s="2063"/>
      <c r="ORN2" s="2063"/>
      <c r="ORO2" s="2063"/>
      <c r="ORP2" s="2063"/>
      <c r="ORQ2" s="2063"/>
      <c r="ORR2" s="2063"/>
      <c r="ORS2" s="2063"/>
      <c r="ORT2" s="2063"/>
      <c r="ORU2" s="2063"/>
      <c r="ORV2" s="2063"/>
      <c r="ORW2" s="2063"/>
      <c r="ORX2" s="2063"/>
      <c r="ORY2" s="2063"/>
      <c r="ORZ2" s="2063"/>
      <c r="OSA2" s="2063"/>
      <c r="OSB2" s="2063"/>
      <c r="OSC2" s="2063"/>
      <c r="OSD2" s="2063"/>
      <c r="OSE2" s="2063"/>
      <c r="OSF2" s="2063"/>
      <c r="OSG2" s="2063"/>
      <c r="OSH2" s="2063"/>
      <c r="OSI2" s="2063"/>
      <c r="OSJ2" s="2063"/>
      <c r="OSK2" s="2063"/>
      <c r="OSL2" s="2063"/>
      <c r="OSM2" s="2063"/>
      <c r="OSN2" s="2063"/>
      <c r="OSO2" s="2063"/>
      <c r="OSP2" s="2063"/>
      <c r="OSQ2" s="2063"/>
      <c r="OSR2" s="2063"/>
      <c r="OSS2" s="2063"/>
      <c r="OST2" s="2063"/>
      <c r="OSU2" s="2063"/>
      <c r="OSV2" s="2063"/>
      <c r="OSW2" s="2063"/>
      <c r="OSX2" s="2063"/>
      <c r="OSY2" s="2063"/>
      <c r="OSZ2" s="2063"/>
      <c r="OTA2" s="2063"/>
      <c r="OTB2" s="2063"/>
      <c r="OTC2" s="2063"/>
      <c r="OTD2" s="2063"/>
      <c r="OTE2" s="2063"/>
      <c r="OTF2" s="2063"/>
      <c r="OTG2" s="2063"/>
      <c r="OTH2" s="2063"/>
      <c r="OTI2" s="2063"/>
      <c r="OTJ2" s="2063"/>
      <c r="OTK2" s="2063"/>
      <c r="OTL2" s="2063"/>
      <c r="OTM2" s="2063"/>
      <c r="OTN2" s="2063"/>
      <c r="OTO2" s="2063"/>
      <c r="OTP2" s="2063"/>
      <c r="OTQ2" s="2063"/>
      <c r="OTR2" s="2063"/>
      <c r="OTS2" s="2063"/>
      <c r="OTT2" s="2063"/>
      <c r="OTU2" s="2063"/>
      <c r="OTV2" s="2063"/>
      <c r="OTW2" s="2063"/>
      <c r="OTX2" s="2063"/>
      <c r="OTY2" s="2063"/>
      <c r="OTZ2" s="2063"/>
      <c r="OUA2" s="2063"/>
      <c r="OUB2" s="2063"/>
      <c r="OUC2" s="2063"/>
      <c r="OUD2" s="2063"/>
      <c r="OUE2" s="2063"/>
      <c r="OUF2" s="2063"/>
      <c r="OUG2" s="2063"/>
      <c r="OUH2" s="2063"/>
      <c r="OUI2" s="2063"/>
      <c r="OUJ2" s="2063"/>
      <c r="OUK2" s="2063"/>
      <c r="OUL2" s="2063"/>
      <c r="OUM2" s="2063"/>
      <c r="OUN2" s="2063"/>
      <c r="OUO2" s="2063"/>
      <c r="OUP2" s="2063"/>
      <c r="OUQ2" s="2063"/>
      <c r="OUR2" s="2063"/>
      <c r="OUS2" s="2063"/>
      <c r="OUT2" s="2063"/>
      <c r="OUU2" s="2063"/>
      <c r="OUV2" s="2063"/>
      <c r="OUW2" s="2063"/>
      <c r="OUX2" s="2063"/>
      <c r="OUY2" s="2063"/>
      <c r="OUZ2" s="2063"/>
      <c r="OVA2" s="2063"/>
      <c r="OVB2" s="2063"/>
      <c r="OVC2" s="2063"/>
      <c r="OVD2" s="2063"/>
      <c r="OVE2" s="2063"/>
      <c r="OVF2" s="2063"/>
      <c r="OVG2" s="2063"/>
      <c r="OVH2" s="2063"/>
      <c r="OVI2" s="2063"/>
      <c r="OVJ2" s="2063"/>
      <c r="OVK2" s="2063"/>
      <c r="OVL2" s="2063"/>
      <c r="OVM2" s="2063"/>
      <c r="OVN2" s="2063"/>
      <c r="OVO2" s="2063"/>
      <c r="OVP2" s="2063"/>
      <c r="OVQ2" s="2063"/>
      <c r="OVR2" s="2063"/>
      <c r="OVS2" s="2063"/>
      <c r="OVT2" s="2063"/>
      <c r="OVU2" s="2063"/>
      <c r="OVV2" s="2063"/>
      <c r="OVW2" s="2063"/>
      <c r="OVX2" s="2063"/>
      <c r="OVY2" s="2063"/>
      <c r="OVZ2" s="2063"/>
      <c r="OWA2" s="2063"/>
      <c r="OWB2" s="2063"/>
      <c r="OWC2" s="2063"/>
      <c r="OWD2" s="2063"/>
      <c r="OWE2" s="2063"/>
      <c r="OWF2" s="2063"/>
      <c r="OWG2" s="2063"/>
      <c r="OWH2" s="2063"/>
      <c r="OWI2" s="2063"/>
      <c r="OWJ2" s="2063"/>
      <c r="OWK2" s="2063"/>
      <c r="OWL2" s="2063"/>
      <c r="OWM2" s="2063"/>
      <c r="OWN2" s="2063"/>
      <c r="OWO2" s="2063"/>
      <c r="OWP2" s="2063"/>
      <c r="OWQ2" s="2063"/>
      <c r="OWR2" s="2063"/>
      <c r="OWS2" s="2063"/>
      <c r="OWT2" s="2063"/>
      <c r="OWU2" s="2063"/>
      <c r="OWV2" s="2063"/>
      <c r="OWW2" s="2063"/>
      <c r="OWX2" s="2063"/>
      <c r="OWY2" s="2063"/>
      <c r="OWZ2" s="2063"/>
      <c r="OXA2" s="2063"/>
      <c r="OXB2" s="2063"/>
      <c r="OXC2" s="2063"/>
      <c r="OXD2" s="2063"/>
      <c r="OXE2" s="2063"/>
      <c r="OXF2" s="2063"/>
      <c r="OXG2" s="2063"/>
      <c r="OXH2" s="2063"/>
      <c r="OXI2" s="2063"/>
      <c r="OXJ2" s="2063"/>
      <c r="OXK2" s="2063"/>
      <c r="OXL2" s="2063"/>
      <c r="OXM2" s="2063"/>
      <c r="OXN2" s="2063"/>
      <c r="OXO2" s="2063"/>
      <c r="OXP2" s="2063"/>
      <c r="OXQ2" s="2063"/>
      <c r="OXR2" s="2063"/>
      <c r="OXS2" s="2063"/>
      <c r="OXT2" s="2063"/>
      <c r="OXU2" s="2063"/>
      <c r="OXV2" s="2063"/>
      <c r="OXW2" s="2063"/>
      <c r="OXX2" s="2063"/>
      <c r="OXY2" s="2063"/>
      <c r="OXZ2" s="2063"/>
      <c r="OYA2" s="2063"/>
      <c r="OYB2" s="2063"/>
      <c r="OYC2" s="2063"/>
      <c r="OYD2" s="2063"/>
      <c r="OYE2" s="2063"/>
      <c r="OYF2" s="2063"/>
      <c r="OYG2" s="2063"/>
      <c r="OYH2" s="2063"/>
      <c r="OYI2" s="2063"/>
      <c r="OYJ2" s="2063"/>
      <c r="OYK2" s="2063"/>
      <c r="OYL2" s="2063"/>
      <c r="OYM2" s="2063"/>
      <c r="OYN2" s="2063"/>
      <c r="OYO2" s="2063"/>
      <c r="OYP2" s="2063"/>
      <c r="OYQ2" s="2063"/>
      <c r="OYR2" s="2063"/>
      <c r="OYS2" s="2063"/>
      <c r="OYT2" s="2063"/>
      <c r="OYU2" s="2063"/>
      <c r="OYV2" s="2063"/>
      <c r="OYW2" s="2063"/>
      <c r="OYX2" s="2063"/>
      <c r="OYY2" s="2063"/>
      <c r="OYZ2" s="2063"/>
      <c r="OZA2" s="2063"/>
      <c r="OZB2" s="2063"/>
      <c r="OZC2" s="2063"/>
      <c r="OZD2" s="2063"/>
      <c r="OZE2" s="2063"/>
      <c r="OZF2" s="2063"/>
      <c r="OZG2" s="2063"/>
      <c r="OZH2" s="2063"/>
      <c r="OZI2" s="2063"/>
      <c r="OZJ2" s="2063"/>
      <c r="OZK2" s="2063"/>
      <c r="OZL2" s="2063"/>
      <c r="OZM2" s="2063"/>
      <c r="OZN2" s="2063"/>
      <c r="OZO2" s="2063"/>
      <c r="OZP2" s="2063"/>
      <c r="OZQ2" s="2063"/>
      <c r="OZR2" s="2063"/>
      <c r="OZS2" s="2063"/>
      <c r="OZT2" s="2063"/>
      <c r="OZU2" s="2063"/>
      <c r="OZV2" s="2063"/>
      <c r="OZW2" s="2063"/>
      <c r="OZX2" s="2063"/>
      <c r="OZY2" s="2063"/>
      <c r="OZZ2" s="2063"/>
      <c r="PAA2" s="2063"/>
      <c r="PAB2" s="2063"/>
      <c r="PAC2" s="2063"/>
      <c r="PAD2" s="2063"/>
      <c r="PAE2" s="2063"/>
      <c r="PAF2" s="2063"/>
      <c r="PAG2" s="2063"/>
      <c r="PAH2" s="2063"/>
      <c r="PAI2" s="2063"/>
      <c r="PAJ2" s="2063"/>
      <c r="PAK2" s="2063"/>
      <c r="PAL2" s="2063"/>
      <c r="PAM2" s="2063"/>
      <c r="PAN2" s="2063"/>
      <c r="PAO2" s="2063"/>
      <c r="PAP2" s="2063"/>
      <c r="PAQ2" s="2063"/>
      <c r="PAR2" s="2063"/>
      <c r="PAS2" s="2063"/>
      <c r="PAT2" s="2063"/>
      <c r="PAU2" s="2063"/>
      <c r="PAV2" s="2063"/>
      <c r="PAW2" s="2063"/>
      <c r="PAX2" s="2063"/>
      <c r="PAY2" s="2063"/>
      <c r="PAZ2" s="2063"/>
      <c r="PBA2" s="2063"/>
      <c r="PBB2" s="2063"/>
      <c r="PBC2" s="2063"/>
      <c r="PBD2" s="2063"/>
      <c r="PBE2" s="2063"/>
      <c r="PBF2" s="2063"/>
      <c r="PBG2" s="2063"/>
      <c r="PBH2" s="2063"/>
      <c r="PBI2" s="2063"/>
      <c r="PBJ2" s="2063"/>
      <c r="PBK2" s="2063"/>
      <c r="PBL2" s="2063"/>
      <c r="PBM2" s="2063"/>
      <c r="PBN2" s="2063"/>
      <c r="PBO2" s="2063"/>
      <c r="PBP2" s="2063"/>
      <c r="PBQ2" s="2063"/>
      <c r="PBR2" s="2063"/>
      <c r="PBS2" s="2063"/>
      <c r="PBT2" s="2063"/>
      <c r="PBU2" s="2063"/>
      <c r="PBV2" s="2063"/>
      <c r="PBW2" s="2063"/>
      <c r="PBX2" s="2063"/>
      <c r="PBY2" s="2063"/>
      <c r="PBZ2" s="2063"/>
      <c r="PCA2" s="2063"/>
      <c r="PCB2" s="2063"/>
      <c r="PCC2" s="2063"/>
      <c r="PCD2" s="2063"/>
      <c r="PCE2" s="2063"/>
      <c r="PCF2" s="2063"/>
      <c r="PCG2" s="2063"/>
      <c r="PCH2" s="2063"/>
      <c r="PCI2" s="2063"/>
      <c r="PCJ2" s="2063"/>
      <c r="PCK2" s="2063"/>
      <c r="PCL2" s="2063"/>
      <c r="PCM2" s="2063"/>
      <c r="PCN2" s="2063"/>
      <c r="PCO2" s="2063"/>
      <c r="PCP2" s="2063"/>
      <c r="PCQ2" s="2063"/>
      <c r="PCR2" s="2063"/>
      <c r="PCS2" s="2063"/>
      <c r="PCT2" s="2063"/>
      <c r="PCU2" s="2063"/>
      <c r="PCV2" s="2063"/>
      <c r="PCW2" s="2063"/>
      <c r="PCX2" s="2063"/>
      <c r="PCY2" s="2063"/>
      <c r="PCZ2" s="2063"/>
      <c r="PDA2" s="2063"/>
      <c r="PDB2" s="2063"/>
      <c r="PDC2" s="2063"/>
      <c r="PDD2" s="2063"/>
      <c r="PDE2" s="2063"/>
      <c r="PDF2" s="2063"/>
      <c r="PDG2" s="2063"/>
      <c r="PDH2" s="2063"/>
      <c r="PDI2" s="2063"/>
      <c r="PDJ2" s="2063"/>
      <c r="PDK2" s="2063"/>
      <c r="PDL2" s="2063"/>
      <c r="PDM2" s="2063"/>
      <c r="PDN2" s="2063"/>
      <c r="PDO2" s="2063"/>
      <c r="PDP2" s="2063"/>
      <c r="PDQ2" s="2063"/>
      <c r="PDR2" s="2063"/>
      <c r="PDS2" s="2063"/>
      <c r="PDT2" s="2063"/>
      <c r="PDU2" s="2063"/>
      <c r="PDV2" s="2063"/>
      <c r="PDW2" s="2063"/>
      <c r="PDX2" s="2063"/>
      <c r="PDY2" s="2063"/>
      <c r="PDZ2" s="2063"/>
      <c r="PEA2" s="2063"/>
      <c r="PEB2" s="2063"/>
      <c r="PEC2" s="2063"/>
      <c r="PED2" s="2063"/>
      <c r="PEE2" s="2063"/>
      <c r="PEF2" s="2063"/>
      <c r="PEG2" s="2063"/>
      <c r="PEH2" s="2063"/>
      <c r="PEI2" s="2063"/>
      <c r="PEJ2" s="2063"/>
      <c r="PEK2" s="2063"/>
      <c r="PEL2" s="2063"/>
      <c r="PEM2" s="2063"/>
      <c r="PEN2" s="2063"/>
      <c r="PEO2" s="2063"/>
      <c r="PEP2" s="2063"/>
      <c r="PEQ2" s="2063"/>
      <c r="PER2" s="2063"/>
      <c r="PES2" s="2063"/>
      <c r="PET2" s="2063"/>
      <c r="PEU2" s="2063"/>
      <c r="PEV2" s="2063"/>
      <c r="PEW2" s="2063"/>
      <c r="PEX2" s="2063"/>
      <c r="PEY2" s="2063"/>
      <c r="PEZ2" s="2063"/>
      <c r="PFA2" s="2063"/>
      <c r="PFB2" s="2063"/>
      <c r="PFC2" s="2063"/>
      <c r="PFD2" s="2063"/>
      <c r="PFE2" s="2063"/>
      <c r="PFF2" s="2063"/>
      <c r="PFG2" s="2063"/>
      <c r="PFH2" s="2063"/>
      <c r="PFI2" s="2063"/>
      <c r="PFJ2" s="2063"/>
      <c r="PFK2" s="2063"/>
      <c r="PFL2" s="2063"/>
      <c r="PFM2" s="2063"/>
      <c r="PFN2" s="2063"/>
      <c r="PFO2" s="2063"/>
      <c r="PFP2" s="2063"/>
      <c r="PFQ2" s="2063"/>
      <c r="PFR2" s="2063"/>
      <c r="PFS2" s="2063"/>
      <c r="PFT2" s="2063"/>
      <c r="PFU2" s="2063"/>
      <c r="PFV2" s="2063"/>
      <c r="PFW2" s="2063"/>
      <c r="PFX2" s="2063"/>
      <c r="PFY2" s="2063"/>
      <c r="PFZ2" s="2063"/>
      <c r="PGA2" s="2063"/>
      <c r="PGB2" s="2063"/>
      <c r="PGC2" s="2063"/>
      <c r="PGD2" s="2063"/>
      <c r="PGE2" s="2063"/>
      <c r="PGF2" s="2063"/>
      <c r="PGG2" s="2063"/>
      <c r="PGH2" s="2063"/>
      <c r="PGI2" s="2063"/>
      <c r="PGJ2" s="2063"/>
      <c r="PGK2" s="2063"/>
      <c r="PGL2" s="2063"/>
      <c r="PGM2" s="2063"/>
      <c r="PGN2" s="2063"/>
      <c r="PGO2" s="2063"/>
      <c r="PGP2" s="2063"/>
      <c r="PGQ2" s="2063"/>
      <c r="PGR2" s="2063"/>
      <c r="PGS2" s="2063"/>
      <c r="PGT2" s="2063"/>
      <c r="PGU2" s="2063"/>
      <c r="PGV2" s="2063"/>
      <c r="PGW2" s="2063"/>
      <c r="PGX2" s="2063"/>
      <c r="PGY2" s="2063"/>
      <c r="PGZ2" s="2063"/>
      <c r="PHA2" s="2063"/>
      <c r="PHB2" s="2063"/>
      <c r="PHC2" s="2063"/>
      <c r="PHD2" s="2063"/>
      <c r="PHE2" s="2063"/>
      <c r="PHF2" s="2063"/>
      <c r="PHG2" s="2063"/>
      <c r="PHH2" s="2063"/>
      <c r="PHI2" s="2063"/>
      <c r="PHJ2" s="2063"/>
      <c r="PHK2" s="2063"/>
      <c r="PHL2" s="2063"/>
      <c r="PHM2" s="2063"/>
      <c r="PHN2" s="2063"/>
      <c r="PHO2" s="2063"/>
      <c r="PHP2" s="2063"/>
      <c r="PHQ2" s="2063"/>
      <c r="PHR2" s="2063"/>
      <c r="PHS2" s="2063"/>
      <c r="PHT2" s="2063"/>
      <c r="PHU2" s="2063"/>
      <c r="PHV2" s="2063"/>
      <c r="PHW2" s="2063"/>
      <c r="PHX2" s="2063"/>
      <c r="PHY2" s="2063"/>
      <c r="PHZ2" s="2063"/>
      <c r="PIA2" s="2063"/>
      <c r="PIB2" s="2063"/>
      <c r="PIC2" s="2063"/>
      <c r="PID2" s="2063"/>
      <c r="PIE2" s="2063"/>
      <c r="PIF2" s="2063"/>
      <c r="PIG2" s="2063"/>
      <c r="PIH2" s="2063"/>
      <c r="PII2" s="2063"/>
      <c r="PIJ2" s="2063"/>
      <c r="PIK2" s="2063"/>
      <c r="PIL2" s="2063"/>
      <c r="PIM2" s="2063"/>
      <c r="PIN2" s="2063"/>
      <c r="PIO2" s="2063"/>
      <c r="PIP2" s="2063"/>
      <c r="PIQ2" s="2063"/>
      <c r="PIR2" s="2063"/>
      <c r="PIS2" s="2063"/>
      <c r="PIT2" s="2063"/>
      <c r="PIU2" s="2063"/>
      <c r="PIV2" s="2063"/>
      <c r="PIW2" s="2063"/>
      <c r="PIX2" s="2063"/>
      <c r="PIY2" s="2063"/>
      <c r="PIZ2" s="2063"/>
      <c r="PJA2" s="2063"/>
      <c r="PJB2" s="2063"/>
      <c r="PJC2" s="2063"/>
      <c r="PJD2" s="2063"/>
      <c r="PJE2" s="2063"/>
      <c r="PJF2" s="2063"/>
      <c r="PJG2" s="2063"/>
      <c r="PJH2" s="2063"/>
      <c r="PJI2" s="2063"/>
      <c r="PJJ2" s="2063"/>
      <c r="PJK2" s="2063"/>
      <c r="PJL2" s="2063"/>
      <c r="PJM2" s="2063"/>
      <c r="PJN2" s="2063"/>
      <c r="PJO2" s="2063"/>
      <c r="PJP2" s="2063"/>
      <c r="PJQ2" s="2063"/>
      <c r="PJR2" s="2063"/>
      <c r="PJS2" s="2063"/>
      <c r="PJT2" s="2063"/>
      <c r="PJU2" s="2063"/>
      <c r="PJV2" s="2063"/>
      <c r="PJW2" s="2063"/>
      <c r="PJX2" s="2063"/>
      <c r="PJY2" s="2063"/>
      <c r="PJZ2" s="2063"/>
      <c r="PKA2" s="2063"/>
      <c r="PKB2" s="2063"/>
      <c r="PKC2" s="2063"/>
      <c r="PKD2" s="2063"/>
      <c r="PKE2" s="2063"/>
      <c r="PKF2" s="2063"/>
      <c r="PKG2" s="2063"/>
      <c r="PKH2" s="2063"/>
      <c r="PKI2" s="2063"/>
      <c r="PKJ2" s="2063"/>
      <c r="PKK2" s="2063"/>
      <c r="PKL2" s="2063"/>
      <c r="PKM2" s="2063"/>
      <c r="PKN2" s="2063"/>
      <c r="PKO2" s="2063"/>
      <c r="PKP2" s="2063"/>
      <c r="PKQ2" s="2063"/>
      <c r="PKR2" s="2063"/>
      <c r="PKS2" s="2063"/>
      <c r="PKT2" s="2063"/>
      <c r="PKU2" s="2063"/>
      <c r="PKV2" s="2063"/>
      <c r="PKW2" s="2063"/>
      <c r="PKX2" s="2063"/>
      <c r="PKY2" s="2063"/>
      <c r="PKZ2" s="2063"/>
      <c r="PLA2" s="2063"/>
      <c r="PLB2" s="2063"/>
      <c r="PLC2" s="2063"/>
      <c r="PLD2" s="2063"/>
      <c r="PLE2" s="2063"/>
      <c r="PLF2" s="2063"/>
      <c r="PLG2" s="2063"/>
      <c r="PLH2" s="2063"/>
      <c r="PLI2" s="2063"/>
      <c r="PLJ2" s="2063"/>
      <c r="PLK2" s="2063"/>
      <c r="PLL2" s="2063"/>
      <c r="PLM2" s="2063"/>
      <c r="PLN2" s="2063"/>
      <c r="PLO2" s="2063"/>
      <c r="PLP2" s="2063"/>
      <c r="PLQ2" s="2063"/>
      <c r="PLR2" s="2063"/>
      <c r="PLS2" s="2063"/>
      <c r="PLT2" s="2063"/>
      <c r="PLU2" s="2063"/>
      <c r="PLV2" s="2063"/>
      <c r="PLW2" s="2063"/>
      <c r="PLX2" s="2063"/>
      <c r="PLY2" s="2063"/>
      <c r="PLZ2" s="2063"/>
      <c r="PMA2" s="2063"/>
      <c r="PMB2" s="2063"/>
      <c r="PMC2" s="2063"/>
      <c r="PMD2" s="2063"/>
      <c r="PME2" s="2063"/>
      <c r="PMF2" s="2063"/>
      <c r="PMG2" s="2063"/>
      <c r="PMH2" s="2063"/>
      <c r="PMI2" s="2063"/>
      <c r="PMJ2" s="2063"/>
      <c r="PMK2" s="2063"/>
      <c r="PML2" s="2063"/>
      <c r="PMM2" s="2063"/>
      <c r="PMN2" s="2063"/>
      <c r="PMO2" s="2063"/>
      <c r="PMP2" s="2063"/>
      <c r="PMQ2" s="2063"/>
      <c r="PMR2" s="2063"/>
      <c r="PMS2" s="2063"/>
      <c r="PMT2" s="2063"/>
      <c r="PMU2" s="2063"/>
      <c r="PMV2" s="2063"/>
      <c r="PMW2" s="2063"/>
      <c r="PMX2" s="2063"/>
      <c r="PMY2" s="2063"/>
      <c r="PMZ2" s="2063"/>
      <c r="PNA2" s="2063"/>
      <c r="PNB2" s="2063"/>
      <c r="PNC2" s="2063"/>
      <c r="PND2" s="2063"/>
      <c r="PNE2" s="2063"/>
      <c r="PNF2" s="2063"/>
      <c r="PNG2" s="2063"/>
      <c r="PNH2" s="2063"/>
      <c r="PNI2" s="2063"/>
      <c r="PNJ2" s="2063"/>
      <c r="PNK2" s="2063"/>
      <c r="PNL2" s="2063"/>
      <c r="PNM2" s="2063"/>
      <c r="PNN2" s="2063"/>
      <c r="PNO2" s="2063"/>
      <c r="PNP2" s="2063"/>
      <c r="PNQ2" s="2063"/>
      <c r="PNR2" s="2063"/>
      <c r="PNS2" s="2063"/>
      <c r="PNT2" s="2063"/>
      <c r="PNU2" s="2063"/>
      <c r="PNV2" s="2063"/>
      <c r="PNW2" s="2063"/>
      <c r="PNX2" s="2063"/>
      <c r="PNY2" s="2063"/>
      <c r="PNZ2" s="2063"/>
      <c r="POA2" s="2063"/>
      <c r="POB2" s="2063"/>
      <c r="POC2" s="2063"/>
      <c r="POD2" s="2063"/>
      <c r="POE2" s="2063"/>
      <c r="POF2" s="2063"/>
      <c r="POG2" s="2063"/>
      <c r="POH2" s="2063"/>
      <c r="POI2" s="2063"/>
      <c r="POJ2" s="2063"/>
      <c r="POK2" s="2063"/>
      <c r="POL2" s="2063"/>
      <c r="POM2" s="2063"/>
      <c r="PON2" s="2063"/>
      <c r="POO2" s="2063"/>
      <c r="POP2" s="2063"/>
      <c r="POQ2" s="2063"/>
      <c r="POR2" s="2063"/>
      <c r="POS2" s="2063"/>
      <c r="POT2" s="2063"/>
      <c r="POU2" s="2063"/>
      <c r="POV2" s="2063"/>
      <c r="POW2" s="2063"/>
      <c r="POX2" s="2063"/>
      <c r="POY2" s="2063"/>
      <c r="POZ2" s="2063"/>
      <c r="PPA2" s="2063"/>
      <c r="PPB2" s="2063"/>
      <c r="PPC2" s="2063"/>
      <c r="PPD2" s="2063"/>
      <c r="PPE2" s="2063"/>
      <c r="PPF2" s="2063"/>
      <c r="PPG2" s="2063"/>
      <c r="PPH2" s="2063"/>
      <c r="PPI2" s="2063"/>
      <c r="PPJ2" s="2063"/>
      <c r="PPK2" s="2063"/>
      <c r="PPL2" s="2063"/>
      <c r="PPM2" s="2063"/>
      <c r="PPN2" s="2063"/>
      <c r="PPO2" s="2063"/>
      <c r="PPP2" s="2063"/>
      <c r="PPQ2" s="2063"/>
      <c r="PPR2" s="2063"/>
      <c r="PPS2" s="2063"/>
      <c r="PPT2" s="2063"/>
      <c r="PPU2" s="2063"/>
      <c r="PPV2" s="2063"/>
      <c r="PPW2" s="2063"/>
      <c r="PPX2" s="2063"/>
      <c r="PPY2" s="2063"/>
      <c r="PPZ2" s="2063"/>
      <c r="PQA2" s="2063"/>
      <c r="PQB2" s="2063"/>
      <c r="PQC2" s="2063"/>
      <c r="PQD2" s="2063"/>
      <c r="PQE2" s="2063"/>
      <c r="PQF2" s="2063"/>
      <c r="PQG2" s="2063"/>
      <c r="PQH2" s="2063"/>
      <c r="PQI2" s="2063"/>
      <c r="PQJ2" s="2063"/>
      <c r="PQK2" s="2063"/>
      <c r="PQL2" s="2063"/>
      <c r="PQM2" s="2063"/>
      <c r="PQN2" s="2063"/>
      <c r="PQO2" s="2063"/>
      <c r="PQP2" s="2063"/>
      <c r="PQQ2" s="2063"/>
      <c r="PQR2" s="2063"/>
      <c r="PQS2" s="2063"/>
      <c r="PQT2" s="2063"/>
      <c r="PQU2" s="2063"/>
      <c r="PQV2" s="2063"/>
      <c r="PQW2" s="2063"/>
      <c r="PQX2" s="2063"/>
      <c r="PQY2" s="2063"/>
      <c r="PQZ2" s="2063"/>
      <c r="PRA2" s="2063"/>
      <c r="PRB2" s="2063"/>
      <c r="PRC2" s="2063"/>
      <c r="PRD2" s="2063"/>
      <c r="PRE2" s="2063"/>
      <c r="PRF2" s="2063"/>
      <c r="PRG2" s="2063"/>
      <c r="PRH2" s="2063"/>
      <c r="PRI2" s="2063"/>
      <c r="PRJ2" s="2063"/>
      <c r="PRK2" s="2063"/>
      <c r="PRL2" s="2063"/>
      <c r="PRM2" s="2063"/>
      <c r="PRN2" s="2063"/>
      <c r="PRO2" s="2063"/>
      <c r="PRP2" s="2063"/>
      <c r="PRQ2" s="2063"/>
      <c r="PRR2" s="2063"/>
      <c r="PRS2" s="2063"/>
      <c r="PRT2" s="2063"/>
      <c r="PRU2" s="2063"/>
      <c r="PRV2" s="2063"/>
      <c r="PRW2" s="2063"/>
      <c r="PRX2" s="2063"/>
      <c r="PRY2" s="2063"/>
      <c r="PRZ2" s="2063"/>
      <c r="PSA2" s="2063"/>
      <c r="PSB2" s="2063"/>
      <c r="PSC2" s="2063"/>
      <c r="PSD2" s="2063"/>
      <c r="PSE2" s="2063"/>
      <c r="PSF2" s="2063"/>
      <c r="PSG2" s="2063"/>
      <c r="PSH2" s="2063"/>
      <c r="PSI2" s="2063"/>
      <c r="PSJ2" s="2063"/>
      <c r="PSK2" s="2063"/>
      <c r="PSL2" s="2063"/>
      <c r="PSM2" s="2063"/>
      <c r="PSN2" s="2063"/>
      <c r="PSO2" s="2063"/>
      <c r="PSP2" s="2063"/>
      <c r="PSQ2" s="2063"/>
      <c r="PSR2" s="2063"/>
      <c r="PSS2" s="2063"/>
      <c r="PST2" s="2063"/>
      <c r="PSU2" s="2063"/>
      <c r="PSV2" s="2063"/>
      <c r="PSW2" s="2063"/>
      <c r="PSX2" s="2063"/>
      <c r="PSY2" s="2063"/>
      <c r="PSZ2" s="2063"/>
      <c r="PTA2" s="2063"/>
      <c r="PTB2" s="2063"/>
      <c r="PTC2" s="2063"/>
      <c r="PTD2" s="2063"/>
      <c r="PTE2" s="2063"/>
      <c r="PTF2" s="2063"/>
      <c r="PTG2" s="2063"/>
      <c r="PTH2" s="2063"/>
      <c r="PTI2" s="2063"/>
      <c r="PTJ2" s="2063"/>
      <c r="PTK2" s="2063"/>
      <c r="PTL2" s="2063"/>
      <c r="PTM2" s="2063"/>
      <c r="PTN2" s="2063"/>
      <c r="PTO2" s="2063"/>
      <c r="PTP2" s="2063"/>
      <c r="PTQ2" s="2063"/>
      <c r="PTR2" s="2063"/>
      <c r="PTS2" s="2063"/>
      <c r="PTT2" s="2063"/>
      <c r="PTU2" s="2063"/>
      <c r="PTV2" s="2063"/>
      <c r="PTW2" s="2063"/>
      <c r="PTX2" s="2063"/>
      <c r="PTY2" s="2063"/>
      <c r="PTZ2" s="2063"/>
      <c r="PUA2" s="2063"/>
      <c r="PUB2" s="2063"/>
      <c r="PUC2" s="2063"/>
      <c r="PUD2" s="2063"/>
      <c r="PUE2" s="2063"/>
      <c r="PUF2" s="2063"/>
      <c r="PUG2" s="2063"/>
      <c r="PUH2" s="2063"/>
      <c r="PUI2" s="2063"/>
      <c r="PUJ2" s="2063"/>
      <c r="PUK2" s="2063"/>
      <c r="PUL2" s="2063"/>
      <c r="PUM2" s="2063"/>
      <c r="PUN2" s="2063"/>
      <c r="PUO2" s="2063"/>
      <c r="PUP2" s="2063"/>
      <c r="PUQ2" s="2063"/>
      <c r="PUR2" s="2063"/>
      <c r="PUS2" s="2063"/>
      <c r="PUT2" s="2063"/>
      <c r="PUU2" s="2063"/>
      <c r="PUV2" s="2063"/>
      <c r="PUW2" s="2063"/>
      <c r="PUX2" s="2063"/>
      <c r="PUY2" s="2063"/>
      <c r="PUZ2" s="2063"/>
      <c r="PVA2" s="2063"/>
      <c r="PVB2" s="2063"/>
      <c r="PVC2" s="2063"/>
      <c r="PVD2" s="2063"/>
      <c r="PVE2" s="2063"/>
      <c r="PVF2" s="2063"/>
      <c r="PVG2" s="2063"/>
      <c r="PVH2" s="2063"/>
      <c r="PVI2" s="2063"/>
      <c r="PVJ2" s="2063"/>
      <c r="PVK2" s="2063"/>
      <c r="PVL2" s="2063"/>
      <c r="PVM2" s="2063"/>
      <c r="PVN2" s="2063"/>
      <c r="PVO2" s="2063"/>
      <c r="PVP2" s="2063"/>
      <c r="PVQ2" s="2063"/>
      <c r="PVR2" s="2063"/>
      <c r="PVS2" s="2063"/>
      <c r="PVT2" s="2063"/>
      <c r="PVU2" s="2063"/>
      <c r="PVV2" s="2063"/>
      <c r="PVW2" s="2063"/>
      <c r="PVX2" s="2063"/>
      <c r="PVY2" s="2063"/>
      <c r="PVZ2" s="2063"/>
      <c r="PWA2" s="2063"/>
      <c r="PWB2" s="2063"/>
      <c r="PWC2" s="2063"/>
      <c r="PWD2" s="2063"/>
      <c r="PWE2" s="2063"/>
      <c r="PWF2" s="2063"/>
      <c r="PWG2" s="2063"/>
      <c r="PWH2" s="2063"/>
      <c r="PWI2" s="2063"/>
      <c r="PWJ2" s="2063"/>
      <c r="PWK2" s="2063"/>
      <c r="PWL2" s="2063"/>
      <c r="PWM2" s="2063"/>
      <c r="PWN2" s="2063"/>
      <c r="PWO2" s="2063"/>
      <c r="PWP2" s="2063"/>
      <c r="PWQ2" s="2063"/>
      <c r="PWR2" s="2063"/>
      <c r="PWS2" s="2063"/>
      <c r="PWT2" s="2063"/>
      <c r="PWU2" s="2063"/>
      <c r="PWV2" s="2063"/>
      <c r="PWW2" s="2063"/>
      <c r="PWX2" s="2063"/>
      <c r="PWY2" s="2063"/>
      <c r="PWZ2" s="2063"/>
      <c r="PXA2" s="2063"/>
      <c r="PXB2" s="2063"/>
      <c r="PXC2" s="2063"/>
      <c r="PXD2" s="2063"/>
      <c r="PXE2" s="2063"/>
      <c r="PXF2" s="2063"/>
      <c r="PXG2" s="2063"/>
      <c r="PXH2" s="2063"/>
      <c r="PXI2" s="2063"/>
      <c r="PXJ2" s="2063"/>
      <c r="PXK2" s="2063"/>
      <c r="PXL2" s="2063"/>
      <c r="PXM2" s="2063"/>
      <c r="PXN2" s="2063"/>
      <c r="PXO2" s="2063"/>
      <c r="PXP2" s="2063"/>
      <c r="PXQ2" s="2063"/>
      <c r="PXR2" s="2063"/>
      <c r="PXS2" s="2063"/>
      <c r="PXT2" s="2063"/>
      <c r="PXU2" s="2063"/>
      <c r="PXV2" s="2063"/>
      <c r="PXW2" s="2063"/>
      <c r="PXX2" s="2063"/>
      <c r="PXY2" s="2063"/>
      <c r="PXZ2" s="2063"/>
      <c r="PYA2" s="2063"/>
      <c r="PYB2" s="2063"/>
      <c r="PYC2" s="2063"/>
      <c r="PYD2" s="2063"/>
      <c r="PYE2" s="2063"/>
      <c r="PYF2" s="2063"/>
      <c r="PYG2" s="2063"/>
      <c r="PYH2" s="2063"/>
      <c r="PYI2" s="2063"/>
      <c r="PYJ2" s="2063"/>
      <c r="PYK2" s="2063"/>
      <c r="PYL2" s="2063"/>
      <c r="PYM2" s="2063"/>
      <c r="PYN2" s="2063"/>
      <c r="PYO2" s="2063"/>
      <c r="PYP2" s="2063"/>
      <c r="PYQ2" s="2063"/>
      <c r="PYR2" s="2063"/>
      <c r="PYS2" s="2063"/>
      <c r="PYT2" s="2063"/>
      <c r="PYU2" s="2063"/>
      <c r="PYV2" s="2063"/>
      <c r="PYW2" s="2063"/>
      <c r="PYX2" s="2063"/>
      <c r="PYY2" s="2063"/>
      <c r="PYZ2" s="2063"/>
      <c r="PZA2" s="2063"/>
      <c r="PZB2" s="2063"/>
      <c r="PZC2" s="2063"/>
      <c r="PZD2" s="2063"/>
      <c r="PZE2" s="2063"/>
      <c r="PZF2" s="2063"/>
      <c r="PZG2" s="2063"/>
      <c r="PZH2" s="2063"/>
      <c r="PZI2" s="2063"/>
      <c r="PZJ2" s="2063"/>
      <c r="PZK2" s="2063"/>
      <c r="PZL2" s="2063"/>
      <c r="PZM2" s="2063"/>
      <c r="PZN2" s="2063"/>
      <c r="PZO2" s="2063"/>
      <c r="PZP2" s="2063"/>
      <c r="PZQ2" s="2063"/>
      <c r="PZR2" s="2063"/>
      <c r="PZS2" s="2063"/>
      <c r="PZT2" s="2063"/>
      <c r="PZU2" s="2063"/>
      <c r="PZV2" s="2063"/>
      <c r="PZW2" s="2063"/>
      <c r="PZX2" s="2063"/>
      <c r="PZY2" s="2063"/>
      <c r="PZZ2" s="2063"/>
      <c r="QAA2" s="2063"/>
      <c r="QAB2" s="2063"/>
      <c r="QAC2" s="2063"/>
      <c r="QAD2" s="2063"/>
      <c r="QAE2" s="2063"/>
      <c r="QAF2" s="2063"/>
      <c r="QAG2" s="2063"/>
      <c r="QAH2" s="2063"/>
      <c r="QAI2" s="2063"/>
      <c r="QAJ2" s="2063"/>
      <c r="QAK2" s="2063"/>
      <c r="QAL2" s="2063"/>
      <c r="QAM2" s="2063"/>
      <c r="QAN2" s="2063"/>
      <c r="QAO2" s="2063"/>
      <c r="QAP2" s="2063"/>
      <c r="QAQ2" s="2063"/>
      <c r="QAR2" s="2063"/>
      <c r="QAS2" s="2063"/>
      <c r="QAT2" s="2063"/>
      <c r="QAU2" s="2063"/>
      <c r="QAV2" s="2063"/>
      <c r="QAW2" s="2063"/>
      <c r="QAX2" s="2063"/>
      <c r="QAY2" s="2063"/>
      <c r="QAZ2" s="2063"/>
      <c r="QBA2" s="2063"/>
      <c r="QBB2" s="2063"/>
      <c r="QBC2" s="2063"/>
      <c r="QBD2" s="2063"/>
      <c r="QBE2" s="2063"/>
      <c r="QBF2" s="2063"/>
      <c r="QBG2" s="2063"/>
      <c r="QBH2" s="2063"/>
      <c r="QBI2" s="2063"/>
      <c r="QBJ2" s="2063"/>
      <c r="QBK2" s="2063"/>
      <c r="QBL2" s="2063"/>
      <c r="QBM2" s="2063"/>
      <c r="QBN2" s="2063"/>
      <c r="QBO2" s="2063"/>
      <c r="QBP2" s="2063"/>
      <c r="QBQ2" s="2063"/>
      <c r="QBR2" s="2063"/>
      <c r="QBS2" s="2063"/>
      <c r="QBT2" s="2063"/>
      <c r="QBU2" s="2063"/>
      <c r="QBV2" s="2063"/>
      <c r="QBW2" s="2063"/>
      <c r="QBX2" s="2063"/>
      <c r="QBY2" s="2063"/>
      <c r="QBZ2" s="2063"/>
      <c r="QCA2" s="2063"/>
      <c r="QCB2" s="2063"/>
      <c r="QCC2" s="2063"/>
      <c r="QCD2" s="2063"/>
      <c r="QCE2" s="2063"/>
      <c r="QCF2" s="2063"/>
      <c r="QCG2" s="2063"/>
      <c r="QCH2" s="2063"/>
      <c r="QCI2" s="2063"/>
      <c r="QCJ2" s="2063"/>
      <c r="QCK2" s="2063"/>
      <c r="QCL2" s="2063"/>
      <c r="QCM2" s="2063"/>
      <c r="QCN2" s="2063"/>
      <c r="QCO2" s="2063"/>
      <c r="QCP2" s="2063"/>
      <c r="QCQ2" s="2063"/>
      <c r="QCR2" s="2063"/>
      <c r="QCS2" s="2063"/>
      <c r="QCT2" s="2063"/>
      <c r="QCU2" s="2063"/>
      <c r="QCV2" s="2063"/>
      <c r="QCW2" s="2063"/>
      <c r="QCX2" s="2063"/>
      <c r="QCY2" s="2063"/>
      <c r="QCZ2" s="2063"/>
      <c r="QDA2" s="2063"/>
      <c r="QDB2" s="2063"/>
      <c r="QDC2" s="2063"/>
      <c r="QDD2" s="2063"/>
      <c r="QDE2" s="2063"/>
      <c r="QDF2" s="2063"/>
      <c r="QDG2" s="2063"/>
      <c r="QDH2" s="2063"/>
      <c r="QDI2" s="2063"/>
      <c r="QDJ2" s="2063"/>
      <c r="QDK2" s="2063"/>
      <c r="QDL2" s="2063"/>
      <c r="QDM2" s="2063"/>
      <c r="QDN2" s="2063"/>
      <c r="QDO2" s="2063"/>
      <c r="QDP2" s="2063"/>
      <c r="QDQ2" s="2063"/>
      <c r="QDR2" s="2063"/>
      <c r="QDS2" s="2063"/>
      <c r="QDT2" s="2063"/>
      <c r="QDU2" s="2063"/>
      <c r="QDV2" s="2063"/>
      <c r="QDW2" s="2063"/>
      <c r="QDX2" s="2063"/>
      <c r="QDY2" s="2063"/>
      <c r="QDZ2" s="2063"/>
      <c r="QEA2" s="2063"/>
      <c r="QEB2" s="2063"/>
      <c r="QEC2" s="2063"/>
      <c r="QED2" s="2063"/>
      <c r="QEE2" s="2063"/>
      <c r="QEF2" s="2063"/>
      <c r="QEG2" s="2063"/>
      <c r="QEH2" s="2063"/>
      <c r="QEI2" s="2063"/>
      <c r="QEJ2" s="2063"/>
      <c r="QEK2" s="2063"/>
      <c r="QEL2" s="2063"/>
      <c r="QEM2" s="2063"/>
      <c r="QEN2" s="2063"/>
      <c r="QEO2" s="2063"/>
      <c r="QEP2" s="2063"/>
      <c r="QEQ2" s="2063"/>
      <c r="QER2" s="2063"/>
      <c r="QES2" s="2063"/>
      <c r="QET2" s="2063"/>
      <c r="QEU2" s="2063"/>
      <c r="QEV2" s="2063"/>
      <c r="QEW2" s="2063"/>
      <c r="QEX2" s="2063"/>
      <c r="QEY2" s="2063"/>
      <c r="QEZ2" s="2063"/>
      <c r="QFA2" s="2063"/>
      <c r="QFB2" s="2063"/>
      <c r="QFC2" s="2063"/>
      <c r="QFD2" s="2063"/>
      <c r="QFE2" s="2063"/>
      <c r="QFF2" s="2063"/>
      <c r="QFG2" s="2063"/>
      <c r="QFH2" s="2063"/>
      <c r="QFI2" s="2063"/>
      <c r="QFJ2" s="2063"/>
      <c r="QFK2" s="2063"/>
      <c r="QFL2" s="2063"/>
      <c r="QFM2" s="2063"/>
      <c r="QFN2" s="2063"/>
      <c r="QFO2" s="2063"/>
      <c r="QFP2" s="2063"/>
      <c r="QFQ2" s="2063"/>
      <c r="QFR2" s="2063"/>
      <c r="QFS2" s="2063"/>
      <c r="QFT2" s="2063"/>
      <c r="QFU2" s="2063"/>
      <c r="QFV2" s="2063"/>
      <c r="QFW2" s="2063"/>
      <c r="QFX2" s="2063"/>
      <c r="QFY2" s="2063"/>
      <c r="QFZ2" s="2063"/>
      <c r="QGA2" s="2063"/>
      <c r="QGB2" s="2063"/>
      <c r="QGC2" s="2063"/>
      <c r="QGD2" s="2063"/>
      <c r="QGE2" s="2063"/>
      <c r="QGF2" s="2063"/>
      <c r="QGG2" s="2063"/>
      <c r="QGH2" s="2063"/>
      <c r="QGI2" s="2063"/>
      <c r="QGJ2" s="2063"/>
      <c r="QGK2" s="2063"/>
      <c r="QGL2" s="2063"/>
      <c r="QGM2" s="2063"/>
      <c r="QGN2" s="2063"/>
      <c r="QGO2" s="2063"/>
      <c r="QGP2" s="2063"/>
      <c r="QGQ2" s="2063"/>
      <c r="QGR2" s="2063"/>
      <c r="QGS2" s="2063"/>
      <c r="QGT2" s="2063"/>
      <c r="QGU2" s="2063"/>
      <c r="QGV2" s="2063"/>
      <c r="QGW2" s="2063"/>
      <c r="QGX2" s="2063"/>
      <c r="QGY2" s="2063"/>
      <c r="QGZ2" s="2063"/>
      <c r="QHA2" s="2063"/>
      <c r="QHB2" s="2063"/>
      <c r="QHC2" s="2063"/>
      <c r="QHD2" s="2063"/>
      <c r="QHE2" s="2063"/>
      <c r="QHF2" s="2063"/>
      <c r="QHG2" s="2063"/>
      <c r="QHH2" s="2063"/>
      <c r="QHI2" s="2063"/>
      <c r="QHJ2" s="2063"/>
      <c r="QHK2" s="2063"/>
      <c r="QHL2" s="2063"/>
      <c r="QHM2" s="2063"/>
      <c r="QHN2" s="2063"/>
      <c r="QHO2" s="2063"/>
      <c r="QHP2" s="2063"/>
      <c r="QHQ2" s="2063"/>
      <c r="QHR2" s="2063"/>
      <c r="QHS2" s="2063"/>
      <c r="QHT2" s="2063"/>
      <c r="QHU2" s="2063"/>
      <c r="QHV2" s="2063"/>
      <c r="QHW2" s="2063"/>
      <c r="QHX2" s="2063"/>
      <c r="QHY2" s="2063"/>
      <c r="QHZ2" s="2063"/>
      <c r="QIA2" s="2063"/>
      <c r="QIB2" s="2063"/>
      <c r="QIC2" s="2063"/>
      <c r="QID2" s="2063"/>
      <c r="QIE2" s="2063"/>
      <c r="QIF2" s="2063"/>
      <c r="QIG2" s="2063"/>
      <c r="QIH2" s="2063"/>
      <c r="QII2" s="2063"/>
      <c r="QIJ2" s="2063"/>
      <c r="QIK2" s="2063"/>
      <c r="QIL2" s="2063"/>
      <c r="QIM2" s="2063"/>
      <c r="QIN2" s="2063"/>
      <c r="QIO2" s="2063"/>
      <c r="QIP2" s="2063"/>
      <c r="QIQ2" s="2063"/>
      <c r="QIR2" s="2063"/>
      <c r="QIS2" s="2063"/>
      <c r="QIT2" s="2063"/>
      <c r="QIU2" s="2063"/>
      <c r="QIV2" s="2063"/>
      <c r="QIW2" s="2063"/>
      <c r="QIX2" s="2063"/>
      <c r="QIY2" s="2063"/>
      <c r="QIZ2" s="2063"/>
      <c r="QJA2" s="2063"/>
      <c r="QJB2" s="2063"/>
      <c r="QJC2" s="2063"/>
      <c r="QJD2" s="2063"/>
      <c r="QJE2" s="2063"/>
      <c r="QJF2" s="2063"/>
      <c r="QJG2" s="2063"/>
      <c r="QJH2" s="2063"/>
      <c r="QJI2" s="2063"/>
      <c r="QJJ2" s="2063"/>
      <c r="QJK2" s="2063"/>
      <c r="QJL2" s="2063"/>
      <c r="QJM2" s="2063"/>
      <c r="QJN2" s="2063"/>
      <c r="QJO2" s="2063"/>
      <c r="QJP2" s="2063"/>
      <c r="QJQ2" s="2063"/>
      <c r="QJR2" s="2063"/>
      <c r="QJS2" s="2063"/>
      <c r="QJT2" s="2063"/>
      <c r="QJU2" s="2063"/>
      <c r="QJV2" s="2063"/>
      <c r="QJW2" s="2063"/>
      <c r="QJX2" s="2063"/>
      <c r="QJY2" s="2063"/>
      <c r="QJZ2" s="2063"/>
      <c r="QKA2" s="2063"/>
      <c r="QKB2" s="2063"/>
      <c r="QKC2" s="2063"/>
      <c r="QKD2" s="2063"/>
      <c r="QKE2" s="2063"/>
      <c r="QKF2" s="2063"/>
      <c r="QKG2" s="2063"/>
      <c r="QKH2" s="2063"/>
      <c r="QKI2" s="2063"/>
      <c r="QKJ2" s="2063"/>
      <c r="QKK2" s="2063"/>
      <c r="QKL2" s="2063"/>
      <c r="QKM2" s="2063"/>
      <c r="QKN2" s="2063"/>
      <c r="QKO2" s="2063"/>
      <c r="QKP2" s="2063"/>
      <c r="QKQ2" s="2063"/>
      <c r="QKR2" s="2063"/>
      <c r="QKS2" s="2063"/>
      <c r="QKT2" s="2063"/>
      <c r="QKU2" s="2063"/>
      <c r="QKV2" s="2063"/>
      <c r="QKW2" s="2063"/>
      <c r="QKX2" s="2063"/>
      <c r="QKY2" s="2063"/>
      <c r="QKZ2" s="2063"/>
      <c r="QLA2" s="2063"/>
      <c r="QLB2" s="2063"/>
      <c r="QLC2" s="2063"/>
      <c r="QLD2" s="2063"/>
      <c r="QLE2" s="2063"/>
      <c r="QLF2" s="2063"/>
      <c r="QLG2" s="2063"/>
      <c r="QLH2" s="2063"/>
      <c r="QLI2" s="2063"/>
      <c r="QLJ2" s="2063"/>
      <c r="QLK2" s="2063"/>
      <c r="QLL2" s="2063"/>
      <c r="QLM2" s="2063"/>
      <c r="QLN2" s="2063"/>
      <c r="QLO2" s="2063"/>
      <c r="QLP2" s="2063"/>
      <c r="QLQ2" s="2063"/>
      <c r="QLR2" s="2063"/>
      <c r="QLS2" s="2063"/>
      <c r="QLT2" s="2063"/>
      <c r="QLU2" s="2063"/>
      <c r="QLV2" s="2063"/>
      <c r="QLW2" s="2063"/>
      <c r="QLX2" s="2063"/>
      <c r="QLY2" s="2063"/>
      <c r="QLZ2" s="2063"/>
      <c r="QMA2" s="2063"/>
      <c r="QMB2" s="2063"/>
      <c r="QMC2" s="2063"/>
      <c r="QMD2" s="2063"/>
      <c r="QME2" s="2063"/>
      <c r="QMF2" s="2063"/>
      <c r="QMG2" s="2063"/>
      <c r="QMH2" s="2063"/>
      <c r="QMI2" s="2063"/>
      <c r="QMJ2" s="2063"/>
      <c r="QMK2" s="2063"/>
      <c r="QML2" s="2063"/>
      <c r="QMM2" s="2063"/>
      <c r="QMN2" s="2063"/>
      <c r="QMO2" s="2063"/>
      <c r="QMP2" s="2063"/>
      <c r="QMQ2" s="2063"/>
      <c r="QMR2" s="2063"/>
      <c r="QMS2" s="2063"/>
      <c r="QMT2" s="2063"/>
      <c r="QMU2" s="2063"/>
      <c r="QMV2" s="2063"/>
      <c r="QMW2" s="2063"/>
      <c r="QMX2" s="2063"/>
      <c r="QMY2" s="2063"/>
      <c r="QMZ2" s="2063"/>
      <c r="QNA2" s="2063"/>
      <c r="QNB2" s="2063"/>
      <c r="QNC2" s="2063"/>
      <c r="QND2" s="2063"/>
      <c r="QNE2" s="2063"/>
      <c r="QNF2" s="2063"/>
      <c r="QNG2" s="2063"/>
      <c r="QNH2" s="2063"/>
      <c r="QNI2" s="2063"/>
      <c r="QNJ2" s="2063"/>
      <c r="QNK2" s="2063"/>
      <c r="QNL2" s="2063"/>
      <c r="QNM2" s="2063"/>
      <c r="QNN2" s="2063"/>
      <c r="QNO2" s="2063"/>
      <c r="QNP2" s="2063"/>
      <c r="QNQ2" s="2063"/>
      <c r="QNR2" s="2063"/>
      <c r="QNS2" s="2063"/>
      <c r="QNT2" s="2063"/>
      <c r="QNU2" s="2063"/>
      <c r="QNV2" s="2063"/>
      <c r="QNW2" s="2063"/>
      <c r="QNX2" s="2063"/>
      <c r="QNY2" s="2063"/>
      <c r="QNZ2" s="2063"/>
      <c r="QOA2" s="2063"/>
      <c r="QOB2" s="2063"/>
      <c r="QOC2" s="2063"/>
      <c r="QOD2" s="2063"/>
      <c r="QOE2" s="2063"/>
      <c r="QOF2" s="2063"/>
      <c r="QOG2" s="2063"/>
      <c r="QOH2" s="2063"/>
      <c r="QOI2" s="2063"/>
      <c r="QOJ2" s="2063"/>
      <c r="QOK2" s="2063"/>
      <c r="QOL2" s="2063"/>
      <c r="QOM2" s="2063"/>
      <c r="QON2" s="2063"/>
      <c r="QOO2" s="2063"/>
      <c r="QOP2" s="2063"/>
      <c r="QOQ2" s="2063"/>
      <c r="QOR2" s="2063"/>
      <c r="QOS2" s="2063"/>
      <c r="QOT2" s="2063"/>
      <c r="QOU2" s="2063"/>
      <c r="QOV2" s="2063"/>
      <c r="QOW2" s="2063"/>
      <c r="QOX2" s="2063"/>
      <c r="QOY2" s="2063"/>
      <c r="QOZ2" s="2063"/>
      <c r="QPA2" s="2063"/>
      <c r="QPB2" s="2063"/>
      <c r="QPC2" s="2063"/>
      <c r="QPD2" s="2063"/>
      <c r="QPE2" s="2063"/>
      <c r="QPF2" s="2063"/>
      <c r="QPG2" s="2063"/>
      <c r="QPH2" s="2063"/>
      <c r="QPI2" s="2063"/>
      <c r="QPJ2" s="2063"/>
      <c r="QPK2" s="2063"/>
      <c r="QPL2" s="2063"/>
      <c r="QPM2" s="2063"/>
      <c r="QPN2" s="2063"/>
      <c r="QPO2" s="2063"/>
      <c r="QPP2" s="2063"/>
      <c r="QPQ2" s="2063"/>
      <c r="QPR2" s="2063"/>
      <c r="QPS2" s="2063"/>
      <c r="QPT2" s="2063"/>
      <c r="QPU2" s="2063"/>
      <c r="QPV2" s="2063"/>
      <c r="QPW2" s="2063"/>
      <c r="QPX2" s="2063"/>
      <c r="QPY2" s="2063"/>
      <c r="QPZ2" s="2063"/>
      <c r="QQA2" s="2063"/>
      <c r="QQB2" s="2063"/>
      <c r="QQC2" s="2063"/>
      <c r="QQD2" s="2063"/>
      <c r="QQE2" s="2063"/>
      <c r="QQF2" s="2063"/>
      <c r="QQG2" s="2063"/>
      <c r="QQH2" s="2063"/>
      <c r="QQI2" s="2063"/>
      <c r="QQJ2" s="2063"/>
      <c r="QQK2" s="2063"/>
      <c r="QQL2" s="2063"/>
      <c r="QQM2" s="2063"/>
      <c r="QQN2" s="2063"/>
      <c r="QQO2" s="2063"/>
      <c r="QQP2" s="2063"/>
      <c r="QQQ2" s="2063"/>
      <c r="QQR2" s="2063"/>
      <c r="QQS2" s="2063"/>
      <c r="QQT2" s="2063"/>
      <c r="QQU2" s="2063"/>
      <c r="QQV2" s="2063"/>
      <c r="QQW2" s="2063"/>
      <c r="QQX2" s="2063"/>
      <c r="QQY2" s="2063"/>
      <c r="QQZ2" s="2063"/>
      <c r="QRA2" s="2063"/>
      <c r="QRB2" s="2063"/>
      <c r="QRC2" s="2063"/>
      <c r="QRD2" s="2063"/>
      <c r="QRE2" s="2063"/>
      <c r="QRF2" s="2063"/>
      <c r="QRG2" s="2063"/>
      <c r="QRH2" s="2063"/>
      <c r="QRI2" s="2063"/>
      <c r="QRJ2" s="2063"/>
      <c r="QRK2" s="2063"/>
      <c r="QRL2" s="2063"/>
      <c r="QRM2" s="2063"/>
      <c r="QRN2" s="2063"/>
      <c r="QRO2" s="2063"/>
      <c r="QRP2" s="2063"/>
      <c r="QRQ2" s="2063"/>
      <c r="QRR2" s="2063"/>
      <c r="QRS2" s="2063"/>
      <c r="QRT2" s="2063"/>
      <c r="QRU2" s="2063"/>
      <c r="QRV2" s="2063"/>
      <c r="QRW2" s="2063"/>
      <c r="QRX2" s="2063"/>
      <c r="QRY2" s="2063"/>
      <c r="QRZ2" s="2063"/>
      <c r="QSA2" s="2063"/>
      <c r="QSB2" s="2063"/>
      <c r="QSC2" s="2063"/>
      <c r="QSD2" s="2063"/>
      <c r="QSE2" s="2063"/>
      <c r="QSF2" s="2063"/>
      <c r="QSG2" s="2063"/>
      <c r="QSH2" s="2063"/>
      <c r="QSI2" s="2063"/>
      <c r="QSJ2" s="2063"/>
      <c r="QSK2" s="2063"/>
      <c r="QSL2" s="2063"/>
      <c r="QSM2" s="2063"/>
      <c r="QSN2" s="2063"/>
      <c r="QSO2" s="2063"/>
      <c r="QSP2" s="2063"/>
      <c r="QSQ2" s="2063"/>
      <c r="QSR2" s="2063"/>
      <c r="QSS2" s="2063"/>
      <c r="QST2" s="2063"/>
      <c r="QSU2" s="2063"/>
      <c r="QSV2" s="2063"/>
      <c r="QSW2" s="2063"/>
      <c r="QSX2" s="2063"/>
      <c r="QSY2" s="2063"/>
      <c r="QSZ2" s="2063"/>
      <c r="QTA2" s="2063"/>
      <c r="QTB2" s="2063"/>
      <c r="QTC2" s="2063"/>
      <c r="QTD2" s="2063"/>
      <c r="QTE2" s="2063"/>
      <c r="QTF2" s="2063"/>
      <c r="QTG2" s="2063"/>
      <c r="QTH2" s="2063"/>
      <c r="QTI2" s="2063"/>
      <c r="QTJ2" s="2063"/>
      <c r="QTK2" s="2063"/>
      <c r="QTL2" s="2063"/>
      <c r="QTM2" s="2063"/>
      <c r="QTN2" s="2063"/>
      <c r="QTO2" s="2063"/>
      <c r="QTP2" s="2063"/>
      <c r="QTQ2" s="2063"/>
      <c r="QTR2" s="2063"/>
      <c r="QTS2" s="2063"/>
      <c r="QTT2" s="2063"/>
      <c r="QTU2" s="2063"/>
      <c r="QTV2" s="2063"/>
      <c r="QTW2" s="2063"/>
      <c r="QTX2" s="2063"/>
      <c r="QTY2" s="2063"/>
      <c r="QTZ2" s="2063"/>
      <c r="QUA2" s="2063"/>
      <c r="QUB2" s="2063"/>
      <c r="QUC2" s="2063"/>
      <c r="QUD2" s="2063"/>
      <c r="QUE2" s="2063"/>
      <c r="QUF2" s="2063"/>
      <c r="QUG2" s="2063"/>
      <c r="QUH2" s="2063"/>
      <c r="QUI2" s="2063"/>
      <c r="QUJ2" s="2063"/>
      <c r="QUK2" s="2063"/>
      <c r="QUL2" s="2063"/>
      <c r="QUM2" s="2063"/>
      <c r="QUN2" s="2063"/>
      <c r="QUO2" s="2063"/>
      <c r="QUP2" s="2063"/>
      <c r="QUQ2" s="2063"/>
      <c r="QUR2" s="2063"/>
      <c r="QUS2" s="2063"/>
      <c r="QUT2" s="2063"/>
      <c r="QUU2" s="2063"/>
      <c r="QUV2" s="2063"/>
      <c r="QUW2" s="2063"/>
      <c r="QUX2" s="2063"/>
      <c r="QUY2" s="2063"/>
      <c r="QUZ2" s="2063"/>
      <c r="QVA2" s="2063"/>
      <c r="QVB2" s="2063"/>
      <c r="QVC2" s="2063"/>
      <c r="QVD2" s="2063"/>
      <c r="QVE2" s="2063"/>
      <c r="QVF2" s="2063"/>
      <c r="QVG2" s="2063"/>
      <c r="QVH2" s="2063"/>
      <c r="QVI2" s="2063"/>
      <c r="QVJ2" s="2063"/>
      <c r="QVK2" s="2063"/>
      <c r="QVL2" s="2063"/>
      <c r="QVM2" s="2063"/>
      <c r="QVN2" s="2063"/>
      <c r="QVO2" s="2063"/>
      <c r="QVP2" s="2063"/>
      <c r="QVQ2" s="2063"/>
      <c r="QVR2" s="2063"/>
      <c r="QVS2" s="2063"/>
      <c r="QVT2" s="2063"/>
      <c r="QVU2" s="2063"/>
      <c r="QVV2" s="2063"/>
      <c r="QVW2" s="2063"/>
      <c r="QVX2" s="2063"/>
      <c r="QVY2" s="2063"/>
      <c r="QVZ2" s="2063"/>
      <c r="QWA2" s="2063"/>
      <c r="QWB2" s="2063"/>
      <c r="QWC2" s="2063"/>
      <c r="QWD2" s="2063"/>
      <c r="QWE2" s="2063"/>
      <c r="QWF2" s="2063"/>
      <c r="QWG2" s="2063"/>
      <c r="QWH2" s="2063"/>
      <c r="QWI2" s="2063"/>
      <c r="QWJ2" s="2063"/>
      <c r="QWK2" s="2063"/>
      <c r="QWL2" s="2063"/>
      <c r="QWM2" s="2063"/>
      <c r="QWN2" s="2063"/>
      <c r="QWO2" s="2063"/>
      <c r="QWP2" s="2063"/>
      <c r="QWQ2" s="2063"/>
      <c r="QWR2" s="2063"/>
      <c r="QWS2" s="2063"/>
      <c r="QWT2" s="2063"/>
      <c r="QWU2" s="2063"/>
      <c r="QWV2" s="2063"/>
      <c r="QWW2" s="2063"/>
      <c r="QWX2" s="2063"/>
      <c r="QWY2" s="2063"/>
      <c r="QWZ2" s="2063"/>
      <c r="QXA2" s="2063"/>
      <c r="QXB2" s="2063"/>
      <c r="QXC2" s="2063"/>
      <c r="QXD2" s="2063"/>
      <c r="QXE2" s="2063"/>
      <c r="QXF2" s="2063"/>
      <c r="QXG2" s="2063"/>
      <c r="QXH2" s="2063"/>
      <c r="QXI2" s="2063"/>
      <c r="QXJ2" s="2063"/>
      <c r="QXK2" s="2063"/>
      <c r="QXL2" s="2063"/>
      <c r="QXM2" s="2063"/>
      <c r="QXN2" s="2063"/>
      <c r="QXO2" s="2063"/>
      <c r="QXP2" s="2063"/>
      <c r="QXQ2" s="2063"/>
      <c r="QXR2" s="2063"/>
      <c r="QXS2" s="2063"/>
      <c r="QXT2" s="2063"/>
      <c r="QXU2" s="2063"/>
      <c r="QXV2" s="2063"/>
      <c r="QXW2" s="2063"/>
      <c r="QXX2" s="2063"/>
      <c r="QXY2" s="2063"/>
      <c r="QXZ2" s="2063"/>
      <c r="QYA2" s="2063"/>
      <c r="QYB2" s="2063"/>
      <c r="QYC2" s="2063"/>
      <c r="QYD2" s="2063"/>
      <c r="QYE2" s="2063"/>
      <c r="QYF2" s="2063"/>
      <c r="QYG2" s="2063"/>
      <c r="QYH2" s="2063"/>
      <c r="QYI2" s="2063"/>
      <c r="QYJ2" s="2063"/>
      <c r="QYK2" s="2063"/>
      <c r="QYL2" s="2063"/>
      <c r="QYM2" s="2063"/>
      <c r="QYN2" s="2063"/>
      <c r="QYO2" s="2063"/>
      <c r="QYP2" s="2063"/>
      <c r="QYQ2" s="2063"/>
      <c r="QYR2" s="2063"/>
      <c r="QYS2" s="2063"/>
      <c r="QYT2" s="2063"/>
      <c r="QYU2" s="2063"/>
      <c r="QYV2" s="2063"/>
      <c r="QYW2" s="2063"/>
      <c r="QYX2" s="2063"/>
      <c r="QYY2" s="2063"/>
      <c r="QYZ2" s="2063"/>
      <c r="QZA2" s="2063"/>
      <c r="QZB2" s="2063"/>
      <c r="QZC2" s="2063"/>
      <c r="QZD2" s="2063"/>
      <c r="QZE2" s="2063"/>
      <c r="QZF2" s="2063"/>
      <c r="QZG2" s="2063"/>
      <c r="QZH2" s="2063"/>
      <c r="QZI2" s="2063"/>
      <c r="QZJ2" s="2063"/>
      <c r="QZK2" s="2063"/>
      <c r="QZL2" s="2063"/>
      <c r="QZM2" s="2063"/>
      <c r="QZN2" s="2063"/>
      <c r="QZO2" s="2063"/>
      <c r="QZP2" s="2063"/>
      <c r="QZQ2" s="2063"/>
      <c r="QZR2" s="2063"/>
      <c r="QZS2" s="2063"/>
      <c r="QZT2" s="2063"/>
      <c r="QZU2" s="2063"/>
      <c r="QZV2" s="2063"/>
      <c r="QZW2" s="2063"/>
      <c r="QZX2" s="2063"/>
      <c r="QZY2" s="2063"/>
      <c r="QZZ2" s="2063"/>
      <c r="RAA2" s="2063"/>
      <c r="RAB2" s="2063"/>
      <c r="RAC2" s="2063"/>
      <c r="RAD2" s="2063"/>
      <c r="RAE2" s="2063"/>
      <c r="RAF2" s="2063"/>
      <c r="RAG2" s="2063"/>
      <c r="RAH2" s="2063"/>
      <c r="RAI2" s="2063"/>
      <c r="RAJ2" s="2063"/>
      <c r="RAK2" s="2063"/>
      <c r="RAL2" s="2063"/>
      <c r="RAM2" s="2063"/>
      <c r="RAN2" s="2063"/>
      <c r="RAO2" s="2063"/>
      <c r="RAP2" s="2063"/>
      <c r="RAQ2" s="2063"/>
      <c r="RAR2" s="2063"/>
      <c r="RAS2" s="2063"/>
      <c r="RAT2" s="2063"/>
      <c r="RAU2" s="2063"/>
      <c r="RAV2" s="2063"/>
      <c r="RAW2" s="2063"/>
      <c r="RAX2" s="2063"/>
      <c r="RAY2" s="2063"/>
      <c r="RAZ2" s="2063"/>
      <c r="RBA2" s="2063"/>
      <c r="RBB2" s="2063"/>
      <c r="RBC2" s="2063"/>
      <c r="RBD2" s="2063"/>
      <c r="RBE2" s="2063"/>
      <c r="RBF2" s="2063"/>
      <c r="RBG2" s="2063"/>
      <c r="RBH2" s="2063"/>
      <c r="RBI2" s="2063"/>
      <c r="RBJ2" s="2063"/>
      <c r="RBK2" s="2063"/>
      <c r="RBL2" s="2063"/>
      <c r="RBM2" s="2063"/>
      <c r="RBN2" s="2063"/>
      <c r="RBO2" s="2063"/>
      <c r="RBP2" s="2063"/>
      <c r="RBQ2" s="2063"/>
      <c r="RBR2" s="2063"/>
      <c r="RBS2" s="2063"/>
      <c r="RBT2" s="2063"/>
      <c r="RBU2" s="2063"/>
      <c r="RBV2" s="2063"/>
      <c r="RBW2" s="2063"/>
      <c r="RBX2" s="2063"/>
      <c r="RBY2" s="2063"/>
      <c r="RBZ2" s="2063"/>
      <c r="RCA2" s="2063"/>
      <c r="RCB2" s="2063"/>
      <c r="RCC2" s="2063"/>
      <c r="RCD2" s="2063"/>
      <c r="RCE2" s="2063"/>
      <c r="RCF2" s="2063"/>
      <c r="RCG2" s="2063"/>
      <c r="RCH2" s="2063"/>
      <c r="RCI2" s="2063"/>
      <c r="RCJ2" s="2063"/>
      <c r="RCK2" s="2063"/>
      <c r="RCL2" s="2063"/>
      <c r="RCM2" s="2063"/>
      <c r="RCN2" s="2063"/>
      <c r="RCO2" s="2063"/>
      <c r="RCP2" s="2063"/>
      <c r="RCQ2" s="2063"/>
      <c r="RCR2" s="2063"/>
      <c r="RCS2" s="2063"/>
      <c r="RCT2" s="2063"/>
      <c r="RCU2" s="2063"/>
      <c r="RCV2" s="2063"/>
      <c r="RCW2" s="2063"/>
      <c r="RCX2" s="2063"/>
      <c r="RCY2" s="2063"/>
      <c r="RCZ2" s="2063"/>
      <c r="RDA2" s="2063"/>
      <c r="RDB2" s="2063"/>
      <c r="RDC2" s="2063"/>
      <c r="RDD2" s="2063"/>
      <c r="RDE2" s="2063"/>
      <c r="RDF2" s="2063"/>
      <c r="RDG2" s="2063"/>
      <c r="RDH2" s="2063"/>
      <c r="RDI2" s="2063"/>
      <c r="RDJ2" s="2063"/>
      <c r="RDK2" s="2063"/>
      <c r="RDL2" s="2063"/>
      <c r="RDM2" s="2063"/>
      <c r="RDN2" s="2063"/>
      <c r="RDO2" s="2063"/>
      <c r="RDP2" s="2063"/>
      <c r="RDQ2" s="2063"/>
      <c r="RDR2" s="2063"/>
      <c r="RDS2" s="2063"/>
      <c r="RDT2" s="2063"/>
      <c r="RDU2" s="2063"/>
      <c r="RDV2" s="2063"/>
      <c r="RDW2" s="2063"/>
      <c r="RDX2" s="2063"/>
      <c r="RDY2" s="2063"/>
      <c r="RDZ2" s="2063"/>
      <c r="REA2" s="2063"/>
      <c r="REB2" s="2063"/>
      <c r="REC2" s="2063"/>
      <c r="RED2" s="2063"/>
      <c r="REE2" s="2063"/>
      <c r="REF2" s="2063"/>
      <c r="REG2" s="2063"/>
      <c r="REH2" s="2063"/>
      <c r="REI2" s="2063"/>
      <c r="REJ2" s="2063"/>
      <c r="REK2" s="2063"/>
      <c r="REL2" s="2063"/>
      <c r="REM2" s="2063"/>
      <c r="REN2" s="2063"/>
      <c r="REO2" s="2063"/>
      <c r="REP2" s="2063"/>
      <c r="REQ2" s="2063"/>
      <c r="RER2" s="2063"/>
      <c r="RES2" s="2063"/>
      <c r="RET2" s="2063"/>
      <c r="REU2" s="2063"/>
      <c r="REV2" s="2063"/>
      <c r="REW2" s="2063"/>
      <c r="REX2" s="2063"/>
      <c r="REY2" s="2063"/>
      <c r="REZ2" s="2063"/>
      <c r="RFA2" s="2063"/>
      <c r="RFB2" s="2063"/>
      <c r="RFC2" s="2063"/>
      <c r="RFD2" s="2063"/>
      <c r="RFE2" s="2063"/>
      <c r="RFF2" s="2063"/>
      <c r="RFG2" s="2063"/>
      <c r="RFH2" s="2063"/>
      <c r="RFI2" s="2063"/>
      <c r="RFJ2" s="2063"/>
      <c r="RFK2" s="2063"/>
      <c r="RFL2" s="2063"/>
      <c r="RFM2" s="2063"/>
      <c r="RFN2" s="2063"/>
      <c r="RFO2" s="2063"/>
      <c r="RFP2" s="2063"/>
      <c r="RFQ2" s="2063"/>
      <c r="RFR2" s="2063"/>
      <c r="RFS2" s="2063"/>
      <c r="RFT2" s="2063"/>
      <c r="RFU2" s="2063"/>
      <c r="RFV2" s="2063"/>
      <c r="RFW2" s="2063"/>
      <c r="RFX2" s="2063"/>
      <c r="RFY2" s="2063"/>
      <c r="RFZ2" s="2063"/>
      <c r="RGA2" s="2063"/>
      <c r="RGB2" s="2063"/>
      <c r="RGC2" s="2063"/>
      <c r="RGD2" s="2063"/>
      <c r="RGE2" s="2063"/>
      <c r="RGF2" s="2063"/>
      <c r="RGG2" s="2063"/>
      <c r="RGH2" s="2063"/>
      <c r="RGI2" s="2063"/>
      <c r="RGJ2" s="2063"/>
      <c r="RGK2" s="2063"/>
      <c r="RGL2" s="2063"/>
      <c r="RGM2" s="2063"/>
      <c r="RGN2" s="2063"/>
      <c r="RGO2" s="2063"/>
      <c r="RGP2" s="2063"/>
      <c r="RGQ2" s="2063"/>
      <c r="RGR2" s="2063"/>
      <c r="RGS2" s="2063"/>
      <c r="RGT2" s="2063"/>
      <c r="RGU2" s="2063"/>
      <c r="RGV2" s="2063"/>
      <c r="RGW2" s="2063"/>
      <c r="RGX2" s="2063"/>
      <c r="RGY2" s="2063"/>
      <c r="RGZ2" s="2063"/>
      <c r="RHA2" s="2063"/>
      <c r="RHB2" s="2063"/>
      <c r="RHC2" s="2063"/>
      <c r="RHD2" s="2063"/>
      <c r="RHE2" s="2063"/>
      <c r="RHF2" s="2063"/>
      <c r="RHG2" s="2063"/>
      <c r="RHH2" s="2063"/>
      <c r="RHI2" s="2063"/>
      <c r="RHJ2" s="2063"/>
      <c r="RHK2" s="2063"/>
      <c r="RHL2" s="2063"/>
      <c r="RHM2" s="2063"/>
      <c r="RHN2" s="2063"/>
      <c r="RHO2" s="2063"/>
      <c r="RHP2" s="2063"/>
      <c r="RHQ2" s="2063"/>
      <c r="RHR2" s="2063"/>
      <c r="RHS2" s="2063"/>
      <c r="RHT2" s="2063"/>
      <c r="RHU2" s="2063"/>
      <c r="RHV2" s="2063"/>
      <c r="RHW2" s="2063"/>
      <c r="RHX2" s="2063"/>
      <c r="RHY2" s="2063"/>
      <c r="RHZ2" s="2063"/>
      <c r="RIA2" s="2063"/>
      <c r="RIB2" s="2063"/>
      <c r="RIC2" s="2063"/>
      <c r="RID2" s="2063"/>
      <c r="RIE2" s="2063"/>
      <c r="RIF2" s="2063"/>
      <c r="RIG2" s="2063"/>
      <c r="RIH2" s="2063"/>
      <c r="RII2" s="2063"/>
      <c r="RIJ2" s="2063"/>
      <c r="RIK2" s="2063"/>
      <c r="RIL2" s="2063"/>
      <c r="RIM2" s="2063"/>
      <c r="RIN2" s="2063"/>
      <c r="RIO2" s="2063"/>
      <c r="RIP2" s="2063"/>
      <c r="RIQ2" s="2063"/>
      <c r="RIR2" s="2063"/>
      <c r="RIS2" s="2063"/>
      <c r="RIT2" s="2063"/>
      <c r="RIU2" s="2063"/>
      <c r="RIV2" s="2063"/>
      <c r="RIW2" s="2063"/>
      <c r="RIX2" s="2063"/>
      <c r="RIY2" s="2063"/>
      <c r="RIZ2" s="2063"/>
      <c r="RJA2" s="2063"/>
      <c r="RJB2" s="2063"/>
      <c r="RJC2" s="2063"/>
      <c r="RJD2" s="2063"/>
      <c r="RJE2" s="2063"/>
      <c r="RJF2" s="2063"/>
      <c r="RJG2" s="2063"/>
      <c r="RJH2" s="2063"/>
      <c r="RJI2" s="2063"/>
      <c r="RJJ2" s="2063"/>
      <c r="RJK2" s="2063"/>
      <c r="RJL2" s="2063"/>
      <c r="RJM2" s="2063"/>
      <c r="RJN2" s="2063"/>
      <c r="RJO2" s="2063"/>
      <c r="RJP2" s="2063"/>
      <c r="RJQ2" s="2063"/>
      <c r="RJR2" s="2063"/>
      <c r="RJS2" s="2063"/>
      <c r="RJT2" s="2063"/>
      <c r="RJU2" s="2063"/>
      <c r="RJV2" s="2063"/>
      <c r="RJW2" s="2063"/>
      <c r="RJX2" s="2063"/>
      <c r="RJY2" s="2063"/>
      <c r="RJZ2" s="2063"/>
      <c r="RKA2" s="2063"/>
      <c r="RKB2" s="2063"/>
      <c r="RKC2" s="2063"/>
      <c r="RKD2" s="2063"/>
      <c r="RKE2" s="2063"/>
      <c r="RKF2" s="2063"/>
      <c r="RKG2" s="2063"/>
      <c r="RKH2" s="2063"/>
      <c r="RKI2" s="2063"/>
      <c r="RKJ2" s="2063"/>
      <c r="RKK2" s="2063"/>
      <c r="RKL2" s="2063"/>
      <c r="RKM2" s="2063"/>
      <c r="RKN2" s="2063"/>
      <c r="RKO2" s="2063"/>
      <c r="RKP2" s="2063"/>
      <c r="RKQ2" s="2063"/>
      <c r="RKR2" s="2063"/>
      <c r="RKS2" s="2063"/>
      <c r="RKT2" s="2063"/>
      <c r="RKU2" s="2063"/>
      <c r="RKV2" s="2063"/>
      <c r="RKW2" s="2063"/>
      <c r="RKX2" s="2063"/>
      <c r="RKY2" s="2063"/>
      <c r="RKZ2" s="2063"/>
      <c r="RLA2" s="2063"/>
      <c r="RLB2" s="2063"/>
      <c r="RLC2" s="2063"/>
      <c r="RLD2" s="2063"/>
      <c r="RLE2" s="2063"/>
      <c r="RLF2" s="2063"/>
      <c r="RLG2" s="2063"/>
      <c r="RLH2" s="2063"/>
      <c r="RLI2" s="2063"/>
      <c r="RLJ2" s="2063"/>
      <c r="RLK2" s="2063"/>
      <c r="RLL2" s="2063"/>
      <c r="RLM2" s="2063"/>
      <c r="RLN2" s="2063"/>
      <c r="RLO2" s="2063"/>
      <c r="RLP2" s="2063"/>
      <c r="RLQ2" s="2063"/>
      <c r="RLR2" s="2063"/>
      <c r="RLS2" s="2063"/>
      <c r="RLT2" s="2063"/>
      <c r="RLU2" s="2063"/>
      <c r="RLV2" s="2063"/>
      <c r="RLW2" s="2063"/>
      <c r="RLX2" s="2063"/>
      <c r="RLY2" s="2063"/>
      <c r="RLZ2" s="2063"/>
      <c r="RMA2" s="2063"/>
      <c r="RMB2" s="2063"/>
      <c r="RMC2" s="2063"/>
      <c r="RMD2" s="2063"/>
      <c r="RME2" s="2063"/>
      <c r="RMF2" s="2063"/>
      <c r="RMG2" s="2063"/>
      <c r="RMH2" s="2063"/>
      <c r="RMI2" s="2063"/>
      <c r="RMJ2" s="2063"/>
      <c r="RMK2" s="2063"/>
      <c r="RML2" s="2063"/>
      <c r="RMM2" s="2063"/>
      <c r="RMN2" s="2063"/>
      <c r="RMO2" s="2063"/>
      <c r="RMP2" s="2063"/>
      <c r="RMQ2" s="2063"/>
      <c r="RMR2" s="2063"/>
      <c r="RMS2" s="2063"/>
      <c r="RMT2" s="2063"/>
      <c r="RMU2" s="2063"/>
      <c r="RMV2" s="2063"/>
      <c r="RMW2" s="2063"/>
      <c r="RMX2" s="2063"/>
      <c r="RMY2" s="2063"/>
      <c r="RMZ2" s="2063"/>
      <c r="RNA2" s="2063"/>
      <c r="RNB2" s="2063"/>
      <c r="RNC2" s="2063"/>
      <c r="RND2" s="2063"/>
      <c r="RNE2" s="2063"/>
      <c r="RNF2" s="2063"/>
      <c r="RNG2" s="2063"/>
      <c r="RNH2" s="2063"/>
      <c r="RNI2" s="2063"/>
      <c r="RNJ2" s="2063"/>
      <c r="RNK2" s="2063"/>
      <c r="RNL2" s="2063"/>
      <c r="RNM2" s="2063"/>
      <c r="RNN2" s="2063"/>
      <c r="RNO2" s="2063"/>
      <c r="RNP2" s="2063"/>
      <c r="RNQ2" s="2063"/>
      <c r="RNR2" s="2063"/>
      <c r="RNS2" s="2063"/>
      <c r="RNT2" s="2063"/>
      <c r="RNU2" s="2063"/>
      <c r="RNV2" s="2063"/>
      <c r="RNW2" s="2063"/>
      <c r="RNX2" s="2063"/>
      <c r="RNY2" s="2063"/>
      <c r="RNZ2" s="2063"/>
      <c r="ROA2" s="2063"/>
      <c r="ROB2" s="2063"/>
      <c r="ROC2" s="2063"/>
      <c r="ROD2" s="2063"/>
      <c r="ROE2" s="2063"/>
      <c r="ROF2" s="2063"/>
      <c r="ROG2" s="2063"/>
      <c r="ROH2" s="2063"/>
      <c r="ROI2" s="2063"/>
      <c r="ROJ2" s="2063"/>
      <c r="ROK2" s="2063"/>
      <c r="ROL2" s="2063"/>
      <c r="ROM2" s="2063"/>
      <c r="RON2" s="2063"/>
      <c r="ROO2" s="2063"/>
      <c r="ROP2" s="2063"/>
      <c r="ROQ2" s="2063"/>
      <c r="ROR2" s="2063"/>
      <c r="ROS2" s="2063"/>
      <c r="ROT2" s="2063"/>
      <c r="ROU2" s="2063"/>
      <c r="ROV2" s="2063"/>
      <c r="ROW2" s="2063"/>
      <c r="ROX2" s="2063"/>
      <c r="ROY2" s="2063"/>
      <c r="ROZ2" s="2063"/>
      <c r="RPA2" s="2063"/>
      <c r="RPB2" s="2063"/>
      <c r="RPC2" s="2063"/>
      <c r="RPD2" s="2063"/>
      <c r="RPE2" s="2063"/>
      <c r="RPF2" s="2063"/>
      <c r="RPG2" s="2063"/>
      <c r="RPH2" s="2063"/>
      <c r="RPI2" s="2063"/>
      <c r="RPJ2" s="2063"/>
      <c r="RPK2" s="2063"/>
      <c r="RPL2" s="2063"/>
      <c r="RPM2" s="2063"/>
      <c r="RPN2" s="2063"/>
      <c r="RPO2" s="2063"/>
      <c r="RPP2" s="2063"/>
      <c r="RPQ2" s="2063"/>
      <c r="RPR2" s="2063"/>
      <c r="RPS2" s="2063"/>
      <c r="RPT2" s="2063"/>
      <c r="RPU2" s="2063"/>
      <c r="RPV2" s="2063"/>
      <c r="RPW2" s="2063"/>
      <c r="RPX2" s="2063"/>
      <c r="RPY2" s="2063"/>
      <c r="RPZ2" s="2063"/>
      <c r="RQA2" s="2063"/>
      <c r="RQB2" s="2063"/>
      <c r="RQC2" s="2063"/>
      <c r="RQD2" s="2063"/>
      <c r="RQE2" s="2063"/>
      <c r="RQF2" s="2063"/>
      <c r="RQG2" s="2063"/>
      <c r="RQH2" s="2063"/>
      <c r="RQI2" s="2063"/>
      <c r="RQJ2" s="2063"/>
      <c r="RQK2" s="2063"/>
      <c r="RQL2" s="2063"/>
      <c r="RQM2" s="2063"/>
      <c r="RQN2" s="2063"/>
      <c r="RQO2" s="2063"/>
      <c r="RQP2" s="2063"/>
      <c r="RQQ2" s="2063"/>
      <c r="RQR2" s="2063"/>
      <c r="RQS2" s="2063"/>
      <c r="RQT2" s="2063"/>
      <c r="RQU2" s="2063"/>
      <c r="RQV2" s="2063"/>
      <c r="RQW2" s="2063"/>
      <c r="RQX2" s="2063"/>
      <c r="RQY2" s="2063"/>
      <c r="RQZ2" s="2063"/>
      <c r="RRA2" s="2063"/>
      <c r="RRB2" s="2063"/>
      <c r="RRC2" s="2063"/>
      <c r="RRD2" s="2063"/>
      <c r="RRE2" s="2063"/>
      <c r="RRF2" s="2063"/>
      <c r="RRG2" s="2063"/>
      <c r="RRH2" s="2063"/>
      <c r="RRI2" s="2063"/>
      <c r="RRJ2" s="2063"/>
      <c r="RRK2" s="2063"/>
      <c r="RRL2" s="2063"/>
      <c r="RRM2" s="2063"/>
      <c r="RRN2" s="2063"/>
      <c r="RRO2" s="2063"/>
      <c r="RRP2" s="2063"/>
      <c r="RRQ2" s="2063"/>
      <c r="RRR2" s="2063"/>
      <c r="RRS2" s="2063"/>
      <c r="RRT2" s="2063"/>
      <c r="RRU2" s="2063"/>
      <c r="RRV2" s="2063"/>
      <c r="RRW2" s="2063"/>
      <c r="RRX2" s="2063"/>
      <c r="RRY2" s="2063"/>
      <c r="RRZ2" s="2063"/>
      <c r="RSA2" s="2063"/>
      <c r="RSB2" s="2063"/>
      <c r="RSC2" s="2063"/>
      <c r="RSD2" s="2063"/>
      <c r="RSE2" s="2063"/>
      <c r="RSF2" s="2063"/>
      <c r="RSG2" s="2063"/>
      <c r="RSH2" s="2063"/>
      <c r="RSI2" s="2063"/>
      <c r="RSJ2" s="2063"/>
      <c r="RSK2" s="2063"/>
      <c r="RSL2" s="2063"/>
      <c r="RSM2" s="2063"/>
      <c r="RSN2" s="2063"/>
      <c r="RSO2" s="2063"/>
      <c r="RSP2" s="2063"/>
      <c r="RSQ2" s="2063"/>
      <c r="RSR2" s="2063"/>
      <c r="RSS2" s="2063"/>
      <c r="RST2" s="2063"/>
      <c r="RSU2" s="2063"/>
      <c r="RSV2" s="2063"/>
      <c r="RSW2" s="2063"/>
      <c r="RSX2" s="2063"/>
      <c r="RSY2" s="2063"/>
      <c r="RSZ2" s="2063"/>
      <c r="RTA2" s="2063"/>
      <c r="RTB2" s="2063"/>
      <c r="RTC2" s="2063"/>
      <c r="RTD2" s="2063"/>
      <c r="RTE2" s="2063"/>
      <c r="RTF2" s="2063"/>
      <c r="RTG2" s="2063"/>
      <c r="RTH2" s="2063"/>
      <c r="RTI2" s="2063"/>
      <c r="RTJ2" s="2063"/>
      <c r="RTK2" s="2063"/>
      <c r="RTL2" s="2063"/>
      <c r="RTM2" s="2063"/>
      <c r="RTN2" s="2063"/>
      <c r="RTO2" s="2063"/>
      <c r="RTP2" s="2063"/>
      <c r="RTQ2" s="2063"/>
      <c r="RTR2" s="2063"/>
      <c r="RTS2" s="2063"/>
      <c r="RTT2" s="2063"/>
      <c r="RTU2" s="2063"/>
      <c r="RTV2" s="2063"/>
      <c r="RTW2" s="2063"/>
      <c r="RTX2" s="2063"/>
      <c r="RTY2" s="2063"/>
      <c r="RTZ2" s="2063"/>
      <c r="RUA2" s="2063"/>
      <c r="RUB2" s="2063"/>
      <c r="RUC2" s="2063"/>
      <c r="RUD2" s="2063"/>
      <c r="RUE2" s="2063"/>
      <c r="RUF2" s="2063"/>
      <c r="RUG2" s="2063"/>
      <c r="RUH2" s="2063"/>
      <c r="RUI2" s="2063"/>
      <c r="RUJ2" s="2063"/>
      <c r="RUK2" s="2063"/>
      <c r="RUL2" s="2063"/>
      <c r="RUM2" s="2063"/>
      <c r="RUN2" s="2063"/>
      <c r="RUO2" s="2063"/>
      <c r="RUP2" s="2063"/>
      <c r="RUQ2" s="2063"/>
      <c r="RUR2" s="2063"/>
      <c r="RUS2" s="2063"/>
      <c r="RUT2" s="2063"/>
      <c r="RUU2" s="2063"/>
      <c r="RUV2" s="2063"/>
      <c r="RUW2" s="2063"/>
      <c r="RUX2" s="2063"/>
      <c r="RUY2" s="2063"/>
      <c r="RUZ2" s="2063"/>
      <c r="RVA2" s="2063"/>
      <c r="RVB2" s="2063"/>
      <c r="RVC2" s="2063"/>
      <c r="RVD2" s="2063"/>
      <c r="RVE2" s="2063"/>
      <c r="RVF2" s="2063"/>
      <c r="RVG2" s="2063"/>
      <c r="RVH2" s="2063"/>
      <c r="RVI2" s="2063"/>
      <c r="RVJ2" s="2063"/>
      <c r="RVK2" s="2063"/>
      <c r="RVL2" s="2063"/>
      <c r="RVM2" s="2063"/>
      <c r="RVN2" s="2063"/>
      <c r="RVO2" s="2063"/>
      <c r="RVP2" s="2063"/>
      <c r="RVQ2" s="2063"/>
      <c r="RVR2" s="2063"/>
      <c r="RVS2" s="2063"/>
      <c r="RVT2" s="2063"/>
      <c r="RVU2" s="2063"/>
      <c r="RVV2" s="2063"/>
      <c r="RVW2" s="2063"/>
      <c r="RVX2" s="2063"/>
      <c r="RVY2" s="2063"/>
      <c r="RVZ2" s="2063"/>
      <c r="RWA2" s="2063"/>
      <c r="RWB2" s="2063"/>
      <c r="RWC2" s="2063"/>
      <c r="RWD2" s="2063"/>
      <c r="RWE2" s="2063"/>
      <c r="RWF2" s="2063"/>
      <c r="RWG2" s="2063"/>
      <c r="RWH2" s="2063"/>
      <c r="RWI2" s="2063"/>
      <c r="RWJ2" s="2063"/>
      <c r="RWK2" s="2063"/>
      <c r="RWL2" s="2063"/>
      <c r="RWM2" s="2063"/>
      <c r="RWN2" s="2063"/>
      <c r="RWO2" s="2063"/>
      <c r="RWP2" s="2063"/>
      <c r="RWQ2" s="2063"/>
      <c r="RWR2" s="2063"/>
      <c r="RWS2" s="2063"/>
      <c r="RWT2" s="2063"/>
      <c r="RWU2" s="2063"/>
      <c r="RWV2" s="2063"/>
      <c r="RWW2" s="2063"/>
      <c r="RWX2" s="2063"/>
      <c r="RWY2" s="2063"/>
      <c r="RWZ2" s="2063"/>
      <c r="RXA2" s="2063"/>
      <c r="RXB2" s="2063"/>
      <c r="RXC2" s="2063"/>
      <c r="RXD2" s="2063"/>
      <c r="RXE2" s="2063"/>
      <c r="RXF2" s="2063"/>
      <c r="RXG2" s="2063"/>
      <c r="RXH2" s="2063"/>
      <c r="RXI2" s="2063"/>
      <c r="RXJ2" s="2063"/>
      <c r="RXK2" s="2063"/>
      <c r="RXL2" s="2063"/>
      <c r="RXM2" s="2063"/>
      <c r="RXN2" s="2063"/>
      <c r="RXO2" s="2063"/>
      <c r="RXP2" s="2063"/>
      <c r="RXQ2" s="2063"/>
      <c r="RXR2" s="2063"/>
      <c r="RXS2" s="2063"/>
      <c r="RXT2" s="2063"/>
      <c r="RXU2" s="2063"/>
      <c r="RXV2" s="2063"/>
      <c r="RXW2" s="2063"/>
      <c r="RXX2" s="2063"/>
      <c r="RXY2" s="2063"/>
      <c r="RXZ2" s="2063"/>
      <c r="RYA2" s="2063"/>
      <c r="RYB2" s="2063"/>
      <c r="RYC2" s="2063"/>
      <c r="RYD2" s="2063"/>
      <c r="RYE2" s="2063"/>
      <c r="RYF2" s="2063"/>
      <c r="RYG2" s="2063"/>
      <c r="RYH2" s="2063"/>
      <c r="RYI2" s="2063"/>
      <c r="RYJ2" s="2063"/>
      <c r="RYK2" s="2063"/>
      <c r="RYL2" s="2063"/>
      <c r="RYM2" s="2063"/>
      <c r="RYN2" s="2063"/>
      <c r="RYO2" s="2063"/>
      <c r="RYP2" s="2063"/>
      <c r="RYQ2" s="2063"/>
      <c r="RYR2" s="2063"/>
      <c r="RYS2" s="2063"/>
      <c r="RYT2" s="2063"/>
      <c r="RYU2" s="2063"/>
      <c r="RYV2" s="2063"/>
      <c r="RYW2" s="2063"/>
      <c r="RYX2" s="2063"/>
      <c r="RYY2" s="2063"/>
      <c r="RYZ2" s="2063"/>
      <c r="RZA2" s="2063"/>
      <c r="RZB2" s="2063"/>
      <c r="RZC2" s="2063"/>
      <c r="RZD2" s="2063"/>
      <c r="RZE2" s="2063"/>
      <c r="RZF2" s="2063"/>
      <c r="RZG2" s="2063"/>
      <c r="RZH2" s="2063"/>
      <c r="RZI2" s="2063"/>
      <c r="RZJ2" s="2063"/>
      <c r="RZK2" s="2063"/>
      <c r="RZL2" s="2063"/>
      <c r="RZM2" s="2063"/>
      <c r="RZN2" s="2063"/>
      <c r="RZO2" s="2063"/>
      <c r="RZP2" s="2063"/>
      <c r="RZQ2" s="2063"/>
      <c r="RZR2" s="2063"/>
      <c r="RZS2" s="2063"/>
      <c r="RZT2" s="2063"/>
      <c r="RZU2" s="2063"/>
      <c r="RZV2" s="2063"/>
      <c r="RZW2" s="2063"/>
      <c r="RZX2" s="2063"/>
      <c r="RZY2" s="2063"/>
      <c r="RZZ2" s="2063"/>
      <c r="SAA2" s="2063"/>
      <c r="SAB2" s="2063"/>
      <c r="SAC2" s="2063"/>
      <c r="SAD2" s="2063"/>
      <c r="SAE2" s="2063"/>
      <c r="SAF2" s="2063"/>
      <c r="SAG2" s="2063"/>
      <c r="SAH2" s="2063"/>
      <c r="SAI2" s="2063"/>
      <c r="SAJ2" s="2063"/>
      <c r="SAK2" s="2063"/>
      <c r="SAL2" s="2063"/>
      <c r="SAM2" s="2063"/>
      <c r="SAN2" s="2063"/>
      <c r="SAO2" s="2063"/>
      <c r="SAP2" s="2063"/>
      <c r="SAQ2" s="2063"/>
      <c r="SAR2" s="2063"/>
      <c r="SAS2" s="2063"/>
      <c r="SAT2" s="2063"/>
      <c r="SAU2" s="2063"/>
      <c r="SAV2" s="2063"/>
      <c r="SAW2" s="2063"/>
      <c r="SAX2" s="2063"/>
      <c r="SAY2" s="2063"/>
      <c r="SAZ2" s="2063"/>
      <c r="SBA2" s="2063"/>
      <c r="SBB2" s="2063"/>
      <c r="SBC2" s="2063"/>
      <c r="SBD2" s="2063"/>
      <c r="SBE2" s="2063"/>
      <c r="SBF2" s="2063"/>
      <c r="SBG2" s="2063"/>
      <c r="SBH2" s="2063"/>
      <c r="SBI2" s="2063"/>
      <c r="SBJ2" s="2063"/>
      <c r="SBK2" s="2063"/>
      <c r="SBL2" s="2063"/>
      <c r="SBM2" s="2063"/>
      <c r="SBN2" s="2063"/>
      <c r="SBO2" s="2063"/>
      <c r="SBP2" s="2063"/>
      <c r="SBQ2" s="2063"/>
      <c r="SBR2" s="2063"/>
      <c r="SBS2" s="2063"/>
      <c r="SBT2" s="2063"/>
      <c r="SBU2" s="2063"/>
      <c r="SBV2" s="2063"/>
      <c r="SBW2" s="2063"/>
      <c r="SBX2" s="2063"/>
      <c r="SBY2" s="2063"/>
      <c r="SBZ2" s="2063"/>
      <c r="SCA2" s="2063"/>
      <c r="SCB2" s="2063"/>
      <c r="SCC2" s="2063"/>
      <c r="SCD2" s="2063"/>
      <c r="SCE2" s="2063"/>
      <c r="SCF2" s="2063"/>
      <c r="SCG2" s="2063"/>
      <c r="SCH2" s="2063"/>
      <c r="SCI2" s="2063"/>
      <c r="SCJ2" s="2063"/>
      <c r="SCK2" s="2063"/>
      <c r="SCL2" s="2063"/>
      <c r="SCM2" s="2063"/>
      <c r="SCN2" s="2063"/>
      <c r="SCO2" s="2063"/>
      <c r="SCP2" s="2063"/>
      <c r="SCQ2" s="2063"/>
      <c r="SCR2" s="2063"/>
      <c r="SCS2" s="2063"/>
      <c r="SCT2" s="2063"/>
      <c r="SCU2" s="2063"/>
      <c r="SCV2" s="2063"/>
      <c r="SCW2" s="2063"/>
      <c r="SCX2" s="2063"/>
      <c r="SCY2" s="2063"/>
      <c r="SCZ2" s="2063"/>
      <c r="SDA2" s="2063"/>
      <c r="SDB2" s="2063"/>
      <c r="SDC2" s="2063"/>
      <c r="SDD2" s="2063"/>
      <c r="SDE2" s="2063"/>
      <c r="SDF2" s="2063"/>
      <c r="SDG2" s="2063"/>
      <c r="SDH2" s="2063"/>
      <c r="SDI2" s="2063"/>
      <c r="SDJ2" s="2063"/>
      <c r="SDK2" s="2063"/>
      <c r="SDL2" s="2063"/>
      <c r="SDM2" s="2063"/>
      <c r="SDN2" s="2063"/>
      <c r="SDO2" s="2063"/>
      <c r="SDP2" s="2063"/>
      <c r="SDQ2" s="2063"/>
      <c r="SDR2" s="2063"/>
      <c r="SDS2" s="2063"/>
      <c r="SDT2" s="2063"/>
      <c r="SDU2" s="2063"/>
      <c r="SDV2" s="2063"/>
      <c r="SDW2" s="2063"/>
      <c r="SDX2" s="2063"/>
      <c r="SDY2" s="2063"/>
      <c r="SDZ2" s="2063"/>
      <c r="SEA2" s="2063"/>
      <c r="SEB2" s="2063"/>
      <c r="SEC2" s="2063"/>
      <c r="SED2" s="2063"/>
      <c r="SEE2" s="2063"/>
      <c r="SEF2" s="2063"/>
      <c r="SEG2" s="2063"/>
      <c r="SEH2" s="2063"/>
      <c r="SEI2" s="2063"/>
      <c r="SEJ2" s="2063"/>
      <c r="SEK2" s="2063"/>
      <c r="SEL2" s="2063"/>
      <c r="SEM2" s="2063"/>
      <c r="SEN2" s="2063"/>
      <c r="SEO2" s="2063"/>
      <c r="SEP2" s="2063"/>
      <c r="SEQ2" s="2063"/>
      <c r="SER2" s="2063"/>
      <c r="SES2" s="2063"/>
      <c r="SET2" s="2063"/>
      <c r="SEU2" s="2063"/>
      <c r="SEV2" s="2063"/>
      <c r="SEW2" s="2063"/>
      <c r="SEX2" s="2063"/>
      <c r="SEY2" s="2063"/>
      <c r="SEZ2" s="2063"/>
      <c r="SFA2" s="2063"/>
      <c r="SFB2" s="2063"/>
      <c r="SFC2" s="2063"/>
      <c r="SFD2" s="2063"/>
      <c r="SFE2" s="2063"/>
      <c r="SFF2" s="2063"/>
      <c r="SFG2" s="2063"/>
      <c r="SFH2" s="2063"/>
      <c r="SFI2" s="2063"/>
      <c r="SFJ2" s="2063"/>
      <c r="SFK2" s="2063"/>
      <c r="SFL2" s="2063"/>
      <c r="SFM2" s="2063"/>
      <c r="SFN2" s="2063"/>
      <c r="SFO2" s="2063"/>
      <c r="SFP2" s="2063"/>
      <c r="SFQ2" s="2063"/>
      <c r="SFR2" s="2063"/>
      <c r="SFS2" s="2063"/>
      <c r="SFT2" s="2063"/>
      <c r="SFU2" s="2063"/>
      <c r="SFV2" s="2063"/>
      <c r="SFW2" s="2063"/>
      <c r="SFX2" s="2063"/>
      <c r="SFY2" s="2063"/>
      <c r="SFZ2" s="2063"/>
      <c r="SGA2" s="2063"/>
      <c r="SGB2" s="2063"/>
      <c r="SGC2" s="2063"/>
      <c r="SGD2" s="2063"/>
      <c r="SGE2" s="2063"/>
      <c r="SGF2" s="2063"/>
      <c r="SGG2" s="2063"/>
      <c r="SGH2" s="2063"/>
      <c r="SGI2" s="2063"/>
      <c r="SGJ2" s="2063"/>
      <c r="SGK2" s="2063"/>
      <c r="SGL2" s="2063"/>
      <c r="SGM2" s="2063"/>
      <c r="SGN2" s="2063"/>
      <c r="SGO2" s="2063"/>
      <c r="SGP2" s="2063"/>
      <c r="SGQ2" s="2063"/>
      <c r="SGR2" s="2063"/>
      <c r="SGS2" s="2063"/>
      <c r="SGT2" s="2063"/>
      <c r="SGU2" s="2063"/>
      <c r="SGV2" s="2063"/>
      <c r="SGW2" s="2063"/>
      <c r="SGX2" s="2063"/>
      <c r="SGY2" s="2063"/>
      <c r="SGZ2" s="2063"/>
      <c r="SHA2" s="2063"/>
      <c r="SHB2" s="2063"/>
      <c r="SHC2" s="2063"/>
      <c r="SHD2" s="2063"/>
      <c r="SHE2" s="2063"/>
      <c r="SHF2" s="2063"/>
      <c r="SHG2" s="2063"/>
      <c r="SHH2" s="2063"/>
      <c r="SHI2" s="2063"/>
      <c r="SHJ2" s="2063"/>
      <c r="SHK2" s="2063"/>
      <c r="SHL2" s="2063"/>
      <c r="SHM2" s="2063"/>
      <c r="SHN2" s="2063"/>
      <c r="SHO2" s="2063"/>
      <c r="SHP2" s="2063"/>
      <c r="SHQ2" s="2063"/>
      <c r="SHR2" s="2063"/>
      <c r="SHS2" s="2063"/>
      <c r="SHT2" s="2063"/>
      <c r="SHU2" s="2063"/>
      <c r="SHV2" s="2063"/>
      <c r="SHW2" s="2063"/>
      <c r="SHX2" s="2063"/>
      <c r="SHY2" s="2063"/>
      <c r="SHZ2" s="2063"/>
      <c r="SIA2" s="2063"/>
      <c r="SIB2" s="2063"/>
      <c r="SIC2" s="2063"/>
      <c r="SID2" s="2063"/>
      <c r="SIE2" s="2063"/>
      <c r="SIF2" s="2063"/>
      <c r="SIG2" s="2063"/>
      <c r="SIH2" s="2063"/>
      <c r="SII2" s="2063"/>
      <c r="SIJ2" s="2063"/>
      <c r="SIK2" s="2063"/>
      <c r="SIL2" s="2063"/>
      <c r="SIM2" s="2063"/>
      <c r="SIN2" s="2063"/>
      <c r="SIO2" s="2063"/>
      <c r="SIP2" s="2063"/>
      <c r="SIQ2" s="2063"/>
      <c r="SIR2" s="2063"/>
      <c r="SIS2" s="2063"/>
      <c r="SIT2" s="2063"/>
      <c r="SIU2" s="2063"/>
      <c r="SIV2" s="2063"/>
      <c r="SIW2" s="2063"/>
      <c r="SIX2" s="2063"/>
      <c r="SIY2" s="2063"/>
      <c r="SIZ2" s="2063"/>
      <c r="SJA2" s="2063"/>
      <c r="SJB2" s="2063"/>
      <c r="SJC2" s="2063"/>
      <c r="SJD2" s="2063"/>
      <c r="SJE2" s="2063"/>
      <c r="SJF2" s="2063"/>
      <c r="SJG2" s="2063"/>
      <c r="SJH2" s="2063"/>
      <c r="SJI2" s="2063"/>
      <c r="SJJ2" s="2063"/>
      <c r="SJK2" s="2063"/>
      <c r="SJL2" s="2063"/>
      <c r="SJM2" s="2063"/>
      <c r="SJN2" s="2063"/>
      <c r="SJO2" s="2063"/>
      <c r="SJP2" s="2063"/>
      <c r="SJQ2" s="2063"/>
      <c r="SJR2" s="2063"/>
      <c r="SJS2" s="2063"/>
      <c r="SJT2" s="2063"/>
      <c r="SJU2" s="2063"/>
      <c r="SJV2" s="2063"/>
      <c r="SJW2" s="2063"/>
      <c r="SJX2" s="2063"/>
      <c r="SJY2" s="2063"/>
      <c r="SJZ2" s="2063"/>
      <c r="SKA2" s="2063"/>
      <c r="SKB2" s="2063"/>
      <c r="SKC2" s="2063"/>
      <c r="SKD2" s="2063"/>
      <c r="SKE2" s="2063"/>
      <c r="SKF2" s="2063"/>
      <c r="SKG2" s="2063"/>
      <c r="SKH2" s="2063"/>
      <c r="SKI2" s="2063"/>
      <c r="SKJ2" s="2063"/>
      <c r="SKK2" s="2063"/>
      <c r="SKL2" s="2063"/>
      <c r="SKM2" s="2063"/>
      <c r="SKN2" s="2063"/>
      <c r="SKO2" s="2063"/>
      <c r="SKP2" s="2063"/>
      <c r="SKQ2" s="2063"/>
      <c r="SKR2" s="2063"/>
      <c r="SKS2" s="2063"/>
      <c r="SKT2" s="2063"/>
      <c r="SKU2" s="2063"/>
      <c r="SKV2" s="2063"/>
      <c r="SKW2" s="2063"/>
      <c r="SKX2" s="2063"/>
      <c r="SKY2" s="2063"/>
      <c r="SKZ2" s="2063"/>
      <c r="SLA2" s="2063"/>
      <c r="SLB2" s="2063"/>
      <c r="SLC2" s="2063"/>
      <c r="SLD2" s="2063"/>
      <c r="SLE2" s="2063"/>
      <c r="SLF2" s="2063"/>
      <c r="SLG2" s="2063"/>
      <c r="SLH2" s="2063"/>
      <c r="SLI2" s="2063"/>
      <c r="SLJ2" s="2063"/>
      <c r="SLK2" s="2063"/>
      <c r="SLL2" s="2063"/>
      <c r="SLM2" s="2063"/>
      <c r="SLN2" s="2063"/>
      <c r="SLO2" s="2063"/>
      <c r="SLP2" s="2063"/>
      <c r="SLQ2" s="2063"/>
      <c r="SLR2" s="2063"/>
      <c r="SLS2" s="2063"/>
      <c r="SLT2" s="2063"/>
      <c r="SLU2" s="2063"/>
      <c r="SLV2" s="2063"/>
      <c r="SLW2" s="2063"/>
      <c r="SLX2" s="2063"/>
      <c r="SLY2" s="2063"/>
      <c r="SLZ2" s="2063"/>
      <c r="SMA2" s="2063"/>
      <c r="SMB2" s="2063"/>
      <c r="SMC2" s="2063"/>
      <c r="SMD2" s="2063"/>
      <c r="SME2" s="2063"/>
      <c r="SMF2" s="2063"/>
      <c r="SMG2" s="2063"/>
      <c r="SMH2" s="2063"/>
      <c r="SMI2" s="2063"/>
      <c r="SMJ2" s="2063"/>
      <c r="SMK2" s="2063"/>
      <c r="SML2" s="2063"/>
      <c r="SMM2" s="2063"/>
      <c r="SMN2" s="2063"/>
      <c r="SMO2" s="2063"/>
      <c r="SMP2" s="2063"/>
      <c r="SMQ2" s="2063"/>
      <c r="SMR2" s="2063"/>
      <c r="SMS2" s="2063"/>
      <c r="SMT2" s="2063"/>
      <c r="SMU2" s="2063"/>
      <c r="SMV2" s="2063"/>
      <c r="SMW2" s="2063"/>
      <c r="SMX2" s="2063"/>
      <c r="SMY2" s="2063"/>
      <c r="SMZ2" s="2063"/>
      <c r="SNA2" s="2063"/>
      <c r="SNB2" s="2063"/>
      <c r="SNC2" s="2063"/>
      <c r="SND2" s="2063"/>
      <c r="SNE2" s="2063"/>
      <c r="SNF2" s="2063"/>
      <c r="SNG2" s="2063"/>
      <c r="SNH2" s="2063"/>
      <c r="SNI2" s="2063"/>
      <c r="SNJ2" s="2063"/>
      <c r="SNK2" s="2063"/>
      <c r="SNL2" s="2063"/>
      <c r="SNM2" s="2063"/>
      <c r="SNN2" s="2063"/>
      <c r="SNO2" s="2063"/>
      <c r="SNP2" s="2063"/>
      <c r="SNQ2" s="2063"/>
      <c r="SNR2" s="2063"/>
      <c r="SNS2" s="2063"/>
      <c r="SNT2" s="2063"/>
      <c r="SNU2" s="2063"/>
      <c r="SNV2" s="2063"/>
      <c r="SNW2" s="2063"/>
      <c r="SNX2" s="2063"/>
      <c r="SNY2" s="2063"/>
      <c r="SNZ2" s="2063"/>
      <c r="SOA2" s="2063"/>
      <c r="SOB2" s="2063"/>
      <c r="SOC2" s="2063"/>
      <c r="SOD2" s="2063"/>
      <c r="SOE2" s="2063"/>
      <c r="SOF2" s="2063"/>
      <c r="SOG2" s="2063"/>
      <c r="SOH2" s="2063"/>
      <c r="SOI2" s="2063"/>
      <c r="SOJ2" s="2063"/>
      <c r="SOK2" s="2063"/>
      <c r="SOL2" s="2063"/>
      <c r="SOM2" s="2063"/>
      <c r="SON2" s="2063"/>
      <c r="SOO2" s="2063"/>
      <c r="SOP2" s="2063"/>
      <c r="SOQ2" s="2063"/>
      <c r="SOR2" s="2063"/>
      <c r="SOS2" s="2063"/>
      <c r="SOT2" s="2063"/>
      <c r="SOU2" s="2063"/>
      <c r="SOV2" s="2063"/>
      <c r="SOW2" s="2063"/>
      <c r="SOX2" s="2063"/>
      <c r="SOY2" s="2063"/>
      <c r="SOZ2" s="2063"/>
      <c r="SPA2" s="2063"/>
      <c r="SPB2" s="2063"/>
      <c r="SPC2" s="2063"/>
      <c r="SPD2" s="2063"/>
      <c r="SPE2" s="2063"/>
      <c r="SPF2" s="2063"/>
      <c r="SPG2" s="2063"/>
      <c r="SPH2" s="2063"/>
      <c r="SPI2" s="2063"/>
      <c r="SPJ2" s="2063"/>
      <c r="SPK2" s="2063"/>
      <c r="SPL2" s="2063"/>
      <c r="SPM2" s="2063"/>
      <c r="SPN2" s="2063"/>
      <c r="SPO2" s="2063"/>
      <c r="SPP2" s="2063"/>
      <c r="SPQ2" s="2063"/>
      <c r="SPR2" s="2063"/>
      <c r="SPS2" s="2063"/>
      <c r="SPT2" s="2063"/>
      <c r="SPU2" s="2063"/>
      <c r="SPV2" s="2063"/>
      <c r="SPW2" s="2063"/>
      <c r="SPX2" s="2063"/>
      <c r="SPY2" s="2063"/>
      <c r="SPZ2" s="2063"/>
      <c r="SQA2" s="2063"/>
      <c r="SQB2" s="2063"/>
      <c r="SQC2" s="2063"/>
      <c r="SQD2" s="2063"/>
      <c r="SQE2" s="2063"/>
      <c r="SQF2" s="2063"/>
      <c r="SQG2" s="2063"/>
      <c r="SQH2" s="2063"/>
      <c r="SQI2" s="2063"/>
      <c r="SQJ2" s="2063"/>
      <c r="SQK2" s="2063"/>
      <c r="SQL2" s="2063"/>
      <c r="SQM2" s="2063"/>
      <c r="SQN2" s="2063"/>
      <c r="SQO2" s="2063"/>
      <c r="SQP2" s="2063"/>
      <c r="SQQ2" s="2063"/>
      <c r="SQR2" s="2063"/>
      <c r="SQS2" s="2063"/>
      <c r="SQT2" s="2063"/>
      <c r="SQU2" s="2063"/>
      <c r="SQV2" s="2063"/>
      <c r="SQW2" s="2063"/>
      <c r="SQX2" s="2063"/>
      <c r="SQY2" s="2063"/>
      <c r="SQZ2" s="2063"/>
      <c r="SRA2" s="2063"/>
      <c r="SRB2" s="2063"/>
      <c r="SRC2" s="2063"/>
      <c r="SRD2" s="2063"/>
      <c r="SRE2" s="2063"/>
      <c r="SRF2" s="2063"/>
      <c r="SRG2" s="2063"/>
      <c r="SRH2" s="2063"/>
      <c r="SRI2" s="2063"/>
      <c r="SRJ2" s="2063"/>
      <c r="SRK2" s="2063"/>
      <c r="SRL2" s="2063"/>
      <c r="SRM2" s="2063"/>
      <c r="SRN2" s="2063"/>
      <c r="SRO2" s="2063"/>
      <c r="SRP2" s="2063"/>
      <c r="SRQ2" s="2063"/>
      <c r="SRR2" s="2063"/>
      <c r="SRS2" s="2063"/>
      <c r="SRT2" s="2063"/>
      <c r="SRU2" s="2063"/>
      <c r="SRV2" s="2063"/>
      <c r="SRW2" s="2063"/>
      <c r="SRX2" s="2063"/>
      <c r="SRY2" s="2063"/>
      <c r="SRZ2" s="2063"/>
      <c r="SSA2" s="2063"/>
      <c r="SSB2" s="2063"/>
      <c r="SSC2" s="2063"/>
      <c r="SSD2" s="2063"/>
      <c r="SSE2" s="2063"/>
      <c r="SSF2" s="2063"/>
      <c r="SSG2" s="2063"/>
      <c r="SSH2" s="2063"/>
      <c r="SSI2" s="2063"/>
      <c r="SSJ2" s="2063"/>
      <c r="SSK2" s="2063"/>
      <c r="SSL2" s="2063"/>
      <c r="SSM2" s="2063"/>
      <c r="SSN2" s="2063"/>
      <c r="SSO2" s="2063"/>
      <c r="SSP2" s="2063"/>
      <c r="SSQ2" s="2063"/>
      <c r="SSR2" s="2063"/>
      <c r="SSS2" s="2063"/>
      <c r="SST2" s="2063"/>
      <c r="SSU2" s="2063"/>
      <c r="SSV2" s="2063"/>
      <c r="SSW2" s="2063"/>
      <c r="SSX2" s="2063"/>
      <c r="SSY2" s="2063"/>
      <c r="SSZ2" s="2063"/>
      <c r="STA2" s="2063"/>
      <c r="STB2" s="2063"/>
      <c r="STC2" s="2063"/>
      <c r="STD2" s="2063"/>
      <c r="STE2" s="2063"/>
      <c r="STF2" s="2063"/>
      <c r="STG2" s="2063"/>
      <c r="STH2" s="2063"/>
      <c r="STI2" s="2063"/>
      <c r="STJ2" s="2063"/>
      <c r="STK2" s="2063"/>
      <c r="STL2" s="2063"/>
      <c r="STM2" s="2063"/>
      <c r="STN2" s="2063"/>
      <c r="STO2" s="2063"/>
      <c r="STP2" s="2063"/>
      <c r="STQ2" s="2063"/>
      <c r="STR2" s="2063"/>
      <c r="STS2" s="2063"/>
      <c r="STT2" s="2063"/>
      <c r="STU2" s="2063"/>
      <c r="STV2" s="2063"/>
      <c r="STW2" s="2063"/>
      <c r="STX2" s="2063"/>
      <c r="STY2" s="2063"/>
      <c r="STZ2" s="2063"/>
      <c r="SUA2" s="2063"/>
      <c r="SUB2" s="2063"/>
      <c r="SUC2" s="2063"/>
      <c r="SUD2" s="2063"/>
      <c r="SUE2" s="2063"/>
      <c r="SUF2" s="2063"/>
      <c r="SUG2" s="2063"/>
      <c r="SUH2" s="2063"/>
      <c r="SUI2" s="2063"/>
      <c r="SUJ2" s="2063"/>
      <c r="SUK2" s="2063"/>
      <c r="SUL2" s="2063"/>
      <c r="SUM2" s="2063"/>
      <c r="SUN2" s="2063"/>
      <c r="SUO2" s="2063"/>
      <c r="SUP2" s="2063"/>
      <c r="SUQ2" s="2063"/>
      <c r="SUR2" s="2063"/>
      <c r="SUS2" s="2063"/>
      <c r="SUT2" s="2063"/>
      <c r="SUU2" s="2063"/>
      <c r="SUV2" s="2063"/>
      <c r="SUW2" s="2063"/>
      <c r="SUX2" s="2063"/>
      <c r="SUY2" s="2063"/>
      <c r="SUZ2" s="2063"/>
      <c r="SVA2" s="2063"/>
      <c r="SVB2" s="2063"/>
      <c r="SVC2" s="2063"/>
      <c r="SVD2" s="2063"/>
      <c r="SVE2" s="2063"/>
      <c r="SVF2" s="2063"/>
      <c r="SVG2" s="2063"/>
      <c r="SVH2" s="2063"/>
      <c r="SVI2" s="2063"/>
      <c r="SVJ2" s="2063"/>
      <c r="SVK2" s="2063"/>
      <c r="SVL2" s="2063"/>
      <c r="SVM2" s="2063"/>
      <c r="SVN2" s="2063"/>
      <c r="SVO2" s="2063"/>
      <c r="SVP2" s="2063"/>
      <c r="SVQ2" s="2063"/>
      <c r="SVR2" s="2063"/>
      <c r="SVS2" s="2063"/>
      <c r="SVT2" s="2063"/>
      <c r="SVU2" s="2063"/>
      <c r="SVV2" s="2063"/>
      <c r="SVW2" s="2063"/>
      <c r="SVX2" s="2063"/>
      <c r="SVY2" s="2063"/>
      <c r="SVZ2" s="2063"/>
      <c r="SWA2" s="2063"/>
      <c r="SWB2" s="2063"/>
      <c r="SWC2" s="2063"/>
      <c r="SWD2" s="2063"/>
      <c r="SWE2" s="2063"/>
      <c r="SWF2" s="2063"/>
      <c r="SWG2" s="2063"/>
      <c r="SWH2" s="2063"/>
      <c r="SWI2" s="2063"/>
      <c r="SWJ2" s="2063"/>
      <c r="SWK2" s="2063"/>
      <c r="SWL2" s="2063"/>
      <c r="SWM2" s="2063"/>
      <c r="SWN2" s="2063"/>
      <c r="SWO2" s="2063"/>
      <c r="SWP2" s="2063"/>
      <c r="SWQ2" s="2063"/>
      <c r="SWR2" s="2063"/>
      <c r="SWS2" s="2063"/>
      <c r="SWT2" s="2063"/>
      <c r="SWU2" s="2063"/>
      <c r="SWV2" s="2063"/>
      <c r="SWW2" s="2063"/>
      <c r="SWX2" s="2063"/>
      <c r="SWY2" s="2063"/>
      <c r="SWZ2" s="2063"/>
      <c r="SXA2" s="2063"/>
      <c r="SXB2" s="2063"/>
      <c r="SXC2" s="2063"/>
      <c r="SXD2" s="2063"/>
      <c r="SXE2" s="2063"/>
      <c r="SXF2" s="2063"/>
      <c r="SXG2" s="2063"/>
      <c r="SXH2" s="2063"/>
      <c r="SXI2" s="2063"/>
      <c r="SXJ2" s="2063"/>
      <c r="SXK2" s="2063"/>
      <c r="SXL2" s="2063"/>
      <c r="SXM2" s="2063"/>
      <c r="SXN2" s="2063"/>
      <c r="SXO2" s="2063"/>
      <c r="SXP2" s="2063"/>
      <c r="SXQ2" s="2063"/>
      <c r="SXR2" s="2063"/>
      <c r="SXS2" s="2063"/>
      <c r="SXT2" s="2063"/>
      <c r="SXU2" s="2063"/>
      <c r="SXV2" s="2063"/>
      <c r="SXW2" s="2063"/>
      <c r="SXX2" s="2063"/>
      <c r="SXY2" s="2063"/>
      <c r="SXZ2" s="2063"/>
      <c r="SYA2" s="2063"/>
      <c r="SYB2" s="2063"/>
      <c r="SYC2" s="2063"/>
      <c r="SYD2" s="2063"/>
      <c r="SYE2" s="2063"/>
      <c r="SYF2" s="2063"/>
      <c r="SYG2" s="2063"/>
      <c r="SYH2" s="2063"/>
      <c r="SYI2" s="2063"/>
      <c r="SYJ2" s="2063"/>
      <c r="SYK2" s="2063"/>
      <c r="SYL2" s="2063"/>
      <c r="SYM2" s="2063"/>
      <c r="SYN2" s="2063"/>
      <c r="SYO2" s="2063"/>
      <c r="SYP2" s="2063"/>
      <c r="SYQ2" s="2063"/>
      <c r="SYR2" s="2063"/>
      <c r="SYS2" s="2063"/>
      <c r="SYT2" s="2063"/>
      <c r="SYU2" s="2063"/>
      <c r="SYV2" s="2063"/>
      <c r="SYW2" s="2063"/>
      <c r="SYX2" s="2063"/>
      <c r="SYY2" s="2063"/>
      <c r="SYZ2" s="2063"/>
      <c r="SZA2" s="2063"/>
      <c r="SZB2" s="2063"/>
      <c r="SZC2" s="2063"/>
      <c r="SZD2" s="2063"/>
      <c r="SZE2" s="2063"/>
      <c r="SZF2" s="2063"/>
      <c r="SZG2" s="2063"/>
      <c r="SZH2" s="2063"/>
      <c r="SZI2" s="2063"/>
      <c r="SZJ2" s="2063"/>
      <c r="SZK2" s="2063"/>
      <c r="SZL2" s="2063"/>
      <c r="SZM2" s="2063"/>
      <c r="SZN2" s="2063"/>
      <c r="SZO2" s="2063"/>
      <c r="SZP2" s="2063"/>
      <c r="SZQ2" s="2063"/>
      <c r="SZR2" s="2063"/>
      <c r="SZS2" s="2063"/>
      <c r="SZT2" s="2063"/>
      <c r="SZU2" s="2063"/>
      <c r="SZV2" s="2063"/>
      <c r="SZW2" s="2063"/>
      <c r="SZX2" s="2063"/>
      <c r="SZY2" s="2063"/>
      <c r="SZZ2" s="2063"/>
      <c r="TAA2" s="2063"/>
      <c r="TAB2" s="2063"/>
      <c r="TAC2" s="2063"/>
      <c r="TAD2" s="2063"/>
      <c r="TAE2" s="2063"/>
      <c r="TAF2" s="2063"/>
      <c r="TAG2" s="2063"/>
      <c r="TAH2" s="2063"/>
      <c r="TAI2" s="2063"/>
      <c r="TAJ2" s="2063"/>
      <c r="TAK2" s="2063"/>
      <c r="TAL2" s="2063"/>
      <c r="TAM2" s="2063"/>
      <c r="TAN2" s="2063"/>
      <c r="TAO2" s="2063"/>
      <c r="TAP2" s="2063"/>
      <c r="TAQ2" s="2063"/>
      <c r="TAR2" s="2063"/>
      <c r="TAS2" s="2063"/>
      <c r="TAT2" s="2063"/>
      <c r="TAU2" s="2063"/>
      <c r="TAV2" s="2063"/>
      <c r="TAW2" s="2063"/>
      <c r="TAX2" s="2063"/>
      <c r="TAY2" s="2063"/>
      <c r="TAZ2" s="2063"/>
      <c r="TBA2" s="2063"/>
      <c r="TBB2" s="2063"/>
      <c r="TBC2" s="2063"/>
      <c r="TBD2" s="2063"/>
      <c r="TBE2" s="2063"/>
      <c r="TBF2" s="2063"/>
      <c r="TBG2" s="2063"/>
      <c r="TBH2" s="2063"/>
      <c r="TBI2" s="2063"/>
      <c r="TBJ2" s="2063"/>
      <c r="TBK2" s="2063"/>
      <c r="TBL2" s="2063"/>
      <c r="TBM2" s="2063"/>
      <c r="TBN2" s="2063"/>
      <c r="TBO2" s="2063"/>
      <c r="TBP2" s="2063"/>
      <c r="TBQ2" s="2063"/>
      <c r="TBR2" s="2063"/>
      <c r="TBS2" s="2063"/>
      <c r="TBT2" s="2063"/>
      <c r="TBU2" s="2063"/>
      <c r="TBV2" s="2063"/>
      <c r="TBW2" s="2063"/>
      <c r="TBX2" s="2063"/>
      <c r="TBY2" s="2063"/>
      <c r="TBZ2" s="2063"/>
      <c r="TCA2" s="2063"/>
      <c r="TCB2" s="2063"/>
      <c r="TCC2" s="2063"/>
      <c r="TCD2" s="2063"/>
      <c r="TCE2" s="2063"/>
      <c r="TCF2" s="2063"/>
      <c r="TCG2" s="2063"/>
      <c r="TCH2" s="2063"/>
      <c r="TCI2" s="2063"/>
      <c r="TCJ2" s="2063"/>
      <c r="TCK2" s="2063"/>
      <c r="TCL2" s="2063"/>
      <c r="TCM2" s="2063"/>
      <c r="TCN2" s="2063"/>
      <c r="TCO2" s="2063"/>
      <c r="TCP2" s="2063"/>
      <c r="TCQ2" s="2063"/>
      <c r="TCR2" s="2063"/>
      <c r="TCS2" s="2063"/>
      <c r="TCT2" s="2063"/>
      <c r="TCU2" s="2063"/>
      <c r="TCV2" s="2063"/>
      <c r="TCW2" s="2063"/>
      <c r="TCX2" s="2063"/>
      <c r="TCY2" s="2063"/>
      <c r="TCZ2" s="2063"/>
      <c r="TDA2" s="2063"/>
      <c r="TDB2" s="2063"/>
      <c r="TDC2" s="2063"/>
      <c r="TDD2" s="2063"/>
      <c r="TDE2" s="2063"/>
      <c r="TDF2" s="2063"/>
      <c r="TDG2" s="2063"/>
      <c r="TDH2" s="2063"/>
      <c r="TDI2" s="2063"/>
      <c r="TDJ2" s="2063"/>
      <c r="TDK2" s="2063"/>
      <c r="TDL2" s="2063"/>
      <c r="TDM2" s="2063"/>
      <c r="TDN2" s="2063"/>
      <c r="TDO2" s="2063"/>
      <c r="TDP2" s="2063"/>
      <c r="TDQ2" s="2063"/>
      <c r="TDR2" s="2063"/>
      <c r="TDS2" s="2063"/>
      <c r="TDT2" s="2063"/>
      <c r="TDU2" s="2063"/>
      <c r="TDV2" s="2063"/>
      <c r="TDW2" s="2063"/>
      <c r="TDX2" s="2063"/>
      <c r="TDY2" s="2063"/>
      <c r="TDZ2" s="2063"/>
      <c r="TEA2" s="2063"/>
      <c r="TEB2" s="2063"/>
      <c r="TEC2" s="2063"/>
      <c r="TED2" s="2063"/>
      <c r="TEE2" s="2063"/>
      <c r="TEF2" s="2063"/>
      <c r="TEG2" s="2063"/>
      <c r="TEH2" s="2063"/>
      <c r="TEI2" s="2063"/>
      <c r="TEJ2" s="2063"/>
      <c r="TEK2" s="2063"/>
      <c r="TEL2" s="2063"/>
      <c r="TEM2" s="2063"/>
      <c r="TEN2" s="2063"/>
      <c r="TEO2" s="2063"/>
      <c r="TEP2" s="2063"/>
      <c r="TEQ2" s="2063"/>
      <c r="TER2" s="2063"/>
      <c r="TES2" s="2063"/>
      <c r="TET2" s="2063"/>
      <c r="TEU2" s="2063"/>
      <c r="TEV2" s="2063"/>
      <c r="TEW2" s="2063"/>
      <c r="TEX2" s="2063"/>
      <c r="TEY2" s="2063"/>
      <c r="TEZ2" s="2063"/>
      <c r="TFA2" s="2063"/>
      <c r="TFB2" s="2063"/>
      <c r="TFC2" s="2063"/>
      <c r="TFD2" s="2063"/>
      <c r="TFE2" s="2063"/>
      <c r="TFF2" s="2063"/>
      <c r="TFG2" s="2063"/>
      <c r="TFH2" s="2063"/>
      <c r="TFI2" s="2063"/>
      <c r="TFJ2" s="2063"/>
      <c r="TFK2" s="2063"/>
      <c r="TFL2" s="2063"/>
      <c r="TFM2" s="2063"/>
      <c r="TFN2" s="2063"/>
      <c r="TFO2" s="2063"/>
      <c r="TFP2" s="2063"/>
      <c r="TFQ2" s="2063"/>
      <c r="TFR2" s="2063"/>
      <c r="TFS2" s="2063"/>
      <c r="TFT2" s="2063"/>
      <c r="TFU2" s="2063"/>
      <c r="TFV2" s="2063"/>
      <c r="TFW2" s="2063"/>
      <c r="TFX2" s="2063"/>
      <c r="TFY2" s="2063"/>
      <c r="TFZ2" s="2063"/>
      <c r="TGA2" s="2063"/>
      <c r="TGB2" s="2063"/>
      <c r="TGC2" s="2063"/>
      <c r="TGD2" s="2063"/>
      <c r="TGE2" s="2063"/>
      <c r="TGF2" s="2063"/>
      <c r="TGG2" s="2063"/>
      <c r="TGH2" s="2063"/>
      <c r="TGI2" s="2063"/>
      <c r="TGJ2" s="2063"/>
      <c r="TGK2" s="2063"/>
      <c r="TGL2" s="2063"/>
      <c r="TGM2" s="2063"/>
      <c r="TGN2" s="2063"/>
      <c r="TGO2" s="2063"/>
      <c r="TGP2" s="2063"/>
      <c r="TGQ2" s="2063"/>
      <c r="TGR2" s="2063"/>
      <c r="TGS2" s="2063"/>
      <c r="TGT2" s="2063"/>
      <c r="TGU2" s="2063"/>
      <c r="TGV2" s="2063"/>
      <c r="TGW2" s="2063"/>
      <c r="TGX2" s="2063"/>
      <c r="TGY2" s="2063"/>
      <c r="TGZ2" s="2063"/>
      <c r="THA2" s="2063"/>
      <c r="THB2" s="2063"/>
      <c r="THC2" s="2063"/>
      <c r="THD2" s="2063"/>
      <c r="THE2" s="2063"/>
      <c r="THF2" s="2063"/>
      <c r="THG2" s="2063"/>
      <c r="THH2" s="2063"/>
      <c r="THI2" s="2063"/>
      <c r="THJ2" s="2063"/>
      <c r="THK2" s="2063"/>
      <c r="THL2" s="2063"/>
      <c r="THM2" s="2063"/>
      <c r="THN2" s="2063"/>
      <c r="THO2" s="2063"/>
      <c r="THP2" s="2063"/>
      <c r="THQ2" s="2063"/>
      <c r="THR2" s="2063"/>
      <c r="THS2" s="2063"/>
      <c r="THT2" s="2063"/>
      <c r="THU2" s="2063"/>
      <c r="THV2" s="2063"/>
      <c r="THW2" s="2063"/>
      <c r="THX2" s="2063"/>
      <c r="THY2" s="2063"/>
      <c r="THZ2" s="2063"/>
      <c r="TIA2" s="2063"/>
      <c r="TIB2" s="2063"/>
      <c r="TIC2" s="2063"/>
      <c r="TID2" s="2063"/>
      <c r="TIE2" s="2063"/>
      <c r="TIF2" s="2063"/>
      <c r="TIG2" s="2063"/>
      <c r="TIH2" s="2063"/>
      <c r="TII2" s="2063"/>
      <c r="TIJ2" s="2063"/>
      <c r="TIK2" s="2063"/>
      <c r="TIL2" s="2063"/>
      <c r="TIM2" s="2063"/>
      <c r="TIN2" s="2063"/>
      <c r="TIO2" s="2063"/>
      <c r="TIP2" s="2063"/>
      <c r="TIQ2" s="2063"/>
      <c r="TIR2" s="2063"/>
      <c r="TIS2" s="2063"/>
      <c r="TIT2" s="2063"/>
      <c r="TIU2" s="2063"/>
      <c r="TIV2" s="2063"/>
      <c r="TIW2" s="2063"/>
      <c r="TIX2" s="2063"/>
      <c r="TIY2" s="2063"/>
      <c r="TIZ2" s="2063"/>
      <c r="TJA2" s="2063"/>
      <c r="TJB2" s="2063"/>
      <c r="TJC2" s="2063"/>
      <c r="TJD2" s="2063"/>
      <c r="TJE2" s="2063"/>
      <c r="TJF2" s="2063"/>
      <c r="TJG2" s="2063"/>
      <c r="TJH2" s="2063"/>
      <c r="TJI2" s="2063"/>
      <c r="TJJ2" s="2063"/>
      <c r="TJK2" s="2063"/>
      <c r="TJL2" s="2063"/>
      <c r="TJM2" s="2063"/>
      <c r="TJN2" s="2063"/>
      <c r="TJO2" s="2063"/>
      <c r="TJP2" s="2063"/>
      <c r="TJQ2" s="2063"/>
      <c r="TJR2" s="2063"/>
      <c r="TJS2" s="2063"/>
      <c r="TJT2" s="2063"/>
      <c r="TJU2" s="2063"/>
      <c r="TJV2" s="2063"/>
      <c r="TJW2" s="2063"/>
      <c r="TJX2" s="2063"/>
      <c r="TJY2" s="2063"/>
      <c r="TJZ2" s="2063"/>
      <c r="TKA2" s="2063"/>
      <c r="TKB2" s="2063"/>
      <c r="TKC2" s="2063"/>
      <c r="TKD2" s="2063"/>
      <c r="TKE2" s="2063"/>
      <c r="TKF2" s="2063"/>
      <c r="TKG2" s="2063"/>
      <c r="TKH2" s="2063"/>
      <c r="TKI2" s="2063"/>
      <c r="TKJ2" s="2063"/>
      <c r="TKK2" s="2063"/>
      <c r="TKL2" s="2063"/>
      <c r="TKM2" s="2063"/>
      <c r="TKN2" s="2063"/>
      <c r="TKO2" s="2063"/>
      <c r="TKP2" s="2063"/>
      <c r="TKQ2" s="2063"/>
      <c r="TKR2" s="2063"/>
      <c r="TKS2" s="2063"/>
      <c r="TKT2" s="2063"/>
      <c r="TKU2" s="2063"/>
      <c r="TKV2" s="2063"/>
      <c r="TKW2" s="2063"/>
      <c r="TKX2" s="2063"/>
      <c r="TKY2" s="2063"/>
      <c r="TKZ2" s="2063"/>
      <c r="TLA2" s="2063"/>
      <c r="TLB2" s="2063"/>
      <c r="TLC2" s="2063"/>
      <c r="TLD2" s="2063"/>
      <c r="TLE2" s="2063"/>
      <c r="TLF2" s="2063"/>
      <c r="TLG2" s="2063"/>
      <c r="TLH2" s="2063"/>
      <c r="TLI2" s="2063"/>
      <c r="TLJ2" s="2063"/>
      <c r="TLK2" s="2063"/>
      <c r="TLL2" s="2063"/>
      <c r="TLM2" s="2063"/>
      <c r="TLN2" s="2063"/>
      <c r="TLO2" s="2063"/>
      <c r="TLP2" s="2063"/>
      <c r="TLQ2" s="2063"/>
      <c r="TLR2" s="2063"/>
      <c r="TLS2" s="2063"/>
      <c r="TLT2" s="2063"/>
      <c r="TLU2" s="2063"/>
      <c r="TLV2" s="2063"/>
      <c r="TLW2" s="2063"/>
      <c r="TLX2" s="2063"/>
      <c r="TLY2" s="2063"/>
      <c r="TLZ2" s="2063"/>
      <c r="TMA2" s="2063"/>
      <c r="TMB2" s="2063"/>
      <c r="TMC2" s="2063"/>
      <c r="TMD2" s="2063"/>
      <c r="TME2" s="2063"/>
      <c r="TMF2" s="2063"/>
      <c r="TMG2" s="2063"/>
      <c r="TMH2" s="2063"/>
      <c r="TMI2" s="2063"/>
      <c r="TMJ2" s="2063"/>
      <c r="TMK2" s="2063"/>
      <c r="TML2" s="2063"/>
      <c r="TMM2" s="2063"/>
      <c r="TMN2" s="2063"/>
      <c r="TMO2" s="2063"/>
      <c r="TMP2" s="2063"/>
      <c r="TMQ2" s="2063"/>
      <c r="TMR2" s="2063"/>
      <c r="TMS2" s="2063"/>
      <c r="TMT2" s="2063"/>
      <c r="TMU2" s="2063"/>
      <c r="TMV2" s="2063"/>
      <c r="TMW2" s="2063"/>
      <c r="TMX2" s="2063"/>
      <c r="TMY2" s="2063"/>
      <c r="TMZ2" s="2063"/>
      <c r="TNA2" s="2063"/>
      <c r="TNB2" s="2063"/>
      <c r="TNC2" s="2063"/>
      <c r="TND2" s="2063"/>
      <c r="TNE2" s="2063"/>
      <c r="TNF2" s="2063"/>
      <c r="TNG2" s="2063"/>
      <c r="TNH2" s="2063"/>
      <c r="TNI2" s="2063"/>
      <c r="TNJ2" s="2063"/>
      <c r="TNK2" s="2063"/>
      <c r="TNL2" s="2063"/>
      <c r="TNM2" s="2063"/>
      <c r="TNN2" s="2063"/>
      <c r="TNO2" s="2063"/>
      <c r="TNP2" s="2063"/>
      <c r="TNQ2" s="2063"/>
      <c r="TNR2" s="2063"/>
      <c r="TNS2" s="2063"/>
      <c r="TNT2" s="2063"/>
      <c r="TNU2" s="2063"/>
      <c r="TNV2" s="2063"/>
      <c r="TNW2" s="2063"/>
      <c r="TNX2" s="2063"/>
      <c r="TNY2" s="2063"/>
      <c r="TNZ2" s="2063"/>
      <c r="TOA2" s="2063"/>
      <c r="TOB2" s="2063"/>
      <c r="TOC2" s="2063"/>
      <c r="TOD2" s="2063"/>
      <c r="TOE2" s="2063"/>
      <c r="TOF2" s="2063"/>
      <c r="TOG2" s="2063"/>
      <c r="TOH2" s="2063"/>
      <c r="TOI2" s="2063"/>
      <c r="TOJ2" s="2063"/>
      <c r="TOK2" s="2063"/>
      <c r="TOL2" s="2063"/>
      <c r="TOM2" s="2063"/>
      <c r="TON2" s="2063"/>
      <c r="TOO2" s="2063"/>
      <c r="TOP2" s="2063"/>
      <c r="TOQ2" s="2063"/>
      <c r="TOR2" s="2063"/>
      <c r="TOS2" s="2063"/>
      <c r="TOT2" s="2063"/>
      <c r="TOU2" s="2063"/>
      <c r="TOV2" s="2063"/>
      <c r="TOW2" s="2063"/>
      <c r="TOX2" s="2063"/>
      <c r="TOY2" s="2063"/>
      <c r="TOZ2" s="2063"/>
      <c r="TPA2" s="2063"/>
      <c r="TPB2" s="2063"/>
      <c r="TPC2" s="2063"/>
      <c r="TPD2" s="2063"/>
      <c r="TPE2" s="2063"/>
      <c r="TPF2" s="2063"/>
      <c r="TPG2" s="2063"/>
      <c r="TPH2" s="2063"/>
      <c r="TPI2" s="2063"/>
      <c r="TPJ2" s="2063"/>
      <c r="TPK2" s="2063"/>
      <c r="TPL2" s="2063"/>
      <c r="TPM2" s="2063"/>
      <c r="TPN2" s="2063"/>
      <c r="TPO2" s="2063"/>
      <c r="TPP2" s="2063"/>
      <c r="TPQ2" s="2063"/>
      <c r="TPR2" s="2063"/>
      <c r="TPS2" s="2063"/>
      <c r="TPT2" s="2063"/>
      <c r="TPU2" s="2063"/>
      <c r="TPV2" s="2063"/>
      <c r="TPW2" s="2063"/>
      <c r="TPX2" s="2063"/>
      <c r="TPY2" s="2063"/>
      <c r="TPZ2" s="2063"/>
      <c r="TQA2" s="2063"/>
      <c r="TQB2" s="2063"/>
      <c r="TQC2" s="2063"/>
      <c r="TQD2" s="2063"/>
      <c r="TQE2" s="2063"/>
      <c r="TQF2" s="2063"/>
      <c r="TQG2" s="2063"/>
      <c r="TQH2" s="2063"/>
      <c r="TQI2" s="2063"/>
      <c r="TQJ2" s="2063"/>
      <c r="TQK2" s="2063"/>
      <c r="TQL2" s="2063"/>
      <c r="TQM2" s="2063"/>
      <c r="TQN2" s="2063"/>
      <c r="TQO2" s="2063"/>
      <c r="TQP2" s="2063"/>
      <c r="TQQ2" s="2063"/>
      <c r="TQR2" s="2063"/>
      <c r="TQS2" s="2063"/>
      <c r="TQT2" s="2063"/>
      <c r="TQU2" s="2063"/>
      <c r="TQV2" s="2063"/>
      <c r="TQW2" s="2063"/>
      <c r="TQX2" s="2063"/>
      <c r="TQY2" s="2063"/>
      <c r="TQZ2" s="2063"/>
      <c r="TRA2" s="2063"/>
      <c r="TRB2" s="2063"/>
      <c r="TRC2" s="2063"/>
      <c r="TRD2" s="2063"/>
      <c r="TRE2" s="2063"/>
      <c r="TRF2" s="2063"/>
      <c r="TRG2" s="2063"/>
      <c r="TRH2" s="2063"/>
      <c r="TRI2" s="2063"/>
      <c r="TRJ2" s="2063"/>
      <c r="TRK2" s="2063"/>
      <c r="TRL2" s="2063"/>
      <c r="TRM2" s="2063"/>
      <c r="TRN2" s="2063"/>
      <c r="TRO2" s="2063"/>
      <c r="TRP2" s="2063"/>
      <c r="TRQ2" s="2063"/>
      <c r="TRR2" s="2063"/>
      <c r="TRS2" s="2063"/>
      <c r="TRT2" s="2063"/>
      <c r="TRU2" s="2063"/>
      <c r="TRV2" s="2063"/>
      <c r="TRW2" s="2063"/>
      <c r="TRX2" s="2063"/>
      <c r="TRY2" s="2063"/>
      <c r="TRZ2" s="2063"/>
      <c r="TSA2" s="2063"/>
      <c r="TSB2" s="2063"/>
      <c r="TSC2" s="2063"/>
      <c r="TSD2" s="2063"/>
      <c r="TSE2" s="2063"/>
      <c r="TSF2" s="2063"/>
      <c r="TSG2" s="2063"/>
      <c r="TSH2" s="2063"/>
      <c r="TSI2" s="2063"/>
      <c r="TSJ2" s="2063"/>
      <c r="TSK2" s="2063"/>
      <c r="TSL2" s="2063"/>
      <c r="TSM2" s="2063"/>
      <c r="TSN2" s="2063"/>
      <c r="TSO2" s="2063"/>
      <c r="TSP2" s="2063"/>
      <c r="TSQ2" s="2063"/>
      <c r="TSR2" s="2063"/>
      <c r="TSS2" s="2063"/>
      <c r="TST2" s="2063"/>
      <c r="TSU2" s="2063"/>
      <c r="TSV2" s="2063"/>
      <c r="TSW2" s="2063"/>
      <c r="TSX2" s="2063"/>
      <c r="TSY2" s="2063"/>
      <c r="TSZ2" s="2063"/>
      <c r="TTA2" s="2063"/>
      <c r="TTB2" s="2063"/>
      <c r="TTC2" s="2063"/>
      <c r="TTD2" s="2063"/>
      <c r="TTE2" s="2063"/>
      <c r="TTF2" s="2063"/>
      <c r="TTG2" s="2063"/>
      <c r="TTH2" s="2063"/>
      <c r="TTI2" s="2063"/>
      <c r="TTJ2" s="2063"/>
      <c r="TTK2" s="2063"/>
      <c r="TTL2" s="2063"/>
      <c r="TTM2" s="2063"/>
      <c r="TTN2" s="2063"/>
      <c r="TTO2" s="2063"/>
      <c r="TTP2" s="2063"/>
      <c r="TTQ2" s="2063"/>
      <c r="TTR2" s="2063"/>
      <c r="TTS2" s="2063"/>
      <c r="TTT2" s="2063"/>
      <c r="TTU2" s="2063"/>
      <c r="TTV2" s="2063"/>
      <c r="TTW2" s="2063"/>
      <c r="TTX2" s="2063"/>
      <c r="TTY2" s="2063"/>
      <c r="TTZ2" s="2063"/>
      <c r="TUA2" s="2063"/>
      <c r="TUB2" s="2063"/>
      <c r="TUC2" s="2063"/>
      <c r="TUD2" s="2063"/>
      <c r="TUE2" s="2063"/>
      <c r="TUF2" s="2063"/>
      <c r="TUG2" s="2063"/>
      <c r="TUH2" s="2063"/>
      <c r="TUI2" s="2063"/>
      <c r="TUJ2" s="2063"/>
      <c r="TUK2" s="2063"/>
      <c r="TUL2" s="2063"/>
      <c r="TUM2" s="2063"/>
      <c r="TUN2" s="2063"/>
      <c r="TUO2" s="2063"/>
      <c r="TUP2" s="2063"/>
      <c r="TUQ2" s="2063"/>
      <c r="TUR2" s="2063"/>
      <c r="TUS2" s="2063"/>
      <c r="TUT2" s="2063"/>
      <c r="TUU2" s="2063"/>
      <c r="TUV2" s="2063"/>
      <c r="TUW2" s="2063"/>
      <c r="TUX2" s="2063"/>
      <c r="TUY2" s="2063"/>
      <c r="TUZ2" s="2063"/>
      <c r="TVA2" s="2063"/>
      <c r="TVB2" s="2063"/>
      <c r="TVC2" s="2063"/>
      <c r="TVD2" s="2063"/>
      <c r="TVE2" s="2063"/>
      <c r="TVF2" s="2063"/>
      <c r="TVG2" s="2063"/>
      <c r="TVH2" s="2063"/>
      <c r="TVI2" s="2063"/>
      <c r="TVJ2" s="2063"/>
      <c r="TVK2" s="2063"/>
      <c r="TVL2" s="2063"/>
      <c r="TVM2" s="2063"/>
      <c r="TVN2" s="2063"/>
      <c r="TVO2" s="2063"/>
      <c r="TVP2" s="2063"/>
      <c r="TVQ2" s="2063"/>
      <c r="TVR2" s="2063"/>
      <c r="TVS2" s="2063"/>
      <c r="TVT2" s="2063"/>
      <c r="TVU2" s="2063"/>
      <c r="TVV2" s="2063"/>
      <c r="TVW2" s="2063"/>
      <c r="TVX2" s="2063"/>
      <c r="TVY2" s="2063"/>
      <c r="TVZ2" s="2063"/>
      <c r="TWA2" s="2063"/>
      <c r="TWB2" s="2063"/>
      <c r="TWC2" s="2063"/>
      <c r="TWD2" s="2063"/>
      <c r="TWE2" s="2063"/>
      <c r="TWF2" s="2063"/>
      <c r="TWG2" s="2063"/>
      <c r="TWH2" s="2063"/>
      <c r="TWI2" s="2063"/>
      <c r="TWJ2" s="2063"/>
      <c r="TWK2" s="2063"/>
      <c r="TWL2" s="2063"/>
      <c r="TWM2" s="2063"/>
      <c r="TWN2" s="2063"/>
      <c r="TWO2" s="2063"/>
      <c r="TWP2" s="2063"/>
      <c r="TWQ2" s="2063"/>
      <c r="TWR2" s="2063"/>
      <c r="TWS2" s="2063"/>
      <c r="TWT2" s="2063"/>
      <c r="TWU2" s="2063"/>
      <c r="TWV2" s="2063"/>
      <c r="TWW2" s="2063"/>
      <c r="TWX2" s="2063"/>
      <c r="TWY2" s="2063"/>
      <c r="TWZ2" s="2063"/>
      <c r="TXA2" s="2063"/>
      <c r="TXB2" s="2063"/>
      <c r="TXC2" s="2063"/>
      <c r="TXD2" s="2063"/>
      <c r="TXE2" s="2063"/>
      <c r="TXF2" s="2063"/>
      <c r="TXG2" s="2063"/>
      <c r="TXH2" s="2063"/>
      <c r="TXI2" s="2063"/>
      <c r="TXJ2" s="2063"/>
      <c r="TXK2" s="2063"/>
      <c r="TXL2" s="2063"/>
      <c r="TXM2" s="2063"/>
      <c r="TXN2" s="2063"/>
      <c r="TXO2" s="2063"/>
      <c r="TXP2" s="2063"/>
      <c r="TXQ2" s="2063"/>
      <c r="TXR2" s="2063"/>
      <c r="TXS2" s="2063"/>
      <c r="TXT2" s="2063"/>
      <c r="TXU2" s="2063"/>
      <c r="TXV2" s="2063"/>
      <c r="TXW2" s="2063"/>
      <c r="TXX2" s="2063"/>
      <c r="TXY2" s="2063"/>
      <c r="TXZ2" s="2063"/>
      <c r="TYA2" s="2063"/>
      <c r="TYB2" s="2063"/>
      <c r="TYC2" s="2063"/>
      <c r="TYD2" s="2063"/>
      <c r="TYE2" s="2063"/>
      <c r="TYF2" s="2063"/>
      <c r="TYG2" s="2063"/>
      <c r="TYH2" s="2063"/>
      <c r="TYI2" s="2063"/>
      <c r="TYJ2" s="2063"/>
      <c r="TYK2" s="2063"/>
      <c r="TYL2" s="2063"/>
      <c r="TYM2" s="2063"/>
      <c r="TYN2" s="2063"/>
      <c r="TYO2" s="2063"/>
      <c r="TYP2" s="2063"/>
      <c r="TYQ2" s="2063"/>
      <c r="TYR2" s="2063"/>
      <c r="TYS2" s="2063"/>
      <c r="TYT2" s="2063"/>
      <c r="TYU2" s="2063"/>
      <c r="TYV2" s="2063"/>
      <c r="TYW2" s="2063"/>
      <c r="TYX2" s="2063"/>
      <c r="TYY2" s="2063"/>
      <c r="TYZ2" s="2063"/>
      <c r="TZA2" s="2063"/>
      <c r="TZB2" s="2063"/>
      <c r="TZC2" s="2063"/>
      <c r="TZD2" s="2063"/>
      <c r="TZE2" s="2063"/>
      <c r="TZF2" s="2063"/>
      <c r="TZG2" s="2063"/>
      <c r="TZH2" s="2063"/>
      <c r="TZI2" s="2063"/>
      <c r="TZJ2" s="2063"/>
      <c r="TZK2" s="2063"/>
      <c r="TZL2" s="2063"/>
      <c r="TZM2" s="2063"/>
      <c r="TZN2" s="2063"/>
      <c r="TZO2" s="2063"/>
      <c r="TZP2" s="2063"/>
      <c r="TZQ2" s="2063"/>
      <c r="TZR2" s="2063"/>
      <c r="TZS2" s="2063"/>
      <c r="TZT2" s="2063"/>
      <c r="TZU2" s="2063"/>
      <c r="TZV2" s="2063"/>
      <c r="TZW2" s="2063"/>
      <c r="TZX2" s="2063"/>
      <c r="TZY2" s="2063"/>
      <c r="TZZ2" s="2063"/>
      <c r="UAA2" s="2063"/>
      <c r="UAB2" s="2063"/>
      <c r="UAC2" s="2063"/>
      <c r="UAD2" s="2063"/>
      <c r="UAE2" s="2063"/>
      <c r="UAF2" s="2063"/>
      <c r="UAG2" s="2063"/>
      <c r="UAH2" s="2063"/>
      <c r="UAI2" s="2063"/>
      <c r="UAJ2" s="2063"/>
      <c r="UAK2" s="2063"/>
      <c r="UAL2" s="2063"/>
      <c r="UAM2" s="2063"/>
      <c r="UAN2" s="2063"/>
      <c r="UAO2" s="2063"/>
      <c r="UAP2" s="2063"/>
      <c r="UAQ2" s="2063"/>
      <c r="UAR2" s="2063"/>
      <c r="UAS2" s="2063"/>
      <c r="UAT2" s="2063"/>
      <c r="UAU2" s="2063"/>
      <c r="UAV2" s="2063"/>
      <c r="UAW2" s="2063"/>
      <c r="UAX2" s="2063"/>
      <c r="UAY2" s="2063"/>
      <c r="UAZ2" s="2063"/>
      <c r="UBA2" s="2063"/>
      <c r="UBB2" s="2063"/>
      <c r="UBC2" s="2063"/>
      <c r="UBD2" s="2063"/>
      <c r="UBE2" s="2063"/>
      <c r="UBF2" s="2063"/>
      <c r="UBG2" s="2063"/>
      <c r="UBH2" s="2063"/>
      <c r="UBI2" s="2063"/>
      <c r="UBJ2" s="2063"/>
      <c r="UBK2" s="2063"/>
      <c r="UBL2" s="2063"/>
      <c r="UBM2" s="2063"/>
      <c r="UBN2" s="2063"/>
      <c r="UBO2" s="2063"/>
      <c r="UBP2" s="2063"/>
      <c r="UBQ2" s="2063"/>
      <c r="UBR2" s="2063"/>
      <c r="UBS2" s="2063"/>
      <c r="UBT2" s="2063"/>
      <c r="UBU2" s="2063"/>
      <c r="UBV2" s="2063"/>
      <c r="UBW2" s="2063"/>
      <c r="UBX2" s="2063"/>
      <c r="UBY2" s="2063"/>
      <c r="UBZ2" s="2063"/>
      <c r="UCA2" s="2063"/>
      <c r="UCB2" s="2063"/>
      <c r="UCC2" s="2063"/>
      <c r="UCD2" s="2063"/>
      <c r="UCE2" s="2063"/>
      <c r="UCF2" s="2063"/>
      <c r="UCG2" s="2063"/>
      <c r="UCH2" s="2063"/>
      <c r="UCI2" s="2063"/>
      <c r="UCJ2" s="2063"/>
      <c r="UCK2" s="2063"/>
      <c r="UCL2" s="2063"/>
      <c r="UCM2" s="2063"/>
      <c r="UCN2" s="2063"/>
      <c r="UCO2" s="2063"/>
      <c r="UCP2" s="2063"/>
      <c r="UCQ2" s="2063"/>
      <c r="UCR2" s="2063"/>
      <c r="UCS2" s="2063"/>
      <c r="UCT2" s="2063"/>
      <c r="UCU2" s="2063"/>
      <c r="UCV2" s="2063"/>
      <c r="UCW2" s="2063"/>
      <c r="UCX2" s="2063"/>
      <c r="UCY2" s="2063"/>
      <c r="UCZ2" s="2063"/>
      <c r="UDA2" s="2063"/>
      <c r="UDB2" s="2063"/>
      <c r="UDC2" s="2063"/>
      <c r="UDD2" s="2063"/>
      <c r="UDE2" s="2063"/>
      <c r="UDF2" s="2063"/>
      <c r="UDG2" s="2063"/>
      <c r="UDH2" s="2063"/>
      <c r="UDI2" s="2063"/>
      <c r="UDJ2" s="2063"/>
      <c r="UDK2" s="2063"/>
      <c r="UDL2" s="2063"/>
      <c r="UDM2" s="2063"/>
      <c r="UDN2" s="2063"/>
      <c r="UDO2" s="2063"/>
      <c r="UDP2" s="2063"/>
      <c r="UDQ2" s="2063"/>
      <c r="UDR2" s="2063"/>
      <c r="UDS2" s="2063"/>
      <c r="UDT2" s="2063"/>
      <c r="UDU2" s="2063"/>
      <c r="UDV2" s="2063"/>
      <c r="UDW2" s="2063"/>
      <c r="UDX2" s="2063"/>
      <c r="UDY2" s="2063"/>
      <c r="UDZ2" s="2063"/>
      <c r="UEA2" s="2063"/>
      <c r="UEB2" s="2063"/>
      <c r="UEC2" s="2063"/>
      <c r="UED2" s="2063"/>
      <c r="UEE2" s="2063"/>
      <c r="UEF2" s="2063"/>
      <c r="UEG2" s="2063"/>
      <c r="UEH2" s="2063"/>
      <c r="UEI2" s="2063"/>
      <c r="UEJ2" s="2063"/>
      <c r="UEK2" s="2063"/>
      <c r="UEL2" s="2063"/>
      <c r="UEM2" s="2063"/>
      <c r="UEN2" s="2063"/>
      <c r="UEO2" s="2063"/>
      <c r="UEP2" s="2063"/>
      <c r="UEQ2" s="2063"/>
      <c r="UER2" s="2063"/>
      <c r="UES2" s="2063"/>
      <c r="UET2" s="2063"/>
      <c r="UEU2" s="2063"/>
      <c r="UEV2" s="2063"/>
      <c r="UEW2" s="2063"/>
      <c r="UEX2" s="2063"/>
      <c r="UEY2" s="2063"/>
      <c r="UEZ2" s="2063"/>
      <c r="UFA2" s="2063"/>
      <c r="UFB2" s="2063"/>
      <c r="UFC2" s="2063"/>
      <c r="UFD2" s="2063"/>
      <c r="UFE2" s="2063"/>
      <c r="UFF2" s="2063"/>
      <c r="UFG2" s="2063"/>
      <c r="UFH2" s="2063"/>
      <c r="UFI2" s="2063"/>
      <c r="UFJ2" s="2063"/>
      <c r="UFK2" s="2063"/>
      <c r="UFL2" s="2063"/>
      <c r="UFM2" s="2063"/>
      <c r="UFN2" s="2063"/>
      <c r="UFO2" s="2063"/>
      <c r="UFP2" s="2063"/>
      <c r="UFQ2" s="2063"/>
      <c r="UFR2" s="2063"/>
      <c r="UFS2" s="2063"/>
      <c r="UFT2" s="2063"/>
      <c r="UFU2" s="2063"/>
      <c r="UFV2" s="2063"/>
      <c r="UFW2" s="2063"/>
      <c r="UFX2" s="2063"/>
      <c r="UFY2" s="2063"/>
      <c r="UFZ2" s="2063"/>
      <c r="UGA2" s="2063"/>
      <c r="UGB2" s="2063"/>
      <c r="UGC2" s="2063"/>
      <c r="UGD2" s="2063"/>
      <c r="UGE2" s="2063"/>
      <c r="UGF2" s="2063"/>
      <c r="UGG2" s="2063"/>
      <c r="UGH2" s="2063"/>
      <c r="UGI2" s="2063"/>
      <c r="UGJ2" s="2063"/>
      <c r="UGK2" s="2063"/>
      <c r="UGL2" s="2063"/>
      <c r="UGM2" s="2063"/>
      <c r="UGN2" s="2063"/>
      <c r="UGO2" s="2063"/>
      <c r="UGP2" s="2063"/>
      <c r="UGQ2" s="2063"/>
      <c r="UGR2" s="2063"/>
      <c r="UGS2" s="2063"/>
      <c r="UGT2" s="2063"/>
      <c r="UGU2" s="2063"/>
      <c r="UGV2" s="2063"/>
      <c r="UGW2" s="2063"/>
      <c r="UGX2" s="2063"/>
      <c r="UGY2" s="2063"/>
      <c r="UGZ2" s="2063"/>
      <c r="UHA2" s="2063"/>
      <c r="UHB2" s="2063"/>
      <c r="UHC2" s="2063"/>
      <c r="UHD2" s="2063"/>
      <c r="UHE2" s="2063"/>
      <c r="UHF2" s="2063"/>
      <c r="UHG2" s="2063"/>
      <c r="UHH2" s="2063"/>
      <c r="UHI2" s="2063"/>
      <c r="UHJ2" s="2063"/>
      <c r="UHK2" s="2063"/>
      <c r="UHL2" s="2063"/>
      <c r="UHM2" s="2063"/>
      <c r="UHN2" s="2063"/>
      <c r="UHO2" s="2063"/>
      <c r="UHP2" s="2063"/>
      <c r="UHQ2" s="2063"/>
      <c r="UHR2" s="2063"/>
      <c r="UHS2" s="2063"/>
      <c r="UHT2" s="2063"/>
      <c r="UHU2" s="2063"/>
      <c r="UHV2" s="2063"/>
      <c r="UHW2" s="2063"/>
      <c r="UHX2" s="2063"/>
      <c r="UHY2" s="2063"/>
      <c r="UHZ2" s="2063"/>
      <c r="UIA2" s="2063"/>
      <c r="UIB2" s="2063"/>
      <c r="UIC2" s="2063"/>
      <c r="UID2" s="2063"/>
      <c r="UIE2" s="2063"/>
      <c r="UIF2" s="2063"/>
      <c r="UIG2" s="2063"/>
      <c r="UIH2" s="2063"/>
      <c r="UII2" s="2063"/>
      <c r="UIJ2" s="2063"/>
      <c r="UIK2" s="2063"/>
      <c r="UIL2" s="2063"/>
      <c r="UIM2" s="2063"/>
      <c r="UIN2" s="2063"/>
      <c r="UIO2" s="2063"/>
      <c r="UIP2" s="2063"/>
      <c r="UIQ2" s="2063"/>
      <c r="UIR2" s="2063"/>
      <c r="UIS2" s="2063"/>
      <c r="UIT2" s="2063"/>
      <c r="UIU2" s="2063"/>
      <c r="UIV2" s="2063"/>
      <c r="UIW2" s="2063"/>
      <c r="UIX2" s="2063"/>
      <c r="UIY2" s="2063"/>
      <c r="UIZ2" s="2063"/>
      <c r="UJA2" s="2063"/>
      <c r="UJB2" s="2063"/>
      <c r="UJC2" s="2063"/>
      <c r="UJD2" s="2063"/>
      <c r="UJE2" s="2063"/>
      <c r="UJF2" s="2063"/>
      <c r="UJG2" s="2063"/>
      <c r="UJH2" s="2063"/>
      <c r="UJI2" s="2063"/>
      <c r="UJJ2" s="2063"/>
      <c r="UJK2" s="2063"/>
      <c r="UJL2" s="2063"/>
      <c r="UJM2" s="2063"/>
      <c r="UJN2" s="2063"/>
      <c r="UJO2" s="2063"/>
      <c r="UJP2" s="2063"/>
      <c r="UJQ2" s="2063"/>
      <c r="UJR2" s="2063"/>
      <c r="UJS2" s="2063"/>
      <c r="UJT2" s="2063"/>
      <c r="UJU2" s="2063"/>
      <c r="UJV2" s="2063"/>
      <c r="UJW2" s="2063"/>
      <c r="UJX2" s="2063"/>
      <c r="UJY2" s="2063"/>
      <c r="UJZ2" s="2063"/>
      <c r="UKA2" s="2063"/>
      <c r="UKB2" s="2063"/>
      <c r="UKC2" s="2063"/>
      <c r="UKD2" s="2063"/>
      <c r="UKE2" s="2063"/>
      <c r="UKF2" s="2063"/>
      <c r="UKG2" s="2063"/>
      <c r="UKH2" s="2063"/>
      <c r="UKI2" s="2063"/>
      <c r="UKJ2" s="2063"/>
      <c r="UKK2" s="2063"/>
      <c r="UKL2" s="2063"/>
      <c r="UKM2" s="2063"/>
      <c r="UKN2" s="2063"/>
      <c r="UKO2" s="2063"/>
      <c r="UKP2" s="2063"/>
      <c r="UKQ2" s="2063"/>
      <c r="UKR2" s="2063"/>
      <c r="UKS2" s="2063"/>
      <c r="UKT2" s="2063"/>
      <c r="UKU2" s="2063"/>
      <c r="UKV2" s="2063"/>
      <c r="UKW2" s="2063"/>
      <c r="UKX2" s="2063"/>
      <c r="UKY2" s="2063"/>
      <c r="UKZ2" s="2063"/>
      <c r="ULA2" s="2063"/>
      <c r="ULB2" s="2063"/>
      <c r="ULC2" s="2063"/>
      <c r="ULD2" s="2063"/>
      <c r="ULE2" s="2063"/>
      <c r="ULF2" s="2063"/>
      <c r="ULG2" s="2063"/>
      <c r="ULH2" s="2063"/>
      <c r="ULI2" s="2063"/>
      <c r="ULJ2" s="2063"/>
      <c r="ULK2" s="2063"/>
      <c r="ULL2" s="2063"/>
      <c r="ULM2" s="2063"/>
      <c r="ULN2" s="2063"/>
      <c r="ULO2" s="2063"/>
      <c r="ULP2" s="2063"/>
      <c r="ULQ2" s="2063"/>
      <c r="ULR2" s="2063"/>
      <c r="ULS2" s="2063"/>
      <c r="ULT2" s="2063"/>
      <c r="ULU2" s="2063"/>
      <c r="ULV2" s="2063"/>
      <c r="ULW2" s="2063"/>
      <c r="ULX2" s="2063"/>
      <c r="ULY2" s="2063"/>
      <c r="ULZ2" s="2063"/>
      <c r="UMA2" s="2063"/>
      <c r="UMB2" s="2063"/>
      <c r="UMC2" s="2063"/>
      <c r="UMD2" s="2063"/>
      <c r="UME2" s="2063"/>
      <c r="UMF2" s="2063"/>
      <c r="UMG2" s="2063"/>
      <c r="UMH2" s="2063"/>
      <c r="UMI2" s="2063"/>
      <c r="UMJ2" s="2063"/>
      <c r="UMK2" s="2063"/>
      <c r="UML2" s="2063"/>
      <c r="UMM2" s="2063"/>
      <c r="UMN2" s="2063"/>
      <c r="UMO2" s="2063"/>
      <c r="UMP2" s="2063"/>
      <c r="UMQ2" s="2063"/>
      <c r="UMR2" s="2063"/>
      <c r="UMS2" s="2063"/>
      <c r="UMT2" s="2063"/>
      <c r="UMU2" s="2063"/>
      <c r="UMV2" s="2063"/>
      <c r="UMW2" s="2063"/>
      <c r="UMX2" s="2063"/>
      <c r="UMY2" s="2063"/>
      <c r="UMZ2" s="2063"/>
      <c r="UNA2" s="2063"/>
      <c r="UNB2" s="2063"/>
      <c r="UNC2" s="2063"/>
      <c r="UND2" s="2063"/>
      <c r="UNE2" s="2063"/>
      <c r="UNF2" s="2063"/>
      <c r="UNG2" s="2063"/>
      <c r="UNH2" s="2063"/>
      <c r="UNI2" s="2063"/>
      <c r="UNJ2" s="2063"/>
      <c r="UNK2" s="2063"/>
      <c r="UNL2" s="2063"/>
      <c r="UNM2" s="2063"/>
      <c r="UNN2" s="2063"/>
      <c r="UNO2" s="2063"/>
      <c r="UNP2" s="2063"/>
      <c r="UNQ2" s="2063"/>
      <c r="UNR2" s="2063"/>
      <c r="UNS2" s="2063"/>
      <c r="UNT2" s="2063"/>
      <c r="UNU2" s="2063"/>
      <c r="UNV2" s="2063"/>
      <c r="UNW2" s="2063"/>
      <c r="UNX2" s="2063"/>
      <c r="UNY2" s="2063"/>
      <c r="UNZ2" s="2063"/>
      <c r="UOA2" s="2063"/>
      <c r="UOB2" s="2063"/>
      <c r="UOC2" s="2063"/>
      <c r="UOD2" s="2063"/>
      <c r="UOE2" s="2063"/>
      <c r="UOF2" s="2063"/>
      <c r="UOG2" s="2063"/>
      <c r="UOH2" s="2063"/>
      <c r="UOI2" s="2063"/>
      <c r="UOJ2" s="2063"/>
      <c r="UOK2" s="2063"/>
      <c r="UOL2" s="2063"/>
      <c r="UOM2" s="2063"/>
      <c r="UON2" s="2063"/>
      <c r="UOO2" s="2063"/>
      <c r="UOP2" s="2063"/>
      <c r="UOQ2" s="2063"/>
      <c r="UOR2" s="2063"/>
      <c r="UOS2" s="2063"/>
      <c r="UOT2" s="2063"/>
      <c r="UOU2" s="2063"/>
      <c r="UOV2" s="2063"/>
      <c r="UOW2" s="2063"/>
      <c r="UOX2" s="2063"/>
      <c r="UOY2" s="2063"/>
      <c r="UOZ2" s="2063"/>
      <c r="UPA2" s="2063"/>
      <c r="UPB2" s="2063"/>
      <c r="UPC2" s="2063"/>
      <c r="UPD2" s="2063"/>
      <c r="UPE2" s="2063"/>
      <c r="UPF2" s="2063"/>
      <c r="UPG2" s="2063"/>
      <c r="UPH2" s="2063"/>
      <c r="UPI2" s="2063"/>
      <c r="UPJ2" s="2063"/>
      <c r="UPK2" s="2063"/>
      <c r="UPL2" s="2063"/>
      <c r="UPM2" s="2063"/>
      <c r="UPN2" s="2063"/>
      <c r="UPO2" s="2063"/>
      <c r="UPP2" s="2063"/>
      <c r="UPQ2" s="2063"/>
      <c r="UPR2" s="2063"/>
      <c r="UPS2" s="2063"/>
      <c r="UPT2" s="2063"/>
      <c r="UPU2" s="2063"/>
      <c r="UPV2" s="2063"/>
      <c r="UPW2" s="2063"/>
      <c r="UPX2" s="2063"/>
      <c r="UPY2" s="2063"/>
      <c r="UPZ2" s="2063"/>
      <c r="UQA2" s="2063"/>
      <c r="UQB2" s="2063"/>
      <c r="UQC2" s="2063"/>
      <c r="UQD2" s="2063"/>
      <c r="UQE2" s="2063"/>
      <c r="UQF2" s="2063"/>
      <c r="UQG2" s="2063"/>
      <c r="UQH2" s="2063"/>
      <c r="UQI2" s="2063"/>
      <c r="UQJ2" s="2063"/>
      <c r="UQK2" s="2063"/>
      <c r="UQL2" s="2063"/>
      <c r="UQM2" s="2063"/>
      <c r="UQN2" s="2063"/>
      <c r="UQO2" s="2063"/>
      <c r="UQP2" s="2063"/>
      <c r="UQQ2" s="2063"/>
      <c r="UQR2" s="2063"/>
      <c r="UQS2" s="2063"/>
      <c r="UQT2" s="2063"/>
      <c r="UQU2" s="2063"/>
      <c r="UQV2" s="2063"/>
      <c r="UQW2" s="2063"/>
      <c r="UQX2" s="2063"/>
      <c r="UQY2" s="2063"/>
      <c r="UQZ2" s="2063"/>
      <c r="URA2" s="2063"/>
      <c r="URB2" s="2063"/>
      <c r="URC2" s="2063"/>
      <c r="URD2" s="2063"/>
      <c r="URE2" s="2063"/>
      <c r="URF2" s="2063"/>
      <c r="URG2" s="2063"/>
      <c r="URH2" s="2063"/>
      <c r="URI2" s="2063"/>
      <c r="URJ2" s="2063"/>
      <c r="URK2" s="2063"/>
      <c r="URL2" s="2063"/>
      <c r="URM2" s="2063"/>
      <c r="URN2" s="2063"/>
      <c r="URO2" s="2063"/>
      <c r="URP2" s="2063"/>
      <c r="URQ2" s="2063"/>
      <c r="URR2" s="2063"/>
      <c r="URS2" s="2063"/>
      <c r="URT2" s="2063"/>
      <c r="URU2" s="2063"/>
      <c r="URV2" s="2063"/>
      <c r="URW2" s="2063"/>
      <c r="URX2" s="2063"/>
      <c r="URY2" s="2063"/>
      <c r="URZ2" s="2063"/>
      <c r="USA2" s="2063"/>
      <c r="USB2" s="2063"/>
      <c r="USC2" s="2063"/>
      <c r="USD2" s="2063"/>
      <c r="USE2" s="2063"/>
      <c r="USF2" s="2063"/>
      <c r="USG2" s="2063"/>
      <c r="USH2" s="2063"/>
      <c r="USI2" s="2063"/>
      <c r="USJ2" s="2063"/>
      <c r="USK2" s="2063"/>
      <c r="USL2" s="2063"/>
      <c r="USM2" s="2063"/>
      <c r="USN2" s="2063"/>
      <c r="USO2" s="2063"/>
      <c r="USP2" s="2063"/>
      <c r="USQ2" s="2063"/>
      <c r="USR2" s="2063"/>
      <c r="USS2" s="2063"/>
      <c r="UST2" s="2063"/>
      <c r="USU2" s="2063"/>
      <c r="USV2" s="2063"/>
      <c r="USW2" s="2063"/>
      <c r="USX2" s="2063"/>
      <c r="USY2" s="2063"/>
      <c r="USZ2" s="2063"/>
      <c r="UTA2" s="2063"/>
      <c r="UTB2" s="2063"/>
      <c r="UTC2" s="2063"/>
      <c r="UTD2" s="2063"/>
      <c r="UTE2" s="2063"/>
      <c r="UTF2" s="2063"/>
      <c r="UTG2" s="2063"/>
      <c r="UTH2" s="2063"/>
      <c r="UTI2" s="2063"/>
      <c r="UTJ2" s="2063"/>
      <c r="UTK2" s="2063"/>
      <c r="UTL2" s="2063"/>
      <c r="UTM2" s="2063"/>
      <c r="UTN2" s="2063"/>
      <c r="UTO2" s="2063"/>
      <c r="UTP2" s="2063"/>
      <c r="UTQ2" s="2063"/>
      <c r="UTR2" s="2063"/>
      <c r="UTS2" s="2063"/>
      <c r="UTT2" s="2063"/>
      <c r="UTU2" s="2063"/>
      <c r="UTV2" s="2063"/>
      <c r="UTW2" s="2063"/>
      <c r="UTX2" s="2063"/>
      <c r="UTY2" s="2063"/>
      <c r="UTZ2" s="2063"/>
      <c r="UUA2" s="2063"/>
      <c r="UUB2" s="2063"/>
      <c r="UUC2" s="2063"/>
      <c r="UUD2" s="2063"/>
      <c r="UUE2" s="2063"/>
      <c r="UUF2" s="2063"/>
      <c r="UUG2" s="2063"/>
      <c r="UUH2" s="2063"/>
      <c r="UUI2" s="2063"/>
      <c r="UUJ2" s="2063"/>
      <c r="UUK2" s="2063"/>
      <c r="UUL2" s="2063"/>
      <c r="UUM2" s="2063"/>
      <c r="UUN2" s="2063"/>
      <c r="UUO2" s="2063"/>
      <c r="UUP2" s="2063"/>
      <c r="UUQ2" s="2063"/>
      <c r="UUR2" s="2063"/>
      <c r="UUS2" s="2063"/>
      <c r="UUT2" s="2063"/>
      <c r="UUU2" s="2063"/>
      <c r="UUV2" s="2063"/>
      <c r="UUW2" s="2063"/>
      <c r="UUX2" s="2063"/>
      <c r="UUY2" s="2063"/>
      <c r="UUZ2" s="2063"/>
      <c r="UVA2" s="2063"/>
      <c r="UVB2" s="2063"/>
      <c r="UVC2" s="2063"/>
      <c r="UVD2" s="2063"/>
      <c r="UVE2" s="2063"/>
      <c r="UVF2" s="2063"/>
      <c r="UVG2" s="2063"/>
      <c r="UVH2" s="2063"/>
      <c r="UVI2" s="2063"/>
      <c r="UVJ2" s="2063"/>
      <c r="UVK2" s="2063"/>
      <c r="UVL2" s="2063"/>
      <c r="UVM2" s="2063"/>
      <c r="UVN2" s="2063"/>
      <c r="UVO2" s="2063"/>
      <c r="UVP2" s="2063"/>
      <c r="UVQ2" s="2063"/>
      <c r="UVR2" s="2063"/>
      <c r="UVS2" s="2063"/>
      <c r="UVT2" s="2063"/>
      <c r="UVU2" s="2063"/>
      <c r="UVV2" s="2063"/>
      <c r="UVW2" s="2063"/>
      <c r="UVX2" s="2063"/>
      <c r="UVY2" s="2063"/>
      <c r="UVZ2" s="2063"/>
      <c r="UWA2" s="2063"/>
      <c r="UWB2" s="2063"/>
      <c r="UWC2" s="2063"/>
      <c r="UWD2" s="2063"/>
      <c r="UWE2" s="2063"/>
      <c r="UWF2" s="2063"/>
      <c r="UWG2" s="2063"/>
      <c r="UWH2" s="2063"/>
      <c r="UWI2" s="2063"/>
      <c r="UWJ2" s="2063"/>
      <c r="UWK2" s="2063"/>
      <c r="UWL2" s="2063"/>
      <c r="UWM2" s="2063"/>
      <c r="UWN2" s="2063"/>
      <c r="UWO2" s="2063"/>
      <c r="UWP2" s="2063"/>
      <c r="UWQ2" s="2063"/>
      <c r="UWR2" s="2063"/>
      <c r="UWS2" s="2063"/>
      <c r="UWT2" s="2063"/>
      <c r="UWU2" s="2063"/>
      <c r="UWV2" s="2063"/>
      <c r="UWW2" s="2063"/>
      <c r="UWX2" s="2063"/>
      <c r="UWY2" s="2063"/>
      <c r="UWZ2" s="2063"/>
      <c r="UXA2" s="2063"/>
      <c r="UXB2" s="2063"/>
      <c r="UXC2" s="2063"/>
      <c r="UXD2" s="2063"/>
      <c r="UXE2" s="2063"/>
      <c r="UXF2" s="2063"/>
      <c r="UXG2" s="2063"/>
      <c r="UXH2" s="2063"/>
      <c r="UXI2" s="2063"/>
      <c r="UXJ2" s="2063"/>
      <c r="UXK2" s="2063"/>
      <c r="UXL2" s="2063"/>
      <c r="UXM2" s="2063"/>
      <c r="UXN2" s="2063"/>
      <c r="UXO2" s="2063"/>
      <c r="UXP2" s="2063"/>
      <c r="UXQ2" s="2063"/>
      <c r="UXR2" s="2063"/>
      <c r="UXS2" s="2063"/>
      <c r="UXT2" s="2063"/>
      <c r="UXU2" s="2063"/>
      <c r="UXV2" s="2063"/>
      <c r="UXW2" s="2063"/>
      <c r="UXX2" s="2063"/>
      <c r="UXY2" s="2063"/>
      <c r="UXZ2" s="2063"/>
      <c r="UYA2" s="2063"/>
      <c r="UYB2" s="2063"/>
      <c r="UYC2" s="2063"/>
      <c r="UYD2" s="2063"/>
      <c r="UYE2" s="2063"/>
      <c r="UYF2" s="2063"/>
      <c r="UYG2" s="2063"/>
      <c r="UYH2" s="2063"/>
      <c r="UYI2" s="2063"/>
      <c r="UYJ2" s="2063"/>
      <c r="UYK2" s="2063"/>
      <c r="UYL2" s="2063"/>
      <c r="UYM2" s="2063"/>
      <c r="UYN2" s="2063"/>
      <c r="UYO2" s="2063"/>
      <c r="UYP2" s="2063"/>
      <c r="UYQ2" s="2063"/>
      <c r="UYR2" s="2063"/>
      <c r="UYS2" s="2063"/>
      <c r="UYT2" s="2063"/>
      <c r="UYU2" s="2063"/>
      <c r="UYV2" s="2063"/>
      <c r="UYW2" s="2063"/>
      <c r="UYX2" s="2063"/>
      <c r="UYY2" s="2063"/>
      <c r="UYZ2" s="2063"/>
      <c r="UZA2" s="2063"/>
      <c r="UZB2" s="2063"/>
      <c r="UZC2" s="2063"/>
      <c r="UZD2" s="2063"/>
      <c r="UZE2" s="2063"/>
      <c r="UZF2" s="2063"/>
      <c r="UZG2" s="2063"/>
      <c r="UZH2" s="2063"/>
      <c r="UZI2" s="2063"/>
      <c r="UZJ2" s="2063"/>
      <c r="UZK2" s="2063"/>
      <c r="UZL2" s="2063"/>
      <c r="UZM2" s="2063"/>
      <c r="UZN2" s="2063"/>
      <c r="UZO2" s="2063"/>
      <c r="UZP2" s="2063"/>
      <c r="UZQ2" s="2063"/>
      <c r="UZR2" s="2063"/>
      <c r="UZS2" s="2063"/>
      <c r="UZT2" s="2063"/>
      <c r="UZU2" s="2063"/>
      <c r="UZV2" s="2063"/>
      <c r="UZW2" s="2063"/>
      <c r="UZX2" s="2063"/>
      <c r="UZY2" s="2063"/>
      <c r="UZZ2" s="2063"/>
      <c r="VAA2" s="2063"/>
      <c r="VAB2" s="2063"/>
      <c r="VAC2" s="2063"/>
      <c r="VAD2" s="2063"/>
      <c r="VAE2" s="2063"/>
      <c r="VAF2" s="2063"/>
      <c r="VAG2" s="2063"/>
      <c r="VAH2" s="2063"/>
      <c r="VAI2" s="2063"/>
      <c r="VAJ2" s="2063"/>
      <c r="VAK2" s="2063"/>
      <c r="VAL2" s="2063"/>
      <c r="VAM2" s="2063"/>
      <c r="VAN2" s="2063"/>
      <c r="VAO2" s="2063"/>
      <c r="VAP2" s="2063"/>
      <c r="VAQ2" s="2063"/>
      <c r="VAR2" s="2063"/>
      <c r="VAS2" s="2063"/>
      <c r="VAT2" s="2063"/>
      <c r="VAU2" s="2063"/>
      <c r="VAV2" s="2063"/>
      <c r="VAW2" s="2063"/>
      <c r="VAX2" s="2063"/>
      <c r="VAY2" s="2063"/>
      <c r="VAZ2" s="2063"/>
      <c r="VBA2" s="2063"/>
      <c r="VBB2" s="2063"/>
      <c r="VBC2" s="2063"/>
      <c r="VBD2" s="2063"/>
      <c r="VBE2" s="2063"/>
      <c r="VBF2" s="2063"/>
      <c r="VBG2" s="2063"/>
      <c r="VBH2" s="2063"/>
      <c r="VBI2" s="2063"/>
      <c r="VBJ2" s="2063"/>
      <c r="VBK2" s="2063"/>
      <c r="VBL2" s="2063"/>
      <c r="VBM2" s="2063"/>
      <c r="VBN2" s="2063"/>
      <c r="VBO2" s="2063"/>
      <c r="VBP2" s="2063"/>
      <c r="VBQ2" s="2063"/>
      <c r="VBR2" s="2063"/>
      <c r="VBS2" s="2063"/>
      <c r="VBT2" s="2063"/>
      <c r="VBU2" s="2063"/>
      <c r="VBV2" s="2063"/>
      <c r="VBW2" s="2063"/>
      <c r="VBX2" s="2063"/>
      <c r="VBY2" s="2063"/>
      <c r="VBZ2" s="2063"/>
      <c r="VCA2" s="2063"/>
      <c r="VCB2" s="2063"/>
      <c r="VCC2" s="2063"/>
      <c r="VCD2" s="2063"/>
      <c r="VCE2" s="2063"/>
      <c r="VCF2" s="2063"/>
      <c r="VCG2" s="2063"/>
      <c r="VCH2" s="2063"/>
      <c r="VCI2" s="2063"/>
      <c r="VCJ2" s="2063"/>
      <c r="VCK2" s="2063"/>
      <c r="VCL2" s="2063"/>
      <c r="VCM2" s="2063"/>
      <c r="VCN2" s="2063"/>
      <c r="VCO2" s="2063"/>
      <c r="VCP2" s="2063"/>
      <c r="VCQ2" s="2063"/>
      <c r="VCR2" s="2063"/>
      <c r="VCS2" s="2063"/>
      <c r="VCT2" s="2063"/>
      <c r="VCU2" s="2063"/>
      <c r="VCV2" s="2063"/>
      <c r="VCW2" s="2063"/>
      <c r="VCX2" s="2063"/>
      <c r="VCY2" s="2063"/>
      <c r="VCZ2" s="2063"/>
      <c r="VDA2" s="2063"/>
      <c r="VDB2" s="2063"/>
      <c r="VDC2" s="2063"/>
      <c r="VDD2" s="2063"/>
      <c r="VDE2" s="2063"/>
      <c r="VDF2" s="2063"/>
      <c r="VDG2" s="2063"/>
      <c r="VDH2" s="2063"/>
      <c r="VDI2" s="2063"/>
      <c r="VDJ2" s="2063"/>
      <c r="VDK2" s="2063"/>
      <c r="VDL2" s="2063"/>
      <c r="VDM2" s="2063"/>
      <c r="VDN2" s="2063"/>
      <c r="VDO2" s="2063"/>
      <c r="VDP2" s="2063"/>
      <c r="VDQ2" s="2063"/>
      <c r="VDR2" s="2063"/>
      <c r="VDS2" s="2063"/>
      <c r="VDT2" s="2063"/>
      <c r="VDU2" s="2063"/>
      <c r="VDV2" s="2063"/>
      <c r="VDW2" s="2063"/>
      <c r="VDX2" s="2063"/>
      <c r="VDY2" s="2063"/>
      <c r="VDZ2" s="2063"/>
      <c r="VEA2" s="2063"/>
      <c r="VEB2" s="2063"/>
      <c r="VEC2" s="2063"/>
      <c r="VED2" s="2063"/>
      <c r="VEE2" s="2063"/>
      <c r="VEF2" s="2063"/>
      <c r="VEG2" s="2063"/>
      <c r="VEH2" s="2063"/>
      <c r="VEI2" s="2063"/>
      <c r="VEJ2" s="2063"/>
      <c r="VEK2" s="2063"/>
      <c r="VEL2" s="2063"/>
      <c r="VEM2" s="2063"/>
      <c r="VEN2" s="2063"/>
      <c r="VEO2" s="2063"/>
      <c r="VEP2" s="2063"/>
      <c r="VEQ2" s="2063"/>
      <c r="VER2" s="2063"/>
      <c r="VES2" s="2063"/>
      <c r="VET2" s="2063"/>
      <c r="VEU2" s="2063"/>
      <c r="VEV2" s="2063"/>
      <c r="VEW2" s="2063"/>
      <c r="VEX2" s="2063"/>
      <c r="VEY2" s="2063"/>
      <c r="VEZ2" s="2063"/>
      <c r="VFA2" s="2063"/>
      <c r="VFB2" s="2063"/>
      <c r="VFC2" s="2063"/>
      <c r="VFD2" s="2063"/>
      <c r="VFE2" s="2063"/>
      <c r="VFF2" s="2063"/>
      <c r="VFG2" s="2063"/>
      <c r="VFH2" s="2063"/>
      <c r="VFI2" s="2063"/>
      <c r="VFJ2" s="2063"/>
      <c r="VFK2" s="2063"/>
      <c r="VFL2" s="2063"/>
      <c r="VFM2" s="2063"/>
      <c r="VFN2" s="2063"/>
      <c r="VFO2" s="2063"/>
      <c r="VFP2" s="2063"/>
      <c r="VFQ2" s="2063"/>
      <c r="VFR2" s="2063"/>
      <c r="VFS2" s="2063"/>
      <c r="VFT2" s="2063"/>
      <c r="VFU2" s="2063"/>
      <c r="VFV2" s="2063"/>
      <c r="VFW2" s="2063"/>
      <c r="VFX2" s="2063"/>
      <c r="VFY2" s="2063"/>
      <c r="VFZ2" s="2063"/>
      <c r="VGA2" s="2063"/>
      <c r="VGB2" s="2063"/>
      <c r="VGC2" s="2063"/>
      <c r="VGD2" s="2063"/>
      <c r="VGE2" s="2063"/>
      <c r="VGF2" s="2063"/>
      <c r="VGG2" s="2063"/>
      <c r="VGH2" s="2063"/>
      <c r="VGI2" s="2063"/>
      <c r="VGJ2" s="2063"/>
      <c r="VGK2" s="2063"/>
      <c r="VGL2" s="2063"/>
      <c r="VGM2" s="2063"/>
      <c r="VGN2" s="2063"/>
      <c r="VGO2" s="2063"/>
      <c r="VGP2" s="2063"/>
      <c r="VGQ2" s="2063"/>
      <c r="VGR2" s="2063"/>
      <c r="VGS2" s="2063"/>
      <c r="VGT2" s="2063"/>
      <c r="VGU2" s="2063"/>
      <c r="VGV2" s="2063"/>
      <c r="VGW2" s="2063"/>
      <c r="VGX2" s="2063"/>
      <c r="VGY2" s="2063"/>
      <c r="VGZ2" s="2063"/>
      <c r="VHA2" s="2063"/>
      <c r="VHB2" s="2063"/>
      <c r="VHC2" s="2063"/>
      <c r="VHD2" s="2063"/>
      <c r="VHE2" s="2063"/>
      <c r="VHF2" s="2063"/>
      <c r="VHG2" s="2063"/>
      <c r="VHH2" s="2063"/>
      <c r="VHI2" s="2063"/>
      <c r="VHJ2" s="2063"/>
      <c r="VHK2" s="2063"/>
      <c r="VHL2" s="2063"/>
      <c r="VHM2" s="2063"/>
      <c r="VHN2" s="2063"/>
      <c r="VHO2" s="2063"/>
      <c r="VHP2" s="2063"/>
      <c r="VHQ2" s="2063"/>
      <c r="VHR2" s="2063"/>
      <c r="VHS2" s="2063"/>
      <c r="VHT2" s="2063"/>
      <c r="VHU2" s="2063"/>
      <c r="VHV2" s="2063"/>
      <c r="VHW2" s="2063"/>
      <c r="VHX2" s="2063"/>
      <c r="VHY2" s="2063"/>
      <c r="VHZ2" s="2063"/>
      <c r="VIA2" s="2063"/>
      <c r="VIB2" s="2063"/>
      <c r="VIC2" s="2063"/>
      <c r="VID2" s="2063"/>
      <c r="VIE2" s="2063"/>
      <c r="VIF2" s="2063"/>
      <c r="VIG2" s="2063"/>
      <c r="VIH2" s="2063"/>
      <c r="VII2" s="2063"/>
      <c r="VIJ2" s="2063"/>
      <c r="VIK2" s="2063"/>
      <c r="VIL2" s="2063"/>
      <c r="VIM2" s="2063"/>
      <c r="VIN2" s="2063"/>
      <c r="VIO2" s="2063"/>
      <c r="VIP2" s="2063"/>
      <c r="VIQ2" s="2063"/>
      <c r="VIR2" s="2063"/>
      <c r="VIS2" s="2063"/>
      <c r="VIT2" s="2063"/>
      <c r="VIU2" s="2063"/>
      <c r="VIV2" s="2063"/>
      <c r="VIW2" s="2063"/>
      <c r="VIX2" s="2063"/>
      <c r="VIY2" s="2063"/>
      <c r="VIZ2" s="2063"/>
      <c r="VJA2" s="2063"/>
      <c r="VJB2" s="2063"/>
      <c r="VJC2" s="2063"/>
      <c r="VJD2" s="2063"/>
      <c r="VJE2" s="2063"/>
      <c r="VJF2" s="2063"/>
      <c r="VJG2" s="2063"/>
      <c r="VJH2" s="2063"/>
      <c r="VJI2" s="2063"/>
      <c r="VJJ2" s="2063"/>
      <c r="VJK2" s="2063"/>
      <c r="VJL2" s="2063"/>
      <c r="VJM2" s="2063"/>
      <c r="VJN2" s="2063"/>
      <c r="VJO2" s="2063"/>
      <c r="VJP2" s="2063"/>
      <c r="VJQ2" s="2063"/>
      <c r="VJR2" s="2063"/>
      <c r="VJS2" s="2063"/>
      <c r="VJT2" s="2063"/>
      <c r="VJU2" s="2063"/>
      <c r="VJV2" s="2063"/>
      <c r="VJW2" s="2063"/>
      <c r="VJX2" s="2063"/>
      <c r="VJY2" s="2063"/>
      <c r="VJZ2" s="2063"/>
      <c r="VKA2" s="2063"/>
      <c r="VKB2" s="2063"/>
      <c r="VKC2" s="2063"/>
      <c r="VKD2" s="2063"/>
      <c r="VKE2" s="2063"/>
      <c r="VKF2" s="2063"/>
      <c r="VKG2" s="2063"/>
      <c r="VKH2" s="2063"/>
      <c r="VKI2" s="2063"/>
      <c r="VKJ2" s="2063"/>
      <c r="VKK2" s="2063"/>
      <c r="VKL2" s="2063"/>
      <c r="VKM2" s="2063"/>
      <c r="VKN2" s="2063"/>
      <c r="VKO2" s="2063"/>
      <c r="VKP2" s="2063"/>
      <c r="VKQ2" s="2063"/>
      <c r="VKR2" s="2063"/>
      <c r="VKS2" s="2063"/>
      <c r="VKT2" s="2063"/>
      <c r="VKU2" s="2063"/>
      <c r="VKV2" s="2063"/>
      <c r="VKW2" s="2063"/>
      <c r="VKX2" s="2063"/>
      <c r="VKY2" s="2063"/>
      <c r="VKZ2" s="2063"/>
      <c r="VLA2" s="2063"/>
      <c r="VLB2" s="2063"/>
      <c r="VLC2" s="2063"/>
      <c r="VLD2" s="2063"/>
      <c r="VLE2" s="2063"/>
      <c r="VLF2" s="2063"/>
      <c r="VLG2" s="2063"/>
      <c r="VLH2" s="2063"/>
      <c r="VLI2" s="2063"/>
      <c r="VLJ2" s="2063"/>
      <c r="VLK2" s="2063"/>
      <c r="VLL2" s="2063"/>
      <c r="VLM2" s="2063"/>
      <c r="VLN2" s="2063"/>
      <c r="VLO2" s="2063"/>
      <c r="VLP2" s="2063"/>
      <c r="VLQ2" s="2063"/>
      <c r="VLR2" s="2063"/>
      <c r="VLS2" s="2063"/>
      <c r="VLT2" s="2063"/>
      <c r="VLU2" s="2063"/>
      <c r="VLV2" s="2063"/>
      <c r="VLW2" s="2063"/>
      <c r="VLX2" s="2063"/>
      <c r="VLY2" s="2063"/>
      <c r="VLZ2" s="2063"/>
      <c r="VMA2" s="2063"/>
      <c r="VMB2" s="2063"/>
      <c r="VMC2" s="2063"/>
      <c r="VMD2" s="2063"/>
      <c r="VME2" s="2063"/>
      <c r="VMF2" s="2063"/>
      <c r="VMG2" s="2063"/>
      <c r="VMH2" s="2063"/>
      <c r="VMI2" s="2063"/>
      <c r="VMJ2" s="2063"/>
      <c r="VMK2" s="2063"/>
      <c r="VML2" s="2063"/>
      <c r="VMM2" s="2063"/>
      <c r="VMN2" s="2063"/>
      <c r="VMO2" s="2063"/>
      <c r="VMP2" s="2063"/>
      <c r="VMQ2" s="2063"/>
      <c r="VMR2" s="2063"/>
      <c r="VMS2" s="2063"/>
      <c r="VMT2" s="2063"/>
      <c r="VMU2" s="2063"/>
      <c r="VMV2" s="2063"/>
      <c r="VMW2" s="2063"/>
      <c r="VMX2" s="2063"/>
      <c r="VMY2" s="2063"/>
      <c r="VMZ2" s="2063"/>
      <c r="VNA2" s="2063"/>
      <c r="VNB2" s="2063"/>
      <c r="VNC2" s="2063"/>
      <c r="VND2" s="2063"/>
      <c r="VNE2" s="2063"/>
      <c r="VNF2" s="2063"/>
      <c r="VNG2" s="2063"/>
      <c r="VNH2" s="2063"/>
      <c r="VNI2" s="2063"/>
      <c r="VNJ2" s="2063"/>
      <c r="VNK2" s="2063"/>
      <c r="VNL2" s="2063"/>
      <c r="VNM2" s="2063"/>
      <c r="VNN2" s="2063"/>
      <c r="VNO2" s="2063"/>
      <c r="VNP2" s="2063"/>
      <c r="VNQ2" s="2063"/>
      <c r="VNR2" s="2063"/>
      <c r="VNS2" s="2063"/>
      <c r="VNT2" s="2063"/>
      <c r="VNU2" s="2063"/>
      <c r="VNV2" s="2063"/>
      <c r="VNW2" s="2063"/>
      <c r="VNX2" s="2063"/>
      <c r="VNY2" s="2063"/>
      <c r="VNZ2" s="2063"/>
      <c r="VOA2" s="2063"/>
      <c r="VOB2" s="2063"/>
      <c r="VOC2" s="2063"/>
      <c r="VOD2" s="2063"/>
      <c r="VOE2" s="2063"/>
      <c r="VOF2" s="2063"/>
      <c r="VOG2" s="2063"/>
      <c r="VOH2" s="2063"/>
      <c r="VOI2" s="2063"/>
      <c r="VOJ2" s="2063"/>
      <c r="VOK2" s="2063"/>
      <c r="VOL2" s="2063"/>
      <c r="VOM2" s="2063"/>
      <c r="VON2" s="2063"/>
      <c r="VOO2" s="2063"/>
      <c r="VOP2" s="2063"/>
      <c r="VOQ2" s="2063"/>
      <c r="VOR2" s="2063"/>
      <c r="VOS2" s="2063"/>
      <c r="VOT2" s="2063"/>
      <c r="VOU2" s="2063"/>
      <c r="VOV2" s="2063"/>
      <c r="VOW2" s="2063"/>
      <c r="VOX2" s="2063"/>
      <c r="VOY2" s="2063"/>
      <c r="VOZ2" s="2063"/>
      <c r="VPA2" s="2063"/>
      <c r="VPB2" s="2063"/>
      <c r="VPC2" s="2063"/>
      <c r="VPD2" s="2063"/>
      <c r="VPE2" s="2063"/>
      <c r="VPF2" s="2063"/>
      <c r="VPG2" s="2063"/>
      <c r="VPH2" s="2063"/>
      <c r="VPI2" s="2063"/>
      <c r="VPJ2" s="2063"/>
      <c r="VPK2" s="2063"/>
      <c r="VPL2" s="2063"/>
      <c r="VPM2" s="2063"/>
      <c r="VPN2" s="2063"/>
      <c r="VPO2" s="2063"/>
      <c r="VPP2" s="2063"/>
      <c r="VPQ2" s="2063"/>
      <c r="VPR2" s="2063"/>
      <c r="VPS2" s="2063"/>
      <c r="VPT2" s="2063"/>
      <c r="VPU2" s="2063"/>
      <c r="VPV2" s="2063"/>
      <c r="VPW2" s="2063"/>
      <c r="VPX2" s="2063"/>
      <c r="VPY2" s="2063"/>
      <c r="VPZ2" s="2063"/>
      <c r="VQA2" s="2063"/>
      <c r="VQB2" s="2063"/>
      <c r="VQC2" s="2063"/>
      <c r="VQD2" s="2063"/>
      <c r="VQE2" s="2063"/>
      <c r="VQF2" s="2063"/>
      <c r="VQG2" s="2063"/>
      <c r="VQH2" s="2063"/>
      <c r="VQI2" s="2063"/>
      <c r="VQJ2" s="2063"/>
      <c r="VQK2" s="2063"/>
      <c r="VQL2" s="2063"/>
      <c r="VQM2" s="2063"/>
      <c r="VQN2" s="2063"/>
      <c r="VQO2" s="2063"/>
      <c r="VQP2" s="2063"/>
      <c r="VQQ2" s="2063"/>
      <c r="VQR2" s="2063"/>
      <c r="VQS2" s="2063"/>
      <c r="VQT2" s="2063"/>
      <c r="VQU2" s="2063"/>
      <c r="VQV2" s="2063"/>
      <c r="VQW2" s="2063"/>
      <c r="VQX2" s="2063"/>
      <c r="VQY2" s="2063"/>
      <c r="VQZ2" s="2063"/>
      <c r="VRA2" s="2063"/>
      <c r="VRB2" s="2063"/>
      <c r="VRC2" s="2063"/>
      <c r="VRD2" s="2063"/>
      <c r="VRE2" s="2063"/>
      <c r="VRF2" s="2063"/>
      <c r="VRG2" s="2063"/>
      <c r="VRH2" s="2063"/>
      <c r="VRI2" s="2063"/>
      <c r="VRJ2" s="2063"/>
      <c r="VRK2" s="2063"/>
      <c r="VRL2" s="2063"/>
      <c r="VRM2" s="2063"/>
      <c r="VRN2" s="2063"/>
      <c r="VRO2" s="2063"/>
      <c r="VRP2" s="2063"/>
      <c r="VRQ2" s="2063"/>
      <c r="VRR2" s="2063"/>
      <c r="VRS2" s="2063"/>
      <c r="VRT2" s="2063"/>
      <c r="VRU2" s="2063"/>
      <c r="VRV2" s="2063"/>
      <c r="VRW2" s="2063"/>
      <c r="VRX2" s="2063"/>
      <c r="VRY2" s="2063"/>
      <c r="VRZ2" s="2063"/>
      <c r="VSA2" s="2063"/>
      <c r="VSB2" s="2063"/>
      <c r="VSC2" s="2063"/>
      <c r="VSD2" s="2063"/>
      <c r="VSE2" s="2063"/>
      <c r="VSF2" s="2063"/>
      <c r="VSG2" s="2063"/>
      <c r="VSH2" s="2063"/>
      <c r="VSI2" s="2063"/>
      <c r="VSJ2" s="2063"/>
      <c r="VSK2" s="2063"/>
      <c r="VSL2" s="2063"/>
      <c r="VSM2" s="2063"/>
      <c r="VSN2" s="2063"/>
      <c r="VSO2" s="2063"/>
      <c r="VSP2" s="2063"/>
      <c r="VSQ2" s="2063"/>
      <c r="VSR2" s="2063"/>
      <c r="VSS2" s="2063"/>
      <c r="VST2" s="2063"/>
      <c r="VSU2" s="2063"/>
      <c r="VSV2" s="2063"/>
      <c r="VSW2" s="2063"/>
      <c r="VSX2" s="2063"/>
      <c r="VSY2" s="2063"/>
      <c r="VSZ2" s="2063"/>
      <c r="VTA2" s="2063"/>
      <c r="VTB2" s="2063"/>
      <c r="VTC2" s="2063"/>
      <c r="VTD2" s="2063"/>
      <c r="VTE2" s="2063"/>
      <c r="VTF2" s="2063"/>
      <c r="VTG2" s="2063"/>
      <c r="VTH2" s="2063"/>
      <c r="VTI2" s="2063"/>
      <c r="VTJ2" s="2063"/>
      <c r="VTK2" s="2063"/>
      <c r="VTL2" s="2063"/>
      <c r="VTM2" s="2063"/>
      <c r="VTN2" s="2063"/>
      <c r="VTO2" s="2063"/>
      <c r="VTP2" s="2063"/>
      <c r="VTQ2" s="2063"/>
      <c r="VTR2" s="2063"/>
      <c r="VTS2" s="2063"/>
      <c r="VTT2" s="2063"/>
      <c r="VTU2" s="2063"/>
      <c r="VTV2" s="2063"/>
      <c r="VTW2" s="2063"/>
      <c r="VTX2" s="2063"/>
      <c r="VTY2" s="2063"/>
      <c r="VTZ2" s="2063"/>
      <c r="VUA2" s="2063"/>
      <c r="VUB2" s="2063"/>
      <c r="VUC2" s="2063"/>
      <c r="VUD2" s="2063"/>
      <c r="VUE2" s="2063"/>
      <c r="VUF2" s="2063"/>
      <c r="VUG2" s="2063"/>
      <c r="VUH2" s="2063"/>
      <c r="VUI2" s="2063"/>
      <c r="VUJ2" s="2063"/>
      <c r="VUK2" s="2063"/>
      <c r="VUL2" s="2063"/>
      <c r="VUM2" s="2063"/>
      <c r="VUN2" s="2063"/>
      <c r="VUO2" s="2063"/>
      <c r="VUP2" s="2063"/>
      <c r="VUQ2" s="2063"/>
      <c r="VUR2" s="2063"/>
      <c r="VUS2" s="2063"/>
      <c r="VUT2" s="2063"/>
      <c r="VUU2" s="2063"/>
      <c r="VUV2" s="2063"/>
      <c r="VUW2" s="2063"/>
      <c r="VUX2" s="2063"/>
      <c r="VUY2" s="2063"/>
      <c r="VUZ2" s="2063"/>
      <c r="VVA2" s="2063"/>
      <c r="VVB2" s="2063"/>
      <c r="VVC2" s="2063"/>
      <c r="VVD2" s="2063"/>
      <c r="VVE2" s="2063"/>
      <c r="VVF2" s="2063"/>
      <c r="VVG2" s="2063"/>
      <c r="VVH2" s="2063"/>
      <c r="VVI2" s="2063"/>
      <c r="VVJ2" s="2063"/>
      <c r="VVK2" s="2063"/>
      <c r="VVL2" s="2063"/>
      <c r="VVM2" s="2063"/>
      <c r="VVN2" s="2063"/>
      <c r="VVO2" s="2063"/>
      <c r="VVP2" s="2063"/>
      <c r="VVQ2" s="2063"/>
      <c r="VVR2" s="2063"/>
      <c r="VVS2" s="2063"/>
      <c r="VVT2" s="2063"/>
      <c r="VVU2" s="2063"/>
      <c r="VVV2" s="2063"/>
      <c r="VVW2" s="2063"/>
      <c r="VVX2" s="2063"/>
      <c r="VVY2" s="2063"/>
      <c r="VVZ2" s="2063"/>
      <c r="VWA2" s="2063"/>
      <c r="VWB2" s="2063"/>
      <c r="VWC2" s="2063"/>
      <c r="VWD2" s="2063"/>
      <c r="VWE2" s="2063"/>
      <c r="VWF2" s="2063"/>
      <c r="VWG2" s="2063"/>
      <c r="VWH2" s="2063"/>
      <c r="VWI2" s="2063"/>
      <c r="VWJ2" s="2063"/>
      <c r="VWK2" s="2063"/>
      <c r="VWL2" s="2063"/>
      <c r="VWM2" s="2063"/>
      <c r="VWN2" s="2063"/>
      <c r="VWO2" s="2063"/>
      <c r="VWP2" s="2063"/>
      <c r="VWQ2" s="2063"/>
      <c r="VWR2" s="2063"/>
      <c r="VWS2" s="2063"/>
      <c r="VWT2" s="2063"/>
      <c r="VWU2" s="2063"/>
      <c r="VWV2" s="2063"/>
      <c r="VWW2" s="2063"/>
      <c r="VWX2" s="2063"/>
      <c r="VWY2" s="2063"/>
      <c r="VWZ2" s="2063"/>
      <c r="VXA2" s="2063"/>
      <c r="VXB2" s="2063"/>
      <c r="VXC2" s="2063"/>
      <c r="VXD2" s="2063"/>
      <c r="VXE2" s="2063"/>
      <c r="VXF2" s="2063"/>
      <c r="VXG2" s="2063"/>
      <c r="VXH2" s="2063"/>
      <c r="VXI2" s="2063"/>
      <c r="VXJ2" s="2063"/>
      <c r="VXK2" s="2063"/>
      <c r="VXL2" s="2063"/>
      <c r="VXM2" s="2063"/>
      <c r="VXN2" s="2063"/>
      <c r="VXO2" s="2063"/>
      <c r="VXP2" s="2063"/>
      <c r="VXQ2" s="2063"/>
      <c r="VXR2" s="2063"/>
      <c r="VXS2" s="2063"/>
      <c r="VXT2" s="2063"/>
      <c r="VXU2" s="2063"/>
      <c r="VXV2" s="2063"/>
      <c r="VXW2" s="2063"/>
      <c r="VXX2" s="2063"/>
      <c r="VXY2" s="2063"/>
      <c r="VXZ2" s="2063"/>
      <c r="VYA2" s="2063"/>
      <c r="VYB2" s="2063"/>
      <c r="VYC2" s="2063"/>
      <c r="VYD2" s="2063"/>
      <c r="VYE2" s="2063"/>
      <c r="VYF2" s="2063"/>
      <c r="VYG2" s="2063"/>
      <c r="VYH2" s="2063"/>
      <c r="VYI2" s="2063"/>
      <c r="VYJ2" s="2063"/>
      <c r="VYK2" s="2063"/>
      <c r="VYL2" s="2063"/>
      <c r="VYM2" s="2063"/>
      <c r="VYN2" s="2063"/>
      <c r="VYO2" s="2063"/>
      <c r="VYP2" s="2063"/>
      <c r="VYQ2" s="2063"/>
      <c r="VYR2" s="2063"/>
      <c r="VYS2" s="2063"/>
      <c r="VYT2" s="2063"/>
      <c r="VYU2" s="2063"/>
      <c r="VYV2" s="2063"/>
      <c r="VYW2" s="2063"/>
      <c r="VYX2" s="2063"/>
      <c r="VYY2" s="2063"/>
      <c r="VYZ2" s="2063"/>
      <c r="VZA2" s="2063"/>
      <c r="VZB2" s="2063"/>
      <c r="VZC2" s="2063"/>
      <c r="VZD2" s="2063"/>
      <c r="VZE2" s="2063"/>
      <c r="VZF2" s="2063"/>
      <c r="VZG2" s="2063"/>
      <c r="VZH2" s="2063"/>
      <c r="VZI2" s="2063"/>
      <c r="VZJ2" s="2063"/>
      <c r="VZK2" s="2063"/>
      <c r="VZL2" s="2063"/>
      <c r="VZM2" s="2063"/>
      <c r="VZN2" s="2063"/>
      <c r="VZO2" s="2063"/>
      <c r="VZP2" s="2063"/>
      <c r="VZQ2" s="2063"/>
      <c r="VZR2" s="2063"/>
      <c r="VZS2" s="2063"/>
      <c r="VZT2" s="2063"/>
      <c r="VZU2" s="2063"/>
      <c r="VZV2" s="2063"/>
      <c r="VZW2" s="2063"/>
      <c r="VZX2" s="2063"/>
      <c r="VZY2" s="2063"/>
      <c r="VZZ2" s="2063"/>
      <c r="WAA2" s="2063"/>
      <c r="WAB2" s="2063"/>
      <c r="WAC2" s="2063"/>
      <c r="WAD2" s="2063"/>
      <c r="WAE2" s="2063"/>
      <c r="WAF2" s="2063"/>
      <c r="WAG2" s="2063"/>
      <c r="WAH2" s="2063"/>
      <c r="WAI2" s="2063"/>
      <c r="WAJ2" s="2063"/>
      <c r="WAK2" s="2063"/>
      <c r="WAL2" s="2063"/>
      <c r="WAM2" s="2063"/>
      <c r="WAN2" s="2063"/>
      <c r="WAO2" s="2063"/>
      <c r="WAP2" s="2063"/>
      <c r="WAQ2" s="2063"/>
      <c r="WAR2" s="2063"/>
      <c r="WAS2" s="2063"/>
      <c r="WAT2" s="2063"/>
      <c r="WAU2" s="2063"/>
      <c r="WAV2" s="2063"/>
      <c r="WAW2" s="2063"/>
      <c r="WAX2" s="2063"/>
      <c r="WAY2" s="2063"/>
      <c r="WAZ2" s="2063"/>
      <c r="WBA2" s="2063"/>
      <c r="WBB2" s="2063"/>
      <c r="WBC2" s="2063"/>
      <c r="WBD2" s="2063"/>
      <c r="WBE2" s="2063"/>
      <c r="WBF2" s="2063"/>
      <c r="WBG2" s="2063"/>
      <c r="WBH2" s="2063"/>
      <c r="WBI2" s="2063"/>
      <c r="WBJ2" s="2063"/>
      <c r="WBK2" s="2063"/>
      <c r="WBL2" s="2063"/>
      <c r="WBM2" s="2063"/>
      <c r="WBN2" s="2063"/>
      <c r="WBO2" s="2063"/>
      <c r="WBP2" s="2063"/>
      <c r="WBQ2" s="2063"/>
      <c r="WBR2" s="2063"/>
      <c r="WBS2" s="2063"/>
      <c r="WBT2" s="2063"/>
      <c r="WBU2" s="2063"/>
      <c r="WBV2" s="2063"/>
      <c r="WBW2" s="2063"/>
      <c r="WBX2" s="2063"/>
      <c r="WBY2" s="2063"/>
      <c r="WBZ2" s="2063"/>
      <c r="WCA2" s="2063"/>
      <c r="WCB2" s="2063"/>
      <c r="WCC2" s="2063"/>
      <c r="WCD2" s="2063"/>
      <c r="WCE2" s="2063"/>
      <c r="WCF2" s="2063"/>
      <c r="WCG2" s="2063"/>
      <c r="WCH2" s="2063"/>
      <c r="WCI2" s="2063"/>
      <c r="WCJ2" s="2063"/>
      <c r="WCK2" s="2063"/>
      <c r="WCL2" s="2063"/>
      <c r="WCM2" s="2063"/>
      <c r="WCN2" s="2063"/>
      <c r="WCO2" s="2063"/>
      <c r="WCP2" s="2063"/>
      <c r="WCQ2" s="2063"/>
      <c r="WCR2" s="2063"/>
      <c r="WCS2" s="2063"/>
      <c r="WCT2" s="2063"/>
      <c r="WCU2" s="2063"/>
      <c r="WCV2" s="2063"/>
      <c r="WCW2" s="2063"/>
      <c r="WCX2" s="2063"/>
      <c r="WCY2" s="2063"/>
      <c r="WCZ2" s="2063"/>
      <c r="WDA2" s="2063"/>
      <c r="WDB2" s="2063"/>
      <c r="WDC2" s="2063"/>
      <c r="WDD2" s="2063"/>
      <c r="WDE2" s="2063"/>
      <c r="WDF2" s="2063"/>
      <c r="WDG2" s="2063"/>
      <c r="WDH2" s="2063"/>
      <c r="WDI2" s="2063"/>
      <c r="WDJ2" s="2063"/>
      <c r="WDK2" s="2063"/>
      <c r="WDL2" s="2063"/>
      <c r="WDM2" s="2063"/>
      <c r="WDN2" s="2063"/>
      <c r="WDO2" s="2063"/>
      <c r="WDP2" s="2063"/>
      <c r="WDQ2" s="2063"/>
      <c r="WDR2" s="2063"/>
      <c r="WDS2" s="2063"/>
      <c r="WDT2" s="2063"/>
      <c r="WDU2" s="2063"/>
      <c r="WDV2" s="2063"/>
      <c r="WDW2" s="2063"/>
      <c r="WDX2" s="2063"/>
      <c r="WDY2" s="2063"/>
      <c r="WDZ2" s="2063"/>
      <c r="WEA2" s="2063"/>
      <c r="WEB2" s="2063"/>
      <c r="WEC2" s="2063"/>
      <c r="WED2" s="2063"/>
      <c r="WEE2" s="2063"/>
      <c r="WEF2" s="2063"/>
      <c r="WEG2" s="2063"/>
      <c r="WEH2" s="2063"/>
      <c r="WEI2" s="2063"/>
      <c r="WEJ2" s="2063"/>
      <c r="WEK2" s="2063"/>
      <c r="WEL2" s="2063"/>
      <c r="WEM2" s="2063"/>
      <c r="WEN2" s="2063"/>
      <c r="WEO2" s="2063"/>
      <c r="WEP2" s="2063"/>
      <c r="WEQ2" s="2063"/>
      <c r="WER2" s="2063"/>
      <c r="WES2" s="2063"/>
      <c r="WET2" s="2063"/>
      <c r="WEU2" s="2063"/>
      <c r="WEV2" s="2063"/>
      <c r="WEW2" s="2063"/>
      <c r="WEX2" s="2063"/>
      <c r="WEY2" s="2063"/>
      <c r="WEZ2" s="2063"/>
      <c r="WFA2" s="2063"/>
      <c r="WFB2" s="2063"/>
      <c r="WFC2" s="2063"/>
      <c r="WFD2" s="2063"/>
      <c r="WFE2" s="2063"/>
      <c r="WFF2" s="2063"/>
      <c r="WFG2" s="2063"/>
      <c r="WFH2" s="2063"/>
      <c r="WFI2" s="2063"/>
      <c r="WFJ2" s="2063"/>
      <c r="WFK2" s="2063"/>
      <c r="WFL2" s="2063"/>
      <c r="WFM2" s="2063"/>
      <c r="WFN2" s="2063"/>
      <c r="WFO2" s="2063"/>
      <c r="WFP2" s="2063"/>
      <c r="WFQ2" s="2063"/>
      <c r="WFR2" s="2063"/>
      <c r="WFS2" s="2063"/>
      <c r="WFT2" s="2063"/>
      <c r="WFU2" s="2063"/>
      <c r="WFV2" s="2063"/>
      <c r="WFW2" s="2063"/>
      <c r="WFX2" s="2063"/>
      <c r="WFY2" s="2063"/>
      <c r="WFZ2" s="2063"/>
      <c r="WGA2" s="2063"/>
      <c r="WGB2" s="2063"/>
      <c r="WGC2" s="2063"/>
      <c r="WGD2" s="2063"/>
      <c r="WGE2" s="2063"/>
      <c r="WGF2" s="2063"/>
      <c r="WGG2" s="2063"/>
      <c r="WGH2" s="2063"/>
      <c r="WGI2" s="2063"/>
      <c r="WGJ2" s="2063"/>
      <c r="WGK2" s="2063"/>
      <c r="WGL2" s="2063"/>
      <c r="WGM2" s="2063"/>
      <c r="WGN2" s="2063"/>
      <c r="WGO2" s="2063"/>
      <c r="WGP2" s="2063"/>
      <c r="WGQ2" s="2063"/>
      <c r="WGR2" s="2063"/>
      <c r="WGS2" s="2063"/>
      <c r="WGT2" s="2063"/>
      <c r="WGU2" s="2063"/>
      <c r="WGV2" s="2063"/>
      <c r="WGW2" s="2063"/>
      <c r="WGX2" s="2063"/>
      <c r="WGY2" s="2063"/>
      <c r="WGZ2" s="2063"/>
      <c r="WHA2" s="2063"/>
      <c r="WHB2" s="2063"/>
      <c r="WHC2" s="2063"/>
      <c r="WHD2" s="2063"/>
      <c r="WHE2" s="2063"/>
      <c r="WHF2" s="2063"/>
      <c r="WHG2" s="2063"/>
      <c r="WHH2" s="2063"/>
      <c r="WHI2" s="2063"/>
      <c r="WHJ2" s="2063"/>
      <c r="WHK2" s="2063"/>
      <c r="WHL2" s="2063"/>
      <c r="WHM2" s="2063"/>
      <c r="WHN2" s="2063"/>
      <c r="WHO2" s="2063"/>
      <c r="WHP2" s="2063"/>
      <c r="WHQ2" s="2063"/>
      <c r="WHR2" s="2063"/>
      <c r="WHS2" s="2063"/>
      <c r="WHT2" s="2063"/>
      <c r="WHU2" s="2063"/>
      <c r="WHV2" s="2063"/>
      <c r="WHW2" s="2063"/>
      <c r="WHX2" s="2063"/>
      <c r="WHY2" s="2063"/>
      <c r="WHZ2" s="2063"/>
      <c r="WIA2" s="2063"/>
      <c r="WIB2" s="2063"/>
      <c r="WIC2" s="2063"/>
      <c r="WID2" s="2063"/>
      <c r="WIE2" s="2063"/>
      <c r="WIF2" s="2063"/>
      <c r="WIG2" s="2063"/>
      <c r="WIH2" s="2063"/>
      <c r="WII2" s="2063"/>
      <c r="WIJ2" s="2063"/>
      <c r="WIK2" s="2063"/>
      <c r="WIL2" s="2063"/>
      <c r="WIM2" s="2063"/>
      <c r="WIN2" s="2063"/>
      <c r="WIO2" s="2063"/>
      <c r="WIP2" s="2063"/>
      <c r="WIQ2" s="2063"/>
      <c r="WIR2" s="2063"/>
      <c r="WIS2" s="2063"/>
      <c r="WIT2" s="2063"/>
      <c r="WIU2" s="2063"/>
      <c r="WIV2" s="2063"/>
      <c r="WIW2" s="2063"/>
      <c r="WIX2" s="2063"/>
      <c r="WIY2" s="2063"/>
      <c r="WIZ2" s="2063"/>
      <c r="WJA2" s="2063"/>
      <c r="WJB2" s="2063"/>
      <c r="WJC2" s="2063"/>
      <c r="WJD2" s="2063"/>
      <c r="WJE2" s="2063"/>
      <c r="WJF2" s="2063"/>
      <c r="WJG2" s="2063"/>
      <c r="WJH2" s="2063"/>
      <c r="WJI2" s="2063"/>
      <c r="WJJ2" s="2063"/>
      <c r="WJK2" s="2063"/>
      <c r="WJL2" s="2063"/>
      <c r="WJM2" s="2063"/>
      <c r="WJN2" s="2063"/>
      <c r="WJO2" s="2063"/>
      <c r="WJP2" s="2063"/>
      <c r="WJQ2" s="2063"/>
      <c r="WJR2" s="2063"/>
      <c r="WJS2" s="2063"/>
      <c r="WJT2" s="2063"/>
      <c r="WJU2" s="2063"/>
      <c r="WJV2" s="2063"/>
      <c r="WJW2" s="2063"/>
      <c r="WJX2" s="2063"/>
      <c r="WJY2" s="2063"/>
      <c r="WJZ2" s="2063"/>
      <c r="WKA2" s="2063"/>
      <c r="WKB2" s="2063"/>
      <c r="WKC2" s="2063"/>
      <c r="WKD2" s="2063"/>
      <c r="WKE2" s="2063"/>
      <c r="WKF2" s="2063"/>
      <c r="WKG2" s="2063"/>
      <c r="WKH2" s="2063"/>
      <c r="WKI2" s="2063"/>
      <c r="WKJ2" s="2063"/>
      <c r="WKK2" s="2063"/>
      <c r="WKL2" s="2063"/>
      <c r="WKM2" s="2063"/>
      <c r="WKN2" s="2063"/>
      <c r="WKO2" s="2063"/>
      <c r="WKP2" s="2063"/>
      <c r="WKQ2" s="2063"/>
      <c r="WKR2" s="2063"/>
      <c r="WKS2" s="2063"/>
      <c r="WKT2" s="2063"/>
      <c r="WKU2" s="2063"/>
      <c r="WKV2" s="2063"/>
      <c r="WKW2" s="2063"/>
      <c r="WKX2" s="2063"/>
      <c r="WKY2" s="2063"/>
      <c r="WKZ2" s="2063"/>
      <c r="WLA2" s="2063"/>
      <c r="WLB2" s="2063"/>
      <c r="WLC2" s="2063"/>
      <c r="WLD2" s="2063"/>
      <c r="WLE2" s="2063"/>
      <c r="WLF2" s="2063"/>
      <c r="WLG2" s="2063"/>
      <c r="WLH2" s="2063"/>
      <c r="WLI2" s="2063"/>
      <c r="WLJ2" s="2063"/>
      <c r="WLK2" s="2063"/>
      <c r="WLL2" s="2063"/>
      <c r="WLM2" s="2063"/>
      <c r="WLN2" s="2063"/>
      <c r="WLO2" s="2063"/>
      <c r="WLP2" s="2063"/>
      <c r="WLQ2" s="2063"/>
      <c r="WLR2" s="2063"/>
      <c r="WLS2" s="2063"/>
      <c r="WLT2" s="2063"/>
      <c r="WLU2" s="2063"/>
      <c r="WLV2" s="2063"/>
      <c r="WLW2" s="2063"/>
      <c r="WLX2" s="2063"/>
      <c r="WLY2" s="2063"/>
      <c r="WLZ2" s="2063"/>
      <c r="WMA2" s="2063"/>
      <c r="WMB2" s="2063"/>
      <c r="WMC2" s="2063"/>
      <c r="WMD2" s="2063"/>
      <c r="WME2" s="2063"/>
      <c r="WMF2" s="2063"/>
      <c r="WMG2" s="2063"/>
      <c r="WMH2" s="2063"/>
      <c r="WMI2" s="2063"/>
      <c r="WMJ2" s="2063"/>
      <c r="WMK2" s="2063"/>
      <c r="WML2" s="2063"/>
      <c r="WMM2" s="2063"/>
      <c r="WMN2" s="2063"/>
      <c r="WMO2" s="2063"/>
      <c r="WMP2" s="2063"/>
      <c r="WMQ2" s="2063"/>
      <c r="WMR2" s="2063"/>
      <c r="WMS2" s="2063"/>
      <c r="WMT2" s="2063"/>
      <c r="WMU2" s="2063"/>
      <c r="WMV2" s="2063"/>
      <c r="WMW2" s="2063"/>
      <c r="WMX2" s="2063"/>
      <c r="WMY2" s="2063"/>
      <c r="WMZ2" s="2063"/>
      <c r="WNA2" s="2063"/>
      <c r="WNB2" s="2063"/>
      <c r="WNC2" s="2063"/>
      <c r="WND2" s="2063"/>
      <c r="WNE2" s="2063"/>
      <c r="WNF2" s="2063"/>
      <c r="WNG2" s="2063"/>
      <c r="WNH2" s="2063"/>
      <c r="WNI2" s="2063"/>
      <c r="WNJ2" s="2063"/>
      <c r="WNK2" s="2063"/>
      <c r="WNL2" s="2063"/>
      <c r="WNM2" s="2063"/>
      <c r="WNN2" s="2063"/>
      <c r="WNO2" s="2063"/>
      <c r="WNP2" s="2063"/>
      <c r="WNQ2" s="2063"/>
      <c r="WNR2" s="2063"/>
      <c r="WNS2" s="2063"/>
      <c r="WNT2" s="2063"/>
      <c r="WNU2" s="2063"/>
      <c r="WNV2" s="2063"/>
      <c r="WNW2" s="2063"/>
      <c r="WNX2" s="2063"/>
      <c r="WNY2" s="2063"/>
      <c r="WNZ2" s="2063"/>
      <c r="WOA2" s="2063"/>
      <c r="WOB2" s="2063"/>
      <c r="WOC2" s="2063"/>
      <c r="WOD2" s="2063"/>
      <c r="WOE2" s="2063"/>
      <c r="WOF2" s="2063"/>
      <c r="WOG2" s="2063"/>
      <c r="WOH2" s="2063"/>
      <c r="WOI2" s="2063"/>
      <c r="WOJ2" s="2063"/>
      <c r="WOK2" s="2063"/>
      <c r="WOL2" s="2063"/>
      <c r="WOM2" s="2063"/>
      <c r="WON2" s="2063"/>
      <c r="WOO2" s="2063"/>
      <c r="WOP2" s="2063"/>
      <c r="WOQ2" s="2063"/>
      <c r="WOR2" s="2063"/>
      <c r="WOS2" s="2063"/>
      <c r="WOT2" s="2063"/>
      <c r="WOU2" s="2063"/>
      <c r="WOV2" s="2063"/>
      <c r="WOW2" s="2063"/>
      <c r="WOX2" s="2063"/>
      <c r="WOY2" s="2063"/>
      <c r="WOZ2" s="2063"/>
      <c r="WPA2" s="2063"/>
      <c r="WPB2" s="2063"/>
      <c r="WPC2" s="2063"/>
      <c r="WPD2" s="2063"/>
      <c r="WPE2" s="2063"/>
      <c r="WPF2" s="2063"/>
      <c r="WPG2" s="2063"/>
      <c r="WPH2" s="2063"/>
      <c r="WPI2" s="2063"/>
      <c r="WPJ2" s="2063"/>
      <c r="WPK2" s="2063"/>
      <c r="WPL2" s="2063"/>
      <c r="WPM2" s="2063"/>
      <c r="WPN2" s="2063"/>
      <c r="WPO2" s="2063"/>
      <c r="WPP2" s="2063"/>
      <c r="WPQ2" s="2063"/>
      <c r="WPR2" s="2063"/>
      <c r="WPS2" s="2063"/>
      <c r="WPT2" s="2063"/>
      <c r="WPU2" s="2063"/>
      <c r="WPV2" s="2063"/>
      <c r="WPW2" s="2063"/>
      <c r="WPX2" s="2063"/>
      <c r="WPY2" s="2063"/>
      <c r="WPZ2" s="2063"/>
      <c r="WQA2" s="2063"/>
      <c r="WQB2" s="2063"/>
      <c r="WQC2" s="2063"/>
      <c r="WQD2" s="2063"/>
      <c r="WQE2" s="2063"/>
      <c r="WQF2" s="2063"/>
      <c r="WQG2" s="2063"/>
      <c r="WQH2" s="2063"/>
      <c r="WQI2" s="2063"/>
      <c r="WQJ2" s="2063"/>
      <c r="WQK2" s="2063"/>
      <c r="WQL2" s="2063"/>
      <c r="WQM2" s="2063"/>
      <c r="WQN2" s="2063"/>
      <c r="WQO2" s="2063"/>
      <c r="WQP2" s="2063"/>
      <c r="WQQ2" s="2063"/>
      <c r="WQR2" s="2063"/>
      <c r="WQS2" s="2063"/>
      <c r="WQT2" s="2063"/>
      <c r="WQU2" s="2063"/>
      <c r="WQV2" s="2063"/>
      <c r="WQW2" s="2063"/>
      <c r="WQX2" s="2063"/>
      <c r="WQY2" s="2063"/>
      <c r="WQZ2" s="2063"/>
      <c r="WRA2" s="2063"/>
      <c r="WRB2" s="2063"/>
      <c r="WRC2" s="2063"/>
      <c r="WRD2" s="2063"/>
      <c r="WRE2" s="2063"/>
      <c r="WRF2" s="2063"/>
      <c r="WRG2" s="2063"/>
      <c r="WRH2" s="2063"/>
      <c r="WRI2" s="2063"/>
      <c r="WRJ2" s="2063"/>
      <c r="WRK2" s="2063"/>
      <c r="WRL2" s="2063"/>
      <c r="WRM2" s="2063"/>
      <c r="WRN2" s="2063"/>
      <c r="WRO2" s="2063"/>
      <c r="WRP2" s="2063"/>
      <c r="WRQ2" s="2063"/>
      <c r="WRR2" s="2063"/>
      <c r="WRS2" s="2063"/>
      <c r="WRT2" s="2063"/>
      <c r="WRU2" s="2063"/>
      <c r="WRV2" s="2063"/>
      <c r="WRW2" s="2063"/>
      <c r="WRX2" s="2063"/>
      <c r="WRY2" s="2063"/>
      <c r="WRZ2" s="2063"/>
      <c r="WSA2" s="2063"/>
      <c r="WSB2" s="2063"/>
      <c r="WSC2" s="2063"/>
      <c r="WSD2" s="2063"/>
      <c r="WSE2" s="2063"/>
      <c r="WSF2" s="2063"/>
      <c r="WSG2" s="2063"/>
      <c r="WSH2" s="2063"/>
      <c r="WSI2" s="2063"/>
      <c r="WSJ2" s="2063"/>
      <c r="WSK2" s="2063"/>
      <c r="WSL2" s="2063"/>
      <c r="WSM2" s="2063"/>
      <c r="WSN2" s="2063"/>
      <c r="WSO2" s="2063"/>
      <c r="WSP2" s="2063"/>
      <c r="WSQ2" s="2063"/>
      <c r="WSR2" s="2063"/>
      <c r="WSS2" s="2063"/>
      <c r="WST2" s="2063"/>
      <c r="WSU2" s="2063"/>
      <c r="WSV2" s="2063"/>
      <c r="WSW2" s="2063"/>
      <c r="WSX2" s="2063"/>
      <c r="WSY2" s="2063"/>
      <c r="WSZ2" s="2063"/>
      <c r="WTA2" s="2063"/>
      <c r="WTB2" s="2063"/>
      <c r="WTC2" s="2063"/>
      <c r="WTD2" s="2063"/>
      <c r="WTE2" s="2063"/>
      <c r="WTF2" s="2063"/>
      <c r="WTG2" s="2063"/>
      <c r="WTH2" s="2063"/>
      <c r="WTI2" s="2063"/>
      <c r="WTJ2" s="2063"/>
      <c r="WTK2" s="2063"/>
      <c r="WTL2" s="2063"/>
      <c r="WTM2" s="2063"/>
      <c r="WTN2" s="2063"/>
      <c r="WTO2" s="2063"/>
      <c r="WTP2" s="2063"/>
      <c r="WTQ2" s="2063"/>
      <c r="WTR2" s="2063"/>
      <c r="WTS2" s="2063"/>
      <c r="WTT2" s="2063"/>
      <c r="WTU2" s="2063"/>
      <c r="WTV2" s="2063"/>
      <c r="WTW2" s="2063"/>
      <c r="WTX2" s="2063"/>
      <c r="WTY2" s="2063"/>
      <c r="WTZ2" s="2063"/>
      <c r="WUA2" s="2063"/>
      <c r="WUB2" s="2063"/>
      <c r="WUC2" s="2063"/>
      <c r="WUD2" s="2063"/>
      <c r="WUE2" s="2063"/>
      <c r="WUF2" s="2063"/>
      <c r="WUG2" s="2063"/>
      <c r="WUH2" s="2063"/>
      <c r="WUI2" s="2063"/>
      <c r="WUJ2" s="2063"/>
      <c r="WUK2" s="2063"/>
      <c r="WUL2" s="2063"/>
      <c r="WUM2" s="2063"/>
      <c r="WUN2" s="2063"/>
      <c r="WUO2" s="2063"/>
      <c r="WUP2" s="2063"/>
      <c r="WUQ2" s="2063"/>
      <c r="WUR2" s="2063"/>
      <c r="WUS2" s="2063"/>
      <c r="WUT2" s="2063"/>
      <c r="WUU2" s="2063"/>
      <c r="WUV2" s="2063"/>
      <c r="WUW2" s="2063"/>
      <c r="WUX2" s="2063"/>
      <c r="WUY2" s="2063"/>
      <c r="WUZ2" s="2063"/>
      <c r="WVA2" s="2063"/>
      <c r="WVB2" s="2063"/>
      <c r="WVC2" s="2063"/>
      <c r="WVD2" s="2063"/>
      <c r="WVE2" s="2063"/>
      <c r="WVF2" s="2063"/>
      <c r="WVG2" s="2063"/>
      <c r="WVH2" s="2063"/>
      <c r="WVI2" s="2063"/>
      <c r="WVJ2" s="2063"/>
      <c r="WVK2" s="2063"/>
      <c r="WVL2" s="2063"/>
      <c r="WVM2" s="2063"/>
      <c r="WVN2" s="2063"/>
      <c r="WVO2" s="2063"/>
      <c r="WVP2" s="2063"/>
      <c r="WVQ2" s="2063"/>
      <c r="WVR2" s="2063"/>
      <c r="WVS2" s="2063"/>
      <c r="WVT2" s="2063"/>
      <c r="WVU2" s="2063"/>
      <c r="WVV2" s="2063"/>
      <c r="WVW2" s="2063"/>
      <c r="WVX2" s="2063"/>
      <c r="WVY2" s="2063"/>
      <c r="WVZ2" s="2063"/>
      <c r="WWA2" s="2063"/>
      <c r="WWB2" s="2063"/>
      <c r="WWC2" s="2063"/>
      <c r="WWD2" s="2063"/>
      <c r="WWE2" s="2063"/>
      <c r="WWF2" s="2063"/>
      <c r="WWG2" s="2063"/>
      <c r="WWH2" s="2063"/>
      <c r="WWI2" s="2063"/>
      <c r="WWJ2" s="2063"/>
      <c r="WWK2" s="2063"/>
      <c r="WWL2" s="2063"/>
      <c r="WWM2" s="2063"/>
      <c r="WWN2" s="2063"/>
      <c r="WWO2" s="2063"/>
      <c r="WWP2" s="2063"/>
      <c r="WWQ2" s="2063"/>
      <c r="WWR2" s="2063"/>
      <c r="WWS2" s="2063"/>
      <c r="WWT2" s="2063"/>
      <c r="WWU2" s="2063"/>
      <c r="WWV2" s="2063"/>
      <c r="WWW2" s="2063"/>
      <c r="WWX2" s="2063"/>
      <c r="WWY2" s="2063"/>
      <c r="WWZ2" s="2063"/>
      <c r="WXA2" s="2063"/>
      <c r="WXB2" s="2063"/>
      <c r="WXC2" s="2063"/>
      <c r="WXD2" s="2063"/>
      <c r="WXE2" s="2063"/>
      <c r="WXF2" s="2063"/>
      <c r="WXG2" s="2063"/>
      <c r="WXH2" s="2063"/>
      <c r="WXI2" s="2063"/>
      <c r="WXJ2" s="2063"/>
      <c r="WXK2" s="2063"/>
      <c r="WXL2" s="2063"/>
      <c r="WXM2" s="2063"/>
      <c r="WXN2" s="2063"/>
      <c r="WXO2" s="2063"/>
      <c r="WXP2" s="2063"/>
      <c r="WXQ2" s="2063"/>
      <c r="WXR2" s="2063"/>
      <c r="WXS2" s="2063"/>
      <c r="WXT2" s="2063"/>
      <c r="WXU2" s="2063"/>
      <c r="WXV2" s="2063"/>
      <c r="WXW2" s="2063"/>
      <c r="WXX2" s="2063"/>
      <c r="WXY2" s="2063"/>
      <c r="WXZ2" s="2063"/>
      <c r="WYA2" s="2063"/>
      <c r="WYB2" s="2063"/>
      <c r="WYC2" s="2063"/>
      <c r="WYD2" s="2063"/>
      <c r="WYE2" s="2063"/>
      <c r="WYF2" s="2063"/>
      <c r="WYG2" s="2063"/>
      <c r="WYH2" s="2063"/>
      <c r="WYI2" s="2063"/>
      <c r="WYJ2" s="2063"/>
      <c r="WYK2" s="2063"/>
      <c r="WYL2" s="2063"/>
      <c r="WYM2" s="2063"/>
      <c r="WYN2" s="2063"/>
      <c r="WYO2" s="2063"/>
      <c r="WYP2" s="2063"/>
      <c r="WYQ2" s="2063"/>
      <c r="WYR2" s="2063"/>
      <c r="WYS2" s="2063"/>
      <c r="WYT2" s="2063"/>
      <c r="WYU2" s="2063"/>
      <c r="WYV2" s="2063"/>
      <c r="WYW2" s="2063"/>
      <c r="WYX2" s="2063"/>
      <c r="WYY2" s="2063"/>
      <c r="WYZ2" s="2063"/>
      <c r="WZA2" s="2063"/>
      <c r="WZB2" s="2063"/>
      <c r="WZC2" s="2063"/>
      <c r="WZD2" s="2063"/>
      <c r="WZE2" s="2063"/>
      <c r="WZF2" s="2063"/>
      <c r="WZG2" s="2063"/>
      <c r="WZH2" s="2063"/>
      <c r="WZI2" s="2063"/>
      <c r="WZJ2" s="2063"/>
      <c r="WZK2" s="2063"/>
      <c r="WZL2" s="2063"/>
      <c r="WZM2" s="2063"/>
      <c r="WZN2" s="2063"/>
      <c r="WZO2" s="2063"/>
      <c r="WZP2" s="2063"/>
      <c r="WZQ2" s="2063"/>
      <c r="WZR2" s="2063"/>
      <c r="WZS2" s="2063"/>
      <c r="WZT2" s="2063"/>
      <c r="WZU2" s="2063"/>
      <c r="WZV2" s="2063"/>
      <c r="WZW2" s="2063"/>
      <c r="WZX2" s="2063"/>
      <c r="WZY2" s="2063"/>
      <c r="WZZ2" s="2063"/>
      <c r="XAA2" s="2063"/>
      <c r="XAB2" s="2063"/>
      <c r="XAC2" s="2063"/>
      <c r="XAD2" s="2063"/>
      <c r="XAE2" s="2063"/>
      <c r="XAF2" s="2063"/>
      <c r="XAG2" s="2063"/>
      <c r="XAH2" s="2063"/>
      <c r="XAI2" s="2063"/>
      <c r="XAJ2" s="2063"/>
      <c r="XAK2" s="2063"/>
      <c r="XAL2" s="2063"/>
      <c r="XAM2" s="2063"/>
      <c r="XAN2" s="2063"/>
      <c r="XAO2" s="2063"/>
      <c r="XAP2" s="2063"/>
      <c r="XAQ2" s="2063"/>
      <c r="XAR2" s="2063"/>
      <c r="XAS2" s="2063"/>
      <c r="XAT2" s="2063"/>
      <c r="XAU2" s="2063"/>
      <c r="XAV2" s="2063"/>
      <c r="XAW2" s="2063"/>
      <c r="XAX2" s="2063"/>
      <c r="XAY2" s="2063"/>
      <c r="XAZ2" s="2063"/>
      <c r="XBA2" s="2063"/>
      <c r="XBB2" s="2063"/>
      <c r="XBC2" s="2063"/>
      <c r="XBD2" s="2063"/>
      <c r="XBE2" s="2063"/>
      <c r="XBF2" s="2063"/>
      <c r="XBG2" s="2063"/>
      <c r="XBH2" s="2063"/>
      <c r="XBI2" s="2063"/>
      <c r="XBJ2" s="2063"/>
      <c r="XBK2" s="2063"/>
      <c r="XBL2" s="2063"/>
      <c r="XBM2" s="2063"/>
      <c r="XBN2" s="2063"/>
      <c r="XBO2" s="2063"/>
      <c r="XBP2" s="2063"/>
      <c r="XBQ2" s="2063"/>
      <c r="XBR2" s="2063"/>
      <c r="XBS2" s="2063"/>
      <c r="XBT2" s="2063"/>
      <c r="XBU2" s="2063"/>
      <c r="XBV2" s="2063"/>
      <c r="XBW2" s="2063"/>
      <c r="XBX2" s="2063"/>
      <c r="XBY2" s="2063"/>
      <c r="XBZ2" s="2063"/>
      <c r="XCA2" s="2063"/>
      <c r="XCB2" s="2063"/>
      <c r="XCC2" s="2063"/>
      <c r="XCD2" s="2063"/>
      <c r="XCE2" s="2063"/>
      <c r="XCF2" s="2063"/>
      <c r="XCG2" s="2063"/>
      <c r="XCH2" s="2063"/>
      <c r="XCI2" s="2063"/>
      <c r="XCJ2" s="2063"/>
      <c r="XCK2" s="2063"/>
      <c r="XCL2" s="2063"/>
      <c r="XCM2" s="2063"/>
      <c r="XCN2" s="2063"/>
      <c r="XCO2" s="2063"/>
      <c r="XCP2" s="2063"/>
      <c r="XCQ2" s="2063"/>
      <c r="XCR2" s="2063"/>
      <c r="XCS2" s="2063"/>
      <c r="XCT2" s="2063"/>
      <c r="XCU2" s="2063"/>
      <c r="XCV2" s="2063"/>
      <c r="XCW2" s="2063"/>
      <c r="XCX2" s="2063"/>
      <c r="XCY2" s="2063"/>
      <c r="XCZ2" s="2063"/>
      <c r="XDA2" s="2063"/>
      <c r="XDB2" s="2063"/>
      <c r="XDC2" s="2063"/>
      <c r="XDD2" s="2063"/>
      <c r="XDE2" s="2063"/>
      <c r="XDF2" s="2063"/>
      <c r="XDG2" s="2063"/>
      <c r="XDH2" s="2063"/>
      <c r="XDI2" s="2063"/>
      <c r="XDJ2" s="2063"/>
      <c r="XDK2" s="2063"/>
      <c r="XDL2" s="2063"/>
      <c r="XDM2" s="2063"/>
      <c r="XDN2" s="2063"/>
      <c r="XDO2" s="2063"/>
      <c r="XDP2" s="2063"/>
      <c r="XDQ2" s="2063"/>
      <c r="XDR2" s="2063"/>
      <c r="XDS2" s="2063"/>
      <c r="XDT2" s="2063"/>
      <c r="XDU2" s="2063"/>
      <c r="XDV2" s="2063"/>
      <c r="XDW2" s="2063"/>
      <c r="XDX2" s="2063"/>
      <c r="XDY2" s="2063"/>
      <c r="XDZ2" s="2063"/>
      <c r="XEA2" s="2063"/>
      <c r="XEB2" s="2063"/>
      <c r="XEC2" s="2063"/>
      <c r="XED2" s="2063"/>
      <c r="XEE2" s="2063"/>
      <c r="XEF2" s="2063"/>
      <c r="XEG2" s="2063"/>
      <c r="XEH2" s="2063"/>
      <c r="XEI2" s="2063"/>
      <c r="XEJ2" s="2063"/>
      <c r="XEK2" s="2063"/>
      <c r="XEL2" s="2063"/>
      <c r="XEM2" s="2063"/>
      <c r="XEN2" s="2063"/>
      <c r="XEO2" s="2063"/>
      <c r="XEP2" s="2063"/>
      <c r="XEQ2" s="2063"/>
      <c r="XER2" s="2063"/>
      <c r="XES2" s="2063"/>
      <c r="XET2" s="2063"/>
      <c r="XEU2" s="2063"/>
      <c r="XEV2" s="2063"/>
      <c r="XEW2" s="2063"/>
      <c r="XEX2" s="2063"/>
      <c r="XEY2" s="2063"/>
      <c r="XEZ2" s="2063"/>
      <c r="XFA2" s="2063"/>
      <c r="XFB2" s="2063"/>
      <c r="XFC2" s="2063"/>
      <c r="XFD2" s="2063"/>
    </row>
    <row r="3" spans="1:16384" s="2067" customFormat="1" ht="21" thickBot="1">
      <c r="A3" s="1797" t="str">
        <f>'Universal data'!C21</f>
        <v>2012/13</v>
      </c>
      <c r="B3" s="2066"/>
      <c r="I3" s="2068"/>
      <c r="J3" s="2068"/>
      <c r="K3" s="2068"/>
      <c r="L3" s="2068"/>
      <c r="M3" s="2068"/>
      <c r="N3" s="2068"/>
      <c r="O3" s="2068"/>
      <c r="P3" s="2068"/>
      <c r="Q3" s="2068"/>
      <c r="R3" s="2068"/>
      <c r="S3" s="2068"/>
      <c r="T3" s="2068"/>
      <c r="U3" s="2068"/>
      <c r="V3" s="2068"/>
      <c r="W3" s="2068"/>
      <c r="X3" s="2068"/>
      <c r="Y3" s="2068"/>
      <c r="Z3" s="2068"/>
      <c r="AA3" s="2068"/>
      <c r="AB3" s="2068"/>
      <c r="AC3" s="2068"/>
      <c r="AD3" s="2068"/>
      <c r="AE3" s="2068"/>
      <c r="AF3" s="2068"/>
      <c r="AG3" s="2068"/>
      <c r="AH3" s="2068"/>
      <c r="AI3" s="2068"/>
      <c r="AJ3" s="2068"/>
      <c r="AK3" s="2068"/>
      <c r="AL3" s="2068"/>
      <c r="AM3" s="2068"/>
      <c r="AN3" s="2068"/>
      <c r="AO3" s="2068"/>
      <c r="AP3" s="2068"/>
      <c r="AQ3" s="2068"/>
      <c r="AR3" s="2068"/>
      <c r="AS3" s="2068"/>
      <c r="AT3" s="2068"/>
      <c r="AU3" s="2068"/>
      <c r="AV3" s="2068"/>
      <c r="AW3" s="2068"/>
      <c r="AX3" s="2068"/>
      <c r="AY3" s="2068"/>
      <c r="AZ3" s="2068"/>
      <c r="BA3" s="2068"/>
      <c r="BB3" s="2068"/>
      <c r="BC3" s="2068"/>
      <c r="BD3" s="2068"/>
      <c r="BE3" s="2068"/>
      <c r="BF3" s="2068"/>
      <c r="BG3" s="2068"/>
      <c r="BH3" s="2068"/>
      <c r="BI3" s="2068"/>
      <c r="BJ3" s="2068"/>
      <c r="BK3" s="2068"/>
      <c r="BL3" s="2068"/>
      <c r="BM3" s="2068"/>
      <c r="BN3" s="2068"/>
      <c r="BO3" s="2068"/>
      <c r="BP3" s="2068"/>
      <c r="BQ3" s="2068"/>
      <c r="BR3" s="2068"/>
      <c r="BS3" s="2068"/>
      <c r="BT3" s="2068"/>
      <c r="BU3" s="2068"/>
      <c r="BV3" s="2068"/>
      <c r="BW3" s="2068"/>
      <c r="BX3" s="2068"/>
      <c r="BY3" s="2068"/>
      <c r="BZ3" s="2068"/>
      <c r="CA3" s="2068"/>
      <c r="CB3" s="2068"/>
      <c r="CC3" s="2068"/>
      <c r="CD3" s="2068"/>
      <c r="CE3" s="2068"/>
      <c r="CF3" s="2068"/>
      <c r="CG3" s="2068"/>
      <c r="CH3" s="2068"/>
      <c r="CI3" s="2068"/>
      <c r="CJ3" s="2068"/>
      <c r="CK3" s="2068"/>
      <c r="CL3" s="2068"/>
      <c r="CM3" s="2068"/>
      <c r="CN3" s="2068"/>
      <c r="CO3" s="2068"/>
      <c r="CP3" s="2068"/>
      <c r="CQ3" s="2068"/>
      <c r="CR3" s="2068"/>
      <c r="CS3" s="2068"/>
      <c r="CT3" s="2068"/>
      <c r="CU3" s="2068"/>
      <c r="CV3" s="2068"/>
      <c r="CW3" s="2068"/>
      <c r="CX3" s="2068"/>
      <c r="CY3" s="2068"/>
      <c r="CZ3" s="2068"/>
      <c r="DA3" s="2068"/>
      <c r="DB3" s="2068"/>
      <c r="DC3" s="2068"/>
      <c r="DD3" s="2068"/>
      <c r="DE3" s="2068"/>
      <c r="DF3" s="2068"/>
      <c r="DG3" s="2068"/>
      <c r="DH3" s="2068"/>
      <c r="DI3" s="2068"/>
      <c r="DJ3" s="2068"/>
      <c r="DK3" s="2068"/>
      <c r="DL3" s="2068"/>
      <c r="DM3" s="2068"/>
      <c r="DN3" s="2068"/>
      <c r="DO3" s="2068"/>
      <c r="DP3" s="2068"/>
      <c r="DQ3" s="2068"/>
      <c r="DR3" s="2068"/>
      <c r="DS3" s="2068"/>
      <c r="DT3" s="2068"/>
      <c r="DU3" s="2068"/>
      <c r="DV3" s="2068"/>
      <c r="DW3" s="2068"/>
      <c r="DX3" s="2068"/>
      <c r="DY3" s="2068"/>
      <c r="DZ3" s="2068"/>
      <c r="EA3" s="2068"/>
      <c r="EB3" s="2068"/>
      <c r="EC3" s="2068"/>
      <c r="ED3" s="2068"/>
      <c r="EE3" s="2068"/>
      <c r="EF3" s="2068"/>
      <c r="EG3" s="2068"/>
      <c r="EH3" s="2068"/>
      <c r="EI3" s="2068"/>
      <c r="EJ3" s="2068"/>
      <c r="EK3" s="2068"/>
      <c r="EL3" s="2068"/>
      <c r="EM3" s="2068"/>
      <c r="EN3" s="2068"/>
      <c r="EO3" s="2068"/>
      <c r="EP3" s="2068"/>
      <c r="EQ3" s="2068"/>
      <c r="ER3" s="2068"/>
      <c r="ES3" s="2068"/>
      <c r="ET3" s="2068"/>
      <c r="EU3" s="2068"/>
      <c r="EV3" s="2068"/>
      <c r="EW3" s="2068"/>
      <c r="EX3" s="2068"/>
      <c r="EY3" s="2068"/>
      <c r="EZ3" s="2068"/>
      <c r="FA3" s="2068"/>
      <c r="FB3" s="2068"/>
      <c r="FC3" s="2068"/>
      <c r="FD3" s="2068"/>
      <c r="FE3" s="2068"/>
      <c r="FF3" s="2068"/>
      <c r="FG3" s="2068"/>
      <c r="FH3" s="2068"/>
      <c r="FI3" s="2068"/>
      <c r="FJ3" s="2068"/>
      <c r="FK3" s="2068"/>
      <c r="FL3" s="2068"/>
      <c r="FM3" s="2068"/>
      <c r="FN3" s="2068"/>
      <c r="FO3" s="2068"/>
      <c r="FP3" s="2068"/>
      <c r="FQ3" s="2068"/>
      <c r="FR3" s="2068"/>
      <c r="FS3" s="2068"/>
      <c r="FT3" s="2068"/>
      <c r="FU3" s="2068"/>
      <c r="FV3" s="2068"/>
      <c r="FW3" s="2068"/>
      <c r="FX3" s="2068"/>
      <c r="FY3" s="2068"/>
      <c r="FZ3" s="2068"/>
      <c r="GA3" s="2068"/>
      <c r="GB3" s="2068"/>
      <c r="GC3" s="2068"/>
      <c r="GD3" s="2068"/>
      <c r="GE3" s="2068"/>
      <c r="GF3" s="2068"/>
      <c r="GG3" s="2068"/>
      <c r="GH3" s="2068"/>
      <c r="GI3" s="2068"/>
      <c r="GJ3" s="2068"/>
      <c r="GK3" s="2068"/>
      <c r="GL3" s="2068"/>
      <c r="GM3" s="2068"/>
      <c r="GN3" s="2068"/>
      <c r="GO3" s="2068"/>
      <c r="GP3" s="2068"/>
      <c r="GQ3" s="2068"/>
      <c r="GR3" s="2068"/>
      <c r="GS3" s="2068"/>
      <c r="GT3" s="2068"/>
      <c r="GU3" s="2068"/>
      <c r="GV3" s="2068"/>
      <c r="GW3" s="2068"/>
      <c r="GX3" s="2068"/>
      <c r="GY3" s="2068"/>
      <c r="GZ3" s="2068"/>
      <c r="HA3" s="2068"/>
      <c r="HB3" s="2068"/>
      <c r="HC3" s="2068"/>
      <c r="HD3" s="2068"/>
      <c r="HE3" s="2068"/>
      <c r="HF3" s="2068"/>
      <c r="HG3" s="2068"/>
      <c r="HH3" s="2068"/>
      <c r="HI3" s="2068"/>
      <c r="HJ3" s="2068"/>
      <c r="HK3" s="2068"/>
      <c r="HL3" s="2068"/>
      <c r="HM3" s="2068"/>
      <c r="HN3" s="2068"/>
      <c r="HO3" s="2068"/>
      <c r="HP3" s="2068"/>
      <c r="HQ3" s="2068"/>
      <c r="HR3" s="2068"/>
      <c r="HS3" s="2068"/>
      <c r="HT3" s="2068"/>
      <c r="HU3" s="2068"/>
      <c r="HV3" s="2068"/>
      <c r="HW3" s="2068"/>
      <c r="HX3" s="2068"/>
      <c r="HY3" s="2068"/>
      <c r="HZ3" s="2068"/>
      <c r="IA3" s="2068"/>
      <c r="IB3" s="2068"/>
      <c r="IC3" s="2068"/>
      <c r="ID3" s="2068"/>
      <c r="IE3" s="2068"/>
      <c r="IF3" s="2068"/>
      <c r="IG3" s="2068"/>
      <c r="IH3" s="2068"/>
      <c r="II3" s="2068"/>
      <c r="IJ3" s="2068"/>
      <c r="IK3" s="2068"/>
      <c r="IL3" s="2068"/>
      <c r="IM3" s="2068"/>
      <c r="IN3" s="2068"/>
      <c r="IO3" s="2068"/>
      <c r="IP3" s="2068"/>
      <c r="IQ3" s="2068"/>
      <c r="IR3" s="2068"/>
      <c r="IS3" s="2068"/>
      <c r="IT3" s="2068"/>
      <c r="IU3" s="2068"/>
      <c r="IV3" s="2068"/>
      <c r="IW3" s="2068"/>
      <c r="IX3" s="2068"/>
      <c r="IY3" s="2068"/>
      <c r="IZ3" s="2068"/>
      <c r="JA3" s="2068"/>
      <c r="JB3" s="2068"/>
      <c r="JC3" s="2068"/>
      <c r="JD3" s="2068"/>
      <c r="JE3" s="2068"/>
      <c r="JF3" s="2068"/>
      <c r="JG3" s="2068"/>
      <c r="JH3" s="2068"/>
      <c r="JI3" s="2068"/>
      <c r="JJ3" s="2068"/>
      <c r="JK3" s="2068"/>
      <c r="JL3" s="2068"/>
      <c r="JM3" s="2068"/>
      <c r="JN3" s="2068"/>
      <c r="JO3" s="2068"/>
      <c r="JP3" s="2068"/>
      <c r="JQ3" s="2068"/>
      <c r="JR3" s="2068"/>
      <c r="JS3" s="2068"/>
      <c r="JT3" s="2068"/>
      <c r="JU3" s="2068"/>
      <c r="JV3" s="2068"/>
      <c r="JW3" s="2068"/>
      <c r="JX3" s="2068"/>
      <c r="JY3" s="2068"/>
      <c r="JZ3" s="2068"/>
      <c r="KA3" s="2068"/>
      <c r="KB3" s="2068"/>
      <c r="KC3" s="2068"/>
      <c r="KD3" s="2068"/>
      <c r="KE3" s="2068"/>
      <c r="KF3" s="2068"/>
      <c r="KG3" s="2068"/>
      <c r="KH3" s="2068"/>
      <c r="KI3" s="2068"/>
      <c r="KJ3" s="2068"/>
      <c r="KK3" s="2068"/>
      <c r="KL3" s="2068"/>
      <c r="KM3" s="2068"/>
      <c r="KN3" s="2068"/>
      <c r="KO3" s="2068"/>
      <c r="KP3" s="2068"/>
      <c r="KQ3" s="2068"/>
      <c r="KR3" s="2068"/>
      <c r="KS3" s="2068"/>
      <c r="KT3" s="2068"/>
      <c r="KU3" s="2068"/>
      <c r="KV3" s="2068"/>
      <c r="KW3" s="2068"/>
      <c r="KX3" s="2068"/>
      <c r="KY3" s="2068"/>
      <c r="KZ3" s="2068"/>
      <c r="LA3" s="2068"/>
      <c r="LB3" s="2068"/>
      <c r="LC3" s="2068"/>
      <c r="LD3" s="2068"/>
      <c r="LE3" s="2068"/>
      <c r="LF3" s="2068"/>
      <c r="LG3" s="2068"/>
      <c r="LH3" s="2068"/>
      <c r="LI3" s="2068"/>
      <c r="LJ3" s="2068"/>
      <c r="LK3" s="2068"/>
      <c r="LL3" s="2068"/>
      <c r="LM3" s="2068"/>
      <c r="LN3" s="2068"/>
      <c r="LO3" s="2068"/>
      <c r="LP3" s="2068"/>
      <c r="LQ3" s="2068"/>
      <c r="LR3" s="2068"/>
      <c r="LS3" s="2068"/>
      <c r="LT3" s="2068"/>
      <c r="LU3" s="2068"/>
      <c r="LV3" s="2068"/>
      <c r="LW3" s="2068"/>
      <c r="LX3" s="2068"/>
      <c r="LY3" s="2068"/>
      <c r="LZ3" s="2068"/>
      <c r="MA3" s="2068"/>
      <c r="MB3" s="2068"/>
      <c r="MC3" s="2068"/>
      <c r="MD3" s="2068"/>
      <c r="ME3" s="2068"/>
      <c r="MF3" s="2068"/>
      <c r="MG3" s="2068"/>
      <c r="MH3" s="2068"/>
      <c r="MI3" s="2068"/>
      <c r="MJ3" s="2068"/>
      <c r="MK3" s="2068"/>
      <c r="ML3" s="2068"/>
      <c r="MM3" s="2068"/>
      <c r="MN3" s="2068"/>
      <c r="MO3" s="2068"/>
      <c r="MP3" s="2068"/>
      <c r="MQ3" s="2068"/>
      <c r="MR3" s="2068"/>
      <c r="MS3" s="2068"/>
      <c r="MT3" s="2068"/>
      <c r="MU3" s="2068"/>
      <c r="MV3" s="2068"/>
      <c r="MW3" s="2068"/>
      <c r="MX3" s="2068"/>
      <c r="MY3" s="2068"/>
      <c r="MZ3" s="2068"/>
      <c r="NA3" s="2068"/>
      <c r="NB3" s="2068"/>
      <c r="NC3" s="2068"/>
      <c r="ND3" s="2068"/>
      <c r="NE3" s="2068"/>
      <c r="NF3" s="2068"/>
      <c r="NG3" s="2068"/>
      <c r="NH3" s="2068"/>
      <c r="NI3" s="2068"/>
      <c r="NJ3" s="2068"/>
      <c r="NK3" s="2068"/>
      <c r="NL3" s="2068"/>
      <c r="NM3" s="2068"/>
      <c r="NN3" s="2068"/>
      <c r="NO3" s="2068"/>
      <c r="NP3" s="2068"/>
      <c r="NQ3" s="2068"/>
      <c r="NR3" s="2068"/>
      <c r="NS3" s="2068"/>
      <c r="NT3" s="2068"/>
      <c r="NU3" s="2068"/>
      <c r="NV3" s="2068"/>
      <c r="NW3" s="2068"/>
      <c r="NX3" s="2068"/>
      <c r="NY3" s="2068"/>
      <c r="NZ3" s="2068"/>
      <c r="OA3" s="2068"/>
      <c r="OB3" s="2068"/>
      <c r="OC3" s="2068"/>
      <c r="OD3" s="2068"/>
      <c r="OE3" s="2068"/>
      <c r="OF3" s="2068"/>
      <c r="OG3" s="2068"/>
      <c r="OH3" s="2068"/>
      <c r="OI3" s="2068"/>
      <c r="OJ3" s="2068"/>
      <c r="OK3" s="2068"/>
      <c r="OL3" s="2068"/>
      <c r="OM3" s="2068"/>
      <c r="ON3" s="2068"/>
      <c r="OO3" s="2068"/>
      <c r="OP3" s="2068"/>
      <c r="OQ3" s="2068"/>
      <c r="OR3" s="2068"/>
      <c r="OS3" s="2068"/>
      <c r="OT3" s="2068"/>
      <c r="OU3" s="2068"/>
      <c r="OV3" s="2068"/>
      <c r="OW3" s="2068"/>
      <c r="OX3" s="2068"/>
      <c r="OY3" s="2068"/>
      <c r="OZ3" s="2068"/>
      <c r="PA3" s="2068"/>
      <c r="PB3" s="2068"/>
      <c r="PC3" s="2068"/>
      <c r="PD3" s="2068"/>
      <c r="PE3" s="2068"/>
      <c r="PF3" s="2068"/>
      <c r="PG3" s="2068"/>
      <c r="PH3" s="2068"/>
      <c r="PI3" s="2068"/>
      <c r="PJ3" s="2068"/>
      <c r="PK3" s="2068"/>
      <c r="PL3" s="2068"/>
      <c r="PM3" s="2068"/>
      <c r="PN3" s="2068"/>
      <c r="PO3" s="2068"/>
      <c r="PP3" s="2068"/>
      <c r="PQ3" s="2068"/>
      <c r="PR3" s="2068"/>
      <c r="PS3" s="2068"/>
      <c r="PT3" s="2068"/>
      <c r="PU3" s="2068"/>
      <c r="PV3" s="2068"/>
      <c r="PW3" s="2068"/>
      <c r="PX3" s="2068"/>
      <c r="PY3" s="2068"/>
      <c r="PZ3" s="2068"/>
      <c r="QA3" s="2068"/>
      <c r="QB3" s="2068"/>
      <c r="QC3" s="2068"/>
      <c r="QD3" s="2068"/>
      <c r="QE3" s="2068"/>
      <c r="QF3" s="2068"/>
      <c r="QG3" s="2068"/>
      <c r="QH3" s="2068"/>
      <c r="QI3" s="2068"/>
      <c r="QJ3" s="2068"/>
      <c r="QK3" s="2068"/>
      <c r="QL3" s="2068"/>
      <c r="QM3" s="2068"/>
      <c r="QN3" s="2068"/>
      <c r="QO3" s="2068"/>
      <c r="QP3" s="2068"/>
      <c r="QQ3" s="2068"/>
      <c r="QR3" s="2068"/>
      <c r="QS3" s="2068"/>
      <c r="QT3" s="2068"/>
      <c r="QU3" s="2068"/>
      <c r="QV3" s="2068"/>
      <c r="QW3" s="2068"/>
      <c r="QX3" s="2068"/>
      <c r="QY3" s="2068"/>
      <c r="QZ3" s="2068"/>
      <c r="RA3" s="2068"/>
      <c r="RB3" s="2068"/>
      <c r="RC3" s="2068"/>
      <c r="RD3" s="2068"/>
      <c r="RE3" s="2068"/>
      <c r="RF3" s="2068"/>
      <c r="RG3" s="2068"/>
      <c r="RH3" s="2068"/>
      <c r="RI3" s="2068"/>
      <c r="RJ3" s="2068"/>
      <c r="RK3" s="2068"/>
      <c r="RL3" s="2068"/>
      <c r="RM3" s="2068"/>
      <c r="RN3" s="2068"/>
      <c r="RO3" s="2068"/>
      <c r="RP3" s="2068"/>
      <c r="RQ3" s="2068"/>
      <c r="RR3" s="2068"/>
      <c r="RS3" s="2068"/>
      <c r="RT3" s="2068"/>
      <c r="RU3" s="2068"/>
      <c r="RV3" s="2068"/>
      <c r="RW3" s="2068"/>
      <c r="RX3" s="2068"/>
      <c r="RY3" s="2068"/>
      <c r="RZ3" s="2068"/>
      <c r="SA3" s="2068"/>
      <c r="SB3" s="2068"/>
      <c r="SC3" s="2068"/>
      <c r="SD3" s="2068"/>
      <c r="SE3" s="2068"/>
      <c r="SF3" s="2068"/>
      <c r="SG3" s="2068"/>
      <c r="SH3" s="2068"/>
      <c r="SI3" s="2068"/>
      <c r="SJ3" s="2068"/>
      <c r="SK3" s="2068"/>
      <c r="SL3" s="2068"/>
      <c r="SM3" s="2068"/>
      <c r="SN3" s="2068"/>
      <c r="SO3" s="2068"/>
      <c r="SP3" s="2068"/>
      <c r="SQ3" s="2068"/>
      <c r="SR3" s="2068"/>
      <c r="SS3" s="2068"/>
      <c r="ST3" s="2068"/>
      <c r="SU3" s="2068"/>
      <c r="SV3" s="2068"/>
      <c r="SW3" s="2068"/>
      <c r="SX3" s="2068"/>
      <c r="SY3" s="2068"/>
      <c r="SZ3" s="2068"/>
      <c r="TA3" s="2068"/>
      <c r="TB3" s="2068"/>
      <c r="TC3" s="2068"/>
      <c r="TD3" s="2068"/>
      <c r="TE3" s="2068"/>
      <c r="TF3" s="2068"/>
      <c r="TG3" s="2068"/>
      <c r="TH3" s="2068"/>
      <c r="TI3" s="2068"/>
      <c r="TJ3" s="2068"/>
      <c r="TK3" s="2068"/>
      <c r="TL3" s="2068"/>
      <c r="TM3" s="2068"/>
      <c r="TN3" s="2068"/>
      <c r="TO3" s="2068"/>
      <c r="TP3" s="2068"/>
      <c r="TQ3" s="2068"/>
      <c r="TR3" s="2068"/>
      <c r="TS3" s="2068"/>
      <c r="TT3" s="2068"/>
      <c r="TU3" s="2068"/>
      <c r="TV3" s="2068"/>
      <c r="TW3" s="2068"/>
      <c r="TX3" s="2068"/>
      <c r="TY3" s="2068"/>
      <c r="TZ3" s="2068"/>
      <c r="UA3" s="2068"/>
      <c r="UB3" s="2068"/>
      <c r="UC3" s="2068"/>
      <c r="UD3" s="2068"/>
      <c r="UE3" s="2068"/>
      <c r="UF3" s="2068"/>
      <c r="UG3" s="2068"/>
      <c r="UH3" s="2068"/>
      <c r="UI3" s="2068"/>
      <c r="UJ3" s="2068"/>
      <c r="UK3" s="2068"/>
      <c r="UL3" s="2068"/>
      <c r="UM3" s="2068"/>
      <c r="UN3" s="2068"/>
      <c r="UO3" s="2068"/>
      <c r="UP3" s="2068"/>
      <c r="UQ3" s="2068"/>
      <c r="UR3" s="2068"/>
      <c r="US3" s="2068"/>
      <c r="UT3" s="2068"/>
      <c r="UU3" s="2068"/>
      <c r="UV3" s="2068"/>
      <c r="UW3" s="2068"/>
      <c r="UX3" s="2068"/>
      <c r="UY3" s="2068"/>
      <c r="UZ3" s="2068"/>
      <c r="VA3" s="2068"/>
      <c r="VB3" s="2068"/>
      <c r="VC3" s="2068"/>
      <c r="VD3" s="2068"/>
      <c r="VE3" s="2068"/>
      <c r="VF3" s="2068"/>
      <c r="VG3" s="2068"/>
      <c r="VH3" s="2068"/>
      <c r="VI3" s="2068"/>
      <c r="VJ3" s="2068"/>
      <c r="VK3" s="2068"/>
      <c r="VL3" s="2068"/>
      <c r="VM3" s="2068"/>
      <c r="VN3" s="2068"/>
      <c r="VO3" s="2068"/>
      <c r="VP3" s="2068"/>
      <c r="VQ3" s="2068"/>
      <c r="VR3" s="2068"/>
      <c r="VS3" s="2068"/>
      <c r="VT3" s="2068"/>
      <c r="VU3" s="2068"/>
      <c r="VV3" s="2068"/>
      <c r="VW3" s="2068"/>
      <c r="VX3" s="2068"/>
      <c r="VY3" s="2068"/>
      <c r="VZ3" s="2068"/>
      <c r="WA3" s="2068"/>
      <c r="WB3" s="2068"/>
      <c r="WC3" s="2068"/>
      <c r="WD3" s="2068"/>
      <c r="WE3" s="2068"/>
      <c r="WF3" s="2068"/>
      <c r="WG3" s="2068"/>
      <c r="WH3" s="2068"/>
      <c r="WI3" s="2068"/>
      <c r="WJ3" s="2068"/>
      <c r="WK3" s="2068"/>
      <c r="WL3" s="2068"/>
      <c r="WM3" s="2068"/>
      <c r="WN3" s="2068"/>
      <c r="WO3" s="2068"/>
      <c r="WP3" s="2068"/>
      <c r="WQ3" s="2068"/>
      <c r="WR3" s="2068"/>
      <c r="WS3" s="2068"/>
      <c r="WT3" s="2068"/>
      <c r="WU3" s="2068"/>
      <c r="WV3" s="2068"/>
      <c r="WW3" s="2068"/>
      <c r="WX3" s="2068"/>
      <c r="WY3" s="2068"/>
      <c r="WZ3" s="2068"/>
      <c r="XA3" s="2068"/>
      <c r="XB3" s="2068"/>
      <c r="XC3" s="2068"/>
      <c r="XD3" s="2068"/>
      <c r="XE3" s="2068"/>
      <c r="XF3" s="2068"/>
      <c r="XG3" s="2068"/>
      <c r="XH3" s="2068"/>
      <c r="XI3" s="2068"/>
      <c r="XJ3" s="2068"/>
      <c r="XK3" s="2068"/>
      <c r="XL3" s="2068"/>
      <c r="XM3" s="2068"/>
      <c r="XN3" s="2068"/>
      <c r="XO3" s="2068"/>
      <c r="XP3" s="2068"/>
      <c r="XQ3" s="2068"/>
      <c r="XR3" s="2068"/>
      <c r="XS3" s="2068"/>
      <c r="XT3" s="2068"/>
      <c r="XU3" s="2068"/>
      <c r="XV3" s="2068"/>
      <c r="XW3" s="2068"/>
      <c r="XX3" s="2068"/>
      <c r="XY3" s="2068"/>
      <c r="XZ3" s="2068"/>
      <c r="YA3" s="2068"/>
      <c r="YB3" s="2068"/>
      <c r="YC3" s="2068"/>
      <c r="YD3" s="2068"/>
      <c r="YE3" s="2068"/>
      <c r="YF3" s="2068"/>
      <c r="YG3" s="2068"/>
      <c r="YH3" s="2068"/>
      <c r="YI3" s="2068"/>
      <c r="YJ3" s="2068"/>
      <c r="YK3" s="2068"/>
      <c r="YL3" s="2068"/>
      <c r="YM3" s="2068"/>
      <c r="YN3" s="2068"/>
      <c r="YO3" s="2068"/>
      <c r="YP3" s="2068"/>
      <c r="YQ3" s="2068"/>
      <c r="YR3" s="2068"/>
      <c r="YS3" s="2068"/>
      <c r="YT3" s="2068"/>
      <c r="YU3" s="2068"/>
      <c r="YV3" s="2068"/>
      <c r="YW3" s="2068"/>
      <c r="YX3" s="2068"/>
      <c r="YY3" s="2068"/>
      <c r="YZ3" s="2068"/>
      <c r="ZA3" s="2068"/>
      <c r="ZB3" s="2068"/>
      <c r="ZC3" s="2068"/>
      <c r="ZD3" s="2068"/>
      <c r="ZE3" s="2068"/>
      <c r="ZF3" s="2068"/>
      <c r="ZG3" s="2068"/>
      <c r="ZH3" s="2068"/>
      <c r="ZI3" s="2068"/>
      <c r="ZJ3" s="2068"/>
      <c r="ZK3" s="2068"/>
      <c r="ZL3" s="2068"/>
      <c r="ZM3" s="2068"/>
      <c r="ZN3" s="2068"/>
      <c r="ZO3" s="2068"/>
      <c r="ZP3" s="2068"/>
      <c r="ZQ3" s="2068"/>
      <c r="ZR3" s="2068"/>
      <c r="ZS3" s="2068"/>
      <c r="ZT3" s="2068"/>
      <c r="ZU3" s="2068"/>
      <c r="ZV3" s="2068"/>
      <c r="ZW3" s="2068"/>
      <c r="ZX3" s="2068"/>
      <c r="ZY3" s="2068"/>
      <c r="ZZ3" s="2068"/>
      <c r="AAA3" s="2068"/>
      <c r="AAB3" s="2068"/>
      <c r="AAC3" s="2068"/>
      <c r="AAD3" s="2068"/>
      <c r="AAE3" s="2068"/>
      <c r="AAF3" s="2068"/>
      <c r="AAG3" s="2068"/>
      <c r="AAH3" s="2068"/>
      <c r="AAI3" s="2068"/>
      <c r="AAJ3" s="2068"/>
      <c r="AAK3" s="2068"/>
      <c r="AAL3" s="2068"/>
      <c r="AAM3" s="2068"/>
      <c r="AAN3" s="2068"/>
      <c r="AAO3" s="2068"/>
      <c r="AAP3" s="2068"/>
      <c r="AAQ3" s="2068"/>
      <c r="AAR3" s="2068"/>
      <c r="AAS3" s="2068"/>
      <c r="AAT3" s="2068"/>
      <c r="AAU3" s="2068"/>
      <c r="AAV3" s="2068"/>
      <c r="AAW3" s="2068"/>
      <c r="AAX3" s="2068"/>
      <c r="AAY3" s="2068"/>
      <c r="AAZ3" s="2068"/>
      <c r="ABA3" s="2068"/>
      <c r="ABB3" s="2068"/>
      <c r="ABC3" s="2068"/>
      <c r="ABD3" s="2068"/>
      <c r="ABE3" s="2068"/>
      <c r="ABF3" s="2068"/>
      <c r="ABG3" s="2068"/>
      <c r="ABH3" s="2068"/>
      <c r="ABI3" s="2068"/>
      <c r="ABJ3" s="2068"/>
      <c r="ABK3" s="2068"/>
      <c r="ABL3" s="2068"/>
      <c r="ABM3" s="2068"/>
      <c r="ABN3" s="2068"/>
      <c r="ABO3" s="2068"/>
      <c r="ABP3" s="2068"/>
      <c r="ABQ3" s="2068"/>
      <c r="ABR3" s="2068"/>
      <c r="ABS3" s="2068"/>
      <c r="ABT3" s="2068"/>
      <c r="ABU3" s="2068"/>
      <c r="ABV3" s="2068"/>
      <c r="ABW3" s="2068"/>
      <c r="ABX3" s="2068"/>
      <c r="ABY3" s="2068"/>
      <c r="ABZ3" s="2068"/>
      <c r="ACA3" s="2068"/>
      <c r="ACB3" s="2068"/>
      <c r="ACC3" s="2068"/>
      <c r="ACD3" s="2068"/>
      <c r="ACE3" s="2068"/>
      <c r="ACF3" s="2068"/>
      <c r="ACG3" s="2068"/>
      <c r="ACH3" s="2068"/>
      <c r="ACI3" s="2068"/>
      <c r="ACJ3" s="2068"/>
      <c r="ACK3" s="2068"/>
      <c r="ACL3" s="2068"/>
      <c r="ACM3" s="2068"/>
      <c r="ACN3" s="2068"/>
      <c r="ACO3" s="2068"/>
      <c r="ACP3" s="2068"/>
      <c r="ACQ3" s="2068"/>
      <c r="ACR3" s="2068"/>
      <c r="ACS3" s="2068"/>
      <c r="ACT3" s="2068"/>
      <c r="ACU3" s="2068"/>
      <c r="ACV3" s="2068"/>
      <c r="ACW3" s="2068"/>
      <c r="ACX3" s="2068"/>
      <c r="ACY3" s="2068"/>
      <c r="ACZ3" s="2068"/>
      <c r="ADA3" s="2068"/>
      <c r="ADB3" s="2068"/>
      <c r="ADC3" s="2068"/>
      <c r="ADD3" s="2068"/>
      <c r="ADE3" s="2068"/>
      <c r="ADF3" s="2068"/>
      <c r="ADG3" s="2068"/>
      <c r="ADH3" s="2068"/>
      <c r="ADI3" s="2068"/>
      <c r="ADJ3" s="2068"/>
      <c r="ADK3" s="2068"/>
      <c r="ADL3" s="2068"/>
      <c r="ADM3" s="2068"/>
      <c r="ADN3" s="2068"/>
      <c r="ADO3" s="2068"/>
      <c r="ADP3" s="2068"/>
      <c r="ADQ3" s="2068"/>
      <c r="ADR3" s="2068"/>
      <c r="ADS3" s="2068"/>
      <c r="ADT3" s="2068"/>
      <c r="ADU3" s="2068"/>
      <c r="ADV3" s="2068"/>
      <c r="ADW3" s="2068"/>
      <c r="ADX3" s="2068"/>
      <c r="ADY3" s="2068"/>
      <c r="ADZ3" s="2068"/>
      <c r="AEA3" s="2068"/>
      <c r="AEB3" s="2068"/>
      <c r="AEC3" s="2068"/>
      <c r="AED3" s="2068"/>
      <c r="AEE3" s="2068"/>
      <c r="AEF3" s="2068"/>
      <c r="AEG3" s="2068"/>
      <c r="AEH3" s="2068"/>
      <c r="AEI3" s="2068"/>
      <c r="AEJ3" s="2068"/>
      <c r="AEK3" s="2068"/>
      <c r="AEL3" s="2068"/>
      <c r="AEM3" s="2068"/>
      <c r="AEN3" s="2068"/>
      <c r="AEO3" s="2068"/>
      <c r="AEP3" s="2068"/>
      <c r="AEQ3" s="2068"/>
      <c r="AER3" s="2068"/>
      <c r="AES3" s="2068"/>
      <c r="AET3" s="2068"/>
      <c r="AEU3" s="2068"/>
      <c r="AEV3" s="2068"/>
      <c r="AEW3" s="2068"/>
      <c r="AEX3" s="2068"/>
      <c r="AEY3" s="2068"/>
      <c r="AEZ3" s="2068"/>
      <c r="AFA3" s="2068"/>
      <c r="AFB3" s="2068"/>
      <c r="AFC3" s="2068"/>
      <c r="AFD3" s="2068"/>
      <c r="AFE3" s="2068"/>
      <c r="AFF3" s="2068"/>
      <c r="AFG3" s="2068"/>
      <c r="AFH3" s="2068"/>
      <c r="AFI3" s="2068"/>
      <c r="AFJ3" s="2068"/>
      <c r="AFK3" s="2068"/>
      <c r="AFL3" s="2068"/>
      <c r="AFM3" s="2068"/>
      <c r="AFN3" s="2068"/>
      <c r="AFO3" s="2068"/>
      <c r="AFP3" s="2068"/>
      <c r="AFQ3" s="2068"/>
      <c r="AFR3" s="2068"/>
      <c r="AFS3" s="2068"/>
      <c r="AFT3" s="2068"/>
      <c r="AFU3" s="2068"/>
      <c r="AFV3" s="2068"/>
      <c r="AFW3" s="2068"/>
      <c r="AFX3" s="2068"/>
      <c r="AFY3" s="2068"/>
      <c r="AFZ3" s="2068"/>
      <c r="AGA3" s="2068"/>
      <c r="AGB3" s="2068"/>
      <c r="AGC3" s="2068"/>
      <c r="AGD3" s="2068"/>
      <c r="AGE3" s="2068"/>
      <c r="AGF3" s="2068"/>
      <c r="AGG3" s="2068"/>
      <c r="AGH3" s="2068"/>
      <c r="AGI3" s="2068"/>
      <c r="AGJ3" s="2068"/>
      <c r="AGK3" s="2068"/>
      <c r="AGL3" s="2068"/>
      <c r="AGM3" s="2068"/>
      <c r="AGN3" s="2068"/>
      <c r="AGO3" s="2068"/>
      <c r="AGP3" s="2068"/>
      <c r="AGQ3" s="2068"/>
      <c r="AGR3" s="2068"/>
      <c r="AGS3" s="2068"/>
      <c r="AGT3" s="2068"/>
      <c r="AGU3" s="2068"/>
      <c r="AGV3" s="2068"/>
      <c r="AGW3" s="2068"/>
      <c r="AGX3" s="2068"/>
      <c r="AGY3" s="2068"/>
      <c r="AGZ3" s="2068"/>
      <c r="AHA3" s="2068"/>
      <c r="AHB3" s="2068"/>
      <c r="AHC3" s="2068"/>
      <c r="AHD3" s="2068"/>
      <c r="AHE3" s="2068"/>
      <c r="AHF3" s="2068"/>
      <c r="AHG3" s="2068"/>
      <c r="AHH3" s="2068"/>
      <c r="AHI3" s="2068"/>
      <c r="AHJ3" s="2068"/>
      <c r="AHK3" s="2068"/>
      <c r="AHL3" s="2068"/>
      <c r="AHM3" s="2068"/>
      <c r="AHN3" s="2068"/>
      <c r="AHO3" s="2068"/>
      <c r="AHP3" s="2068"/>
      <c r="AHQ3" s="2068"/>
      <c r="AHR3" s="2068"/>
      <c r="AHS3" s="2068"/>
      <c r="AHT3" s="2068"/>
      <c r="AHU3" s="2068"/>
      <c r="AHV3" s="2068"/>
      <c r="AHW3" s="2068"/>
      <c r="AHX3" s="2068"/>
      <c r="AHY3" s="2068"/>
      <c r="AHZ3" s="2068"/>
      <c r="AIA3" s="2068"/>
      <c r="AIB3" s="2068"/>
      <c r="AIC3" s="2068"/>
      <c r="AID3" s="2068"/>
      <c r="AIE3" s="2068"/>
      <c r="AIF3" s="2068"/>
      <c r="AIG3" s="2068"/>
      <c r="AIH3" s="2068"/>
      <c r="AII3" s="2068"/>
      <c r="AIJ3" s="2068"/>
      <c r="AIK3" s="2068"/>
      <c r="AIL3" s="2068"/>
      <c r="AIM3" s="2068"/>
      <c r="AIN3" s="2068"/>
      <c r="AIO3" s="2068"/>
      <c r="AIP3" s="2068"/>
      <c r="AIQ3" s="2068"/>
      <c r="AIR3" s="2068"/>
      <c r="AIS3" s="2068"/>
      <c r="AIT3" s="2068"/>
      <c r="AIU3" s="2068"/>
      <c r="AIV3" s="2068"/>
      <c r="AIW3" s="2068"/>
      <c r="AIX3" s="2068"/>
      <c r="AIY3" s="2068"/>
      <c r="AIZ3" s="2068"/>
      <c r="AJA3" s="2068"/>
      <c r="AJB3" s="2068"/>
      <c r="AJC3" s="2068"/>
      <c r="AJD3" s="2068"/>
      <c r="AJE3" s="2068"/>
      <c r="AJF3" s="2068"/>
      <c r="AJG3" s="2068"/>
      <c r="AJH3" s="2068"/>
      <c r="AJI3" s="2068"/>
      <c r="AJJ3" s="2068"/>
      <c r="AJK3" s="2068"/>
      <c r="AJL3" s="2068"/>
      <c r="AJM3" s="2068"/>
      <c r="AJN3" s="2068"/>
      <c r="AJO3" s="2068"/>
      <c r="AJP3" s="2068"/>
      <c r="AJQ3" s="2068"/>
      <c r="AJR3" s="2068"/>
      <c r="AJS3" s="2068"/>
      <c r="AJT3" s="2068"/>
      <c r="AJU3" s="2068"/>
      <c r="AJV3" s="2068"/>
      <c r="AJW3" s="2068"/>
      <c r="AJX3" s="2068"/>
      <c r="AJY3" s="2068"/>
      <c r="AJZ3" s="2068"/>
      <c r="AKA3" s="2068"/>
      <c r="AKB3" s="2068"/>
      <c r="AKC3" s="2068"/>
      <c r="AKD3" s="2068"/>
      <c r="AKE3" s="2068"/>
      <c r="AKF3" s="2068"/>
      <c r="AKG3" s="2068"/>
      <c r="AKH3" s="2068"/>
      <c r="AKI3" s="2068"/>
      <c r="AKJ3" s="2068"/>
      <c r="AKK3" s="2068"/>
      <c r="AKL3" s="2068"/>
      <c r="AKM3" s="2068"/>
      <c r="AKN3" s="2068"/>
      <c r="AKO3" s="2068"/>
      <c r="AKP3" s="2068"/>
      <c r="AKQ3" s="2068"/>
      <c r="AKR3" s="2068"/>
      <c r="AKS3" s="2068"/>
      <c r="AKT3" s="2068"/>
      <c r="AKU3" s="2068"/>
      <c r="AKV3" s="2068"/>
      <c r="AKW3" s="2068"/>
      <c r="AKX3" s="2068"/>
      <c r="AKY3" s="2068"/>
      <c r="AKZ3" s="2068"/>
      <c r="ALA3" s="2068"/>
      <c r="ALB3" s="2068"/>
      <c r="ALC3" s="2068"/>
      <c r="ALD3" s="2068"/>
      <c r="ALE3" s="2068"/>
      <c r="ALF3" s="2068"/>
      <c r="ALG3" s="2068"/>
      <c r="ALH3" s="2068"/>
      <c r="ALI3" s="2068"/>
      <c r="ALJ3" s="2068"/>
      <c r="ALK3" s="2068"/>
      <c r="ALL3" s="2068"/>
      <c r="ALM3" s="2068"/>
      <c r="ALN3" s="2068"/>
      <c r="ALO3" s="2068"/>
      <c r="ALP3" s="2068"/>
      <c r="ALQ3" s="2068"/>
      <c r="ALR3" s="2068"/>
      <c r="ALS3" s="2068"/>
      <c r="ALT3" s="2068"/>
      <c r="ALU3" s="2068"/>
      <c r="ALV3" s="2068"/>
      <c r="ALW3" s="2068"/>
      <c r="ALX3" s="2068"/>
      <c r="ALY3" s="2068"/>
      <c r="ALZ3" s="2068"/>
      <c r="AMA3" s="2068"/>
      <c r="AMB3" s="2068"/>
      <c r="AMC3" s="2068"/>
      <c r="AMD3" s="2068"/>
      <c r="AME3" s="2068"/>
      <c r="AMF3" s="2068"/>
      <c r="AMG3" s="2068"/>
      <c r="AMH3" s="2068"/>
      <c r="AMI3" s="2068"/>
      <c r="AMJ3" s="2068"/>
      <c r="AMK3" s="2068"/>
      <c r="AML3" s="2068"/>
      <c r="AMM3" s="2068"/>
      <c r="AMN3" s="2068"/>
      <c r="AMO3" s="2068"/>
      <c r="AMP3" s="2068"/>
      <c r="AMQ3" s="2068"/>
      <c r="AMR3" s="2068"/>
      <c r="AMS3" s="2068"/>
      <c r="AMT3" s="2068"/>
      <c r="AMU3" s="2068"/>
      <c r="AMV3" s="2068"/>
      <c r="AMW3" s="2068"/>
      <c r="AMX3" s="2068"/>
      <c r="AMY3" s="2068"/>
      <c r="AMZ3" s="2068"/>
      <c r="ANA3" s="2068"/>
      <c r="ANB3" s="2068"/>
      <c r="ANC3" s="2068"/>
      <c r="AND3" s="2068"/>
      <c r="ANE3" s="2068"/>
      <c r="ANF3" s="2068"/>
      <c r="ANG3" s="2068"/>
      <c r="ANH3" s="2068"/>
      <c r="ANI3" s="2068"/>
      <c r="ANJ3" s="2068"/>
      <c r="ANK3" s="2068"/>
      <c r="ANL3" s="2068"/>
      <c r="ANM3" s="2068"/>
      <c r="ANN3" s="2068"/>
      <c r="ANO3" s="2068"/>
      <c r="ANP3" s="2068"/>
      <c r="ANQ3" s="2068"/>
      <c r="ANR3" s="2068"/>
      <c r="ANS3" s="2068"/>
      <c r="ANT3" s="2068"/>
      <c r="ANU3" s="2068"/>
      <c r="ANV3" s="2068"/>
      <c r="ANW3" s="2068"/>
      <c r="ANX3" s="2068"/>
      <c r="ANY3" s="2068"/>
      <c r="ANZ3" s="2068"/>
      <c r="AOA3" s="2068"/>
      <c r="AOB3" s="2068"/>
      <c r="AOC3" s="2068"/>
      <c r="AOD3" s="2068"/>
      <c r="AOE3" s="2068"/>
      <c r="AOF3" s="2068"/>
      <c r="AOG3" s="2068"/>
      <c r="AOH3" s="2068"/>
      <c r="AOI3" s="2068"/>
      <c r="AOJ3" s="2068"/>
      <c r="AOK3" s="2068"/>
      <c r="AOL3" s="2068"/>
      <c r="AOM3" s="2068"/>
      <c r="AON3" s="2068"/>
      <c r="AOO3" s="2068"/>
      <c r="AOP3" s="2068"/>
      <c r="AOQ3" s="2068"/>
      <c r="AOR3" s="2068"/>
      <c r="AOS3" s="2068"/>
      <c r="AOT3" s="2068"/>
      <c r="AOU3" s="2068"/>
      <c r="AOV3" s="2068"/>
      <c r="AOW3" s="2068"/>
      <c r="AOX3" s="2068"/>
      <c r="AOY3" s="2068"/>
      <c r="AOZ3" s="2068"/>
      <c r="APA3" s="2068"/>
      <c r="APB3" s="2068"/>
      <c r="APC3" s="2068"/>
      <c r="APD3" s="2068"/>
      <c r="APE3" s="2068"/>
      <c r="APF3" s="2068"/>
      <c r="APG3" s="2068"/>
      <c r="APH3" s="2068"/>
      <c r="API3" s="2068"/>
      <c r="APJ3" s="2068"/>
      <c r="APK3" s="2068"/>
      <c r="APL3" s="2068"/>
      <c r="APM3" s="2068"/>
      <c r="APN3" s="2068"/>
      <c r="APO3" s="2068"/>
      <c r="APP3" s="2068"/>
      <c r="APQ3" s="2068"/>
      <c r="APR3" s="2068"/>
      <c r="APS3" s="2068"/>
      <c r="APT3" s="2068"/>
      <c r="APU3" s="2068"/>
      <c r="APV3" s="2068"/>
      <c r="APW3" s="2068"/>
      <c r="APX3" s="2068"/>
      <c r="APY3" s="2068"/>
      <c r="APZ3" s="2068"/>
      <c r="AQA3" s="2068"/>
      <c r="AQB3" s="2068"/>
      <c r="AQC3" s="2068"/>
      <c r="AQD3" s="2068"/>
      <c r="AQE3" s="2068"/>
      <c r="AQF3" s="2068"/>
      <c r="AQG3" s="2068"/>
      <c r="AQH3" s="2068"/>
      <c r="AQI3" s="2068"/>
      <c r="AQJ3" s="2068"/>
      <c r="AQK3" s="2068"/>
      <c r="AQL3" s="2068"/>
      <c r="AQM3" s="2068"/>
      <c r="AQN3" s="2068"/>
      <c r="AQO3" s="2068"/>
      <c r="AQP3" s="2068"/>
      <c r="AQQ3" s="2068"/>
      <c r="AQR3" s="2068"/>
      <c r="AQS3" s="2068"/>
      <c r="AQT3" s="2068"/>
      <c r="AQU3" s="2068"/>
      <c r="AQV3" s="2068"/>
      <c r="AQW3" s="2068"/>
      <c r="AQX3" s="2068"/>
      <c r="AQY3" s="2068"/>
      <c r="AQZ3" s="2068"/>
      <c r="ARA3" s="2068"/>
      <c r="ARB3" s="2068"/>
      <c r="ARC3" s="2068"/>
      <c r="ARD3" s="2068"/>
      <c r="ARE3" s="2068"/>
      <c r="ARF3" s="2068"/>
      <c r="ARG3" s="2068"/>
      <c r="ARH3" s="2068"/>
      <c r="ARI3" s="2068"/>
      <c r="ARJ3" s="2068"/>
      <c r="ARK3" s="2068"/>
      <c r="ARL3" s="2068"/>
      <c r="ARM3" s="2068"/>
      <c r="ARN3" s="2068"/>
      <c r="ARO3" s="2068"/>
      <c r="ARP3" s="2068"/>
      <c r="ARQ3" s="2068"/>
      <c r="ARR3" s="2068"/>
      <c r="ARS3" s="2068"/>
      <c r="ART3" s="2068"/>
      <c r="ARU3" s="2068"/>
      <c r="ARV3" s="2068"/>
      <c r="ARW3" s="2068"/>
      <c r="ARX3" s="2068"/>
      <c r="ARY3" s="2068"/>
      <c r="ARZ3" s="2068"/>
      <c r="ASA3" s="2068"/>
      <c r="ASB3" s="2068"/>
      <c r="ASC3" s="2068"/>
      <c r="ASD3" s="2068"/>
      <c r="ASE3" s="2068"/>
      <c r="ASF3" s="2068"/>
      <c r="ASG3" s="2068"/>
      <c r="ASH3" s="2068"/>
      <c r="ASI3" s="2068"/>
      <c r="ASJ3" s="2068"/>
      <c r="ASK3" s="2068"/>
      <c r="ASL3" s="2068"/>
      <c r="ASM3" s="2068"/>
      <c r="ASN3" s="2068"/>
      <c r="ASO3" s="2068"/>
      <c r="ASP3" s="2068"/>
      <c r="ASQ3" s="2068"/>
      <c r="ASR3" s="2068"/>
      <c r="ASS3" s="2068"/>
      <c r="AST3" s="2068"/>
      <c r="ASU3" s="2068"/>
      <c r="ASV3" s="2068"/>
      <c r="ASW3" s="2068"/>
      <c r="ASX3" s="2068"/>
      <c r="ASY3" s="2068"/>
      <c r="ASZ3" s="2068"/>
      <c r="ATA3" s="2068"/>
      <c r="ATB3" s="2068"/>
      <c r="ATC3" s="2068"/>
      <c r="ATD3" s="2068"/>
      <c r="ATE3" s="2068"/>
      <c r="ATF3" s="2068"/>
      <c r="ATG3" s="2068"/>
      <c r="ATH3" s="2068"/>
      <c r="ATI3" s="2068"/>
      <c r="ATJ3" s="2068"/>
      <c r="ATK3" s="2068"/>
      <c r="ATL3" s="2068"/>
      <c r="ATM3" s="2068"/>
      <c r="ATN3" s="2068"/>
      <c r="ATO3" s="2068"/>
      <c r="ATP3" s="2068"/>
      <c r="ATQ3" s="2068"/>
      <c r="ATR3" s="2068"/>
      <c r="ATS3" s="2068"/>
      <c r="ATT3" s="2068"/>
      <c r="ATU3" s="2068"/>
      <c r="ATV3" s="2068"/>
      <c r="ATW3" s="2068"/>
      <c r="ATX3" s="2068"/>
      <c r="ATY3" s="2068"/>
      <c r="ATZ3" s="2068"/>
      <c r="AUA3" s="2068"/>
      <c r="AUB3" s="2068"/>
      <c r="AUC3" s="2068"/>
      <c r="AUD3" s="2068"/>
      <c r="AUE3" s="2068"/>
      <c r="AUF3" s="2068"/>
      <c r="AUG3" s="2068"/>
      <c r="AUH3" s="2068"/>
      <c r="AUI3" s="2068"/>
      <c r="AUJ3" s="2068"/>
      <c r="AUK3" s="2068"/>
      <c r="AUL3" s="2068"/>
      <c r="AUM3" s="2068"/>
      <c r="AUN3" s="2068"/>
      <c r="AUO3" s="2068"/>
      <c r="AUP3" s="2068"/>
      <c r="AUQ3" s="2068"/>
      <c r="AUR3" s="2068"/>
      <c r="AUS3" s="2068"/>
      <c r="AUT3" s="2068"/>
      <c r="AUU3" s="2068"/>
      <c r="AUV3" s="2068"/>
      <c r="AUW3" s="2068"/>
      <c r="AUX3" s="2068"/>
      <c r="AUY3" s="2068"/>
      <c r="AUZ3" s="2068"/>
      <c r="AVA3" s="2068"/>
      <c r="AVB3" s="2068"/>
      <c r="AVC3" s="2068"/>
      <c r="AVD3" s="2068"/>
      <c r="AVE3" s="2068"/>
      <c r="AVF3" s="2068"/>
      <c r="AVG3" s="2068"/>
      <c r="AVH3" s="2068"/>
      <c r="AVI3" s="2068"/>
      <c r="AVJ3" s="2068"/>
      <c r="AVK3" s="2068"/>
      <c r="AVL3" s="2068"/>
      <c r="AVM3" s="2068"/>
      <c r="AVN3" s="2068"/>
      <c r="AVO3" s="2068"/>
      <c r="AVP3" s="2068"/>
      <c r="AVQ3" s="2068"/>
      <c r="AVR3" s="2068"/>
      <c r="AVS3" s="2068"/>
      <c r="AVT3" s="2068"/>
      <c r="AVU3" s="2068"/>
      <c r="AVV3" s="2068"/>
      <c r="AVW3" s="2068"/>
      <c r="AVX3" s="2068"/>
      <c r="AVY3" s="2068"/>
      <c r="AVZ3" s="2068"/>
      <c r="AWA3" s="2068"/>
      <c r="AWB3" s="2068"/>
      <c r="AWC3" s="2068"/>
      <c r="AWD3" s="2068"/>
      <c r="AWE3" s="2068"/>
      <c r="AWF3" s="2068"/>
      <c r="AWG3" s="2068"/>
      <c r="AWH3" s="2068"/>
      <c r="AWI3" s="2068"/>
      <c r="AWJ3" s="2068"/>
      <c r="AWK3" s="2068"/>
      <c r="AWL3" s="2068"/>
      <c r="AWM3" s="2068"/>
      <c r="AWN3" s="2068"/>
      <c r="AWO3" s="2068"/>
      <c r="AWP3" s="2068"/>
      <c r="AWQ3" s="2068"/>
      <c r="AWR3" s="2068"/>
      <c r="AWS3" s="2068"/>
      <c r="AWT3" s="2068"/>
      <c r="AWU3" s="2068"/>
      <c r="AWV3" s="2068"/>
      <c r="AWW3" s="2068"/>
      <c r="AWX3" s="2068"/>
      <c r="AWY3" s="2068"/>
      <c r="AWZ3" s="2068"/>
      <c r="AXA3" s="2068"/>
      <c r="AXB3" s="2068"/>
      <c r="AXC3" s="2068"/>
      <c r="AXD3" s="2068"/>
      <c r="AXE3" s="2068"/>
      <c r="AXF3" s="2068"/>
      <c r="AXG3" s="2068"/>
      <c r="AXH3" s="2068"/>
      <c r="AXI3" s="2068"/>
      <c r="AXJ3" s="2068"/>
      <c r="AXK3" s="2068"/>
      <c r="AXL3" s="2068"/>
      <c r="AXM3" s="2068"/>
      <c r="AXN3" s="2068"/>
      <c r="AXO3" s="2068"/>
      <c r="AXP3" s="2068"/>
      <c r="AXQ3" s="2068"/>
      <c r="AXR3" s="2068"/>
      <c r="AXS3" s="2068"/>
      <c r="AXT3" s="2068"/>
      <c r="AXU3" s="2068"/>
      <c r="AXV3" s="2068"/>
      <c r="AXW3" s="2068"/>
      <c r="AXX3" s="2068"/>
      <c r="AXY3" s="2068"/>
      <c r="AXZ3" s="2068"/>
      <c r="AYA3" s="2068"/>
      <c r="AYB3" s="2068"/>
      <c r="AYC3" s="2068"/>
      <c r="AYD3" s="2068"/>
      <c r="AYE3" s="2068"/>
      <c r="AYF3" s="2068"/>
      <c r="AYG3" s="2068"/>
      <c r="AYH3" s="2068"/>
      <c r="AYI3" s="2068"/>
      <c r="AYJ3" s="2068"/>
      <c r="AYK3" s="2068"/>
      <c r="AYL3" s="2068"/>
      <c r="AYM3" s="2068"/>
      <c r="AYN3" s="2068"/>
      <c r="AYO3" s="2068"/>
      <c r="AYP3" s="2068"/>
      <c r="AYQ3" s="2068"/>
      <c r="AYR3" s="2068"/>
      <c r="AYS3" s="2068"/>
      <c r="AYT3" s="2068"/>
      <c r="AYU3" s="2068"/>
      <c r="AYV3" s="2068"/>
      <c r="AYW3" s="2068"/>
      <c r="AYX3" s="2068"/>
      <c r="AYY3" s="2068"/>
      <c r="AYZ3" s="2068"/>
      <c r="AZA3" s="2068"/>
      <c r="AZB3" s="2068"/>
      <c r="AZC3" s="2068"/>
      <c r="AZD3" s="2068"/>
      <c r="AZE3" s="2068"/>
      <c r="AZF3" s="2068"/>
      <c r="AZG3" s="2068"/>
      <c r="AZH3" s="2068"/>
      <c r="AZI3" s="2068"/>
      <c r="AZJ3" s="2068"/>
      <c r="AZK3" s="2068"/>
      <c r="AZL3" s="2068"/>
      <c r="AZM3" s="2068"/>
      <c r="AZN3" s="2068"/>
      <c r="AZO3" s="2068"/>
      <c r="AZP3" s="2068"/>
      <c r="AZQ3" s="2068"/>
      <c r="AZR3" s="2068"/>
      <c r="AZS3" s="2068"/>
      <c r="AZT3" s="2068"/>
      <c r="AZU3" s="2068"/>
      <c r="AZV3" s="2068"/>
      <c r="AZW3" s="2068"/>
      <c r="AZX3" s="2068"/>
      <c r="AZY3" s="2068"/>
      <c r="AZZ3" s="2068"/>
      <c r="BAA3" s="2068"/>
      <c r="BAB3" s="2068"/>
      <c r="BAC3" s="2068"/>
      <c r="BAD3" s="2068"/>
      <c r="BAE3" s="2068"/>
      <c r="BAF3" s="2068"/>
      <c r="BAG3" s="2068"/>
      <c r="BAH3" s="2068"/>
      <c r="BAI3" s="2068"/>
      <c r="BAJ3" s="2068"/>
      <c r="BAK3" s="2068"/>
      <c r="BAL3" s="2068"/>
      <c r="BAM3" s="2068"/>
      <c r="BAN3" s="2068"/>
      <c r="BAO3" s="2068"/>
      <c r="BAP3" s="2068"/>
      <c r="BAQ3" s="2068"/>
      <c r="BAR3" s="2068"/>
      <c r="BAS3" s="2068"/>
      <c r="BAT3" s="2068"/>
      <c r="BAU3" s="2068"/>
      <c r="BAV3" s="2068"/>
      <c r="BAW3" s="2068"/>
      <c r="BAX3" s="2068"/>
      <c r="BAY3" s="2068"/>
      <c r="BAZ3" s="2068"/>
      <c r="BBA3" s="2068"/>
      <c r="BBB3" s="2068"/>
      <c r="BBC3" s="2068"/>
      <c r="BBD3" s="2068"/>
      <c r="BBE3" s="2068"/>
      <c r="BBF3" s="2068"/>
      <c r="BBG3" s="2068"/>
      <c r="BBH3" s="2068"/>
      <c r="BBI3" s="2068"/>
      <c r="BBJ3" s="2068"/>
      <c r="BBK3" s="2068"/>
      <c r="BBL3" s="2068"/>
      <c r="BBM3" s="2068"/>
      <c r="BBN3" s="2068"/>
      <c r="BBO3" s="2068"/>
      <c r="BBP3" s="2068"/>
      <c r="BBQ3" s="2068"/>
      <c r="BBR3" s="2068"/>
      <c r="BBS3" s="2068"/>
      <c r="BBT3" s="2068"/>
      <c r="BBU3" s="2068"/>
      <c r="BBV3" s="2068"/>
      <c r="BBW3" s="2068"/>
      <c r="BBX3" s="2068"/>
      <c r="BBY3" s="2068"/>
      <c r="BBZ3" s="2068"/>
      <c r="BCA3" s="2068"/>
      <c r="BCB3" s="2068"/>
      <c r="BCC3" s="2068"/>
      <c r="BCD3" s="2068"/>
      <c r="BCE3" s="2068"/>
      <c r="BCF3" s="2068"/>
      <c r="BCG3" s="2068"/>
      <c r="BCH3" s="2068"/>
      <c r="BCI3" s="2068"/>
      <c r="BCJ3" s="2068"/>
      <c r="BCK3" s="2068"/>
      <c r="BCL3" s="2068"/>
      <c r="BCM3" s="2068"/>
      <c r="BCN3" s="2068"/>
      <c r="BCO3" s="2068"/>
      <c r="BCP3" s="2068"/>
      <c r="BCQ3" s="2068"/>
      <c r="BCR3" s="2068"/>
      <c r="BCS3" s="2068"/>
      <c r="BCT3" s="2068"/>
      <c r="BCU3" s="2068"/>
      <c r="BCV3" s="2068"/>
      <c r="BCW3" s="2068"/>
      <c r="BCX3" s="2068"/>
      <c r="BCY3" s="2068"/>
      <c r="BCZ3" s="2068"/>
      <c r="BDA3" s="2068"/>
      <c r="BDB3" s="2068"/>
      <c r="BDC3" s="2068"/>
      <c r="BDD3" s="2068"/>
      <c r="BDE3" s="2068"/>
      <c r="BDF3" s="2068"/>
      <c r="BDG3" s="2068"/>
      <c r="BDH3" s="2068"/>
      <c r="BDI3" s="2068"/>
      <c r="BDJ3" s="2068"/>
      <c r="BDK3" s="2068"/>
      <c r="BDL3" s="2068"/>
      <c r="BDM3" s="2068"/>
      <c r="BDN3" s="2068"/>
      <c r="BDO3" s="2068"/>
      <c r="BDP3" s="2068"/>
      <c r="BDQ3" s="2068"/>
      <c r="BDR3" s="2068"/>
      <c r="BDS3" s="2068"/>
      <c r="BDT3" s="2068"/>
      <c r="BDU3" s="2068"/>
      <c r="BDV3" s="2068"/>
      <c r="BDW3" s="2068"/>
      <c r="BDX3" s="2068"/>
      <c r="BDY3" s="2068"/>
      <c r="BDZ3" s="2068"/>
      <c r="BEA3" s="2068"/>
      <c r="BEB3" s="2068"/>
      <c r="BEC3" s="2068"/>
      <c r="BED3" s="2068"/>
      <c r="BEE3" s="2068"/>
      <c r="BEF3" s="2068"/>
      <c r="BEG3" s="2068"/>
      <c r="BEH3" s="2068"/>
      <c r="BEI3" s="2068"/>
      <c r="BEJ3" s="2068"/>
      <c r="BEK3" s="2068"/>
      <c r="BEL3" s="2068"/>
      <c r="BEM3" s="2068"/>
      <c r="BEN3" s="2068"/>
      <c r="BEO3" s="2068"/>
      <c r="BEP3" s="2068"/>
      <c r="BEQ3" s="2068"/>
      <c r="BER3" s="2068"/>
      <c r="BES3" s="2068"/>
      <c r="BET3" s="2068"/>
      <c r="BEU3" s="2068"/>
      <c r="BEV3" s="2068"/>
      <c r="BEW3" s="2068"/>
      <c r="BEX3" s="2068"/>
      <c r="BEY3" s="2068"/>
      <c r="BEZ3" s="2068"/>
      <c r="BFA3" s="2068"/>
      <c r="BFB3" s="2068"/>
      <c r="BFC3" s="2068"/>
      <c r="BFD3" s="2068"/>
      <c r="BFE3" s="2068"/>
      <c r="BFF3" s="2068"/>
      <c r="BFG3" s="2068"/>
      <c r="BFH3" s="2068"/>
      <c r="BFI3" s="2068"/>
      <c r="BFJ3" s="2068"/>
      <c r="BFK3" s="2068"/>
      <c r="BFL3" s="2068"/>
      <c r="BFM3" s="2068"/>
      <c r="BFN3" s="2068"/>
      <c r="BFO3" s="2068"/>
      <c r="BFP3" s="2068"/>
      <c r="BFQ3" s="2068"/>
      <c r="BFR3" s="2068"/>
      <c r="BFS3" s="2068"/>
      <c r="BFT3" s="2068"/>
      <c r="BFU3" s="2068"/>
      <c r="BFV3" s="2068"/>
      <c r="BFW3" s="2068"/>
      <c r="BFX3" s="2068"/>
      <c r="BFY3" s="2068"/>
      <c r="BFZ3" s="2068"/>
      <c r="BGA3" s="2068"/>
      <c r="BGB3" s="2068"/>
      <c r="BGC3" s="2068"/>
      <c r="BGD3" s="2068"/>
      <c r="BGE3" s="2068"/>
      <c r="BGF3" s="2068"/>
      <c r="BGG3" s="2068"/>
      <c r="BGH3" s="2068"/>
      <c r="BGI3" s="2068"/>
      <c r="BGJ3" s="2068"/>
      <c r="BGK3" s="2068"/>
      <c r="BGL3" s="2068"/>
      <c r="BGM3" s="2068"/>
      <c r="BGN3" s="2068"/>
      <c r="BGO3" s="2068"/>
      <c r="BGP3" s="2068"/>
      <c r="BGQ3" s="2068"/>
      <c r="BGR3" s="2068"/>
      <c r="BGS3" s="2068"/>
      <c r="BGT3" s="2068"/>
      <c r="BGU3" s="2068"/>
      <c r="BGV3" s="2068"/>
      <c r="BGW3" s="2068"/>
      <c r="BGX3" s="2068"/>
      <c r="BGY3" s="2068"/>
      <c r="BGZ3" s="2068"/>
      <c r="BHA3" s="2068"/>
      <c r="BHB3" s="2068"/>
      <c r="BHC3" s="2068"/>
      <c r="BHD3" s="2068"/>
      <c r="BHE3" s="2068"/>
      <c r="BHF3" s="2068"/>
      <c r="BHG3" s="2068"/>
      <c r="BHH3" s="2068"/>
      <c r="BHI3" s="2068"/>
      <c r="BHJ3" s="2068"/>
      <c r="BHK3" s="2068"/>
      <c r="BHL3" s="2068"/>
      <c r="BHM3" s="2068"/>
      <c r="BHN3" s="2068"/>
      <c r="BHO3" s="2068"/>
      <c r="BHP3" s="2068"/>
      <c r="BHQ3" s="2068"/>
      <c r="BHR3" s="2068"/>
      <c r="BHS3" s="2068"/>
      <c r="BHT3" s="2068"/>
      <c r="BHU3" s="2068"/>
      <c r="BHV3" s="2068"/>
      <c r="BHW3" s="2068"/>
      <c r="BHX3" s="2068"/>
      <c r="BHY3" s="2068"/>
      <c r="BHZ3" s="2068"/>
      <c r="BIA3" s="2068"/>
      <c r="BIB3" s="2068"/>
      <c r="BIC3" s="2068"/>
      <c r="BID3" s="2068"/>
      <c r="BIE3" s="2068"/>
      <c r="BIF3" s="2068"/>
      <c r="BIG3" s="2068"/>
      <c r="BIH3" s="2068"/>
      <c r="BII3" s="2068"/>
      <c r="BIJ3" s="2068"/>
      <c r="BIK3" s="2068"/>
      <c r="BIL3" s="2068"/>
      <c r="BIM3" s="2068"/>
      <c r="BIN3" s="2068"/>
      <c r="BIO3" s="2068"/>
      <c r="BIP3" s="2068"/>
      <c r="BIQ3" s="2068"/>
      <c r="BIR3" s="2068"/>
      <c r="BIS3" s="2068"/>
      <c r="BIT3" s="2068"/>
      <c r="BIU3" s="2068"/>
      <c r="BIV3" s="2068"/>
      <c r="BIW3" s="2068"/>
      <c r="BIX3" s="2068"/>
      <c r="BIY3" s="2068"/>
      <c r="BIZ3" s="2068"/>
      <c r="BJA3" s="2068"/>
      <c r="BJB3" s="2068"/>
      <c r="BJC3" s="2068"/>
      <c r="BJD3" s="2068"/>
      <c r="BJE3" s="2068"/>
      <c r="BJF3" s="2068"/>
      <c r="BJG3" s="2068"/>
      <c r="BJH3" s="2068"/>
      <c r="BJI3" s="2068"/>
      <c r="BJJ3" s="2068"/>
      <c r="BJK3" s="2068"/>
      <c r="BJL3" s="2068"/>
      <c r="BJM3" s="2068"/>
      <c r="BJN3" s="2068"/>
      <c r="BJO3" s="2068"/>
      <c r="BJP3" s="2068"/>
      <c r="BJQ3" s="2068"/>
      <c r="BJR3" s="2068"/>
      <c r="BJS3" s="2068"/>
      <c r="BJT3" s="2068"/>
      <c r="BJU3" s="2068"/>
      <c r="BJV3" s="2068"/>
      <c r="BJW3" s="2068"/>
      <c r="BJX3" s="2068"/>
      <c r="BJY3" s="2068"/>
      <c r="BJZ3" s="2068"/>
      <c r="BKA3" s="2068"/>
      <c r="BKB3" s="2068"/>
      <c r="BKC3" s="2068"/>
      <c r="BKD3" s="2068"/>
      <c r="BKE3" s="2068"/>
      <c r="BKF3" s="2068"/>
      <c r="BKG3" s="2068"/>
      <c r="BKH3" s="2068"/>
      <c r="BKI3" s="2068"/>
      <c r="BKJ3" s="2068"/>
      <c r="BKK3" s="2068"/>
      <c r="BKL3" s="2068"/>
      <c r="BKM3" s="2068"/>
      <c r="BKN3" s="2068"/>
      <c r="BKO3" s="2068"/>
      <c r="BKP3" s="2068"/>
      <c r="BKQ3" s="2068"/>
      <c r="BKR3" s="2068"/>
      <c r="BKS3" s="2068"/>
      <c r="BKT3" s="2068"/>
      <c r="BKU3" s="2068"/>
      <c r="BKV3" s="2068"/>
      <c r="BKW3" s="2068"/>
      <c r="BKX3" s="2068"/>
      <c r="BKY3" s="2068"/>
      <c r="BKZ3" s="2068"/>
      <c r="BLA3" s="2068"/>
      <c r="BLB3" s="2068"/>
      <c r="BLC3" s="2068"/>
      <c r="BLD3" s="2068"/>
      <c r="BLE3" s="2068"/>
      <c r="BLF3" s="2068"/>
      <c r="BLG3" s="2068"/>
      <c r="BLH3" s="2068"/>
      <c r="BLI3" s="2068"/>
      <c r="BLJ3" s="2068"/>
      <c r="BLK3" s="2068"/>
      <c r="BLL3" s="2068"/>
      <c r="BLM3" s="2068"/>
      <c r="BLN3" s="2068"/>
      <c r="BLO3" s="2068"/>
      <c r="BLP3" s="2068"/>
      <c r="BLQ3" s="2068"/>
      <c r="BLR3" s="2068"/>
      <c r="BLS3" s="2068"/>
      <c r="BLT3" s="2068"/>
      <c r="BLU3" s="2068"/>
      <c r="BLV3" s="2068"/>
      <c r="BLW3" s="2068"/>
      <c r="BLX3" s="2068"/>
      <c r="BLY3" s="2068"/>
      <c r="BLZ3" s="2068"/>
      <c r="BMA3" s="2068"/>
      <c r="BMB3" s="2068"/>
      <c r="BMC3" s="2068"/>
      <c r="BMD3" s="2068"/>
      <c r="BME3" s="2068"/>
      <c r="BMF3" s="2068"/>
      <c r="BMG3" s="2068"/>
      <c r="BMH3" s="2068"/>
      <c r="BMI3" s="2068"/>
      <c r="BMJ3" s="2068"/>
      <c r="BMK3" s="2068"/>
      <c r="BML3" s="2068"/>
      <c r="BMM3" s="2068"/>
      <c r="BMN3" s="2068"/>
      <c r="BMO3" s="2068"/>
      <c r="BMP3" s="2068"/>
      <c r="BMQ3" s="2068"/>
      <c r="BMR3" s="2068"/>
      <c r="BMS3" s="2068"/>
      <c r="BMT3" s="2068"/>
      <c r="BMU3" s="2068"/>
      <c r="BMV3" s="2068"/>
      <c r="BMW3" s="2068"/>
      <c r="BMX3" s="2068"/>
      <c r="BMY3" s="2068"/>
      <c r="BMZ3" s="2068"/>
      <c r="BNA3" s="2068"/>
      <c r="BNB3" s="2068"/>
      <c r="BNC3" s="2068"/>
      <c r="BND3" s="2068"/>
      <c r="BNE3" s="2068"/>
      <c r="BNF3" s="2068"/>
      <c r="BNG3" s="2068"/>
      <c r="BNH3" s="2068"/>
      <c r="BNI3" s="2068"/>
      <c r="BNJ3" s="2068"/>
      <c r="BNK3" s="2068"/>
      <c r="BNL3" s="2068"/>
      <c r="BNM3" s="2068"/>
      <c r="BNN3" s="2068"/>
      <c r="BNO3" s="2068"/>
      <c r="BNP3" s="2068"/>
      <c r="BNQ3" s="2068"/>
      <c r="BNR3" s="2068"/>
      <c r="BNS3" s="2068"/>
      <c r="BNT3" s="2068"/>
      <c r="BNU3" s="2068"/>
      <c r="BNV3" s="2068"/>
      <c r="BNW3" s="2068"/>
      <c r="BNX3" s="2068"/>
      <c r="BNY3" s="2068"/>
      <c r="BNZ3" s="2068"/>
      <c r="BOA3" s="2068"/>
      <c r="BOB3" s="2068"/>
      <c r="BOC3" s="2068"/>
      <c r="BOD3" s="2068"/>
      <c r="BOE3" s="2068"/>
      <c r="BOF3" s="2068"/>
      <c r="BOG3" s="2068"/>
      <c r="BOH3" s="2068"/>
      <c r="BOI3" s="2068"/>
      <c r="BOJ3" s="2068"/>
      <c r="BOK3" s="2068"/>
      <c r="BOL3" s="2068"/>
      <c r="BOM3" s="2068"/>
      <c r="BON3" s="2068"/>
      <c r="BOO3" s="2068"/>
      <c r="BOP3" s="2068"/>
      <c r="BOQ3" s="2068"/>
      <c r="BOR3" s="2068"/>
      <c r="BOS3" s="2068"/>
      <c r="BOT3" s="2068"/>
      <c r="BOU3" s="2068"/>
      <c r="BOV3" s="2068"/>
      <c r="BOW3" s="2068"/>
      <c r="BOX3" s="2068"/>
      <c r="BOY3" s="2068"/>
      <c r="BOZ3" s="2068"/>
      <c r="BPA3" s="2068"/>
      <c r="BPB3" s="2068"/>
      <c r="BPC3" s="2068"/>
      <c r="BPD3" s="2068"/>
      <c r="BPE3" s="2068"/>
      <c r="BPF3" s="2068"/>
      <c r="BPG3" s="2068"/>
      <c r="BPH3" s="2068"/>
      <c r="BPI3" s="2068"/>
      <c r="BPJ3" s="2068"/>
      <c r="BPK3" s="2068"/>
      <c r="BPL3" s="2068"/>
      <c r="BPM3" s="2068"/>
      <c r="BPN3" s="2068"/>
      <c r="BPO3" s="2068"/>
      <c r="BPP3" s="2068"/>
      <c r="BPQ3" s="2068"/>
      <c r="BPR3" s="2068"/>
      <c r="BPS3" s="2068"/>
      <c r="BPT3" s="2068"/>
      <c r="BPU3" s="2068"/>
      <c r="BPV3" s="2068"/>
      <c r="BPW3" s="2068"/>
      <c r="BPX3" s="2068"/>
      <c r="BPY3" s="2068"/>
      <c r="BPZ3" s="2068"/>
      <c r="BQA3" s="2068"/>
      <c r="BQB3" s="2068"/>
      <c r="BQC3" s="2068"/>
      <c r="BQD3" s="2068"/>
      <c r="BQE3" s="2068"/>
      <c r="BQF3" s="2068"/>
      <c r="BQG3" s="2068"/>
      <c r="BQH3" s="2068"/>
      <c r="BQI3" s="2068"/>
      <c r="BQJ3" s="2068"/>
      <c r="BQK3" s="2068"/>
      <c r="BQL3" s="2068"/>
      <c r="BQM3" s="2068"/>
      <c r="BQN3" s="2068"/>
      <c r="BQO3" s="2068"/>
      <c r="BQP3" s="2068"/>
      <c r="BQQ3" s="2068"/>
      <c r="BQR3" s="2068"/>
      <c r="BQS3" s="2068"/>
      <c r="BQT3" s="2068"/>
      <c r="BQU3" s="2068"/>
      <c r="BQV3" s="2068"/>
      <c r="BQW3" s="2068"/>
      <c r="BQX3" s="2068"/>
      <c r="BQY3" s="2068"/>
      <c r="BQZ3" s="2068"/>
      <c r="BRA3" s="2068"/>
      <c r="BRB3" s="2068"/>
      <c r="BRC3" s="2068"/>
      <c r="BRD3" s="2068"/>
      <c r="BRE3" s="2068"/>
      <c r="BRF3" s="2068"/>
      <c r="BRG3" s="2068"/>
      <c r="BRH3" s="2068"/>
      <c r="BRI3" s="2068"/>
      <c r="BRJ3" s="2068"/>
      <c r="BRK3" s="2068"/>
      <c r="BRL3" s="2068"/>
      <c r="BRM3" s="2068"/>
      <c r="BRN3" s="2068"/>
      <c r="BRO3" s="2068"/>
      <c r="BRP3" s="2068"/>
      <c r="BRQ3" s="2068"/>
      <c r="BRR3" s="2068"/>
      <c r="BRS3" s="2068"/>
      <c r="BRT3" s="2068"/>
      <c r="BRU3" s="2068"/>
      <c r="BRV3" s="2068"/>
      <c r="BRW3" s="2068"/>
      <c r="BRX3" s="2068"/>
      <c r="BRY3" s="2068"/>
      <c r="BRZ3" s="2068"/>
      <c r="BSA3" s="2068"/>
      <c r="BSB3" s="2068"/>
      <c r="BSC3" s="2068"/>
      <c r="BSD3" s="2068"/>
      <c r="BSE3" s="2068"/>
      <c r="BSF3" s="2068"/>
      <c r="BSG3" s="2068"/>
      <c r="BSH3" s="2068"/>
      <c r="BSI3" s="2068"/>
      <c r="BSJ3" s="2068"/>
      <c r="BSK3" s="2068"/>
      <c r="BSL3" s="2068"/>
      <c r="BSM3" s="2068"/>
      <c r="BSN3" s="2068"/>
      <c r="BSO3" s="2068"/>
      <c r="BSP3" s="2068"/>
      <c r="BSQ3" s="2068"/>
      <c r="BSR3" s="2068"/>
      <c r="BSS3" s="2068"/>
      <c r="BST3" s="2068"/>
      <c r="BSU3" s="2068"/>
      <c r="BSV3" s="2068"/>
      <c r="BSW3" s="2068"/>
      <c r="BSX3" s="2068"/>
      <c r="BSY3" s="2068"/>
      <c r="BSZ3" s="2068"/>
      <c r="BTA3" s="2068"/>
      <c r="BTB3" s="2068"/>
      <c r="BTC3" s="2068"/>
      <c r="BTD3" s="2068"/>
      <c r="BTE3" s="2068"/>
      <c r="BTF3" s="2068"/>
      <c r="BTG3" s="2068"/>
      <c r="BTH3" s="2068"/>
      <c r="BTI3" s="2068"/>
      <c r="BTJ3" s="2068"/>
      <c r="BTK3" s="2068"/>
      <c r="BTL3" s="2068"/>
      <c r="BTM3" s="2068"/>
      <c r="BTN3" s="2068"/>
      <c r="BTO3" s="2068"/>
      <c r="BTP3" s="2068"/>
      <c r="BTQ3" s="2068"/>
      <c r="BTR3" s="2068"/>
      <c r="BTS3" s="2068"/>
      <c r="BTT3" s="2068"/>
      <c r="BTU3" s="2068"/>
      <c r="BTV3" s="2068"/>
      <c r="BTW3" s="2068"/>
      <c r="BTX3" s="2068"/>
      <c r="BTY3" s="2068"/>
      <c r="BTZ3" s="2068"/>
      <c r="BUA3" s="2068"/>
      <c r="BUB3" s="2068"/>
      <c r="BUC3" s="2068"/>
      <c r="BUD3" s="2068"/>
      <c r="BUE3" s="2068"/>
      <c r="BUF3" s="2068"/>
      <c r="BUG3" s="2068"/>
      <c r="BUH3" s="2068"/>
      <c r="BUI3" s="2068"/>
      <c r="BUJ3" s="2068"/>
      <c r="BUK3" s="2068"/>
      <c r="BUL3" s="2068"/>
      <c r="BUM3" s="2068"/>
      <c r="BUN3" s="2068"/>
      <c r="BUO3" s="2068"/>
      <c r="BUP3" s="2068"/>
      <c r="BUQ3" s="2068"/>
      <c r="BUR3" s="2068"/>
      <c r="BUS3" s="2068"/>
      <c r="BUT3" s="2068"/>
      <c r="BUU3" s="2068"/>
      <c r="BUV3" s="2068"/>
      <c r="BUW3" s="2068"/>
      <c r="BUX3" s="2068"/>
      <c r="BUY3" s="2068"/>
      <c r="BUZ3" s="2068"/>
      <c r="BVA3" s="2068"/>
      <c r="BVB3" s="2068"/>
      <c r="BVC3" s="2068"/>
      <c r="BVD3" s="2068"/>
      <c r="BVE3" s="2068"/>
      <c r="BVF3" s="2068"/>
      <c r="BVG3" s="2068"/>
      <c r="BVH3" s="2068"/>
      <c r="BVI3" s="2068"/>
      <c r="BVJ3" s="2068"/>
      <c r="BVK3" s="2068"/>
      <c r="BVL3" s="2068"/>
      <c r="BVM3" s="2068"/>
      <c r="BVN3" s="2068"/>
      <c r="BVO3" s="2068"/>
      <c r="BVP3" s="2068"/>
      <c r="BVQ3" s="2068"/>
      <c r="BVR3" s="2068"/>
      <c r="BVS3" s="2068"/>
      <c r="BVT3" s="2068"/>
      <c r="BVU3" s="2068"/>
      <c r="BVV3" s="2068"/>
      <c r="BVW3" s="2068"/>
      <c r="BVX3" s="2068"/>
      <c r="BVY3" s="2068"/>
      <c r="BVZ3" s="2068"/>
      <c r="BWA3" s="2068"/>
      <c r="BWB3" s="2068"/>
      <c r="BWC3" s="2068"/>
      <c r="BWD3" s="2068"/>
      <c r="BWE3" s="2068"/>
      <c r="BWF3" s="2068"/>
      <c r="BWG3" s="2068"/>
      <c r="BWH3" s="2068"/>
      <c r="BWI3" s="2068"/>
      <c r="BWJ3" s="2068"/>
      <c r="BWK3" s="2068"/>
      <c r="BWL3" s="2068"/>
      <c r="BWM3" s="2068"/>
      <c r="BWN3" s="2068"/>
      <c r="BWO3" s="2068"/>
      <c r="BWP3" s="2068"/>
      <c r="BWQ3" s="2068"/>
      <c r="BWR3" s="2068"/>
      <c r="BWS3" s="2068"/>
      <c r="BWT3" s="2068"/>
      <c r="BWU3" s="2068"/>
      <c r="BWV3" s="2068"/>
      <c r="BWW3" s="2068"/>
      <c r="BWX3" s="2068"/>
      <c r="BWY3" s="2068"/>
      <c r="BWZ3" s="2068"/>
      <c r="BXA3" s="2068"/>
      <c r="BXB3" s="2068"/>
      <c r="BXC3" s="2068"/>
      <c r="BXD3" s="2068"/>
      <c r="BXE3" s="2068"/>
      <c r="BXF3" s="2068"/>
      <c r="BXG3" s="2068"/>
      <c r="BXH3" s="2068"/>
      <c r="BXI3" s="2068"/>
      <c r="BXJ3" s="2068"/>
      <c r="BXK3" s="2068"/>
      <c r="BXL3" s="2068"/>
      <c r="BXM3" s="2068"/>
      <c r="BXN3" s="2068"/>
      <c r="BXO3" s="2068"/>
      <c r="BXP3" s="2068"/>
      <c r="BXQ3" s="2068"/>
      <c r="BXR3" s="2068"/>
      <c r="BXS3" s="2068"/>
      <c r="BXT3" s="2068"/>
      <c r="BXU3" s="2068"/>
      <c r="BXV3" s="2068"/>
      <c r="BXW3" s="2068"/>
      <c r="BXX3" s="2068"/>
      <c r="BXY3" s="2068"/>
      <c r="BXZ3" s="2068"/>
      <c r="BYA3" s="2068"/>
      <c r="BYB3" s="2068"/>
      <c r="BYC3" s="2068"/>
      <c r="BYD3" s="2068"/>
      <c r="BYE3" s="2068"/>
      <c r="BYF3" s="2068"/>
      <c r="BYG3" s="2068"/>
      <c r="BYH3" s="2068"/>
      <c r="BYI3" s="2068"/>
      <c r="BYJ3" s="2068"/>
      <c r="BYK3" s="2068"/>
      <c r="BYL3" s="2068"/>
      <c r="BYM3" s="2068"/>
      <c r="BYN3" s="2068"/>
      <c r="BYO3" s="2068"/>
      <c r="BYP3" s="2068"/>
      <c r="BYQ3" s="2068"/>
      <c r="BYR3" s="2068"/>
      <c r="BYS3" s="2068"/>
      <c r="BYT3" s="2068"/>
      <c r="BYU3" s="2068"/>
      <c r="BYV3" s="2068"/>
      <c r="BYW3" s="2068"/>
      <c r="BYX3" s="2068"/>
      <c r="BYY3" s="2068"/>
      <c r="BYZ3" s="2068"/>
      <c r="BZA3" s="2068"/>
      <c r="BZB3" s="2068"/>
      <c r="BZC3" s="2068"/>
      <c r="BZD3" s="2068"/>
      <c r="BZE3" s="2068"/>
      <c r="BZF3" s="2068"/>
      <c r="BZG3" s="2068"/>
      <c r="BZH3" s="2068"/>
      <c r="BZI3" s="2068"/>
      <c r="BZJ3" s="2068"/>
      <c r="BZK3" s="2068"/>
      <c r="BZL3" s="2068"/>
      <c r="BZM3" s="2068"/>
      <c r="BZN3" s="2068"/>
      <c r="BZO3" s="2068"/>
      <c r="BZP3" s="2068"/>
      <c r="BZQ3" s="2068"/>
      <c r="BZR3" s="2068"/>
      <c r="BZS3" s="2068"/>
      <c r="BZT3" s="2068"/>
      <c r="BZU3" s="2068"/>
      <c r="BZV3" s="2068"/>
      <c r="BZW3" s="2068"/>
      <c r="BZX3" s="2068"/>
      <c r="BZY3" s="2068"/>
      <c r="BZZ3" s="2068"/>
      <c r="CAA3" s="2068"/>
      <c r="CAB3" s="2068"/>
      <c r="CAC3" s="2068"/>
      <c r="CAD3" s="2068"/>
      <c r="CAE3" s="2068"/>
      <c r="CAF3" s="2068"/>
      <c r="CAG3" s="2068"/>
      <c r="CAH3" s="2068"/>
      <c r="CAI3" s="2068"/>
      <c r="CAJ3" s="2068"/>
      <c r="CAK3" s="2068"/>
      <c r="CAL3" s="2068"/>
      <c r="CAM3" s="2068"/>
      <c r="CAN3" s="2068"/>
      <c r="CAO3" s="2068"/>
      <c r="CAP3" s="2068"/>
      <c r="CAQ3" s="2068"/>
      <c r="CAR3" s="2068"/>
      <c r="CAS3" s="2068"/>
      <c r="CAT3" s="2068"/>
      <c r="CAU3" s="2068"/>
      <c r="CAV3" s="2068"/>
      <c r="CAW3" s="2068"/>
      <c r="CAX3" s="2068"/>
      <c r="CAY3" s="2068"/>
      <c r="CAZ3" s="2068"/>
      <c r="CBA3" s="2068"/>
      <c r="CBB3" s="2068"/>
      <c r="CBC3" s="2068"/>
      <c r="CBD3" s="2068"/>
      <c r="CBE3" s="2068"/>
      <c r="CBF3" s="2068"/>
      <c r="CBG3" s="2068"/>
      <c r="CBH3" s="2068"/>
      <c r="CBI3" s="2068"/>
      <c r="CBJ3" s="2068"/>
      <c r="CBK3" s="2068"/>
      <c r="CBL3" s="2068"/>
      <c r="CBM3" s="2068"/>
      <c r="CBN3" s="2068"/>
      <c r="CBO3" s="2068"/>
      <c r="CBP3" s="2068"/>
      <c r="CBQ3" s="2068"/>
      <c r="CBR3" s="2068"/>
      <c r="CBS3" s="2068"/>
      <c r="CBT3" s="2068"/>
      <c r="CBU3" s="2068"/>
      <c r="CBV3" s="2068"/>
      <c r="CBW3" s="2068"/>
      <c r="CBX3" s="2068"/>
      <c r="CBY3" s="2068"/>
      <c r="CBZ3" s="2068"/>
      <c r="CCA3" s="2068"/>
      <c r="CCB3" s="2068"/>
      <c r="CCC3" s="2068"/>
      <c r="CCD3" s="2068"/>
      <c r="CCE3" s="2068"/>
      <c r="CCF3" s="2068"/>
      <c r="CCG3" s="2068"/>
      <c r="CCH3" s="2068"/>
      <c r="CCI3" s="2068"/>
      <c r="CCJ3" s="2068"/>
      <c r="CCK3" s="2068"/>
      <c r="CCL3" s="2068"/>
      <c r="CCM3" s="2068"/>
      <c r="CCN3" s="2068"/>
      <c r="CCO3" s="2068"/>
      <c r="CCP3" s="2068"/>
      <c r="CCQ3" s="2068"/>
      <c r="CCR3" s="2068"/>
      <c r="CCS3" s="2068"/>
      <c r="CCT3" s="2068"/>
      <c r="CCU3" s="2068"/>
      <c r="CCV3" s="2068"/>
      <c r="CCW3" s="2068"/>
      <c r="CCX3" s="2068"/>
      <c r="CCY3" s="2068"/>
      <c r="CCZ3" s="2068"/>
      <c r="CDA3" s="2068"/>
      <c r="CDB3" s="2068"/>
      <c r="CDC3" s="2068"/>
      <c r="CDD3" s="2068"/>
      <c r="CDE3" s="2068"/>
      <c r="CDF3" s="2068"/>
      <c r="CDG3" s="2068"/>
      <c r="CDH3" s="2068"/>
      <c r="CDI3" s="2068"/>
      <c r="CDJ3" s="2068"/>
      <c r="CDK3" s="2068"/>
      <c r="CDL3" s="2068"/>
      <c r="CDM3" s="2068"/>
      <c r="CDN3" s="2068"/>
      <c r="CDO3" s="2068"/>
      <c r="CDP3" s="2068"/>
      <c r="CDQ3" s="2068"/>
      <c r="CDR3" s="2068"/>
      <c r="CDS3" s="2068"/>
      <c r="CDT3" s="2068"/>
      <c r="CDU3" s="2068"/>
      <c r="CDV3" s="2068"/>
      <c r="CDW3" s="2068"/>
      <c r="CDX3" s="2068"/>
      <c r="CDY3" s="2068"/>
      <c r="CDZ3" s="2068"/>
      <c r="CEA3" s="2068"/>
      <c r="CEB3" s="2068"/>
      <c r="CEC3" s="2068"/>
      <c r="CED3" s="2068"/>
      <c r="CEE3" s="2068"/>
      <c r="CEF3" s="2068"/>
      <c r="CEG3" s="2068"/>
      <c r="CEH3" s="2068"/>
      <c r="CEI3" s="2068"/>
      <c r="CEJ3" s="2068"/>
      <c r="CEK3" s="2068"/>
      <c r="CEL3" s="2068"/>
      <c r="CEM3" s="2068"/>
      <c r="CEN3" s="2068"/>
      <c r="CEO3" s="2068"/>
      <c r="CEP3" s="2068"/>
      <c r="CEQ3" s="2068"/>
      <c r="CER3" s="2068"/>
      <c r="CES3" s="2068"/>
      <c r="CET3" s="2068"/>
      <c r="CEU3" s="2068"/>
      <c r="CEV3" s="2068"/>
      <c r="CEW3" s="2068"/>
      <c r="CEX3" s="2068"/>
      <c r="CEY3" s="2068"/>
      <c r="CEZ3" s="2068"/>
      <c r="CFA3" s="2068"/>
      <c r="CFB3" s="2068"/>
      <c r="CFC3" s="2068"/>
      <c r="CFD3" s="2068"/>
      <c r="CFE3" s="2068"/>
      <c r="CFF3" s="2068"/>
      <c r="CFG3" s="2068"/>
      <c r="CFH3" s="2068"/>
      <c r="CFI3" s="2068"/>
      <c r="CFJ3" s="2068"/>
      <c r="CFK3" s="2068"/>
      <c r="CFL3" s="2068"/>
      <c r="CFM3" s="2068"/>
      <c r="CFN3" s="2068"/>
      <c r="CFO3" s="2068"/>
      <c r="CFP3" s="2068"/>
      <c r="CFQ3" s="2068"/>
      <c r="CFR3" s="2068"/>
      <c r="CFS3" s="2068"/>
      <c r="CFT3" s="2068"/>
      <c r="CFU3" s="2068"/>
      <c r="CFV3" s="2068"/>
      <c r="CFW3" s="2068"/>
      <c r="CFX3" s="2068"/>
      <c r="CFY3" s="2068"/>
      <c r="CFZ3" s="2068"/>
      <c r="CGA3" s="2068"/>
      <c r="CGB3" s="2068"/>
      <c r="CGC3" s="2068"/>
      <c r="CGD3" s="2068"/>
      <c r="CGE3" s="2068"/>
      <c r="CGF3" s="2068"/>
      <c r="CGG3" s="2068"/>
      <c r="CGH3" s="2068"/>
      <c r="CGI3" s="2068"/>
      <c r="CGJ3" s="2068"/>
      <c r="CGK3" s="2068"/>
      <c r="CGL3" s="2068"/>
      <c r="CGM3" s="2068"/>
      <c r="CGN3" s="2068"/>
      <c r="CGO3" s="2068"/>
      <c r="CGP3" s="2068"/>
      <c r="CGQ3" s="2068"/>
      <c r="CGR3" s="2068"/>
      <c r="CGS3" s="2068"/>
      <c r="CGT3" s="2068"/>
      <c r="CGU3" s="2068"/>
      <c r="CGV3" s="2068"/>
      <c r="CGW3" s="2068"/>
      <c r="CGX3" s="2068"/>
      <c r="CGY3" s="2068"/>
      <c r="CGZ3" s="2068"/>
      <c r="CHA3" s="2068"/>
      <c r="CHB3" s="2068"/>
      <c r="CHC3" s="2068"/>
      <c r="CHD3" s="2068"/>
      <c r="CHE3" s="2068"/>
      <c r="CHF3" s="2068"/>
      <c r="CHG3" s="2068"/>
      <c r="CHH3" s="2068"/>
      <c r="CHI3" s="2068"/>
      <c r="CHJ3" s="2068"/>
      <c r="CHK3" s="2068"/>
      <c r="CHL3" s="2068"/>
      <c r="CHM3" s="2068"/>
      <c r="CHN3" s="2068"/>
      <c r="CHO3" s="2068"/>
      <c r="CHP3" s="2068"/>
      <c r="CHQ3" s="2068"/>
      <c r="CHR3" s="2068"/>
      <c r="CHS3" s="2068"/>
      <c r="CHT3" s="2068"/>
      <c r="CHU3" s="2068"/>
      <c r="CHV3" s="2068"/>
      <c r="CHW3" s="2068"/>
      <c r="CHX3" s="2068"/>
      <c r="CHY3" s="2068"/>
      <c r="CHZ3" s="2068"/>
      <c r="CIA3" s="2068"/>
      <c r="CIB3" s="2068"/>
      <c r="CIC3" s="2068"/>
      <c r="CID3" s="2068"/>
      <c r="CIE3" s="2068"/>
      <c r="CIF3" s="2068"/>
      <c r="CIG3" s="2068"/>
      <c r="CIH3" s="2068"/>
      <c r="CII3" s="2068"/>
      <c r="CIJ3" s="2068"/>
      <c r="CIK3" s="2068"/>
      <c r="CIL3" s="2068"/>
      <c r="CIM3" s="2068"/>
      <c r="CIN3" s="2068"/>
      <c r="CIO3" s="2068"/>
      <c r="CIP3" s="2068"/>
      <c r="CIQ3" s="2068"/>
      <c r="CIR3" s="2068"/>
      <c r="CIS3" s="2068"/>
      <c r="CIT3" s="2068"/>
      <c r="CIU3" s="2068"/>
      <c r="CIV3" s="2068"/>
      <c r="CIW3" s="2068"/>
      <c r="CIX3" s="2068"/>
      <c r="CIY3" s="2068"/>
      <c r="CIZ3" s="2068"/>
      <c r="CJA3" s="2068"/>
      <c r="CJB3" s="2068"/>
      <c r="CJC3" s="2068"/>
      <c r="CJD3" s="2068"/>
      <c r="CJE3" s="2068"/>
      <c r="CJF3" s="2068"/>
      <c r="CJG3" s="2068"/>
      <c r="CJH3" s="2068"/>
      <c r="CJI3" s="2068"/>
      <c r="CJJ3" s="2068"/>
      <c r="CJK3" s="2068"/>
      <c r="CJL3" s="2068"/>
      <c r="CJM3" s="2068"/>
      <c r="CJN3" s="2068"/>
      <c r="CJO3" s="2068"/>
      <c r="CJP3" s="2068"/>
      <c r="CJQ3" s="2068"/>
      <c r="CJR3" s="2068"/>
      <c r="CJS3" s="2068"/>
      <c r="CJT3" s="2068"/>
      <c r="CJU3" s="2068"/>
      <c r="CJV3" s="2068"/>
      <c r="CJW3" s="2068"/>
      <c r="CJX3" s="2068"/>
      <c r="CJY3" s="2068"/>
      <c r="CJZ3" s="2068"/>
      <c r="CKA3" s="2068"/>
      <c r="CKB3" s="2068"/>
      <c r="CKC3" s="2068"/>
      <c r="CKD3" s="2068"/>
      <c r="CKE3" s="2068"/>
      <c r="CKF3" s="2068"/>
      <c r="CKG3" s="2068"/>
      <c r="CKH3" s="2068"/>
      <c r="CKI3" s="2068"/>
      <c r="CKJ3" s="2068"/>
      <c r="CKK3" s="2068"/>
      <c r="CKL3" s="2068"/>
      <c r="CKM3" s="2068"/>
      <c r="CKN3" s="2068"/>
      <c r="CKO3" s="2068"/>
      <c r="CKP3" s="2068"/>
      <c r="CKQ3" s="2068"/>
      <c r="CKR3" s="2068"/>
      <c r="CKS3" s="2068"/>
      <c r="CKT3" s="2068"/>
      <c r="CKU3" s="2068"/>
      <c r="CKV3" s="2068"/>
      <c r="CKW3" s="2068"/>
      <c r="CKX3" s="2068"/>
      <c r="CKY3" s="2068"/>
      <c r="CKZ3" s="2068"/>
      <c r="CLA3" s="2068"/>
      <c r="CLB3" s="2068"/>
      <c r="CLC3" s="2068"/>
      <c r="CLD3" s="2068"/>
      <c r="CLE3" s="2068"/>
      <c r="CLF3" s="2068"/>
      <c r="CLG3" s="2068"/>
      <c r="CLH3" s="2068"/>
      <c r="CLI3" s="2068"/>
      <c r="CLJ3" s="2068"/>
      <c r="CLK3" s="2068"/>
      <c r="CLL3" s="2068"/>
      <c r="CLM3" s="2068"/>
      <c r="CLN3" s="2068"/>
      <c r="CLO3" s="2068"/>
      <c r="CLP3" s="2068"/>
      <c r="CLQ3" s="2068"/>
      <c r="CLR3" s="2068"/>
      <c r="CLS3" s="2068"/>
      <c r="CLT3" s="2068"/>
      <c r="CLU3" s="2068"/>
      <c r="CLV3" s="2068"/>
      <c r="CLW3" s="2068"/>
      <c r="CLX3" s="2068"/>
      <c r="CLY3" s="2068"/>
      <c r="CLZ3" s="2068"/>
      <c r="CMA3" s="2068"/>
      <c r="CMB3" s="2068"/>
      <c r="CMC3" s="2068"/>
      <c r="CMD3" s="2068"/>
      <c r="CME3" s="2068"/>
      <c r="CMF3" s="2068"/>
      <c r="CMG3" s="2068"/>
      <c r="CMH3" s="2068"/>
      <c r="CMI3" s="2068"/>
      <c r="CMJ3" s="2068"/>
      <c r="CMK3" s="2068"/>
      <c r="CML3" s="2068"/>
      <c r="CMM3" s="2068"/>
      <c r="CMN3" s="2068"/>
      <c r="CMO3" s="2068"/>
      <c r="CMP3" s="2068"/>
      <c r="CMQ3" s="2068"/>
      <c r="CMR3" s="2068"/>
      <c r="CMS3" s="2068"/>
      <c r="CMT3" s="2068"/>
      <c r="CMU3" s="2068"/>
      <c r="CMV3" s="2068"/>
      <c r="CMW3" s="2068"/>
      <c r="CMX3" s="2068"/>
      <c r="CMY3" s="2068"/>
      <c r="CMZ3" s="2068"/>
      <c r="CNA3" s="2068"/>
      <c r="CNB3" s="2068"/>
      <c r="CNC3" s="2068"/>
      <c r="CND3" s="2068"/>
      <c r="CNE3" s="2068"/>
      <c r="CNF3" s="2068"/>
      <c r="CNG3" s="2068"/>
      <c r="CNH3" s="2068"/>
      <c r="CNI3" s="2068"/>
      <c r="CNJ3" s="2068"/>
      <c r="CNK3" s="2068"/>
      <c r="CNL3" s="2068"/>
      <c r="CNM3" s="2068"/>
      <c r="CNN3" s="2068"/>
      <c r="CNO3" s="2068"/>
      <c r="CNP3" s="2068"/>
      <c r="CNQ3" s="2068"/>
      <c r="CNR3" s="2068"/>
      <c r="CNS3" s="2068"/>
      <c r="CNT3" s="2068"/>
      <c r="CNU3" s="2068"/>
      <c r="CNV3" s="2068"/>
      <c r="CNW3" s="2068"/>
      <c r="CNX3" s="2068"/>
      <c r="CNY3" s="2068"/>
      <c r="CNZ3" s="2068"/>
      <c r="COA3" s="2068"/>
      <c r="COB3" s="2068"/>
      <c r="COC3" s="2068"/>
      <c r="COD3" s="2068"/>
      <c r="COE3" s="2068"/>
      <c r="COF3" s="2068"/>
      <c r="COG3" s="2068"/>
      <c r="COH3" s="2068"/>
      <c r="COI3" s="2068"/>
      <c r="COJ3" s="2068"/>
      <c r="COK3" s="2068"/>
      <c r="COL3" s="2068"/>
      <c r="COM3" s="2068"/>
      <c r="CON3" s="2068"/>
      <c r="COO3" s="2068"/>
      <c r="COP3" s="2068"/>
      <c r="COQ3" s="2068"/>
      <c r="COR3" s="2068"/>
      <c r="COS3" s="2068"/>
      <c r="COT3" s="2068"/>
      <c r="COU3" s="2068"/>
      <c r="COV3" s="2068"/>
      <c r="COW3" s="2068"/>
      <c r="COX3" s="2068"/>
      <c r="COY3" s="2068"/>
      <c r="COZ3" s="2068"/>
      <c r="CPA3" s="2068"/>
      <c r="CPB3" s="2068"/>
      <c r="CPC3" s="2068"/>
      <c r="CPD3" s="2068"/>
      <c r="CPE3" s="2068"/>
      <c r="CPF3" s="2068"/>
      <c r="CPG3" s="2068"/>
      <c r="CPH3" s="2068"/>
      <c r="CPI3" s="2068"/>
      <c r="CPJ3" s="2068"/>
      <c r="CPK3" s="2068"/>
      <c r="CPL3" s="2068"/>
      <c r="CPM3" s="2068"/>
      <c r="CPN3" s="2068"/>
      <c r="CPO3" s="2068"/>
      <c r="CPP3" s="2068"/>
      <c r="CPQ3" s="2068"/>
      <c r="CPR3" s="2068"/>
      <c r="CPS3" s="2068"/>
      <c r="CPT3" s="2068"/>
      <c r="CPU3" s="2068"/>
      <c r="CPV3" s="2068"/>
      <c r="CPW3" s="2068"/>
      <c r="CPX3" s="2068"/>
      <c r="CPY3" s="2068"/>
      <c r="CPZ3" s="2068"/>
      <c r="CQA3" s="2068"/>
      <c r="CQB3" s="2068"/>
      <c r="CQC3" s="2068"/>
      <c r="CQD3" s="2068"/>
      <c r="CQE3" s="2068"/>
      <c r="CQF3" s="2068"/>
      <c r="CQG3" s="2068"/>
      <c r="CQH3" s="2068"/>
      <c r="CQI3" s="2068"/>
      <c r="CQJ3" s="2068"/>
      <c r="CQK3" s="2068"/>
      <c r="CQL3" s="2068"/>
      <c r="CQM3" s="2068"/>
      <c r="CQN3" s="2068"/>
      <c r="CQO3" s="2068"/>
      <c r="CQP3" s="2068"/>
      <c r="CQQ3" s="2068"/>
      <c r="CQR3" s="2068"/>
      <c r="CQS3" s="2068"/>
      <c r="CQT3" s="2068"/>
      <c r="CQU3" s="2068"/>
      <c r="CQV3" s="2068"/>
      <c r="CQW3" s="2068"/>
      <c r="CQX3" s="2068"/>
      <c r="CQY3" s="2068"/>
      <c r="CQZ3" s="2068"/>
      <c r="CRA3" s="2068"/>
      <c r="CRB3" s="2068"/>
      <c r="CRC3" s="2068"/>
      <c r="CRD3" s="2068"/>
      <c r="CRE3" s="2068"/>
      <c r="CRF3" s="2068"/>
      <c r="CRG3" s="2068"/>
      <c r="CRH3" s="2068"/>
      <c r="CRI3" s="2068"/>
      <c r="CRJ3" s="2068"/>
      <c r="CRK3" s="2068"/>
      <c r="CRL3" s="2068"/>
      <c r="CRM3" s="2068"/>
      <c r="CRN3" s="2068"/>
      <c r="CRO3" s="2068"/>
      <c r="CRP3" s="2068"/>
      <c r="CRQ3" s="2068"/>
      <c r="CRR3" s="2068"/>
      <c r="CRS3" s="2068"/>
      <c r="CRT3" s="2068"/>
      <c r="CRU3" s="2068"/>
      <c r="CRV3" s="2068"/>
      <c r="CRW3" s="2068"/>
      <c r="CRX3" s="2068"/>
      <c r="CRY3" s="2068"/>
      <c r="CRZ3" s="2068"/>
      <c r="CSA3" s="2068"/>
      <c r="CSB3" s="2068"/>
      <c r="CSC3" s="2068"/>
      <c r="CSD3" s="2068"/>
      <c r="CSE3" s="2068"/>
      <c r="CSF3" s="2068"/>
      <c r="CSG3" s="2068"/>
      <c r="CSH3" s="2068"/>
      <c r="CSI3" s="2068"/>
      <c r="CSJ3" s="2068"/>
      <c r="CSK3" s="2068"/>
      <c r="CSL3" s="2068"/>
      <c r="CSM3" s="2068"/>
      <c r="CSN3" s="2068"/>
      <c r="CSO3" s="2068"/>
      <c r="CSP3" s="2068"/>
      <c r="CSQ3" s="2068"/>
      <c r="CSR3" s="2068"/>
      <c r="CSS3" s="2068"/>
      <c r="CST3" s="2068"/>
      <c r="CSU3" s="2068"/>
      <c r="CSV3" s="2068"/>
      <c r="CSW3" s="2068"/>
      <c r="CSX3" s="2068"/>
      <c r="CSY3" s="2068"/>
      <c r="CSZ3" s="2068"/>
      <c r="CTA3" s="2068"/>
      <c r="CTB3" s="2068"/>
      <c r="CTC3" s="2068"/>
      <c r="CTD3" s="2068"/>
      <c r="CTE3" s="2068"/>
      <c r="CTF3" s="2068"/>
      <c r="CTG3" s="2068"/>
      <c r="CTH3" s="2068"/>
      <c r="CTI3" s="2068"/>
      <c r="CTJ3" s="2068"/>
      <c r="CTK3" s="2068"/>
      <c r="CTL3" s="2068"/>
      <c r="CTM3" s="2068"/>
      <c r="CTN3" s="2068"/>
      <c r="CTO3" s="2068"/>
      <c r="CTP3" s="2068"/>
      <c r="CTQ3" s="2068"/>
      <c r="CTR3" s="2068"/>
      <c r="CTS3" s="2068"/>
      <c r="CTT3" s="2068"/>
      <c r="CTU3" s="2068"/>
      <c r="CTV3" s="2068"/>
      <c r="CTW3" s="2068"/>
      <c r="CTX3" s="2068"/>
      <c r="CTY3" s="2068"/>
      <c r="CTZ3" s="2068"/>
      <c r="CUA3" s="2068"/>
      <c r="CUB3" s="2068"/>
      <c r="CUC3" s="2068"/>
      <c r="CUD3" s="2068"/>
      <c r="CUE3" s="2068"/>
      <c r="CUF3" s="2068"/>
      <c r="CUG3" s="2068"/>
      <c r="CUH3" s="2068"/>
      <c r="CUI3" s="2068"/>
      <c r="CUJ3" s="2068"/>
      <c r="CUK3" s="2068"/>
      <c r="CUL3" s="2068"/>
      <c r="CUM3" s="2068"/>
      <c r="CUN3" s="2068"/>
      <c r="CUO3" s="2068"/>
      <c r="CUP3" s="2068"/>
      <c r="CUQ3" s="2068"/>
      <c r="CUR3" s="2068"/>
      <c r="CUS3" s="2068"/>
      <c r="CUT3" s="2068"/>
      <c r="CUU3" s="2068"/>
      <c r="CUV3" s="2068"/>
      <c r="CUW3" s="2068"/>
      <c r="CUX3" s="2068"/>
      <c r="CUY3" s="2068"/>
      <c r="CUZ3" s="2068"/>
      <c r="CVA3" s="2068"/>
      <c r="CVB3" s="2068"/>
      <c r="CVC3" s="2068"/>
      <c r="CVD3" s="2068"/>
      <c r="CVE3" s="2068"/>
      <c r="CVF3" s="2068"/>
      <c r="CVG3" s="2068"/>
      <c r="CVH3" s="2068"/>
      <c r="CVI3" s="2068"/>
      <c r="CVJ3" s="2068"/>
      <c r="CVK3" s="2068"/>
      <c r="CVL3" s="2068"/>
      <c r="CVM3" s="2068"/>
      <c r="CVN3" s="2068"/>
      <c r="CVO3" s="2068"/>
      <c r="CVP3" s="2068"/>
      <c r="CVQ3" s="2068"/>
      <c r="CVR3" s="2068"/>
      <c r="CVS3" s="2068"/>
      <c r="CVT3" s="2068"/>
      <c r="CVU3" s="2068"/>
      <c r="CVV3" s="2068"/>
      <c r="CVW3" s="2068"/>
      <c r="CVX3" s="2068"/>
      <c r="CVY3" s="2068"/>
      <c r="CVZ3" s="2068"/>
      <c r="CWA3" s="2068"/>
      <c r="CWB3" s="2068"/>
      <c r="CWC3" s="2068"/>
      <c r="CWD3" s="2068"/>
      <c r="CWE3" s="2068"/>
      <c r="CWF3" s="2068"/>
      <c r="CWG3" s="2068"/>
      <c r="CWH3" s="2068"/>
      <c r="CWI3" s="2068"/>
      <c r="CWJ3" s="2068"/>
      <c r="CWK3" s="2068"/>
      <c r="CWL3" s="2068"/>
      <c r="CWM3" s="2068"/>
      <c r="CWN3" s="2068"/>
      <c r="CWO3" s="2068"/>
      <c r="CWP3" s="2068"/>
      <c r="CWQ3" s="2068"/>
      <c r="CWR3" s="2068"/>
      <c r="CWS3" s="2068"/>
      <c r="CWT3" s="2068"/>
      <c r="CWU3" s="2068"/>
      <c r="CWV3" s="2068"/>
      <c r="CWW3" s="2068"/>
      <c r="CWX3" s="2068"/>
      <c r="CWY3" s="2068"/>
      <c r="CWZ3" s="2068"/>
      <c r="CXA3" s="2068"/>
      <c r="CXB3" s="2068"/>
      <c r="CXC3" s="2068"/>
      <c r="CXD3" s="2068"/>
      <c r="CXE3" s="2068"/>
      <c r="CXF3" s="2068"/>
      <c r="CXG3" s="2068"/>
      <c r="CXH3" s="2068"/>
      <c r="CXI3" s="2068"/>
      <c r="CXJ3" s="2068"/>
      <c r="CXK3" s="2068"/>
      <c r="CXL3" s="2068"/>
      <c r="CXM3" s="2068"/>
      <c r="CXN3" s="2068"/>
      <c r="CXO3" s="2068"/>
      <c r="CXP3" s="2068"/>
      <c r="CXQ3" s="2068"/>
      <c r="CXR3" s="2068"/>
      <c r="CXS3" s="2068"/>
      <c r="CXT3" s="2068"/>
      <c r="CXU3" s="2068"/>
      <c r="CXV3" s="2068"/>
      <c r="CXW3" s="2068"/>
      <c r="CXX3" s="2068"/>
      <c r="CXY3" s="2068"/>
      <c r="CXZ3" s="2068"/>
      <c r="CYA3" s="2068"/>
      <c r="CYB3" s="2068"/>
      <c r="CYC3" s="2068"/>
      <c r="CYD3" s="2068"/>
      <c r="CYE3" s="2068"/>
      <c r="CYF3" s="2068"/>
      <c r="CYG3" s="2068"/>
      <c r="CYH3" s="2068"/>
      <c r="CYI3" s="2068"/>
      <c r="CYJ3" s="2068"/>
      <c r="CYK3" s="2068"/>
      <c r="CYL3" s="2068"/>
      <c r="CYM3" s="2068"/>
      <c r="CYN3" s="2068"/>
      <c r="CYO3" s="2068"/>
      <c r="CYP3" s="2068"/>
      <c r="CYQ3" s="2068"/>
      <c r="CYR3" s="2068"/>
      <c r="CYS3" s="2068"/>
      <c r="CYT3" s="2068"/>
      <c r="CYU3" s="2068"/>
      <c r="CYV3" s="2068"/>
      <c r="CYW3" s="2068"/>
      <c r="CYX3" s="2068"/>
      <c r="CYY3" s="2068"/>
      <c r="CYZ3" s="2068"/>
      <c r="CZA3" s="2068"/>
      <c r="CZB3" s="2068"/>
      <c r="CZC3" s="2068"/>
      <c r="CZD3" s="2068"/>
      <c r="CZE3" s="2068"/>
      <c r="CZF3" s="2068"/>
      <c r="CZG3" s="2068"/>
      <c r="CZH3" s="2068"/>
      <c r="CZI3" s="2068"/>
      <c r="CZJ3" s="2068"/>
      <c r="CZK3" s="2068"/>
      <c r="CZL3" s="2068"/>
      <c r="CZM3" s="2068"/>
      <c r="CZN3" s="2068"/>
      <c r="CZO3" s="2068"/>
      <c r="CZP3" s="2068"/>
      <c r="CZQ3" s="2068"/>
      <c r="CZR3" s="2068"/>
      <c r="CZS3" s="2068"/>
      <c r="CZT3" s="2068"/>
      <c r="CZU3" s="2068"/>
      <c r="CZV3" s="2068"/>
      <c r="CZW3" s="2068"/>
      <c r="CZX3" s="2068"/>
      <c r="CZY3" s="2068"/>
      <c r="CZZ3" s="2068"/>
      <c r="DAA3" s="2068"/>
      <c r="DAB3" s="2068"/>
      <c r="DAC3" s="2068"/>
      <c r="DAD3" s="2068"/>
      <c r="DAE3" s="2068"/>
      <c r="DAF3" s="2068"/>
      <c r="DAG3" s="2068"/>
      <c r="DAH3" s="2068"/>
      <c r="DAI3" s="2068"/>
      <c r="DAJ3" s="2068"/>
      <c r="DAK3" s="2068"/>
      <c r="DAL3" s="2068"/>
      <c r="DAM3" s="2068"/>
      <c r="DAN3" s="2068"/>
      <c r="DAO3" s="2068"/>
      <c r="DAP3" s="2068"/>
      <c r="DAQ3" s="2068"/>
      <c r="DAR3" s="2068"/>
      <c r="DAS3" s="2068"/>
      <c r="DAT3" s="2068"/>
      <c r="DAU3" s="2068"/>
      <c r="DAV3" s="2068"/>
      <c r="DAW3" s="2068"/>
      <c r="DAX3" s="2068"/>
      <c r="DAY3" s="2068"/>
      <c r="DAZ3" s="2068"/>
      <c r="DBA3" s="2068"/>
      <c r="DBB3" s="2068"/>
      <c r="DBC3" s="2068"/>
      <c r="DBD3" s="2068"/>
      <c r="DBE3" s="2068"/>
      <c r="DBF3" s="2068"/>
      <c r="DBG3" s="2068"/>
      <c r="DBH3" s="2068"/>
      <c r="DBI3" s="2068"/>
      <c r="DBJ3" s="2068"/>
      <c r="DBK3" s="2068"/>
      <c r="DBL3" s="2068"/>
      <c r="DBM3" s="2068"/>
      <c r="DBN3" s="2068"/>
      <c r="DBO3" s="2068"/>
      <c r="DBP3" s="2068"/>
      <c r="DBQ3" s="2068"/>
      <c r="DBR3" s="2068"/>
      <c r="DBS3" s="2068"/>
      <c r="DBT3" s="2068"/>
      <c r="DBU3" s="2068"/>
      <c r="DBV3" s="2068"/>
      <c r="DBW3" s="2068"/>
      <c r="DBX3" s="2068"/>
      <c r="DBY3" s="2068"/>
      <c r="DBZ3" s="2068"/>
      <c r="DCA3" s="2068"/>
      <c r="DCB3" s="2068"/>
      <c r="DCC3" s="2068"/>
      <c r="DCD3" s="2068"/>
      <c r="DCE3" s="2068"/>
      <c r="DCF3" s="2068"/>
      <c r="DCG3" s="2068"/>
      <c r="DCH3" s="2068"/>
      <c r="DCI3" s="2068"/>
      <c r="DCJ3" s="2068"/>
      <c r="DCK3" s="2068"/>
      <c r="DCL3" s="2068"/>
      <c r="DCM3" s="2068"/>
      <c r="DCN3" s="2068"/>
      <c r="DCO3" s="2068"/>
      <c r="DCP3" s="2068"/>
      <c r="DCQ3" s="2068"/>
      <c r="DCR3" s="2068"/>
      <c r="DCS3" s="2068"/>
      <c r="DCT3" s="2068"/>
      <c r="DCU3" s="2068"/>
      <c r="DCV3" s="2068"/>
      <c r="DCW3" s="2068"/>
      <c r="DCX3" s="2068"/>
      <c r="DCY3" s="2068"/>
      <c r="DCZ3" s="2068"/>
      <c r="DDA3" s="2068"/>
      <c r="DDB3" s="2068"/>
      <c r="DDC3" s="2068"/>
      <c r="DDD3" s="2068"/>
      <c r="DDE3" s="2068"/>
      <c r="DDF3" s="2068"/>
      <c r="DDG3" s="2068"/>
      <c r="DDH3" s="2068"/>
      <c r="DDI3" s="2068"/>
      <c r="DDJ3" s="2068"/>
      <c r="DDK3" s="2068"/>
      <c r="DDL3" s="2068"/>
      <c r="DDM3" s="2068"/>
      <c r="DDN3" s="2068"/>
      <c r="DDO3" s="2068"/>
      <c r="DDP3" s="2068"/>
      <c r="DDQ3" s="2068"/>
      <c r="DDR3" s="2068"/>
      <c r="DDS3" s="2068"/>
      <c r="DDT3" s="2068"/>
      <c r="DDU3" s="2068"/>
      <c r="DDV3" s="2068"/>
      <c r="DDW3" s="2068"/>
      <c r="DDX3" s="2068"/>
      <c r="DDY3" s="2068"/>
      <c r="DDZ3" s="2068"/>
      <c r="DEA3" s="2068"/>
      <c r="DEB3" s="2068"/>
      <c r="DEC3" s="2068"/>
      <c r="DED3" s="2068"/>
      <c r="DEE3" s="2068"/>
      <c r="DEF3" s="2068"/>
      <c r="DEG3" s="2068"/>
      <c r="DEH3" s="2068"/>
      <c r="DEI3" s="2068"/>
      <c r="DEJ3" s="2068"/>
      <c r="DEK3" s="2068"/>
      <c r="DEL3" s="2068"/>
      <c r="DEM3" s="2068"/>
      <c r="DEN3" s="2068"/>
      <c r="DEO3" s="2068"/>
      <c r="DEP3" s="2068"/>
      <c r="DEQ3" s="2068"/>
      <c r="DER3" s="2068"/>
      <c r="DES3" s="2068"/>
      <c r="DET3" s="2068"/>
      <c r="DEU3" s="2068"/>
      <c r="DEV3" s="2068"/>
      <c r="DEW3" s="2068"/>
      <c r="DEX3" s="2068"/>
      <c r="DEY3" s="2068"/>
      <c r="DEZ3" s="2068"/>
      <c r="DFA3" s="2068"/>
      <c r="DFB3" s="2068"/>
      <c r="DFC3" s="2068"/>
      <c r="DFD3" s="2068"/>
      <c r="DFE3" s="2068"/>
      <c r="DFF3" s="2068"/>
      <c r="DFG3" s="2068"/>
      <c r="DFH3" s="2068"/>
      <c r="DFI3" s="2068"/>
      <c r="DFJ3" s="2068"/>
      <c r="DFK3" s="2068"/>
      <c r="DFL3" s="2068"/>
      <c r="DFM3" s="2068"/>
      <c r="DFN3" s="2068"/>
      <c r="DFO3" s="2068"/>
      <c r="DFP3" s="2068"/>
      <c r="DFQ3" s="2068"/>
      <c r="DFR3" s="2068"/>
      <c r="DFS3" s="2068"/>
      <c r="DFT3" s="2068"/>
      <c r="DFU3" s="2068"/>
      <c r="DFV3" s="2068"/>
      <c r="DFW3" s="2068"/>
      <c r="DFX3" s="2068"/>
      <c r="DFY3" s="2068"/>
      <c r="DFZ3" s="2068"/>
      <c r="DGA3" s="2068"/>
      <c r="DGB3" s="2068"/>
      <c r="DGC3" s="2068"/>
      <c r="DGD3" s="2068"/>
      <c r="DGE3" s="2068"/>
      <c r="DGF3" s="2068"/>
      <c r="DGG3" s="2068"/>
      <c r="DGH3" s="2068"/>
      <c r="DGI3" s="2068"/>
      <c r="DGJ3" s="2068"/>
      <c r="DGK3" s="2068"/>
      <c r="DGL3" s="2068"/>
      <c r="DGM3" s="2068"/>
      <c r="DGN3" s="2068"/>
      <c r="DGO3" s="2068"/>
      <c r="DGP3" s="2068"/>
      <c r="DGQ3" s="2068"/>
      <c r="DGR3" s="2068"/>
      <c r="DGS3" s="2068"/>
      <c r="DGT3" s="2068"/>
      <c r="DGU3" s="2068"/>
      <c r="DGV3" s="2068"/>
      <c r="DGW3" s="2068"/>
      <c r="DGX3" s="2068"/>
      <c r="DGY3" s="2068"/>
      <c r="DGZ3" s="2068"/>
      <c r="DHA3" s="2068"/>
      <c r="DHB3" s="2068"/>
      <c r="DHC3" s="2068"/>
      <c r="DHD3" s="2068"/>
      <c r="DHE3" s="2068"/>
      <c r="DHF3" s="2068"/>
      <c r="DHG3" s="2068"/>
      <c r="DHH3" s="2068"/>
      <c r="DHI3" s="2068"/>
      <c r="DHJ3" s="2068"/>
      <c r="DHK3" s="2068"/>
      <c r="DHL3" s="2068"/>
      <c r="DHM3" s="2068"/>
      <c r="DHN3" s="2068"/>
      <c r="DHO3" s="2068"/>
      <c r="DHP3" s="2068"/>
      <c r="DHQ3" s="2068"/>
      <c r="DHR3" s="2068"/>
      <c r="DHS3" s="2068"/>
      <c r="DHT3" s="2068"/>
      <c r="DHU3" s="2068"/>
      <c r="DHV3" s="2068"/>
      <c r="DHW3" s="2068"/>
      <c r="DHX3" s="2068"/>
      <c r="DHY3" s="2068"/>
      <c r="DHZ3" s="2068"/>
      <c r="DIA3" s="2068"/>
      <c r="DIB3" s="2068"/>
      <c r="DIC3" s="2068"/>
      <c r="DID3" s="2068"/>
      <c r="DIE3" s="2068"/>
      <c r="DIF3" s="2068"/>
      <c r="DIG3" s="2068"/>
      <c r="DIH3" s="2068"/>
      <c r="DII3" s="2068"/>
      <c r="DIJ3" s="2068"/>
      <c r="DIK3" s="2068"/>
      <c r="DIL3" s="2068"/>
      <c r="DIM3" s="2068"/>
      <c r="DIN3" s="2068"/>
      <c r="DIO3" s="2068"/>
      <c r="DIP3" s="2068"/>
      <c r="DIQ3" s="2068"/>
      <c r="DIR3" s="2068"/>
      <c r="DIS3" s="2068"/>
      <c r="DIT3" s="2068"/>
      <c r="DIU3" s="2068"/>
      <c r="DIV3" s="2068"/>
      <c r="DIW3" s="2068"/>
      <c r="DIX3" s="2068"/>
      <c r="DIY3" s="2068"/>
      <c r="DIZ3" s="2068"/>
      <c r="DJA3" s="2068"/>
      <c r="DJB3" s="2068"/>
      <c r="DJC3" s="2068"/>
      <c r="DJD3" s="2068"/>
      <c r="DJE3" s="2068"/>
      <c r="DJF3" s="2068"/>
      <c r="DJG3" s="2068"/>
      <c r="DJH3" s="2068"/>
      <c r="DJI3" s="2068"/>
      <c r="DJJ3" s="2068"/>
      <c r="DJK3" s="2068"/>
      <c r="DJL3" s="2068"/>
      <c r="DJM3" s="2068"/>
      <c r="DJN3" s="2068"/>
      <c r="DJO3" s="2068"/>
      <c r="DJP3" s="2068"/>
      <c r="DJQ3" s="2068"/>
      <c r="DJR3" s="2068"/>
      <c r="DJS3" s="2068"/>
      <c r="DJT3" s="2068"/>
      <c r="DJU3" s="2068"/>
      <c r="DJV3" s="2068"/>
      <c r="DJW3" s="2068"/>
      <c r="DJX3" s="2068"/>
      <c r="DJY3" s="2068"/>
      <c r="DJZ3" s="2068"/>
      <c r="DKA3" s="2068"/>
      <c r="DKB3" s="2068"/>
      <c r="DKC3" s="2068"/>
      <c r="DKD3" s="2068"/>
      <c r="DKE3" s="2068"/>
      <c r="DKF3" s="2068"/>
      <c r="DKG3" s="2068"/>
      <c r="DKH3" s="2068"/>
      <c r="DKI3" s="2068"/>
      <c r="DKJ3" s="2068"/>
      <c r="DKK3" s="2068"/>
      <c r="DKL3" s="2068"/>
      <c r="DKM3" s="2068"/>
      <c r="DKN3" s="2068"/>
      <c r="DKO3" s="2068"/>
      <c r="DKP3" s="2068"/>
      <c r="DKQ3" s="2068"/>
      <c r="DKR3" s="2068"/>
      <c r="DKS3" s="2068"/>
      <c r="DKT3" s="2068"/>
      <c r="DKU3" s="2068"/>
      <c r="DKV3" s="2068"/>
      <c r="DKW3" s="2068"/>
      <c r="DKX3" s="2068"/>
      <c r="DKY3" s="2068"/>
      <c r="DKZ3" s="2068"/>
      <c r="DLA3" s="2068"/>
      <c r="DLB3" s="2068"/>
      <c r="DLC3" s="2068"/>
      <c r="DLD3" s="2068"/>
      <c r="DLE3" s="2068"/>
      <c r="DLF3" s="2068"/>
      <c r="DLG3" s="2068"/>
      <c r="DLH3" s="2068"/>
      <c r="DLI3" s="2068"/>
      <c r="DLJ3" s="2068"/>
      <c r="DLK3" s="2068"/>
      <c r="DLL3" s="2068"/>
      <c r="DLM3" s="2068"/>
      <c r="DLN3" s="2068"/>
      <c r="DLO3" s="2068"/>
      <c r="DLP3" s="2068"/>
      <c r="DLQ3" s="2068"/>
      <c r="DLR3" s="2068"/>
      <c r="DLS3" s="2068"/>
      <c r="DLT3" s="2068"/>
      <c r="DLU3" s="2068"/>
      <c r="DLV3" s="2068"/>
      <c r="DLW3" s="2068"/>
      <c r="DLX3" s="2068"/>
      <c r="DLY3" s="2068"/>
      <c r="DLZ3" s="2068"/>
      <c r="DMA3" s="2068"/>
      <c r="DMB3" s="2068"/>
      <c r="DMC3" s="2068"/>
      <c r="DMD3" s="2068"/>
      <c r="DME3" s="2068"/>
      <c r="DMF3" s="2068"/>
      <c r="DMG3" s="2068"/>
      <c r="DMH3" s="2068"/>
      <c r="DMI3" s="2068"/>
      <c r="DMJ3" s="2068"/>
      <c r="DMK3" s="2068"/>
      <c r="DML3" s="2068"/>
      <c r="DMM3" s="2068"/>
      <c r="DMN3" s="2068"/>
      <c r="DMO3" s="2068"/>
      <c r="DMP3" s="2068"/>
      <c r="DMQ3" s="2068"/>
      <c r="DMR3" s="2068"/>
      <c r="DMS3" s="2068"/>
      <c r="DMT3" s="2068"/>
      <c r="DMU3" s="2068"/>
      <c r="DMV3" s="2068"/>
      <c r="DMW3" s="2068"/>
      <c r="DMX3" s="2068"/>
      <c r="DMY3" s="2068"/>
      <c r="DMZ3" s="2068"/>
      <c r="DNA3" s="2068"/>
      <c r="DNB3" s="2068"/>
      <c r="DNC3" s="2068"/>
      <c r="DND3" s="2068"/>
      <c r="DNE3" s="2068"/>
      <c r="DNF3" s="2068"/>
      <c r="DNG3" s="2068"/>
      <c r="DNH3" s="2068"/>
      <c r="DNI3" s="2068"/>
      <c r="DNJ3" s="2068"/>
      <c r="DNK3" s="2068"/>
      <c r="DNL3" s="2068"/>
      <c r="DNM3" s="2068"/>
      <c r="DNN3" s="2068"/>
      <c r="DNO3" s="2068"/>
      <c r="DNP3" s="2068"/>
      <c r="DNQ3" s="2068"/>
      <c r="DNR3" s="2068"/>
      <c r="DNS3" s="2068"/>
      <c r="DNT3" s="2068"/>
      <c r="DNU3" s="2068"/>
      <c r="DNV3" s="2068"/>
      <c r="DNW3" s="2068"/>
      <c r="DNX3" s="2068"/>
      <c r="DNY3" s="2068"/>
      <c r="DNZ3" s="2068"/>
      <c r="DOA3" s="2068"/>
      <c r="DOB3" s="2068"/>
      <c r="DOC3" s="2068"/>
      <c r="DOD3" s="2068"/>
      <c r="DOE3" s="2068"/>
      <c r="DOF3" s="2068"/>
      <c r="DOG3" s="2068"/>
      <c r="DOH3" s="2068"/>
      <c r="DOI3" s="2068"/>
      <c r="DOJ3" s="2068"/>
      <c r="DOK3" s="2068"/>
      <c r="DOL3" s="2068"/>
      <c r="DOM3" s="2068"/>
      <c r="DON3" s="2068"/>
      <c r="DOO3" s="2068"/>
      <c r="DOP3" s="2068"/>
      <c r="DOQ3" s="2068"/>
      <c r="DOR3" s="2068"/>
      <c r="DOS3" s="2068"/>
      <c r="DOT3" s="2068"/>
      <c r="DOU3" s="2068"/>
      <c r="DOV3" s="2068"/>
      <c r="DOW3" s="2068"/>
      <c r="DOX3" s="2068"/>
      <c r="DOY3" s="2068"/>
      <c r="DOZ3" s="2068"/>
      <c r="DPA3" s="2068"/>
      <c r="DPB3" s="2068"/>
      <c r="DPC3" s="2068"/>
      <c r="DPD3" s="2068"/>
      <c r="DPE3" s="2068"/>
      <c r="DPF3" s="2068"/>
      <c r="DPG3" s="2068"/>
      <c r="DPH3" s="2068"/>
      <c r="DPI3" s="2068"/>
      <c r="DPJ3" s="2068"/>
      <c r="DPK3" s="2068"/>
      <c r="DPL3" s="2068"/>
      <c r="DPM3" s="2068"/>
      <c r="DPN3" s="2068"/>
      <c r="DPO3" s="2068"/>
      <c r="DPP3" s="2068"/>
      <c r="DPQ3" s="2068"/>
      <c r="DPR3" s="2068"/>
      <c r="DPS3" s="2068"/>
      <c r="DPT3" s="2068"/>
      <c r="DPU3" s="2068"/>
      <c r="DPV3" s="2068"/>
      <c r="DPW3" s="2068"/>
      <c r="DPX3" s="2068"/>
      <c r="DPY3" s="2068"/>
      <c r="DPZ3" s="2068"/>
      <c r="DQA3" s="2068"/>
      <c r="DQB3" s="2068"/>
      <c r="DQC3" s="2068"/>
      <c r="DQD3" s="2068"/>
      <c r="DQE3" s="2068"/>
      <c r="DQF3" s="2068"/>
      <c r="DQG3" s="2068"/>
      <c r="DQH3" s="2068"/>
      <c r="DQI3" s="2068"/>
      <c r="DQJ3" s="2068"/>
      <c r="DQK3" s="2068"/>
      <c r="DQL3" s="2068"/>
      <c r="DQM3" s="2068"/>
      <c r="DQN3" s="2068"/>
      <c r="DQO3" s="2068"/>
      <c r="DQP3" s="2068"/>
      <c r="DQQ3" s="2068"/>
      <c r="DQR3" s="2068"/>
      <c r="DQS3" s="2068"/>
      <c r="DQT3" s="2068"/>
      <c r="DQU3" s="2068"/>
      <c r="DQV3" s="2068"/>
      <c r="DQW3" s="2068"/>
      <c r="DQX3" s="2068"/>
      <c r="DQY3" s="2068"/>
      <c r="DQZ3" s="2068"/>
      <c r="DRA3" s="2068"/>
      <c r="DRB3" s="2068"/>
      <c r="DRC3" s="2068"/>
      <c r="DRD3" s="2068"/>
      <c r="DRE3" s="2068"/>
      <c r="DRF3" s="2068"/>
      <c r="DRG3" s="2068"/>
      <c r="DRH3" s="2068"/>
      <c r="DRI3" s="2068"/>
      <c r="DRJ3" s="2068"/>
      <c r="DRK3" s="2068"/>
      <c r="DRL3" s="2068"/>
      <c r="DRM3" s="2068"/>
      <c r="DRN3" s="2068"/>
      <c r="DRO3" s="2068"/>
      <c r="DRP3" s="2068"/>
      <c r="DRQ3" s="2068"/>
      <c r="DRR3" s="2068"/>
      <c r="DRS3" s="2068"/>
      <c r="DRT3" s="2068"/>
      <c r="DRU3" s="2068"/>
      <c r="DRV3" s="2068"/>
      <c r="DRW3" s="2068"/>
      <c r="DRX3" s="2068"/>
      <c r="DRY3" s="2068"/>
      <c r="DRZ3" s="2068"/>
      <c r="DSA3" s="2068"/>
      <c r="DSB3" s="2068"/>
      <c r="DSC3" s="2068"/>
      <c r="DSD3" s="2068"/>
      <c r="DSE3" s="2068"/>
      <c r="DSF3" s="2068"/>
      <c r="DSG3" s="2068"/>
      <c r="DSH3" s="2068"/>
      <c r="DSI3" s="2068"/>
      <c r="DSJ3" s="2068"/>
      <c r="DSK3" s="2068"/>
      <c r="DSL3" s="2068"/>
      <c r="DSM3" s="2068"/>
      <c r="DSN3" s="2068"/>
      <c r="DSO3" s="2068"/>
      <c r="DSP3" s="2068"/>
      <c r="DSQ3" s="2068"/>
      <c r="DSR3" s="2068"/>
      <c r="DSS3" s="2068"/>
      <c r="DST3" s="2068"/>
      <c r="DSU3" s="2068"/>
      <c r="DSV3" s="2068"/>
      <c r="DSW3" s="2068"/>
      <c r="DSX3" s="2068"/>
      <c r="DSY3" s="2068"/>
      <c r="DSZ3" s="2068"/>
      <c r="DTA3" s="2068"/>
      <c r="DTB3" s="2068"/>
      <c r="DTC3" s="2068"/>
      <c r="DTD3" s="2068"/>
      <c r="DTE3" s="2068"/>
      <c r="DTF3" s="2068"/>
      <c r="DTG3" s="2068"/>
      <c r="DTH3" s="2068"/>
      <c r="DTI3" s="2068"/>
      <c r="DTJ3" s="2068"/>
      <c r="DTK3" s="2068"/>
      <c r="DTL3" s="2068"/>
      <c r="DTM3" s="2068"/>
      <c r="DTN3" s="2068"/>
      <c r="DTO3" s="2068"/>
      <c r="DTP3" s="2068"/>
      <c r="DTQ3" s="2068"/>
      <c r="DTR3" s="2068"/>
      <c r="DTS3" s="2068"/>
      <c r="DTT3" s="2068"/>
      <c r="DTU3" s="2068"/>
      <c r="DTV3" s="2068"/>
      <c r="DTW3" s="2068"/>
      <c r="DTX3" s="2068"/>
      <c r="DTY3" s="2068"/>
      <c r="DTZ3" s="2068"/>
      <c r="DUA3" s="2068"/>
      <c r="DUB3" s="2068"/>
      <c r="DUC3" s="2068"/>
      <c r="DUD3" s="2068"/>
      <c r="DUE3" s="2068"/>
      <c r="DUF3" s="2068"/>
      <c r="DUG3" s="2068"/>
      <c r="DUH3" s="2068"/>
      <c r="DUI3" s="2068"/>
      <c r="DUJ3" s="2068"/>
      <c r="DUK3" s="2068"/>
      <c r="DUL3" s="2068"/>
      <c r="DUM3" s="2068"/>
      <c r="DUN3" s="2068"/>
      <c r="DUO3" s="2068"/>
      <c r="DUP3" s="2068"/>
      <c r="DUQ3" s="2068"/>
      <c r="DUR3" s="2068"/>
      <c r="DUS3" s="2068"/>
      <c r="DUT3" s="2068"/>
      <c r="DUU3" s="2068"/>
      <c r="DUV3" s="2068"/>
      <c r="DUW3" s="2068"/>
      <c r="DUX3" s="2068"/>
      <c r="DUY3" s="2068"/>
      <c r="DUZ3" s="2068"/>
      <c r="DVA3" s="2068"/>
      <c r="DVB3" s="2068"/>
      <c r="DVC3" s="2068"/>
      <c r="DVD3" s="2068"/>
      <c r="DVE3" s="2068"/>
      <c r="DVF3" s="2068"/>
      <c r="DVG3" s="2068"/>
      <c r="DVH3" s="2068"/>
      <c r="DVI3" s="2068"/>
      <c r="DVJ3" s="2068"/>
      <c r="DVK3" s="2068"/>
      <c r="DVL3" s="2068"/>
      <c r="DVM3" s="2068"/>
      <c r="DVN3" s="2068"/>
      <c r="DVO3" s="2068"/>
      <c r="DVP3" s="2068"/>
      <c r="DVQ3" s="2068"/>
      <c r="DVR3" s="2068"/>
      <c r="DVS3" s="2068"/>
      <c r="DVT3" s="2068"/>
      <c r="DVU3" s="2068"/>
      <c r="DVV3" s="2068"/>
      <c r="DVW3" s="2068"/>
      <c r="DVX3" s="2068"/>
      <c r="DVY3" s="2068"/>
      <c r="DVZ3" s="2068"/>
      <c r="DWA3" s="2068"/>
      <c r="DWB3" s="2068"/>
      <c r="DWC3" s="2068"/>
      <c r="DWD3" s="2068"/>
      <c r="DWE3" s="2068"/>
      <c r="DWF3" s="2068"/>
      <c r="DWG3" s="2068"/>
      <c r="DWH3" s="2068"/>
      <c r="DWI3" s="2068"/>
      <c r="DWJ3" s="2068"/>
      <c r="DWK3" s="2068"/>
      <c r="DWL3" s="2068"/>
      <c r="DWM3" s="2068"/>
      <c r="DWN3" s="2068"/>
      <c r="DWO3" s="2068"/>
      <c r="DWP3" s="2068"/>
      <c r="DWQ3" s="2068"/>
      <c r="DWR3" s="2068"/>
      <c r="DWS3" s="2068"/>
      <c r="DWT3" s="2068"/>
      <c r="DWU3" s="2068"/>
      <c r="DWV3" s="2068"/>
      <c r="DWW3" s="2068"/>
      <c r="DWX3" s="2068"/>
      <c r="DWY3" s="2068"/>
      <c r="DWZ3" s="2068"/>
      <c r="DXA3" s="2068"/>
      <c r="DXB3" s="2068"/>
      <c r="DXC3" s="2068"/>
      <c r="DXD3" s="2068"/>
      <c r="DXE3" s="2068"/>
      <c r="DXF3" s="2068"/>
      <c r="DXG3" s="2068"/>
      <c r="DXH3" s="2068"/>
      <c r="DXI3" s="2068"/>
      <c r="DXJ3" s="2068"/>
      <c r="DXK3" s="2068"/>
      <c r="DXL3" s="2068"/>
      <c r="DXM3" s="2068"/>
      <c r="DXN3" s="2068"/>
      <c r="DXO3" s="2068"/>
      <c r="DXP3" s="2068"/>
      <c r="DXQ3" s="2068"/>
      <c r="DXR3" s="2068"/>
      <c r="DXS3" s="2068"/>
      <c r="DXT3" s="2068"/>
      <c r="DXU3" s="2068"/>
      <c r="DXV3" s="2068"/>
      <c r="DXW3" s="2068"/>
      <c r="DXX3" s="2068"/>
      <c r="DXY3" s="2068"/>
      <c r="DXZ3" s="2068"/>
      <c r="DYA3" s="2068"/>
      <c r="DYB3" s="2068"/>
      <c r="DYC3" s="2068"/>
      <c r="DYD3" s="2068"/>
      <c r="DYE3" s="2068"/>
      <c r="DYF3" s="2068"/>
      <c r="DYG3" s="2068"/>
      <c r="DYH3" s="2068"/>
      <c r="DYI3" s="2068"/>
      <c r="DYJ3" s="2068"/>
      <c r="DYK3" s="2068"/>
      <c r="DYL3" s="2068"/>
      <c r="DYM3" s="2068"/>
      <c r="DYN3" s="2068"/>
      <c r="DYO3" s="2068"/>
      <c r="DYP3" s="2068"/>
      <c r="DYQ3" s="2068"/>
      <c r="DYR3" s="2068"/>
      <c r="DYS3" s="2068"/>
      <c r="DYT3" s="2068"/>
      <c r="DYU3" s="2068"/>
      <c r="DYV3" s="2068"/>
      <c r="DYW3" s="2068"/>
      <c r="DYX3" s="2068"/>
      <c r="DYY3" s="2068"/>
      <c r="DYZ3" s="2068"/>
      <c r="DZA3" s="2068"/>
      <c r="DZB3" s="2068"/>
      <c r="DZC3" s="2068"/>
      <c r="DZD3" s="2068"/>
      <c r="DZE3" s="2068"/>
      <c r="DZF3" s="2068"/>
      <c r="DZG3" s="2068"/>
      <c r="DZH3" s="2068"/>
      <c r="DZI3" s="2068"/>
      <c r="DZJ3" s="2068"/>
      <c r="DZK3" s="2068"/>
      <c r="DZL3" s="2068"/>
      <c r="DZM3" s="2068"/>
      <c r="DZN3" s="2068"/>
      <c r="DZO3" s="2068"/>
      <c r="DZP3" s="2068"/>
      <c r="DZQ3" s="2068"/>
      <c r="DZR3" s="2068"/>
      <c r="DZS3" s="2068"/>
      <c r="DZT3" s="2068"/>
      <c r="DZU3" s="2068"/>
      <c r="DZV3" s="2068"/>
      <c r="DZW3" s="2068"/>
      <c r="DZX3" s="2068"/>
      <c r="DZY3" s="2068"/>
      <c r="DZZ3" s="2068"/>
      <c r="EAA3" s="2068"/>
      <c r="EAB3" s="2068"/>
      <c r="EAC3" s="2068"/>
      <c r="EAD3" s="2068"/>
      <c r="EAE3" s="2068"/>
      <c r="EAF3" s="2068"/>
      <c r="EAG3" s="2068"/>
      <c r="EAH3" s="2068"/>
      <c r="EAI3" s="2068"/>
      <c r="EAJ3" s="2068"/>
      <c r="EAK3" s="2068"/>
      <c r="EAL3" s="2068"/>
      <c r="EAM3" s="2068"/>
      <c r="EAN3" s="2068"/>
      <c r="EAO3" s="2068"/>
      <c r="EAP3" s="2068"/>
      <c r="EAQ3" s="2068"/>
      <c r="EAR3" s="2068"/>
      <c r="EAS3" s="2068"/>
      <c r="EAT3" s="2068"/>
      <c r="EAU3" s="2068"/>
      <c r="EAV3" s="2068"/>
      <c r="EAW3" s="2068"/>
      <c r="EAX3" s="2068"/>
      <c r="EAY3" s="2068"/>
      <c r="EAZ3" s="2068"/>
      <c r="EBA3" s="2068"/>
      <c r="EBB3" s="2068"/>
      <c r="EBC3" s="2068"/>
      <c r="EBD3" s="2068"/>
      <c r="EBE3" s="2068"/>
      <c r="EBF3" s="2068"/>
      <c r="EBG3" s="2068"/>
      <c r="EBH3" s="2068"/>
      <c r="EBI3" s="2068"/>
      <c r="EBJ3" s="2068"/>
      <c r="EBK3" s="2068"/>
      <c r="EBL3" s="2068"/>
      <c r="EBM3" s="2068"/>
      <c r="EBN3" s="2068"/>
      <c r="EBO3" s="2068"/>
      <c r="EBP3" s="2068"/>
      <c r="EBQ3" s="2068"/>
      <c r="EBR3" s="2068"/>
      <c r="EBS3" s="2068"/>
      <c r="EBT3" s="2068"/>
      <c r="EBU3" s="2068"/>
      <c r="EBV3" s="2068"/>
      <c r="EBW3" s="2068"/>
      <c r="EBX3" s="2068"/>
      <c r="EBY3" s="2068"/>
      <c r="EBZ3" s="2068"/>
      <c r="ECA3" s="2068"/>
      <c r="ECB3" s="2068"/>
      <c r="ECC3" s="2068"/>
      <c r="ECD3" s="2068"/>
      <c r="ECE3" s="2068"/>
      <c r="ECF3" s="2068"/>
      <c r="ECG3" s="2068"/>
      <c r="ECH3" s="2068"/>
      <c r="ECI3" s="2068"/>
      <c r="ECJ3" s="2068"/>
      <c r="ECK3" s="2068"/>
      <c r="ECL3" s="2068"/>
      <c r="ECM3" s="2068"/>
      <c r="ECN3" s="2068"/>
      <c r="ECO3" s="2068"/>
      <c r="ECP3" s="2068"/>
      <c r="ECQ3" s="2068"/>
      <c r="ECR3" s="2068"/>
      <c r="ECS3" s="2068"/>
      <c r="ECT3" s="2068"/>
      <c r="ECU3" s="2068"/>
      <c r="ECV3" s="2068"/>
      <c r="ECW3" s="2068"/>
      <c r="ECX3" s="2068"/>
      <c r="ECY3" s="2068"/>
      <c r="ECZ3" s="2068"/>
      <c r="EDA3" s="2068"/>
      <c r="EDB3" s="2068"/>
      <c r="EDC3" s="2068"/>
      <c r="EDD3" s="2068"/>
      <c r="EDE3" s="2068"/>
      <c r="EDF3" s="2068"/>
      <c r="EDG3" s="2068"/>
      <c r="EDH3" s="2068"/>
      <c r="EDI3" s="2068"/>
      <c r="EDJ3" s="2068"/>
      <c r="EDK3" s="2068"/>
      <c r="EDL3" s="2068"/>
      <c r="EDM3" s="2068"/>
      <c r="EDN3" s="2068"/>
      <c r="EDO3" s="2068"/>
      <c r="EDP3" s="2068"/>
      <c r="EDQ3" s="2068"/>
      <c r="EDR3" s="2068"/>
      <c r="EDS3" s="2068"/>
      <c r="EDT3" s="2068"/>
      <c r="EDU3" s="2068"/>
      <c r="EDV3" s="2068"/>
      <c r="EDW3" s="2068"/>
      <c r="EDX3" s="2068"/>
      <c r="EDY3" s="2068"/>
      <c r="EDZ3" s="2068"/>
      <c r="EEA3" s="2068"/>
      <c r="EEB3" s="2068"/>
      <c r="EEC3" s="2068"/>
      <c r="EED3" s="2068"/>
      <c r="EEE3" s="2068"/>
      <c r="EEF3" s="2068"/>
      <c r="EEG3" s="2068"/>
      <c r="EEH3" s="2068"/>
      <c r="EEI3" s="2068"/>
      <c r="EEJ3" s="2068"/>
      <c r="EEK3" s="2068"/>
      <c r="EEL3" s="2068"/>
      <c r="EEM3" s="2068"/>
      <c r="EEN3" s="2068"/>
      <c r="EEO3" s="2068"/>
      <c r="EEP3" s="2068"/>
      <c r="EEQ3" s="2068"/>
      <c r="EER3" s="2068"/>
      <c r="EES3" s="2068"/>
      <c r="EET3" s="2068"/>
      <c r="EEU3" s="2068"/>
      <c r="EEV3" s="2068"/>
      <c r="EEW3" s="2068"/>
      <c r="EEX3" s="2068"/>
      <c r="EEY3" s="2068"/>
      <c r="EEZ3" s="2068"/>
      <c r="EFA3" s="2068"/>
      <c r="EFB3" s="2068"/>
      <c r="EFC3" s="2068"/>
      <c r="EFD3" s="2068"/>
      <c r="EFE3" s="2068"/>
      <c r="EFF3" s="2068"/>
      <c r="EFG3" s="2068"/>
      <c r="EFH3" s="2068"/>
      <c r="EFI3" s="2068"/>
      <c r="EFJ3" s="2068"/>
      <c r="EFK3" s="2068"/>
      <c r="EFL3" s="2068"/>
      <c r="EFM3" s="2068"/>
      <c r="EFN3" s="2068"/>
      <c r="EFO3" s="2068"/>
      <c r="EFP3" s="2068"/>
      <c r="EFQ3" s="2068"/>
      <c r="EFR3" s="2068"/>
      <c r="EFS3" s="2068"/>
      <c r="EFT3" s="2068"/>
      <c r="EFU3" s="2068"/>
      <c r="EFV3" s="2068"/>
      <c r="EFW3" s="2068"/>
      <c r="EFX3" s="2068"/>
      <c r="EFY3" s="2068"/>
      <c r="EFZ3" s="2068"/>
      <c r="EGA3" s="2068"/>
      <c r="EGB3" s="2068"/>
      <c r="EGC3" s="2068"/>
      <c r="EGD3" s="2068"/>
      <c r="EGE3" s="2068"/>
      <c r="EGF3" s="2068"/>
      <c r="EGG3" s="2068"/>
      <c r="EGH3" s="2068"/>
      <c r="EGI3" s="2068"/>
      <c r="EGJ3" s="2068"/>
      <c r="EGK3" s="2068"/>
      <c r="EGL3" s="2068"/>
      <c r="EGM3" s="2068"/>
      <c r="EGN3" s="2068"/>
      <c r="EGO3" s="2068"/>
      <c r="EGP3" s="2068"/>
      <c r="EGQ3" s="2068"/>
      <c r="EGR3" s="2068"/>
      <c r="EGS3" s="2068"/>
      <c r="EGT3" s="2068"/>
      <c r="EGU3" s="2068"/>
      <c r="EGV3" s="2068"/>
      <c r="EGW3" s="2068"/>
      <c r="EGX3" s="2068"/>
      <c r="EGY3" s="2068"/>
      <c r="EGZ3" s="2068"/>
      <c r="EHA3" s="2068"/>
      <c r="EHB3" s="2068"/>
      <c r="EHC3" s="2068"/>
      <c r="EHD3" s="2068"/>
      <c r="EHE3" s="2068"/>
      <c r="EHF3" s="2068"/>
      <c r="EHG3" s="2068"/>
      <c r="EHH3" s="2068"/>
      <c r="EHI3" s="2068"/>
      <c r="EHJ3" s="2068"/>
      <c r="EHK3" s="2068"/>
      <c r="EHL3" s="2068"/>
      <c r="EHM3" s="2068"/>
      <c r="EHN3" s="2068"/>
      <c r="EHO3" s="2068"/>
      <c r="EHP3" s="2068"/>
      <c r="EHQ3" s="2068"/>
      <c r="EHR3" s="2068"/>
      <c r="EHS3" s="2068"/>
      <c r="EHT3" s="2068"/>
      <c r="EHU3" s="2068"/>
      <c r="EHV3" s="2068"/>
      <c r="EHW3" s="2068"/>
      <c r="EHX3" s="2068"/>
      <c r="EHY3" s="2068"/>
      <c r="EHZ3" s="2068"/>
      <c r="EIA3" s="2068"/>
      <c r="EIB3" s="2068"/>
      <c r="EIC3" s="2068"/>
      <c r="EID3" s="2068"/>
      <c r="EIE3" s="2068"/>
      <c r="EIF3" s="2068"/>
      <c r="EIG3" s="2068"/>
      <c r="EIH3" s="2068"/>
      <c r="EII3" s="2068"/>
      <c r="EIJ3" s="2068"/>
      <c r="EIK3" s="2068"/>
      <c r="EIL3" s="2068"/>
      <c r="EIM3" s="2068"/>
      <c r="EIN3" s="2068"/>
      <c r="EIO3" s="2068"/>
      <c r="EIP3" s="2068"/>
      <c r="EIQ3" s="2068"/>
      <c r="EIR3" s="2068"/>
      <c r="EIS3" s="2068"/>
      <c r="EIT3" s="2068"/>
      <c r="EIU3" s="2068"/>
      <c r="EIV3" s="2068"/>
      <c r="EIW3" s="2068"/>
      <c r="EIX3" s="2068"/>
      <c r="EIY3" s="2068"/>
      <c r="EIZ3" s="2068"/>
      <c r="EJA3" s="2068"/>
      <c r="EJB3" s="2068"/>
      <c r="EJC3" s="2068"/>
      <c r="EJD3" s="2068"/>
      <c r="EJE3" s="2068"/>
      <c r="EJF3" s="2068"/>
      <c r="EJG3" s="2068"/>
      <c r="EJH3" s="2068"/>
      <c r="EJI3" s="2068"/>
      <c r="EJJ3" s="2068"/>
      <c r="EJK3" s="2068"/>
      <c r="EJL3" s="2068"/>
      <c r="EJM3" s="2068"/>
      <c r="EJN3" s="2068"/>
      <c r="EJO3" s="2068"/>
      <c r="EJP3" s="2068"/>
      <c r="EJQ3" s="2068"/>
      <c r="EJR3" s="2068"/>
      <c r="EJS3" s="2068"/>
      <c r="EJT3" s="2068"/>
      <c r="EJU3" s="2068"/>
      <c r="EJV3" s="2068"/>
      <c r="EJW3" s="2068"/>
      <c r="EJX3" s="2068"/>
      <c r="EJY3" s="2068"/>
      <c r="EJZ3" s="2068"/>
      <c r="EKA3" s="2068"/>
      <c r="EKB3" s="2068"/>
      <c r="EKC3" s="2068"/>
      <c r="EKD3" s="2068"/>
      <c r="EKE3" s="2068"/>
      <c r="EKF3" s="2068"/>
      <c r="EKG3" s="2068"/>
      <c r="EKH3" s="2068"/>
      <c r="EKI3" s="2068"/>
      <c r="EKJ3" s="2068"/>
      <c r="EKK3" s="2068"/>
      <c r="EKL3" s="2068"/>
      <c r="EKM3" s="2068"/>
      <c r="EKN3" s="2068"/>
      <c r="EKO3" s="2068"/>
      <c r="EKP3" s="2068"/>
      <c r="EKQ3" s="2068"/>
      <c r="EKR3" s="2068"/>
      <c r="EKS3" s="2068"/>
      <c r="EKT3" s="2068"/>
      <c r="EKU3" s="2068"/>
      <c r="EKV3" s="2068"/>
      <c r="EKW3" s="2068"/>
      <c r="EKX3" s="2068"/>
      <c r="EKY3" s="2068"/>
      <c r="EKZ3" s="2068"/>
      <c r="ELA3" s="2068"/>
      <c r="ELB3" s="2068"/>
      <c r="ELC3" s="2068"/>
      <c r="ELD3" s="2068"/>
      <c r="ELE3" s="2068"/>
      <c r="ELF3" s="2068"/>
      <c r="ELG3" s="2068"/>
      <c r="ELH3" s="2068"/>
      <c r="ELI3" s="2068"/>
      <c r="ELJ3" s="2068"/>
      <c r="ELK3" s="2068"/>
      <c r="ELL3" s="2068"/>
      <c r="ELM3" s="2068"/>
      <c r="ELN3" s="2068"/>
      <c r="ELO3" s="2068"/>
      <c r="ELP3" s="2068"/>
      <c r="ELQ3" s="2068"/>
      <c r="ELR3" s="2068"/>
      <c r="ELS3" s="2068"/>
      <c r="ELT3" s="2068"/>
      <c r="ELU3" s="2068"/>
      <c r="ELV3" s="2068"/>
      <c r="ELW3" s="2068"/>
      <c r="ELX3" s="2068"/>
      <c r="ELY3" s="2068"/>
      <c r="ELZ3" s="2068"/>
      <c r="EMA3" s="2068"/>
      <c r="EMB3" s="2068"/>
      <c r="EMC3" s="2068"/>
      <c r="EMD3" s="2068"/>
      <c r="EME3" s="2068"/>
      <c r="EMF3" s="2068"/>
      <c r="EMG3" s="2068"/>
      <c r="EMH3" s="2068"/>
      <c r="EMI3" s="2068"/>
      <c r="EMJ3" s="2068"/>
      <c r="EMK3" s="2068"/>
      <c r="EML3" s="2068"/>
      <c r="EMM3" s="2068"/>
      <c r="EMN3" s="2068"/>
      <c r="EMO3" s="2068"/>
      <c r="EMP3" s="2068"/>
      <c r="EMQ3" s="2068"/>
      <c r="EMR3" s="2068"/>
      <c r="EMS3" s="2068"/>
      <c r="EMT3" s="2068"/>
      <c r="EMU3" s="2068"/>
      <c r="EMV3" s="2068"/>
      <c r="EMW3" s="2068"/>
      <c r="EMX3" s="2068"/>
      <c r="EMY3" s="2068"/>
      <c r="EMZ3" s="2068"/>
      <c r="ENA3" s="2068"/>
      <c r="ENB3" s="2068"/>
      <c r="ENC3" s="2068"/>
      <c r="END3" s="2068"/>
      <c r="ENE3" s="2068"/>
      <c r="ENF3" s="2068"/>
      <c r="ENG3" s="2068"/>
      <c r="ENH3" s="2068"/>
      <c r="ENI3" s="2068"/>
      <c r="ENJ3" s="2068"/>
      <c r="ENK3" s="2068"/>
      <c r="ENL3" s="2068"/>
      <c r="ENM3" s="2068"/>
      <c r="ENN3" s="2068"/>
      <c r="ENO3" s="2068"/>
      <c r="ENP3" s="2068"/>
      <c r="ENQ3" s="2068"/>
      <c r="ENR3" s="2068"/>
      <c r="ENS3" s="2068"/>
      <c r="ENT3" s="2068"/>
      <c r="ENU3" s="2068"/>
      <c r="ENV3" s="2068"/>
      <c r="ENW3" s="2068"/>
      <c r="ENX3" s="2068"/>
      <c r="ENY3" s="2068"/>
      <c r="ENZ3" s="2068"/>
      <c r="EOA3" s="2068"/>
      <c r="EOB3" s="2068"/>
      <c r="EOC3" s="2068"/>
      <c r="EOD3" s="2068"/>
      <c r="EOE3" s="2068"/>
      <c r="EOF3" s="2068"/>
      <c r="EOG3" s="2068"/>
      <c r="EOH3" s="2068"/>
      <c r="EOI3" s="2068"/>
      <c r="EOJ3" s="2068"/>
      <c r="EOK3" s="2068"/>
      <c r="EOL3" s="2068"/>
      <c r="EOM3" s="2068"/>
      <c r="EON3" s="2068"/>
      <c r="EOO3" s="2068"/>
      <c r="EOP3" s="2068"/>
      <c r="EOQ3" s="2068"/>
      <c r="EOR3" s="2068"/>
      <c r="EOS3" s="2068"/>
      <c r="EOT3" s="2068"/>
      <c r="EOU3" s="2068"/>
      <c r="EOV3" s="2068"/>
      <c r="EOW3" s="2068"/>
      <c r="EOX3" s="2068"/>
      <c r="EOY3" s="2068"/>
      <c r="EOZ3" s="2068"/>
      <c r="EPA3" s="2068"/>
      <c r="EPB3" s="2068"/>
      <c r="EPC3" s="2068"/>
      <c r="EPD3" s="2068"/>
      <c r="EPE3" s="2068"/>
      <c r="EPF3" s="2068"/>
      <c r="EPG3" s="2068"/>
      <c r="EPH3" s="2068"/>
      <c r="EPI3" s="2068"/>
      <c r="EPJ3" s="2068"/>
      <c r="EPK3" s="2068"/>
      <c r="EPL3" s="2068"/>
      <c r="EPM3" s="2068"/>
      <c r="EPN3" s="2068"/>
      <c r="EPO3" s="2068"/>
      <c r="EPP3" s="2068"/>
      <c r="EPQ3" s="2068"/>
      <c r="EPR3" s="2068"/>
      <c r="EPS3" s="2068"/>
      <c r="EPT3" s="2068"/>
      <c r="EPU3" s="2068"/>
      <c r="EPV3" s="2068"/>
      <c r="EPW3" s="2068"/>
      <c r="EPX3" s="2068"/>
      <c r="EPY3" s="2068"/>
      <c r="EPZ3" s="2068"/>
      <c r="EQA3" s="2068"/>
      <c r="EQB3" s="2068"/>
      <c r="EQC3" s="2068"/>
      <c r="EQD3" s="2068"/>
      <c r="EQE3" s="2068"/>
      <c r="EQF3" s="2068"/>
      <c r="EQG3" s="2068"/>
      <c r="EQH3" s="2068"/>
      <c r="EQI3" s="2068"/>
      <c r="EQJ3" s="2068"/>
      <c r="EQK3" s="2068"/>
      <c r="EQL3" s="2068"/>
      <c r="EQM3" s="2068"/>
      <c r="EQN3" s="2068"/>
      <c r="EQO3" s="2068"/>
      <c r="EQP3" s="2068"/>
      <c r="EQQ3" s="2068"/>
      <c r="EQR3" s="2068"/>
      <c r="EQS3" s="2068"/>
      <c r="EQT3" s="2068"/>
      <c r="EQU3" s="2068"/>
      <c r="EQV3" s="2068"/>
      <c r="EQW3" s="2068"/>
      <c r="EQX3" s="2068"/>
      <c r="EQY3" s="2068"/>
      <c r="EQZ3" s="2068"/>
      <c r="ERA3" s="2068"/>
      <c r="ERB3" s="2068"/>
      <c r="ERC3" s="2068"/>
      <c r="ERD3" s="2068"/>
      <c r="ERE3" s="2068"/>
      <c r="ERF3" s="2068"/>
      <c r="ERG3" s="2068"/>
      <c r="ERH3" s="2068"/>
      <c r="ERI3" s="2068"/>
      <c r="ERJ3" s="2068"/>
      <c r="ERK3" s="2068"/>
      <c r="ERL3" s="2068"/>
      <c r="ERM3" s="2068"/>
      <c r="ERN3" s="2068"/>
      <c r="ERO3" s="2068"/>
      <c r="ERP3" s="2068"/>
      <c r="ERQ3" s="2068"/>
      <c r="ERR3" s="2068"/>
      <c r="ERS3" s="2068"/>
      <c r="ERT3" s="2068"/>
      <c r="ERU3" s="2068"/>
      <c r="ERV3" s="2068"/>
      <c r="ERW3" s="2068"/>
      <c r="ERX3" s="2068"/>
      <c r="ERY3" s="2068"/>
      <c r="ERZ3" s="2068"/>
      <c r="ESA3" s="2068"/>
      <c r="ESB3" s="2068"/>
      <c r="ESC3" s="2068"/>
      <c r="ESD3" s="2068"/>
      <c r="ESE3" s="2068"/>
      <c r="ESF3" s="2068"/>
      <c r="ESG3" s="2068"/>
      <c r="ESH3" s="2068"/>
      <c r="ESI3" s="2068"/>
      <c r="ESJ3" s="2068"/>
      <c r="ESK3" s="2068"/>
      <c r="ESL3" s="2068"/>
      <c r="ESM3" s="2068"/>
      <c r="ESN3" s="2068"/>
      <c r="ESO3" s="2068"/>
      <c r="ESP3" s="2068"/>
      <c r="ESQ3" s="2068"/>
      <c r="ESR3" s="2068"/>
      <c r="ESS3" s="2068"/>
      <c r="EST3" s="2068"/>
      <c r="ESU3" s="2068"/>
      <c r="ESV3" s="2068"/>
      <c r="ESW3" s="2068"/>
      <c r="ESX3" s="2068"/>
      <c r="ESY3" s="2068"/>
      <c r="ESZ3" s="2068"/>
      <c r="ETA3" s="2068"/>
      <c r="ETB3" s="2068"/>
      <c r="ETC3" s="2068"/>
      <c r="ETD3" s="2068"/>
      <c r="ETE3" s="2068"/>
      <c r="ETF3" s="2068"/>
      <c r="ETG3" s="2068"/>
      <c r="ETH3" s="2068"/>
      <c r="ETI3" s="2068"/>
      <c r="ETJ3" s="2068"/>
      <c r="ETK3" s="2068"/>
      <c r="ETL3" s="2068"/>
      <c r="ETM3" s="2068"/>
      <c r="ETN3" s="2068"/>
      <c r="ETO3" s="2068"/>
      <c r="ETP3" s="2068"/>
      <c r="ETQ3" s="2068"/>
      <c r="ETR3" s="2068"/>
      <c r="ETS3" s="2068"/>
      <c r="ETT3" s="2068"/>
      <c r="ETU3" s="2068"/>
      <c r="ETV3" s="2068"/>
      <c r="ETW3" s="2068"/>
      <c r="ETX3" s="2068"/>
      <c r="ETY3" s="2068"/>
      <c r="ETZ3" s="2068"/>
      <c r="EUA3" s="2068"/>
      <c r="EUB3" s="2068"/>
      <c r="EUC3" s="2068"/>
      <c r="EUD3" s="2068"/>
      <c r="EUE3" s="2068"/>
      <c r="EUF3" s="2068"/>
      <c r="EUG3" s="2068"/>
      <c r="EUH3" s="2068"/>
      <c r="EUI3" s="2068"/>
      <c r="EUJ3" s="2068"/>
      <c r="EUK3" s="2068"/>
      <c r="EUL3" s="2068"/>
      <c r="EUM3" s="2068"/>
      <c r="EUN3" s="2068"/>
      <c r="EUO3" s="2068"/>
      <c r="EUP3" s="2068"/>
      <c r="EUQ3" s="2068"/>
      <c r="EUR3" s="2068"/>
      <c r="EUS3" s="2068"/>
      <c r="EUT3" s="2068"/>
      <c r="EUU3" s="2068"/>
      <c r="EUV3" s="2068"/>
      <c r="EUW3" s="2068"/>
      <c r="EUX3" s="2068"/>
      <c r="EUY3" s="2068"/>
      <c r="EUZ3" s="2068"/>
      <c r="EVA3" s="2068"/>
      <c r="EVB3" s="2068"/>
      <c r="EVC3" s="2068"/>
      <c r="EVD3" s="2068"/>
      <c r="EVE3" s="2068"/>
      <c r="EVF3" s="2068"/>
      <c r="EVG3" s="2068"/>
      <c r="EVH3" s="2068"/>
      <c r="EVI3" s="2068"/>
      <c r="EVJ3" s="2068"/>
      <c r="EVK3" s="2068"/>
      <c r="EVL3" s="2068"/>
      <c r="EVM3" s="2068"/>
      <c r="EVN3" s="2068"/>
      <c r="EVO3" s="2068"/>
      <c r="EVP3" s="2068"/>
      <c r="EVQ3" s="2068"/>
      <c r="EVR3" s="2068"/>
      <c r="EVS3" s="2068"/>
      <c r="EVT3" s="2068"/>
      <c r="EVU3" s="2068"/>
      <c r="EVV3" s="2068"/>
      <c r="EVW3" s="2068"/>
      <c r="EVX3" s="2068"/>
      <c r="EVY3" s="2068"/>
      <c r="EVZ3" s="2068"/>
      <c r="EWA3" s="2068"/>
      <c r="EWB3" s="2068"/>
      <c r="EWC3" s="2068"/>
      <c r="EWD3" s="2068"/>
      <c r="EWE3" s="2068"/>
      <c r="EWF3" s="2068"/>
      <c r="EWG3" s="2068"/>
      <c r="EWH3" s="2068"/>
      <c r="EWI3" s="2068"/>
      <c r="EWJ3" s="2068"/>
      <c r="EWK3" s="2068"/>
      <c r="EWL3" s="2068"/>
      <c r="EWM3" s="2068"/>
      <c r="EWN3" s="2068"/>
      <c r="EWO3" s="2068"/>
      <c r="EWP3" s="2068"/>
      <c r="EWQ3" s="2068"/>
      <c r="EWR3" s="2068"/>
      <c r="EWS3" s="2068"/>
      <c r="EWT3" s="2068"/>
      <c r="EWU3" s="2068"/>
      <c r="EWV3" s="2068"/>
      <c r="EWW3" s="2068"/>
      <c r="EWX3" s="2068"/>
      <c r="EWY3" s="2068"/>
      <c r="EWZ3" s="2068"/>
      <c r="EXA3" s="2068"/>
      <c r="EXB3" s="2068"/>
      <c r="EXC3" s="2068"/>
      <c r="EXD3" s="2068"/>
      <c r="EXE3" s="2068"/>
      <c r="EXF3" s="2068"/>
      <c r="EXG3" s="2068"/>
      <c r="EXH3" s="2068"/>
      <c r="EXI3" s="2068"/>
      <c r="EXJ3" s="2068"/>
      <c r="EXK3" s="2068"/>
      <c r="EXL3" s="2068"/>
      <c r="EXM3" s="2068"/>
      <c r="EXN3" s="2068"/>
      <c r="EXO3" s="2068"/>
      <c r="EXP3" s="2068"/>
      <c r="EXQ3" s="2068"/>
      <c r="EXR3" s="2068"/>
      <c r="EXS3" s="2068"/>
      <c r="EXT3" s="2068"/>
      <c r="EXU3" s="2068"/>
      <c r="EXV3" s="2068"/>
      <c r="EXW3" s="2068"/>
      <c r="EXX3" s="2068"/>
      <c r="EXY3" s="2068"/>
      <c r="EXZ3" s="2068"/>
      <c r="EYA3" s="2068"/>
      <c r="EYB3" s="2068"/>
      <c r="EYC3" s="2068"/>
      <c r="EYD3" s="2068"/>
      <c r="EYE3" s="2068"/>
      <c r="EYF3" s="2068"/>
      <c r="EYG3" s="2068"/>
      <c r="EYH3" s="2068"/>
      <c r="EYI3" s="2068"/>
      <c r="EYJ3" s="2068"/>
      <c r="EYK3" s="2068"/>
      <c r="EYL3" s="2068"/>
      <c r="EYM3" s="2068"/>
      <c r="EYN3" s="2068"/>
      <c r="EYO3" s="2068"/>
      <c r="EYP3" s="2068"/>
      <c r="EYQ3" s="2068"/>
      <c r="EYR3" s="2068"/>
      <c r="EYS3" s="2068"/>
      <c r="EYT3" s="2068"/>
      <c r="EYU3" s="2068"/>
      <c r="EYV3" s="2068"/>
      <c r="EYW3" s="2068"/>
      <c r="EYX3" s="2068"/>
      <c r="EYY3" s="2068"/>
      <c r="EYZ3" s="2068"/>
      <c r="EZA3" s="2068"/>
      <c r="EZB3" s="2068"/>
      <c r="EZC3" s="2068"/>
      <c r="EZD3" s="2068"/>
      <c r="EZE3" s="2068"/>
      <c r="EZF3" s="2068"/>
      <c r="EZG3" s="2068"/>
      <c r="EZH3" s="2068"/>
      <c r="EZI3" s="2068"/>
      <c r="EZJ3" s="2068"/>
      <c r="EZK3" s="2068"/>
      <c r="EZL3" s="2068"/>
      <c r="EZM3" s="2068"/>
      <c r="EZN3" s="2068"/>
      <c r="EZO3" s="2068"/>
      <c r="EZP3" s="2068"/>
      <c r="EZQ3" s="2068"/>
      <c r="EZR3" s="2068"/>
      <c r="EZS3" s="2068"/>
      <c r="EZT3" s="2068"/>
      <c r="EZU3" s="2068"/>
      <c r="EZV3" s="2068"/>
      <c r="EZW3" s="2068"/>
      <c r="EZX3" s="2068"/>
      <c r="EZY3" s="2068"/>
      <c r="EZZ3" s="2068"/>
      <c r="FAA3" s="2068"/>
      <c r="FAB3" s="2068"/>
      <c r="FAC3" s="2068"/>
      <c r="FAD3" s="2068"/>
      <c r="FAE3" s="2068"/>
      <c r="FAF3" s="2068"/>
      <c r="FAG3" s="2068"/>
      <c r="FAH3" s="2068"/>
      <c r="FAI3" s="2068"/>
      <c r="FAJ3" s="2068"/>
      <c r="FAK3" s="2068"/>
      <c r="FAL3" s="2068"/>
      <c r="FAM3" s="2068"/>
      <c r="FAN3" s="2068"/>
      <c r="FAO3" s="2068"/>
      <c r="FAP3" s="2068"/>
      <c r="FAQ3" s="2068"/>
      <c r="FAR3" s="2068"/>
      <c r="FAS3" s="2068"/>
      <c r="FAT3" s="2068"/>
      <c r="FAU3" s="2068"/>
      <c r="FAV3" s="2068"/>
      <c r="FAW3" s="2068"/>
      <c r="FAX3" s="2068"/>
      <c r="FAY3" s="2068"/>
      <c r="FAZ3" s="2068"/>
      <c r="FBA3" s="2068"/>
      <c r="FBB3" s="2068"/>
      <c r="FBC3" s="2068"/>
      <c r="FBD3" s="2068"/>
      <c r="FBE3" s="2068"/>
      <c r="FBF3" s="2068"/>
      <c r="FBG3" s="2068"/>
      <c r="FBH3" s="2068"/>
      <c r="FBI3" s="2068"/>
      <c r="FBJ3" s="2068"/>
      <c r="FBK3" s="2068"/>
      <c r="FBL3" s="2068"/>
      <c r="FBM3" s="2068"/>
      <c r="FBN3" s="2068"/>
      <c r="FBO3" s="2068"/>
      <c r="FBP3" s="2068"/>
      <c r="FBQ3" s="2068"/>
      <c r="FBR3" s="2068"/>
      <c r="FBS3" s="2068"/>
      <c r="FBT3" s="2068"/>
      <c r="FBU3" s="2068"/>
      <c r="FBV3" s="2068"/>
      <c r="FBW3" s="2068"/>
      <c r="FBX3" s="2068"/>
      <c r="FBY3" s="2068"/>
      <c r="FBZ3" s="2068"/>
      <c r="FCA3" s="2068"/>
      <c r="FCB3" s="2068"/>
      <c r="FCC3" s="2068"/>
      <c r="FCD3" s="2068"/>
      <c r="FCE3" s="2068"/>
      <c r="FCF3" s="2068"/>
      <c r="FCG3" s="2068"/>
      <c r="FCH3" s="2068"/>
      <c r="FCI3" s="2068"/>
      <c r="FCJ3" s="2068"/>
      <c r="FCK3" s="2068"/>
      <c r="FCL3" s="2068"/>
      <c r="FCM3" s="2068"/>
      <c r="FCN3" s="2068"/>
      <c r="FCO3" s="2068"/>
      <c r="FCP3" s="2068"/>
      <c r="FCQ3" s="2068"/>
      <c r="FCR3" s="2068"/>
      <c r="FCS3" s="2068"/>
      <c r="FCT3" s="2068"/>
      <c r="FCU3" s="2068"/>
      <c r="FCV3" s="2068"/>
      <c r="FCW3" s="2068"/>
      <c r="FCX3" s="2068"/>
      <c r="FCY3" s="2068"/>
      <c r="FCZ3" s="2068"/>
      <c r="FDA3" s="2068"/>
      <c r="FDB3" s="2068"/>
      <c r="FDC3" s="2068"/>
      <c r="FDD3" s="2068"/>
      <c r="FDE3" s="2068"/>
      <c r="FDF3" s="2068"/>
      <c r="FDG3" s="2068"/>
      <c r="FDH3" s="2068"/>
      <c r="FDI3" s="2068"/>
      <c r="FDJ3" s="2068"/>
      <c r="FDK3" s="2068"/>
      <c r="FDL3" s="2068"/>
      <c r="FDM3" s="2068"/>
      <c r="FDN3" s="2068"/>
      <c r="FDO3" s="2068"/>
      <c r="FDP3" s="2068"/>
      <c r="FDQ3" s="2068"/>
      <c r="FDR3" s="2068"/>
      <c r="FDS3" s="2068"/>
      <c r="FDT3" s="2068"/>
      <c r="FDU3" s="2068"/>
      <c r="FDV3" s="2068"/>
      <c r="FDW3" s="2068"/>
      <c r="FDX3" s="2068"/>
      <c r="FDY3" s="2068"/>
      <c r="FDZ3" s="2068"/>
      <c r="FEA3" s="2068"/>
      <c r="FEB3" s="2068"/>
      <c r="FEC3" s="2068"/>
      <c r="FED3" s="2068"/>
      <c r="FEE3" s="2068"/>
      <c r="FEF3" s="2068"/>
      <c r="FEG3" s="2068"/>
      <c r="FEH3" s="2068"/>
      <c r="FEI3" s="2068"/>
      <c r="FEJ3" s="2068"/>
      <c r="FEK3" s="2068"/>
      <c r="FEL3" s="2068"/>
      <c r="FEM3" s="2068"/>
      <c r="FEN3" s="2068"/>
      <c r="FEO3" s="2068"/>
      <c r="FEP3" s="2068"/>
      <c r="FEQ3" s="2068"/>
      <c r="FER3" s="2068"/>
      <c r="FES3" s="2068"/>
      <c r="FET3" s="2068"/>
      <c r="FEU3" s="2068"/>
      <c r="FEV3" s="2068"/>
      <c r="FEW3" s="2068"/>
      <c r="FEX3" s="2068"/>
      <c r="FEY3" s="2068"/>
      <c r="FEZ3" s="2068"/>
      <c r="FFA3" s="2068"/>
      <c r="FFB3" s="2068"/>
      <c r="FFC3" s="2068"/>
      <c r="FFD3" s="2068"/>
      <c r="FFE3" s="2068"/>
      <c r="FFF3" s="2068"/>
      <c r="FFG3" s="2068"/>
      <c r="FFH3" s="2068"/>
      <c r="FFI3" s="2068"/>
      <c r="FFJ3" s="2068"/>
      <c r="FFK3" s="2068"/>
      <c r="FFL3" s="2068"/>
      <c r="FFM3" s="2068"/>
      <c r="FFN3" s="2068"/>
      <c r="FFO3" s="2068"/>
      <c r="FFP3" s="2068"/>
      <c r="FFQ3" s="2068"/>
      <c r="FFR3" s="2068"/>
      <c r="FFS3" s="2068"/>
      <c r="FFT3" s="2068"/>
      <c r="FFU3" s="2068"/>
      <c r="FFV3" s="2068"/>
      <c r="FFW3" s="2068"/>
      <c r="FFX3" s="2068"/>
      <c r="FFY3" s="2068"/>
      <c r="FFZ3" s="2068"/>
      <c r="FGA3" s="2068"/>
      <c r="FGB3" s="2068"/>
      <c r="FGC3" s="2068"/>
      <c r="FGD3" s="2068"/>
      <c r="FGE3" s="2068"/>
      <c r="FGF3" s="2068"/>
      <c r="FGG3" s="2068"/>
      <c r="FGH3" s="2068"/>
      <c r="FGI3" s="2068"/>
      <c r="FGJ3" s="2068"/>
      <c r="FGK3" s="2068"/>
      <c r="FGL3" s="2068"/>
      <c r="FGM3" s="2068"/>
      <c r="FGN3" s="2068"/>
      <c r="FGO3" s="2068"/>
      <c r="FGP3" s="2068"/>
      <c r="FGQ3" s="2068"/>
      <c r="FGR3" s="2068"/>
      <c r="FGS3" s="2068"/>
      <c r="FGT3" s="2068"/>
      <c r="FGU3" s="2068"/>
      <c r="FGV3" s="2068"/>
      <c r="FGW3" s="2068"/>
      <c r="FGX3" s="2068"/>
      <c r="FGY3" s="2068"/>
      <c r="FGZ3" s="2068"/>
      <c r="FHA3" s="2068"/>
      <c r="FHB3" s="2068"/>
      <c r="FHC3" s="2068"/>
      <c r="FHD3" s="2068"/>
      <c r="FHE3" s="2068"/>
      <c r="FHF3" s="2068"/>
      <c r="FHG3" s="2068"/>
      <c r="FHH3" s="2068"/>
      <c r="FHI3" s="2068"/>
      <c r="FHJ3" s="2068"/>
      <c r="FHK3" s="2068"/>
      <c r="FHL3" s="2068"/>
      <c r="FHM3" s="2068"/>
      <c r="FHN3" s="2068"/>
      <c r="FHO3" s="2068"/>
      <c r="FHP3" s="2068"/>
      <c r="FHQ3" s="2068"/>
      <c r="FHR3" s="2068"/>
      <c r="FHS3" s="2068"/>
      <c r="FHT3" s="2068"/>
      <c r="FHU3" s="2068"/>
      <c r="FHV3" s="2068"/>
      <c r="FHW3" s="2068"/>
      <c r="FHX3" s="2068"/>
      <c r="FHY3" s="2068"/>
      <c r="FHZ3" s="2068"/>
      <c r="FIA3" s="2068"/>
      <c r="FIB3" s="2068"/>
      <c r="FIC3" s="2068"/>
      <c r="FID3" s="2068"/>
      <c r="FIE3" s="2068"/>
      <c r="FIF3" s="2068"/>
      <c r="FIG3" s="2068"/>
      <c r="FIH3" s="2068"/>
      <c r="FII3" s="2068"/>
      <c r="FIJ3" s="2068"/>
      <c r="FIK3" s="2068"/>
      <c r="FIL3" s="2068"/>
      <c r="FIM3" s="2068"/>
      <c r="FIN3" s="2068"/>
      <c r="FIO3" s="2068"/>
      <c r="FIP3" s="2068"/>
      <c r="FIQ3" s="2068"/>
      <c r="FIR3" s="2068"/>
      <c r="FIS3" s="2068"/>
      <c r="FIT3" s="2068"/>
      <c r="FIU3" s="2068"/>
      <c r="FIV3" s="2068"/>
      <c r="FIW3" s="2068"/>
      <c r="FIX3" s="2068"/>
      <c r="FIY3" s="2068"/>
      <c r="FIZ3" s="2068"/>
      <c r="FJA3" s="2068"/>
      <c r="FJB3" s="2068"/>
      <c r="FJC3" s="2068"/>
      <c r="FJD3" s="2068"/>
      <c r="FJE3" s="2068"/>
      <c r="FJF3" s="2068"/>
      <c r="FJG3" s="2068"/>
      <c r="FJH3" s="2068"/>
      <c r="FJI3" s="2068"/>
      <c r="FJJ3" s="2068"/>
      <c r="FJK3" s="2068"/>
      <c r="FJL3" s="2068"/>
      <c r="FJM3" s="2068"/>
      <c r="FJN3" s="2068"/>
      <c r="FJO3" s="2068"/>
      <c r="FJP3" s="2068"/>
      <c r="FJQ3" s="2068"/>
      <c r="FJR3" s="2068"/>
      <c r="FJS3" s="2068"/>
      <c r="FJT3" s="2068"/>
      <c r="FJU3" s="2068"/>
      <c r="FJV3" s="2068"/>
      <c r="FJW3" s="2068"/>
      <c r="FJX3" s="2068"/>
      <c r="FJY3" s="2068"/>
      <c r="FJZ3" s="2068"/>
      <c r="FKA3" s="2068"/>
      <c r="FKB3" s="2068"/>
      <c r="FKC3" s="2068"/>
      <c r="FKD3" s="2068"/>
      <c r="FKE3" s="2068"/>
      <c r="FKF3" s="2068"/>
      <c r="FKG3" s="2068"/>
      <c r="FKH3" s="2068"/>
      <c r="FKI3" s="2068"/>
      <c r="FKJ3" s="2068"/>
      <c r="FKK3" s="2068"/>
      <c r="FKL3" s="2068"/>
      <c r="FKM3" s="2068"/>
      <c r="FKN3" s="2068"/>
      <c r="FKO3" s="2068"/>
      <c r="FKP3" s="2068"/>
      <c r="FKQ3" s="2068"/>
      <c r="FKR3" s="2068"/>
      <c r="FKS3" s="2068"/>
      <c r="FKT3" s="2068"/>
      <c r="FKU3" s="2068"/>
      <c r="FKV3" s="2068"/>
      <c r="FKW3" s="2068"/>
      <c r="FKX3" s="2068"/>
      <c r="FKY3" s="2068"/>
      <c r="FKZ3" s="2068"/>
      <c r="FLA3" s="2068"/>
      <c r="FLB3" s="2068"/>
      <c r="FLC3" s="2068"/>
      <c r="FLD3" s="2068"/>
      <c r="FLE3" s="2068"/>
      <c r="FLF3" s="2068"/>
      <c r="FLG3" s="2068"/>
      <c r="FLH3" s="2068"/>
      <c r="FLI3" s="2068"/>
      <c r="FLJ3" s="2068"/>
      <c r="FLK3" s="2068"/>
      <c r="FLL3" s="2068"/>
      <c r="FLM3" s="2068"/>
      <c r="FLN3" s="2068"/>
      <c r="FLO3" s="2068"/>
      <c r="FLP3" s="2068"/>
      <c r="FLQ3" s="2068"/>
      <c r="FLR3" s="2068"/>
      <c r="FLS3" s="2068"/>
      <c r="FLT3" s="2068"/>
      <c r="FLU3" s="2068"/>
      <c r="FLV3" s="2068"/>
      <c r="FLW3" s="2068"/>
      <c r="FLX3" s="2068"/>
      <c r="FLY3" s="2068"/>
      <c r="FLZ3" s="2068"/>
      <c r="FMA3" s="2068"/>
      <c r="FMB3" s="2068"/>
      <c r="FMC3" s="2068"/>
      <c r="FMD3" s="2068"/>
      <c r="FME3" s="2068"/>
      <c r="FMF3" s="2068"/>
      <c r="FMG3" s="2068"/>
      <c r="FMH3" s="2068"/>
      <c r="FMI3" s="2068"/>
      <c r="FMJ3" s="2068"/>
      <c r="FMK3" s="2068"/>
      <c r="FML3" s="2068"/>
      <c r="FMM3" s="2068"/>
      <c r="FMN3" s="2068"/>
      <c r="FMO3" s="2068"/>
      <c r="FMP3" s="2068"/>
      <c r="FMQ3" s="2068"/>
      <c r="FMR3" s="2068"/>
      <c r="FMS3" s="2068"/>
      <c r="FMT3" s="2068"/>
      <c r="FMU3" s="2068"/>
      <c r="FMV3" s="2068"/>
      <c r="FMW3" s="2068"/>
      <c r="FMX3" s="2068"/>
      <c r="FMY3" s="2068"/>
      <c r="FMZ3" s="2068"/>
      <c r="FNA3" s="2068"/>
      <c r="FNB3" s="2068"/>
      <c r="FNC3" s="2068"/>
      <c r="FND3" s="2068"/>
      <c r="FNE3" s="2068"/>
      <c r="FNF3" s="2068"/>
      <c r="FNG3" s="2068"/>
      <c r="FNH3" s="2068"/>
      <c r="FNI3" s="2068"/>
      <c r="FNJ3" s="2068"/>
      <c r="FNK3" s="2068"/>
      <c r="FNL3" s="2068"/>
      <c r="FNM3" s="2068"/>
      <c r="FNN3" s="2068"/>
      <c r="FNO3" s="2068"/>
      <c r="FNP3" s="2068"/>
      <c r="FNQ3" s="2068"/>
      <c r="FNR3" s="2068"/>
      <c r="FNS3" s="2068"/>
      <c r="FNT3" s="2068"/>
      <c r="FNU3" s="2068"/>
      <c r="FNV3" s="2068"/>
      <c r="FNW3" s="2068"/>
      <c r="FNX3" s="2068"/>
      <c r="FNY3" s="2068"/>
      <c r="FNZ3" s="2068"/>
      <c r="FOA3" s="2068"/>
      <c r="FOB3" s="2068"/>
      <c r="FOC3" s="2068"/>
      <c r="FOD3" s="2068"/>
      <c r="FOE3" s="2068"/>
      <c r="FOF3" s="2068"/>
      <c r="FOG3" s="2068"/>
      <c r="FOH3" s="2068"/>
      <c r="FOI3" s="2068"/>
      <c r="FOJ3" s="2068"/>
      <c r="FOK3" s="2068"/>
      <c r="FOL3" s="2068"/>
      <c r="FOM3" s="2068"/>
      <c r="FON3" s="2068"/>
      <c r="FOO3" s="2068"/>
      <c r="FOP3" s="2068"/>
      <c r="FOQ3" s="2068"/>
      <c r="FOR3" s="2068"/>
      <c r="FOS3" s="2068"/>
      <c r="FOT3" s="2068"/>
      <c r="FOU3" s="2068"/>
      <c r="FOV3" s="2068"/>
      <c r="FOW3" s="2068"/>
      <c r="FOX3" s="2068"/>
      <c r="FOY3" s="2068"/>
      <c r="FOZ3" s="2068"/>
      <c r="FPA3" s="2068"/>
      <c r="FPB3" s="2068"/>
      <c r="FPC3" s="2068"/>
      <c r="FPD3" s="2068"/>
      <c r="FPE3" s="2068"/>
      <c r="FPF3" s="2068"/>
      <c r="FPG3" s="2068"/>
      <c r="FPH3" s="2068"/>
      <c r="FPI3" s="2068"/>
      <c r="FPJ3" s="2068"/>
      <c r="FPK3" s="2068"/>
      <c r="FPL3" s="2068"/>
      <c r="FPM3" s="2068"/>
      <c r="FPN3" s="2068"/>
      <c r="FPO3" s="2068"/>
      <c r="FPP3" s="2068"/>
      <c r="FPQ3" s="2068"/>
      <c r="FPR3" s="2068"/>
      <c r="FPS3" s="2068"/>
      <c r="FPT3" s="2068"/>
      <c r="FPU3" s="2068"/>
      <c r="FPV3" s="2068"/>
      <c r="FPW3" s="2068"/>
      <c r="FPX3" s="2068"/>
      <c r="FPY3" s="2068"/>
      <c r="FPZ3" s="2068"/>
      <c r="FQA3" s="2068"/>
      <c r="FQB3" s="2068"/>
      <c r="FQC3" s="2068"/>
      <c r="FQD3" s="2068"/>
      <c r="FQE3" s="2068"/>
      <c r="FQF3" s="2068"/>
      <c r="FQG3" s="2068"/>
      <c r="FQH3" s="2068"/>
      <c r="FQI3" s="2068"/>
      <c r="FQJ3" s="2068"/>
      <c r="FQK3" s="2068"/>
      <c r="FQL3" s="2068"/>
      <c r="FQM3" s="2068"/>
      <c r="FQN3" s="2068"/>
      <c r="FQO3" s="2068"/>
      <c r="FQP3" s="2068"/>
      <c r="FQQ3" s="2068"/>
      <c r="FQR3" s="2068"/>
      <c r="FQS3" s="2068"/>
      <c r="FQT3" s="2068"/>
      <c r="FQU3" s="2068"/>
      <c r="FQV3" s="2068"/>
      <c r="FQW3" s="2068"/>
      <c r="FQX3" s="2068"/>
      <c r="FQY3" s="2068"/>
      <c r="FQZ3" s="2068"/>
      <c r="FRA3" s="2068"/>
      <c r="FRB3" s="2068"/>
      <c r="FRC3" s="2068"/>
      <c r="FRD3" s="2068"/>
      <c r="FRE3" s="2068"/>
      <c r="FRF3" s="2068"/>
      <c r="FRG3" s="2068"/>
      <c r="FRH3" s="2068"/>
      <c r="FRI3" s="2068"/>
      <c r="FRJ3" s="2068"/>
      <c r="FRK3" s="2068"/>
      <c r="FRL3" s="2068"/>
      <c r="FRM3" s="2068"/>
      <c r="FRN3" s="2068"/>
      <c r="FRO3" s="2068"/>
      <c r="FRP3" s="2068"/>
      <c r="FRQ3" s="2068"/>
      <c r="FRR3" s="2068"/>
      <c r="FRS3" s="2068"/>
      <c r="FRT3" s="2068"/>
      <c r="FRU3" s="2068"/>
      <c r="FRV3" s="2068"/>
      <c r="FRW3" s="2068"/>
      <c r="FRX3" s="2068"/>
      <c r="FRY3" s="2068"/>
      <c r="FRZ3" s="2068"/>
      <c r="FSA3" s="2068"/>
      <c r="FSB3" s="2068"/>
      <c r="FSC3" s="2068"/>
      <c r="FSD3" s="2068"/>
      <c r="FSE3" s="2068"/>
      <c r="FSF3" s="2068"/>
      <c r="FSG3" s="2068"/>
      <c r="FSH3" s="2068"/>
      <c r="FSI3" s="2068"/>
      <c r="FSJ3" s="2068"/>
      <c r="FSK3" s="2068"/>
      <c r="FSL3" s="2068"/>
      <c r="FSM3" s="2068"/>
      <c r="FSN3" s="2068"/>
      <c r="FSO3" s="2068"/>
      <c r="FSP3" s="2068"/>
      <c r="FSQ3" s="2068"/>
      <c r="FSR3" s="2068"/>
      <c r="FSS3" s="2068"/>
      <c r="FST3" s="2068"/>
      <c r="FSU3" s="2068"/>
      <c r="FSV3" s="2068"/>
      <c r="FSW3" s="2068"/>
      <c r="FSX3" s="2068"/>
      <c r="FSY3" s="2068"/>
      <c r="FSZ3" s="2068"/>
      <c r="FTA3" s="2068"/>
      <c r="FTB3" s="2068"/>
      <c r="FTC3" s="2068"/>
      <c r="FTD3" s="2068"/>
      <c r="FTE3" s="2068"/>
      <c r="FTF3" s="2068"/>
      <c r="FTG3" s="2068"/>
      <c r="FTH3" s="2068"/>
      <c r="FTI3" s="2068"/>
      <c r="FTJ3" s="2068"/>
      <c r="FTK3" s="2068"/>
      <c r="FTL3" s="2068"/>
      <c r="FTM3" s="2068"/>
      <c r="FTN3" s="2068"/>
      <c r="FTO3" s="2068"/>
      <c r="FTP3" s="2068"/>
      <c r="FTQ3" s="2068"/>
      <c r="FTR3" s="2068"/>
      <c r="FTS3" s="2068"/>
      <c r="FTT3" s="2068"/>
      <c r="FTU3" s="2068"/>
      <c r="FTV3" s="2068"/>
      <c r="FTW3" s="2068"/>
      <c r="FTX3" s="2068"/>
      <c r="FTY3" s="2068"/>
      <c r="FTZ3" s="2068"/>
      <c r="FUA3" s="2068"/>
      <c r="FUB3" s="2068"/>
      <c r="FUC3" s="2068"/>
      <c r="FUD3" s="2068"/>
      <c r="FUE3" s="2068"/>
      <c r="FUF3" s="2068"/>
      <c r="FUG3" s="2068"/>
      <c r="FUH3" s="2068"/>
      <c r="FUI3" s="2068"/>
      <c r="FUJ3" s="2068"/>
      <c r="FUK3" s="2068"/>
      <c r="FUL3" s="2068"/>
      <c r="FUM3" s="2068"/>
      <c r="FUN3" s="2068"/>
      <c r="FUO3" s="2068"/>
      <c r="FUP3" s="2068"/>
      <c r="FUQ3" s="2068"/>
      <c r="FUR3" s="2068"/>
      <c r="FUS3" s="2068"/>
      <c r="FUT3" s="2068"/>
      <c r="FUU3" s="2068"/>
      <c r="FUV3" s="2068"/>
      <c r="FUW3" s="2068"/>
      <c r="FUX3" s="2068"/>
      <c r="FUY3" s="2068"/>
      <c r="FUZ3" s="2068"/>
      <c r="FVA3" s="2068"/>
      <c r="FVB3" s="2068"/>
      <c r="FVC3" s="2068"/>
      <c r="FVD3" s="2068"/>
      <c r="FVE3" s="2068"/>
      <c r="FVF3" s="2068"/>
      <c r="FVG3" s="2068"/>
      <c r="FVH3" s="2068"/>
      <c r="FVI3" s="2068"/>
      <c r="FVJ3" s="2068"/>
      <c r="FVK3" s="2068"/>
      <c r="FVL3" s="2068"/>
      <c r="FVM3" s="2068"/>
      <c r="FVN3" s="2068"/>
      <c r="FVO3" s="2068"/>
      <c r="FVP3" s="2068"/>
      <c r="FVQ3" s="2068"/>
      <c r="FVR3" s="2068"/>
      <c r="FVS3" s="2068"/>
      <c r="FVT3" s="2068"/>
      <c r="FVU3" s="2068"/>
      <c r="FVV3" s="2068"/>
      <c r="FVW3" s="2068"/>
      <c r="FVX3" s="2068"/>
      <c r="FVY3" s="2068"/>
      <c r="FVZ3" s="2068"/>
      <c r="FWA3" s="2068"/>
      <c r="FWB3" s="2068"/>
      <c r="FWC3" s="2068"/>
      <c r="FWD3" s="2068"/>
      <c r="FWE3" s="2068"/>
      <c r="FWF3" s="2068"/>
      <c r="FWG3" s="2068"/>
      <c r="FWH3" s="2068"/>
      <c r="FWI3" s="2068"/>
      <c r="FWJ3" s="2068"/>
      <c r="FWK3" s="2068"/>
      <c r="FWL3" s="2068"/>
      <c r="FWM3" s="2068"/>
      <c r="FWN3" s="2068"/>
      <c r="FWO3" s="2068"/>
      <c r="FWP3" s="2068"/>
      <c r="FWQ3" s="2068"/>
      <c r="FWR3" s="2068"/>
      <c r="FWS3" s="2068"/>
      <c r="FWT3" s="2068"/>
      <c r="FWU3" s="2068"/>
      <c r="FWV3" s="2068"/>
      <c r="FWW3" s="2068"/>
      <c r="FWX3" s="2068"/>
      <c r="FWY3" s="2068"/>
      <c r="FWZ3" s="2068"/>
      <c r="FXA3" s="2068"/>
      <c r="FXB3" s="2068"/>
      <c r="FXC3" s="2068"/>
      <c r="FXD3" s="2068"/>
      <c r="FXE3" s="2068"/>
      <c r="FXF3" s="2068"/>
      <c r="FXG3" s="2068"/>
      <c r="FXH3" s="2068"/>
      <c r="FXI3" s="2068"/>
      <c r="FXJ3" s="2068"/>
      <c r="FXK3" s="2068"/>
      <c r="FXL3" s="2068"/>
      <c r="FXM3" s="2068"/>
      <c r="FXN3" s="2068"/>
      <c r="FXO3" s="2068"/>
      <c r="FXP3" s="2068"/>
      <c r="FXQ3" s="2068"/>
      <c r="FXR3" s="2068"/>
      <c r="FXS3" s="2068"/>
      <c r="FXT3" s="2068"/>
      <c r="FXU3" s="2068"/>
      <c r="FXV3" s="2068"/>
      <c r="FXW3" s="2068"/>
      <c r="FXX3" s="2068"/>
      <c r="FXY3" s="2068"/>
      <c r="FXZ3" s="2068"/>
      <c r="FYA3" s="2068"/>
      <c r="FYB3" s="2068"/>
      <c r="FYC3" s="2068"/>
      <c r="FYD3" s="2068"/>
      <c r="FYE3" s="2068"/>
      <c r="FYF3" s="2068"/>
      <c r="FYG3" s="2068"/>
      <c r="FYH3" s="2068"/>
      <c r="FYI3" s="2068"/>
      <c r="FYJ3" s="2068"/>
      <c r="FYK3" s="2068"/>
      <c r="FYL3" s="2068"/>
      <c r="FYM3" s="2068"/>
      <c r="FYN3" s="2068"/>
      <c r="FYO3" s="2068"/>
      <c r="FYP3" s="2068"/>
      <c r="FYQ3" s="2068"/>
      <c r="FYR3" s="2068"/>
      <c r="FYS3" s="2068"/>
      <c r="FYT3" s="2068"/>
      <c r="FYU3" s="2068"/>
      <c r="FYV3" s="2068"/>
      <c r="FYW3" s="2068"/>
      <c r="FYX3" s="2068"/>
      <c r="FYY3" s="2068"/>
      <c r="FYZ3" s="2068"/>
      <c r="FZA3" s="2068"/>
      <c r="FZB3" s="2068"/>
      <c r="FZC3" s="2068"/>
      <c r="FZD3" s="2068"/>
      <c r="FZE3" s="2068"/>
      <c r="FZF3" s="2068"/>
      <c r="FZG3" s="2068"/>
      <c r="FZH3" s="2068"/>
      <c r="FZI3" s="2068"/>
      <c r="FZJ3" s="2068"/>
      <c r="FZK3" s="2068"/>
      <c r="FZL3" s="2068"/>
      <c r="FZM3" s="2068"/>
      <c r="FZN3" s="2068"/>
      <c r="FZO3" s="2068"/>
      <c r="FZP3" s="2068"/>
      <c r="FZQ3" s="2068"/>
      <c r="FZR3" s="2068"/>
      <c r="FZS3" s="2068"/>
      <c r="FZT3" s="2068"/>
      <c r="FZU3" s="2068"/>
      <c r="FZV3" s="2068"/>
      <c r="FZW3" s="2068"/>
      <c r="FZX3" s="2068"/>
      <c r="FZY3" s="2068"/>
      <c r="FZZ3" s="2068"/>
      <c r="GAA3" s="2068"/>
      <c r="GAB3" s="2068"/>
      <c r="GAC3" s="2068"/>
      <c r="GAD3" s="2068"/>
      <c r="GAE3" s="2068"/>
      <c r="GAF3" s="2068"/>
      <c r="GAG3" s="2068"/>
      <c r="GAH3" s="2068"/>
      <c r="GAI3" s="2068"/>
      <c r="GAJ3" s="2068"/>
      <c r="GAK3" s="2068"/>
      <c r="GAL3" s="2068"/>
      <c r="GAM3" s="2068"/>
      <c r="GAN3" s="2068"/>
      <c r="GAO3" s="2068"/>
      <c r="GAP3" s="2068"/>
      <c r="GAQ3" s="2068"/>
      <c r="GAR3" s="2068"/>
      <c r="GAS3" s="2068"/>
      <c r="GAT3" s="2068"/>
      <c r="GAU3" s="2068"/>
      <c r="GAV3" s="2068"/>
      <c r="GAW3" s="2068"/>
      <c r="GAX3" s="2068"/>
      <c r="GAY3" s="2068"/>
      <c r="GAZ3" s="2068"/>
      <c r="GBA3" s="2068"/>
      <c r="GBB3" s="2068"/>
      <c r="GBC3" s="2068"/>
      <c r="GBD3" s="2068"/>
      <c r="GBE3" s="2068"/>
      <c r="GBF3" s="2068"/>
      <c r="GBG3" s="2068"/>
      <c r="GBH3" s="2068"/>
      <c r="GBI3" s="2068"/>
      <c r="GBJ3" s="2068"/>
      <c r="GBK3" s="2068"/>
      <c r="GBL3" s="2068"/>
      <c r="GBM3" s="2068"/>
      <c r="GBN3" s="2068"/>
      <c r="GBO3" s="2068"/>
      <c r="GBP3" s="2068"/>
      <c r="GBQ3" s="2068"/>
      <c r="GBR3" s="2068"/>
      <c r="GBS3" s="2068"/>
      <c r="GBT3" s="2068"/>
      <c r="GBU3" s="2068"/>
      <c r="GBV3" s="2068"/>
      <c r="GBW3" s="2068"/>
      <c r="GBX3" s="2068"/>
      <c r="GBY3" s="2068"/>
      <c r="GBZ3" s="2068"/>
      <c r="GCA3" s="2068"/>
      <c r="GCB3" s="2068"/>
      <c r="GCC3" s="2068"/>
      <c r="GCD3" s="2068"/>
      <c r="GCE3" s="2068"/>
      <c r="GCF3" s="2068"/>
      <c r="GCG3" s="2068"/>
      <c r="GCH3" s="2068"/>
      <c r="GCI3" s="2068"/>
      <c r="GCJ3" s="2068"/>
      <c r="GCK3" s="2068"/>
      <c r="GCL3" s="2068"/>
      <c r="GCM3" s="2068"/>
      <c r="GCN3" s="2068"/>
      <c r="GCO3" s="2068"/>
      <c r="GCP3" s="2068"/>
      <c r="GCQ3" s="2068"/>
      <c r="GCR3" s="2068"/>
      <c r="GCS3" s="2068"/>
      <c r="GCT3" s="2068"/>
      <c r="GCU3" s="2068"/>
      <c r="GCV3" s="2068"/>
      <c r="GCW3" s="2068"/>
      <c r="GCX3" s="2068"/>
      <c r="GCY3" s="2068"/>
      <c r="GCZ3" s="2068"/>
      <c r="GDA3" s="2068"/>
      <c r="GDB3" s="2068"/>
      <c r="GDC3" s="2068"/>
      <c r="GDD3" s="2068"/>
      <c r="GDE3" s="2068"/>
      <c r="GDF3" s="2068"/>
      <c r="GDG3" s="2068"/>
      <c r="GDH3" s="2068"/>
      <c r="GDI3" s="2068"/>
      <c r="GDJ3" s="2068"/>
      <c r="GDK3" s="2068"/>
      <c r="GDL3" s="2068"/>
      <c r="GDM3" s="2068"/>
      <c r="GDN3" s="2068"/>
      <c r="GDO3" s="2068"/>
      <c r="GDP3" s="2068"/>
      <c r="GDQ3" s="2068"/>
      <c r="GDR3" s="2068"/>
      <c r="GDS3" s="2068"/>
      <c r="GDT3" s="2068"/>
      <c r="GDU3" s="2068"/>
      <c r="GDV3" s="2068"/>
      <c r="GDW3" s="2068"/>
      <c r="GDX3" s="2068"/>
      <c r="GDY3" s="2068"/>
      <c r="GDZ3" s="2068"/>
      <c r="GEA3" s="2068"/>
      <c r="GEB3" s="2068"/>
      <c r="GEC3" s="2068"/>
      <c r="GED3" s="2068"/>
      <c r="GEE3" s="2068"/>
      <c r="GEF3" s="2068"/>
      <c r="GEG3" s="2068"/>
      <c r="GEH3" s="2068"/>
      <c r="GEI3" s="2068"/>
      <c r="GEJ3" s="2068"/>
      <c r="GEK3" s="2068"/>
      <c r="GEL3" s="2068"/>
      <c r="GEM3" s="2068"/>
      <c r="GEN3" s="2068"/>
      <c r="GEO3" s="2068"/>
      <c r="GEP3" s="2068"/>
      <c r="GEQ3" s="2068"/>
      <c r="GER3" s="2068"/>
      <c r="GES3" s="2068"/>
      <c r="GET3" s="2068"/>
      <c r="GEU3" s="2068"/>
      <c r="GEV3" s="2068"/>
      <c r="GEW3" s="2068"/>
      <c r="GEX3" s="2068"/>
      <c r="GEY3" s="2068"/>
      <c r="GEZ3" s="2068"/>
      <c r="GFA3" s="2068"/>
      <c r="GFB3" s="2068"/>
      <c r="GFC3" s="2068"/>
      <c r="GFD3" s="2068"/>
      <c r="GFE3" s="2068"/>
      <c r="GFF3" s="2068"/>
      <c r="GFG3" s="2068"/>
      <c r="GFH3" s="2068"/>
      <c r="GFI3" s="2068"/>
      <c r="GFJ3" s="2068"/>
      <c r="GFK3" s="2068"/>
      <c r="GFL3" s="2068"/>
      <c r="GFM3" s="2068"/>
      <c r="GFN3" s="2068"/>
      <c r="GFO3" s="2068"/>
      <c r="GFP3" s="2068"/>
      <c r="GFQ3" s="2068"/>
      <c r="GFR3" s="2068"/>
      <c r="GFS3" s="2068"/>
      <c r="GFT3" s="2068"/>
      <c r="GFU3" s="2068"/>
      <c r="GFV3" s="2068"/>
      <c r="GFW3" s="2068"/>
      <c r="GFX3" s="2068"/>
      <c r="GFY3" s="2068"/>
      <c r="GFZ3" s="2068"/>
      <c r="GGA3" s="2068"/>
      <c r="GGB3" s="2068"/>
      <c r="GGC3" s="2068"/>
      <c r="GGD3" s="2068"/>
      <c r="GGE3" s="2068"/>
      <c r="GGF3" s="2068"/>
      <c r="GGG3" s="2068"/>
      <c r="GGH3" s="2068"/>
      <c r="GGI3" s="2068"/>
      <c r="GGJ3" s="2068"/>
      <c r="GGK3" s="2068"/>
      <c r="GGL3" s="2068"/>
      <c r="GGM3" s="2068"/>
      <c r="GGN3" s="2068"/>
      <c r="GGO3" s="2068"/>
      <c r="GGP3" s="2068"/>
      <c r="GGQ3" s="2068"/>
      <c r="GGR3" s="2068"/>
      <c r="GGS3" s="2068"/>
      <c r="GGT3" s="2068"/>
      <c r="GGU3" s="2068"/>
      <c r="GGV3" s="2068"/>
      <c r="GGW3" s="2068"/>
      <c r="GGX3" s="2068"/>
      <c r="GGY3" s="2068"/>
      <c r="GGZ3" s="2068"/>
      <c r="GHA3" s="2068"/>
      <c r="GHB3" s="2068"/>
      <c r="GHC3" s="2068"/>
      <c r="GHD3" s="2068"/>
      <c r="GHE3" s="2068"/>
      <c r="GHF3" s="2068"/>
      <c r="GHG3" s="2068"/>
      <c r="GHH3" s="2068"/>
      <c r="GHI3" s="2068"/>
      <c r="GHJ3" s="2068"/>
      <c r="GHK3" s="2068"/>
      <c r="GHL3" s="2068"/>
      <c r="GHM3" s="2068"/>
      <c r="GHN3" s="2068"/>
      <c r="GHO3" s="2068"/>
      <c r="GHP3" s="2068"/>
      <c r="GHQ3" s="2068"/>
      <c r="GHR3" s="2068"/>
      <c r="GHS3" s="2068"/>
      <c r="GHT3" s="2068"/>
      <c r="GHU3" s="2068"/>
      <c r="GHV3" s="2068"/>
      <c r="GHW3" s="2068"/>
      <c r="GHX3" s="2068"/>
      <c r="GHY3" s="2068"/>
      <c r="GHZ3" s="2068"/>
      <c r="GIA3" s="2068"/>
      <c r="GIB3" s="2068"/>
      <c r="GIC3" s="2068"/>
      <c r="GID3" s="2068"/>
      <c r="GIE3" s="2068"/>
      <c r="GIF3" s="2068"/>
      <c r="GIG3" s="2068"/>
      <c r="GIH3" s="2068"/>
      <c r="GII3" s="2068"/>
      <c r="GIJ3" s="2068"/>
      <c r="GIK3" s="2068"/>
      <c r="GIL3" s="2068"/>
      <c r="GIM3" s="2068"/>
      <c r="GIN3" s="2068"/>
      <c r="GIO3" s="2068"/>
      <c r="GIP3" s="2068"/>
      <c r="GIQ3" s="2068"/>
      <c r="GIR3" s="2068"/>
      <c r="GIS3" s="2068"/>
      <c r="GIT3" s="2068"/>
      <c r="GIU3" s="2068"/>
      <c r="GIV3" s="2068"/>
      <c r="GIW3" s="2068"/>
      <c r="GIX3" s="2068"/>
      <c r="GIY3" s="2068"/>
      <c r="GIZ3" s="2068"/>
      <c r="GJA3" s="2068"/>
      <c r="GJB3" s="2068"/>
      <c r="GJC3" s="2068"/>
      <c r="GJD3" s="2068"/>
      <c r="GJE3" s="2068"/>
      <c r="GJF3" s="2068"/>
      <c r="GJG3" s="2068"/>
      <c r="GJH3" s="2068"/>
      <c r="GJI3" s="2068"/>
      <c r="GJJ3" s="2068"/>
      <c r="GJK3" s="2068"/>
      <c r="GJL3" s="2068"/>
      <c r="GJM3" s="2068"/>
      <c r="GJN3" s="2068"/>
      <c r="GJO3" s="2068"/>
      <c r="GJP3" s="2068"/>
      <c r="GJQ3" s="2068"/>
      <c r="GJR3" s="2068"/>
      <c r="GJS3" s="2068"/>
      <c r="GJT3" s="2068"/>
      <c r="GJU3" s="2068"/>
      <c r="GJV3" s="2068"/>
      <c r="GJW3" s="2068"/>
      <c r="GJX3" s="2068"/>
      <c r="GJY3" s="2068"/>
      <c r="GJZ3" s="2068"/>
      <c r="GKA3" s="2068"/>
      <c r="GKB3" s="2068"/>
      <c r="GKC3" s="2068"/>
      <c r="GKD3" s="2068"/>
      <c r="GKE3" s="2068"/>
      <c r="GKF3" s="2068"/>
      <c r="GKG3" s="2068"/>
      <c r="GKH3" s="2068"/>
      <c r="GKI3" s="2068"/>
      <c r="GKJ3" s="2068"/>
      <c r="GKK3" s="2068"/>
      <c r="GKL3" s="2068"/>
      <c r="GKM3" s="2068"/>
      <c r="GKN3" s="2068"/>
      <c r="GKO3" s="2068"/>
      <c r="GKP3" s="2068"/>
      <c r="GKQ3" s="2068"/>
      <c r="GKR3" s="2068"/>
      <c r="GKS3" s="2068"/>
      <c r="GKT3" s="2068"/>
      <c r="GKU3" s="2068"/>
      <c r="GKV3" s="2068"/>
      <c r="GKW3" s="2068"/>
      <c r="GKX3" s="2068"/>
      <c r="GKY3" s="2068"/>
      <c r="GKZ3" s="2068"/>
      <c r="GLA3" s="2068"/>
      <c r="GLB3" s="2068"/>
      <c r="GLC3" s="2068"/>
      <c r="GLD3" s="2068"/>
      <c r="GLE3" s="2068"/>
      <c r="GLF3" s="2068"/>
      <c r="GLG3" s="2068"/>
      <c r="GLH3" s="2068"/>
      <c r="GLI3" s="2068"/>
      <c r="GLJ3" s="2068"/>
      <c r="GLK3" s="2068"/>
      <c r="GLL3" s="2068"/>
      <c r="GLM3" s="2068"/>
      <c r="GLN3" s="2068"/>
      <c r="GLO3" s="2068"/>
      <c r="GLP3" s="2068"/>
      <c r="GLQ3" s="2068"/>
      <c r="GLR3" s="2068"/>
      <c r="GLS3" s="2068"/>
      <c r="GLT3" s="2068"/>
      <c r="GLU3" s="2068"/>
      <c r="GLV3" s="2068"/>
      <c r="GLW3" s="2068"/>
      <c r="GLX3" s="2068"/>
      <c r="GLY3" s="2068"/>
      <c r="GLZ3" s="2068"/>
      <c r="GMA3" s="2068"/>
      <c r="GMB3" s="2068"/>
      <c r="GMC3" s="2068"/>
      <c r="GMD3" s="2068"/>
      <c r="GME3" s="2068"/>
      <c r="GMF3" s="2068"/>
      <c r="GMG3" s="2068"/>
      <c r="GMH3" s="2068"/>
      <c r="GMI3" s="2068"/>
      <c r="GMJ3" s="2068"/>
      <c r="GMK3" s="2068"/>
      <c r="GML3" s="2068"/>
      <c r="GMM3" s="2068"/>
      <c r="GMN3" s="2068"/>
      <c r="GMO3" s="2068"/>
      <c r="GMP3" s="2068"/>
      <c r="GMQ3" s="2068"/>
      <c r="GMR3" s="2068"/>
      <c r="GMS3" s="2068"/>
      <c r="GMT3" s="2068"/>
      <c r="GMU3" s="2068"/>
      <c r="GMV3" s="2068"/>
      <c r="GMW3" s="2068"/>
      <c r="GMX3" s="2068"/>
      <c r="GMY3" s="2068"/>
      <c r="GMZ3" s="2068"/>
      <c r="GNA3" s="2068"/>
      <c r="GNB3" s="2068"/>
      <c r="GNC3" s="2068"/>
      <c r="GND3" s="2068"/>
      <c r="GNE3" s="2068"/>
      <c r="GNF3" s="2068"/>
      <c r="GNG3" s="2068"/>
      <c r="GNH3" s="2068"/>
      <c r="GNI3" s="2068"/>
      <c r="GNJ3" s="2068"/>
      <c r="GNK3" s="2068"/>
      <c r="GNL3" s="2068"/>
      <c r="GNM3" s="2068"/>
      <c r="GNN3" s="2068"/>
      <c r="GNO3" s="2068"/>
      <c r="GNP3" s="2068"/>
      <c r="GNQ3" s="2068"/>
      <c r="GNR3" s="2068"/>
      <c r="GNS3" s="2068"/>
      <c r="GNT3" s="2068"/>
      <c r="GNU3" s="2068"/>
      <c r="GNV3" s="2068"/>
      <c r="GNW3" s="2068"/>
      <c r="GNX3" s="2068"/>
      <c r="GNY3" s="2068"/>
      <c r="GNZ3" s="2068"/>
      <c r="GOA3" s="2068"/>
      <c r="GOB3" s="2068"/>
      <c r="GOC3" s="2068"/>
      <c r="GOD3" s="2068"/>
      <c r="GOE3" s="2068"/>
      <c r="GOF3" s="2068"/>
      <c r="GOG3" s="2068"/>
      <c r="GOH3" s="2068"/>
      <c r="GOI3" s="2068"/>
      <c r="GOJ3" s="2068"/>
      <c r="GOK3" s="2068"/>
      <c r="GOL3" s="2068"/>
      <c r="GOM3" s="2068"/>
      <c r="GON3" s="2068"/>
      <c r="GOO3" s="2068"/>
      <c r="GOP3" s="2068"/>
      <c r="GOQ3" s="2068"/>
      <c r="GOR3" s="2068"/>
      <c r="GOS3" s="2068"/>
      <c r="GOT3" s="2068"/>
      <c r="GOU3" s="2068"/>
      <c r="GOV3" s="2068"/>
      <c r="GOW3" s="2068"/>
      <c r="GOX3" s="2068"/>
      <c r="GOY3" s="2068"/>
      <c r="GOZ3" s="2068"/>
      <c r="GPA3" s="2068"/>
      <c r="GPB3" s="2068"/>
      <c r="GPC3" s="2068"/>
      <c r="GPD3" s="2068"/>
      <c r="GPE3" s="2068"/>
      <c r="GPF3" s="2068"/>
      <c r="GPG3" s="2068"/>
      <c r="GPH3" s="2068"/>
      <c r="GPI3" s="2068"/>
      <c r="GPJ3" s="2068"/>
      <c r="GPK3" s="2068"/>
      <c r="GPL3" s="2068"/>
      <c r="GPM3" s="2068"/>
      <c r="GPN3" s="2068"/>
      <c r="GPO3" s="2068"/>
      <c r="GPP3" s="2068"/>
      <c r="GPQ3" s="2068"/>
      <c r="GPR3" s="2068"/>
      <c r="GPS3" s="2068"/>
      <c r="GPT3" s="2068"/>
      <c r="GPU3" s="2068"/>
      <c r="GPV3" s="2068"/>
      <c r="GPW3" s="2068"/>
      <c r="GPX3" s="2068"/>
      <c r="GPY3" s="2068"/>
      <c r="GPZ3" s="2068"/>
      <c r="GQA3" s="2068"/>
      <c r="GQB3" s="2068"/>
      <c r="GQC3" s="2068"/>
      <c r="GQD3" s="2068"/>
      <c r="GQE3" s="2068"/>
      <c r="GQF3" s="2068"/>
      <c r="GQG3" s="2068"/>
      <c r="GQH3" s="2068"/>
      <c r="GQI3" s="2068"/>
      <c r="GQJ3" s="2068"/>
      <c r="GQK3" s="2068"/>
      <c r="GQL3" s="2068"/>
      <c r="GQM3" s="2068"/>
      <c r="GQN3" s="2068"/>
      <c r="GQO3" s="2068"/>
      <c r="GQP3" s="2068"/>
      <c r="GQQ3" s="2068"/>
      <c r="GQR3" s="2068"/>
      <c r="GQS3" s="2068"/>
      <c r="GQT3" s="2068"/>
      <c r="GQU3" s="2068"/>
      <c r="GQV3" s="2068"/>
      <c r="GQW3" s="2068"/>
      <c r="GQX3" s="2068"/>
      <c r="GQY3" s="2068"/>
      <c r="GQZ3" s="2068"/>
      <c r="GRA3" s="2068"/>
      <c r="GRB3" s="2068"/>
      <c r="GRC3" s="2068"/>
      <c r="GRD3" s="2068"/>
      <c r="GRE3" s="2068"/>
      <c r="GRF3" s="2068"/>
      <c r="GRG3" s="2068"/>
      <c r="GRH3" s="2068"/>
      <c r="GRI3" s="2068"/>
      <c r="GRJ3" s="2068"/>
      <c r="GRK3" s="2068"/>
      <c r="GRL3" s="2068"/>
      <c r="GRM3" s="2068"/>
      <c r="GRN3" s="2068"/>
      <c r="GRO3" s="2068"/>
      <c r="GRP3" s="2068"/>
      <c r="GRQ3" s="2068"/>
      <c r="GRR3" s="2068"/>
      <c r="GRS3" s="2068"/>
      <c r="GRT3" s="2068"/>
      <c r="GRU3" s="2068"/>
      <c r="GRV3" s="2068"/>
      <c r="GRW3" s="2068"/>
      <c r="GRX3" s="2068"/>
      <c r="GRY3" s="2068"/>
      <c r="GRZ3" s="2068"/>
      <c r="GSA3" s="2068"/>
      <c r="GSB3" s="2068"/>
      <c r="GSC3" s="2068"/>
      <c r="GSD3" s="2068"/>
      <c r="GSE3" s="2068"/>
      <c r="GSF3" s="2068"/>
      <c r="GSG3" s="2068"/>
      <c r="GSH3" s="2068"/>
      <c r="GSI3" s="2068"/>
      <c r="GSJ3" s="2068"/>
      <c r="GSK3" s="2068"/>
      <c r="GSL3" s="2068"/>
      <c r="GSM3" s="2068"/>
      <c r="GSN3" s="2068"/>
      <c r="GSO3" s="2068"/>
      <c r="GSP3" s="2068"/>
      <c r="GSQ3" s="2068"/>
      <c r="GSR3" s="2068"/>
      <c r="GSS3" s="2068"/>
      <c r="GST3" s="2068"/>
      <c r="GSU3" s="2068"/>
      <c r="GSV3" s="2068"/>
      <c r="GSW3" s="2068"/>
      <c r="GSX3" s="2068"/>
      <c r="GSY3" s="2068"/>
      <c r="GSZ3" s="2068"/>
      <c r="GTA3" s="2068"/>
      <c r="GTB3" s="2068"/>
      <c r="GTC3" s="2068"/>
      <c r="GTD3" s="2068"/>
      <c r="GTE3" s="2068"/>
      <c r="GTF3" s="2068"/>
      <c r="GTG3" s="2068"/>
      <c r="GTH3" s="2068"/>
      <c r="GTI3" s="2068"/>
      <c r="GTJ3" s="2068"/>
      <c r="GTK3" s="2068"/>
      <c r="GTL3" s="2068"/>
      <c r="GTM3" s="2068"/>
      <c r="GTN3" s="2068"/>
      <c r="GTO3" s="2068"/>
      <c r="GTP3" s="2068"/>
      <c r="GTQ3" s="2068"/>
      <c r="GTR3" s="2068"/>
      <c r="GTS3" s="2068"/>
      <c r="GTT3" s="2068"/>
      <c r="GTU3" s="2068"/>
      <c r="GTV3" s="2068"/>
      <c r="GTW3" s="2068"/>
      <c r="GTX3" s="2068"/>
      <c r="GTY3" s="2068"/>
      <c r="GTZ3" s="2068"/>
      <c r="GUA3" s="2068"/>
      <c r="GUB3" s="2068"/>
      <c r="GUC3" s="2068"/>
      <c r="GUD3" s="2068"/>
      <c r="GUE3" s="2068"/>
      <c r="GUF3" s="2068"/>
      <c r="GUG3" s="2068"/>
      <c r="GUH3" s="2068"/>
      <c r="GUI3" s="2068"/>
      <c r="GUJ3" s="2068"/>
      <c r="GUK3" s="2068"/>
      <c r="GUL3" s="2068"/>
      <c r="GUM3" s="2068"/>
      <c r="GUN3" s="2068"/>
      <c r="GUO3" s="2068"/>
      <c r="GUP3" s="2068"/>
      <c r="GUQ3" s="2068"/>
      <c r="GUR3" s="2068"/>
      <c r="GUS3" s="2068"/>
      <c r="GUT3" s="2068"/>
      <c r="GUU3" s="2068"/>
      <c r="GUV3" s="2068"/>
      <c r="GUW3" s="2068"/>
      <c r="GUX3" s="2068"/>
      <c r="GUY3" s="2068"/>
      <c r="GUZ3" s="2068"/>
      <c r="GVA3" s="2068"/>
      <c r="GVB3" s="2068"/>
      <c r="GVC3" s="2068"/>
      <c r="GVD3" s="2068"/>
      <c r="GVE3" s="2068"/>
      <c r="GVF3" s="2068"/>
      <c r="GVG3" s="2068"/>
      <c r="GVH3" s="2068"/>
      <c r="GVI3" s="2068"/>
      <c r="GVJ3" s="2068"/>
      <c r="GVK3" s="2068"/>
      <c r="GVL3" s="2068"/>
      <c r="GVM3" s="2068"/>
      <c r="GVN3" s="2068"/>
      <c r="GVO3" s="2068"/>
      <c r="GVP3" s="2068"/>
      <c r="GVQ3" s="2068"/>
      <c r="GVR3" s="2068"/>
      <c r="GVS3" s="2068"/>
      <c r="GVT3" s="2068"/>
      <c r="GVU3" s="2068"/>
      <c r="GVV3" s="2068"/>
      <c r="GVW3" s="2068"/>
      <c r="GVX3" s="2068"/>
      <c r="GVY3" s="2068"/>
      <c r="GVZ3" s="2068"/>
      <c r="GWA3" s="2068"/>
      <c r="GWB3" s="2068"/>
      <c r="GWC3" s="2068"/>
      <c r="GWD3" s="2068"/>
      <c r="GWE3" s="2068"/>
      <c r="GWF3" s="2068"/>
      <c r="GWG3" s="2068"/>
      <c r="GWH3" s="2068"/>
      <c r="GWI3" s="2068"/>
      <c r="GWJ3" s="2068"/>
      <c r="GWK3" s="2068"/>
      <c r="GWL3" s="2068"/>
      <c r="GWM3" s="2068"/>
      <c r="GWN3" s="2068"/>
      <c r="GWO3" s="2068"/>
      <c r="GWP3" s="2068"/>
      <c r="GWQ3" s="2068"/>
      <c r="GWR3" s="2068"/>
      <c r="GWS3" s="2068"/>
      <c r="GWT3" s="2068"/>
      <c r="GWU3" s="2068"/>
      <c r="GWV3" s="2068"/>
      <c r="GWW3" s="2068"/>
      <c r="GWX3" s="2068"/>
      <c r="GWY3" s="2068"/>
      <c r="GWZ3" s="2068"/>
      <c r="GXA3" s="2068"/>
      <c r="GXB3" s="2068"/>
      <c r="GXC3" s="2068"/>
      <c r="GXD3" s="2068"/>
      <c r="GXE3" s="2068"/>
      <c r="GXF3" s="2068"/>
      <c r="GXG3" s="2068"/>
      <c r="GXH3" s="2068"/>
      <c r="GXI3" s="2068"/>
      <c r="GXJ3" s="2068"/>
      <c r="GXK3" s="2068"/>
      <c r="GXL3" s="2068"/>
      <c r="GXM3" s="2068"/>
      <c r="GXN3" s="2068"/>
      <c r="GXO3" s="2068"/>
      <c r="GXP3" s="2068"/>
      <c r="GXQ3" s="2068"/>
      <c r="GXR3" s="2068"/>
      <c r="GXS3" s="2068"/>
      <c r="GXT3" s="2068"/>
      <c r="GXU3" s="2068"/>
      <c r="GXV3" s="2068"/>
      <c r="GXW3" s="2068"/>
      <c r="GXX3" s="2068"/>
      <c r="GXY3" s="2068"/>
      <c r="GXZ3" s="2068"/>
      <c r="GYA3" s="2068"/>
      <c r="GYB3" s="2068"/>
      <c r="GYC3" s="2068"/>
      <c r="GYD3" s="2068"/>
      <c r="GYE3" s="2068"/>
      <c r="GYF3" s="2068"/>
      <c r="GYG3" s="2068"/>
      <c r="GYH3" s="2068"/>
      <c r="GYI3" s="2068"/>
      <c r="GYJ3" s="2068"/>
      <c r="GYK3" s="2068"/>
      <c r="GYL3" s="2068"/>
      <c r="GYM3" s="2068"/>
      <c r="GYN3" s="2068"/>
      <c r="GYO3" s="2068"/>
      <c r="GYP3" s="2068"/>
      <c r="GYQ3" s="2068"/>
      <c r="GYR3" s="2068"/>
      <c r="GYS3" s="2068"/>
      <c r="GYT3" s="2068"/>
      <c r="GYU3" s="2068"/>
      <c r="GYV3" s="2068"/>
      <c r="GYW3" s="2068"/>
      <c r="GYX3" s="2068"/>
      <c r="GYY3" s="2068"/>
      <c r="GYZ3" s="2068"/>
      <c r="GZA3" s="2068"/>
      <c r="GZB3" s="2068"/>
      <c r="GZC3" s="2068"/>
      <c r="GZD3" s="2068"/>
      <c r="GZE3" s="2068"/>
      <c r="GZF3" s="2068"/>
      <c r="GZG3" s="2068"/>
      <c r="GZH3" s="2068"/>
      <c r="GZI3" s="2068"/>
      <c r="GZJ3" s="2068"/>
      <c r="GZK3" s="2068"/>
      <c r="GZL3" s="2068"/>
      <c r="GZM3" s="2068"/>
      <c r="GZN3" s="2068"/>
      <c r="GZO3" s="2068"/>
      <c r="GZP3" s="2068"/>
      <c r="GZQ3" s="2068"/>
      <c r="GZR3" s="2068"/>
      <c r="GZS3" s="2068"/>
      <c r="GZT3" s="2068"/>
      <c r="GZU3" s="2068"/>
      <c r="GZV3" s="2068"/>
      <c r="GZW3" s="2068"/>
      <c r="GZX3" s="2068"/>
      <c r="GZY3" s="2068"/>
      <c r="GZZ3" s="2068"/>
      <c r="HAA3" s="2068"/>
      <c r="HAB3" s="2068"/>
      <c r="HAC3" s="2068"/>
      <c r="HAD3" s="2068"/>
      <c r="HAE3" s="2068"/>
      <c r="HAF3" s="2068"/>
      <c r="HAG3" s="2068"/>
      <c r="HAH3" s="2068"/>
      <c r="HAI3" s="2068"/>
      <c r="HAJ3" s="2068"/>
      <c r="HAK3" s="2068"/>
      <c r="HAL3" s="2068"/>
      <c r="HAM3" s="2068"/>
      <c r="HAN3" s="2068"/>
      <c r="HAO3" s="2068"/>
      <c r="HAP3" s="2068"/>
      <c r="HAQ3" s="2068"/>
      <c r="HAR3" s="2068"/>
      <c r="HAS3" s="2068"/>
      <c r="HAT3" s="2068"/>
      <c r="HAU3" s="2068"/>
      <c r="HAV3" s="2068"/>
      <c r="HAW3" s="2068"/>
      <c r="HAX3" s="2068"/>
      <c r="HAY3" s="2068"/>
      <c r="HAZ3" s="2068"/>
      <c r="HBA3" s="2068"/>
      <c r="HBB3" s="2068"/>
      <c r="HBC3" s="2068"/>
      <c r="HBD3" s="2068"/>
      <c r="HBE3" s="2068"/>
      <c r="HBF3" s="2068"/>
      <c r="HBG3" s="2068"/>
      <c r="HBH3" s="2068"/>
      <c r="HBI3" s="2068"/>
      <c r="HBJ3" s="2068"/>
      <c r="HBK3" s="2068"/>
      <c r="HBL3" s="2068"/>
      <c r="HBM3" s="2068"/>
      <c r="HBN3" s="2068"/>
      <c r="HBO3" s="2068"/>
      <c r="HBP3" s="2068"/>
      <c r="HBQ3" s="2068"/>
      <c r="HBR3" s="2068"/>
      <c r="HBS3" s="2068"/>
      <c r="HBT3" s="2068"/>
      <c r="HBU3" s="2068"/>
      <c r="HBV3" s="2068"/>
      <c r="HBW3" s="2068"/>
      <c r="HBX3" s="2068"/>
      <c r="HBY3" s="2068"/>
      <c r="HBZ3" s="2068"/>
      <c r="HCA3" s="2068"/>
      <c r="HCB3" s="2068"/>
      <c r="HCC3" s="2068"/>
      <c r="HCD3" s="2068"/>
      <c r="HCE3" s="2068"/>
      <c r="HCF3" s="2068"/>
      <c r="HCG3" s="2068"/>
      <c r="HCH3" s="2068"/>
      <c r="HCI3" s="2068"/>
      <c r="HCJ3" s="2068"/>
      <c r="HCK3" s="2068"/>
      <c r="HCL3" s="2068"/>
      <c r="HCM3" s="2068"/>
      <c r="HCN3" s="2068"/>
      <c r="HCO3" s="2068"/>
      <c r="HCP3" s="2068"/>
      <c r="HCQ3" s="2068"/>
      <c r="HCR3" s="2068"/>
      <c r="HCS3" s="2068"/>
      <c r="HCT3" s="2068"/>
      <c r="HCU3" s="2068"/>
      <c r="HCV3" s="2068"/>
      <c r="HCW3" s="2068"/>
      <c r="HCX3" s="2068"/>
      <c r="HCY3" s="2068"/>
      <c r="HCZ3" s="2068"/>
      <c r="HDA3" s="2068"/>
      <c r="HDB3" s="2068"/>
      <c r="HDC3" s="2068"/>
      <c r="HDD3" s="2068"/>
      <c r="HDE3" s="2068"/>
      <c r="HDF3" s="2068"/>
      <c r="HDG3" s="2068"/>
      <c r="HDH3" s="2068"/>
      <c r="HDI3" s="2068"/>
      <c r="HDJ3" s="2068"/>
      <c r="HDK3" s="2068"/>
      <c r="HDL3" s="2068"/>
      <c r="HDM3" s="2068"/>
      <c r="HDN3" s="2068"/>
      <c r="HDO3" s="2068"/>
      <c r="HDP3" s="2068"/>
      <c r="HDQ3" s="2068"/>
      <c r="HDR3" s="2068"/>
      <c r="HDS3" s="2068"/>
      <c r="HDT3" s="2068"/>
      <c r="HDU3" s="2068"/>
      <c r="HDV3" s="2068"/>
      <c r="HDW3" s="2068"/>
      <c r="HDX3" s="2068"/>
      <c r="HDY3" s="2068"/>
      <c r="HDZ3" s="2068"/>
      <c r="HEA3" s="2068"/>
      <c r="HEB3" s="2068"/>
      <c r="HEC3" s="2068"/>
      <c r="HED3" s="2068"/>
      <c r="HEE3" s="2068"/>
      <c r="HEF3" s="2068"/>
      <c r="HEG3" s="2068"/>
      <c r="HEH3" s="2068"/>
      <c r="HEI3" s="2068"/>
      <c r="HEJ3" s="2068"/>
      <c r="HEK3" s="2068"/>
      <c r="HEL3" s="2068"/>
      <c r="HEM3" s="2068"/>
      <c r="HEN3" s="2068"/>
      <c r="HEO3" s="2068"/>
      <c r="HEP3" s="2068"/>
      <c r="HEQ3" s="2068"/>
      <c r="HER3" s="2068"/>
      <c r="HES3" s="2068"/>
      <c r="HET3" s="2068"/>
      <c r="HEU3" s="2068"/>
      <c r="HEV3" s="2068"/>
      <c r="HEW3" s="2068"/>
      <c r="HEX3" s="2068"/>
      <c r="HEY3" s="2068"/>
      <c r="HEZ3" s="2068"/>
      <c r="HFA3" s="2068"/>
      <c r="HFB3" s="2068"/>
      <c r="HFC3" s="2068"/>
      <c r="HFD3" s="2068"/>
      <c r="HFE3" s="2068"/>
      <c r="HFF3" s="2068"/>
      <c r="HFG3" s="2068"/>
      <c r="HFH3" s="2068"/>
      <c r="HFI3" s="2068"/>
      <c r="HFJ3" s="2068"/>
      <c r="HFK3" s="2068"/>
      <c r="HFL3" s="2068"/>
      <c r="HFM3" s="2068"/>
      <c r="HFN3" s="2068"/>
      <c r="HFO3" s="2068"/>
      <c r="HFP3" s="2068"/>
      <c r="HFQ3" s="2068"/>
      <c r="HFR3" s="2068"/>
      <c r="HFS3" s="2068"/>
      <c r="HFT3" s="2068"/>
      <c r="HFU3" s="2068"/>
      <c r="HFV3" s="2068"/>
      <c r="HFW3" s="2068"/>
      <c r="HFX3" s="2068"/>
      <c r="HFY3" s="2068"/>
      <c r="HFZ3" s="2068"/>
      <c r="HGA3" s="2068"/>
      <c r="HGB3" s="2068"/>
      <c r="HGC3" s="2068"/>
      <c r="HGD3" s="2068"/>
      <c r="HGE3" s="2068"/>
      <c r="HGF3" s="2068"/>
      <c r="HGG3" s="2068"/>
      <c r="HGH3" s="2068"/>
      <c r="HGI3" s="2068"/>
      <c r="HGJ3" s="2068"/>
      <c r="HGK3" s="2068"/>
      <c r="HGL3" s="2068"/>
      <c r="HGM3" s="2068"/>
      <c r="HGN3" s="2068"/>
      <c r="HGO3" s="2068"/>
      <c r="HGP3" s="2068"/>
      <c r="HGQ3" s="2068"/>
      <c r="HGR3" s="2068"/>
      <c r="HGS3" s="2068"/>
      <c r="HGT3" s="2068"/>
      <c r="HGU3" s="2068"/>
      <c r="HGV3" s="2068"/>
      <c r="HGW3" s="2068"/>
      <c r="HGX3" s="2068"/>
      <c r="HGY3" s="2068"/>
      <c r="HGZ3" s="2068"/>
      <c r="HHA3" s="2068"/>
      <c r="HHB3" s="2068"/>
      <c r="HHC3" s="2068"/>
      <c r="HHD3" s="2068"/>
      <c r="HHE3" s="2068"/>
      <c r="HHF3" s="2068"/>
      <c r="HHG3" s="2068"/>
      <c r="HHH3" s="2068"/>
      <c r="HHI3" s="2068"/>
      <c r="HHJ3" s="2068"/>
      <c r="HHK3" s="2068"/>
      <c r="HHL3" s="2068"/>
      <c r="HHM3" s="2068"/>
      <c r="HHN3" s="2068"/>
      <c r="HHO3" s="2068"/>
      <c r="HHP3" s="2068"/>
      <c r="HHQ3" s="2068"/>
      <c r="HHR3" s="2068"/>
      <c r="HHS3" s="2068"/>
      <c r="HHT3" s="2068"/>
      <c r="HHU3" s="2068"/>
      <c r="HHV3" s="2068"/>
      <c r="HHW3" s="2068"/>
      <c r="HHX3" s="2068"/>
      <c r="HHY3" s="2068"/>
      <c r="HHZ3" s="2068"/>
      <c r="HIA3" s="2068"/>
      <c r="HIB3" s="2068"/>
      <c r="HIC3" s="2068"/>
      <c r="HID3" s="2068"/>
      <c r="HIE3" s="2068"/>
      <c r="HIF3" s="2068"/>
      <c r="HIG3" s="2068"/>
      <c r="HIH3" s="2068"/>
      <c r="HII3" s="2068"/>
      <c r="HIJ3" s="2068"/>
      <c r="HIK3" s="2068"/>
      <c r="HIL3" s="2068"/>
      <c r="HIM3" s="2068"/>
      <c r="HIN3" s="2068"/>
      <c r="HIO3" s="2068"/>
      <c r="HIP3" s="2068"/>
      <c r="HIQ3" s="2068"/>
      <c r="HIR3" s="2068"/>
      <c r="HIS3" s="2068"/>
      <c r="HIT3" s="2068"/>
      <c r="HIU3" s="2068"/>
      <c r="HIV3" s="2068"/>
      <c r="HIW3" s="2068"/>
      <c r="HIX3" s="2068"/>
      <c r="HIY3" s="2068"/>
      <c r="HIZ3" s="2068"/>
      <c r="HJA3" s="2068"/>
      <c r="HJB3" s="2068"/>
      <c r="HJC3" s="2068"/>
      <c r="HJD3" s="2068"/>
      <c r="HJE3" s="2068"/>
      <c r="HJF3" s="2068"/>
      <c r="HJG3" s="2068"/>
      <c r="HJH3" s="2068"/>
      <c r="HJI3" s="2068"/>
      <c r="HJJ3" s="2068"/>
      <c r="HJK3" s="2068"/>
      <c r="HJL3" s="2068"/>
      <c r="HJM3" s="2068"/>
      <c r="HJN3" s="2068"/>
      <c r="HJO3" s="2068"/>
      <c r="HJP3" s="2068"/>
      <c r="HJQ3" s="2068"/>
      <c r="HJR3" s="2068"/>
      <c r="HJS3" s="2068"/>
      <c r="HJT3" s="2068"/>
      <c r="HJU3" s="2068"/>
      <c r="HJV3" s="2068"/>
      <c r="HJW3" s="2068"/>
      <c r="HJX3" s="2068"/>
      <c r="HJY3" s="2068"/>
      <c r="HJZ3" s="2068"/>
      <c r="HKA3" s="2068"/>
      <c r="HKB3" s="2068"/>
      <c r="HKC3" s="2068"/>
      <c r="HKD3" s="2068"/>
      <c r="HKE3" s="2068"/>
      <c r="HKF3" s="2068"/>
      <c r="HKG3" s="2068"/>
      <c r="HKH3" s="2068"/>
      <c r="HKI3" s="2068"/>
      <c r="HKJ3" s="2068"/>
      <c r="HKK3" s="2068"/>
      <c r="HKL3" s="2068"/>
      <c r="HKM3" s="2068"/>
      <c r="HKN3" s="2068"/>
      <c r="HKO3" s="2068"/>
      <c r="HKP3" s="2068"/>
      <c r="HKQ3" s="2068"/>
      <c r="HKR3" s="2068"/>
      <c r="HKS3" s="2068"/>
      <c r="HKT3" s="2068"/>
      <c r="HKU3" s="2068"/>
      <c r="HKV3" s="2068"/>
      <c r="HKW3" s="2068"/>
      <c r="HKX3" s="2068"/>
      <c r="HKY3" s="2068"/>
      <c r="HKZ3" s="2068"/>
      <c r="HLA3" s="2068"/>
      <c r="HLB3" s="2068"/>
      <c r="HLC3" s="2068"/>
      <c r="HLD3" s="2068"/>
      <c r="HLE3" s="2068"/>
      <c r="HLF3" s="2068"/>
      <c r="HLG3" s="2068"/>
      <c r="HLH3" s="2068"/>
      <c r="HLI3" s="2068"/>
      <c r="HLJ3" s="2068"/>
      <c r="HLK3" s="2068"/>
      <c r="HLL3" s="2068"/>
      <c r="HLM3" s="2068"/>
      <c r="HLN3" s="2068"/>
      <c r="HLO3" s="2068"/>
      <c r="HLP3" s="2068"/>
      <c r="HLQ3" s="2068"/>
      <c r="HLR3" s="2068"/>
      <c r="HLS3" s="2068"/>
      <c r="HLT3" s="2068"/>
      <c r="HLU3" s="2068"/>
      <c r="HLV3" s="2068"/>
      <c r="HLW3" s="2068"/>
      <c r="HLX3" s="2068"/>
      <c r="HLY3" s="2068"/>
      <c r="HLZ3" s="2068"/>
      <c r="HMA3" s="2068"/>
      <c r="HMB3" s="2068"/>
      <c r="HMC3" s="2068"/>
      <c r="HMD3" s="2068"/>
      <c r="HME3" s="2068"/>
      <c r="HMF3" s="2068"/>
      <c r="HMG3" s="2068"/>
      <c r="HMH3" s="2068"/>
      <c r="HMI3" s="2068"/>
      <c r="HMJ3" s="2068"/>
      <c r="HMK3" s="2068"/>
      <c r="HML3" s="2068"/>
      <c r="HMM3" s="2068"/>
      <c r="HMN3" s="2068"/>
      <c r="HMO3" s="2068"/>
      <c r="HMP3" s="2068"/>
      <c r="HMQ3" s="2068"/>
      <c r="HMR3" s="2068"/>
      <c r="HMS3" s="2068"/>
      <c r="HMT3" s="2068"/>
      <c r="HMU3" s="2068"/>
      <c r="HMV3" s="2068"/>
      <c r="HMW3" s="2068"/>
      <c r="HMX3" s="2068"/>
      <c r="HMY3" s="2068"/>
      <c r="HMZ3" s="2068"/>
      <c r="HNA3" s="2068"/>
      <c r="HNB3" s="2068"/>
      <c r="HNC3" s="2068"/>
      <c r="HND3" s="2068"/>
      <c r="HNE3" s="2068"/>
      <c r="HNF3" s="2068"/>
      <c r="HNG3" s="2068"/>
      <c r="HNH3" s="2068"/>
      <c r="HNI3" s="2068"/>
      <c r="HNJ3" s="2068"/>
      <c r="HNK3" s="2068"/>
      <c r="HNL3" s="2068"/>
      <c r="HNM3" s="2068"/>
      <c r="HNN3" s="2068"/>
      <c r="HNO3" s="2068"/>
      <c r="HNP3" s="2068"/>
      <c r="HNQ3" s="2068"/>
      <c r="HNR3" s="2068"/>
      <c r="HNS3" s="2068"/>
      <c r="HNT3" s="2068"/>
      <c r="HNU3" s="2068"/>
      <c r="HNV3" s="2068"/>
      <c r="HNW3" s="2068"/>
      <c r="HNX3" s="2068"/>
      <c r="HNY3" s="2068"/>
      <c r="HNZ3" s="2068"/>
      <c r="HOA3" s="2068"/>
      <c r="HOB3" s="2068"/>
      <c r="HOC3" s="2068"/>
      <c r="HOD3" s="2068"/>
      <c r="HOE3" s="2068"/>
      <c r="HOF3" s="2068"/>
      <c r="HOG3" s="2068"/>
      <c r="HOH3" s="2068"/>
      <c r="HOI3" s="2068"/>
      <c r="HOJ3" s="2068"/>
      <c r="HOK3" s="2068"/>
      <c r="HOL3" s="2068"/>
      <c r="HOM3" s="2068"/>
      <c r="HON3" s="2068"/>
      <c r="HOO3" s="2068"/>
      <c r="HOP3" s="2068"/>
      <c r="HOQ3" s="2068"/>
      <c r="HOR3" s="2068"/>
      <c r="HOS3" s="2068"/>
      <c r="HOT3" s="2068"/>
      <c r="HOU3" s="2068"/>
      <c r="HOV3" s="2068"/>
      <c r="HOW3" s="2068"/>
      <c r="HOX3" s="2068"/>
      <c r="HOY3" s="2068"/>
      <c r="HOZ3" s="2068"/>
      <c r="HPA3" s="2068"/>
      <c r="HPB3" s="2068"/>
      <c r="HPC3" s="2068"/>
      <c r="HPD3" s="2068"/>
      <c r="HPE3" s="2068"/>
      <c r="HPF3" s="2068"/>
      <c r="HPG3" s="2068"/>
      <c r="HPH3" s="2068"/>
      <c r="HPI3" s="2068"/>
      <c r="HPJ3" s="2068"/>
      <c r="HPK3" s="2068"/>
      <c r="HPL3" s="2068"/>
      <c r="HPM3" s="2068"/>
      <c r="HPN3" s="2068"/>
      <c r="HPO3" s="2068"/>
      <c r="HPP3" s="2068"/>
      <c r="HPQ3" s="2068"/>
      <c r="HPR3" s="2068"/>
      <c r="HPS3" s="2068"/>
      <c r="HPT3" s="2068"/>
      <c r="HPU3" s="2068"/>
      <c r="HPV3" s="2068"/>
      <c r="HPW3" s="2068"/>
      <c r="HPX3" s="2068"/>
      <c r="HPY3" s="2068"/>
      <c r="HPZ3" s="2068"/>
      <c r="HQA3" s="2068"/>
      <c r="HQB3" s="2068"/>
      <c r="HQC3" s="2068"/>
      <c r="HQD3" s="2068"/>
      <c r="HQE3" s="2068"/>
      <c r="HQF3" s="2068"/>
      <c r="HQG3" s="2068"/>
      <c r="HQH3" s="2068"/>
      <c r="HQI3" s="2068"/>
      <c r="HQJ3" s="2068"/>
      <c r="HQK3" s="2068"/>
      <c r="HQL3" s="2068"/>
      <c r="HQM3" s="2068"/>
      <c r="HQN3" s="2068"/>
      <c r="HQO3" s="2068"/>
      <c r="HQP3" s="2068"/>
      <c r="HQQ3" s="2068"/>
      <c r="HQR3" s="2068"/>
      <c r="HQS3" s="2068"/>
      <c r="HQT3" s="2068"/>
      <c r="HQU3" s="2068"/>
      <c r="HQV3" s="2068"/>
      <c r="HQW3" s="2068"/>
      <c r="HQX3" s="2068"/>
      <c r="HQY3" s="2068"/>
      <c r="HQZ3" s="2068"/>
      <c r="HRA3" s="2068"/>
      <c r="HRB3" s="2068"/>
      <c r="HRC3" s="2068"/>
      <c r="HRD3" s="2068"/>
      <c r="HRE3" s="2068"/>
      <c r="HRF3" s="2068"/>
      <c r="HRG3" s="2068"/>
      <c r="HRH3" s="2068"/>
      <c r="HRI3" s="2068"/>
      <c r="HRJ3" s="2068"/>
      <c r="HRK3" s="2068"/>
      <c r="HRL3" s="2068"/>
      <c r="HRM3" s="2068"/>
      <c r="HRN3" s="2068"/>
      <c r="HRO3" s="2068"/>
      <c r="HRP3" s="2068"/>
      <c r="HRQ3" s="2068"/>
      <c r="HRR3" s="2068"/>
      <c r="HRS3" s="2068"/>
      <c r="HRT3" s="2068"/>
      <c r="HRU3" s="2068"/>
      <c r="HRV3" s="2068"/>
      <c r="HRW3" s="2068"/>
      <c r="HRX3" s="2068"/>
      <c r="HRY3" s="2068"/>
      <c r="HRZ3" s="2068"/>
      <c r="HSA3" s="2068"/>
      <c r="HSB3" s="2068"/>
      <c r="HSC3" s="2068"/>
      <c r="HSD3" s="2068"/>
      <c r="HSE3" s="2068"/>
      <c r="HSF3" s="2068"/>
      <c r="HSG3" s="2068"/>
      <c r="HSH3" s="2068"/>
      <c r="HSI3" s="2068"/>
      <c r="HSJ3" s="2068"/>
      <c r="HSK3" s="2068"/>
      <c r="HSL3" s="2068"/>
      <c r="HSM3" s="2068"/>
      <c r="HSN3" s="2068"/>
      <c r="HSO3" s="2068"/>
      <c r="HSP3" s="2068"/>
      <c r="HSQ3" s="2068"/>
      <c r="HSR3" s="2068"/>
      <c r="HSS3" s="2068"/>
      <c r="HST3" s="2068"/>
      <c r="HSU3" s="2068"/>
      <c r="HSV3" s="2068"/>
      <c r="HSW3" s="2068"/>
      <c r="HSX3" s="2068"/>
      <c r="HSY3" s="2068"/>
      <c r="HSZ3" s="2068"/>
      <c r="HTA3" s="2068"/>
      <c r="HTB3" s="2068"/>
      <c r="HTC3" s="2068"/>
      <c r="HTD3" s="2068"/>
      <c r="HTE3" s="2068"/>
      <c r="HTF3" s="2068"/>
      <c r="HTG3" s="2068"/>
      <c r="HTH3" s="2068"/>
      <c r="HTI3" s="2068"/>
      <c r="HTJ3" s="2068"/>
      <c r="HTK3" s="2068"/>
      <c r="HTL3" s="2068"/>
      <c r="HTM3" s="2068"/>
      <c r="HTN3" s="2068"/>
      <c r="HTO3" s="2068"/>
      <c r="HTP3" s="2068"/>
      <c r="HTQ3" s="2068"/>
      <c r="HTR3" s="2068"/>
      <c r="HTS3" s="2068"/>
      <c r="HTT3" s="2068"/>
      <c r="HTU3" s="2068"/>
      <c r="HTV3" s="2068"/>
      <c r="HTW3" s="2068"/>
      <c r="HTX3" s="2068"/>
      <c r="HTY3" s="2068"/>
      <c r="HTZ3" s="2068"/>
      <c r="HUA3" s="2068"/>
      <c r="HUB3" s="2068"/>
      <c r="HUC3" s="2068"/>
      <c r="HUD3" s="2068"/>
      <c r="HUE3" s="2068"/>
      <c r="HUF3" s="2068"/>
      <c r="HUG3" s="2068"/>
      <c r="HUH3" s="2068"/>
      <c r="HUI3" s="2068"/>
      <c r="HUJ3" s="2068"/>
      <c r="HUK3" s="2068"/>
      <c r="HUL3" s="2068"/>
      <c r="HUM3" s="2068"/>
      <c r="HUN3" s="2068"/>
      <c r="HUO3" s="2068"/>
      <c r="HUP3" s="2068"/>
      <c r="HUQ3" s="2068"/>
      <c r="HUR3" s="2068"/>
      <c r="HUS3" s="2068"/>
      <c r="HUT3" s="2068"/>
      <c r="HUU3" s="2068"/>
      <c r="HUV3" s="2068"/>
      <c r="HUW3" s="2068"/>
      <c r="HUX3" s="2068"/>
      <c r="HUY3" s="2068"/>
      <c r="HUZ3" s="2068"/>
      <c r="HVA3" s="2068"/>
      <c r="HVB3" s="2068"/>
      <c r="HVC3" s="2068"/>
      <c r="HVD3" s="2068"/>
      <c r="HVE3" s="2068"/>
      <c r="HVF3" s="2068"/>
      <c r="HVG3" s="2068"/>
      <c r="HVH3" s="2068"/>
      <c r="HVI3" s="2068"/>
      <c r="HVJ3" s="2068"/>
      <c r="HVK3" s="2068"/>
      <c r="HVL3" s="2068"/>
      <c r="HVM3" s="2068"/>
      <c r="HVN3" s="2068"/>
      <c r="HVO3" s="2068"/>
      <c r="HVP3" s="2068"/>
      <c r="HVQ3" s="2068"/>
      <c r="HVR3" s="2068"/>
      <c r="HVS3" s="2068"/>
      <c r="HVT3" s="2068"/>
      <c r="HVU3" s="2068"/>
      <c r="HVV3" s="2068"/>
      <c r="HVW3" s="2068"/>
      <c r="HVX3" s="2068"/>
      <c r="HVY3" s="2068"/>
      <c r="HVZ3" s="2068"/>
      <c r="HWA3" s="2068"/>
      <c r="HWB3" s="2068"/>
      <c r="HWC3" s="2068"/>
      <c r="HWD3" s="2068"/>
      <c r="HWE3" s="2068"/>
      <c r="HWF3" s="2068"/>
      <c r="HWG3" s="2068"/>
      <c r="HWH3" s="2068"/>
      <c r="HWI3" s="2068"/>
      <c r="HWJ3" s="2068"/>
      <c r="HWK3" s="2068"/>
      <c r="HWL3" s="2068"/>
      <c r="HWM3" s="2068"/>
      <c r="HWN3" s="2068"/>
      <c r="HWO3" s="2068"/>
      <c r="HWP3" s="2068"/>
      <c r="HWQ3" s="2068"/>
      <c r="HWR3" s="2068"/>
      <c r="HWS3" s="2068"/>
      <c r="HWT3" s="2068"/>
      <c r="HWU3" s="2068"/>
      <c r="HWV3" s="2068"/>
      <c r="HWW3" s="2068"/>
      <c r="HWX3" s="2068"/>
      <c r="HWY3" s="2068"/>
      <c r="HWZ3" s="2068"/>
      <c r="HXA3" s="2068"/>
      <c r="HXB3" s="2068"/>
      <c r="HXC3" s="2068"/>
      <c r="HXD3" s="2068"/>
      <c r="HXE3" s="2068"/>
      <c r="HXF3" s="2068"/>
      <c r="HXG3" s="2068"/>
      <c r="HXH3" s="2068"/>
      <c r="HXI3" s="2068"/>
      <c r="HXJ3" s="2068"/>
      <c r="HXK3" s="2068"/>
      <c r="HXL3" s="2068"/>
      <c r="HXM3" s="2068"/>
      <c r="HXN3" s="2068"/>
      <c r="HXO3" s="2068"/>
      <c r="HXP3" s="2068"/>
      <c r="HXQ3" s="2068"/>
      <c r="HXR3" s="2068"/>
      <c r="HXS3" s="2068"/>
      <c r="HXT3" s="2068"/>
      <c r="HXU3" s="2068"/>
      <c r="HXV3" s="2068"/>
      <c r="HXW3" s="2068"/>
      <c r="HXX3" s="2068"/>
      <c r="HXY3" s="2068"/>
      <c r="HXZ3" s="2068"/>
      <c r="HYA3" s="2068"/>
      <c r="HYB3" s="2068"/>
      <c r="HYC3" s="2068"/>
      <c r="HYD3" s="2068"/>
      <c r="HYE3" s="2068"/>
      <c r="HYF3" s="2068"/>
      <c r="HYG3" s="2068"/>
      <c r="HYH3" s="2068"/>
      <c r="HYI3" s="2068"/>
      <c r="HYJ3" s="2068"/>
      <c r="HYK3" s="2068"/>
      <c r="HYL3" s="2068"/>
      <c r="HYM3" s="2068"/>
      <c r="HYN3" s="2068"/>
      <c r="HYO3" s="2068"/>
      <c r="HYP3" s="2068"/>
      <c r="HYQ3" s="2068"/>
      <c r="HYR3" s="2068"/>
      <c r="HYS3" s="2068"/>
      <c r="HYT3" s="2068"/>
      <c r="HYU3" s="2068"/>
      <c r="HYV3" s="2068"/>
      <c r="HYW3" s="2068"/>
      <c r="HYX3" s="2068"/>
      <c r="HYY3" s="2068"/>
      <c r="HYZ3" s="2068"/>
      <c r="HZA3" s="2068"/>
      <c r="HZB3" s="2068"/>
      <c r="HZC3" s="2068"/>
      <c r="HZD3" s="2068"/>
      <c r="HZE3" s="2068"/>
      <c r="HZF3" s="2068"/>
      <c r="HZG3" s="2068"/>
      <c r="HZH3" s="2068"/>
      <c r="HZI3" s="2068"/>
      <c r="HZJ3" s="2068"/>
      <c r="HZK3" s="2068"/>
      <c r="HZL3" s="2068"/>
      <c r="HZM3" s="2068"/>
      <c r="HZN3" s="2068"/>
      <c r="HZO3" s="2068"/>
      <c r="HZP3" s="2068"/>
      <c r="HZQ3" s="2068"/>
      <c r="HZR3" s="2068"/>
      <c r="HZS3" s="2068"/>
      <c r="HZT3" s="2068"/>
      <c r="HZU3" s="2068"/>
      <c r="HZV3" s="2068"/>
      <c r="HZW3" s="2068"/>
      <c r="HZX3" s="2068"/>
      <c r="HZY3" s="2068"/>
      <c r="HZZ3" s="2068"/>
      <c r="IAA3" s="2068"/>
      <c r="IAB3" s="2068"/>
      <c r="IAC3" s="2068"/>
      <c r="IAD3" s="2068"/>
      <c r="IAE3" s="2068"/>
      <c r="IAF3" s="2068"/>
      <c r="IAG3" s="2068"/>
      <c r="IAH3" s="2068"/>
      <c r="IAI3" s="2068"/>
      <c r="IAJ3" s="2068"/>
      <c r="IAK3" s="2068"/>
      <c r="IAL3" s="2068"/>
      <c r="IAM3" s="2068"/>
      <c r="IAN3" s="2068"/>
      <c r="IAO3" s="2068"/>
      <c r="IAP3" s="2068"/>
      <c r="IAQ3" s="2068"/>
      <c r="IAR3" s="2068"/>
      <c r="IAS3" s="2068"/>
      <c r="IAT3" s="2068"/>
      <c r="IAU3" s="2068"/>
      <c r="IAV3" s="2068"/>
      <c r="IAW3" s="2068"/>
      <c r="IAX3" s="2068"/>
      <c r="IAY3" s="2068"/>
      <c r="IAZ3" s="2068"/>
      <c r="IBA3" s="2068"/>
      <c r="IBB3" s="2068"/>
      <c r="IBC3" s="2068"/>
      <c r="IBD3" s="2068"/>
      <c r="IBE3" s="2068"/>
      <c r="IBF3" s="2068"/>
      <c r="IBG3" s="2068"/>
      <c r="IBH3" s="2068"/>
      <c r="IBI3" s="2068"/>
      <c r="IBJ3" s="2068"/>
      <c r="IBK3" s="2068"/>
      <c r="IBL3" s="2068"/>
      <c r="IBM3" s="2068"/>
      <c r="IBN3" s="2068"/>
      <c r="IBO3" s="2068"/>
      <c r="IBP3" s="2068"/>
      <c r="IBQ3" s="2068"/>
      <c r="IBR3" s="2068"/>
      <c r="IBS3" s="2068"/>
      <c r="IBT3" s="2068"/>
      <c r="IBU3" s="2068"/>
      <c r="IBV3" s="2068"/>
      <c r="IBW3" s="2068"/>
      <c r="IBX3" s="2068"/>
      <c r="IBY3" s="2068"/>
      <c r="IBZ3" s="2068"/>
      <c r="ICA3" s="2068"/>
      <c r="ICB3" s="2068"/>
      <c r="ICC3" s="2068"/>
      <c r="ICD3" s="2068"/>
      <c r="ICE3" s="2068"/>
      <c r="ICF3" s="2068"/>
      <c r="ICG3" s="2068"/>
      <c r="ICH3" s="2068"/>
      <c r="ICI3" s="2068"/>
      <c r="ICJ3" s="2068"/>
      <c r="ICK3" s="2068"/>
      <c r="ICL3" s="2068"/>
      <c r="ICM3" s="2068"/>
      <c r="ICN3" s="2068"/>
      <c r="ICO3" s="2068"/>
      <c r="ICP3" s="2068"/>
      <c r="ICQ3" s="2068"/>
      <c r="ICR3" s="2068"/>
      <c r="ICS3" s="2068"/>
      <c r="ICT3" s="2068"/>
      <c r="ICU3" s="2068"/>
      <c r="ICV3" s="2068"/>
      <c r="ICW3" s="2068"/>
      <c r="ICX3" s="2068"/>
      <c r="ICY3" s="2068"/>
      <c r="ICZ3" s="2068"/>
      <c r="IDA3" s="2068"/>
      <c r="IDB3" s="2068"/>
      <c r="IDC3" s="2068"/>
      <c r="IDD3" s="2068"/>
      <c r="IDE3" s="2068"/>
      <c r="IDF3" s="2068"/>
      <c r="IDG3" s="2068"/>
      <c r="IDH3" s="2068"/>
      <c r="IDI3" s="2068"/>
      <c r="IDJ3" s="2068"/>
      <c r="IDK3" s="2068"/>
      <c r="IDL3" s="2068"/>
      <c r="IDM3" s="2068"/>
      <c r="IDN3" s="2068"/>
      <c r="IDO3" s="2068"/>
      <c r="IDP3" s="2068"/>
      <c r="IDQ3" s="2068"/>
      <c r="IDR3" s="2068"/>
      <c r="IDS3" s="2068"/>
      <c r="IDT3" s="2068"/>
      <c r="IDU3" s="2068"/>
      <c r="IDV3" s="2068"/>
      <c r="IDW3" s="2068"/>
      <c r="IDX3" s="2068"/>
      <c r="IDY3" s="2068"/>
      <c r="IDZ3" s="2068"/>
      <c r="IEA3" s="2068"/>
      <c r="IEB3" s="2068"/>
      <c r="IEC3" s="2068"/>
      <c r="IED3" s="2068"/>
      <c r="IEE3" s="2068"/>
      <c r="IEF3" s="2068"/>
      <c r="IEG3" s="2068"/>
      <c r="IEH3" s="2068"/>
      <c r="IEI3" s="2068"/>
      <c r="IEJ3" s="2068"/>
      <c r="IEK3" s="2068"/>
      <c r="IEL3" s="2068"/>
      <c r="IEM3" s="2068"/>
      <c r="IEN3" s="2068"/>
      <c r="IEO3" s="2068"/>
      <c r="IEP3" s="2068"/>
      <c r="IEQ3" s="2068"/>
      <c r="IER3" s="2068"/>
      <c r="IES3" s="2068"/>
      <c r="IET3" s="2068"/>
      <c r="IEU3" s="2068"/>
      <c r="IEV3" s="2068"/>
      <c r="IEW3" s="2068"/>
      <c r="IEX3" s="2068"/>
      <c r="IEY3" s="2068"/>
      <c r="IEZ3" s="2068"/>
      <c r="IFA3" s="2068"/>
      <c r="IFB3" s="2068"/>
      <c r="IFC3" s="2068"/>
      <c r="IFD3" s="2068"/>
      <c r="IFE3" s="2068"/>
      <c r="IFF3" s="2068"/>
      <c r="IFG3" s="2068"/>
      <c r="IFH3" s="2068"/>
      <c r="IFI3" s="2068"/>
      <c r="IFJ3" s="2068"/>
      <c r="IFK3" s="2068"/>
      <c r="IFL3" s="2068"/>
      <c r="IFM3" s="2068"/>
      <c r="IFN3" s="2068"/>
      <c r="IFO3" s="2068"/>
      <c r="IFP3" s="2068"/>
      <c r="IFQ3" s="2068"/>
      <c r="IFR3" s="2068"/>
      <c r="IFS3" s="2068"/>
      <c r="IFT3" s="2068"/>
      <c r="IFU3" s="2068"/>
      <c r="IFV3" s="2068"/>
      <c r="IFW3" s="2068"/>
      <c r="IFX3" s="2068"/>
      <c r="IFY3" s="2068"/>
      <c r="IFZ3" s="2068"/>
      <c r="IGA3" s="2068"/>
      <c r="IGB3" s="2068"/>
      <c r="IGC3" s="2068"/>
      <c r="IGD3" s="2068"/>
      <c r="IGE3" s="2068"/>
      <c r="IGF3" s="2068"/>
      <c r="IGG3" s="2068"/>
      <c r="IGH3" s="2068"/>
      <c r="IGI3" s="2068"/>
      <c r="IGJ3" s="2068"/>
      <c r="IGK3" s="2068"/>
      <c r="IGL3" s="2068"/>
      <c r="IGM3" s="2068"/>
      <c r="IGN3" s="2068"/>
      <c r="IGO3" s="2068"/>
      <c r="IGP3" s="2068"/>
      <c r="IGQ3" s="2068"/>
      <c r="IGR3" s="2068"/>
      <c r="IGS3" s="2068"/>
      <c r="IGT3" s="2068"/>
      <c r="IGU3" s="2068"/>
      <c r="IGV3" s="2068"/>
      <c r="IGW3" s="2068"/>
      <c r="IGX3" s="2068"/>
      <c r="IGY3" s="2068"/>
      <c r="IGZ3" s="2068"/>
      <c r="IHA3" s="2068"/>
      <c r="IHB3" s="2068"/>
      <c r="IHC3" s="2068"/>
      <c r="IHD3" s="2068"/>
      <c r="IHE3" s="2068"/>
      <c r="IHF3" s="2068"/>
      <c r="IHG3" s="2068"/>
      <c r="IHH3" s="2068"/>
      <c r="IHI3" s="2068"/>
      <c r="IHJ3" s="2068"/>
      <c r="IHK3" s="2068"/>
      <c r="IHL3" s="2068"/>
      <c r="IHM3" s="2068"/>
      <c r="IHN3" s="2068"/>
      <c r="IHO3" s="2068"/>
      <c r="IHP3" s="2068"/>
      <c r="IHQ3" s="2068"/>
      <c r="IHR3" s="2068"/>
      <c r="IHS3" s="2068"/>
      <c r="IHT3" s="2068"/>
      <c r="IHU3" s="2068"/>
      <c r="IHV3" s="2068"/>
      <c r="IHW3" s="2068"/>
      <c r="IHX3" s="2068"/>
      <c r="IHY3" s="2068"/>
      <c r="IHZ3" s="2068"/>
      <c r="IIA3" s="2068"/>
      <c r="IIB3" s="2068"/>
      <c r="IIC3" s="2068"/>
      <c r="IID3" s="2068"/>
      <c r="IIE3" s="2068"/>
      <c r="IIF3" s="2068"/>
      <c r="IIG3" s="2068"/>
      <c r="IIH3" s="2068"/>
      <c r="III3" s="2068"/>
      <c r="IIJ3" s="2068"/>
      <c r="IIK3" s="2068"/>
      <c r="IIL3" s="2068"/>
      <c r="IIM3" s="2068"/>
      <c r="IIN3" s="2068"/>
      <c r="IIO3" s="2068"/>
      <c r="IIP3" s="2068"/>
      <c r="IIQ3" s="2068"/>
      <c r="IIR3" s="2068"/>
      <c r="IIS3" s="2068"/>
      <c r="IIT3" s="2068"/>
      <c r="IIU3" s="2068"/>
      <c r="IIV3" s="2068"/>
      <c r="IIW3" s="2068"/>
      <c r="IIX3" s="2068"/>
      <c r="IIY3" s="2068"/>
      <c r="IIZ3" s="2068"/>
      <c r="IJA3" s="2068"/>
      <c r="IJB3" s="2068"/>
      <c r="IJC3" s="2068"/>
      <c r="IJD3" s="2068"/>
      <c r="IJE3" s="2068"/>
      <c r="IJF3" s="2068"/>
      <c r="IJG3" s="2068"/>
      <c r="IJH3" s="2068"/>
      <c r="IJI3" s="2068"/>
      <c r="IJJ3" s="2068"/>
      <c r="IJK3" s="2068"/>
      <c r="IJL3" s="2068"/>
      <c r="IJM3" s="2068"/>
      <c r="IJN3" s="2068"/>
      <c r="IJO3" s="2068"/>
      <c r="IJP3" s="2068"/>
      <c r="IJQ3" s="2068"/>
      <c r="IJR3" s="2068"/>
      <c r="IJS3" s="2068"/>
      <c r="IJT3" s="2068"/>
      <c r="IJU3" s="2068"/>
      <c r="IJV3" s="2068"/>
      <c r="IJW3" s="2068"/>
      <c r="IJX3" s="2068"/>
      <c r="IJY3" s="2068"/>
      <c r="IJZ3" s="2068"/>
      <c r="IKA3" s="2068"/>
      <c r="IKB3" s="2068"/>
      <c r="IKC3" s="2068"/>
      <c r="IKD3" s="2068"/>
      <c r="IKE3" s="2068"/>
      <c r="IKF3" s="2068"/>
      <c r="IKG3" s="2068"/>
      <c r="IKH3" s="2068"/>
      <c r="IKI3" s="2068"/>
      <c r="IKJ3" s="2068"/>
      <c r="IKK3" s="2068"/>
      <c r="IKL3" s="2068"/>
      <c r="IKM3" s="2068"/>
      <c r="IKN3" s="2068"/>
      <c r="IKO3" s="2068"/>
      <c r="IKP3" s="2068"/>
      <c r="IKQ3" s="2068"/>
      <c r="IKR3" s="2068"/>
      <c r="IKS3" s="2068"/>
      <c r="IKT3" s="2068"/>
      <c r="IKU3" s="2068"/>
      <c r="IKV3" s="2068"/>
      <c r="IKW3" s="2068"/>
      <c r="IKX3" s="2068"/>
      <c r="IKY3" s="2068"/>
      <c r="IKZ3" s="2068"/>
      <c r="ILA3" s="2068"/>
      <c r="ILB3" s="2068"/>
      <c r="ILC3" s="2068"/>
      <c r="ILD3" s="2068"/>
      <c r="ILE3" s="2068"/>
      <c r="ILF3" s="2068"/>
      <c r="ILG3" s="2068"/>
      <c r="ILH3" s="2068"/>
      <c r="ILI3" s="2068"/>
      <c r="ILJ3" s="2068"/>
      <c r="ILK3" s="2068"/>
      <c r="ILL3" s="2068"/>
      <c r="ILM3" s="2068"/>
      <c r="ILN3" s="2068"/>
      <c r="ILO3" s="2068"/>
      <c r="ILP3" s="2068"/>
      <c r="ILQ3" s="2068"/>
      <c r="ILR3" s="2068"/>
      <c r="ILS3" s="2068"/>
      <c r="ILT3" s="2068"/>
      <c r="ILU3" s="2068"/>
      <c r="ILV3" s="2068"/>
      <c r="ILW3" s="2068"/>
      <c r="ILX3" s="2068"/>
      <c r="ILY3" s="2068"/>
      <c r="ILZ3" s="2068"/>
      <c r="IMA3" s="2068"/>
      <c r="IMB3" s="2068"/>
      <c r="IMC3" s="2068"/>
      <c r="IMD3" s="2068"/>
      <c r="IME3" s="2068"/>
      <c r="IMF3" s="2068"/>
      <c r="IMG3" s="2068"/>
      <c r="IMH3" s="2068"/>
      <c r="IMI3" s="2068"/>
      <c r="IMJ3" s="2068"/>
      <c r="IMK3" s="2068"/>
      <c r="IML3" s="2068"/>
      <c r="IMM3" s="2068"/>
      <c r="IMN3" s="2068"/>
      <c r="IMO3" s="2068"/>
      <c r="IMP3" s="2068"/>
      <c r="IMQ3" s="2068"/>
      <c r="IMR3" s="2068"/>
      <c r="IMS3" s="2068"/>
      <c r="IMT3" s="2068"/>
      <c r="IMU3" s="2068"/>
      <c r="IMV3" s="2068"/>
      <c r="IMW3" s="2068"/>
      <c r="IMX3" s="2068"/>
      <c r="IMY3" s="2068"/>
      <c r="IMZ3" s="2068"/>
      <c r="INA3" s="2068"/>
      <c r="INB3" s="2068"/>
      <c r="INC3" s="2068"/>
      <c r="IND3" s="2068"/>
      <c r="INE3" s="2068"/>
      <c r="INF3" s="2068"/>
      <c r="ING3" s="2068"/>
      <c r="INH3" s="2068"/>
      <c r="INI3" s="2068"/>
      <c r="INJ3" s="2068"/>
      <c r="INK3" s="2068"/>
      <c r="INL3" s="2068"/>
      <c r="INM3" s="2068"/>
      <c r="INN3" s="2068"/>
      <c r="INO3" s="2068"/>
      <c r="INP3" s="2068"/>
      <c r="INQ3" s="2068"/>
      <c r="INR3" s="2068"/>
      <c r="INS3" s="2068"/>
      <c r="INT3" s="2068"/>
      <c r="INU3" s="2068"/>
      <c r="INV3" s="2068"/>
      <c r="INW3" s="2068"/>
      <c r="INX3" s="2068"/>
      <c r="INY3" s="2068"/>
      <c r="INZ3" s="2068"/>
      <c r="IOA3" s="2068"/>
      <c r="IOB3" s="2068"/>
      <c r="IOC3" s="2068"/>
      <c r="IOD3" s="2068"/>
      <c r="IOE3" s="2068"/>
      <c r="IOF3" s="2068"/>
      <c r="IOG3" s="2068"/>
      <c r="IOH3" s="2068"/>
      <c r="IOI3" s="2068"/>
      <c r="IOJ3" s="2068"/>
      <c r="IOK3" s="2068"/>
      <c r="IOL3" s="2068"/>
      <c r="IOM3" s="2068"/>
      <c r="ION3" s="2068"/>
      <c r="IOO3" s="2068"/>
      <c r="IOP3" s="2068"/>
      <c r="IOQ3" s="2068"/>
      <c r="IOR3" s="2068"/>
      <c r="IOS3" s="2068"/>
      <c r="IOT3" s="2068"/>
      <c r="IOU3" s="2068"/>
      <c r="IOV3" s="2068"/>
      <c r="IOW3" s="2068"/>
      <c r="IOX3" s="2068"/>
      <c r="IOY3" s="2068"/>
      <c r="IOZ3" s="2068"/>
      <c r="IPA3" s="2068"/>
      <c r="IPB3" s="2068"/>
      <c r="IPC3" s="2068"/>
      <c r="IPD3" s="2068"/>
      <c r="IPE3" s="2068"/>
      <c r="IPF3" s="2068"/>
      <c r="IPG3" s="2068"/>
      <c r="IPH3" s="2068"/>
      <c r="IPI3" s="2068"/>
      <c r="IPJ3" s="2068"/>
      <c r="IPK3" s="2068"/>
      <c r="IPL3" s="2068"/>
      <c r="IPM3" s="2068"/>
      <c r="IPN3" s="2068"/>
      <c r="IPO3" s="2068"/>
      <c r="IPP3" s="2068"/>
      <c r="IPQ3" s="2068"/>
      <c r="IPR3" s="2068"/>
      <c r="IPS3" s="2068"/>
      <c r="IPT3" s="2068"/>
      <c r="IPU3" s="2068"/>
      <c r="IPV3" s="2068"/>
      <c r="IPW3" s="2068"/>
      <c r="IPX3" s="2068"/>
      <c r="IPY3" s="2068"/>
      <c r="IPZ3" s="2068"/>
      <c r="IQA3" s="2068"/>
      <c r="IQB3" s="2068"/>
      <c r="IQC3" s="2068"/>
      <c r="IQD3" s="2068"/>
      <c r="IQE3" s="2068"/>
      <c r="IQF3" s="2068"/>
      <c r="IQG3" s="2068"/>
      <c r="IQH3" s="2068"/>
      <c r="IQI3" s="2068"/>
      <c r="IQJ3" s="2068"/>
      <c r="IQK3" s="2068"/>
      <c r="IQL3" s="2068"/>
      <c r="IQM3" s="2068"/>
      <c r="IQN3" s="2068"/>
      <c r="IQO3" s="2068"/>
      <c r="IQP3" s="2068"/>
      <c r="IQQ3" s="2068"/>
      <c r="IQR3" s="2068"/>
      <c r="IQS3" s="2068"/>
      <c r="IQT3" s="2068"/>
      <c r="IQU3" s="2068"/>
      <c r="IQV3" s="2068"/>
      <c r="IQW3" s="2068"/>
      <c r="IQX3" s="2068"/>
      <c r="IQY3" s="2068"/>
      <c r="IQZ3" s="2068"/>
      <c r="IRA3" s="2068"/>
      <c r="IRB3" s="2068"/>
      <c r="IRC3" s="2068"/>
      <c r="IRD3" s="2068"/>
      <c r="IRE3" s="2068"/>
      <c r="IRF3" s="2068"/>
      <c r="IRG3" s="2068"/>
      <c r="IRH3" s="2068"/>
      <c r="IRI3" s="2068"/>
      <c r="IRJ3" s="2068"/>
      <c r="IRK3" s="2068"/>
      <c r="IRL3" s="2068"/>
      <c r="IRM3" s="2068"/>
      <c r="IRN3" s="2068"/>
      <c r="IRO3" s="2068"/>
      <c r="IRP3" s="2068"/>
      <c r="IRQ3" s="2068"/>
      <c r="IRR3" s="2068"/>
      <c r="IRS3" s="2068"/>
      <c r="IRT3" s="2068"/>
      <c r="IRU3" s="2068"/>
      <c r="IRV3" s="2068"/>
      <c r="IRW3" s="2068"/>
      <c r="IRX3" s="2068"/>
      <c r="IRY3" s="2068"/>
      <c r="IRZ3" s="2068"/>
      <c r="ISA3" s="2068"/>
      <c r="ISB3" s="2068"/>
      <c r="ISC3" s="2068"/>
      <c r="ISD3" s="2068"/>
      <c r="ISE3" s="2068"/>
      <c r="ISF3" s="2068"/>
      <c r="ISG3" s="2068"/>
      <c r="ISH3" s="2068"/>
      <c r="ISI3" s="2068"/>
      <c r="ISJ3" s="2068"/>
      <c r="ISK3" s="2068"/>
      <c r="ISL3" s="2068"/>
      <c r="ISM3" s="2068"/>
      <c r="ISN3" s="2068"/>
      <c r="ISO3" s="2068"/>
      <c r="ISP3" s="2068"/>
      <c r="ISQ3" s="2068"/>
      <c r="ISR3" s="2068"/>
      <c r="ISS3" s="2068"/>
      <c r="IST3" s="2068"/>
      <c r="ISU3" s="2068"/>
      <c r="ISV3" s="2068"/>
      <c r="ISW3" s="2068"/>
      <c r="ISX3" s="2068"/>
      <c r="ISY3" s="2068"/>
      <c r="ISZ3" s="2068"/>
      <c r="ITA3" s="2068"/>
      <c r="ITB3" s="2068"/>
      <c r="ITC3" s="2068"/>
      <c r="ITD3" s="2068"/>
      <c r="ITE3" s="2068"/>
      <c r="ITF3" s="2068"/>
      <c r="ITG3" s="2068"/>
      <c r="ITH3" s="2068"/>
      <c r="ITI3" s="2068"/>
      <c r="ITJ3" s="2068"/>
      <c r="ITK3" s="2068"/>
      <c r="ITL3" s="2068"/>
      <c r="ITM3" s="2068"/>
      <c r="ITN3" s="2068"/>
      <c r="ITO3" s="2068"/>
      <c r="ITP3" s="2068"/>
      <c r="ITQ3" s="2068"/>
      <c r="ITR3" s="2068"/>
      <c r="ITS3" s="2068"/>
      <c r="ITT3" s="2068"/>
      <c r="ITU3" s="2068"/>
      <c r="ITV3" s="2068"/>
      <c r="ITW3" s="2068"/>
      <c r="ITX3" s="2068"/>
      <c r="ITY3" s="2068"/>
      <c r="ITZ3" s="2068"/>
      <c r="IUA3" s="2068"/>
      <c r="IUB3" s="2068"/>
      <c r="IUC3" s="2068"/>
      <c r="IUD3" s="2068"/>
      <c r="IUE3" s="2068"/>
      <c r="IUF3" s="2068"/>
      <c r="IUG3" s="2068"/>
      <c r="IUH3" s="2068"/>
      <c r="IUI3" s="2068"/>
      <c r="IUJ3" s="2068"/>
      <c r="IUK3" s="2068"/>
      <c r="IUL3" s="2068"/>
      <c r="IUM3" s="2068"/>
      <c r="IUN3" s="2068"/>
      <c r="IUO3" s="2068"/>
      <c r="IUP3" s="2068"/>
      <c r="IUQ3" s="2068"/>
      <c r="IUR3" s="2068"/>
      <c r="IUS3" s="2068"/>
      <c r="IUT3" s="2068"/>
      <c r="IUU3" s="2068"/>
      <c r="IUV3" s="2068"/>
      <c r="IUW3" s="2068"/>
      <c r="IUX3" s="2068"/>
      <c r="IUY3" s="2068"/>
      <c r="IUZ3" s="2068"/>
      <c r="IVA3" s="2068"/>
      <c r="IVB3" s="2068"/>
      <c r="IVC3" s="2068"/>
      <c r="IVD3" s="2068"/>
      <c r="IVE3" s="2068"/>
      <c r="IVF3" s="2068"/>
      <c r="IVG3" s="2068"/>
      <c r="IVH3" s="2068"/>
      <c r="IVI3" s="2068"/>
      <c r="IVJ3" s="2068"/>
      <c r="IVK3" s="2068"/>
      <c r="IVL3" s="2068"/>
      <c r="IVM3" s="2068"/>
      <c r="IVN3" s="2068"/>
      <c r="IVO3" s="2068"/>
      <c r="IVP3" s="2068"/>
      <c r="IVQ3" s="2068"/>
      <c r="IVR3" s="2068"/>
      <c r="IVS3" s="2068"/>
      <c r="IVT3" s="2068"/>
      <c r="IVU3" s="2068"/>
      <c r="IVV3" s="2068"/>
      <c r="IVW3" s="2068"/>
      <c r="IVX3" s="2068"/>
      <c r="IVY3" s="2068"/>
      <c r="IVZ3" s="2068"/>
      <c r="IWA3" s="2068"/>
      <c r="IWB3" s="2068"/>
      <c r="IWC3" s="2068"/>
      <c r="IWD3" s="2068"/>
      <c r="IWE3" s="2068"/>
      <c r="IWF3" s="2068"/>
      <c r="IWG3" s="2068"/>
      <c r="IWH3" s="2068"/>
      <c r="IWI3" s="2068"/>
      <c r="IWJ3" s="2068"/>
      <c r="IWK3" s="2068"/>
      <c r="IWL3" s="2068"/>
      <c r="IWM3" s="2068"/>
      <c r="IWN3" s="2068"/>
      <c r="IWO3" s="2068"/>
      <c r="IWP3" s="2068"/>
      <c r="IWQ3" s="2068"/>
      <c r="IWR3" s="2068"/>
      <c r="IWS3" s="2068"/>
      <c r="IWT3" s="2068"/>
      <c r="IWU3" s="2068"/>
      <c r="IWV3" s="2068"/>
      <c r="IWW3" s="2068"/>
      <c r="IWX3" s="2068"/>
      <c r="IWY3" s="2068"/>
      <c r="IWZ3" s="2068"/>
      <c r="IXA3" s="2068"/>
      <c r="IXB3" s="2068"/>
      <c r="IXC3" s="2068"/>
      <c r="IXD3" s="2068"/>
      <c r="IXE3" s="2068"/>
      <c r="IXF3" s="2068"/>
      <c r="IXG3" s="2068"/>
      <c r="IXH3" s="2068"/>
      <c r="IXI3" s="2068"/>
      <c r="IXJ3" s="2068"/>
      <c r="IXK3" s="2068"/>
      <c r="IXL3" s="2068"/>
      <c r="IXM3" s="2068"/>
      <c r="IXN3" s="2068"/>
      <c r="IXO3" s="2068"/>
      <c r="IXP3" s="2068"/>
      <c r="IXQ3" s="2068"/>
      <c r="IXR3" s="2068"/>
      <c r="IXS3" s="2068"/>
      <c r="IXT3" s="2068"/>
      <c r="IXU3" s="2068"/>
      <c r="IXV3" s="2068"/>
      <c r="IXW3" s="2068"/>
      <c r="IXX3" s="2068"/>
      <c r="IXY3" s="2068"/>
      <c r="IXZ3" s="2068"/>
      <c r="IYA3" s="2068"/>
      <c r="IYB3" s="2068"/>
      <c r="IYC3" s="2068"/>
      <c r="IYD3" s="2068"/>
      <c r="IYE3" s="2068"/>
      <c r="IYF3" s="2068"/>
      <c r="IYG3" s="2068"/>
      <c r="IYH3" s="2068"/>
      <c r="IYI3" s="2068"/>
      <c r="IYJ3" s="2068"/>
      <c r="IYK3" s="2068"/>
      <c r="IYL3" s="2068"/>
      <c r="IYM3" s="2068"/>
      <c r="IYN3" s="2068"/>
      <c r="IYO3" s="2068"/>
      <c r="IYP3" s="2068"/>
      <c r="IYQ3" s="2068"/>
      <c r="IYR3" s="2068"/>
      <c r="IYS3" s="2068"/>
      <c r="IYT3" s="2068"/>
      <c r="IYU3" s="2068"/>
      <c r="IYV3" s="2068"/>
      <c r="IYW3" s="2068"/>
      <c r="IYX3" s="2068"/>
      <c r="IYY3" s="2068"/>
      <c r="IYZ3" s="2068"/>
      <c r="IZA3" s="2068"/>
      <c r="IZB3" s="2068"/>
      <c r="IZC3" s="2068"/>
      <c r="IZD3" s="2068"/>
      <c r="IZE3" s="2068"/>
      <c r="IZF3" s="2068"/>
      <c r="IZG3" s="2068"/>
      <c r="IZH3" s="2068"/>
      <c r="IZI3" s="2068"/>
      <c r="IZJ3" s="2068"/>
      <c r="IZK3" s="2068"/>
      <c r="IZL3" s="2068"/>
      <c r="IZM3" s="2068"/>
      <c r="IZN3" s="2068"/>
      <c r="IZO3" s="2068"/>
      <c r="IZP3" s="2068"/>
      <c r="IZQ3" s="2068"/>
      <c r="IZR3" s="2068"/>
      <c r="IZS3" s="2068"/>
      <c r="IZT3" s="2068"/>
      <c r="IZU3" s="2068"/>
      <c r="IZV3" s="2068"/>
      <c r="IZW3" s="2068"/>
      <c r="IZX3" s="2068"/>
      <c r="IZY3" s="2068"/>
      <c r="IZZ3" s="2068"/>
      <c r="JAA3" s="2068"/>
      <c r="JAB3" s="2068"/>
      <c r="JAC3" s="2068"/>
      <c r="JAD3" s="2068"/>
      <c r="JAE3" s="2068"/>
      <c r="JAF3" s="2068"/>
      <c r="JAG3" s="2068"/>
      <c r="JAH3" s="2068"/>
      <c r="JAI3" s="2068"/>
      <c r="JAJ3" s="2068"/>
      <c r="JAK3" s="2068"/>
      <c r="JAL3" s="2068"/>
      <c r="JAM3" s="2068"/>
      <c r="JAN3" s="2068"/>
      <c r="JAO3" s="2068"/>
      <c r="JAP3" s="2068"/>
      <c r="JAQ3" s="2068"/>
      <c r="JAR3" s="2068"/>
      <c r="JAS3" s="2068"/>
      <c r="JAT3" s="2068"/>
      <c r="JAU3" s="2068"/>
      <c r="JAV3" s="2068"/>
      <c r="JAW3" s="2068"/>
      <c r="JAX3" s="2068"/>
      <c r="JAY3" s="2068"/>
      <c r="JAZ3" s="2068"/>
      <c r="JBA3" s="2068"/>
      <c r="JBB3" s="2068"/>
      <c r="JBC3" s="2068"/>
      <c r="JBD3" s="2068"/>
      <c r="JBE3" s="2068"/>
      <c r="JBF3" s="2068"/>
      <c r="JBG3" s="2068"/>
      <c r="JBH3" s="2068"/>
      <c r="JBI3" s="2068"/>
      <c r="JBJ3" s="2068"/>
      <c r="JBK3" s="2068"/>
      <c r="JBL3" s="2068"/>
      <c r="JBM3" s="2068"/>
      <c r="JBN3" s="2068"/>
      <c r="JBO3" s="2068"/>
      <c r="JBP3" s="2068"/>
      <c r="JBQ3" s="2068"/>
      <c r="JBR3" s="2068"/>
      <c r="JBS3" s="2068"/>
      <c r="JBT3" s="2068"/>
      <c r="JBU3" s="2068"/>
      <c r="JBV3" s="2068"/>
      <c r="JBW3" s="2068"/>
      <c r="JBX3" s="2068"/>
      <c r="JBY3" s="2068"/>
      <c r="JBZ3" s="2068"/>
      <c r="JCA3" s="2068"/>
      <c r="JCB3" s="2068"/>
      <c r="JCC3" s="2068"/>
      <c r="JCD3" s="2068"/>
      <c r="JCE3" s="2068"/>
      <c r="JCF3" s="2068"/>
      <c r="JCG3" s="2068"/>
      <c r="JCH3" s="2068"/>
      <c r="JCI3" s="2068"/>
      <c r="JCJ3" s="2068"/>
      <c r="JCK3" s="2068"/>
      <c r="JCL3" s="2068"/>
      <c r="JCM3" s="2068"/>
      <c r="JCN3" s="2068"/>
      <c r="JCO3" s="2068"/>
      <c r="JCP3" s="2068"/>
      <c r="JCQ3" s="2068"/>
      <c r="JCR3" s="2068"/>
      <c r="JCS3" s="2068"/>
      <c r="JCT3" s="2068"/>
      <c r="JCU3" s="2068"/>
      <c r="JCV3" s="2068"/>
      <c r="JCW3" s="2068"/>
      <c r="JCX3" s="2068"/>
      <c r="JCY3" s="2068"/>
      <c r="JCZ3" s="2068"/>
      <c r="JDA3" s="2068"/>
      <c r="JDB3" s="2068"/>
      <c r="JDC3" s="2068"/>
      <c r="JDD3" s="2068"/>
      <c r="JDE3" s="2068"/>
      <c r="JDF3" s="2068"/>
      <c r="JDG3" s="2068"/>
      <c r="JDH3" s="2068"/>
      <c r="JDI3" s="2068"/>
      <c r="JDJ3" s="2068"/>
      <c r="JDK3" s="2068"/>
      <c r="JDL3" s="2068"/>
      <c r="JDM3" s="2068"/>
      <c r="JDN3" s="2068"/>
      <c r="JDO3" s="2068"/>
      <c r="JDP3" s="2068"/>
      <c r="JDQ3" s="2068"/>
      <c r="JDR3" s="2068"/>
      <c r="JDS3" s="2068"/>
      <c r="JDT3" s="2068"/>
      <c r="JDU3" s="2068"/>
      <c r="JDV3" s="2068"/>
      <c r="JDW3" s="2068"/>
      <c r="JDX3" s="2068"/>
      <c r="JDY3" s="2068"/>
      <c r="JDZ3" s="2068"/>
      <c r="JEA3" s="2068"/>
      <c r="JEB3" s="2068"/>
      <c r="JEC3" s="2068"/>
      <c r="JED3" s="2068"/>
      <c r="JEE3" s="2068"/>
      <c r="JEF3" s="2068"/>
      <c r="JEG3" s="2068"/>
      <c r="JEH3" s="2068"/>
      <c r="JEI3" s="2068"/>
      <c r="JEJ3" s="2068"/>
      <c r="JEK3" s="2068"/>
      <c r="JEL3" s="2068"/>
      <c r="JEM3" s="2068"/>
      <c r="JEN3" s="2068"/>
      <c r="JEO3" s="2068"/>
      <c r="JEP3" s="2068"/>
      <c r="JEQ3" s="2068"/>
      <c r="JER3" s="2068"/>
      <c r="JES3" s="2068"/>
      <c r="JET3" s="2068"/>
      <c r="JEU3" s="2068"/>
      <c r="JEV3" s="2068"/>
      <c r="JEW3" s="2068"/>
      <c r="JEX3" s="2068"/>
      <c r="JEY3" s="2068"/>
      <c r="JEZ3" s="2068"/>
      <c r="JFA3" s="2068"/>
      <c r="JFB3" s="2068"/>
      <c r="JFC3" s="2068"/>
      <c r="JFD3" s="2068"/>
      <c r="JFE3" s="2068"/>
      <c r="JFF3" s="2068"/>
      <c r="JFG3" s="2068"/>
      <c r="JFH3" s="2068"/>
      <c r="JFI3" s="2068"/>
      <c r="JFJ3" s="2068"/>
      <c r="JFK3" s="2068"/>
      <c r="JFL3" s="2068"/>
      <c r="JFM3" s="2068"/>
      <c r="JFN3" s="2068"/>
      <c r="JFO3" s="2068"/>
      <c r="JFP3" s="2068"/>
      <c r="JFQ3" s="2068"/>
      <c r="JFR3" s="2068"/>
      <c r="JFS3" s="2068"/>
      <c r="JFT3" s="2068"/>
      <c r="JFU3" s="2068"/>
      <c r="JFV3" s="2068"/>
      <c r="JFW3" s="2068"/>
      <c r="JFX3" s="2068"/>
      <c r="JFY3" s="2068"/>
      <c r="JFZ3" s="2068"/>
      <c r="JGA3" s="2068"/>
      <c r="JGB3" s="2068"/>
      <c r="JGC3" s="2068"/>
      <c r="JGD3" s="2068"/>
      <c r="JGE3" s="2068"/>
      <c r="JGF3" s="2068"/>
      <c r="JGG3" s="2068"/>
      <c r="JGH3" s="2068"/>
      <c r="JGI3" s="2068"/>
      <c r="JGJ3" s="2068"/>
      <c r="JGK3" s="2068"/>
      <c r="JGL3" s="2068"/>
      <c r="JGM3" s="2068"/>
      <c r="JGN3" s="2068"/>
      <c r="JGO3" s="2068"/>
      <c r="JGP3" s="2068"/>
      <c r="JGQ3" s="2068"/>
      <c r="JGR3" s="2068"/>
      <c r="JGS3" s="2068"/>
      <c r="JGT3" s="2068"/>
      <c r="JGU3" s="2068"/>
      <c r="JGV3" s="2068"/>
      <c r="JGW3" s="2068"/>
      <c r="JGX3" s="2068"/>
      <c r="JGY3" s="2068"/>
      <c r="JGZ3" s="2068"/>
      <c r="JHA3" s="2068"/>
      <c r="JHB3" s="2068"/>
      <c r="JHC3" s="2068"/>
      <c r="JHD3" s="2068"/>
      <c r="JHE3" s="2068"/>
      <c r="JHF3" s="2068"/>
      <c r="JHG3" s="2068"/>
      <c r="JHH3" s="2068"/>
      <c r="JHI3" s="2068"/>
      <c r="JHJ3" s="2068"/>
      <c r="JHK3" s="2068"/>
      <c r="JHL3" s="2068"/>
      <c r="JHM3" s="2068"/>
      <c r="JHN3" s="2068"/>
      <c r="JHO3" s="2068"/>
      <c r="JHP3" s="2068"/>
      <c r="JHQ3" s="2068"/>
      <c r="JHR3" s="2068"/>
      <c r="JHS3" s="2068"/>
      <c r="JHT3" s="2068"/>
      <c r="JHU3" s="2068"/>
      <c r="JHV3" s="2068"/>
      <c r="JHW3" s="2068"/>
      <c r="JHX3" s="2068"/>
      <c r="JHY3" s="2068"/>
      <c r="JHZ3" s="2068"/>
      <c r="JIA3" s="2068"/>
      <c r="JIB3" s="2068"/>
      <c r="JIC3" s="2068"/>
      <c r="JID3" s="2068"/>
      <c r="JIE3" s="2068"/>
      <c r="JIF3" s="2068"/>
      <c r="JIG3" s="2068"/>
      <c r="JIH3" s="2068"/>
      <c r="JII3" s="2068"/>
      <c r="JIJ3" s="2068"/>
      <c r="JIK3" s="2068"/>
      <c r="JIL3" s="2068"/>
      <c r="JIM3" s="2068"/>
      <c r="JIN3" s="2068"/>
      <c r="JIO3" s="2068"/>
      <c r="JIP3" s="2068"/>
      <c r="JIQ3" s="2068"/>
      <c r="JIR3" s="2068"/>
      <c r="JIS3" s="2068"/>
      <c r="JIT3" s="2068"/>
      <c r="JIU3" s="2068"/>
      <c r="JIV3" s="2068"/>
      <c r="JIW3" s="2068"/>
      <c r="JIX3" s="2068"/>
      <c r="JIY3" s="2068"/>
      <c r="JIZ3" s="2068"/>
      <c r="JJA3" s="2068"/>
      <c r="JJB3" s="2068"/>
      <c r="JJC3" s="2068"/>
      <c r="JJD3" s="2068"/>
      <c r="JJE3" s="2068"/>
      <c r="JJF3" s="2068"/>
      <c r="JJG3" s="2068"/>
      <c r="JJH3" s="2068"/>
      <c r="JJI3" s="2068"/>
      <c r="JJJ3" s="2068"/>
      <c r="JJK3" s="2068"/>
      <c r="JJL3" s="2068"/>
      <c r="JJM3" s="2068"/>
      <c r="JJN3" s="2068"/>
      <c r="JJO3" s="2068"/>
      <c r="JJP3" s="2068"/>
      <c r="JJQ3" s="2068"/>
      <c r="JJR3" s="2068"/>
      <c r="JJS3" s="2068"/>
      <c r="JJT3" s="2068"/>
      <c r="JJU3" s="2068"/>
      <c r="JJV3" s="2068"/>
      <c r="JJW3" s="2068"/>
      <c r="JJX3" s="2068"/>
      <c r="JJY3" s="2068"/>
      <c r="JJZ3" s="2068"/>
      <c r="JKA3" s="2068"/>
      <c r="JKB3" s="2068"/>
      <c r="JKC3" s="2068"/>
      <c r="JKD3" s="2068"/>
      <c r="JKE3" s="2068"/>
      <c r="JKF3" s="2068"/>
      <c r="JKG3" s="2068"/>
      <c r="JKH3" s="2068"/>
      <c r="JKI3" s="2068"/>
      <c r="JKJ3" s="2068"/>
      <c r="JKK3" s="2068"/>
      <c r="JKL3" s="2068"/>
      <c r="JKM3" s="2068"/>
      <c r="JKN3" s="2068"/>
      <c r="JKO3" s="2068"/>
      <c r="JKP3" s="2068"/>
      <c r="JKQ3" s="2068"/>
      <c r="JKR3" s="2068"/>
      <c r="JKS3" s="2068"/>
      <c r="JKT3" s="2068"/>
      <c r="JKU3" s="2068"/>
      <c r="JKV3" s="2068"/>
      <c r="JKW3" s="2068"/>
      <c r="JKX3" s="2068"/>
      <c r="JKY3" s="2068"/>
      <c r="JKZ3" s="2068"/>
      <c r="JLA3" s="2068"/>
      <c r="JLB3" s="2068"/>
      <c r="JLC3" s="2068"/>
      <c r="JLD3" s="2068"/>
      <c r="JLE3" s="2068"/>
      <c r="JLF3" s="2068"/>
      <c r="JLG3" s="2068"/>
      <c r="JLH3" s="2068"/>
      <c r="JLI3" s="2068"/>
      <c r="JLJ3" s="2068"/>
      <c r="JLK3" s="2068"/>
      <c r="JLL3" s="2068"/>
      <c r="JLM3" s="2068"/>
      <c r="JLN3" s="2068"/>
      <c r="JLO3" s="2068"/>
      <c r="JLP3" s="2068"/>
      <c r="JLQ3" s="2068"/>
      <c r="JLR3" s="2068"/>
      <c r="JLS3" s="2068"/>
      <c r="JLT3" s="2068"/>
      <c r="JLU3" s="2068"/>
      <c r="JLV3" s="2068"/>
      <c r="JLW3" s="2068"/>
      <c r="JLX3" s="2068"/>
      <c r="JLY3" s="2068"/>
      <c r="JLZ3" s="2068"/>
      <c r="JMA3" s="2068"/>
      <c r="JMB3" s="2068"/>
      <c r="JMC3" s="2068"/>
      <c r="JMD3" s="2068"/>
      <c r="JME3" s="2068"/>
      <c r="JMF3" s="2068"/>
      <c r="JMG3" s="2068"/>
      <c r="JMH3" s="2068"/>
      <c r="JMI3" s="2068"/>
      <c r="JMJ3" s="2068"/>
      <c r="JMK3" s="2068"/>
      <c r="JML3" s="2068"/>
      <c r="JMM3" s="2068"/>
      <c r="JMN3" s="2068"/>
      <c r="JMO3" s="2068"/>
      <c r="JMP3" s="2068"/>
      <c r="JMQ3" s="2068"/>
      <c r="JMR3" s="2068"/>
      <c r="JMS3" s="2068"/>
      <c r="JMT3" s="2068"/>
      <c r="JMU3" s="2068"/>
      <c r="JMV3" s="2068"/>
      <c r="JMW3" s="2068"/>
      <c r="JMX3" s="2068"/>
      <c r="JMY3" s="2068"/>
      <c r="JMZ3" s="2068"/>
      <c r="JNA3" s="2068"/>
      <c r="JNB3" s="2068"/>
      <c r="JNC3" s="2068"/>
      <c r="JND3" s="2068"/>
      <c r="JNE3" s="2068"/>
      <c r="JNF3" s="2068"/>
      <c r="JNG3" s="2068"/>
      <c r="JNH3" s="2068"/>
      <c r="JNI3" s="2068"/>
      <c r="JNJ3" s="2068"/>
      <c r="JNK3" s="2068"/>
      <c r="JNL3" s="2068"/>
      <c r="JNM3" s="2068"/>
      <c r="JNN3" s="2068"/>
      <c r="JNO3" s="2068"/>
      <c r="JNP3" s="2068"/>
      <c r="JNQ3" s="2068"/>
      <c r="JNR3" s="2068"/>
      <c r="JNS3" s="2068"/>
      <c r="JNT3" s="2068"/>
      <c r="JNU3" s="2068"/>
      <c r="JNV3" s="2068"/>
      <c r="JNW3" s="2068"/>
      <c r="JNX3" s="2068"/>
      <c r="JNY3" s="2068"/>
      <c r="JNZ3" s="2068"/>
      <c r="JOA3" s="2068"/>
      <c r="JOB3" s="2068"/>
      <c r="JOC3" s="2068"/>
      <c r="JOD3" s="2068"/>
      <c r="JOE3" s="2068"/>
      <c r="JOF3" s="2068"/>
      <c r="JOG3" s="2068"/>
      <c r="JOH3" s="2068"/>
      <c r="JOI3" s="2068"/>
      <c r="JOJ3" s="2068"/>
      <c r="JOK3" s="2068"/>
      <c r="JOL3" s="2068"/>
      <c r="JOM3" s="2068"/>
      <c r="JON3" s="2068"/>
      <c r="JOO3" s="2068"/>
      <c r="JOP3" s="2068"/>
      <c r="JOQ3" s="2068"/>
      <c r="JOR3" s="2068"/>
      <c r="JOS3" s="2068"/>
      <c r="JOT3" s="2068"/>
      <c r="JOU3" s="2068"/>
      <c r="JOV3" s="2068"/>
      <c r="JOW3" s="2068"/>
      <c r="JOX3" s="2068"/>
      <c r="JOY3" s="2068"/>
      <c r="JOZ3" s="2068"/>
      <c r="JPA3" s="2068"/>
      <c r="JPB3" s="2068"/>
      <c r="JPC3" s="2068"/>
      <c r="JPD3" s="2068"/>
      <c r="JPE3" s="2068"/>
      <c r="JPF3" s="2068"/>
      <c r="JPG3" s="2068"/>
      <c r="JPH3" s="2068"/>
      <c r="JPI3" s="2068"/>
      <c r="JPJ3" s="2068"/>
      <c r="JPK3" s="2068"/>
      <c r="JPL3" s="2068"/>
      <c r="JPM3" s="2068"/>
      <c r="JPN3" s="2068"/>
      <c r="JPO3" s="2068"/>
      <c r="JPP3" s="2068"/>
      <c r="JPQ3" s="2068"/>
      <c r="JPR3" s="2068"/>
      <c r="JPS3" s="2068"/>
      <c r="JPT3" s="2068"/>
      <c r="JPU3" s="2068"/>
      <c r="JPV3" s="2068"/>
      <c r="JPW3" s="2068"/>
      <c r="JPX3" s="2068"/>
      <c r="JPY3" s="2068"/>
      <c r="JPZ3" s="2068"/>
      <c r="JQA3" s="2068"/>
      <c r="JQB3" s="2068"/>
      <c r="JQC3" s="2068"/>
      <c r="JQD3" s="2068"/>
      <c r="JQE3" s="2068"/>
      <c r="JQF3" s="2068"/>
      <c r="JQG3" s="2068"/>
      <c r="JQH3" s="2068"/>
      <c r="JQI3" s="2068"/>
      <c r="JQJ3" s="2068"/>
      <c r="JQK3" s="2068"/>
      <c r="JQL3" s="2068"/>
      <c r="JQM3" s="2068"/>
      <c r="JQN3" s="2068"/>
      <c r="JQO3" s="2068"/>
      <c r="JQP3" s="2068"/>
      <c r="JQQ3" s="2068"/>
      <c r="JQR3" s="2068"/>
      <c r="JQS3" s="2068"/>
      <c r="JQT3" s="2068"/>
      <c r="JQU3" s="2068"/>
      <c r="JQV3" s="2068"/>
      <c r="JQW3" s="2068"/>
      <c r="JQX3" s="2068"/>
      <c r="JQY3" s="2068"/>
      <c r="JQZ3" s="2068"/>
      <c r="JRA3" s="2068"/>
      <c r="JRB3" s="2068"/>
      <c r="JRC3" s="2068"/>
      <c r="JRD3" s="2068"/>
      <c r="JRE3" s="2068"/>
      <c r="JRF3" s="2068"/>
      <c r="JRG3" s="2068"/>
      <c r="JRH3" s="2068"/>
      <c r="JRI3" s="2068"/>
      <c r="JRJ3" s="2068"/>
      <c r="JRK3" s="2068"/>
      <c r="JRL3" s="2068"/>
      <c r="JRM3" s="2068"/>
      <c r="JRN3" s="2068"/>
      <c r="JRO3" s="2068"/>
      <c r="JRP3" s="2068"/>
      <c r="JRQ3" s="2068"/>
      <c r="JRR3" s="2068"/>
      <c r="JRS3" s="2068"/>
      <c r="JRT3" s="2068"/>
      <c r="JRU3" s="2068"/>
      <c r="JRV3" s="2068"/>
      <c r="JRW3" s="2068"/>
      <c r="JRX3" s="2068"/>
      <c r="JRY3" s="2068"/>
      <c r="JRZ3" s="2068"/>
      <c r="JSA3" s="2068"/>
      <c r="JSB3" s="2068"/>
      <c r="JSC3" s="2068"/>
      <c r="JSD3" s="2068"/>
      <c r="JSE3" s="2068"/>
      <c r="JSF3" s="2068"/>
      <c r="JSG3" s="2068"/>
      <c r="JSH3" s="2068"/>
      <c r="JSI3" s="2068"/>
      <c r="JSJ3" s="2068"/>
      <c r="JSK3" s="2068"/>
      <c r="JSL3" s="2068"/>
      <c r="JSM3" s="2068"/>
      <c r="JSN3" s="2068"/>
      <c r="JSO3" s="2068"/>
      <c r="JSP3" s="2068"/>
      <c r="JSQ3" s="2068"/>
      <c r="JSR3" s="2068"/>
      <c r="JSS3" s="2068"/>
      <c r="JST3" s="2068"/>
      <c r="JSU3" s="2068"/>
      <c r="JSV3" s="2068"/>
      <c r="JSW3" s="2068"/>
      <c r="JSX3" s="2068"/>
      <c r="JSY3" s="2068"/>
      <c r="JSZ3" s="2068"/>
      <c r="JTA3" s="2068"/>
      <c r="JTB3" s="2068"/>
      <c r="JTC3" s="2068"/>
      <c r="JTD3" s="2068"/>
      <c r="JTE3" s="2068"/>
      <c r="JTF3" s="2068"/>
      <c r="JTG3" s="2068"/>
      <c r="JTH3" s="2068"/>
      <c r="JTI3" s="2068"/>
      <c r="JTJ3" s="2068"/>
      <c r="JTK3" s="2068"/>
      <c r="JTL3" s="2068"/>
      <c r="JTM3" s="2068"/>
      <c r="JTN3" s="2068"/>
      <c r="JTO3" s="2068"/>
      <c r="JTP3" s="2068"/>
      <c r="JTQ3" s="2068"/>
      <c r="JTR3" s="2068"/>
      <c r="JTS3" s="2068"/>
      <c r="JTT3" s="2068"/>
      <c r="JTU3" s="2068"/>
      <c r="JTV3" s="2068"/>
      <c r="JTW3" s="2068"/>
      <c r="JTX3" s="2068"/>
      <c r="JTY3" s="2068"/>
      <c r="JTZ3" s="2068"/>
      <c r="JUA3" s="2068"/>
      <c r="JUB3" s="2068"/>
      <c r="JUC3" s="2068"/>
      <c r="JUD3" s="2068"/>
      <c r="JUE3" s="2068"/>
      <c r="JUF3" s="2068"/>
      <c r="JUG3" s="2068"/>
      <c r="JUH3" s="2068"/>
      <c r="JUI3" s="2068"/>
      <c r="JUJ3" s="2068"/>
      <c r="JUK3" s="2068"/>
      <c r="JUL3" s="2068"/>
      <c r="JUM3" s="2068"/>
      <c r="JUN3" s="2068"/>
      <c r="JUO3" s="2068"/>
      <c r="JUP3" s="2068"/>
      <c r="JUQ3" s="2068"/>
      <c r="JUR3" s="2068"/>
      <c r="JUS3" s="2068"/>
      <c r="JUT3" s="2068"/>
      <c r="JUU3" s="2068"/>
      <c r="JUV3" s="2068"/>
      <c r="JUW3" s="2068"/>
      <c r="JUX3" s="2068"/>
      <c r="JUY3" s="2068"/>
      <c r="JUZ3" s="2068"/>
      <c r="JVA3" s="2068"/>
      <c r="JVB3" s="2068"/>
      <c r="JVC3" s="2068"/>
      <c r="JVD3" s="2068"/>
      <c r="JVE3" s="2068"/>
      <c r="JVF3" s="2068"/>
      <c r="JVG3" s="2068"/>
      <c r="JVH3" s="2068"/>
      <c r="JVI3" s="2068"/>
      <c r="JVJ3" s="2068"/>
      <c r="JVK3" s="2068"/>
      <c r="JVL3" s="2068"/>
      <c r="JVM3" s="2068"/>
      <c r="JVN3" s="2068"/>
      <c r="JVO3" s="2068"/>
      <c r="JVP3" s="2068"/>
      <c r="JVQ3" s="2068"/>
      <c r="JVR3" s="2068"/>
      <c r="JVS3" s="2068"/>
      <c r="JVT3" s="2068"/>
      <c r="JVU3" s="2068"/>
      <c r="JVV3" s="2068"/>
      <c r="JVW3" s="2068"/>
      <c r="JVX3" s="2068"/>
      <c r="JVY3" s="2068"/>
      <c r="JVZ3" s="2068"/>
      <c r="JWA3" s="2068"/>
      <c r="JWB3" s="2068"/>
      <c r="JWC3" s="2068"/>
      <c r="JWD3" s="2068"/>
      <c r="JWE3" s="2068"/>
      <c r="JWF3" s="2068"/>
      <c r="JWG3" s="2068"/>
      <c r="JWH3" s="2068"/>
      <c r="JWI3" s="2068"/>
      <c r="JWJ3" s="2068"/>
      <c r="JWK3" s="2068"/>
      <c r="JWL3" s="2068"/>
      <c r="JWM3" s="2068"/>
      <c r="JWN3" s="2068"/>
      <c r="JWO3" s="2068"/>
      <c r="JWP3" s="2068"/>
      <c r="JWQ3" s="2068"/>
      <c r="JWR3" s="2068"/>
      <c r="JWS3" s="2068"/>
      <c r="JWT3" s="2068"/>
      <c r="JWU3" s="2068"/>
      <c r="JWV3" s="2068"/>
      <c r="JWW3" s="2068"/>
      <c r="JWX3" s="2068"/>
      <c r="JWY3" s="2068"/>
      <c r="JWZ3" s="2068"/>
      <c r="JXA3" s="2068"/>
      <c r="JXB3" s="2068"/>
      <c r="JXC3" s="2068"/>
      <c r="JXD3" s="2068"/>
      <c r="JXE3" s="2068"/>
      <c r="JXF3" s="2068"/>
      <c r="JXG3" s="2068"/>
      <c r="JXH3" s="2068"/>
      <c r="JXI3" s="2068"/>
      <c r="JXJ3" s="2068"/>
      <c r="JXK3" s="2068"/>
      <c r="JXL3" s="2068"/>
      <c r="JXM3" s="2068"/>
      <c r="JXN3" s="2068"/>
      <c r="JXO3" s="2068"/>
      <c r="JXP3" s="2068"/>
      <c r="JXQ3" s="2068"/>
      <c r="JXR3" s="2068"/>
      <c r="JXS3" s="2068"/>
      <c r="JXT3" s="2068"/>
      <c r="JXU3" s="2068"/>
      <c r="JXV3" s="2068"/>
      <c r="JXW3" s="2068"/>
      <c r="JXX3" s="2068"/>
      <c r="JXY3" s="2068"/>
      <c r="JXZ3" s="2068"/>
      <c r="JYA3" s="2068"/>
      <c r="JYB3" s="2068"/>
      <c r="JYC3" s="2068"/>
      <c r="JYD3" s="2068"/>
      <c r="JYE3" s="2068"/>
      <c r="JYF3" s="2068"/>
      <c r="JYG3" s="2068"/>
      <c r="JYH3" s="2068"/>
      <c r="JYI3" s="2068"/>
      <c r="JYJ3" s="2068"/>
      <c r="JYK3" s="2068"/>
      <c r="JYL3" s="2068"/>
      <c r="JYM3" s="2068"/>
      <c r="JYN3" s="2068"/>
      <c r="JYO3" s="2068"/>
      <c r="JYP3" s="2068"/>
      <c r="JYQ3" s="2068"/>
      <c r="JYR3" s="2068"/>
      <c r="JYS3" s="2068"/>
      <c r="JYT3" s="2068"/>
      <c r="JYU3" s="2068"/>
      <c r="JYV3" s="2068"/>
      <c r="JYW3" s="2068"/>
      <c r="JYX3" s="2068"/>
      <c r="JYY3" s="2068"/>
      <c r="JYZ3" s="2068"/>
      <c r="JZA3" s="2068"/>
      <c r="JZB3" s="2068"/>
      <c r="JZC3" s="2068"/>
      <c r="JZD3" s="2068"/>
      <c r="JZE3" s="2068"/>
      <c r="JZF3" s="2068"/>
      <c r="JZG3" s="2068"/>
      <c r="JZH3" s="2068"/>
      <c r="JZI3" s="2068"/>
      <c r="JZJ3" s="2068"/>
      <c r="JZK3" s="2068"/>
      <c r="JZL3" s="2068"/>
      <c r="JZM3" s="2068"/>
      <c r="JZN3" s="2068"/>
      <c r="JZO3" s="2068"/>
      <c r="JZP3" s="2068"/>
      <c r="JZQ3" s="2068"/>
      <c r="JZR3" s="2068"/>
      <c r="JZS3" s="2068"/>
      <c r="JZT3" s="2068"/>
      <c r="JZU3" s="2068"/>
      <c r="JZV3" s="2068"/>
      <c r="JZW3" s="2068"/>
      <c r="JZX3" s="2068"/>
      <c r="JZY3" s="2068"/>
      <c r="JZZ3" s="2068"/>
      <c r="KAA3" s="2068"/>
      <c r="KAB3" s="2068"/>
      <c r="KAC3" s="2068"/>
      <c r="KAD3" s="2068"/>
      <c r="KAE3" s="2068"/>
      <c r="KAF3" s="2068"/>
      <c r="KAG3" s="2068"/>
      <c r="KAH3" s="2068"/>
      <c r="KAI3" s="2068"/>
      <c r="KAJ3" s="2068"/>
      <c r="KAK3" s="2068"/>
      <c r="KAL3" s="2068"/>
      <c r="KAM3" s="2068"/>
      <c r="KAN3" s="2068"/>
      <c r="KAO3" s="2068"/>
      <c r="KAP3" s="2068"/>
      <c r="KAQ3" s="2068"/>
      <c r="KAR3" s="2068"/>
      <c r="KAS3" s="2068"/>
      <c r="KAT3" s="2068"/>
      <c r="KAU3" s="2068"/>
      <c r="KAV3" s="2068"/>
      <c r="KAW3" s="2068"/>
      <c r="KAX3" s="2068"/>
      <c r="KAY3" s="2068"/>
      <c r="KAZ3" s="2068"/>
      <c r="KBA3" s="2068"/>
      <c r="KBB3" s="2068"/>
      <c r="KBC3" s="2068"/>
      <c r="KBD3" s="2068"/>
      <c r="KBE3" s="2068"/>
      <c r="KBF3" s="2068"/>
      <c r="KBG3" s="2068"/>
      <c r="KBH3" s="2068"/>
      <c r="KBI3" s="2068"/>
      <c r="KBJ3" s="2068"/>
      <c r="KBK3" s="2068"/>
      <c r="KBL3" s="2068"/>
      <c r="KBM3" s="2068"/>
      <c r="KBN3" s="2068"/>
      <c r="KBO3" s="2068"/>
      <c r="KBP3" s="2068"/>
      <c r="KBQ3" s="2068"/>
      <c r="KBR3" s="2068"/>
      <c r="KBS3" s="2068"/>
      <c r="KBT3" s="2068"/>
      <c r="KBU3" s="2068"/>
      <c r="KBV3" s="2068"/>
      <c r="KBW3" s="2068"/>
      <c r="KBX3" s="2068"/>
      <c r="KBY3" s="2068"/>
      <c r="KBZ3" s="2068"/>
      <c r="KCA3" s="2068"/>
      <c r="KCB3" s="2068"/>
      <c r="KCC3" s="2068"/>
      <c r="KCD3" s="2068"/>
      <c r="KCE3" s="2068"/>
      <c r="KCF3" s="2068"/>
      <c r="KCG3" s="2068"/>
      <c r="KCH3" s="2068"/>
      <c r="KCI3" s="2068"/>
      <c r="KCJ3" s="2068"/>
      <c r="KCK3" s="2068"/>
      <c r="KCL3" s="2068"/>
      <c r="KCM3" s="2068"/>
      <c r="KCN3" s="2068"/>
      <c r="KCO3" s="2068"/>
      <c r="KCP3" s="2068"/>
      <c r="KCQ3" s="2068"/>
      <c r="KCR3" s="2068"/>
      <c r="KCS3" s="2068"/>
      <c r="KCT3" s="2068"/>
      <c r="KCU3" s="2068"/>
      <c r="KCV3" s="2068"/>
      <c r="KCW3" s="2068"/>
      <c r="KCX3" s="2068"/>
      <c r="KCY3" s="2068"/>
      <c r="KCZ3" s="2068"/>
      <c r="KDA3" s="2068"/>
      <c r="KDB3" s="2068"/>
      <c r="KDC3" s="2068"/>
      <c r="KDD3" s="2068"/>
      <c r="KDE3" s="2068"/>
      <c r="KDF3" s="2068"/>
      <c r="KDG3" s="2068"/>
      <c r="KDH3" s="2068"/>
      <c r="KDI3" s="2068"/>
      <c r="KDJ3" s="2068"/>
      <c r="KDK3" s="2068"/>
      <c r="KDL3" s="2068"/>
      <c r="KDM3" s="2068"/>
      <c r="KDN3" s="2068"/>
      <c r="KDO3" s="2068"/>
      <c r="KDP3" s="2068"/>
      <c r="KDQ3" s="2068"/>
      <c r="KDR3" s="2068"/>
      <c r="KDS3" s="2068"/>
      <c r="KDT3" s="2068"/>
      <c r="KDU3" s="2068"/>
      <c r="KDV3" s="2068"/>
      <c r="KDW3" s="2068"/>
      <c r="KDX3" s="2068"/>
      <c r="KDY3" s="2068"/>
      <c r="KDZ3" s="2068"/>
      <c r="KEA3" s="2068"/>
      <c r="KEB3" s="2068"/>
      <c r="KEC3" s="2068"/>
      <c r="KED3" s="2068"/>
      <c r="KEE3" s="2068"/>
      <c r="KEF3" s="2068"/>
      <c r="KEG3" s="2068"/>
      <c r="KEH3" s="2068"/>
      <c r="KEI3" s="2068"/>
      <c r="KEJ3" s="2068"/>
      <c r="KEK3" s="2068"/>
      <c r="KEL3" s="2068"/>
      <c r="KEM3" s="2068"/>
      <c r="KEN3" s="2068"/>
      <c r="KEO3" s="2068"/>
      <c r="KEP3" s="2068"/>
      <c r="KEQ3" s="2068"/>
      <c r="KER3" s="2068"/>
      <c r="KES3" s="2068"/>
      <c r="KET3" s="2068"/>
      <c r="KEU3" s="2068"/>
      <c r="KEV3" s="2068"/>
      <c r="KEW3" s="2068"/>
      <c r="KEX3" s="2068"/>
      <c r="KEY3" s="2068"/>
      <c r="KEZ3" s="2068"/>
      <c r="KFA3" s="2068"/>
      <c r="KFB3" s="2068"/>
      <c r="KFC3" s="2068"/>
      <c r="KFD3" s="2068"/>
      <c r="KFE3" s="2068"/>
      <c r="KFF3" s="2068"/>
      <c r="KFG3" s="2068"/>
      <c r="KFH3" s="2068"/>
      <c r="KFI3" s="2068"/>
      <c r="KFJ3" s="2068"/>
      <c r="KFK3" s="2068"/>
      <c r="KFL3" s="2068"/>
      <c r="KFM3" s="2068"/>
      <c r="KFN3" s="2068"/>
      <c r="KFO3" s="2068"/>
      <c r="KFP3" s="2068"/>
      <c r="KFQ3" s="2068"/>
      <c r="KFR3" s="2068"/>
      <c r="KFS3" s="2068"/>
      <c r="KFT3" s="2068"/>
      <c r="KFU3" s="2068"/>
      <c r="KFV3" s="2068"/>
      <c r="KFW3" s="2068"/>
      <c r="KFX3" s="2068"/>
      <c r="KFY3" s="2068"/>
      <c r="KFZ3" s="2068"/>
      <c r="KGA3" s="2068"/>
      <c r="KGB3" s="2068"/>
      <c r="KGC3" s="2068"/>
      <c r="KGD3" s="2068"/>
      <c r="KGE3" s="2068"/>
      <c r="KGF3" s="2068"/>
      <c r="KGG3" s="2068"/>
      <c r="KGH3" s="2068"/>
      <c r="KGI3" s="2068"/>
      <c r="KGJ3" s="2068"/>
      <c r="KGK3" s="2068"/>
      <c r="KGL3" s="2068"/>
      <c r="KGM3" s="2068"/>
      <c r="KGN3" s="2068"/>
      <c r="KGO3" s="2068"/>
      <c r="KGP3" s="2068"/>
      <c r="KGQ3" s="2068"/>
      <c r="KGR3" s="2068"/>
      <c r="KGS3" s="2068"/>
      <c r="KGT3" s="2068"/>
      <c r="KGU3" s="2068"/>
      <c r="KGV3" s="2068"/>
      <c r="KGW3" s="2068"/>
      <c r="KGX3" s="2068"/>
      <c r="KGY3" s="2068"/>
      <c r="KGZ3" s="2068"/>
      <c r="KHA3" s="2068"/>
      <c r="KHB3" s="2068"/>
      <c r="KHC3" s="2068"/>
      <c r="KHD3" s="2068"/>
      <c r="KHE3" s="2068"/>
      <c r="KHF3" s="2068"/>
      <c r="KHG3" s="2068"/>
      <c r="KHH3" s="2068"/>
      <c r="KHI3" s="2068"/>
      <c r="KHJ3" s="2068"/>
      <c r="KHK3" s="2068"/>
      <c r="KHL3" s="2068"/>
      <c r="KHM3" s="2068"/>
      <c r="KHN3" s="2068"/>
      <c r="KHO3" s="2068"/>
      <c r="KHP3" s="2068"/>
      <c r="KHQ3" s="2068"/>
      <c r="KHR3" s="2068"/>
      <c r="KHS3" s="2068"/>
      <c r="KHT3" s="2068"/>
      <c r="KHU3" s="2068"/>
      <c r="KHV3" s="2068"/>
      <c r="KHW3" s="2068"/>
      <c r="KHX3" s="2068"/>
      <c r="KHY3" s="2068"/>
      <c r="KHZ3" s="2068"/>
      <c r="KIA3" s="2068"/>
      <c r="KIB3" s="2068"/>
      <c r="KIC3" s="2068"/>
      <c r="KID3" s="2068"/>
      <c r="KIE3" s="2068"/>
      <c r="KIF3" s="2068"/>
      <c r="KIG3" s="2068"/>
      <c r="KIH3" s="2068"/>
      <c r="KII3" s="2068"/>
      <c r="KIJ3" s="2068"/>
      <c r="KIK3" s="2068"/>
      <c r="KIL3" s="2068"/>
      <c r="KIM3" s="2068"/>
      <c r="KIN3" s="2068"/>
      <c r="KIO3" s="2068"/>
      <c r="KIP3" s="2068"/>
      <c r="KIQ3" s="2068"/>
      <c r="KIR3" s="2068"/>
      <c r="KIS3" s="2068"/>
      <c r="KIT3" s="2068"/>
      <c r="KIU3" s="2068"/>
      <c r="KIV3" s="2068"/>
      <c r="KIW3" s="2068"/>
      <c r="KIX3" s="2068"/>
      <c r="KIY3" s="2068"/>
      <c r="KIZ3" s="2068"/>
      <c r="KJA3" s="2068"/>
      <c r="KJB3" s="2068"/>
      <c r="KJC3" s="2068"/>
      <c r="KJD3" s="2068"/>
      <c r="KJE3" s="2068"/>
      <c r="KJF3" s="2068"/>
      <c r="KJG3" s="2068"/>
      <c r="KJH3" s="2068"/>
      <c r="KJI3" s="2068"/>
      <c r="KJJ3" s="2068"/>
      <c r="KJK3" s="2068"/>
      <c r="KJL3" s="2068"/>
      <c r="KJM3" s="2068"/>
      <c r="KJN3" s="2068"/>
      <c r="KJO3" s="2068"/>
      <c r="KJP3" s="2068"/>
      <c r="KJQ3" s="2068"/>
      <c r="KJR3" s="2068"/>
      <c r="KJS3" s="2068"/>
      <c r="KJT3" s="2068"/>
      <c r="KJU3" s="2068"/>
      <c r="KJV3" s="2068"/>
      <c r="KJW3" s="2068"/>
      <c r="KJX3" s="2068"/>
      <c r="KJY3" s="2068"/>
      <c r="KJZ3" s="2068"/>
      <c r="KKA3" s="2068"/>
      <c r="KKB3" s="2068"/>
      <c r="KKC3" s="2068"/>
      <c r="KKD3" s="2068"/>
      <c r="KKE3" s="2068"/>
      <c r="KKF3" s="2068"/>
      <c r="KKG3" s="2068"/>
      <c r="KKH3" s="2068"/>
      <c r="KKI3" s="2068"/>
      <c r="KKJ3" s="2068"/>
      <c r="KKK3" s="2068"/>
      <c r="KKL3" s="2068"/>
      <c r="KKM3" s="2068"/>
      <c r="KKN3" s="2068"/>
      <c r="KKO3" s="2068"/>
      <c r="KKP3" s="2068"/>
      <c r="KKQ3" s="2068"/>
      <c r="KKR3" s="2068"/>
      <c r="KKS3" s="2068"/>
      <c r="KKT3" s="2068"/>
      <c r="KKU3" s="2068"/>
      <c r="KKV3" s="2068"/>
      <c r="KKW3" s="2068"/>
      <c r="KKX3" s="2068"/>
      <c r="KKY3" s="2068"/>
      <c r="KKZ3" s="2068"/>
      <c r="KLA3" s="2068"/>
      <c r="KLB3" s="2068"/>
      <c r="KLC3" s="2068"/>
      <c r="KLD3" s="2068"/>
      <c r="KLE3" s="2068"/>
      <c r="KLF3" s="2068"/>
      <c r="KLG3" s="2068"/>
      <c r="KLH3" s="2068"/>
      <c r="KLI3" s="2068"/>
      <c r="KLJ3" s="2068"/>
      <c r="KLK3" s="2068"/>
      <c r="KLL3" s="2068"/>
      <c r="KLM3" s="2068"/>
      <c r="KLN3" s="2068"/>
      <c r="KLO3" s="2068"/>
      <c r="KLP3" s="2068"/>
      <c r="KLQ3" s="2068"/>
      <c r="KLR3" s="2068"/>
      <c r="KLS3" s="2068"/>
      <c r="KLT3" s="2068"/>
      <c r="KLU3" s="2068"/>
      <c r="KLV3" s="2068"/>
      <c r="KLW3" s="2068"/>
      <c r="KLX3" s="2068"/>
      <c r="KLY3" s="2068"/>
      <c r="KLZ3" s="2068"/>
      <c r="KMA3" s="2068"/>
      <c r="KMB3" s="2068"/>
      <c r="KMC3" s="2068"/>
      <c r="KMD3" s="2068"/>
      <c r="KME3" s="2068"/>
      <c r="KMF3" s="2068"/>
      <c r="KMG3" s="2068"/>
      <c r="KMH3" s="2068"/>
      <c r="KMI3" s="2068"/>
      <c r="KMJ3" s="2068"/>
      <c r="KMK3" s="2068"/>
      <c r="KML3" s="2068"/>
      <c r="KMM3" s="2068"/>
      <c r="KMN3" s="2068"/>
      <c r="KMO3" s="2068"/>
      <c r="KMP3" s="2068"/>
      <c r="KMQ3" s="2068"/>
      <c r="KMR3" s="2068"/>
      <c r="KMS3" s="2068"/>
      <c r="KMT3" s="2068"/>
      <c r="KMU3" s="2068"/>
      <c r="KMV3" s="2068"/>
      <c r="KMW3" s="2068"/>
      <c r="KMX3" s="2068"/>
      <c r="KMY3" s="2068"/>
      <c r="KMZ3" s="2068"/>
      <c r="KNA3" s="2068"/>
      <c r="KNB3" s="2068"/>
      <c r="KNC3" s="2068"/>
      <c r="KND3" s="2068"/>
      <c r="KNE3" s="2068"/>
      <c r="KNF3" s="2068"/>
      <c r="KNG3" s="2068"/>
      <c r="KNH3" s="2068"/>
      <c r="KNI3" s="2068"/>
      <c r="KNJ3" s="2068"/>
      <c r="KNK3" s="2068"/>
      <c r="KNL3" s="2068"/>
      <c r="KNM3" s="2068"/>
      <c r="KNN3" s="2068"/>
      <c r="KNO3" s="2068"/>
      <c r="KNP3" s="2068"/>
      <c r="KNQ3" s="2068"/>
      <c r="KNR3" s="2068"/>
      <c r="KNS3" s="2068"/>
      <c r="KNT3" s="2068"/>
      <c r="KNU3" s="2068"/>
      <c r="KNV3" s="2068"/>
      <c r="KNW3" s="2068"/>
      <c r="KNX3" s="2068"/>
      <c r="KNY3" s="2068"/>
      <c r="KNZ3" s="2068"/>
      <c r="KOA3" s="2068"/>
      <c r="KOB3" s="2068"/>
      <c r="KOC3" s="2068"/>
      <c r="KOD3" s="2068"/>
      <c r="KOE3" s="2068"/>
      <c r="KOF3" s="2068"/>
      <c r="KOG3" s="2068"/>
      <c r="KOH3" s="2068"/>
      <c r="KOI3" s="2068"/>
      <c r="KOJ3" s="2068"/>
      <c r="KOK3" s="2068"/>
      <c r="KOL3" s="2068"/>
      <c r="KOM3" s="2068"/>
      <c r="KON3" s="2068"/>
      <c r="KOO3" s="2068"/>
      <c r="KOP3" s="2068"/>
      <c r="KOQ3" s="2068"/>
      <c r="KOR3" s="2068"/>
      <c r="KOS3" s="2068"/>
      <c r="KOT3" s="2068"/>
      <c r="KOU3" s="2068"/>
      <c r="KOV3" s="2068"/>
      <c r="KOW3" s="2068"/>
      <c r="KOX3" s="2068"/>
      <c r="KOY3" s="2068"/>
      <c r="KOZ3" s="2068"/>
      <c r="KPA3" s="2068"/>
      <c r="KPB3" s="2068"/>
      <c r="KPC3" s="2068"/>
      <c r="KPD3" s="2068"/>
      <c r="KPE3" s="2068"/>
      <c r="KPF3" s="2068"/>
      <c r="KPG3" s="2068"/>
      <c r="KPH3" s="2068"/>
      <c r="KPI3" s="2068"/>
      <c r="KPJ3" s="2068"/>
      <c r="KPK3" s="2068"/>
      <c r="KPL3" s="2068"/>
      <c r="KPM3" s="2068"/>
      <c r="KPN3" s="2068"/>
      <c r="KPO3" s="2068"/>
      <c r="KPP3" s="2068"/>
      <c r="KPQ3" s="2068"/>
      <c r="KPR3" s="2068"/>
      <c r="KPS3" s="2068"/>
      <c r="KPT3" s="2068"/>
      <c r="KPU3" s="2068"/>
      <c r="KPV3" s="2068"/>
      <c r="KPW3" s="2068"/>
      <c r="KPX3" s="2068"/>
      <c r="KPY3" s="2068"/>
      <c r="KPZ3" s="2068"/>
      <c r="KQA3" s="2068"/>
      <c r="KQB3" s="2068"/>
      <c r="KQC3" s="2068"/>
      <c r="KQD3" s="2068"/>
      <c r="KQE3" s="2068"/>
      <c r="KQF3" s="2068"/>
      <c r="KQG3" s="2068"/>
      <c r="KQH3" s="2068"/>
      <c r="KQI3" s="2068"/>
      <c r="KQJ3" s="2068"/>
      <c r="KQK3" s="2068"/>
      <c r="KQL3" s="2068"/>
      <c r="KQM3" s="2068"/>
      <c r="KQN3" s="2068"/>
      <c r="KQO3" s="2068"/>
      <c r="KQP3" s="2068"/>
      <c r="KQQ3" s="2068"/>
      <c r="KQR3" s="2068"/>
      <c r="KQS3" s="2068"/>
      <c r="KQT3" s="2068"/>
      <c r="KQU3" s="2068"/>
      <c r="KQV3" s="2068"/>
      <c r="KQW3" s="2068"/>
      <c r="KQX3" s="2068"/>
      <c r="KQY3" s="2068"/>
      <c r="KQZ3" s="2068"/>
      <c r="KRA3" s="2068"/>
      <c r="KRB3" s="2068"/>
      <c r="KRC3" s="2068"/>
      <c r="KRD3" s="2068"/>
      <c r="KRE3" s="2068"/>
      <c r="KRF3" s="2068"/>
      <c r="KRG3" s="2068"/>
      <c r="KRH3" s="2068"/>
      <c r="KRI3" s="2068"/>
      <c r="KRJ3" s="2068"/>
      <c r="KRK3" s="2068"/>
      <c r="KRL3" s="2068"/>
      <c r="KRM3" s="2068"/>
      <c r="KRN3" s="2068"/>
      <c r="KRO3" s="2068"/>
      <c r="KRP3" s="2068"/>
      <c r="KRQ3" s="2068"/>
      <c r="KRR3" s="2068"/>
      <c r="KRS3" s="2068"/>
      <c r="KRT3" s="2068"/>
      <c r="KRU3" s="2068"/>
      <c r="KRV3" s="2068"/>
      <c r="KRW3" s="2068"/>
      <c r="KRX3" s="2068"/>
      <c r="KRY3" s="2068"/>
      <c r="KRZ3" s="2068"/>
      <c r="KSA3" s="2068"/>
      <c r="KSB3" s="2068"/>
      <c r="KSC3" s="2068"/>
      <c r="KSD3" s="2068"/>
      <c r="KSE3" s="2068"/>
      <c r="KSF3" s="2068"/>
      <c r="KSG3" s="2068"/>
      <c r="KSH3" s="2068"/>
      <c r="KSI3" s="2068"/>
      <c r="KSJ3" s="2068"/>
      <c r="KSK3" s="2068"/>
      <c r="KSL3" s="2068"/>
      <c r="KSM3" s="2068"/>
      <c r="KSN3" s="2068"/>
      <c r="KSO3" s="2068"/>
      <c r="KSP3" s="2068"/>
      <c r="KSQ3" s="2068"/>
      <c r="KSR3" s="2068"/>
      <c r="KSS3" s="2068"/>
      <c r="KST3" s="2068"/>
      <c r="KSU3" s="2068"/>
      <c r="KSV3" s="2068"/>
      <c r="KSW3" s="2068"/>
      <c r="KSX3" s="2068"/>
      <c r="KSY3" s="2068"/>
      <c r="KSZ3" s="2068"/>
      <c r="KTA3" s="2068"/>
      <c r="KTB3" s="2068"/>
      <c r="KTC3" s="2068"/>
      <c r="KTD3" s="2068"/>
      <c r="KTE3" s="2068"/>
      <c r="KTF3" s="2068"/>
      <c r="KTG3" s="2068"/>
      <c r="KTH3" s="2068"/>
      <c r="KTI3" s="2068"/>
      <c r="KTJ3" s="2068"/>
      <c r="KTK3" s="2068"/>
      <c r="KTL3" s="2068"/>
      <c r="KTM3" s="2068"/>
      <c r="KTN3" s="2068"/>
      <c r="KTO3" s="2068"/>
      <c r="KTP3" s="2068"/>
      <c r="KTQ3" s="2068"/>
      <c r="KTR3" s="2068"/>
      <c r="KTS3" s="2068"/>
      <c r="KTT3" s="2068"/>
      <c r="KTU3" s="2068"/>
      <c r="KTV3" s="2068"/>
      <c r="KTW3" s="2068"/>
      <c r="KTX3" s="2068"/>
      <c r="KTY3" s="2068"/>
      <c r="KTZ3" s="2068"/>
      <c r="KUA3" s="2068"/>
      <c r="KUB3" s="2068"/>
      <c r="KUC3" s="2068"/>
      <c r="KUD3" s="2068"/>
      <c r="KUE3" s="2068"/>
      <c r="KUF3" s="2068"/>
      <c r="KUG3" s="2068"/>
      <c r="KUH3" s="2068"/>
      <c r="KUI3" s="2068"/>
      <c r="KUJ3" s="2068"/>
      <c r="KUK3" s="2068"/>
      <c r="KUL3" s="2068"/>
      <c r="KUM3" s="2068"/>
      <c r="KUN3" s="2068"/>
      <c r="KUO3" s="2068"/>
      <c r="KUP3" s="2068"/>
      <c r="KUQ3" s="2068"/>
      <c r="KUR3" s="2068"/>
      <c r="KUS3" s="2068"/>
      <c r="KUT3" s="2068"/>
      <c r="KUU3" s="2068"/>
      <c r="KUV3" s="2068"/>
      <c r="KUW3" s="2068"/>
      <c r="KUX3" s="2068"/>
      <c r="KUY3" s="2068"/>
      <c r="KUZ3" s="2068"/>
      <c r="KVA3" s="2068"/>
      <c r="KVB3" s="2068"/>
      <c r="KVC3" s="2068"/>
      <c r="KVD3" s="2068"/>
      <c r="KVE3" s="2068"/>
      <c r="KVF3" s="2068"/>
      <c r="KVG3" s="2068"/>
      <c r="KVH3" s="2068"/>
      <c r="KVI3" s="2068"/>
      <c r="KVJ3" s="2068"/>
      <c r="KVK3" s="2068"/>
      <c r="KVL3" s="2068"/>
      <c r="KVM3" s="2068"/>
      <c r="KVN3" s="2068"/>
      <c r="KVO3" s="2068"/>
      <c r="KVP3" s="2068"/>
      <c r="KVQ3" s="2068"/>
      <c r="KVR3" s="2068"/>
      <c r="KVS3" s="2068"/>
      <c r="KVT3" s="2068"/>
      <c r="KVU3" s="2068"/>
      <c r="KVV3" s="2068"/>
      <c r="KVW3" s="2068"/>
      <c r="KVX3" s="2068"/>
      <c r="KVY3" s="2068"/>
      <c r="KVZ3" s="2068"/>
      <c r="KWA3" s="2068"/>
      <c r="KWB3" s="2068"/>
      <c r="KWC3" s="2068"/>
      <c r="KWD3" s="2068"/>
      <c r="KWE3" s="2068"/>
      <c r="KWF3" s="2068"/>
      <c r="KWG3" s="2068"/>
      <c r="KWH3" s="2068"/>
      <c r="KWI3" s="2068"/>
      <c r="KWJ3" s="2068"/>
      <c r="KWK3" s="2068"/>
      <c r="KWL3" s="2068"/>
      <c r="KWM3" s="2068"/>
      <c r="KWN3" s="2068"/>
      <c r="KWO3" s="2068"/>
      <c r="KWP3" s="2068"/>
      <c r="KWQ3" s="2068"/>
      <c r="KWR3" s="2068"/>
      <c r="KWS3" s="2068"/>
      <c r="KWT3" s="2068"/>
      <c r="KWU3" s="2068"/>
      <c r="KWV3" s="2068"/>
      <c r="KWW3" s="2068"/>
      <c r="KWX3" s="2068"/>
      <c r="KWY3" s="2068"/>
      <c r="KWZ3" s="2068"/>
      <c r="KXA3" s="2068"/>
      <c r="KXB3" s="2068"/>
      <c r="KXC3" s="2068"/>
      <c r="KXD3" s="2068"/>
      <c r="KXE3" s="2068"/>
      <c r="KXF3" s="2068"/>
      <c r="KXG3" s="2068"/>
      <c r="KXH3" s="2068"/>
      <c r="KXI3" s="2068"/>
      <c r="KXJ3" s="2068"/>
      <c r="KXK3" s="2068"/>
      <c r="KXL3" s="2068"/>
      <c r="KXM3" s="2068"/>
      <c r="KXN3" s="2068"/>
      <c r="KXO3" s="2068"/>
      <c r="KXP3" s="2068"/>
      <c r="KXQ3" s="2068"/>
      <c r="KXR3" s="2068"/>
      <c r="KXS3" s="2068"/>
      <c r="KXT3" s="2068"/>
      <c r="KXU3" s="2068"/>
      <c r="KXV3" s="2068"/>
      <c r="KXW3" s="2068"/>
      <c r="KXX3" s="2068"/>
      <c r="KXY3" s="2068"/>
      <c r="KXZ3" s="2068"/>
      <c r="KYA3" s="2068"/>
      <c r="KYB3" s="2068"/>
      <c r="KYC3" s="2068"/>
      <c r="KYD3" s="2068"/>
      <c r="KYE3" s="2068"/>
      <c r="KYF3" s="2068"/>
      <c r="KYG3" s="2068"/>
      <c r="KYH3" s="2068"/>
      <c r="KYI3" s="2068"/>
      <c r="KYJ3" s="2068"/>
      <c r="KYK3" s="2068"/>
      <c r="KYL3" s="2068"/>
      <c r="KYM3" s="2068"/>
      <c r="KYN3" s="2068"/>
      <c r="KYO3" s="2068"/>
      <c r="KYP3" s="2068"/>
      <c r="KYQ3" s="2068"/>
      <c r="KYR3" s="2068"/>
      <c r="KYS3" s="2068"/>
      <c r="KYT3" s="2068"/>
      <c r="KYU3" s="2068"/>
      <c r="KYV3" s="2068"/>
      <c r="KYW3" s="2068"/>
      <c r="KYX3" s="2068"/>
      <c r="KYY3" s="2068"/>
      <c r="KYZ3" s="2068"/>
      <c r="KZA3" s="2068"/>
      <c r="KZB3" s="2068"/>
      <c r="KZC3" s="2068"/>
      <c r="KZD3" s="2068"/>
      <c r="KZE3" s="2068"/>
      <c r="KZF3" s="2068"/>
      <c r="KZG3" s="2068"/>
      <c r="KZH3" s="2068"/>
      <c r="KZI3" s="2068"/>
      <c r="KZJ3" s="2068"/>
      <c r="KZK3" s="2068"/>
      <c r="KZL3" s="2068"/>
      <c r="KZM3" s="2068"/>
      <c r="KZN3" s="2068"/>
      <c r="KZO3" s="2068"/>
      <c r="KZP3" s="2068"/>
      <c r="KZQ3" s="2068"/>
      <c r="KZR3" s="2068"/>
      <c r="KZS3" s="2068"/>
      <c r="KZT3" s="2068"/>
      <c r="KZU3" s="2068"/>
      <c r="KZV3" s="2068"/>
      <c r="KZW3" s="2068"/>
      <c r="KZX3" s="2068"/>
      <c r="KZY3" s="2068"/>
      <c r="KZZ3" s="2068"/>
      <c r="LAA3" s="2068"/>
      <c r="LAB3" s="2068"/>
      <c r="LAC3" s="2068"/>
      <c r="LAD3" s="2068"/>
      <c r="LAE3" s="2068"/>
      <c r="LAF3" s="2068"/>
      <c r="LAG3" s="2068"/>
      <c r="LAH3" s="2068"/>
      <c r="LAI3" s="2068"/>
      <c r="LAJ3" s="2068"/>
      <c r="LAK3" s="2068"/>
      <c r="LAL3" s="2068"/>
      <c r="LAM3" s="2068"/>
      <c r="LAN3" s="2068"/>
      <c r="LAO3" s="2068"/>
      <c r="LAP3" s="2068"/>
      <c r="LAQ3" s="2068"/>
      <c r="LAR3" s="2068"/>
      <c r="LAS3" s="2068"/>
      <c r="LAT3" s="2068"/>
      <c r="LAU3" s="2068"/>
      <c r="LAV3" s="2068"/>
      <c r="LAW3" s="2068"/>
      <c r="LAX3" s="2068"/>
      <c r="LAY3" s="2068"/>
      <c r="LAZ3" s="2068"/>
      <c r="LBA3" s="2068"/>
      <c r="LBB3" s="2068"/>
      <c r="LBC3" s="2068"/>
      <c r="LBD3" s="2068"/>
      <c r="LBE3" s="2068"/>
      <c r="LBF3" s="2068"/>
      <c r="LBG3" s="2068"/>
      <c r="LBH3" s="2068"/>
      <c r="LBI3" s="2068"/>
      <c r="LBJ3" s="2068"/>
      <c r="LBK3" s="2068"/>
      <c r="LBL3" s="2068"/>
      <c r="LBM3" s="2068"/>
      <c r="LBN3" s="2068"/>
      <c r="LBO3" s="2068"/>
      <c r="LBP3" s="2068"/>
      <c r="LBQ3" s="2068"/>
      <c r="LBR3" s="2068"/>
      <c r="LBS3" s="2068"/>
      <c r="LBT3" s="2068"/>
      <c r="LBU3" s="2068"/>
      <c r="LBV3" s="2068"/>
      <c r="LBW3" s="2068"/>
      <c r="LBX3" s="2068"/>
      <c r="LBY3" s="2068"/>
      <c r="LBZ3" s="2068"/>
      <c r="LCA3" s="2068"/>
      <c r="LCB3" s="2068"/>
      <c r="LCC3" s="2068"/>
      <c r="LCD3" s="2068"/>
      <c r="LCE3" s="2068"/>
      <c r="LCF3" s="2068"/>
      <c r="LCG3" s="2068"/>
      <c r="LCH3" s="2068"/>
      <c r="LCI3" s="2068"/>
      <c r="LCJ3" s="2068"/>
      <c r="LCK3" s="2068"/>
      <c r="LCL3" s="2068"/>
      <c r="LCM3" s="2068"/>
      <c r="LCN3" s="2068"/>
      <c r="LCO3" s="2068"/>
      <c r="LCP3" s="2068"/>
      <c r="LCQ3" s="2068"/>
      <c r="LCR3" s="2068"/>
      <c r="LCS3" s="2068"/>
      <c r="LCT3" s="2068"/>
      <c r="LCU3" s="2068"/>
      <c r="LCV3" s="2068"/>
      <c r="LCW3" s="2068"/>
      <c r="LCX3" s="2068"/>
      <c r="LCY3" s="2068"/>
      <c r="LCZ3" s="2068"/>
      <c r="LDA3" s="2068"/>
      <c r="LDB3" s="2068"/>
      <c r="LDC3" s="2068"/>
      <c r="LDD3" s="2068"/>
      <c r="LDE3" s="2068"/>
      <c r="LDF3" s="2068"/>
      <c r="LDG3" s="2068"/>
      <c r="LDH3" s="2068"/>
      <c r="LDI3" s="2068"/>
      <c r="LDJ3" s="2068"/>
      <c r="LDK3" s="2068"/>
      <c r="LDL3" s="2068"/>
      <c r="LDM3" s="2068"/>
      <c r="LDN3" s="2068"/>
      <c r="LDO3" s="2068"/>
      <c r="LDP3" s="2068"/>
      <c r="LDQ3" s="2068"/>
      <c r="LDR3" s="2068"/>
      <c r="LDS3" s="2068"/>
      <c r="LDT3" s="2068"/>
      <c r="LDU3" s="2068"/>
      <c r="LDV3" s="2068"/>
      <c r="LDW3" s="2068"/>
      <c r="LDX3" s="2068"/>
      <c r="LDY3" s="2068"/>
      <c r="LDZ3" s="2068"/>
      <c r="LEA3" s="2068"/>
      <c r="LEB3" s="2068"/>
      <c r="LEC3" s="2068"/>
      <c r="LED3" s="2068"/>
      <c r="LEE3" s="2068"/>
      <c r="LEF3" s="2068"/>
      <c r="LEG3" s="2068"/>
      <c r="LEH3" s="2068"/>
      <c r="LEI3" s="2068"/>
      <c r="LEJ3" s="2068"/>
      <c r="LEK3" s="2068"/>
      <c r="LEL3" s="2068"/>
      <c r="LEM3" s="2068"/>
      <c r="LEN3" s="2068"/>
      <c r="LEO3" s="2068"/>
      <c r="LEP3" s="2068"/>
      <c r="LEQ3" s="2068"/>
      <c r="LER3" s="2068"/>
      <c r="LES3" s="2068"/>
      <c r="LET3" s="2068"/>
      <c r="LEU3" s="2068"/>
      <c r="LEV3" s="2068"/>
      <c r="LEW3" s="2068"/>
      <c r="LEX3" s="2068"/>
      <c r="LEY3" s="2068"/>
      <c r="LEZ3" s="2068"/>
      <c r="LFA3" s="2068"/>
      <c r="LFB3" s="2068"/>
      <c r="LFC3" s="2068"/>
      <c r="LFD3" s="2068"/>
      <c r="LFE3" s="2068"/>
      <c r="LFF3" s="2068"/>
      <c r="LFG3" s="2068"/>
      <c r="LFH3" s="2068"/>
      <c r="LFI3" s="2068"/>
      <c r="LFJ3" s="2068"/>
      <c r="LFK3" s="2068"/>
      <c r="LFL3" s="2068"/>
      <c r="LFM3" s="2068"/>
      <c r="LFN3" s="2068"/>
      <c r="LFO3" s="2068"/>
      <c r="LFP3" s="2068"/>
      <c r="LFQ3" s="2068"/>
      <c r="LFR3" s="2068"/>
      <c r="LFS3" s="2068"/>
      <c r="LFT3" s="2068"/>
      <c r="LFU3" s="2068"/>
      <c r="LFV3" s="2068"/>
      <c r="LFW3" s="2068"/>
      <c r="LFX3" s="2068"/>
      <c r="LFY3" s="2068"/>
      <c r="LFZ3" s="2068"/>
      <c r="LGA3" s="2068"/>
      <c r="LGB3" s="2068"/>
      <c r="LGC3" s="2068"/>
      <c r="LGD3" s="2068"/>
      <c r="LGE3" s="2068"/>
      <c r="LGF3" s="2068"/>
      <c r="LGG3" s="2068"/>
      <c r="LGH3" s="2068"/>
      <c r="LGI3" s="2068"/>
      <c r="LGJ3" s="2068"/>
      <c r="LGK3" s="2068"/>
      <c r="LGL3" s="2068"/>
      <c r="LGM3" s="2068"/>
      <c r="LGN3" s="2068"/>
      <c r="LGO3" s="2068"/>
      <c r="LGP3" s="2068"/>
      <c r="LGQ3" s="2068"/>
      <c r="LGR3" s="2068"/>
      <c r="LGS3" s="2068"/>
      <c r="LGT3" s="2068"/>
      <c r="LGU3" s="2068"/>
      <c r="LGV3" s="2068"/>
      <c r="LGW3" s="2068"/>
      <c r="LGX3" s="2068"/>
      <c r="LGY3" s="2068"/>
      <c r="LGZ3" s="2068"/>
      <c r="LHA3" s="2068"/>
      <c r="LHB3" s="2068"/>
      <c r="LHC3" s="2068"/>
      <c r="LHD3" s="2068"/>
      <c r="LHE3" s="2068"/>
      <c r="LHF3" s="2068"/>
      <c r="LHG3" s="2068"/>
      <c r="LHH3" s="2068"/>
      <c r="LHI3" s="2068"/>
      <c r="LHJ3" s="2068"/>
      <c r="LHK3" s="2068"/>
      <c r="LHL3" s="2068"/>
      <c r="LHM3" s="2068"/>
      <c r="LHN3" s="2068"/>
      <c r="LHO3" s="2068"/>
      <c r="LHP3" s="2068"/>
      <c r="LHQ3" s="2068"/>
      <c r="LHR3" s="2068"/>
      <c r="LHS3" s="2068"/>
      <c r="LHT3" s="2068"/>
      <c r="LHU3" s="2068"/>
      <c r="LHV3" s="2068"/>
      <c r="LHW3" s="2068"/>
      <c r="LHX3" s="2068"/>
      <c r="LHY3" s="2068"/>
      <c r="LHZ3" s="2068"/>
      <c r="LIA3" s="2068"/>
      <c r="LIB3" s="2068"/>
      <c r="LIC3" s="2068"/>
      <c r="LID3" s="2068"/>
      <c r="LIE3" s="2068"/>
      <c r="LIF3" s="2068"/>
      <c r="LIG3" s="2068"/>
      <c r="LIH3" s="2068"/>
      <c r="LII3" s="2068"/>
      <c r="LIJ3" s="2068"/>
      <c r="LIK3" s="2068"/>
      <c r="LIL3" s="2068"/>
      <c r="LIM3" s="2068"/>
      <c r="LIN3" s="2068"/>
      <c r="LIO3" s="2068"/>
      <c r="LIP3" s="2068"/>
      <c r="LIQ3" s="2068"/>
      <c r="LIR3" s="2068"/>
      <c r="LIS3" s="2068"/>
      <c r="LIT3" s="2068"/>
      <c r="LIU3" s="2068"/>
      <c r="LIV3" s="2068"/>
      <c r="LIW3" s="2068"/>
      <c r="LIX3" s="2068"/>
      <c r="LIY3" s="2068"/>
      <c r="LIZ3" s="2068"/>
      <c r="LJA3" s="2068"/>
      <c r="LJB3" s="2068"/>
      <c r="LJC3" s="2068"/>
      <c r="LJD3" s="2068"/>
      <c r="LJE3" s="2068"/>
      <c r="LJF3" s="2068"/>
      <c r="LJG3" s="2068"/>
      <c r="LJH3" s="2068"/>
      <c r="LJI3" s="2068"/>
      <c r="LJJ3" s="2068"/>
      <c r="LJK3" s="2068"/>
      <c r="LJL3" s="2068"/>
      <c r="LJM3" s="2068"/>
      <c r="LJN3" s="2068"/>
      <c r="LJO3" s="2068"/>
      <c r="LJP3" s="2068"/>
      <c r="LJQ3" s="2068"/>
      <c r="LJR3" s="2068"/>
      <c r="LJS3" s="2068"/>
      <c r="LJT3" s="2068"/>
      <c r="LJU3" s="2068"/>
      <c r="LJV3" s="2068"/>
      <c r="LJW3" s="2068"/>
      <c r="LJX3" s="2068"/>
      <c r="LJY3" s="2068"/>
      <c r="LJZ3" s="2068"/>
      <c r="LKA3" s="2068"/>
      <c r="LKB3" s="2068"/>
      <c r="LKC3" s="2068"/>
      <c r="LKD3" s="2068"/>
      <c r="LKE3" s="2068"/>
      <c r="LKF3" s="2068"/>
      <c r="LKG3" s="2068"/>
      <c r="LKH3" s="2068"/>
      <c r="LKI3" s="2068"/>
      <c r="LKJ3" s="2068"/>
      <c r="LKK3" s="2068"/>
      <c r="LKL3" s="2068"/>
      <c r="LKM3" s="2068"/>
      <c r="LKN3" s="2068"/>
      <c r="LKO3" s="2068"/>
      <c r="LKP3" s="2068"/>
      <c r="LKQ3" s="2068"/>
      <c r="LKR3" s="2068"/>
      <c r="LKS3" s="2068"/>
      <c r="LKT3" s="2068"/>
      <c r="LKU3" s="2068"/>
      <c r="LKV3" s="2068"/>
      <c r="LKW3" s="2068"/>
      <c r="LKX3" s="2068"/>
      <c r="LKY3" s="2068"/>
      <c r="LKZ3" s="2068"/>
      <c r="LLA3" s="2068"/>
      <c r="LLB3" s="2068"/>
      <c r="LLC3" s="2068"/>
      <c r="LLD3" s="2068"/>
      <c r="LLE3" s="2068"/>
      <c r="LLF3" s="2068"/>
      <c r="LLG3" s="2068"/>
      <c r="LLH3" s="2068"/>
      <c r="LLI3" s="2068"/>
      <c r="LLJ3" s="2068"/>
      <c r="LLK3" s="2068"/>
      <c r="LLL3" s="2068"/>
      <c r="LLM3" s="2068"/>
      <c r="LLN3" s="2068"/>
      <c r="LLO3" s="2068"/>
      <c r="LLP3" s="2068"/>
      <c r="LLQ3" s="2068"/>
      <c r="LLR3" s="2068"/>
      <c r="LLS3" s="2068"/>
      <c r="LLT3" s="2068"/>
      <c r="LLU3" s="2068"/>
      <c r="LLV3" s="2068"/>
      <c r="LLW3" s="2068"/>
      <c r="LLX3" s="2068"/>
      <c r="LLY3" s="2068"/>
      <c r="LLZ3" s="2068"/>
      <c r="LMA3" s="2068"/>
      <c r="LMB3" s="2068"/>
      <c r="LMC3" s="2068"/>
      <c r="LMD3" s="2068"/>
      <c r="LME3" s="2068"/>
      <c r="LMF3" s="2068"/>
      <c r="LMG3" s="2068"/>
      <c r="LMH3" s="2068"/>
      <c r="LMI3" s="2068"/>
      <c r="LMJ3" s="2068"/>
      <c r="LMK3" s="2068"/>
      <c r="LML3" s="2068"/>
      <c r="LMM3" s="2068"/>
      <c r="LMN3" s="2068"/>
      <c r="LMO3" s="2068"/>
      <c r="LMP3" s="2068"/>
      <c r="LMQ3" s="2068"/>
      <c r="LMR3" s="2068"/>
      <c r="LMS3" s="2068"/>
      <c r="LMT3" s="2068"/>
      <c r="LMU3" s="2068"/>
      <c r="LMV3" s="2068"/>
      <c r="LMW3" s="2068"/>
      <c r="LMX3" s="2068"/>
      <c r="LMY3" s="2068"/>
      <c r="LMZ3" s="2068"/>
      <c r="LNA3" s="2068"/>
      <c r="LNB3" s="2068"/>
      <c r="LNC3" s="2068"/>
      <c r="LND3" s="2068"/>
      <c r="LNE3" s="2068"/>
      <c r="LNF3" s="2068"/>
      <c r="LNG3" s="2068"/>
      <c r="LNH3" s="2068"/>
      <c r="LNI3" s="2068"/>
      <c r="LNJ3" s="2068"/>
      <c r="LNK3" s="2068"/>
      <c r="LNL3" s="2068"/>
      <c r="LNM3" s="2068"/>
      <c r="LNN3" s="2068"/>
      <c r="LNO3" s="2068"/>
      <c r="LNP3" s="2068"/>
      <c r="LNQ3" s="2068"/>
      <c r="LNR3" s="2068"/>
      <c r="LNS3" s="2068"/>
      <c r="LNT3" s="2068"/>
      <c r="LNU3" s="2068"/>
      <c r="LNV3" s="2068"/>
      <c r="LNW3" s="2068"/>
      <c r="LNX3" s="2068"/>
      <c r="LNY3" s="2068"/>
      <c r="LNZ3" s="2068"/>
      <c r="LOA3" s="2068"/>
      <c r="LOB3" s="2068"/>
      <c r="LOC3" s="2068"/>
      <c r="LOD3" s="2068"/>
      <c r="LOE3" s="2068"/>
      <c r="LOF3" s="2068"/>
      <c r="LOG3" s="2068"/>
      <c r="LOH3" s="2068"/>
      <c r="LOI3" s="2068"/>
      <c r="LOJ3" s="2068"/>
      <c r="LOK3" s="2068"/>
      <c r="LOL3" s="2068"/>
      <c r="LOM3" s="2068"/>
      <c r="LON3" s="2068"/>
      <c r="LOO3" s="2068"/>
      <c r="LOP3" s="2068"/>
      <c r="LOQ3" s="2068"/>
      <c r="LOR3" s="2068"/>
      <c r="LOS3" s="2068"/>
      <c r="LOT3" s="2068"/>
      <c r="LOU3" s="2068"/>
      <c r="LOV3" s="2068"/>
      <c r="LOW3" s="2068"/>
      <c r="LOX3" s="2068"/>
      <c r="LOY3" s="2068"/>
      <c r="LOZ3" s="2068"/>
      <c r="LPA3" s="2068"/>
      <c r="LPB3" s="2068"/>
      <c r="LPC3" s="2068"/>
      <c r="LPD3" s="2068"/>
      <c r="LPE3" s="2068"/>
      <c r="LPF3" s="2068"/>
      <c r="LPG3" s="2068"/>
      <c r="LPH3" s="2068"/>
      <c r="LPI3" s="2068"/>
      <c r="LPJ3" s="2068"/>
      <c r="LPK3" s="2068"/>
      <c r="LPL3" s="2068"/>
      <c r="LPM3" s="2068"/>
      <c r="LPN3" s="2068"/>
      <c r="LPO3" s="2068"/>
      <c r="LPP3" s="2068"/>
      <c r="LPQ3" s="2068"/>
      <c r="LPR3" s="2068"/>
      <c r="LPS3" s="2068"/>
      <c r="LPT3" s="2068"/>
      <c r="LPU3" s="2068"/>
      <c r="LPV3" s="2068"/>
      <c r="LPW3" s="2068"/>
      <c r="LPX3" s="2068"/>
      <c r="LPY3" s="2068"/>
      <c r="LPZ3" s="2068"/>
      <c r="LQA3" s="2068"/>
      <c r="LQB3" s="2068"/>
      <c r="LQC3" s="2068"/>
      <c r="LQD3" s="2068"/>
      <c r="LQE3" s="2068"/>
      <c r="LQF3" s="2068"/>
      <c r="LQG3" s="2068"/>
      <c r="LQH3" s="2068"/>
      <c r="LQI3" s="2068"/>
      <c r="LQJ3" s="2068"/>
      <c r="LQK3" s="2068"/>
      <c r="LQL3" s="2068"/>
      <c r="LQM3" s="2068"/>
      <c r="LQN3" s="2068"/>
      <c r="LQO3" s="2068"/>
      <c r="LQP3" s="2068"/>
      <c r="LQQ3" s="2068"/>
      <c r="LQR3" s="2068"/>
      <c r="LQS3" s="2068"/>
      <c r="LQT3" s="2068"/>
      <c r="LQU3" s="2068"/>
      <c r="LQV3" s="2068"/>
      <c r="LQW3" s="2068"/>
      <c r="LQX3" s="2068"/>
      <c r="LQY3" s="2068"/>
      <c r="LQZ3" s="2068"/>
      <c r="LRA3" s="2068"/>
      <c r="LRB3" s="2068"/>
      <c r="LRC3" s="2068"/>
      <c r="LRD3" s="2068"/>
      <c r="LRE3" s="2068"/>
      <c r="LRF3" s="2068"/>
      <c r="LRG3" s="2068"/>
      <c r="LRH3" s="2068"/>
      <c r="LRI3" s="2068"/>
      <c r="LRJ3" s="2068"/>
      <c r="LRK3" s="2068"/>
      <c r="LRL3" s="2068"/>
      <c r="LRM3" s="2068"/>
      <c r="LRN3" s="2068"/>
      <c r="LRO3" s="2068"/>
      <c r="LRP3" s="2068"/>
      <c r="LRQ3" s="2068"/>
      <c r="LRR3" s="2068"/>
      <c r="LRS3" s="2068"/>
      <c r="LRT3" s="2068"/>
      <c r="LRU3" s="2068"/>
      <c r="LRV3" s="2068"/>
      <c r="LRW3" s="2068"/>
      <c r="LRX3" s="2068"/>
      <c r="LRY3" s="2068"/>
      <c r="LRZ3" s="2068"/>
      <c r="LSA3" s="2068"/>
      <c r="LSB3" s="2068"/>
      <c r="LSC3" s="2068"/>
      <c r="LSD3" s="2068"/>
      <c r="LSE3" s="2068"/>
      <c r="LSF3" s="2068"/>
      <c r="LSG3" s="2068"/>
      <c r="LSH3" s="2068"/>
      <c r="LSI3" s="2068"/>
      <c r="LSJ3" s="2068"/>
      <c r="LSK3" s="2068"/>
      <c r="LSL3" s="2068"/>
      <c r="LSM3" s="2068"/>
      <c r="LSN3" s="2068"/>
      <c r="LSO3" s="2068"/>
      <c r="LSP3" s="2068"/>
      <c r="LSQ3" s="2068"/>
      <c r="LSR3" s="2068"/>
      <c r="LSS3" s="2068"/>
      <c r="LST3" s="2068"/>
      <c r="LSU3" s="2068"/>
      <c r="LSV3" s="2068"/>
      <c r="LSW3" s="2068"/>
      <c r="LSX3" s="2068"/>
      <c r="LSY3" s="2068"/>
      <c r="LSZ3" s="2068"/>
      <c r="LTA3" s="2068"/>
      <c r="LTB3" s="2068"/>
      <c r="LTC3" s="2068"/>
      <c r="LTD3" s="2068"/>
      <c r="LTE3" s="2068"/>
      <c r="LTF3" s="2068"/>
      <c r="LTG3" s="2068"/>
      <c r="LTH3" s="2068"/>
      <c r="LTI3" s="2068"/>
      <c r="LTJ3" s="2068"/>
      <c r="LTK3" s="2068"/>
      <c r="LTL3" s="2068"/>
      <c r="LTM3" s="2068"/>
      <c r="LTN3" s="2068"/>
      <c r="LTO3" s="2068"/>
      <c r="LTP3" s="2068"/>
      <c r="LTQ3" s="2068"/>
      <c r="LTR3" s="2068"/>
      <c r="LTS3" s="2068"/>
      <c r="LTT3" s="2068"/>
      <c r="LTU3" s="2068"/>
      <c r="LTV3" s="2068"/>
      <c r="LTW3" s="2068"/>
      <c r="LTX3" s="2068"/>
      <c r="LTY3" s="2068"/>
      <c r="LTZ3" s="2068"/>
      <c r="LUA3" s="2068"/>
      <c r="LUB3" s="2068"/>
      <c r="LUC3" s="2068"/>
      <c r="LUD3" s="2068"/>
      <c r="LUE3" s="2068"/>
      <c r="LUF3" s="2068"/>
      <c r="LUG3" s="2068"/>
      <c r="LUH3" s="2068"/>
      <c r="LUI3" s="2068"/>
      <c r="LUJ3" s="2068"/>
      <c r="LUK3" s="2068"/>
      <c r="LUL3" s="2068"/>
      <c r="LUM3" s="2068"/>
      <c r="LUN3" s="2068"/>
      <c r="LUO3" s="2068"/>
      <c r="LUP3" s="2068"/>
      <c r="LUQ3" s="2068"/>
      <c r="LUR3" s="2068"/>
      <c r="LUS3" s="2068"/>
      <c r="LUT3" s="2068"/>
      <c r="LUU3" s="2068"/>
      <c r="LUV3" s="2068"/>
      <c r="LUW3" s="2068"/>
      <c r="LUX3" s="2068"/>
      <c r="LUY3" s="2068"/>
      <c r="LUZ3" s="2068"/>
      <c r="LVA3" s="2068"/>
      <c r="LVB3" s="2068"/>
      <c r="LVC3" s="2068"/>
      <c r="LVD3" s="2068"/>
      <c r="LVE3" s="2068"/>
      <c r="LVF3" s="2068"/>
      <c r="LVG3" s="2068"/>
      <c r="LVH3" s="2068"/>
      <c r="LVI3" s="2068"/>
      <c r="LVJ3" s="2068"/>
      <c r="LVK3" s="2068"/>
      <c r="LVL3" s="2068"/>
      <c r="LVM3" s="2068"/>
      <c r="LVN3" s="2068"/>
      <c r="LVO3" s="2068"/>
      <c r="LVP3" s="2068"/>
      <c r="LVQ3" s="2068"/>
      <c r="LVR3" s="2068"/>
      <c r="LVS3" s="2068"/>
      <c r="LVT3" s="2068"/>
      <c r="LVU3" s="2068"/>
      <c r="LVV3" s="2068"/>
      <c r="LVW3" s="2068"/>
      <c r="LVX3" s="2068"/>
      <c r="LVY3" s="2068"/>
      <c r="LVZ3" s="2068"/>
      <c r="LWA3" s="2068"/>
      <c r="LWB3" s="2068"/>
      <c r="LWC3" s="2068"/>
      <c r="LWD3" s="2068"/>
      <c r="LWE3" s="2068"/>
      <c r="LWF3" s="2068"/>
      <c r="LWG3" s="2068"/>
      <c r="LWH3" s="2068"/>
      <c r="LWI3" s="2068"/>
      <c r="LWJ3" s="2068"/>
      <c r="LWK3" s="2068"/>
      <c r="LWL3" s="2068"/>
      <c r="LWM3" s="2068"/>
      <c r="LWN3" s="2068"/>
      <c r="LWO3" s="2068"/>
      <c r="LWP3" s="2068"/>
      <c r="LWQ3" s="2068"/>
      <c r="LWR3" s="2068"/>
      <c r="LWS3" s="2068"/>
      <c r="LWT3" s="2068"/>
      <c r="LWU3" s="2068"/>
      <c r="LWV3" s="2068"/>
      <c r="LWW3" s="2068"/>
      <c r="LWX3" s="2068"/>
      <c r="LWY3" s="2068"/>
      <c r="LWZ3" s="2068"/>
      <c r="LXA3" s="2068"/>
      <c r="LXB3" s="2068"/>
      <c r="LXC3" s="2068"/>
      <c r="LXD3" s="2068"/>
      <c r="LXE3" s="2068"/>
      <c r="LXF3" s="2068"/>
      <c r="LXG3" s="2068"/>
      <c r="LXH3" s="2068"/>
      <c r="LXI3" s="2068"/>
      <c r="LXJ3" s="2068"/>
      <c r="LXK3" s="2068"/>
      <c r="LXL3" s="2068"/>
      <c r="LXM3" s="2068"/>
      <c r="LXN3" s="2068"/>
      <c r="LXO3" s="2068"/>
      <c r="LXP3" s="2068"/>
      <c r="LXQ3" s="2068"/>
      <c r="LXR3" s="2068"/>
      <c r="LXS3" s="2068"/>
      <c r="LXT3" s="2068"/>
      <c r="LXU3" s="2068"/>
      <c r="LXV3" s="2068"/>
      <c r="LXW3" s="2068"/>
      <c r="LXX3" s="2068"/>
      <c r="LXY3" s="2068"/>
      <c r="LXZ3" s="2068"/>
      <c r="LYA3" s="2068"/>
      <c r="LYB3" s="2068"/>
      <c r="LYC3" s="2068"/>
      <c r="LYD3" s="2068"/>
      <c r="LYE3" s="2068"/>
      <c r="LYF3" s="2068"/>
      <c r="LYG3" s="2068"/>
      <c r="LYH3" s="2068"/>
      <c r="LYI3" s="2068"/>
      <c r="LYJ3" s="2068"/>
      <c r="LYK3" s="2068"/>
      <c r="LYL3" s="2068"/>
      <c r="LYM3" s="2068"/>
      <c r="LYN3" s="2068"/>
      <c r="LYO3" s="2068"/>
      <c r="LYP3" s="2068"/>
      <c r="LYQ3" s="2068"/>
      <c r="LYR3" s="2068"/>
      <c r="LYS3" s="2068"/>
      <c r="LYT3" s="2068"/>
      <c r="LYU3" s="2068"/>
      <c r="LYV3" s="2068"/>
      <c r="LYW3" s="2068"/>
      <c r="LYX3" s="2068"/>
      <c r="LYY3" s="2068"/>
      <c r="LYZ3" s="2068"/>
      <c r="LZA3" s="2068"/>
      <c r="LZB3" s="2068"/>
      <c r="LZC3" s="2068"/>
      <c r="LZD3" s="2068"/>
      <c r="LZE3" s="2068"/>
      <c r="LZF3" s="2068"/>
      <c r="LZG3" s="2068"/>
      <c r="LZH3" s="2068"/>
      <c r="LZI3" s="2068"/>
      <c r="LZJ3" s="2068"/>
      <c r="LZK3" s="2068"/>
      <c r="LZL3" s="2068"/>
      <c r="LZM3" s="2068"/>
      <c r="LZN3" s="2068"/>
      <c r="LZO3" s="2068"/>
      <c r="LZP3" s="2068"/>
      <c r="LZQ3" s="2068"/>
      <c r="LZR3" s="2068"/>
      <c r="LZS3" s="2068"/>
      <c r="LZT3" s="2068"/>
      <c r="LZU3" s="2068"/>
      <c r="LZV3" s="2068"/>
      <c r="LZW3" s="2068"/>
      <c r="LZX3" s="2068"/>
      <c r="LZY3" s="2068"/>
      <c r="LZZ3" s="2068"/>
      <c r="MAA3" s="2068"/>
      <c r="MAB3" s="2068"/>
      <c r="MAC3" s="2068"/>
      <c r="MAD3" s="2068"/>
      <c r="MAE3" s="2068"/>
      <c r="MAF3" s="2068"/>
      <c r="MAG3" s="2068"/>
      <c r="MAH3" s="2068"/>
      <c r="MAI3" s="2068"/>
      <c r="MAJ3" s="2068"/>
      <c r="MAK3" s="2068"/>
      <c r="MAL3" s="2068"/>
      <c r="MAM3" s="2068"/>
      <c r="MAN3" s="2068"/>
      <c r="MAO3" s="2068"/>
      <c r="MAP3" s="2068"/>
      <c r="MAQ3" s="2068"/>
      <c r="MAR3" s="2068"/>
      <c r="MAS3" s="2068"/>
      <c r="MAT3" s="2068"/>
      <c r="MAU3" s="2068"/>
      <c r="MAV3" s="2068"/>
      <c r="MAW3" s="2068"/>
      <c r="MAX3" s="2068"/>
      <c r="MAY3" s="2068"/>
      <c r="MAZ3" s="2068"/>
      <c r="MBA3" s="2068"/>
      <c r="MBB3" s="2068"/>
      <c r="MBC3" s="2068"/>
      <c r="MBD3" s="2068"/>
      <c r="MBE3" s="2068"/>
      <c r="MBF3" s="2068"/>
      <c r="MBG3" s="2068"/>
      <c r="MBH3" s="2068"/>
      <c r="MBI3" s="2068"/>
      <c r="MBJ3" s="2068"/>
      <c r="MBK3" s="2068"/>
      <c r="MBL3" s="2068"/>
      <c r="MBM3" s="2068"/>
      <c r="MBN3" s="2068"/>
      <c r="MBO3" s="2068"/>
      <c r="MBP3" s="2068"/>
      <c r="MBQ3" s="2068"/>
      <c r="MBR3" s="2068"/>
      <c r="MBS3" s="2068"/>
      <c r="MBT3" s="2068"/>
      <c r="MBU3" s="2068"/>
      <c r="MBV3" s="2068"/>
      <c r="MBW3" s="2068"/>
      <c r="MBX3" s="2068"/>
      <c r="MBY3" s="2068"/>
      <c r="MBZ3" s="2068"/>
      <c r="MCA3" s="2068"/>
      <c r="MCB3" s="2068"/>
      <c r="MCC3" s="2068"/>
      <c r="MCD3" s="2068"/>
      <c r="MCE3" s="2068"/>
      <c r="MCF3" s="2068"/>
      <c r="MCG3" s="2068"/>
      <c r="MCH3" s="2068"/>
      <c r="MCI3" s="2068"/>
      <c r="MCJ3" s="2068"/>
      <c r="MCK3" s="2068"/>
      <c r="MCL3" s="2068"/>
      <c r="MCM3" s="2068"/>
      <c r="MCN3" s="2068"/>
      <c r="MCO3" s="2068"/>
      <c r="MCP3" s="2068"/>
      <c r="MCQ3" s="2068"/>
      <c r="MCR3" s="2068"/>
      <c r="MCS3" s="2068"/>
      <c r="MCT3" s="2068"/>
      <c r="MCU3" s="2068"/>
      <c r="MCV3" s="2068"/>
      <c r="MCW3" s="2068"/>
      <c r="MCX3" s="2068"/>
      <c r="MCY3" s="2068"/>
      <c r="MCZ3" s="2068"/>
      <c r="MDA3" s="2068"/>
      <c r="MDB3" s="2068"/>
      <c r="MDC3" s="2068"/>
      <c r="MDD3" s="2068"/>
      <c r="MDE3" s="2068"/>
      <c r="MDF3" s="2068"/>
      <c r="MDG3" s="2068"/>
      <c r="MDH3" s="2068"/>
      <c r="MDI3" s="2068"/>
      <c r="MDJ3" s="2068"/>
      <c r="MDK3" s="2068"/>
      <c r="MDL3" s="2068"/>
      <c r="MDM3" s="2068"/>
      <c r="MDN3" s="2068"/>
      <c r="MDO3" s="2068"/>
      <c r="MDP3" s="2068"/>
      <c r="MDQ3" s="2068"/>
      <c r="MDR3" s="2068"/>
      <c r="MDS3" s="2068"/>
      <c r="MDT3" s="2068"/>
      <c r="MDU3" s="2068"/>
      <c r="MDV3" s="2068"/>
      <c r="MDW3" s="2068"/>
      <c r="MDX3" s="2068"/>
      <c r="MDY3" s="2068"/>
      <c r="MDZ3" s="2068"/>
      <c r="MEA3" s="2068"/>
      <c r="MEB3" s="2068"/>
      <c r="MEC3" s="2068"/>
      <c r="MED3" s="2068"/>
      <c r="MEE3" s="2068"/>
      <c r="MEF3" s="2068"/>
      <c r="MEG3" s="2068"/>
      <c r="MEH3" s="2068"/>
      <c r="MEI3" s="2068"/>
      <c r="MEJ3" s="2068"/>
      <c r="MEK3" s="2068"/>
      <c r="MEL3" s="2068"/>
      <c r="MEM3" s="2068"/>
      <c r="MEN3" s="2068"/>
      <c r="MEO3" s="2068"/>
      <c r="MEP3" s="2068"/>
      <c r="MEQ3" s="2068"/>
      <c r="MER3" s="2068"/>
      <c r="MES3" s="2068"/>
      <c r="MET3" s="2068"/>
      <c r="MEU3" s="2068"/>
      <c r="MEV3" s="2068"/>
      <c r="MEW3" s="2068"/>
      <c r="MEX3" s="2068"/>
      <c r="MEY3" s="2068"/>
      <c r="MEZ3" s="2068"/>
      <c r="MFA3" s="2068"/>
      <c r="MFB3" s="2068"/>
      <c r="MFC3" s="2068"/>
      <c r="MFD3" s="2068"/>
      <c r="MFE3" s="2068"/>
      <c r="MFF3" s="2068"/>
      <c r="MFG3" s="2068"/>
      <c r="MFH3" s="2068"/>
      <c r="MFI3" s="2068"/>
      <c r="MFJ3" s="2068"/>
      <c r="MFK3" s="2068"/>
      <c r="MFL3" s="2068"/>
      <c r="MFM3" s="2068"/>
      <c r="MFN3" s="2068"/>
      <c r="MFO3" s="2068"/>
      <c r="MFP3" s="2068"/>
      <c r="MFQ3" s="2068"/>
      <c r="MFR3" s="2068"/>
      <c r="MFS3" s="2068"/>
      <c r="MFT3" s="2068"/>
      <c r="MFU3" s="2068"/>
      <c r="MFV3" s="2068"/>
      <c r="MFW3" s="2068"/>
      <c r="MFX3" s="2068"/>
      <c r="MFY3" s="2068"/>
      <c r="MFZ3" s="2068"/>
      <c r="MGA3" s="2068"/>
      <c r="MGB3" s="2068"/>
      <c r="MGC3" s="2068"/>
      <c r="MGD3" s="2068"/>
      <c r="MGE3" s="2068"/>
      <c r="MGF3" s="2068"/>
      <c r="MGG3" s="2068"/>
      <c r="MGH3" s="2068"/>
      <c r="MGI3" s="2068"/>
      <c r="MGJ3" s="2068"/>
      <c r="MGK3" s="2068"/>
      <c r="MGL3" s="2068"/>
      <c r="MGM3" s="2068"/>
      <c r="MGN3" s="2068"/>
      <c r="MGO3" s="2068"/>
      <c r="MGP3" s="2068"/>
      <c r="MGQ3" s="2068"/>
      <c r="MGR3" s="2068"/>
      <c r="MGS3" s="2068"/>
      <c r="MGT3" s="2068"/>
      <c r="MGU3" s="2068"/>
      <c r="MGV3" s="2068"/>
      <c r="MGW3" s="2068"/>
      <c r="MGX3" s="2068"/>
      <c r="MGY3" s="2068"/>
      <c r="MGZ3" s="2068"/>
      <c r="MHA3" s="2068"/>
      <c r="MHB3" s="2068"/>
      <c r="MHC3" s="2068"/>
      <c r="MHD3" s="2068"/>
      <c r="MHE3" s="2068"/>
      <c r="MHF3" s="2068"/>
      <c r="MHG3" s="2068"/>
      <c r="MHH3" s="2068"/>
      <c r="MHI3" s="2068"/>
      <c r="MHJ3" s="2068"/>
      <c r="MHK3" s="2068"/>
      <c r="MHL3" s="2068"/>
      <c r="MHM3" s="2068"/>
      <c r="MHN3" s="2068"/>
      <c r="MHO3" s="2068"/>
      <c r="MHP3" s="2068"/>
      <c r="MHQ3" s="2068"/>
      <c r="MHR3" s="2068"/>
      <c r="MHS3" s="2068"/>
      <c r="MHT3" s="2068"/>
      <c r="MHU3" s="2068"/>
      <c r="MHV3" s="2068"/>
      <c r="MHW3" s="2068"/>
      <c r="MHX3" s="2068"/>
      <c r="MHY3" s="2068"/>
      <c r="MHZ3" s="2068"/>
      <c r="MIA3" s="2068"/>
      <c r="MIB3" s="2068"/>
      <c r="MIC3" s="2068"/>
      <c r="MID3" s="2068"/>
      <c r="MIE3" s="2068"/>
      <c r="MIF3" s="2068"/>
      <c r="MIG3" s="2068"/>
      <c r="MIH3" s="2068"/>
      <c r="MII3" s="2068"/>
      <c r="MIJ3" s="2068"/>
      <c r="MIK3" s="2068"/>
      <c r="MIL3" s="2068"/>
      <c r="MIM3" s="2068"/>
      <c r="MIN3" s="2068"/>
      <c r="MIO3" s="2068"/>
      <c r="MIP3" s="2068"/>
      <c r="MIQ3" s="2068"/>
      <c r="MIR3" s="2068"/>
      <c r="MIS3" s="2068"/>
      <c r="MIT3" s="2068"/>
      <c r="MIU3" s="2068"/>
      <c r="MIV3" s="2068"/>
      <c r="MIW3" s="2068"/>
      <c r="MIX3" s="2068"/>
      <c r="MIY3" s="2068"/>
      <c r="MIZ3" s="2068"/>
      <c r="MJA3" s="2068"/>
      <c r="MJB3" s="2068"/>
      <c r="MJC3" s="2068"/>
      <c r="MJD3" s="2068"/>
      <c r="MJE3" s="2068"/>
      <c r="MJF3" s="2068"/>
      <c r="MJG3" s="2068"/>
      <c r="MJH3" s="2068"/>
      <c r="MJI3" s="2068"/>
      <c r="MJJ3" s="2068"/>
      <c r="MJK3" s="2068"/>
      <c r="MJL3" s="2068"/>
      <c r="MJM3" s="2068"/>
      <c r="MJN3" s="2068"/>
      <c r="MJO3" s="2068"/>
      <c r="MJP3" s="2068"/>
      <c r="MJQ3" s="2068"/>
      <c r="MJR3" s="2068"/>
      <c r="MJS3" s="2068"/>
      <c r="MJT3" s="2068"/>
      <c r="MJU3" s="2068"/>
      <c r="MJV3" s="2068"/>
      <c r="MJW3" s="2068"/>
      <c r="MJX3" s="2068"/>
      <c r="MJY3" s="2068"/>
      <c r="MJZ3" s="2068"/>
      <c r="MKA3" s="2068"/>
      <c r="MKB3" s="2068"/>
      <c r="MKC3" s="2068"/>
      <c r="MKD3" s="2068"/>
      <c r="MKE3" s="2068"/>
      <c r="MKF3" s="2068"/>
      <c r="MKG3" s="2068"/>
      <c r="MKH3" s="2068"/>
      <c r="MKI3" s="2068"/>
      <c r="MKJ3" s="2068"/>
      <c r="MKK3" s="2068"/>
      <c r="MKL3" s="2068"/>
      <c r="MKM3" s="2068"/>
      <c r="MKN3" s="2068"/>
      <c r="MKO3" s="2068"/>
      <c r="MKP3" s="2068"/>
      <c r="MKQ3" s="2068"/>
      <c r="MKR3" s="2068"/>
      <c r="MKS3" s="2068"/>
      <c r="MKT3" s="2068"/>
      <c r="MKU3" s="2068"/>
      <c r="MKV3" s="2068"/>
      <c r="MKW3" s="2068"/>
      <c r="MKX3" s="2068"/>
      <c r="MKY3" s="2068"/>
      <c r="MKZ3" s="2068"/>
      <c r="MLA3" s="2068"/>
      <c r="MLB3" s="2068"/>
      <c r="MLC3" s="2068"/>
      <c r="MLD3" s="2068"/>
      <c r="MLE3" s="2068"/>
      <c r="MLF3" s="2068"/>
      <c r="MLG3" s="2068"/>
      <c r="MLH3" s="2068"/>
      <c r="MLI3" s="2068"/>
      <c r="MLJ3" s="2068"/>
      <c r="MLK3" s="2068"/>
      <c r="MLL3" s="2068"/>
      <c r="MLM3" s="2068"/>
      <c r="MLN3" s="2068"/>
      <c r="MLO3" s="2068"/>
      <c r="MLP3" s="2068"/>
      <c r="MLQ3" s="2068"/>
      <c r="MLR3" s="2068"/>
      <c r="MLS3" s="2068"/>
      <c r="MLT3" s="2068"/>
      <c r="MLU3" s="2068"/>
      <c r="MLV3" s="2068"/>
      <c r="MLW3" s="2068"/>
      <c r="MLX3" s="2068"/>
      <c r="MLY3" s="2068"/>
      <c r="MLZ3" s="2068"/>
      <c r="MMA3" s="2068"/>
      <c r="MMB3" s="2068"/>
      <c r="MMC3" s="2068"/>
      <c r="MMD3" s="2068"/>
      <c r="MME3" s="2068"/>
      <c r="MMF3" s="2068"/>
      <c r="MMG3" s="2068"/>
      <c r="MMH3" s="2068"/>
      <c r="MMI3" s="2068"/>
      <c r="MMJ3" s="2068"/>
      <c r="MMK3" s="2068"/>
      <c r="MML3" s="2068"/>
      <c r="MMM3" s="2068"/>
      <c r="MMN3" s="2068"/>
      <c r="MMO3" s="2068"/>
      <c r="MMP3" s="2068"/>
      <c r="MMQ3" s="2068"/>
      <c r="MMR3" s="2068"/>
      <c r="MMS3" s="2068"/>
      <c r="MMT3" s="2068"/>
      <c r="MMU3" s="2068"/>
      <c r="MMV3" s="2068"/>
      <c r="MMW3" s="2068"/>
      <c r="MMX3" s="2068"/>
      <c r="MMY3" s="2068"/>
      <c r="MMZ3" s="2068"/>
      <c r="MNA3" s="2068"/>
      <c r="MNB3" s="2068"/>
      <c r="MNC3" s="2068"/>
      <c r="MND3" s="2068"/>
      <c r="MNE3" s="2068"/>
      <c r="MNF3" s="2068"/>
      <c r="MNG3" s="2068"/>
      <c r="MNH3" s="2068"/>
      <c r="MNI3" s="2068"/>
      <c r="MNJ3" s="2068"/>
      <c r="MNK3" s="2068"/>
      <c r="MNL3" s="2068"/>
      <c r="MNM3" s="2068"/>
      <c r="MNN3" s="2068"/>
      <c r="MNO3" s="2068"/>
      <c r="MNP3" s="2068"/>
      <c r="MNQ3" s="2068"/>
      <c r="MNR3" s="2068"/>
      <c r="MNS3" s="2068"/>
      <c r="MNT3" s="2068"/>
      <c r="MNU3" s="2068"/>
      <c r="MNV3" s="2068"/>
      <c r="MNW3" s="2068"/>
      <c r="MNX3" s="2068"/>
      <c r="MNY3" s="2068"/>
      <c r="MNZ3" s="2068"/>
      <c r="MOA3" s="2068"/>
      <c r="MOB3" s="2068"/>
      <c r="MOC3" s="2068"/>
      <c r="MOD3" s="2068"/>
      <c r="MOE3" s="2068"/>
      <c r="MOF3" s="2068"/>
      <c r="MOG3" s="2068"/>
      <c r="MOH3" s="2068"/>
      <c r="MOI3" s="2068"/>
      <c r="MOJ3" s="2068"/>
      <c r="MOK3" s="2068"/>
      <c r="MOL3" s="2068"/>
      <c r="MOM3" s="2068"/>
      <c r="MON3" s="2068"/>
      <c r="MOO3" s="2068"/>
      <c r="MOP3" s="2068"/>
      <c r="MOQ3" s="2068"/>
      <c r="MOR3" s="2068"/>
      <c r="MOS3" s="2068"/>
      <c r="MOT3" s="2068"/>
      <c r="MOU3" s="2068"/>
      <c r="MOV3" s="2068"/>
      <c r="MOW3" s="2068"/>
      <c r="MOX3" s="2068"/>
      <c r="MOY3" s="2068"/>
      <c r="MOZ3" s="2068"/>
      <c r="MPA3" s="2068"/>
      <c r="MPB3" s="2068"/>
      <c r="MPC3" s="2068"/>
      <c r="MPD3" s="2068"/>
      <c r="MPE3" s="2068"/>
      <c r="MPF3" s="2068"/>
      <c r="MPG3" s="2068"/>
      <c r="MPH3" s="2068"/>
      <c r="MPI3" s="2068"/>
      <c r="MPJ3" s="2068"/>
      <c r="MPK3" s="2068"/>
      <c r="MPL3" s="2068"/>
      <c r="MPM3" s="2068"/>
      <c r="MPN3" s="2068"/>
      <c r="MPO3" s="2068"/>
      <c r="MPP3" s="2068"/>
      <c r="MPQ3" s="2068"/>
      <c r="MPR3" s="2068"/>
      <c r="MPS3" s="2068"/>
      <c r="MPT3" s="2068"/>
      <c r="MPU3" s="2068"/>
      <c r="MPV3" s="2068"/>
      <c r="MPW3" s="2068"/>
      <c r="MPX3" s="2068"/>
      <c r="MPY3" s="2068"/>
      <c r="MPZ3" s="2068"/>
      <c r="MQA3" s="2068"/>
      <c r="MQB3" s="2068"/>
      <c r="MQC3" s="2068"/>
      <c r="MQD3" s="2068"/>
      <c r="MQE3" s="2068"/>
      <c r="MQF3" s="2068"/>
      <c r="MQG3" s="2068"/>
      <c r="MQH3" s="2068"/>
      <c r="MQI3" s="2068"/>
      <c r="MQJ3" s="2068"/>
      <c r="MQK3" s="2068"/>
      <c r="MQL3" s="2068"/>
      <c r="MQM3" s="2068"/>
      <c r="MQN3" s="2068"/>
      <c r="MQO3" s="2068"/>
      <c r="MQP3" s="2068"/>
      <c r="MQQ3" s="2068"/>
      <c r="MQR3" s="2068"/>
      <c r="MQS3" s="2068"/>
      <c r="MQT3" s="2068"/>
      <c r="MQU3" s="2068"/>
      <c r="MQV3" s="2068"/>
      <c r="MQW3" s="2068"/>
      <c r="MQX3" s="2068"/>
      <c r="MQY3" s="2068"/>
      <c r="MQZ3" s="2068"/>
      <c r="MRA3" s="2068"/>
      <c r="MRB3" s="2068"/>
      <c r="MRC3" s="2068"/>
      <c r="MRD3" s="2068"/>
      <c r="MRE3" s="2068"/>
      <c r="MRF3" s="2068"/>
      <c r="MRG3" s="2068"/>
      <c r="MRH3" s="2068"/>
      <c r="MRI3" s="2068"/>
      <c r="MRJ3" s="2068"/>
      <c r="MRK3" s="2068"/>
      <c r="MRL3" s="2068"/>
      <c r="MRM3" s="2068"/>
      <c r="MRN3" s="2068"/>
      <c r="MRO3" s="2068"/>
      <c r="MRP3" s="2068"/>
      <c r="MRQ3" s="2068"/>
      <c r="MRR3" s="2068"/>
      <c r="MRS3" s="2068"/>
      <c r="MRT3" s="2068"/>
      <c r="MRU3" s="2068"/>
      <c r="MRV3" s="2068"/>
      <c r="MRW3" s="2068"/>
      <c r="MRX3" s="2068"/>
      <c r="MRY3" s="2068"/>
      <c r="MRZ3" s="2068"/>
      <c r="MSA3" s="2068"/>
      <c r="MSB3" s="2068"/>
      <c r="MSC3" s="2068"/>
      <c r="MSD3" s="2068"/>
      <c r="MSE3" s="2068"/>
      <c r="MSF3" s="2068"/>
      <c r="MSG3" s="2068"/>
      <c r="MSH3" s="2068"/>
      <c r="MSI3" s="2068"/>
      <c r="MSJ3" s="2068"/>
      <c r="MSK3" s="2068"/>
      <c r="MSL3" s="2068"/>
      <c r="MSM3" s="2068"/>
      <c r="MSN3" s="2068"/>
      <c r="MSO3" s="2068"/>
      <c r="MSP3" s="2068"/>
      <c r="MSQ3" s="2068"/>
      <c r="MSR3" s="2068"/>
      <c r="MSS3" s="2068"/>
      <c r="MST3" s="2068"/>
      <c r="MSU3" s="2068"/>
      <c r="MSV3" s="2068"/>
      <c r="MSW3" s="2068"/>
      <c r="MSX3" s="2068"/>
      <c r="MSY3" s="2068"/>
      <c r="MSZ3" s="2068"/>
      <c r="MTA3" s="2068"/>
      <c r="MTB3" s="2068"/>
      <c r="MTC3" s="2068"/>
      <c r="MTD3" s="2068"/>
      <c r="MTE3" s="2068"/>
      <c r="MTF3" s="2068"/>
      <c r="MTG3" s="2068"/>
      <c r="MTH3" s="2068"/>
      <c r="MTI3" s="2068"/>
      <c r="MTJ3" s="2068"/>
      <c r="MTK3" s="2068"/>
      <c r="MTL3" s="2068"/>
      <c r="MTM3" s="2068"/>
      <c r="MTN3" s="2068"/>
      <c r="MTO3" s="2068"/>
      <c r="MTP3" s="2068"/>
      <c r="MTQ3" s="2068"/>
      <c r="MTR3" s="2068"/>
      <c r="MTS3" s="2068"/>
      <c r="MTT3" s="2068"/>
      <c r="MTU3" s="2068"/>
      <c r="MTV3" s="2068"/>
      <c r="MTW3" s="2068"/>
      <c r="MTX3" s="2068"/>
      <c r="MTY3" s="2068"/>
      <c r="MTZ3" s="2068"/>
      <c r="MUA3" s="2068"/>
      <c r="MUB3" s="2068"/>
      <c r="MUC3" s="2068"/>
      <c r="MUD3" s="2068"/>
      <c r="MUE3" s="2068"/>
      <c r="MUF3" s="2068"/>
      <c r="MUG3" s="2068"/>
      <c r="MUH3" s="2068"/>
      <c r="MUI3" s="2068"/>
      <c r="MUJ3" s="2068"/>
      <c r="MUK3" s="2068"/>
      <c r="MUL3" s="2068"/>
      <c r="MUM3" s="2068"/>
      <c r="MUN3" s="2068"/>
      <c r="MUO3" s="2068"/>
      <c r="MUP3" s="2068"/>
      <c r="MUQ3" s="2068"/>
      <c r="MUR3" s="2068"/>
      <c r="MUS3" s="2068"/>
      <c r="MUT3" s="2068"/>
      <c r="MUU3" s="2068"/>
      <c r="MUV3" s="2068"/>
      <c r="MUW3" s="2068"/>
      <c r="MUX3" s="2068"/>
      <c r="MUY3" s="2068"/>
      <c r="MUZ3" s="2068"/>
      <c r="MVA3" s="2068"/>
      <c r="MVB3" s="2068"/>
      <c r="MVC3" s="2068"/>
      <c r="MVD3" s="2068"/>
      <c r="MVE3" s="2068"/>
      <c r="MVF3" s="2068"/>
      <c r="MVG3" s="2068"/>
      <c r="MVH3" s="2068"/>
      <c r="MVI3" s="2068"/>
      <c r="MVJ3" s="2068"/>
      <c r="MVK3" s="2068"/>
      <c r="MVL3" s="2068"/>
      <c r="MVM3" s="2068"/>
      <c r="MVN3" s="2068"/>
      <c r="MVO3" s="2068"/>
      <c r="MVP3" s="2068"/>
      <c r="MVQ3" s="2068"/>
      <c r="MVR3" s="2068"/>
      <c r="MVS3" s="2068"/>
      <c r="MVT3" s="2068"/>
      <c r="MVU3" s="2068"/>
      <c r="MVV3" s="2068"/>
      <c r="MVW3" s="2068"/>
      <c r="MVX3" s="2068"/>
      <c r="MVY3" s="2068"/>
      <c r="MVZ3" s="2068"/>
      <c r="MWA3" s="2068"/>
      <c r="MWB3" s="2068"/>
      <c r="MWC3" s="2068"/>
      <c r="MWD3" s="2068"/>
      <c r="MWE3" s="2068"/>
      <c r="MWF3" s="2068"/>
      <c r="MWG3" s="2068"/>
      <c r="MWH3" s="2068"/>
      <c r="MWI3" s="2068"/>
      <c r="MWJ3" s="2068"/>
      <c r="MWK3" s="2068"/>
      <c r="MWL3" s="2068"/>
      <c r="MWM3" s="2068"/>
      <c r="MWN3" s="2068"/>
      <c r="MWO3" s="2068"/>
      <c r="MWP3" s="2068"/>
      <c r="MWQ3" s="2068"/>
      <c r="MWR3" s="2068"/>
      <c r="MWS3" s="2068"/>
      <c r="MWT3" s="2068"/>
      <c r="MWU3" s="2068"/>
      <c r="MWV3" s="2068"/>
      <c r="MWW3" s="2068"/>
      <c r="MWX3" s="2068"/>
      <c r="MWY3" s="2068"/>
      <c r="MWZ3" s="2068"/>
      <c r="MXA3" s="2068"/>
      <c r="MXB3" s="2068"/>
      <c r="MXC3" s="2068"/>
      <c r="MXD3" s="2068"/>
      <c r="MXE3" s="2068"/>
      <c r="MXF3" s="2068"/>
      <c r="MXG3" s="2068"/>
      <c r="MXH3" s="2068"/>
      <c r="MXI3" s="2068"/>
      <c r="MXJ3" s="2068"/>
      <c r="MXK3" s="2068"/>
      <c r="MXL3" s="2068"/>
      <c r="MXM3" s="2068"/>
      <c r="MXN3" s="2068"/>
      <c r="MXO3" s="2068"/>
      <c r="MXP3" s="2068"/>
      <c r="MXQ3" s="2068"/>
      <c r="MXR3" s="2068"/>
      <c r="MXS3" s="2068"/>
      <c r="MXT3" s="2068"/>
      <c r="MXU3" s="2068"/>
      <c r="MXV3" s="2068"/>
      <c r="MXW3" s="2068"/>
      <c r="MXX3" s="2068"/>
      <c r="MXY3" s="2068"/>
      <c r="MXZ3" s="2068"/>
      <c r="MYA3" s="2068"/>
      <c r="MYB3" s="2068"/>
      <c r="MYC3" s="2068"/>
      <c r="MYD3" s="2068"/>
      <c r="MYE3" s="2068"/>
      <c r="MYF3" s="2068"/>
      <c r="MYG3" s="2068"/>
      <c r="MYH3" s="2068"/>
      <c r="MYI3" s="2068"/>
      <c r="MYJ3" s="2068"/>
      <c r="MYK3" s="2068"/>
      <c r="MYL3" s="2068"/>
      <c r="MYM3" s="2068"/>
      <c r="MYN3" s="2068"/>
      <c r="MYO3" s="2068"/>
      <c r="MYP3" s="2068"/>
      <c r="MYQ3" s="2068"/>
      <c r="MYR3" s="2068"/>
      <c r="MYS3" s="2068"/>
      <c r="MYT3" s="2068"/>
      <c r="MYU3" s="2068"/>
      <c r="MYV3" s="2068"/>
      <c r="MYW3" s="2068"/>
      <c r="MYX3" s="2068"/>
      <c r="MYY3" s="2068"/>
      <c r="MYZ3" s="2068"/>
      <c r="MZA3" s="2068"/>
      <c r="MZB3" s="2068"/>
      <c r="MZC3" s="2068"/>
      <c r="MZD3" s="2068"/>
      <c r="MZE3" s="2068"/>
      <c r="MZF3" s="2068"/>
      <c r="MZG3" s="2068"/>
      <c r="MZH3" s="2068"/>
      <c r="MZI3" s="2068"/>
      <c r="MZJ3" s="2068"/>
      <c r="MZK3" s="2068"/>
      <c r="MZL3" s="2068"/>
      <c r="MZM3" s="2068"/>
      <c r="MZN3" s="2068"/>
      <c r="MZO3" s="2068"/>
      <c r="MZP3" s="2068"/>
      <c r="MZQ3" s="2068"/>
      <c r="MZR3" s="2068"/>
      <c r="MZS3" s="2068"/>
      <c r="MZT3" s="2068"/>
      <c r="MZU3" s="2068"/>
      <c r="MZV3" s="2068"/>
      <c r="MZW3" s="2068"/>
      <c r="MZX3" s="2068"/>
      <c r="MZY3" s="2068"/>
      <c r="MZZ3" s="2068"/>
      <c r="NAA3" s="2068"/>
      <c r="NAB3" s="2068"/>
      <c r="NAC3" s="2068"/>
      <c r="NAD3" s="2068"/>
      <c r="NAE3" s="2068"/>
      <c r="NAF3" s="2068"/>
      <c r="NAG3" s="2068"/>
      <c r="NAH3" s="2068"/>
      <c r="NAI3" s="2068"/>
      <c r="NAJ3" s="2068"/>
      <c r="NAK3" s="2068"/>
      <c r="NAL3" s="2068"/>
      <c r="NAM3" s="2068"/>
      <c r="NAN3" s="2068"/>
      <c r="NAO3" s="2068"/>
      <c r="NAP3" s="2068"/>
      <c r="NAQ3" s="2068"/>
      <c r="NAR3" s="2068"/>
      <c r="NAS3" s="2068"/>
      <c r="NAT3" s="2068"/>
      <c r="NAU3" s="2068"/>
      <c r="NAV3" s="2068"/>
      <c r="NAW3" s="2068"/>
      <c r="NAX3" s="2068"/>
      <c r="NAY3" s="2068"/>
      <c r="NAZ3" s="2068"/>
      <c r="NBA3" s="2068"/>
      <c r="NBB3" s="2068"/>
      <c r="NBC3" s="2068"/>
      <c r="NBD3" s="2068"/>
      <c r="NBE3" s="2068"/>
      <c r="NBF3" s="2068"/>
      <c r="NBG3" s="2068"/>
      <c r="NBH3" s="2068"/>
      <c r="NBI3" s="2068"/>
      <c r="NBJ3" s="2068"/>
      <c r="NBK3" s="2068"/>
      <c r="NBL3" s="2068"/>
      <c r="NBM3" s="2068"/>
      <c r="NBN3" s="2068"/>
      <c r="NBO3" s="2068"/>
      <c r="NBP3" s="2068"/>
      <c r="NBQ3" s="2068"/>
      <c r="NBR3" s="2068"/>
      <c r="NBS3" s="2068"/>
      <c r="NBT3" s="2068"/>
      <c r="NBU3" s="2068"/>
      <c r="NBV3" s="2068"/>
      <c r="NBW3" s="2068"/>
      <c r="NBX3" s="2068"/>
      <c r="NBY3" s="2068"/>
      <c r="NBZ3" s="2068"/>
      <c r="NCA3" s="2068"/>
      <c r="NCB3" s="2068"/>
      <c r="NCC3" s="2068"/>
      <c r="NCD3" s="2068"/>
      <c r="NCE3" s="2068"/>
      <c r="NCF3" s="2068"/>
      <c r="NCG3" s="2068"/>
      <c r="NCH3" s="2068"/>
      <c r="NCI3" s="2068"/>
      <c r="NCJ3" s="2068"/>
      <c r="NCK3" s="2068"/>
      <c r="NCL3" s="2068"/>
      <c r="NCM3" s="2068"/>
      <c r="NCN3" s="2068"/>
      <c r="NCO3" s="2068"/>
      <c r="NCP3" s="2068"/>
      <c r="NCQ3" s="2068"/>
      <c r="NCR3" s="2068"/>
      <c r="NCS3" s="2068"/>
      <c r="NCT3" s="2068"/>
      <c r="NCU3" s="2068"/>
      <c r="NCV3" s="2068"/>
      <c r="NCW3" s="2068"/>
      <c r="NCX3" s="2068"/>
      <c r="NCY3" s="2068"/>
      <c r="NCZ3" s="2068"/>
      <c r="NDA3" s="2068"/>
      <c r="NDB3" s="2068"/>
      <c r="NDC3" s="2068"/>
      <c r="NDD3" s="2068"/>
      <c r="NDE3" s="2068"/>
      <c r="NDF3" s="2068"/>
      <c r="NDG3" s="2068"/>
      <c r="NDH3" s="2068"/>
      <c r="NDI3" s="2068"/>
      <c r="NDJ3" s="2068"/>
      <c r="NDK3" s="2068"/>
      <c r="NDL3" s="2068"/>
      <c r="NDM3" s="2068"/>
      <c r="NDN3" s="2068"/>
      <c r="NDO3" s="2068"/>
      <c r="NDP3" s="2068"/>
      <c r="NDQ3" s="2068"/>
      <c r="NDR3" s="2068"/>
      <c r="NDS3" s="2068"/>
      <c r="NDT3" s="2068"/>
      <c r="NDU3" s="2068"/>
      <c r="NDV3" s="2068"/>
      <c r="NDW3" s="2068"/>
      <c r="NDX3" s="2068"/>
      <c r="NDY3" s="2068"/>
      <c r="NDZ3" s="2068"/>
      <c r="NEA3" s="2068"/>
      <c r="NEB3" s="2068"/>
      <c r="NEC3" s="2068"/>
      <c r="NED3" s="2068"/>
      <c r="NEE3" s="2068"/>
      <c r="NEF3" s="2068"/>
      <c r="NEG3" s="2068"/>
      <c r="NEH3" s="2068"/>
      <c r="NEI3" s="2068"/>
      <c r="NEJ3" s="2068"/>
      <c r="NEK3" s="2068"/>
      <c r="NEL3" s="2068"/>
      <c r="NEM3" s="2068"/>
      <c r="NEN3" s="2068"/>
      <c r="NEO3" s="2068"/>
      <c r="NEP3" s="2068"/>
      <c r="NEQ3" s="2068"/>
      <c r="NER3" s="2068"/>
      <c r="NES3" s="2068"/>
      <c r="NET3" s="2068"/>
      <c r="NEU3" s="2068"/>
      <c r="NEV3" s="2068"/>
      <c r="NEW3" s="2068"/>
      <c r="NEX3" s="2068"/>
      <c r="NEY3" s="2068"/>
      <c r="NEZ3" s="2068"/>
      <c r="NFA3" s="2068"/>
      <c r="NFB3" s="2068"/>
      <c r="NFC3" s="2068"/>
      <c r="NFD3" s="2068"/>
      <c r="NFE3" s="2068"/>
      <c r="NFF3" s="2068"/>
      <c r="NFG3" s="2068"/>
      <c r="NFH3" s="2068"/>
      <c r="NFI3" s="2068"/>
      <c r="NFJ3" s="2068"/>
      <c r="NFK3" s="2068"/>
      <c r="NFL3" s="2068"/>
      <c r="NFM3" s="2068"/>
      <c r="NFN3" s="2068"/>
      <c r="NFO3" s="2068"/>
      <c r="NFP3" s="2068"/>
      <c r="NFQ3" s="2068"/>
      <c r="NFR3" s="2068"/>
      <c r="NFS3" s="2068"/>
      <c r="NFT3" s="2068"/>
      <c r="NFU3" s="2068"/>
      <c r="NFV3" s="2068"/>
      <c r="NFW3" s="2068"/>
      <c r="NFX3" s="2068"/>
      <c r="NFY3" s="2068"/>
      <c r="NFZ3" s="2068"/>
      <c r="NGA3" s="2068"/>
      <c r="NGB3" s="2068"/>
      <c r="NGC3" s="2068"/>
      <c r="NGD3" s="2068"/>
      <c r="NGE3" s="2068"/>
      <c r="NGF3" s="2068"/>
      <c r="NGG3" s="2068"/>
      <c r="NGH3" s="2068"/>
      <c r="NGI3" s="2068"/>
      <c r="NGJ3" s="2068"/>
      <c r="NGK3" s="2068"/>
      <c r="NGL3" s="2068"/>
      <c r="NGM3" s="2068"/>
      <c r="NGN3" s="2068"/>
      <c r="NGO3" s="2068"/>
      <c r="NGP3" s="2068"/>
      <c r="NGQ3" s="2068"/>
      <c r="NGR3" s="2068"/>
      <c r="NGS3" s="2068"/>
      <c r="NGT3" s="2068"/>
      <c r="NGU3" s="2068"/>
      <c r="NGV3" s="2068"/>
      <c r="NGW3" s="2068"/>
      <c r="NGX3" s="2068"/>
      <c r="NGY3" s="2068"/>
      <c r="NGZ3" s="2068"/>
      <c r="NHA3" s="2068"/>
      <c r="NHB3" s="2068"/>
      <c r="NHC3" s="2068"/>
      <c r="NHD3" s="2068"/>
      <c r="NHE3" s="2068"/>
      <c r="NHF3" s="2068"/>
      <c r="NHG3" s="2068"/>
      <c r="NHH3" s="2068"/>
      <c r="NHI3" s="2068"/>
      <c r="NHJ3" s="2068"/>
      <c r="NHK3" s="2068"/>
      <c r="NHL3" s="2068"/>
      <c r="NHM3" s="2068"/>
      <c r="NHN3" s="2068"/>
      <c r="NHO3" s="2068"/>
      <c r="NHP3" s="2068"/>
      <c r="NHQ3" s="2068"/>
      <c r="NHR3" s="2068"/>
      <c r="NHS3" s="2068"/>
      <c r="NHT3" s="2068"/>
      <c r="NHU3" s="2068"/>
      <c r="NHV3" s="2068"/>
      <c r="NHW3" s="2068"/>
      <c r="NHX3" s="2068"/>
      <c r="NHY3" s="2068"/>
      <c r="NHZ3" s="2068"/>
      <c r="NIA3" s="2068"/>
      <c r="NIB3" s="2068"/>
      <c r="NIC3" s="2068"/>
      <c r="NID3" s="2068"/>
      <c r="NIE3" s="2068"/>
      <c r="NIF3" s="2068"/>
      <c r="NIG3" s="2068"/>
      <c r="NIH3" s="2068"/>
      <c r="NII3" s="2068"/>
      <c r="NIJ3" s="2068"/>
      <c r="NIK3" s="2068"/>
      <c r="NIL3" s="2068"/>
      <c r="NIM3" s="2068"/>
      <c r="NIN3" s="2068"/>
      <c r="NIO3" s="2068"/>
      <c r="NIP3" s="2068"/>
      <c r="NIQ3" s="2068"/>
      <c r="NIR3" s="2068"/>
      <c r="NIS3" s="2068"/>
      <c r="NIT3" s="2068"/>
      <c r="NIU3" s="2068"/>
      <c r="NIV3" s="2068"/>
      <c r="NIW3" s="2068"/>
      <c r="NIX3" s="2068"/>
      <c r="NIY3" s="2068"/>
      <c r="NIZ3" s="2068"/>
      <c r="NJA3" s="2068"/>
      <c r="NJB3" s="2068"/>
      <c r="NJC3" s="2068"/>
      <c r="NJD3" s="2068"/>
      <c r="NJE3" s="2068"/>
      <c r="NJF3" s="2068"/>
      <c r="NJG3" s="2068"/>
      <c r="NJH3" s="2068"/>
      <c r="NJI3" s="2068"/>
      <c r="NJJ3" s="2068"/>
      <c r="NJK3" s="2068"/>
      <c r="NJL3" s="2068"/>
      <c r="NJM3" s="2068"/>
      <c r="NJN3" s="2068"/>
      <c r="NJO3" s="2068"/>
      <c r="NJP3" s="2068"/>
      <c r="NJQ3" s="2068"/>
      <c r="NJR3" s="2068"/>
      <c r="NJS3" s="2068"/>
      <c r="NJT3" s="2068"/>
      <c r="NJU3" s="2068"/>
      <c r="NJV3" s="2068"/>
      <c r="NJW3" s="2068"/>
      <c r="NJX3" s="2068"/>
      <c r="NJY3" s="2068"/>
      <c r="NJZ3" s="2068"/>
      <c r="NKA3" s="2068"/>
      <c r="NKB3" s="2068"/>
      <c r="NKC3" s="2068"/>
      <c r="NKD3" s="2068"/>
      <c r="NKE3" s="2068"/>
      <c r="NKF3" s="2068"/>
      <c r="NKG3" s="2068"/>
      <c r="NKH3" s="2068"/>
      <c r="NKI3" s="2068"/>
      <c r="NKJ3" s="2068"/>
      <c r="NKK3" s="2068"/>
      <c r="NKL3" s="2068"/>
      <c r="NKM3" s="2068"/>
      <c r="NKN3" s="2068"/>
      <c r="NKO3" s="2068"/>
      <c r="NKP3" s="2068"/>
      <c r="NKQ3" s="2068"/>
      <c r="NKR3" s="2068"/>
      <c r="NKS3" s="2068"/>
      <c r="NKT3" s="2068"/>
      <c r="NKU3" s="2068"/>
      <c r="NKV3" s="2068"/>
      <c r="NKW3" s="2068"/>
      <c r="NKX3" s="2068"/>
      <c r="NKY3" s="2068"/>
      <c r="NKZ3" s="2068"/>
      <c r="NLA3" s="2068"/>
      <c r="NLB3" s="2068"/>
      <c r="NLC3" s="2068"/>
      <c r="NLD3" s="2068"/>
      <c r="NLE3" s="2068"/>
      <c r="NLF3" s="2068"/>
      <c r="NLG3" s="2068"/>
      <c r="NLH3" s="2068"/>
      <c r="NLI3" s="2068"/>
      <c r="NLJ3" s="2068"/>
      <c r="NLK3" s="2068"/>
      <c r="NLL3" s="2068"/>
      <c r="NLM3" s="2068"/>
      <c r="NLN3" s="2068"/>
      <c r="NLO3" s="2068"/>
      <c r="NLP3" s="2068"/>
      <c r="NLQ3" s="2068"/>
      <c r="NLR3" s="2068"/>
      <c r="NLS3" s="2068"/>
      <c r="NLT3" s="2068"/>
      <c r="NLU3" s="2068"/>
      <c r="NLV3" s="2068"/>
      <c r="NLW3" s="2068"/>
      <c r="NLX3" s="2068"/>
      <c r="NLY3" s="2068"/>
      <c r="NLZ3" s="2068"/>
      <c r="NMA3" s="2068"/>
      <c r="NMB3" s="2068"/>
      <c r="NMC3" s="2068"/>
      <c r="NMD3" s="2068"/>
      <c r="NME3" s="2068"/>
      <c r="NMF3" s="2068"/>
      <c r="NMG3" s="2068"/>
      <c r="NMH3" s="2068"/>
      <c r="NMI3" s="2068"/>
      <c r="NMJ3" s="2068"/>
      <c r="NMK3" s="2068"/>
      <c r="NML3" s="2068"/>
      <c r="NMM3" s="2068"/>
      <c r="NMN3" s="2068"/>
      <c r="NMO3" s="2068"/>
      <c r="NMP3" s="2068"/>
      <c r="NMQ3" s="2068"/>
      <c r="NMR3" s="2068"/>
      <c r="NMS3" s="2068"/>
      <c r="NMT3" s="2068"/>
      <c r="NMU3" s="2068"/>
      <c r="NMV3" s="2068"/>
      <c r="NMW3" s="2068"/>
      <c r="NMX3" s="2068"/>
      <c r="NMY3" s="2068"/>
      <c r="NMZ3" s="2068"/>
      <c r="NNA3" s="2068"/>
      <c r="NNB3" s="2068"/>
      <c r="NNC3" s="2068"/>
      <c r="NND3" s="2068"/>
      <c r="NNE3" s="2068"/>
      <c r="NNF3" s="2068"/>
      <c r="NNG3" s="2068"/>
      <c r="NNH3" s="2068"/>
      <c r="NNI3" s="2068"/>
      <c r="NNJ3" s="2068"/>
      <c r="NNK3" s="2068"/>
      <c r="NNL3" s="2068"/>
      <c r="NNM3" s="2068"/>
      <c r="NNN3" s="2068"/>
      <c r="NNO3" s="2068"/>
      <c r="NNP3" s="2068"/>
      <c r="NNQ3" s="2068"/>
      <c r="NNR3" s="2068"/>
      <c r="NNS3" s="2068"/>
      <c r="NNT3" s="2068"/>
      <c r="NNU3" s="2068"/>
      <c r="NNV3" s="2068"/>
      <c r="NNW3" s="2068"/>
      <c r="NNX3" s="2068"/>
      <c r="NNY3" s="2068"/>
      <c r="NNZ3" s="2068"/>
      <c r="NOA3" s="2068"/>
      <c r="NOB3" s="2068"/>
      <c r="NOC3" s="2068"/>
      <c r="NOD3" s="2068"/>
      <c r="NOE3" s="2068"/>
      <c r="NOF3" s="2068"/>
      <c r="NOG3" s="2068"/>
      <c r="NOH3" s="2068"/>
      <c r="NOI3" s="2068"/>
      <c r="NOJ3" s="2068"/>
      <c r="NOK3" s="2068"/>
      <c r="NOL3" s="2068"/>
      <c r="NOM3" s="2068"/>
      <c r="NON3" s="2068"/>
      <c r="NOO3" s="2068"/>
      <c r="NOP3" s="2068"/>
      <c r="NOQ3" s="2068"/>
      <c r="NOR3" s="2068"/>
      <c r="NOS3" s="2068"/>
      <c r="NOT3" s="2068"/>
      <c r="NOU3" s="2068"/>
      <c r="NOV3" s="2068"/>
      <c r="NOW3" s="2068"/>
      <c r="NOX3" s="2068"/>
      <c r="NOY3" s="2068"/>
      <c r="NOZ3" s="2068"/>
      <c r="NPA3" s="2068"/>
      <c r="NPB3" s="2068"/>
      <c r="NPC3" s="2068"/>
      <c r="NPD3" s="2068"/>
      <c r="NPE3" s="2068"/>
      <c r="NPF3" s="2068"/>
      <c r="NPG3" s="2068"/>
      <c r="NPH3" s="2068"/>
      <c r="NPI3" s="2068"/>
      <c r="NPJ3" s="2068"/>
      <c r="NPK3" s="2068"/>
      <c r="NPL3" s="2068"/>
      <c r="NPM3" s="2068"/>
      <c r="NPN3" s="2068"/>
      <c r="NPO3" s="2068"/>
      <c r="NPP3" s="2068"/>
      <c r="NPQ3" s="2068"/>
      <c r="NPR3" s="2068"/>
      <c r="NPS3" s="2068"/>
      <c r="NPT3" s="2068"/>
      <c r="NPU3" s="2068"/>
      <c r="NPV3" s="2068"/>
      <c r="NPW3" s="2068"/>
      <c r="NPX3" s="2068"/>
      <c r="NPY3" s="2068"/>
      <c r="NPZ3" s="2068"/>
      <c r="NQA3" s="2068"/>
      <c r="NQB3" s="2068"/>
      <c r="NQC3" s="2068"/>
      <c r="NQD3" s="2068"/>
      <c r="NQE3" s="2068"/>
      <c r="NQF3" s="2068"/>
      <c r="NQG3" s="2068"/>
      <c r="NQH3" s="2068"/>
      <c r="NQI3" s="2068"/>
      <c r="NQJ3" s="2068"/>
      <c r="NQK3" s="2068"/>
      <c r="NQL3" s="2068"/>
      <c r="NQM3" s="2068"/>
      <c r="NQN3" s="2068"/>
      <c r="NQO3" s="2068"/>
      <c r="NQP3" s="2068"/>
      <c r="NQQ3" s="2068"/>
      <c r="NQR3" s="2068"/>
      <c r="NQS3" s="2068"/>
      <c r="NQT3" s="2068"/>
      <c r="NQU3" s="2068"/>
      <c r="NQV3" s="2068"/>
      <c r="NQW3" s="2068"/>
      <c r="NQX3" s="2068"/>
      <c r="NQY3" s="2068"/>
      <c r="NQZ3" s="2068"/>
      <c r="NRA3" s="2068"/>
      <c r="NRB3" s="2068"/>
      <c r="NRC3" s="2068"/>
      <c r="NRD3" s="2068"/>
      <c r="NRE3" s="2068"/>
      <c r="NRF3" s="2068"/>
      <c r="NRG3" s="2068"/>
      <c r="NRH3" s="2068"/>
      <c r="NRI3" s="2068"/>
      <c r="NRJ3" s="2068"/>
      <c r="NRK3" s="2068"/>
      <c r="NRL3" s="2068"/>
      <c r="NRM3" s="2068"/>
      <c r="NRN3" s="2068"/>
      <c r="NRO3" s="2068"/>
      <c r="NRP3" s="2068"/>
      <c r="NRQ3" s="2068"/>
      <c r="NRR3" s="2068"/>
      <c r="NRS3" s="2068"/>
      <c r="NRT3" s="2068"/>
      <c r="NRU3" s="2068"/>
      <c r="NRV3" s="2068"/>
      <c r="NRW3" s="2068"/>
      <c r="NRX3" s="2068"/>
      <c r="NRY3" s="2068"/>
      <c r="NRZ3" s="2068"/>
      <c r="NSA3" s="2068"/>
      <c r="NSB3" s="2068"/>
      <c r="NSC3" s="2068"/>
      <c r="NSD3" s="2068"/>
      <c r="NSE3" s="2068"/>
      <c r="NSF3" s="2068"/>
      <c r="NSG3" s="2068"/>
      <c r="NSH3" s="2068"/>
      <c r="NSI3" s="2068"/>
      <c r="NSJ3" s="2068"/>
      <c r="NSK3" s="2068"/>
      <c r="NSL3" s="2068"/>
      <c r="NSM3" s="2068"/>
      <c r="NSN3" s="2068"/>
      <c r="NSO3" s="2068"/>
      <c r="NSP3" s="2068"/>
      <c r="NSQ3" s="2068"/>
      <c r="NSR3" s="2068"/>
      <c r="NSS3" s="2068"/>
      <c r="NST3" s="2068"/>
      <c r="NSU3" s="2068"/>
      <c r="NSV3" s="2068"/>
      <c r="NSW3" s="2068"/>
      <c r="NSX3" s="2068"/>
      <c r="NSY3" s="2068"/>
      <c r="NSZ3" s="2068"/>
      <c r="NTA3" s="2068"/>
      <c r="NTB3" s="2068"/>
      <c r="NTC3" s="2068"/>
      <c r="NTD3" s="2068"/>
      <c r="NTE3" s="2068"/>
      <c r="NTF3" s="2068"/>
      <c r="NTG3" s="2068"/>
      <c r="NTH3" s="2068"/>
      <c r="NTI3" s="2068"/>
      <c r="NTJ3" s="2068"/>
      <c r="NTK3" s="2068"/>
      <c r="NTL3" s="2068"/>
      <c r="NTM3" s="2068"/>
      <c r="NTN3" s="2068"/>
      <c r="NTO3" s="2068"/>
      <c r="NTP3" s="2068"/>
      <c r="NTQ3" s="2068"/>
      <c r="NTR3" s="2068"/>
      <c r="NTS3" s="2068"/>
      <c r="NTT3" s="2068"/>
      <c r="NTU3" s="2068"/>
      <c r="NTV3" s="2068"/>
      <c r="NTW3" s="2068"/>
      <c r="NTX3" s="2068"/>
      <c r="NTY3" s="2068"/>
      <c r="NTZ3" s="2068"/>
      <c r="NUA3" s="2068"/>
      <c r="NUB3" s="2068"/>
      <c r="NUC3" s="2068"/>
      <c r="NUD3" s="2068"/>
      <c r="NUE3" s="2068"/>
      <c r="NUF3" s="2068"/>
      <c r="NUG3" s="2068"/>
      <c r="NUH3" s="2068"/>
      <c r="NUI3" s="2068"/>
      <c r="NUJ3" s="2068"/>
      <c r="NUK3" s="2068"/>
      <c r="NUL3" s="2068"/>
      <c r="NUM3" s="2068"/>
      <c r="NUN3" s="2068"/>
      <c r="NUO3" s="2068"/>
      <c r="NUP3" s="2068"/>
      <c r="NUQ3" s="2068"/>
      <c r="NUR3" s="2068"/>
      <c r="NUS3" s="2068"/>
      <c r="NUT3" s="2068"/>
      <c r="NUU3" s="2068"/>
      <c r="NUV3" s="2068"/>
      <c r="NUW3" s="2068"/>
      <c r="NUX3" s="2068"/>
      <c r="NUY3" s="2068"/>
      <c r="NUZ3" s="2068"/>
      <c r="NVA3" s="2068"/>
      <c r="NVB3" s="2068"/>
      <c r="NVC3" s="2068"/>
      <c r="NVD3" s="2068"/>
      <c r="NVE3" s="2068"/>
      <c r="NVF3" s="2068"/>
      <c r="NVG3" s="2068"/>
      <c r="NVH3" s="2068"/>
      <c r="NVI3" s="2068"/>
      <c r="NVJ3" s="2068"/>
      <c r="NVK3" s="2068"/>
      <c r="NVL3" s="2068"/>
      <c r="NVM3" s="2068"/>
      <c r="NVN3" s="2068"/>
      <c r="NVO3" s="2068"/>
      <c r="NVP3" s="2068"/>
      <c r="NVQ3" s="2068"/>
      <c r="NVR3" s="2068"/>
      <c r="NVS3" s="2068"/>
      <c r="NVT3" s="2068"/>
      <c r="NVU3" s="2068"/>
      <c r="NVV3" s="2068"/>
      <c r="NVW3" s="2068"/>
      <c r="NVX3" s="2068"/>
      <c r="NVY3" s="2068"/>
      <c r="NVZ3" s="2068"/>
      <c r="NWA3" s="2068"/>
      <c r="NWB3" s="2068"/>
      <c r="NWC3" s="2068"/>
      <c r="NWD3" s="2068"/>
      <c r="NWE3" s="2068"/>
      <c r="NWF3" s="2068"/>
      <c r="NWG3" s="2068"/>
      <c r="NWH3" s="2068"/>
      <c r="NWI3" s="2068"/>
      <c r="NWJ3" s="2068"/>
      <c r="NWK3" s="2068"/>
      <c r="NWL3" s="2068"/>
      <c r="NWM3" s="2068"/>
      <c r="NWN3" s="2068"/>
      <c r="NWO3" s="2068"/>
      <c r="NWP3" s="2068"/>
      <c r="NWQ3" s="2068"/>
      <c r="NWR3" s="2068"/>
      <c r="NWS3" s="2068"/>
      <c r="NWT3" s="2068"/>
      <c r="NWU3" s="2068"/>
      <c r="NWV3" s="2068"/>
      <c r="NWW3" s="2068"/>
      <c r="NWX3" s="2068"/>
      <c r="NWY3" s="2068"/>
      <c r="NWZ3" s="2068"/>
      <c r="NXA3" s="2068"/>
      <c r="NXB3" s="2068"/>
      <c r="NXC3" s="2068"/>
      <c r="NXD3" s="2068"/>
      <c r="NXE3" s="2068"/>
      <c r="NXF3" s="2068"/>
      <c r="NXG3" s="2068"/>
      <c r="NXH3" s="2068"/>
      <c r="NXI3" s="2068"/>
      <c r="NXJ3" s="2068"/>
      <c r="NXK3" s="2068"/>
      <c r="NXL3" s="2068"/>
      <c r="NXM3" s="2068"/>
      <c r="NXN3" s="2068"/>
      <c r="NXO3" s="2068"/>
      <c r="NXP3" s="2068"/>
      <c r="NXQ3" s="2068"/>
      <c r="NXR3" s="2068"/>
      <c r="NXS3" s="2068"/>
      <c r="NXT3" s="2068"/>
      <c r="NXU3" s="2068"/>
      <c r="NXV3" s="2068"/>
      <c r="NXW3" s="2068"/>
      <c r="NXX3" s="2068"/>
      <c r="NXY3" s="2068"/>
      <c r="NXZ3" s="2068"/>
      <c r="NYA3" s="2068"/>
      <c r="NYB3" s="2068"/>
      <c r="NYC3" s="2068"/>
      <c r="NYD3" s="2068"/>
      <c r="NYE3" s="2068"/>
      <c r="NYF3" s="2068"/>
      <c r="NYG3" s="2068"/>
      <c r="NYH3" s="2068"/>
      <c r="NYI3" s="2068"/>
      <c r="NYJ3" s="2068"/>
      <c r="NYK3" s="2068"/>
      <c r="NYL3" s="2068"/>
      <c r="NYM3" s="2068"/>
      <c r="NYN3" s="2068"/>
      <c r="NYO3" s="2068"/>
      <c r="NYP3" s="2068"/>
      <c r="NYQ3" s="2068"/>
      <c r="NYR3" s="2068"/>
      <c r="NYS3" s="2068"/>
      <c r="NYT3" s="2068"/>
      <c r="NYU3" s="2068"/>
      <c r="NYV3" s="2068"/>
      <c r="NYW3" s="2068"/>
      <c r="NYX3" s="2068"/>
      <c r="NYY3" s="2068"/>
      <c r="NYZ3" s="2068"/>
      <c r="NZA3" s="2068"/>
      <c r="NZB3" s="2068"/>
      <c r="NZC3" s="2068"/>
      <c r="NZD3" s="2068"/>
      <c r="NZE3" s="2068"/>
      <c r="NZF3" s="2068"/>
      <c r="NZG3" s="2068"/>
      <c r="NZH3" s="2068"/>
      <c r="NZI3" s="2068"/>
      <c r="NZJ3" s="2068"/>
      <c r="NZK3" s="2068"/>
      <c r="NZL3" s="2068"/>
      <c r="NZM3" s="2068"/>
      <c r="NZN3" s="2068"/>
      <c r="NZO3" s="2068"/>
      <c r="NZP3" s="2068"/>
      <c r="NZQ3" s="2068"/>
      <c r="NZR3" s="2068"/>
      <c r="NZS3" s="2068"/>
      <c r="NZT3" s="2068"/>
      <c r="NZU3" s="2068"/>
      <c r="NZV3" s="2068"/>
      <c r="NZW3" s="2068"/>
      <c r="NZX3" s="2068"/>
      <c r="NZY3" s="2068"/>
      <c r="NZZ3" s="2068"/>
      <c r="OAA3" s="2068"/>
      <c r="OAB3" s="2068"/>
      <c r="OAC3" s="2068"/>
      <c r="OAD3" s="2068"/>
      <c r="OAE3" s="2068"/>
      <c r="OAF3" s="2068"/>
      <c r="OAG3" s="2068"/>
      <c r="OAH3" s="2068"/>
      <c r="OAI3" s="2068"/>
      <c r="OAJ3" s="2068"/>
      <c r="OAK3" s="2068"/>
      <c r="OAL3" s="2068"/>
      <c r="OAM3" s="2068"/>
      <c r="OAN3" s="2068"/>
      <c r="OAO3" s="2068"/>
      <c r="OAP3" s="2068"/>
      <c r="OAQ3" s="2068"/>
      <c r="OAR3" s="2068"/>
      <c r="OAS3" s="2068"/>
      <c r="OAT3" s="2068"/>
      <c r="OAU3" s="2068"/>
      <c r="OAV3" s="2068"/>
      <c r="OAW3" s="2068"/>
      <c r="OAX3" s="2068"/>
      <c r="OAY3" s="2068"/>
      <c r="OAZ3" s="2068"/>
      <c r="OBA3" s="2068"/>
      <c r="OBB3" s="2068"/>
      <c r="OBC3" s="2068"/>
      <c r="OBD3" s="2068"/>
      <c r="OBE3" s="2068"/>
      <c r="OBF3" s="2068"/>
      <c r="OBG3" s="2068"/>
      <c r="OBH3" s="2068"/>
      <c r="OBI3" s="2068"/>
      <c r="OBJ3" s="2068"/>
      <c r="OBK3" s="2068"/>
      <c r="OBL3" s="2068"/>
      <c r="OBM3" s="2068"/>
      <c r="OBN3" s="2068"/>
      <c r="OBO3" s="2068"/>
      <c r="OBP3" s="2068"/>
      <c r="OBQ3" s="2068"/>
      <c r="OBR3" s="2068"/>
      <c r="OBS3" s="2068"/>
      <c r="OBT3" s="2068"/>
      <c r="OBU3" s="2068"/>
      <c r="OBV3" s="2068"/>
      <c r="OBW3" s="2068"/>
      <c r="OBX3" s="2068"/>
      <c r="OBY3" s="2068"/>
      <c r="OBZ3" s="2068"/>
      <c r="OCA3" s="2068"/>
      <c r="OCB3" s="2068"/>
      <c r="OCC3" s="2068"/>
      <c r="OCD3" s="2068"/>
      <c r="OCE3" s="2068"/>
      <c r="OCF3" s="2068"/>
      <c r="OCG3" s="2068"/>
      <c r="OCH3" s="2068"/>
      <c r="OCI3" s="2068"/>
      <c r="OCJ3" s="2068"/>
      <c r="OCK3" s="2068"/>
      <c r="OCL3" s="2068"/>
      <c r="OCM3" s="2068"/>
      <c r="OCN3" s="2068"/>
      <c r="OCO3" s="2068"/>
      <c r="OCP3" s="2068"/>
      <c r="OCQ3" s="2068"/>
      <c r="OCR3" s="2068"/>
      <c r="OCS3" s="2068"/>
      <c r="OCT3" s="2068"/>
      <c r="OCU3" s="2068"/>
      <c r="OCV3" s="2068"/>
      <c r="OCW3" s="2068"/>
      <c r="OCX3" s="2068"/>
      <c r="OCY3" s="2068"/>
      <c r="OCZ3" s="2068"/>
      <c r="ODA3" s="2068"/>
      <c r="ODB3" s="2068"/>
      <c r="ODC3" s="2068"/>
      <c r="ODD3" s="2068"/>
      <c r="ODE3" s="2068"/>
      <c r="ODF3" s="2068"/>
      <c r="ODG3" s="2068"/>
      <c r="ODH3" s="2068"/>
      <c r="ODI3" s="2068"/>
      <c r="ODJ3" s="2068"/>
      <c r="ODK3" s="2068"/>
      <c r="ODL3" s="2068"/>
      <c r="ODM3" s="2068"/>
      <c r="ODN3" s="2068"/>
      <c r="ODO3" s="2068"/>
      <c r="ODP3" s="2068"/>
      <c r="ODQ3" s="2068"/>
      <c r="ODR3" s="2068"/>
      <c r="ODS3" s="2068"/>
      <c r="ODT3" s="2068"/>
      <c r="ODU3" s="2068"/>
      <c r="ODV3" s="2068"/>
      <c r="ODW3" s="2068"/>
      <c r="ODX3" s="2068"/>
      <c r="ODY3" s="2068"/>
      <c r="ODZ3" s="2068"/>
      <c r="OEA3" s="2068"/>
      <c r="OEB3" s="2068"/>
      <c r="OEC3" s="2068"/>
      <c r="OED3" s="2068"/>
      <c r="OEE3" s="2068"/>
      <c r="OEF3" s="2068"/>
      <c r="OEG3" s="2068"/>
      <c r="OEH3" s="2068"/>
      <c r="OEI3" s="2068"/>
      <c r="OEJ3" s="2068"/>
      <c r="OEK3" s="2068"/>
      <c r="OEL3" s="2068"/>
      <c r="OEM3" s="2068"/>
      <c r="OEN3" s="2068"/>
      <c r="OEO3" s="2068"/>
      <c r="OEP3" s="2068"/>
      <c r="OEQ3" s="2068"/>
      <c r="OER3" s="2068"/>
      <c r="OES3" s="2068"/>
      <c r="OET3" s="2068"/>
      <c r="OEU3" s="2068"/>
      <c r="OEV3" s="2068"/>
      <c r="OEW3" s="2068"/>
      <c r="OEX3" s="2068"/>
      <c r="OEY3" s="2068"/>
      <c r="OEZ3" s="2068"/>
      <c r="OFA3" s="2068"/>
      <c r="OFB3" s="2068"/>
      <c r="OFC3" s="2068"/>
      <c r="OFD3" s="2068"/>
      <c r="OFE3" s="2068"/>
      <c r="OFF3" s="2068"/>
      <c r="OFG3" s="2068"/>
      <c r="OFH3" s="2068"/>
      <c r="OFI3" s="2068"/>
      <c r="OFJ3" s="2068"/>
      <c r="OFK3" s="2068"/>
      <c r="OFL3" s="2068"/>
      <c r="OFM3" s="2068"/>
      <c r="OFN3" s="2068"/>
      <c r="OFO3" s="2068"/>
      <c r="OFP3" s="2068"/>
      <c r="OFQ3" s="2068"/>
      <c r="OFR3" s="2068"/>
      <c r="OFS3" s="2068"/>
      <c r="OFT3" s="2068"/>
      <c r="OFU3" s="2068"/>
      <c r="OFV3" s="2068"/>
      <c r="OFW3" s="2068"/>
      <c r="OFX3" s="2068"/>
      <c r="OFY3" s="2068"/>
      <c r="OFZ3" s="2068"/>
      <c r="OGA3" s="2068"/>
      <c r="OGB3" s="2068"/>
      <c r="OGC3" s="2068"/>
      <c r="OGD3" s="2068"/>
      <c r="OGE3" s="2068"/>
      <c r="OGF3" s="2068"/>
      <c r="OGG3" s="2068"/>
      <c r="OGH3" s="2068"/>
      <c r="OGI3" s="2068"/>
      <c r="OGJ3" s="2068"/>
      <c r="OGK3" s="2068"/>
      <c r="OGL3" s="2068"/>
      <c r="OGM3" s="2068"/>
      <c r="OGN3" s="2068"/>
      <c r="OGO3" s="2068"/>
      <c r="OGP3" s="2068"/>
      <c r="OGQ3" s="2068"/>
      <c r="OGR3" s="2068"/>
      <c r="OGS3" s="2068"/>
      <c r="OGT3" s="2068"/>
      <c r="OGU3" s="2068"/>
      <c r="OGV3" s="2068"/>
      <c r="OGW3" s="2068"/>
      <c r="OGX3" s="2068"/>
      <c r="OGY3" s="2068"/>
      <c r="OGZ3" s="2068"/>
      <c r="OHA3" s="2068"/>
      <c r="OHB3" s="2068"/>
      <c r="OHC3" s="2068"/>
      <c r="OHD3" s="2068"/>
      <c r="OHE3" s="2068"/>
      <c r="OHF3" s="2068"/>
      <c r="OHG3" s="2068"/>
      <c r="OHH3" s="2068"/>
      <c r="OHI3" s="2068"/>
      <c r="OHJ3" s="2068"/>
      <c r="OHK3" s="2068"/>
      <c r="OHL3" s="2068"/>
      <c r="OHM3" s="2068"/>
      <c r="OHN3" s="2068"/>
      <c r="OHO3" s="2068"/>
      <c r="OHP3" s="2068"/>
      <c r="OHQ3" s="2068"/>
      <c r="OHR3" s="2068"/>
      <c r="OHS3" s="2068"/>
      <c r="OHT3" s="2068"/>
      <c r="OHU3" s="2068"/>
      <c r="OHV3" s="2068"/>
      <c r="OHW3" s="2068"/>
      <c r="OHX3" s="2068"/>
      <c r="OHY3" s="2068"/>
      <c r="OHZ3" s="2068"/>
      <c r="OIA3" s="2068"/>
      <c r="OIB3" s="2068"/>
      <c r="OIC3" s="2068"/>
      <c r="OID3" s="2068"/>
      <c r="OIE3" s="2068"/>
      <c r="OIF3" s="2068"/>
      <c r="OIG3" s="2068"/>
      <c r="OIH3" s="2068"/>
      <c r="OII3" s="2068"/>
      <c r="OIJ3" s="2068"/>
      <c r="OIK3" s="2068"/>
      <c r="OIL3" s="2068"/>
      <c r="OIM3" s="2068"/>
      <c r="OIN3" s="2068"/>
      <c r="OIO3" s="2068"/>
      <c r="OIP3" s="2068"/>
      <c r="OIQ3" s="2068"/>
      <c r="OIR3" s="2068"/>
      <c r="OIS3" s="2068"/>
      <c r="OIT3" s="2068"/>
      <c r="OIU3" s="2068"/>
      <c r="OIV3" s="2068"/>
      <c r="OIW3" s="2068"/>
      <c r="OIX3" s="2068"/>
      <c r="OIY3" s="2068"/>
      <c r="OIZ3" s="2068"/>
      <c r="OJA3" s="2068"/>
      <c r="OJB3" s="2068"/>
      <c r="OJC3" s="2068"/>
      <c r="OJD3" s="2068"/>
      <c r="OJE3" s="2068"/>
      <c r="OJF3" s="2068"/>
      <c r="OJG3" s="2068"/>
      <c r="OJH3" s="2068"/>
      <c r="OJI3" s="2068"/>
      <c r="OJJ3" s="2068"/>
      <c r="OJK3" s="2068"/>
      <c r="OJL3" s="2068"/>
      <c r="OJM3" s="2068"/>
      <c r="OJN3" s="2068"/>
      <c r="OJO3" s="2068"/>
      <c r="OJP3" s="2068"/>
      <c r="OJQ3" s="2068"/>
      <c r="OJR3" s="2068"/>
      <c r="OJS3" s="2068"/>
      <c r="OJT3" s="2068"/>
      <c r="OJU3" s="2068"/>
      <c r="OJV3" s="2068"/>
      <c r="OJW3" s="2068"/>
      <c r="OJX3" s="2068"/>
      <c r="OJY3" s="2068"/>
      <c r="OJZ3" s="2068"/>
      <c r="OKA3" s="2068"/>
      <c r="OKB3" s="2068"/>
      <c r="OKC3" s="2068"/>
      <c r="OKD3" s="2068"/>
      <c r="OKE3" s="2068"/>
      <c r="OKF3" s="2068"/>
      <c r="OKG3" s="2068"/>
      <c r="OKH3" s="2068"/>
      <c r="OKI3" s="2068"/>
      <c r="OKJ3" s="2068"/>
      <c r="OKK3" s="2068"/>
      <c r="OKL3" s="2068"/>
      <c r="OKM3" s="2068"/>
      <c r="OKN3" s="2068"/>
      <c r="OKO3" s="2068"/>
      <c r="OKP3" s="2068"/>
      <c r="OKQ3" s="2068"/>
      <c r="OKR3" s="2068"/>
      <c r="OKS3" s="2068"/>
      <c r="OKT3" s="2068"/>
      <c r="OKU3" s="2068"/>
      <c r="OKV3" s="2068"/>
      <c r="OKW3" s="2068"/>
      <c r="OKX3" s="2068"/>
      <c r="OKY3" s="2068"/>
      <c r="OKZ3" s="2068"/>
      <c r="OLA3" s="2068"/>
      <c r="OLB3" s="2068"/>
      <c r="OLC3" s="2068"/>
      <c r="OLD3" s="2068"/>
      <c r="OLE3" s="2068"/>
      <c r="OLF3" s="2068"/>
      <c r="OLG3" s="2068"/>
      <c r="OLH3" s="2068"/>
      <c r="OLI3" s="2068"/>
      <c r="OLJ3" s="2068"/>
      <c r="OLK3" s="2068"/>
      <c r="OLL3" s="2068"/>
      <c r="OLM3" s="2068"/>
      <c r="OLN3" s="2068"/>
      <c r="OLO3" s="2068"/>
      <c r="OLP3" s="2068"/>
      <c r="OLQ3" s="2068"/>
      <c r="OLR3" s="2068"/>
      <c r="OLS3" s="2068"/>
      <c r="OLT3" s="2068"/>
      <c r="OLU3" s="2068"/>
      <c r="OLV3" s="2068"/>
      <c r="OLW3" s="2068"/>
      <c r="OLX3" s="2068"/>
      <c r="OLY3" s="2068"/>
      <c r="OLZ3" s="2068"/>
      <c r="OMA3" s="2068"/>
      <c r="OMB3" s="2068"/>
      <c r="OMC3" s="2068"/>
      <c r="OMD3" s="2068"/>
      <c r="OME3" s="2068"/>
      <c r="OMF3" s="2068"/>
      <c r="OMG3" s="2068"/>
      <c r="OMH3" s="2068"/>
      <c r="OMI3" s="2068"/>
      <c r="OMJ3" s="2068"/>
      <c r="OMK3" s="2068"/>
      <c r="OML3" s="2068"/>
      <c r="OMM3" s="2068"/>
      <c r="OMN3" s="2068"/>
      <c r="OMO3" s="2068"/>
      <c r="OMP3" s="2068"/>
      <c r="OMQ3" s="2068"/>
      <c r="OMR3" s="2068"/>
      <c r="OMS3" s="2068"/>
      <c r="OMT3" s="2068"/>
      <c r="OMU3" s="2068"/>
      <c r="OMV3" s="2068"/>
      <c r="OMW3" s="2068"/>
      <c r="OMX3" s="2068"/>
      <c r="OMY3" s="2068"/>
      <c r="OMZ3" s="2068"/>
      <c r="ONA3" s="2068"/>
      <c r="ONB3" s="2068"/>
      <c r="ONC3" s="2068"/>
      <c r="OND3" s="2068"/>
      <c r="ONE3" s="2068"/>
      <c r="ONF3" s="2068"/>
      <c r="ONG3" s="2068"/>
      <c r="ONH3" s="2068"/>
      <c r="ONI3" s="2068"/>
      <c r="ONJ3" s="2068"/>
      <c r="ONK3" s="2068"/>
      <c r="ONL3" s="2068"/>
      <c r="ONM3" s="2068"/>
      <c r="ONN3" s="2068"/>
      <c r="ONO3" s="2068"/>
      <c r="ONP3" s="2068"/>
      <c r="ONQ3" s="2068"/>
      <c r="ONR3" s="2068"/>
      <c r="ONS3" s="2068"/>
      <c r="ONT3" s="2068"/>
      <c r="ONU3" s="2068"/>
      <c r="ONV3" s="2068"/>
      <c r="ONW3" s="2068"/>
      <c r="ONX3" s="2068"/>
      <c r="ONY3" s="2068"/>
      <c r="ONZ3" s="2068"/>
      <c r="OOA3" s="2068"/>
      <c r="OOB3" s="2068"/>
      <c r="OOC3" s="2068"/>
      <c r="OOD3" s="2068"/>
      <c r="OOE3" s="2068"/>
      <c r="OOF3" s="2068"/>
      <c r="OOG3" s="2068"/>
      <c r="OOH3" s="2068"/>
      <c r="OOI3" s="2068"/>
      <c r="OOJ3" s="2068"/>
      <c r="OOK3" s="2068"/>
      <c r="OOL3" s="2068"/>
      <c r="OOM3" s="2068"/>
      <c r="OON3" s="2068"/>
      <c r="OOO3" s="2068"/>
      <c r="OOP3" s="2068"/>
      <c r="OOQ3" s="2068"/>
      <c r="OOR3" s="2068"/>
      <c r="OOS3" s="2068"/>
      <c r="OOT3" s="2068"/>
      <c r="OOU3" s="2068"/>
      <c r="OOV3" s="2068"/>
      <c r="OOW3" s="2068"/>
      <c r="OOX3" s="2068"/>
      <c r="OOY3" s="2068"/>
      <c r="OOZ3" s="2068"/>
      <c r="OPA3" s="2068"/>
      <c r="OPB3" s="2068"/>
      <c r="OPC3" s="2068"/>
      <c r="OPD3" s="2068"/>
      <c r="OPE3" s="2068"/>
      <c r="OPF3" s="2068"/>
      <c r="OPG3" s="2068"/>
      <c r="OPH3" s="2068"/>
      <c r="OPI3" s="2068"/>
      <c r="OPJ3" s="2068"/>
      <c r="OPK3" s="2068"/>
      <c r="OPL3" s="2068"/>
      <c r="OPM3" s="2068"/>
      <c r="OPN3" s="2068"/>
      <c r="OPO3" s="2068"/>
      <c r="OPP3" s="2068"/>
      <c r="OPQ3" s="2068"/>
      <c r="OPR3" s="2068"/>
      <c r="OPS3" s="2068"/>
      <c r="OPT3" s="2068"/>
      <c r="OPU3" s="2068"/>
      <c r="OPV3" s="2068"/>
      <c r="OPW3" s="2068"/>
      <c r="OPX3" s="2068"/>
      <c r="OPY3" s="2068"/>
      <c r="OPZ3" s="2068"/>
      <c r="OQA3" s="2068"/>
      <c r="OQB3" s="2068"/>
      <c r="OQC3" s="2068"/>
      <c r="OQD3" s="2068"/>
      <c r="OQE3" s="2068"/>
      <c r="OQF3" s="2068"/>
      <c r="OQG3" s="2068"/>
      <c r="OQH3" s="2068"/>
      <c r="OQI3" s="2068"/>
      <c r="OQJ3" s="2068"/>
      <c r="OQK3" s="2068"/>
      <c r="OQL3" s="2068"/>
      <c r="OQM3" s="2068"/>
      <c r="OQN3" s="2068"/>
      <c r="OQO3" s="2068"/>
      <c r="OQP3" s="2068"/>
      <c r="OQQ3" s="2068"/>
      <c r="OQR3" s="2068"/>
      <c r="OQS3" s="2068"/>
      <c r="OQT3" s="2068"/>
      <c r="OQU3" s="2068"/>
      <c r="OQV3" s="2068"/>
      <c r="OQW3" s="2068"/>
      <c r="OQX3" s="2068"/>
      <c r="OQY3" s="2068"/>
      <c r="OQZ3" s="2068"/>
      <c r="ORA3" s="2068"/>
      <c r="ORB3" s="2068"/>
      <c r="ORC3" s="2068"/>
      <c r="ORD3" s="2068"/>
      <c r="ORE3" s="2068"/>
      <c r="ORF3" s="2068"/>
      <c r="ORG3" s="2068"/>
      <c r="ORH3" s="2068"/>
      <c r="ORI3" s="2068"/>
      <c r="ORJ3" s="2068"/>
      <c r="ORK3" s="2068"/>
      <c r="ORL3" s="2068"/>
      <c r="ORM3" s="2068"/>
      <c r="ORN3" s="2068"/>
      <c r="ORO3" s="2068"/>
      <c r="ORP3" s="2068"/>
      <c r="ORQ3" s="2068"/>
      <c r="ORR3" s="2068"/>
      <c r="ORS3" s="2068"/>
      <c r="ORT3" s="2068"/>
      <c r="ORU3" s="2068"/>
      <c r="ORV3" s="2068"/>
      <c r="ORW3" s="2068"/>
      <c r="ORX3" s="2068"/>
      <c r="ORY3" s="2068"/>
      <c r="ORZ3" s="2068"/>
      <c r="OSA3" s="2068"/>
      <c r="OSB3" s="2068"/>
      <c r="OSC3" s="2068"/>
      <c r="OSD3" s="2068"/>
      <c r="OSE3" s="2068"/>
      <c r="OSF3" s="2068"/>
      <c r="OSG3" s="2068"/>
      <c r="OSH3" s="2068"/>
      <c r="OSI3" s="2068"/>
      <c r="OSJ3" s="2068"/>
      <c r="OSK3" s="2068"/>
      <c r="OSL3" s="2068"/>
      <c r="OSM3" s="2068"/>
      <c r="OSN3" s="2068"/>
      <c r="OSO3" s="2068"/>
      <c r="OSP3" s="2068"/>
      <c r="OSQ3" s="2068"/>
      <c r="OSR3" s="2068"/>
      <c r="OSS3" s="2068"/>
      <c r="OST3" s="2068"/>
      <c r="OSU3" s="2068"/>
      <c r="OSV3" s="2068"/>
      <c r="OSW3" s="2068"/>
      <c r="OSX3" s="2068"/>
      <c r="OSY3" s="2068"/>
      <c r="OSZ3" s="2068"/>
      <c r="OTA3" s="2068"/>
      <c r="OTB3" s="2068"/>
      <c r="OTC3" s="2068"/>
      <c r="OTD3" s="2068"/>
      <c r="OTE3" s="2068"/>
      <c r="OTF3" s="2068"/>
      <c r="OTG3" s="2068"/>
      <c r="OTH3" s="2068"/>
      <c r="OTI3" s="2068"/>
      <c r="OTJ3" s="2068"/>
      <c r="OTK3" s="2068"/>
      <c r="OTL3" s="2068"/>
      <c r="OTM3" s="2068"/>
      <c r="OTN3" s="2068"/>
      <c r="OTO3" s="2068"/>
      <c r="OTP3" s="2068"/>
      <c r="OTQ3" s="2068"/>
      <c r="OTR3" s="2068"/>
      <c r="OTS3" s="2068"/>
      <c r="OTT3" s="2068"/>
      <c r="OTU3" s="2068"/>
      <c r="OTV3" s="2068"/>
      <c r="OTW3" s="2068"/>
      <c r="OTX3" s="2068"/>
      <c r="OTY3" s="2068"/>
      <c r="OTZ3" s="2068"/>
      <c r="OUA3" s="2068"/>
      <c r="OUB3" s="2068"/>
      <c r="OUC3" s="2068"/>
      <c r="OUD3" s="2068"/>
      <c r="OUE3" s="2068"/>
      <c r="OUF3" s="2068"/>
      <c r="OUG3" s="2068"/>
      <c r="OUH3" s="2068"/>
      <c r="OUI3" s="2068"/>
      <c r="OUJ3" s="2068"/>
      <c r="OUK3" s="2068"/>
      <c r="OUL3" s="2068"/>
      <c r="OUM3" s="2068"/>
      <c r="OUN3" s="2068"/>
      <c r="OUO3" s="2068"/>
      <c r="OUP3" s="2068"/>
      <c r="OUQ3" s="2068"/>
      <c r="OUR3" s="2068"/>
      <c r="OUS3" s="2068"/>
      <c r="OUT3" s="2068"/>
      <c r="OUU3" s="2068"/>
      <c r="OUV3" s="2068"/>
      <c r="OUW3" s="2068"/>
      <c r="OUX3" s="2068"/>
      <c r="OUY3" s="2068"/>
      <c r="OUZ3" s="2068"/>
      <c r="OVA3" s="2068"/>
      <c r="OVB3" s="2068"/>
      <c r="OVC3" s="2068"/>
      <c r="OVD3" s="2068"/>
      <c r="OVE3" s="2068"/>
      <c r="OVF3" s="2068"/>
      <c r="OVG3" s="2068"/>
      <c r="OVH3" s="2068"/>
      <c r="OVI3" s="2068"/>
      <c r="OVJ3" s="2068"/>
      <c r="OVK3" s="2068"/>
      <c r="OVL3" s="2068"/>
      <c r="OVM3" s="2068"/>
      <c r="OVN3" s="2068"/>
      <c r="OVO3" s="2068"/>
      <c r="OVP3" s="2068"/>
      <c r="OVQ3" s="2068"/>
      <c r="OVR3" s="2068"/>
      <c r="OVS3" s="2068"/>
      <c r="OVT3" s="2068"/>
      <c r="OVU3" s="2068"/>
      <c r="OVV3" s="2068"/>
      <c r="OVW3" s="2068"/>
      <c r="OVX3" s="2068"/>
      <c r="OVY3" s="2068"/>
      <c r="OVZ3" s="2068"/>
      <c r="OWA3" s="2068"/>
      <c r="OWB3" s="2068"/>
      <c r="OWC3" s="2068"/>
      <c r="OWD3" s="2068"/>
      <c r="OWE3" s="2068"/>
      <c r="OWF3" s="2068"/>
      <c r="OWG3" s="2068"/>
      <c r="OWH3" s="2068"/>
      <c r="OWI3" s="2068"/>
      <c r="OWJ3" s="2068"/>
      <c r="OWK3" s="2068"/>
      <c r="OWL3" s="2068"/>
      <c r="OWM3" s="2068"/>
      <c r="OWN3" s="2068"/>
      <c r="OWO3" s="2068"/>
      <c r="OWP3" s="2068"/>
      <c r="OWQ3" s="2068"/>
      <c r="OWR3" s="2068"/>
      <c r="OWS3" s="2068"/>
      <c r="OWT3" s="2068"/>
      <c r="OWU3" s="2068"/>
      <c r="OWV3" s="2068"/>
      <c r="OWW3" s="2068"/>
      <c r="OWX3" s="2068"/>
      <c r="OWY3" s="2068"/>
      <c r="OWZ3" s="2068"/>
      <c r="OXA3" s="2068"/>
      <c r="OXB3" s="2068"/>
      <c r="OXC3" s="2068"/>
      <c r="OXD3" s="2068"/>
      <c r="OXE3" s="2068"/>
      <c r="OXF3" s="2068"/>
      <c r="OXG3" s="2068"/>
      <c r="OXH3" s="2068"/>
      <c r="OXI3" s="2068"/>
      <c r="OXJ3" s="2068"/>
      <c r="OXK3" s="2068"/>
      <c r="OXL3" s="2068"/>
      <c r="OXM3" s="2068"/>
      <c r="OXN3" s="2068"/>
      <c r="OXO3" s="2068"/>
      <c r="OXP3" s="2068"/>
      <c r="OXQ3" s="2068"/>
      <c r="OXR3" s="2068"/>
      <c r="OXS3" s="2068"/>
      <c r="OXT3" s="2068"/>
      <c r="OXU3" s="2068"/>
      <c r="OXV3" s="2068"/>
      <c r="OXW3" s="2068"/>
      <c r="OXX3" s="2068"/>
      <c r="OXY3" s="2068"/>
      <c r="OXZ3" s="2068"/>
      <c r="OYA3" s="2068"/>
      <c r="OYB3" s="2068"/>
      <c r="OYC3" s="2068"/>
      <c r="OYD3" s="2068"/>
      <c r="OYE3" s="2068"/>
      <c r="OYF3" s="2068"/>
      <c r="OYG3" s="2068"/>
      <c r="OYH3" s="2068"/>
      <c r="OYI3" s="2068"/>
      <c r="OYJ3" s="2068"/>
      <c r="OYK3" s="2068"/>
      <c r="OYL3" s="2068"/>
      <c r="OYM3" s="2068"/>
      <c r="OYN3" s="2068"/>
      <c r="OYO3" s="2068"/>
      <c r="OYP3" s="2068"/>
      <c r="OYQ3" s="2068"/>
      <c r="OYR3" s="2068"/>
      <c r="OYS3" s="2068"/>
      <c r="OYT3" s="2068"/>
      <c r="OYU3" s="2068"/>
      <c r="OYV3" s="2068"/>
      <c r="OYW3" s="2068"/>
      <c r="OYX3" s="2068"/>
      <c r="OYY3" s="2068"/>
      <c r="OYZ3" s="2068"/>
      <c r="OZA3" s="2068"/>
      <c r="OZB3" s="2068"/>
      <c r="OZC3" s="2068"/>
      <c r="OZD3" s="2068"/>
      <c r="OZE3" s="2068"/>
      <c r="OZF3" s="2068"/>
      <c r="OZG3" s="2068"/>
      <c r="OZH3" s="2068"/>
      <c r="OZI3" s="2068"/>
      <c r="OZJ3" s="2068"/>
      <c r="OZK3" s="2068"/>
      <c r="OZL3" s="2068"/>
      <c r="OZM3" s="2068"/>
      <c r="OZN3" s="2068"/>
      <c r="OZO3" s="2068"/>
      <c r="OZP3" s="2068"/>
      <c r="OZQ3" s="2068"/>
      <c r="OZR3" s="2068"/>
      <c r="OZS3" s="2068"/>
      <c r="OZT3" s="2068"/>
      <c r="OZU3" s="2068"/>
      <c r="OZV3" s="2068"/>
      <c r="OZW3" s="2068"/>
      <c r="OZX3" s="2068"/>
      <c r="OZY3" s="2068"/>
      <c r="OZZ3" s="2068"/>
      <c r="PAA3" s="2068"/>
      <c r="PAB3" s="2068"/>
      <c r="PAC3" s="2068"/>
      <c r="PAD3" s="2068"/>
      <c r="PAE3" s="2068"/>
      <c r="PAF3" s="2068"/>
      <c r="PAG3" s="2068"/>
      <c r="PAH3" s="2068"/>
      <c r="PAI3" s="2068"/>
      <c r="PAJ3" s="2068"/>
      <c r="PAK3" s="2068"/>
      <c r="PAL3" s="2068"/>
      <c r="PAM3" s="2068"/>
      <c r="PAN3" s="2068"/>
      <c r="PAO3" s="2068"/>
      <c r="PAP3" s="2068"/>
      <c r="PAQ3" s="2068"/>
      <c r="PAR3" s="2068"/>
      <c r="PAS3" s="2068"/>
      <c r="PAT3" s="2068"/>
      <c r="PAU3" s="2068"/>
      <c r="PAV3" s="2068"/>
      <c r="PAW3" s="2068"/>
      <c r="PAX3" s="2068"/>
      <c r="PAY3" s="2068"/>
      <c r="PAZ3" s="2068"/>
      <c r="PBA3" s="2068"/>
      <c r="PBB3" s="2068"/>
      <c r="PBC3" s="2068"/>
      <c r="PBD3" s="2068"/>
      <c r="PBE3" s="2068"/>
      <c r="PBF3" s="2068"/>
      <c r="PBG3" s="2068"/>
      <c r="PBH3" s="2068"/>
      <c r="PBI3" s="2068"/>
      <c r="PBJ3" s="2068"/>
      <c r="PBK3" s="2068"/>
      <c r="PBL3" s="2068"/>
      <c r="PBM3" s="2068"/>
      <c r="PBN3" s="2068"/>
      <c r="PBO3" s="2068"/>
      <c r="PBP3" s="2068"/>
      <c r="PBQ3" s="2068"/>
      <c r="PBR3" s="2068"/>
      <c r="PBS3" s="2068"/>
      <c r="PBT3" s="2068"/>
      <c r="PBU3" s="2068"/>
      <c r="PBV3" s="2068"/>
      <c r="PBW3" s="2068"/>
      <c r="PBX3" s="2068"/>
      <c r="PBY3" s="2068"/>
      <c r="PBZ3" s="2068"/>
      <c r="PCA3" s="2068"/>
      <c r="PCB3" s="2068"/>
      <c r="PCC3" s="2068"/>
      <c r="PCD3" s="2068"/>
      <c r="PCE3" s="2068"/>
      <c r="PCF3" s="2068"/>
      <c r="PCG3" s="2068"/>
      <c r="PCH3" s="2068"/>
      <c r="PCI3" s="2068"/>
      <c r="PCJ3" s="2068"/>
      <c r="PCK3" s="2068"/>
      <c r="PCL3" s="2068"/>
      <c r="PCM3" s="2068"/>
      <c r="PCN3" s="2068"/>
      <c r="PCO3" s="2068"/>
      <c r="PCP3" s="2068"/>
      <c r="PCQ3" s="2068"/>
      <c r="PCR3" s="2068"/>
      <c r="PCS3" s="2068"/>
      <c r="PCT3" s="2068"/>
      <c r="PCU3" s="2068"/>
      <c r="PCV3" s="2068"/>
      <c r="PCW3" s="2068"/>
      <c r="PCX3" s="2068"/>
      <c r="PCY3" s="2068"/>
      <c r="PCZ3" s="2068"/>
      <c r="PDA3" s="2068"/>
      <c r="PDB3" s="2068"/>
      <c r="PDC3" s="2068"/>
      <c r="PDD3" s="2068"/>
      <c r="PDE3" s="2068"/>
      <c r="PDF3" s="2068"/>
      <c r="PDG3" s="2068"/>
      <c r="PDH3" s="2068"/>
      <c r="PDI3" s="2068"/>
      <c r="PDJ3" s="2068"/>
      <c r="PDK3" s="2068"/>
      <c r="PDL3" s="2068"/>
      <c r="PDM3" s="2068"/>
      <c r="PDN3" s="2068"/>
      <c r="PDO3" s="2068"/>
      <c r="PDP3" s="2068"/>
      <c r="PDQ3" s="2068"/>
      <c r="PDR3" s="2068"/>
      <c r="PDS3" s="2068"/>
      <c r="PDT3" s="2068"/>
      <c r="PDU3" s="2068"/>
      <c r="PDV3" s="2068"/>
      <c r="PDW3" s="2068"/>
      <c r="PDX3" s="2068"/>
      <c r="PDY3" s="2068"/>
      <c r="PDZ3" s="2068"/>
      <c r="PEA3" s="2068"/>
      <c r="PEB3" s="2068"/>
      <c r="PEC3" s="2068"/>
      <c r="PED3" s="2068"/>
      <c r="PEE3" s="2068"/>
      <c r="PEF3" s="2068"/>
      <c r="PEG3" s="2068"/>
      <c r="PEH3" s="2068"/>
      <c r="PEI3" s="2068"/>
      <c r="PEJ3" s="2068"/>
      <c r="PEK3" s="2068"/>
      <c r="PEL3" s="2068"/>
      <c r="PEM3" s="2068"/>
      <c r="PEN3" s="2068"/>
      <c r="PEO3" s="2068"/>
      <c r="PEP3" s="2068"/>
      <c r="PEQ3" s="2068"/>
      <c r="PER3" s="2068"/>
      <c r="PES3" s="2068"/>
      <c r="PET3" s="2068"/>
      <c r="PEU3" s="2068"/>
      <c r="PEV3" s="2068"/>
      <c r="PEW3" s="2068"/>
      <c r="PEX3" s="2068"/>
      <c r="PEY3" s="2068"/>
      <c r="PEZ3" s="2068"/>
      <c r="PFA3" s="2068"/>
      <c r="PFB3" s="2068"/>
      <c r="PFC3" s="2068"/>
      <c r="PFD3" s="2068"/>
      <c r="PFE3" s="2068"/>
      <c r="PFF3" s="2068"/>
      <c r="PFG3" s="2068"/>
      <c r="PFH3" s="2068"/>
      <c r="PFI3" s="2068"/>
      <c r="PFJ3" s="2068"/>
      <c r="PFK3" s="2068"/>
      <c r="PFL3" s="2068"/>
      <c r="PFM3" s="2068"/>
      <c r="PFN3" s="2068"/>
      <c r="PFO3" s="2068"/>
      <c r="PFP3" s="2068"/>
      <c r="PFQ3" s="2068"/>
      <c r="PFR3" s="2068"/>
      <c r="PFS3" s="2068"/>
      <c r="PFT3" s="2068"/>
      <c r="PFU3" s="2068"/>
      <c r="PFV3" s="2068"/>
      <c r="PFW3" s="2068"/>
      <c r="PFX3" s="2068"/>
      <c r="PFY3" s="2068"/>
      <c r="PFZ3" s="2068"/>
      <c r="PGA3" s="2068"/>
      <c r="PGB3" s="2068"/>
      <c r="PGC3" s="2068"/>
      <c r="PGD3" s="2068"/>
      <c r="PGE3" s="2068"/>
      <c r="PGF3" s="2068"/>
      <c r="PGG3" s="2068"/>
      <c r="PGH3" s="2068"/>
      <c r="PGI3" s="2068"/>
      <c r="PGJ3" s="2068"/>
      <c r="PGK3" s="2068"/>
      <c r="PGL3" s="2068"/>
      <c r="PGM3" s="2068"/>
      <c r="PGN3" s="2068"/>
      <c r="PGO3" s="2068"/>
      <c r="PGP3" s="2068"/>
      <c r="PGQ3" s="2068"/>
      <c r="PGR3" s="2068"/>
      <c r="PGS3" s="2068"/>
      <c r="PGT3" s="2068"/>
      <c r="PGU3" s="2068"/>
      <c r="PGV3" s="2068"/>
      <c r="PGW3" s="2068"/>
      <c r="PGX3" s="2068"/>
      <c r="PGY3" s="2068"/>
      <c r="PGZ3" s="2068"/>
      <c r="PHA3" s="2068"/>
      <c r="PHB3" s="2068"/>
      <c r="PHC3" s="2068"/>
      <c r="PHD3" s="2068"/>
      <c r="PHE3" s="2068"/>
      <c r="PHF3" s="2068"/>
      <c r="PHG3" s="2068"/>
      <c r="PHH3" s="2068"/>
      <c r="PHI3" s="2068"/>
      <c r="PHJ3" s="2068"/>
      <c r="PHK3" s="2068"/>
      <c r="PHL3" s="2068"/>
      <c r="PHM3" s="2068"/>
      <c r="PHN3" s="2068"/>
      <c r="PHO3" s="2068"/>
      <c r="PHP3" s="2068"/>
      <c r="PHQ3" s="2068"/>
      <c r="PHR3" s="2068"/>
      <c r="PHS3" s="2068"/>
      <c r="PHT3" s="2068"/>
      <c r="PHU3" s="2068"/>
      <c r="PHV3" s="2068"/>
      <c r="PHW3" s="2068"/>
      <c r="PHX3" s="2068"/>
      <c r="PHY3" s="2068"/>
      <c r="PHZ3" s="2068"/>
      <c r="PIA3" s="2068"/>
      <c r="PIB3" s="2068"/>
      <c r="PIC3" s="2068"/>
      <c r="PID3" s="2068"/>
      <c r="PIE3" s="2068"/>
      <c r="PIF3" s="2068"/>
      <c r="PIG3" s="2068"/>
      <c r="PIH3" s="2068"/>
      <c r="PII3" s="2068"/>
      <c r="PIJ3" s="2068"/>
      <c r="PIK3" s="2068"/>
      <c r="PIL3" s="2068"/>
      <c r="PIM3" s="2068"/>
      <c r="PIN3" s="2068"/>
      <c r="PIO3" s="2068"/>
      <c r="PIP3" s="2068"/>
      <c r="PIQ3" s="2068"/>
      <c r="PIR3" s="2068"/>
      <c r="PIS3" s="2068"/>
      <c r="PIT3" s="2068"/>
      <c r="PIU3" s="2068"/>
      <c r="PIV3" s="2068"/>
      <c r="PIW3" s="2068"/>
      <c r="PIX3" s="2068"/>
      <c r="PIY3" s="2068"/>
      <c r="PIZ3" s="2068"/>
      <c r="PJA3" s="2068"/>
      <c r="PJB3" s="2068"/>
      <c r="PJC3" s="2068"/>
      <c r="PJD3" s="2068"/>
      <c r="PJE3" s="2068"/>
      <c r="PJF3" s="2068"/>
      <c r="PJG3" s="2068"/>
      <c r="PJH3" s="2068"/>
      <c r="PJI3" s="2068"/>
      <c r="PJJ3" s="2068"/>
      <c r="PJK3" s="2068"/>
      <c r="PJL3" s="2068"/>
      <c r="PJM3" s="2068"/>
      <c r="PJN3" s="2068"/>
      <c r="PJO3" s="2068"/>
      <c r="PJP3" s="2068"/>
      <c r="PJQ3" s="2068"/>
      <c r="PJR3" s="2068"/>
      <c r="PJS3" s="2068"/>
      <c r="PJT3" s="2068"/>
      <c r="PJU3" s="2068"/>
      <c r="PJV3" s="2068"/>
      <c r="PJW3" s="2068"/>
      <c r="PJX3" s="2068"/>
      <c r="PJY3" s="2068"/>
      <c r="PJZ3" s="2068"/>
      <c r="PKA3" s="2068"/>
      <c r="PKB3" s="2068"/>
      <c r="PKC3" s="2068"/>
      <c r="PKD3" s="2068"/>
      <c r="PKE3" s="2068"/>
      <c r="PKF3" s="2068"/>
      <c r="PKG3" s="2068"/>
      <c r="PKH3" s="2068"/>
      <c r="PKI3" s="2068"/>
      <c r="PKJ3" s="2068"/>
      <c r="PKK3" s="2068"/>
      <c r="PKL3" s="2068"/>
      <c r="PKM3" s="2068"/>
      <c r="PKN3" s="2068"/>
      <c r="PKO3" s="2068"/>
      <c r="PKP3" s="2068"/>
      <c r="PKQ3" s="2068"/>
      <c r="PKR3" s="2068"/>
      <c r="PKS3" s="2068"/>
      <c r="PKT3" s="2068"/>
      <c r="PKU3" s="2068"/>
      <c r="PKV3" s="2068"/>
      <c r="PKW3" s="2068"/>
      <c r="PKX3" s="2068"/>
      <c r="PKY3" s="2068"/>
      <c r="PKZ3" s="2068"/>
      <c r="PLA3" s="2068"/>
      <c r="PLB3" s="2068"/>
      <c r="PLC3" s="2068"/>
      <c r="PLD3" s="2068"/>
      <c r="PLE3" s="2068"/>
      <c r="PLF3" s="2068"/>
      <c r="PLG3" s="2068"/>
      <c r="PLH3" s="2068"/>
      <c r="PLI3" s="2068"/>
      <c r="PLJ3" s="2068"/>
      <c r="PLK3" s="2068"/>
      <c r="PLL3" s="2068"/>
      <c r="PLM3" s="2068"/>
      <c r="PLN3" s="2068"/>
      <c r="PLO3" s="2068"/>
      <c r="PLP3" s="2068"/>
      <c r="PLQ3" s="2068"/>
      <c r="PLR3" s="2068"/>
      <c r="PLS3" s="2068"/>
      <c r="PLT3" s="2068"/>
      <c r="PLU3" s="2068"/>
      <c r="PLV3" s="2068"/>
      <c r="PLW3" s="2068"/>
      <c r="PLX3" s="2068"/>
      <c r="PLY3" s="2068"/>
      <c r="PLZ3" s="2068"/>
      <c r="PMA3" s="2068"/>
      <c r="PMB3" s="2068"/>
      <c r="PMC3" s="2068"/>
      <c r="PMD3" s="2068"/>
      <c r="PME3" s="2068"/>
      <c r="PMF3" s="2068"/>
      <c r="PMG3" s="2068"/>
      <c r="PMH3" s="2068"/>
      <c r="PMI3" s="2068"/>
      <c r="PMJ3" s="2068"/>
      <c r="PMK3" s="2068"/>
      <c r="PML3" s="2068"/>
      <c r="PMM3" s="2068"/>
      <c r="PMN3" s="2068"/>
      <c r="PMO3" s="2068"/>
      <c r="PMP3" s="2068"/>
      <c r="PMQ3" s="2068"/>
      <c r="PMR3" s="2068"/>
      <c r="PMS3" s="2068"/>
      <c r="PMT3" s="2068"/>
      <c r="PMU3" s="2068"/>
      <c r="PMV3" s="2068"/>
      <c r="PMW3" s="2068"/>
      <c r="PMX3" s="2068"/>
      <c r="PMY3" s="2068"/>
      <c r="PMZ3" s="2068"/>
      <c r="PNA3" s="2068"/>
      <c r="PNB3" s="2068"/>
      <c r="PNC3" s="2068"/>
      <c r="PND3" s="2068"/>
      <c r="PNE3" s="2068"/>
      <c r="PNF3" s="2068"/>
      <c r="PNG3" s="2068"/>
      <c r="PNH3" s="2068"/>
      <c r="PNI3" s="2068"/>
      <c r="PNJ3" s="2068"/>
      <c r="PNK3" s="2068"/>
      <c r="PNL3" s="2068"/>
      <c r="PNM3" s="2068"/>
      <c r="PNN3" s="2068"/>
      <c r="PNO3" s="2068"/>
      <c r="PNP3" s="2068"/>
      <c r="PNQ3" s="2068"/>
      <c r="PNR3" s="2068"/>
      <c r="PNS3" s="2068"/>
      <c r="PNT3" s="2068"/>
      <c r="PNU3" s="2068"/>
      <c r="PNV3" s="2068"/>
      <c r="PNW3" s="2068"/>
      <c r="PNX3" s="2068"/>
      <c r="PNY3" s="2068"/>
      <c r="PNZ3" s="2068"/>
      <c r="POA3" s="2068"/>
      <c r="POB3" s="2068"/>
      <c r="POC3" s="2068"/>
      <c r="POD3" s="2068"/>
      <c r="POE3" s="2068"/>
      <c r="POF3" s="2068"/>
      <c r="POG3" s="2068"/>
      <c r="POH3" s="2068"/>
      <c r="POI3" s="2068"/>
      <c r="POJ3" s="2068"/>
      <c r="POK3" s="2068"/>
      <c r="POL3" s="2068"/>
      <c r="POM3" s="2068"/>
      <c r="PON3" s="2068"/>
      <c r="POO3" s="2068"/>
      <c r="POP3" s="2068"/>
      <c r="POQ3" s="2068"/>
      <c r="POR3" s="2068"/>
      <c r="POS3" s="2068"/>
      <c r="POT3" s="2068"/>
      <c r="POU3" s="2068"/>
      <c r="POV3" s="2068"/>
      <c r="POW3" s="2068"/>
      <c r="POX3" s="2068"/>
      <c r="POY3" s="2068"/>
      <c r="POZ3" s="2068"/>
      <c r="PPA3" s="2068"/>
      <c r="PPB3" s="2068"/>
      <c r="PPC3" s="2068"/>
      <c r="PPD3" s="2068"/>
      <c r="PPE3" s="2068"/>
      <c r="PPF3" s="2068"/>
      <c r="PPG3" s="2068"/>
      <c r="PPH3" s="2068"/>
      <c r="PPI3" s="2068"/>
      <c r="PPJ3" s="2068"/>
      <c r="PPK3" s="2068"/>
      <c r="PPL3" s="2068"/>
      <c r="PPM3" s="2068"/>
      <c r="PPN3" s="2068"/>
      <c r="PPO3" s="2068"/>
      <c r="PPP3" s="2068"/>
      <c r="PPQ3" s="2068"/>
      <c r="PPR3" s="2068"/>
      <c r="PPS3" s="2068"/>
      <c r="PPT3" s="2068"/>
      <c r="PPU3" s="2068"/>
      <c r="PPV3" s="2068"/>
      <c r="PPW3" s="2068"/>
      <c r="PPX3" s="2068"/>
      <c r="PPY3" s="2068"/>
      <c r="PPZ3" s="2068"/>
      <c r="PQA3" s="2068"/>
      <c r="PQB3" s="2068"/>
      <c r="PQC3" s="2068"/>
      <c r="PQD3" s="2068"/>
      <c r="PQE3" s="2068"/>
      <c r="PQF3" s="2068"/>
      <c r="PQG3" s="2068"/>
      <c r="PQH3" s="2068"/>
      <c r="PQI3" s="2068"/>
      <c r="PQJ3" s="2068"/>
      <c r="PQK3" s="2068"/>
      <c r="PQL3" s="2068"/>
      <c r="PQM3" s="2068"/>
      <c r="PQN3" s="2068"/>
      <c r="PQO3" s="2068"/>
      <c r="PQP3" s="2068"/>
      <c r="PQQ3" s="2068"/>
      <c r="PQR3" s="2068"/>
      <c r="PQS3" s="2068"/>
      <c r="PQT3" s="2068"/>
      <c r="PQU3" s="2068"/>
      <c r="PQV3" s="2068"/>
      <c r="PQW3" s="2068"/>
      <c r="PQX3" s="2068"/>
      <c r="PQY3" s="2068"/>
      <c r="PQZ3" s="2068"/>
      <c r="PRA3" s="2068"/>
      <c r="PRB3" s="2068"/>
      <c r="PRC3" s="2068"/>
      <c r="PRD3" s="2068"/>
      <c r="PRE3" s="2068"/>
      <c r="PRF3" s="2068"/>
      <c r="PRG3" s="2068"/>
      <c r="PRH3" s="2068"/>
      <c r="PRI3" s="2068"/>
      <c r="PRJ3" s="2068"/>
      <c r="PRK3" s="2068"/>
      <c r="PRL3" s="2068"/>
      <c r="PRM3" s="2068"/>
      <c r="PRN3" s="2068"/>
      <c r="PRO3" s="2068"/>
      <c r="PRP3" s="2068"/>
      <c r="PRQ3" s="2068"/>
      <c r="PRR3" s="2068"/>
      <c r="PRS3" s="2068"/>
      <c r="PRT3" s="2068"/>
      <c r="PRU3" s="2068"/>
      <c r="PRV3" s="2068"/>
      <c r="PRW3" s="2068"/>
      <c r="PRX3" s="2068"/>
      <c r="PRY3" s="2068"/>
      <c r="PRZ3" s="2068"/>
      <c r="PSA3" s="2068"/>
      <c r="PSB3" s="2068"/>
      <c r="PSC3" s="2068"/>
      <c r="PSD3" s="2068"/>
      <c r="PSE3" s="2068"/>
      <c r="PSF3" s="2068"/>
      <c r="PSG3" s="2068"/>
      <c r="PSH3" s="2068"/>
      <c r="PSI3" s="2068"/>
      <c r="PSJ3" s="2068"/>
      <c r="PSK3" s="2068"/>
      <c r="PSL3" s="2068"/>
      <c r="PSM3" s="2068"/>
      <c r="PSN3" s="2068"/>
      <c r="PSO3" s="2068"/>
      <c r="PSP3" s="2068"/>
      <c r="PSQ3" s="2068"/>
      <c r="PSR3" s="2068"/>
      <c r="PSS3" s="2068"/>
      <c r="PST3" s="2068"/>
      <c r="PSU3" s="2068"/>
      <c r="PSV3" s="2068"/>
      <c r="PSW3" s="2068"/>
      <c r="PSX3" s="2068"/>
      <c r="PSY3" s="2068"/>
      <c r="PSZ3" s="2068"/>
      <c r="PTA3" s="2068"/>
      <c r="PTB3" s="2068"/>
      <c r="PTC3" s="2068"/>
      <c r="PTD3" s="2068"/>
      <c r="PTE3" s="2068"/>
      <c r="PTF3" s="2068"/>
      <c r="PTG3" s="2068"/>
      <c r="PTH3" s="2068"/>
      <c r="PTI3" s="2068"/>
      <c r="PTJ3" s="2068"/>
      <c r="PTK3" s="2068"/>
      <c r="PTL3" s="2068"/>
      <c r="PTM3" s="2068"/>
      <c r="PTN3" s="2068"/>
      <c r="PTO3" s="2068"/>
      <c r="PTP3" s="2068"/>
      <c r="PTQ3" s="2068"/>
      <c r="PTR3" s="2068"/>
      <c r="PTS3" s="2068"/>
      <c r="PTT3" s="2068"/>
      <c r="PTU3" s="2068"/>
      <c r="PTV3" s="2068"/>
      <c r="PTW3" s="2068"/>
      <c r="PTX3" s="2068"/>
      <c r="PTY3" s="2068"/>
      <c r="PTZ3" s="2068"/>
      <c r="PUA3" s="2068"/>
      <c r="PUB3" s="2068"/>
      <c r="PUC3" s="2068"/>
      <c r="PUD3" s="2068"/>
      <c r="PUE3" s="2068"/>
      <c r="PUF3" s="2068"/>
      <c r="PUG3" s="2068"/>
      <c r="PUH3" s="2068"/>
      <c r="PUI3" s="2068"/>
      <c r="PUJ3" s="2068"/>
      <c r="PUK3" s="2068"/>
      <c r="PUL3" s="2068"/>
      <c r="PUM3" s="2068"/>
      <c r="PUN3" s="2068"/>
      <c r="PUO3" s="2068"/>
      <c r="PUP3" s="2068"/>
      <c r="PUQ3" s="2068"/>
      <c r="PUR3" s="2068"/>
      <c r="PUS3" s="2068"/>
      <c r="PUT3" s="2068"/>
      <c r="PUU3" s="2068"/>
      <c r="PUV3" s="2068"/>
      <c r="PUW3" s="2068"/>
      <c r="PUX3" s="2068"/>
      <c r="PUY3" s="2068"/>
      <c r="PUZ3" s="2068"/>
      <c r="PVA3" s="2068"/>
      <c r="PVB3" s="2068"/>
      <c r="PVC3" s="2068"/>
      <c r="PVD3" s="2068"/>
      <c r="PVE3" s="2068"/>
      <c r="PVF3" s="2068"/>
      <c r="PVG3" s="2068"/>
      <c r="PVH3" s="2068"/>
      <c r="PVI3" s="2068"/>
      <c r="PVJ3" s="2068"/>
      <c r="PVK3" s="2068"/>
      <c r="PVL3" s="2068"/>
      <c r="PVM3" s="2068"/>
      <c r="PVN3" s="2068"/>
      <c r="PVO3" s="2068"/>
      <c r="PVP3" s="2068"/>
      <c r="PVQ3" s="2068"/>
      <c r="PVR3" s="2068"/>
      <c r="PVS3" s="2068"/>
      <c r="PVT3" s="2068"/>
      <c r="PVU3" s="2068"/>
      <c r="PVV3" s="2068"/>
      <c r="PVW3" s="2068"/>
      <c r="PVX3" s="2068"/>
      <c r="PVY3" s="2068"/>
      <c r="PVZ3" s="2068"/>
      <c r="PWA3" s="2068"/>
      <c r="PWB3" s="2068"/>
      <c r="PWC3" s="2068"/>
      <c r="PWD3" s="2068"/>
      <c r="PWE3" s="2068"/>
      <c r="PWF3" s="2068"/>
      <c r="PWG3" s="2068"/>
      <c r="PWH3" s="2068"/>
      <c r="PWI3" s="2068"/>
      <c r="PWJ3" s="2068"/>
      <c r="PWK3" s="2068"/>
      <c r="PWL3" s="2068"/>
      <c r="PWM3" s="2068"/>
      <c r="PWN3" s="2068"/>
      <c r="PWO3" s="2068"/>
      <c r="PWP3" s="2068"/>
      <c r="PWQ3" s="2068"/>
      <c r="PWR3" s="2068"/>
      <c r="PWS3" s="2068"/>
      <c r="PWT3" s="2068"/>
      <c r="PWU3" s="2068"/>
      <c r="PWV3" s="2068"/>
      <c r="PWW3" s="2068"/>
      <c r="PWX3" s="2068"/>
      <c r="PWY3" s="2068"/>
      <c r="PWZ3" s="2068"/>
      <c r="PXA3" s="2068"/>
      <c r="PXB3" s="2068"/>
      <c r="PXC3" s="2068"/>
      <c r="PXD3" s="2068"/>
      <c r="PXE3" s="2068"/>
      <c r="PXF3" s="2068"/>
      <c r="PXG3" s="2068"/>
      <c r="PXH3" s="2068"/>
      <c r="PXI3" s="2068"/>
      <c r="PXJ3" s="2068"/>
      <c r="PXK3" s="2068"/>
      <c r="PXL3" s="2068"/>
      <c r="PXM3" s="2068"/>
      <c r="PXN3" s="2068"/>
      <c r="PXO3" s="2068"/>
      <c r="PXP3" s="2068"/>
      <c r="PXQ3" s="2068"/>
      <c r="PXR3" s="2068"/>
      <c r="PXS3" s="2068"/>
      <c r="PXT3" s="2068"/>
      <c r="PXU3" s="2068"/>
      <c r="PXV3" s="2068"/>
      <c r="PXW3" s="2068"/>
      <c r="PXX3" s="2068"/>
      <c r="PXY3" s="2068"/>
      <c r="PXZ3" s="2068"/>
      <c r="PYA3" s="2068"/>
      <c r="PYB3" s="2068"/>
      <c r="PYC3" s="2068"/>
      <c r="PYD3" s="2068"/>
      <c r="PYE3" s="2068"/>
      <c r="PYF3" s="2068"/>
      <c r="PYG3" s="2068"/>
      <c r="PYH3" s="2068"/>
      <c r="PYI3" s="2068"/>
      <c r="PYJ3" s="2068"/>
      <c r="PYK3" s="2068"/>
      <c r="PYL3" s="2068"/>
      <c r="PYM3" s="2068"/>
      <c r="PYN3" s="2068"/>
      <c r="PYO3" s="2068"/>
      <c r="PYP3" s="2068"/>
      <c r="PYQ3" s="2068"/>
      <c r="PYR3" s="2068"/>
      <c r="PYS3" s="2068"/>
      <c r="PYT3" s="2068"/>
      <c r="PYU3" s="2068"/>
      <c r="PYV3" s="2068"/>
      <c r="PYW3" s="2068"/>
      <c r="PYX3" s="2068"/>
      <c r="PYY3" s="2068"/>
      <c r="PYZ3" s="2068"/>
      <c r="PZA3" s="2068"/>
      <c r="PZB3" s="2068"/>
      <c r="PZC3" s="2068"/>
      <c r="PZD3" s="2068"/>
      <c r="PZE3" s="2068"/>
      <c r="PZF3" s="2068"/>
      <c r="PZG3" s="2068"/>
      <c r="PZH3" s="2068"/>
      <c r="PZI3" s="2068"/>
      <c r="PZJ3" s="2068"/>
      <c r="PZK3" s="2068"/>
      <c r="PZL3" s="2068"/>
      <c r="PZM3" s="2068"/>
      <c r="PZN3" s="2068"/>
      <c r="PZO3" s="2068"/>
      <c r="PZP3" s="2068"/>
      <c r="PZQ3" s="2068"/>
      <c r="PZR3" s="2068"/>
      <c r="PZS3" s="2068"/>
      <c r="PZT3" s="2068"/>
      <c r="PZU3" s="2068"/>
      <c r="PZV3" s="2068"/>
      <c r="PZW3" s="2068"/>
      <c r="PZX3" s="2068"/>
      <c r="PZY3" s="2068"/>
      <c r="PZZ3" s="2068"/>
      <c r="QAA3" s="2068"/>
      <c r="QAB3" s="2068"/>
      <c r="QAC3" s="2068"/>
      <c r="QAD3" s="2068"/>
      <c r="QAE3" s="2068"/>
      <c r="QAF3" s="2068"/>
      <c r="QAG3" s="2068"/>
      <c r="QAH3" s="2068"/>
      <c r="QAI3" s="2068"/>
      <c r="QAJ3" s="2068"/>
      <c r="QAK3" s="2068"/>
      <c r="QAL3" s="2068"/>
      <c r="QAM3" s="2068"/>
      <c r="QAN3" s="2068"/>
      <c r="QAO3" s="2068"/>
      <c r="QAP3" s="2068"/>
      <c r="QAQ3" s="2068"/>
      <c r="QAR3" s="2068"/>
      <c r="QAS3" s="2068"/>
      <c r="QAT3" s="2068"/>
      <c r="QAU3" s="2068"/>
      <c r="QAV3" s="2068"/>
      <c r="QAW3" s="2068"/>
      <c r="QAX3" s="2068"/>
      <c r="QAY3" s="2068"/>
      <c r="QAZ3" s="2068"/>
      <c r="QBA3" s="2068"/>
      <c r="QBB3" s="2068"/>
      <c r="QBC3" s="2068"/>
      <c r="QBD3" s="2068"/>
      <c r="QBE3" s="2068"/>
      <c r="QBF3" s="2068"/>
      <c r="QBG3" s="2068"/>
      <c r="QBH3" s="2068"/>
      <c r="QBI3" s="2068"/>
      <c r="QBJ3" s="2068"/>
      <c r="QBK3" s="2068"/>
      <c r="QBL3" s="2068"/>
      <c r="QBM3" s="2068"/>
      <c r="QBN3" s="2068"/>
      <c r="QBO3" s="2068"/>
      <c r="QBP3" s="2068"/>
      <c r="QBQ3" s="2068"/>
      <c r="QBR3" s="2068"/>
      <c r="QBS3" s="2068"/>
      <c r="QBT3" s="2068"/>
      <c r="QBU3" s="2068"/>
      <c r="QBV3" s="2068"/>
      <c r="QBW3" s="2068"/>
      <c r="QBX3" s="2068"/>
      <c r="QBY3" s="2068"/>
      <c r="QBZ3" s="2068"/>
      <c r="QCA3" s="2068"/>
      <c r="QCB3" s="2068"/>
      <c r="QCC3" s="2068"/>
      <c r="QCD3" s="2068"/>
      <c r="QCE3" s="2068"/>
      <c r="QCF3" s="2068"/>
      <c r="QCG3" s="2068"/>
      <c r="QCH3" s="2068"/>
      <c r="QCI3" s="2068"/>
      <c r="QCJ3" s="2068"/>
      <c r="QCK3" s="2068"/>
      <c r="QCL3" s="2068"/>
      <c r="QCM3" s="2068"/>
      <c r="QCN3" s="2068"/>
      <c r="QCO3" s="2068"/>
      <c r="QCP3" s="2068"/>
      <c r="QCQ3" s="2068"/>
      <c r="QCR3" s="2068"/>
      <c r="QCS3" s="2068"/>
      <c r="QCT3" s="2068"/>
      <c r="QCU3" s="2068"/>
      <c r="QCV3" s="2068"/>
      <c r="QCW3" s="2068"/>
      <c r="QCX3" s="2068"/>
      <c r="QCY3" s="2068"/>
      <c r="QCZ3" s="2068"/>
      <c r="QDA3" s="2068"/>
      <c r="QDB3" s="2068"/>
      <c r="QDC3" s="2068"/>
      <c r="QDD3" s="2068"/>
      <c r="QDE3" s="2068"/>
      <c r="QDF3" s="2068"/>
      <c r="QDG3" s="2068"/>
      <c r="QDH3" s="2068"/>
      <c r="QDI3" s="2068"/>
      <c r="QDJ3" s="2068"/>
      <c r="QDK3" s="2068"/>
      <c r="QDL3" s="2068"/>
      <c r="QDM3" s="2068"/>
      <c r="QDN3" s="2068"/>
      <c r="QDO3" s="2068"/>
      <c r="QDP3" s="2068"/>
      <c r="QDQ3" s="2068"/>
      <c r="QDR3" s="2068"/>
      <c r="QDS3" s="2068"/>
      <c r="QDT3" s="2068"/>
      <c r="QDU3" s="2068"/>
      <c r="QDV3" s="2068"/>
      <c r="QDW3" s="2068"/>
      <c r="QDX3" s="2068"/>
      <c r="QDY3" s="2068"/>
      <c r="QDZ3" s="2068"/>
      <c r="QEA3" s="2068"/>
      <c r="QEB3" s="2068"/>
      <c r="QEC3" s="2068"/>
      <c r="QED3" s="2068"/>
      <c r="QEE3" s="2068"/>
      <c r="QEF3" s="2068"/>
      <c r="QEG3" s="2068"/>
      <c r="QEH3" s="2068"/>
      <c r="QEI3" s="2068"/>
      <c r="QEJ3" s="2068"/>
      <c r="QEK3" s="2068"/>
      <c r="QEL3" s="2068"/>
      <c r="QEM3" s="2068"/>
      <c r="QEN3" s="2068"/>
      <c r="QEO3" s="2068"/>
      <c r="QEP3" s="2068"/>
      <c r="QEQ3" s="2068"/>
      <c r="QER3" s="2068"/>
      <c r="QES3" s="2068"/>
      <c r="QET3" s="2068"/>
      <c r="QEU3" s="2068"/>
      <c r="QEV3" s="2068"/>
      <c r="QEW3" s="2068"/>
      <c r="QEX3" s="2068"/>
      <c r="QEY3" s="2068"/>
      <c r="QEZ3" s="2068"/>
      <c r="QFA3" s="2068"/>
      <c r="QFB3" s="2068"/>
      <c r="QFC3" s="2068"/>
      <c r="QFD3" s="2068"/>
      <c r="QFE3" s="2068"/>
      <c r="QFF3" s="2068"/>
      <c r="QFG3" s="2068"/>
      <c r="QFH3" s="2068"/>
      <c r="QFI3" s="2068"/>
      <c r="QFJ3" s="2068"/>
      <c r="QFK3" s="2068"/>
      <c r="QFL3" s="2068"/>
      <c r="QFM3" s="2068"/>
      <c r="QFN3" s="2068"/>
      <c r="QFO3" s="2068"/>
      <c r="QFP3" s="2068"/>
      <c r="QFQ3" s="2068"/>
      <c r="QFR3" s="2068"/>
      <c r="QFS3" s="2068"/>
      <c r="QFT3" s="2068"/>
      <c r="QFU3" s="2068"/>
      <c r="QFV3" s="2068"/>
      <c r="QFW3" s="2068"/>
      <c r="QFX3" s="2068"/>
      <c r="QFY3" s="2068"/>
      <c r="QFZ3" s="2068"/>
      <c r="QGA3" s="2068"/>
      <c r="QGB3" s="2068"/>
      <c r="QGC3" s="2068"/>
      <c r="QGD3" s="2068"/>
      <c r="QGE3" s="2068"/>
      <c r="QGF3" s="2068"/>
      <c r="QGG3" s="2068"/>
      <c r="QGH3" s="2068"/>
      <c r="QGI3" s="2068"/>
      <c r="QGJ3" s="2068"/>
      <c r="QGK3" s="2068"/>
      <c r="QGL3" s="2068"/>
      <c r="QGM3" s="2068"/>
      <c r="QGN3" s="2068"/>
      <c r="QGO3" s="2068"/>
      <c r="QGP3" s="2068"/>
      <c r="QGQ3" s="2068"/>
      <c r="QGR3" s="2068"/>
      <c r="QGS3" s="2068"/>
      <c r="QGT3" s="2068"/>
      <c r="QGU3" s="2068"/>
      <c r="QGV3" s="2068"/>
      <c r="QGW3" s="2068"/>
      <c r="QGX3" s="2068"/>
      <c r="QGY3" s="2068"/>
      <c r="QGZ3" s="2068"/>
      <c r="QHA3" s="2068"/>
      <c r="QHB3" s="2068"/>
      <c r="QHC3" s="2068"/>
      <c r="QHD3" s="2068"/>
      <c r="QHE3" s="2068"/>
      <c r="QHF3" s="2068"/>
      <c r="QHG3" s="2068"/>
      <c r="QHH3" s="2068"/>
      <c r="QHI3" s="2068"/>
      <c r="QHJ3" s="2068"/>
      <c r="QHK3" s="2068"/>
      <c r="QHL3" s="2068"/>
      <c r="QHM3" s="2068"/>
      <c r="QHN3" s="2068"/>
      <c r="QHO3" s="2068"/>
      <c r="QHP3" s="2068"/>
      <c r="QHQ3" s="2068"/>
      <c r="QHR3" s="2068"/>
      <c r="QHS3" s="2068"/>
      <c r="QHT3" s="2068"/>
      <c r="QHU3" s="2068"/>
      <c r="QHV3" s="2068"/>
      <c r="QHW3" s="2068"/>
      <c r="QHX3" s="2068"/>
      <c r="QHY3" s="2068"/>
      <c r="QHZ3" s="2068"/>
      <c r="QIA3" s="2068"/>
      <c r="QIB3" s="2068"/>
      <c r="QIC3" s="2068"/>
      <c r="QID3" s="2068"/>
      <c r="QIE3" s="2068"/>
      <c r="QIF3" s="2068"/>
      <c r="QIG3" s="2068"/>
      <c r="QIH3" s="2068"/>
      <c r="QII3" s="2068"/>
      <c r="QIJ3" s="2068"/>
      <c r="QIK3" s="2068"/>
      <c r="QIL3" s="2068"/>
      <c r="QIM3" s="2068"/>
      <c r="QIN3" s="2068"/>
      <c r="QIO3" s="2068"/>
      <c r="QIP3" s="2068"/>
      <c r="QIQ3" s="2068"/>
      <c r="QIR3" s="2068"/>
      <c r="QIS3" s="2068"/>
      <c r="QIT3" s="2068"/>
      <c r="QIU3" s="2068"/>
      <c r="QIV3" s="2068"/>
      <c r="QIW3" s="2068"/>
      <c r="QIX3" s="2068"/>
      <c r="QIY3" s="2068"/>
      <c r="QIZ3" s="2068"/>
      <c r="QJA3" s="2068"/>
      <c r="QJB3" s="2068"/>
      <c r="QJC3" s="2068"/>
      <c r="QJD3" s="2068"/>
      <c r="QJE3" s="2068"/>
      <c r="QJF3" s="2068"/>
      <c r="QJG3" s="2068"/>
      <c r="QJH3" s="2068"/>
      <c r="QJI3" s="2068"/>
      <c r="QJJ3" s="2068"/>
      <c r="QJK3" s="2068"/>
      <c r="QJL3" s="2068"/>
      <c r="QJM3" s="2068"/>
      <c r="QJN3" s="2068"/>
      <c r="QJO3" s="2068"/>
      <c r="QJP3" s="2068"/>
      <c r="QJQ3" s="2068"/>
      <c r="QJR3" s="2068"/>
      <c r="QJS3" s="2068"/>
      <c r="QJT3" s="2068"/>
      <c r="QJU3" s="2068"/>
      <c r="QJV3" s="2068"/>
      <c r="QJW3" s="2068"/>
      <c r="QJX3" s="2068"/>
      <c r="QJY3" s="2068"/>
      <c r="QJZ3" s="2068"/>
      <c r="QKA3" s="2068"/>
      <c r="QKB3" s="2068"/>
      <c r="QKC3" s="2068"/>
      <c r="QKD3" s="2068"/>
      <c r="QKE3" s="2068"/>
      <c r="QKF3" s="2068"/>
      <c r="QKG3" s="2068"/>
      <c r="QKH3" s="2068"/>
      <c r="QKI3" s="2068"/>
      <c r="QKJ3" s="2068"/>
      <c r="QKK3" s="2068"/>
      <c r="QKL3" s="2068"/>
      <c r="QKM3" s="2068"/>
      <c r="QKN3" s="2068"/>
      <c r="QKO3" s="2068"/>
      <c r="QKP3" s="2068"/>
      <c r="QKQ3" s="2068"/>
      <c r="QKR3" s="2068"/>
      <c r="QKS3" s="2068"/>
      <c r="QKT3" s="2068"/>
      <c r="QKU3" s="2068"/>
      <c r="QKV3" s="2068"/>
      <c r="QKW3" s="2068"/>
      <c r="QKX3" s="2068"/>
      <c r="QKY3" s="2068"/>
      <c r="QKZ3" s="2068"/>
      <c r="QLA3" s="2068"/>
      <c r="QLB3" s="2068"/>
      <c r="QLC3" s="2068"/>
      <c r="QLD3" s="2068"/>
      <c r="QLE3" s="2068"/>
      <c r="QLF3" s="2068"/>
      <c r="QLG3" s="2068"/>
      <c r="QLH3" s="2068"/>
      <c r="QLI3" s="2068"/>
      <c r="QLJ3" s="2068"/>
      <c r="QLK3" s="2068"/>
      <c r="QLL3" s="2068"/>
      <c r="QLM3" s="2068"/>
      <c r="QLN3" s="2068"/>
      <c r="QLO3" s="2068"/>
      <c r="QLP3" s="2068"/>
      <c r="QLQ3" s="2068"/>
      <c r="QLR3" s="2068"/>
      <c r="QLS3" s="2068"/>
      <c r="QLT3" s="2068"/>
      <c r="QLU3" s="2068"/>
      <c r="QLV3" s="2068"/>
      <c r="QLW3" s="2068"/>
      <c r="QLX3" s="2068"/>
      <c r="QLY3" s="2068"/>
      <c r="QLZ3" s="2068"/>
      <c r="QMA3" s="2068"/>
      <c r="QMB3" s="2068"/>
      <c r="QMC3" s="2068"/>
      <c r="QMD3" s="2068"/>
      <c r="QME3" s="2068"/>
      <c r="QMF3" s="2068"/>
      <c r="QMG3" s="2068"/>
      <c r="QMH3" s="2068"/>
      <c r="QMI3" s="2068"/>
      <c r="QMJ3" s="2068"/>
      <c r="QMK3" s="2068"/>
      <c r="QML3" s="2068"/>
      <c r="QMM3" s="2068"/>
      <c r="QMN3" s="2068"/>
      <c r="QMO3" s="2068"/>
      <c r="QMP3" s="2068"/>
      <c r="QMQ3" s="2068"/>
      <c r="QMR3" s="2068"/>
      <c r="QMS3" s="2068"/>
      <c r="QMT3" s="2068"/>
      <c r="QMU3" s="2068"/>
      <c r="QMV3" s="2068"/>
      <c r="QMW3" s="2068"/>
      <c r="QMX3" s="2068"/>
      <c r="QMY3" s="2068"/>
      <c r="QMZ3" s="2068"/>
      <c r="QNA3" s="2068"/>
      <c r="QNB3" s="2068"/>
      <c r="QNC3" s="2068"/>
      <c r="QND3" s="2068"/>
      <c r="QNE3" s="2068"/>
      <c r="QNF3" s="2068"/>
      <c r="QNG3" s="2068"/>
      <c r="QNH3" s="2068"/>
      <c r="QNI3" s="2068"/>
      <c r="QNJ3" s="2068"/>
      <c r="QNK3" s="2068"/>
      <c r="QNL3" s="2068"/>
      <c r="QNM3" s="2068"/>
      <c r="QNN3" s="2068"/>
      <c r="QNO3" s="2068"/>
      <c r="QNP3" s="2068"/>
      <c r="QNQ3" s="2068"/>
      <c r="QNR3" s="2068"/>
      <c r="QNS3" s="2068"/>
      <c r="QNT3" s="2068"/>
      <c r="QNU3" s="2068"/>
      <c r="QNV3" s="2068"/>
      <c r="QNW3" s="2068"/>
      <c r="QNX3" s="2068"/>
      <c r="QNY3" s="2068"/>
      <c r="QNZ3" s="2068"/>
      <c r="QOA3" s="2068"/>
      <c r="QOB3" s="2068"/>
      <c r="QOC3" s="2068"/>
      <c r="QOD3" s="2068"/>
      <c r="QOE3" s="2068"/>
      <c r="QOF3" s="2068"/>
      <c r="QOG3" s="2068"/>
      <c r="QOH3" s="2068"/>
      <c r="QOI3" s="2068"/>
      <c r="QOJ3" s="2068"/>
      <c r="QOK3" s="2068"/>
      <c r="QOL3" s="2068"/>
      <c r="QOM3" s="2068"/>
      <c r="QON3" s="2068"/>
      <c r="QOO3" s="2068"/>
      <c r="QOP3" s="2068"/>
      <c r="QOQ3" s="2068"/>
      <c r="QOR3" s="2068"/>
      <c r="QOS3" s="2068"/>
      <c r="QOT3" s="2068"/>
      <c r="QOU3" s="2068"/>
      <c r="QOV3" s="2068"/>
      <c r="QOW3" s="2068"/>
      <c r="QOX3" s="2068"/>
      <c r="QOY3" s="2068"/>
      <c r="QOZ3" s="2068"/>
      <c r="QPA3" s="2068"/>
      <c r="QPB3" s="2068"/>
      <c r="QPC3" s="2068"/>
      <c r="QPD3" s="2068"/>
      <c r="QPE3" s="2068"/>
      <c r="QPF3" s="2068"/>
      <c r="QPG3" s="2068"/>
      <c r="QPH3" s="2068"/>
      <c r="QPI3" s="2068"/>
      <c r="QPJ3" s="2068"/>
      <c r="QPK3" s="2068"/>
      <c r="QPL3" s="2068"/>
      <c r="QPM3" s="2068"/>
      <c r="QPN3" s="2068"/>
      <c r="QPO3" s="2068"/>
      <c r="QPP3" s="2068"/>
      <c r="QPQ3" s="2068"/>
      <c r="QPR3" s="2068"/>
      <c r="QPS3" s="2068"/>
      <c r="QPT3" s="2068"/>
      <c r="QPU3" s="2068"/>
      <c r="QPV3" s="2068"/>
      <c r="QPW3" s="2068"/>
      <c r="QPX3" s="2068"/>
      <c r="QPY3" s="2068"/>
      <c r="QPZ3" s="2068"/>
      <c r="QQA3" s="2068"/>
      <c r="QQB3" s="2068"/>
      <c r="QQC3" s="2068"/>
      <c r="QQD3" s="2068"/>
      <c r="QQE3" s="2068"/>
      <c r="QQF3" s="2068"/>
      <c r="QQG3" s="2068"/>
      <c r="QQH3" s="2068"/>
      <c r="QQI3" s="2068"/>
      <c r="QQJ3" s="2068"/>
      <c r="QQK3" s="2068"/>
      <c r="QQL3" s="2068"/>
      <c r="QQM3" s="2068"/>
      <c r="QQN3" s="2068"/>
      <c r="QQO3" s="2068"/>
      <c r="QQP3" s="2068"/>
      <c r="QQQ3" s="2068"/>
      <c r="QQR3" s="2068"/>
      <c r="QQS3" s="2068"/>
      <c r="QQT3" s="2068"/>
      <c r="QQU3" s="2068"/>
      <c r="QQV3" s="2068"/>
      <c r="QQW3" s="2068"/>
      <c r="QQX3" s="2068"/>
      <c r="QQY3" s="2068"/>
      <c r="QQZ3" s="2068"/>
      <c r="QRA3" s="2068"/>
      <c r="QRB3" s="2068"/>
      <c r="QRC3" s="2068"/>
      <c r="QRD3" s="2068"/>
      <c r="QRE3" s="2068"/>
      <c r="QRF3" s="2068"/>
      <c r="QRG3" s="2068"/>
      <c r="QRH3" s="2068"/>
      <c r="QRI3" s="2068"/>
      <c r="QRJ3" s="2068"/>
      <c r="QRK3" s="2068"/>
      <c r="QRL3" s="2068"/>
      <c r="QRM3" s="2068"/>
      <c r="QRN3" s="2068"/>
      <c r="QRO3" s="2068"/>
      <c r="QRP3" s="2068"/>
      <c r="QRQ3" s="2068"/>
      <c r="QRR3" s="2068"/>
      <c r="QRS3" s="2068"/>
      <c r="QRT3" s="2068"/>
      <c r="QRU3" s="2068"/>
      <c r="QRV3" s="2068"/>
      <c r="QRW3" s="2068"/>
      <c r="QRX3" s="2068"/>
      <c r="QRY3" s="2068"/>
      <c r="QRZ3" s="2068"/>
      <c r="QSA3" s="2068"/>
      <c r="QSB3" s="2068"/>
      <c r="QSC3" s="2068"/>
      <c r="QSD3" s="2068"/>
      <c r="QSE3" s="2068"/>
      <c r="QSF3" s="2068"/>
      <c r="QSG3" s="2068"/>
      <c r="QSH3" s="2068"/>
      <c r="QSI3" s="2068"/>
      <c r="QSJ3" s="2068"/>
      <c r="QSK3" s="2068"/>
      <c r="QSL3" s="2068"/>
      <c r="QSM3" s="2068"/>
      <c r="QSN3" s="2068"/>
      <c r="QSO3" s="2068"/>
      <c r="QSP3" s="2068"/>
      <c r="QSQ3" s="2068"/>
      <c r="QSR3" s="2068"/>
      <c r="QSS3" s="2068"/>
      <c r="QST3" s="2068"/>
      <c r="QSU3" s="2068"/>
      <c r="QSV3" s="2068"/>
      <c r="QSW3" s="2068"/>
      <c r="QSX3" s="2068"/>
      <c r="QSY3" s="2068"/>
      <c r="QSZ3" s="2068"/>
      <c r="QTA3" s="2068"/>
      <c r="QTB3" s="2068"/>
      <c r="QTC3" s="2068"/>
      <c r="QTD3" s="2068"/>
      <c r="QTE3" s="2068"/>
      <c r="QTF3" s="2068"/>
      <c r="QTG3" s="2068"/>
      <c r="QTH3" s="2068"/>
      <c r="QTI3" s="2068"/>
      <c r="QTJ3" s="2068"/>
      <c r="QTK3" s="2068"/>
      <c r="QTL3" s="2068"/>
      <c r="QTM3" s="2068"/>
      <c r="QTN3" s="2068"/>
      <c r="QTO3" s="2068"/>
      <c r="QTP3" s="2068"/>
      <c r="QTQ3" s="2068"/>
      <c r="QTR3" s="2068"/>
      <c r="QTS3" s="2068"/>
      <c r="QTT3" s="2068"/>
      <c r="QTU3" s="2068"/>
      <c r="QTV3" s="2068"/>
      <c r="QTW3" s="2068"/>
      <c r="QTX3" s="2068"/>
      <c r="QTY3" s="2068"/>
      <c r="QTZ3" s="2068"/>
      <c r="QUA3" s="2068"/>
      <c r="QUB3" s="2068"/>
      <c r="QUC3" s="2068"/>
      <c r="QUD3" s="2068"/>
      <c r="QUE3" s="2068"/>
      <c r="QUF3" s="2068"/>
      <c r="QUG3" s="2068"/>
      <c r="QUH3" s="2068"/>
      <c r="QUI3" s="2068"/>
      <c r="QUJ3" s="2068"/>
      <c r="QUK3" s="2068"/>
      <c r="QUL3" s="2068"/>
      <c r="QUM3" s="2068"/>
      <c r="QUN3" s="2068"/>
      <c r="QUO3" s="2068"/>
      <c r="QUP3" s="2068"/>
      <c r="QUQ3" s="2068"/>
      <c r="QUR3" s="2068"/>
      <c r="QUS3" s="2068"/>
      <c r="QUT3" s="2068"/>
      <c r="QUU3" s="2068"/>
      <c r="QUV3" s="2068"/>
      <c r="QUW3" s="2068"/>
      <c r="QUX3" s="2068"/>
      <c r="QUY3" s="2068"/>
      <c r="QUZ3" s="2068"/>
      <c r="QVA3" s="2068"/>
      <c r="QVB3" s="2068"/>
      <c r="QVC3" s="2068"/>
      <c r="QVD3" s="2068"/>
      <c r="QVE3" s="2068"/>
      <c r="QVF3" s="2068"/>
      <c r="QVG3" s="2068"/>
      <c r="QVH3" s="2068"/>
      <c r="QVI3" s="2068"/>
      <c r="QVJ3" s="2068"/>
      <c r="QVK3" s="2068"/>
      <c r="QVL3" s="2068"/>
      <c r="QVM3" s="2068"/>
      <c r="QVN3" s="2068"/>
      <c r="QVO3" s="2068"/>
      <c r="QVP3" s="2068"/>
      <c r="QVQ3" s="2068"/>
      <c r="QVR3" s="2068"/>
      <c r="QVS3" s="2068"/>
      <c r="QVT3" s="2068"/>
      <c r="QVU3" s="2068"/>
      <c r="QVV3" s="2068"/>
      <c r="QVW3" s="2068"/>
      <c r="QVX3" s="2068"/>
      <c r="QVY3" s="2068"/>
      <c r="QVZ3" s="2068"/>
      <c r="QWA3" s="2068"/>
      <c r="QWB3" s="2068"/>
      <c r="QWC3" s="2068"/>
      <c r="QWD3" s="2068"/>
      <c r="QWE3" s="2068"/>
      <c r="QWF3" s="2068"/>
      <c r="QWG3" s="2068"/>
      <c r="QWH3" s="2068"/>
      <c r="QWI3" s="2068"/>
      <c r="QWJ3" s="2068"/>
      <c r="QWK3" s="2068"/>
      <c r="QWL3" s="2068"/>
      <c r="QWM3" s="2068"/>
      <c r="QWN3" s="2068"/>
      <c r="QWO3" s="2068"/>
      <c r="QWP3" s="2068"/>
      <c r="QWQ3" s="2068"/>
      <c r="QWR3" s="2068"/>
      <c r="QWS3" s="2068"/>
      <c r="QWT3" s="2068"/>
      <c r="QWU3" s="2068"/>
      <c r="QWV3" s="2068"/>
      <c r="QWW3" s="2068"/>
      <c r="QWX3" s="2068"/>
      <c r="QWY3" s="2068"/>
      <c r="QWZ3" s="2068"/>
      <c r="QXA3" s="2068"/>
      <c r="QXB3" s="2068"/>
      <c r="QXC3" s="2068"/>
      <c r="QXD3" s="2068"/>
      <c r="QXE3" s="2068"/>
      <c r="QXF3" s="2068"/>
      <c r="QXG3" s="2068"/>
      <c r="QXH3" s="2068"/>
      <c r="QXI3" s="2068"/>
      <c r="QXJ3" s="2068"/>
      <c r="QXK3" s="2068"/>
      <c r="QXL3" s="2068"/>
      <c r="QXM3" s="2068"/>
      <c r="QXN3" s="2068"/>
      <c r="QXO3" s="2068"/>
      <c r="QXP3" s="2068"/>
      <c r="QXQ3" s="2068"/>
      <c r="QXR3" s="2068"/>
      <c r="QXS3" s="2068"/>
      <c r="QXT3" s="2068"/>
      <c r="QXU3" s="2068"/>
      <c r="QXV3" s="2068"/>
      <c r="QXW3" s="2068"/>
      <c r="QXX3" s="2068"/>
      <c r="QXY3" s="2068"/>
      <c r="QXZ3" s="2068"/>
      <c r="QYA3" s="2068"/>
      <c r="QYB3" s="2068"/>
      <c r="QYC3" s="2068"/>
      <c r="QYD3" s="2068"/>
      <c r="QYE3" s="2068"/>
      <c r="QYF3" s="2068"/>
      <c r="QYG3" s="2068"/>
      <c r="QYH3" s="2068"/>
      <c r="QYI3" s="2068"/>
      <c r="QYJ3" s="2068"/>
      <c r="QYK3" s="2068"/>
      <c r="QYL3" s="2068"/>
      <c r="QYM3" s="2068"/>
      <c r="QYN3" s="2068"/>
      <c r="QYO3" s="2068"/>
      <c r="QYP3" s="2068"/>
      <c r="QYQ3" s="2068"/>
      <c r="QYR3" s="2068"/>
      <c r="QYS3" s="2068"/>
      <c r="QYT3" s="2068"/>
      <c r="QYU3" s="2068"/>
      <c r="QYV3" s="2068"/>
      <c r="QYW3" s="2068"/>
      <c r="QYX3" s="2068"/>
      <c r="QYY3" s="2068"/>
      <c r="QYZ3" s="2068"/>
      <c r="QZA3" s="2068"/>
      <c r="QZB3" s="2068"/>
      <c r="QZC3" s="2068"/>
      <c r="QZD3" s="2068"/>
      <c r="QZE3" s="2068"/>
      <c r="QZF3" s="2068"/>
      <c r="QZG3" s="2068"/>
      <c r="QZH3" s="2068"/>
      <c r="QZI3" s="2068"/>
      <c r="QZJ3" s="2068"/>
      <c r="QZK3" s="2068"/>
      <c r="QZL3" s="2068"/>
      <c r="QZM3" s="2068"/>
      <c r="QZN3" s="2068"/>
      <c r="QZO3" s="2068"/>
      <c r="QZP3" s="2068"/>
      <c r="QZQ3" s="2068"/>
      <c r="QZR3" s="2068"/>
      <c r="QZS3" s="2068"/>
      <c r="QZT3" s="2068"/>
      <c r="QZU3" s="2068"/>
      <c r="QZV3" s="2068"/>
      <c r="QZW3" s="2068"/>
      <c r="QZX3" s="2068"/>
      <c r="QZY3" s="2068"/>
      <c r="QZZ3" s="2068"/>
      <c r="RAA3" s="2068"/>
      <c r="RAB3" s="2068"/>
      <c r="RAC3" s="2068"/>
      <c r="RAD3" s="2068"/>
      <c r="RAE3" s="2068"/>
      <c r="RAF3" s="2068"/>
      <c r="RAG3" s="2068"/>
      <c r="RAH3" s="2068"/>
      <c r="RAI3" s="2068"/>
      <c r="RAJ3" s="2068"/>
      <c r="RAK3" s="2068"/>
      <c r="RAL3" s="2068"/>
      <c r="RAM3" s="2068"/>
      <c r="RAN3" s="2068"/>
      <c r="RAO3" s="2068"/>
      <c r="RAP3" s="2068"/>
      <c r="RAQ3" s="2068"/>
      <c r="RAR3" s="2068"/>
      <c r="RAS3" s="2068"/>
      <c r="RAT3" s="2068"/>
      <c r="RAU3" s="2068"/>
      <c r="RAV3" s="2068"/>
      <c r="RAW3" s="2068"/>
      <c r="RAX3" s="2068"/>
      <c r="RAY3" s="2068"/>
      <c r="RAZ3" s="2068"/>
      <c r="RBA3" s="2068"/>
      <c r="RBB3" s="2068"/>
      <c r="RBC3" s="2068"/>
      <c r="RBD3" s="2068"/>
      <c r="RBE3" s="2068"/>
      <c r="RBF3" s="2068"/>
      <c r="RBG3" s="2068"/>
      <c r="RBH3" s="2068"/>
      <c r="RBI3" s="2068"/>
      <c r="RBJ3" s="2068"/>
      <c r="RBK3" s="2068"/>
      <c r="RBL3" s="2068"/>
      <c r="RBM3" s="2068"/>
      <c r="RBN3" s="2068"/>
      <c r="RBO3" s="2068"/>
      <c r="RBP3" s="2068"/>
      <c r="RBQ3" s="2068"/>
      <c r="RBR3" s="2068"/>
      <c r="RBS3" s="2068"/>
      <c r="RBT3" s="2068"/>
      <c r="RBU3" s="2068"/>
      <c r="RBV3" s="2068"/>
      <c r="RBW3" s="2068"/>
      <c r="RBX3" s="2068"/>
      <c r="RBY3" s="2068"/>
      <c r="RBZ3" s="2068"/>
      <c r="RCA3" s="2068"/>
      <c r="RCB3" s="2068"/>
      <c r="RCC3" s="2068"/>
      <c r="RCD3" s="2068"/>
      <c r="RCE3" s="2068"/>
      <c r="RCF3" s="2068"/>
      <c r="RCG3" s="2068"/>
      <c r="RCH3" s="2068"/>
      <c r="RCI3" s="2068"/>
      <c r="RCJ3" s="2068"/>
      <c r="RCK3" s="2068"/>
      <c r="RCL3" s="2068"/>
      <c r="RCM3" s="2068"/>
      <c r="RCN3" s="2068"/>
      <c r="RCO3" s="2068"/>
      <c r="RCP3" s="2068"/>
      <c r="RCQ3" s="2068"/>
      <c r="RCR3" s="2068"/>
      <c r="RCS3" s="2068"/>
      <c r="RCT3" s="2068"/>
      <c r="RCU3" s="2068"/>
      <c r="RCV3" s="2068"/>
      <c r="RCW3" s="2068"/>
      <c r="RCX3" s="2068"/>
      <c r="RCY3" s="2068"/>
      <c r="RCZ3" s="2068"/>
      <c r="RDA3" s="2068"/>
      <c r="RDB3" s="2068"/>
      <c r="RDC3" s="2068"/>
      <c r="RDD3" s="2068"/>
      <c r="RDE3" s="2068"/>
      <c r="RDF3" s="2068"/>
      <c r="RDG3" s="2068"/>
      <c r="RDH3" s="2068"/>
      <c r="RDI3" s="2068"/>
      <c r="RDJ3" s="2068"/>
      <c r="RDK3" s="2068"/>
      <c r="RDL3" s="2068"/>
      <c r="RDM3" s="2068"/>
      <c r="RDN3" s="2068"/>
      <c r="RDO3" s="2068"/>
      <c r="RDP3" s="2068"/>
      <c r="RDQ3" s="2068"/>
      <c r="RDR3" s="2068"/>
      <c r="RDS3" s="2068"/>
      <c r="RDT3" s="2068"/>
      <c r="RDU3" s="2068"/>
      <c r="RDV3" s="2068"/>
      <c r="RDW3" s="2068"/>
      <c r="RDX3" s="2068"/>
      <c r="RDY3" s="2068"/>
      <c r="RDZ3" s="2068"/>
      <c r="REA3" s="2068"/>
      <c r="REB3" s="2068"/>
      <c r="REC3" s="2068"/>
      <c r="RED3" s="2068"/>
      <c r="REE3" s="2068"/>
      <c r="REF3" s="2068"/>
      <c r="REG3" s="2068"/>
      <c r="REH3" s="2068"/>
      <c r="REI3" s="2068"/>
      <c r="REJ3" s="2068"/>
      <c r="REK3" s="2068"/>
      <c r="REL3" s="2068"/>
      <c r="REM3" s="2068"/>
      <c r="REN3" s="2068"/>
      <c r="REO3" s="2068"/>
      <c r="REP3" s="2068"/>
      <c r="REQ3" s="2068"/>
      <c r="RER3" s="2068"/>
      <c r="RES3" s="2068"/>
      <c r="RET3" s="2068"/>
      <c r="REU3" s="2068"/>
      <c r="REV3" s="2068"/>
      <c r="REW3" s="2068"/>
      <c r="REX3" s="2068"/>
      <c r="REY3" s="2068"/>
      <c r="REZ3" s="2068"/>
      <c r="RFA3" s="2068"/>
      <c r="RFB3" s="2068"/>
      <c r="RFC3" s="2068"/>
      <c r="RFD3" s="2068"/>
      <c r="RFE3" s="2068"/>
      <c r="RFF3" s="2068"/>
      <c r="RFG3" s="2068"/>
      <c r="RFH3" s="2068"/>
      <c r="RFI3" s="2068"/>
      <c r="RFJ3" s="2068"/>
      <c r="RFK3" s="2068"/>
      <c r="RFL3" s="2068"/>
      <c r="RFM3" s="2068"/>
      <c r="RFN3" s="2068"/>
      <c r="RFO3" s="2068"/>
      <c r="RFP3" s="2068"/>
      <c r="RFQ3" s="2068"/>
      <c r="RFR3" s="2068"/>
      <c r="RFS3" s="2068"/>
      <c r="RFT3" s="2068"/>
      <c r="RFU3" s="2068"/>
      <c r="RFV3" s="2068"/>
      <c r="RFW3" s="2068"/>
      <c r="RFX3" s="2068"/>
      <c r="RFY3" s="2068"/>
      <c r="RFZ3" s="2068"/>
      <c r="RGA3" s="2068"/>
      <c r="RGB3" s="2068"/>
      <c r="RGC3" s="2068"/>
      <c r="RGD3" s="2068"/>
      <c r="RGE3" s="2068"/>
      <c r="RGF3" s="2068"/>
      <c r="RGG3" s="2068"/>
      <c r="RGH3" s="2068"/>
      <c r="RGI3" s="2068"/>
      <c r="RGJ3" s="2068"/>
      <c r="RGK3" s="2068"/>
      <c r="RGL3" s="2068"/>
      <c r="RGM3" s="2068"/>
      <c r="RGN3" s="2068"/>
      <c r="RGO3" s="2068"/>
      <c r="RGP3" s="2068"/>
      <c r="RGQ3" s="2068"/>
      <c r="RGR3" s="2068"/>
      <c r="RGS3" s="2068"/>
      <c r="RGT3" s="2068"/>
      <c r="RGU3" s="2068"/>
      <c r="RGV3" s="2068"/>
      <c r="RGW3" s="2068"/>
      <c r="RGX3" s="2068"/>
      <c r="RGY3" s="2068"/>
      <c r="RGZ3" s="2068"/>
      <c r="RHA3" s="2068"/>
      <c r="RHB3" s="2068"/>
      <c r="RHC3" s="2068"/>
      <c r="RHD3" s="2068"/>
      <c r="RHE3" s="2068"/>
      <c r="RHF3" s="2068"/>
      <c r="RHG3" s="2068"/>
      <c r="RHH3" s="2068"/>
      <c r="RHI3" s="2068"/>
      <c r="RHJ3" s="2068"/>
      <c r="RHK3" s="2068"/>
      <c r="RHL3" s="2068"/>
      <c r="RHM3" s="2068"/>
      <c r="RHN3" s="2068"/>
      <c r="RHO3" s="2068"/>
      <c r="RHP3" s="2068"/>
      <c r="RHQ3" s="2068"/>
      <c r="RHR3" s="2068"/>
      <c r="RHS3" s="2068"/>
      <c r="RHT3" s="2068"/>
      <c r="RHU3" s="2068"/>
      <c r="RHV3" s="2068"/>
      <c r="RHW3" s="2068"/>
      <c r="RHX3" s="2068"/>
      <c r="RHY3" s="2068"/>
      <c r="RHZ3" s="2068"/>
      <c r="RIA3" s="2068"/>
      <c r="RIB3" s="2068"/>
      <c r="RIC3" s="2068"/>
      <c r="RID3" s="2068"/>
      <c r="RIE3" s="2068"/>
      <c r="RIF3" s="2068"/>
      <c r="RIG3" s="2068"/>
      <c r="RIH3" s="2068"/>
      <c r="RII3" s="2068"/>
      <c r="RIJ3" s="2068"/>
      <c r="RIK3" s="2068"/>
      <c r="RIL3" s="2068"/>
      <c r="RIM3" s="2068"/>
      <c r="RIN3" s="2068"/>
      <c r="RIO3" s="2068"/>
      <c r="RIP3" s="2068"/>
      <c r="RIQ3" s="2068"/>
      <c r="RIR3" s="2068"/>
      <c r="RIS3" s="2068"/>
      <c r="RIT3" s="2068"/>
      <c r="RIU3" s="2068"/>
      <c r="RIV3" s="2068"/>
      <c r="RIW3" s="2068"/>
      <c r="RIX3" s="2068"/>
      <c r="RIY3" s="2068"/>
      <c r="RIZ3" s="2068"/>
      <c r="RJA3" s="2068"/>
      <c r="RJB3" s="2068"/>
      <c r="RJC3" s="2068"/>
      <c r="RJD3" s="2068"/>
      <c r="RJE3" s="2068"/>
      <c r="RJF3" s="2068"/>
      <c r="RJG3" s="2068"/>
      <c r="RJH3" s="2068"/>
      <c r="RJI3" s="2068"/>
      <c r="RJJ3" s="2068"/>
      <c r="RJK3" s="2068"/>
      <c r="RJL3" s="2068"/>
      <c r="RJM3" s="2068"/>
      <c r="RJN3" s="2068"/>
      <c r="RJO3" s="2068"/>
      <c r="RJP3" s="2068"/>
      <c r="RJQ3" s="2068"/>
      <c r="RJR3" s="2068"/>
      <c r="RJS3" s="2068"/>
      <c r="RJT3" s="2068"/>
      <c r="RJU3" s="2068"/>
      <c r="RJV3" s="2068"/>
      <c r="RJW3" s="2068"/>
      <c r="RJX3" s="2068"/>
      <c r="RJY3" s="2068"/>
      <c r="RJZ3" s="2068"/>
      <c r="RKA3" s="2068"/>
      <c r="RKB3" s="2068"/>
      <c r="RKC3" s="2068"/>
      <c r="RKD3" s="2068"/>
      <c r="RKE3" s="2068"/>
      <c r="RKF3" s="2068"/>
      <c r="RKG3" s="2068"/>
      <c r="RKH3" s="2068"/>
      <c r="RKI3" s="2068"/>
      <c r="RKJ3" s="2068"/>
      <c r="RKK3" s="2068"/>
      <c r="RKL3" s="2068"/>
      <c r="RKM3" s="2068"/>
      <c r="RKN3" s="2068"/>
      <c r="RKO3" s="2068"/>
      <c r="RKP3" s="2068"/>
      <c r="RKQ3" s="2068"/>
      <c r="RKR3" s="2068"/>
      <c r="RKS3" s="2068"/>
      <c r="RKT3" s="2068"/>
      <c r="RKU3" s="2068"/>
      <c r="RKV3" s="2068"/>
      <c r="RKW3" s="2068"/>
      <c r="RKX3" s="2068"/>
      <c r="RKY3" s="2068"/>
      <c r="RKZ3" s="2068"/>
      <c r="RLA3" s="2068"/>
      <c r="RLB3" s="2068"/>
      <c r="RLC3" s="2068"/>
      <c r="RLD3" s="2068"/>
      <c r="RLE3" s="2068"/>
      <c r="RLF3" s="2068"/>
      <c r="RLG3" s="2068"/>
      <c r="RLH3" s="2068"/>
      <c r="RLI3" s="2068"/>
      <c r="RLJ3" s="2068"/>
      <c r="RLK3" s="2068"/>
      <c r="RLL3" s="2068"/>
      <c r="RLM3" s="2068"/>
      <c r="RLN3" s="2068"/>
      <c r="RLO3" s="2068"/>
      <c r="RLP3" s="2068"/>
      <c r="RLQ3" s="2068"/>
      <c r="RLR3" s="2068"/>
      <c r="RLS3" s="2068"/>
      <c r="RLT3" s="2068"/>
      <c r="RLU3" s="2068"/>
      <c r="RLV3" s="2068"/>
      <c r="RLW3" s="2068"/>
      <c r="RLX3" s="2068"/>
      <c r="RLY3" s="2068"/>
      <c r="RLZ3" s="2068"/>
      <c r="RMA3" s="2068"/>
      <c r="RMB3" s="2068"/>
      <c r="RMC3" s="2068"/>
      <c r="RMD3" s="2068"/>
      <c r="RME3" s="2068"/>
      <c r="RMF3" s="2068"/>
      <c r="RMG3" s="2068"/>
      <c r="RMH3" s="2068"/>
      <c r="RMI3" s="2068"/>
      <c r="RMJ3" s="2068"/>
      <c r="RMK3" s="2068"/>
      <c r="RML3" s="2068"/>
      <c r="RMM3" s="2068"/>
      <c r="RMN3" s="2068"/>
      <c r="RMO3" s="2068"/>
      <c r="RMP3" s="2068"/>
      <c r="RMQ3" s="2068"/>
      <c r="RMR3" s="2068"/>
      <c r="RMS3" s="2068"/>
      <c r="RMT3" s="2068"/>
      <c r="RMU3" s="2068"/>
      <c r="RMV3" s="2068"/>
      <c r="RMW3" s="2068"/>
      <c r="RMX3" s="2068"/>
      <c r="RMY3" s="2068"/>
      <c r="RMZ3" s="2068"/>
      <c r="RNA3" s="2068"/>
      <c r="RNB3" s="2068"/>
      <c r="RNC3" s="2068"/>
      <c r="RND3" s="2068"/>
      <c r="RNE3" s="2068"/>
      <c r="RNF3" s="2068"/>
      <c r="RNG3" s="2068"/>
      <c r="RNH3" s="2068"/>
      <c r="RNI3" s="2068"/>
      <c r="RNJ3" s="2068"/>
      <c r="RNK3" s="2068"/>
      <c r="RNL3" s="2068"/>
      <c r="RNM3" s="2068"/>
      <c r="RNN3" s="2068"/>
      <c r="RNO3" s="2068"/>
      <c r="RNP3" s="2068"/>
      <c r="RNQ3" s="2068"/>
      <c r="RNR3" s="2068"/>
      <c r="RNS3" s="2068"/>
      <c r="RNT3" s="2068"/>
      <c r="RNU3" s="2068"/>
      <c r="RNV3" s="2068"/>
      <c r="RNW3" s="2068"/>
      <c r="RNX3" s="2068"/>
      <c r="RNY3" s="2068"/>
      <c r="RNZ3" s="2068"/>
      <c r="ROA3" s="2068"/>
      <c r="ROB3" s="2068"/>
      <c r="ROC3" s="2068"/>
      <c r="ROD3" s="2068"/>
      <c r="ROE3" s="2068"/>
      <c r="ROF3" s="2068"/>
      <c r="ROG3" s="2068"/>
      <c r="ROH3" s="2068"/>
      <c r="ROI3" s="2068"/>
      <c r="ROJ3" s="2068"/>
      <c r="ROK3" s="2068"/>
      <c r="ROL3" s="2068"/>
      <c r="ROM3" s="2068"/>
      <c r="RON3" s="2068"/>
      <c r="ROO3" s="2068"/>
      <c r="ROP3" s="2068"/>
      <c r="ROQ3" s="2068"/>
      <c r="ROR3" s="2068"/>
      <c r="ROS3" s="2068"/>
      <c r="ROT3" s="2068"/>
      <c r="ROU3" s="2068"/>
      <c r="ROV3" s="2068"/>
      <c r="ROW3" s="2068"/>
      <c r="ROX3" s="2068"/>
      <c r="ROY3" s="2068"/>
      <c r="ROZ3" s="2068"/>
      <c r="RPA3" s="2068"/>
      <c r="RPB3" s="2068"/>
      <c r="RPC3" s="2068"/>
      <c r="RPD3" s="2068"/>
      <c r="RPE3" s="2068"/>
      <c r="RPF3" s="2068"/>
      <c r="RPG3" s="2068"/>
      <c r="RPH3" s="2068"/>
      <c r="RPI3" s="2068"/>
      <c r="RPJ3" s="2068"/>
      <c r="RPK3" s="2068"/>
      <c r="RPL3" s="2068"/>
      <c r="RPM3" s="2068"/>
      <c r="RPN3" s="2068"/>
      <c r="RPO3" s="2068"/>
      <c r="RPP3" s="2068"/>
      <c r="RPQ3" s="2068"/>
      <c r="RPR3" s="2068"/>
      <c r="RPS3" s="2068"/>
      <c r="RPT3" s="2068"/>
      <c r="RPU3" s="2068"/>
      <c r="RPV3" s="2068"/>
      <c r="RPW3" s="2068"/>
      <c r="RPX3" s="2068"/>
      <c r="RPY3" s="2068"/>
      <c r="RPZ3" s="2068"/>
      <c r="RQA3" s="2068"/>
      <c r="RQB3" s="2068"/>
      <c r="RQC3" s="2068"/>
      <c r="RQD3" s="2068"/>
      <c r="RQE3" s="2068"/>
      <c r="RQF3" s="2068"/>
      <c r="RQG3" s="2068"/>
      <c r="RQH3" s="2068"/>
      <c r="RQI3" s="2068"/>
      <c r="RQJ3" s="2068"/>
      <c r="RQK3" s="2068"/>
      <c r="RQL3" s="2068"/>
      <c r="RQM3" s="2068"/>
      <c r="RQN3" s="2068"/>
      <c r="RQO3" s="2068"/>
      <c r="RQP3" s="2068"/>
      <c r="RQQ3" s="2068"/>
      <c r="RQR3" s="2068"/>
      <c r="RQS3" s="2068"/>
      <c r="RQT3" s="2068"/>
      <c r="RQU3" s="2068"/>
      <c r="RQV3" s="2068"/>
      <c r="RQW3" s="2068"/>
      <c r="RQX3" s="2068"/>
      <c r="RQY3" s="2068"/>
      <c r="RQZ3" s="2068"/>
      <c r="RRA3" s="2068"/>
      <c r="RRB3" s="2068"/>
      <c r="RRC3" s="2068"/>
      <c r="RRD3" s="2068"/>
      <c r="RRE3" s="2068"/>
      <c r="RRF3" s="2068"/>
      <c r="RRG3" s="2068"/>
      <c r="RRH3" s="2068"/>
      <c r="RRI3" s="2068"/>
      <c r="RRJ3" s="2068"/>
      <c r="RRK3" s="2068"/>
      <c r="RRL3" s="2068"/>
      <c r="RRM3" s="2068"/>
      <c r="RRN3" s="2068"/>
      <c r="RRO3" s="2068"/>
      <c r="RRP3" s="2068"/>
      <c r="RRQ3" s="2068"/>
      <c r="RRR3" s="2068"/>
      <c r="RRS3" s="2068"/>
      <c r="RRT3" s="2068"/>
      <c r="RRU3" s="2068"/>
      <c r="RRV3" s="2068"/>
      <c r="RRW3" s="2068"/>
      <c r="RRX3" s="2068"/>
      <c r="RRY3" s="2068"/>
      <c r="RRZ3" s="2068"/>
      <c r="RSA3" s="2068"/>
      <c r="RSB3" s="2068"/>
      <c r="RSC3" s="2068"/>
      <c r="RSD3" s="2068"/>
      <c r="RSE3" s="2068"/>
      <c r="RSF3" s="2068"/>
      <c r="RSG3" s="2068"/>
      <c r="RSH3" s="2068"/>
      <c r="RSI3" s="2068"/>
      <c r="RSJ3" s="2068"/>
      <c r="RSK3" s="2068"/>
      <c r="RSL3" s="2068"/>
      <c r="RSM3" s="2068"/>
      <c r="RSN3" s="2068"/>
      <c r="RSO3" s="2068"/>
      <c r="RSP3" s="2068"/>
      <c r="RSQ3" s="2068"/>
      <c r="RSR3" s="2068"/>
      <c r="RSS3" s="2068"/>
      <c r="RST3" s="2068"/>
      <c r="RSU3" s="2068"/>
      <c r="RSV3" s="2068"/>
      <c r="RSW3" s="2068"/>
      <c r="RSX3" s="2068"/>
      <c r="RSY3" s="2068"/>
      <c r="RSZ3" s="2068"/>
      <c r="RTA3" s="2068"/>
      <c r="RTB3" s="2068"/>
      <c r="RTC3" s="2068"/>
      <c r="RTD3" s="2068"/>
      <c r="RTE3" s="2068"/>
      <c r="RTF3" s="2068"/>
      <c r="RTG3" s="2068"/>
      <c r="RTH3" s="2068"/>
      <c r="RTI3" s="2068"/>
      <c r="RTJ3" s="2068"/>
      <c r="RTK3" s="2068"/>
      <c r="RTL3" s="2068"/>
      <c r="RTM3" s="2068"/>
      <c r="RTN3" s="2068"/>
      <c r="RTO3" s="2068"/>
      <c r="RTP3" s="2068"/>
      <c r="RTQ3" s="2068"/>
      <c r="RTR3" s="2068"/>
      <c r="RTS3" s="2068"/>
      <c r="RTT3" s="2068"/>
      <c r="RTU3" s="2068"/>
      <c r="RTV3" s="2068"/>
      <c r="RTW3" s="2068"/>
      <c r="RTX3" s="2068"/>
      <c r="RTY3" s="2068"/>
      <c r="RTZ3" s="2068"/>
      <c r="RUA3" s="2068"/>
      <c r="RUB3" s="2068"/>
      <c r="RUC3" s="2068"/>
      <c r="RUD3" s="2068"/>
      <c r="RUE3" s="2068"/>
      <c r="RUF3" s="2068"/>
      <c r="RUG3" s="2068"/>
      <c r="RUH3" s="2068"/>
      <c r="RUI3" s="2068"/>
      <c r="RUJ3" s="2068"/>
      <c r="RUK3" s="2068"/>
      <c r="RUL3" s="2068"/>
      <c r="RUM3" s="2068"/>
      <c r="RUN3" s="2068"/>
      <c r="RUO3" s="2068"/>
      <c r="RUP3" s="2068"/>
      <c r="RUQ3" s="2068"/>
      <c r="RUR3" s="2068"/>
      <c r="RUS3" s="2068"/>
      <c r="RUT3" s="2068"/>
      <c r="RUU3" s="2068"/>
      <c r="RUV3" s="2068"/>
      <c r="RUW3" s="2068"/>
      <c r="RUX3" s="2068"/>
      <c r="RUY3" s="2068"/>
      <c r="RUZ3" s="2068"/>
      <c r="RVA3" s="2068"/>
      <c r="RVB3" s="2068"/>
      <c r="RVC3" s="2068"/>
      <c r="RVD3" s="2068"/>
      <c r="RVE3" s="2068"/>
      <c r="RVF3" s="2068"/>
      <c r="RVG3" s="2068"/>
      <c r="RVH3" s="2068"/>
      <c r="RVI3" s="2068"/>
      <c r="RVJ3" s="2068"/>
      <c r="RVK3" s="2068"/>
      <c r="RVL3" s="2068"/>
      <c r="RVM3" s="2068"/>
      <c r="RVN3" s="2068"/>
      <c r="RVO3" s="2068"/>
      <c r="RVP3" s="2068"/>
      <c r="RVQ3" s="2068"/>
      <c r="RVR3" s="2068"/>
      <c r="RVS3" s="2068"/>
      <c r="RVT3" s="2068"/>
      <c r="RVU3" s="2068"/>
      <c r="RVV3" s="2068"/>
      <c r="RVW3" s="2068"/>
      <c r="RVX3" s="2068"/>
      <c r="RVY3" s="2068"/>
      <c r="RVZ3" s="2068"/>
      <c r="RWA3" s="2068"/>
      <c r="RWB3" s="2068"/>
      <c r="RWC3" s="2068"/>
      <c r="RWD3" s="2068"/>
      <c r="RWE3" s="2068"/>
      <c r="RWF3" s="2068"/>
      <c r="RWG3" s="2068"/>
      <c r="RWH3" s="2068"/>
      <c r="RWI3" s="2068"/>
      <c r="RWJ3" s="2068"/>
      <c r="RWK3" s="2068"/>
      <c r="RWL3" s="2068"/>
      <c r="RWM3" s="2068"/>
      <c r="RWN3" s="2068"/>
      <c r="RWO3" s="2068"/>
      <c r="RWP3" s="2068"/>
      <c r="RWQ3" s="2068"/>
      <c r="RWR3" s="2068"/>
      <c r="RWS3" s="2068"/>
      <c r="RWT3" s="2068"/>
      <c r="RWU3" s="2068"/>
      <c r="RWV3" s="2068"/>
      <c r="RWW3" s="2068"/>
      <c r="RWX3" s="2068"/>
      <c r="RWY3" s="2068"/>
      <c r="RWZ3" s="2068"/>
      <c r="RXA3" s="2068"/>
      <c r="RXB3" s="2068"/>
      <c r="RXC3" s="2068"/>
      <c r="RXD3" s="2068"/>
      <c r="RXE3" s="2068"/>
      <c r="RXF3" s="2068"/>
      <c r="RXG3" s="2068"/>
      <c r="RXH3" s="2068"/>
      <c r="RXI3" s="2068"/>
      <c r="RXJ3" s="2068"/>
      <c r="RXK3" s="2068"/>
      <c r="RXL3" s="2068"/>
      <c r="RXM3" s="2068"/>
      <c r="RXN3" s="2068"/>
      <c r="RXO3" s="2068"/>
      <c r="RXP3" s="2068"/>
      <c r="RXQ3" s="2068"/>
      <c r="RXR3" s="2068"/>
      <c r="RXS3" s="2068"/>
      <c r="RXT3" s="2068"/>
      <c r="RXU3" s="2068"/>
      <c r="RXV3" s="2068"/>
      <c r="RXW3" s="2068"/>
      <c r="RXX3" s="2068"/>
      <c r="RXY3" s="2068"/>
      <c r="RXZ3" s="2068"/>
      <c r="RYA3" s="2068"/>
      <c r="RYB3" s="2068"/>
      <c r="RYC3" s="2068"/>
      <c r="RYD3" s="2068"/>
      <c r="RYE3" s="2068"/>
      <c r="RYF3" s="2068"/>
      <c r="RYG3" s="2068"/>
      <c r="RYH3" s="2068"/>
      <c r="RYI3" s="2068"/>
      <c r="RYJ3" s="2068"/>
      <c r="RYK3" s="2068"/>
      <c r="RYL3" s="2068"/>
      <c r="RYM3" s="2068"/>
      <c r="RYN3" s="2068"/>
      <c r="RYO3" s="2068"/>
      <c r="RYP3" s="2068"/>
      <c r="RYQ3" s="2068"/>
      <c r="RYR3" s="2068"/>
      <c r="RYS3" s="2068"/>
      <c r="RYT3" s="2068"/>
      <c r="RYU3" s="2068"/>
      <c r="RYV3" s="2068"/>
      <c r="RYW3" s="2068"/>
      <c r="RYX3" s="2068"/>
      <c r="RYY3" s="2068"/>
      <c r="RYZ3" s="2068"/>
      <c r="RZA3" s="2068"/>
      <c r="RZB3" s="2068"/>
      <c r="RZC3" s="2068"/>
      <c r="RZD3" s="2068"/>
      <c r="RZE3" s="2068"/>
      <c r="RZF3" s="2068"/>
      <c r="RZG3" s="2068"/>
      <c r="RZH3" s="2068"/>
      <c r="RZI3" s="2068"/>
      <c r="RZJ3" s="2068"/>
      <c r="RZK3" s="2068"/>
      <c r="RZL3" s="2068"/>
      <c r="RZM3" s="2068"/>
      <c r="RZN3" s="2068"/>
      <c r="RZO3" s="2068"/>
      <c r="RZP3" s="2068"/>
      <c r="RZQ3" s="2068"/>
      <c r="RZR3" s="2068"/>
      <c r="RZS3" s="2068"/>
      <c r="RZT3" s="2068"/>
      <c r="RZU3" s="2068"/>
      <c r="RZV3" s="2068"/>
      <c r="RZW3" s="2068"/>
      <c r="RZX3" s="2068"/>
      <c r="RZY3" s="2068"/>
      <c r="RZZ3" s="2068"/>
      <c r="SAA3" s="2068"/>
      <c r="SAB3" s="2068"/>
      <c r="SAC3" s="2068"/>
      <c r="SAD3" s="2068"/>
      <c r="SAE3" s="2068"/>
      <c r="SAF3" s="2068"/>
      <c r="SAG3" s="2068"/>
      <c r="SAH3" s="2068"/>
      <c r="SAI3" s="2068"/>
      <c r="SAJ3" s="2068"/>
      <c r="SAK3" s="2068"/>
      <c r="SAL3" s="2068"/>
      <c r="SAM3" s="2068"/>
      <c r="SAN3" s="2068"/>
      <c r="SAO3" s="2068"/>
      <c r="SAP3" s="2068"/>
      <c r="SAQ3" s="2068"/>
      <c r="SAR3" s="2068"/>
      <c r="SAS3" s="2068"/>
      <c r="SAT3" s="2068"/>
      <c r="SAU3" s="2068"/>
      <c r="SAV3" s="2068"/>
      <c r="SAW3" s="2068"/>
      <c r="SAX3" s="2068"/>
      <c r="SAY3" s="2068"/>
      <c r="SAZ3" s="2068"/>
      <c r="SBA3" s="2068"/>
      <c r="SBB3" s="2068"/>
      <c r="SBC3" s="2068"/>
      <c r="SBD3" s="2068"/>
      <c r="SBE3" s="2068"/>
      <c r="SBF3" s="2068"/>
      <c r="SBG3" s="2068"/>
      <c r="SBH3" s="2068"/>
      <c r="SBI3" s="2068"/>
      <c r="SBJ3" s="2068"/>
      <c r="SBK3" s="2068"/>
      <c r="SBL3" s="2068"/>
      <c r="SBM3" s="2068"/>
      <c r="SBN3" s="2068"/>
      <c r="SBO3" s="2068"/>
      <c r="SBP3" s="2068"/>
      <c r="SBQ3" s="2068"/>
      <c r="SBR3" s="2068"/>
      <c r="SBS3" s="2068"/>
      <c r="SBT3" s="2068"/>
      <c r="SBU3" s="2068"/>
      <c r="SBV3" s="2068"/>
      <c r="SBW3" s="2068"/>
      <c r="SBX3" s="2068"/>
      <c r="SBY3" s="2068"/>
      <c r="SBZ3" s="2068"/>
      <c r="SCA3" s="2068"/>
      <c r="SCB3" s="2068"/>
      <c r="SCC3" s="2068"/>
      <c r="SCD3" s="2068"/>
      <c r="SCE3" s="2068"/>
      <c r="SCF3" s="2068"/>
      <c r="SCG3" s="2068"/>
      <c r="SCH3" s="2068"/>
      <c r="SCI3" s="2068"/>
      <c r="SCJ3" s="2068"/>
      <c r="SCK3" s="2068"/>
      <c r="SCL3" s="2068"/>
      <c r="SCM3" s="2068"/>
      <c r="SCN3" s="2068"/>
      <c r="SCO3" s="2068"/>
      <c r="SCP3" s="2068"/>
      <c r="SCQ3" s="2068"/>
      <c r="SCR3" s="2068"/>
      <c r="SCS3" s="2068"/>
      <c r="SCT3" s="2068"/>
      <c r="SCU3" s="2068"/>
      <c r="SCV3" s="2068"/>
      <c r="SCW3" s="2068"/>
      <c r="SCX3" s="2068"/>
      <c r="SCY3" s="2068"/>
      <c r="SCZ3" s="2068"/>
      <c r="SDA3" s="2068"/>
      <c r="SDB3" s="2068"/>
      <c r="SDC3" s="2068"/>
      <c r="SDD3" s="2068"/>
      <c r="SDE3" s="2068"/>
      <c r="SDF3" s="2068"/>
      <c r="SDG3" s="2068"/>
      <c r="SDH3" s="2068"/>
      <c r="SDI3" s="2068"/>
      <c r="SDJ3" s="2068"/>
      <c r="SDK3" s="2068"/>
      <c r="SDL3" s="2068"/>
      <c r="SDM3" s="2068"/>
      <c r="SDN3" s="2068"/>
      <c r="SDO3" s="2068"/>
      <c r="SDP3" s="2068"/>
      <c r="SDQ3" s="2068"/>
      <c r="SDR3" s="2068"/>
      <c r="SDS3" s="2068"/>
      <c r="SDT3" s="2068"/>
      <c r="SDU3" s="2068"/>
      <c r="SDV3" s="2068"/>
      <c r="SDW3" s="2068"/>
      <c r="SDX3" s="2068"/>
      <c r="SDY3" s="2068"/>
      <c r="SDZ3" s="2068"/>
      <c r="SEA3" s="2068"/>
      <c r="SEB3" s="2068"/>
      <c r="SEC3" s="2068"/>
      <c r="SED3" s="2068"/>
      <c r="SEE3" s="2068"/>
      <c r="SEF3" s="2068"/>
      <c r="SEG3" s="2068"/>
      <c r="SEH3" s="2068"/>
      <c r="SEI3" s="2068"/>
      <c r="SEJ3" s="2068"/>
      <c r="SEK3" s="2068"/>
      <c r="SEL3" s="2068"/>
      <c r="SEM3" s="2068"/>
      <c r="SEN3" s="2068"/>
      <c r="SEO3" s="2068"/>
      <c r="SEP3" s="2068"/>
      <c r="SEQ3" s="2068"/>
      <c r="SER3" s="2068"/>
      <c r="SES3" s="2068"/>
      <c r="SET3" s="2068"/>
      <c r="SEU3" s="2068"/>
      <c r="SEV3" s="2068"/>
      <c r="SEW3" s="2068"/>
      <c r="SEX3" s="2068"/>
      <c r="SEY3" s="2068"/>
      <c r="SEZ3" s="2068"/>
      <c r="SFA3" s="2068"/>
      <c r="SFB3" s="2068"/>
      <c r="SFC3" s="2068"/>
      <c r="SFD3" s="2068"/>
      <c r="SFE3" s="2068"/>
      <c r="SFF3" s="2068"/>
      <c r="SFG3" s="2068"/>
      <c r="SFH3" s="2068"/>
      <c r="SFI3" s="2068"/>
      <c r="SFJ3" s="2068"/>
      <c r="SFK3" s="2068"/>
      <c r="SFL3" s="2068"/>
      <c r="SFM3" s="2068"/>
      <c r="SFN3" s="2068"/>
      <c r="SFO3" s="2068"/>
      <c r="SFP3" s="2068"/>
      <c r="SFQ3" s="2068"/>
      <c r="SFR3" s="2068"/>
      <c r="SFS3" s="2068"/>
      <c r="SFT3" s="2068"/>
      <c r="SFU3" s="2068"/>
      <c r="SFV3" s="2068"/>
      <c r="SFW3" s="2068"/>
      <c r="SFX3" s="2068"/>
      <c r="SFY3" s="2068"/>
      <c r="SFZ3" s="2068"/>
      <c r="SGA3" s="2068"/>
      <c r="SGB3" s="2068"/>
      <c r="SGC3" s="2068"/>
      <c r="SGD3" s="2068"/>
      <c r="SGE3" s="2068"/>
      <c r="SGF3" s="2068"/>
      <c r="SGG3" s="2068"/>
      <c r="SGH3" s="2068"/>
      <c r="SGI3" s="2068"/>
      <c r="SGJ3" s="2068"/>
      <c r="SGK3" s="2068"/>
      <c r="SGL3" s="2068"/>
      <c r="SGM3" s="2068"/>
      <c r="SGN3" s="2068"/>
      <c r="SGO3" s="2068"/>
      <c r="SGP3" s="2068"/>
      <c r="SGQ3" s="2068"/>
      <c r="SGR3" s="2068"/>
      <c r="SGS3" s="2068"/>
      <c r="SGT3" s="2068"/>
      <c r="SGU3" s="2068"/>
      <c r="SGV3" s="2068"/>
      <c r="SGW3" s="2068"/>
      <c r="SGX3" s="2068"/>
      <c r="SGY3" s="2068"/>
      <c r="SGZ3" s="2068"/>
      <c r="SHA3" s="2068"/>
      <c r="SHB3" s="2068"/>
      <c r="SHC3" s="2068"/>
      <c r="SHD3" s="2068"/>
      <c r="SHE3" s="2068"/>
      <c r="SHF3" s="2068"/>
      <c r="SHG3" s="2068"/>
      <c r="SHH3" s="2068"/>
      <c r="SHI3" s="2068"/>
      <c r="SHJ3" s="2068"/>
      <c r="SHK3" s="2068"/>
      <c r="SHL3" s="2068"/>
      <c r="SHM3" s="2068"/>
      <c r="SHN3" s="2068"/>
      <c r="SHO3" s="2068"/>
      <c r="SHP3" s="2068"/>
      <c r="SHQ3" s="2068"/>
      <c r="SHR3" s="2068"/>
      <c r="SHS3" s="2068"/>
      <c r="SHT3" s="2068"/>
      <c r="SHU3" s="2068"/>
      <c r="SHV3" s="2068"/>
      <c r="SHW3" s="2068"/>
      <c r="SHX3" s="2068"/>
      <c r="SHY3" s="2068"/>
      <c r="SHZ3" s="2068"/>
      <c r="SIA3" s="2068"/>
      <c r="SIB3" s="2068"/>
      <c r="SIC3" s="2068"/>
      <c r="SID3" s="2068"/>
      <c r="SIE3" s="2068"/>
      <c r="SIF3" s="2068"/>
      <c r="SIG3" s="2068"/>
      <c r="SIH3" s="2068"/>
      <c r="SII3" s="2068"/>
      <c r="SIJ3" s="2068"/>
      <c r="SIK3" s="2068"/>
      <c r="SIL3" s="2068"/>
      <c r="SIM3" s="2068"/>
      <c r="SIN3" s="2068"/>
      <c r="SIO3" s="2068"/>
      <c r="SIP3" s="2068"/>
      <c r="SIQ3" s="2068"/>
      <c r="SIR3" s="2068"/>
      <c r="SIS3" s="2068"/>
      <c r="SIT3" s="2068"/>
      <c r="SIU3" s="2068"/>
      <c r="SIV3" s="2068"/>
      <c r="SIW3" s="2068"/>
      <c r="SIX3" s="2068"/>
      <c r="SIY3" s="2068"/>
      <c r="SIZ3" s="2068"/>
      <c r="SJA3" s="2068"/>
      <c r="SJB3" s="2068"/>
      <c r="SJC3" s="2068"/>
      <c r="SJD3" s="2068"/>
      <c r="SJE3" s="2068"/>
      <c r="SJF3" s="2068"/>
      <c r="SJG3" s="2068"/>
      <c r="SJH3" s="2068"/>
      <c r="SJI3" s="2068"/>
      <c r="SJJ3" s="2068"/>
      <c r="SJK3" s="2068"/>
      <c r="SJL3" s="2068"/>
      <c r="SJM3" s="2068"/>
      <c r="SJN3" s="2068"/>
      <c r="SJO3" s="2068"/>
      <c r="SJP3" s="2068"/>
      <c r="SJQ3" s="2068"/>
      <c r="SJR3" s="2068"/>
      <c r="SJS3" s="2068"/>
      <c r="SJT3" s="2068"/>
      <c r="SJU3" s="2068"/>
      <c r="SJV3" s="2068"/>
      <c r="SJW3" s="2068"/>
      <c r="SJX3" s="2068"/>
      <c r="SJY3" s="2068"/>
      <c r="SJZ3" s="2068"/>
      <c r="SKA3" s="2068"/>
      <c r="SKB3" s="2068"/>
      <c r="SKC3" s="2068"/>
      <c r="SKD3" s="2068"/>
      <c r="SKE3" s="2068"/>
      <c r="SKF3" s="2068"/>
      <c r="SKG3" s="2068"/>
      <c r="SKH3" s="2068"/>
      <c r="SKI3" s="2068"/>
      <c r="SKJ3" s="2068"/>
      <c r="SKK3" s="2068"/>
      <c r="SKL3" s="2068"/>
      <c r="SKM3" s="2068"/>
      <c r="SKN3" s="2068"/>
      <c r="SKO3" s="2068"/>
      <c r="SKP3" s="2068"/>
      <c r="SKQ3" s="2068"/>
      <c r="SKR3" s="2068"/>
      <c r="SKS3" s="2068"/>
      <c r="SKT3" s="2068"/>
      <c r="SKU3" s="2068"/>
      <c r="SKV3" s="2068"/>
      <c r="SKW3" s="2068"/>
      <c r="SKX3" s="2068"/>
      <c r="SKY3" s="2068"/>
      <c r="SKZ3" s="2068"/>
      <c r="SLA3" s="2068"/>
      <c r="SLB3" s="2068"/>
      <c r="SLC3" s="2068"/>
      <c r="SLD3" s="2068"/>
      <c r="SLE3" s="2068"/>
      <c r="SLF3" s="2068"/>
      <c r="SLG3" s="2068"/>
      <c r="SLH3" s="2068"/>
      <c r="SLI3" s="2068"/>
      <c r="SLJ3" s="2068"/>
      <c r="SLK3" s="2068"/>
      <c r="SLL3" s="2068"/>
      <c r="SLM3" s="2068"/>
      <c r="SLN3" s="2068"/>
      <c r="SLO3" s="2068"/>
      <c r="SLP3" s="2068"/>
      <c r="SLQ3" s="2068"/>
      <c r="SLR3" s="2068"/>
      <c r="SLS3" s="2068"/>
      <c r="SLT3" s="2068"/>
      <c r="SLU3" s="2068"/>
      <c r="SLV3" s="2068"/>
      <c r="SLW3" s="2068"/>
      <c r="SLX3" s="2068"/>
      <c r="SLY3" s="2068"/>
      <c r="SLZ3" s="2068"/>
      <c r="SMA3" s="2068"/>
      <c r="SMB3" s="2068"/>
      <c r="SMC3" s="2068"/>
      <c r="SMD3" s="2068"/>
      <c r="SME3" s="2068"/>
      <c r="SMF3" s="2068"/>
      <c r="SMG3" s="2068"/>
      <c r="SMH3" s="2068"/>
      <c r="SMI3" s="2068"/>
      <c r="SMJ3" s="2068"/>
      <c r="SMK3" s="2068"/>
      <c r="SML3" s="2068"/>
      <c r="SMM3" s="2068"/>
      <c r="SMN3" s="2068"/>
      <c r="SMO3" s="2068"/>
      <c r="SMP3" s="2068"/>
      <c r="SMQ3" s="2068"/>
      <c r="SMR3" s="2068"/>
      <c r="SMS3" s="2068"/>
      <c r="SMT3" s="2068"/>
      <c r="SMU3" s="2068"/>
      <c r="SMV3" s="2068"/>
      <c r="SMW3" s="2068"/>
      <c r="SMX3" s="2068"/>
      <c r="SMY3" s="2068"/>
      <c r="SMZ3" s="2068"/>
      <c r="SNA3" s="2068"/>
      <c r="SNB3" s="2068"/>
      <c r="SNC3" s="2068"/>
      <c r="SND3" s="2068"/>
      <c r="SNE3" s="2068"/>
      <c r="SNF3" s="2068"/>
      <c r="SNG3" s="2068"/>
      <c r="SNH3" s="2068"/>
      <c r="SNI3" s="2068"/>
      <c r="SNJ3" s="2068"/>
      <c r="SNK3" s="2068"/>
      <c r="SNL3" s="2068"/>
      <c r="SNM3" s="2068"/>
      <c r="SNN3" s="2068"/>
      <c r="SNO3" s="2068"/>
      <c r="SNP3" s="2068"/>
      <c r="SNQ3" s="2068"/>
      <c r="SNR3" s="2068"/>
      <c r="SNS3" s="2068"/>
      <c r="SNT3" s="2068"/>
      <c r="SNU3" s="2068"/>
      <c r="SNV3" s="2068"/>
      <c r="SNW3" s="2068"/>
      <c r="SNX3" s="2068"/>
      <c r="SNY3" s="2068"/>
      <c r="SNZ3" s="2068"/>
      <c r="SOA3" s="2068"/>
      <c r="SOB3" s="2068"/>
      <c r="SOC3" s="2068"/>
      <c r="SOD3" s="2068"/>
      <c r="SOE3" s="2068"/>
      <c r="SOF3" s="2068"/>
      <c r="SOG3" s="2068"/>
      <c r="SOH3" s="2068"/>
      <c r="SOI3" s="2068"/>
      <c r="SOJ3" s="2068"/>
      <c r="SOK3" s="2068"/>
      <c r="SOL3" s="2068"/>
      <c r="SOM3" s="2068"/>
      <c r="SON3" s="2068"/>
      <c r="SOO3" s="2068"/>
      <c r="SOP3" s="2068"/>
      <c r="SOQ3" s="2068"/>
      <c r="SOR3" s="2068"/>
      <c r="SOS3" s="2068"/>
      <c r="SOT3" s="2068"/>
      <c r="SOU3" s="2068"/>
      <c r="SOV3" s="2068"/>
      <c r="SOW3" s="2068"/>
      <c r="SOX3" s="2068"/>
      <c r="SOY3" s="2068"/>
      <c r="SOZ3" s="2068"/>
      <c r="SPA3" s="2068"/>
      <c r="SPB3" s="2068"/>
      <c r="SPC3" s="2068"/>
      <c r="SPD3" s="2068"/>
      <c r="SPE3" s="2068"/>
      <c r="SPF3" s="2068"/>
      <c r="SPG3" s="2068"/>
      <c r="SPH3" s="2068"/>
      <c r="SPI3" s="2068"/>
      <c r="SPJ3" s="2068"/>
      <c r="SPK3" s="2068"/>
      <c r="SPL3" s="2068"/>
      <c r="SPM3" s="2068"/>
      <c r="SPN3" s="2068"/>
      <c r="SPO3" s="2068"/>
      <c r="SPP3" s="2068"/>
      <c r="SPQ3" s="2068"/>
      <c r="SPR3" s="2068"/>
      <c r="SPS3" s="2068"/>
      <c r="SPT3" s="2068"/>
      <c r="SPU3" s="2068"/>
      <c r="SPV3" s="2068"/>
      <c r="SPW3" s="2068"/>
      <c r="SPX3" s="2068"/>
      <c r="SPY3" s="2068"/>
      <c r="SPZ3" s="2068"/>
      <c r="SQA3" s="2068"/>
      <c r="SQB3" s="2068"/>
      <c r="SQC3" s="2068"/>
      <c r="SQD3" s="2068"/>
      <c r="SQE3" s="2068"/>
      <c r="SQF3" s="2068"/>
      <c r="SQG3" s="2068"/>
      <c r="SQH3" s="2068"/>
      <c r="SQI3" s="2068"/>
      <c r="SQJ3" s="2068"/>
      <c r="SQK3" s="2068"/>
      <c r="SQL3" s="2068"/>
      <c r="SQM3" s="2068"/>
      <c r="SQN3" s="2068"/>
      <c r="SQO3" s="2068"/>
      <c r="SQP3" s="2068"/>
      <c r="SQQ3" s="2068"/>
      <c r="SQR3" s="2068"/>
      <c r="SQS3" s="2068"/>
      <c r="SQT3" s="2068"/>
      <c r="SQU3" s="2068"/>
      <c r="SQV3" s="2068"/>
      <c r="SQW3" s="2068"/>
      <c r="SQX3" s="2068"/>
      <c r="SQY3" s="2068"/>
      <c r="SQZ3" s="2068"/>
      <c r="SRA3" s="2068"/>
      <c r="SRB3" s="2068"/>
      <c r="SRC3" s="2068"/>
      <c r="SRD3" s="2068"/>
      <c r="SRE3" s="2068"/>
      <c r="SRF3" s="2068"/>
      <c r="SRG3" s="2068"/>
      <c r="SRH3" s="2068"/>
      <c r="SRI3" s="2068"/>
      <c r="SRJ3" s="2068"/>
      <c r="SRK3" s="2068"/>
      <c r="SRL3" s="2068"/>
      <c r="SRM3" s="2068"/>
      <c r="SRN3" s="2068"/>
      <c r="SRO3" s="2068"/>
      <c r="SRP3" s="2068"/>
      <c r="SRQ3" s="2068"/>
      <c r="SRR3" s="2068"/>
      <c r="SRS3" s="2068"/>
      <c r="SRT3" s="2068"/>
      <c r="SRU3" s="2068"/>
      <c r="SRV3" s="2068"/>
      <c r="SRW3" s="2068"/>
      <c r="SRX3" s="2068"/>
      <c r="SRY3" s="2068"/>
      <c r="SRZ3" s="2068"/>
      <c r="SSA3" s="2068"/>
      <c r="SSB3" s="2068"/>
      <c r="SSC3" s="2068"/>
      <c r="SSD3" s="2068"/>
      <c r="SSE3" s="2068"/>
      <c r="SSF3" s="2068"/>
      <c r="SSG3" s="2068"/>
      <c r="SSH3" s="2068"/>
      <c r="SSI3" s="2068"/>
      <c r="SSJ3" s="2068"/>
      <c r="SSK3" s="2068"/>
      <c r="SSL3" s="2068"/>
      <c r="SSM3" s="2068"/>
      <c r="SSN3" s="2068"/>
      <c r="SSO3" s="2068"/>
      <c r="SSP3" s="2068"/>
      <c r="SSQ3" s="2068"/>
      <c r="SSR3" s="2068"/>
      <c r="SSS3" s="2068"/>
      <c r="SST3" s="2068"/>
      <c r="SSU3" s="2068"/>
      <c r="SSV3" s="2068"/>
      <c r="SSW3" s="2068"/>
      <c r="SSX3" s="2068"/>
      <c r="SSY3" s="2068"/>
      <c r="SSZ3" s="2068"/>
      <c r="STA3" s="2068"/>
      <c r="STB3" s="2068"/>
      <c r="STC3" s="2068"/>
      <c r="STD3" s="2068"/>
      <c r="STE3" s="2068"/>
      <c r="STF3" s="2068"/>
      <c r="STG3" s="2068"/>
      <c r="STH3" s="2068"/>
      <c r="STI3" s="2068"/>
      <c r="STJ3" s="2068"/>
      <c r="STK3" s="2068"/>
      <c r="STL3" s="2068"/>
      <c r="STM3" s="2068"/>
      <c r="STN3" s="2068"/>
      <c r="STO3" s="2068"/>
      <c r="STP3" s="2068"/>
      <c r="STQ3" s="2068"/>
      <c r="STR3" s="2068"/>
      <c r="STS3" s="2068"/>
      <c r="STT3" s="2068"/>
      <c r="STU3" s="2068"/>
      <c r="STV3" s="2068"/>
      <c r="STW3" s="2068"/>
      <c r="STX3" s="2068"/>
      <c r="STY3" s="2068"/>
      <c r="STZ3" s="2068"/>
      <c r="SUA3" s="2068"/>
      <c r="SUB3" s="2068"/>
      <c r="SUC3" s="2068"/>
      <c r="SUD3" s="2068"/>
      <c r="SUE3" s="2068"/>
      <c r="SUF3" s="2068"/>
      <c r="SUG3" s="2068"/>
      <c r="SUH3" s="2068"/>
      <c r="SUI3" s="2068"/>
      <c r="SUJ3" s="2068"/>
      <c r="SUK3" s="2068"/>
      <c r="SUL3" s="2068"/>
      <c r="SUM3" s="2068"/>
      <c r="SUN3" s="2068"/>
      <c r="SUO3" s="2068"/>
      <c r="SUP3" s="2068"/>
      <c r="SUQ3" s="2068"/>
      <c r="SUR3" s="2068"/>
      <c r="SUS3" s="2068"/>
      <c r="SUT3" s="2068"/>
      <c r="SUU3" s="2068"/>
      <c r="SUV3" s="2068"/>
      <c r="SUW3" s="2068"/>
      <c r="SUX3" s="2068"/>
      <c r="SUY3" s="2068"/>
      <c r="SUZ3" s="2068"/>
      <c r="SVA3" s="2068"/>
      <c r="SVB3" s="2068"/>
      <c r="SVC3" s="2068"/>
      <c r="SVD3" s="2068"/>
      <c r="SVE3" s="2068"/>
      <c r="SVF3" s="2068"/>
      <c r="SVG3" s="2068"/>
      <c r="SVH3" s="2068"/>
      <c r="SVI3" s="2068"/>
      <c r="SVJ3" s="2068"/>
      <c r="SVK3" s="2068"/>
      <c r="SVL3" s="2068"/>
      <c r="SVM3" s="2068"/>
      <c r="SVN3" s="2068"/>
      <c r="SVO3" s="2068"/>
      <c r="SVP3" s="2068"/>
      <c r="SVQ3" s="2068"/>
      <c r="SVR3" s="2068"/>
      <c r="SVS3" s="2068"/>
      <c r="SVT3" s="2068"/>
      <c r="SVU3" s="2068"/>
      <c r="SVV3" s="2068"/>
      <c r="SVW3" s="2068"/>
      <c r="SVX3" s="2068"/>
      <c r="SVY3" s="2068"/>
      <c r="SVZ3" s="2068"/>
      <c r="SWA3" s="2068"/>
      <c r="SWB3" s="2068"/>
      <c r="SWC3" s="2068"/>
      <c r="SWD3" s="2068"/>
      <c r="SWE3" s="2068"/>
      <c r="SWF3" s="2068"/>
      <c r="SWG3" s="2068"/>
      <c r="SWH3" s="2068"/>
      <c r="SWI3" s="2068"/>
      <c r="SWJ3" s="2068"/>
      <c r="SWK3" s="2068"/>
      <c r="SWL3" s="2068"/>
      <c r="SWM3" s="2068"/>
      <c r="SWN3" s="2068"/>
      <c r="SWO3" s="2068"/>
      <c r="SWP3" s="2068"/>
      <c r="SWQ3" s="2068"/>
      <c r="SWR3" s="2068"/>
      <c r="SWS3" s="2068"/>
      <c r="SWT3" s="2068"/>
      <c r="SWU3" s="2068"/>
      <c r="SWV3" s="2068"/>
      <c r="SWW3" s="2068"/>
      <c r="SWX3" s="2068"/>
      <c r="SWY3" s="2068"/>
      <c r="SWZ3" s="2068"/>
      <c r="SXA3" s="2068"/>
      <c r="SXB3" s="2068"/>
      <c r="SXC3" s="2068"/>
      <c r="SXD3" s="2068"/>
      <c r="SXE3" s="2068"/>
      <c r="SXF3" s="2068"/>
      <c r="SXG3" s="2068"/>
      <c r="SXH3" s="2068"/>
      <c r="SXI3" s="2068"/>
      <c r="SXJ3" s="2068"/>
      <c r="SXK3" s="2068"/>
      <c r="SXL3" s="2068"/>
      <c r="SXM3" s="2068"/>
      <c r="SXN3" s="2068"/>
      <c r="SXO3" s="2068"/>
      <c r="SXP3" s="2068"/>
      <c r="SXQ3" s="2068"/>
      <c r="SXR3" s="2068"/>
      <c r="SXS3" s="2068"/>
      <c r="SXT3" s="2068"/>
      <c r="SXU3" s="2068"/>
      <c r="SXV3" s="2068"/>
      <c r="SXW3" s="2068"/>
      <c r="SXX3" s="2068"/>
      <c r="SXY3" s="2068"/>
      <c r="SXZ3" s="2068"/>
      <c r="SYA3" s="2068"/>
      <c r="SYB3" s="2068"/>
      <c r="SYC3" s="2068"/>
      <c r="SYD3" s="2068"/>
      <c r="SYE3" s="2068"/>
      <c r="SYF3" s="2068"/>
      <c r="SYG3" s="2068"/>
      <c r="SYH3" s="2068"/>
      <c r="SYI3" s="2068"/>
      <c r="SYJ3" s="2068"/>
      <c r="SYK3" s="2068"/>
      <c r="SYL3" s="2068"/>
      <c r="SYM3" s="2068"/>
      <c r="SYN3" s="2068"/>
      <c r="SYO3" s="2068"/>
      <c r="SYP3" s="2068"/>
      <c r="SYQ3" s="2068"/>
      <c r="SYR3" s="2068"/>
      <c r="SYS3" s="2068"/>
      <c r="SYT3" s="2068"/>
      <c r="SYU3" s="2068"/>
      <c r="SYV3" s="2068"/>
      <c r="SYW3" s="2068"/>
      <c r="SYX3" s="2068"/>
      <c r="SYY3" s="2068"/>
      <c r="SYZ3" s="2068"/>
      <c r="SZA3" s="2068"/>
      <c r="SZB3" s="2068"/>
      <c r="SZC3" s="2068"/>
      <c r="SZD3" s="2068"/>
      <c r="SZE3" s="2068"/>
      <c r="SZF3" s="2068"/>
      <c r="SZG3" s="2068"/>
      <c r="SZH3" s="2068"/>
      <c r="SZI3" s="2068"/>
      <c r="SZJ3" s="2068"/>
      <c r="SZK3" s="2068"/>
      <c r="SZL3" s="2068"/>
      <c r="SZM3" s="2068"/>
      <c r="SZN3" s="2068"/>
      <c r="SZO3" s="2068"/>
      <c r="SZP3" s="2068"/>
      <c r="SZQ3" s="2068"/>
      <c r="SZR3" s="2068"/>
      <c r="SZS3" s="2068"/>
      <c r="SZT3" s="2068"/>
      <c r="SZU3" s="2068"/>
      <c r="SZV3" s="2068"/>
      <c r="SZW3" s="2068"/>
      <c r="SZX3" s="2068"/>
      <c r="SZY3" s="2068"/>
      <c r="SZZ3" s="2068"/>
      <c r="TAA3" s="2068"/>
      <c r="TAB3" s="2068"/>
      <c r="TAC3" s="2068"/>
      <c r="TAD3" s="2068"/>
      <c r="TAE3" s="2068"/>
      <c r="TAF3" s="2068"/>
      <c r="TAG3" s="2068"/>
      <c r="TAH3" s="2068"/>
      <c r="TAI3" s="2068"/>
      <c r="TAJ3" s="2068"/>
      <c r="TAK3" s="2068"/>
      <c r="TAL3" s="2068"/>
      <c r="TAM3" s="2068"/>
      <c r="TAN3" s="2068"/>
      <c r="TAO3" s="2068"/>
      <c r="TAP3" s="2068"/>
      <c r="TAQ3" s="2068"/>
      <c r="TAR3" s="2068"/>
      <c r="TAS3" s="2068"/>
      <c r="TAT3" s="2068"/>
      <c r="TAU3" s="2068"/>
      <c r="TAV3" s="2068"/>
      <c r="TAW3" s="2068"/>
      <c r="TAX3" s="2068"/>
      <c r="TAY3" s="2068"/>
      <c r="TAZ3" s="2068"/>
      <c r="TBA3" s="2068"/>
      <c r="TBB3" s="2068"/>
      <c r="TBC3" s="2068"/>
      <c r="TBD3" s="2068"/>
      <c r="TBE3" s="2068"/>
      <c r="TBF3" s="2068"/>
      <c r="TBG3" s="2068"/>
      <c r="TBH3" s="2068"/>
      <c r="TBI3" s="2068"/>
      <c r="TBJ3" s="2068"/>
      <c r="TBK3" s="2068"/>
      <c r="TBL3" s="2068"/>
      <c r="TBM3" s="2068"/>
      <c r="TBN3" s="2068"/>
      <c r="TBO3" s="2068"/>
      <c r="TBP3" s="2068"/>
      <c r="TBQ3" s="2068"/>
      <c r="TBR3" s="2068"/>
      <c r="TBS3" s="2068"/>
      <c r="TBT3" s="2068"/>
      <c r="TBU3" s="2068"/>
      <c r="TBV3" s="2068"/>
      <c r="TBW3" s="2068"/>
      <c r="TBX3" s="2068"/>
      <c r="TBY3" s="2068"/>
      <c r="TBZ3" s="2068"/>
      <c r="TCA3" s="2068"/>
      <c r="TCB3" s="2068"/>
      <c r="TCC3" s="2068"/>
      <c r="TCD3" s="2068"/>
      <c r="TCE3" s="2068"/>
      <c r="TCF3" s="2068"/>
      <c r="TCG3" s="2068"/>
      <c r="TCH3" s="2068"/>
      <c r="TCI3" s="2068"/>
      <c r="TCJ3" s="2068"/>
      <c r="TCK3" s="2068"/>
      <c r="TCL3" s="2068"/>
      <c r="TCM3" s="2068"/>
      <c r="TCN3" s="2068"/>
      <c r="TCO3" s="2068"/>
      <c r="TCP3" s="2068"/>
      <c r="TCQ3" s="2068"/>
      <c r="TCR3" s="2068"/>
      <c r="TCS3" s="2068"/>
      <c r="TCT3" s="2068"/>
      <c r="TCU3" s="2068"/>
      <c r="TCV3" s="2068"/>
      <c r="TCW3" s="2068"/>
      <c r="TCX3" s="2068"/>
      <c r="TCY3" s="2068"/>
      <c r="TCZ3" s="2068"/>
      <c r="TDA3" s="2068"/>
      <c r="TDB3" s="2068"/>
      <c r="TDC3" s="2068"/>
      <c r="TDD3" s="2068"/>
      <c r="TDE3" s="2068"/>
      <c r="TDF3" s="2068"/>
      <c r="TDG3" s="2068"/>
      <c r="TDH3" s="2068"/>
      <c r="TDI3" s="2068"/>
      <c r="TDJ3" s="2068"/>
      <c r="TDK3" s="2068"/>
      <c r="TDL3" s="2068"/>
      <c r="TDM3" s="2068"/>
      <c r="TDN3" s="2068"/>
      <c r="TDO3" s="2068"/>
      <c r="TDP3" s="2068"/>
      <c r="TDQ3" s="2068"/>
      <c r="TDR3" s="2068"/>
      <c r="TDS3" s="2068"/>
      <c r="TDT3" s="2068"/>
      <c r="TDU3" s="2068"/>
      <c r="TDV3" s="2068"/>
      <c r="TDW3" s="2068"/>
      <c r="TDX3" s="2068"/>
      <c r="TDY3" s="2068"/>
      <c r="TDZ3" s="2068"/>
      <c r="TEA3" s="2068"/>
      <c r="TEB3" s="2068"/>
      <c r="TEC3" s="2068"/>
      <c r="TED3" s="2068"/>
      <c r="TEE3" s="2068"/>
      <c r="TEF3" s="2068"/>
      <c r="TEG3" s="2068"/>
      <c r="TEH3" s="2068"/>
      <c r="TEI3" s="2068"/>
      <c r="TEJ3" s="2068"/>
      <c r="TEK3" s="2068"/>
      <c r="TEL3" s="2068"/>
      <c r="TEM3" s="2068"/>
      <c r="TEN3" s="2068"/>
      <c r="TEO3" s="2068"/>
      <c r="TEP3" s="2068"/>
      <c r="TEQ3" s="2068"/>
      <c r="TER3" s="2068"/>
      <c r="TES3" s="2068"/>
      <c r="TET3" s="2068"/>
      <c r="TEU3" s="2068"/>
      <c r="TEV3" s="2068"/>
      <c r="TEW3" s="2068"/>
      <c r="TEX3" s="2068"/>
      <c r="TEY3" s="2068"/>
      <c r="TEZ3" s="2068"/>
      <c r="TFA3" s="2068"/>
      <c r="TFB3" s="2068"/>
      <c r="TFC3" s="2068"/>
      <c r="TFD3" s="2068"/>
      <c r="TFE3" s="2068"/>
      <c r="TFF3" s="2068"/>
      <c r="TFG3" s="2068"/>
      <c r="TFH3" s="2068"/>
      <c r="TFI3" s="2068"/>
      <c r="TFJ3" s="2068"/>
      <c r="TFK3" s="2068"/>
      <c r="TFL3" s="2068"/>
      <c r="TFM3" s="2068"/>
      <c r="TFN3" s="2068"/>
      <c r="TFO3" s="2068"/>
      <c r="TFP3" s="2068"/>
      <c r="TFQ3" s="2068"/>
      <c r="TFR3" s="2068"/>
      <c r="TFS3" s="2068"/>
      <c r="TFT3" s="2068"/>
      <c r="TFU3" s="2068"/>
      <c r="TFV3" s="2068"/>
      <c r="TFW3" s="2068"/>
      <c r="TFX3" s="2068"/>
      <c r="TFY3" s="2068"/>
      <c r="TFZ3" s="2068"/>
      <c r="TGA3" s="2068"/>
      <c r="TGB3" s="2068"/>
      <c r="TGC3" s="2068"/>
      <c r="TGD3" s="2068"/>
      <c r="TGE3" s="2068"/>
      <c r="TGF3" s="2068"/>
      <c r="TGG3" s="2068"/>
      <c r="TGH3" s="2068"/>
      <c r="TGI3" s="2068"/>
      <c r="TGJ3" s="2068"/>
      <c r="TGK3" s="2068"/>
      <c r="TGL3" s="2068"/>
      <c r="TGM3" s="2068"/>
      <c r="TGN3" s="2068"/>
      <c r="TGO3" s="2068"/>
      <c r="TGP3" s="2068"/>
      <c r="TGQ3" s="2068"/>
      <c r="TGR3" s="2068"/>
      <c r="TGS3" s="2068"/>
      <c r="TGT3" s="2068"/>
      <c r="TGU3" s="2068"/>
      <c r="TGV3" s="2068"/>
      <c r="TGW3" s="2068"/>
      <c r="TGX3" s="2068"/>
      <c r="TGY3" s="2068"/>
      <c r="TGZ3" s="2068"/>
      <c r="THA3" s="2068"/>
      <c r="THB3" s="2068"/>
      <c r="THC3" s="2068"/>
      <c r="THD3" s="2068"/>
      <c r="THE3" s="2068"/>
      <c r="THF3" s="2068"/>
      <c r="THG3" s="2068"/>
      <c r="THH3" s="2068"/>
      <c r="THI3" s="2068"/>
      <c r="THJ3" s="2068"/>
      <c r="THK3" s="2068"/>
      <c r="THL3" s="2068"/>
      <c r="THM3" s="2068"/>
      <c r="THN3" s="2068"/>
      <c r="THO3" s="2068"/>
      <c r="THP3" s="2068"/>
      <c r="THQ3" s="2068"/>
      <c r="THR3" s="2068"/>
      <c r="THS3" s="2068"/>
      <c r="THT3" s="2068"/>
      <c r="THU3" s="2068"/>
      <c r="THV3" s="2068"/>
      <c r="THW3" s="2068"/>
      <c r="THX3" s="2068"/>
      <c r="THY3" s="2068"/>
      <c r="THZ3" s="2068"/>
      <c r="TIA3" s="2068"/>
      <c r="TIB3" s="2068"/>
      <c r="TIC3" s="2068"/>
      <c r="TID3" s="2068"/>
      <c r="TIE3" s="2068"/>
      <c r="TIF3" s="2068"/>
      <c r="TIG3" s="2068"/>
      <c r="TIH3" s="2068"/>
      <c r="TII3" s="2068"/>
      <c r="TIJ3" s="2068"/>
      <c r="TIK3" s="2068"/>
      <c r="TIL3" s="2068"/>
      <c r="TIM3" s="2068"/>
      <c r="TIN3" s="2068"/>
      <c r="TIO3" s="2068"/>
      <c r="TIP3" s="2068"/>
      <c r="TIQ3" s="2068"/>
      <c r="TIR3" s="2068"/>
      <c r="TIS3" s="2068"/>
      <c r="TIT3" s="2068"/>
      <c r="TIU3" s="2068"/>
      <c r="TIV3" s="2068"/>
      <c r="TIW3" s="2068"/>
      <c r="TIX3" s="2068"/>
      <c r="TIY3" s="2068"/>
      <c r="TIZ3" s="2068"/>
      <c r="TJA3" s="2068"/>
      <c r="TJB3" s="2068"/>
      <c r="TJC3" s="2068"/>
      <c r="TJD3" s="2068"/>
      <c r="TJE3" s="2068"/>
      <c r="TJF3" s="2068"/>
      <c r="TJG3" s="2068"/>
      <c r="TJH3" s="2068"/>
      <c r="TJI3" s="2068"/>
      <c r="TJJ3" s="2068"/>
      <c r="TJK3" s="2068"/>
      <c r="TJL3" s="2068"/>
      <c r="TJM3" s="2068"/>
      <c r="TJN3" s="2068"/>
      <c r="TJO3" s="2068"/>
      <c r="TJP3" s="2068"/>
      <c r="TJQ3" s="2068"/>
      <c r="TJR3" s="2068"/>
      <c r="TJS3" s="2068"/>
      <c r="TJT3" s="2068"/>
      <c r="TJU3" s="2068"/>
      <c r="TJV3" s="2068"/>
      <c r="TJW3" s="2068"/>
      <c r="TJX3" s="2068"/>
      <c r="TJY3" s="2068"/>
      <c r="TJZ3" s="2068"/>
      <c r="TKA3" s="2068"/>
      <c r="TKB3" s="2068"/>
      <c r="TKC3" s="2068"/>
      <c r="TKD3" s="2068"/>
      <c r="TKE3" s="2068"/>
      <c r="TKF3" s="2068"/>
      <c r="TKG3" s="2068"/>
      <c r="TKH3" s="2068"/>
      <c r="TKI3" s="2068"/>
      <c r="TKJ3" s="2068"/>
      <c r="TKK3" s="2068"/>
      <c r="TKL3" s="2068"/>
      <c r="TKM3" s="2068"/>
      <c r="TKN3" s="2068"/>
      <c r="TKO3" s="2068"/>
      <c r="TKP3" s="2068"/>
      <c r="TKQ3" s="2068"/>
      <c r="TKR3" s="2068"/>
      <c r="TKS3" s="2068"/>
      <c r="TKT3" s="2068"/>
      <c r="TKU3" s="2068"/>
      <c r="TKV3" s="2068"/>
      <c r="TKW3" s="2068"/>
      <c r="TKX3" s="2068"/>
      <c r="TKY3" s="2068"/>
      <c r="TKZ3" s="2068"/>
      <c r="TLA3" s="2068"/>
      <c r="TLB3" s="2068"/>
      <c r="TLC3" s="2068"/>
      <c r="TLD3" s="2068"/>
      <c r="TLE3" s="2068"/>
      <c r="TLF3" s="2068"/>
      <c r="TLG3" s="2068"/>
      <c r="TLH3" s="2068"/>
      <c r="TLI3" s="2068"/>
      <c r="TLJ3" s="2068"/>
      <c r="TLK3" s="2068"/>
      <c r="TLL3" s="2068"/>
      <c r="TLM3" s="2068"/>
      <c r="TLN3" s="2068"/>
      <c r="TLO3" s="2068"/>
      <c r="TLP3" s="2068"/>
      <c r="TLQ3" s="2068"/>
      <c r="TLR3" s="2068"/>
      <c r="TLS3" s="2068"/>
      <c r="TLT3" s="2068"/>
      <c r="TLU3" s="2068"/>
      <c r="TLV3" s="2068"/>
      <c r="TLW3" s="2068"/>
      <c r="TLX3" s="2068"/>
      <c r="TLY3" s="2068"/>
      <c r="TLZ3" s="2068"/>
      <c r="TMA3" s="2068"/>
      <c r="TMB3" s="2068"/>
      <c r="TMC3" s="2068"/>
      <c r="TMD3" s="2068"/>
      <c r="TME3" s="2068"/>
      <c r="TMF3" s="2068"/>
      <c r="TMG3" s="2068"/>
      <c r="TMH3" s="2068"/>
      <c r="TMI3" s="2068"/>
      <c r="TMJ3" s="2068"/>
      <c r="TMK3" s="2068"/>
      <c r="TML3" s="2068"/>
      <c r="TMM3" s="2068"/>
      <c r="TMN3" s="2068"/>
      <c r="TMO3" s="2068"/>
      <c r="TMP3" s="2068"/>
      <c r="TMQ3" s="2068"/>
      <c r="TMR3" s="2068"/>
      <c r="TMS3" s="2068"/>
      <c r="TMT3" s="2068"/>
      <c r="TMU3" s="2068"/>
      <c r="TMV3" s="2068"/>
      <c r="TMW3" s="2068"/>
      <c r="TMX3" s="2068"/>
      <c r="TMY3" s="2068"/>
      <c r="TMZ3" s="2068"/>
      <c r="TNA3" s="2068"/>
      <c r="TNB3" s="2068"/>
      <c r="TNC3" s="2068"/>
      <c r="TND3" s="2068"/>
      <c r="TNE3" s="2068"/>
      <c r="TNF3" s="2068"/>
      <c r="TNG3" s="2068"/>
      <c r="TNH3" s="2068"/>
      <c r="TNI3" s="2068"/>
      <c r="TNJ3" s="2068"/>
      <c r="TNK3" s="2068"/>
      <c r="TNL3" s="2068"/>
      <c r="TNM3" s="2068"/>
      <c r="TNN3" s="2068"/>
      <c r="TNO3" s="2068"/>
      <c r="TNP3" s="2068"/>
      <c r="TNQ3" s="2068"/>
      <c r="TNR3" s="2068"/>
      <c r="TNS3" s="2068"/>
      <c r="TNT3" s="2068"/>
      <c r="TNU3" s="2068"/>
      <c r="TNV3" s="2068"/>
      <c r="TNW3" s="2068"/>
      <c r="TNX3" s="2068"/>
      <c r="TNY3" s="2068"/>
      <c r="TNZ3" s="2068"/>
      <c r="TOA3" s="2068"/>
      <c r="TOB3" s="2068"/>
      <c r="TOC3" s="2068"/>
      <c r="TOD3" s="2068"/>
      <c r="TOE3" s="2068"/>
      <c r="TOF3" s="2068"/>
      <c r="TOG3" s="2068"/>
      <c r="TOH3" s="2068"/>
      <c r="TOI3" s="2068"/>
      <c r="TOJ3" s="2068"/>
      <c r="TOK3" s="2068"/>
      <c r="TOL3" s="2068"/>
      <c r="TOM3" s="2068"/>
      <c r="TON3" s="2068"/>
      <c r="TOO3" s="2068"/>
      <c r="TOP3" s="2068"/>
      <c r="TOQ3" s="2068"/>
      <c r="TOR3" s="2068"/>
      <c r="TOS3" s="2068"/>
      <c r="TOT3" s="2068"/>
      <c r="TOU3" s="2068"/>
      <c r="TOV3" s="2068"/>
      <c r="TOW3" s="2068"/>
      <c r="TOX3" s="2068"/>
      <c r="TOY3" s="2068"/>
      <c r="TOZ3" s="2068"/>
      <c r="TPA3" s="2068"/>
      <c r="TPB3" s="2068"/>
      <c r="TPC3" s="2068"/>
      <c r="TPD3" s="2068"/>
      <c r="TPE3" s="2068"/>
      <c r="TPF3" s="2068"/>
      <c r="TPG3" s="2068"/>
      <c r="TPH3" s="2068"/>
      <c r="TPI3" s="2068"/>
      <c r="TPJ3" s="2068"/>
      <c r="TPK3" s="2068"/>
      <c r="TPL3" s="2068"/>
      <c r="TPM3" s="2068"/>
      <c r="TPN3" s="2068"/>
      <c r="TPO3" s="2068"/>
      <c r="TPP3" s="2068"/>
      <c r="TPQ3" s="2068"/>
      <c r="TPR3" s="2068"/>
      <c r="TPS3" s="2068"/>
      <c r="TPT3" s="2068"/>
      <c r="TPU3" s="2068"/>
      <c r="TPV3" s="2068"/>
      <c r="TPW3" s="2068"/>
      <c r="TPX3" s="2068"/>
      <c r="TPY3" s="2068"/>
      <c r="TPZ3" s="2068"/>
      <c r="TQA3" s="2068"/>
      <c r="TQB3" s="2068"/>
      <c r="TQC3" s="2068"/>
      <c r="TQD3" s="2068"/>
      <c r="TQE3" s="2068"/>
      <c r="TQF3" s="2068"/>
      <c r="TQG3" s="2068"/>
      <c r="TQH3" s="2068"/>
      <c r="TQI3" s="2068"/>
      <c r="TQJ3" s="2068"/>
      <c r="TQK3" s="2068"/>
      <c r="TQL3" s="2068"/>
      <c r="TQM3" s="2068"/>
      <c r="TQN3" s="2068"/>
      <c r="TQO3" s="2068"/>
      <c r="TQP3" s="2068"/>
      <c r="TQQ3" s="2068"/>
      <c r="TQR3" s="2068"/>
      <c r="TQS3" s="2068"/>
      <c r="TQT3" s="2068"/>
      <c r="TQU3" s="2068"/>
      <c r="TQV3" s="2068"/>
      <c r="TQW3" s="2068"/>
      <c r="TQX3" s="2068"/>
      <c r="TQY3" s="2068"/>
      <c r="TQZ3" s="2068"/>
      <c r="TRA3" s="2068"/>
      <c r="TRB3" s="2068"/>
      <c r="TRC3" s="2068"/>
      <c r="TRD3" s="2068"/>
      <c r="TRE3" s="2068"/>
      <c r="TRF3" s="2068"/>
      <c r="TRG3" s="2068"/>
      <c r="TRH3" s="2068"/>
      <c r="TRI3" s="2068"/>
      <c r="TRJ3" s="2068"/>
      <c r="TRK3" s="2068"/>
      <c r="TRL3" s="2068"/>
      <c r="TRM3" s="2068"/>
      <c r="TRN3" s="2068"/>
      <c r="TRO3" s="2068"/>
      <c r="TRP3" s="2068"/>
      <c r="TRQ3" s="2068"/>
      <c r="TRR3" s="2068"/>
      <c r="TRS3" s="2068"/>
      <c r="TRT3" s="2068"/>
      <c r="TRU3" s="2068"/>
      <c r="TRV3" s="2068"/>
      <c r="TRW3" s="2068"/>
      <c r="TRX3" s="2068"/>
      <c r="TRY3" s="2068"/>
      <c r="TRZ3" s="2068"/>
      <c r="TSA3" s="2068"/>
      <c r="TSB3" s="2068"/>
      <c r="TSC3" s="2068"/>
      <c r="TSD3" s="2068"/>
      <c r="TSE3" s="2068"/>
      <c r="TSF3" s="2068"/>
      <c r="TSG3" s="2068"/>
      <c r="TSH3" s="2068"/>
      <c r="TSI3" s="2068"/>
      <c r="TSJ3" s="2068"/>
      <c r="TSK3" s="2068"/>
      <c r="TSL3" s="2068"/>
      <c r="TSM3" s="2068"/>
      <c r="TSN3" s="2068"/>
      <c r="TSO3" s="2068"/>
      <c r="TSP3" s="2068"/>
      <c r="TSQ3" s="2068"/>
      <c r="TSR3" s="2068"/>
      <c r="TSS3" s="2068"/>
      <c r="TST3" s="2068"/>
      <c r="TSU3" s="2068"/>
      <c r="TSV3" s="2068"/>
      <c r="TSW3" s="2068"/>
      <c r="TSX3" s="2068"/>
      <c r="TSY3" s="2068"/>
      <c r="TSZ3" s="2068"/>
      <c r="TTA3" s="2068"/>
      <c r="TTB3" s="2068"/>
      <c r="TTC3" s="2068"/>
      <c r="TTD3" s="2068"/>
      <c r="TTE3" s="2068"/>
      <c r="TTF3" s="2068"/>
      <c r="TTG3" s="2068"/>
      <c r="TTH3" s="2068"/>
      <c r="TTI3" s="2068"/>
      <c r="TTJ3" s="2068"/>
      <c r="TTK3" s="2068"/>
      <c r="TTL3" s="2068"/>
      <c r="TTM3" s="2068"/>
      <c r="TTN3" s="2068"/>
      <c r="TTO3" s="2068"/>
      <c r="TTP3" s="2068"/>
      <c r="TTQ3" s="2068"/>
      <c r="TTR3" s="2068"/>
      <c r="TTS3" s="2068"/>
      <c r="TTT3" s="2068"/>
      <c r="TTU3" s="2068"/>
      <c r="TTV3" s="2068"/>
      <c r="TTW3" s="2068"/>
      <c r="TTX3" s="2068"/>
      <c r="TTY3" s="2068"/>
      <c r="TTZ3" s="2068"/>
      <c r="TUA3" s="2068"/>
      <c r="TUB3" s="2068"/>
      <c r="TUC3" s="2068"/>
      <c r="TUD3" s="2068"/>
      <c r="TUE3" s="2068"/>
      <c r="TUF3" s="2068"/>
      <c r="TUG3" s="2068"/>
      <c r="TUH3" s="2068"/>
      <c r="TUI3" s="2068"/>
      <c r="TUJ3" s="2068"/>
      <c r="TUK3" s="2068"/>
      <c r="TUL3" s="2068"/>
      <c r="TUM3" s="2068"/>
      <c r="TUN3" s="2068"/>
      <c r="TUO3" s="2068"/>
      <c r="TUP3" s="2068"/>
      <c r="TUQ3" s="2068"/>
      <c r="TUR3" s="2068"/>
      <c r="TUS3" s="2068"/>
      <c r="TUT3" s="2068"/>
      <c r="TUU3" s="2068"/>
      <c r="TUV3" s="2068"/>
      <c r="TUW3" s="2068"/>
      <c r="TUX3" s="2068"/>
      <c r="TUY3" s="2068"/>
      <c r="TUZ3" s="2068"/>
      <c r="TVA3" s="2068"/>
      <c r="TVB3" s="2068"/>
      <c r="TVC3" s="2068"/>
      <c r="TVD3" s="2068"/>
      <c r="TVE3" s="2068"/>
      <c r="TVF3" s="2068"/>
      <c r="TVG3" s="2068"/>
      <c r="TVH3" s="2068"/>
      <c r="TVI3" s="2068"/>
      <c r="TVJ3" s="2068"/>
      <c r="TVK3" s="2068"/>
      <c r="TVL3" s="2068"/>
      <c r="TVM3" s="2068"/>
      <c r="TVN3" s="2068"/>
      <c r="TVO3" s="2068"/>
      <c r="TVP3" s="2068"/>
      <c r="TVQ3" s="2068"/>
      <c r="TVR3" s="2068"/>
      <c r="TVS3" s="2068"/>
      <c r="TVT3" s="2068"/>
      <c r="TVU3" s="2068"/>
      <c r="TVV3" s="2068"/>
      <c r="TVW3" s="2068"/>
      <c r="TVX3" s="2068"/>
      <c r="TVY3" s="2068"/>
      <c r="TVZ3" s="2068"/>
      <c r="TWA3" s="2068"/>
      <c r="TWB3" s="2068"/>
      <c r="TWC3" s="2068"/>
      <c r="TWD3" s="2068"/>
      <c r="TWE3" s="2068"/>
      <c r="TWF3" s="2068"/>
      <c r="TWG3" s="2068"/>
      <c r="TWH3" s="2068"/>
      <c r="TWI3" s="2068"/>
      <c r="TWJ3" s="2068"/>
      <c r="TWK3" s="2068"/>
      <c r="TWL3" s="2068"/>
      <c r="TWM3" s="2068"/>
      <c r="TWN3" s="2068"/>
      <c r="TWO3" s="2068"/>
      <c r="TWP3" s="2068"/>
      <c r="TWQ3" s="2068"/>
      <c r="TWR3" s="2068"/>
      <c r="TWS3" s="2068"/>
      <c r="TWT3" s="2068"/>
      <c r="TWU3" s="2068"/>
      <c r="TWV3" s="2068"/>
      <c r="TWW3" s="2068"/>
      <c r="TWX3" s="2068"/>
      <c r="TWY3" s="2068"/>
      <c r="TWZ3" s="2068"/>
      <c r="TXA3" s="2068"/>
      <c r="TXB3" s="2068"/>
      <c r="TXC3" s="2068"/>
      <c r="TXD3" s="2068"/>
      <c r="TXE3" s="2068"/>
      <c r="TXF3" s="2068"/>
      <c r="TXG3" s="2068"/>
      <c r="TXH3" s="2068"/>
      <c r="TXI3" s="2068"/>
      <c r="TXJ3" s="2068"/>
      <c r="TXK3" s="2068"/>
      <c r="TXL3" s="2068"/>
      <c r="TXM3" s="2068"/>
      <c r="TXN3" s="2068"/>
      <c r="TXO3" s="2068"/>
      <c r="TXP3" s="2068"/>
      <c r="TXQ3" s="2068"/>
      <c r="TXR3" s="2068"/>
      <c r="TXS3" s="2068"/>
      <c r="TXT3" s="2068"/>
      <c r="TXU3" s="2068"/>
      <c r="TXV3" s="2068"/>
      <c r="TXW3" s="2068"/>
      <c r="TXX3" s="2068"/>
      <c r="TXY3" s="2068"/>
      <c r="TXZ3" s="2068"/>
      <c r="TYA3" s="2068"/>
      <c r="TYB3" s="2068"/>
      <c r="TYC3" s="2068"/>
      <c r="TYD3" s="2068"/>
      <c r="TYE3" s="2068"/>
      <c r="TYF3" s="2068"/>
      <c r="TYG3" s="2068"/>
      <c r="TYH3" s="2068"/>
      <c r="TYI3" s="2068"/>
      <c r="TYJ3" s="2068"/>
      <c r="TYK3" s="2068"/>
      <c r="TYL3" s="2068"/>
      <c r="TYM3" s="2068"/>
      <c r="TYN3" s="2068"/>
      <c r="TYO3" s="2068"/>
      <c r="TYP3" s="2068"/>
      <c r="TYQ3" s="2068"/>
      <c r="TYR3" s="2068"/>
      <c r="TYS3" s="2068"/>
      <c r="TYT3" s="2068"/>
      <c r="TYU3" s="2068"/>
      <c r="TYV3" s="2068"/>
      <c r="TYW3" s="2068"/>
      <c r="TYX3" s="2068"/>
      <c r="TYY3" s="2068"/>
      <c r="TYZ3" s="2068"/>
      <c r="TZA3" s="2068"/>
      <c r="TZB3" s="2068"/>
      <c r="TZC3" s="2068"/>
      <c r="TZD3" s="2068"/>
      <c r="TZE3" s="2068"/>
      <c r="TZF3" s="2068"/>
      <c r="TZG3" s="2068"/>
      <c r="TZH3" s="2068"/>
      <c r="TZI3" s="2068"/>
      <c r="TZJ3" s="2068"/>
      <c r="TZK3" s="2068"/>
      <c r="TZL3" s="2068"/>
      <c r="TZM3" s="2068"/>
      <c r="TZN3" s="2068"/>
      <c r="TZO3" s="2068"/>
      <c r="TZP3" s="2068"/>
      <c r="TZQ3" s="2068"/>
      <c r="TZR3" s="2068"/>
      <c r="TZS3" s="2068"/>
      <c r="TZT3" s="2068"/>
      <c r="TZU3" s="2068"/>
      <c r="TZV3" s="2068"/>
      <c r="TZW3" s="2068"/>
      <c r="TZX3" s="2068"/>
      <c r="TZY3" s="2068"/>
      <c r="TZZ3" s="2068"/>
      <c r="UAA3" s="2068"/>
      <c r="UAB3" s="2068"/>
      <c r="UAC3" s="2068"/>
      <c r="UAD3" s="2068"/>
      <c r="UAE3" s="2068"/>
      <c r="UAF3" s="2068"/>
      <c r="UAG3" s="2068"/>
      <c r="UAH3" s="2068"/>
      <c r="UAI3" s="2068"/>
      <c r="UAJ3" s="2068"/>
      <c r="UAK3" s="2068"/>
      <c r="UAL3" s="2068"/>
      <c r="UAM3" s="2068"/>
      <c r="UAN3" s="2068"/>
      <c r="UAO3" s="2068"/>
      <c r="UAP3" s="2068"/>
      <c r="UAQ3" s="2068"/>
      <c r="UAR3" s="2068"/>
      <c r="UAS3" s="2068"/>
      <c r="UAT3" s="2068"/>
      <c r="UAU3" s="2068"/>
      <c r="UAV3" s="2068"/>
      <c r="UAW3" s="2068"/>
      <c r="UAX3" s="2068"/>
      <c r="UAY3" s="2068"/>
      <c r="UAZ3" s="2068"/>
      <c r="UBA3" s="2068"/>
      <c r="UBB3" s="2068"/>
      <c r="UBC3" s="2068"/>
      <c r="UBD3" s="2068"/>
      <c r="UBE3" s="2068"/>
      <c r="UBF3" s="2068"/>
      <c r="UBG3" s="2068"/>
      <c r="UBH3" s="2068"/>
      <c r="UBI3" s="2068"/>
      <c r="UBJ3" s="2068"/>
      <c r="UBK3" s="2068"/>
      <c r="UBL3" s="2068"/>
      <c r="UBM3" s="2068"/>
      <c r="UBN3" s="2068"/>
      <c r="UBO3" s="2068"/>
      <c r="UBP3" s="2068"/>
      <c r="UBQ3" s="2068"/>
      <c r="UBR3" s="2068"/>
      <c r="UBS3" s="2068"/>
      <c r="UBT3" s="2068"/>
      <c r="UBU3" s="2068"/>
      <c r="UBV3" s="2068"/>
      <c r="UBW3" s="2068"/>
      <c r="UBX3" s="2068"/>
      <c r="UBY3" s="2068"/>
      <c r="UBZ3" s="2068"/>
      <c r="UCA3" s="2068"/>
      <c r="UCB3" s="2068"/>
      <c r="UCC3" s="2068"/>
      <c r="UCD3" s="2068"/>
      <c r="UCE3" s="2068"/>
      <c r="UCF3" s="2068"/>
      <c r="UCG3" s="2068"/>
      <c r="UCH3" s="2068"/>
      <c r="UCI3" s="2068"/>
      <c r="UCJ3" s="2068"/>
      <c r="UCK3" s="2068"/>
      <c r="UCL3" s="2068"/>
      <c r="UCM3" s="2068"/>
      <c r="UCN3" s="2068"/>
      <c r="UCO3" s="2068"/>
      <c r="UCP3" s="2068"/>
      <c r="UCQ3" s="2068"/>
      <c r="UCR3" s="2068"/>
      <c r="UCS3" s="2068"/>
      <c r="UCT3" s="2068"/>
      <c r="UCU3" s="2068"/>
      <c r="UCV3" s="2068"/>
      <c r="UCW3" s="2068"/>
      <c r="UCX3" s="2068"/>
      <c r="UCY3" s="2068"/>
      <c r="UCZ3" s="2068"/>
      <c r="UDA3" s="2068"/>
      <c r="UDB3" s="2068"/>
      <c r="UDC3" s="2068"/>
      <c r="UDD3" s="2068"/>
      <c r="UDE3" s="2068"/>
      <c r="UDF3" s="2068"/>
      <c r="UDG3" s="2068"/>
      <c r="UDH3" s="2068"/>
      <c r="UDI3" s="2068"/>
      <c r="UDJ3" s="2068"/>
      <c r="UDK3" s="2068"/>
      <c r="UDL3" s="2068"/>
      <c r="UDM3" s="2068"/>
      <c r="UDN3" s="2068"/>
      <c r="UDO3" s="2068"/>
      <c r="UDP3" s="2068"/>
      <c r="UDQ3" s="2068"/>
      <c r="UDR3" s="2068"/>
      <c r="UDS3" s="2068"/>
      <c r="UDT3" s="2068"/>
      <c r="UDU3" s="2068"/>
      <c r="UDV3" s="2068"/>
      <c r="UDW3" s="2068"/>
      <c r="UDX3" s="2068"/>
      <c r="UDY3" s="2068"/>
      <c r="UDZ3" s="2068"/>
      <c r="UEA3" s="2068"/>
      <c r="UEB3" s="2068"/>
      <c r="UEC3" s="2068"/>
      <c r="UED3" s="2068"/>
      <c r="UEE3" s="2068"/>
      <c r="UEF3" s="2068"/>
      <c r="UEG3" s="2068"/>
      <c r="UEH3" s="2068"/>
      <c r="UEI3" s="2068"/>
      <c r="UEJ3" s="2068"/>
      <c r="UEK3" s="2068"/>
      <c r="UEL3" s="2068"/>
      <c r="UEM3" s="2068"/>
      <c r="UEN3" s="2068"/>
      <c r="UEO3" s="2068"/>
      <c r="UEP3" s="2068"/>
      <c r="UEQ3" s="2068"/>
      <c r="UER3" s="2068"/>
      <c r="UES3" s="2068"/>
      <c r="UET3" s="2068"/>
      <c r="UEU3" s="2068"/>
      <c r="UEV3" s="2068"/>
      <c r="UEW3" s="2068"/>
      <c r="UEX3" s="2068"/>
      <c r="UEY3" s="2068"/>
      <c r="UEZ3" s="2068"/>
      <c r="UFA3" s="2068"/>
      <c r="UFB3" s="2068"/>
      <c r="UFC3" s="2068"/>
      <c r="UFD3" s="2068"/>
      <c r="UFE3" s="2068"/>
      <c r="UFF3" s="2068"/>
      <c r="UFG3" s="2068"/>
      <c r="UFH3" s="2068"/>
      <c r="UFI3" s="2068"/>
      <c r="UFJ3" s="2068"/>
      <c r="UFK3" s="2068"/>
      <c r="UFL3" s="2068"/>
      <c r="UFM3" s="2068"/>
      <c r="UFN3" s="2068"/>
      <c r="UFO3" s="2068"/>
      <c r="UFP3" s="2068"/>
      <c r="UFQ3" s="2068"/>
      <c r="UFR3" s="2068"/>
      <c r="UFS3" s="2068"/>
      <c r="UFT3" s="2068"/>
      <c r="UFU3" s="2068"/>
      <c r="UFV3" s="2068"/>
      <c r="UFW3" s="2068"/>
      <c r="UFX3" s="2068"/>
      <c r="UFY3" s="2068"/>
      <c r="UFZ3" s="2068"/>
      <c r="UGA3" s="2068"/>
      <c r="UGB3" s="2068"/>
      <c r="UGC3" s="2068"/>
      <c r="UGD3" s="2068"/>
      <c r="UGE3" s="2068"/>
      <c r="UGF3" s="2068"/>
      <c r="UGG3" s="2068"/>
      <c r="UGH3" s="2068"/>
      <c r="UGI3" s="2068"/>
      <c r="UGJ3" s="2068"/>
      <c r="UGK3" s="2068"/>
      <c r="UGL3" s="2068"/>
      <c r="UGM3" s="2068"/>
      <c r="UGN3" s="2068"/>
      <c r="UGO3" s="2068"/>
      <c r="UGP3" s="2068"/>
      <c r="UGQ3" s="2068"/>
      <c r="UGR3" s="2068"/>
      <c r="UGS3" s="2068"/>
      <c r="UGT3" s="2068"/>
      <c r="UGU3" s="2068"/>
      <c r="UGV3" s="2068"/>
      <c r="UGW3" s="2068"/>
      <c r="UGX3" s="2068"/>
      <c r="UGY3" s="2068"/>
      <c r="UGZ3" s="2068"/>
      <c r="UHA3" s="2068"/>
      <c r="UHB3" s="2068"/>
      <c r="UHC3" s="2068"/>
      <c r="UHD3" s="2068"/>
      <c r="UHE3" s="2068"/>
      <c r="UHF3" s="2068"/>
      <c r="UHG3" s="2068"/>
      <c r="UHH3" s="2068"/>
      <c r="UHI3" s="2068"/>
      <c r="UHJ3" s="2068"/>
      <c r="UHK3" s="2068"/>
      <c r="UHL3" s="2068"/>
      <c r="UHM3" s="2068"/>
      <c r="UHN3" s="2068"/>
      <c r="UHO3" s="2068"/>
      <c r="UHP3" s="2068"/>
      <c r="UHQ3" s="2068"/>
      <c r="UHR3" s="2068"/>
      <c r="UHS3" s="2068"/>
      <c r="UHT3" s="2068"/>
      <c r="UHU3" s="2068"/>
      <c r="UHV3" s="2068"/>
      <c r="UHW3" s="2068"/>
      <c r="UHX3" s="2068"/>
      <c r="UHY3" s="2068"/>
      <c r="UHZ3" s="2068"/>
      <c r="UIA3" s="2068"/>
      <c r="UIB3" s="2068"/>
      <c r="UIC3" s="2068"/>
      <c r="UID3" s="2068"/>
      <c r="UIE3" s="2068"/>
      <c r="UIF3" s="2068"/>
      <c r="UIG3" s="2068"/>
      <c r="UIH3" s="2068"/>
      <c r="UII3" s="2068"/>
      <c r="UIJ3" s="2068"/>
      <c r="UIK3" s="2068"/>
      <c r="UIL3" s="2068"/>
      <c r="UIM3" s="2068"/>
      <c r="UIN3" s="2068"/>
      <c r="UIO3" s="2068"/>
      <c r="UIP3" s="2068"/>
      <c r="UIQ3" s="2068"/>
      <c r="UIR3" s="2068"/>
      <c r="UIS3" s="2068"/>
      <c r="UIT3" s="2068"/>
      <c r="UIU3" s="2068"/>
      <c r="UIV3" s="2068"/>
      <c r="UIW3" s="2068"/>
      <c r="UIX3" s="2068"/>
      <c r="UIY3" s="2068"/>
      <c r="UIZ3" s="2068"/>
      <c r="UJA3" s="2068"/>
      <c r="UJB3" s="2068"/>
      <c r="UJC3" s="2068"/>
      <c r="UJD3" s="2068"/>
      <c r="UJE3" s="2068"/>
      <c r="UJF3" s="2068"/>
      <c r="UJG3" s="2068"/>
      <c r="UJH3" s="2068"/>
      <c r="UJI3" s="2068"/>
      <c r="UJJ3" s="2068"/>
      <c r="UJK3" s="2068"/>
      <c r="UJL3" s="2068"/>
      <c r="UJM3" s="2068"/>
      <c r="UJN3" s="2068"/>
      <c r="UJO3" s="2068"/>
      <c r="UJP3" s="2068"/>
      <c r="UJQ3" s="2068"/>
      <c r="UJR3" s="2068"/>
      <c r="UJS3" s="2068"/>
      <c r="UJT3" s="2068"/>
      <c r="UJU3" s="2068"/>
      <c r="UJV3" s="2068"/>
      <c r="UJW3" s="2068"/>
      <c r="UJX3" s="2068"/>
      <c r="UJY3" s="2068"/>
      <c r="UJZ3" s="2068"/>
      <c r="UKA3" s="2068"/>
      <c r="UKB3" s="2068"/>
      <c r="UKC3" s="2068"/>
      <c r="UKD3" s="2068"/>
      <c r="UKE3" s="2068"/>
      <c r="UKF3" s="2068"/>
      <c r="UKG3" s="2068"/>
      <c r="UKH3" s="2068"/>
      <c r="UKI3" s="2068"/>
      <c r="UKJ3" s="2068"/>
      <c r="UKK3" s="2068"/>
      <c r="UKL3" s="2068"/>
      <c r="UKM3" s="2068"/>
      <c r="UKN3" s="2068"/>
      <c r="UKO3" s="2068"/>
      <c r="UKP3" s="2068"/>
      <c r="UKQ3" s="2068"/>
      <c r="UKR3" s="2068"/>
      <c r="UKS3" s="2068"/>
      <c r="UKT3" s="2068"/>
      <c r="UKU3" s="2068"/>
      <c r="UKV3" s="2068"/>
      <c r="UKW3" s="2068"/>
      <c r="UKX3" s="2068"/>
      <c r="UKY3" s="2068"/>
      <c r="UKZ3" s="2068"/>
      <c r="ULA3" s="2068"/>
      <c r="ULB3" s="2068"/>
      <c r="ULC3" s="2068"/>
      <c r="ULD3" s="2068"/>
      <c r="ULE3" s="2068"/>
      <c r="ULF3" s="2068"/>
      <c r="ULG3" s="2068"/>
      <c r="ULH3" s="2068"/>
      <c r="ULI3" s="2068"/>
      <c r="ULJ3" s="2068"/>
      <c r="ULK3" s="2068"/>
      <c r="ULL3" s="2068"/>
      <c r="ULM3" s="2068"/>
      <c r="ULN3" s="2068"/>
      <c r="ULO3" s="2068"/>
      <c r="ULP3" s="2068"/>
      <c r="ULQ3" s="2068"/>
      <c r="ULR3" s="2068"/>
      <c r="ULS3" s="2068"/>
      <c r="ULT3" s="2068"/>
      <c r="ULU3" s="2068"/>
      <c r="ULV3" s="2068"/>
      <c r="ULW3" s="2068"/>
      <c r="ULX3" s="2068"/>
      <c r="ULY3" s="2068"/>
      <c r="ULZ3" s="2068"/>
      <c r="UMA3" s="2068"/>
      <c r="UMB3" s="2068"/>
      <c r="UMC3" s="2068"/>
      <c r="UMD3" s="2068"/>
      <c r="UME3" s="2068"/>
      <c r="UMF3" s="2068"/>
      <c r="UMG3" s="2068"/>
      <c r="UMH3" s="2068"/>
      <c r="UMI3" s="2068"/>
      <c r="UMJ3" s="2068"/>
      <c r="UMK3" s="2068"/>
      <c r="UML3" s="2068"/>
      <c r="UMM3" s="2068"/>
      <c r="UMN3" s="2068"/>
      <c r="UMO3" s="2068"/>
      <c r="UMP3" s="2068"/>
      <c r="UMQ3" s="2068"/>
      <c r="UMR3" s="2068"/>
      <c r="UMS3" s="2068"/>
      <c r="UMT3" s="2068"/>
      <c r="UMU3" s="2068"/>
      <c r="UMV3" s="2068"/>
      <c r="UMW3" s="2068"/>
      <c r="UMX3" s="2068"/>
      <c r="UMY3" s="2068"/>
      <c r="UMZ3" s="2068"/>
      <c r="UNA3" s="2068"/>
      <c r="UNB3" s="2068"/>
      <c r="UNC3" s="2068"/>
      <c r="UND3" s="2068"/>
      <c r="UNE3" s="2068"/>
      <c r="UNF3" s="2068"/>
      <c r="UNG3" s="2068"/>
      <c r="UNH3" s="2068"/>
      <c r="UNI3" s="2068"/>
      <c r="UNJ3" s="2068"/>
      <c r="UNK3" s="2068"/>
      <c r="UNL3" s="2068"/>
      <c r="UNM3" s="2068"/>
      <c r="UNN3" s="2068"/>
      <c r="UNO3" s="2068"/>
      <c r="UNP3" s="2068"/>
      <c r="UNQ3" s="2068"/>
      <c r="UNR3" s="2068"/>
      <c r="UNS3" s="2068"/>
      <c r="UNT3" s="2068"/>
      <c r="UNU3" s="2068"/>
      <c r="UNV3" s="2068"/>
      <c r="UNW3" s="2068"/>
      <c r="UNX3" s="2068"/>
      <c r="UNY3" s="2068"/>
      <c r="UNZ3" s="2068"/>
      <c r="UOA3" s="2068"/>
      <c r="UOB3" s="2068"/>
      <c r="UOC3" s="2068"/>
      <c r="UOD3" s="2068"/>
      <c r="UOE3" s="2068"/>
      <c r="UOF3" s="2068"/>
      <c r="UOG3" s="2068"/>
      <c r="UOH3" s="2068"/>
      <c r="UOI3" s="2068"/>
      <c r="UOJ3" s="2068"/>
      <c r="UOK3" s="2068"/>
      <c r="UOL3" s="2068"/>
      <c r="UOM3" s="2068"/>
      <c r="UON3" s="2068"/>
      <c r="UOO3" s="2068"/>
      <c r="UOP3" s="2068"/>
      <c r="UOQ3" s="2068"/>
      <c r="UOR3" s="2068"/>
      <c r="UOS3" s="2068"/>
      <c r="UOT3" s="2068"/>
      <c r="UOU3" s="2068"/>
      <c r="UOV3" s="2068"/>
      <c r="UOW3" s="2068"/>
      <c r="UOX3" s="2068"/>
      <c r="UOY3" s="2068"/>
      <c r="UOZ3" s="2068"/>
      <c r="UPA3" s="2068"/>
      <c r="UPB3" s="2068"/>
      <c r="UPC3" s="2068"/>
      <c r="UPD3" s="2068"/>
      <c r="UPE3" s="2068"/>
      <c r="UPF3" s="2068"/>
      <c r="UPG3" s="2068"/>
      <c r="UPH3" s="2068"/>
      <c r="UPI3" s="2068"/>
      <c r="UPJ3" s="2068"/>
      <c r="UPK3" s="2068"/>
      <c r="UPL3" s="2068"/>
      <c r="UPM3" s="2068"/>
      <c r="UPN3" s="2068"/>
      <c r="UPO3" s="2068"/>
      <c r="UPP3" s="2068"/>
      <c r="UPQ3" s="2068"/>
      <c r="UPR3" s="2068"/>
      <c r="UPS3" s="2068"/>
      <c r="UPT3" s="2068"/>
      <c r="UPU3" s="2068"/>
      <c r="UPV3" s="2068"/>
      <c r="UPW3" s="2068"/>
      <c r="UPX3" s="2068"/>
      <c r="UPY3" s="2068"/>
      <c r="UPZ3" s="2068"/>
      <c r="UQA3" s="2068"/>
      <c r="UQB3" s="2068"/>
      <c r="UQC3" s="2068"/>
      <c r="UQD3" s="2068"/>
      <c r="UQE3" s="2068"/>
      <c r="UQF3" s="2068"/>
      <c r="UQG3" s="2068"/>
      <c r="UQH3" s="2068"/>
      <c r="UQI3" s="2068"/>
      <c r="UQJ3" s="2068"/>
      <c r="UQK3" s="2068"/>
      <c r="UQL3" s="2068"/>
      <c r="UQM3" s="2068"/>
      <c r="UQN3" s="2068"/>
      <c r="UQO3" s="2068"/>
      <c r="UQP3" s="2068"/>
      <c r="UQQ3" s="2068"/>
      <c r="UQR3" s="2068"/>
      <c r="UQS3" s="2068"/>
      <c r="UQT3" s="2068"/>
      <c r="UQU3" s="2068"/>
      <c r="UQV3" s="2068"/>
      <c r="UQW3" s="2068"/>
      <c r="UQX3" s="2068"/>
      <c r="UQY3" s="2068"/>
      <c r="UQZ3" s="2068"/>
      <c r="URA3" s="2068"/>
      <c r="URB3" s="2068"/>
      <c r="URC3" s="2068"/>
      <c r="URD3" s="2068"/>
      <c r="URE3" s="2068"/>
      <c r="URF3" s="2068"/>
      <c r="URG3" s="2068"/>
      <c r="URH3" s="2068"/>
      <c r="URI3" s="2068"/>
      <c r="URJ3" s="2068"/>
      <c r="URK3" s="2068"/>
      <c r="URL3" s="2068"/>
      <c r="URM3" s="2068"/>
      <c r="URN3" s="2068"/>
      <c r="URO3" s="2068"/>
      <c r="URP3" s="2068"/>
      <c r="URQ3" s="2068"/>
      <c r="URR3" s="2068"/>
      <c r="URS3" s="2068"/>
      <c r="URT3" s="2068"/>
      <c r="URU3" s="2068"/>
      <c r="URV3" s="2068"/>
      <c r="URW3" s="2068"/>
      <c r="URX3" s="2068"/>
      <c r="URY3" s="2068"/>
      <c r="URZ3" s="2068"/>
      <c r="USA3" s="2068"/>
      <c r="USB3" s="2068"/>
      <c r="USC3" s="2068"/>
      <c r="USD3" s="2068"/>
      <c r="USE3" s="2068"/>
      <c r="USF3" s="2068"/>
      <c r="USG3" s="2068"/>
      <c r="USH3" s="2068"/>
      <c r="USI3" s="2068"/>
      <c r="USJ3" s="2068"/>
      <c r="USK3" s="2068"/>
      <c r="USL3" s="2068"/>
      <c r="USM3" s="2068"/>
      <c r="USN3" s="2068"/>
      <c r="USO3" s="2068"/>
      <c r="USP3" s="2068"/>
      <c r="USQ3" s="2068"/>
      <c r="USR3" s="2068"/>
      <c r="USS3" s="2068"/>
      <c r="UST3" s="2068"/>
      <c r="USU3" s="2068"/>
      <c r="USV3" s="2068"/>
      <c r="USW3" s="2068"/>
      <c r="USX3" s="2068"/>
      <c r="USY3" s="2068"/>
      <c r="USZ3" s="2068"/>
      <c r="UTA3" s="2068"/>
      <c r="UTB3" s="2068"/>
      <c r="UTC3" s="2068"/>
      <c r="UTD3" s="2068"/>
      <c r="UTE3" s="2068"/>
      <c r="UTF3" s="2068"/>
      <c r="UTG3" s="2068"/>
      <c r="UTH3" s="2068"/>
      <c r="UTI3" s="2068"/>
      <c r="UTJ3" s="2068"/>
      <c r="UTK3" s="2068"/>
      <c r="UTL3" s="2068"/>
      <c r="UTM3" s="2068"/>
      <c r="UTN3" s="2068"/>
      <c r="UTO3" s="2068"/>
      <c r="UTP3" s="2068"/>
      <c r="UTQ3" s="2068"/>
      <c r="UTR3" s="2068"/>
      <c r="UTS3" s="2068"/>
      <c r="UTT3" s="2068"/>
      <c r="UTU3" s="2068"/>
      <c r="UTV3" s="2068"/>
      <c r="UTW3" s="2068"/>
      <c r="UTX3" s="2068"/>
      <c r="UTY3" s="2068"/>
      <c r="UTZ3" s="2068"/>
      <c r="UUA3" s="2068"/>
      <c r="UUB3" s="2068"/>
      <c r="UUC3" s="2068"/>
      <c r="UUD3" s="2068"/>
      <c r="UUE3" s="2068"/>
      <c r="UUF3" s="2068"/>
      <c r="UUG3" s="2068"/>
      <c r="UUH3" s="2068"/>
      <c r="UUI3" s="2068"/>
      <c r="UUJ3" s="2068"/>
      <c r="UUK3" s="2068"/>
      <c r="UUL3" s="2068"/>
      <c r="UUM3" s="2068"/>
      <c r="UUN3" s="2068"/>
      <c r="UUO3" s="2068"/>
      <c r="UUP3" s="2068"/>
      <c r="UUQ3" s="2068"/>
      <c r="UUR3" s="2068"/>
      <c r="UUS3" s="2068"/>
      <c r="UUT3" s="2068"/>
      <c r="UUU3" s="2068"/>
      <c r="UUV3" s="2068"/>
      <c r="UUW3" s="2068"/>
      <c r="UUX3" s="2068"/>
      <c r="UUY3" s="2068"/>
      <c r="UUZ3" s="2068"/>
      <c r="UVA3" s="2068"/>
      <c r="UVB3" s="2068"/>
      <c r="UVC3" s="2068"/>
      <c r="UVD3" s="2068"/>
      <c r="UVE3" s="2068"/>
      <c r="UVF3" s="2068"/>
      <c r="UVG3" s="2068"/>
      <c r="UVH3" s="2068"/>
      <c r="UVI3" s="2068"/>
      <c r="UVJ3" s="2068"/>
      <c r="UVK3" s="2068"/>
      <c r="UVL3" s="2068"/>
      <c r="UVM3" s="2068"/>
      <c r="UVN3" s="2068"/>
      <c r="UVO3" s="2068"/>
      <c r="UVP3" s="2068"/>
      <c r="UVQ3" s="2068"/>
      <c r="UVR3" s="2068"/>
      <c r="UVS3" s="2068"/>
      <c r="UVT3" s="2068"/>
      <c r="UVU3" s="2068"/>
      <c r="UVV3" s="2068"/>
      <c r="UVW3" s="2068"/>
      <c r="UVX3" s="2068"/>
      <c r="UVY3" s="2068"/>
      <c r="UVZ3" s="2068"/>
      <c r="UWA3" s="2068"/>
      <c r="UWB3" s="2068"/>
      <c r="UWC3" s="2068"/>
      <c r="UWD3" s="2068"/>
      <c r="UWE3" s="2068"/>
      <c r="UWF3" s="2068"/>
      <c r="UWG3" s="2068"/>
      <c r="UWH3" s="2068"/>
      <c r="UWI3" s="2068"/>
      <c r="UWJ3" s="2068"/>
      <c r="UWK3" s="2068"/>
      <c r="UWL3" s="2068"/>
      <c r="UWM3" s="2068"/>
      <c r="UWN3" s="2068"/>
      <c r="UWO3" s="2068"/>
      <c r="UWP3" s="2068"/>
      <c r="UWQ3" s="2068"/>
      <c r="UWR3" s="2068"/>
      <c r="UWS3" s="2068"/>
      <c r="UWT3" s="2068"/>
      <c r="UWU3" s="2068"/>
      <c r="UWV3" s="2068"/>
      <c r="UWW3" s="2068"/>
      <c r="UWX3" s="2068"/>
      <c r="UWY3" s="2068"/>
      <c r="UWZ3" s="2068"/>
      <c r="UXA3" s="2068"/>
      <c r="UXB3" s="2068"/>
      <c r="UXC3" s="2068"/>
      <c r="UXD3" s="2068"/>
      <c r="UXE3" s="2068"/>
      <c r="UXF3" s="2068"/>
      <c r="UXG3" s="2068"/>
      <c r="UXH3" s="2068"/>
      <c r="UXI3" s="2068"/>
      <c r="UXJ3" s="2068"/>
      <c r="UXK3" s="2068"/>
      <c r="UXL3" s="2068"/>
      <c r="UXM3" s="2068"/>
      <c r="UXN3" s="2068"/>
      <c r="UXO3" s="2068"/>
      <c r="UXP3" s="2068"/>
      <c r="UXQ3" s="2068"/>
      <c r="UXR3" s="2068"/>
      <c r="UXS3" s="2068"/>
      <c r="UXT3" s="2068"/>
      <c r="UXU3" s="2068"/>
      <c r="UXV3" s="2068"/>
      <c r="UXW3" s="2068"/>
      <c r="UXX3" s="2068"/>
      <c r="UXY3" s="2068"/>
      <c r="UXZ3" s="2068"/>
      <c r="UYA3" s="2068"/>
      <c r="UYB3" s="2068"/>
      <c r="UYC3" s="2068"/>
      <c r="UYD3" s="2068"/>
      <c r="UYE3" s="2068"/>
      <c r="UYF3" s="2068"/>
      <c r="UYG3" s="2068"/>
      <c r="UYH3" s="2068"/>
      <c r="UYI3" s="2068"/>
      <c r="UYJ3" s="2068"/>
      <c r="UYK3" s="2068"/>
      <c r="UYL3" s="2068"/>
      <c r="UYM3" s="2068"/>
      <c r="UYN3" s="2068"/>
      <c r="UYO3" s="2068"/>
      <c r="UYP3" s="2068"/>
      <c r="UYQ3" s="2068"/>
      <c r="UYR3" s="2068"/>
      <c r="UYS3" s="2068"/>
      <c r="UYT3" s="2068"/>
      <c r="UYU3" s="2068"/>
      <c r="UYV3" s="2068"/>
      <c r="UYW3" s="2068"/>
      <c r="UYX3" s="2068"/>
      <c r="UYY3" s="2068"/>
      <c r="UYZ3" s="2068"/>
      <c r="UZA3" s="2068"/>
      <c r="UZB3" s="2068"/>
      <c r="UZC3" s="2068"/>
      <c r="UZD3" s="2068"/>
      <c r="UZE3" s="2068"/>
      <c r="UZF3" s="2068"/>
      <c r="UZG3" s="2068"/>
      <c r="UZH3" s="2068"/>
      <c r="UZI3" s="2068"/>
      <c r="UZJ3" s="2068"/>
      <c r="UZK3" s="2068"/>
      <c r="UZL3" s="2068"/>
      <c r="UZM3" s="2068"/>
      <c r="UZN3" s="2068"/>
      <c r="UZO3" s="2068"/>
      <c r="UZP3" s="2068"/>
      <c r="UZQ3" s="2068"/>
      <c r="UZR3" s="2068"/>
      <c r="UZS3" s="2068"/>
      <c r="UZT3" s="2068"/>
      <c r="UZU3" s="2068"/>
      <c r="UZV3" s="2068"/>
      <c r="UZW3" s="2068"/>
      <c r="UZX3" s="2068"/>
      <c r="UZY3" s="2068"/>
      <c r="UZZ3" s="2068"/>
      <c r="VAA3" s="2068"/>
      <c r="VAB3" s="2068"/>
      <c r="VAC3" s="2068"/>
      <c r="VAD3" s="2068"/>
      <c r="VAE3" s="2068"/>
      <c r="VAF3" s="2068"/>
      <c r="VAG3" s="2068"/>
      <c r="VAH3" s="2068"/>
      <c r="VAI3" s="2068"/>
      <c r="VAJ3" s="2068"/>
      <c r="VAK3" s="2068"/>
      <c r="VAL3" s="2068"/>
      <c r="VAM3" s="2068"/>
      <c r="VAN3" s="2068"/>
      <c r="VAO3" s="2068"/>
      <c r="VAP3" s="2068"/>
      <c r="VAQ3" s="2068"/>
      <c r="VAR3" s="2068"/>
      <c r="VAS3" s="2068"/>
      <c r="VAT3" s="2068"/>
      <c r="VAU3" s="2068"/>
      <c r="VAV3" s="2068"/>
      <c r="VAW3" s="2068"/>
      <c r="VAX3" s="2068"/>
      <c r="VAY3" s="2068"/>
      <c r="VAZ3" s="2068"/>
      <c r="VBA3" s="2068"/>
      <c r="VBB3" s="2068"/>
      <c r="VBC3" s="2068"/>
      <c r="VBD3" s="2068"/>
      <c r="VBE3" s="2068"/>
      <c r="VBF3" s="2068"/>
      <c r="VBG3" s="2068"/>
      <c r="VBH3" s="2068"/>
      <c r="VBI3" s="2068"/>
      <c r="VBJ3" s="2068"/>
      <c r="VBK3" s="2068"/>
      <c r="VBL3" s="2068"/>
      <c r="VBM3" s="2068"/>
      <c r="VBN3" s="2068"/>
      <c r="VBO3" s="2068"/>
      <c r="VBP3" s="2068"/>
      <c r="VBQ3" s="2068"/>
      <c r="VBR3" s="2068"/>
      <c r="VBS3" s="2068"/>
      <c r="VBT3" s="2068"/>
      <c r="VBU3" s="2068"/>
      <c r="VBV3" s="2068"/>
      <c r="VBW3" s="2068"/>
      <c r="VBX3" s="2068"/>
      <c r="VBY3" s="2068"/>
      <c r="VBZ3" s="2068"/>
      <c r="VCA3" s="2068"/>
      <c r="VCB3" s="2068"/>
      <c r="VCC3" s="2068"/>
      <c r="VCD3" s="2068"/>
      <c r="VCE3" s="2068"/>
      <c r="VCF3" s="2068"/>
      <c r="VCG3" s="2068"/>
      <c r="VCH3" s="2068"/>
      <c r="VCI3" s="2068"/>
      <c r="VCJ3" s="2068"/>
      <c r="VCK3" s="2068"/>
      <c r="VCL3" s="2068"/>
      <c r="VCM3" s="2068"/>
      <c r="VCN3" s="2068"/>
      <c r="VCO3" s="2068"/>
      <c r="VCP3" s="2068"/>
      <c r="VCQ3" s="2068"/>
      <c r="VCR3" s="2068"/>
      <c r="VCS3" s="2068"/>
      <c r="VCT3" s="2068"/>
      <c r="VCU3" s="2068"/>
      <c r="VCV3" s="2068"/>
      <c r="VCW3" s="2068"/>
      <c r="VCX3" s="2068"/>
      <c r="VCY3" s="2068"/>
      <c r="VCZ3" s="2068"/>
      <c r="VDA3" s="2068"/>
      <c r="VDB3" s="2068"/>
      <c r="VDC3" s="2068"/>
      <c r="VDD3" s="2068"/>
      <c r="VDE3" s="2068"/>
      <c r="VDF3" s="2068"/>
      <c r="VDG3" s="2068"/>
      <c r="VDH3" s="2068"/>
      <c r="VDI3" s="2068"/>
      <c r="VDJ3" s="2068"/>
      <c r="VDK3" s="2068"/>
      <c r="VDL3" s="2068"/>
      <c r="VDM3" s="2068"/>
      <c r="VDN3" s="2068"/>
      <c r="VDO3" s="2068"/>
      <c r="VDP3" s="2068"/>
      <c r="VDQ3" s="2068"/>
      <c r="VDR3" s="2068"/>
      <c r="VDS3" s="2068"/>
      <c r="VDT3" s="2068"/>
      <c r="VDU3" s="2068"/>
      <c r="VDV3" s="2068"/>
      <c r="VDW3" s="2068"/>
      <c r="VDX3" s="2068"/>
      <c r="VDY3" s="2068"/>
      <c r="VDZ3" s="2068"/>
      <c r="VEA3" s="2068"/>
      <c r="VEB3" s="2068"/>
      <c r="VEC3" s="2068"/>
      <c r="VED3" s="2068"/>
      <c r="VEE3" s="2068"/>
      <c r="VEF3" s="2068"/>
      <c r="VEG3" s="2068"/>
      <c r="VEH3" s="2068"/>
      <c r="VEI3" s="2068"/>
      <c r="VEJ3" s="2068"/>
      <c r="VEK3" s="2068"/>
      <c r="VEL3" s="2068"/>
      <c r="VEM3" s="2068"/>
      <c r="VEN3" s="2068"/>
      <c r="VEO3" s="2068"/>
      <c r="VEP3" s="2068"/>
      <c r="VEQ3" s="2068"/>
      <c r="VER3" s="2068"/>
      <c r="VES3" s="2068"/>
      <c r="VET3" s="2068"/>
      <c r="VEU3" s="2068"/>
      <c r="VEV3" s="2068"/>
      <c r="VEW3" s="2068"/>
      <c r="VEX3" s="2068"/>
      <c r="VEY3" s="2068"/>
      <c r="VEZ3" s="2068"/>
      <c r="VFA3" s="2068"/>
      <c r="VFB3" s="2068"/>
      <c r="VFC3" s="2068"/>
      <c r="VFD3" s="2068"/>
      <c r="VFE3" s="2068"/>
      <c r="VFF3" s="2068"/>
      <c r="VFG3" s="2068"/>
      <c r="VFH3" s="2068"/>
      <c r="VFI3" s="2068"/>
      <c r="VFJ3" s="2068"/>
      <c r="VFK3" s="2068"/>
      <c r="VFL3" s="2068"/>
      <c r="VFM3" s="2068"/>
      <c r="VFN3" s="2068"/>
      <c r="VFO3" s="2068"/>
      <c r="VFP3" s="2068"/>
      <c r="VFQ3" s="2068"/>
      <c r="VFR3" s="2068"/>
      <c r="VFS3" s="2068"/>
      <c r="VFT3" s="2068"/>
      <c r="VFU3" s="2068"/>
      <c r="VFV3" s="2068"/>
      <c r="VFW3" s="2068"/>
      <c r="VFX3" s="2068"/>
      <c r="VFY3" s="2068"/>
      <c r="VFZ3" s="2068"/>
      <c r="VGA3" s="2068"/>
      <c r="VGB3" s="2068"/>
      <c r="VGC3" s="2068"/>
      <c r="VGD3" s="2068"/>
      <c r="VGE3" s="2068"/>
      <c r="VGF3" s="2068"/>
      <c r="VGG3" s="2068"/>
      <c r="VGH3" s="2068"/>
      <c r="VGI3" s="2068"/>
      <c r="VGJ3" s="2068"/>
      <c r="VGK3" s="2068"/>
      <c r="VGL3" s="2068"/>
      <c r="VGM3" s="2068"/>
      <c r="VGN3" s="2068"/>
      <c r="VGO3" s="2068"/>
      <c r="VGP3" s="2068"/>
      <c r="VGQ3" s="2068"/>
      <c r="VGR3" s="2068"/>
      <c r="VGS3" s="2068"/>
      <c r="VGT3" s="2068"/>
      <c r="VGU3" s="2068"/>
      <c r="VGV3" s="2068"/>
      <c r="VGW3" s="2068"/>
      <c r="VGX3" s="2068"/>
      <c r="VGY3" s="2068"/>
      <c r="VGZ3" s="2068"/>
      <c r="VHA3" s="2068"/>
      <c r="VHB3" s="2068"/>
      <c r="VHC3" s="2068"/>
      <c r="VHD3" s="2068"/>
      <c r="VHE3" s="2068"/>
      <c r="VHF3" s="2068"/>
      <c r="VHG3" s="2068"/>
      <c r="VHH3" s="2068"/>
      <c r="VHI3" s="2068"/>
      <c r="VHJ3" s="2068"/>
      <c r="VHK3" s="2068"/>
      <c r="VHL3" s="2068"/>
      <c r="VHM3" s="2068"/>
      <c r="VHN3" s="2068"/>
      <c r="VHO3" s="2068"/>
      <c r="VHP3" s="2068"/>
      <c r="VHQ3" s="2068"/>
      <c r="VHR3" s="2068"/>
      <c r="VHS3" s="2068"/>
      <c r="VHT3" s="2068"/>
      <c r="VHU3" s="2068"/>
      <c r="VHV3" s="2068"/>
      <c r="VHW3" s="2068"/>
      <c r="VHX3" s="2068"/>
      <c r="VHY3" s="2068"/>
      <c r="VHZ3" s="2068"/>
      <c r="VIA3" s="2068"/>
      <c r="VIB3" s="2068"/>
      <c r="VIC3" s="2068"/>
      <c r="VID3" s="2068"/>
      <c r="VIE3" s="2068"/>
      <c r="VIF3" s="2068"/>
      <c r="VIG3" s="2068"/>
      <c r="VIH3" s="2068"/>
      <c r="VII3" s="2068"/>
      <c r="VIJ3" s="2068"/>
      <c r="VIK3" s="2068"/>
      <c r="VIL3" s="2068"/>
      <c r="VIM3" s="2068"/>
      <c r="VIN3" s="2068"/>
      <c r="VIO3" s="2068"/>
      <c r="VIP3" s="2068"/>
      <c r="VIQ3" s="2068"/>
      <c r="VIR3" s="2068"/>
      <c r="VIS3" s="2068"/>
      <c r="VIT3" s="2068"/>
      <c r="VIU3" s="2068"/>
      <c r="VIV3" s="2068"/>
      <c r="VIW3" s="2068"/>
      <c r="VIX3" s="2068"/>
      <c r="VIY3" s="2068"/>
      <c r="VIZ3" s="2068"/>
      <c r="VJA3" s="2068"/>
      <c r="VJB3" s="2068"/>
      <c r="VJC3" s="2068"/>
      <c r="VJD3" s="2068"/>
      <c r="VJE3" s="2068"/>
      <c r="VJF3" s="2068"/>
      <c r="VJG3" s="2068"/>
      <c r="VJH3" s="2068"/>
      <c r="VJI3" s="2068"/>
      <c r="VJJ3" s="2068"/>
      <c r="VJK3" s="2068"/>
      <c r="VJL3" s="2068"/>
      <c r="VJM3" s="2068"/>
      <c r="VJN3" s="2068"/>
      <c r="VJO3" s="2068"/>
      <c r="VJP3" s="2068"/>
      <c r="VJQ3" s="2068"/>
      <c r="VJR3" s="2068"/>
      <c r="VJS3" s="2068"/>
      <c r="VJT3" s="2068"/>
      <c r="VJU3" s="2068"/>
      <c r="VJV3" s="2068"/>
      <c r="VJW3" s="2068"/>
      <c r="VJX3" s="2068"/>
      <c r="VJY3" s="2068"/>
      <c r="VJZ3" s="2068"/>
      <c r="VKA3" s="2068"/>
      <c r="VKB3" s="2068"/>
      <c r="VKC3" s="2068"/>
      <c r="VKD3" s="2068"/>
      <c r="VKE3" s="2068"/>
      <c r="VKF3" s="2068"/>
      <c r="VKG3" s="2068"/>
      <c r="VKH3" s="2068"/>
      <c r="VKI3" s="2068"/>
      <c r="VKJ3" s="2068"/>
      <c r="VKK3" s="2068"/>
      <c r="VKL3" s="2068"/>
      <c r="VKM3" s="2068"/>
      <c r="VKN3" s="2068"/>
      <c r="VKO3" s="2068"/>
      <c r="VKP3" s="2068"/>
      <c r="VKQ3" s="2068"/>
      <c r="VKR3" s="2068"/>
      <c r="VKS3" s="2068"/>
      <c r="VKT3" s="2068"/>
      <c r="VKU3" s="2068"/>
      <c r="VKV3" s="2068"/>
      <c r="VKW3" s="2068"/>
      <c r="VKX3" s="2068"/>
      <c r="VKY3" s="2068"/>
      <c r="VKZ3" s="2068"/>
      <c r="VLA3" s="2068"/>
      <c r="VLB3" s="2068"/>
      <c r="VLC3" s="2068"/>
      <c r="VLD3" s="2068"/>
      <c r="VLE3" s="2068"/>
      <c r="VLF3" s="2068"/>
      <c r="VLG3" s="2068"/>
      <c r="VLH3" s="2068"/>
      <c r="VLI3" s="2068"/>
      <c r="VLJ3" s="2068"/>
      <c r="VLK3" s="2068"/>
      <c r="VLL3" s="2068"/>
      <c r="VLM3" s="2068"/>
      <c r="VLN3" s="2068"/>
      <c r="VLO3" s="2068"/>
      <c r="VLP3" s="2068"/>
      <c r="VLQ3" s="2068"/>
      <c r="VLR3" s="2068"/>
      <c r="VLS3" s="2068"/>
      <c r="VLT3" s="2068"/>
      <c r="VLU3" s="2068"/>
      <c r="VLV3" s="2068"/>
      <c r="VLW3" s="2068"/>
      <c r="VLX3" s="2068"/>
      <c r="VLY3" s="2068"/>
      <c r="VLZ3" s="2068"/>
      <c r="VMA3" s="2068"/>
      <c r="VMB3" s="2068"/>
      <c r="VMC3" s="2068"/>
      <c r="VMD3" s="2068"/>
      <c r="VME3" s="2068"/>
      <c r="VMF3" s="2068"/>
      <c r="VMG3" s="2068"/>
      <c r="VMH3" s="2068"/>
      <c r="VMI3" s="2068"/>
      <c r="VMJ3" s="2068"/>
      <c r="VMK3" s="2068"/>
      <c r="VML3" s="2068"/>
      <c r="VMM3" s="2068"/>
      <c r="VMN3" s="2068"/>
      <c r="VMO3" s="2068"/>
      <c r="VMP3" s="2068"/>
      <c r="VMQ3" s="2068"/>
      <c r="VMR3" s="2068"/>
      <c r="VMS3" s="2068"/>
      <c r="VMT3" s="2068"/>
      <c r="VMU3" s="2068"/>
      <c r="VMV3" s="2068"/>
      <c r="VMW3" s="2068"/>
      <c r="VMX3" s="2068"/>
      <c r="VMY3" s="2068"/>
      <c r="VMZ3" s="2068"/>
      <c r="VNA3" s="2068"/>
      <c r="VNB3" s="2068"/>
      <c r="VNC3" s="2068"/>
      <c r="VND3" s="2068"/>
      <c r="VNE3" s="2068"/>
      <c r="VNF3" s="2068"/>
      <c r="VNG3" s="2068"/>
      <c r="VNH3" s="2068"/>
      <c r="VNI3" s="2068"/>
      <c r="VNJ3" s="2068"/>
      <c r="VNK3" s="2068"/>
      <c r="VNL3" s="2068"/>
      <c r="VNM3" s="2068"/>
      <c r="VNN3" s="2068"/>
      <c r="VNO3" s="2068"/>
      <c r="VNP3" s="2068"/>
      <c r="VNQ3" s="2068"/>
      <c r="VNR3" s="2068"/>
      <c r="VNS3" s="2068"/>
      <c r="VNT3" s="2068"/>
      <c r="VNU3" s="2068"/>
      <c r="VNV3" s="2068"/>
      <c r="VNW3" s="2068"/>
      <c r="VNX3" s="2068"/>
      <c r="VNY3" s="2068"/>
      <c r="VNZ3" s="2068"/>
      <c r="VOA3" s="2068"/>
      <c r="VOB3" s="2068"/>
      <c r="VOC3" s="2068"/>
      <c r="VOD3" s="2068"/>
      <c r="VOE3" s="2068"/>
      <c r="VOF3" s="2068"/>
      <c r="VOG3" s="2068"/>
      <c r="VOH3" s="2068"/>
      <c r="VOI3" s="2068"/>
      <c r="VOJ3" s="2068"/>
      <c r="VOK3" s="2068"/>
      <c r="VOL3" s="2068"/>
      <c r="VOM3" s="2068"/>
      <c r="VON3" s="2068"/>
      <c r="VOO3" s="2068"/>
      <c r="VOP3" s="2068"/>
      <c r="VOQ3" s="2068"/>
      <c r="VOR3" s="2068"/>
      <c r="VOS3" s="2068"/>
      <c r="VOT3" s="2068"/>
      <c r="VOU3" s="2068"/>
      <c r="VOV3" s="2068"/>
      <c r="VOW3" s="2068"/>
      <c r="VOX3" s="2068"/>
      <c r="VOY3" s="2068"/>
      <c r="VOZ3" s="2068"/>
      <c r="VPA3" s="2068"/>
      <c r="VPB3" s="2068"/>
      <c r="VPC3" s="2068"/>
      <c r="VPD3" s="2068"/>
      <c r="VPE3" s="2068"/>
      <c r="VPF3" s="2068"/>
      <c r="VPG3" s="2068"/>
      <c r="VPH3" s="2068"/>
      <c r="VPI3" s="2068"/>
      <c r="VPJ3" s="2068"/>
      <c r="VPK3" s="2068"/>
      <c r="VPL3" s="2068"/>
      <c r="VPM3" s="2068"/>
      <c r="VPN3" s="2068"/>
      <c r="VPO3" s="2068"/>
      <c r="VPP3" s="2068"/>
      <c r="VPQ3" s="2068"/>
      <c r="VPR3" s="2068"/>
      <c r="VPS3" s="2068"/>
      <c r="VPT3" s="2068"/>
      <c r="VPU3" s="2068"/>
      <c r="VPV3" s="2068"/>
      <c r="VPW3" s="2068"/>
      <c r="VPX3" s="2068"/>
      <c r="VPY3" s="2068"/>
      <c r="VPZ3" s="2068"/>
      <c r="VQA3" s="2068"/>
      <c r="VQB3" s="2068"/>
      <c r="VQC3" s="2068"/>
      <c r="VQD3" s="2068"/>
      <c r="VQE3" s="2068"/>
      <c r="VQF3" s="2068"/>
      <c r="VQG3" s="2068"/>
      <c r="VQH3" s="2068"/>
      <c r="VQI3" s="2068"/>
      <c r="VQJ3" s="2068"/>
      <c r="VQK3" s="2068"/>
      <c r="VQL3" s="2068"/>
      <c r="VQM3" s="2068"/>
      <c r="VQN3" s="2068"/>
      <c r="VQO3" s="2068"/>
      <c r="VQP3" s="2068"/>
      <c r="VQQ3" s="2068"/>
      <c r="VQR3" s="2068"/>
      <c r="VQS3" s="2068"/>
      <c r="VQT3" s="2068"/>
      <c r="VQU3" s="2068"/>
      <c r="VQV3" s="2068"/>
      <c r="VQW3" s="2068"/>
      <c r="VQX3" s="2068"/>
      <c r="VQY3" s="2068"/>
      <c r="VQZ3" s="2068"/>
      <c r="VRA3" s="2068"/>
      <c r="VRB3" s="2068"/>
      <c r="VRC3" s="2068"/>
      <c r="VRD3" s="2068"/>
      <c r="VRE3" s="2068"/>
      <c r="VRF3" s="2068"/>
      <c r="VRG3" s="2068"/>
      <c r="VRH3" s="2068"/>
      <c r="VRI3" s="2068"/>
      <c r="VRJ3" s="2068"/>
      <c r="VRK3" s="2068"/>
      <c r="VRL3" s="2068"/>
      <c r="VRM3" s="2068"/>
      <c r="VRN3" s="2068"/>
      <c r="VRO3" s="2068"/>
      <c r="VRP3" s="2068"/>
      <c r="VRQ3" s="2068"/>
      <c r="VRR3" s="2068"/>
      <c r="VRS3" s="2068"/>
      <c r="VRT3" s="2068"/>
      <c r="VRU3" s="2068"/>
      <c r="VRV3" s="2068"/>
      <c r="VRW3" s="2068"/>
      <c r="VRX3" s="2068"/>
      <c r="VRY3" s="2068"/>
      <c r="VRZ3" s="2068"/>
      <c r="VSA3" s="2068"/>
      <c r="VSB3" s="2068"/>
      <c r="VSC3" s="2068"/>
      <c r="VSD3" s="2068"/>
      <c r="VSE3" s="2068"/>
      <c r="VSF3" s="2068"/>
      <c r="VSG3" s="2068"/>
      <c r="VSH3" s="2068"/>
      <c r="VSI3" s="2068"/>
      <c r="VSJ3" s="2068"/>
      <c r="VSK3" s="2068"/>
      <c r="VSL3" s="2068"/>
      <c r="VSM3" s="2068"/>
      <c r="VSN3" s="2068"/>
      <c r="VSO3" s="2068"/>
      <c r="VSP3" s="2068"/>
      <c r="VSQ3" s="2068"/>
      <c r="VSR3" s="2068"/>
      <c r="VSS3" s="2068"/>
      <c r="VST3" s="2068"/>
      <c r="VSU3" s="2068"/>
      <c r="VSV3" s="2068"/>
      <c r="VSW3" s="2068"/>
      <c r="VSX3" s="2068"/>
      <c r="VSY3" s="2068"/>
      <c r="VSZ3" s="2068"/>
      <c r="VTA3" s="2068"/>
      <c r="VTB3" s="2068"/>
      <c r="VTC3" s="2068"/>
      <c r="VTD3" s="2068"/>
      <c r="VTE3" s="2068"/>
      <c r="VTF3" s="2068"/>
      <c r="VTG3" s="2068"/>
      <c r="VTH3" s="2068"/>
      <c r="VTI3" s="2068"/>
      <c r="VTJ3" s="2068"/>
      <c r="VTK3" s="2068"/>
      <c r="VTL3" s="2068"/>
      <c r="VTM3" s="2068"/>
      <c r="VTN3" s="2068"/>
      <c r="VTO3" s="2068"/>
      <c r="VTP3" s="2068"/>
      <c r="VTQ3" s="2068"/>
      <c r="VTR3" s="2068"/>
      <c r="VTS3" s="2068"/>
      <c r="VTT3" s="2068"/>
      <c r="VTU3" s="2068"/>
      <c r="VTV3" s="2068"/>
      <c r="VTW3" s="2068"/>
      <c r="VTX3" s="2068"/>
      <c r="VTY3" s="2068"/>
      <c r="VTZ3" s="2068"/>
      <c r="VUA3" s="2068"/>
      <c r="VUB3" s="2068"/>
      <c r="VUC3" s="2068"/>
      <c r="VUD3" s="2068"/>
      <c r="VUE3" s="2068"/>
      <c r="VUF3" s="2068"/>
      <c r="VUG3" s="2068"/>
      <c r="VUH3" s="2068"/>
      <c r="VUI3" s="2068"/>
      <c r="VUJ3" s="2068"/>
      <c r="VUK3" s="2068"/>
      <c r="VUL3" s="2068"/>
      <c r="VUM3" s="2068"/>
      <c r="VUN3" s="2068"/>
      <c r="VUO3" s="2068"/>
      <c r="VUP3" s="2068"/>
      <c r="VUQ3" s="2068"/>
      <c r="VUR3" s="2068"/>
      <c r="VUS3" s="2068"/>
      <c r="VUT3" s="2068"/>
      <c r="VUU3" s="2068"/>
      <c r="VUV3" s="2068"/>
      <c r="VUW3" s="2068"/>
      <c r="VUX3" s="2068"/>
      <c r="VUY3" s="2068"/>
      <c r="VUZ3" s="2068"/>
      <c r="VVA3" s="2068"/>
      <c r="VVB3" s="2068"/>
      <c r="VVC3" s="2068"/>
      <c r="VVD3" s="2068"/>
      <c r="VVE3" s="2068"/>
      <c r="VVF3" s="2068"/>
      <c r="VVG3" s="2068"/>
      <c r="VVH3" s="2068"/>
      <c r="VVI3" s="2068"/>
      <c r="VVJ3" s="2068"/>
      <c r="VVK3" s="2068"/>
      <c r="VVL3" s="2068"/>
      <c r="VVM3" s="2068"/>
      <c r="VVN3" s="2068"/>
      <c r="VVO3" s="2068"/>
      <c r="VVP3" s="2068"/>
      <c r="VVQ3" s="2068"/>
      <c r="VVR3" s="2068"/>
      <c r="VVS3" s="2068"/>
      <c r="VVT3" s="2068"/>
      <c r="VVU3" s="2068"/>
      <c r="VVV3" s="2068"/>
      <c r="VVW3" s="2068"/>
      <c r="VVX3" s="2068"/>
      <c r="VVY3" s="2068"/>
      <c r="VVZ3" s="2068"/>
      <c r="VWA3" s="2068"/>
      <c r="VWB3" s="2068"/>
      <c r="VWC3" s="2068"/>
      <c r="VWD3" s="2068"/>
      <c r="VWE3" s="2068"/>
      <c r="VWF3" s="2068"/>
      <c r="VWG3" s="2068"/>
      <c r="VWH3" s="2068"/>
      <c r="VWI3" s="2068"/>
      <c r="VWJ3" s="2068"/>
      <c r="VWK3" s="2068"/>
      <c r="VWL3" s="2068"/>
      <c r="VWM3" s="2068"/>
      <c r="VWN3" s="2068"/>
      <c r="VWO3" s="2068"/>
      <c r="VWP3" s="2068"/>
      <c r="VWQ3" s="2068"/>
      <c r="VWR3" s="2068"/>
      <c r="VWS3" s="2068"/>
      <c r="VWT3" s="2068"/>
      <c r="VWU3" s="2068"/>
      <c r="VWV3" s="2068"/>
      <c r="VWW3" s="2068"/>
      <c r="VWX3" s="2068"/>
      <c r="VWY3" s="2068"/>
      <c r="VWZ3" s="2068"/>
      <c r="VXA3" s="2068"/>
      <c r="VXB3" s="2068"/>
      <c r="VXC3" s="2068"/>
      <c r="VXD3" s="2068"/>
      <c r="VXE3" s="2068"/>
      <c r="VXF3" s="2068"/>
      <c r="VXG3" s="2068"/>
      <c r="VXH3" s="2068"/>
      <c r="VXI3" s="2068"/>
      <c r="VXJ3" s="2068"/>
      <c r="VXK3" s="2068"/>
      <c r="VXL3" s="2068"/>
      <c r="VXM3" s="2068"/>
      <c r="VXN3" s="2068"/>
      <c r="VXO3" s="2068"/>
      <c r="VXP3" s="2068"/>
      <c r="VXQ3" s="2068"/>
      <c r="VXR3" s="2068"/>
      <c r="VXS3" s="2068"/>
      <c r="VXT3" s="2068"/>
      <c r="VXU3" s="2068"/>
      <c r="VXV3" s="2068"/>
      <c r="VXW3" s="2068"/>
      <c r="VXX3" s="2068"/>
      <c r="VXY3" s="2068"/>
      <c r="VXZ3" s="2068"/>
      <c r="VYA3" s="2068"/>
      <c r="VYB3" s="2068"/>
      <c r="VYC3" s="2068"/>
      <c r="VYD3" s="2068"/>
      <c r="VYE3" s="2068"/>
      <c r="VYF3" s="2068"/>
      <c r="VYG3" s="2068"/>
      <c r="VYH3" s="2068"/>
      <c r="VYI3" s="2068"/>
      <c r="VYJ3" s="2068"/>
      <c r="VYK3" s="2068"/>
      <c r="VYL3" s="2068"/>
      <c r="VYM3" s="2068"/>
      <c r="VYN3" s="2068"/>
      <c r="VYO3" s="2068"/>
      <c r="VYP3" s="2068"/>
      <c r="VYQ3" s="2068"/>
      <c r="VYR3" s="2068"/>
      <c r="VYS3" s="2068"/>
      <c r="VYT3" s="2068"/>
      <c r="VYU3" s="2068"/>
      <c r="VYV3" s="2068"/>
      <c r="VYW3" s="2068"/>
      <c r="VYX3" s="2068"/>
      <c r="VYY3" s="2068"/>
      <c r="VYZ3" s="2068"/>
      <c r="VZA3" s="2068"/>
      <c r="VZB3" s="2068"/>
      <c r="VZC3" s="2068"/>
      <c r="VZD3" s="2068"/>
      <c r="VZE3" s="2068"/>
      <c r="VZF3" s="2068"/>
      <c r="VZG3" s="2068"/>
      <c r="VZH3" s="2068"/>
      <c r="VZI3" s="2068"/>
      <c r="VZJ3" s="2068"/>
      <c r="VZK3" s="2068"/>
      <c r="VZL3" s="2068"/>
      <c r="VZM3" s="2068"/>
      <c r="VZN3" s="2068"/>
      <c r="VZO3" s="2068"/>
      <c r="VZP3" s="2068"/>
      <c r="VZQ3" s="2068"/>
      <c r="VZR3" s="2068"/>
      <c r="VZS3" s="2068"/>
      <c r="VZT3" s="2068"/>
      <c r="VZU3" s="2068"/>
      <c r="VZV3" s="2068"/>
      <c r="VZW3" s="2068"/>
      <c r="VZX3" s="2068"/>
      <c r="VZY3" s="2068"/>
      <c r="VZZ3" s="2068"/>
      <c r="WAA3" s="2068"/>
      <c r="WAB3" s="2068"/>
      <c r="WAC3" s="2068"/>
      <c r="WAD3" s="2068"/>
      <c r="WAE3" s="2068"/>
      <c r="WAF3" s="2068"/>
      <c r="WAG3" s="2068"/>
      <c r="WAH3" s="2068"/>
      <c r="WAI3" s="2068"/>
      <c r="WAJ3" s="2068"/>
      <c r="WAK3" s="2068"/>
      <c r="WAL3" s="2068"/>
      <c r="WAM3" s="2068"/>
      <c r="WAN3" s="2068"/>
      <c r="WAO3" s="2068"/>
      <c r="WAP3" s="2068"/>
      <c r="WAQ3" s="2068"/>
      <c r="WAR3" s="2068"/>
      <c r="WAS3" s="2068"/>
      <c r="WAT3" s="2068"/>
      <c r="WAU3" s="2068"/>
      <c r="WAV3" s="2068"/>
      <c r="WAW3" s="2068"/>
      <c r="WAX3" s="2068"/>
      <c r="WAY3" s="2068"/>
      <c r="WAZ3" s="2068"/>
      <c r="WBA3" s="2068"/>
      <c r="WBB3" s="2068"/>
      <c r="WBC3" s="2068"/>
      <c r="WBD3" s="2068"/>
      <c r="WBE3" s="2068"/>
      <c r="WBF3" s="2068"/>
      <c r="WBG3" s="2068"/>
      <c r="WBH3" s="2068"/>
      <c r="WBI3" s="2068"/>
      <c r="WBJ3" s="2068"/>
      <c r="WBK3" s="2068"/>
      <c r="WBL3" s="2068"/>
      <c r="WBM3" s="2068"/>
      <c r="WBN3" s="2068"/>
      <c r="WBO3" s="2068"/>
      <c r="WBP3" s="2068"/>
      <c r="WBQ3" s="2068"/>
      <c r="WBR3" s="2068"/>
      <c r="WBS3" s="2068"/>
      <c r="WBT3" s="2068"/>
      <c r="WBU3" s="2068"/>
      <c r="WBV3" s="2068"/>
      <c r="WBW3" s="2068"/>
      <c r="WBX3" s="2068"/>
      <c r="WBY3" s="2068"/>
      <c r="WBZ3" s="2068"/>
      <c r="WCA3" s="2068"/>
      <c r="WCB3" s="2068"/>
      <c r="WCC3" s="2068"/>
      <c r="WCD3" s="2068"/>
      <c r="WCE3" s="2068"/>
      <c r="WCF3" s="2068"/>
      <c r="WCG3" s="2068"/>
      <c r="WCH3" s="2068"/>
      <c r="WCI3" s="2068"/>
      <c r="WCJ3" s="2068"/>
      <c r="WCK3" s="2068"/>
      <c r="WCL3" s="2068"/>
      <c r="WCM3" s="2068"/>
      <c r="WCN3" s="2068"/>
      <c r="WCO3" s="2068"/>
      <c r="WCP3" s="2068"/>
      <c r="WCQ3" s="2068"/>
      <c r="WCR3" s="2068"/>
      <c r="WCS3" s="2068"/>
      <c r="WCT3" s="2068"/>
      <c r="WCU3" s="2068"/>
      <c r="WCV3" s="2068"/>
      <c r="WCW3" s="2068"/>
      <c r="WCX3" s="2068"/>
      <c r="WCY3" s="2068"/>
      <c r="WCZ3" s="2068"/>
      <c r="WDA3" s="2068"/>
      <c r="WDB3" s="2068"/>
      <c r="WDC3" s="2068"/>
      <c r="WDD3" s="2068"/>
      <c r="WDE3" s="2068"/>
      <c r="WDF3" s="2068"/>
      <c r="WDG3" s="2068"/>
      <c r="WDH3" s="2068"/>
      <c r="WDI3" s="2068"/>
      <c r="WDJ3" s="2068"/>
      <c r="WDK3" s="2068"/>
      <c r="WDL3" s="2068"/>
      <c r="WDM3" s="2068"/>
      <c r="WDN3" s="2068"/>
      <c r="WDO3" s="2068"/>
      <c r="WDP3" s="2068"/>
      <c r="WDQ3" s="2068"/>
      <c r="WDR3" s="2068"/>
      <c r="WDS3" s="2068"/>
      <c r="WDT3" s="2068"/>
      <c r="WDU3" s="2068"/>
      <c r="WDV3" s="2068"/>
      <c r="WDW3" s="2068"/>
      <c r="WDX3" s="2068"/>
      <c r="WDY3" s="2068"/>
      <c r="WDZ3" s="2068"/>
      <c r="WEA3" s="2068"/>
      <c r="WEB3" s="2068"/>
      <c r="WEC3" s="2068"/>
      <c r="WED3" s="2068"/>
      <c r="WEE3" s="2068"/>
      <c r="WEF3" s="2068"/>
      <c r="WEG3" s="2068"/>
      <c r="WEH3" s="2068"/>
      <c r="WEI3" s="2068"/>
      <c r="WEJ3" s="2068"/>
      <c r="WEK3" s="2068"/>
      <c r="WEL3" s="2068"/>
      <c r="WEM3" s="2068"/>
      <c r="WEN3" s="2068"/>
      <c r="WEO3" s="2068"/>
      <c r="WEP3" s="2068"/>
      <c r="WEQ3" s="2068"/>
      <c r="WER3" s="2068"/>
      <c r="WES3" s="2068"/>
      <c r="WET3" s="2068"/>
      <c r="WEU3" s="2068"/>
      <c r="WEV3" s="2068"/>
      <c r="WEW3" s="2068"/>
      <c r="WEX3" s="2068"/>
      <c r="WEY3" s="2068"/>
      <c r="WEZ3" s="2068"/>
      <c r="WFA3" s="2068"/>
      <c r="WFB3" s="2068"/>
      <c r="WFC3" s="2068"/>
      <c r="WFD3" s="2068"/>
      <c r="WFE3" s="2068"/>
      <c r="WFF3" s="2068"/>
      <c r="WFG3" s="2068"/>
      <c r="WFH3" s="2068"/>
      <c r="WFI3" s="2068"/>
      <c r="WFJ3" s="2068"/>
      <c r="WFK3" s="2068"/>
      <c r="WFL3" s="2068"/>
      <c r="WFM3" s="2068"/>
      <c r="WFN3" s="2068"/>
      <c r="WFO3" s="2068"/>
      <c r="WFP3" s="2068"/>
      <c r="WFQ3" s="2068"/>
      <c r="WFR3" s="2068"/>
      <c r="WFS3" s="2068"/>
      <c r="WFT3" s="2068"/>
      <c r="WFU3" s="2068"/>
      <c r="WFV3" s="2068"/>
      <c r="WFW3" s="2068"/>
      <c r="WFX3" s="2068"/>
      <c r="WFY3" s="2068"/>
      <c r="WFZ3" s="2068"/>
      <c r="WGA3" s="2068"/>
      <c r="WGB3" s="2068"/>
      <c r="WGC3" s="2068"/>
      <c r="WGD3" s="2068"/>
      <c r="WGE3" s="2068"/>
      <c r="WGF3" s="2068"/>
      <c r="WGG3" s="2068"/>
      <c r="WGH3" s="2068"/>
      <c r="WGI3" s="2068"/>
      <c r="WGJ3" s="2068"/>
      <c r="WGK3" s="2068"/>
      <c r="WGL3" s="2068"/>
      <c r="WGM3" s="2068"/>
      <c r="WGN3" s="2068"/>
      <c r="WGO3" s="2068"/>
      <c r="WGP3" s="2068"/>
      <c r="WGQ3" s="2068"/>
      <c r="WGR3" s="2068"/>
      <c r="WGS3" s="2068"/>
      <c r="WGT3" s="2068"/>
      <c r="WGU3" s="2068"/>
      <c r="WGV3" s="2068"/>
      <c r="WGW3" s="2068"/>
      <c r="WGX3" s="2068"/>
      <c r="WGY3" s="2068"/>
      <c r="WGZ3" s="2068"/>
      <c r="WHA3" s="2068"/>
      <c r="WHB3" s="2068"/>
      <c r="WHC3" s="2068"/>
      <c r="WHD3" s="2068"/>
      <c r="WHE3" s="2068"/>
      <c r="WHF3" s="2068"/>
      <c r="WHG3" s="2068"/>
      <c r="WHH3" s="2068"/>
      <c r="WHI3" s="2068"/>
      <c r="WHJ3" s="2068"/>
      <c r="WHK3" s="2068"/>
      <c r="WHL3" s="2068"/>
      <c r="WHM3" s="2068"/>
      <c r="WHN3" s="2068"/>
      <c r="WHO3" s="2068"/>
      <c r="WHP3" s="2068"/>
      <c r="WHQ3" s="2068"/>
      <c r="WHR3" s="2068"/>
      <c r="WHS3" s="2068"/>
      <c r="WHT3" s="2068"/>
      <c r="WHU3" s="2068"/>
      <c r="WHV3" s="2068"/>
      <c r="WHW3" s="2068"/>
      <c r="WHX3" s="2068"/>
      <c r="WHY3" s="2068"/>
      <c r="WHZ3" s="2068"/>
      <c r="WIA3" s="2068"/>
      <c r="WIB3" s="2068"/>
      <c r="WIC3" s="2068"/>
      <c r="WID3" s="2068"/>
      <c r="WIE3" s="2068"/>
      <c r="WIF3" s="2068"/>
      <c r="WIG3" s="2068"/>
      <c r="WIH3" s="2068"/>
      <c r="WII3" s="2068"/>
      <c r="WIJ3" s="2068"/>
      <c r="WIK3" s="2068"/>
      <c r="WIL3" s="2068"/>
      <c r="WIM3" s="2068"/>
      <c r="WIN3" s="2068"/>
      <c r="WIO3" s="2068"/>
      <c r="WIP3" s="2068"/>
      <c r="WIQ3" s="2068"/>
      <c r="WIR3" s="2068"/>
      <c r="WIS3" s="2068"/>
      <c r="WIT3" s="2068"/>
      <c r="WIU3" s="2068"/>
      <c r="WIV3" s="2068"/>
      <c r="WIW3" s="2068"/>
      <c r="WIX3" s="2068"/>
      <c r="WIY3" s="2068"/>
      <c r="WIZ3" s="2068"/>
      <c r="WJA3" s="2068"/>
      <c r="WJB3" s="2068"/>
      <c r="WJC3" s="2068"/>
      <c r="WJD3" s="2068"/>
      <c r="WJE3" s="2068"/>
      <c r="WJF3" s="2068"/>
      <c r="WJG3" s="2068"/>
      <c r="WJH3" s="2068"/>
      <c r="WJI3" s="2068"/>
      <c r="WJJ3" s="2068"/>
      <c r="WJK3" s="2068"/>
      <c r="WJL3" s="2068"/>
      <c r="WJM3" s="2068"/>
      <c r="WJN3" s="2068"/>
      <c r="WJO3" s="2068"/>
      <c r="WJP3" s="2068"/>
      <c r="WJQ3" s="2068"/>
      <c r="WJR3" s="2068"/>
      <c r="WJS3" s="2068"/>
      <c r="WJT3" s="2068"/>
      <c r="WJU3" s="2068"/>
      <c r="WJV3" s="2068"/>
      <c r="WJW3" s="2068"/>
      <c r="WJX3" s="2068"/>
      <c r="WJY3" s="2068"/>
      <c r="WJZ3" s="2068"/>
      <c r="WKA3" s="2068"/>
      <c r="WKB3" s="2068"/>
      <c r="WKC3" s="2068"/>
      <c r="WKD3" s="2068"/>
      <c r="WKE3" s="2068"/>
      <c r="WKF3" s="2068"/>
      <c r="WKG3" s="2068"/>
      <c r="WKH3" s="2068"/>
      <c r="WKI3" s="2068"/>
      <c r="WKJ3" s="2068"/>
      <c r="WKK3" s="2068"/>
      <c r="WKL3" s="2068"/>
      <c r="WKM3" s="2068"/>
      <c r="WKN3" s="2068"/>
      <c r="WKO3" s="2068"/>
      <c r="WKP3" s="2068"/>
      <c r="WKQ3" s="2068"/>
      <c r="WKR3" s="2068"/>
      <c r="WKS3" s="2068"/>
      <c r="WKT3" s="2068"/>
      <c r="WKU3" s="2068"/>
      <c r="WKV3" s="2068"/>
      <c r="WKW3" s="2068"/>
      <c r="WKX3" s="2068"/>
      <c r="WKY3" s="2068"/>
      <c r="WKZ3" s="2068"/>
      <c r="WLA3" s="2068"/>
      <c r="WLB3" s="2068"/>
      <c r="WLC3" s="2068"/>
      <c r="WLD3" s="2068"/>
      <c r="WLE3" s="2068"/>
      <c r="WLF3" s="2068"/>
      <c r="WLG3" s="2068"/>
      <c r="WLH3" s="2068"/>
      <c r="WLI3" s="2068"/>
      <c r="WLJ3" s="2068"/>
      <c r="WLK3" s="2068"/>
      <c r="WLL3" s="2068"/>
      <c r="WLM3" s="2068"/>
      <c r="WLN3" s="2068"/>
      <c r="WLO3" s="2068"/>
      <c r="WLP3" s="2068"/>
      <c r="WLQ3" s="2068"/>
      <c r="WLR3" s="2068"/>
      <c r="WLS3" s="2068"/>
      <c r="WLT3" s="2068"/>
      <c r="WLU3" s="2068"/>
      <c r="WLV3" s="2068"/>
      <c r="WLW3" s="2068"/>
      <c r="WLX3" s="2068"/>
      <c r="WLY3" s="2068"/>
      <c r="WLZ3" s="2068"/>
      <c r="WMA3" s="2068"/>
      <c r="WMB3" s="2068"/>
      <c r="WMC3" s="2068"/>
      <c r="WMD3" s="2068"/>
      <c r="WME3" s="2068"/>
      <c r="WMF3" s="2068"/>
      <c r="WMG3" s="2068"/>
      <c r="WMH3" s="2068"/>
      <c r="WMI3" s="2068"/>
      <c r="WMJ3" s="2068"/>
      <c r="WMK3" s="2068"/>
      <c r="WML3" s="2068"/>
      <c r="WMM3" s="2068"/>
      <c r="WMN3" s="2068"/>
      <c r="WMO3" s="2068"/>
      <c r="WMP3" s="2068"/>
      <c r="WMQ3" s="2068"/>
      <c r="WMR3" s="2068"/>
      <c r="WMS3" s="2068"/>
      <c r="WMT3" s="2068"/>
      <c r="WMU3" s="2068"/>
      <c r="WMV3" s="2068"/>
      <c r="WMW3" s="2068"/>
      <c r="WMX3" s="2068"/>
      <c r="WMY3" s="2068"/>
      <c r="WMZ3" s="2068"/>
      <c r="WNA3" s="2068"/>
      <c r="WNB3" s="2068"/>
      <c r="WNC3" s="2068"/>
      <c r="WND3" s="2068"/>
      <c r="WNE3" s="2068"/>
      <c r="WNF3" s="2068"/>
      <c r="WNG3" s="2068"/>
      <c r="WNH3" s="2068"/>
      <c r="WNI3" s="2068"/>
      <c r="WNJ3" s="2068"/>
      <c r="WNK3" s="2068"/>
      <c r="WNL3" s="2068"/>
      <c r="WNM3" s="2068"/>
      <c r="WNN3" s="2068"/>
      <c r="WNO3" s="2068"/>
      <c r="WNP3" s="2068"/>
      <c r="WNQ3" s="2068"/>
      <c r="WNR3" s="2068"/>
      <c r="WNS3" s="2068"/>
      <c r="WNT3" s="2068"/>
      <c r="WNU3" s="2068"/>
      <c r="WNV3" s="2068"/>
      <c r="WNW3" s="2068"/>
      <c r="WNX3" s="2068"/>
      <c r="WNY3" s="2068"/>
      <c r="WNZ3" s="2068"/>
      <c r="WOA3" s="2068"/>
      <c r="WOB3" s="2068"/>
      <c r="WOC3" s="2068"/>
      <c r="WOD3" s="2068"/>
      <c r="WOE3" s="2068"/>
      <c r="WOF3" s="2068"/>
      <c r="WOG3" s="2068"/>
      <c r="WOH3" s="2068"/>
      <c r="WOI3" s="2068"/>
      <c r="WOJ3" s="2068"/>
      <c r="WOK3" s="2068"/>
      <c r="WOL3" s="2068"/>
      <c r="WOM3" s="2068"/>
      <c r="WON3" s="2068"/>
      <c r="WOO3" s="2068"/>
      <c r="WOP3" s="2068"/>
      <c r="WOQ3" s="2068"/>
      <c r="WOR3" s="2068"/>
      <c r="WOS3" s="2068"/>
      <c r="WOT3" s="2068"/>
      <c r="WOU3" s="2068"/>
      <c r="WOV3" s="2068"/>
      <c r="WOW3" s="2068"/>
      <c r="WOX3" s="2068"/>
      <c r="WOY3" s="2068"/>
      <c r="WOZ3" s="2068"/>
      <c r="WPA3" s="2068"/>
      <c r="WPB3" s="2068"/>
      <c r="WPC3" s="2068"/>
      <c r="WPD3" s="2068"/>
      <c r="WPE3" s="2068"/>
      <c r="WPF3" s="2068"/>
      <c r="WPG3" s="2068"/>
      <c r="WPH3" s="2068"/>
      <c r="WPI3" s="2068"/>
      <c r="WPJ3" s="2068"/>
      <c r="WPK3" s="2068"/>
      <c r="WPL3" s="2068"/>
      <c r="WPM3" s="2068"/>
      <c r="WPN3" s="2068"/>
      <c r="WPO3" s="2068"/>
      <c r="WPP3" s="2068"/>
      <c r="WPQ3" s="2068"/>
      <c r="WPR3" s="2068"/>
      <c r="WPS3" s="2068"/>
      <c r="WPT3" s="2068"/>
      <c r="WPU3" s="2068"/>
      <c r="WPV3" s="2068"/>
      <c r="WPW3" s="2068"/>
      <c r="WPX3" s="2068"/>
      <c r="WPY3" s="2068"/>
      <c r="WPZ3" s="2068"/>
      <c r="WQA3" s="2068"/>
      <c r="WQB3" s="2068"/>
      <c r="WQC3" s="2068"/>
      <c r="WQD3" s="2068"/>
      <c r="WQE3" s="2068"/>
      <c r="WQF3" s="2068"/>
      <c r="WQG3" s="2068"/>
      <c r="WQH3" s="2068"/>
      <c r="WQI3" s="2068"/>
      <c r="WQJ3" s="2068"/>
      <c r="WQK3" s="2068"/>
      <c r="WQL3" s="2068"/>
      <c r="WQM3" s="2068"/>
      <c r="WQN3" s="2068"/>
      <c r="WQO3" s="2068"/>
      <c r="WQP3" s="2068"/>
      <c r="WQQ3" s="2068"/>
      <c r="WQR3" s="2068"/>
      <c r="WQS3" s="2068"/>
      <c r="WQT3" s="2068"/>
      <c r="WQU3" s="2068"/>
      <c r="WQV3" s="2068"/>
      <c r="WQW3" s="2068"/>
      <c r="WQX3" s="2068"/>
      <c r="WQY3" s="2068"/>
      <c r="WQZ3" s="2068"/>
      <c r="WRA3" s="2068"/>
      <c r="WRB3" s="2068"/>
      <c r="WRC3" s="2068"/>
      <c r="WRD3" s="2068"/>
      <c r="WRE3" s="2068"/>
      <c r="WRF3" s="2068"/>
      <c r="WRG3" s="2068"/>
      <c r="WRH3" s="2068"/>
      <c r="WRI3" s="2068"/>
      <c r="WRJ3" s="2068"/>
      <c r="WRK3" s="2068"/>
      <c r="WRL3" s="2068"/>
      <c r="WRM3" s="2068"/>
      <c r="WRN3" s="2068"/>
      <c r="WRO3" s="2068"/>
      <c r="WRP3" s="2068"/>
      <c r="WRQ3" s="2068"/>
      <c r="WRR3" s="2068"/>
      <c r="WRS3" s="2068"/>
      <c r="WRT3" s="2068"/>
      <c r="WRU3" s="2068"/>
      <c r="WRV3" s="2068"/>
      <c r="WRW3" s="2068"/>
      <c r="WRX3" s="2068"/>
      <c r="WRY3" s="2068"/>
      <c r="WRZ3" s="2068"/>
      <c r="WSA3" s="2068"/>
      <c r="WSB3" s="2068"/>
      <c r="WSC3" s="2068"/>
      <c r="WSD3" s="2068"/>
      <c r="WSE3" s="2068"/>
      <c r="WSF3" s="2068"/>
      <c r="WSG3" s="2068"/>
      <c r="WSH3" s="2068"/>
      <c r="WSI3" s="2068"/>
      <c r="WSJ3" s="2068"/>
      <c r="WSK3" s="2068"/>
      <c r="WSL3" s="2068"/>
      <c r="WSM3" s="2068"/>
      <c r="WSN3" s="2068"/>
      <c r="WSO3" s="2068"/>
      <c r="WSP3" s="2068"/>
      <c r="WSQ3" s="2068"/>
      <c r="WSR3" s="2068"/>
      <c r="WSS3" s="2068"/>
      <c r="WST3" s="2068"/>
      <c r="WSU3" s="2068"/>
      <c r="WSV3" s="2068"/>
      <c r="WSW3" s="2068"/>
      <c r="WSX3" s="2068"/>
      <c r="WSY3" s="2068"/>
      <c r="WSZ3" s="2068"/>
      <c r="WTA3" s="2068"/>
      <c r="WTB3" s="2068"/>
      <c r="WTC3" s="2068"/>
      <c r="WTD3" s="2068"/>
      <c r="WTE3" s="2068"/>
      <c r="WTF3" s="2068"/>
      <c r="WTG3" s="2068"/>
      <c r="WTH3" s="2068"/>
      <c r="WTI3" s="2068"/>
      <c r="WTJ3" s="2068"/>
      <c r="WTK3" s="2068"/>
      <c r="WTL3" s="2068"/>
      <c r="WTM3" s="2068"/>
      <c r="WTN3" s="2068"/>
      <c r="WTO3" s="2068"/>
      <c r="WTP3" s="2068"/>
      <c r="WTQ3" s="2068"/>
      <c r="WTR3" s="2068"/>
      <c r="WTS3" s="2068"/>
      <c r="WTT3" s="2068"/>
      <c r="WTU3" s="2068"/>
      <c r="WTV3" s="2068"/>
      <c r="WTW3" s="2068"/>
      <c r="WTX3" s="2068"/>
      <c r="WTY3" s="2068"/>
      <c r="WTZ3" s="2068"/>
      <c r="WUA3" s="2068"/>
      <c r="WUB3" s="2068"/>
      <c r="WUC3" s="2068"/>
      <c r="WUD3" s="2068"/>
      <c r="WUE3" s="2068"/>
      <c r="WUF3" s="2068"/>
      <c r="WUG3" s="2068"/>
      <c r="WUH3" s="2068"/>
      <c r="WUI3" s="2068"/>
      <c r="WUJ3" s="2068"/>
      <c r="WUK3" s="2068"/>
      <c r="WUL3" s="2068"/>
      <c r="WUM3" s="2068"/>
      <c r="WUN3" s="2068"/>
      <c r="WUO3" s="2068"/>
      <c r="WUP3" s="2068"/>
      <c r="WUQ3" s="2068"/>
      <c r="WUR3" s="2068"/>
      <c r="WUS3" s="2068"/>
      <c r="WUT3" s="2068"/>
      <c r="WUU3" s="2068"/>
      <c r="WUV3" s="2068"/>
      <c r="WUW3" s="2068"/>
      <c r="WUX3" s="2068"/>
      <c r="WUY3" s="2068"/>
      <c r="WUZ3" s="2068"/>
      <c r="WVA3" s="2068"/>
      <c r="WVB3" s="2068"/>
      <c r="WVC3" s="2068"/>
      <c r="WVD3" s="2068"/>
      <c r="WVE3" s="2068"/>
      <c r="WVF3" s="2068"/>
      <c r="WVG3" s="2068"/>
      <c r="WVH3" s="2068"/>
      <c r="WVI3" s="2068"/>
      <c r="WVJ3" s="2068"/>
      <c r="WVK3" s="2068"/>
      <c r="WVL3" s="2068"/>
      <c r="WVM3" s="2068"/>
      <c r="WVN3" s="2068"/>
      <c r="WVO3" s="2068"/>
      <c r="WVP3" s="2068"/>
      <c r="WVQ3" s="2068"/>
      <c r="WVR3" s="2068"/>
      <c r="WVS3" s="2068"/>
      <c r="WVT3" s="2068"/>
      <c r="WVU3" s="2068"/>
      <c r="WVV3" s="2068"/>
      <c r="WVW3" s="2068"/>
      <c r="WVX3" s="2068"/>
      <c r="WVY3" s="2068"/>
      <c r="WVZ3" s="2068"/>
      <c r="WWA3" s="2068"/>
      <c r="WWB3" s="2068"/>
      <c r="WWC3" s="2068"/>
      <c r="WWD3" s="2068"/>
      <c r="WWE3" s="2068"/>
      <c r="WWF3" s="2068"/>
      <c r="WWG3" s="2068"/>
      <c r="WWH3" s="2068"/>
      <c r="WWI3" s="2068"/>
      <c r="WWJ3" s="2068"/>
      <c r="WWK3" s="2068"/>
      <c r="WWL3" s="2068"/>
      <c r="WWM3" s="2068"/>
      <c r="WWN3" s="2068"/>
      <c r="WWO3" s="2068"/>
      <c r="WWP3" s="2068"/>
      <c r="WWQ3" s="2068"/>
      <c r="WWR3" s="2068"/>
      <c r="WWS3" s="2068"/>
      <c r="WWT3" s="2068"/>
      <c r="WWU3" s="2068"/>
      <c r="WWV3" s="2068"/>
      <c r="WWW3" s="2068"/>
      <c r="WWX3" s="2068"/>
      <c r="WWY3" s="2068"/>
      <c r="WWZ3" s="2068"/>
      <c r="WXA3" s="2068"/>
      <c r="WXB3" s="2068"/>
      <c r="WXC3" s="2068"/>
      <c r="WXD3" s="2068"/>
      <c r="WXE3" s="2068"/>
      <c r="WXF3" s="2068"/>
      <c r="WXG3" s="2068"/>
      <c r="WXH3" s="2068"/>
      <c r="WXI3" s="2068"/>
      <c r="WXJ3" s="2068"/>
      <c r="WXK3" s="2068"/>
      <c r="WXL3" s="2068"/>
      <c r="WXM3" s="2068"/>
      <c r="WXN3" s="2068"/>
      <c r="WXO3" s="2068"/>
      <c r="WXP3" s="2068"/>
      <c r="WXQ3" s="2068"/>
      <c r="WXR3" s="2068"/>
      <c r="WXS3" s="2068"/>
      <c r="WXT3" s="2068"/>
      <c r="WXU3" s="2068"/>
      <c r="WXV3" s="2068"/>
      <c r="WXW3" s="2068"/>
      <c r="WXX3" s="2068"/>
      <c r="WXY3" s="2068"/>
      <c r="WXZ3" s="2068"/>
      <c r="WYA3" s="2068"/>
      <c r="WYB3" s="2068"/>
      <c r="WYC3" s="2068"/>
      <c r="WYD3" s="2068"/>
      <c r="WYE3" s="2068"/>
      <c r="WYF3" s="2068"/>
      <c r="WYG3" s="2068"/>
      <c r="WYH3" s="2068"/>
      <c r="WYI3" s="2068"/>
      <c r="WYJ3" s="2068"/>
      <c r="WYK3" s="2068"/>
      <c r="WYL3" s="2068"/>
      <c r="WYM3" s="2068"/>
      <c r="WYN3" s="2068"/>
      <c r="WYO3" s="2068"/>
      <c r="WYP3" s="2068"/>
      <c r="WYQ3" s="2068"/>
      <c r="WYR3" s="2068"/>
      <c r="WYS3" s="2068"/>
      <c r="WYT3" s="2068"/>
      <c r="WYU3" s="2068"/>
      <c r="WYV3" s="2068"/>
      <c r="WYW3" s="2068"/>
      <c r="WYX3" s="2068"/>
      <c r="WYY3" s="2068"/>
      <c r="WYZ3" s="2068"/>
      <c r="WZA3" s="2068"/>
      <c r="WZB3" s="2068"/>
      <c r="WZC3" s="2068"/>
      <c r="WZD3" s="2068"/>
      <c r="WZE3" s="2068"/>
      <c r="WZF3" s="2068"/>
      <c r="WZG3" s="2068"/>
      <c r="WZH3" s="2068"/>
      <c r="WZI3" s="2068"/>
      <c r="WZJ3" s="2068"/>
      <c r="WZK3" s="2068"/>
      <c r="WZL3" s="2068"/>
      <c r="WZM3" s="2068"/>
      <c r="WZN3" s="2068"/>
      <c r="WZO3" s="2068"/>
      <c r="WZP3" s="2068"/>
      <c r="WZQ3" s="2068"/>
      <c r="WZR3" s="2068"/>
      <c r="WZS3" s="2068"/>
      <c r="WZT3" s="2068"/>
      <c r="WZU3" s="2068"/>
      <c r="WZV3" s="2068"/>
      <c r="WZW3" s="2068"/>
      <c r="WZX3" s="2068"/>
      <c r="WZY3" s="2068"/>
      <c r="WZZ3" s="2068"/>
      <c r="XAA3" s="2068"/>
      <c r="XAB3" s="2068"/>
      <c r="XAC3" s="2068"/>
      <c r="XAD3" s="2068"/>
      <c r="XAE3" s="2068"/>
      <c r="XAF3" s="2068"/>
      <c r="XAG3" s="2068"/>
      <c r="XAH3" s="2068"/>
      <c r="XAI3" s="2068"/>
      <c r="XAJ3" s="2068"/>
      <c r="XAK3" s="2068"/>
      <c r="XAL3" s="2068"/>
      <c r="XAM3" s="2068"/>
      <c r="XAN3" s="2068"/>
      <c r="XAO3" s="2068"/>
      <c r="XAP3" s="2068"/>
      <c r="XAQ3" s="2068"/>
      <c r="XAR3" s="2068"/>
      <c r="XAS3" s="2068"/>
      <c r="XAT3" s="2068"/>
      <c r="XAU3" s="2068"/>
      <c r="XAV3" s="2068"/>
      <c r="XAW3" s="2068"/>
      <c r="XAX3" s="2068"/>
      <c r="XAY3" s="2068"/>
      <c r="XAZ3" s="2068"/>
      <c r="XBA3" s="2068"/>
      <c r="XBB3" s="2068"/>
      <c r="XBC3" s="2068"/>
      <c r="XBD3" s="2068"/>
      <c r="XBE3" s="2068"/>
      <c r="XBF3" s="2068"/>
      <c r="XBG3" s="2068"/>
      <c r="XBH3" s="2068"/>
      <c r="XBI3" s="2068"/>
      <c r="XBJ3" s="2068"/>
      <c r="XBK3" s="2068"/>
      <c r="XBL3" s="2068"/>
      <c r="XBM3" s="2068"/>
      <c r="XBN3" s="2068"/>
      <c r="XBO3" s="2068"/>
      <c r="XBP3" s="2068"/>
      <c r="XBQ3" s="2068"/>
      <c r="XBR3" s="2068"/>
      <c r="XBS3" s="2068"/>
      <c r="XBT3" s="2068"/>
      <c r="XBU3" s="2068"/>
      <c r="XBV3" s="2068"/>
      <c r="XBW3" s="2068"/>
      <c r="XBX3" s="2068"/>
      <c r="XBY3" s="2068"/>
      <c r="XBZ3" s="2068"/>
      <c r="XCA3" s="2068"/>
      <c r="XCB3" s="2068"/>
      <c r="XCC3" s="2068"/>
      <c r="XCD3" s="2068"/>
      <c r="XCE3" s="2068"/>
      <c r="XCF3" s="2068"/>
      <c r="XCG3" s="2068"/>
      <c r="XCH3" s="2068"/>
      <c r="XCI3" s="2068"/>
      <c r="XCJ3" s="2068"/>
      <c r="XCK3" s="2068"/>
      <c r="XCL3" s="2068"/>
      <c r="XCM3" s="2068"/>
      <c r="XCN3" s="2068"/>
      <c r="XCO3" s="2068"/>
      <c r="XCP3" s="2068"/>
      <c r="XCQ3" s="2068"/>
      <c r="XCR3" s="2068"/>
      <c r="XCS3" s="2068"/>
      <c r="XCT3" s="2068"/>
      <c r="XCU3" s="2068"/>
      <c r="XCV3" s="2068"/>
      <c r="XCW3" s="2068"/>
      <c r="XCX3" s="2068"/>
      <c r="XCY3" s="2068"/>
      <c r="XCZ3" s="2068"/>
      <c r="XDA3" s="2068"/>
      <c r="XDB3" s="2068"/>
      <c r="XDC3" s="2068"/>
      <c r="XDD3" s="2068"/>
      <c r="XDE3" s="2068"/>
      <c r="XDF3" s="2068"/>
      <c r="XDG3" s="2068"/>
      <c r="XDH3" s="2068"/>
      <c r="XDI3" s="2068"/>
      <c r="XDJ3" s="2068"/>
      <c r="XDK3" s="2068"/>
      <c r="XDL3" s="2068"/>
      <c r="XDM3" s="2068"/>
      <c r="XDN3" s="2068"/>
      <c r="XDO3" s="2068"/>
      <c r="XDP3" s="2068"/>
      <c r="XDQ3" s="2068"/>
      <c r="XDR3" s="2068"/>
      <c r="XDS3" s="2068"/>
      <c r="XDT3" s="2068"/>
      <c r="XDU3" s="2068"/>
      <c r="XDV3" s="2068"/>
      <c r="XDW3" s="2068"/>
      <c r="XDX3" s="2068"/>
      <c r="XDY3" s="2068"/>
      <c r="XDZ3" s="2068"/>
      <c r="XEA3" s="2068"/>
      <c r="XEB3" s="2068"/>
      <c r="XEC3" s="2068"/>
      <c r="XED3" s="2068"/>
      <c r="XEE3" s="2068"/>
      <c r="XEF3" s="2068"/>
      <c r="XEG3" s="2068"/>
      <c r="XEH3" s="2068"/>
      <c r="XEI3" s="2068"/>
      <c r="XEJ3" s="2068"/>
      <c r="XEK3" s="2068"/>
      <c r="XEL3" s="2068"/>
      <c r="XEM3" s="2068"/>
      <c r="XEN3" s="2068"/>
      <c r="XEO3" s="2068"/>
      <c r="XEP3" s="2068"/>
      <c r="XEQ3" s="2068"/>
      <c r="XER3" s="2068"/>
      <c r="XES3" s="2068"/>
      <c r="XET3" s="2068"/>
      <c r="XEU3" s="2068"/>
      <c r="XEV3" s="2068"/>
      <c r="XEW3" s="2068"/>
      <c r="XEX3" s="2068"/>
      <c r="XEY3" s="2068"/>
      <c r="XEZ3" s="2068"/>
      <c r="XFA3" s="2068"/>
      <c r="XFB3" s="2068"/>
      <c r="XFC3" s="2068"/>
      <c r="XFD3" s="2068"/>
    </row>
    <row r="4" spans="1:16384" s="2063" customFormat="1">
      <c r="B4" s="2069"/>
      <c r="C4" s="2069"/>
    </row>
    <row r="5" spans="1:16384" s="2075" customFormat="1" ht="20.25">
      <c r="A5" s="2074" t="s">
        <v>2381</v>
      </c>
      <c r="B5" s="2074"/>
      <c r="C5" s="2074"/>
    </row>
    <row r="7" spans="1:16384" ht="14.25">
      <c r="C7" s="7" t="s">
        <v>56</v>
      </c>
      <c r="E7" s="6" t="str">
        <f>IF(G45=0,"Yes","No")</f>
        <v>Yes</v>
      </c>
    </row>
    <row r="11" spans="1:16384" ht="14.25">
      <c r="B11" s="1562" t="s">
        <v>55</v>
      </c>
      <c r="C11" s="1563" t="s">
        <v>54</v>
      </c>
      <c r="D11" s="1564" t="s">
        <v>53</v>
      </c>
      <c r="E11" s="1564" t="s">
        <v>52</v>
      </c>
      <c r="F11" s="1565"/>
      <c r="G11" s="1565"/>
    </row>
    <row r="12" spans="1:16384">
      <c r="B12" s="1566"/>
      <c r="C12" s="1566"/>
      <c r="D12" s="1565"/>
      <c r="E12" s="1565"/>
      <c r="F12" s="1565"/>
      <c r="G12" s="1565"/>
    </row>
    <row r="13" spans="1:16384" customFormat="1">
      <c r="A13" s="3" t="s">
        <v>0</v>
      </c>
      <c r="B13" s="1566"/>
      <c r="C13" s="1566"/>
      <c r="D13" s="1565"/>
      <c r="E13" s="1565"/>
      <c r="F13" s="1567">
        <f>'Universal data'!C10-1</f>
        <v>2012</v>
      </c>
      <c r="G13" s="1567">
        <f>F13+1</f>
        <v>2013</v>
      </c>
      <c r="H13" s="1400"/>
    </row>
    <row r="14" spans="1:16384" customFormat="1">
      <c r="A14" s="3"/>
      <c r="B14" s="1566">
        <v>1.1000000000000001</v>
      </c>
      <c r="C14" s="919" t="s">
        <v>2318</v>
      </c>
      <c r="D14" s="1565" t="s">
        <v>43</v>
      </c>
      <c r="E14" s="1565" t="s">
        <v>2319</v>
      </c>
      <c r="F14" s="1568" t="str">
        <f>'1.1_Income_Statement'!C46</f>
        <v>OK</v>
      </c>
      <c r="G14" s="1568" t="str">
        <f>'1.1_Income_Statement'!F46</f>
        <v>OK</v>
      </c>
    </row>
    <row r="15" spans="1:16384" customFormat="1">
      <c r="A15" s="3"/>
      <c r="B15" s="1566">
        <v>1.1000000000000001</v>
      </c>
      <c r="C15" s="919" t="s">
        <v>2318</v>
      </c>
      <c r="D15" s="1565" t="s">
        <v>43</v>
      </c>
      <c r="E15" s="1565" t="s">
        <v>2320</v>
      </c>
      <c r="F15" s="1568" t="str">
        <f>'1.1_Income_Statement'!C57</f>
        <v>OK</v>
      </c>
      <c r="G15" s="1568" t="str">
        <f>'1.1_Income_Statement'!F57</f>
        <v>OK</v>
      </c>
    </row>
    <row r="16" spans="1:16384" customFormat="1">
      <c r="A16" s="3"/>
      <c r="B16" s="1566">
        <v>1.2</v>
      </c>
      <c r="C16" s="919" t="s">
        <v>2321</v>
      </c>
      <c r="D16" s="1565" t="s">
        <v>43</v>
      </c>
      <c r="E16" s="1565" t="s">
        <v>2322</v>
      </c>
      <c r="F16" s="1568" t="str">
        <f>IF(OR('1.2_Financial_Position'!C72="ERROR",'1.2_Financial_Position'!D72="ERROR",'1.2_Financial_Position'!E72="ERROR"),"ERROR","OK")</f>
        <v>OK</v>
      </c>
      <c r="G16" s="1568" t="str">
        <f>IF(OR('1.2_Financial_Position'!F72="ERROR",'1.2_Financial_Position'!G72="ERROR",'1.2_Financial_Position'!H72="ERROR"),"ERROR","OK")</f>
        <v>OK</v>
      </c>
    </row>
    <row r="17" spans="1:7" customFormat="1">
      <c r="A17" s="3"/>
      <c r="B17" s="1566">
        <v>1.4</v>
      </c>
      <c r="C17" s="919" t="s">
        <v>2323</v>
      </c>
      <c r="D17" s="1565" t="s">
        <v>43</v>
      </c>
      <c r="E17" s="1565" t="s">
        <v>2324</v>
      </c>
      <c r="F17" s="1565"/>
      <c r="G17" s="1568" t="str">
        <f>IF(OR('1.4_Rec_to_cost_tables'!F37="ERROR",'1.4_Rec_to_cost_tables'!G37="ERROR",'1.4_Rec_to_cost_tables'!H37="ERROR"),"ERROR","OK")</f>
        <v>OK</v>
      </c>
    </row>
    <row r="18" spans="1:7" customFormat="1">
      <c r="A18" s="3"/>
      <c r="B18" s="1566">
        <v>1.4</v>
      </c>
      <c r="C18" s="919" t="s">
        <v>2323</v>
      </c>
      <c r="D18" s="1565" t="s">
        <v>43</v>
      </c>
      <c r="E18" s="1565" t="s">
        <v>2325</v>
      </c>
      <c r="F18" s="1565"/>
      <c r="G18" s="1568" t="str">
        <f>IF(OR('1.4_Rec_to_cost_tables'!F68="ERROR",'1.4_Rec_to_cost_tables'!G68="ERROR",'1.4_Rec_to_cost_tables'!H68="ERROR"),"ERROR","OK")</f>
        <v>OK</v>
      </c>
    </row>
    <row r="19" spans="1:7" customFormat="1">
      <c r="A19" s="3"/>
      <c r="B19" s="1566">
        <v>1.5</v>
      </c>
      <c r="C19" s="919" t="s">
        <v>2326</v>
      </c>
      <c r="D19" s="1565" t="s">
        <v>43</v>
      </c>
      <c r="E19" s="1565" t="s">
        <v>2327</v>
      </c>
      <c r="F19" s="1565"/>
      <c r="G19" s="1565" t="str">
        <f>'1.5_Net_Debt'!L22</f>
        <v>OK</v>
      </c>
    </row>
    <row r="20" spans="1:7" customFormat="1">
      <c r="A20" s="3"/>
      <c r="B20" s="1566">
        <v>1.5</v>
      </c>
      <c r="C20" s="919" t="s">
        <v>2326</v>
      </c>
      <c r="D20" s="1565" t="s">
        <v>43</v>
      </c>
      <c r="E20" s="1565" t="s">
        <v>2328</v>
      </c>
      <c r="F20" s="1565"/>
      <c r="G20" s="1565" t="str">
        <f>'1.5_Net_Debt'!M22</f>
        <v>OK</v>
      </c>
    </row>
    <row r="21" spans="1:7" customFormat="1">
      <c r="A21" s="3"/>
      <c r="B21" s="1566">
        <v>1.7</v>
      </c>
      <c r="C21" s="919" t="s">
        <v>2329</v>
      </c>
      <c r="D21" s="1565" t="s">
        <v>43</v>
      </c>
      <c r="E21" s="1565" t="s">
        <v>2330</v>
      </c>
      <c r="F21" s="1565"/>
      <c r="G21" s="1568" t="str">
        <f>IF(OR('1.7_Tax_computation'!F77="ERROR",'1.7_Tax_computation'!G77="ERROR",'1.7_Tax_computation'!H77="ERROR"),"ERROR","OK")</f>
        <v>OK</v>
      </c>
    </row>
    <row r="22" spans="1:7" customFormat="1">
      <c r="A22" s="3"/>
      <c r="B22" s="1569">
        <v>1.1299999999999999</v>
      </c>
      <c r="C22" s="919" t="s">
        <v>2331</v>
      </c>
      <c r="D22" s="1565" t="s">
        <v>43</v>
      </c>
      <c r="E22" s="1565" t="s">
        <v>2332</v>
      </c>
      <c r="F22" s="1565" t="str">
        <f>'1.13_Pension_DB_Deficit'!E29</f>
        <v>OK</v>
      </c>
      <c r="G22" s="1565" t="str">
        <f>'1.13_Pension_DB_Deficit'!F29</f>
        <v>OK</v>
      </c>
    </row>
    <row r="23" spans="1:7" customFormat="1">
      <c r="A23" s="3"/>
      <c r="B23" s="1569"/>
      <c r="C23" s="919"/>
      <c r="D23" s="1565"/>
      <c r="E23" s="1565"/>
      <c r="F23" s="1565"/>
      <c r="G23" s="1565"/>
    </row>
    <row r="24" spans="1:7">
      <c r="B24" s="1566">
        <v>2.1</v>
      </c>
      <c r="C24" s="919" t="s">
        <v>51</v>
      </c>
      <c r="D24" s="1565" t="s">
        <v>43</v>
      </c>
      <c r="E24" s="1568" t="e">
        <f>+#REF!</f>
        <v>#REF!</v>
      </c>
      <c r="F24" s="1565"/>
      <c r="G24" s="1570" t="e">
        <f t="shared" ref="G24:G42" si="0">IF(E24="Ok",0,1)</f>
        <v>#REF!</v>
      </c>
    </row>
    <row r="25" spans="1:7">
      <c r="B25" s="1566">
        <v>2.1</v>
      </c>
      <c r="C25" s="919" t="s">
        <v>51</v>
      </c>
      <c r="D25" s="1565" t="s">
        <v>50</v>
      </c>
      <c r="E25" s="1568" t="e">
        <f>+#REF!</f>
        <v>#REF!</v>
      </c>
      <c r="F25" s="1565"/>
      <c r="G25" s="1570" t="e">
        <f t="shared" si="0"/>
        <v>#REF!</v>
      </c>
    </row>
    <row r="26" spans="1:7">
      <c r="B26" s="1566">
        <v>2.2999999999999998</v>
      </c>
      <c r="C26" s="919" t="s">
        <v>49</v>
      </c>
      <c r="D26" s="1565" t="s">
        <v>43</v>
      </c>
      <c r="E26" s="1568" t="e">
        <f>+#REF!</f>
        <v>#REF!</v>
      </c>
      <c r="F26" s="1565"/>
      <c r="G26" s="1570" t="e">
        <f t="shared" si="0"/>
        <v>#REF!</v>
      </c>
    </row>
    <row r="27" spans="1:7">
      <c r="B27" s="1566">
        <v>2.2999999999999998</v>
      </c>
      <c r="C27" s="919" t="s">
        <v>49</v>
      </c>
      <c r="D27" s="1565" t="s">
        <v>48</v>
      </c>
      <c r="E27" s="1568" t="e">
        <f>+#REF!</f>
        <v>#REF!</v>
      </c>
      <c r="F27" s="1565"/>
      <c r="G27" s="1570" t="e">
        <f t="shared" si="0"/>
        <v>#REF!</v>
      </c>
    </row>
    <row r="28" spans="1:7">
      <c r="B28" s="1569">
        <v>2.11</v>
      </c>
      <c r="C28" s="1571" t="s">
        <v>47</v>
      </c>
      <c r="D28" s="1565" t="s">
        <v>43</v>
      </c>
      <c r="E28" s="1568" t="e">
        <f>+#REF!</f>
        <v>#REF!</v>
      </c>
      <c r="F28" s="1565"/>
      <c r="G28" s="1570" t="e">
        <f t="shared" si="0"/>
        <v>#REF!</v>
      </c>
    </row>
    <row r="29" spans="1:7">
      <c r="B29" s="1569">
        <v>2.11</v>
      </c>
      <c r="C29" s="1571" t="s">
        <v>47</v>
      </c>
      <c r="D29" s="1565" t="s">
        <v>43</v>
      </c>
      <c r="E29" s="1568" t="e">
        <f>+#REF!</f>
        <v>#REF!</v>
      </c>
      <c r="F29" s="1565"/>
      <c r="G29" s="1570" t="e">
        <f t="shared" si="0"/>
        <v>#REF!</v>
      </c>
    </row>
    <row r="30" spans="1:7">
      <c r="B30" s="1569">
        <v>2.11</v>
      </c>
      <c r="C30" s="1571" t="s">
        <v>47</v>
      </c>
      <c r="D30" s="1565" t="s">
        <v>43</v>
      </c>
      <c r="E30" s="1568" t="e">
        <f>+#REF!</f>
        <v>#REF!</v>
      </c>
      <c r="F30" s="1565"/>
      <c r="G30" s="1570" t="e">
        <f t="shared" si="0"/>
        <v>#REF!</v>
      </c>
    </row>
    <row r="31" spans="1:7">
      <c r="B31" s="1569">
        <v>2.13</v>
      </c>
      <c r="C31" s="1571" t="s">
        <v>46</v>
      </c>
      <c r="D31" s="1565" t="s">
        <v>43</v>
      </c>
      <c r="E31" s="1568" t="str">
        <f>+'[26]2.13 Network Ops'!L54</f>
        <v>Ok</v>
      </c>
      <c r="F31" s="1565"/>
      <c r="G31" s="1570">
        <f t="shared" si="0"/>
        <v>0</v>
      </c>
    </row>
    <row r="32" spans="1:7">
      <c r="B32" s="1569">
        <v>2.13</v>
      </c>
      <c r="C32" s="1571" t="s">
        <v>46</v>
      </c>
      <c r="D32" s="1565" t="s">
        <v>43</v>
      </c>
      <c r="E32" s="1568" t="str">
        <f>+'[26]2.13 Network Ops'!L78</f>
        <v>Ok</v>
      </c>
      <c r="F32" s="1565"/>
      <c r="G32" s="1570">
        <f t="shared" si="0"/>
        <v>0</v>
      </c>
    </row>
    <row r="33" spans="2:7">
      <c r="B33" s="1566">
        <v>3.3</v>
      </c>
      <c r="C33" s="1571" t="s">
        <v>45</v>
      </c>
      <c r="D33" s="1565" t="s">
        <v>43</v>
      </c>
      <c r="E33" s="1568" t="str">
        <f>+'[26]3.3 Tax'!M182</f>
        <v>Ok</v>
      </c>
      <c r="F33" s="1565"/>
      <c r="G33" s="1570">
        <f t="shared" si="0"/>
        <v>0</v>
      </c>
    </row>
    <row r="34" spans="2:7">
      <c r="B34" s="1566">
        <v>3.3</v>
      </c>
      <c r="C34" s="1571" t="s">
        <v>45</v>
      </c>
      <c r="D34" s="1565" t="s">
        <v>43</v>
      </c>
      <c r="E34" s="1568" t="str">
        <f>+'[26]3.3 Tax'!Q182</f>
        <v>Ok</v>
      </c>
      <c r="F34" s="1565"/>
      <c r="G34" s="1570">
        <f t="shared" si="0"/>
        <v>0</v>
      </c>
    </row>
    <row r="35" spans="2:7">
      <c r="B35" s="1566">
        <v>3.3</v>
      </c>
      <c r="C35" s="1571" t="s">
        <v>45</v>
      </c>
      <c r="D35" s="1565" t="s">
        <v>43</v>
      </c>
      <c r="E35" s="1568" t="str">
        <f>+'[26]3.3 Tax'!R182</f>
        <v>Ok</v>
      </c>
      <c r="F35" s="1565"/>
      <c r="G35" s="1570">
        <f t="shared" si="0"/>
        <v>0</v>
      </c>
    </row>
    <row r="36" spans="2:7">
      <c r="B36" s="1566">
        <v>3.3</v>
      </c>
      <c r="C36" s="1571" t="s">
        <v>45</v>
      </c>
      <c r="D36" s="1565" t="s">
        <v>43</v>
      </c>
      <c r="E36" s="1568" t="str">
        <f>+'[26]3.3 Tax'!V182</f>
        <v>Ok</v>
      </c>
      <c r="F36" s="1565"/>
      <c r="G36" s="1570">
        <f t="shared" si="0"/>
        <v>0</v>
      </c>
    </row>
    <row r="37" spans="2:7">
      <c r="B37" s="1566">
        <v>3.3</v>
      </c>
      <c r="C37" s="1571" t="s">
        <v>45</v>
      </c>
      <c r="D37" s="1565" t="s">
        <v>43</v>
      </c>
      <c r="E37" s="1568" t="str">
        <f>+'[26]3.3 Tax'!M206</f>
        <v>Ok</v>
      </c>
      <c r="F37" s="1565"/>
      <c r="G37" s="1570">
        <f t="shared" si="0"/>
        <v>0</v>
      </c>
    </row>
    <row r="38" spans="2:7">
      <c r="B38" s="1566">
        <v>3.3</v>
      </c>
      <c r="C38" s="1571" t="s">
        <v>45</v>
      </c>
      <c r="D38" s="1565" t="s">
        <v>43</v>
      </c>
      <c r="E38" s="1568" t="str">
        <f>+'[26]3.3 Tax'!Q206</f>
        <v>Ok</v>
      </c>
      <c r="F38" s="1565"/>
      <c r="G38" s="1570">
        <f t="shared" si="0"/>
        <v>0</v>
      </c>
    </row>
    <row r="39" spans="2:7">
      <c r="B39" s="1566">
        <v>3.3</v>
      </c>
      <c r="C39" s="1571" t="s">
        <v>45</v>
      </c>
      <c r="D39" s="1565" t="s">
        <v>43</v>
      </c>
      <c r="E39" s="1568" t="str">
        <f>+'[26]3.3 Tax'!R206</f>
        <v>Ok</v>
      </c>
      <c r="F39" s="1565"/>
      <c r="G39" s="1570">
        <f t="shared" si="0"/>
        <v>0</v>
      </c>
    </row>
    <row r="40" spans="2:7">
      <c r="B40" s="1566">
        <v>3.3</v>
      </c>
      <c r="C40" s="1571" t="s">
        <v>45</v>
      </c>
      <c r="D40" s="1565" t="s">
        <v>43</v>
      </c>
      <c r="E40" s="1568" t="str">
        <f>+'[26]3.3 Tax'!V206</f>
        <v>Ok</v>
      </c>
      <c r="F40" s="1565"/>
      <c r="G40" s="1570">
        <f t="shared" si="0"/>
        <v>0</v>
      </c>
    </row>
    <row r="41" spans="2:7">
      <c r="B41" s="1566">
        <v>3.4</v>
      </c>
      <c r="C41" s="1571" t="s">
        <v>44</v>
      </c>
      <c r="D41" s="1565" t="s">
        <v>43</v>
      </c>
      <c r="E41" s="1568" t="e">
        <f>+#REF!</f>
        <v>#REF!</v>
      </c>
      <c r="F41" s="1565"/>
      <c r="G41" s="1570" t="e">
        <f t="shared" si="0"/>
        <v>#REF!</v>
      </c>
    </row>
    <row r="42" spans="2:7">
      <c r="B42" s="1566">
        <v>3.4</v>
      </c>
      <c r="C42" s="1571" t="s">
        <v>44</v>
      </c>
      <c r="D42" s="1565" t="s">
        <v>43</v>
      </c>
      <c r="E42" s="1568" t="e">
        <f>+#REF!</f>
        <v>#REF!</v>
      </c>
      <c r="F42" s="1565"/>
      <c r="G42" s="1570" t="e">
        <f t="shared" si="0"/>
        <v>#REF!</v>
      </c>
    </row>
    <row r="45" spans="2:7">
      <c r="G45" s="5"/>
    </row>
  </sheetData>
  <conditionalFormatting sqref="E7">
    <cfRule type="cellIs" dxfId="5" priority="4" stopIfTrue="1" operator="notEqual">
      <formula>"Yes"</formula>
    </cfRule>
  </conditionalFormatting>
  <conditionalFormatting sqref="E24:E42 G14:G18 F14:F16 G21">
    <cfRule type="cellIs" dxfId="4" priority="3" stopIfTrue="1" operator="notEqual">
      <formula>"Ok"</formula>
    </cfRule>
  </conditionalFormatting>
  <pageMargins left="0.74803149606299213" right="0.74803149606299213" top="0.98425196850393704" bottom="0.98425196850393704" header="0.51181102362204722" footer="0.51181102362204722"/>
  <pageSetup paperSize="8" scale="66" orientation="portrait" r:id="rId1"/>
  <headerFooter alignWithMargins="0">
    <oddHeader>&amp;R&amp;A</oddHeader>
    <oddFooter>&amp;R&amp;F</oddFooter>
  </headerFooter>
</worksheet>
</file>

<file path=xl/worksheets/sheet40.xml><?xml version="1.0" encoding="utf-8"?>
<worksheet xmlns="http://schemas.openxmlformats.org/spreadsheetml/2006/main" xmlns:r="http://schemas.openxmlformats.org/officeDocument/2006/relationships">
  <sheetPr codeName="Sheet44">
    <tabColor theme="8" tint="0.59999389629810485"/>
    <pageSetUpPr fitToPage="1"/>
  </sheetPr>
  <dimension ref="A1:E23"/>
  <sheetViews>
    <sheetView workbookViewId="0"/>
  </sheetViews>
  <sheetFormatPr defaultRowHeight="12.75"/>
  <cols>
    <col min="1" max="1" width="5.375" customWidth="1"/>
    <col min="2" max="2" width="45.75" bestFit="1" customWidth="1"/>
    <col min="3" max="4" width="13.625" bestFit="1" customWidth="1"/>
    <col min="5" max="5" width="14.875" customWidth="1"/>
  </cols>
  <sheetData>
    <row r="1" spans="1:5" s="1812" customFormat="1" ht="26.25">
      <c r="A1" s="1706" t="str">
        <f ca="1">VLOOKUP(LEFT(RIGHT(CELL("filename",A1),LEN(CELL("filename",A1))-FIND("]",CELL("filename",A1))),1)*1,Index!$B$8:$C$90,2,FALSE)</f>
        <v>Capex</v>
      </c>
      <c r="B1" s="1706"/>
      <c r="C1" s="1706"/>
      <c r="D1" s="1706"/>
      <c r="E1" s="1706"/>
    </row>
    <row r="2" spans="1:5" s="1812" customFormat="1" ht="26.25">
      <c r="A2" s="1706" t="str">
        <f>'Universal data'!C8</f>
        <v>National Grid Gas Transmission</v>
      </c>
      <c r="B2" s="1706"/>
      <c r="C2" s="1706"/>
      <c r="D2" s="1706"/>
      <c r="E2" s="1706"/>
    </row>
    <row r="3" spans="1:5" s="1819" customFormat="1" ht="21" thickBot="1">
      <c r="A3" s="1804" t="str">
        <f>'Universal data'!C21</f>
        <v>2012/13</v>
      </c>
      <c r="B3" s="1804"/>
      <c r="C3" s="1804"/>
      <c r="D3" s="1804"/>
      <c r="E3" s="1804"/>
    </row>
    <row r="4" spans="1:5" s="1812" customFormat="1">
      <c r="A4" s="1835"/>
      <c r="B4" s="1835"/>
      <c r="C4" s="1835"/>
      <c r="D4" s="1835"/>
      <c r="E4" s="1835"/>
    </row>
    <row r="5" spans="1:5" s="1819" customFormat="1" ht="20.25">
      <c r="A5" s="1837" t="str">
        <f ca="1">VLOOKUP(RIGHT(CELL("filename",A1),LEN(CELL("filename",A1))-FIND("]",CELL("filename",A1))),Index!$D$8:$E$102,2,FALSE)</f>
        <v>4.4 Primary asset projects - compressor units</v>
      </c>
      <c r="B5" s="1837"/>
      <c r="C5" s="1837"/>
      <c r="D5" s="1837"/>
      <c r="E5" s="1837"/>
    </row>
    <row r="7" spans="1:5" ht="15">
      <c r="B7" s="1058"/>
      <c r="C7" s="1058" t="s">
        <v>1256</v>
      </c>
      <c r="D7" s="1058" t="s">
        <v>1257</v>
      </c>
      <c r="E7" s="1058" t="s">
        <v>1258</v>
      </c>
    </row>
    <row r="8" spans="1:5" ht="15">
      <c r="B8" s="1059" t="s">
        <v>1259</v>
      </c>
      <c r="C8" s="1060"/>
      <c r="D8" s="1060"/>
      <c r="E8" s="1060"/>
    </row>
    <row r="9" spans="1:5" ht="15">
      <c r="B9" s="1059" t="s">
        <v>1260</v>
      </c>
      <c r="C9" s="1060"/>
      <c r="D9" s="1060"/>
      <c r="E9" s="1060"/>
    </row>
    <row r="10" spans="1:5" ht="15">
      <c r="B10" s="1059" t="s">
        <v>1261</v>
      </c>
      <c r="C10" s="1060"/>
      <c r="D10" s="1060"/>
      <c r="E10" s="1060"/>
    </row>
    <row r="11" spans="1:5" ht="15">
      <c r="B11" s="1059" t="s">
        <v>1262</v>
      </c>
      <c r="C11" s="1060"/>
      <c r="D11" s="1060"/>
      <c r="E11" s="1060"/>
    </row>
    <row r="12" spans="1:5" ht="15">
      <c r="B12" s="1059" t="s">
        <v>1263</v>
      </c>
      <c r="C12" s="1605" t="s">
        <v>1264</v>
      </c>
      <c r="D12" s="1605" t="s">
        <v>1264</v>
      </c>
      <c r="E12" s="1605" t="s">
        <v>1264</v>
      </c>
    </row>
    <row r="13" spans="1:5" ht="15">
      <c r="B13" s="1059" t="s">
        <v>1265</v>
      </c>
      <c r="C13" s="1060"/>
      <c r="D13" s="1060"/>
      <c r="E13" s="1060"/>
    </row>
    <row r="14" spans="1:5" ht="15">
      <c r="B14" s="1059" t="s">
        <v>1266</v>
      </c>
      <c r="C14" s="1060"/>
      <c r="D14" s="1060"/>
      <c r="E14" s="1060"/>
    </row>
    <row r="15" spans="1:5" ht="15">
      <c r="B15" s="1059" t="s">
        <v>1267</v>
      </c>
      <c r="C15" s="1060"/>
      <c r="D15" s="1060"/>
      <c r="E15" s="1060"/>
    </row>
    <row r="16" spans="1:5" ht="15">
      <c r="B16" s="1059" t="s">
        <v>1268</v>
      </c>
      <c r="C16" s="1060"/>
      <c r="D16" s="1060"/>
      <c r="E16" s="1060"/>
    </row>
    <row r="17" spans="2:5" ht="15">
      <c r="B17" s="1059" t="s">
        <v>1269</v>
      </c>
      <c r="C17" s="1060"/>
      <c r="D17" s="1060"/>
      <c r="E17" s="1060"/>
    </row>
    <row r="18" spans="2:5" ht="15">
      <c r="B18" s="1059" t="s">
        <v>1270</v>
      </c>
      <c r="C18" s="1060"/>
      <c r="D18" s="1060"/>
      <c r="E18" s="1060"/>
    </row>
    <row r="19" spans="2:5" ht="15">
      <c r="B19" s="1059" t="s">
        <v>1271</v>
      </c>
      <c r="C19" s="1060"/>
      <c r="D19" s="1060"/>
      <c r="E19" s="1060"/>
    </row>
    <row r="20" spans="2:5" ht="15">
      <c r="B20" s="1059" t="s">
        <v>1272</v>
      </c>
      <c r="C20" s="1060"/>
      <c r="D20" s="1060"/>
      <c r="E20" s="1060"/>
    </row>
    <row r="21" spans="2:5" ht="15">
      <c r="B21" s="1059" t="s">
        <v>1273</v>
      </c>
      <c r="C21" s="1060"/>
      <c r="D21" s="1060"/>
      <c r="E21" s="1060"/>
    </row>
    <row r="22" spans="2:5" ht="15">
      <c r="B22" s="1059" t="s">
        <v>1274</v>
      </c>
      <c r="C22" s="1060"/>
      <c r="D22" s="1060"/>
      <c r="E22" s="1060"/>
    </row>
    <row r="23" spans="2:5" ht="15">
      <c r="B23" s="1059" t="s">
        <v>1275</v>
      </c>
      <c r="C23" s="1060"/>
      <c r="D23" s="1060"/>
      <c r="E23" s="1060"/>
    </row>
  </sheetData>
  <pageMargins left="0.23622047244094491" right="0.23622047244094491" top="0.74803149606299213" bottom="0.74803149606299213" header="0.31496062992125984" footer="0.31496062992125984"/>
  <pageSetup paperSize="8" fitToHeight="0" orientation="portrait" r:id="rId1"/>
</worksheet>
</file>

<file path=xl/worksheets/sheet41.xml><?xml version="1.0" encoding="utf-8"?>
<worksheet xmlns="http://schemas.openxmlformats.org/spreadsheetml/2006/main" xmlns:r="http://schemas.openxmlformats.org/officeDocument/2006/relationships">
  <sheetPr codeName="Sheet39">
    <tabColor theme="8" tint="0.59999389629810485"/>
    <pageSetUpPr fitToPage="1"/>
  </sheetPr>
  <dimension ref="A1:XFD27"/>
  <sheetViews>
    <sheetView workbookViewId="0"/>
  </sheetViews>
  <sheetFormatPr defaultColWidth="8" defaultRowHeight="12.75"/>
  <cols>
    <col min="1" max="1" width="5.375" style="92" customWidth="1"/>
    <col min="2" max="2" width="25.625" style="92" bestFit="1" customWidth="1"/>
    <col min="3" max="3" width="28" style="92" bestFit="1" customWidth="1"/>
    <col min="4" max="4" width="25" style="92" bestFit="1" customWidth="1"/>
    <col min="5" max="5" width="17.75" style="92" bestFit="1" customWidth="1"/>
    <col min="6" max="6" width="17.75" style="92" customWidth="1"/>
    <col min="7" max="7" width="11.25" style="92" customWidth="1"/>
    <col min="8" max="8" width="9.875" style="92" bestFit="1" customWidth="1"/>
    <col min="9" max="246" width="8" style="92"/>
    <col min="247" max="247" width="8.625" style="92" customWidth="1"/>
    <col min="248" max="248" width="60" style="92" customWidth="1"/>
    <col min="249" max="249" width="14" style="92" bestFit="1" customWidth="1"/>
    <col min="250" max="250" width="12.25" style="92" customWidth="1"/>
    <col min="251" max="251" width="16.5" style="92" bestFit="1" customWidth="1"/>
    <col min="252" max="252" width="16.5" style="92" customWidth="1"/>
    <col min="253" max="253" width="13.25" style="92" customWidth="1"/>
    <col min="254" max="255" width="13.125" style="92" customWidth="1"/>
    <col min="256" max="502" width="8" style="92"/>
    <col min="503" max="503" width="8.625" style="92" customWidth="1"/>
    <col min="504" max="504" width="60" style="92" customWidth="1"/>
    <col min="505" max="505" width="14" style="92" bestFit="1" customWidth="1"/>
    <col min="506" max="506" width="12.25" style="92" customWidth="1"/>
    <col min="507" max="507" width="16.5" style="92" bestFit="1" customWidth="1"/>
    <col min="508" max="508" width="16.5" style="92" customWidth="1"/>
    <col min="509" max="509" width="13.25" style="92" customWidth="1"/>
    <col min="510" max="511" width="13.125" style="92" customWidth="1"/>
    <col min="512" max="758" width="8" style="92"/>
    <col min="759" max="759" width="8.625" style="92" customWidth="1"/>
    <col min="760" max="760" width="60" style="92" customWidth="1"/>
    <col min="761" max="761" width="14" style="92" bestFit="1" customWidth="1"/>
    <col min="762" max="762" width="12.25" style="92" customWidth="1"/>
    <col min="763" max="763" width="16.5" style="92" bestFit="1" customWidth="1"/>
    <col min="764" max="764" width="16.5" style="92" customWidth="1"/>
    <col min="765" max="765" width="13.25" style="92" customWidth="1"/>
    <col min="766" max="767" width="13.125" style="92" customWidth="1"/>
    <col min="768" max="1014" width="8" style="92"/>
    <col min="1015" max="1015" width="8.625" style="92" customWidth="1"/>
    <col min="1016" max="1016" width="60" style="92" customWidth="1"/>
    <col min="1017" max="1017" width="14" style="92" bestFit="1" customWidth="1"/>
    <col min="1018" max="1018" width="12.25" style="92" customWidth="1"/>
    <col min="1019" max="1019" width="16.5" style="92" bestFit="1" customWidth="1"/>
    <col min="1020" max="1020" width="16.5" style="92" customWidth="1"/>
    <col min="1021" max="1021" width="13.25" style="92" customWidth="1"/>
    <col min="1022" max="1023" width="13.125" style="92" customWidth="1"/>
    <col min="1024" max="1270" width="8" style="92"/>
    <col min="1271" max="1271" width="8.625" style="92" customWidth="1"/>
    <col min="1272" max="1272" width="60" style="92" customWidth="1"/>
    <col min="1273" max="1273" width="14" style="92" bestFit="1" customWidth="1"/>
    <col min="1274" max="1274" width="12.25" style="92" customWidth="1"/>
    <col min="1275" max="1275" width="16.5" style="92" bestFit="1" customWidth="1"/>
    <col min="1276" max="1276" width="16.5" style="92" customWidth="1"/>
    <col min="1277" max="1277" width="13.25" style="92" customWidth="1"/>
    <col min="1278" max="1279" width="13.125" style="92" customWidth="1"/>
    <col min="1280" max="1526" width="8" style="92"/>
    <col min="1527" max="1527" width="8.625" style="92" customWidth="1"/>
    <col min="1528" max="1528" width="60" style="92" customWidth="1"/>
    <col min="1529" max="1529" width="14" style="92" bestFit="1" customWidth="1"/>
    <col min="1530" max="1530" width="12.25" style="92" customWidth="1"/>
    <col min="1531" max="1531" width="16.5" style="92" bestFit="1" customWidth="1"/>
    <col min="1532" max="1532" width="16.5" style="92" customWidth="1"/>
    <col min="1533" max="1533" width="13.25" style="92" customWidth="1"/>
    <col min="1534" max="1535" width="13.125" style="92" customWidth="1"/>
    <col min="1536" max="1782" width="8" style="92"/>
    <col min="1783" max="1783" width="8.625" style="92" customWidth="1"/>
    <col min="1784" max="1784" width="60" style="92" customWidth="1"/>
    <col min="1785" max="1785" width="14" style="92" bestFit="1" customWidth="1"/>
    <col min="1786" max="1786" width="12.25" style="92" customWidth="1"/>
    <col min="1787" max="1787" width="16.5" style="92" bestFit="1" customWidth="1"/>
    <col min="1788" max="1788" width="16.5" style="92" customWidth="1"/>
    <col min="1789" max="1789" width="13.25" style="92" customWidth="1"/>
    <col min="1790" max="1791" width="13.125" style="92" customWidth="1"/>
    <col min="1792" max="2038" width="8" style="92"/>
    <col min="2039" max="2039" width="8.625" style="92" customWidth="1"/>
    <col min="2040" max="2040" width="60" style="92" customWidth="1"/>
    <col min="2041" max="2041" width="14" style="92" bestFit="1" customWidth="1"/>
    <col min="2042" max="2042" width="12.25" style="92" customWidth="1"/>
    <col min="2043" max="2043" width="16.5" style="92" bestFit="1" customWidth="1"/>
    <col min="2044" max="2044" width="16.5" style="92" customWidth="1"/>
    <col min="2045" max="2045" width="13.25" style="92" customWidth="1"/>
    <col min="2046" max="2047" width="13.125" style="92" customWidth="1"/>
    <col min="2048" max="2294" width="8" style="92"/>
    <col min="2295" max="2295" width="8.625" style="92" customWidth="1"/>
    <col min="2296" max="2296" width="60" style="92" customWidth="1"/>
    <col min="2297" max="2297" width="14" style="92" bestFit="1" customWidth="1"/>
    <col min="2298" max="2298" width="12.25" style="92" customWidth="1"/>
    <col min="2299" max="2299" width="16.5" style="92" bestFit="1" customWidth="1"/>
    <col min="2300" max="2300" width="16.5" style="92" customWidth="1"/>
    <col min="2301" max="2301" width="13.25" style="92" customWidth="1"/>
    <col min="2302" max="2303" width="13.125" style="92" customWidth="1"/>
    <col min="2304" max="2550" width="8" style="92"/>
    <col min="2551" max="2551" width="8.625" style="92" customWidth="1"/>
    <col min="2552" max="2552" width="60" style="92" customWidth="1"/>
    <col min="2553" max="2553" width="14" style="92" bestFit="1" customWidth="1"/>
    <col min="2554" max="2554" width="12.25" style="92" customWidth="1"/>
    <col min="2555" max="2555" width="16.5" style="92" bestFit="1" customWidth="1"/>
    <col min="2556" max="2556" width="16.5" style="92" customWidth="1"/>
    <col min="2557" max="2557" width="13.25" style="92" customWidth="1"/>
    <col min="2558" max="2559" width="13.125" style="92" customWidth="1"/>
    <col min="2560" max="2806" width="8" style="92"/>
    <col min="2807" max="2807" width="8.625" style="92" customWidth="1"/>
    <col min="2808" max="2808" width="60" style="92" customWidth="1"/>
    <col min="2809" max="2809" width="14" style="92" bestFit="1" customWidth="1"/>
    <col min="2810" max="2810" width="12.25" style="92" customWidth="1"/>
    <col min="2811" max="2811" width="16.5" style="92" bestFit="1" customWidth="1"/>
    <col min="2812" max="2812" width="16.5" style="92" customWidth="1"/>
    <col min="2813" max="2813" width="13.25" style="92" customWidth="1"/>
    <col min="2814" max="2815" width="13.125" style="92" customWidth="1"/>
    <col min="2816" max="3062" width="8" style="92"/>
    <col min="3063" max="3063" width="8.625" style="92" customWidth="1"/>
    <col min="3064" max="3064" width="60" style="92" customWidth="1"/>
    <col min="3065" max="3065" width="14" style="92" bestFit="1" customWidth="1"/>
    <col min="3066" max="3066" width="12.25" style="92" customWidth="1"/>
    <col min="3067" max="3067" width="16.5" style="92" bestFit="1" customWidth="1"/>
    <col min="3068" max="3068" width="16.5" style="92" customWidth="1"/>
    <col min="3069" max="3069" width="13.25" style="92" customWidth="1"/>
    <col min="3070" max="3071" width="13.125" style="92" customWidth="1"/>
    <col min="3072" max="3318" width="8" style="92"/>
    <col min="3319" max="3319" width="8.625" style="92" customWidth="1"/>
    <col min="3320" max="3320" width="60" style="92" customWidth="1"/>
    <col min="3321" max="3321" width="14" style="92" bestFit="1" customWidth="1"/>
    <col min="3322" max="3322" width="12.25" style="92" customWidth="1"/>
    <col min="3323" max="3323" width="16.5" style="92" bestFit="1" customWidth="1"/>
    <col min="3324" max="3324" width="16.5" style="92" customWidth="1"/>
    <col min="3325" max="3325" width="13.25" style="92" customWidth="1"/>
    <col min="3326" max="3327" width="13.125" style="92" customWidth="1"/>
    <col min="3328" max="3574" width="8" style="92"/>
    <col min="3575" max="3575" width="8.625" style="92" customWidth="1"/>
    <col min="3576" max="3576" width="60" style="92" customWidth="1"/>
    <col min="3577" max="3577" width="14" style="92" bestFit="1" customWidth="1"/>
    <col min="3578" max="3578" width="12.25" style="92" customWidth="1"/>
    <col min="3579" max="3579" width="16.5" style="92" bestFit="1" customWidth="1"/>
    <col min="3580" max="3580" width="16.5" style="92" customWidth="1"/>
    <col min="3581" max="3581" width="13.25" style="92" customWidth="1"/>
    <col min="3582" max="3583" width="13.125" style="92" customWidth="1"/>
    <col min="3584" max="3830" width="8" style="92"/>
    <col min="3831" max="3831" width="8.625" style="92" customWidth="1"/>
    <col min="3832" max="3832" width="60" style="92" customWidth="1"/>
    <col min="3833" max="3833" width="14" style="92" bestFit="1" customWidth="1"/>
    <col min="3834" max="3834" width="12.25" style="92" customWidth="1"/>
    <col min="3835" max="3835" width="16.5" style="92" bestFit="1" customWidth="1"/>
    <col min="3836" max="3836" width="16.5" style="92" customWidth="1"/>
    <col min="3837" max="3837" width="13.25" style="92" customWidth="1"/>
    <col min="3838" max="3839" width="13.125" style="92" customWidth="1"/>
    <col min="3840" max="4086" width="8" style="92"/>
    <col min="4087" max="4087" width="8.625" style="92" customWidth="1"/>
    <col min="4088" max="4088" width="60" style="92" customWidth="1"/>
    <col min="4089" max="4089" width="14" style="92" bestFit="1" customWidth="1"/>
    <col min="4090" max="4090" width="12.25" style="92" customWidth="1"/>
    <col min="4091" max="4091" width="16.5" style="92" bestFit="1" customWidth="1"/>
    <col min="4092" max="4092" width="16.5" style="92" customWidth="1"/>
    <col min="4093" max="4093" width="13.25" style="92" customWidth="1"/>
    <col min="4094" max="4095" width="13.125" style="92" customWidth="1"/>
    <col min="4096" max="4342" width="8" style="92"/>
    <col min="4343" max="4343" width="8.625" style="92" customWidth="1"/>
    <col min="4344" max="4344" width="60" style="92" customWidth="1"/>
    <col min="4345" max="4345" width="14" style="92" bestFit="1" customWidth="1"/>
    <col min="4346" max="4346" width="12.25" style="92" customWidth="1"/>
    <col min="4347" max="4347" width="16.5" style="92" bestFit="1" customWidth="1"/>
    <col min="4348" max="4348" width="16.5" style="92" customWidth="1"/>
    <col min="4349" max="4349" width="13.25" style="92" customWidth="1"/>
    <col min="4350" max="4351" width="13.125" style="92" customWidth="1"/>
    <col min="4352" max="4598" width="8" style="92"/>
    <col min="4599" max="4599" width="8.625" style="92" customWidth="1"/>
    <col min="4600" max="4600" width="60" style="92" customWidth="1"/>
    <col min="4601" max="4601" width="14" style="92" bestFit="1" customWidth="1"/>
    <col min="4602" max="4602" width="12.25" style="92" customWidth="1"/>
    <col min="4603" max="4603" width="16.5" style="92" bestFit="1" customWidth="1"/>
    <col min="4604" max="4604" width="16.5" style="92" customWidth="1"/>
    <col min="4605" max="4605" width="13.25" style="92" customWidth="1"/>
    <col min="4606" max="4607" width="13.125" style="92" customWidth="1"/>
    <col min="4608" max="4854" width="8" style="92"/>
    <col min="4855" max="4855" width="8.625" style="92" customWidth="1"/>
    <col min="4856" max="4856" width="60" style="92" customWidth="1"/>
    <col min="4857" max="4857" width="14" style="92" bestFit="1" customWidth="1"/>
    <col min="4858" max="4858" width="12.25" style="92" customWidth="1"/>
    <col min="4859" max="4859" width="16.5" style="92" bestFit="1" customWidth="1"/>
    <col min="4860" max="4860" width="16.5" style="92" customWidth="1"/>
    <col min="4861" max="4861" width="13.25" style="92" customWidth="1"/>
    <col min="4862" max="4863" width="13.125" style="92" customWidth="1"/>
    <col min="4864" max="5110" width="8" style="92"/>
    <col min="5111" max="5111" width="8.625" style="92" customWidth="1"/>
    <col min="5112" max="5112" width="60" style="92" customWidth="1"/>
    <col min="5113" max="5113" width="14" style="92" bestFit="1" customWidth="1"/>
    <col min="5114" max="5114" width="12.25" style="92" customWidth="1"/>
    <col min="5115" max="5115" width="16.5" style="92" bestFit="1" customWidth="1"/>
    <col min="5116" max="5116" width="16.5" style="92" customWidth="1"/>
    <col min="5117" max="5117" width="13.25" style="92" customWidth="1"/>
    <col min="5118" max="5119" width="13.125" style="92" customWidth="1"/>
    <col min="5120" max="5366" width="8" style="92"/>
    <col min="5367" max="5367" width="8.625" style="92" customWidth="1"/>
    <col min="5368" max="5368" width="60" style="92" customWidth="1"/>
    <col min="5369" max="5369" width="14" style="92" bestFit="1" customWidth="1"/>
    <col min="5370" max="5370" width="12.25" style="92" customWidth="1"/>
    <col min="5371" max="5371" width="16.5" style="92" bestFit="1" customWidth="1"/>
    <col min="5372" max="5372" width="16.5" style="92" customWidth="1"/>
    <col min="5373" max="5373" width="13.25" style="92" customWidth="1"/>
    <col min="5374" max="5375" width="13.125" style="92" customWidth="1"/>
    <col min="5376" max="5622" width="8" style="92"/>
    <col min="5623" max="5623" width="8.625" style="92" customWidth="1"/>
    <col min="5624" max="5624" width="60" style="92" customWidth="1"/>
    <col min="5625" max="5625" width="14" style="92" bestFit="1" customWidth="1"/>
    <col min="5626" max="5626" width="12.25" style="92" customWidth="1"/>
    <col min="5627" max="5627" width="16.5" style="92" bestFit="1" customWidth="1"/>
    <col min="5628" max="5628" width="16.5" style="92" customWidth="1"/>
    <col min="5629" max="5629" width="13.25" style="92" customWidth="1"/>
    <col min="5630" max="5631" width="13.125" style="92" customWidth="1"/>
    <col min="5632" max="5878" width="8" style="92"/>
    <col min="5879" max="5879" width="8.625" style="92" customWidth="1"/>
    <col min="5880" max="5880" width="60" style="92" customWidth="1"/>
    <col min="5881" max="5881" width="14" style="92" bestFit="1" customWidth="1"/>
    <col min="5882" max="5882" width="12.25" style="92" customWidth="1"/>
    <col min="5883" max="5883" width="16.5" style="92" bestFit="1" customWidth="1"/>
    <col min="5884" max="5884" width="16.5" style="92" customWidth="1"/>
    <col min="5885" max="5885" width="13.25" style="92" customWidth="1"/>
    <col min="5886" max="5887" width="13.125" style="92" customWidth="1"/>
    <col min="5888" max="6134" width="8" style="92"/>
    <col min="6135" max="6135" width="8.625" style="92" customWidth="1"/>
    <col min="6136" max="6136" width="60" style="92" customWidth="1"/>
    <col min="6137" max="6137" width="14" style="92" bestFit="1" customWidth="1"/>
    <col min="6138" max="6138" width="12.25" style="92" customWidth="1"/>
    <col min="6139" max="6139" width="16.5" style="92" bestFit="1" customWidth="1"/>
    <col min="6140" max="6140" width="16.5" style="92" customWidth="1"/>
    <col min="6141" max="6141" width="13.25" style="92" customWidth="1"/>
    <col min="6142" max="6143" width="13.125" style="92" customWidth="1"/>
    <col min="6144" max="6390" width="8" style="92"/>
    <col min="6391" max="6391" width="8.625" style="92" customWidth="1"/>
    <col min="6392" max="6392" width="60" style="92" customWidth="1"/>
    <col min="6393" max="6393" width="14" style="92" bestFit="1" customWidth="1"/>
    <col min="6394" max="6394" width="12.25" style="92" customWidth="1"/>
    <col min="6395" max="6395" width="16.5" style="92" bestFit="1" customWidth="1"/>
    <col min="6396" max="6396" width="16.5" style="92" customWidth="1"/>
    <col min="6397" max="6397" width="13.25" style="92" customWidth="1"/>
    <col min="6398" max="6399" width="13.125" style="92" customWidth="1"/>
    <col min="6400" max="6646" width="8" style="92"/>
    <col min="6647" max="6647" width="8.625" style="92" customWidth="1"/>
    <col min="6648" max="6648" width="60" style="92" customWidth="1"/>
    <col min="6649" max="6649" width="14" style="92" bestFit="1" customWidth="1"/>
    <col min="6650" max="6650" width="12.25" style="92" customWidth="1"/>
    <col min="6651" max="6651" width="16.5" style="92" bestFit="1" customWidth="1"/>
    <col min="6652" max="6652" width="16.5" style="92" customWidth="1"/>
    <col min="6653" max="6653" width="13.25" style="92" customWidth="1"/>
    <col min="6654" max="6655" width="13.125" style="92" customWidth="1"/>
    <col min="6656" max="6902" width="8" style="92"/>
    <col min="6903" max="6903" width="8.625" style="92" customWidth="1"/>
    <col min="6904" max="6904" width="60" style="92" customWidth="1"/>
    <col min="6905" max="6905" width="14" style="92" bestFit="1" customWidth="1"/>
    <col min="6906" max="6906" width="12.25" style="92" customWidth="1"/>
    <col min="6907" max="6907" width="16.5" style="92" bestFit="1" customWidth="1"/>
    <col min="6908" max="6908" width="16.5" style="92" customWidth="1"/>
    <col min="6909" max="6909" width="13.25" style="92" customWidth="1"/>
    <col min="6910" max="6911" width="13.125" style="92" customWidth="1"/>
    <col min="6912" max="7158" width="8" style="92"/>
    <col min="7159" max="7159" width="8.625" style="92" customWidth="1"/>
    <col min="7160" max="7160" width="60" style="92" customWidth="1"/>
    <col min="7161" max="7161" width="14" style="92" bestFit="1" customWidth="1"/>
    <col min="7162" max="7162" width="12.25" style="92" customWidth="1"/>
    <col min="7163" max="7163" width="16.5" style="92" bestFit="1" customWidth="1"/>
    <col min="7164" max="7164" width="16.5" style="92" customWidth="1"/>
    <col min="7165" max="7165" width="13.25" style="92" customWidth="1"/>
    <col min="7166" max="7167" width="13.125" style="92" customWidth="1"/>
    <col min="7168" max="7414" width="8" style="92"/>
    <col min="7415" max="7415" width="8.625" style="92" customWidth="1"/>
    <col min="7416" max="7416" width="60" style="92" customWidth="1"/>
    <col min="7417" max="7417" width="14" style="92" bestFit="1" customWidth="1"/>
    <col min="7418" max="7418" width="12.25" style="92" customWidth="1"/>
    <col min="7419" max="7419" width="16.5" style="92" bestFit="1" customWidth="1"/>
    <col min="7420" max="7420" width="16.5" style="92" customWidth="1"/>
    <col min="7421" max="7421" width="13.25" style="92" customWidth="1"/>
    <col min="7422" max="7423" width="13.125" style="92" customWidth="1"/>
    <col min="7424" max="7670" width="8" style="92"/>
    <col min="7671" max="7671" width="8.625" style="92" customWidth="1"/>
    <col min="7672" max="7672" width="60" style="92" customWidth="1"/>
    <col min="7673" max="7673" width="14" style="92" bestFit="1" customWidth="1"/>
    <col min="7674" max="7674" width="12.25" style="92" customWidth="1"/>
    <col min="7675" max="7675" width="16.5" style="92" bestFit="1" customWidth="1"/>
    <col min="7676" max="7676" width="16.5" style="92" customWidth="1"/>
    <col min="7677" max="7677" width="13.25" style="92" customWidth="1"/>
    <col min="7678" max="7679" width="13.125" style="92" customWidth="1"/>
    <col min="7680" max="7926" width="8" style="92"/>
    <col min="7927" max="7927" width="8.625" style="92" customWidth="1"/>
    <col min="7928" max="7928" width="60" style="92" customWidth="1"/>
    <col min="7929" max="7929" width="14" style="92" bestFit="1" customWidth="1"/>
    <col min="7930" max="7930" width="12.25" style="92" customWidth="1"/>
    <col min="7931" max="7931" width="16.5" style="92" bestFit="1" customWidth="1"/>
    <col min="7932" max="7932" width="16.5" style="92" customWidth="1"/>
    <col min="7933" max="7933" width="13.25" style="92" customWidth="1"/>
    <col min="7934" max="7935" width="13.125" style="92" customWidth="1"/>
    <col min="7936" max="8182" width="8" style="92"/>
    <col min="8183" max="8183" width="8.625" style="92" customWidth="1"/>
    <col min="8184" max="8184" width="60" style="92" customWidth="1"/>
    <col min="8185" max="8185" width="14" style="92" bestFit="1" customWidth="1"/>
    <col min="8186" max="8186" width="12.25" style="92" customWidth="1"/>
    <col min="8187" max="8187" width="16.5" style="92" bestFit="1" customWidth="1"/>
    <col min="8188" max="8188" width="16.5" style="92" customWidth="1"/>
    <col min="8189" max="8189" width="13.25" style="92" customWidth="1"/>
    <col min="8190" max="8191" width="13.125" style="92" customWidth="1"/>
    <col min="8192" max="8438" width="8" style="92"/>
    <col min="8439" max="8439" width="8.625" style="92" customWidth="1"/>
    <col min="8440" max="8440" width="60" style="92" customWidth="1"/>
    <col min="8441" max="8441" width="14" style="92" bestFit="1" customWidth="1"/>
    <col min="8442" max="8442" width="12.25" style="92" customWidth="1"/>
    <col min="8443" max="8443" width="16.5" style="92" bestFit="1" customWidth="1"/>
    <col min="8444" max="8444" width="16.5" style="92" customWidth="1"/>
    <col min="8445" max="8445" width="13.25" style="92" customWidth="1"/>
    <col min="8446" max="8447" width="13.125" style="92" customWidth="1"/>
    <col min="8448" max="8694" width="8" style="92"/>
    <col min="8695" max="8695" width="8.625" style="92" customWidth="1"/>
    <col min="8696" max="8696" width="60" style="92" customWidth="1"/>
    <col min="8697" max="8697" width="14" style="92" bestFit="1" customWidth="1"/>
    <col min="8698" max="8698" width="12.25" style="92" customWidth="1"/>
    <col min="8699" max="8699" width="16.5" style="92" bestFit="1" customWidth="1"/>
    <col min="8700" max="8700" width="16.5" style="92" customWidth="1"/>
    <col min="8701" max="8701" width="13.25" style="92" customWidth="1"/>
    <col min="8702" max="8703" width="13.125" style="92" customWidth="1"/>
    <col min="8704" max="8950" width="8" style="92"/>
    <col min="8951" max="8951" width="8.625" style="92" customWidth="1"/>
    <col min="8952" max="8952" width="60" style="92" customWidth="1"/>
    <col min="8953" max="8953" width="14" style="92" bestFit="1" customWidth="1"/>
    <col min="8954" max="8954" width="12.25" style="92" customWidth="1"/>
    <col min="8955" max="8955" width="16.5" style="92" bestFit="1" customWidth="1"/>
    <col min="8956" max="8956" width="16.5" style="92" customWidth="1"/>
    <col min="8957" max="8957" width="13.25" style="92" customWidth="1"/>
    <col min="8958" max="8959" width="13.125" style="92" customWidth="1"/>
    <col min="8960" max="9206" width="8" style="92"/>
    <col min="9207" max="9207" width="8.625" style="92" customWidth="1"/>
    <col min="9208" max="9208" width="60" style="92" customWidth="1"/>
    <col min="9209" max="9209" width="14" style="92" bestFit="1" customWidth="1"/>
    <col min="9210" max="9210" width="12.25" style="92" customWidth="1"/>
    <col min="9211" max="9211" width="16.5" style="92" bestFit="1" customWidth="1"/>
    <col min="9212" max="9212" width="16.5" style="92" customWidth="1"/>
    <col min="9213" max="9213" width="13.25" style="92" customWidth="1"/>
    <col min="9214" max="9215" width="13.125" style="92" customWidth="1"/>
    <col min="9216" max="9462" width="8" style="92"/>
    <col min="9463" max="9463" width="8.625" style="92" customWidth="1"/>
    <col min="9464" max="9464" width="60" style="92" customWidth="1"/>
    <col min="9465" max="9465" width="14" style="92" bestFit="1" customWidth="1"/>
    <col min="9466" max="9466" width="12.25" style="92" customWidth="1"/>
    <col min="9467" max="9467" width="16.5" style="92" bestFit="1" customWidth="1"/>
    <col min="9468" max="9468" width="16.5" style="92" customWidth="1"/>
    <col min="9469" max="9469" width="13.25" style="92" customWidth="1"/>
    <col min="9470" max="9471" width="13.125" style="92" customWidth="1"/>
    <col min="9472" max="9718" width="8" style="92"/>
    <col min="9719" max="9719" width="8.625" style="92" customWidth="1"/>
    <col min="9720" max="9720" width="60" style="92" customWidth="1"/>
    <col min="9721" max="9721" width="14" style="92" bestFit="1" customWidth="1"/>
    <col min="9722" max="9722" width="12.25" style="92" customWidth="1"/>
    <col min="9723" max="9723" width="16.5" style="92" bestFit="1" customWidth="1"/>
    <col min="9724" max="9724" width="16.5" style="92" customWidth="1"/>
    <col min="9725" max="9725" width="13.25" style="92" customWidth="1"/>
    <col min="9726" max="9727" width="13.125" style="92" customWidth="1"/>
    <col min="9728" max="9974" width="8" style="92"/>
    <col min="9975" max="9975" width="8.625" style="92" customWidth="1"/>
    <col min="9976" max="9976" width="60" style="92" customWidth="1"/>
    <col min="9977" max="9977" width="14" style="92" bestFit="1" customWidth="1"/>
    <col min="9978" max="9978" width="12.25" style="92" customWidth="1"/>
    <col min="9979" max="9979" width="16.5" style="92" bestFit="1" customWidth="1"/>
    <col min="9980" max="9980" width="16.5" style="92" customWidth="1"/>
    <col min="9981" max="9981" width="13.25" style="92" customWidth="1"/>
    <col min="9982" max="9983" width="13.125" style="92" customWidth="1"/>
    <col min="9984" max="10230" width="8" style="92"/>
    <col min="10231" max="10231" width="8.625" style="92" customWidth="1"/>
    <col min="10232" max="10232" width="60" style="92" customWidth="1"/>
    <col min="10233" max="10233" width="14" style="92" bestFit="1" customWidth="1"/>
    <col min="10234" max="10234" width="12.25" style="92" customWidth="1"/>
    <col min="10235" max="10235" width="16.5" style="92" bestFit="1" customWidth="1"/>
    <col min="10236" max="10236" width="16.5" style="92" customWidth="1"/>
    <col min="10237" max="10237" width="13.25" style="92" customWidth="1"/>
    <col min="10238" max="10239" width="13.125" style="92" customWidth="1"/>
    <col min="10240" max="10486" width="8" style="92"/>
    <col min="10487" max="10487" width="8.625" style="92" customWidth="1"/>
    <col min="10488" max="10488" width="60" style="92" customWidth="1"/>
    <col min="10489" max="10489" width="14" style="92" bestFit="1" customWidth="1"/>
    <col min="10490" max="10490" width="12.25" style="92" customWidth="1"/>
    <col min="10491" max="10491" width="16.5" style="92" bestFit="1" customWidth="1"/>
    <col min="10492" max="10492" width="16.5" style="92" customWidth="1"/>
    <col min="10493" max="10493" width="13.25" style="92" customWidth="1"/>
    <col min="10494" max="10495" width="13.125" style="92" customWidth="1"/>
    <col min="10496" max="10742" width="8" style="92"/>
    <col min="10743" max="10743" width="8.625" style="92" customWidth="1"/>
    <col min="10744" max="10744" width="60" style="92" customWidth="1"/>
    <col min="10745" max="10745" width="14" style="92" bestFit="1" customWidth="1"/>
    <col min="10746" max="10746" width="12.25" style="92" customWidth="1"/>
    <col min="10747" max="10747" width="16.5" style="92" bestFit="1" customWidth="1"/>
    <col min="10748" max="10748" width="16.5" style="92" customWidth="1"/>
    <col min="10749" max="10749" width="13.25" style="92" customWidth="1"/>
    <col min="10750" max="10751" width="13.125" style="92" customWidth="1"/>
    <col min="10752" max="10998" width="8" style="92"/>
    <col min="10999" max="10999" width="8.625" style="92" customWidth="1"/>
    <col min="11000" max="11000" width="60" style="92" customWidth="1"/>
    <col min="11001" max="11001" width="14" style="92" bestFit="1" customWidth="1"/>
    <col min="11002" max="11002" width="12.25" style="92" customWidth="1"/>
    <col min="11003" max="11003" width="16.5" style="92" bestFit="1" customWidth="1"/>
    <col min="11004" max="11004" width="16.5" style="92" customWidth="1"/>
    <col min="11005" max="11005" width="13.25" style="92" customWidth="1"/>
    <col min="11006" max="11007" width="13.125" style="92" customWidth="1"/>
    <col min="11008" max="11254" width="8" style="92"/>
    <col min="11255" max="11255" width="8.625" style="92" customWidth="1"/>
    <col min="11256" max="11256" width="60" style="92" customWidth="1"/>
    <col min="11257" max="11257" width="14" style="92" bestFit="1" customWidth="1"/>
    <col min="11258" max="11258" width="12.25" style="92" customWidth="1"/>
    <col min="11259" max="11259" width="16.5" style="92" bestFit="1" customWidth="1"/>
    <col min="11260" max="11260" width="16.5" style="92" customWidth="1"/>
    <col min="11261" max="11261" width="13.25" style="92" customWidth="1"/>
    <col min="11262" max="11263" width="13.125" style="92" customWidth="1"/>
    <col min="11264" max="11510" width="8" style="92"/>
    <col min="11511" max="11511" width="8.625" style="92" customWidth="1"/>
    <col min="11512" max="11512" width="60" style="92" customWidth="1"/>
    <col min="11513" max="11513" width="14" style="92" bestFit="1" customWidth="1"/>
    <col min="11514" max="11514" width="12.25" style="92" customWidth="1"/>
    <col min="11515" max="11515" width="16.5" style="92" bestFit="1" customWidth="1"/>
    <col min="11516" max="11516" width="16.5" style="92" customWidth="1"/>
    <col min="11517" max="11517" width="13.25" style="92" customWidth="1"/>
    <col min="11518" max="11519" width="13.125" style="92" customWidth="1"/>
    <col min="11520" max="11766" width="8" style="92"/>
    <col min="11767" max="11767" width="8.625" style="92" customWidth="1"/>
    <col min="11768" max="11768" width="60" style="92" customWidth="1"/>
    <col min="11769" max="11769" width="14" style="92" bestFit="1" customWidth="1"/>
    <col min="11770" max="11770" width="12.25" style="92" customWidth="1"/>
    <col min="11771" max="11771" width="16.5" style="92" bestFit="1" customWidth="1"/>
    <col min="11772" max="11772" width="16.5" style="92" customWidth="1"/>
    <col min="11773" max="11773" width="13.25" style="92" customWidth="1"/>
    <col min="11774" max="11775" width="13.125" style="92" customWidth="1"/>
    <col min="11776" max="12022" width="8" style="92"/>
    <col min="12023" max="12023" width="8.625" style="92" customWidth="1"/>
    <col min="12024" max="12024" width="60" style="92" customWidth="1"/>
    <col min="12025" max="12025" width="14" style="92" bestFit="1" customWidth="1"/>
    <col min="12026" max="12026" width="12.25" style="92" customWidth="1"/>
    <col min="12027" max="12027" width="16.5" style="92" bestFit="1" customWidth="1"/>
    <col min="12028" max="12028" width="16.5" style="92" customWidth="1"/>
    <col min="12029" max="12029" width="13.25" style="92" customWidth="1"/>
    <col min="12030" max="12031" width="13.125" style="92" customWidth="1"/>
    <col min="12032" max="12278" width="8" style="92"/>
    <col min="12279" max="12279" width="8.625" style="92" customWidth="1"/>
    <col min="12280" max="12280" width="60" style="92" customWidth="1"/>
    <col min="12281" max="12281" width="14" style="92" bestFit="1" customWidth="1"/>
    <col min="12282" max="12282" width="12.25" style="92" customWidth="1"/>
    <col min="12283" max="12283" width="16.5" style="92" bestFit="1" customWidth="1"/>
    <col min="12284" max="12284" width="16.5" style="92" customWidth="1"/>
    <col min="12285" max="12285" width="13.25" style="92" customWidth="1"/>
    <col min="12286" max="12287" width="13.125" style="92" customWidth="1"/>
    <col min="12288" max="12534" width="8" style="92"/>
    <col min="12535" max="12535" width="8.625" style="92" customWidth="1"/>
    <col min="12536" max="12536" width="60" style="92" customWidth="1"/>
    <col min="12537" max="12537" width="14" style="92" bestFit="1" customWidth="1"/>
    <col min="12538" max="12538" width="12.25" style="92" customWidth="1"/>
    <col min="12539" max="12539" width="16.5" style="92" bestFit="1" customWidth="1"/>
    <col min="12540" max="12540" width="16.5" style="92" customWidth="1"/>
    <col min="12541" max="12541" width="13.25" style="92" customWidth="1"/>
    <col min="12542" max="12543" width="13.125" style="92" customWidth="1"/>
    <col min="12544" max="12790" width="8" style="92"/>
    <col min="12791" max="12791" width="8.625" style="92" customWidth="1"/>
    <col min="12792" max="12792" width="60" style="92" customWidth="1"/>
    <col min="12793" max="12793" width="14" style="92" bestFit="1" customWidth="1"/>
    <col min="12794" max="12794" width="12.25" style="92" customWidth="1"/>
    <col min="12795" max="12795" width="16.5" style="92" bestFit="1" customWidth="1"/>
    <col min="12796" max="12796" width="16.5" style="92" customWidth="1"/>
    <col min="12797" max="12797" width="13.25" style="92" customWidth="1"/>
    <col min="12798" max="12799" width="13.125" style="92" customWidth="1"/>
    <col min="12800" max="13046" width="8" style="92"/>
    <col min="13047" max="13047" width="8.625" style="92" customWidth="1"/>
    <col min="13048" max="13048" width="60" style="92" customWidth="1"/>
    <col min="13049" max="13049" width="14" style="92" bestFit="1" customWidth="1"/>
    <col min="13050" max="13050" width="12.25" style="92" customWidth="1"/>
    <col min="13051" max="13051" width="16.5" style="92" bestFit="1" customWidth="1"/>
    <col min="13052" max="13052" width="16.5" style="92" customWidth="1"/>
    <col min="13053" max="13053" width="13.25" style="92" customWidth="1"/>
    <col min="13054" max="13055" width="13.125" style="92" customWidth="1"/>
    <col min="13056" max="13302" width="8" style="92"/>
    <col min="13303" max="13303" width="8.625" style="92" customWidth="1"/>
    <col min="13304" max="13304" width="60" style="92" customWidth="1"/>
    <col min="13305" max="13305" width="14" style="92" bestFit="1" customWidth="1"/>
    <col min="13306" max="13306" width="12.25" style="92" customWidth="1"/>
    <col min="13307" max="13307" width="16.5" style="92" bestFit="1" customWidth="1"/>
    <col min="13308" max="13308" width="16.5" style="92" customWidth="1"/>
    <col min="13309" max="13309" width="13.25" style="92" customWidth="1"/>
    <col min="13310" max="13311" width="13.125" style="92" customWidth="1"/>
    <col min="13312" max="13558" width="8" style="92"/>
    <col min="13559" max="13559" width="8.625" style="92" customWidth="1"/>
    <col min="13560" max="13560" width="60" style="92" customWidth="1"/>
    <col min="13561" max="13561" width="14" style="92" bestFit="1" customWidth="1"/>
    <col min="13562" max="13562" width="12.25" style="92" customWidth="1"/>
    <col min="13563" max="13563" width="16.5" style="92" bestFit="1" customWidth="1"/>
    <col min="13564" max="13564" width="16.5" style="92" customWidth="1"/>
    <col min="13565" max="13565" width="13.25" style="92" customWidth="1"/>
    <col min="13566" max="13567" width="13.125" style="92" customWidth="1"/>
    <col min="13568" max="13814" width="8" style="92"/>
    <col min="13815" max="13815" width="8.625" style="92" customWidth="1"/>
    <col min="13816" max="13816" width="60" style="92" customWidth="1"/>
    <col min="13817" max="13817" width="14" style="92" bestFit="1" customWidth="1"/>
    <col min="13818" max="13818" width="12.25" style="92" customWidth="1"/>
    <col min="13819" max="13819" width="16.5" style="92" bestFit="1" customWidth="1"/>
    <col min="13820" max="13820" width="16.5" style="92" customWidth="1"/>
    <col min="13821" max="13821" width="13.25" style="92" customWidth="1"/>
    <col min="13822" max="13823" width="13.125" style="92" customWidth="1"/>
    <col min="13824" max="14070" width="8" style="92"/>
    <col min="14071" max="14071" width="8.625" style="92" customWidth="1"/>
    <col min="14072" max="14072" width="60" style="92" customWidth="1"/>
    <col min="14073" max="14073" width="14" style="92" bestFit="1" customWidth="1"/>
    <col min="14074" max="14074" width="12.25" style="92" customWidth="1"/>
    <col min="14075" max="14075" width="16.5" style="92" bestFit="1" customWidth="1"/>
    <col min="14076" max="14076" width="16.5" style="92" customWidth="1"/>
    <col min="14077" max="14077" width="13.25" style="92" customWidth="1"/>
    <col min="14078" max="14079" width="13.125" style="92" customWidth="1"/>
    <col min="14080" max="14326" width="8" style="92"/>
    <col min="14327" max="14327" width="8.625" style="92" customWidth="1"/>
    <col min="14328" max="14328" width="60" style="92" customWidth="1"/>
    <col min="14329" max="14329" width="14" style="92" bestFit="1" customWidth="1"/>
    <col min="14330" max="14330" width="12.25" style="92" customWidth="1"/>
    <col min="14331" max="14331" width="16.5" style="92" bestFit="1" customWidth="1"/>
    <col min="14332" max="14332" width="16.5" style="92" customWidth="1"/>
    <col min="14333" max="14333" width="13.25" style="92" customWidth="1"/>
    <col min="14334" max="14335" width="13.125" style="92" customWidth="1"/>
    <col min="14336" max="14582" width="8" style="92"/>
    <col min="14583" max="14583" width="8.625" style="92" customWidth="1"/>
    <col min="14584" max="14584" width="60" style="92" customWidth="1"/>
    <col min="14585" max="14585" width="14" style="92" bestFit="1" customWidth="1"/>
    <col min="14586" max="14586" width="12.25" style="92" customWidth="1"/>
    <col min="14587" max="14587" width="16.5" style="92" bestFit="1" customWidth="1"/>
    <col min="14588" max="14588" width="16.5" style="92" customWidth="1"/>
    <col min="14589" max="14589" width="13.25" style="92" customWidth="1"/>
    <col min="14590" max="14591" width="13.125" style="92" customWidth="1"/>
    <col min="14592" max="14838" width="8" style="92"/>
    <col min="14839" max="14839" width="8.625" style="92" customWidth="1"/>
    <col min="14840" max="14840" width="60" style="92" customWidth="1"/>
    <col min="14841" max="14841" width="14" style="92" bestFit="1" customWidth="1"/>
    <col min="14842" max="14842" width="12.25" style="92" customWidth="1"/>
    <col min="14843" max="14843" width="16.5" style="92" bestFit="1" customWidth="1"/>
    <col min="14844" max="14844" width="16.5" style="92" customWidth="1"/>
    <col min="14845" max="14845" width="13.25" style="92" customWidth="1"/>
    <col min="14846" max="14847" width="13.125" style="92" customWidth="1"/>
    <col min="14848" max="15094" width="8" style="92"/>
    <col min="15095" max="15095" width="8.625" style="92" customWidth="1"/>
    <col min="15096" max="15096" width="60" style="92" customWidth="1"/>
    <col min="15097" max="15097" width="14" style="92" bestFit="1" customWidth="1"/>
    <col min="15098" max="15098" width="12.25" style="92" customWidth="1"/>
    <col min="15099" max="15099" width="16.5" style="92" bestFit="1" customWidth="1"/>
    <col min="15100" max="15100" width="16.5" style="92" customWidth="1"/>
    <col min="15101" max="15101" width="13.25" style="92" customWidth="1"/>
    <col min="15102" max="15103" width="13.125" style="92" customWidth="1"/>
    <col min="15104" max="15350" width="8" style="92"/>
    <col min="15351" max="15351" width="8.625" style="92" customWidth="1"/>
    <col min="15352" max="15352" width="60" style="92" customWidth="1"/>
    <col min="15353" max="15353" width="14" style="92" bestFit="1" customWidth="1"/>
    <col min="15354" max="15354" width="12.25" style="92" customWidth="1"/>
    <col min="15355" max="15355" width="16.5" style="92" bestFit="1" customWidth="1"/>
    <col min="15356" max="15356" width="16.5" style="92" customWidth="1"/>
    <col min="15357" max="15357" width="13.25" style="92" customWidth="1"/>
    <col min="15358" max="15359" width="13.125" style="92" customWidth="1"/>
    <col min="15360" max="15606" width="8" style="92"/>
    <col min="15607" max="15607" width="8.625" style="92" customWidth="1"/>
    <col min="15608" max="15608" width="60" style="92" customWidth="1"/>
    <col min="15609" max="15609" width="14" style="92" bestFit="1" customWidth="1"/>
    <col min="15610" max="15610" width="12.25" style="92" customWidth="1"/>
    <col min="15611" max="15611" width="16.5" style="92" bestFit="1" customWidth="1"/>
    <col min="15612" max="15612" width="16.5" style="92" customWidth="1"/>
    <col min="15613" max="15613" width="13.25" style="92" customWidth="1"/>
    <col min="15614" max="15615" width="13.125" style="92" customWidth="1"/>
    <col min="15616" max="15862" width="8" style="92"/>
    <col min="15863" max="15863" width="8.625" style="92" customWidth="1"/>
    <col min="15864" max="15864" width="60" style="92" customWidth="1"/>
    <col min="15865" max="15865" width="14" style="92" bestFit="1" customWidth="1"/>
    <col min="15866" max="15866" width="12.25" style="92" customWidth="1"/>
    <col min="15867" max="15867" width="16.5" style="92" bestFit="1" customWidth="1"/>
    <col min="15868" max="15868" width="16.5" style="92" customWidth="1"/>
    <col min="15869" max="15869" width="13.25" style="92" customWidth="1"/>
    <col min="15870" max="15871" width="13.125" style="92" customWidth="1"/>
    <col min="15872" max="16118" width="8" style="92"/>
    <col min="16119" max="16119" width="8.625" style="92" customWidth="1"/>
    <col min="16120" max="16120" width="60" style="92" customWidth="1"/>
    <col min="16121" max="16121" width="14" style="92" bestFit="1" customWidth="1"/>
    <col min="16122" max="16122" width="12.25" style="92" customWidth="1"/>
    <col min="16123" max="16123" width="16.5" style="92" bestFit="1" customWidth="1"/>
    <col min="16124" max="16124" width="16.5" style="92" customWidth="1"/>
    <col min="16125" max="16125" width="13.25" style="92" customWidth="1"/>
    <col min="16126" max="16127" width="13.125" style="92" customWidth="1"/>
    <col min="16128" max="16384" width="8" style="92"/>
  </cols>
  <sheetData>
    <row r="1" spans="1:16384" s="1871" customFormat="1" ht="26.25">
      <c r="A1" s="1809" t="str">
        <f ca="1">VLOOKUP(LEFT(RIGHT(CELL("filename",A1),LEN(CELL("filename",A1))-FIND("]",CELL("filename",A1))),1)*1,Index!$B$8:$C$90,2,FALSE)</f>
        <v>Capex</v>
      </c>
      <c r="B1" s="1809"/>
      <c r="C1" s="1809"/>
      <c r="D1" s="1809"/>
      <c r="E1" s="1809"/>
      <c r="F1" s="1809"/>
      <c r="G1" s="1809"/>
      <c r="H1" s="1809"/>
      <c r="I1" s="1835"/>
      <c r="J1" s="1835"/>
      <c r="K1" s="1835"/>
      <c r="L1" s="1835"/>
      <c r="M1" s="1835"/>
      <c r="N1" s="1835"/>
      <c r="O1" s="1835"/>
      <c r="P1" s="1835"/>
      <c r="Q1" s="1835"/>
      <c r="R1" s="1835"/>
      <c r="S1" s="1835"/>
      <c r="T1" s="1835"/>
      <c r="U1" s="1835"/>
      <c r="V1" s="1835"/>
      <c r="W1" s="1835"/>
      <c r="X1" s="1835"/>
      <c r="Y1" s="1835"/>
      <c r="Z1" s="1835"/>
      <c r="AA1" s="1835"/>
      <c r="AB1" s="1835"/>
      <c r="AC1" s="1835"/>
      <c r="AD1" s="1835"/>
      <c r="AE1" s="1835"/>
      <c r="AF1" s="1835"/>
      <c r="AG1" s="1835"/>
      <c r="AH1" s="1835"/>
      <c r="AI1" s="1835"/>
      <c r="AJ1" s="1835"/>
      <c r="AK1" s="1835"/>
      <c r="AL1" s="1835"/>
      <c r="AM1" s="1835"/>
      <c r="AN1" s="1835"/>
      <c r="AO1" s="1835"/>
      <c r="AP1" s="1835"/>
      <c r="AQ1" s="1835"/>
      <c r="AR1" s="1835"/>
      <c r="AS1" s="1835"/>
      <c r="AT1" s="1835"/>
      <c r="AU1" s="1835"/>
      <c r="AV1" s="1835"/>
      <c r="AW1" s="1835"/>
      <c r="AX1" s="1835"/>
      <c r="AY1" s="1835"/>
      <c r="AZ1" s="1835"/>
      <c r="BA1" s="1835"/>
      <c r="BB1" s="1835"/>
      <c r="BC1" s="1835"/>
      <c r="BD1" s="1835"/>
      <c r="BE1" s="1835"/>
      <c r="BF1" s="1835"/>
      <c r="BG1" s="1835"/>
      <c r="BH1" s="1835"/>
      <c r="BI1" s="1835"/>
      <c r="BJ1" s="1835"/>
      <c r="BK1" s="1835"/>
      <c r="BL1" s="1835"/>
      <c r="BM1" s="1835"/>
      <c r="BN1" s="1835"/>
      <c r="BO1" s="1835"/>
      <c r="BP1" s="1835"/>
      <c r="BQ1" s="1835"/>
      <c r="BR1" s="1835"/>
      <c r="BS1" s="1835"/>
      <c r="BT1" s="1835"/>
      <c r="BU1" s="1835"/>
      <c r="BV1" s="1835"/>
      <c r="BW1" s="1835"/>
      <c r="BX1" s="1835"/>
      <c r="BY1" s="1835"/>
      <c r="BZ1" s="1835"/>
      <c r="CA1" s="1835"/>
      <c r="CB1" s="1835"/>
      <c r="CC1" s="1835"/>
      <c r="CD1" s="1835"/>
      <c r="CE1" s="1835"/>
      <c r="CF1" s="1835"/>
      <c r="CG1" s="1835"/>
      <c r="CH1" s="1835"/>
      <c r="CI1" s="1835"/>
      <c r="CJ1" s="1835"/>
      <c r="CK1" s="1835"/>
      <c r="CL1" s="1835"/>
      <c r="CM1" s="1835"/>
      <c r="CN1" s="1835"/>
      <c r="CO1" s="1835"/>
      <c r="CP1" s="1835"/>
      <c r="CQ1" s="1835"/>
      <c r="CR1" s="1835"/>
      <c r="CS1" s="1835"/>
      <c r="CT1" s="1835"/>
      <c r="CU1" s="1835"/>
      <c r="CV1" s="1835"/>
      <c r="CW1" s="1835"/>
      <c r="CX1" s="1835"/>
      <c r="CY1" s="1835"/>
      <c r="CZ1" s="1835"/>
      <c r="DA1" s="1835"/>
      <c r="DB1" s="1835"/>
      <c r="DC1" s="1835"/>
      <c r="DD1" s="1835"/>
      <c r="DE1" s="1835"/>
      <c r="DF1" s="1835"/>
      <c r="DG1" s="1835"/>
      <c r="DH1" s="1835"/>
      <c r="DI1" s="1835"/>
      <c r="DJ1" s="1835"/>
      <c r="DK1" s="1835"/>
      <c r="DL1" s="1835"/>
      <c r="DM1" s="1835"/>
      <c r="DN1" s="1835"/>
      <c r="DO1" s="1835"/>
      <c r="DP1" s="1835"/>
      <c r="DQ1" s="1835"/>
      <c r="DR1" s="1835"/>
      <c r="DS1" s="1835"/>
      <c r="DT1" s="1835"/>
      <c r="DU1" s="1835"/>
      <c r="DV1" s="1835"/>
      <c r="DW1" s="1835"/>
      <c r="DX1" s="1835"/>
      <c r="DY1" s="1835"/>
      <c r="DZ1" s="1835"/>
      <c r="EA1" s="1835"/>
      <c r="EB1" s="1835"/>
      <c r="EC1" s="1835"/>
      <c r="ED1" s="1835"/>
      <c r="EE1" s="1835"/>
      <c r="EF1" s="1835"/>
      <c r="EG1" s="1835"/>
      <c r="EH1" s="1835"/>
      <c r="EI1" s="1835"/>
      <c r="EJ1" s="1835"/>
      <c r="EK1" s="1835"/>
      <c r="EL1" s="1835"/>
      <c r="EM1" s="1835"/>
      <c r="EN1" s="1835"/>
      <c r="EO1" s="1835"/>
      <c r="EP1" s="1835"/>
      <c r="EQ1" s="1835"/>
      <c r="ER1" s="1835"/>
      <c r="ES1" s="1835"/>
      <c r="ET1" s="1835"/>
      <c r="EU1" s="1835"/>
      <c r="EV1" s="1835"/>
      <c r="EW1" s="1835"/>
      <c r="EX1" s="1835"/>
      <c r="EY1" s="1835"/>
      <c r="EZ1" s="1835"/>
      <c r="FA1" s="1835"/>
      <c r="FB1" s="1835"/>
      <c r="FC1" s="1835"/>
      <c r="FD1" s="1835"/>
      <c r="FE1" s="1835"/>
      <c r="FF1" s="1835"/>
      <c r="FG1" s="1835"/>
      <c r="FH1" s="1835"/>
      <c r="FI1" s="1835"/>
      <c r="FJ1" s="1835"/>
      <c r="FK1" s="1835"/>
      <c r="FL1" s="1835"/>
      <c r="FM1" s="1835"/>
      <c r="FN1" s="1835"/>
      <c r="FO1" s="1835"/>
      <c r="FP1" s="1835"/>
      <c r="FQ1" s="1835"/>
      <c r="FR1" s="1835"/>
      <c r="FS1" s="1835"/>
      <c r="FT1" s="1835"/>
      <c r="FU1" s="1835"/>
      <c r="FV1" s="1835"/>
      <c r="FW1" s="1835"/>
      <c r="FX1" s="1835"/>
      <c r="FY1" s="1835"/>
      <c r="FZ1" s="1835"/>
      <c r="GA1" s="1835"/>
      <c r="GB1" s="1835"/>
      <c r="GC1" s="1835"/>
      <c r="GD1" s="1835"/>
      <c r="GE1" s="1835"/>
      <c r="GF1" s="1835"/>
      <c r="GG1" s="1835"/>
      <c r="GH1" s="1835"/>
      <c r="GI1" s="1835"/>
      <c r="GJ1" s="1835"/>
      <c r="GK1" s="1835"/>
      <c r="GL1" s="1835"/>
      <c r="GM1" s="1835"/>
      <c r="GN1" s="1835"/>
      <c r="GO1" s="1835"/>
      <c r="GP1" s="1835"/>
      <c r="GQ1" s="1835"/>
      <c r="GR1" s="1835"/>
      <c r="GS1" s="1835"/>
      <c r="GT1" s="1835"/>
      <c r="GU1" s="1835"/>
      <c r="GV1" s="1835"/>
      <c r="GW1" s="1835"/>
      <c r="GX1" s="1835"/>
      <c r="GY1" s="1835"/>
      <c r="GZ1" s="1835"/>
      <c r="HA1" s="1835"/>
      <c r="HB1" s="1835"/>
      <c r="HC1" s="1835"/>
      <c r="HD1" s="1835"/>
      <c r="HE1" s="1835"/>
      <c r="HF1" s="1835"/>
      <c r="HG1" s="1835"/>
      <c r="HH1" s="1835"/>
      <c r="HI1" s="1835"/>
      <c r="HJ1" s="1835"/>
      <c r="HK1" s="1835"/>
      <c r="HL1" s="1835"/>
      <c r="HM1" s="1835"/>
      <c r="HN1" s="1835"/>
      <c r="HO1" s="1835"/>
      <c r="HP1" s="1835"/>
      <c r="HQ1" s="1835"/>
      <c r="HR1" s="1835"/>
      <c r="HS1" s="1835"/>
      <c r="HT1" s="1835"/>
      <c r="HU1" s="1835"/>
      <c r="HV1" s="1835"/>
      <c r="HW1" s="1835"/>
      <c r="HX1" s="1835"/>
      <c r="HY1" s="1835"/>
      <c r="HZ1" s="1835"/>
      <c r="IA1" s="1835"/>
      <c r="IB1" s="1835"/>
      <c r="IC1" s="1835"/>
      <c r="ID1" s="1835"/>
      <c r="IE1" s="1835"/>
      <c r="IF1" s="1835"/>
      <c r="IG1" s="1835"/>
      <c r="IH1" s="1835"/>
      <c r="II1" s="1835"/>
      <c r="IJ1" s="1835"/>
      <c r="IK1" s="1835"/>
      <c r="IL1" s="1835"/>
      <c r="IM1" s="1835"/>
      <c r="IN1" s="1835"/>
      <c r="IO1" s="1835"/>
      <c r="IP1" s="1835"/>
      <c r="IQ1" s="1835"/>
      <c r="IR1" s="1835"/>
      <c r="IS1" s="1835"/>
      <c r="IT1" s="1835"/>
      <c r="IU1" s="1835"/>
      <c r="IV1" s="1835"/>
      <c r="IW1" s="1835"/>
      <c r="IX1" s="1835"/>
      <c r="IY1" s="1835"/>
      <c r="IZ1" s="1835"/>
      <c r="JA1" s="1835"/>
      <c r="JB1" s="1835"/>
      <c r="JC1" s="1835"/>
      <c r="JD1" s="1835"/>
      <c r="JE1" s="1835"/>
      <c r="JF1" s="1835"/>
      <c r="JG1" s="1835"/>
      <c r="JH1" s="1835"/>
      <c r="JI1" s="1835"/>
      <c r="JJ1" s="1835"/>
      <c r="JK1" s="1835"/>
      <c r="JL1" s="1835"/>
      <c r="JM1" s="1835"/>
      <c r="JN1" s="1835"/>
      <c r="JO1" s="1835"/>
      <c r="JP1" s="1835"/>
      <c r="JQ1" s="1835"/>
      <c r="JR1" s="1835"/>
      <c r="JS1" s="1835"/>
      <c r="JT1" s="1835"/>
      <c r="JU1" s="1835"/>
      <c r="JV1" s="1835"/>
      <c r="JW1" s="1835"/>
      <c r="JX1" s="1835"/>
      <c r="JY1" s="1835"/>
      <c r="JZ1" s="1835"/>
      <c r="KA1" s="1835"/>
      <c r="KB1" s="1835"/>
      <c r="KC1" s="1835"/>
      <c r="KD1" s="1835"/>
      <c r="KE1" s="1835"/>
      <c r="KF1" s="1835"/>
      <c r="KG1" s="1835"/>
      <c r="KH1" s="1835"/>
      <c r="KI1" s="1835"/>
      <c r="KJ1" s="1835"/>
      <c r="KK1" s="1835"/>
      <c r="KL1" s="1835"/>
      <c r="KM1" s="1835"/>
      <c r="KN1" s="1835"/>
      <c r="KO1" s="1835"/>
      <c r="KP1" s="1835"/>
      <c r="KQ1" s="1835"/>
      <c r="KR1" s="1835"/>
      <c r="KS1" s="1835"/>
      <c r="KT1" s="1835"/>
      <c r="KU1" s="1835"/>
      <c r="KV1" s="1835"/>
      <c r="KW1" s="1835"/>
      <c r="KX1" s="1835"/>
      <c r="KY1" s="1835"/>
      <c r="KZ1" s="1835"/>
      <c r="LA1" s="1835"/>
      <c r="LB1" s="1835"/>
      <c r="LC1" s="1835"/>
      <c r="LD1" s="1835"/>
      <c r="LE1" s="1835"/>
      <c r="LF1" s="1835"/>
      <c r="LG1" s="1835"/>
      <c r="LH1" s="1835"/>
      <c r="LI1" s="1835"/>
      <c r="LJ1" s="1835"/>
      <c r="LK1" s="1835"/>
      <c r="LL1" s="1835"/>
      <c r="LM1" s="1835"/>
      <c r="LN1" s="1835"/>
      <c r="LO1" s="1835"/>
      <c r="LP1" s="1835"/>
      <c r="LQ1" s="1835"/>
      <c r="LR1" s="1835"/>
      <c r="LS1" s="1835"/>
      <c r="LT1" s="1835"/>
      <c r="LU1" s="1835"/>
      <c r="LV1" s="1835"/>
      <c r="LW1" s="1835"/>
      <c r="LX1" s="1835"/>
      <c r="LY1" s="1835"/>
      <c r="LZ1" s="1835"/>
      <c r="MA1" s="1835"/>
      <c r="MB1" s="1835"/>
      <c r="MC1" s="1835"/>
      <c r="MD1" s="1835"/>
      <c r="ME1" s="1835"/>
      <c r="MF1" s="1835"/>
      <c r="MG1" s="1835"/>
      <c r="MH1" s="1835"/>
      <c r="MI1" s="1835"/>
      <c r="MJ1" s="1835"/>
      <c r="MK1" s="1835"/>
      <c r="ML1" s="1835"/>
      <c r="MM1" s="1835"/>
      <c r="MN1" s="1835"/>
      <c r="MO1" s="1835"/>
      <c r="MP1" s="1835"/>
      <c r="MQ1" s="1835"/>
      <c r="MR1" s="1835"/>
      <c r="MS1" s="1835"/>
      <c r="MT1" s="1835"/>
      <c r="MU1" s="1835"/>
      <c r="MV1" s="1835"/>
      <c r="MW1" s="1835"/>
      <c r="MX1" s="1835"/>
      <c r="MY1" s="1835"/>
      <c r="MZ1" s="1835"/>
      <c r="NA1" s="1835"/>
      <c r="NB1" s="1835"/>
      <c r="NC1" s="1835"/>
      <c r="ND1" s="1835"/>
      <c r="NE1" s="1835"/>
      <c r="NF1" s="1835"/>
      <c r="NG1" s="1835"/>
      <c r="NH1" s="1835"/>
      <c r="NI1" s="1835"/>
      <c r="NJ1" s="1835"/>
      <c r="NK1" s="1835"/>
      <c r="NL1" s="1835"/>
      <c r="NM1" s="1835"/>
      <c r="NN1" s="1835"/>
      <c r="NO1" s="1835"/>
      <c r="NP1" s="1835"/>
      <c r="NQ1" s="1835"/>
      <c r="NR1" s="1835"/>
      <c r="NS1" s="1835"/>
      <c r="NT1" s="1835"/>
      <c r="NU1" s="1835"/>
      <c r="NV1" s="1835"/>
      <c r="NW1" s="1835"/>
      <c r="NX1" s="1835"/>
      <c r="NY1" s="1835"/>
      <c r="NZ1" s="1835"/>
      <c r="OA1" s="1835"/>
      <c r="OB1" s="1835"/>
      <c r="OC1" s="1835"/>
      <c r="OD1" s="1835"/>
      <c r="OE1" s="1835"/>
      <c r="OF1" s="1835"/>
      <c r="OG1" s="1835"/>
      <c r="OH1" s="1835"/>
      <c r="OI1" s="1835"/>
      <c r="OJ1" s="1835"/>
      <c r="OK1" s="1835"/>
      <c r="OL1" s="1835"/>
      <c r="OM1" s="1835"/>
      <c r="ON1" s="1835"/>
      <c r="OO1" s="1835"/>
      <c r="OP1" s="1835"/>
      <c r="OQ1" s="1835"/>
      <c r="OR1" s="1835"/>
      <c r="OS1" s="1835"/>
      <c r="OT1" s="1835"/>
      <c r="OU1" s="1835"/>
      <c r="OV1" s="1835"/>
      <c r="OW1" s="1835"/>
      <c r="OX1" s="1835"/>
      <c r="OY1" s="1835"/>
      <c r="OZ1" s="1835"/>
      <c r="PA1" s="1835"/>
      <c r="PB1" s="1835"/>
      <c r="PC1" s="1835"/>
      <c r="PD1" s="1835"/>
      <c r="PE1" s="1835"/>
      <c r="PF1" s="1835"/>
      <c r="PG1" s="1835"/>
      <c r="PH1" s="1835"/>
      <c r="PI1" s="1835"/>
      <c r="PJ1" s="1835"/>
      <c r="PK1" s="1835"/>
      <c r="PL1" s="1835"/>
      <c r="PM1" s="1835"/>
      <c r="PN1" s="1835"/>
      <c r="PO1" s="1835"/>
      <c r="PP1" s="1835"/>
      <c r="PQ1" s="1835"/>
      <c r="PR1" s="1835"/>
      <c r="PS1" s="1835"/>
      <c r="PT1" s="1835"/>
      <c r="PU1" s="1835"/>
      <c r="PV1" s="1835"/>
      <c r="PW1" s="1835"/>
      <c r="PX1" s="1835"/>
      <c r="PY1" s="1835"/>
      <c r="PZ1" s="1835"/>
      <c r="QA1" s="1835"/>
      <c r="QB1" s="1835"/>
      <c r="QC1" s="1835"/>
      <c r="QD1" s="1835"/>
      <c r="QE1" s="1835"/>
      <c r="QF1" s="1835"/>
      <c r="QG1" s="1835"/>
      <c r="QH1" s="1835"/>
      <c r="QI1" s="1835"/>
      <c r="QJ1" s="1835"/>
      <c r="QK1" s="1835"/>
      <c r="QL1" s="1835"/>
      <c r="QM1" s="1835"/>
      <c r="QN1" s="1835"/>
      <c r="QO1" s="1835"/>
      <c r="QP1" s="1835"/>
      <c r="QQ1" s="1835"/>
      <c r="QR1" s="1835"/>
      <c r="QS1" s="1835"/>
      <c r="QT1" s="1835"/>
      <c r="QU1" s="1835"/>
      <c r="QV1" s="1835"/>
      <c r="QW1" s="1835"/>
      <c r="QX1" s="1835"/>
      <c r="QY1" s="1835"/>
      <c r="QZ1" s="1835"/>
      <c r="RA1" s="1835"/>
      <c r="RB1" s="1835"/>
      <c r="RC1" s="1835"/>
      <c r="RD1" s="1835"/>
      <c r="RE1" s="1835"/>
      <c r="RF1" s="1835"/>
      <c r="RG1" s="1835"/>
      <c r="RH1" s="1835"/>
      <c r="RI1" s="1835"/>
      <c r="RJ1" s="1835"/>
      <c r="RK1" s="1835"/>
      <c r="RL1" s="1835"/>
      <c r="RM1" s="1835"/>
      <c r="RN1" s="1835"/>
      <c r="RO1" s="1835"/>
      <c r="RP1" s="1835"/>
      <c r="RQ1" s="1835"/>
      <c r="RR1" s="1835"/>
      <c r="RS1" s="1835"/>
      <c r="RT1" s="1835"/>
      <c r="RU1" s="1835"/>
      <c r="RV1" s="1835"/>
      <c r="RW1" s="1835"/>
      <c r="RX1" s="1835"/>
      <c r="RY1" s="1835"/>
      <c r="RZ1" s="1835"/>
      <c r="SA1" s="1835"/>
      <c r="SB1" s="1835"/>
      <c r="SC1" s="1835"/>
      <c r="SD1" s="1835"/>
      <c r="SE1" s="1835"/>
      <c r="SF1" s="1835"/>
      <c r="SG1" s="1835"/>
      <c r="SH1" s="1835"/>
      <c r="SI1" s="1835"/>
      <c r="SJ1" s="1835"/>
      <c r="SK1" s="1835"/>
      <c r="SL1" s="1835"/>
      <c r="SM1" s="1835"/>
      <c r="SN1" s="1835"/>
      <c r="SO1" s="1835"/>
      <c r="SP1" s="1835"/>
      <c r="SQ1" s="1835"/>
      <c r="SR1" s="1835"/>
      <c r="SS1" s="1835"/>
      <c r="ST1" s="1835"/>
      <c r="SU1" s="1835"/>
      <c r="SV1" s="1835"/>
      <c r="SW1" s="1835"/>
      <c r="SX1" s="1835"/>
      <c r="SY1" s="1835"/>
      <c r="SZ1" s="1835"/>
      <c r="TA1" s="1835"/>
      <c r="TB1" s="1835"/>
      <c r="TC1" s="1835"/>
      <c r="TD1" s="1835"/>
      <c r="TE1" s="1835"/>
      <c r="TF1" s="1835"/>
      <c r="TG1" s="1835"/>
      <c r="TH1" s="1835"/>
      <c r="TI1" s="1835"/>
      <c r="TJ1" s="1835"/>
      <c r="TK1" s="1835"/>
      <c r="TL1" s="1835"/>
      <c r="TM1" s="1835"/>
      <c r="TN1" s="1835"/>
      <c r="TO1" s="1835"/>
      <c r="TP1" s="1835"/>
      <c r="TQ1" s="1835"/>
      <c r="TR1" s="1835"/>
      <c r="TS1" s="1835"/>
      <c r="TT1" s="1835"/>
      <c r="TU1" s="1835"/>
      <c r="TV1" s="1835"/>
      <c r="TW1" s="1835"/>
      <c r="TX1" s="1835"/>
      <c r="TY1" s="1835"/>
      <c r="TZ1" s="1835"/>
      <c r="UA1" s="1835"/>
      <c r="UB1" s="1835"/>
      <c r="UC1" s="1835"/>
      <c r="UD1" s="1835"/>
      <c r="UE1" s="1835"/>
      <c r="UF1" s="1835"/>
      <c r="UG1" s="1835"/>
      <c r="UH1" s="1835"/>
      <c r="UI1" s="1835"/>
      <c r="UJ1" s="1835"/>
      <c r="UK1" s="1835"/>
      <c r="UL1" s="1835"/>
      <c r="UM1" s="1835"/>
      <c r="UN1" s="1835"/>
      <c r="UO1" s="1835"/>
      <c r="UP1" s="1835"/>
      <c r="UQ1" s="1835"/>
      <c r="UR1" s="1835"/>
      <c r="US1" s="1835"/>
      <c r="UT1" s="1835"/>
      <c r="UU1" s="1835"/>
      <c r="UV1" s="1835"/>
      <c r="UW1" s="1835"/>
      <c r="UX1" s="1835"/>
      <c r="UY1" s="1835"/>
      <c r="UZ1" s="1835"/>
      <c r="VA1" s="1835"/>
      <c r="VB1" s="1835"/>
      <c r="VC1" s="1835"/>
      <c r="VD1" s="1835"/>
      <c r="VE1" s="1835"/>
      <c r="VF1" s="1835"/>
      <c r="VG1" s="1835"/>
      <c r="VH1" s="1835"/>
      <c r="VI1" s="1835"/>
      <c r="VJ1" s="1835"/>
      <c r="VK1" s="1835"/>
      <c r="VL1" s="1835"/>
      <c r="VM1" s="1835"/>
      <c r="VN1" s="1835"/>
      <c r="VO1" s="1835"/>
      <c r="VP1" s="1835"/>
      <c r="VQ1" s="1835"/>
      <c r="VR1" s="1835"/>
      <c r="VS1" s="1835"/>
      <c r="VT1" s="1835"/>
      <c r="VU1" s="1835"/>
      <c r="VV1" s="1835"/>
      <c r="VW1" s="1835"/>
      <c r="VX1" s="1835"/>
      <c r="VY1" s="1835"/>
      <c r="VZ1" s="1835"/>
      <c r="WA1" s="1835"/>
      <c r="WB1" s="1835"/>
      <c r="WC1" s="1835"/>
      <c r="WD1" s="1835"/>
      <c r="WE1" s="1835"/>
      <c r="WF1" s="1835"/>
      <c r="WG1" s="1835"/>
      <c r="WH1" s="1835"/>
      <c r="WI1" s="1835"/>
      <c r="WJ1" s="1835"/>
      <c r="WK1" s="1835"/>
      <c r="WL1" s="1835"/>
      <c r="WM1" s="1835"/>
      <c r="WN1" s="1835"/>
      <c r="WO1" s="1835"/>
      <c r="WP1" s="1835"/>
      <c r="WQ1" s="1835"/>
      <c r="WR1" s="1835"/>
      <c r="WS1" s="1835"/>
      <c r="WT1" s="1835"/>
      <c r="WU1" s="1835"/>
      <c r="WV1" s="1835"/>
      <c r="WW1" s="1835"/>
      <c r="WX1" s="1835"/>
      <c r="WY1" s="1835"/>
      <c r="WZ1" s="1835"/>
      <c r="XA1" s="1835"/>
      <c r="XB1" s="1835"/>
      <c r="XC1" s="1835"/>
      <c r="XD1" s="1835"/>
      <c r="XE1" s="1835"/>
      <c r="XF1" s="1835"/>
      <c r="XG1" s="1835"/>
      <c r="XH1" s="1835"/>
      <c r="XI1" s="1835"/>
      <c r="XJ1" s="1835"/>
      <c r="XK1" s="1835"/>
      <c r="XL1" s="1835"/>
      <c r="XM1" s="1835"/>
      <c r="XN1" s="1835"/>
      <c r="XO1" s="1835"/>
      <c r="XP1" s="1835"/>
      <c r="XQ1" s="1835"/>
      <c r="XR1" s="1835"/>
      <c r="XS1" s="1835"/>
      <c r="XT1" s="1835"/>
      <c r="XU1" s="1835"/>
      <c r="XV1" s="1835"/>
      <c r="XW1" s="1835"/>
      <c r="XX1" s="1835"/>
      <c r="XY1" s="1835"/>
      <c r="XZ1" s="1835"/>
      <c r="YA1" s="1835"/>
      <c r="YB1" s="1835"/>
      <c r="YC1" s="1835"/>
      <c r="YD1" s="1835"/>
      <c r="YE1" s="1835"/>
      <c r="YF1" s="1835"/>
      <c r="YG1" s="1835"/>
      <c r="YH1" s="1835"/>
      <c r="YI1" s="1835"/>
      <c r="YJ1" s="1835"/>
      <c r="YK1" s="1835"/>
      <c r="YL1" s="1835"/>
      <c r="YM1" s="1835"/>
      <c r="YN1" s="1835"/>
      <c r="YO1" s="1835"/>
      <c r="YP1" s="1835"/>
      <c r="YQ1" s="1835"/>
      <c r="YR1" s="1835"/>
      <c r="YS1" s="1835"/>
      <c r="YT1" s="1835"/>
      <c r="YU1" s="1835"/>
      <c r="YV1" s="1835"/>
      <c r="YW1" s="1835"/>
      <c r="YX1" s="1835"/>
      <c r="YY1" s="1835"/>
      <c r="YZ1" s="1835"/>
      <c r="ZA1" s="1835"/>
      <c r="ZB1" s="1835"/>
      <c r="ZC1" s="1835"/>
      <c r="ZD1" s="1835"/>
      <c r="ZE1" s="1835"/>
      <c r="ZF1" s="1835"/>
      <c r="ZG1" s="1835"/>
      <c r="ZH1" s="1835"/>
      <c r="ZI1" s="1835"/>
      <c r="ZJ1" s="1835"/>
      <c r="ZK1" s="1835"/>
      <c r="ZL1" s="1835"/>
      <c r="ZM1" s="1835"/>
      <c r="ZN1" s="1835"/>
      <c r="ZO1" s="1835"/>
      <c r="ZP1" s="1835"/>
      <c r="ZQ1" s="1835"/>
      <c r="ZR1" s="1835"/>
      <c r="ZS1" s="1835"/>
      <c r="ZT1" s="1835"/>
      <c r="ZU1" s="1835"/>
      <c r="ZV1" s="1835"/>
      <c r="ZW1" s="1835"/>
      <c r="ZX1" s="1835"/>
      <c r="ZY1" s="1835"/>
      <c r="ZZ1" s="1835"/>
      <c r="AAA1" s="1835"/>
      <c r="AAB1" s="1835"/>
      <c r="AAC1" s="1835"/>
      <c r="AAD1" s="1835"/>
      <c r="AAE1" s="1835"/>
      <c r="AAF1" s="1835"/>
      <c r="AAG1" s="1835"/>
      <c r="AAH1" s="1835"/>
      <c r="AAI1" s="1835"/>
      <c r="AAJ1" s="1835"/>
      <c r="AAK1" s="1835"/>
      <c r="AAL1" s="1835"/>
      <c r="AAM1" s="1835"/>
      <c r="AAN1" s="1835"/>
      <c r="AAO1" s="1835"/>
      <c r="AAP1" s="1835"/>
      <c r="AAQ1" s="1835"/>
      <c r="AAR1" s="1835"/>
      <c r="AAS1" s="1835"/>
      <c r="AAT1" s="1835"/>
      <c r="AAU1" s="1835"/>
      <c r="AAV1" s="1835"/>
      <c r="AAW1" s="1835"/>
      <c r="AAX1" s="1835"/>
      <c r="AAY1" s="1835"/>
      <c r="AAZ1" s="1835"/>
      <c r="ABA1" s="1835"/>
      <c r="ABB1" s="1835"/>
      <c r="ABC1" s="1835"/>
      <c r="ABD1" s="1835"/>
      <c r="ABE1" s="1835"/>
      <c r="ABF1" s="1835"/>
      <c r="ABG1" s="1835"/>
      <c r="ABH1" s="1835"/>
      <c r="ABI1" s="1835"/>
      <c r="ABJ1" s="1835"/>
      <c r="ABK1" s="1835"/>
      <c r="ABL1" s="1835"/>
      <c r="ABM1" s="1835"/>
      <c r="ABN1" s="1835"/>
      <c r="ABO1" s="1835"/>
      <c r="ABP1" s="1835"/>
      <c r="ABQ1" s="1835"/>
      <c r="ABR1" s="1835"/>
      <c r="ABS1" s="1835"/>
      <c r="ABT1" s="1835"/>
      <c r="ABU1" s="1835"/>
      <c r="ABV1" s="1835"/>
      <c r="ABW1" s="1835"/>
      <c r="ABX1" s="1835"/>
      <c r="ABY1" s="1835"/>
      <c r="ABZ1" s="1835"/>
      <c r="ACA1" s="1835"/>
      <c r="ACB1" s="1835"/>
      <c r="ACC1" s="1835"/>
      <c r="ACD1" s="1835"/>
      <c r="ACE1" s="1835"/>
      <c r="ACF1" s="1835"/>
      <c r="ACG1" s="1835"/>
      <c r="ACH1" s="1835"/>
      <c r="ACI1" s="1835"/>
      <c r="ACJ1" s="1835"/>
      <c r="ACK1" s="1835"/>
      <c r="ACL1" s="1835"/>
      <c r="ACM1" s="1835"/>
      <c r="ACN1" s="1835"/>
      <c r="ACO1" s="1835"/>
      <c r="ACP1" s="1835"/>
      <c r="ACQ1" s="1835"/>
      <c r="ACR1" s="1835"/>
      <c r="ACS1" s="1835"/>
      <c r="ACT1" s="1835"/>
      <c r="ACU1" s="1835"/>
      <c r="ACV1" s="1835"/>
      <c r="ACW1" s="1835"/>
      <c r="ACX1" s="1835"/>
      <c r="ACY1" s="1835"/>
      <c r="ACZ1" s="1835"/>
      <c r="ADA1" s="1835"/>
      <c r="ADB1" s="1835"/>
      <c r="ADC1" s="1835"/>
      <c r="ADD1" s="1835"/>
      <c r="ADE1" s="1835"/>
      <c r="ADF1" s="1835"/>
      <c r="ADG1" s="1835"/>
      <c r="ADH1" s="1835"/>
      <c r="ADI1" s="1835"/>
      <c r="ADJ1" s="1835"/>
      <c r="ADK1" s="1835"/>
      <c r="ADL1" s="1835"/>
      <c r="ADM1" s="1835"/>
      <c r="ADN1" s="1835"/>
      <c r="ADO1" s="1835"/>
      <c r="ADP1" s="1835"/>
      <c r="ADQ1" s="1835"/>
      <c r="ADR1" s="1835"/>
      <c r="ADS1" s="1835"/>
      <c r="ADT1" s="1835"/>
      <c r="ADU1" s="1835"/>
      <c r="ADV1" s="1835"/>
      <c r="ADW1" s="1835"/>
      <c r="ADX1" s="1835"/>
      <c r="ADY1" s="1835"/>
      <c r="ADZ1" s="1835"/>
      <c r="AEA1" s="1835"/>
      <c r="AEB1" s="1835"/>
      <c r="AEC1" s="1835"/>
      <c r="AED1" s="1835"/>
      <c r="AEE1" s="1835"/>
      <c r="AEF1" s="1835"/>
      <c r="AEG1" s="1835"/>
      <c r="AEH1" s="1835"/>
      <c r="AEI1" s="1835"/>
      <c r="AEJ1" s="1835"/>
      <c r="AEK1" s="1835"/>
      <c r="AEL1" s="1835"/>
      <c r="AEM1" s="1835"/>
      <c r="AEN1" s="1835"/>
      <c r="AEO1" s="1835"/>
      <c r="AEP1" s="1835"/>
      <c r="AEQ1" s="1835"/>
      <c r="AER1" s="1835"/>
      <c r="AES1" s="1835"/>
      <c r="AET1" s="1835"/>
      <c r="AEU1" s="1835"/>
      <c r="AEV1" s="1835"/>
      <c r="AEW1" s="1835"/>
      <c r="AEX1" s="1835"/>
      <c r="AEY1" s="1835"/>
      <c r="AEZ1" s="1835"/>
      <c r="AFA1" s="1835"/>
      <c r="AFB1" s="1835"/>
      <c r="AFC1" s="1835"/>
      <c r="AFD1" s="1835"/>
      <c r="AFE1" s="1835"/>
      <c r="AFF1" s="1835"/>
      <c r="AFG1" s="1835"/>
      <c r="AFH1" s="1835"/>
      <c r="AFI1" s="1835"/>
      <c r="AFJ1" s="1835"/>
      <c r="AFK1" s="1835"/>
      <c r="AFL1" s="1835"/>
      <c r="AFM1" s="1835"/>
      <c r="AFN1" s="1835"/>
      <c r="AFO1" s="1835"/>
      <c r="AFP1" s="1835"/>
      <c r="AFQ1" s="1835"/>
      <c r="AFR1" s="1835"/>
      <c r="AFS1" s="1835"/>
      <c r="AFT1" s="1835"/>
      <c r="AFU1" s="1835"/>
      <c r="AFV1" s="1835"/>
      <c r="AFW1" s="1835"/>
      <c r="AFX1" s="1835"/>
      <c r="AFY1" s="1835"/>
      <c r="AFZ1" s="1835"/>
      <c r="AGA1" s="1835"/>
      <c r="AGB1" s="1835"/>
      <c r="AGC1" s="1835"/>
      <c r="AGD1" s="1835"/>
      <c r="AGE1" s="1835"/>
      <c r="AGF1" s="1835"/>
      <c r="AGG1" s="1835"/>
      <c r="AGH1" s="1835"/>
      <c r="AGI1" s="1835"/>
      <c r="AGJ1" s="1835"/>
      <c r="AGK1" s="1835"/>
      <c r="AGL1" s="1835"/>
      <c r="AGM1" s="1835"/>
      <c r="AGN1" s="1835"/>
      <c r="AGO1" s="1835"/>
      <c r="AGP1" s="1835"/>
      <c r="AGQ1" s="1835"/>
      <c r="AGR1" s="1835"/>
      <c r="AGS1" s="1835"/>
      <c r="AGT1" s="1835"/>
      <c r="AGU1" s="1835"/>
      <c r="AGV1" s="1835"/>
      <c r="AGW1" s="1835"/>
      <c r="AGX1" s="1835"/>
      <c r="AGY1" s="1835"/>
      <c r="AGZ1" s="1835"/>
      <c r="AHA1" s="1835"/>
      <c r="AHB1" s="1835"/>
      <c r="AHC1" s="1835"/>
      <c r="AHD1" s="1835"/>
      <c r="AHE1" s="1835"/>
      <c r="AHF1" s="1835"/>
      <c r="AHG1" s="1835"/>
      <c r="AHH1" s="1835"/>
      <c r="AHI1" s="1835"/>
      <c r="AHJ1" s="1835"/>
      <c r="AHK1" s="1835"/>
      <c r="AHL1" s="1835"/>
      <c r="AHM1" s="1835"/>
      <c r="AHN1" s="1835"/>
      <c r="AHO1" s="1835"/>
      <c r="AHP1" s="1835"/>
      <c r="AHQ1" s="1835"/>
      <c r="AHR1" s="1835"/>
      <c r="AHS1" s="1835"/>
      <c r="AHT1" s="1835"/>
      <c r="AHU1" s="1835"/>
      <c r="AHV1" s="1835"/>
      <c r="AHW1" s="1835"/>
      <c r="AHX1" s="1835"/>
      <c r="AHY1" s="1835"/>
      <c r="AHZ1" s="1835"/>
      <c r="AIA1" s="1835"/>
      <c r="AIB1" s="1835"/>
      <c r="AIC1" s="1835"/>
      <c r="AID1" s="1835"/>
      <c r="AIE1" s="1835"/>
      <c r="AIF1" s="1835"/>
      <c r="AIG1" s="1835"/>
      <c r="AIH1" s="1835"/>
      <c r="AII1" s="1835"/>
      <c r="AIJ1" s="1835"/>
      <c r="AIK1" s="1835"/>
      <c r="AIL1" s="1835"/>
      <c r="AIM1" s="1835"/>
      <c r="AIN1" s="1835"/>
      <c r="AIO1" s="1835"/>
      <c r="AIP1" s="1835"/>
      <c r="AIQ1" s="1835"/>
      <c r="AIR1" s="1835"/>
      <c r="AIS1" s="1835"/>
      <c r="AIT1" s="1835"/>
      <c r="AIU1" s="1835"/>
      <c r="AIV1" s="1835"/>
      <c r="AIW1" s="1835"/>
      <c r="AIX1" s="1835"/>
      <c r="AIY1" s="1835"/>
      <c r="AIZ1" s="1835"/>
      <c r="AJA1" s="1835"/>
      <c r="AJB1" s="1835"/>
      <c r="AJC1" s="1835"/>
      <c r="AJD1" s="1835"/>
      <c r="AJE1" s="1835"/>
      <c r="AJF1" s="1835"/>
      <c r="AJG1" s="1835"/>
      <c r="AJH1" s="1835"/>
      <c r="AJI1" s="1835"/>
      <c r="AJJ1" s="1835"/>
      <c r="AJK1" s="1835"/>
      <c r="AJL1" s="1835"/>
      <c r="AJM1" s="1835"/>
      <c r="AJN1" s="1835"/>
      <c r="AJO1" s="1835"/>
      <c r="AJP1" s="1835"/>
      <c r="AJQ1" s="1835"/>
      <c r="AJR1" s="1835"/>
      <c r="AJS1" s="1835"/>
      <c r="AJT1" s="1835"/>
      <c r="AJU1" s="1835"/>
      <c r="AJV1" s="1835"/>
      <c r="AJW1" s="1835"/>
      <c r="AJX1" s="1835"/>
      <c r="AJY1" s="1835"/>
      <c r="AJZ1" s="1835"/>
      <c r="AKA1" s="1835"/>
      <c r="AKB1" s="1835"/>
      <c r="AKC1" s="1835"/>
      <c r="AKD1" s="1835"/>
      <c r="AKE1" s="1835"/>
      <c r="AKF1" s="1835"/>
      <c r="AKG1" s="1835"/>
      <c r="AKH1" s="1835"/>
      <c r="AKI1" s="1835"/>
      <c r="AKJ1" s="1835"/>
      <c r="AKK1" s="1835"/>
      <c r="AKL1" s="1835"/>
      <c r="AKM1" s="1835"/>
      <c r="AKN1" s="1835"/>
      <c r="AKO1" s="1835"/>
      <c r="AKP1" s="1835"/>
      <c r="AKQ1" s="1835"/>
      <c r="AKR1" s="1835"/>
      <c r="AKS1" s="1835"/>
      <c r="AKT1" s="1835"/>
      <c r="AKU1" s="1835"/>
      <c r="AKV1" s="1835"/>
      <c r="AKW1" s="1835"/>
      <c r="AKX1" s="1835"/>
      <c r="AKY1" s="1835"/>
      <c r="AKZ1" s="1835"/>
      <c r="ALA1" s="1835"/>
      <c r="ALB1" s="1835"/>
      <c r="ALC1" s="1835"/>
      <c r="ALD1" s="1835"/>
      <c r="ALE1" s="1835"/>
      <c r="ALF1" s="1835"/>
      <c r="ALG1" s="1835"/>
      <c r="ALH1" s="1835"/>
      <c r="ALI1" s="1835"/>
      <c r="ALJ1" s="1835"/>
      <c r="ALK1" s="1835"/>
      <c r="ALL1" s="1835"/>
      <c r="ALM1" s="1835"/>
      <c r="ALN1" s="1835"/>
      <c r="ALO1" s="1835"/>
      <c r="ALP1" s="1835"/>
      <c r="ALQ1" s="1835"/>
      <c r="ALR1" s="1835"/>
      <c r="ALS1" s="1835"/>
      <c r="ALT1" s="1835"/>
      <c r="ALU1" s="1835"/>
      <c r="ALV1" s="1835"/>
      <c r="ALW1" s="1835"/>
      <c r="ALX1" s="1835"/>
      <c r="ALY1" s="1835"/>
      <c r="ALZ1" s="1835"/>
      <c r="AMA1" s="1835"/>
      <c r="AMB1" s="1835"/>
      <c r="AMC1" s="1835"/>
      <c r="AMD1" s="1835"/>
      <c r="AME1" s="1835"/>
      <c r="AMF1" s="1835"/>
      <c r="AMG1" s="1835"/>
      <c r="AMH1" s="1835"/>
      <c r="AMI1" s="1835"/>
      <c r="AMJ1" s="1835"/>
      <c r="AMK1" s="1835"/>
      <c r="AML1" s="1835"/>
      <c r="AMM1" s="1835"/>
      <c r="AMN1" s="1835"/>
      <c r="AMO1" s="1835"/>
      <c r="AMP1" s="1835"/>
      <c r="AMQ1" s="1835"/>
      <c r="AMR1" s="1835"/>
      <c r="AMS1" s="1835"/>
      <c r="AMT1" s="1835"/>
      <c r="AMU1" s="1835"/>
      <c r="AMV1" s="1835"/>
      <c r="AMW1" s="1835"/>
      <c r="AMX1" s="1835"/>
      <c r="AMY1" s="1835"/>
      <c r="AMZ1" s="1835"/>
      <c r="ANA1" s="1835"/>
      <c r="ANB1" s="1835"/>
      <c r="ANC1" s="1835"/>
      <c r="AND1" s="1835"/>
      <c r="ANE1" s="1835"/>
      <c r="ANF1" s="1835"/>
      <c r="ANG1" s="1835"/>
      <c r="ANH1" s="1835"/>
      <c r="ANI1" s="1835"/>
      <c r="ANJ1" s="1835"/>
      <c r="ANK1" s="1835"/>
      <c r="ANL1" s="1835"/>
      <c r="ANM1" s="1835"/>
      <c r="ANN1" s="1835"/>
      <c r="ANO1" s="1835"/>
      <c r="ANP1" s="1835"/>
      <c r="ANQ1" s="1835"/>
      <c r="ANR1" s="1835"/>
      <c r="ANS1" s="1835"/>
      <c r="ANT1" s="1835"/>
      <c r="ANU1" s="1835"/>
      <c r="ANV1" s="1835"/>
      <c r="ANW1" s="1835"/>
      <c r="ANX1" s="1835"/>
      <c r="ANY1" s="1835"/>
      <c r="ANZ1" s="1835"/>
      <c r="AOA1" s="1835"/>
      <c r="AOB1" s="1835"/>
      <c r="AOC1" s="1835"/>
      <c r="AOD1" s="1835"/>
      <c r="AOE1" s="1835"/>
      <c r="AOF1" s="1835"/>
      <c r="AOG1" s="1835"/>
      <c r="AOH1" s="1835"/>
      <c r="AOI1" s="1835"/>
      <c r="AOJ1" s="1835"/>
      <c r="AOK1" s="1835"/>
      <c r="AOL1" s="1835"/>
      <c r="AOM1" s="1835"/>
      <c r="AON1" s="1835"/>
      <c r="AOO1" s="1835"/>
      <c r="AOP1" s="1835"/>
      <c r="AOQ1" s="1835"/>
      <c r="AOR1" s="1835"/>
      <c r="AOS1" s="1835"/>
      <c r="AOT1" s="1835"/>
      <c r="AOU1" s="1835"/>
      <c r="AOV1" s="1835"/>
      <c r="AOW1" s="1835"/>
      <c r="AOX1" s="1835"/>
      <c r="AOY1" s="1835"/>
      <c r="AOZ1" s="1835"/>
      <c r="APA1" s="1835"/>
      <c r="APB1" s="1835"/>
      <c r="APC1" s="1835"/>
      <c r="APD1" s="1835"/>
      <c r="APE1" s="1835"/>
      <c r="APF1" s="1835"/>
      <c r="APG1" s="1835"/>
      <c r="APH1" s="1835"/>
      <c r="API1" s="1835"/>
      <c r="APJ1" s="1835"/>
      <c r="APK1" s="1835"/>
      <c r="APL1" s="1835"/>
      <c r="APM1" s="1835"/>
      <c r="APN1" s="1835"/>
      <c r="APO1" s="1835"/>
      <c r="APP1" s="1835"/>
      <c r="APQ1" s="1835"/>
      <c r="APR1" s="1835"/>
      <c r="APS1" s="1835"/>
      <c r="APT1" s="1835"/>
      <c r="APU1" s="1835"/>
      <c r="APV1" s="1835"/>
      <c r="APW1" s="1835"/>
      <c r="APX1" s="1835"/>
      <c r="APY1" s="1835"/>
      <c r="APZ1" s="1835"/>
      <c r="AQA1" s="1835"/>
      <c r="AQB1" s="1835"/>
      <c r="AQC1" s="1835"/>
      <c r="AQD1" s="1835"/>
      <c r="AQE1" s="1835"/>
      <c r="AQF1" s="1835"/>
      <c r="AQG1" s="1835"/>
      <c r="AQH1" s="1835"/>
      <c r="AQI1" s="1835"/>
      <c r="AQJ1" s="1835"/>
      <c r="AQK1" s="1835"/>
      <c r="AQL1" s="1835"/>
      <c r="AQM1" s="1835"/>
      <c r="AQN1" s="1835"/>
      <c r="AQO1" s="1835"/>
      <c r="AQP1" s="1835"/>
      <c r="AQQ1" s="1835"/>
      <c r="AQR1" s="1835"/>
      <c r="AQS1" s="1835"/>
      <c r="AQT1" s="1835"/>
      <c r="AQU1" s="1835"/>
      <c r="AQV1" s="1835"/>
      <c r="AQW1" s="1835"/>
      <c r="AQX1" s="1835"/>
      <c r="AQY1" s="1835"/>
      <c r="AQZ1" s="1835"/>
      <c r="ARA1" s="1835"/>
      <c r="ARB1" s="1835"/>
      <c r="ARC1" s="1835"/>
      <c r="ARD1" s="1835"/>
      <c r="ARE1" s="1835"/>
      <c r="ARF1" s="1835"/>
      <c r="ARG1" s="1835"/>
      <c r="ARH1" s="1835"/>
      <c r="ARI1" s="1835"/>
      <c r="ARJ1" s="1835"/>
      <c r="ARK1" s="1835"/>
      <c r="ARL1" s="1835"/>
      <c r="ARM1" s="1835"/>
      <c r="ARN1" s="1835"/>
      <c r="ARO1" s="1835"/>
      <c r="ARP1" s="1835"/>
      <c r="ARQ1" s="1835"/>
      <c r="ARR1" s="1835"/>
      <c r="ARS1" s="1835"/>
      <c r="ART1" s="1835"/>
      <c r="ARU1" s="1835"/>
      <c r="ARV1" s="1835"/>
      <c r="ARW1" s="1835"/>
      <c r="ARX1" s="1835"/>
      <c r="ARY1" s="1835"/>
      <c r="ARZ1" s="1835"/>
      <c r="ASA1" s="1835"/>
      <c r="ASB1" s="1835"/>
      <c r="ASC1" s="1835"/>
      <c r="ASD1" s="1835"/>
      <c r="ASE1" s="1835"/>
      <c r="ASF1" s="1835"/>
      <c r="ASG1" s="1835"/>
      <c r="ASH1" s="1835"/>
      <c r="ASI1" s="1835"/>
      <c r="ASJ1" s="1835"/>
      <c r="ASK1" s="1835"/>
      <c r="ASL1" s="1835"/>
      <c r="ASM1" s="1835"/>
      <c r="ASN1" s="1835"/>
      <c r="ASO1" s="1835"/>
      <c r="ASP1" s="1835"/>
      <c r="ASQ1" s="1835"/>
      <c r="ASR1" s="1835"/>
      <c r="ASS1" s="1835"/>
      <c r="AST1" s="1835"/>
      <c r="ASU1" s="1835"/>
      <c r="ASV1" s="1835"/>
      <c r="ASW1" s="1835"/>
      <c r="ASX1" s="1835"/>
      <c r="ASY1" s="1835"/>
      <c r="ASZ1" s="1835"/>
      <c r="ATA1" s="1835"/>
      <c r="ATB1" s="1835"/>
      <c r="ATC1" s="1835"/>
      <c r="ATD1" s="1835"/>
      <c r="ATE1" s="1835"/>
      <c r="ATF1" s="1835"/>
      <c r="ATG1" s="1835"/>
      <c r="ATH1" s="1835"/>
      <c r="ATI1" s="1835"/>
      <c r="ATJ1" s="1835"/>
      <c r="ATK1" s="1835"/>
      <c r="ATL1" s="1835"/>
      <c r="ATM1" s="1835"/>
      <c r="ATN1" s="1835"/>
      <c r="ATO1" s="1835"/>
      <c r="ATP1" s="1835"/>
      <c r="ATQ1" s="1835"/>
      <c r="ATR1" s="1835"/>
      <c r="ATS1" s="1835"/>
      <c r="ATT1" s="1835"/>
      <c r="ATU1" s="1835"/>
      <c r="ATV1" s="1835"/>
      <c r="ATW1" s="1835"/>
      <c r="ATX1" s="1835"/>
      <c r="ATY1" s="1835"/>
      <c r="ATZ1" s="1835"/>
      <c r="AUA1" s="1835"/>
      <c r="AUB1" s="1835"/>
      <c r="AUC1" s="1835"/>
      <c r="AUD1" s="1835"/>
      <c r="AUE1" s="1835"/>
      <c r="AUF1" s="1835"/>
      <c r="AUG1" s="1835"/>
      <c r="AUH1" s="1835"/>
      <c r="AUI1" s="1835"/>
      <c r="AUJ1" s="1835"/>
      <c r="AUK1" s="1835"/>
      <c r="AUL1" s="1835"/>
      <c r="AUM1" s="1835"/>
      <c r="AUN1" s="1835"/>
      <c r="AUO1" s="1835"/>
      <c r="AUP1" s="1835"/>
      <c r="AUQ1" s="1835"/>
      <c r="AUR1" s="1835"/>
      <c r="AUS1" s="1835"/>
      <c r="AUT1" s="1835"/>
      <c r="AUU1" s="1835"/>
      <c r="AUV1" s="1835"/>
      <c r="AUW1" s="1835"/>
      <c r="AUX1" s="1835"/>
      <c r="AUY1" s="1835"/>
      <c r="AUZ1" s="1835"/>
      <c r="AVA1" s="1835"/>
      <c r="AVB1" s="1835"/>
      <c r="AVC1" s="1835"/>
      <c r="AVD1" s="1835"/>
      <c r="AVE1" s="1835"/>
      <c r="AVF1" s="1835"/>
      <c r="AVG1" s="1835"/>
      <c r="AVH1" s="1835"/>
      <c r="AVI1" s="1835"/>
      <c r="AVJ1" s="1835"/>
      <c r="AVK1" s="1835"/>
      <c r="AVL1" s="1835"/>
      <c r="AVM1" s="1835"/>
      <c r="AVN1" s="1835"/>
      <c r="AVO1" s="1835"/>
      <c r="AVP1" s="1835"/>
      <c r="AVQ1" s="1835"/>
      <c r="AVR1" s="1835"/>
      <c r="AVS1" s="1835"/>
      <c r="AVT1" s="1835"/>
      <c r="AVU1" s="1835"/>
      <c r="AVV1" s="1835"/>
      <c r="AVW1" s="1835"/>
      <c r="AVX1" s="1835"/>
      <c r="AVY1" s="1835"/>
      <c r="AVZ1" s="1835"/>
      <c r="AWA1" s="1835"/>
      <c r="AWB1" s="1835"/>
      <c r="AWC1" s="1835"/>
      <c r="AWD1" s="1835"/>
      <c r="AWE1" s="1835"/>
      <c r="AWF1" s="1835"/>
      <c r="AWG1" s="1835"/>
      <c r="AWH1" s="1835"/>
      <c r="AWI1" s="1835"/>
      <c r="AWJ1" s="1835"/>
      <c r="AWK1" s="1835"/>
      <c r="AWL1" s="1835"/>
      <c r="AWM1" s="1835"/>
      <c r="AWN1" s="1835"/>
      <c r="AWO1" s="1835"/>
      <c r="AWP1" s="1835"/>
      <c r="AWQ1" s="1835"/>
      <c r="AWR1" s="1835"/>
      <c r="AWS1" s="1835"/>
      <c r="AWT1" s="1835"/>
      <c r="AWU1" s="1835"/>
      <c r="AWV1" s="1835"/>
      <c r="AWW1" s="1835"/>
      <c r="AWX1" s="1835"/>
      <c r="AWY1" s="1835"/>
      <c r="AWZ1" s="1835"/>
      <c r="AXA1" s="1835"/>
      <c r="AXB1" s="1835"/>
      <c r="AXC1" s="1835"/>
      <c r="AXD1" s="1835"/>
      <c r="AXE1" s="1835"/>
      <c r="AXF1" s="1835"/>
      <c r="AXG1" s="1835"/>
      <c r="AXH1" s="1835"/>
      <c r="AXI1" s="1835"/>
      <c r="AXJ1" s="1835"/>
      <c r="AXK1" s="1835"/>
      <c r="AXL1" s="1835"/>
      <c r="AXM1" s="1835"/>
      <c r="AXN1" s="1835"/>
      <c r="AXO1" s="1835"/>
      <c r="AXP1" s="1835"/>
      <c r="AXQ1" s="1835"/>
      <c r="AXR1" s="1835"/>
      <c r="AXS1" s="1835"/>
      <c r="AXT1" s="1835"/>
      <c r="AXU1" s="1835"/>
      <c r="AXV1" s="1835"/>
      <c r="AXW1" s="1835"/>
      <c r="AXX1" s="1835"/>
      <c r="AXY1" s="1835"/>
      <c r="AXZ1" s="1835"/>
      <c r="AYA1" s="1835"/>
      <c r="AYB1" s="1835"/>
      <c r="AYC1" s="1835"/>
      <c r="AYD1" s="1835"/>
      <c r="AYE1" s="1835"/>
      <c r="AYF1" s="1835"/>
      <c r="AYG1" s="1835"/>
      <c r="AYH1" s="1835"/>
      <c r="AYI1" s="1835"/>
      <c r="AYJ1" s="1835"/>
      <c r="AYK1" s="1835"/>
      <c r="AYL1" s="1835"/>
      <c r="AYM1" s="1835"/>
      <c r="AYN1" s="1835"/>
      <c r="AYO1" s="1835"/>
      <c r="AYP1" s="1835"/>
      <c r="AYQ1" s="1835"/>
      <c r="AYR1" s="1835"/>
      <c r="AYS1" s="1835"/>
      <c r="AYT1" s="1835"/>
      <c r="AYU1" s="1835"/>
      <c r="AYV1" s="1835"/>
      <c r="AYW1" s="1835"/>
      <c r="AYX1" s="1835"/>
      <c r="AYY1" s="1835"/>
      <c r="AYZ1" s="1835"/>
      <c r="AZA1" s="1835"/>
      <c r="AZB1" s="1835"/>
      <c r="AZC1" s="1835"/>
      <c r="AZD1" s="1835"/>
      <c r="AZE1" s="1835"/>
      <c r="AZF1" s="1835"/>
      <c r="AZG1" s="1835"/>
      <c r="AZH1" s="1835"/>
      <c r="AZI1" s="1835"/>
      <c r="AZJ1" s="1835"/>
      <c r="AZK1" s="1835"/>
      <c r="AZL1" s="1835"/>
      <c r="AZM1" s="1835"/>
      <c r="AZN1" s="1835"/>
      <c r="AZO1" s="1835"/>
      <c r="AZP1" s="1835"/>
      <c r="AZQ1" s="1835"/>
      <c r="AZR1" s="1835"/>
      <c r="AZS1" s="1835"/>
      <c r="AZT1" s="1835"/>
      <c r="AZU1" s="1835"/>
      <c r="AZV1" s="1835"/>
      <c r="AZW1" s="1835"/>
      <c r="AZX1" s="1835"/>
      <c r="AZY1" s="1835"/>
      <c r="AZZ1" s="1835"/>
      <c r="BAA1" s="1835"/>
      <c r="BAB1" s="1835"/>
      <c r="BAC1" s="1835"/>
      <c r="BAD1" s="1835"/>
      <c r="BAE1" s="1835"/>
      <c r="BAF1" s="1835"/>
      <c r="BAG1" s="1835"/>
      <c r="BAH1" s="1835"/>
      <c r="BAI1" s="1835"/>
      <c r="BAJ1" s="1835"/>
      <c r="BAK1" s="1835"/>
      <c r="BAL1" s="1835"/>
      <c r="BAM1" s="1835"/>
      <c r="BAN1" s="1835"/>
      <c r="BAO1" s="1835"/>
      <c r="BAP1" s="1835"/>
      <c r="BAQ1" s="1835"/>
      <c r="BAR1" s="1835"/>
      <c r="BAS1" s="1835"/>
      <c r="BAT1" s="1835"/>
      <c r="BAU1" s="1835"/>
      <c r="BAV1" s="1835"/>
      <c r="BAW1" s="1835"/>
      <c r="BAX1" s="1835"/>
      <c r="BAY1" s="1835"/>
      <c r="BAZ1" s="1835"/>
      <c r="BBA1" s="1835"/>
      <c r="BBB1" s="1835"/>
      <c r="BBC1" s="1835"/>
      <c r="BBD1" s="1835"/>
      <c r="BBE1" s="1835"/>
      <c r="BBF1" s="1835"/>
      <c r="BBG1" s="1835"/>
      <c r="BBH1" s="1835"/>
      <c r="BBI1" s="1835"/>
      <c r="BBJ1" s="1835"/>
      <c r="BBK1" s="1835"/>
      <c r="BBL1" s="1835"/>
      <c r="BBM1" s="1835"/>
      <c r="BBN1" s="1835"/>
      <c r="BBO1" s="1835"/>
      <c r="BBP1" s="1835"/>
      <c r="BBQ1" s="1835"/>
      <c r="BBR1" s="1835"/>
      <c r="BBS1" s="1835"/>
      <c r="BBT1" s="1835"/>
      <c r="BBU1" s="1835"/>
      <c r="BBV1" s="1835"/>
      <c r="BBW1" s="1835"/>
      <c r="BBX1" s="1835"/>
      <c r="BBY1" s="1835"/>
      <c r="BBZ1" s="1835"/>
      <c r="BCA1" s="1835"/>
      <c r="BCB1" s="1835"/>
      <c r="BCC1" s="1835"/>
      <c r="BCD1" s="1835"/>
      <c r="BCE1" s="1835"/>
      <c r="BCF1" s="1835"/>
      <c r="BCG1" s="1835"/>
      <c r="BCH1" s="1835"/>
      <c r="BCI1" s="1835"/>
      <c r="BCJ1" s="1835"/>
      <c r="BCK1" s="1835"/>
      <c r="BCL1" s="1835"/>
      <c r="BCM1" s="1835"/>
      <c r="BCN1" s="1835"/>
      <c r="BCO1" s="1835"/>
      <c r="BCP1" s="1835"/>
      <c r="BCQ1" s="1835"/>
      <c r="BCR1" s="1835"/>
      <c r="BCS1" s="1835"/>
      <c r="BCT1" s="1835"/>
      <c r="BCU1" s="1835"/>
      <c r="BCV1" s="1835"/>
      <c r="BCW1" s="1835"/>
      <c r="BCX1" s="1835"/>
      <c r="BCY1" s="1835"/>
      <c r="BCZ1" s="1835"/>
      <c r="BDA1" s="1835"/>
      <c r="BDB1" s="1835"/>
      <c r="BDC1" s="1835"/>
      <c r="BDD1" s="1835"/>
      <c r="BDE1" s="1835"/>
      <c r="BDF1" s="1835"/>
      <c r="BDG1" s="1835"/>
      <c r="BDH1" s="1835"/>
      <c r="BDI1" s="1835"/>
      <c r="BDJ1" s="1835"/>
      <c r="BDK1" s="1835"/>
      <c r="BDL1" s="1835"/>
      <c r="BDM1" s="1835"/>
      <c r="BDN1" s="1835"/>
      <c r="BDO1" s="1835"/>
      <c r="BDP1" s="1835"/>
      <c r="BDQ1" s="1835"/>
      <c r="BDR1" s="1835"/>
      <c r="BDS1" s="1835"/>
      <c r="BDT1" s="1835"/>
      <c r="BDU1" s="1835"/>
      <c r="BDV1" s="1835"/>
      <c r="BDW1" s="1835"/>
      <c r="BDX1" s="1835"/>
      <c r="BDY1" s="1835"/>
      <c r="BDZ1" s="1835"/>
      <c r="BEA1" s="1835"/>
      <c r="BEB1" s="1835"/>
      <c r="BEC1" s="1835"/>
      <c r="BED1" s="1835"/>
      <c r="BEE1" s="1835"/>
      <c r="BEF1" s="1835"/>
      <c r="BEG1" s="1835"/>
      <c r="BEH1" s="1835"/>
      <c r="BEI1" s="1835"/>
      <c r="BEJ1" s="1835"/>
      <c r="BEK1" s="1835"/>
      <c r="BEL1" s="1835"/>
      <c r="BEM1" s="1835"/>
      <c r="BEN1" s="1835"/>
      <c r="BEO1" s="1835"/>
      <c r="BEP1" s="1835"/>
      <c r="BEQ1" s="1835"/>
      <c r="BER1" s="1835"/>
      <c r="BES1" s="1835"/>
      <c r="BET1" s="1835"/>
      <c r="BEU1" s="1835"/>
      <c r="BEV1" s="1835"/>
      <c r="BEW1" s="1835"/>
      <c r="BEX1" s="1835"/>
      <c r="BEY1" s="1835"/>
      <c r="BEZ1" s="1835"/>
      <c r="BFA1" s="1835"/>
      <c r="BFB1" s="1835"/>
      <c r="BFC1" s="1835"/>
      <c r="BFD1" s="1835"/>
      <c r="BFE1" s="1835"/>
      <c r="BFF1" s="1835"/>
      <c r="BFG1" s="1835"/>
      <c r="BFH1" s="1835"/>
      <c r="BFI1" s="1835"/>
      <c r="BFJ1" s="1835"/>
      <c r="BFK1" s="1835"/>
      <c r="BFL1" s="1835"/>
      <c r="BFM1" s="1835"/>
      <c r="BFN1" s="1835"/>
      <c r="BFO1" s="1835"/>
      <c r="BFP1" s="1835"/>
      <c r="BFQ1" s="1835"/>
      <c r="BFR1" s="1835"/>
      <c r="BFS1" s="1835"/>
      <c r="BFT1" s="1835"/>
      <c r="BFU1" s="1835"/>
      <c r="BFV1" s="1835"/>
      <c r="BFW1" s="1835"/>
      <c r="BFX1" s="1835"/>
      <c r="BFY1" s="1835"/>
      <c r="BFZ1" s="1835"/>
      <c r="BGA1" s="1835"/>
      <c r="BGB1" s="1835"/>
      <c r="BGC1" s="1835"/>
      <c r="BGD1" s="1835"/>
      <c r="BGE1" s="1835"/>
      <c r="BGF1" s="1835"/>
      <c r="BGG1" s="1835"/>
      <c r="BGH1" s="1835"/>
      <c r="BGI1" s="1835"/>
      <c r="BGJ1" s="1835"/>
      <c r="BGK1" s="1835"/>
      <c r="BGL1" s="1835"/>
      <c r="BGM1" s="1835"/>
      <c r="BGN1" s="1835"/>
      <c r="BGO1" s="1835"/>
      <c r="BGP1" s="1835"/>
      <c r="BGQ1" s="1835"/>
      <c r="BGR1" s="1835"/>
      <c r="BGS1" s="1835"/>
      <c r="BGT1" s="1835"/>
      <c r="BGU1" s="1835"/>
      <c r="BGV1" s="1835"/>
      <c r="BGW1" s="1835"/>
      <c r="BGX1" s="1835"/>
      <c r="BGY1" s="1835"/>
      <c r="BGZ1" s="1835"/>
      <c r="BHA1" s="1835"/>
      <c r="BHB1" s="1835"/>
      <c r="BHC1" s="1835"/>
      <c r="BHD1" s="1835"/>
      <c r="BHE1" s="1835"/>
      <c r="BHF1" s="1835"/>
      <c r="BHG1" s="1835"/>
      <c r="BHH1" s="1835"/>
      <c r="BHI1" s="1835"/>
      <c r="BHJ1" s="1835"/>
      <c r="BHK1" s="1835"/>
      <c r="BHL1" s="1835"/>
      <c r="BHM1" s="1835"/>
      <c r="BHN1" s="1835"/>
      <c r="BHO1" s="1835"/>
      <c r="BHP1" s="1835"/>
      <c r="BHQ1" s="1835"/>
      <c r="BHR1" s="1835"/>
      <c r="BHS1" s="1835"/>
      <c r="BHT1" s="1835"/>
      <c r="BHU1" s="1835"/>
      <c r="BHV1" s="1835"/>
      <c r="BHW1" s="1835"/>
      <c r="BHX1" s="1835"/>
      <c r="BHY1" s="1835"/>
      <c r="BHZ1" s="1835"/>
      <c r="BIA1" s="1835"/>
      <c r="BIB1" s="1835"/>
      <c r="BIC1" s="1835"/>
      <c r="BID1" s="1835"/>
      <c r="BIE1" s="1835"/>
      <c r="BIF1" s="1835"/>
      <c r="BIG1" s="1835"/>
      <c r="BIH1" s="1835"/>
      <c r="BII1" s="1835"/>
      <c r="BIJ1" s="1835"/>
      <c r="BIK1" s="1835"/>
      <c r="BIL1" s="1835"/>
      <c r="BIM1" s="1835"/>
      <c r="BIN1" s="1835"/>
      <c r="BIO1" s="1835"/>
      <c r="BIP1" s="1835"/>
      <c r="BIQ1" s="1835"/>
      <c r="BIR1" s="1835"/>
      <c r="BIS1" s="1835"/>
      <c r="BIT1" s="1835"/>
      <c r="BIU1" s="1835"/>
      <c r="BIV1" s="1835"/>
      <c r="BIW1" s="1835"/>
      <c r="BIX1" s="1835"/>
      <c r="BIY1" s="1835"/>
      <c r="BIZ1" s="1835"/>
      <c r="BJA1" s="1835"/>
      <c r="BJB1" s="1835"/>
      <c r="BJC1" s="1835"/>
      <c r="BJD1" s="1835"/>
      <c r="BJE1" s="1835"/>
      <c r="BJF1" s="1835"/>
      <c r="BJG1" s="1835"/>
      <c r="BJH1" s="1835"/>
      <c r="BJI1" s="1835"/>
      <c r="BJJ1" s="1835"/>
      <c r="BJK1" s="1835"/>
      <c r="BJL1" s="1835"/>
      <c r="BJM1" s="1835"/>
      <c r="BJN1" s="1835"/>
      <c r="BJO1" s="1835"/>
      <c r="BJP1" s="1835"/>
      <c r="BJQ1" s="1835"/>
      <c r="BJR1" s="1835"/>
      <c r="BJS1" s="1835"/>
      <c r="BJT1" s="1835"/>
      <c r="BJU1" s="1835"/>
      <c r="BJV1" s="1835"/>
      <c r="BJW1" s="1835"/>
      <c r="BJX1" s="1835"/>
      <c r="BJY1" s="1835"/>
      <c r="BJZ1" s="1835"/>
      <c r="BKA1" s="1835"/>
      <c r="BKB1" s="1835"/>
      <c r="BKC1" s="1835"/>
      <c r="BKD1" s="1835"/>
      <c r="BKE1" s="1835"/>
      <c r="BKF1" s="1835"/>
      <c r="BKG1" s="1835"/>
      <c r="BKH1" s="1835"/>
      <c r="BKI1" s="1835"/>
      <c r="BKJ1" s="1835"/>
      <c r="BKK1" s="1835"/>
      <c r="BKL1" s="1835"/>
      <c r="BKM1" s="1835"/>
      <c r="BKN1" s="1835"/>
      <c r="BKO1" s="1835"/>
      <c r="BKP1" s="1835"/>
      <c r="BKQ1" s="1835"/>
      <c r="BKR1" s="1835"/>
      <c r="BKS1" s="1835"/>
      <c r="BKT1" s="1835"/>
      <c r="BKU1" s="1835"/>
      <c r="BKV1" s="1835"/>
      <c r="BKW1" s="1835"/>
      <c r="BKX1" s="1835"/>
      <c r="BKY1" s="1835"/>
      <c r="BKZ1" s="1835"/>
      <c r="BLA1" s="1835"/>
      <c r="BLB1" s="1835"/>
      <c r="BLC1" s="1835"/>
      <c r="BLD1" s="1835"/>
      <c r="BLE1" s="1835"/>
      <c r="BLF1" s="1835"/>
      <c r="BLG1" s="1835"/>
      <c r="BLH1" s="1835"/>
      <c r="BLI1" s="1835"/>
      <c r="BLJ1" s="1835"/>
      <c r="BLK1" s="1835"/>
      <c r="BLL1" s="1835"/>
      <c r="BLM1" s="1835"/>
      <c r="BLN1" s="1835"/>
      <c r="BLO1" s="1835"/>
      <c r="BLP1" s="1835"/>
      <c r="BLQ1" s="1835"/>
      <c r="BLR1" s="1835"/>
      <c r="BLS1" s="1835"/>
      <c r="BLT1" s="1835"/>
      <c r="BLU1" s="1835"/>
      <c r="BLV1" s="1835"/>
      <c r="BLW1" s="1835"/>
      <c r="BLX1" s="1835"/>
      <c r="BLY1" s="1835"/>
      <c r="BLZ1" s="1835"/>
      <c r="BMA1" s="1835"/>
      <c r="BMB1" s="1835"/>
      <c r="BMC1" s="1835"/>
      <c r="BMD1" s="1835"/>
      <c r="BME1" s="1835"/>
      <c r="BMF1" s="1835"/>
      <c r="BMG1" s="1835"/>
      <c r="BMH1" s="1835"/>
      <c r="BMI1" s="1835"/>
      <c r="BMJ1" s="1835"/>
      <c r="BMK1" s="1835"/>
      <c r="BML1" s="1835"/>
      <c r="BMM1" s="1835"/>
      <c r="BMN1" s="1835"/>
      <c r="BMO1" s="1835"/>
      <c r="BMP1" s="1835"/>
      <c r="BMQ1" s="1835"/>
      <c r="BMR1" s="1835"/>
      <c r="BMS1" s="1835"/>
      <c r="BMT1" s="1835"/>
      <c r="BMU1" s="1835"/>
      <c r="BMV1" s="1835"/>
      <c r="BMW1" s="1835"/>
      <c r="BMX1" s="1835"/>
      <c r="BMY1" s="1835"/>
      <c r="BMZ1" s="1835"/>
      <c r="BNA1" s="1835"/>
      <c r="BNB1" s="1835"/>
      <c r="BNC1" s="1835"/>
      <c r="BND1" s="1835"/>
      <c r="BNE1" s="1835"/>
      <c r="BNF1" s="1835"/>
      <c r="BNG1" s="1835"/>
      <c r="BNH1" s="1835"/>
      <c r="BNI1" s="1835"/>
      <c r="BNJ1" s="1835"/>
      <c r="BNK1" s="1835"/>
      <c r="BNL1" s="1835"/>
      <c r="BNM1" s="1835"/>
      <c r="BNN1" s="1835"/>
      <c r="BNO1" s="1835"/>
      <c r="BNP1" s="1835"/>
      <c r="BNQ1" s="1835"/>
      <c r="BNR1" s="1835"/>
      <c r="BNS1" s="1835"/>
      <c r="BNT1" s="1835"/>
      <c r="BNU1" s="1835"/>
      <c r="BNV1" s="1835"/>
      <c r="BNW1" s="1835"/>
      <c r="BNX1" s="1835"/>
      <c r="BNY1" s="1835"/>
      <c r="BNZ1" s="1835"/>
      <c r="BOA1" s="1835"/>
      <c r="BOB1" s="1835"/>
      <c r="BOC1" s="1835"/>
      <c r="BOD1" s="1835"/>
      <c r="BOE1" s="1835"/>
      <c r="BOF1" s="1835"/>
      <c r="BOG1" s="1835"/>
      <c r="BOH1" s="1835"/>
      <c r="BOI1" s="1835"/>
      <c r="BOJ1" s="1835"/>
      <c r="BOK1" s="1835"/>
      <c r="BOL1" s="1835"/>
      <c r="BOM1" s="1835"/>
      <c r="BON1" s="1835"/>
      <c r="BOO1" s="1835"/>
      <c r="BOP1" s="1835"/>
      <c r="BOQ1" s="1835"/>
      <c r="BOR1" s="1835"/>
      <c r="BOS1" s="1835"/>
      <c r="BOT1" s="1835"/>
      <c r="BOU1" s="1835"/>
      <c r="BOV1" s="1835"/>
      <c r="BOW1" s="1835"/>
      <c r="BOX1" s="1835"/>
      <c r="BOY1" s="1835"/>
      <c r="BOZ1" s="1835"/>
      <c r="BPA1" s="1835"/>
      <c r="BPB1" s="1835"/>
      <c r="BPC1" s="1835"/>
      <c r="BPD1" s="1835"/>
      <c r="BPE1" s="1835"/>
      <c r="BPF1" s="1835"/>
      <c r="BPG1" s="1835"/>
      <c r="BPH1" s="1835"/>
      <c r="BPI1" s="1835"/>
      <c r="BPJ1" s="1835"/>
      <c r="BPK1" s="1835"/>
      <c r="BPL1" s="1835"/>
      <c r="BPM1" s="1835"/>
      <c r="BPN1" s="1835"/>
      <c r="BPO1" s="1835"/>
      <c r="BPP1" s="1835"/>
      <c r="BPQ1" s="1835"/>
      <c r="BPR1" s="1835"/>
      <c r="BPS1" s="1835"/>
      <c r="BPT1" s="1835"/>
      <c r="BPU1" s="1835"/>
      <c r="BPV1" s="1835"/>
      <c r="BPW1" s="1835"/>
      <c r="BPX1" s="1835"/>
      <c r="BPY1" s="1835"/>
      <c r="BPZ1" s="1835"/>
      <c r="BQA1" s="1835"/>
      <c r="BQB1" s="1835"/>
      <c r="BQC1" s="1835"/>
      <c r="BQD1" s="1835"/>
      <c r="BQE1" s="1835"/>
      <c r="BQF1" s="1835"/>
      <c r="BQG1" s="1835"/>
      <c r="BQH1" s="1835"/>
      <c r="BQI1" s="1835"/>
      <c r="BQJ1" s="1835"/>
      <c r="BQK1" s="1835"/>
      <c r="BQL1" s="1835"/>
      <c r="BQM1" s="1835"/>
      <c r="BQN1" s="1835"/>
      <c r="BQO1" s="1835"/>
      <c r="BQP1" s="1835"/>
      <c r="BQQ1" s="1835"/>
      <c r="BQR1" s="1835"/>
      <c r="BQS1" s="1835"/>
      <c r="BQT1" s="1835"/>
      <c r="BQU1" s="1835"/>
      <c r="BQV1" s="1835"/>
      <c r="BQW1" s="1835"/>
      <c r="BQX1" s="1835"/>
      <c r="BQY1" s="1835"/>
      <c r="BQZ1" s="1835"/>
      <c r="BRA1" s="1835"/>
      <c r="BRB1" s="1835"/>
      <c r="BRC1" s="1835"/>
      <c r="BRD1" s="1835"/>
      <c r="BRE1" s="1835"/>
      <c r="BRF1" s="1835"/>
      <c r="BRG1" s="1835"/>
      <c r="BRH1" s="1835"/>
      <c r="BRI1" s="1835"/>
      <c r="BRJ1" s="1835"/>
      <c r="BRK1" s="1835"/>
      <c r="BRL1" s="1835"/>
      <c r="BRM1" s="1835"/>
      <c r="BRN1" s="1835"/>
      <c r="BRO1" s="1835"/>
      <c r="BRP1" s="1835"/>
      <c r="BRQ1" s="1835"/>
      <c r="BRR1" s="1835"/>
      <c r="BRS1" s="1835"/>
      <c r="BRT1" s="1835"/>
      <c r="BRU1" s="1835"/>
      <c r="BRV1" s="1835"/>
      <c r="BRW1" s="1835"/>
      <c r="BRX1" s="1835"/>
      <c r="BRY1" s="1835"/>
      <c r="BRZ1" s="1835"/>
      <c r="BSA1" s="1835"/>
      <c r="BSB1" s="1835"/>
      <c r="BSC1" s="1835"/>
      <c r="BSD1" s="1835"/>
      <c r="BSE1" s="1835"/>
      <c r="BSF1" s="1835"/>
      <c r="BSG1" s="1835"/>
      <c r="BSH1" s="1835"/>
      <c r="BSI1" s="1835"/>
      <c r="BSJ1" s="1835"/>
      <c r="BSK1" s="1835"/>
      <c r="BSL1" s="1835"/>
      <c r="BSM1" s="1835"/>
      <c r="BSN1" s="1835"/>
      <c r="BSO1" s="1835"/>
      <c r="BSP1" s="1835"/>
      <c r="BSQ1" s="1835"/>
      <c r="BSR1" s="1835"/>
      <c r="BSS1" s="1835"/>
      <c r="BST1" s="1835"/>
      <c r="BSU1" s="1835"/>
      <c r="BSV1" s="1835"/>
      <c r="BSW1" s="1835"/>
      <c r="BSX1" s="1835"/>
      <c r="BSY1" s="1835"/>
      <c r="BSZ1" s="1835"/>
      <c r="BTA1" s="1835"/>
      <c r="BTB1" s="1835"/>
      <c r="BTC1" s="1835"/>
      <c r="BTD1" s="1835"/>
      <c r="BTE1" s="1835"/>
      <c r="BTF1" s="1835"/>
      <c r="BTG1" s="1835"/>
      <c r="BTH1" s="1835"/>
      <c r="BTI1" s="1835"/>
      <c r="BTJ1" s="1835"/>
      <c r="BTK1" s="1835"/>
      <c r="BTL1" s="1835"/>
      <c r="BTM1" s="1835"/>
      <c r="BTN1" s="1835"/>
      <c r="BTO1" s="1835"/>
      <c r="BTP1" s="1835"/>
      <c r="BTQ1" s="1835"/>
      <c r="BTR1" s="1835"/>
      <c r="BTS1" s="1835"/>
      <c r="BTT1" s="1835"/>
      <c r="BTU1" s="1835"/>
      <c r="BTV1" s="1835"/>
      <c r="BTW1" s="1835"/>
      <c r="BTX1" s="1835"/>
      <c r="BTY1" s="1835"/>
      <c r="BTZ1" s="1835"/>
      <c r="BUA1" s="1835"/>
      <c r="BUB1" s="1835"/>
      <c r="BUC1" s="1835"/>
      <c r="BUD1" s="1835"/>
      <c r="BUE1" s="1835"/>
      <c r="BUF1" s="1835"/>
      <c r="BUG1" s="1835"/>
      <c r="BUH1" s="1835"/>
      <c r="BUI1" s="1835"/>
      <c r="BUJ1" s="1835"/>
      <c r="BUK1" s="1835"/>
      <c r="BUL1" s="1835"/>
      <c r="BUM1" s="1835"/>
      <c r="BUN1" s="1835"/>
      <c r="BUO1" s="1835"/>
      <c r="BUP1" s="1835"/>
      <c r="BUQ1" s="1835"/>
      <c r="BUR1" s="1835"/>
      <c r="BUS1" s="1835"/>
      <c r="BUT1" s="1835"/>
      <c r="BUU1" s="1835"/>
      <c r="BUV1" s="1835"/>
      <c r="BUW1" s="1835"/>
      <c r="BUX1" s="1835"/>
      <c r="BUY1" s="1835"/>
      <c r="BUZ1" s="1835"/>
      <c r="BVA1" s="1835"/>
      <c r="BVB1" s="1835"/>
      <c r="BVC1" s="1835"/>
      <c r="BVD1" s="1835"/>
      <c r="BVE1" s="1835"/>
      <c r="BVF1" s="1835"/>
      <c r="BVG1" s="1835"/>
      <c r="BVH1" s="1835"/>
      <c r="BVI1" s="1835"/>
      <c r="BVJ1" s="1835"/>
      <c r="BVK1" s="1835"/>
      <c r="BVL1" s="1835"/>
      <c r="BVM1" s="1835"/>
      <c r="BVN1" s="1835"/>
      <c r="BVO1" s="1835"/>
      <c r="BVP1" s="1835"/>
      <c r="BVQ1" s="1835"/>
      <c r="BVR1" s="1835"/>
      <c r="BVS1" s="1835"/>
      <c r="BVT1" s="1835"/>
      <c r="BVU1" s="1835"/>
      <c r="BVV1" s="1835"/>
      <c r="BVW1" s="1835"/>
      <c r="BVX1" s="1835"/>
      <c r="BVY1" s="1835"/>
      <c r="BVZ1" s="1835"/>
      <c r="BWA1" s="1835"/>
      <c r="BWB1" s="1835"/>
      <c r="BWC1" s="1835"/>
      <c r="BWD1" s="1835"/>
      <c r="BWE1" s="1835"/>
      <c r="BWF1" s="1835"/>
      <c r="BWG1" s="1835"/>
      <c r="BWH1" s="1835"/>
      <c r="BWI1" s="1835"/>
      <c r="BWJ1" s="1835"/>
      <c r="BWK1" s="1835"/>
      <c r="BWL1" s="1835"/>
      <c r="BWM1" s="1835"/>
      <c r="BWN1" s="1835"/>
      <c r="BWO1" s="1835"/>
      <c r="BWP1" s="1835"/>
      <c r="BWQ1" s="1835"/>
      <c r="BWR1" s="1835"/>
      <c r="BWS1" s="1835"/>
      <c r="BWT1" s="1835"/>
      <c r="BWU1" s="1835"/>
      <c r="BWV1" s="1835"/>
      <c r="BWW1" s="1835"/>
      <c r="BWX1" s="1835"/>
      <c r="BWY1" s="1835"/>
      <c r="BWZ1" s="1835"/>
      <c r="BXA1" s="1835"/>
      <c r="BXB1" s="1835"/>
      <c r="BXC1" s="1835"/>
      <c r="BXD1" s="1835"/>
      <c r="BXE1" s="1835"/>
      <c r="BXF1" s="1835"/>
      <c r="BXG1" s="1835"/>
      <c r="BXH1" s="1835"/>
      <c r="BXI1" s="1835"/>
      <c r="BXJ1" s="1835"/>
      <c r="BXK1" s="1835"/>
      <c r="BXL1" s="1835"/>
      <c r="BXM1" s="1835"/>
      <c r="BXN1" s="1835"/>
      <c r="BXO1" s="1835"/>
      <c r="BXP1" s="1835"/>
      <c r="BXQ1" s="1835"/>
      <c r="BXR1" s="1835"/>
      <c r="BXS1" s="1835"/>
      <c r="BXT1" s="1835"/>
      <c r="BXU1" s="1835"/>
      <c r="BXV1" s="1835"/>
      <c r="BXW1" s="1835"/>
      <c r="BXX1" s="1835"/>
      <c r="BXY1" s="1835"/>
      <c r="BXZ1" s="1835"/>
      <c r="BYA1" s="1835"/>
      <c r="BYB1" s="1835"/>
      <c r="BYC1" s="1835"/>
      <c r="BYD1" s="1835"/>
      <c r="BYE1" s="1835"/>
      <c r="BYF1" s="1835"/>
      <c r="BYG1" s="1835"/>
      <c r="BYH1" s="1835"/>
      <c r="BYI1" s="1835"/>
      <c r="BYJ1" s="1835"/>
      <c r="BYK1" s="1835"/>
      <c r="BYL1" s="1835"/>
      <c r="BYM1" s="1835"/>
      <c r="BYN1" s="1835"/>
      <c r="BYO1" s="1835"/>
      <c r="BYP1" s="1835"/>
      <c r="BYQ1" s="1835"/>
      <c r="BYR1" s="1835"/>
      <c r="BYS1" s="1835"/>
      <c r="BYT1" s="1835"/>
      <c r="BYU1" s="1835"/>
      <c r="BYV1" s="1835"/>
      <c r="BYW1" s="1835"/>
      <c r="BYX1" s="1835"/>
      <c r="BYY1" s="1835"/>
      <c r="BYZ1" s="1835"/>
      <c r="BZA1" s="1835"/>
      <c r="BZB1" s="1835"/>
      <c r="BZC1" s="1835"/>
      <c r="BZD1" s="1835"/>
      <c r="BZE1" s="1835"/>
      <c r="BZF1" s="1835"/>
      <c r="BZG1" s="1835"/>
      <c r="BZH1" s="1835"/>
      <c r="BZI1" s="1835"/>
      <c r="BZJ1" s="1835"/>
      <c r="BZK1" s="1835"/>
      <c r="BZL1" s="1835"/>
      <c r="BZM1" s="1835"/>
      <c r="BZN1" s="1835"/>
      <c r="BZO1" s="1835"/>
      <c r="BZP1" s="1835"/>
      <c r="BZQ1" s="1835"/>
      <c r="BZR1" s="1835"/>
      <c r="BZS1" s="1835"/>
      <c r="BZT1" s="1835"/>
      <c r="BZU1" s="1835"/>
      <c r="BZV1" s="1835"/>
      <c r="BZW1" s="1835"/>
      <c r="BZX1" s="1835"/>
      <c r="BZY1" s="1835"/>
      <c r="BZZ1" s="1835"/>
      <c r="CAA1" s="1835"/>
      <c r="CAB1" s="1835"/>
      <c r="CAC1" s="1835"/>
      <c r="CAD1" s="1835"/>
      <c r="CAE1" s="1835"/>
      <c r="CAF1" s="1835"/>
      <c r="CAG1" s="1835"/>
      <c r="CAH1" s="1835"/>
      <c r="CAI1" s="1835"/>
      <c r="CAJ1" s="1835"/>
      <c r="CAK1" s="1835"/>
      <c r="CAL1" s="1835"/>
      <c r="CAM1" s="1835"/>
      <c r="CAN1" s="1835"/>
      <c r="CAO1" s="1835"/>
      <c r="CAP1" s="1835"/>
      <c r="CAQ1" s="1835"/>
      <c r="CAR1" s="1835"/>
      <c r="CAS1" s="1835"/>
      <c r="CAT1" s="1835"/>
      <c r="CAU1" s="1835"/>
      <c r="CAV1" s="1835"/>
      <c r="CAW1" s="1835"/>
      <c r="CAX1" s="1835"/>
      <c r="CAY1" s="1835"/>
      <c r="CAZ1" s="1835"/>
      <c r="CBA1" s="1835"/>
      <c r="CBB1" s="1835"/>
      <c r="CBC1" s="1835"/>
      <c r="CBD1" s="1835"/>
      <c r="CBE1" s="1835"/>
      <c r="CBF1" s="1835"/>
      <c r="CBG1" s="1835"/>
      <c r="CBH1" s="1835"/>
      <c r="CBI1" s="1835"/>
      <c r="CBJ1" s="1835"/>
      <c r="CBK1" s="1835"/>
      <c r="CBL1" s="1835"/>
      <c r="CBM1" s="1835"/>
      <c r="CBN1" s="1835"/>
      <c r="CBO1" s="1835"/>
      <c r="CBP1" s="1835"/>
      <c r="CBQ1" s="1835"/>
      <c r="CBR1" s="1835"/>
      <c r="CBS1" s="1835"/>
      <c r="CBT1" s="1835"/>
      <c r="CBU1" s="1835"/>
      <c r="CBV1" s="1835"/>
      <c r="CBW1" s="1835"/>
      <c r="CBX1" s="1835"/>
      <c r="CBY1" s="1835"/>
      <c r="CBZ1" s="1835"/>
      <c r="CCA1" s="1835"/>
      <c r="CCB1" s="1835"/>
      <c r="CCC1" s="1835"/>
      <c r="CCD1" s="1835"/>
      <c r="CCE1" s="1835"/>
      <c r="CCF1" s="1835"/>
      <c r="CCG1" s="1835"/>
      <c r="CCH1" s="1835"/>
      <c r="CCI1" s="1835"/>
      <c r="CCJ1" s="1835"/>
      <c r="CCK1" s="1835"/>
      <c r="CCL1" s="1835"/>
      <c r="CCM1" s="1835"/>
      <c r="CCN1" s="1835"/>
      <c r="CCO1" s="1835"/>
      <c r="CCP1" s="1835"/>
      <c r="CCQ1" s="1835"/>
      <c r="CCR1" s="1835"/>
      <c r="CCS1" s="1835"/>
      <c r="CCT1" s="1835"/>
      <c r="CCU1" s="1835"/>
      <c r="CCV1" s="1835"/>
      <c r="CCW1" s="1835"/>
      <c r="CCX1" s="1835"/>
      <c r="CCY1" s="1835"/>
      <c r="CCZ1" s="1835"/>
      <c r="CDA1" s="1835"/>
      <c r="CDB1" s="1835"/>
      <c r="CDC1" s="1835"/>
      <c r="CDD1" s="1835"/>
      <c r="CDE1" s="1835"/>
      <c r="CDF1" s="1835"/>
      <c r="CDG1" s="1835"/>
      <c r="CDH1" s="1835"/>
      <c r="CDI1" s="1835"/>
      <c r="CDJ1" s="1835"/>
      <c r="CDK1" s="1835"/>
      <c r="CDL1" s="1835"/>
      <c r="CDM1" s="1835"/>
      <c r="CDN1" s="1835"/>
      <c r="CDO1" s="1835"/>
      <c r="CDP1" s="1835"/>
      <c r="CDQ1" s="1835"/>
      <c r="CDR1" s="1835"/>
      <c r="CDS1" s="1835"/>
      <c r="CDT1" s="1835"/>
      <c r="CDU1" s="1835"/>
      <c r="CDV1" s="1835"/>
      <c r="CDW1" s="1835"/>
      <c r="CDX1" s="1835"/>
      <c r="CDY1" s="1835"/>
      <c r="CDZ1" s="1835"/>
      <c r="CEA1" s="1835"/>
      <c r="CEB1" s="1835"/>
      <c r="CEC1" s="1835"/>
      <c r="CED1" s="1835"/>
      <c r="CEE1" s="1835"/>
      <c r="CEF1" s="1835"/>
      <c r="CEG1" s="1835"/>
      <c r="CEH1" s="1835"/>
      <c r="CEI1" s="1835"/>
      <c r="CEJ1" s="1835"/>
      <c r="CEK1" s="1835"/>
      <c r="CEL1" s="1835"/>
      <c r="CEM1" s="1835"/>
      <c r="CEN1" s="1835"/>
      <c r="CEO1" s="1835"/>
      <c r="CEP1" s="1835"/>
      <c r="CEQ1" s="1835"/>
      <c r="CER1" s="1835"/>
      <c r="CES1" s="1835"/>
      <c r="CET1" s="1835"/>
      <c r="CEU1" s="1835"/>
      <c r="CEV1" s="1835"/>
      <c r="CEW1" s="1835"/>
      <c r="CEX1" s="1835"/>
      <c r="CEY1" s="1835"/>
      <c r="CEZ1" s="1835"/>
      <c r="CFA1" s="1835"/>
      <c r="CFB1" s="1835"/>
      <c r="CFC1" s="1835"/>
      <c r="CFD1" s="1835"/>
      <c r="CFE1" s="1835"/>
      <c r="CFF1" s="1835"/>
      <c r="CFG1" s="1835"/>
      <c r="CFH1" s="1835"/>
      <c r="CFI1" s="1835"/>
      <c r="CFJ1" s="1835"/>
      <c r="CFK1" s="1835"/>
      <c r="CFL1" s="1835"/>
      <c r="CFM1" s="1835"/>
      <c r="CFN1" s="1835"/>
      <c r="CFO1" s="1835"/>
      <c r="CFP1" s="1835"/>
      <c r="CFQ1" s="1835"/>
      <c r="CFR1" s="1835"/>
      <c r="CFS1" s="1835"/>
      <c r="CFT1" s="1835"/>
      <c r="CFU1" s="1835"/>
      <c r="CFV1" s="1835"/>
      <c r="CFW1" s="1835"/>
      <c r="CFX1" s="1835"/>
      <c r="CFY1" s="1835"/>
      <c r="CFZ1" s="1835"/>
      <c r="CGA1" s="1835"/>
      <c r="CGB1" s="1835"/>
      <c r="CGC1" s="1835"/>
      <c r="CGD1" s="1835"/>
      <c r="CGE1" s="1835"/>
      <c r="CGF1" s="1835"/>
      <c r="CGG1" s="1835"/>
      <c r="CGH1" s="1835"/>
      <c r="CGI1" s="1835"/>
      <c r="CGJ1" s="1835"/>
      <c r="CGK1" s="1835"/>
      <c r="CGL1" s="1835"/>
      <c r="CGM1" s="1835"/>
      <c r="CGN1" s="1835"/>
      <c r="CGO1" s="1835"/>
      <c r="CGP1" s="1835"/>
      <c r="CGQ1" s="1835"/>
      <c r="CGR1" s="1835"/>
      <c r="CGS1" s="1835"/>
      <c r="CGT1" s="1835"/>
      <c r="CGU1" s="1835"/>
      <c r="CGV1" s="1835"/>
      <c r="CGW1" s="1835"/>
      <c r="CGX1" s="1835"/>
      <c r="CGY1" s="1835"/>
      <c r="CGZ1" s="1835"/>
      <c r="CHA1" s="1835"/>
      <c r="CHB1" s="1835"/>
      <c r="CHC1" s="1835"/>
      <c r="CHD1" s="1835"/>
      <c r="CHE1" s="1835"/>
      <c r="CHF1" s="1835"/>
      <c r="CHG1" s="1835"/>
      <c r="CHH1" s="1835"/>
      <c r="CHI1" s="1835"/>
      <c r="CHJ1" s="1835"/>
      <c r="CHK1" s="1835"/>
      <c r="CHL1" s="1835"/>
      <c r="CHM1" s="1835"/>
      <c r="CHN1" s="1835"/>
      <c r="CHO1" s="1835"/>
      <c r="CHP1" s="1835"/>
      <c r="CHQ1" s="1835"/>
      <c r="CHR1" s="1835"/>
      <c r="CHS1" s="1835"/>
      <c r="CHT1" s="1835"/>
      <c r="CHU1" s="1835"/>
      <c r="CHV1" s="1835"/>
      <c r="CHW1" s="1835"/>
      <c r="CHX1" s="1835"/>
      <c r="CHY1" s="1835"/>
      <c r="CHZ1" s="1835"/>
      <c r="CIA1" s="1835"/>
      <c r="CIB1" s="1835"/>
      <c r="CIC1" s="1835"/>
      <c r="CID1" s="1835"/>
      <c r="CIE1" s="1835"/>
      <c r="CIF1" s="1835"/>
      <c r="CIG1" s="1835"/>
      <c r="CIH1" s="1835"/>
      <c r="CII1" s="1835"/>
      <c r="CIJ1" s="1835"/>
      <c r="CIK1" s="1835"/>
      <c r="CIL1" s="1835"/>
      <c r="CIM1" s="1835"/>
      <c r="CIN1" s="1835"/>
      <c r="CIO1" s="1835"/>
      <c r="CIP1" s="1835"/>
      <c r="CIQ1" s="1835"/>
      <c r="CIR1" s="1835"/>
      <c r="CIS1" s="1835"/>
      <c r="CIT1" s="1835"/>
      <c r="CIU1" s="1835"/>
      <c r="CIV1" s="1835"/>
      <c r="CIW1" s="1835"/>
      <c r="CIX1" s="1835"/>
      <c r="CIY1" s="1835"/>
      <c r="CIZ1" s="1835"/>
      <c r="CJA1" s="1835"/>
      <c r="CJB1" s="1835"/>
      <c r="CJC1" s="1835"/>
      <c r="CJD1" s="1835"/>
      <c r="CJE1" s="1835"/>
      <c r="CJF1" s="1835"/>
      <c r="CJG1" s="1835"/>
      <c r="CJH1" s="1835"/>
      <c r="CJI1" s="1835"/>
      <c r="CJJ1" s="1835"/>
      <c r="CJK1" s="1835"/>
      <c r="CJL1" s="1835"/>
      <c r="CJM1" s="1835"/>
      <c r="CJN1" s="1835"/>
      <c r="CJO1" s="1835"/>
      <c r="CJP1" s="1835"/>
      <c r="CJQ1" s="1835"/>
      <c r="CJR1" s="1835"/>
      <c r="CJS1" s="1835"/>
      <c r="CJT1" s="1835"/>
      <c r="CJU1" s="1835"/>
      <c r="CJV1" s="1835"/>
      <c r="CJW1" s="1835"/>
      <c r="CJX1" s="1835"/>
      <c r="CJY1" s="1835"/>
      <c r="CJZ1" s="1835"/>
      <c r="CKA1" s="1835"/>
      <c r="CKB1" s="1835"/>
      <c r="CKC1" s="1835"/>
      <c r="CKD1" s="1835"/>
      <c r="CKE1" s="1835"/>
      <c r="CKF1" s="1835"/>
      <c r="CKG1" s="1835"/>
      <c r="CKH1" s="1835"/>
      <c r="CKI1" s="1835"/>
      <c r="CKJ1" s="1835"/>
      <c r="CKK1" s="1835"/>
      <c r="CKL1" s="1835"/>
      <c r="CKM1" s="1835"/>
      <c r="CKN1" s="1835"/>
      <c r="CKO1" s="1835"/>
      <c r="CKP1" s="1835"/>
      <c r="CKQ1" s="1835"/>
      <c r="CKR1" s="1835"/>
      <c r="CKS1" s="1835"/>
      <c r="CKT1" s="1835"/>
      <c r="CKU1" s="1835"/>
      <c r="CKV1" s="1835"/>
      <c r="CKW1" s="1835"/>
      <c r="CKX1" s="1835"/>
      <c r="CKY1" s="1835"/>
      <c r="CKZ1" s="1835"/>
      <c r="CLA1" s="1835"/>
      <c r="CLB1" s="1835"/>
      <c r="CLC1" s="1835"/>
      <c r="CLD1" s="1835"/>
      <c r="CLE1" s="1835"/>
      <c r="CLF1" s="1835"/>
      <c r="CLG1" s="1835"/>
      <c r="CLH1" s="1835"/>
      <c r="CLI1" s="1835"/>
      <c r="CLJ1" s="1835"/>
      <c r="CLK1" s="1835"/>
      <c r="CLL1" s="1835"/>
      <c r="CLM1" s="1835"/>
      <c r="CLN1" s="1835"/>
      <c r="CLO1" s="1835"/>
      <c r="CLP1" s="1835"/>
      <c r="CLQ1" s="1835"/>
      <c r="CLR1" s="1835"/>
      <c r="CLS1" s="1835"/>
      <c r="CLT1" s="1835"/>
      <c r="CLU1" s="1835"/>
      <c r="CLV1" s="1835"/>
      <c r="CLW1" s="1835"/>
      <c r="CLX1" s="1835"/>
      <c r="CLY1" s="1835"/>
      <c r="CLZ1" s="1835"/>
      <c r="CMA1" s="1835"/>
      <c r="CMB1" s="1835"/>
      <c r="CMC1" s="1835"/>
      <c r="CMD1" s="1835"/>
      <c r="CME1" s="1835"/>
      <c r="CMF1" s="1835"/>
      <c r="CMG1" s="1835"/>
      <c r="CMH1" s="1835"/>
      <c r="CMI1" s="1835"/>
      <c r="CMJ1" s="1835"/>
      <c r="CMK1" s="1835"/>
      <c r="CML1" s="1835"/>
      <c r="CMM1" s="1835"/>
      <c r="CMN1" s="1835"/>
      <c r="CMO1" s="1835"/>
      <c r="CMP1" s="1835"/>
      <c r="CMQ1" s="1835"/>
      <c r="CMR1" s="1835"/>
      <c r="CMS1" s="1835"/>
      <c r="CMT1" s="1835"/>
      <c r="CMU1" s="1835"/>
      <c r="CMV1" s="1835"/>
      <c r="CMW1" s="1835"/>
      <c r="CMX1" s="1835"/>
      <c r="CMY1" s="1835"/>
      <c r="CMZ1" s="1835"/>
      <c r="CNA1" s="1835"/>
      <c r="CNB1" s="1835"/>
      <c r="CNC1" s="1835"/>
      <c r="CND1" s="1835"/>
      <c r="CNE1" s="1835"/>
      <c r="CNF1" s="1835"/>
      <c r="CNG1" s="1835"/>
      <c r="CNH1" s="1835"/>
      <c r="CNI1" s="1835"/>
      <c r="CNJ1" s="1835"/>
      <c r="CNK1" s="1835"/>
      <c r="CNL1" s="1835"/>
      <c r="CNM1" s="1835"/>
      <c r="CNN1" s="1835"/>
      <c r="CNO1" s="1835"/>
      <c r="CNP1" s="1835"/>
      <c r="CNQ1" s="1835"/>
      <c r="CNR1" s="1835"/>
      <c r="CNS1" s="1835"/>
      <c r="CNT1" s="1835"/>
      <c r="CNU1" s="1835"/>
      <c r="CNV1" s="1835"/>
      <c r="CNW1" s="1835"/>
      <c r="CNX1" s="1835"/>
      <c r="CNY1" s="1835"/>
      <c r="CNZ1" s="1835"/>
      <c r="COA1" s="1835"/>
      <c r="COB1" s="1835"/>
      <c r="COC1" s="1835"/>
      <c r="COD1" s="1835"/>
      <c r="COE1" s="1835"/>
      <c r="COF1" s="1835"/>
      <c r="COG1" s="1835"/>
      <c r="COH1" s="1835"/>
      <c r="COI1" s="1835"/>
      <c r="COJ1" s="1835"/>
      <c r="COK1" s="1835"/>
      <c r="COL1" s="1835"/>
      <c r="COM1" s="1835"/>
      <c r="CON1" s="1835"/>
      <c r="COO1" s="1835"/>
      <c r="COP1" s="1835"/>
      <c r="COQ1" s="1835"/>
      <c r="COR1" s="1835"/>
      <c r="COS1" s="1835"/>
      <c r="COT1" s="1835"/>
      <c r="COU1" s="1835"/>
      <c r="COV1" s="1835"/>
      <c r="COW1" s="1835"/>
      <c r="COX1" s="1835"/>
      <c r="COY1" s="1835"/>
      <c r="COZ1" s="1835"/>
      <c r="CPA1" s="1835"/>
      <c r="CPB1" s="1835"/>
      <c r="CPC1" s="1835"/>
      <c r="CPD1" s="1835"/>
      <c r="CPE1" s="1835"/>
      <c r="CPF1" s="1835"/>
      <c r="CPG1" s="1835"/>
      <c r="CPH1" s="1835"/>
      <c r="CPI1" s="1835"/>
      <c r="CPJ1" s="1835"/>
      <c r="CPK1" s="1835"/>
      <c r="CPL1" s="1835"/>
      <c r="CPM1" s="1835"/>
      <c r="CPN1" s="1835"/>
      <c r="CPO1" s="1835"/>
      <c r="CPP1" s="1835"/>
      <c r="CPQ1" s="1835"/>
      <c r="CPR1" s="1835"/>
      <c r="CPS1" s="1835"/>
      <c r="CPT1" s="1835"/>
      <c r="CPU1" s="1835"/>
      <c r="CPV1" s="1835"/>
      <c r="CPW1" s="1835"/>
      <c r="CPX1" s="1835"/>
      <c r="CPY1" s="1835"/>
      <c r="CPZ1" s="1835"/>
      <c r="CQA1" s="1835"/>
      <c r="CQB1" s="1835"/>
      <c r="CQC1" s="1835"/>
      <c r="CQD1" s="1835"/>
      <c r="CQE1" s="1835"/>
      <c r="CQF1" s="1835"/>
      <c r="CQG1" s="1835"/>
      <c r="CQH1" s="1835"/>
      <c r="CQI1" s="1835"/>
      <c r="CQJ1" s="1835"/>
      <c r="CQK1" s="1835"/>
      <c r="CQL1" s="1835"/>
      <c r="CQM1" s="1835"/>
      <c r="CQN1" s="1835"/>
      <c r="CQO1" s="1835"/>
      <c r="CQP1" s="1835"/>
      <c r="CQQ1" s="1835"/>
      <c r="CQR1" s="1835"/>
      <c r="CQS1" s="1835"/>
      <c r="CQT1" s="1835"/>
      <c r="CQU1" s="1835"/>
      <c r="CQV1" s="1835"/>
      <c r="CQW1" s="1835"/>
      <c r="CQX1" s="1835"/>
      <c r="CQY1" s="1835"/>
      <c r="CQZ1" s="1835"/>
      <c r="CRA1" s="1835"/>
      <c r="CRB1" s="1835"/>
      <c r="CRC1" s="1835"/>
      <c r="CRD1" s="1835"/>
      <c r="CRE1" s="1835"/>
      <c r="CRF1" s="1835"/>
      <c r="CRG1" s="1835"/>
      <c r="CRH1" s="1835"/>
      <c r="CRI1" s="1835"/>
      <c r="CRJ1" s="1835"/>
      <c r="CRK1" s="1835"/>
      <c r="CRL1" s="1835"/>
      <c r="CRM1" s="1835"/>
      <c r="CRN1" s="1835"/>
      <c r="CRO1" s="1835"/>
      <c r="CRP1" s="1835"/>
      <c r="CRQ1" s="1835"/>
      <c r="CRR1" s="1835"/>
      <c r="CRS1" s="1835"/>
      <c r="CRT1" s="1835"/>
      <c r="CRU1" s="1835"/>
      <c r="CRV1" s="1835"/>
      <c r="CRW1" s="1835"/>
      <c r="CRX1" s="1835"/>
      <c r="CRY1" s="1835"/>
      <c r="CRZ1" s="1835"/>
      <c r="CSA1" s="1835"/>
      <c r="CSB1" s="1835"/>
      <c r="CSC1" s="1835"/>
      <c r="CSD1" s="1835"/>
      <c r="CSE1" s="1835"/>
      <c r="CSF1" s="1835"/>
      <c r="CSG1" s="1835"/>
      <c r="CSH1" s="1835"/>
      <c r="CSI1" s="1835"/>
      <c r="CSJ1" s="1835"/>
      <c r="CSK1" s="1835"/>
      <c r="CSL1" s="1835"/>
      <c r="CSM1" s="1835"/>
      <c r="CSN1" s="1835"/>
      <c r="CSO1" s="1835"/>
      <c r="CSP1" s="1835"/>
      <c r="CSQ1" s="1835"/>
      <c r="CSR1" s="1835"/>
      <c r="CSS1" s="1835"/>
      <c r="CST1" s="1835"/>
      <c r="CSU1" s="1835"/>
      <c r="CSV1" s="1835"/>
      <c r="CSW1" s="1835"/>
      <c r="CSX1" s="1835"/>
      <c r="CSY1" s="1835"/>
      <c r="CSZ1" s="1835"/>
      <c r="CTA1" s="1835"/>
      <c r="CTB1" s="1835"/>
      <c r="CTC1" s="1835"/>
      <c r="CTD1" s="1835"/>
      <c r="CTE1" s="1835"/>
      <c r="CTF1" s="1835"/>
      <c r="CTG1" s="1835"/>
      <c r="CTH1" s="1835"/>
      <c r="CTI1" s="1835"/>
      <c r="CTJ1" s="1835"/>
      <c r="CTK1" s="1835"/>
      <c r="CTL1" s="1835"/>
      <c r="CTM1" s="1835"/>
      <c r="CTN1" s="1835"/>
      <c r="CTO1" s="1835"/>
      <c r="CTP1" s="1835"/>
      <c r="CTQ1" s="1835"/>
      <c r="CTR1" s="1835"/>
      <c r="CTS1" s="1835"/>
      <c r="CTT1" s="1835"/>
      <c r="CTU1" s="1835"/>
      <c r="CTV1" s="1835"/>
      <c r="CTW1" s="1835"/>
      <c r="CTX1" s="1835"/>
      <c r="CTY1" s="1835"/>
      <c r="CTZ1" s="1835"/>
      <c r="CUA1" s="1835"/>
      <c r="CUB1" s="1835"/>
      <c r="CUC1" s="1835"/>
      <c r="CUD1" s="1835"/>
      <c r="CUE1" s="1835"/>
      <c r="CUF1" s="1835"/>
      <c r="CUG1" s="1835"/>
      <c r="CUH1" s="1835"/>
      <c r="CUI1" s="1835"/>
      <c r="CUJ1" s="1835"/>
      <c r="CUK1" s="1835"/>
      <c r="CUL1" s="1835"/>
      <c r="CUM1" s="1835"/>
      <c r="CUN1" s="1835"/>
      <c r="CUO1" s="1835"/>
      <c r="CUP1" s="1835"/>
      <c r="CUQ1" s="1835"/>
      <c r="CUR1" s="1835"/>
      <c r="CUS1" s="1835"/>
      <c r="CUT1" s="1835"/>
      <c r="CUU1" s="1835"/>
      <c r="CUV1" s="1835"/>
      <c r="CUW1" s="1835"/>
      <c r="CUX1" s="1835"/>
      <c r="CUY1" s="1835"/>
      <c r="CUZ1" s="1835"/>
      <c r="CVA1" s="1835"/>
      <c r="CVB1" s="1835"/>
      <c r="CVC1" s="1835"/>
      <c r="CVD1" s="1835"/>
      <c r="CVE1" s="1835"/>
      <c r="CVF1" s="1835"/>
      <c r="CVG1" s="1835"/>
      <c r="CVH1" s="1835"/>
      <c r="CVI1" s="1835"/>
      <c r="CVJ1" s="1835"/>
      <c r="CVK1" s="1835"/>
      <c r="CVL1" s="1835"/>
      <c r="CVM1" s="1835"/>
      <c r="CVN1" s="1835"/>
      <c r="CVO1" s="1835"/>
      <c r="CVP1" s="1835"/>
      <c r="CVQ1" s="1835"/>
      <c r="CVR1" s="1835"/>
      <c r="CVS1" s="1835"/>
      <c r="CVT1" s="1835"/>
      <c r="CVU1" s="1835"/>
      <c r="CVV1" s="1835"/>
      <c r="CVW1" s="1835"/>
      <c r="CVX1" s="1835"/>
      <c r="CVY1" s="1835"/>
      <c r="CVZ1" s="1835"/>
      <c r="CWA1" s="1835"/>
      <c r="CWB1" s="1835"/>
      <c r="CWC1" s="1835"/>
      <c r="CWD1" s="1835"/>
      <c r="CWE1" s="1835"/>
      <c r="CWF1" s="1835"/>
      <c r="CWG1" s="1835"/>
      <c r="CWH1" s="1835"/>
      <c r="CWI1" s="1835"/>
      <c r="CWJ1" s="1835"/>
      <c r="CWK1" s="1835"/>
      <c r="CWL1" s="1835"/>
      <c r="CWM1" s="1835"/>
      <c r="CWN1" s="1835"/>
      <c r="CWO1" s="1835"/>
      <c r="CWP1" s="1835"/>
      <c r="CWQ1" s="1835"/>
      <c r="CWR1" s="1835"/>
      <c r="CWS1" s="1835"/>
      <c r="CWT1" s="1835"/>
      <c r="CWU1" s="1835"/>
      <c r="CWV1" s="1835"/>
      <c r="CWW1" s="1835"/>
      <c r="CWX1" s="1835"/>
      <c r="CWY1" s="1835"/>
      <c r="CWZ1" s="1835"/>
      <c r="CXA1" s="1835"/>
      <c r="CXB1" s="1835"/>
      <c r="CXC1" s="1835"/>
      <c r="CXD1" s="1835"/>
      <c r="CXE1" s="1835"/>
      <c r="CXF1" s="1835"/>
      <c r="CXG1" s="1835"/>
      <c r="CXH1" s="1835"/>
      <c r="CXI1" s="1835"/>
      <c r="CXJ1" s="1835"/>
      <c r="CXK1" s="1835"/>
      <c r="CXL1" s="1835"/>
      <c r="CXM1" s="1835"/>
      <c r="CXN1" s="1835"/>
      <c r="CXO1" s="1835"/>
      <c r="CXP1" s="1835"/>
      <c r="CXQ1" s="1835"/>
      <c r="CXR1" s="1835"/>
      <c r="CXS1" s="1835"/>
      <c r="CXT1" s="1835"/>
      <c r="CXU1" s="1835"/>
      <c r="CXV1" s="1835"/>
      <c r="CXW1" s="1835"/>
      <c r="CXX1" s="1835"/>
      <c r="CXY1" s="1835"/>
      <c r="CXZ1" s="1835"/>
      <c r="CYA1" s="1835"/>
      <c r="CYB1" s="1835"/>
      <c r="CYC1" s="1835"/>
      <c r="CYD1" s="1835"/>
      <c r="CYE1" s="1835"/>
      <c r="CYF1" s="1835"/>
      <c r="CYG1" s="1835"/>
      <c r="CYH1" s="1835"/>
      <c r="CYI1" s="1835"/>
      <c r="CYJ1" s="1835"/>
      <c r="CYK1" s="1835"/>
      <c r="CYL1" s="1835"/>
      <c r="CYM1" s="1835"/>
      <c r="CYN1" s="1835"/>
      <c r="CYO1" s="1835"/>
      <c r="CYP1" s="1835"/>
      <c r="CYQ1" s="1835"/>
      <c r="CYR1" s="1835"/>
      <c r="CYS1" s="1835"/>
      <c r="CYT1" s="1835"/>
      <c r="CYU1" s="1835"/>
      <c r="CYV1" s="1835"/>
      <c r="CYW1" s="1835"/>
      <c r="CYX1" s="1835"/>
      <c r="CYY1" s="1835"/>
      <c r="CYZ1" s="1835"/>
      <c r="CZA1" s="1835"/>
      <c r="CZB1" s="1835"/>
      <c r="CZC1" s="1835"/>
      <c r="CZD1" s="1835"/>
      <c r="CZE1" s="1835"/>
      <c r="CZF1" s="1835"/>
      <c r="CZG1" s="1835"/>
      <c r="CZH1" s="1835"/>
      <c r="CZI1" s="1835"/>
      <c r="CZJ1" s="1835"/>
      <c r="CZK1" s="1835"/>
      <c r="CZL1" s="1835"/>
      <c r="CZM1" s="1835"/>
      <c r="CZN1" s="1835"/>
      <c r="CZO1" s="1835"/>
      <c r="CZP1" s="1835"/>
      <c r="CZQ1" s="1835"/>
      <c r="CZR1" s="1835"/>
      <c r="CZS1" s="1835"/>
      <c r="CZT1" s="1835"/>
      <c r="CZU1" s="1835"/>
      <c r="CZV1" s="1835"/>
      <c r="CZW1" s="1835"/>
      <c r="CZX1" s="1835"/>
      <c r="CZY1" s="1835"/>
      <c r="CZZ1" s="1835"/>
      <c r="DAA1" s="1835"/>
      <c r="DAB1" s="1835"/>
      <c r="DAC1" s="1835"/>
      <c r="DAD1" s="1835"/>
      <c r="DAE1" s="1835"/>
      <c r="DAF1" s="1835"/>
      <c r="DAG1" s="1835"/>
      <c r="DAH1" s="1835"/>
      <c r="DAI1" s="1835"/>
      <c r="DAJ1" s="1835"/>
      <c r="DAK1" s="1835"/>
      <c r="DAL1" s="1835"/>
      <c r="DAM1" s="1835"/>
      <c r="DAN1" s="1835"/>
      <c r="DAO1" s="1835"/>
      <c r="DAP1" s="1835"/>
      <c r="DAQ1" s="1835"/>
      <c r="DAR1" s="1835"/>
      <c r="DAS1" s="1835"/>
      <c r="DAT1" s="1835"/>
      <c r="DAU1" s="1835"/>
      <c r="DAV1" s="1835"/>
      <c r="DAW1" s="1835"/>
      <c r="DAX1" s="1835"/>
      <c r="DAY1" s="1835"/>
      <c r="DAZ1" s="1835"/>
      <c r="DBA1" s="1835"/>
      <c r="DBB1" s="1835"/>
      <c r="DBC1" s="1835"/>
      <c r="DBD1" s="1835"/>
      <c r="DBE1" s="1835"/>
      <c r="DBF1" s="1835"/>
      <c r="DBG1" s="1835"/>
      <c r="DBH1" s="1835"/>
      <c r="DBI1" s="1835"/>
      <c r="DBJ1" s="1835"/>
      <c r="DBK1" s="1835"/>
      <c r="DBL1" s="1835"/>
      <c r="DBM1" s="1835"/>
      <c r="DBN1" s="1835"/>
      <c r="DBO1" s="1835"/>
      <c r="DBP1" s="1835"/>
      <c r="DBQ1" s="1835"/>
      <c r="DBR1" s="1835"/>
      <c r="DBS1" s="1835"/>
      <c r="DBT1" s="1835"/>
      <c r="DBU1" s="1835"/>
      <c r="DBV1" s="1835"/>
      <c r="DBW1" s="1835"/>
      <c r="DBX1" s="1835"/>
      <c r="DBY1" s="1835"/>
      <c r="DBZ1" s="1835"/>
      <c r="DCA1" s="1835"/>
      <c r="DCB1" s="1835"/>
      <c r="DCC1" s="1835"/>
      <c r="DCD1" s="1835"/>
      <c r="DCE1" s="1835"/>
      <c r="DCF1" s="1835"/>
      <c r="DCG1" s="1835"/>
      <c r="DCH1" s="1835"/>
      <c r="DCI1" s="1835"/>
      <c r="DCJ1" s="1835"/>
      <c r="DCK1" s="1835"/>
      <c r="DCL1" s="1835"/>
      <c r="DCM1" s="1835"/>
      <c r="DCN1" s="1835"/>
      <c r="DCO1" s="1835"/>
      <c r="DCP1" s="1835"/>
      <c r="DCQ1" s="1835"/>
      <c r="DCR1" s="1835"/>
      <c r="DCS1" s="1835"/>
      <c r="DCT1" s="1835"/>
      <c r="DCU1" s="1835"/>
      <c r="DCV1" s="1835"/>
      <c r="DCW1" s="1835"/>
      <c r="DCX1" s="1835"/>
      <c r="DCY1" s="1835"/>
      <c r="DCZ1" s="1835"/>
      <c r="DDA1" s="1835"/>
      <c r="DDB1" s="1835"/>
      <c r="DDC1" s="1835"/>
      <c r="DDD1" s="1835"/>
      <c r="DDE1" s="1835"/>
      <c r="DDF1" s="1835"/>
      <c r="DDG1" s="1835"/>
      <c r="DDH1" s="1835"/>
      <c r="DDI1" s="1835"/>
      <c r="DDJ1" s="1835"/>
      <c r="DDK1" s="1835"/>
      <c r="DDL1" s="1835"/>
      <c r="DDM1" s="1835"/>
      <c r="DDN1" s="1835"/>
      <c r="DDO1" s="1835"/>
      <c r="DDP1" s="1835"/>
      <c r="DDQ1" s="1835"/>
      <c r="DDR1" s="1835"/>
      <c r="DDS1" s="1835"/>
      <c r="DDT1" s="1835"/>
      <c r="DDU1" s="1835"/>
      <c r="DDV1" s="1835"/>
      <c r="DDW1" s="1835"/>
      <c r="DDX1" s="1835"/>
      <c r="DDY1" s="1835"/>
      <c r="DDZ1" s="1835"/>
      <c r="DEA1" s="1835"/>
      <c r="DEB1" s="1835"/>
      <c r="DEC1" s="1835"/>
      <c r="DED1" s="1835"/>
      <c r="DEE1" s="1835"/>
      <c r="DEF1" s="1835"/>
      <c r="DEG1" s="1835"/>
      <c r="DEH1" s="1835"/>
      <c r="DEI1" s="1835"/>
      <c r="DEJ1" s="1835"/>
      <c r="DEK1" s="1835"/>
      <c r="DEL1" s="1835"/>
      <c r="DEM1" s="1835"/>
      <c r="DEN1" s="1835"/>
      <c r="DEO1" s="1835"/>
      <c r="DEP1" s="1835"/>
      <c r="DEQ1" s="1835"/>
      <c r="DER1" s="1835"/>
      <c r="DES1" s="1835"/>
      <c r="DET1" s="1835"/>
      <c r="DEU1" s="1835"/>
      <c r="DEV1" s="1835"/>
      <c r="DEW1" s="1835"/>
      <c r="DEX1" s="1835"/>
      <c r="DEY1" s="1835"/>
      <c r="DEZ1" s="1835"/>
      <c r="DFA1" s="1835"/>
      <c r="DFB1" s="1835"/>
      <c r="DFC1" s="1835"/>
      <c r="DFD1" s="1835"/>
      <c r="DFE1" s="1835"/>
      <c r="DFF1" s="1835"/>
      <c r="DFG1" s="1835"/>
      <c r="DFH1" s="1835"/>
      <c r="DFI1" s="1835"/>
      <c r="DFJ1" s="1835"/>
      <c r="DFK1" s="1835"/>
      <c r="DFL1" s="1835"/>
      <c r="DFM1" s="1835"/>
      <c r="DFN1" s="1835"/>
      <c r="DFO1" s="1835"/>
      <c r="DFP1" s="1835"/>
      <c r="DFQ1" s="1835"/>
      <c r="DFR1" s="1835"/>
      <c r="DFS1" s="1835"/>
      <c r="DFT1" s="1835"/>
      <c r="DFU1" s="1835"/>
      <c r="DFV1" s="1835"/>
      <c r="DFW1" s="1835"/>
      <c r="DFX1" s="1835"/>
      <c r="DFY1" s="1835"/>
      <c r="DFZ1" s="1835"/>
      <c r="DGA1" s="1835"/>
      <c r="DGB1" s="1835"/>
      <c r="DGC1" s="1835"/>
      <c r="DGD1" s="1835"/>
      <c r="DGE1" s="1835"/>
      <c r="DGF1" s="1835"/>
      <c r="DGG1" s="1835"/>
      <c r="DGH1" s="1835"/>
      <c r="DGI1" s="1835"/>
      <c r="DGJ1" s="1835"/>
      <c r="DGK1" s="1835"/>
      <c r="DGL1" s="1835"/>
      <c r="DGM1" s="1835"/>
      <c r="DGN1" s="1835"/>
      <c r="DGO1" s="1835"/>
      <c r="DGP1" s="1835"/>
      <c r="DGQ1" s="1835"/>
      <c r="DGR1" s="1835"/>
      <c r="DGS1" s="1835"/>
      <c r="DGT1" s="1835"/>
      <c r="DGU1" s="1835"/>
      <c r="DGV1" s="1835"/>
      <c r="DGW1" s="1835"/>
      <c r="DGX1" s="1835"/>
      <c r="DGY1" s="1835"/>
      <c r="DGZ1" s="1835"/>
      <c r="DHA1" s="1835"/>
      <c r="DHB1" s="1835"/>
      <c r="DHC1" s="1835"/>
      <c r="DHD1" s="1835"/>
      <c r="DHE1" s="1835"/>
      <c r="DHF1" s="1835"/>
      <c r="DHG1" s="1835"/>
      <c r="DHH1" s="1835"/>
      <c r="DHI1" s="1835"/>
      <c r="DHJ1" s="1835"/>
      <c r="DHK1" s="1835"/>
      <c r="DHL1" s="1835"/>
      <c r="DHM1" s="1835"/>
      <c r="DHN1" s="1835"/>
      <c r="DHO1" s="1835"/>
      <c r="DHP1" s="1835"/>
      <c r="DHQ1" s="1835"/>
      <c r="DHR1" s="1835"/>
      <c r="DHS1" s="1835"/>
      <c r="DHT1" s="1835"/>
      <c r="DHU1" s="1835"/>
      <c r="DHV1" s="1835"/>
      <c r="DHW1" s="1835"/>
      <c r="DHX1" s="1835"/>
      <c r="DHY1" s="1835"/>
      <c r="DHZ1" s="1835"/>
      <c r="DIA1" s="1835"/>
      <c r="DIB1" s="1835"/>
      <c r="DIC1" s="1835"/>
      <c r="DID1" s="1835"/>
      <c r="DIE1" s="1835"/>
      <c r="DIF1" s="1835"/>
      <c r="DIG1" s="1835"/>
      <c r="DIH1" s="1835"/>
      <c r="DII1" s="1835"/>
      <c r="DIJ1" s="1835"/>
      <c r="DIK1" s="1835"/>
      <c r="DIL1" s="1835"/>
      <c r="DIM1" s="1835"/>
      <c r="DIN1" s="1835"/>
      <c r="DIO1" s="1835"/>
      <c r="DIP1" s="1835"/>
      <c r="DIQ1" s="1835"/>
      <c r="DIR1" s="1835"/>
      <c r="DIS1" s="1835"/>
      <c r="DIT1" s="1835"/>
      <c r="DIU1" s="1835"/>
      <c r="DIV1" s="1835"/>
      <c r="DIW1" s="1835"/>
      <c r="DIX1" s="1835"/>
      <c r="DIY1" s="1835"/>
      <c r="DIZ1" s="1835"/>
      <c r="DJA1" s="1835"/>
      <c r="DJB1" s="1835"/>
      <c r="DJC1" s="1835"/>
      <c r="DJD1" s="1835"/>
      <c r="DJE1" s="1835"/>
      <c r="DJF1" s="1835"/>
      <c r="DJG1" s="1835"/>
      <c r="DJH1" s="1835"/>
      <c r="DJI1" s="1835"/>
      <c r="DJJ1" s="1835"/>
      <c r="DJK1" s="1835"/>
      <c r="DJL1" s="1835"/>
      <c r="DJM1" s="1835"/>
      <c r="DJN1" s="1835"/>
      <c r="DJO1" s="1835"/>
      <c r="DJP1" s="1835"/>
      <c r="DJQ1" s="1835"/>
      <c r="DJR1" s="1835"/>
      <c r="DJS1" s="1835"/>
      <c r="DJT1" s="1835"/>
      <c r="DJU1" s="1835"/>
      <c r="DJV1" s="1835"/>
      <c r="DJW1" s="1835"/>
      <c r="DJX1" s="1835"/>
      <c r="DJY1" s="1835"/>
      <c r="DJZ1" s="1835"/>
      <c r="DKA1" s="1835"/>
      <c r="DKB1" s="1835"/>
      <c r="DKC1" s="1835"/>
      <c r="DKD1" s="1835"/>
      <c r="DKE1" s="1835"/>
      <c r="DKF1" s="1835"/>
      <c r="DKG1" s="1835"/>
      <c r="DKH1" s="1835"/>
      <c r="DKI1" s="1835"/>
      <c r="DKJ1" s="1835"/>
      <c r="DKK1" s="1835"/>
      <c r="DKL1" s="1835"/>
      <c r="DKM1" s="1835"/>
      <c r="DKN1" s="1835"/>
      <c r="DKO1" s="1835"/>
      <c r="DKP1" s="1835"/>
      <c r="DKQ1" s="1835"/>
      <c r="DKR1" s="1835"/>
      <c r="DKS1" s="1835"/>
      <c r="DKT1" s="1835"/>
      <c r="DKU1" s="1835"/>
      <c r="DKV1" s="1835"/>
      <c r="DKW1" s="1835"/>
      <c r="DKX1" s="1835"/>
      <c r="DKY1" s="1835"/>
      <c r="DKZ1" s="1835"/>
      <c r="DLA1" s="1835"/>
      <c r="DLB1" s="1835"/>
      <c r="DLC1" s="1835"/>
      <c r="DLD1" s="1835"/>
      <c r="DLE1" s="1835"/>
      <c r="DLF1" s="1835"/>
      <c r="DLG1" s="1835"/>
      <c r="DLH1" s="1835"/>
      <c r="DLI1" s="1835"/>
      <c r="DLJ1" s="1835"/>
      <c r="DLK1" s="1835"/>
      <c r="DLL1" s="1835"/>
      <c r="DLM1" s="1835"/>
      <c r="DLN1" s="1835"/>
      <c r="DLO1" s="1835"/>
      <c r="DLP1" s="1835"/>
      <c r="DLQ1" s="1835"/>
      <c r="DLR1" s="1835"/>
      <c r="DLS1" s="1835"/>
      <c r="DLT1" s="1835"/>
      <c r="DLU1" s="1835"/>
      <c r="DLV1" s="1835"/>
      <c r="DLW1" s="1835"/>
      <c r="DLX1" s="1835"/>
      <c r="DLY1" s="1835"/>
      <c r="DLZ1" s="1835"/>
      <c r="DMA1" s="1835"/>
      <c r="DMB1" s="1835"/>
      <c r="DMC1" s="1835"/>
      <c r="DMD1" s="1835"/>
      <c r="DME1" s="1835"/>
      <c r="DMF1" s="1835"/>
      <c r="DMG1" s="1835"/>
      <c r="DMH1" s="1835"/>
      <c r="DMI1" s="1835"/>
      <c r="DMJ1" s="1835"/>
      <c r="DMK1" s="1835"/>
      <c r="DML1" s="1835"/>
      <c r="DMM1" s="1835"/>
      <c r="DMN1" s="1835"/>
      <c r="DMO1" s="1835"/>
      <c r="DMP1" s="1835"/>
      <c r="DMQ1" s="1835"/>
      <c r="DMR1" s="1835"/>
      <c r="DMS1" s="1835"/>
      <c r="DMT1" s="1835"/>
      <c r="DMU1" s="1835"/>
      <c r="DMV1" s="1835"/>
      <c r="DMW1" s="1835"/>
      <c r="DMX1" s="1835"/>
      <c r="DMY1" s="1835"/>
      <c r="DMZ1" s="1835"/>
      <c r="DNA1" s="1835"/>
      <c r="DNB1" s="1835"/>
      <c r="DNC1" s="1835"/>
      <c r="DND1" s="1835"/>
      <c r="DNE1" s="1835"/>
      <c r="DNF1" s="1835"/>
      <c r="DNG1" s="1835"/>
      <c r="DNH1" s="1835"/>
      <c r="DNI1" s="1835"/>
      <c r="DNJ1" s="1835"/>
      <c r="DNK1" s="1835"/>
      <c r="DNL1" s="1835"/>
      <c r="DNM1" s="1835"/>
      <c r="DNN1" s="1835"/>
      <c r="DNO1" s="1835"/>
      <c r="DNP1" s="1835"/>
      <c r="DNQ1" s="1835"/>
      <c r="DNR1" s="1835"/>
      <c r="DNS1" s="1835"/>
      <c r="DNT1" s="1835"/>
      <c r="DNU1" s="1835"/>
      <c r="DNV1" s="1835"/>
      <c r="DNW1" s="1835"/>
      <c r="DNX1" s="1835"/>
      <c r="DNY1" s="1835"/>
      <c r="DNZ1" s="1835"/>
      <c r="DOA1" s="1835"/>
      <c r="DOB1" s="1835"/>
      <c r="DOC1" s="1835"/>
      <c r="DOD1" s="1835"/>
      <c r="DOE1" s="1835"/>
      <c r="DOF1" s="1835"/>
      <c r="DOG1" s="1835"/>
      <c r="DOH1" s="1835"/>
      <c r="DOI1" s="1835"/>
      <c r="DOJ1" s="1835"/>
      <c r="DOK1" s="1835"/>
      <c r="DOL1" s="1835"/>
      <c r="DOM1" s="1835"/>
      <c r="DON1" s="1835"/>
      <c r="DOO1" s="1835"/>
      <c r="DOP1" s="1835"/>
      <c r="DOQ1" s="1835"/>
      <c r="DOR1" s="1835"/>
      <c r="DOS1" s="1835"/>
      <c r="DOT1" s="1835"/>
      <c r="DOU1" s="1835"/>
      <c r="DOV1" s="1835"/>
      <c r="DOW1" s="1835"/>
      <c r="DOX1" s="1835"/>
      <c r="DOY1" s="1835"/>
      <c r="DOZ1" s="1835"/>
      <c r="DPA1" s="1835"/>
      <c r="DPB1" s="1835"/>
      <c r="DPC1" s="1835"/>
      <c r="DPD1" s="1835"/>
      <c r="DPE1" s="1835"/>
      <c r="DPF1" s="1835"/>
      <c r="DPG1" s="1835"/>
      <c r="DPH1" s="1835"/>
      <c r="DPI1" s="1835"/>
      <c r="DPJ1" s="1835"/>
      <c r="DPK1" s="1835"/>
      <c r="DPL1" s="1835"/>
      <c r="DPM1" s="1835"/>
      <c r="DPN1" s="1835"/>
      <c r="DPO1" s="1835"/>
      <c r="DPP1" s="1835"/>
      <c r="DPQ1" s="1835"/>
      <c r="DPR1" s="1835"/>
      <c r="DPS1" s="1835"/>
      <c r="DPT1" s="1835"/>
      <c r="DPU1" s="1835"/>
      <c r="DPV1" s="1835"/>
      <c r="DPW1" s="1835"/>
      <c r="DPX1" s="1835"/>
      <c r="DPY1" s="1835"/>
      <c r="DPZ1" s="1835"/>
      <c r="DQA1" s="1835"/>
      <c r="DQB1" s="1835"/>
      <c r="DQC1" s="1835"/>
      <c r="DQD1" s="1835"/>
      <c r="DQE1" s="1835"/>
      <c r="DQF1" s="1835"/>
      <c r="DQG1" s="1835"/>
      <c r="DQH1" s="1835"/>
      <c r="DQI1" s="1835"/>
      <c r="DQJ1" s="1835"/>
      <c r="DQK1" s="1835"/>
      <c r="DQL1" s="1835"/>
      <c r="DQM1" s="1835"/>
      <c r="DQN1" s="1835"/>
      <c r="DQO1" s="1835"/>
      <c r="DQP1" s="1835"/>
      <c r="DQQ1" s="1835"/>
      <c r="DQR1" s="1835"/>
      <c r="DQS1" s="1835"/>
      <c r="DQT1" s="1835"/>
      <c r="DQU1" s="1835"/>
      <c r="DQV1" s="1835"/>
      <c r="DQW1" s="1835"/>
      <c r="DQX1" s="1835"/>
      <c r="DQY1" s="1835"/>
      <c r="DQZ1" s="1835"/>
      <c r="DRA1" s="1835"/>
      <c r="DRB1" s="1835"/>
      <c r="DRC1" s="1835"/>
      <c r="DRD1" s="1835"/>
      <c r="DRE1" s="1835"/>
      <c r="DRF1" s="1835"/>
      <c r="DRG1" s="1835"/>
      <c r="DRH1" s="1835"/>
      <c r="DRI1" s="1835"/>
      <c r="DRJ1" s="1835"/>
      <c r="DRK1" s="1835"/>
      <c r="DRL1" s="1835"/>
      <c r="DRM1" s="1835"/>
      <c r="DRN1" s="1835"/>
      <c r="DRO1" s="1835"/>
      <c r="DRP1" s="1835"/>
      <c r="DRQ1" s="1835"/>
      <c r="DRR1" s="1835"/>
      <c r="DRS1" s="1835"/>
      <c r="DRT1" s="1835"/>
      <c r="DRU1" s="1835"/>
      <c r="DRV1" s="1835"/>
      <c r="DRW1" s="1835"/>
      <c r="DRX1" s="1835"/>
      <c r="DRY1" s="1835"/>
      <c r="DRZ1" s="1835"/>
      <c r="DSA1" s="1835"/>
      <c r="DSB1" s="1835"/>
      <c r="DSC1" s="1835"/>
      <c r="DSD1" s="1835"/>
      <c r="DSE1" s="1835"/>
      <c r="DSF1" s="1835"/>
      <c r="DSG1" s="1835"/>
      <c r="DSH1" s="1835"/>
      <c r="DSI1" s="1835"/>
      <c r="DSJ1" s="1835"/>
      <c r="DSK1" s="1835"/>
      <c r="DSL1" s="1835"/>
      <c r="DSM1" s="1835"/>
      <c r="DSN1" s="1835"/>
      <c r="DSO1" s="1835"/>
      <c r="DSP1" s="1835"/>
      <c r="DSQ1" s="1835"/>
      <c r="DSR1" s="1835"/>
      <c r="DSS1" s="1835"/>
      <c r="DST1" s="1835"/>
      <c r="DSU1" s="1835"/>
      <c r="DSV1" s="1835"/>
      <c r="DSW1" s="1835"/>
      <c r="DSX1" s="1835"/>
      <c r="DSY1" s="1835"/>
      <c r="DSZ1" s="1835"/>
      <c r="DTA1" s="1835"/>
      <c r="DTB1" s="1835"/>
      <c r="DTC1" s="1835"/>
      <c r="DTD1" s="1835"/>
      <c r="DTE1" s="1835"/>
      <c r="DTF1" s="1835"/>
      <c r="DTG1" s="1835"/>
      <c r="DTH1" s="1835"/>
      <c r="DTI1" s="1835"/>
      <c r="DTJ1" s="1835"/>
      <c r="DTK1" s="1835"/>
      <c r="DTL1" s="1835"/>
      <c r="DTM1" s="1835"/>
      <c r="DTN1" s="1835"/>
      <c r="DTO1" s="1835"/>
      <c r="DTP1" s="1835"/>
      <c r="DTQ1" s="1835"/>
      <c r="DTR1" s="1835"/>
      <c r="DTS1" s="1835"/>
      <c r="DTT1" s="1835"/>
      <c r="DTU1" s="1835"/>
      <c r="DTV1" s="1835"/>
      <c r="DTW1" s="1835"/>
      <c r="DTX1" s="1835"/>
      <c r="DTY1" s="1835"/>
      <c r="DTZ1" s="1835"/>
      <c r="DUA1" s="1835"/>
      <c r="DUB1" s="1835"/>
      <c r="DUC1" s="1835"/>
      <c r="DUD1" s="1835"/>
      <c r="DUE1" s="1835"/>
      <c r="DUF1" s="1835"/>
      <c r="DUG1" s="1835"/>
      <c r="DUH1" s="1835"/>
      <c r="DUI1" s="1835"/>
      <c r="DUJ1" s="1835"/>
      <c r="DUK1" s="1835"/>
      <c r="DUL1" s="1835"/>
      <c r="DUM1" s="1835"/>
      <c r="DUN1" s="1835"/>
      <c r="DUO1" s="1835"/>
      <c r="DUP1" s="1835"/>
      <c r="DUQ1" s="1835"/>
      <c r="DUR1" s="1835"/>
      <c r="DUS1" s="1835"/>
      <c r="DUT1" s="1835"/>
      <c r="DUU1" s="1835"/>
      <c r="DUV1" s="1835"/>
      <c r="DUW1" s="1835"/>
      <c r="DUX1" s="1835"/>
      <c r="DUY1" s="1835"/>
      <c r="DUZ1" s="1835"/>
      <c r="DVA1" s="1835"/>
      <c r="DVB1" s="1835"/>
      <c r="DVC1" s="1835"/>
      <c r="DVD1" s="1835"/>
      <c r="DVE1" s="1835"/>
      <c r="DVF1" s="1835"/>
      <c r="DVG1" s="1835"/>
      <c r="DVH1" s="1835"/>
      <c r="DVI1" s="1835"/>
      <c r="DVJ1" s="1835"/>
      <c r="DVK1" s="1835"/>
      <c r="DVL1" s="1835"/>
      <c r="DVM1" s="1835"/>
      <c r="DVN1" s="1835"/>
      <c r="DVO1" s="1835"/>
      <c r="DVP1" s="1835"/>
      <c r="DVQ1" s="1835"/>
      <c r="DVR1" s="1835"/>
      <c r="DVS1" s="1835"/>
      <c r="DVT1" s="1835"/>
      <c r="DVU1" s="1835"/>
      <c r="DVV1" s="1835"/>
      <c r="DVW1" s="1835"/>
      <c r="DVX1" s="1835"/>
      <c r="DVY1" s="1835"/>
      <c r="DVZ1" s="1835"/>
      <c r="DWA1" s="1835"/>
      <c r="DWB1" s="1835"/>
      <c r="DWC1" s="1835"/>
      <c r="DWD1" s="1835"/>
      <c r="DWE1" s="1835"/>
      <c r="DWF1" s="1835"/>
      <c r="DWG1" s="1835"/>
      <c r="DWH1" s="1835"/>
      <c r="DWI1" s="1835"/>
      <c r="DWJ1" s="1835"/>
      <c r="DWK1" s="1835"/>
      <c r="DWL1" s="1835"/>
      <c r="DWM1" s="1835"/>
      <c r="DWN1" s="1835"/>
      <c r="DWO1" s="1835"/>
      <c r="DWP1" s="1835"/>
      <c r="DWQ1" s="1835"/>
      <c r="DWR1" s="1835"/>
      <c r="DWS1" s="1835"/>
      <c r="DWT1" s="1835"/>
      <c r="DWU1" s="1835"/>
      <c r="DWV1" s="1835"/>
      <c r="DWW1" s="1835"/>
      <c r="DWX1" s="1835"/>
      <c r="DWY1" s="1835"/>
      <c r="DWZ1" s="1835"/>
      <c r="DXA1" s="1835"/>
      <c r="DXB1" s="1835"/>
      <c r="DXC1" s="1835"/>
      <c r="DXD1" s="1835"/>
      <c r="DXE1" s="1835"/>
      <c r="DXF1" s="1835"/>
      <c r="DXG1" s="1835"/>
      <c r="DXH1" s="1835"/>
      <c r="DXI1" s="1835"/>
      <c r="DXJ1" s="1835"/>
      <c r="DXK1" s="1835"/>
      <c r="DXL1" s="1835"/>
      <c r="DXM1" s="1835"/>
      <c r="DXN1" s="1835"/>
      <c r="DXO1" s="1835"/>
      <c r="DXP1" s="1835"/>
      <c r="DXQ1" s="1835"/>
      <c r="DXR1" s="1835"/>
      <c r="DXS1" s="1835"/>
      <c r="DXT1" s="1835"/>
      <c r="DXU1" s="1835"/>
      <c r="DXV1" s="1835"/>
      <c r="DXW1" s="1835"/>
      <c r="DXX1" s="1835"/>
      <c r="DXY1" s="1835"/>
      <c r="DXZ1" s="1835"/>
      <c r="DYA1" s="1835"/>
      <c r="DYB1" s="1835"/>
      <c r="DYC1" s="1835"/>
      <c r="DYD1" s="1835"/>
      <c r="DYE1" s="1835"/>
      <c r="DYF1" s="1835"/>
      <c r="DYG1" s="1835"/>
      <c r="DYH1" s="1835"/>
      <c r="DYI1" s="1835"/>
      <c r="DYJ1" s="1835"/>
      <c r="DYK1" s="1835"/>
      <c r="DYL1" s="1835"/>
      <c r="DYM1" s="1835"/>
      <c r="DYN1" s="1835"/>
      <c r="DYO1" s="1835"/>
      <c r="DYP1" s="1835"/>
      <c r="DYQ1" s="1835"/>
      <c r="DYR1" s="1835"/>
      <c r="DYS1" s="1835"/>
      <c r="DYT1" s="1835"/>
      <c r="DYU1" s="1835"/>
      <c r="DYV1" s="1835"/>
      <c r="DYW1" s="1835"/>
      <c r="DYX1" s="1835"/>
      <c r="DYY1" s="1835"/>
      <c r="DYZ1" s="1835"/>
      <c r="DZA1" s="1835"/>
      <c r="DZB1" s="1835"/>
      <c r="DZC1" s="1835"/>
      <c r="DZD1" s="1835"/>
      <c r="DZE1" s="1835"/>
      <c r="DZF1" s="1835"/>
      <c r="DZG1" s="1835"/>
      <c r="DZH1" s="1835"/>
      <c r="DZI1" s="1835"/>
      <c r="DZJ1" s="1835"/>
      <c r="DZK1" s="1835"/>
      <c r="DZL1" s="1835"/>
      <c r="DZM1" s="1835"/>
      <c r="DZN1" s="1835"/>
      <c r="DZO1" s="1835"/>
      <c r="DZP1" s="1835"/>
      <c r="DZQ1" s="1835"/>
      <c r="DZR1" s="1835"/>
      <c r="DZS1" s="1835"/>
      <c r="DZT1" s="1835"/>
      <c r="DZU1" s="1835"/>
      <c r="DZV1" s="1835"/>
      <c r="DZW1" s="1835"/>
      <c r="DZX1" s="1835"/>
      <c r="DZY1" s="1835"/>
      <c r="DZZ1" s="1835"/>
      <c r="EAA1" s="1835"/>
      <c r="EAB1" s="1835"/>
      <c r="EAC1" s="1835"/>
      <c r="EAD1" s="1835"/>
      <c r="EAE1" s="1835"/>
      <c r="EAF1" s="1835"/>
      <c r="EAG1" s="1835"/>
      <c r="EAH1" s="1835"/>
      <c r="EAI1" s="1835"/>
      <c r="EAJ1" s="1835"/>
      <c r="EAK1" s="1835"/>
      <c r="EAL1" s="1835"/>
      <c r="EAM1" s="1835"/>
      <c r="EAN1" s="1835"/>
      <c r="EAO1" s="1835"/>
      <c r="EAP1" s="1835"/>
      <c r="EAQ1" s="1835"/>
      <c r="EAR1" s="1835"/>
      <c r="EAS1" s="1835"/>
      <c r="EAT1" s="1835"/>
      <c r="EAU1" s="1835"/>
      <c r="EAV1" s="1835"/>
      <c r="EAW1" s="1835"/>
      <c r="EAX1" s="1835"/>
      <c r="EAY1" s="1835"/>
      <c r="EAZ1" s="1835"/>
      <c r="EBA1" s="1835"/>
      <c r="EBB1" s="1835"/>
      <c r="EBC1" s="1835"/>
      <c r="EBD1" s="1835"/>
      <c r="EBE1" s="1835"/>
      <c r="EBF1" s="1835"/>
      <c r="EBG1" s="1835"/>
      <c r="EBH1" s="1835"/>
      <c r="EBI1" s="1835"/>
      <c r="EBJ1" s="1835"/>
      <c r="EBK1" s="1835"/>
      <c r="EBL1" s="1835"/>
      <c r="EBM1" s="1835"/>
      <c r="EBN1" s="1835"/>
      <c r="EBO1" s="1835"/>
      <c r="EBP1" s="1835"/>
      <c r="EBQ1" s="1835"/>
      <c r="EBR1" s="1835"/>
      <c r="EBS1" s="1835"/>
      <c r="EBT1" s="1835"/>
      <c r="EBU1" s="1835"/>
      <c r="EBV1" s="1835"/>
      <c r="EBW1" s="1835"/>
      <c r="EBX1" s="1835"/>
      <c r="EBY1" s="1835"/>
      <c r="EBZ1" s="1835"/>
      <c r="ECA1" s="1835"/>
      <c r="ECB1" s="1835"/>
      <c r="ECC1" s="1835"/>
      <c r="ECD1" s="1835"/>
      <c r="ECE1" s="1835"/>
      <c r="ECF1" s="1835"/>
      <c r="ECG1" s="1835"/>
      <c r="ECH1" s="1835"/>
      <c r="ECI1" s="1835"/>
      <c r="ECJ1" s="1835"/>
      <c r="ECK1" s="1835"/>
      <c r="ECL1" s="1835"/>
      <c r="ECM1" s="1835"/>
      <c r="ECN1" s="1835"/>
      <c r="ECO1" s="1835"/>
      <c r="ECP1" s="1835"/>
      <c r="ECQ1" s="1835"/>
      <c r="ECR1" s="1835"/>
      <c r="ECS1" s="1835"/>
      <c r="ECT1" s="1835"/>
      <c r="ECU1" s="1835"/>
      <c r="ECV1" s="1835"/>
      <c r="ECW1" s="1835"/>
      <c r="ECX1" s="1835"/>
      <c r="ECY1" s="1835"/>
      <c r="ECZ1" s="1835"/>
      <c r="EDA1" s="1835"/>
      <c r="EDB1" s="1835"/>
      <c r="EDC1" s="1835"/>
      <c r="EDD1" s="1835"/>
      <c r="EDE1" s="1835"/>
      <c r="EDF1" s="1835"/>
      <c r="EDG1" s="1835"/>
      <c r="EDH1" s="1835"/>
      <c r="EDI1" s="1835"/>
      <c r="EDJ1" s="1835"/>
      <c r="EDK1" s="1835"/>
      <c r="EDL1" s="1835"/>
      <c r="EDM1" s="1835"/>
      <c r="EDN1" s="1835"/>
      <c r="EDO1" s="1835"/>
      <c r="EDP1" s="1835"/>
      <c r="EDQ1" s="1835"/>
      <c r="EDR1" s="1835"/>
      <c r="EDS1" s="1835"/>
      <c r="EDT1" s="1835"/>
      <c r="EDU1" s="1835"/>
      <c r="EDV1" s="1835"/>
      <c r="EDW1" s="1835"/>
      <c r="EDX1" s="1835"/>
      <c r="EDY1" s="1835"/>
      <c r="EDZ1" s="1835"/>
      <c r="EEA1" s="1835"/>
      <c r="EEB1" s="1835"/>
      <c r="EEC1" s="1835"/>
      <c r="EED1" s="1835"/>
      <c r="EEE1" s="1835"/>
      <c r="EEF1" s="1835"/>
      <c r="EEG1" s="1835"/>
      <c r="EEH1" s="1835"/>
      <c r="EEI1" s="1835"/>
      <c r="EEJ1" s="1835"/>
      <c r="EEK1" s="1835"/>
      <c r="EEL1" s="1835"/>
      <c r="EEM1" s="1835"/>
      <c r="EEN1" s="1835"/>
      <c r="EEO1" s="1835"/>
      <c r="EEP1" s="1835"/>
      <c r="EEQ1" s="1835"/>
      <c r="EER1" s="1835"/>
      <c r="EES1" s="1835"/>
      <c r="EET1" s="1835"/>
      <c r="EEU1" s="1835"/>
      <c r="EEV1" s="1835"/>
      <c r="EEW1" s="1835"/>
      <c r="EEX1" s="1835"/>
      <c r="EEY1" s="1835"/>
      <c r="EEZ1" s="1835"/>
      <c r="EFA1" s="1835"/>
      <c r="EFB1" s="1835"/>
      <c r="EFC1" s="1835"/>
      <c r="EFD1" s="1835"/>
      <c r="EFE1" s="1835"/>
      <c r="EFF1" s="1835"/>
      <c r="EFG1" s="1835"/>
      <c r="EFH1" s="1835"/>
      <c r="EFI1" s="1835"/>
      <c r="EFJ1" s="1835"/>
      <c r="EFK1" s="1835"/>
      <c r="EFL1" s="1835"/>
      <c r="EFM1" s="1835"/>
      <c r="EFN1" s="1835"/>
      <c r="EFO1" s="1835"/>
      <c r="EFP1" s="1835"/>
      <c r="EFQ1" s="1835"/>
      <c r="EFR1" s="1835"/>
      <c r="EFS1" s="1835"/>
      <c r="EFT1" s="1835"/>
      <c r="EFU1" s="1835"/>
      <c r="EFV1" s="1835"/>
      <c r="EFW1" s="1835"/>
      <c r="EFX1" s="1835"/>
      <c r="EFY1" s="1835"/>
      <c r="EFZ1" s="1835"/>
      <c r="EGA1" s="1835"/>
      <c r="EGB1" s="1835"/>
      <c r="EGC1" s="1835"/>
      <c r="EGD1" s="1835"/>
      <c r="EGE1" s="1835"/>
      <c r="EGF1" s="1835"/>
      <c r="EGG1" s="1835"/>
      <c r="EGH1" s="1835"/>
      <c r="EGI1" s="1835"/>
      <c r="EGJ1" s="1835"/>
      <c r="EGK1" s="1835"/>
      <c r="EGL1" s="1835"/>
      <c r="EGM1" s="1835"/>
      <c r="EGN1" s="1835"/>
      <c r="EGO1" s="1835"/>
      <c r="EGP1" s="1835"/>
      <c r="EGQ1" s="1835"/>
      <c r="EGR1" s="1835"/>
      <c r="EGS1" s="1835"/>
      <c r="EGT1" s="1835"/>
      <c r="EGU1" s="1835"/>
      <c r="EGV1" s="1835"/>
      <c r="EGW1" s="1835"/>
      <c r="EGX1" s="1835"/>
      <c r="EGY1" s="1835"/>
      <c r="EGZ1" s="1835"/>
      <c r="EHA1" s="1835"/>
      <c r="EHB1" s="1835"/>
      <c r="EHC1" s="1835"/>
      <c r="EHD1" s="1835"/>
      <c r="EHE1" s="1835"/>
      <c r="EHF1" s="1835"/>
      <c r="EHG1" s="1835"/>
      <c r="EHH1" s="1835"/>
      <c r="EHI1" s="1835"/>
      <c r="EHJ1" s="1835"/>
      <c r="EHK1" s="1835"/>
      <c r="EHL1" s="1835"/>
      <c r="EHM1" s="1835"/>
      <c r="EHN1" s="1835"/>
      <c r="EHO1" s="1835"/>
      <c r="EHP1" s="1835"/>
      <c r="EHQ1" s="1835"/>
      <c r="EHR1" s="1835"/>
      <c r="EHS1" s="1835"/>
      <c r="EHT1" s="1835"/>
      <c r="EHU1" s="1835"/>
      <c r="EHV1" s="1835"/>
      <c r="EHW1" s="1835"/>
      <c r="EHX1" s="1835"/>
      <c r="EHY1" s="1835"/>
      <c r="EHZ1" s="1835"/>
      <c r="EIA1" s="1835"/>
      <c r="EIB1" s="1835"/>
      <c r="EIC1" s="1835"/>
      <c r="EID1" s="1835"/>
      <c r="EIE1" s="1835"/>
      <c r="EIF1" s="1835"/>
      <c r="EIG1" s="1835"/>
      <c r="EIH1" s="1835"/>
      <c r="EII1" s="1835"/>
      <c r="EIJ1" s="1835"/>
      <c r="EIK1" s="1835"/>
      <c r="EIL1" s="1835"/>
      <c r="EIM1" s="1835"/>
      <c r="EIN1" s="1835"/>
      <c r="EIO1" s="1835"/>
      <c r="EIP1" s="1835"/>
      <c r="EIQ1" s="1835"/>
      <c r="EIR1" s="1835"/>
      <c r="EIS1" s="1835"/>
      <c r="EIT1" s="1835"/>
      <c r="EIU1" s="1835"/>
      <c r="EIV1" s="1835"/>
      <c r="EIW1" s="1835"/>
      <c r="EIX1" s="1835"/>
      <c r="EIY1" s="1835"/>
      <c r="EIZ1" s="1835"/>
      <c r="EJA1" s="1835"/>
      <c r="EJB1" s="1835"/>
      <c r="EJC1" s="1835"/>
      <c r="EJD1" s="1835"/>
      <c r="EJE1" s="1835"/>
      <c r="EJF1" s="1835"/>
      <c r="EJG1" s="1835"/>
      <c r="EJH1" s="1835"/>
      <c r="EJI1" s="1835"/>
      <c r="EJJ1" s="1835"/>
      <c r="EJK1" s="1835"/>
      <c r="EJL1" s="1835"/>
      <c r="EJM1" s="1835"/>
      <c r="EJN1" s="1835"/>
      <c r="EJO1" s="1835"/>
      <c r="EJP1" s="1835"/>
      <c r="EJQ1" s="1835"/>
      <c r="EJR1" s="1835"/>
      <c r="EJS1" s="1835"/>
      <c r="EJT1" s="1835"/>
      <c r="EJU1" s="1835"/>
      <c r="EJV1" s="1835"/>
      <c r="EJW1" s="1835"/>
      <c r="EJX1" s="1835"/>
      <c r="EJY1" s="1835"/>
      <c r="EJZ1" s="1835"/>
      <c r="EKA1" s="1835"/>
      <c r="EKB1" s="1835"/>
      <c r="EKC1" s="1835"/>
      <c r="EKD1" s="1835"/>
      <c r="EKE1" s="1835"/>
      <c r="EKF1" s="1835"/>
      <c r="EKG1" s="1835"/>
      <c r="EKH1" s="1835"/>
      <c r="EKI1" s="1835"/>
      <c r="EKJ1" s="1835"/>
      <c r="EKK1" s="1835"/>
      <c r="EKL1" s="1835"/>
      <c r="EKM1" s="1835"/>
      <c r="EKN1" s="1835"/>
      <c r="EKO1" s="1835"/>
      <c r="EKP1" s="1835"/>
      <c r="EKQ1" s="1835"/>
      <c r="EKR1" s="1835"/>
      <c r="EKS1" s="1835"/>
      <c r="EKT1" s="1835"/>
      <c r="EKU1" s="1835"/>
      <c r="EKV1" s="1835"/>
      <c r="EKW1" s="1835"/>
      <c r="EKX1" s="1835"/>
      <c r="EKY1" s="1835"/>
      <c r="EKZ1" s="1835"/>
      <c r="ELA1" s="1835"/>
      <c r="ELB1" s="1835"/>
      <c r="ELC1" s="1835"/>
      <c r="ELD1" s="1835"/>
      <c r="ELE1" s="1835"/>
      <c r="ELF1" s="1835"/>
      <c r="ELG1" s="1835"/>
      <c r="ELH1" s="1835"/>
      <c r="ELI1" s="1835"/>
      <c r="ELJ1" s="1835"/>
      <c r="ELK1" s="1835"/>
      <c r="ELL1" s="1835"/>
      <c r="ELM1" s="1835"/>
      <c r="ELN1" s="1835"/>
      <c r="ELO1" s="1835"/>
      <c r="ELP1" s="1835"/>
      <c r="ELQ1" s="1835"/>
      <c r="ELR1" s="1835"/>
      <c r="ELS1" s="1835"/>
      <c r="ELT1" s="1835"/>
      <c r="ELU1" s="1835"/>
      <c r="ELV1" s="1835"/>
      <c r="ELW1" s="1835"/>
      <c r="ELX1" s="1835"/>
      <c r="ELY1" s="1835"/>
      <c r="ELZ1" s="1835"/>
      <c r="EMA1" s="1835"/>
      <c r="EMB1" s="1835"/>
      <c r="EMC1" s="1835"/>
      <c r="EMD1" s="1835"/>
      <c r="EME1" s="1835"/>
      <c r="EMF1" s="1835"/>
      <c r="EMG1" s="1835"/>
      <c r="EMH1" s="1835"/>
      <c r="EMI1" s="1835"/>
      <c r="EMJ1" s="1835"/>
      <c r="EMK1" s="1835"/>
      <c r="EML1" s="1835"/>
      <c r="EMM1" s="1835"/>
      <c r="EMN1" s="1835"/>
      <c r="EMO1" s="1835"/>
      <c r="EMP1" s="1835"/>
      <c r="EMQ1" s="1835"/>
      <c r="EMR1" s="1835"/>
      <c r="EMS1" s="1835"/>
      <c r="EMT1" s="1835"/>
      <c r="EMU1" s="1835"/>
      <c r="EMV1" s="1835"/>
      <c r="EMW1" s="1835"/>
      <c r="EMX1" s="1835"/>
      <c r="EMY1" s="1835"/>
      <c r="EMZ1" s="1835"/>
      <c r="ENA1" s="1835"/>
      <c r="ENB1" s="1835"/>
      <c r="ENC1" s="1835"/>
      <c r="END1" s="1835"/>
      <c r="ENE1" s="1835"/>
      <c r="ENF1" s="1835"/>
      <c r="ENG1" s="1835"/>
      <c r="ENH1" s="1835"/>
      <c r="ENI1" s="1835"/>
      <c r="ENJ1" s="1835"/>
      <c r="ENK1" s="1835"/>
      <c r="ENL1" s="1835"/>
      <c r="ENM1" s="1835"/>
      <c r="ENN1" s="1835"/>
      <c r="ENO1" s="1835"/>
      <c r="ENP1" s="1835"/>
      <c r="ENQ1" s="1835"/>
      <c r="ENR1" s="1835"/>
      <c r="ENS1" s="1835"/>
      <c r="ENT1" s="1835"/>
      <c r="ENU1" s="1835"/>
      <c r="ENV1" s="1835"/>
      <c r="ENW1" s="1835"/>
      <c r="ENX1" s="1835"/>
      <c r="ENY1" s="1835"/>
      <c r="ENZ1" s="1835"/>
      <c r="EOA1" s="1835"/>
      <c r="EOB1" s="1835"/>
      <c r="EOC1" s="1835"/>
      <c r="EOD1" s="1835"/>
      <c r="EOE1" s="1835"/>
      <c r="EOF1" s="1835"/>
      <c r="EOG1" s="1835"/>
      <c r="EOH1" s="1835"/>
      <c r="EOI1" s="1835"/>
      <c r="EOJ1" s="1835"/>
      <c r="EOK1" s="1835"/>
      <c r="EOL1" s="1835"/>
      <c r="EOM1" s="1835"/>
      <c r="EON1" s="1835"/>
      <c r="EOO1" s="1835"/>
      <c r="EOP1" s="1835"/>
      <c r="EOQ1" s="1835"/>
      <c r="EOR1" s="1835"/>
      <c r="EOS1" s="1835"/>
      <c r="EOT1" s="1835"/>
      <c r="EOU1" s="1835"/>
      <c r="EOV1" s="1835"/>
      <c r="EOW1" s="1835"/>
      <c r="EOX1" s="1835"/>
      <c r="EOY1" s="1835"/>
      <c r="EOZ1" s="1835"/>
      <c r="EPA1" s="1835"/>
      <c r="EPB1" s="1835"/>
      <c r="EPC1" s="1835"/>
      <c r="EPD1" s="1835"/>
      <c r="EPE1" s="1835"/>
      <c r="EPF1" s="1835"/>
      <c r="EPG1" s="1835"/>
      <c r="EPH1" s="1835"/>
      <c r="EPI1" s="1835"/>
      <c r="EPJ1" s="1835"/>
      <c r="EPK1" s="1835"/>
      <c r="EPL1" s="1835"/>
      <c r="EPM1" s="1835"/>
      <c r="EPN1" s="1835"/>
      <c r="EPO1" s="1835"/>
      <c r="EPP1" s="1835"/>
      <c r="EPQ1" s="1835"/>
      <c r="EPR1" s="1835"/>
      <c r="EPS1" s="1835"/>
      <c r="EPT1" s="1835"/>
      <c r="EPU1" s="1835"/>
      <c r="EPV1" s="1835"/>
      <c r="EPW1" s="1835"/>
      <c r="EPX1" s="1835"/>
      <c r="EPY1" s="1835"/>
      <c r="EPZ1" s="1835"/>
      <c r="EQA1" s="1835"/>
      <c r="EQB1" s="1835"/>
      <c r="EQC1" s="1835"/>
      <c r="EQD1" s="1835"/>
      <c r="EQE1" s="1835"/>
      <c r="EQF1" s="1835"/>
      <c r="EQG1" s="1835"/>
      <c r="EQH1" s="1835"/>
      <c r="EQI1" s="1835"/>
      <c r="EQJ1" s="1835"/>
      <c r="EQK1" s="1835"/>
      <c r="EQL1" s="1835"/>
      <c r="EQM1" s="1835"/>
      <c r="EQN1" s="1835"/>
      <c r="EQO1" s="1835"/>
      <c r="EQP1" s="1835"/>
      <c r="EQQ1" s="1835"/>
      <c r="EQR1" s="1835"/>
      <c r="EQS1" s="1835"/>
      <c r="EQT1" s="1835"/>
      <c r="EQU1" s="1835"/>
      <c r="EQV1" s="1835"/>
      <c r="EQW1" s="1835"/>
      <c r="EQX1" s="1835"/>
      <c r="EQY1" s="1835"/>
      <c r="EQZ1" s="1835"/>
      <c r="ERA1" s="1835"/>
      <c r="ERB1" s="1835"/>
      <c r="ERC1" s="1835"/>
      <c r="ERD1" s="1835"/>
      <c r="ERE1" s="1835"/>
      <c r="ERF1" s="1835"/>
      <c r="ERG1" s="1835"/>
      <c r="ERH1" s="1835"/>
      <c r="ERI1" s="1835"/>
      <c r="ERJ1" s="1835"/>
      <c r="ERK1" s="1835"/>
      <c r="ERL1" s="1835"/>
      <c r="ERM1" s="1835"/>
      <c r="ERN1" s="1835"/>
      <c r="ERO1" s="1835"/>
      <c r="ERP1" s="1835"/>
      <c r="ERQ1" s="1835"/>
      <c r="ERR1" s="1835"/>
      <c r="ERS1" s="1835"/>
      <c r="ERT1" s="1835"/>
      <c r="ERU1" s="1835"/>
      <c r="ERV1" s="1835"/>
      <c r="ERW1" s="1835"/>
      <c r="ERX1" s="1835"/>
      <c r="ERY1" s="1835"/>
      <c r="ERZ1" s="1835"/>
      <c r="ESA1" s="1835"/>
      <c r="ESB1" s="1835"/>
      <c r="ESC1" s="1835"/>
      <c r="ESD1" s="1835"/>
      <c r="ESE1" s="1835"/>
      <c r="ESF1" s="1835"/>
      <c r="ESG1" s="1835"/>
      <c r="ESH1" s="1835"/>
      <c r="ESI1" s="1835"/>
      <c r="ESJ1" s="1835"/>
      <c r="ESK1" s="1835"/>
      <c r="ESL1" s="1835"/>
      <c r="ESM1" s="1835"/>
      <c r="ESN1" s="1835"/>
      <c r="ESO1" s="1835"/>
      <c r="ESP1" s="1835"/>
      <c r="ESQ1" s="1835"/>
      <c r="ESR1" s="1835"/>
      <c r="ESS1" s="1835"/>
      <c r="EST1" s="1835"/>
      <c r="ESU1" s="1835"/>
      <c r="ESV1" s="1835"/>
      <c r="ESW1" s="1835"/>
      <c r="ESX1" s="1835"/>
      <c r="ESY1" s="1835"/>
      <c r="ESZ1" s="1835"/>
      <c r="ETA1" s="1835"/>
      <c r="ETB1" s="1835"/>
      <c r="ETC1" s="1835"/>
      <c r="ETD1" s="1835"/>
      <c r="ETE1" s="1835"/>
      <c r="ETF1" s="1835"/>
      <c r="ETG1" s="1835"/>
      <c r="ETH1" s="1835"/>
      <c r="ETI1" s="1835"/>
      <c r="ETJ1" s="1835"/>
      <c r="ETK1" s="1835"/>
      <c r="ETL1" s="1835"/>
      <c r="ETM1" s="1835"/>
      <c r="ETN1" s="1835"/>
      <c r="ETO1" s="1835"/>
      <c r="ETP1" s="1835"/>
      <c r="ETQ1" s="1835"/>
      <c r="ETR1" s="1835"/>
      <c r="ETS1" s="1835"/>
      <c r="ETT1" s="1835"/>
      <c r="ETU1" s="1835"/>
      <c r="ETV1" s="1835"/>
      <c r="ETW1" s="1835"/>
      <c r="ETX1" s="1835"/>
      <c r="ETY1" s="1835"/>
      <c r="ETZ1" s="1835"/>
      <c r="EUA1" s="1835"/>
      <c r="EUB1" s="1835"/>
      <c r="EUC1" s="1835"/>
      <c r="EUD1" s="1835"/>
      <c r="EUE1" s="1835"/>
      <c r="EUF1" s="1835"/>
      <c r="EUG1" s="1835"/>
      <c r="EUH1" s="1835"/>
      <c r="EUI1" s="1835"/>
      <c r="EUJ1" s="1835"/>
      <c r="EUK1" s="1835"/>
      <c r="EUL1" s="1835"/>
      <c r="EUM1" s="1835"/>
      <c r="EUN1" s="1835"/>
      <c r="EUO1" s="1835"/>
      <c r="EUP1" s="1835"/>
      <c r="EUQ1" s="1835"/>
      <c r="EUR1" s="1835"/>
      <c r="EUS1" s="1835"/>
      <c r="EUT1" s="1835"/>
      <c r="EUU1" s="1835"/>
      <c r="EUV1" s="1835"/>
      <c r="EUW1" s="1835"/>
      <c r="EUX1" s="1835"/>
      <c r="EUY1" s="1835"/>
      <c r="EUZ1" s="1835"/>
      <c r="EVA1" s="1835"/>
      <c r="EVB1" s="1835"/>
      <c r="EVC1" s="1835"/>
      <c r="EVD1" s="1835"/>
      <c r="EVE1" s="1835"/>
      <c r="EVF1" s="1835"/>
      <c r="EVG1" s="1835"/>
      <c r="EVH1" s="1835"/>
      <c r="EVI1" s="1835"/>
      <c r="EVJ1" s="1835"/>
      <c r="EVK1" s="1835"/>
      <c r="EVL1" s="1835"/>
      <c r="EVM1" s="1835"/>
      <c r="EVN1" s="1835"/>
      <c r="EVO1" s="1835"/>
      <c r="EVP1" s="1835"/>
      <c r="EVQ1" s="1835"/>
      <c r="EVR1" s="1835"/>
      <c r="EVS1" s="1835"/>
      <c r="EVT1" s="1835"/>
      <c r="EVU1" s="1835"/>
      <c r="EVV1" s="1835"/>
      <c r="EVW1" s="1835"/>
      <c r="EVX1" s="1835"/>
      <c r="EVY1" s="1835"/>
      <c r="EVZ1" s="1835"/>
      <c r="EWA1" s="1835"/>
      <c r="EWB1" s="1835"/>
      <c r="EWC1" s="1835"/>
      <c r="EWD1" s="1835"/>
      <c r="EWE1" s="1835"/>
      <c r="EWF1" s="1835"/>
      <c r="EWG1" s="1835"/>
      <c r="EWH1" s="1835"/>
      <c r="EWI1" s="1835"/>
      <c r="EWJ1" s="1835"/>
      <c r="EWK1" s="1835"/>
      <c r="EWL1" s="1835"/>
      <c r="EWM1" s="1835"/>
      <c r="EWN1" s="1835"/>
      <c r="EWO1" s="1835"/>
      <c r="EWP1" s="1835"/>
      <c r="EWQ1" s="1835"/>
      <c r="EWR1" s="1835"/>
      <c r="EWS1" s="1835"/>
      <c r="EWT1" s="1835"/>
      <c r="EWU1" s="1835"/>
      <c r="EWV1" s="1835"/>
      <c r="EWW1" s="1835"/>
      <c r="EWX1" s="1835"/>
      <c r="EWY1" s="1835"/>
      <c r="EWZ1" s="1835"/>
      <c r="EXA1" s="1835"/>
      <c r="EXB1" s="1835"/>
      <c r="EXC1" s="1835"/>
      <c r="EXD1" s="1835"/>
      <c r="EXE1" s="1835"/>
      <c r="EXF1" s="1835"/>
      <c r="EXG1" s="1835"/>
      <c r="EXH1" s="1835"/>
      <c r="EXI1" s="1835"/>
      <c r="EXJ1" s="1835"/>
      <c r="EXK1" s="1835"/>
      <c r="EXL1" s="1835"/>
      <c r="EXM1" s="1835"/>
      <c r="EXN1" s="1835"/>
      <c r="EXO1" s="1835"/>
      <c r="EXP1" s="1835"/>
      <c r="EXQ1" s="1835"/>
      <c r="EXR1" s="1835"/>
      <c r="EXS1" s="1835"/>
      <c r="EXT1" s="1835"/>
      <c r="EXU1" s="1835"/>
      <c r="EXV1" s="1835"/>
      <c r="EXW1" s="1835"/>
      <c r="EXX1" s="1835"/>
      <c r="EXY1" s="1835"/>
      <c r="EXZ1" s="1835"/>
      <c r="EYA1" s="1835"/>
      <c r="EYB1" s="1835"/>
      <c r="EYC1" s="1835"/>
      <c r="EYD1" s="1835"/>
      <c r="EYE1" s="1835"/>
      <c r="EYF1" s="1835"/>
      <c r="EYG1" s="1835"/>
      <c r="EYH1" s="1835"/>
      <c r="EYI1" s="1835"/>
      <c r="EYJ1" s="1835"/>
      <c r="EYK1" s="1835"/>
      <c r="EYL1" s="1835"/>
      <c r="EYM1" s="1835"/>
      <c r="EYN1" s="1835"/>
      <c r="EYO1" s="1835"/>
      <c r="EYP1" s="1835"/>
      <c r="EYQ1" s="1835"/>
      <c r="EYR1" s="1835"/>
      <c r="EYS1" s="1835"/>
      <c r="EYT1" s="1835"/>
      <c r="EYU1" s="1835"/>
      <c r="EYV1" s="1835"/>
      <c r="EYW1" s="1835"/>
      <c r="EYX1" s="1835"/>
      <c r="EYY1" s="1835"/>
      <c r="EYZ1" s="1835"/>
      <c r="EZA1" s="1835"/>
      <c r="EZB1" s="1835"/>
      <c r="EZC1" s="1835"/>
      <c r="EZD1" s="1835"/>
      <c r="EZE1" s="1835"/>
      <c r="EZF1" s="1835"/>
      <c r="EZG1" s="1835"/>
      <c r="EZH1" s="1835"/>
      <c r="EZI1" s="1835"/>
      <c r="EZJ1" s="1835"/>
      <c r="EZK1" s="1835"/>
      <c r="EZL1" s="1835"/>
      <c r="EZM1" s="1835"/>
      <c r="EZN1" s="1835"/>
      <c r="EZO1" s="1835"/>
      <c r="EZP1" s="1835"/>
      <c r="EZQ1" s="1835"/>
      <c r="EZR1" s="1835"/>
      <c r="EZS1" s="1835"/>
      <c r="EZT1" s="1835"/>
      <c r="EZU1" s="1835"/>
      <c r="EZV1" s="1835"/>
      <c r="EZW1" s="1835"/>
      <c r="EZX1" s="1835"/>
      <c r="EZY1" s="1835"/>
      <c r="EZZ1" s="1835"/>
      <c r="FAA1" s="1835"/>
      <c r="FAB1" s="1835"/>
      <c r="FAC1" s="1835"/>
      <c r="FAD1" s="1835"/>
      <c r="FAE1" s="1835"/>
      <c r="FAF1" s="1835"/>
      <c r="FAG1" s="1835"/>
      <c r="FAH1" s="1835"/>
      <c r="FAI1" s="1835"/>
      <c r="FAJ1" s="1835"/>
      <c r="FAK1" s="1835"/>
      <c r="FAL1" s="1835"/>
      <c r="FAM1" s="1835"/>
      <c r="FAN1" s="1835"/>
      <c r="FAO1" s="1835"/>
      <c r="FAP1" s="1835"/>
      <c r="FAQ1" s="1835"/>
      <c r="FAR1" s="1835"/>
      <c r="FAS1" s="1835"/>
      <c r="FAT1" s="1835"/>
      <c r="FAU1" s="1835"/>
      <c r="FAV1" s="1835"/>
      <c r="FAW1" s="1835"/>
      <c r="FAX1" s="1835"/>
      <c r="FAY1" s="1835"/>
      <c r="FAZ1" s="1835"/>
      <c r="FBA1" s="1835"/>
      <c r="FBB1" s="1835"/>
      <c r="FBC1" s="1835"/>
      <c r="FBD1" s="1835"/>
      <c r="FBE1" s="1835"/>
      <c r="FBF1" s="1835"/>
      <c r="FBG1" s="1835"/>
      <c r="FBH1" s="1835"/>
      <c r="FBI1" s="1835"/>
      <c r="FBJ1" s="1835"/>
      <c r="FBK1" s="1835"/>
      <c r="FBL1" s="1835"/>
      <c r="FBM1" s="1835"/>
      <c r="FBN1" s="1835"/>
      <c r="FBO1" s="1835"/>
      <c r="FBP1" s="1835"/>
      <c r="FBQ1" s="1835"/>
      <c r="FBR1" s="1835"/>
      <c r="FBS1" s="1835"/>
      <c r="FBT1" s="1835"/>
      <c r="FBU1" s="1835"/>
      <c r="FBV1" s="1835"/>
      <c r="FBW1" s="1835"/>
      <c r="FBX1" s="1835"/>
      <c r="FBY1" s="1835"/>
      <c r="FBZ1" s="1835"/>
      <c r="FCA1" s="1835"/>
      <c r="FCB1" s="1835"/>
      <c r="FCC1" s="1835"/>
      <c r="FCD1" s="1835"/>
      <c r="FCE1" s="1835"/>
      <c r="FCF1" s="1835"/>
      <c r="FCG1" s="1835"/>
      <c r="FCH1" s="1835"/>
      <c r="FCI1" s="1835"/>
      <c r="FCJ1" s="1835"/>
      <c r="FCK1" s="1835"/>
      <c r="FCL1" s="1835"/>
      <c r="FCM1" s="1835"/>
      <c r="FCN1" s="1835"/>
      <c r="FCO1" s="1835"/>
      <c r="FCP1" s="1835"/>
      <c r="FCQ1" s="1835"/>
      <c r="FCR1" s="1835"/>
      <c r="FCS1" s="1835"/>
      <c r="FCT1" s="1835"/>
      <c r="FCU1" s="1835"/>
      <c r="FCV1" s="1835"/>
      <c r="FCW1" s="1835"/>
      <c r="FCX1" s="1835"/>
      <c r="FCY1" s="1835"/>
      <c r="FCZ1" s="1835"/>
      <c r="FDA1" s="1835"/>
      <c r="FDB1" s="1835"/>
      <c r="FDC1" s="1835"/>
      <c r="FDD1" s="1835"/>
      <c r="FDE1" s="1835"/>
      <c r="FDF1" s="1835"/>
      <c r="FDG1" s="1835"/>
      <c r="FDH1" s="1835"/>
      <c r="FDI1" s="1835"/>
      <c r="FDJ1" s="1835"/>
      <c r="FDK1" s="1835"/>
      <c r="FDL1" s="1835"/>
      <c r="FDM1" s="1835"/>
      <c r="FDN1" s="1835"/>
      <c r="FDO1" s="1835"/>
      <c r="FDP1" s="1835"/>
      <c r="FDQ1" s="1835"/>
      <c r="FDR1" s="1835"/>
      <c r="FDS1" s="1835"/>
      <c r="FDT1" s="1835"/>
      <c r="FDU1" s="1835"/>
      <c r="FDV1" s="1835"/>
      <c r="FDW1" s="1835"/>
      <c r="FDX1" s="1835"/>
      <c r="FDY1" s="1835"/>
      <c r="FDZ1" s="1835"/>
      <c r="FEA1" s="1835"/>
      <c r="FEB1" s="1835"/>
      <c r="FEC1" s="1835"/>
      <c r="FED1" s="1835"/>
      <c r="FEE1" s="1835"/>
      <c r="FEF1" s="1835"/>
      <c r="FEG1" s="1835"/>
      <c r="FEH1" s="1835"/>
      <c r="FEI1" s="1835"/>
      <c r="FEJ1" s="1835"/>
      <c r="FEK1" s="1835"/>
      <c r="FEL1" s="1835"/>
      <c r="FEM1" s="1835"/>
      <c r="FEN1" s="1835"/>
      <c r="FEO1" s="1835"/>
      <c r="FEP1" s="1835"/>
      <c r="FEQ1" s="1835"/>
      <c r="FER1" s="1835"/>
      <c r="FES1" s="1835"/>
      <c r="FET1" s="1835"/>
      <c r="FEU1" s="1835"/>
      <c r="FEV1" s="1835"/>
      <c r="FEW1" s="1835"/>
      <c r="FEX1" s="1835"/>
      <c r="FEY1" s="1835"/>
      <c r="FEZ1" s="1835"/>
      <c r="FFA1" s="1835"/>
      <c r="FFB1" s="1835"/>
      <c r="FFC1" s="1835"/>
      <c r="FFD1" s="1835"/>
      <c r="FFE1" s="1835"/>
      <c r="FFF1" s="1835"/>
      <c r="FFG1" s="1835"/>
      <c r="FFH1" s="1835"/>
      <c r="FFI1" s="1835"/>
      <c r="FFJ1" s="1835"/>
      <c r="FFK1" s="1835"/>
      <c r="FFL1" s="1835"/>
      <c r="FFM1" s="1835"/>
      <c r="FFN1" s="1835"/>
      <c r="FFO1" s="1835"/>
      <c r="FFP1" s="1835"/>
      <c r="FFQ1" s="1835"/>
      <c r="FFR1" s="1835"/>
      <c r="FFS1" s="1835"/>
      <c r="FFT1" s="1835"/>
      <c r="FFU1" s="1835"/>
      <c r="FFV1" s="1835"/>
      <c r="FFW1" s="1835"/>
      <c r="FFX1" s="1835"/>
      <c r="FFY1" s="1835"/>
      <c r="FFZ1" s="1835"/>
      <c r="FGA1" s="1835"/>
      <c r="FGB1" s="1835"/>
      <c r="FGC1" s="1835"/>
      <c r="FGD1" s="1835"/>
      <c r="FGE1" s="1835"/>
      <c r="FGF1" s="1835"/>
      <c r="FGG1" s="1835"/>
      <c r="FGH1" s="1835"/>
      <c r="FGI1" s="1835"/>
      <c r="FGJ1" s="1835"/>
      <c r="FGK1" s="1835"/>
      <c r="FGL1" s="1835"/>
      <c r="FGM1" s="1835"/>
      <c r="FGN1" s="1835"/>
      <c r="FGO1" s="1835"/>
      <c r="FGP1" s="1835"/>
      <c r="FGQ1" s="1835"/>
      <c r="FGR1" s="1835"/>
      <c r="FGS1" s="1835"/>
      <c r="FGT1" s="1835"/>
      <c r="FGU1" s="1835"/>
      <c r="FGV1" s="1835"/>
      <c r="FGW1" s="1835"/>
      <c r="FGX1" s="1835"/>
      <c r="FGY1" s="1835"/>
      <c r="FGZ1" s="1835"/>
      <c r="FHA1" s="1835"/>
      <c r="FHB1" s="1835"/>
      <c r="FHC1" s="1835"/>
      <c r="FHD1" s="1835"/>
      <c r="FHE1" s="1835"/>
      <c r="FHF1" s="1835"/>
      <c r="FHG1" s="1835"/>
      <c r="FHH1" s="1835"/>
      <c r="FHI1" s="1835"/>
      <c r="FHJ1" s="1835"/>
      <c r="FHK1" s="1835"/>
      <c r="FHL1" s="1835"/>
      <c r="FHM1" s="1835"/>
      <c r="FHN1" s="1835"/>
      <c r="FHO1" s="1835"/>
      <c r="FHP1" s="1835"/>
      <c r="FHQ1" s="1835"/>
      <c r="FHR1" s="1835"/>
      <c r="FHS1" s="1835"/>
      <c r="FHT1" s="1835"/>
      <c r="FHU1" s="1835"/>
      <c r="FHV1" s="1835"/>
      <c r="FHW1" s="1835"/>
      <c r="FHX1" s="1835"/>
      <c r="FHY1" s="1835"/>
      <c r="FHZ1" s="1835"/>
      <c r="FIA1" s="1835"/>
      <c r="FIB1" s="1835"/>
      <c r="FIC1" s="1835"/>
      <c r="FID1" s="1835"/>
      <c r="FIE1" s="1835"/>
      <c r="FIF1" s="1835"/>
      <c r="FIG1" s="1835"/>
      <c r="FIH1" s="1835"/>
      <c r="FII1" s="1835"/>
      <c r="FIJ1" s="1835"/>
      <c r="FIK1" s="1835"/>
      <c r="FIL1" s="1835"/>
      <c r="FIM1" s="1835"/>
      <c r="FIN1" s="1835"/>
      <c r="FIO1" s="1835"/>
      <c r="FIP1" s="1835"/>
      <c r="FIQ1" s="1835"/>
      <c r="FIR1" s="1835"/>
      <c r="FIS1" s="1835"/>
      <c r="FIT1" s="1835"/>
      <c r="FIU1" s="1835"/>
      <c r="FIV1" s="1835"/>
      <c r="FIW1" s="1835"/>
      <c r="FIX1" s="1835"/>
      <c r="FIY1" s="1835"/>
      <c r="FIZ1" s="1835"/>
      <c r="FJA1" s="1835"/>
      <c r="FJB1" s="1835"/>
      <c r="FJC1" s="1835"/>
      <c r="FJD1" s="1835"/>
      <c r="FJE1" s="1835"/>
      <c r="FJF1" s="1835"/>
      <c r="FJG1" s="1835"/>
      <c r="FJH1" s="1835"/>
      <c r="FJI1" s="1835"/>
      <c r="FJJ1" s="1835"/>
      <c r="FJK1" s="1835"/>
      <c r="FJL1" s="1835"/>
      <c r="FJM1" s="1835"/>
      <c r="FJN1" s="1835"/>
      <c r="FJO1" s="1835"/>
      <c r="FJP1" s="1835"/>
      <c r="FJQ1" s="1835"/>
      <c r="FJR1" s="1835"/>
      <c r="FJS1" s="1835"/>
      <c r="FJT1" s="1835"/>
      <c r="FJU1" s="1835"/>
      <c r="FJV1" s="1835"/>
      <c r="FJW1" s="1835"/>
      <c r="FJX1" s="1835"/>
      <c r="FJY1" s="1835"/>
      <c r="FJZ1" s="1835"/>
      <c r="FKA1" s="1835"/>
      <c r="FKB1" s="1835"/>
      <c r="FKC1" s="1835"/>
      <c r="FKD1" s="1835"/>
      <c r="FKE1" s="1835"/>
      <c r="FKF1" s="1835"/>
      <c r="FKG1" s="1835"/>
      <c r="FKH1" s="1835"/>
      <c r="FKI1" s="1835"/>
      <c r="FKJ1" s="1835"/>
      <c r="FKK1" s="1835"/>
      <c r="FKL1" s="1835"/>
      <c r="FKM1" s="1835"/>
      <c r="FKN1" s="1835"/>
      <c r="FKO1" s="1835"/>
      <c r="FKP1" s="1835"/>
      <c r="FKQ1" s="1835"/>
      <c r="FKR1" s="1835"/>
      <c r="FKS1" s="1835"/>
      <c r="FKT1" s="1835"/>
      <c r="FKU1" s="1835"/>
      <c r="FKV1" s="1835"/>
      <c r="FKW1" s="1835"/>
      <c r="FKX1" s="1835"/>
      <c r="FKY1" s="1835"/>
      <c r="FKZ1" s="1835"/>
      <c r="FLA1" s="1835"/>
      <c r="FLB1" s="1835"/>
      <c r="FLC1" s="1835"/>
      <c r="FLD1" s="1835"/>
      <c r="FLE1" s="1835"/>
      <c r="FLF1" s="1835"/>
      <c r="FLG1" s="1835"/>
      <c r="FLH1" s="1835"/>
      <c r="FLI1" s="1835"/>
      <c r="FLJ1" s="1835"/>
      <c r="FLK1" s="1835"/>
      <c r="FLL1" s="1835"/>
      <c r="FLM1" s="1835"/>
      <c r="FLN1" s="1835"/>
      <c r="FLO1" s="1835"/>
      <c r="FLP1" s="1835"/>
      <c r="FLQ1" s="1835"/>
      <c r="FLR1" s="1835"/>
      <c r="FLS1" s="1835"/>
      <c r="FLT1" s="1835"/>
      <c r="FLU1" s="1835"/>
      <c r="FLV1" s="1835"/>
      <c r="FLW1" s="1835"/>
      <c r="FLX1" s="1835"/>
      <c r="FLY1" s="1835"/>
      <c r="FLZ1" s="1835"/>
      <c r="FMA1" s="1835"/>
      <c r="FMB1" s="1835"/>
      <c r="FMC1" s="1835"/>
      <c r="FMD1" s="1835"/>
      <c r="FME1" s="1835"/>
      <c r="FMF1" s="1835"/>
      <c r="FMG1" s="1835"/>
      <c r="FMH1" s="1835"/>
      <c r="FMI1" s="1835"/>
      <c r="FMJ1" s="1835"/>
      <c r="FMK1" s="1835"/>
      <c r="FML1" s="1835"/>
      <c r="FMM1" s="1835"/>
      <c r="FMN1" s="1835"/>
      <c r="FMO1" s="1835"/>
      <c r="FMP1" s="1835"/>
      <c r="FMQ1" s="1835"/>
      <c r="FMR1" s="1835"/>
      <c r="FMS1" s="1835"/>
      <c r="FMT1" s="1835"/>
      <c r="FMU1" s="1835"/>
      <c r="FMV1" s="1835"/>
      <c r="FMW1" s="1835"/>
      <c r="FMX1" s="1835"/>
      <c r="FMY1" s="1835"/>
      <c r="FMZ1" s="1835"/>
      <c r="FNA1" s="1835"/>
      <c r="FNB1" s="1835"/>
      <c r="FNC1" s="1835"/>
      <c r="FND1" s="1835"/>
      <c r="FNE1" s="1835"/>
      <c r="FNF1" s="1835"/>
      <c r="FNG1" s="1835"/>
      <c r="FNH1" s="1835"/>
      <c r="FNI1" s="1835"/>
      <c r="FNJ1" s="1835"/>
      <c r="FNK1" s="1835"/>
      <c r="FNL1" s="1835"/>
      <c r="FNM1" s="1835"/>
      <c r="FNN1" s="1835"/>
      <c r="FNO1" s="1835"/>
      <c r="FNP1" s="1835"/>
      <c r="FNQ1" s="1835"/>
      <c r="FNR1" s="1835"/>
      <c r="FNS1" s="1835"/>
      <c r="FNT1" s="1835"/>
      <c r="FNU1" s="1835"/>
      <c r="FNV1" s="1835"/>
      <c r="FNW1" s="1835"/>
      <c r="FNX1" s="1835"/>
      <c r="FNY1" s="1835"/>
      <c r="FNZ1" s="1835"/>
      <c r="FOA1" s="1835"/>
      <c r="FOB1" s="1835"/>
      <c r="FOC1" s="1835"/>
      <c r="FOD1" s="1835"/>
      <c r="FOE1" s="1835"/>
      <c r="FOF1" s="1835"/>
      <c r="FOG1" s="1835"/>
      <c r="FOH1" s="1835"/>
      <c r="FOI1" s="1835"/>
      <c r="FOJ1" s="1835"/>
      <c r="FOK1" s="1835"/>
      <c r="FOL1" s="1835"/>
      <c r="FOM1" s="1835"/>
      <c r="FON1" s="1835"/>
      <c r="FOO1" s="1835"/>
      <c r="FOP1" s="1835"/>
      <c r="FOQ1" s="1835"/>
      <c r="FOR1" s="1835"/>
      <c r="FOS1" s="1835"/>
      <c r="FOT1" s="1835"/>
      <c r="FOU1" s="1835"/>
      <c r="FOV1" s="1835"/>
      <c r="FOW1" s="1835"/>
      <c r="FOX1" s="1835"/>
      <c r="FOY1" s="1835"/>
      <c r="FOZ1" s="1835"/>
      <c r="FPA1" s="1835"/>
      <c r="FPB1" s="1835"/>
      <c r="FPC1" s="1835"/>
      <c r="FPD1" s="1835"/>
      <c r="FPE1" s="1835"/>
      <c r="FPF1" s="1835"/>
      <c r="FPG1" s="1835"/>
      <c r="FPH1" s="1835"/>
      <c r="FPI1" s="1835"/>
      <c r="FPJ1" s="1835"/>
      <c r="FPK1" s="1835"/>
      <c r="FPL1" s="1835"/>
      <c r="FPM1" s="1835"/>
      <c r="FPN1" s="1835"/>
      <c r="FPO1" s="1835"/>
      <c r="FPP1" s="1835"/>
      <c r="FPQ1" s="1835"/>
      <c r="FPR1" s="1835"/>
      <c r="FPS1" s="1835"/>
      <c r="FPT1" s="1835"/>
      <c r="FPU1" s="1835"/>
      <c r="FPV1" s="1835"/>
      <c r="FPW1" s="1835"/>
      <c r="FPX1" s="1835"/>
      <c r="FPY1" s="1835"/>
      <c r="FPZ1" s="1835"/>
      <c r="FQA1" s="1835"/>
      <c r="FQB1" s="1835"/>
      <c r="FQC1" s="1835"/>
      <c r="FQD1" s="1835"/>
      <c r="FQE1" s="1835"/>
      <c r="FQF1" s="1835"/>
      <c r="FQG1" s="1835"/>
      <c r="FQH1" s="1835"/>
      <c r="FQI1" s="1835"/>
      <c r="FQJ1" s="1835"/>
      <c r="FQK1" s="1835"/>
      <c r="FQL1" s="1835"/>
      <c r="FQM1" s="1835"/>
      <c r="FQN1" s="1835"/>
      <c r="FQO1" s="1835"/>
      <c r="FQP1" s="1835"/>
      <c r="FQQ1" s="1835"/>
      <c r="FQR1" s="1835"/>
      <c r="FQS1" s="1835"/>
      <c r="FQT1" s="1835"/>
      <c r="FQU1" s="1835"/>
      <c r="FQV1" s="1835"/>
      <c r="FQW1" s="1835"/>
      <c r="FQX1" s="1835"/>
      <c r="FQY1" s="1835"/>
      <c r="FQZ1" s="1835"/>
      <c r="FRA1" s="1835"/>
      <c r="FRB1" s="1835"/>
      <c r="FRC1" s="1835"/>
      <c r="FRD1" s="1835"/>
      <c r="FRE1" s="1835"/>
      <c r="FRF1" s="1835"/>
      <c r="FRG1" s="1835"/>
      <c r="FRH1" s="1835"/>
      <c r="FRI1" s="1835"/>
      <c r="FRJ1" s="1835"/>
      <c r="FRK1" s="1835"/>
      <c r="FRL1" s="1835"/>
      <c r="FRM1" s="1835"/>
      <c r="FRN1" s="1835"/>
      <c r="FRO1" s="1835"/>
      <c r="FRP1" s="1835"/>
      <c r="FRQ1" s="1835"/>
      <c r="FRR1" s="1835"/>
      <c r="FRS1" s="1835"/>
      <c r="FRT1" s="1835"/>
      <c r="FRU1" s="1835"/>
      <c r="FRV1" s="1835"/>
      <c r="FRW1" s="1835"/>
      <c r="FRX1" s="1835"/>
      <c r="FRY1" s="1835"/>
      <c r="FRZ1" s="1835"/>
      <c r="FSA1" s="1835"/>
      <c r="FSB1" s="1835"/>
      <c r="FSC1" s="1835"/>
      <c r="FSD1" s="1835"/>
      <c r="FSE1" s="1835"/>
      <c r="FSF1" s="1835"/>
      <c r="FSG1" s="1835"/>
      <c r="FSH1" s="1835"/>
      <c r="FSI1" s="1835"/>
      <c r="FSJ1" s="1835"/>
      <c r="FSK1" s="1835"/>
      <c r="FSL1" s="1835"/>
      <c r="FSM1" s="1835"/>
      <c r="FSN1" s="1835"/>
      <c r="FSO1" s="1835"/>
      <c r="FSP1" s="1835"/>
      <c r="FSQ1" s="1835"/>
      <c r="FSR1" s="1835"/>
      <c r="FSS1" s="1835"/>
      <c r="FST1" s="1835"/>
      <c r="FSU1" s="1835"/>
      <c r="FSV1" s="1835"/>
      <c r="FSW1" s="1835"/>
      <c r="FSX1" s="1835"/>
      <c r="FSY1" s="1835"/>
      <c r="FSZ1" s="1835"/>
      <c r="FTA1" s="1835"/>
      <c r="FTB1" s="1835"/>
      <c r="FTC1" s="1835"/>
      <c r="FTD1" s="1835"/>
      <c r="FTE1" s="1835"/>
      <c r="FTF1" s="1835"/>
      <c r="FTG1" s="1835"/>
      <c r="FTH1" s="1835"/>
      <c r="FTI1" s="1835"/>
      <c r="FTJ1" s="1835"/>
      <c r="FTK1" s="1835"/>
      <c r="FTL1" s="1835"/>
      <c r="FTM1" s="1835"/>
      <c r="FTN1" s="1835"/>
      <c r="FTO1" s="1835"/>
      <c r="FTP1" s="1835"/>
      <c r="FTQ1" s="1835"/>
      <c r="FTR1" s="1835"/>
      <c r="FTS1" s="1835"/>
      <c r="FTT1" s="1835"/>
      <c r="FTU1" s="1835"/>
      <c r="FTV1" s="1835"/>
      <c r="FTW1" s="1835"/>
      <c r="FTX1" s="1835"/>
      <c r="FTY1" s="1835"/>
      <c r="FTZ1" s="1835"/>
      <c r="FUA1" s="1835"/>
      <c r="FUB1" s="1835"/>
      <c r="FUC1" s="1835"/>
      <c r="FUD1" s="1835"/>
      <c r="FUE1" s="1835"/>
      <c r="FUF1" s="1835"/>
      <c r="FUG1" s="1835"/>
      <c r="FUH1" s="1835"/>
      <c r="FUI1" s="1835"/>
      <c r="FUJ1" s="1835"/>
      <c r="FUK1" s="1835"/>
      <c r="FUL1" s="1835"/>
      <c r="FUM1" s="1835"/>
      <c r="FUN1" s="1835"/>
      <c r="FUO1" s="1835"/>
      <c r="FUP1" s="1835"/>
      <c r="FUQ1" s="1835"/>
      <c r="FUR1" s="1835"/>
      <c r="FUS1" s="1835"/>
      <c r="FUT1" s="1835"/>
      <c r="FUU1" s="1835"/>
      <c r="FUV1" s="1835"/>
      <c r="FUW1" s="1835"/>
      <c r="FUX1" s="1835"/>
      <c r="FUY1" s="1835"/>
      <c r="FUZ1" s="1835"/>
      <c r="FVA1" s="1835"/>
      <c r="FVB1" s="1835"/>
      <c r="FVC1" s="1835"/>
      <c r="FVD1" s="1835"/>
      <c r="FVE1" s="1835"/>
      <c r="FVF1" s="1835"/>
      <c r="FVG1" s="1835"/>
      <c r="FVH1" s="1835"/>
      <c r="FVI1" s="1835"/>
      <c r="FVJ1" s="1835"/>
      <c r="FVK1" s="1835"/>
      <c r="FVL1" s="1835"/>
      <c r="FVM1" s="1835"/>
      <c r="FVN1" s="1835"/>
      <c r="FVO1" s="1835"/>
      <c r="FVP1" s="1835"/>
      <c r="FVQ1" s="1835"/>
      <c r="FVR1" s="1835"/>
      <c r="FVS1" s="1835"/>
      <c r="FVT1" s="1835"/>
      <c r="FVU1" s="1835"/>
      <c r="FVV1" s="1835"/>
      <c r="FVW1" s="1835"/>
      <c r="FVX1" s="1835"/>
      <c r="FVY1" s="1835"/>
      <c r="FVZ1" s="1835"/>
      <c r="FWA1" s="1835"/>
      <c r="FWB1" s="1835"/>
      <c r="FWC1" s="1835"/>
      <c r="FWD1" s="1835"/>
      <c r="FWE1" s="1835"/>
      <c r="FWF1" s="1835"/>
      <c r="FWG1" s="1835"/>
      <c r="FWH1" s="1835"/>
      <c r="FWI1" s="1835"/>
      <c r="FWJ1" s="1835"/>
      <c r="FWK1" s="1835"/>
      <c r="FWL1" s="1835"/>
      <c r="FWM1" s="1835"/>
      <c r="FWN1" s="1835"/>
      <c r="FWO1" s="1835"/>
      <c r="FWP1" s="1835"/>
      <c r="FWQ1" s="1835"/>
      <c r="FWR1" s="1835"/>
      <c r="FWS1" s="1835"/>
      <c r="FWT1" s="1835"/>
      <c r="FWU1" s="1835"/>
      <c r="FWV1" s="1835"/>
      <c r="FWW1" s="1835"/>
      <c r="FWX1" s="1835"/>
      <c r="FWY1" s="1835"/>
      <c r="FWZ1" s="1835"/>
      <c r="FXA1" s="1835"/>
      <c r="FXB1" s="1835"/>
      <c r="FXC1" s="1835"/>
      <c r="FXD1" s="1835"/>
      <c r="FXE1" s="1835"/>
      <c r="FXF1" s="1835"/>
      <c r="FXG1" s="1835"/>
      <c r="FXH1" s="1835"/>
      <c r="FXI1" s="1835"/>
      <c r="FXJ1" s="1835"/>
      <c r="FXK1" s="1835"/>
      <c r="FXL1" s="1835"/>
      <c r="FXM1" s="1835"/>
      <c r="FXN1" s="1835"/>
      <c r="FXO1" s="1835"/>
      <c r="FXP1" s="1835"/>
      <c r="FXQ1" s="1835"/>
      <c r="FXR1" s="1835"/>
      <c r="FXS1" s="1835"/>
      <c r="FXT1" s="1835"/>
      <c r="FXU1" s="1835"/>
      <c r="FXV1" s="1835"/>
      <c r="FXW1" s="1835"/>
      <c r="FXX1" s="1835"/>
      <c r="FXY1" s="1835"/>
      <c r="FXZ1" s="1835"/>
      <c r="FYA1" s="1835"/>
      <c r="FYB1" s="1835"/>
      <c r="FYC1" s="1835"/>
      <c r="FYD1" s="1835"/>
      <c r="FYE1" s="1835"/>
      <c r="FYF1" s="1835"/>
      <c r="FYG1" s="1835"/>
      <c r="FYH1" s="1835"/>
      <c r="FYI1" s="1835"/>
      <c r="FYJ1" s="1835"/>
      <c r="FYK1" s="1835"/>
      <c r="FYL1" s="1835"/>
      <c r="FYM1" s="1835"/>
      <c r="FYN1" s="1835"/>
      <c r="FYO1" s="1835"/>
      <c r="FYP1" s="1835"/>
      <c r="FYQ1" s="1835"/>
      <c r="FYR1" s="1835"/>
      <c r="FYS1" s="1835"/>
      <c r="FYT1" s="1835"/>
      <c r="FYU1" s="1835"/>
      <c r="FYV1" s="1835"/>
      <c r="FYW1" s="1835"/>
      <c r="FYX1" s="1835"/>
      <c r="FYY1" s="1835"/>
      <c r="FYZ1" s="1835"/>
      <c r="FZA1" s="1835"/>
      <c r="FZB1" s="1835"/>
      <c r="FZC1" s="1835"/>
      <c r="FZD1" s="1835"/>
      <c r="FZE1" s="1835"/>
      <c r="FZF1" s="1835"/>
      <c r="FZG1" s="1835"/>
      <c r="FZH1" s="1835"/>
      <c r="FZI1" s="1835"/>
      <c r="FZJ1" s="1835"/>
      <c r="FZK1" s="1835"/>
      <c r="FZL1" s="1835"/>
      <c r="FZM1" s="1835"/>
      <c r="FZN1" s="1835"/>
      <c r="FZO1" s="1835"/>
      <c r="FZP1" s="1835"/>
      <c r="FZQ1" s="1835"/>
      <c r="FZR1" s="1835"/>
      <c r="FZS1" s="1835"/>
      <c r="FZT1" s="1835"/>
      <c r="FZU1" s="1835"/>
      <c r="FZV1" s="1835"/>
      <c r="FZW1" s="1835"/>
      <c r="FZX1" s="1835"/>
      <c r="FZY1" s="1835"/>
      <c r="FZZ1" s="1835"/>
      <c r="GAA1" s="1835"/>
      <c r="GAB1" s="1835"/>
      <c r="GAC1" s="1835"/>
      <c r="GAD1" s="1835"/>
      <c r="GAE1" s="1835"/>
      <c r="GAF1" s="1835"/>
      <c r="GAG1" s="1835"/>
      <c r="GAH1" s="1835"/>
      <c r="GAI1" s="1835"/>
      <c r="GAJ1" s="1835"/>
      <c r="GAK1" s="1835"/>
      <c r="GAL1" s="1835"/>
      <c r="GAM1" s="1835"/>
      <c r="GAN1" s="1835"/>
      <c r="GAO1" s="1835"/>
      <c r="GAP1" s="1835"/>
      <c r="GAQ1" s="1835"/>
      <c r="GAR1" s="1835"/>
      <c r="GAS1" s="1835"/>
      <c r="GAT1" s="1835"/>
      <c r="GAU1" s="1835"/>
      <c r="GAV1" s="1835"/>
      <c r="GAW1" s="1835"/>
      <c r="GAX1" s="1835"/>
      <c r="GAY1" s="1835"/>
      <c r="GAZ1" s="1835"/>
      <c r="GBA1" s="1835"/>
      <c r="GBB1" s="1835"/>
      <c r="GBC1" s="1835"/>
      <c r="GBD1" s="1835"/>
      <c r="GBE1" s="1835"/>
      <c r="GBF1" s="1835"/>
      <c r="GBG1" s="1835"/>
      <c r="GBH1" s="1835"/>
      <c r="GBI1" s="1835"/>
      <c r="GBJ1" s="1835"/>
      <c r="GBK1" s="1835"/>
      <c r="GBL1" s="1835"/>
      <c r="GBM1" s="1835"/>
      <c r="GBN1" s="1835"/>
      <c r="GBO1" s="1835"/>
      <c r="GBP1" s="1835"/>
      <c r="GBQ1" s="1835"/>
      <c r="GBR1" s="1835"/>
      <c r="GBS1" s="1835"/>
      <c r="GBT1" s="1835"/>
      <c r="GBU1" s="1835"/>
      <c r="GBV1" s="1835"/>
      <c r="GBW1" s="1835"/>
      <c r="GBX1" s="1835"/>
      <c r="GBY1" s="1835"/>
      <c r="GBZ1" s="1835"/>
      <c r="GCA1" s="1835"/>
      <c r="GCB1" s="1835"/>
      <c r="GCC1" s="1835"/>
      <c r="GCD1" s="1835"/>
      <c r="GCE1" s="1835"/>
      <c r="GCF1" s="1835"/>
      <c r="GCG1" s="1835"/>
      <c r="GCH1" s="1835"/>
      <c r="GCI1" s="1835"/>
      <c r="GCJ1" s="1835"/>
      <c r="GCK1" s="1835"/>
      <c r="GCL1" s="1835"/>
      <c r="GCM1" s="1835"/>
      <c r="GCN1" s="1835"/>
      <c r="GCO1" s="1835"/>
      <c r="GCP1" s="1835"/>
      <c r="GCQ1" s="1835"/>
      <c r="GCR1" s="1835"/>
      <c r="GCS1" s="1835"/>
      <c r="GCT1" s="1835"/>
      <c r="GCU1" s="1835"/>
      <c r="GCV1" s="1835"/>
      <c r="GCW1" s="1835"/>
      <c r="GCX1" s="1835"/>
      <c r="GCY1" s="1835"/>
      <c r="GCZ1" s="1835"/>
      <c r="GDA1" s="1835"/>
      <c r="GDB1" s="1835"/>
      <c r="GDC1" s="1835"/>
      <c r="GDD1" s="1835"/>
      <c r="GDE1" s="1835"/>
      <c r="GDF1" s="1835"/>
      <c r="GDG1" s="1835"/>
      <c r="GDH1" s="1835"/>
      <c r="GDI1" s="1835"/>
      <c r="GDJ1" s="1835"/>
      <c r="GDK1" s="1835"/>
      <c r="GDL1" s="1835"/>
      <c r="GDM1" s="1835"/>
      <c r="GDN1" s="1835"/>
      <c r="GDO1" s="1835"/>
      <c r="GDP1" s="1835"/>
      <c r="GDQ1" s="1835"/>
      <c r="GDR1" s="1835"/>
      <c r="GDS1" s="1835"/>
      <c r="GDT1" s="1835"/>
      <c r="GDU1" s="1835"/>
      <c r="GDV1" s="1835"/>
      <c r="GDW1" s="1835"/>
      <c r="GDX1" s="1835"/>
      <c r="GDY1" s="1835"/>
      <c r="GDZ1" s="1835"/>
      <c r="GEA1" s="1835"/>
      <c r="GEB1" s="1835"/>
      <c r="GEC1" s="1835"/>
      <c r="GED1" s="1835"/>
      <c r="GEE1" s="1835"/>
      <c r="GEF1" s="1835"/>
      <c r="GEG1" s="1835"/>
      <c r="GEH1" s="1835"/>
      <c r="GEI1" s="1835"/>
      <c r="GEJ1" s="1835"/>
      <c r="GEK1" s="1835"/>
      <c r="GEL1" s="1835"/>
      <c r="GEM1" s="1835"/>
      <c r="GEN1" s="1835"/>
      <c r="GEO1" s="1835"/>
      <c r="GEP1" s="1835"/>
      <c r="GEQ1" s="1835"/>
      <c r="GER1" s="1835"/>
      <c r="GES1" s="1835"/>
      <c r="GET1" s="1835"/>
      <c r="GEU1" s="1835"/>
      <c r="GEV1" s="1835"/>
      <c r="GEW1" s="1835"/>
      <c r="GEX1" s="1835"/>
      <c r="GEY1" s="1835"/>
      <c r="GEZ1" s="1835"/>
      <c r="GFA1" s="1835"/>
      <c r="GFB1" s="1835"/>
      <c r="GFC1" s="1835"/>
      <c r="GFD1" s="1835"/>
      <c r="GFE1" s="1835"/>
      <c r="GFF1" s="1835"/>
      <c r="GFG1" s="1835"/>
      <c r="GFH1" s="1835"/>
      <c r="GFI1" s="1835"/>
      <c r="GFJ1" s="1835"/>
      <c r="GFK1" s="1835"/>
      <c r="GFL1" s="1835"/>
      <c r="GFM1" s="1835"/>
      <c r="GFN1" s="1835"/>
      <c r="GFO1" s="1835"/>
      <c r="GFP1" s="1835"/>
      <c r="GFQ1" s="1835"/>
      <c r="GFR1" s="1835"/>
      <c r="GFS1" s="1835"/>
      <c r="GFT1" s="1835"/>
      <c r="GFU1" s="1835"/>
      <c r="GFV1" s="1835"/>
      <c r="GFW1" s="1835"/>
      <c r="GFX1" s="1835"/>
      <c r="GFY1" s="1835"/>
      <c r="GFZ1" s="1835"/>
      <c r="GGA1" s="1835"/>
      <c r="GGB1" s="1835"/>
      <c r="GGC1" s="1835"/>
      <c r="GGD1" s="1835"/>
      <c r="GGE1" s="1835"/>
      <c r="GGF1" s="1835"/>
      <c r="GGG1" s="1835"/>
      <c r="GGH1" s="1835"/>
      <c r="GGI1" s="1835"/>
      <c r="GGJ1" s="1835"/>
      <c r="GGK1" s="1835"/>
      <c r="GGL1" s="1835"/>
      <c r="GGM1" s="1835"/>
      <c r="GGN1" s="1835"/>
      <c r="GGO1" s="1835"/>
      <c r="GGP1" s="1835"/>
      <c r="GGQ1" s="1835"/>
      <c r="GGR1" s="1835"/>
      <c r="GGS1" s="1835"/>
      <c r="GGT1" s="1835"/>
      <c r="GGU1" s="1835"/>
      <c r="GGV1" s="1835"/>
      <c r="GGW1" s="1835"/>
      <c r="GGX1" s="1835"/>
      <c r="GGY1" s="1835"/>
      <c r="GGZ1" s="1835"/>
      <c r="GHA1" s="1835"/>
      <c r="GHB1" s="1835"/>
      <c r="GHC1" s="1835"/>
      <c r="GHD1" s="1835"/>
      <c r="GHE1" s="1835"/>
      <c r="GHF1" s="1835"/>
      <c r="GHG1" s="1835"/>
      <c r="GHH1" s="1835"/>
      <c r="GHI1" s="1835"/>
      <c r="GHJ1" s="1835"/>
      <c r="GHK1" s="1835"/>
      <c r="GHL1" s="1835"/>
      <c r="GHM1" s="1835"/>
      <c r="GHN1" s="1835"/>
      <c r="GHO1" s="1835"/>
      <c r="GHP1" s="1835"/>
      <c r="GHQ1" s="1835"/>
      <c r="GHR1" s="1835"/>
      <c r="GHS1" s="1835"/>
      <c r="GHT1" s="1835"/>
      <c r="GHU1" s="1835"/>
      <c r="GHV1" s="1835"/>
      <c r="GHW1" s="1835"/>
      <c r="GHX1" s="1835"/>
      <c r="GHY1" s="1835"/>
      <c r="GHZ1" s="1835"/>
      <c r="GIA1" s="1835"/>
      <c r="GIB1" s="1835"/>
      <c r="GIC1" s="1835"/>
      <c r="GID1" s="1835"/>
      <c r="GIE1" s="1835"/>
      <c r="GIF1" s="1835"/>
      <c r="GIG1" s="1835"/>
      <c r="GIH1" s="1835"/>
      <c r="GII1" s="1835"/>
      <c r="GIJ1" s="1835"/>
      <c r="GIK1" s="1835"/>
      <c r="GIL1" s="1835"/>
      <c r="GIM1" s="1835"/>
      <c r="GIN1" s="1835"/>
      <c r="GIO1" s="1835"/>
      <c r="GIP1" s="1835"/>
      <c r="GIQ1" s="1835"/>
      <c r="GIR1" s="1835"/>
      <c r="GIS1" s="1835"/>
      <c r="GIT1" s="1835"/>
      <c r="GIU1" s="1835"/>
      <c r="GIV1" s="1835"/>
      <c r="GIW1" s="1835"/>
      <c r="GIX1" s="1835"/>
      <c r="GIY1" s="1835"/>
      <c r="GIZ1" s="1835"/>
      <c r="GJA1" s="1835"/>
      <c r="GJB1" s="1835"/>
      <c r="GJC1" s="1835"/>
      <c r="GJD1" s="1835"/>
      <c r="GJE1" s="1835"/>
      <c r="GJF1" s="1835"/>
      <c r="GJG1" s="1835"/>
      <c r="GJH1" s="1835"/>
      <c r="GJI1" s="1835"/>
      <c r="GJJ1" s="1835"/>
      <c r="GJK1" s="1835"/>
      <c r="GJL1" s="1835"/>
      <c r="GJM1" s="1835"/>
      <c r="GJN1" s="1835"/>
      <c r="GJO1" s="1835"/>
      <c r="GJP1" s="1835"/>
      <c r="GJQ1" s="1835"/>
      <c r="GJR1" s="1835"/>
      <c r="GJS1" s="1835"/>
      <c r="GJT1" s="1835"/>
      <c r="GJU1" s="1835"/>
      <c r="GJV1" s="1835"/>
      <c r="GJW1" s="1835"/>
      <c r="GJX1" s="1835"/>
      <c r="GJY1" s="1835"/>
      <c r="GJZ1" s="1835"/>
      <c r="GKA1" s="1835"/>
      <c r="GKB1" s="1835"/>
      <c r="GKC1" s="1835"/>
      <c r="GKD1" s="1835"/>
      <c r="GKE1" s="1835"/>
      <c r="GKF1" s="1835"/>
      <c r="GKG1" s="1835"/>
      <c r="GKH1" s="1835"/>
      <c r="GKI1" s="1835"/>
      <c r="GKJ1" s="1835"/>
      <c r="GKK1" s="1835"/>
      <c r="GKL1" s="1835"/>
      <c r="GKM1" s="1835"/>
      <c r="GKN1" s="1835"/>
      <c r="GKO1" s="1835"/>
      <c r="GKP1" s="1835"/>
      <c r="GKQ1" s="1835"/>
      <c r="GKR1" s="1835"/>
      <c r="GKS1" s="1835"/>
      <c r="GKT1" s="1835"/>
      <c r="GKU1" s="1835"/>
      <c r="GKV1" s="1835"/>
      <c r="GKW1" s="1835"/>
      <c r="GKX1" s="1835"/>
      <c r="GKY1" s="1835"/>
      <c r="GKZ1" s="1835"/>
      <c r="GLA1" s="1835"/>
      <c r="GLB1" s="1835"/>
      <c r="GLC1" s="1835"/>
      <c r="GLD1" s="1835"/>
      <c r="GLE1" s="1835"/>
      <c r="GLF1" s="1835"/>
      <c r="GLG1" s="1835"/>
      <c r="GLH1" s="1835"/>
      <c r="GLI1" s="1835"/>
      <c r="GLJ1" s="1835"/>
      <c r="GLK1" s="1835"/>
      <c r="GLL1" s="1835"/>
      <c r="GLM1" s="1835"/>
      <c r="GLN1" s="1835"/>
      <c r="GLO1" s="1835"/>
      <c r="GLP1" s="1835"/>
      <c r="GLQ1" s="1835"/>
      <c r="GLR1" s="1835"/>
      <c r="GLS1" s="1835"/>
      <c r="GLT1" s="1835"/>
      <c r="GLU1" s="1835"/>
      <c r="GLV1" s="1835"/>
      <c r="GLW1" s="1835"/>
      <c r="GLX1" s="1835"/>
      <c r="GLY1" s="1835"/>
      <c r="GLZ1" s="1835"/>
      <c r="GMA1" s="1835"/>
      <c r="GMB1" s="1835"/>
      <c r="GMC1" s="1835"/>
      <c r="GMD1" s="1835"/>
      <c r="GME1" s="1835"/>
      <c r="GMF1" s="1835"/>
      <c r="GMG1" s="1835"/>
      <c r="GMH1" s="1835"/>
      <c r="GMI1" s="1835"/>
      <c r="GMJ1" s="1835"/>
      <c r="GMK1" s="1835"/>
      <c r="GML1" s="1835"/>
      <c r="GMM1" s="1835"/>
      <c r="GMN1" s="1835"/>
      <c r="GMO1" s="1835"/>
      <c r="GMP1" s="1835"/>
      <c r="GMQ1" s="1835"/>
      <c r="GMR1" s="1835"/>
      <c r="GMS1" s="1835"/>
      <c r="GMT1" s="1835"/>
      <c r="GMU1" s="1835"/>
      <c r="GMV1" s="1835"/>
      <c r="GMW1" s="1835"/>
      <c r="GMX1" s="1835"/>
      <c r="GMY1" s="1835"/>
      <c r="GMZ1" s="1835"/>
      <c r="GNA1" s="1835"/>
      <c r="GNB1" s="1835"/>
      <c r="GNC1" s="1835"/>
      <c r="GND1" s="1835"/>
      <c r="GNE1" s="1835"/>
      <c r="GNF1" s="1835"/>
      <c r="GNG1" s="1835"/>
      <c r="GNH1" s="1835"/>
      <c r="GNI1" s="1835"/>
      <c r="GNJ1" s="1835"/>
      <c r="GNK1" s="1835"/>
      <c r="GNL1" s="1835"/>
      <c r="GNM1" s="1835"/>
      <c r="GNN1" s="1835"/>
      <c r="GNO1" s="1835"/>
      <c r="GNP1" s="1835"/>
      <c r="GNQ1" s="1835"/>
      <c r="GNR1" s="1835"/>
      <c r="GNS1" s="1835"/>
      <c r="GNT1" s="1835"/>
      <c r="GNU1" s="1835"/>
      <c r="GNV1" s="1835"/>
      <c r="GNW1" s="1835"/>
      <c r="GNX1" s="1835"/>
      <c r="GNY1" s="1835"/>
      <c r="GNZ1" s="1835"/>
      <c r="GOA1" s="1835"/>
      <c r="GOB1" s="1835"/>
      <c r="GOC1" s="1835"/>
      <c r="GOD1" s="1835"/>
      <c r="GOE1" s="1835"/>
      <c r="GOF1" s="1835"/>
      <c r="GOG1" s="1835"/>
      <c r="GOH1" s="1835"/>
      <c r="GOI1" s="1835"/>
      <c r="GOJ1" s="1835"/>
      <c r="GOK1" s="1835"/>
      <c r="GOL1" s="1835"/>
      <c r="GOM1" s="1835"/>
      <c r="GON1" s="1835"/>
      <c r="GOO1" s="1835"/>
      <c r="GOP1" s="1835"/>
      <c r="GOQ1" s="1835"/>
      <c r="GOR1" s="1835"/>
      <c r="GOS1" s="1835"/>
      <c r="GOT1" s="1835"/>
      <c r="GOU1" s="1835"/>
      <c r="GOV1" s="1835"/>
      <c r="GOW1" s="1835"/>
      <c r="GOX1" s="1835"/>
      <c r="GOY1" s="1835"/>
      <c r="GOZ1" s="1835"/>
      <c r="GPA1" s="1835"/>
      <c r="GPB1" s="1835"/>
      <c r="GPC1" s="1835"/>
      <c r="GPD1" s="1835"/>
      <c r="GPE1" s="1835"/>
      <c r="GPF1" s="1835"/>
      <c r="GPG1" s="1835"/>
      <c r="GPH1" s="1835"/>
      <c r="GPI1" s="1835"/>
      <c r="GPJ1" s="1835"/>
      <c r="GPK1" s="1835"/>
      <c r="GPL1" s="1835"/>
      <c r="GPM1" s="1835"/>
      <c r="GPN1" s="1835"/>
      <c r="GPO1" s="1835"/>
      <c r="GPP1" s="1835"/>
      <c r="GPQ1" s="1835"/>
      <c r="GPR1" s="1835"/>
      <c r="GPS1" s="1835"/>
      <c r="GPT1" s="1835"/>
      <c r="GPU1" s="1835"/>
      <c r="GPV1" s="1835"/>
      <c r="GPW1" s="1835"/>
      <c r="GPX1" s="1835"/>
      <c r="GPY1" s="1835"/>
      <c r="GPZ1" s="1835"/>
      <c r="GQA1" s="1835"/>
      <c r="GQB1" s="1835"/>
      <c r="GQC1" s="1835"/>
      <c r="GQD1" s="1835"/>
      <c r="GQE1" s="1835"/>
      <c r="GQF1" s="1835"/>
      <c r="GQG1" s="1835"/>
      <c r="GQH1" s="1835"/>
      <c r="GQI1" s="1835"/>
      <c r="GQJ1" s="1835"/>
      <c r="GQK1" s="1835"/>
      <c r="GQL1" s="1835"/>
      <c r="GQM1" s="1835"/>
      <c r="GQN1" s="1835"/>
      <c r="GQO1" s="1835"/>
      <c r="GQP1" s="1835"/>
      <c r="GQQ1" s="1835"/>
      <c r="GQR1" s="1835"/>
      <c r="GQS1" s="1835"/>
      <c r="GQT1" s="1835"/>
      <c r="GQU1" s="1835"/>
      <c r="GQV1" s="1835"/>
      <c r="GQW1" s="1835"/>
      <c r="GQX1" s="1835"/>
      <c r="GQY1" s="1835"/>
      <c r="GQZ1" s="1835"/>
      <c r="GRA1" s="1835"/>
      <c r="GRB1" s="1835"/>
      <c r="GRC1" s="1835"/>
      <c r="GRD1" s="1835"/>
      <c r="GRE1" s="1835"/>
      <c r="GRF1" s="1835"/>
      <c r="GRG1" s="1835"/>
      <c r="GRH1" s="1835"/>
      <c r="GRI1" s="1835"/>
      <c r="GRJ1" s="1835"/>
      <c r="GRK1" s="1835"/>
      <c r="GRL1" s="1835"/>
      <c r="GRM1" s="1835"/>
      <c r="GRN1" s="1835"/>
      <c r="GRO1" s="1835"/>
      <c r="GRP1" s="1835"/>
      <c r="GRQ1" s="1835"/>
      <c r="GRR1" s="1835"/>
      <c r="GRS1" s="1835"/>
      <c r="GRT1" s="1835"/>
      <c r="GRU1" s="1835"/>
      <c r="GRV1" s="1835"/>
      <c r="GRW1" s="1835"/>
      <c r="GRX1" s="1835"/>
      <c r="GRY1" s="1835"/>
      <c r="GRZ1" s="1835"/>
      <c r="GSA1" s="1835"/>
      <c r="GSB1" s="1835"/>
      <c r="GSC1" s="1835"/>
      <c r="GSD1" s="1835"/>
      <c r="GSE1" s="1835"/>
      <c r="GSF1" s="1835"/>
      <c r="GSG1" s="1835"/>
      <c r="GSH1" s="1835"/>
      <c r="GSI1" s="1835"/>
      <c r="GSJ1" s="1835"/>
      <c r="GSK1" s="1835"/>
      <c r="GSL1" s="1835"/>
      <c r="GSM1" s="1835"/>
      <c r="GSN1" s="1835"/>
      <c r="GSO1" s="1835"/>
      <c r="GSP1" s="1835"/>
      <c r="GSQ1" s="1835"/>
      <c r="GSR1" s="1835"/>
      <c r="GSS1" s="1835"/>
      <c r="GST1" s="1835"/>
      <c r="GSU1" s="1835"/>
      <c r="GSV1" s="1835"/>
      <c r="GSW1" s="1835"/>
      <c r="GSX1" s="1835"/>
      <c r="GSY1" s="1835"/>
      <c r="GSZ1" s="1835"/>
      <c r="GTA1" s="1835"/>
      <c r="GTB1" s="1835"/>
      <c r="GTC1" s="1835"/>
      <c r="GTD1" s="1835"/>
      <c r="GTE1" s="1835"/>
      <c r="GTF1" s="1835"/>
      <c r="GTG1" s="1835"/>
      <c r="GTH1" s="1835"/>
      <c r="GTI1" s="1835"/>
      <c r="GTJ1" s="1835"/>
      <c r="GTK1" s="1835"/>
      <c r="GTL1" s="1835"/>
      <c r="GTM1" s="1835"/>
      <c r="GTN1" s="1835"/>
      <c r="GTO1" s="1835"/>
      <c r="GTP1" s="1835"/>
      <c r="GTQ1" s="1835"/>
      <c r="GTR1" s="1835"/>
      <c r="GTS1" s="1835"/>
      <c r="GTT1" s="1835"/>
      <c r="GTU1" s="1835"/>
      <c r="GTV1" s="1835"/>
      <c r="GTW1" s="1835"/>
      <c r="GTX1" s="1835"/>
      <c r="GTY1" s="1835"/>
      <c r="GTZ1" s="1835"/>
      <c r="GUA1" s="1835"/>
      <c r="GUB1" s="1835"/>
      <c r="GUC1" s="1835"/>
      <c r="GUD1" s="1835"/>
      <c r="GUE1" s="1835"/>
      <c r="GUF1" s="1835"/>
      <c r="GUG1" s="1835"/>
      <c r="GUH1" s="1835"/>
      <c r="GUI1" s="1835"/>
      <c r="GUJ1" s="1835"/>
      <c r="GUK1" s="1835"/>
      <c r="GUL1" s="1835"/>
      <c r="GUM1" s="1835"/>
      <c r="GUN1" s="1835"/>
      <c r="GUO1" s="1835"/>
      <c r="GUP1" s="1835"/>
      <c r="GUQ1" s="1835"/>
      <c r="GUR1" s="1835"/>
      <c r="GUS1" s="1835"/>
      <c r="GUT1" s="1835"/>
      <c r="GUU1" s="1835"/>
      <c r="GUV1" s="1835"/>
      <c r="GUW1" s="1835"/>
      <c r="GUX1" s="1835"/>
      <c r="GUY1" s="1835"/>
      <c r="GUZ1" s="1835"/>
      <c r="GVA1" s="1835"/>
      <c r="GVB1" s="1835"/>
      <c r="GVC1" s="1835"/>
      <c r="GVD1" s="1835"/>
      <c r="GVE1" s="1835"/>
      <c r="GVF1" s="1835"/>
      <c r="GVG1" s="1835"/>
      <c r="GVH1" s="1835"/>
      <c r="GVI1" s="1835"/>
      <c r="GVJ1" s="1835"/>
      <c r="GVK1" s="1835"/>
      <c r="GVL1" s="1835"/>
      <c r="GVM1" s="1835"/>
      <c r="GVN1" s="1835"/>
      <c r="GVO1" s="1835"/>
      <c r="GVP1" s="1835"/>
      <c r="GVQ1" s="1835"/>
      <c r="GVR1" s="1835"/>
      <c r="GVS1" s="1835"/>
      <c r="GVT1" s="1835"/>
      <c r="GVU1" s="1835"/>
      <c r="GVV1" s="1835"/>
      <c r="GVW1" s="1835"/>
      <c r="GVX1" s="1835"/>
      <c r="GVY1" s="1835"/>
      <c r="GVZ1" s="1835"/>
      <c r="GWA1" s="1835"/>
      <c r="GWB1" s="1835"/>
      <c r="GWC1" s="1835"/>
      <c r="GWD1" s="1835"/>
      <c r="GWE1" s="1835"/>
      <c r="GWF1" s="1835"/>
      <c r="GWG1" s="1835"/>
      <c r="GWH1" s="1835"/>
      <c r="GWI1" s="1835"/>
      <c r="GWJ1" s="1835"/>
      <c r="GWK1" s="1835"/>
      <c r="GWL1" s="1835"/>
      <c r="GWM1" s="1835"/>
      <c r="GWN1" s="1835"/>
      <c r="GWO1" s="1835"/>
      <c r="GWP1" s="1835"/>
      <c r="GWQ1" s="1835"/>
      <c r="GWR1" s="1835"/>
      <c r="GWS1" s="1835"/>
      <c r="GWT1" s="1835"/>
      <c r="GWU1" s="1835"/>
      <c r="GWV1" s="1835"/>
      <c r="GWW1" s="1835"/>
      <c r="GWX1" s="1835"/>
      <c r="GWY1" s="1835"/>
      <c r="GWZ1" s="1835"/>
      <c r="GXA1" s="1835"/>
      <c r="GXB1" s="1835"/>
      <c r="GXC1" s="1835"/>
      <c r="GXD1" s="1835"/>
      <c r="GXE1" s="1835"/>
      <c r="GXF1" s="1835"/>
      <c r="GXG1" s="1835"/>
      <c r="GXH1" s="1835"/>
      <c r="GXI1" s="1835"/>
      <c r="GXJ1" s="1835"/>
      <c r="GXK1" s="1835"/>
      <c r="GXL1" s="1835"/>
      <c r="GXM1" s="1835"/>
      <c r="GXN1" s="1835"/>
      <c r="GXO1" s="1835"/>
      <c r="GXP1" s="1835"/>
      <c r="GXQ1" s="1835"/>
      <c r="GXR1" s="1835"/>
      <c r="GXS1" s="1835"/>
      <c r="GXT1" s="1835"/>
      <c r="GXU1" s="1835"/>
      <c r="GXV1" s="1835"/>
      <c r="GXW1" s="1835"/>
      <c r="GXX1" s="1835"/>
      <c r="GXY1" s="1835"/>
      <c r="GXZ1" s="1835"/>
      <c r="GYA1" s="1835"/>
      <c r="GYB1" s="1835"/>
      <c r="GYC1" s="1835"/>
      <c r="GYD1" s="1835"/>
      <c r="GYE1" s="1835"/>
      <c r="GYF1" s="1835"/>
      <c r="GYG1" s="1835"/>
      <c r="GYH1" s="1835"/>
      <c r="GYI1" s="1835"/>
      <c r="GYJ1" s="1835"/>
      <c r="GYK1" s="1835"/>
      <c r="GYL1" s="1835"/>
      <c r="GYM1" s="1835"/>
      <c r="GYN1" s="1835"/>
      <c r="GYO1" s="1835"/>
      <c r="GYP1" s="1835"/>
      <c r="GYQ1" s="1835"/>
      <c r="GYR1" s="1835"/>
      <c r="GYS1" s="1835"/>
      <c r="GYT1" s="1835"/>
      <c r="GYU1" s="1835"/>
      <c r="GYV1" s="1835"/>
      <c r="GYW1" s="1835"/>
      <c r="GYX1" s="1835"/>
      <c r="GYY1" s="1835"/>
      <c r="GYZ1" s="1835"/>
      <c r="GZA1" s="1835"/>
      <c r="GZB1" s="1835"/>
      <c r="GZC1" s="1835"/>
      <c r="GZD1" s="1835"/>
      <c r="GZE1" s="1835"/>
      <c r="GZF1" s="1835"/>
      <c r="GZG1" s="1835"/>
      <c r="GZH1" s="1835"/>
      <c r="GZI1" s="1835"/>
      <c r="GZJ1" s="1835"/>
      <c r="GZK1" s="1835"/>
      <c r="GZL1" s="1835"/>
      <c r="GZM1" s="1835"/>
      <c r="GZN1" s="1835"/>
      <c r="GZO1" s="1835"/>
      <c r="GZP1" s="1835"/>
      <c r="GZQ1" s="1835"/>
      <c r="GZR1" s="1835"/>
      <c r="GZS1" s="1835"/>
      <c r="GZT1" s="1835"/>
      <c r="GZU1" s="1835"/>
      <c r="GZV1" s="1835"/>
      <c r="GZW1" s="1835"/>
      <c r="GZX1" s="1835"/>
      <c r="GZY1" s="1835"/>
      <c r="GZZ1" s="1835"/>
      <c r="HAA1" s="1835"/>
      <c r="HAB1" s="1835"/>
      <c r="HAC1" s="1835"/>
      <c r="HAD1" s="1835"/>
      <c r="HAE1" s="1835"/>
      <c r="HAF1" s="1835"/>
      <c r="HAG1" s="1835"/>
      <c r="HAH1" s="1835"/>
      <c r="HAI1" s="1835"/>
      <c r="HAJ1" s="1835"/>
      <c r="HAK1" s="1835"/>
      <c r="HAL1" s="1835"/>
      <c r="HAM1" s="1835"/>
      <c r="HAN1" s="1835"/>
      <c r="HAO1" s="1835"/>
      <c r="HAP1" s="1835"/>
      <c r="HAQ1" s="1835"/>
      <c r="HAR1" s="1835"/>
      <c r="HAS1" s="1835"/>
      <c r="HAT1" s="1835"/>
      <c r="HAU1" s="1835"/>
      <c r="HAV1" s="1835"/>
      <c r="HAW1" s="1835"/>
      <c r="HAX1" s="1835"/>
      <c r="HAY1" s="1835"/>
      <c r="HAZ1" s="1835"/>
      <c r="HBA1" s="1835"/>
      <c r="HBB1" s="1835"/>
      <c r="HBC1" s="1835"/>
      <c r="HBD1" s="1835"/>
      <c r="HBE1" s="1835"/>
      <c r="HBF1" s="1835"/>
      <c r="HBG1" s="1835"/>
      <c r="HBH1" s="1835"/>
      <c r="HBI1" s="1835"/>
      <c r="HBJ1" s="1835"/>
      <c r="HBK1" s="1835"/>
      <c r="HBL1" s="1835"/>
      <c r="HBM1" s="1835"/>
      <c r="HBN1" s="1835"/>
      <c r="HBO1" s="1835"/>
      <c r="HBP1" s="1835"/>
      <c r="HBQ1" s="1835"/>
      <c r="HBR1" s="1835"/>
      <c r="HBS1" s="1835"/>
      <c r="HBT1" s="1835"/>
      <c r="HBU1" s="1835"/>
      <c r="HBV1" s="1835"/>
      <c r="HBW1" s="1835"/>
      <c r="HBX1" s="1835"/>
      <c r="HBY1" s="1835"/>
      <c r="HBZ1" s="1835"/>
      <c r="HCA1" s="1835"/>
      <c r="HCB1" s="1835"/>
      <c r="HCC1" s="1835"/>
      <c r="HCD1" s="1835"/>
      <c r="HCE1" s="1835"/>
      <c r="HCF1" s="1835"/>
      <c r="HCG1" s="1835"/>
      <c r="HCH1" s="1835"/>
      <c r="HCI1" s="1835"/>
      <c r="HCJ1" s="1835"/>
      <c r="HCK1" s="1835"/>
      <c r="HCL1" s="1835"/>
      <c r="HCM1" s="1835"/>
      <c r="HCN1" s="1835"/>
      <c r="HCO1" s="1835"/>
      <c r="HCP1" s="1835"/>
      <c r="HCQ1" s="1835"/>
      <c r="HCR1" s="1835"/>
      <c r="HCS1" s="1835"/>
      <c r="HCT1" s="1835"/>
      <c r="HCU1" s="1835"/>
      <c r="HCV1" s="1835"/>
      <c r="HCW1" s="1835"/>
      <c r="HCX1" s="1835"/>
      <c r="HCY1" s="1835"/>
      <c r="HCZ1" s="1835"/>
      <c r="HDA1" s="1835"/>
      <c r="HDB1" s="1835"/>
      <c r="HDC1" s="1835"/>
      <c r="HDD1" s="1835"/>
      <c r="HDE1" s="1835"/>
      <c r="HDF1" s="1835"/>
      <c r="HDG1" s="1835"/>
      <c r="HDH1" s="1835"/>
      <c r="HDI1" s="1835"/>
      <c r="HDJ1" s="1835"/>
      <c r="HDK1" s="1835"/>
      <c r="HDL1" s="1835"/>
      <c r="HDM1" s="1835"/>
      <c r="HDN1" s="1835"/>
      <c r="HDO1" s="1835"/>
      <c r="HDP1" s="1835"/>
      <c r="HDQ1" s="1835"/>
      <c r="HDR1" s="1835"/>
      <c r="HDS1" s="1835"/>
      <c r="HDT1" s="1835"/>
      <c r="HDU1" s="1835"/>
      <c r="HDV1" s="1835"/>
      <c r="HDW1" s="1835"/>
      <c r="HDX1" s="1835"/>
      <c r="HDY1" s="1835"/>
      <c r="HDZ1" s="1835"/>
      <c r="HEA1" s="1835"/>
      <c r="HEB1" s="1835"/>
      <c r="HEC1" s="1835"/>
      <c r="HED1" s="1835"/>
      <c r="HEE1" s="1835"/>
      <c r="HEF1" s="1835"/>
      <c r="HEG1" s="1835"/>
      <c r="HEH1" s="1835"/>
      <c r="HEI1" s="1835"/>
      <c r="HEJ1" s="1835"/>
      <c r="HEK1" s="1835"/>
      <c r="HEL1" s="1835"/>
      <c r="HEM1" s="1835"/>
      <c r="HEN1" s="1835"/>
      <c r="HEO1" s="1835"/>
      <c r="HEP1" s="1835"/>
      <c r="HEQ1" s="1835"/>
      <c r="HER1" s="1835"/>
      <c r="HES1" s="1835"/>
      <c r="HET1" s="1835"/>
      <c r="HEU1" s="1835"/>
      <c r="HEV1" s="1835"/>
      <c r="HEW1" s="1835"/>
      <c r="HEX1" s="1835"/>
      <c r="HEY1" s="1835"/>
      <c r="HEZ1" s="1835"/>
      <c r="HFA1" s="1835"/>
      <c r="HFB1" s="1835"/>
      <c r="HFC1" s="1835"/>
      <c r="HFD1" s="1835"/>
      <c r="HFE1" s="1835"/>
      <c r="HFF1" s="1835"/>
      <c r="HFG1" s="1835"/>
      <c r="HFH1" s="1835"/>
      <c r="HFI1" s="1835"/>
      <c r="HFJ1" s="1835"/>
      <c r="HFK1" s="1835"/>
      <c r="HFL1" s="1835"/>
      <c r="HFM1" s="1835"/>
      <c r="HFN1" s="1835"/>
      <c r="HFO1" s="1835"/>
      <c r="HFP1" s="1835"/>
      <c r="HFQ1" s="1835"/>
      <c r="HFR1" s="1835"/>
      <c r="HFS1" s="1835"/>
      <c r="HFT1" s="1835"/>
      <c r="HFU1" s="1835"/>
      <c r="HFV1" s="1835"/>
      <c r="HFW1" s="1835"/>
      <c r="HFX1" s="1835"/>
      <c r="HFY1" s="1835"/>
      <c r="HFZ1" s="1835"/>
      <c r="HGA1" s="1835"/>
      <c r="HGB1" s="1835"/>
      <c r="HGC1" s="1835"/>
      <c r="HGD1" s="1835"/>
      <c r="HGE1" s="1835"/>
      <c r="HGF1" s="1835"/>
      <c r="HGG1" s="1835"/>
      <c r="HGH1" s="1835"/>
      <c r="HGI1" s="1835"/>
      <c r="HGJ1" s="1835"/>
      <c r="HGK1" s="1835"/>
      <c r="HGL1" s="1835"/>
      <c r="HGM1" s="1835"/>
      <c r="HGN1" s="1835"/>
      <c r="HGO1" s="1835"/>
      <c r="HGP1" s="1835"/>
      <c r="HGQ1" s="1835"/>
      <c r="HGR1" s="1835"/>
      <c r="HGS1" s="1835"/>
      <c r="HGT1" s="1835"/>
      <c r="HGU1" s="1835"/>
      <c r="HGV1" s="1835"/>
      <c r="HGW1" s="1835"/>
      <c r="HGX1" s="1835"/>
      <c r="HGY1" s="1835"/>
      <c r="HGZ1" s="1835"/>
      <c r="HHA1" s="1835"/>
      <c r="HHB1" s="1835"/>
      <c r="HHC1" s="1835"/>
      <c r="HHD1" s="1835"/>
      <c r="HHE1" s="1835"/>
      <c r="HHF1" s="1835"/>
      <c r="HHG1" s="1835"/>
      <c r="HHH1" s="1835"/>
      <c r="HHI1" s="1835"/>
      <c r="HHJ1" s="1835"/>
      <c r="HHK1" s="1835"/>
      <c r="HHL1" s="1835"/>
      <c r="HHM1" s="1835"/>
      <c r="HHN1" s="1835"/>
      <c r="HHO1" s="1835"/>
      <c r="HHP1" s="1835"/>
      <c r="HHQ1" s="1835"/>
      <c r="HHR1" s="1835"/>
      <c r="HHS1" s="1835"/>
      <c r="HHT1" s="1835"/>
      <c r="HHU1" s="1835"/>
      <c r="HHV1" s="1835"/>
      <c r="HHW1" s="1835"/>
      <c r="HHX1" s="1835"/>
      <c r="HHY1" s="1835"/>
      <c r="HHZ1" s="1835"/>
      <c r="HIA1" s="1835"/>
      <c r="HIB1" s="1835"/>
      <c r="HIC1" s="1835"/>
      <c r="HID1" s="1835"/>
      <c r="HIE1" s="1835"/>
      <c r="HIF1" s="1835"/>
      <c r="HIG1" s="1835"/>
      <c r="HIH1" s="1835"/>
      <c r="HII1" s="1835"/>
      <c r="HIJ1" s="1835"/>
      <c r="HIK1" s="1835"/>
      <c r="HIL1" s="1835"/>
      <c r="HIM1" s="1835"/>
      <c r="HIN1" s="1835"/>
      <c r="HIO1" s="1835"/>
      <c r="HIP1" s="1835"/>
      <c r="HIQ1" s="1835"/>
      <c r="HIR1" s="1835"/>
      <c r="HIS1" s="1835"/>
      <c r="HIT1" s="1835"/>
      <c r="HIU1" s="1835"/>
      <c r="HIV1" s="1835"/>
      <c r="HIW1" s="1835"/>
      <c r="HIX1" s="1835"/>
      <c r="HIY1" s="1835"/>
      <c r="HIZ1" s="1835"/>
      <c r="HJA1" s="1835"/>
      <c r="HJB1" s="1835"/>
      <c r="HJC1" s="1835"/>
      <c r="HJD1" s="1835"/>
      <c r="HJE1" s="1835"/>
      <c r="HJF1" s="1835"/>
      <c r="HJG1" s="1835"/>
      <c r="HJH1" s="1835"/>
      <c r="HJI1" s="1835"/>
      <c r="HJJ1" s="1835"/>
      <c r="HJK1" s="1835"/>
      <c r="HJL1" s="1835"/>
      <c r="HJM1" s="1835"/>
      <c r="HJN1" s="1835"/>
      <c r="HJO1" s="1835"/>
      <c r="HJP1" s="1835"/>
      <c r="HJQ1" s="1835"/>
      <c r="HJR1" s="1835"/>
      <c r="HJS1" s="1835"/>
      <c r="HJT1" s="1835"/>
      <c r="HJU1" s="1835"/>
      <c r="HJV1" s="1835"/>
      <c r="HJW1" s="1835"/>
      <c r="HJX1" s="1835"/>
      <c r="HJY1" s="1835"/>
      <c r="HJZ1" s="1835"/>
      <c r="HKA1" s="1835"/>
      <c r="HKB1" s="1835"/>
      <c r="HKC1" s="1835"/>
      <c r="HKD1" s="1835"/>
      <c r="HKE1" s="1835"/>
      <c r="HKF1" s="1835"/>
      <c r="HKG1" s="1835"/>
      <c r="HKH1" s="1835"/>
      <c r="HKI1" s="1835"/>
      <c r="HKJ1" s="1835"/>
      <c r="HKK1" s="1835"/>
      <c r="HKL1" s="1835"/>
      <c r="HKM1" s="1835"/>
      <c r="HKN1" s="1835"/>
      <c r="HKO1" s="1835"/>
      <c r="HKP1" s="1835"/>
      <c r="HKQ1" s="1835"/>
      <c r="HKR1" s="1835"/>
      <c r="HKS1" s="1835"/>
      <c r="HKT1" s="1835"/>
      <c r="HKU1" s="1835"/>
      <c r="HKV1" s="1835"/>
      <c r="HKW1" s="1835"/>
      <c r="HKX1" s="1835"/>
      <c r="HKY1" s="1835"/>
      <c r="HKZ1" s="1835"/>
      <c r="HLA1" s="1835"/>
      <c r="HLB1" s="1835"/>
      <c r="HLC1" s="1835"/>
      <c r="HLD1" s="1835"/>
      <c r="HLE1" s="1835"/>
      <c r="HLF1" s="1835"/>
      <c r="HLG1" s="1835"/>
      <c r="HLH1" s="1835"/>
      <c r="HLI1" s="1835"/>
      <c r="HLJ1" s="1835"/>
      <c r="HLK1" s="1835"/>
      <c r="HLL1" s="1835"/>
      <c r="HLM1" s="1835"/>
      <c r="HLN1" s="1835"/>
      <c r="HLO1" s="1835"/>
      <c r="HLP1" s="1835"/>
      <c r="HLQ1" s="1835"/>
      <c r="HLR1" s="1835"/>
      <c r="HLS1" s="1835"/>
      <c r="HLT1" s="1835"/>
      <c r="HLU1" s="1835"/>
      <c r="HLV1" s="1835"/>
      <c r="HLW1" s="1835"/>
      <c r="HLX1" s="1835"/>
      <c r="HLY1" s="1835"/>
      <c r="HLZ1" s="1835"/>
      <c r="HMA1" s="1835"/>
      <c r="HMB1" s="1835"/>
      <c r="HMC1" s="1835"/>
      <c r="HMD1" s="1835"/>
      <c r="HME1" s="1835"/>
      <c r="HMF1" s="1835"/>
      <c r="HMG1" s="1835"/>
      <c r="HMH1" s="1835"/>
      <c r="HMI1" s="1835"/>
      <c r="HMJ1" s="1835"/>
      <c r="HMK1" s="1835"/>
      <c r="HML1" s="1835"/>
      <c r="HMM1" s="1835"/>
      <c r="HMN1" s="1835"/>
      <c r="HMO1" s="1835"/>
      <c r="HMP1" s="1835"/>
      <c r="HMQ1" s="1835"/>
      <c r="HMR1" s="1835"/>
      <c r="HMS1" s="1835"/>
      <c r="HMT1" s="1835"/>
      <c r="HMU1" s="1835"/>
      <c r="HMV1" s="1835"/>
      <c r="HMW1" s="1835"/>
      <c r="HMX1" s="1835"/>
      <c r="HMY1" s="1835"/>
      <c r="HMZ1" s="1835"/>
      <c r="HNA1" s="1835"/>
      <c r="HNB1" s="1835"/>
      <c r="HNC1" s="1835"/>
      <c r="HND1" s="1835"/>
      <c r="HNE1" s="1835"/>
      <c r="HNF1" s="1835"/>
      <c r="HNG1" s="1835"/>
      <c r="HNH1" s="1835"/>
      <c r="HNI1" s="1835"/>
      <c r="HNJ1" s="1835"/>
      <c r="HNK1" s="1835"/>
      <c r="HNL1" s="1835"/>
      <c r="HNM1" s="1835"/>
      <c r="HNN1" s="1835"/>
      <c r="HNO1" s="1835"/>
      <c r="HNP1" s="1835"/>
      <c r="HNQ1" s="1835"/>
      <c r="HNR1" s="1835"/>
      <c r="HNS1" s="1835"/>
      <c r="HNT1" s="1835"/>
      <c r="HNU1" s="1835"/>
      <c r="HNV1" s="1835"/>
      <c r="HNW1" s="1835"/>
      <c r="HNX1" s="1835"/>
      <c r="HNY1" s="1835"/>
      <c r="HNZ1" s="1835"/>
      <c r="HOA1" s="1835"/>
      <c r="HOB1" s="1835"/>
      <c r="HOC1" s="1835"/>
      <c r="HOD1" s="1835"/>
      <c r="HOE1" s="1835"/>
      <c r="HOF1" s="1835"/>
      <c r="HOG1" s="1835"/>
      <c r="HOH1" s="1835"/>
      <c r="HOI1" s="1835"/>
      <c r="HOJ1" s="1835"/>
      <c r="HOK1" s="1835"/>
      <c r="HOL1" s="1835"/>
      <c r="HOM1" s="1835"/>
      <c r="HON1" s="1835"/>
      <c r="HOO1" s="1835"/>
      <c r="HOP1" s="1835"/>
      <c r="HOQ1" s="1835"/>
      <c r="HOR1" s="1835"/>
      <c r="HOS1" s="1835"/>
      <c r="HOT1" s="1835"/>
      <c r="HOU1" s="1835"/>
      <c r="HOV1" s="1835"/>
      <c r="HOW1" s="1835"/>
      <c r="HOX1" s="1835"/>
      <c r="HOY1" s="1835"/>
      <c r="HOZ1" s="1835"/>
      <c r="HPA1" s="1835"/>
      <c r="HPB1" s="1835"/>
      <c r="HPC1" s="1835"/>
      <c r="HPD1" s="1835"/>
      <c r="HPE1" s="1835"/>
      <c r="HPF1" s="1835"/>
      <c r="HPG1" s="1835"/>
      <c r="HPH1" s="1835"/>
      <c r="HPI1" s="1835"/>
      <c r="HPJ1" s="1835"/>
      <c r="HPK1" s="1835"/>
      <c r="HPL1" s="1835"/>
      <c r="HPM1" s="1835"/>
      <c r="HPN1" s="1835"/>
      <c r="HPO1" s="1835"/>
      <c r="HPP1" s="1835"/>
      <c r="HPQ1" s="1835"/>
      <c r="HPR1" s="1835"/>
      <c r="HPS1" s="1835"/>
      <c r="HPT1" s="1835"/>
      <c r="HPU1" s="1835"/>
      <c r="HPV1" s="1835"/>
      <c r="HPW1" s="1835"/>
      <c r="HPX1" s="1835"/>
      <c r="HPY1" s="1835"/>
      <c r="HPZ1" s="1835"/>
      <c r="HQA1" s="1835"/>
      <c r="HQB1" s="1835"/>
      <c r="HQC1" s="1835"/>
      <c r="HQD1" s="1835"/>
      <c r="HQE1" s="1835"/>
      <c r="HQF1" s="1835"/>
      <c r="HQG1" s="1835"/>
      <c r="HQH1" s="1835"/>
      <c r="HQI1" s="1835"/>
      <c r="HQJ1" s="1835"/>
      <c r="HQK1" s="1835"/>
      <c r="HQL1" s="1835"/>
      <c r="HQM1" s="1835"/>
      <c r="HQN1" s="1835"/>
      <c r="HQO1" s="1835"/>
      <c r="HQP1" s="1835"/>
      <c r="HQQ1" s="1835"/>
      <c r="HQR1" s="1835"/>
      <c r="HQS1" s="1835"/>
      <c r="HQT1" s="1835"/>
      <c r="HQU1" s="1835"/>
      <c r="HQV1" s="1835"/>
      <c r="HQW1" s="1835"/>
      <c r="HQX1" s="1835"/>
      <c r="HQY1" s="1835"/>
      <c r="HQZ1" s="1835"/>
      <c r="HRA1" s="1835"/>
      <c r="HRB1" s="1835"/>
      <c r="HRC1" s="1835"/>
      <c r="HRD1" s="1835"/>
      <c r="HRE1" s="1835"/>
      <c r="HRF1" s="1835"/>
      <c r="HRG1" s="1835"/>
      <c r="HRH1" s="1835"/>
      <c r="HRI1" s="1835"/>
      <c r="HRJ1" s="1835"/>
      <c r="HRK1" s="1835"/>
      <c r="HRL1" s="1835"/>
      <c r="HRM1" s="1835"/>
      <c r="HRN1" s="1835"/>
      <c r="HRO1" s="1835"/>
      <c r="HRP1" s="1835"/>
      <c r="HRQ1" s="1835"/>
      <c r="HRR1" s="1835"/>
      <c r="HRS1" s="1835"/>
      <c r="HRT1" s="1835"/>
      <c r="HRU1" s="1835"/>
      <c r="HRV1" s="1835"/>
      <c r="HRW1" s="1835"/>
      <c r="HRX1" s="1835"/>
      <c r="HRY1" s="1835"/>
      <c r="HRZ1" s="1835"/>
      <c r="HSA1" s="1835"/>
      <c r="HSB1" s="1835"/>
      <c r="HSC1" s="1835"/>
      <c r="HSD1" s="1835"/>
      <c r="HSE1" s="1835"/>
      <c r="HSF1" s="1835"/>
      <c r="HSG1" s="1835"/>
      <c r="HSH1" s="1835"/>
      <c r="HSI1" s="1835"/>
      <c r="HSJ1" s="1835"/>
      <c r="HSK1" s="1835"/>
      <c r="HSL1" s="1835"/>
      <c r="HSM1" s="1835"/>
      <c r="HSN1" s="1835"/>
      <c r="HSO1" s="1835"/>
      <c r="HSP1" s="1835"/>
      <c r="HSQ1" s="1835"/>
      <c r="HSR1" s="1835"/>
      <c r="HSS1" s="1835"/>
      <c r="HST1" s="1835"/>
      <c r="HSU1" s="1835"/>
      <c r="HSV1" s="1835"/>
      <c r="HSW1" s="1835"/>
      <c r="HSX1" s="1835"/>
      <c r="HSY1" s="1835"/>
      <c r="HSZ1" s="1835"/>
      <c r="HTA1" s="1835"/>
      <c r="HTB1" s="1835"/>
      <c r="HTC1" s="1835"/>
      <c r="HTD1" s="1835"/>
      <c r="HTE1" s="1835"/>
      <c r="HTF1" s="1835"/>
      <c r="HTG1" s="1835"/>
      <c r="HTH1" s="1835"/>
      <c r="HTI1" s="1835"/>
      <c r="HTJ1" s="1835"/>
      <c r="HTK1" s="1835"/>
      <c r="HTL1" s="1835"/>
      <c r="HTM1" s="1835"/>
      <c r="HTN1" s="1835"/>
      <c r="HTO1" s="1835"/>
      <c r="HTP1" s="1835"/>
      <c r="HTQ1" s="1835"/>
      <c r="HTR1" s="1835"/>
      <c r="HTS1" s="1835"/>
      <c r="HTT1" s="1835"/>
      <c r="HTU1" s="1835"/>
      <c r="HTV1" s="1835"/>
      <c r="HTW1" s="1835"/>
      <c r="HTX1" s="1835"/>
      <c r="HTY1" s="1835"/>
      <c r="HTZ1" s="1835"/>
      <c r="HUA1" s="1835"/>
      <c r="HUB1" s="1835"/>
      <c r="HUC1" s="1835"/>
      <c r="HUD1" s="1835"/>
      <c r="HUE1" s="1835"/>
      <c r="HUF1" s="1835"/>
      <c r="HUG1" s="1835"/>
      <c r="HUH1" s="1835"/>
      <c r="HUI1" s="1835"/>
      <c r="HUJ1" s="1835"/>
      <c r="HUK1" s="1835"/>
      <c r="HUL1" s="1835"/>
      <c r="HUM1" s="1835"/>
      <c r="HUN1" s="1835"/>
      <c r="HUO1" s="1835"/>
      <c r="HUP1" s="1835"/>
      <c r="HUQ1" s="1835"/>
      <c r="HUR1" s="1835"/>
      <c r="HUS1" s="1835"/>
      <c r="HUT1" s="1835"/>
      <c r="HUU1" s="1835"/>
      <c r="HUV1" s="1835"/>
      <c r="HUW1" s="1835"/>
      <c r="HUX1" s="1835"/>
      <c r="HUY1" s="1835"/>
      <c r="HUZ1" s="1835"/>
      <c r="HVA1" s="1835"/>
      <c r="HVB1" s="1835"/>
      <c r="HVC1" s="1835"/>
      <c r="HVD1" s="1835"/>
      <c r="HVE1" s="1835"/>
      <c r="HVF1" s="1835"/>
      <c r="HVG1" s="1835"/>
      <c r="HVH1" s="1835"/>
      <c r="HVI1" s="1835"/>
      <c r="HVJ1" s="1835"/>
      <c r="HVK1" s="1835"/>
      <c r="HVL1" s="1835"/>
      <c r="HVM1" s="1835"/>
      <c r="HVN1" s="1835"/>
      <c r="HVO1" s="1835"/>
      <c r="HVP1" s="1835"/>
      <c r="HVQ1" s="1835"/>
      <c r="HVR1" s="1835"/>
      <c r="HVS1" s="1835"/>
      <c r="HVT1" s="1835"/>
      <c r="HVU1" s="1835"/>
      <c r="HVV1" s="1835"/>
      <c r="HVW1" s="1835"/>
      <c r="HVX1" s="1835"/>
      <c r="HVY1" s="1835"/>
      <c r="HVZ1" s="1835"/>
      <c r="HWA1" s="1835"/>
      <c r="HWB1" s="1835"/>
      <c r="HWC1" s="1835"/>
      <c r="HWD1" s="1835"/>
      <c r="HWE1" s="1835"/>
      <c r="HWF1" s="1835"/>
      <c r="HWG1" s="1835"/>
      <c r="HWH1" s="1835"/>
      <c r="HWI1" s="1835"/>
      <c r="HWJ1" s="1835"/>
      <c r="HWK1" s="1835"/>
      <c r="HWL1" s="1835"/>
      <c r="HWM1" s="1835"/>
      <c r="HWN1" s="1835"/>
      <c r="HWO1" s="1835"/>
      <c r="HWP1" s="1835"/>
      <c r="HWQ1" s="1835"/>
      <c r="HWR1" s="1835"/>
      <c r="HWS1" s="1835"/>
      <c r="HWT1" s="1835"/>
      <c r="HWU1" s="1835"/>
      <c r="HWV1" s="1835"/>
      <c r="HWW1" s="1835"/>
      <c r="HWX1" s="1835"/>
      <c r="HWY1" s="1835"/>
      <c r="HWZ1" s="1835"/>
      <c r="HXA1" s="1835"/>
      <c r="HXB1" s="1835"/>
      <c r="HXC1" s="1835"/>
      <c r="HXD1" s="1835"/>
      <c r="HXE1" s="1835"/>
      <c r="HXF1" s="1835"/>
      <c r="HXG1" s="1835"/>
      <c r="HXH1" s="1835"/>
      <c r="HXI1" s="1835"/>
      <c r="HXJ1" s="1835"/>
      <c r="HXK1" s="1835"/>
      <c r="HXL1" s="1835"/>
      <c r="HXM1" s="1835"/>
      <c r="HXN1" s="1835"/>
      <c r="HXO1" s="1835"/>
      <c r="HXP1" s="1835"/>
      <c r="HXQ1" s="1835"/>
      <c r="HXR1" s="1835"/>
      <c r="HXS1" s="1835"/>
      <c r="HXT1" s="1835"/>
      <c r="HXU1" s="1835"/>
      <c r="HXV1" s="1835"/>
      <c r="HXW1" s="1835"/>
      <c r="HXX1" s="1835"/>
      <c r="HXY1" s="1835"/>
      <c r="HXZ1" s="1835"/>
      <c r="HYA1" s="1835"/>
      <c r="HYB1" s="1835"/>
      <c r="HYC1" s="1835"/>
      <c r="HYD1" s="1835"/>
      <c r="HYE1" s="1835"/>
      <c r="HYF1" s="1835"/>
      <c r="HYG1" s="1835"/>
      <c r="HYH1" s="1835"/>
      <c r="HYI1" s="1835"/>
      <c r="HYJ1" s="1835"/>
      <c r="HYK1" s="1835"/>
      <c r="HYL1" s="1835"/>
      <c r="HYM1" s="1835"/>
      <c r="HYN1" s="1835"/>
      <c r="HYO1" s="1835"/>
      <c r="HYP1" s="1835"/>
      <c r="HYQ1" s="1835"/>
      <c r="HYR1" s="1835"/>
      <c r="HYS1" s="1835"/>
      <c r="HYT1" s="1835"/>
      <c r="HYU1" s="1835"/>
      <c r="HYV1" s="1835"/>
      <c r="HYW1" s="1835"/>
      <c r="HYX1" s="1835"/>
      <c r="HYY1" s="1835"/>
      <c r="HYZ1" s="1835"/>
      <c r="HZA1" s="1835"/>
      <c r="HZB1" s="1835"/>
      <c r="HZC1" s="1835"/>
      <c r="HZD1" s="1835"/>
      <c r="HZE1" s="1835"/>
      <c r="HZF1" s="1835"/>
      <c r="HZG1" s="1835"/>
      <c r="HZH1" s="1835"/>
      <c r="HZI1" s="1835"/>
      <c r="HZJ1" s="1835"/>
      <c r="HZK1" s="1835"/>
      <c r="HZL1" s="1835"/>
      <c r="HZM1" s="1835"/>
      <c r="HZN1" s="1835"/>
      <c r="HZO1" s="1835"/>
      <c r="HZP1" s="1835"/>
      <c r="HZQ1" s="1835"/>
      <c r="HZR1" s="1835"/>
      <c r="HZS1" s="1835"/>
      <c r="HZT1" s="1835"/>
      <c r="HZU1" s="1835"/>
      <c r="HZV1" s="1835"/>
      <c r="HZW1" s="1835"/>
      <c r="HZX1" s="1835"/>
      <c r="HZY1" s="1835"/>
      <c r="HZZ1" s="1835"/>
      <c r="IAA1" s="1835"/>
      <c r="IAB1" s="1835"/>
      <c r="IAC1" s="1835"/>
      <c r="IAD1" s="1835"/>
      <c r="IAE1" s="1835"/>
      <c r="IAF1" s="1835"/>
      <c r="IAG1" s="1835"/>
      <c r="IAH1" s="1835"/>
      <c r="IAI1" s="1835"/>
      <c r="IAJ1" s="1835"/>
      <c r="IAK1" s="1835"/>
      <c r="IAL1" s="1835"/>
      <c r="IAM1" s="1835"/>
      <c r="IAN1" s="1835"/>
      <c r="IAO1" s="1835"/>
      <c r="IAP1" s="1835"/>
      <c r="IAQ1" s="1835"/>
      <c r="IAR1" s="1835"/>
      <c r="IAS1" s="1835"/>
      <c r="IAT1" s="1835"/>
      <c r="IAU1" s="1835"/>
      <c r="IAV1" s="1835"/>
      <c r="IAW1" s="1835"/>
      <c r="IAX1" s="1835"/>
      <c r="IAY1" s="1835"/>
      <c r="IAZ1" s="1835"/>
      <c r="IBA1" s="1835"/>
      <c r="IBB1" s="1835"/>
      <c r="IBC1" s="1835"/>
      <c r="IBD1" s="1835"/>
      <c r="IBE1" s="1835"/>
      <c r="IBF1" s="1835"/>
      <c r="IBG1" s="1835"/>
      <c r="IBH1" s="1835"/>
      <c r="IBI1" s="1835"/>
      <c r="IBJ1" s="1835"/>
      <c r="IBK1" s="1835"/>
      <c r="IBL1" s="1835"/>
      <c r="IBM1" s="1835"/>
      <c r="IBN1" s="1835"/>
      <c r="IBO1" s="1835"/>
      <c r="IBP1" s="1835"/>
      <c r="IBQ1" s="1835"/>
      <c r="IBR1" s="1835"/>
      <c r="IBS1" s="1835"/>
      <c r="IBT1" s="1835"/>
      <c r="IBU1" s="1835"/>
      <c r="IBV1" s="1835"/>
      <c r="IBW1" s="1835"/>
      <c r="IBX1" s="1835"/>
      <c r="IBY1" s="1835"/>
      <c r="IBZ1" s="1835"/>
      <c r="ICA1" s="1835"/>
      <c r="ICB1" s="1835"/>
      <c r="ICC1" s="1835"/>
      <c r="ICD1" s="1835"/>
      <c r="ICE1" s="1835"/>
      <c r="ICF1" s="1835"/>
      <c r="ICG1" s="1835"/>
      <c r="ICH1" s="1835"/>
      <c r="ICI1" s="1835"/>
      <c r="ICJ1" s="1835"/>
      <c r="ICK1" s="1835"/>
      <c r="ICL1" s="1835"/>
      <c r="ICM1" s="1835"/>
      <c r="ICN1" s="1835"/>
      <c r="ICO1" s="1835"/>
      <c r="ICP1" s="1835"/>
      <c r="ICQ1" s="1835"/>
      <c r="ICR1" s="1835"/>
      <c r="ICS1" s="1835"/>
      <c r="ICT1" s="1835"/>
      <c r="ICU1" s="1835"/>
      <c r="ICV1" s="1835"/>
      <c r="ICW1" s="1835"/>
      <c r="ICX1" s="1835"/>
      <c r="ICY1" s="1835"/>
      <c r="ICZ1" s="1835"/>
      <c r="IDA1" s="1835"/>
      <c r="IDB1" s="1835"/>
      <c r="IDC1" s="1835"/>
      <c r="IDD1" s="1835"/>
      <c r="IDE1" s="1835"/>
      <c r="IDF1" s="1835"/>
      <c r="IDG1" s="1835"/>
      <c r="IDH1" s="1835"/>
      <c r="IDI1" s="1835"/>
      <c r="IDJ1" s="1835"/>
      <c r="IDK1" s="1835"/>
      <c r="IDL1" s="1835"/>
      <c r="IDM1" s="1835"/>
      <c r="IDN1" s="1835"/>
      <c r="IDO1" s="1835"/>
      <c r="IDP1" s="1835"/>
      <c r="IDQ1" s="1835"/>
      <c r="IDR1" s="1835"/>
      <c r="IDS1" s="1835"/>
      <c r="IDT1" s="1835"/>
      <c r="IDU1" s="1835"/>
      <c r="IDV1" s="1835"/>
      <c r="IDW1" s="1835"/>
      <c r="IDX1" s="1835"/>
      <c r="IDY1" s="1835"/>
      <c r="IDZ1" s="1835"/>
      <c r="IEA1" s="1835"/>
      <c r="IEB1" s="1835"/>
      <c r="IEC1" s="1835"/>
      <c r="IED1" s="1835"/>
      <c r="IEE1" s="1835"/>
      <c r="IEF1" s="1835"/>
      <c r="IEG1" s="1835"/>
      <c r="IEH1" s="1835"/>
      <c r="IEI1" s="1835"/>
      <c r="IEJ1" s="1835"/>
      <c r="IEK1" s="1835"/>
      <c r="IEL1" s="1835"/>
      <c r="IEM1" s="1835"/>
      <c r="IEN1" s="1835"/>
      <c r="IEO1" s="1835"/>
      <c r="IEP1" s="1835"/>
      <c r="IEQ1" s="1835"/>
      <c r="IER1" s="1835"/>
      <c r="IES1" s="1835"/>
      <c r="IET1" s="1835"/>
      <c r="IEU1" s="1835"/>
      <c r="IEV1" s="1835"/>
      <c r="IEW1" s="1835"/>
      <c r="IEX1" s="1835"/>
      <c r="IEY1" s="1835"/>
      <c r="IEZ1" s="1835"/>
      <c r="IFA1" s="1835"/>
      <c r="IFB1" s="1835"/>
      <c r="IFC1" s="1835"/>
      <c r="IFD1" s="1835"/>
      <c r="IFE1" s="1835"/>
      <c r="IFF1" s="1835"/>
      <c r="IFG1" s="1835"/>
      <c r="IFH1" s="1835"/>
      <c r="IFI1" s="1835"/>
      <c r="IFJ1" s="1835"/>
      <c r="IFK1" s="1835"/>
      <c r="IFL1" s="1835"/>
      <c r="IFM1" s="1835"/>
      <c r="IFN1" s="1835"/>
      <c r="IFO1" s="1835"/>
      <c r="IFP1" s="1835"/>
      <c r="IFQ1" s="1835"/>
      <c r="IFR1" s="1835"/>
      <c r="IFS1" s="1835"/>
      <c r="IFT1" s="1835"/>
      <c r="IFU1" s="1835"/>
      <c r="IFV1" s="1835"/>
      <c r="IFW1" s="1835"/>
      <c r="IFX1" s="1835"/>
      <c r="IFY1" s="1835"/>
      <c r="IFZ1" s="1835"/>
      <c r="IGA1" s="1835"/>
      <c r="IGB1" s="1835"/>
      <c r="IGC1" s="1835"/>
      <c r="IGD1" s="1835"/>
      <c r="IGE1" s="1835"/>
      <c r="IGF1" s="1835"/>
      <c r="IGG1" s="1835"/>
      <c r="IGH1" s="1835"/>
      <c r="IGI1" s="1835"/>
      <c r="IGJ1" s="1835"/>
      <c r="IGK1" s="1835"/>
      <c r="IGL1" s="1835"/>
      <c r="IGM1" s="1835"/>
      <c r="IGN1" s="1835"/>
      <c r="IGO1" s="1835"/>
      <c r="IGP1" s="1835"/>
      <c r="IGQ1" s="1835"/>
      <c r="IGR1" s="1835"/>
      <c r="IGS1" s="1835"/>
      <c r="IGT1" s="1835"/>
      <c r="IGU1" s="1835"/>
      <c r="IGV1" s="1835"/>
      <c r="IGW1" s="1835"/>
      <c r="IGX1" s="1835"/>
      <c r="IGY1" s="1835"/>
      <c r="IGZ1" s="1835"/>
      <c r="IHA1" s="1835"/>
      <c r="IHB1" s="1835"/>
      <c r="IHC1" s="1835"/>
      <c r="IHD1" s="1835"/>
      <c r="IHE1" s="1835"/>
      <c r="IHF1" s="1835"/>
      <c r="IHG1" s="1835"/>
      <c r="IHH1" s="1835"/>
      <c r="IHI1" s="1835"/>
      <c r="IHJ1" s="1835"/>
      <c r="IHK1" s="1835"/>
      <c r="IHL1" s="1835"/>
      <c r="IHM1" s="1835"/>
      <c r="IHN1" s="1835"/>
      <c r="IHO1" s="1835"/>
      <c r="IHP1" s="1835"/>
      <c r="IHQ1" s="1835"/>
      <c r="IHR1" s="1835"/>
      <c r="IHS1" s="1835"/>
      <c r="IHT1" s="1835"/>
      <c r="IHU1" s="1835"/>
      <c r="IHV1" s="1835"/>
      <c r="IHW1" s="1835"/>
      <c r="IHX1" s="1835"/>
      <c r="IHY1" s="1835"/>
      <c r="IHZ1" s="1835"/>
      <c r="IIA1" s="1835"/>
      <c r="IIB1" s="1835"/>
      <c r="IIC1" s="1835"/>
      <c r="IID1" s="1835"/>
      <c r="IIE1" s="1835"/>
      <c r="IIF1" s="1835"/>
      <c r="IIG1" s="1835"/>
      <c r="IIH1" s="1835"/>
      <c r="III1" s="1835"/>
      <c r="IIJ1" s="1835"/>
      <c r="IIK1" s="1835"/>
      <c r="IIL1" s="1835"/>
      <c r="IIM1" s="1835"/>
      <c r="IIN1" s="1835"/>
      <c r="IIO1" s="1835"/>
      <c r="IIP1" s="1835"/>
      <c r="IIQ1" s="1835"/>
      <c r="IIR1" s="1835"/>
      <c r="IIS1" s="1835"/>
      <c r="IIT1" s="1835"/>
      <c r="IIU1" s="1835"/>
      <c r="IIV1" s="1835"/>
      <c r="IIW1" s="1835"/>
      <c r="IIX1" s="1835"/>
      <c r="IIY1" s="1835"/>
      <c r="IIZ1" s="1835"/>
      <c r="IJA1" s="1835"/>
      <c r="IJB1" s="1835"/>
      <c r="IJC1" s="1835"/>
      <c r="IJD1" s="1835"/>
      <c r="IJE1" s="1835"/>
      <c r="IJF1" s="1835"/>
      <c r="IJG1" s="1835"/>
      <c r="IJH1" s="1835"/>
      <c r="IJI1" s="1835"/>
      <c r="IJJ1" s="1835"/>
      <c r="IJK1" s="1835"/>
      <c r="IJL1" s="1835"/>
      <c r="IJM1" s="1835"/>
      <c r="IJN1" s="1835"/>
      <c r="IJO1" s="1835"/>
      <c r="IJP1" s="1835"/>
      <c r="IJQ1" s="1835"/>
      <c r="IJR1" s="1835"/>
      <c r="IJS1" s="1835"/>
      <c r="IJT1" s="1835"/>
      <c r="IJU1" s="1835"/>
      <c r="IJV1" s="1835"/>
      <c r="IJW1" s="1835"/>
      <c r="IJX1" s="1835"/>
      <c r="IJY1" s="1835"/>
      <c r="IJZ1" s="1835"/>
      <c r="IKA1" s="1835"/>
      <c r="IKB1" s="1835"/>
      <c r="IKC1" s="1835"/>
      <c r="IKD1" s="1835"/>
      <c r="IKE1" s="1835"/>
      <c r="IKF1" s="1835"/>
      <c r="IKG1" s="1835"/>
      <c r="IKH1" s="1835"/>
      <c r="IKI1" s="1835"/>
      <c r="IKJ1" s="1835"/>
      <c r="IKK1" s="1835"/>
      <c r="IKL1" s="1835"/>
      <c r="IKM1" s="1835"/>
      <c r="IKN1" s="1835"/>
      <c r="IKO1" s="1835"/>
      <c r="IKP1" s="1835"/>
      <c r="IKQ1" s="1835"/>
      <c r="IKR1" s="1835"/>
      <c r="IKS1" s="1835"/>
      <c r="IKT1" s="1835"/>
      <c r="IKU1" s="1835"/>
      <c r="IKV1" s="1835"/>
      <c r="IKW1" s="1835"/>
      <c r="IKX1" s="1835"/>
      <c r="IKY1" s="1835"/>
      <c r="IKZ1" s="1835"/>
      <c r="ILA1" s="1835"/>
      <c r="ILB1" s="1835"/>
      <c r="ILC1" s="1835"/>
      <c r="ILD1" s="1835"/>
      <c r="ILE1" s="1835"/>
      <c r="ILF1" s="1835"/>
      <c r="ILG1" s="1835"/>
      <c r="ILH1" s="1835"/>
      <c r="ILI1" s="1835"/>
      <c r="ILJ1" s="1835"/>
      <c r="ILK1" s="1835"/>
      <c r="ILL1" s="1835"/>
      <c r="ILM1" s="1835"/>
      <c r="ILN1" s="1835"/>
      <c r="ILO1" s="1835"/>
      <c r="ILP1" s="1835"/>
      <c r="ILQ1" s="1835"/>
      <c r="ILR1" s="1835"/>
      <c r="ILS1" s="1835"/>
      <c r="ILT1" s="1835"/>
      <c r="ILU1" s="1835"/>
      <c r="ILV1" s="1835"/>
      <c r="ILW1" s="1835"/>
      <c r="ILX1" s="1835"/>
      <c r="ILY1" s="1835"/>
      <c r="ILZ1" s="1835"/>
      <c r="IMA1" s="1835"/>
      <c r="IMB1" s="1835"/>
      <c r="IMC1" s="1835"/>
      <c r="IMD1" s="1835"/>
      <c r="IME1" s="1835"/>
      <c r="IMF1" s="1835"/>
      <c r="IMG1" s="1835"/>
      <c r="IMH1" s="1835"/>
      <c r="IMI1" s="1835"/>
      <c r="IMJ1" s="1835"/>
      <c r="IMK1" s="1835"/>
      <c r="IML1" s="1835"/>
      <c r="IMM1" s="1835"/>
      <c r="IMN1" s="1835"/>
      <c r="IMO1" s="1835"/>
      <c r="IMP1" s="1835"/>
      <c r="IMQ1" s="1835"/>
      <c r="IMR1" s="1835"/>
      <c r="IMS1" s="1835"/>
      <c r="IMT1" s="1835"/>
      <c r="IMU1" s="1835"/>
      <c r="IMV1" s="1835"/>
      <c r="IMW1" s="1835"/>
      <c r="IMX1" s="1835"/>
      <c r="IMY1" s="1835"/>
      <c r="IMZ1" s="1835"/>
      <c r="INA1" s="1835"/>
      <c r="INB1" s="1835"/>
      <c r="INC1" s="1835"/>
      <c r="IND1" s="1835"/>
      <c r="INE1" s="1835"/>
      <c r="INF1" s="1835"/>
      <c r="ING1" s="1835"/>
      <c r="INH1" s="1835"/>
      <c r="INI1" s="1835"/>
      <c r="INJ1" s="1835"/>
      <c r="INK1" s="1835"/>
      <c r="INL1" s="1835"/>
      <c r="INM1" s="1835"/>
      <c r="INN1" s="1835"/>
      <c r="INO1" s="1835"/>
      <c r="INP1" s="1835"/>
      <c r="INQ1" s="1835"/>
      <c r="INR1" s="1835"/>
      <c r="INS1" s="1835"/>
      <c r="INT1" s="1835"/>
      <c r="INU1" s="1835"/>
      <c r="INV1" s="1835"/>
      <c r="INW1" s="1835"/>
      <c r="INX1" s="1835"/>
      <c r="INY1" s="1835"/>
      <c r="INZ1" s="1835"/>
      <c r="IOA1" s="1835"/>
      <c r="IOB1" s="1835"/>
      <c r="IOC1" s="1835"/>
      <c r="IOD1" s="1835"/>
      <c r="IOE1" s="1835"/>
      <c r="IOF1" s="1835"/>
      <c r="IOG1" s="1835"/>
      <c r="IOH1" s="1835"/>
      <c r="IOI1" s="1835"/>
      <c r="IOJ1" s="1835"/>
      <c r="IOK1" s="1835"/>
      <c r="IOL1" s="1835"/>
      <c r="IOM1" s="1835"/>
      <c r="ION1" s="1835"/>
      <c r="IOO1" s="1835"/>
      <c r="IOP1" s="1835"/>
      <c r="IOQ1" s="1835"/>
      <c r="IOR1" s="1835"/>
      <c r="IOS1" s="1835"/>
      <c r="IOT1" s="1835"/>
      <c r="IOU1" s="1835"/>
      <c r="IOV1" s="1835"/>
      <c r="IOW1" s="1835"/>
      <c r="IOX1" s="1835"/>
      <c r="IOY1" s="1835"/>
      <c r="IOZ1" s="1835"/>
      <c r="IPA1" s="1835"/>
      <c r="IPB1" s="1835"/>
      <c r="IPC1" s="1835"/>
      <c r="IPD1" s="1835"/>
      <c r="IPE1" s="1835"/>
      <c r="IPF1" s="1835"/>
      <c r="IPG1" s="1835"/>
      <c r="IPH1" s="1835"/>
      <c r="IPI1" s="1835"/>
      <c r="IPJ1" s="1835"/>
      <c r="IPK1" s="1835"/>
      <c r="IPL1" s="1835"/>
      <c r="IPM1" s="1835"/>
      <c r="IPN1" s="1835"/>
      <c r="IPO1" s="1835"/>
      <c r="IPP1" s="1835"/>
      <c r="IPQ1" s="1835"/>
      <c r="IPR1" s="1835"/>
      <c r="IPS1" s="1835"/>
      <c r="IPT1" s="1835"/>
      <c r="IPU1" s="1835"/>
      <c r="IPV1" s="1835"/>
      <c r="IPW1" s="1835"/>
      <c r="IPX1" s="1835"/>
      <c r="IPY1" s="1835"/>
      <c r="IPZ1" s="1835"/>
      <c r="IQA1" s="1835"/>
      <c r="IQB1" s="1835"/>
      <c r="IQC1" s="1835"/>
      <c r="IQD1" s="1835"/>
      <c r="IQE1" s="1835"/>
      <c r="IQF1" s="1835"/>
      <c r="IQG1" s="1835"/>
      <c r="IQH1" s="1835"/>
      <c r="IQI1" s="1835"/>
      <c r="IQJ1" s="1835"/>
      <c r="IQK1" s="1835"/>
      <c r="IQL1" s="1835"/>
      <c r="IQM1" s="1835"/>
      <c r="IQN1" s="1835"/>
      <c r="IQO1" s="1835"/>
      <c r="IQP1" s="1835"/>
      <c r="IQQ1" s="1835"/>
      <c r="IQR1" s="1835"/>
      <c r="IQS1" s="1835"/>
      <c r="IQT1" s="1835"/>
      <c r="IQU1" s="1835"/>
      <c r="IQV1" s="1835"/>
      <c r="IQW1" s="1835"/>
      <c r="IQX1" s="1835"/>
      <c r="IQY1" s="1835"/>
      <c r="IQZ1" s="1835"/>
      <c r="IRA1" s="1835"/>
      <c r="IRB1" s="1835"/>
      <c r="IRC1" s="1835"/>
      <c r="IRD1" s="1835"/>
      <c r="IRE1" s="1835"/>
      <c r="IRF1" s="1835"/>
      <c r="IRG1" s="1835"/>
      <c r="IRH1" s="1835"/>
      <c r="IRI1" s="1835"/>
      <c r="IRJ1" s="1835"/>
      <c r="IRK1" s="1835"/>
      <c r="IRL1" s="1835"/>
      <c r="IRM1" s="1835"/>
      <c r="IRN1" s="1835"/>
      <c r="IRO1" s="1835"/>
      <c r="IRP1" s="1835"/>
      <c r="IRQ1" s="1835"/>
      <c r="IRR1" s="1835"/>
      <c r="IRS1" s="1835"/>
      <c r="IRT1" s="1835"/>
      <c r="IRU1" s="1835"/>
      <c r="IRV1" s="1835"/>
      <c r="IRW1" s="1835"/>
      <c r="IRX1" s="1835"/>
      <c r="IRY1" s="1835"/>
      <c r="IRZ1" s="1835"/>
      <c r="ISA1" s="1835"/>
      <c r="ISB1" s="1835"/>
      <c r="ISC1" s="1835"/>
      <c r="ISD1" s="1835"/>
      <c r="ISE1" s="1835"/>
      <c r="ISF1" s="1835"/>
      <c r="ISG1" s="1835"/>
      <c r="ISH1" s="1835"/>
      <c r="ISI1" s="1835"/>
      <c r="ISJ1" s="1835"/>
      <c r="ISK1" s="1835"/>
      <c r="ISL1" s="1835"/>
      <c r="ISM1" s="1835"/>
      <c r="ISN1" s="1835"/>
      <c r="ISO1" s="1835"/>
      <c r="ISP1" s="1835"/>
      <c r="ISQ1" s="1835"/>
      <c r="ISR1" s="1835"/>
      <c r="ISS1" s="1835"/>
      <c r="IST1" s="1835"/>
      <c r="ISU1" s="1835"/>
      <c r="ISV1" s="1835"/>
      <c r="ISW1" s="1835"/>
      <c r="ISX1" s="1835"/>
      <c r="ISY1" s="1835"/>
      <c r="ISZ1" s="1835"/>
      <c r="ITA1" s="1835"/>
      <c r="ITB1" s="1835"/>
      <c r="ITC1" s="1835"/>
      <c r="ITD1" s="1835"/>
      <c r="ITE1" s="1835"/>
      <c r="ITF1" s="1835"/>
      <c r="ITG1" s="1835"/>
      <c r="ITH1" s="1835"/>
      <c r="ITI1" s="1835"/>
      <c r="ITJ1" s="1835"/>
      <c r="ITK1" s="1835"/>
      <c r="ITL1" s="1835"/>
      <c r="ITM1" s="1835"/>
      <c r="ITN1" s="1835"/>
      <c r="ITO1" s="1835"/>
      <c r="ITP1" s="1835"/>
      <c r="ITQ1" s="1835"/>
      <c r="ITR1" s="1835"/>
      <c r="ITS1" s="1835"/>
      <c r="ITT1" s="1835"/>
      <c r="ITU1" s="1835"/>
      <c r="ITV1" s="1835"/>
      <c r="ITW1" s="1835"/>
      <c r="ITX1" s="1835"/>
      <c r="ITY1" s="1835"/>
      <c r="ITZ1" s="1835"/>
      <c r="IUA1" s="1835"/>
      <c r="IUB1" s="1835"/>
      <c r="IUC1" s="1835"/>
      <c r="IUD1" s="1835"/>
      <c r="IUE1" s="1835"/>
      <c r="IUF1" s="1835"/>
      <c r="IUG1" s="1835"/>
      <c r="IUH1" s="1835"/>
      <c r="IUI1" s="1835"/>
      <c r="IUJ1" s="1835"/>
      <c r="IUK1" s="1835"/>
      <c r="IUL1" s="1835"/>
      <c r="IUM1" s="1835"/>
      <c r="IUN1" s="1835"/>
      <c r="IUO1" s="1835"/>
      <c r="IUP1" s="1835"/>
      <c r="IUQ1" s="1835"/>
      <c r="IUR1" s="1835"/>
      <c r="IUS1" s="1835"/>
      <c r="IUT1" s="1835"/>
      <c r="IUU1" s="1835"/>
      <c r="IUV1" s="1835"/>
      <c r="IUW1" s="1835"/>
      <c r="IUX1" s="1835"/>
      <c r="IUY1" s="1835"/>
      <c r="IUZ1" s="1835"/>
      <c r="IVA1" s="1835"/>
      <c r="IVB1" s="1835"/>
      <c r="IVC1" s="1835"/>
      <c r="IVD1" s="1835"/>
      <c r="IVE1" s="1835"/>
      <c r="IVF1" s="1835"/>
      <c r="IVG1" s="1835"/>
      <c r="IVH1" s="1835"/>
      <c r="IVI1" s="1835"/>
      <c r="IVJ1" s="1835"/>
      <c r="IVK1" s="1835"/>
      <c r="IVL1" s="1835"/>
      <c r="IVM1" s="1835"/>
      <c r="IVN1" s="1835"/>
      <c r="IVO1" s="1835"/>
      <c r="IVP1" s="1835"/>
      <c r="IVQ1" s="1835"/>
      <c r="IVR1" s="1835"/>
      <c r="IVS1" s="1835"/>
      <c r="IVT1" s="1835"/>
      <c r="IVU1" s="1835"/>
      <c r="IVV1" s="1835"/>
      <c r="IVW1" s="1835"/>
      <c r="IVX1" s="1835"/>
      <c r="IVY1" s="1835"/>
      <c r="IVZ1" s="1835"/>
      <c r="IWA1" s="1835"/>
      <c r="IWB1" s="1835"/>
      <c r="IWC1" s="1835"/>
      <c r="IWD1" s="1835"/>
      <c r="IWE1" s="1835"/>
      <c r="IWF1" s="1835"/>
      <c r="IWG1" s="1835"/>
      <c r="IWH1" s="1835"/>
      <c r="IWI1" s="1835"/>
      <c r="IWJ1" s="1835"/>
      <c r="IWK1" s="1835"/>
      <c r="IWL1" s="1835"/>
      <c r="IWM1" s="1835"/>
      <c r="IWN1" s="1835"/>
      <c r="IWO1" s="1835"/>
      <c r="IWP1" s="1835"/>
      <c r="IWQ1" s="1835"/>
      <c r="IWR1" s="1835"/>
      <c r="IWS1" s="1835"/>
      <c r="IWT1" s="1835"/>
      <c r="IWU1" s="1835"/>
      <c r="IWV1" s="1835"/>
      <c r="IWW1" s="1835"/>
      <c r="IWX1" s="1835"/>
      <c r="IWY1" s="1835"/>
      <c r="IWZ1" s="1835"/>
      <c r="IXA1" s="1835"/>
      <c r="IXB1" s="1835"/>
      <c r="IXC1" s="1835"/>
      <c r="IXD1" s="1835"/>
      <c r="IXE1" s="1835"/>
      <c r="IXF1" s="1835"/>
      <c r="IXG1" s="1835"/>
      <c r="IXH1" s="1835"/>
      <c r="IXI1" s="1835"/>
      <c r="IXJ1" s="1835"/>
      <c r="IXK1" s="1835"/>
      <c r="IXL1" s="1835"/>
      <c r="IXM1" s="1835"/>
      <c r="IXN1" s="1835"/>
      <c r="IXO1" s="1835"/>
      <c r="IXP1" s="1835"/>
      <c r="IXQ1" s="1835"/>
      <c r="IXR1" s="1835"/>
      <c r="IXS1" s="1835"/>
      <c r="IXT1" s="1835"/>
      <c r="IXU1" s="1835"/>
      <c r="IXV1" s="1835"/>
      <c r="IXW1" s="1835"/>
      <c r="IXX1" s="1835"/>
      <c r="IXY1" s="1835"/>
      <c r="IXZ1" s="1835"/>
      <c r="IYA1" s="1835"/>
      <c r="IYB1" s="1835"/>
      <c r="IYC1" s="1835"/>
      <c r="IYD1" s="1835"/>
      <c r="IYE1" s="1835"/>
      <c r="IYF1" s="1835"/>
      <c r="IYG1" s="1835"/>
      <c r="IYH1" s="1835"/>
      <c r="IYI1" s="1835"/>
      <c r="IYJ1" s="1835"/>
      <c r="IYK1" s="1835"/>
      <c r="IYL1" s="1835"/>
      <c r="IYM1" s="1835"/>
      <c r="IYN1" s="1835"/>
      <c r="IYO1" s="1835"/>
      <c r="IYP1" s="1835"/>
      <c r="IYQ1" s="1835"/>
      <c r="IYR1" s="1835"/>
      <c r="IYS1" s="1835"/>
      <c r="IYT1" s="1835"/>
      <c r="IYU1" s="1835"/>
      <c r="IYV1" s="1835"/>
      <c r="IYW1" s="1835"/>
      <c r="IYX1" s="1835"/>
      <c r="IYY1" s="1835"/>
      <c r="IYZ1" s="1835"/>
      <c r="IZA1" s="1835"/>
      <c r="IZB1" s="1835"/>
      <c r="IZC1" s="1835"/>
      <c r="IZD1" s="1835"/>
      <c r="IZE1" s="1835"/>
      <c r="IZF1" s="1835"/>
      <c r="IZG1" s="1835"/>
      <c r="IZH1" s="1835"/>
      <c r="IZI1" s="1835"/>
      <c r="IZJ1" s="1835"/>
      <c r="IZK1" s="1835"/>
      <c r="IZL1" s="1835"/>
      <c r="IZM1" s="1835"/>
      <c r="IZN1" s="1835"/>
      <c r="IZO1" s="1835"/>
      <c r="IZP1" s="1835"/>
      <c r="IZQ1" s="1835"/>
      <c r="IZR1" s="1835"/>
      <c r="IZS1" s="1835"/>
      <c r="IZT1" s="1835"/>
      <c r="IZU1" s="1835"/>
      <c r="IZV1" s="1835"/>
      <c r="IZW1" s="1835"/>
      <c r="IZX1" s="1835"/>
      <c r="IZY1" s="1835"/>
      <c r="IZZ1" s="1835"/>
      <c r="JAA1" s="1835"/>
      <c r="JAB1" s="1835"/>
      <c r="JAC1" s="1835"/>
      <c r="JAD1" s="1835"/>
      <c r="JAE1" s="1835"/>
      <c r="JAF1" s="1835"/>
      <c r="JAG1" s="1835"/>
      <c r="JAH1" s="1835"/>
      <c r="JAI1" s="1835"/>
      <c r="JAJ1" s="1835"/>
      <c r="JAK1" s="1835"/>
      <c r="JAL1" s="1835"/>
      <c r="JAM1" s="1835"/>
      <c r="JAN1" s="1835"/>
      <c r="JAO1" s="1835"/>
      <c r="JAP1" s="1835"/>
      <c r="JAQ1" s="1835"/>
      <c r="JAR1" s="1835"/>
      <c r="JAS1" s="1835"/>
      <c r="JAT1" s="1835"/>
      <c r="JAU1" s="1835"/>
      <c r="JAV1" s="1835"/>
      <c r="JAW1" s="1835"/>
      <c r="JAX1" s="1835"/>
      <c r="JAY1" s="1835"/>
      <c r="JAZ1" s="1835"/>
      <c r="JBA1" s="1835"/>
      <c r="JBB1" s="1835"/>
      <c r="JBC1" s="1835"/>
      <c r="JBD1" s="1835"/>
      <c r="JBE1" s="1835"/>
      <c r="JBF1" s="1835"/>
      <c r="JBG1" s="1835"/>
      <c r="JBH1" s="1835"/>
      <c r="JBI1" s="1835"/>
      <c r="JBJ1" s="1835"/>
      <c r="JBK1" s="1835"/>
      <c r="JBL1" s="1835"/>
      <c r="JBM1" s="1835"/>
      <c r="JBN1" s="1835"/>
      <c r="JBO1" s="1835"/>
      <c r="JBP1" s="1835"/>
      <c r="JBQ1" s="1835"/>
      <c r="JBR1" s="1835"/>
      <c r="JBS1" s="1835"/>
      <c r="JBT1" s="1835"/>
      <c r="JBU1" s="1835"/>
      <c r="JBV1" s="1835"/>
      <c r="JBW1" s="1835"/>
      <c r="JBX1" s="1835"/>
      <c r="JBY1" s="1835"/>
      <c r="JBZ1" s="1835"/>
      <c r="JCA1" s="1835"/>
      <c r="JCB1" s="1835"/>
      <c r="JCC1" s="1835"/>
      <c r="JCD1" s="1835"/>
      <c r="JCE1" s="1835"/>
      <c r="JCF1" s="1835"/>
      <c r="JCG1" s="1835"/>
      <c r="JCH1" s="1835"/>
      <c r="JCI1" s="1835"/>
      <c r="JCJ1" s="1835"/>
      <c r="JCK1" s="1835"/>
      <c r="JCL1" s="1835"/>
      <c r="JCM1" s="1835"/>
      <c r="JCN1" s="1835"/>
      <c r="JCO1" s="1835"/>
      <c r="JCP1" s="1835"/>
      <c r="JCQ1" s="1835"/>
      <c r="JCR1" s="1835"/>
      <c r="JCS1" s="1835"/>
      <c r="JCT1" s="1835"/>
      <c r="JCU1" s="1835"/>
      <c r="JCV1" s="1835"/>
      <c r="JCW1" s="1835"/>
      <c r="JCX1" s="1835"/>
      <c r="JCY1" s="1835"/>
      <c r="JCZ1" s="1835"/>
      <c r="JDA1" s="1835"/>
      <c r="JDB1" s="1835"/>
      <c r="JDC1" s="1835"/>
      <c r="JDD1" s="1835"/>
      <c r="JDE1" s="1835"/>
      <c r="JDF1" s="1835"/>
      <c r="JDG1" s="1835"/>
      <c r="JDH1" s="1835"/>
      <c r="JDI1" s="1835"/>
      <c r="JDJ1" s="1835"/>
      <c r="JDK1" s="1835"/>
      <c r="JDL1" s="1835"/>
      <c r="JDM1" s="1835"/>
      <c r="JDN1" s="1835"/>
      <c r="JDO1" s="1835"/>
      <c r="JDP1" s="1835"/>
      <c r="JDQ1" s="1835"/>
      <c r="JDR1" s="1835"/>
      <c r="JDS1" s="1835"/>
      <c r="JDT1" s="1835"/>
      <c r="JDU1" s="1835"/>
      <c r="JDV1" s="1835"/>
      <c r="JDW1" s="1835"/>
      <c r="JDX1" s="1835"/>
      <c r="JDY1" s="1835"/>
      <c r="JDZ1" s="1835"/>
      <c r="JEA1" s="1835"/>
      <c r="JEB1" s="1835"/>
      <c r="JEC1" s="1835"/>
      <c r="JED1" s="1835"/>
      <c r="JEE1" s="1835"/>
      <c r="JEF1" s="1835"/>
      <c r="JEG1" s="1835"/>
      <c r="JEH1" s="1835"/>
      <c r="JEI1" s="1835"/>
      <c r="JEJ1" s="1835"/>
      <c r="JEK1" s="1835"/>
      <c r="JEL1" s="1835"/>
      <c r="JEM1" s="1835"/>
      <c r="JEN1" s="1835"/>
      <c r="JEO1" s="1835"/>
      <c r="JEP1" s="1835"/>
      <c r="JEQ1" s="1835"/>
      <c r="JER1" s="1835"/>
      <c r="JES1" s="1835"/>
      <c r="JET1" s="1835"/>
      <c r="JEU1" s="1835"/>
      <c r="JEV1" s="1835"/>
      <c r="JEW1" s="1835"/>
      <c r="JEX1" s="1835"/>
      <c r="JEY1" s="1835"/>
      <c r="JEZ1" s="1835"/>
      <c r="JFA1" s="1835"/>
      <c r="JFB1" s="1835"/>
      <c r="JFC1" s="1835"/>
      <c r="JFD1" s="1835"/>
      <c r="JFE1" s="1835"/>
      <c r="JFF1" s="1835"/>
      <c r="JFG1" s="1835"/>
      <c r="JFH1" s="1835"/>
      <c r="JFI1" s="1835"/>
      <c r="JFJ1" s="1835"/>
      <c r="JFK1" s="1835"/>
      <c r="JFL1" s="1835"/>
      <c r="JFM1" s="1835"/>
      <c r="JFN1" s="1835"/>
      <c r="JFO1" s="1835"/>
      <c r="JFP1" s="1835"/>
      <c r="JFQ1" s="1835"/>
      <c r="JFR1" s="1835"/>
      <c r="JFS1" s="1835"/>
      <c r="JFT1" s="1835"/>
      <c r="JFU1" s="1835"/>
      <c r="JFV1" s="1835"/>
      <c r="JFW1" s="1835"/>
      <c r="JFX1" s="1835"/>
      <c r="JFY1" s="1835"/>
      <c r="JFZ1" s="1835"/>
      <c r="JGA1" s="1835"/>
      <c r="JGB1" s="1835"/>
      <c r="JGC1" s="1835"/>
      <c r="JGD1" s="1835"/>
      <c r="JGE1" s="1835"/>
      <c r="JGF1" s="1835"/>
      <c r="JGG1" s="1835"/>
      <c r="JGH1" s="1835"/>
      <c r="JGI1" s="1835"/>
      <c r="JGJ1" s="1835"/>
      <c r="JGK1" s="1835"/>
      <c r="JGL1" s="1835"/>
      <c r="JGM1" s="1835"/>
      <c r="JGN1" s="1835"/>
      <c r="JGO1" s="1835"/>
      <c r="JGP1" s="1835"/>
      <c r="JGQ1" s="1835"/>
      <c r="JGR1" s="1835"/>
      <c r="JGS1" s="1835"/>
      <c r="JGT1" s="1835"/>
      <c r="JGU1" s="1835"/>
      <c r="JGV1" s="1835"/>
      <c r="JGW1" s="1835"/>
      <c r="JGX1" s="1835"/>
      <c r="JGY1" s="1835"/>
      <c r="JGZ1" s="1835"/>
      <c r="JHA1" s="1835"/>
      <c r="JHB1" s="1835"/>
      <c r="JHC1" s="1835"/>
      <c r="JHD1" s="1835"/>
      <c r="JHE1" s="1835"/>
      <c r="JHF1" s="1835"/>
      <c r="JHG1" s="1835"/>
      <c r="JHH1" s="1835"/>
      <c r="JHI1" s="1835"/>
      <c r="JHJ1" s="1835"/>
      <c r="JHK1" s="1835"/>
      <c r="JHL1" s="1835"/>
      <c r="JHM1" s="1835"/>
      <c r="JHN1" s="1835"/>
      <c r="JHO1" s="1835"/>
      <c r="JHP1" s="1835"/>
      <c r="JHQ1" s="1835"/>
      <c r="JHR1" s="1835"/>
      <c r="JHS1" s="1835"/>
      <c r="JHT1" s="1835"/>
      <c r="JHU1" s="1835"/>
      <c r="JHV1" s="1835"/>
      <c r="JHW1" s="1835"/>
      <c r="JHX1" s="1835"/>
      <c r="JHY1" s="1835"/>
      <c r="JHZ1" s="1835"/>
      <c r="JIA1" s="1835"/>
      <c r="JIB1" s="1835"/>
      <c r="JIC1" s="1835"/>
      <c r="JID1" s="1835"/>
      <c r="JIE1" s="1835"/>
      <c r="JIF1" s="1835"/>
      <c r="JIG1" s="1835"/>
      <c r="JIH1" s="1835"/>
      <c r="JII1" s="1835"/>
      <c r="JIJ1" s="1835"/>
      <c r="JIK1" s="1835"/>
      <c r="JIL1" s="1835"/>
      <c r="JIM1" s="1835"/>
      <c r="JIN1" s="1835"/>
      <c r="JIO1" s="1835"/>
      <c r="JIP1" s="1835"/>
      <c r="JIQ1" s="1835"/>
      <c r="JIR1" s="1835"/>
      <c r="JIS1" s="1835"/>
      <c r="JIT1" s="1835"/>
      <c r="JIU1" s="1835"/>
      <c r="JIV1" s="1835"/>
      <c r="JIW1" s="1835"/>
      <c r="JIX1" s="1835"/>
      <c r="JIY1" s="1835"/>
      <c r="JIZ1" s="1835"/>
      <c r="JJA1" s="1835"/>
      <c r="JJB1" s="1835"/>
      <c r="JJC1" s="1835"/>
      <c r="JJD1" s="1835"/>
      <c r="JJE1" s="1835"/>
      <c r="JJF1" s="1835"/>
      <c r="JJG1" s="1835"/>
      <c r="JJH1" s="1835"/>
      <c r="JJI1" s="1835"/>
      <c r="JJJ1" s="1835"/>
      <c r="JJK1" s="1835"/>
      <c r="JJL1" s="1835"/>
      <c r="JJM1" s="1835"/>
      <c r="JJN1" s="1835"/>
      <c r="JJO1" s="1835"/>
      <c r="JJP1" s="1835"/>
      <c r="JJQ1" s="1835"/>
      <c r="JJR1" s="1835"/>
      <c r="JJS1" s="1835"/>
      <c r="JJT1" s="1835"/>
      <c r="JJU1" s="1835"/>
      <c r="JJV1" s="1835"/>
      <c r="JJW1" s="1835"/>
      <c r="JJX1" s="1835"/>
      <c r="JJY1" s="1835"/>
      <c r="JJZ1" s="1835"/>
      <c r="JKA1" s="1835"/>
      <c r="JKB1" s="1835"/>
      <c r="JKC1" s="1835"/>
      <c r="JKD1" s="1835"/>
      <c r="JKE1" s="1835"/>
      <c r="JKF1" s="1835"/>
      <c r="JKG1" s="1835"/>
      <c r="JKH1" s="1835"/>
      <c r="JKI1" s="1835"/>
      <c r="JKJ1" s="1835"/>
      <c r="JKK1" s="1835"/>
      <c r="JKL1" s="1835"/>
      <c r="JKM1" s="1835"/>
      <c r="JKN1" s="1835"/>
      <c r="JKO1" s="1835"/>
      <c r="JKP1" s="1835"/>
      <c r="JKQ1" s="1835"/>
      <c r="JKR1" s="1835"/>
      <c r="JKS1" s="1835"/>
      <c r="JKT1" s="1835"/>
      <c r="JKU1" s="1835"/>
      <c r="JKV1" s="1835"/>
      <c r="JKW1" s="1835"/>
      <c r="JKX1" s="1835"/>
      <c r="JKY1" s="1835"/>
      <c r="JKZ1" s="1835"/>
      <c r="JLA1" s="1835"/>
      <c r="JLB1" s="1835"/>
      <c r="JLC1" s="1835"/>
      <c r="JLD1" s="1835"/>
      <c r="JLE1" s="1835"/>
      <c r="JLF1" s="1835"/>
      <c r="JLG1" s="1835"/>
      <c r="JLH1" s="1835"/>
      <c r="JLI1" s="1835"/>
      <c r="JLJ1" s="1835"/>
      <c r="JLK1" s="1835"/>
      <c r="JLL1" s="1835"/>
      <c r="JLM1" s="1835"/>
      <c r="JLN1" s="1835"/>
      <c r="JLO1" s="1835"/>
      <c r="JLP1" s="1835"/>
      <c r="JLQ1" s="1835"/>
      <c r="JLR1" s="1835"/>
      <c r="JLS1" s="1835"/>
      <c r="JLT1" s="1835"/>
      <c r="JLU1" s="1835"/>
      <c r="JLV1" s="1835"/>
      <c r="JLW1" s="1835"/>
      <c r="JLX1" s="1835"/>
      <c r="JLY1" s="1835"/>
      <c r="JLZ1" s="1835"/>
      <c r="JMA1" s="1835"/>
      <c r="JMB1" s="1835"/>
      <c r="JMC1" s="1835"/>
      <c r="JMD1" s="1835"/>
      <c r="JME1" s="1835"/>
      <c r="JMF1" s="1835"/>
      <c r="JMG1" s="1835"/>
      <c r="JMH1" s="1835"/>
      <c r="JMI1" s="1835"/>
      <c r="JMJ1" s="1835"/>
      <c r="JMK1" s="1835"/>
      <c r="JML1" s="1835"/>
      <c r="JMM1" s="1835"/>
      <c r="JMN1" s="1835"/>
      <c r="JMO1" s="1835"/>
      <c r="JMP1" s="1835"/>
      <c r="JMQ1" s="1835"/>
      <c r="JMR1" s="1835"/>
      <c r="JMS1" s="1835"/>
      <c r="JMT1" s="1835"/>
      <c r="JMU1" s="1835"/>
      <c r="JMV1" s="1835"/>
      <c r="JMW1" s="1835"/>
      <c r="JMX1" s="1835"/>
      <c r="JMY1" s="1835"/>
      <c r="JMZ1" s="1835"/>
      <c r="JNA1" s="1835"/>
      <c r="JNB1" s="1835"/>
      <c r="JNC1" s="1835"/>
      <c r="JND1" s="1835"/>
      <c r="JNE1" s="1835"/>
      <c r="JNF1" s="1835"/>
      <c r="JNG1" s="1835"/>
      <c r="JNH1" s="1835"/>
      <c r="JNI1" s="1835"/>
      <c r="JNJ1" s="1835"/>
      <c r="JNK1" s="1835"/>
      <c r="JNL1" s="1835"/>
      <c r="JNM1" s="1835"/>
      <c r="JNN1" s="1835"/>
      <c r="JNO1" s="1835"/>
      <c r="JNP1" s="1835"/>
      <c r="JNQ1" s="1835"/>
      <c r="JNR1" s="1835"/>
      <c r="JNS1" s="1835"/>
      <c r="JNT1" s="1835"/>
      <c r="JNU1" s="1835"/>
      <c r="JNV1" s="1835"/>
      <c r="JNW1" s="1835"/>
      <c r="JNX1" s="1835"/>
      <c r="JNY1" s="1835"/>
      <c r="JNZ1" s="1835"/>
      <c r="JOA1" s="1835"/>
      <c r="JOB1" s="1835"/>
      <c r="JOC1" s="1835"/>
      <c r="JOD1" s="1835"/>
      <c r="JOE1" s="1835"/>
      <c r="JOF1" s="1835"/>
      <c r="JOG1" s="1835"/>
      <c r="JOH1" s="1835"/>
      <c r="JOI1" s="1835"/>
      <c r="JOJ1" s="1835"/>
      <c r="JOK1" s="1835"/>
      <c r="JOL1" s="1835"/>
      <c r="JOM1" s="1835"/>
      <c r="JON1" s="1835"/>
      <c r="JOO1" s="1835"/>
      <c r="JOP1" s="1835"/>
      <c r="JOQ1" s="1835"/>
      <c r="JOR1" s="1835"/>
      <c r="JOS1" s="1835"/>
      <c r="JOT1" s="1835"/>
      <c r="JOU1" s="1835"/>
      <c r="JOV1" s="1835"/>
      <c r="JOW1" s="1835"/>
      <c r="JOX1" s="1835"/>
      <c r="JOY1" s="1835"/>
      <c r="JOZ1" s="1835"/>
      <c r="JPA1" s="1835"/>
      <c r="JPB1" s="1835"/>
      <c r="JPC1" s="1835"/>
      <c r="JPD1" s="1835"/>
      <c r="JPE1" s="1835"/>
      <c r="JPF1" s="1835"/>
      <c r="JPG1" s="1835"/>
      <c r="JPH1" s="1835"/>
      <c r="JPI1" s="1835"/>
      <c r="JPJ1" s="1835"/>
      <c r="JPK1" s="1835"/>
      <c r="JPL1" s="1835"/>
      <c r="JPM1" s="1835"/>
      <c r="JPN1" s="1835"/>
      <c r="JPO1" s="1835"/>
      <c r="JPP1" s="1835"/>
      <c r="JPQ1" s="1835"/>
      <c r="JPR1" s="1835"/>
      <c r="JPS1" s="1835"/>
      <c r="JPT1" s="1835"/>
      <c r="JPU1" s="1835"/>
      <c r="JPV1" s="1835"/>
      <c r="JPW1" s="1835"/>
      <c r="JPX1" s="1835"/>
      <c r="JPY1" s="1835"/>
      <c r="JPZ1" s="1835"/>
      <c r="JQA1" s="1835"/>
      <c r="JQB1" s="1835"/>
      <c r="JQC1" s="1835"/>
      <c r="JQD1" s="1835"/>
      <c r="JQE1" s="1835"/>
      <c r="JQF1" s="1835"/>
      <c r="JQG1" s="1835"/>
      <c r="JQH1" s="1835"/>
      <c r="JQI1" s="1835"/>
      <c r="JQJ1" s="1835"/>
      <c r="JQK1" s="1835"/>
      <c r="JQL1" s="1835"/>
      <c r="JQM1" s="1835"/>
      <c r="JQN1" s="1835"/>
      <c r="JQO1" s="1835"/>
      <c r="JQP1" s="1835"/>
      <c r="JQQ1" s="1835"/>
      <c r="JQR1" s="1835"/>
      <c r="JQS1" s="1835"/>
      <c r="JQT1" s="1835"/>
      <c r="JQU1" s="1835"/>
      <c r="JQV1" s="1835"/>
      <c r="JQW1" s="1835"/>
      <c r="JQX1" s="1835"/>
      <c r="JQY1" s="1835"/>
      <c r="JQZ1" s="1835"/>
      <c r="JRA1" s="1835"/>
      <c r="JRB1" s="1835"/>
      <c r="JRC1" s="1835"/>
      <c r="JRD1" s="1835"/>
      <c r="JRE1" s="1835"/>
      <c r="JRF1" s="1835"/>
      <c r="JRG1" s="1835"/>
      <c r="JRH1" s="1835"/>
      <c r="JRI1" s="1835"/>
      <c r="JRJ1" s="1835"/>
      <c r="JRK1" s="1835"/>
      <c r="JRL1" s="1835"/>
      <c r="JRM1" s="1835"/>
      <c r="JRN1" s="1835"/>
      <c r="JRO1" s="1835"/>
      <c r="JRP1" s="1835"/>
      <c r="JRQ1" s="1835"/>
      <c r="JRR1" s="1835"/>
      <c r="JRS1" s="1835"/>
      <c r="JRT1" s="1835"/>
      <c r="JRU1" s="1835"/>
      <c r="JRV1" s="1835"/>
      <c r="JRW1" s="1835"/>
      <c r="JRX1" s="1835"/>
      <c r="JRY1" s="1835"/>
      <c r="JRZ1" s="1835"/>
      <c r="JSA1" s="1835"/>
      <c r="JSB1" s="1835"/>
      <c r="JSC1" s="1835"/>
      <c r="JSD1" s="1835"/>
      <c r="JSE1" s="1835"/>
      <c r="JSF1" s="1835"/>
      <c r="JSG1" s="1835"/>
      <c r="JSH1" s="1835"/>
      <c r="JSI1" s="1835"/>
      <c r="JSJ1" s="1835"/>
      <c r="JSK1" s="1835"/>
      <c r="JSL1" s="1835"/>
      <c r="JSM1" s="1835"/>
      <c r="JSN1" s="1835"/>
      <c r="JSO1" s="1835"/>
      <c r="JSP1" s="1835"/>
      <c r="JSQ1" s="1835"/>
      <c r="JSR1" s="1835"/>
      <c r="JSS1" s="1835"/>
      <c r="JST1" s="1835"/>
      <c r="JSU1" s="1835"/>
      <c r="JSV1" s="1835"/>
      <c r="JSW1" s="1835"/>
      <c r="JSX1" s="1835"/>
      <c r="JSY1" s="1835"/>
      <c r="JSZ1" s="1835"/>
      <c r="JTA1" s="1835"/>
      <c r="JTB1" s="1835"/>
      <c r="JTC1" s="1835"/>
      <c r="JTD1" s="1835"/>
      <c r="JTE1" s="1835"/>
      <c r="JTF1" s="1835"/>
      <c r="JTG1" s="1835"/>
      <c r="JTH1" s="1835"/>
      <c r="JTI1" s="1835"/>
      <c r="JTJ1" s="1835"/>
      <c r="JTK1" s="1835"/>
      <c r="JTL1" s="1835"/>
      <c r="JTM1" s="1835"/>
      <c r="JTN1" s="1835"/>
      <c r="JTO1" s="1835"/>
      <c r="JTP1" s="1835"/>
      <c r="JTQ1" s="1835"/>
      <c r="JTR1" s="1835"/>
      <c r="JTS1" s="1835"/>
      <c r="JTT1" s="1835"/>
      <c r="JTU1" s="1835"/>
      <c r="JTV1" s="1835"/>
      <c r="JTW1" s="1835"/>
      <c r="JTX1" s="1835"/>
      <c r="JTY1" s="1835"/>
      <c r="JTZ1" s="1835"/>
      <c r="JUA1" s="1835"/>
      <c r="JUB1" s="1835"/>
      <c r="JUC1" s="1835"/>
      <c r="JUD1" s="1835"/>
      <c r="JUE1" s="1835"/>
      <c r="JUF1" s="1835"/>
      <c r="JUG1" s="1835"/>
      <c r="JUH1" s="1835"/>
      <c r="JUI1" s="1835"/>
      <c r="JUJ1" s="1835"/>
      <c r="JUK1" s="1835"/>
      <c r="JUL1" s="1835"/>
      <c r="JUM1" s="1835"/>
      <c r="JUN1" s="1835"/>
      <c r="JUO1" s="1835"/>
      <c r="JUP1" s="1835"/>
      <c r="JUQ1" s="1835"/>
      <c r="JUR1" s="1835"/>
      <c r="JUS1" s="1835"/>
      <c r="JUT1" s="1835"/>
      <c r="JUU1" s="1835"/>
      <c r="JUV1" s="1835"/>
      <c r="JUW1" s="1835"/>
      <c r="JUX1" s="1835"/>
      <c r="JUY1" s="1835"/>
      <c r="JUZ1" s="1835"/>
      <c r="JVA1" s="1835"/>
      <c r="JVB1" s="1835"/>
      <c r="JVC1" s="1835"/>
      <c r="JVD1" s="1835"/>
      <c r="JVE1" s="1835"/>
      <c r="JVF1" s="1835"/>
      <c r="JVG1" s="1835"/>
      <c r="JVH1" s="1835"/>
      <c r="JVI1" s="1835"/>
      <c r="JVJ1" s="1835"/>
      <c r="JVK1" s="1835"/>
      <c r="JVL1" s="1835"/>
      <c r="JVM1" s="1835"/>
      <c r="JVN1" s="1835"/>
      <c r="JVO1" s="1835"/>
      <c r="JVP1" s="1835"/>
      <c r="JVQ1" s="1835"/>
      <c r="JVR1" s="1835"/>
      <c r="JVS1" s="1835"/>
      <c r="JVT1" s="1835"/>
      <c r="JVU1" s="1835"/>
      <c r="JVV1" s="1835"/>
      <c r="JVW1" s="1835"/>
      <c r="JVX1" s="1835"/>
      <c r="JVY1" s="1835"/>
      <c r="JVZ1" s="1835"/>
      <c r="JWA1" s="1835"/>
      <c r="JWB1" s="1835"/>
      <c r="JWC1" s="1835"/>
      <c r="JWD1" s="1835"/>
      <c r="JWE1" s="1835"/>
      <c r="JWF1" s="1835"/>
      <c r="JWG1" s="1835"/>
      <c r="JWH1" s="1835"/>
      <c r="JWI1" s="1835"/>
      <c r="JWJ1" s="1835"/>
      <c r="JWK1" s="1835"/>
      <c r="JWL1" s="1835"/>
      <c r="JWM1" s="1835"/>
      <c r="JWN1" s="1835"/>
      <c r="JWO1" s="1835"/>
      <c r="JWP1" s="1835"/>
      <c r="JWQ1" s="1835"/>
      <c r="JWR1" s="1835"/>
      <c r="JWS1" s="1835"/>
      <c r="JWT1" s="1835"/>
      <c r="JWU1" s="1835"/>
      <c r="JWV1" s="1835"/>
      <c r="JWW1" s="1835"/>
      <c r="JWX1" s="1835"/>
      <c r="JWY1" s="1835"/>
      <c r="JWZ1" s="1835"/>
      <c r="JXA1" s="1835"/>
      <c r="JXB1" s="1835"/>
      <c r="JXC1" s="1835"/>
      <c r="JXD1" s="1835"/>
      <c r="JXE1" s="1835"/>
      <c r="JXF1" s="1835"/>
      <c r="JXG1" s="1835"/>
      <c r="JXH1" s="1835"/>
      <c r="JXI1" s="1835"/>
      <c r="JXJ1" s="1835"/>
      <c r="JXK1" s="1835"/>
      <c r="JXL1" s="1835"/>
      <c r="JXM1" s="1835"/>
      <c r="JXN1" s="1835"/>
      <c r="JXO1" s="1835"/>
      <c r="JXP1" s="1835"/>
      <c r="JXQ1" s="1835"/>
      <c r="JXR1" s="1835"/>
      <c r="JXS1" s="1835"/>
      <c r="JXT1" s="1835"/>
      <c r="JXU1" s="1835"/>
      <c r="JXV1" s="1835"/>
      <c r="JXW1" s="1835"/>
      <c r="JXX1" s="1835"/>
      <c r="JXY1" s="1835"/>
      <c r="JXZ1" s="1835"/>
      <c r="JYA1" s="1835"/>
      <c r="JYB1" s="1835"/>
      <c r="JYC1" s="1835"/>
      <c r="JYD1" s="1835"/>
      <c r="JYE1" s="1835"/>
      <c r="JYF1" s="1835"/>
      <c r="JYG1" s="1835"/>
      <c r="JYH1" s="1835"/>
      <c r="JYI1" s="1835"/>
      <c r="JYJ1" s="1835"/>
      <c r="JYK1" s="1835"/>
      <c r="JYL1" s="1835"/>
      <c r="JYM1" s="1835"/>
      <c r="JYN1" s="1835"/>
      <c r="JYO1" s="1835"/>
      <c r="JYP1" s="1835"/>
      <c r="JYQ1" s="1835"/>
      <c r="JYR1" s="1835"/>
      <c r="JYS1" s="1835"/>
      <c r="JYT1" s="1835"/>
      <c r="JYU1" s="1835"/>
      <c r="JYV1" s="1835"/>
      <c r="JYW1" s="1835"/>
      <c r="JYX1" s="1835"/>
      <c r="JYY1" s="1835"/>
      <c r="JYZ1" s="1835"/>
      <c r="JZA1" s="1835"/>
      <c r="JZB1" s="1835"/>
      <c r="JZC1" s="1835"/>
      <c r="JZD1" s="1835"/>
      <c r="JZE1" s="1835"/>
      <c r="JZF1" s="1835"/>
      <c r="JZG1" s="1835"/>
      <c r="JZH1" s="1835"/>
      <c r="JZI1" s="1835"/>
      <c r="JZJ1" s="1835"/>
      <c r="JZK1" s="1835"/>
      <c r="JZL1" s="1835"/>
      <c r="JZM1" s="1835"/>
      <c r="JZN1" s="1835"/>
      <c r="JZO1" s="1835"/>
      <c r="JZP1" s="1835"/>
      <c r="JZQ1" s="1835"/>
      <c r="JZR1" s="1835"/>
      <c r="JZS1" s="1835"/>
      <c r="JZT1" s="1835"/>
      <c r="JZU1" s="1835"/>
      <c r="JZV1" s="1835"/>
      <c r="JZW1" s="1835"/>
      <c r="JZX1" s="1835"/>
      <c r="JZY1" s="1835"/>
      <c r="JZZ1" s="1835"/>
      <c r="KAA1" s="1835"/>
      <c r="KAB1" s="1835"/>
      <c r="KAC1" s="1835"/>
      <c r="KAD1" s="1835"/>
      <c r="KAE1" s="1835"/>
      <c r="KAF1" s="1835"/>
      <c r="KAG1" s="1835"/>
      <c r="KAH1" s="1835"/>
      <c r="KAI1" s="1835"/>
      <c r="KAJ1" s="1835"/>
      <c r="KAK1" s="1835"/>
      <c r="KAL1" s="1835"/>
      <c r="KAM1" s="1835"/>
      <c r="KAN1" s="1835"/>
      <c r="KAO1" s="1835"/>
      <c r="KAP1" s="1835"/>
      <c r="KAQ1" s="1835"/>
      <c r="KAR1" s="1835"/>
      <c r="KAS1" s="1835"/>
      <c r="KAT1" s="1835"/>
      <c r="KAU1" s="1835"/>
      <c r="KAV1" s="1835"/>
      <c r="KAW1" s="1835"/>
      <c r="KAX1" s="1835"/>
      <c r="KAY1" s="1835"/>
      <c r="KAZ1" s="1835"/>
      <c r="KBA1" s="1835"/>
      <c r="KBB1" s="1835"/>
      <c r="KBC1" s="1835"/>
      <c r="KBD1" s="1835"/>
      <c r="KBE1" s="1835"/>
      <c r="KBF1" s="1835"/>
      <c r="KBG1" s="1835"/>
      <c r="KBH1" s="1835"/>
      <c r="KBI1" s="1835"/>
      <c r="KBJ1" s="1835"/>
      <c r="KBK1" s="1835"/>
      <c r="KBL1" s="1835"/>
      <c r="KBM1" s="1835"/>
      <c r="KBN1" s="1835"/>
      <c r="KBO1" s="1835"/>
      <c r="KBP1" s="1835"/>
      <c r="KBQ1" s="1835"/>
      <c r="KBR1" s="1835"/>
      <c r="KBS1" s="1835"/>
      <c r="KBT1" s="1835"/>
      <c r="KBU1" s="1835"/>
      <c r="KBV1" s="1835"/>
      <c r="KBW1" s="1835"/>
      <c r="KBX1" s="1835"/>
      <c r="KBY1" s="1835"/>
      <c r="KBZ1" s="1835"/>
      <c r="KCA1" s="1835"/>
      <c r="KCB1" s="1835"/>
      <c r="KCC1" s="1835"/>
      <c r="KCD1" s="1835"/>
      <c r="KCE1" s="1835"/>
      <c r="KCF1" s="1835"/>
      <c r="KCG1" s="1835"/>
      <c r="KCH1" s="1835"/>
      <c r="KCI1" s="1835"/>
      <c r="KCJ1" s="1835"/>
      <c r="KCK1" s="1835"/>
      <c r="KCL1" s="1835"/>
      <c r="KCM1" s="1835"/>
      <c r="KCN1" s="1835"/>
      <c r="KCO1" s="1835"/>
      <c r="KCP1" s="1835"/>
      <c r="KCQ1" s="1835"/>
      <c r="KCR1" s="1835"/>
      <c r="KCS1" s="1835"/>
      <c r="KCT1" s="1835"/>
      <c r="KCU1" s="1835"/>
      <c r="KCV1" s="1835"/>
      <c r="KCW1" s="1835"/>
      <c r="KCX1" s="1835"/>
      <c r="KCY1" s="1835"/>
      <c r="KCZ1" s="1835"/>
      <c r="KDA1" s="1835"/>
      <c r="KDB1" s="1835"/>
      <c r="KDC1" s="1835"/>
      <c r="KDD1" s="1835"/>
      <c r="KDE1" s="1835"/>
      <c r="KDF1" s="1835"/>
      <c r="KDG1" s="1835"/>
      <c r="KDH1" s="1835"/>
      <c r="KDI1" s="1835"/>
      <c r="KDJ1" s="1835"/>
      <c r="KDK1" s="1835"/>
      <c r="KDL1" s="1835"/>
      <c r="KDM1" s="1835"/>
      <c r="KDN1" s="1835"/>
      <c r="KDO1" s="1835"/>
      <c r="KDP1" s="1835"/>
      <c r="KDQ1" s="1835"/>
      <c r="KDR1" s="1835"/>
      <c r="KDS1" s="1835"/>
      <c r="KDT1" s="1835"/>
      <c r="KDU1" s="1835"/>
      <c r="KDV1" s="1835"/>
      <c r="KDW1" s="1835"/>
      <c r="KDX1" s="1835"/>
      <c r="KDY1" s="1835"/>
      <c r="KDZ1" s="1835"/>
      <c r="KEA1" s="1835"/>
      <c r="KEB1" s="1835"/>
      <c r="KEC1" s="1835"/>
      <c r="KED1" s="1835"/>
      <c r="KEE1" s="1835"/>
      <c r="KEF1" s="1835"/>
      <c r="KEG1" s="1835"/>
      <c r="KEH1" s="1835"/>
      <c r="KEI1" s="1835"/>
      <c r="KEJ1" s="1835"/>
      <c r="KEK1" s="1835"/>
      <c r="KEL1" s="1835"/>
      <c r="KEM1" s="1835"/>
      <c r="KEN1" s="1835"/>
      <c r="KEO1" s="1835"/>
      <c r="KEP1" s="1835"/>
      <c r="KEQ1" s="1835"/>
      <c r="KER1" s="1835"/>
      <c r="KES1" s="1835"/>
      <c r="KET1" s="1835"/>
      <c r="KEU1" s="1835"/>
      <c r="KEV1" s="1835"/>
      <c r="KEW1" s="1835"/>
      <c r="KEX1" s="1835"/>
      <c r="KEY1" s="1835"/>
      <c r="KEZ1" s="1835"/>
      <c r="KFA1" s="1835"/>
      <c r="KFB1" s="1835"/>
      <c r="KFC1" s="1835"/>
      <c r="KFD1" s="1835"/>
      <c r="KFE1" s="1835"/>
      <c r="KFF1" s="1835"/>
      <c r="KFG1" s="1835"/>
      <c r="KFH1" s="1835"/>
      <c r="KFI1" s="1835"/>
      <c r="KFJ1" s="1835"/>
      <c r="KFK1" s="1835"/>
      <c r="KFL1" s="1835"/>
      <c r="KFM1" s="1835"/>
      <c r="KFN1" s="1835"/>
      <c r="KFO1" s="1835"/>
      <c r="KFP1" s="1835"/>
      <c r="KFQ1" s="1835"/>
      <c r="KFR1" s="1835"/>
      <c r="KFS1" s="1835"/>
      <c r="KFT1" s="1835"/>
      <c r="KFU1" s="1835"/>
      <c r="KFV1" s="1835"/>
      <c r="KFW1" s="1835"/>
      <c r="KFX1" s="1835"/>
      <c r="KFY1" s="1835"/>
      <c r="KFZ1" s="1835"/>
      <c r="KGA1" s="1835"/>
      <c r="KGB1" s="1835"/>
      <c r="KGC1" s="1835"/>
      <c r="KGD1" s="1835"/>
      <c r="KGE1" s="1835"/>
      <c r="KGF1" s="1835"/>
      <c r="KGG1" s="1835"/>
      <c r="KGH1" s="1835"/>
      <c r="KGI1" s="1835"/>
      <c r="KGJ1" s="1835"/>
      <c r="KGK1" s="1835"/>
      <c r="KGL1" s="1835"/>
      <c r="KGM1" s="1835"/>
      <c r="KGN1" s="1835"/>
      <c r="KGO1" s="1835"/>
      <c r="KGP1" s="1835"/>
      <c r="KGQ1" s="1835"/>
      <c r="KGR1" s="1835"/>
      <c r="KGS1" s="1835"/>
      <c r="KGT1" s="1835"/>
      <c r="KGU1" s="1835"/>
      <c r="KGV1" s="1835"/>
      <c r="KGW1" s="1835"/>
      <c r="KGX1" s="1835"/>
      <c r="KGY1" s="1835"/>
      <c r="KGZ1" s="1835"/>
      <c r="KHA1" s="1835"/>
      <c r="KHB1" s="1835"/>
      <c r="KHC1" s="1835"/>
      <c r="KHD1" s="1835"/>
      <c r="KHE1" s="1835"/>
      <c r="KHF1" s="1835"/>
      <c r="KHG1" s="1835"/>
      <c r="KHH1" s="1835"/>
      <c r="KHI1" s="1835"/>
      <c r="KHJ1" s="1835"/>
      <c r="KHK1" s="1835"/>
      <c r="KHL1" s="1835"/>
      <c r="KHM1" s="1835"/>
      <c r="KHN1" s="1835"/>
      <c r="KHO1" s="1835"/>
      <c r="KHP1" s="1835"/>
      <c r="KHQ1" s="1835"/>
      <c r="KHR1" s="1835"/>
      <c r="KHS1" s="1835"/>
      <c r="KHT1" s="1835"/>
      <c r="KHU1" s="1835"/>
      <c r="KHV1" s="1835"/>
      <c r="KHW1" s="1835"/>
      <c r="KHX1" s="1835"/>
      <c r="KHY1" s="1835"/>
      <c r="KHZ1" s="1835"/>
      <c r="KIA1" s="1835"/>
      <c r="KIB1" s="1835"/>
      <c r="KIC1" s="1835"/>
      <c r="KID1" s="1835"/>
      <c r="KIE1" s="1835"/>
      <c r="KIF1" s="1835"/>
      <c r="KIG1" s="1835"/>
      <c r="KIH1" s="1835"/>
      <c r="KII1" s="1835"/>
      <c r="KIJ1" s="1835"/>
      <c r="KIK1" s="1835"/>
      <c r="KIL1" s="1835"/>
      <c r="KIM1" s="1835"/>
      <c r="KIN1" s="1835"/>
      <c r="KIO1" s="1835"/>
      <c r="KIP1" s="1835"/>
      <c r="KIQ1" s="1835"/>
      <c r="KIR1" s="1835"/>
      <c r="KIS1" s="1835"/>
      <c r="KIT1" s="1835"/>
      <c r="KIU1" s="1835"/>
      <c r="KIV1" s="1835"/>
      <c r="KIW1" s="1835"/>
      <c r="KIX1" s="1835"/>
      <c r="KIY1" s="1835"/>
      <c r="KIZ1" s="1835"/>
      <c r="KJA1" s="1835"/>
      <c r="KJB1" s="1835"/>
      <c r="KJC1" s="1835"/>
      <c r="KJD1" s="1835"/>
      <c r="KJE1" s="1835"/>
      <c r="KJF1" s="1835"/>
      <c r="KJG1" s="1835"/>
      <c r="KJH1" s="1835"/>
      <c r="KJI1" s="1835"/>
      <c r="KJJ1" s="1835"/>
      <c r="KJK1" s="1835"/>
      <c r="KJL1" s="1835"/>
      <c r="KJM1" s="1835"/>
      <c r="KJN1" s="1835"/>
      <c r="KJO1" s="1835"/>
      <c r="KJP1" s="1835"/>
      <c r="KJQ1" s="1835"/>
      <c r="KJR1" s="1835"/>
      <c r="KJS1" s="1835"/>
      <c r="KJT1" s="1835"/>
      <c r="KJU1" s="1835"/>
      <c r="KJV1" s="1835"/>
      <c r="KJW1" s="1835"/>
      <c r="KJX1" s="1835"/>
      <c r="KJY1" s="1835"/>
      <c r="KJZ1" s="1835"/>
      <c r="KKA1" s="1835"/>
      <c r="KKB1" s="1835"/>
      <c r="KKC1" s="1835"/>
      <c r="KKD1" s="1835"/>
      <c r="KKE1" s="1835"/>
      <c r="KKF1" s="1835"/>
      <c r="KKG1" s="1835"/>
      <c r="KKH1" s="1835"/>
      <c r="KKI1" s="1835"/>
      <c r="KKJ1" s="1835"/>
      <c r="KKK1" s="1835"/>
      <c r="KKL1" s="1835"/>
      <c r="KKM1" s="1835"/>
      <c r="KKN1" s="1835"/>
      <c r="KKO1" s="1835"/>
      <c r="KKP1" s="1835"/>
      <c r="KKQ1" s="1835"/>
      <c r="KKR1" s="1835"/>
      <c r="KKS1" s="1835"/>
      <c r="KKT1" s="1835"/>
      <c r="KKU1" s="1835"/>
      <c r="KKV1" s="1835"/>
      <c r="KKW1" s="1835"/>
      <c r="KKX1" s="1835"/>
      <c r="KKY1" s="1835"/>
      <c r="KKZ1" s="1835"/>
      <c r="KLA1" s="1835"/>
      <c r="KLB1" s="1835"/>
      <c r="KLC1" s="1835"/>
      <c r="KLD1" s="1835"/>
      <c r="KLE1" s="1835"/>
      <c r="KLF1" s="1835"/>
      <c r="KLG1" s="1835"/>
      <c r="KLH1" s="1835"/>
      <c r="KLI1" s="1835"/>
      <c r="KLJ1" s="1835"/>
      <c r="KLK1" s="1835"/>
      <c r="KLL1" s="1835"/>
      <c r="KLM1" s="1835"/>
      <c r="KLN1" s="1835"/>
      <c r="KLO1" s="1835"/>
      <c r="KLP1" s="1835"/>
      <c r="KLQ1" s="1835"/>
      <c r="KLR1" s="1835"/>
      <c r="KLS1" s="1835"/>
      <c r="KLT1" s="1835"/>
      <c r="KLU1" s="1835"/>
      <c r="KLV1" s="1835"/>
      <c r="KLW1" s="1835"/>
      <c r="KLX1" s="1835"/>
      <c r="KLY1" s="1835"/>
      <c r="KLZ1" s="1835"/>
      <c r="KMA1" s="1835"/>
      <c r="KMB1" s="1835"/>
      <c r="KMC1" s="1835"/>
      <c r="KMD1" s="1835"/>
      <c r="KME1" s="1835"/>
      <c r="KMF1" s="1835"/>
      <c r="KMG1" s="1835"/>
      <c r="KMH1" s="1835"/>
      <c r="KMI1" s="1835"/>
      <c r="KMJ1" s="1835"/>
      <c r="KMK1" s="1835"/>
      <c r="KML1" s="1835"/>
      <c r="KMM1" s="1835"/>
      <c r="KMN1" s="1835"/>
      <c r="KMO1" s="1835"/>
      <c r="KMP1" s="1835"/>
      <c r="KMQ1" s="1835"/>
      <c r="KMR1" s="1835"/>
      <c r="KMS1" s="1835"/>
      <c r="KMT1" s="1835"/>
      <c r="KMU1" s="1835"/>
      <c r="KMV1" s="1835"/>
      <c r="KMW1" s="1835"/>
      <c r="KMX1" s="1835"/>
      <c r="KMY1" s="1835"/>
      <c r="KMZ1" s="1835"/>
      <c r="KNA1" s="1835"/>
      <c r="KNB1" s="1835"/>
      <c r="KNC1" s="1835"/>
      <c r="KND1" s="1835"/>
      <c r="KNE1" s="1835"/>
      <c r="KNF1" s="1835"/>
      <c r="KNG1" s="1835"/>
      <c r="KNH1" s="1835"/>
      <c r="KNI1" s="1835"/>
      <c r="KNJ1" s="1835"/>
      <c r="KNK1" s="1835"/>
      <c r="KNL1" s="1835"/>
      <c r="KNM1" s="1835"/>
      <c r="KNN1" s="1835"/>
      <c r="KNO1" s="1835"/>
      <c r="KNP1" s="1835"/>
      <c r="KNQ1" s="1835"/>
      <c r="KNR1" s="1835"/>
      <c r="KNS1" s="1835"/>
      <c r="KNT1" s="1835"/>
      <c r="KNU1" s="1835"/>
      <c r="KNV1" s="1835"/>
      <c r="KNW1" s="1835"/>
      <c r="KNX1" s="1835"/>
      <c r="KNY1" s="1835"/>
      <c r="KNZ1" s="1835"/>
      <c r="KOA1" s="1835"/>
      <c r="KOB1" s="1835"/>
      <c r="KOC1" s="1835"/>
      <c r="KOD1" s="1835"/>
      <c r="KOE1" s="1835"/>
      <c r="KOF1" s="1835"/>
      <c r="KOG1" s="1835"/>
      <c r="KOH1" s="1835"/>
      <c r="KOI1" s="1835"/>
      <c r="KOJ1" s="1835"/>
      <c r="KOK1" s="1835"/>
      <c r="KOL1" s="1835"/>
      <c r="KOM1" s="1835"/>
      <c r="KON1" s="1835"/>
      <c r="KOO1" s="1835"/>
      <c r="KOP1" s="1835"/>
      <c r="KOQ1" s="1835"/>
      <c r="KOR1" s="1835"/>
      <c r="KOS1" s="1835"/>
      <c r="KOT1" s="1835"/>
      <c r="KOU1" s="1835"/>
      <c r="KOV1" s="1835"/>
      <c r="KOW1" s="1835"/>
      <c r="KOX1" s="1835"/>
      <c r="KOY1" s="1835"/>
      <c r="KOZ1" s="1835"/>
      <c r="KPA1" s="1835"/>
      <c r="KPB1" s="1835"/>
      <c r="KPC1" s="1835"/>
      <c r="KPD1" s="1835"/>
      <c r="KPE1" s="1835"/>
      <c r="KPF1" s="1835"/>
      <c r="KPG1" s="1835"/>
      <c r="KPH1" s="1835"/>
      <c r="KPI1" s="1835"/>
      <c r="KPJ1" s="1835"/>
      <c r="KPK1" s="1835"/>
      <c r="KPL1" s="1835"/>
      <c r="KPM1" s="1835"/>
      <c r="KPN1" s="1835"/>
      <c r="KPO1" s="1835"/>
      <c r="KPP1" s="1835"/>
      <c r="KPQ1" s="1835"/>
      <c r="KPR1" s="1835"/>
      <c r="KPS1" s="1835"/>
      <c r="KPT1" s="1835"/>
      <c r="KPU1" s="1835"/>
      <c r="KPV1" s="1835"/>
      <c r="KPW1" s="1835"/>
      <c r="KPX1" s="1835"/>
      <c r="KPY1" s="1835"/>
      <c r="KPZ1" s="1835"/>
      <c r="KQA1" s="1835"/>
      <c r="KQB1" s="1835"/>
      <c r="KQC1" s="1835"/>
      <c r="KQD1" s="1835"/>
      <c r="KQE1" s="1835"/>
      <c r="KQF1" s="1835"/>
      <c r="KQG1" s="1835"/>
      <c r="KQH1" s="1835"/>
      <c r="KQI1" s="1835"/>
      <c r="KQJ1" s="1835"/>
      <c r="KQK1" s="1835"/>
      <c r="KQL1" s="1835"/>
      <c r="KQM1" s="1835"/>
      <c r="KQN1" s="1835"/>
      <c r="KQO1" s="1835"/>
      <c r="KQP1" s="1835"/>
      <c r="KQQ1" s="1835"/>
      <c r="KQR1" s="1835"/>
      <c r="KQS1" s="1835"/>
      <c r="KQT1" s="1835"/>
      <c r="KQU1" s="1835"/>
      <c r="KQV1" s="1835"/>
      <c r="KQW1" s="1835"/>
      <c r="KQX1" s="1835"/>
      <c r="KQY1" s="1835"/>
      <c r="KQZ1" s="1835"/>
      <c r="KRA1" s="1835"/>
      <c r="KRB1" s="1835"/>
      <c r="KRC1" s="1835"/>
      <c r="KRD1" s="1835"/>
      <c r="KRE1" s="1835"/>
      <c r="KRF1" s="1835"/>
      <c r="KRG1" s="1835"/>
      <c r="KRH1" s="1835"/>
      <c r="KRI1" s="1835"/>
      <c r="KRJ1" s="1835"/>
      <c r="KRK1" s="1835"/>
      <c r="KRL1" s="1835"/>
      <c r="KRM1" s="1835"/>
      <c r="KRN1" s="1835"/>
      <c r="KRO1" s="1835"/>
      <c r="KRP1" s="1835"/>
      <c r="KRQ1" s="1835"/>
      <c r="KRR1" s="1835"/>
      <c r="KRS1" s="1835"/>
      <c r="KRT1" s="1835"/>
      <c r="KRU1" s="1835"/>
      <c r="KRV1" s="1835"/>
      <c r="KRW1" s="1835"/>
      <c r="KRX1" s="1835"/>
      <c r="KRY1" s="1835"/>
      <c r="KRZ1" s="1835"/>
      <c r="KSA1" s="1835"/>
      <c r="KSB1" s="1835"/>
      <c r="KSC1" s="1835"/>
      <c r="KSD1" s="1835"/>
      <c r="KSE1" s="1835"/>
      <c r="KSF1" s="1835"/>
      <c r="KSG1" s="1835"/>
      <c r="KSH1" s="1835"/>
      <c r="KSI1" s="1835"/>
      <c r="KSJ1" s="1835"/>
      <c r="KSK1" s="1835"/>
      <c r="KSL1" s="1835"/>
      <c r="KSM1" s="1835"/>
      <c r="KSN1" s="1835"/>
      <c r="KSO1" s="1835"/>
      <c r="KSP1" s="1835"/>
      <c r="KSQ1" s="1835"/>
      <c r="KSR1" s="1835"/>
      <c r="KSS1" s="1835"/>
      <c r="KST1" s="1835"/>
      <c r="KSU1" s="1835"/>
      <c r="KSV1" s="1835"/>
      <c r="KSW1" s="1835"/>
      <c r="KSX1" s="1835"/>
      <c r="KSY1" s="1835"/>
      <c r="KSZ1" s="1835"/>
      <c r="KTA1" s="1835"/>
      <c r="KTB1" s="1835"/>
      <c r="KTC1" s="1835"/>
      <c r="KTD1" s="1835"/>
      <c r="KTE1" s="1835"/>
      <c r="KTF1" s="1835"/>
      <c r="KTG1" s="1835"/>
      <c r="KTH1" s="1835"/>
      <c r="KTI1" s="1835"/>
      <c r="KTJ1" s="1835"/>
      <c r="KTK1" s="1835"/>
      <c r="KTL1" s="1835"/>
      <c r="KTM1" s="1835"/>
      <c r="KTN1" s="1835"/>
      <c r="KTO1" s="1835"/>
      <c r="KTP1" s="1835"/>
      <c r="KTQ1" s="1835"/>
      <c r="KTR1" s="1835"/>
      <c r="KTS1" s="1835"/>
      <c r="KTT1" s="1835"/>
      <c r="KTU1" s="1835"/>
      <c r="KTV1" s="1835"/>
      <c r="KTW1" s="1835"/>
      <c r="KTX1" s="1835"/>
      <c r="KTY1" s="1835"/>
      <c r="KTZ1" s="1835"/>
      <c r="KUA1" s="1835"/>
      <c r="KUB1" s="1835"/>
      <c r="KUC1" s="1835"/>
      <c r="KUD1" s="1835"/>
      <c r="KUE1" s="1835"/>
      <c r="KUF1" s="1835"/>
      <c r="KUG1" s="1835"/>
      <c r="KUH1" s="1835"/>
      <c r="KUI1" s="1835"/>
      <c r="KUJ1" s="1835"/>
      <c r="KUK1" s="1835"/>
      <c r="KUL1" s="1835"/>
      <c r="KUM1" s="1835"/>
      <c r="KUN1" s="1835"/>
      <c r="KUO1" s="1835"/>
      <c r="KUP1" s="1835"/>
      <c r="KUQ1" s="1835"/>
      <c r="KUR1" s="1835"/>
      <c r="KUS1" s="1835"/>
      <c r="KUT1" s="1835"/>
      <c r="KUU1" s="1835"/>
      <c r="KUV1" s="1835"/>
      <c r="KUW1" s="1835"/>
      <c r="KUX1" s="1835"/>
      <c r="KUY1" s="1835"/>
      <c r="KUZ1" s="1835"/>
      <c r="KVA1" s="1835"/>
      <c r="KVB1" s="1835"/>
      <c r="KVC1" s="1835"/>
      <c r="KVD1" s="1835"/>
      <c r="KVE1" s="1835"/>
      <c r="KVF1" s="1835"/>
      <c r="KVG1" s="1835"/>
      <c r="KVH1" s="1835"/>
      <c r="KVI1" s="1835"/>
      <c r="KVJ1" s="1835"/>
      <c r="KVK1" s="1835"/>
      <c r="KVL1" s="1835"/>
      <c r="KVM1" s="1835"/>
      <c r="KVN1" s="1835"/>
      <c r="KVO1" s="1835"/>
      <c r="KVP1" s="1835"/>
      <c r="KVQ1" s="1835"/>
      <c r="KVR1" s="1835"/>
      <c r="KVS1" s="1835"/>
      <c r="KVT1" s="1835"/>
      <c r="KVU1" s="1835"/>
      <c r="KVV1" s="1835"/>
      <c r="KVW1" s="1835"/>
      <c r="KVX1" s="1835"/>
      <c r="KVY1" s="1835"/>
      <c r="KVZ1" s="1835"/>
      <c r="KWA1" s="1835"/>
      <c r="KWB1" s="1835"/>
      <c r="KWC1" s="1835"/>
      <c r="KWD1" s="1835"/>
      <c r="KWE1" s="1835"/>
      <c r="KWF1" s="1835"/>
      <c r="KWG1" s="1835"/>
      <c r="KWH1" s="1835"/>
      <c r="KWI1" s="1835"/>
      <c r="KWJ1" s="1835"/>
      <c r="KWK1" s="1835"/>
      <c r="KWL1" s="1835"/>
      <c r="KWM1" s="1835"/>
      <c r="KWN1" s="1835"/>
      <c r="KWO1" s="1835"/>
      <c r="KWP1" s="1835"/>
      <c r="KWQ1" s="1835"/>
      <c r="KWR1" s="1835"/>
      <c r="KWS1" s="1835"/>
      <c r="KWT1" s="1835"/>
      <c r="KWU1" s="1835"/>
      <c r="KWV1" s="1835"/>
      <c r="KWW1" s="1835"/>
      <c r="KWX1" s="1835"/>
      <c r="KWY1" s="1835"/>
      <c r="KWZ1" s="1835"/>
      <c r="KXA1" s="1835"/>
      <c r="KXB1" s="1835"/>
      <c r="KXC1" s="1835"/>
      <c r="KXD1" s="1835"/>
      <c r="KXE1" s="1835"/>
      <c r="KXF1" s="1835"/>
      <c r="KXG1" s="1835"/>
      <c r="KXH1" s="1835"/>
      <c r="KXI1" s="1835"/>
      <c r="KXJ1" s="1835"/>
      <c r="KXK1" s="1835"/>
      <c r="KXL1" s="1835"/>
      <c r="KXM1" s="1835"/>
      <c r="KXN1" s="1835"/>
      <c r="KXO1" s="1835"/>
      <c r="KXP1" s="1835"/>
      <c r="KXQ1" s="1835"/>
      <c r="KXR1" s="1835"/>
      <c r="KXS1" s="1835"/>
      <c r="KXT1" s="1835"/>
      <c r="KXU1" s="1835"/>
      <c r="KXV1" s="1835"/>
      <c r="KXW1" s="1835"/>
      <c r="KXX1" s="1835"/>
      <c r="KXY1" s="1835"/>
      <c r="KXZ1" s="1835"/>
      <c r="KYA1" s="1835"/>
      <c r="KYB1" s="1835"/>
      <c r="KYC1" s="1835"/>
      <c r="KYD1" s="1835"/>
      <c r="KYE1" s="1835"/>
      <c r="KYF1" s="1835"/>
      <c r="KYG1" s="1835"/>
      <c r="KYH1" s="1835"/>
      <c r="KYI1" s="1835"/>
      <c r="KYJ1" s="1835"/>
      <c r="KYK1" s="1835"/>
      <c r="KYL1" s="1835"/>
      <c r="KYM1" s="1835"/>
      <c r="KYN1" s="1835"/>
      <c r="KYO1" s="1835"/>
      <c r="KYP1" s="1835"/>
      <c r="KYQ1" s="1835"/>
      <c r="KYR1" s="1835"/>
      <c r="KYS1" s="1835"/>
      <c r="KYT1" s="1835"/>
      <c r="KYU1" s="1835"/>
      <c r="KYV1" s="1835"/>
      <c r="KYW1" s="1835"/>
      <c r="KYX1" s="1835"/>
      <c r="KYY1" s="1835"/>
      <c r="KYZ1" s="1835"/>
      <c r="KZA1" s="1835"/>
      <c r="KZB1" s="1835"/>
      <c r="KZC1" s="1835"/>
      <c r="KZD1" s="1835"/>
      <c r="KZE1" s="1835"/>
      <c r="KZF1" s="1835"/>
      <c r="KZG1" s="1835"/>
      <c r="KZH1" s="1835"/>
      <c r="KZI1" s="1835"/>
      <c r="KZJ1" s="1835"/>
      <c r="KZK1" s="1835"/>
      <c r="KZL1" s="1835"/>
      <c r="KZM1" s="1835"/>
      <c r="KZN1" s="1835"/>
      <c r="KZO1" s="1835"/>
      <c r="KZP1" s="1835"/>
      <c r="KZQ1" s="1835"/>
      <c r="KZR1" s="1835"/>
      <c r="KZS1" s="1835"/>
      <c r="KZT1" s="1835"/>
      <c r="KZU1" s="1835"/>
      <c r="KZV1" s="1835"/>
      <c r="KZW1" s="1835"/>
      <c r="KZX1" s="1835"/>
      <c r="KZY1" s="1835"/>
      <c r="KZZ1" s="1835"/>
      <c r="LAA1" s="1835"/>
      <c r="LAB1" s="1835"/>
      <c r="LAC1" s="1835"/>
      <c r="LAD1" s="1835"/>
      <c r="LAE1" s="1835"/>
      <c r="LAF1" s="1835"/>
      <c r="LAG1" s="1835"/>
      <c r="LAH1" s="1835"/>
      <c r="LAI1" s="1835"/>
      <c r="LAJ1" s="1835"/>
      <c r="LAK1" s="1835"/>
      <c r="LAL1" s="1835"/>
      <c r="LAM1" s="1835"/>
      <c r="LAN1" s="1835"/>
      <c r="LAO1" s="1835"/>
      <c r="LAP1" s="1835"/>
      <c r="LAQ1" s="1835"/>
      <c r="LAR1" s="1835"/>
      <c r="LAS1" s="1835"/>
      <c r="LAT1" s="1835"/>
      <c r="LAU1" s="1835"/>
      <c r="LAV1" s="1835"/>
      <c r="LAW1" s="1835"/>
      <c r="LAX1" s="1835"/>
      <c r="LAY1" s="1835"/>
      <c r="LAZ1" s="1835"/>
      <c r="LBA1" s="1835"/>
      <c r="LBB1" s="1835"/>
      <c r="LBC1" s="1835"/>
      <c r="LBD1" s="1835"/>
      <c r="LBE1" s="1835"/>
      <c r="LBF1" s="1835"/>
      <c r="LBG1" s="1835"/>
      <c r="LBH1" s="1835"/>
      <c r="LBI1" s="1835"/>
      <c r="LBJ1" s="1835"/>
      <c r="LBK1" s="1835"/>
      <c r="LBL1" s="1835"/>
      <c r="LBM1" s="1835"/>
      <c r="LBN1" s="1835"/>
      <c r="LBO1" s="1835"/>
      <c r="LBP1" s="1835"/>
      <c r="LBQ1" s="1835"/>
      <c r="LBR1" s="1835"/>
      <c r="LBS1" s="1835"/>
      <c r="LBT1" s="1835"/>
      <c r="LBU1" s="1835"/>
      <c r="LBV1" s="1835"/>
      <c r="LBW1" s="1835"/>
      <c r="LBX1" s="1835"/>
      <c r="LBY1" s="1835"/>
      <c r="LBZ1" s="1835"/>
      <c r="LCA1" s="1835"/>
      <c r="LCB1" s="1835"/>
      <c r="LCC1" s="1835"/>
      <c r="LCD1" s="1835"/>
      <c r="LCE1" s="1835"/>
      <c r="LCF1" s="1835"/>
      <c r="LCG1" s="1835"/>
      <c r="LCH1" s="1835"/>
      <c r="LCI1" s="1835"/>
      <c r="LCJ1" s="1835"/>
      <c r="LCK1" s="1835"/>
      <c r="LCL1" s="1835"/>
      <c r="LCM1" s="1835"/>
      <c r="LCN1" s="1835"/>
      <c r="LCO1" s="1835"/>
      <c r="LCP1" s="1835"/>
      <c r="LCQ1" s="1835"/>
      <c r="LCR1" s="1835"/>
      <c r="LCS1" s="1835"/>
      <c r="LCT1" s="1835"/>
      <c r="LCU1" s="1835"/>
      <c r="LCV1" s="1835"/>
      <c r="LCW1" s="1835"/>
      <c r="LCX1" s="1835"/>
      <c r="LCY1" s="1835"/>
      <c r="LCZ1" s="1835"/>
      <c r="LDA1" s="1835"/>
      <c r="LDB1" s="1835"/>
      <c r="LDC1" s="1835"/>
      <c r="LDD1" s="1835"/>
      <c r="LDE1" s="1835"/>
      <c r="LDF1" s="1835"/>
      <c r="LDG1" s="1835"/>
      <c r="LDH1" s="1835"/>
      <c r="LDI1" s="1835"/>
      <c r="LDJ1" s="1835"/>
      <c r="LDK1" s="1835"/>
      <c r="LDL1" s="1835"/>
      <c r="LDM1" s="1835"/>
      <c r="LDN1" s="1835"/>
      <c r="LDO1" s="1835"/>
      <c r="LDP1" s="1835"/>
      <c r="LDQ1" s="1835"/>
      <c r="LDR1" s="1835"/>
      <c r="LDS1" s="1835"/>
      <c r="LDT1" s="1835"/>
      <c r="LDU1" s="1835"/>
      <c r="LDV1" s="1835"/>
      <c r="LDW1" s="1835"/>
      <c r="LDX1" s="1835"/>
      <c r="LDY1" s="1835"/>
      <c r="LDZ1" s="1835"/>
      <c r="LEA1" s="1835"/>
      <c r="LEB1" s="1835"/>
      <c r="LEC1" s="1835"/>
      <c r="LED1" s="1835"/>
      <c r="LEE1" s="1835"/>
      <c r="LEF1" s="1835"/>
      <c r="LEG1" s="1835"/>
      <c r="LEH1" s="1835"/>
      <c r="LEI1" s="1835"/>
      <c r="LEJ1" s="1835"/>
      <c r="LEK1" s="1835"/>
      <c r="LEL1" s="1835"/>
      <c r="LEM1" s="1835"/>
      <c r="LEN1" s="1835"/>
      <c r="LEO1" s="1835"/>
      <c r="LEP1" s="1835"/>
      <c r="LEQ1" s="1835"/>
      <c r="LER1" s="1835"/>
      <c r="LES1" s="1835"/>
      <c r="LET1" s="1835"/>
      <c r="LEU1" s="1835"/>
      <c r="LEV1" s="1835"/>
      <c r="LEW1" s="1835"/>
      <c r="LEX1" s="1835"/>
      <c r="LEY1" s="1835"/>
      <c r="LEZ1" s="1835"/>
      <c r="LFA1" s="1835"/>
      <c r="LFB1" s="1835"/>
      <c r="LFC1" s="1835"/>
      <c r="LFD1" s="1835"/>
      <c r="LFE1" s="1835"/>
      <c r="LFF1" s="1835"/>
      <c r="LFG1" s="1835"/>
      <c r="LFH1" s="1835"/>
      <c r="LFI1" s="1835"/>
      <c r="LFJ1" s="1835"/>
      <c r="LFK1" s="1835"/>
      <c r="LFL1" s="1835"/>
      <c r="LFM1" s="1835"/>
      <c r="LFN1" s="1835"/>
      <c r="LFO1" s="1835"/>
      <c r="LFP1" s="1835"/>
      <c r="LFQ1" s="1835"/>
      <c r="LFR1" s="1835"/>
      <c r="LFS1" s="1835"/>
      <c r="LFT1" s="1835"/>
      <c r="LFU1" s="1835"/>
      <c r="LFV1" s="1835"/>
      <c r="LFW1" s="1835"/>
      <c r="LFX1" s="1835"/>
      <c r="LFY1" s="1835"/>
      <c r="LFZ1" s="1835"/>
      <c r="LGA1" s="1835"/>
      <c r="LGB1" s="1835"/>
      <c r="LGC1" s="1835"/>
      <c r="LGD1" s="1835"/>
      <c r="LGE1" s="1835"/>
      <c r="LGF1" s="1835"/>
      <c r="LGG1" s="1835"/>
      <c r="LGH1" s="1835"/>
      <c r="LGI1" s="1835"/>
      <c r="LGJ1" s="1835"/>
      <c r="LGK1" s="1835"/>
      <c r="LGL1" s="1835"/>
      <c r="LGM1" s="1835"/>
      <c r="LGN1" s="1835"/>
      <c r="LGO1" s="1835"/>
      <c r="LGP1" s="1835"/>
      <c r="LGQ1" s="1835"/>
      <c r="LGR1" s="1835"/>
      <c r="LGS1" s="1835"/>
      <c r="LGT1" s="1835"/>
      <c r="LGU1" s="1835"/>
      <c r="LGV1" s="1835"/>
      <c r="LGW1" s="1835"/>
      <c r="LGX1" s="1835"/>
      <c r="LGY1" s="1835"/>
      <c r="LGZ1" s="1835"/>
      <c r="LHA1" s="1835"/>
      <c r="LHB1" s="1835"/>
      <c r="LHC1" s="1835"/>
      <c r="LHD1" s="1835"/>
      <c r="LHE1" s="1835"/>
      <c r="LHF1" s="1835"/>
      <c r="LHG1" s="1835"/>
      <c r="LHH1" s="1835"/>
      <c r="LHI1" s="1835"/>
      <c r="LHJ1" s="1835"/>
      <c r="LHK1" s="1835"/>
      <c r="LHL1" s="1835"/>
      <c r="LHM1" s="1835"/>
      <c r="LHN1" s="1835"/>
      <c r="LHO1" s="1835"/>
      <c r="LHP1" s="1835"/>
      <c r="LHQ1" s="1835"/>
      <c r="LHR1" s="1835"/>
      <c r="LHS1" s="1835"/>
      <c r="LHT1" s="1835"/>
      <c r="LHU1" s="1835"/>
      <c r="LHV1" s="1835"/>
      <c r="LHW1" s="1835"/>
      <c r="LHX1" s="1835"/>
      <c r="LHY1" s="1835"/>
      <c r="LHZ1" s="1835"/>
      <c r="LIA1" s="1835"/>
      <c r="LIB1" s="1835"/>
      <c r="LIC1" s="1835"/>
      <c r="LID1" s="1835"/>
      <c r="LIE1" s="1835"/>
      <c r="LIF1" s="1835"/>
      <c r="LIG1" s="1835"/>
      <c r="LIH1" s="1835"/>
      <c r="LII1" s="1835"/>
      <c r="LIJ1" s="1835"/>
      <c r="LIK1" s="1835"/>
      <c r="LIL1" s="1835"/>
      <c r="LIM1" s="1835"/>
      <c r="LIN1" s="1835"/>
      <c r="LIO1" s="1835"/>
      <c r="LIP1" s="1835"/>
      <c r="LIQ1" s="1835"/>
      <c r="LIR1" s="1835"/>
      <c r="LIS1" s="1835"/>
      <c r="LIT1" s="1835"/>
      <c r="LIU1" s="1835"/>
      <c r="LIV1" s="1835"/>
      <c r="LIW1" s="1835"/>
      <c r="LIX1" s="1835"/>
      <c r="LIY1" s="1835"/>
      <c r="LIZ1" s="1835"/>
      <c r="LJA1" s="1835"/>
      <c r="LJB1" s="1835"/>
      <c r="LJC1" s="1835"/>
      <c r="LJD1" s="1835"/>
      <c r="LJE1" s="1835"/>
      <c r="LJF1" s="1835"/>
      <c r="LJG1" s="1835"/>
      <c r="LJH1" s="1835"/>
      <c r="LJI1" s="1835"/>
      <c r="LJJ1" s="1835"/>
      <c r="LJK1" s="1835"/>
      <c r="LJL1" s="1835"/>
      <c r="LJM1" s="1835"/>
      <c r="LJN1" s="1835"/>
      <c r="LJO1" s="1835"/>
      <c r="LJP1" s="1835"/>
      <c r="LJQ1" s="1835"/>
      <c r="LJR1" s="1835"/>
      <c r="LJS1" s="1835"/>
      <c r="LJT1" s="1835"/>
      <c r="LJU1" s="1835"/>
      <c r="LJV1" s="1835"/>
      <c r="LJW1" s="1835"/>
      <c r="LJX1" s="1835"/>
      <c r="LJY1" s="1835"/>
      <c r="LJZ1" s="1835"/>
      <c r="LKA1" s="1835"/>
      <c r="LKB1" s="1835"/>
      <c r="LKC1" s="1835"/>
      <c r="LKD1" s="1835"/>
      <c r="LKE1" s="1835"/>
      <c r="LKF1" s="1835"/>
      <c r="LKG1" s="1835"/>
      <c r="LKH1" s="1835"/>
      <c r="LKI1" s="1835"/>
      <c r="LKJ1" s="1835"/>
      <c r="LKK1" s="1835"/>
      <c r="LKL1" s="1835"/>
      <c r="LKM1" s="1835"/>
      <c r="LKN1" s="1835"/>
      <c r="LKO1" s="1835"/>
      <c r="LKP1" s="1835"/>
      <c r="LKQ1" s="1835"/>
      <c r="LKR1" s="1835"/>
      <c r="LKS1" s="1835"/>
      <c r="LKT1" s="1835"/>
      <c r="LKU1" s="1835"/>
      <c r="LKV1" s="1835"/>
      <c r="LKW1" s="1835"/>
      <c r="LKX1" s="1835"/>
      <c r="LKY1" s="1835"/>
      <c r="LKZ1" s="1835"/>
      <c r="LLA1" s="1835"/>
      <c r="LLB1" s="1835"/>
      <c r="LLC1" s="1835"/>
      <c r="LLD1" s="1835"/>
      <c r="LLE1" s="1835"/>
      <c r="LLF1" s="1835"/>
      <c r="LLG1" s="1835"/>
      <c r="LLH1" s="1835"/>
      <c r="LLI1" s="1835"/>
      <c r="LLJ1" s="1835"/>
      <c r="LLK1" s="1835"/>
      <c r="LLL1" s="1835"/>
      <c r="LLM1" s="1835"/>
      <c r="LLN1" s="1835"/>
      <c r="LLO1" s="1835"/>
      <c r="LLP1" s="1835"/>
      <c r="LLQ1" s="1835"/>
      <c r="LLR1" s="1835"/>
      <c r="LLS1" s="1835"/>
      <c r="LLT1" s="1835"/>
      <c r="LLU1" s="1835"/>
      <c r="LLV1" s="1835"/>
      <c r="LLW1" s="1835"/>
      <c r="LLX1" s="1835"/>
      <c r="LLY1" s="1835"/>
      <c r="LLZ1" s="1835"/>
      <c r="LMA1" s="1835"/>
      <c r="LMB1" s="1835"/>
      <c r="LMC1" s="1835"/>
      <c r="LMD1" s="1835"/>
      <c r="LME1" s="1835"/>
      <c r="LMF1" s="1835"/>
      <c r="LMG1" s="1835"/>
      <c r="LMH1" s="1835"/>
      <c r="LMI1" s="1835"/>
      <c r="LMJ1" s="1835"/>
      <c r="LMK1" s="1835"/>
      <c r="LML1" s="1835"/>
      <c r="LMM1" s="1835"/>
      <c r="LMN1" s="1835"/>
      <c r="LMO1" s="1835"/>
      <c r="LMP1" s="1835"/>
      <c r="LMQ1" s="1835"/>
      <c r="LMR1" s="1835"/>
      <c r="LMS1" s="1835"/>
      <c r="LMT1" s="1835"/>
      <c r="LMU1" s="1835"/>
      <c r="LMV1" s="1835"/>
      <c r="LMW1" s="1835"/>
      <c r="LMX1" s="1835"/>
      <c r="LMY1" s="1835"/>
      <c r="LMZ1" s="1835"/>
      <c r="LNA1" s="1835"/>
      <c r="LNB1" s="1835"/>
      <c r="LNC1" s="1835"/>
      <c r="LND1" s="1835"/>
      <c r="LNE1" s="1835"/>
      <c r="LNF1" s="1835"/>
      <c r="LNG1" s="1835"/>
      <c r="LNH1" s="1835"/>
      <c r="LNI1" s="1835"/>
      <c r="LNJ1" s="1835"/>
      <c r="LNK1" s="1835"/>
      <c r="LNL1" s="1835"/>
      <c r="LNM1" s="1835"/>
      <c r="LNN1" s="1835"/>
      <c r="LNO1" s="1835"/>
      <c r="LNP1" s="1835"/>
      <c r="LNQ1" s="1835"/>
      <c r="LNR1" s="1835"/>
      <c r="LNS1" s="1835"/>
      <c r="LNT1" s="1835"/>
      <c r="LNU1" s="1835"/>
      <c r="LNV1" s="1835"/>
      <c r="LNW1" s="1835"/>
      <c r="LNX1" s="1835"/>
      <c r="LNY1" s="1835"/>
      <c r="LNZ1" s="1835"/>
      <c r="LOA1" s="1835"/>
      <c r="LOB1" s="1835"/>
      <c r="LOC1" s="1835"/>
      <c r="LOD1" s="1835"/>
      <c r="LOE1" s="1835"/>
      <c r="LOF1" s="1835"/>
      <c r="LOG1" s="1835"/>
      <c r="LOH1" s="1835"/>
      <c r="LOI1" s="1835"/>
      <c r="LOJ1" s="1835"/>
      <c r="LOK1" s="1835"/>
      <c r="LOL1" s="1835"/>
      <c r="LOM1" s="1835"/>
      <c r="LON1" s="1835"/>
      <c r="LOO1" s="1835"/>
      <c r="LOP1" s="1835"/>
      <c r="LOQ1" s="1835"/>
      <c r="LOR1" s="1835"/>
      <c r="LOS1" s="1835"/>
      <c r="LOT1" s="1835"/>
      <c r="LOU1" s="1835"/>
      <c r="LOV1" s="1835"/>
      <c r="LOW1" s="1835"/>
      <c r="LOX1" s="1835"/>
      <c r="LOY1" s="1835"/>
      <c r="LOZ1" s="1835"/>
      <c r="LPA1" s="1835"/>
      <c r="LPB1" s="1835"/>
      <c r="LPC1" s="1835"/>
      <c r="LPD1" s="1835"/>
      <c r="LPE1" s="1835"/>
      <c r="LPF1" s="1835"/>
      <c r="LPG1" s="1835"/>
      <c r="LPH1" s="1835"/>
      <c r="LPI1" s="1835"/>
      <c r="LPJ1" s="1835"/>
      <c r="LPK1" s="1835"/>
      <c r="LPL1" s="1835"/>
      <c r="LPM1" s="1835"/>
      <c r="LPN1" s="1835"/>
      <c r="LPO1" s="1835"/>
      <c r="LPP1" s="1835"/>
      <c r="LPQ1" s="1835"/>
      <c r="LPR1" s="1835"/>
      <c r="LPS1" s="1835"/>
      <c r="LPT1" s="1835"/>
      <c r="LPU1" s="1835"/>
      <c r="LPV1" s="1835"/>
      <c r="LPW1" s="1835"/>
      <c r="LPX1" s="1835"/>
      <c r="LPY1" s="1835"/>
      <c r="LPZ1" s="1835"/>
      <c r="LQA1" s="1835"/>
      <c r="LQB1" s="1835"/>
      <c r="LQC1" s="1835"/>
      <c r="LQD1" s="1835"/>
      <c r="LQE1" s="1835"/>
      <c r="LQF1" s="1835"/>
      <c r="LQG1" s="1835"/>
      <c r="LQH1" s="1835"/>
      <c r="LQI1" s="1835"/>
      <c r="LQJ1" s="1835"/>
      <c r="LQK1" s="1835"/>
      <c r="LQL1" s="1835"/>
      <c r="LQM1" s="1835"/>
      <c r="LQN1" s="1835"/>
      <c r="LQO1" s="1835"/>
      <c r="LQP1" s="1835"/>
      <c r="LQQ1" s="1835"/>
      <c r="LQR1" s="1835"/>
      <c r="LQS1" s="1835"/>
      <c r="LQT1" s="1835"/>
      <c r="LQU1" s="1835"/>
      <c r="LQV1" s="1835"/>
      <c r="LQW1" s="1835"/>
      <c r="LQX1" s="1835"/>
      <c r="LQY1" s="1835"/>
      <c r="LQZ1" s="1835"/>
      <c r="LRA1" s="1835"/>
      <c r="LRB1" s="1835"/>
      <c r="LRC1" s="1835"/>
      <c r="LRD1" s="1835"/>
      <c r="LRE1" s="1835"/>
      <c r="LRF1" s="1835"/>
      <c r="LRG1" s="1835"/>
      <c r="LRH1" s="1835"/>
      <c r="LRI1" s="1835"/>
      <c r="LRJ1" s="1835"/>
      <c r="LRK1" s="1835"/>
      <c r="LRL1" s="1835"/>
      <c r="LRM1" s="1835"/>
      <c r="LRN1" s="1835"/>
      <c r="LRO1" s="1835"/>
      <c r="LRP1" s="1835"/>
      <c r="LRQ1" s="1835"/>
      <c r="LRR1" s="1835"/>
      <c r="LRS1" s="1835"/>
      <c r="LRT1" s="1835"/>
      <c r="LRU1" s="1835"/>
      <c r="LRV1" s="1835"/>
      <c r="LRW1" s="1835"/>
      <c r="LRX1" s="1835"/>
      <c r="LRY1" s="1835"/>
      <c r="LRZ1" s="1835"/>
      <c r="LSA1" s="1835"/>
      <c r="LSB1" s="1835"/>
      <c r="LSC1" s="1835"/>
      <c r="LSD1" s="1835"/>
      <c r="LSE1" s="1835"/>
      <c r="LSF1" s="1835"/>
      <c r="LSG1" s="1835"/>
      <c r="LSH1" s="1835"/>
      <c r="LSI1" s="1835"/>
      <c r="LSJ1" s="1835"/>
      <c r="LSK1" s="1835"/>
      <c r="LSL1" s="1835"/>
      <c r="LSM1" s="1835"/>
      <c r="LSN1" s="1835"/>
      <c r="LSO1" s="1835"/>
      <c r="LSP1" s="1835"/>
      <c r="LSQ1" s="1835"/>
      <c r="LSR1" s="1835"/>
      <c r="LSS1" s="1835"/>
      <c r="LST1" s="1835"/>
      <c r="LSU1" s="1835"/>
      <c r="LSV1" s="1835"/>
      <c r="LSW1" s="1835"/>
      <c r="LSX1" s="1835"/>
      <c r="LSY1" s="1835"/>
      <c r="LSZ1" s="1835"/>
      <c r="LTA1" s="1835"/>
      <c r="LTB1" s="1835"/>
      <c r="LTC1" s="1835"/>
      <c r="LTD1" s="1835"/>
      <c r="LTE1" s="1835"/>
      <c r="LTF1" s="1835"/>
      <c r="LTG1" s="1835"/>
      <c r="LTH1" s="1835"/>
      <c r="LTI1" s="1835"/>
      <c r="LTJ1" s="1835"/>
      <c r="LTK1" s="1835"/>
      <c r="LTL1" s="1835"/>
      <c r="LTM1" s="1835"/>
      <c r="LTN1" s="1835"/>
      <c r="LTO1" s="1835"/>
      <c r="LTP1" s="1835"/>
      <c r="LTQ1" s="1835"/>
      <c r="LTR1" s="1835"/>
      <c r="LTS1" s="1835"/>
      <c r="LTT1" s="1835"/>
      <c r="LTU1" s="1835"/>
      <c r="LTV1" s="1835"/>
      <c r="LTW1" s="1835"/>
      <c r="LTX1" s="1835"/>
      <c r="LTY1" s="1835"/>
      <c r="LTZ1" s="1835"/>
      <c r="LUA1" s="1835"/>
      <c r="LUB1" s="1835"/>
      <c r="LUC1" s="1835"/>
      <c r="LUD1" s="1835"/>
      <c r="LUE1" s="1835"/>
      <c r="LUF1" s="1835"/>
      <c r="LUG1" s="1835"/>
      <c r="LUH1" s="1835"/>
      <c r="LUI1" s="1835"/>
      <c r="LUJ1" s="1835"/>
      <c r="LUK1" s="1835"/>
      <c r="LUL1" s="1835"/>
      <c r="LUM1" s="1835"/>
      <c r="LUN1" s="1835"/>
      <c r="LUO1" s="1835"/>
      <c r="LUP1" s="1835"/>
      <c r="LUQ1" s="1835"/>
      <c r="LUR1" s="1835"/>
      <c r="LUS1" s="1835"/>
      <c r="LUT1" s="1835"/>
      <c r="LUU1" s="1835"/>
      <c r="LUV1" s="1835"/>
      <c r="LUW1" s="1835"/>
      <c r="LUX1" s="1835"/>
      <c r="LUY1" s="1835"/>
      <c r="LUZ1" s="1835"/>
      <c r="LVA1" s="1835"/>
      <c r="LVB1" s="1835"/>
      <c r="LVC1" s="1835"/>
      <c r="LVD1" s="1835"/>
      <c r="LVE1" s="1835"/>
      <c r="LVF1" s="1835"/>
      <c r="LVG1" s="1835"/>
      <c r="LVH1" s="1835"/>
      <c r="LVI1" s="1835"/>
      <c r="LVJ1" s="1835"/>
      <c r="LVK1" s="1835"/>
      <c r="LVL1" s="1835"/>
      <c r="LVM1" s="1835"/>
      <c r="LVN1" s="1835"/>
      <c r="LVO1" s="1835"/>
      <c r="LVP1" s="1835"/>
      <c r="LVQ1" s="1835"/>
      <c r="LVR1" s="1835"/>
      <c r="LVS1" s="1835"/>
      <c r="LVT1" s="1835"/>
      <c r="LVU1" s="1835"/>
      <c r="LVV1" s="1835"/>
      <c r="LVW1" s="1835"/>
      <c r="LVX1" s="1835"/>
      <c r="LVY1" s="1835"/>
      <c r="LVZ1" s="1835"/>
      <c r="LWA1" s="1835"/>
      <c r="LWB1" s="1835"/>
      <c r="LWC1" s="1835"/>
      <c r="LWD1" s="1835"/>
      <c r="LWE1" s="1835"/>
      <c r="LWF1" s="1835"/>
      <c r="LWG1" s="1835"/>
      <c r="LWH1" s="1835"/>
      <c r="LWI1" s="1835"/>
      <c r="LWJ1" s="1835"/>
      <c r="LWK1" s="1835"/>
      <c r="LWL1" s="1835"/>
      <c r="LWM1" s="1835"/>
      <c r="LWN1" s="1835"/>
      <c r="LWO1" s="1835"/>
      <c r="LWP1" s="1835"/>
      <c r="LWQ1" s="1835"/>
      <c r="LWR1" s="1835"/>
      <c r="LWS1" s="1835"/>
      <c r="LWT1" s="1835"/>
      <c r="LWU1" s="1835"/>
      <c r="LWV1" s="1835"/>
      <c r="LWW1" s="1835"/>
      <c r="LWX1" s="1835"/>
      <c r="LWY1" s="1835"/>
      <c r="LWZ1" s="1835"/>
      <c r="LXA1" s="1835"/>
      <c r="LXB1" s="1835"/>
      <c r="LXC1" s="1835"/>
      <c r="LXD1" s="1835"/>
      <c r="LXE1" s="1835"/>
      <c r="LXF1" s="1835"/>
      <c r="LXG1" s="1835"/>
      <c r="LXH1" s="1835"/>
      <c r="LXI1" s="1835"/>
      <c r="LXJ1" s="1835"/>
      <c r="LXK1" s="1835"/>
      <c r="LXL1" s="1835"/>
      <c r="LXM1" s="1835"/>
      <c r="LXN1" s="1835"/>
      <c r="LXO1" s="1835"/>
      <c r="LXP1" s="1835"/>
      <c r="LXQ1" s="1835"/>
      <c r="LXR1" s="1835"/>
      <c r="LXS1" s="1835"/>
      <c r="LXT1" s="1835"/>
      <c r="LXU1" s="1835"/>
      <c r="LXV1" s="1835"/>
      <c r="LXW1" s="1835"/>
      <c r="LXX1" s="1835"/>
      <c r="LXY1" s="1835"/>
      <c r="LXZ1" s="1835"/>
      <c r="LYA1" s="1835"/>
      <c r="LYB1" s="1835"/>
      <c r="LYC1" s="1835"/>
      <c r="LYD1" s="1835"/>
      <c r="LYE1" s="1835"/>
      <c r="LYF1" s="1835"/>
      <c r="LYG1" s="1835"/>
      <c r="LYH1" s="1835"/>
      <c r="LYI1" s="1835"/>
      <c r="LYJ1" s="1835"/>
      <c r="LYK1" s="1835"/>
      <c r="LYL1" s="1835"/>
      <c r="LYM1" s="1835"/>
      <c r="LYN1" s="1835"/>
      <c r="LYO1" s="1835"/>
      <c r="LYP1" s="1835"/>
      <c r="LYQ1" s="1835"/>
      <c r="LYR1" s="1835"/>
      <c r="LYS1" s="1835"/>
      <c r="LYT1" s="1835"/>
      <c r="LYU1" s="1835"/>
      <c r="LYV1" s="1835"/>
      <c r="LYW1" s="1835"/>
      <c r="LYX1" s="1835"/>
      <c r="LYY1" s="1835"/>
      <c r="LYZ1" s="1835"/>
      <c r="LZA1" s="1835"/>
      <c r="LZB1" s="1835"/>
      <c r="LZC1" s="1835"/>
      <c r="LZD1" s="1835"/>
      <c r="LZE1" s="1835"/>
      <c r="LZF1" s="1835"/>
      <c r="LZG1" s="1835"/>
      <c r="LZH1" s="1835"/>
      <c r="LZI1" s="1835"/>
      <c r="LZJ1" s="1835"/>
      <c r="LZK1" s="1835"/>
      <c r="LZL1" s="1835"/>
      <c r="LZM1" s="1835"/>
      <c r="LZN1" s="1835"/>
      <c r="LZO1" s="1835"/>
      <c r="LZP1" s="1835"/>
      <c r="LZQ1" s="1835"/>
      <c r="LZR1" s="1835"/>
      <c r="LZS1" s="1835"/>
      <c r="LZT1" s="1835"/>
      <c r="LZU1" s="1835"/>
      <c r="LZV1" s="1835"/>
      <c r="LZW1" s="1835"/>
      <c r="LZX1" s="1835"/>
      <c r="LZY1" s="1835"/>
      <c r="LZZ1" s="1835"/>
      <c r="MAA1" s="1835"/>
      <c r="MAB1" s="1835"/>
      <c r="MAC1" s="1835"/>
      <c r="MAD1" s="1835"/>
      <c r="MAE1" s="1835"/>
      <c r="MAF1" s="1835"/>
      <c r="MAG1" s="1835"/>
      <c r="MAH1" s="1835"/>
      <c r="MAI1" s="1835"/>
      <c r="MAJ1" s="1835"/>
      <c r="MAK1" s="1835"/>
      <c r="MAL1" s="1835"/>
      <c r="MAM1" s="1835"/>
      <c r="MAN1" s="1835"/>
      <c r="MAO1" s="1835"/>
      <c r="MAP1" s="1835"/>
      <c r="MAQ1" s="1835"/>
      <c r="MAR1" s="1835"/>
      <c r="MAS1" s="1835"/>
      <c r="MAT1" s="1835"/>
      <c r="MAU1" s="1835"/>
      <c r="MAV1" s="1835"/>
      <c r="MAW1" s="1835"/>
      <c r="MAX1" s="1835"/>
      <c r="MAY1" s="1835"/>
      <c r="MAZ1" s="1835"/>
      <c r="MBA1" s="1835"/>
      <c r="MBB1" s="1835"/>
      <c r="MBC1" s="1835"/>
      <c r="MBD1" s="1835"/>
      <c r="MBE1" s="1835"/>
      <c r="MBF1" s="1835"/>
      <c r="MBG1" s="1835"/>
      <c r="MBH1" s="1835"/>
      <c r="MBI1" s="1835"/>
      <c r="MBJ1" s="1835"/>
      <c r="MBK1" s="1835"/>
      <c r="MBL1" s="1835"/>
      <c r="MBM1" s="1835"/>
      <c r="MBN1" s="1835"/>
      <c r="MBO1" s="1835"/>
      <c r="MBP1" s="1835"/>
      <c r="MBQ1" s="1835"/>
      <c r="MBR1" s="1835"/>
      <c r="MBS1" s="1835"/>
      <c r="MBT1" s="1835"/>
      <c r="MBU1" s="1835"/>
      <c r="MBV1" s="1835"/>
      <c r="MBW1" s="1835"/>
      <c r="MBX1" s="1835"/>
      <c r="MBY1" s="1835"/>
      <c r="MBZ1" s="1835"/>
      <c r="MCA1" s="1835"/>
      <c r="MCB1" s="1835"/>
      <c r="MCC1" s="1835"/>
      <c r="MCD1" s="1835"/>
      <c r="MCE1" s="1835"/>
      <c r="MCF1" s="1835"/>
      <c r="MCG1" s="1835"/>
      <c r="MCH1" s="1835"/>
      <c r="MCI1" s="1835"/>
      <c r="MCJ1" s="1835"/>
      <c r="MCK1" s="1835"/>
      <c r="MCL1" s="1835"/>
      <c r="MCM1" s="1835"/>
      <c r="MCN1" s="1835"/>
      <c r="MCO1" s="1835"/>
      <c r="MCP1" s="1835"/>
      <c r="MCQ1" s="1835"/>
      <c r="MCR1" s="1835"/>
      <c r="MCS1" s="1835"/>
      <c r="MCT1" s="1835"/>
      <c r="MCU1" s="1835"/>
      <c r="MCV1" s="1835"/>
      <c r="MCW1" s="1835"/>
      <c r="MCX1" s="1835"/>
      <c r="MCY1" s="1835"/>
      <c r="MCZ1" s="1835"/>
      <c r="MDA1" s="1835"/>
      <c r="MDB1" s="1835"/>
      <c r="MDC1" s="1835"/>
      <c r="MDD1" s="1835"/>
      <c r="MDE1" s="1835"/>
      <c r="MDF1" s="1835"/>
      <c r="MDG1" s="1835"/>
      <c r="MDH1" s="1835"/>
      <c r="MDI1" s="1835"/>
      <c r="MDJ1" s="1835"/>
      <c r="MDK1" s="1835"/>
      <c r="MDL1" s="1835"/>
      <c r="MDM1" s="1835"/>
      <c r="MDN1" s="1835"/>
      <c r="MDO1" s="1835"/>
      <c r="MDP1" s="1835"/>
      <c r="MDQ1" s="1835"/>
      <c r="MDR1" s="1835"/>
      <c r="MDS1" s="1835"/>
      <c r="MDT1" s="1835"/>
      <c r="MDU1" s="1835"/>
      <c r="MDV1" s="1835"/>
      <c r="MDW1" s="1835"/>
      <c r="MDX1" s="1835"/>
      <c r="MDY1" s="1835"/>
      <c r="MDZ1" s="1835"/>
      <c r="MEA1" s="1835"/>
      <c r="MEB1" s="1835"/>
      <c r="MEC1" s="1835"/>
      <c r="MED1" s="1835"/>
      <c r="MEE1" s="1835"/>
      <c r="MEF1" s="1835"/>
      <c r="MEG1" s="1835"/>
      <c r="MEH1" s="1835"/>
      <c r="MEI1" s="1835"/>
      <c r="MEJ1" s="1835"/>
      <c r="MEK1" s="1835"/>
      <c r="MEL1" s="1835"/>
      <c r="MEM1" s="1835"/>
      <c r="MEN1" s="1835"/>
      <c r="MEO1" s="1835"/>
      <c r="MEP1" s="1835"/>
      <c r="MEQ1" s="1835"/>
      <c r="MER1" s="1835"/>
      <c r="MES1" s="1835"/>
      <c r="MET1" s="1835"/>
      <c r="MEU1" s="1835"/>
      <c r="MEV1" s="1835"/>
      <c r="MEW1" s="1835"/>
      <c r="MEX1" s="1835"/>
      <c r="MEY1" s="1835"/>
      <c r="MEZ1" s="1835"/>
      <c r="MFA1" s="1835"/>
      <c r="MFB1" s="1835"/>
      <c r="MFC1" s="1835"/>
      <c r="MFD1" s="1835"/>
      <c r="MFE1" s="1835"/>
      <c r="MFF1" s="1835"/>
      <c r="MFG1" s="1835"/>
      <c r="MFH1" s="1835"/>
      <c r="MFI1" s="1835"/>
      <c r="MFJ1" s="1835"/>
      <c r="MFK1" s="1835"/>
      <c r="MFL1" s="1835"/>
      <c r="MFM1" s="1835"/>
      <c r="MFN1" s="1835"/>
      <c r="MFO1" s="1835"/>
      <c r="MFP1" s="1835"/>
      <c r="MFQ1" s="1835"/>
      <c r="MFR1" s="1835"/>
      <c r="MFS1" s="1835"/>
      <c r="MFT1" s="1835"/>
      <c r="MFU1" s="1835"/>
      <c r="MFV1" s="1835"/>
      <c r="MFW1" s="1835"/>
      <c r="MFX1" s="1835"/>
      <c r="MFY1" s="1835"/>
      <c r="MFZ1" s="1835"/>
      <c r="MGA1" s="1835"/>
      <c r="MGB1" s="1835"/>
      <c r="MGC1" s="1835"/>
      <c r="MGD1" s="1835"/>
      <c r="MGE1" s="1835"/>
      <c r="MGF1" s="1835"/>
      <c r="MGG1" s="1835"/>
      <c r="MGH1" s="1835"/>
      <c r="MGI1" s="1835"/>
      <c r="MGJ1" s="1835"/>
      <c r="MGK1" s="1835"/>
      <c r="MGL1" s="1835"/>
      <c r="MGM1" s="1835"/>
      <c r="MGN1" s="1835"/>
      <c r="MGO1" s="1835"/>
      <c r="MGP1" s="1835"/>
      <c r="MGQ1" s="1835"/>
      <c r="MGR1" s="1835"/>
      <c r="MGS1" s="1835"/>
      <c r="MGT1" s="1835"/>
      <c r="MGU1" s="1835"/>
      <c r="MGV1" s="1835"/>
      <c r="MGW1" s="1835"/>
      <c r="MGX1" s="1835"/>
      <c r="MGY1" s="1835"/>
      <c r="MGZ1" s="1835"/>
      <c r="MHA1" s="1835"/>
      <c r="MHB1" s="1835"/>
      <c r="MHC1" s="1835"/>
      <c r="MHD1" s="1835"/>
      <c r="MHE1" s="1835"/>
      <c r="MHF1" s="1835"/>
      <c r="MHG1" s="1835"/>
      <c r="MHH1" s="1835"/>
      <c r="MHI1" s="1835"/>
      <c r="MHJ1" s="1835"/>
      <c r="MHK1" s="1835"/>
      <c r="MHL1" s="1835"/>
      <c r="MHM1" s="1835"/>
      <c r="MHN1" s="1835"/>
      <c r="MHO1" s="1835"/>
      <c r="MHP1" s="1835"/>
      <c r="MHQ1" s="1835"/>
      <c r="MHR1" s="1835"/>
      <c r="MHS1" s="1835"/>
      <c r="MHT1" s="1835"/>
      <c r="MHU1" s="1835"/>
      <c r="MHV1" s="1835"/>
      <c r="MHW1" s="1835"/>
      <c r="MHX1" s="1835"/>
      <c r="MHY1" s="1835"/>
      <c r="MHZ1" s="1835"/>
      <c r="MIA1" s="1835"/>
      <c r="MIB1" s="1835"/>
      <c r="MIC1" s="1835"/>
      <c r="MID1" s="1835"/>
      <c r="MIE1" s="1835"/>
      <c r="MIF1" s="1835"/>
      <c r="MIG1" s="1835"/>
      <c r="MIH1" s="1835"/>
      <c r="MII1" s="1835"/>
      <c r="MIJ1" s="1835"/>
      <c r="MIK1" s="1835"/>
      <c r="MIL1" s="1835"/>
      <c r="MIM1" s="1835"/>
      <c r="MIN1" s="1835"/>
      <c r="MIO1" s="1835"/>
      <c r="MIP1" s="1835"/>
      <c r="MIQ1" s="1835"/>
      <c r="MIR1" s="1835"/>
      <c r="MIS1" s="1835"/>
      <c r="MIT1" s="1835"/>
      <c r="MIU1" s="1835"/>
      <c r="MIV1" s="1835"/>
      <c r="MIW1" s="1835"/>
      <c r="MIX1" s="1835"/>
      <c r="MIY1" s="1835"/>
      <c r="MIZ1" s="1835"/>
      <c r="MJA1" s="1835"/>
      <c r="MJB1" s="1835"/>
      <c r="MJC1" s="1835"/>
      <c r="MJD1" s="1835"/>
      <c r="MJE1" s="1835"/>
      <c r="MJF1" s="1835"/>
      <c r="MJG1" s="1835"/>
      <c r="MJH1" s="1835"/>
      <c r="MJI1" s="1835"/>
      <c r="MJJ1" s="1835"/>
      <c r="MJK1" s="1835"/>
      <c r="MJL1" s="1835"/>
      <c r="MJM1" s="1835"/>
      <c r="MJN1" s="1835"/>
      <c r="MJO1" s="1835"/>
      <c r="MJP1" s="1835"/>
      <c r="MJQ1" s="1835"/>
      <c r="MJR1" s="1835"/>
      <c r="MJS1" s="1835"/>
      <c r="MJT1" s="1835"/>
      <c r="MJU1" s="1835"/>
      <c r="MJV1" s="1835"/>
      <c r="MJW1" s="1835"/>
      <c r="MJX1" s="1835"/>
      <c r="MJY1" s="1835"/>
      <c r="MJZ1" s="1835"/>
      <c r="MKA1" s="1835"/>
      <c r="MKB1" s="1835"/>
      <c r="MKC1" s="1835"/>
      <c r="MKD1" s="1835"/>
      <c r="MKE1" s="1835"/>
      <c r="MKF1" s="1835"/>
      <c r="MKG1" s="1835"/>
      <c r="MKH1" s="1835"/>
      <c r="MKI1" s="1835"/>
      <c r="MKJ1" s="1835"/>
      <c r="MKK1" s="1835"/>
      <c r="MKL1" s="1835"/>
      <c r="MKM1" s="1835"/>
      <c r="MKN1" s="1835"/>
      <c r="MKO1" s="1835"/>
      <c r="MKP1" s="1835"/>
      <c r="MKQ1" s="1835"/>
      <c r="MKR1" s="1835"/>
      <c r="MKS1" s="1835"/>
      <c r="MKT1" s="1835"/>
      <c r="MKU1" s="1835"/>
      <c r="MKV1" s="1835"/>
      <c r="MKW1" s="1835"/>
      <c r="MKX1" s="1835"/>
      <c r="MKY1" s="1835"/>
      <c r="MKZ1" s="1835"/>
      <c r="MLA1" s="1835"/>
      <c r="MLB1" s="1835"/>
      <c r="MLC1" s="1835"/>
      <c r="MLD1" s="1835"/>
      <c r="MLE1" s="1835"/>
      <c r="MLF1" s="1835"/>
      <c r="MLG1" s="1835"/>
      <c r="MLH1" s="1835"/>
      <c r="MLI1" s="1835"/>
      <c r="MLJ1" s="1835"/>
      <c r="MLK1" s="1835"/>
      <c r="MLL1" s="1835"/>
      <c r="MLM1" s="1835"/>
      <c r="MLN1" s="1835"/>
      <c r="MLO1" s="1835"/>
      <c r="MLP1" s="1835"/>
      <c r="MLQ1" s="1835"/>
      <c r="MLR1" s="1835"/>
      <c r="MLS1" s="1835"/>
      <c r="MLT1" s="1835"/>
      <c r="MLU1" s="1835"/>
      <c r="MLV1" s="1835"/>
      <c r="MLW1" s="1835"/>
      <c r="MLX1" s="1835"/>
      <c r="MLY1" s="1835"/>
      <c r="MLZ1" s="1835"/>
      <c r="MMA1" s="1835"/>
      <c r="MMB1" s="1835"/>
      <c r="MMC1" s="1835"/>
      <c r="MMD1" s="1835"/>
      <c r="MME1" s="1835"/>
      <c r="MMF1" s="1835"/>
      <c r="MMG1" s="1835"/>
      <c r="MMH1" s="1835"/>
      <c r="MMI1" s="1835"/>
      <c r="MMJ1" s="1835"/>
      <c r="MMK1" s="1835"/>
      <c r="MML1" s="1835"/>
      <c r="MMM1" s="1835"/>
      <c r="MMN1" s="1835"/>
      <c r="MMO1" s="1835"/>
      <c r="MMP1" s="1835"/>
      <c r="MMQ1" s="1835"/>
      <c r="MMR1" s="1835"/>
      <c r="MMS1" s="1835"/>
      <c r="MMT1" s="1835"/>
      <c r="MMU1" s="1835"/>
      <c r="MMV1" s="1835"/>
      <c r="MMW1" s="1835"/>
      <c r="MMX1" s="1835"/>
      <c r="MMY1" s="1835"/>
      <c r="MMZ1" s="1835"/>
      <c r="MNA1" s="1835"/>
      <c r="MNB1" s="1835"/>
      <c r="MNC1" s="1835"/>
      <c r="MND1" s="1835"/>
      <c r="MNE1" s="1835"/>
      <c r="MNF1" s="1835"/>
      <c r="MNG1" s="1835"/>
      <c r="MNH1" s="1835"/>
      <c r="MNI1" s="1835"/>
      <c r="MNJ1" s="1835"/>
      <c r="MNK1" s="1835"/>
      <c r="MNL1" s="1835"/>
      <c r="MNM1" s="1835"/>
      <c r="MNN1" s="1835"/>
      <c r="MNO1" s="1835"/>
      <c r="MNP1" s="1835"/>
      <c r="MNQ1" s="1835"/>
      <c r="MNR1" s="1835"/>
      <c r="MNS1" s="1835"/>
      <c r="MNT1" s="1835"/>
      <c r="MNU1" s="1835"/>
      <c r="MNV1" s="1835"/>
      <c r="MNW1" s="1835"/>
      <c r="MNX1" s="1835"/>
      <c r="MNY1" s="1835"/>
      <c r="MNZ1" s="1835"/>
      <c r="MOA1" s="1835"/>
      <c r="MOB1" s="1835"/>
      <c r="MOC1" s="1835"/>
      <c r="MOD1" s="1835"/>
      <c r="MOE1" s="1835"/>
      <c r="MOF1" s="1835"/>
      <c r="MOG1" s="1835"/>
      <c r="MOH1" s="1835"/>
      <c r="MOI1" s="1835"/>
      <c r="MOJ1" s="1835"/>
      <c r="MOK1" s="1835"/>
      <c r="MOL1" s="1835"/>
      <c r="MOM1" s="1835"/>
      <c r="MON1" s="1835"/>
      <c r="MOO1" s="1835"/>
      <c r="MOP1" s="1835"/>
      <c r="MOQ1" s="1835"/>
      <c r="MOR1" s="1835"/>
      <c r="MOS1" s="1835"/>
      <c r="MOT1" s="1835"/>
      <c r="MOU1" s="1835"/>
      <c r="MOV1" s="1835"/>
      <c r="MOW1" s="1835"/>
      <c r="MOX1" s="1835"/>
      <c r="MOY1" s="1835"/>
      <c r="MOZ1" s="1835"/>
      <c r="MPA1" s="1835"/>
      <c r="MPB1" s="1835"/>
      <c r="MPC1" s="1835"/>
      <c r="MPD1" s="1835"/>
      <c r="MPE1" s="1835"/>
      <c r="MPF1" s="1835"/>
      <c r="MPG1" s="1835"/>
      <c r="MPH1" s="1835"/>
      <c r="MPI1" s="1835"/>
      <c r="MPJ1" s="1835"/>
      <c r="MPK1" s="1835"/>
      <c r="MPL1" s="1835"/>
      <c r="MPM1" s="1835"/>
      <c r="MPN1" s="1835"/>
      <c r="MPO1" s="1835"/>
      <c r="MPP1" s="1835"/>
      <c r="MPQ1" s="1835"/>
      <c r="MPR1" s="1835"/>
      <c r="MPS1" s="1835"/>
      <c r="MPT1" s="1835"/>
      <c r="MPU1" s="1835"/>
      <c r="MPV1" s="1835"/>
      <c r="MPW1" s="1835"/>
      <c r="MPX1" s="1835"/>
      <c r="MPY1" s="1835"/>
      <c r="MPZ1" s="1835"/>
      <c r="MQA1" s="1835"/>
      <c r="MQB1" s="1835"/>
      <c r="MQC1" s="1835"/>
      <c r="MQD1" s="1835"/>
      <c r="MQE1" s="1835"/>
      <c r="MQF1" s="1835"/>
      <c r="MQG1" s="1835"/>
      <c r="MQH1" s="1835"/>
      <c r="MQI1" s="1835"/>
      <c r="MQJ1" s="1835"/>
      <c r="MQK1" s="1835"/>
      <c r="MQL1" s="1835"/>
      <c r="MQM1" s="1835"/>
      <c r="MQN1" s="1835"/>
      <c r="MQO1" s="1835"/>
      <c r="MQP1" s="1835"/>
      <c r="MQQ1" s="1835"/>
      <c r="MQR1" s="1835"/>
      <c r="MQS1" s="1835"/>
      <c r="MQT1" s="1835"/>
      <c r="MQU1" s="1835"/>
      <c r="MQV1" s="1835"/>
      <c r="MQW1" s="1835"/>
      <c r="MQX1" s="1835"/>
      <c r="MQY1" s="1835"/>
      <c r="MQZ1" s="1835"/>
      <c r="MRA1" s="1835"/>
      <c r="MRB1" s="1835"/>
      <c r="MRC1" s="1835"/>
      <c r="MRD1" s="1835"/>
      <c r="MRE1" s="1835"/>
      <c r="MRF1" s="1835"/>
      <c r="MRG1" s="1835"/>
      <c r="MRH1" s="1835"/>
      <c r="MRI1" s="1835"/>
      <c r="MRJ1" s="1835"/>
      <c r="MRK1" s="1835"/>
      <c r="MRL1" s="1835"/>
      <c r="MRM1" s="1835"/>
      <c r="MRN1" s="1835"/>
      <c r="MRO1" s="1835"/>
      <c r="MRP1" s="1835"/>
      <c r="MRQ1" s="1835"/>
      <c r="MRR1" s="1835"/>
      <c r="MRS1" s="1835"/>
      <c r="MRT1" s="1835"/>
      <c r="MRU1" s="1835"/>
      <c r="MRV1" s="1835"/>
      <c r="MRW1" s="1835"/>
      <c r="MRX1" s="1835"/>
      <c r="MRY1" s="1835"/>
      <c r="MRZ1" s="1835"/>
      <c r="MSA1" s="1835"/>
      <c r="MSB1" s="1835"/>
      <c r="MSC1" s="1835"/>
      <c r="MSD1" s="1835"/>
      <c r="MSE1" s="1835"/>
      <c r="MSF1" s="1835"/>
      <c r="MSG1" s="1835"/>
      <c r="MSH1" s="1835"/>
      <c r="MSI1" s="1835"/>
      <c r="MSJ1" s="1835"/>
      <c r="MSK1" s="1835"/>
      <c r="MSL1" s="1835"/>
      <c r="MSM1" s="1835"/>
      <c r="MSN1" s="1835"/>
      <c r="MSO1" s="1835"/>
      <c r="MSP1" s="1835"/>
      <c r="MSQ1" s="1835"/>
      <c r="MSR1" s="1835"/>
      <c r="MSS1" s="1835"/>
      <c r="MST1" s="1835"/>
      <c r="MSU1" s="1835"/>
      <c r="MSV1" s="1835"/>
      <c r="MSW1" s="1835"/>
      <c r="MSX1" s="1835"/>
      <c r="MSY1" s="1835"/>
      <c r="MSZ1" s="1835"/>
      <c r="MTA1" s="1835"/>
      <c r="MTB1" s="1835"/>
      <c r="MTC1" s="1835"/>
      <c r="MTD1" s="1835"/>
      <c r="MTE1" s="1835"/>
      <c r="MTF1" s="1835"/>
      <c r="MTG1" s="1835"/>
      <c r="MTH1" s="1835"/>
      <c r="MTI1" s="1835"/>
      <c r="MTJ1" s="1835"/>
      <c r="MTK1" s="1835"/>
      <c r="MTL1" s="1835"/>
      <c r="MTM1" s="1835"/>
      <c r="MTN1" s="1835"/>
      <c r="MTO1" s="1835"/>
      <c r="MTP1" s="1835"/>
      <c r="MTQ1" s="1835"/>
      <c r="MTR1" s="1835"/>
      <c r="MTS1" s="1835"/>
      <c r="MTT1" s="1835"/>
      <c r="MTU1" s="1835"/>
      <c r="MTV1" s="1835"/>
      <c r="MTW1" s="1835"/>
      <c r="MTX1" s="1835"/>
      <c r="MTY1" s="1835"/>
      <c r="MTZ1" s="1835"/>
      <c r="MUA1" s="1835"/>
      <c r="MUB1" s="1835"/>
      <c r="MUC1" s="1835"/>
      <c r="MUD1" s="1835"/>
      <c r="MUE1" s="1835"/>
      <c r="MUF1" s="1835"/>
      <c r="MUG1" s="1835"/>
      <c r="MUH1" s="1835"/>
      <c r="MUI1" s="1835"/>
      <c r="MUJ1" s="1835"/>
      <c r="MUK1" s="1835"/>
      <c r="MUL1" s="1835"/>
      <c r="MUM1" s="1835"/>
      <c r="MUN1" s="1835"/>
      <c r="MUO1" s="1835"/>
      <c r="MUP1" s="1835"/>
      <c r="MUQ1" s="1835"/>
      <c r="MUR1" s="1835"/>
      <c r="MUS1" s="1835"/>
      <c r="MUT1" s="1835"/>
      <c r="MUU1" s="1835"/>
      <c r="MUV1" s="1835"/>
      <c r="MUW1" s="1835"/>
      <c r="MUX1" s="1835"/>
      <c r="MUY1" s="1835"/>
      <c r="MUZ1" s="1835"/>
      <c r="MVA1" s="1835"/>
      <c r="MVB1" s="1835"/>
      <c r="MVC1" s="1835"/>
      <c r="MVD1" s="1835"/>
      <c r="MVE1" s="1835"/>
      <c r="MVF1" s="1835"/>
      <c r="MVG1" s="1835"/>
      <c r="MVH1" s="1835"/>
      <c r="MVI1" s="1835"/>
      <c r="MVJ1" s="1835"/>
      <c r="MVK1" s="1835"/>
      <c r="MVL1" s="1835"/>
      <c r="MVM1" s="1835"/>
      <c r="MVN1" s="1835"/>
      <c r="MVO1" s="1835"/>
      <c r="MVP1" s="1835"/>
      <c r="MVQ1" s="1835"/>
      <c r="MVR1" s="1835"/>
      <c r="MVS1" s="1835"/>
      <c r="MVT1" s="1835"/>
      <c r="MVU1" s="1835"/>
      <c r="MVV1" s="1835"/>
      <c r="MVW1" s="1835"/>
      <c r="MVX1" s="1835"/>
      <c r="MVY1" s="1835"/>
      <c r="MVZ1" s="1835"/>
      <c r="MWA1" s="1835"/>
      <c r="MWB1" s="1835"/>
      <c r="MWC1" s="1835"/>
      <c r="MWD1" s="1835"/>
      <c r="MWE1" s="1835"/>
      <c r="MWF1" s="1835"/>
      <c r="MWG1" s="1835"/>
      <c r="MWH1" s="1835"/>
      <c r="MWI1" s="1835"/>
      <c r="MWJ1" s="1835"/>
      <c r="MWK1" s="1835"/>
      <c r="MWL1" s="1835"/>
      <c r="MWM1" s="1835"/>
      <c r="MWN1" s="1835"/>
      <c r="MWO1" s="1835"/>
      <c r="MWP1" s="1835"/>
      <c r="MWQ1" s="1835"/>
      <c r="MWR1" s="1835"/>
      <c r="MWS1" s="1835"/>
      <c r="MWT1" s="1835"/>
      <c r="MWU1" s="1835"/>
      <c r="MWV1" s="1835"/>
      <c r="MWW1" s="1835"/>
      <c r="MWX1" s="1835"/>
      <c r="MWY1" s="1835"/>
      <c r="MWZ1" s="1835"/>
      <c r="MXA1" s="1835"/>
      <c r="MXB1" s="1835"/>
      <c r="MXC1" s="1835"/>
      <c r="MXD1" s="1835"/>
      <c r="MXE1" s="1835"/>
      <c r="MXF1" s="1835"/>
      <c r="MXG1" s="1835"/>
      <c r="MXH1" s="1835"/>
      <c r="MXI1" s="1835"/>
      <c r="MXJ1" s="1835"/>
      <c r="MXK1" s="1835"/>
      <c r="MXL1" s="1835"/>
      <c r="MXM1" s="1835"/>
      <c r="MXN1" s="1835"/>
      <c r="MXO1" s="1835"/>
      <c r="MXP1" s="1835"/>
      <c r="MXQ1" s="1835"/>
      <c r="MXR1" s="1835"/>
      <c r="MXS1" s="1835"/>
      <c r="MXT1" s="1835"/>
      <c r="MXU1" s="1835"/>
      <c r="MXV1" s="1835"/>
      <c r="MXW1" s="1835"/>
      <c r="MXX1" s="1835"/>
      <c r="MXY1" s="1835"/>
      <c r="MXZ1" s="1835"/>
      <c r="MYA1" s="1835"/>
      <c r="MYB1" s="1835"/>
      <c r="MYC1" s="1835"/>
      <c r="MYD1" s="1835"/>
      <c r="MYE1" s="1835"/>
      <c r="MYF1" s="1835"/>
      <c r="MYG1" s="1835"/>
      <c r="MYH1" s="1835"/>
      <c r="MYI1" s="1835"/>
      <c r="MYJ1" s="1835"/>
      <c r="MYK1" s="1835"/>
      <c r="MYL1" s="1835"/>
      <c r="MYM1" s="1835"/>
      <c r="MYN1" s="1835"/>
      <c r="MYO1" s="1835"/>
      <c r="MYP1" s="1835"/>
      <c r="MYQ1" s="1835"/>
      <c r="MYR1" s="1835"/>
      <c r="MYS1" s="1835"/>
      <c r="MYT1" s="1835"/>
      <c r="MYU1" s="1835"/>
      <c r="MYV1" s="1835"/>
      <c r="MYW1" s="1835"/>
      <c r="MYX1" s="1835"/>
      <c r="MYY1" s="1835"/>
      <c r="MYZ1" s="1835"/>
      <c r="MZA1" s="1835"/>
      <c r="MZB1" s="1835"/>
      <c r="MZC1" s="1835"/>
      <c r="MZD1" s="1835"/>
      <c r="MZE1" s="1835"/>
      <c r="MZF1" s="1835"/>
      <c r="MZG1" s="1835"/>
      <c r="MZH1" s="1835"/>
      <c r="MZI1" s="1835"/>
      <c r="MZJ1" s="1835"/>
      <c r="MZK1" s="1835"/>
      <c r="MZL1" s="1835"/>
      <c r="MZM1" s="1835"/>
      <c r="MZN1" s="1835"/>
      <c r="MZO1" s="1835"/>
      <c r="MZP1" s="1835"/>
      <c r="MZQ1" s="1835"/>
      <c r="MZR1" s="1835"/>
      <c r="MZS1" s="1835"/>
      <c r="MZT1" s="1835"/>
      <c r="MZU1" s="1835"/>
      <c r="MZV1" s="1835"/>
      <c r="MZW1" s="1835"/>
      <c r="MZX1" s="1835"/>
      <c r="MZY1" s="1835"/>
      <c r="MZZ1" s="1835"/>
      <c r="NAA1" s="1835"/>
      <c r="NAB1" s="1835"/>
      <c r="NAC1" s="1835"/>
      <c r="NAD1" s="1835"/>
      <c r="NAE1" s="1835"/>
      <c r="NAF1" s="1835"/>
      <c r="NAG1" s="1835"/>
      <c r="NAH1" s="1835"/>
      <c r="NAI1" s="1835"/>
      <c r="NAJ1" s="1835"/>
      <c r="NAK1" s="1835"/>
      <c r="NAL1" s="1835"/>
      <c r="NAM1" s="1835"/>
      <c r="NAN1" s="1835"/>
      <c r="NAO1" s="1835"/>
      <c r="NAP1" s="1835"/>
      <c r="NAQ1" s="1835"/>
      <c r="NAR1" s="1835"/>
      <c r="NAS1" s="1835"/>
      <c r="NAT1" s="1835"/>
      <c r="NAU1" s="1835"/>
      <c r="NAV1" s="1835"/>
      <c r="NAW1" s="1835"/>
      <c r="NAX1" s="1835"/>
      <c r="NAY1" s="1835"/>
      <c r="NAZ1" s="1835"/>
      <c r="NBA1" s="1835"/>
      <c r="NBB1" s="1835"/>
      <c r="NBC1" s="1835"/>
      <c r="NBD1" s="1835"/>
      <c r="NBE1" s="1835"/>
      <c r="NBF1" s="1835"/>
      <c r="NBG1" s="1835"/>
      <c r="NBH1" s="1835"/>
      <c r="NBI1" s="1835"/>
      <c r="NBJ1" s="1835"/>
      <c r="NBK1" s="1835"/>
      <c r="NBL1" s="1835"/>
      <c r="NBM1" s="1835"/>
      <c r="NBN1" s="1835"/>
      <c r="NBO1" s="1835"/>
      <c r="NBP1" s="1835"/>
      <c r="NBQ1" s="1835"/>
      <c r="NBR1" s="1835"/>
      <c r="NBS1" s="1835"/>
      <c r="NBT1" s="1835"/>
      <c r="NBU1" s="1835"/>
      <c r="NBV1" s="1835"/>
      <c r="NBW1" s="1835"/>
      <c r="NBX1" s="1835"/>
      <c r="NBY1" s="1835"/>
      <c r="NBZ1" s="1835"/>
      <c r="NCA1" s="1835"/>
      <c r="NCB1" s="1835"/>
      <c r="NCC1" s="1835"/>
      <c r="NCD1" s="1835"/>
      <c r="NCE1" s="1835"/>
      <c r="NCF1" s="1835"/>
      <c r="NCG1" s="1835"/>
      <c r="NCH1" s="1835"/>
      <c r="NCI1" s="1835"/>
      <c r="NCJ1" s="1835"/>
      <c r="NCK1" s="1835"/>
      <c r="NCL1" s="1835"/>
      <c r="NCM1" s="1835"/>
      <c r="NCN1" s="1835"/>
      <c r="NCO1" s="1835"/>
      <c r="NCP1" s="1835"/>
      <c r="NCQ1" s="1835"/>
      <c r="NCR1" s="1835"/>
      <c r="NCS1" s="1835"/>
      <c r="NCT1" s="1835"/>
      <c r="NCU1" s="1835"/>
      <c r="NCV1" s="1835"/>
      <c r="NCW1" s="1835"/>
      <c r="NCX1" s="1835"/>
      <c r="NCY1" s="1835"/>
      <c r="NCZ1" s="1835"/>
      <c r="NDA1" s="1835"/>
      <c r="NDB1" s="1835"/>
      <c r="NDC1" s="1835"/>
      <c r="NDD1" s="1835"/>
      <c r="NDE1" s="1835"/>
      <c r="NDF1" s="1835"/>
      <c r="NDG1" s="1835"/>
      <c r="NDH1" s="1835"/>
      <c r="NDI1" s="1835"/>
      <c r="NDJ1" s="1835"/>
      <c r="NDK1" s="1835"/>
      <c r="NDL1" s="1835"/>
      <c r="NDM1" s="1835"/>
      <c r="NDN1" s="1835"/>
      <c r="NDO1" s="1835"/>
      <c r="NDP1" s="1835"/>
      <c r="NDQ1" s="1835"/>
      <c r="NDR1" s="1835"/>
      <c r="NDS1" s="1835"/>
      <c r="NDT1" s="1835"/>
      <c r="NDU1" s="1835"/>
      <c r="NDV1" s="1835"/>
      <c r="NDW1" s="1835"/>
      <c r="NDX1" s="1835"/>
      <c r="NDY1" s="1835"/>
      <c r="NDZ1" s="1835"/>
      <c r="NEA1" s="1835"/>
      <c r="NEB1" s="1835"/>
      <c r="NEC1" s="1835"/>
      <c r="NED1" s="1835"/>
      <c r="NEE1" s="1835"/>
      <c r="NEF1" s="1835"/>
      <c r="NEG1" s="1835"/>
      <c r="NEH1" s="1835"/>
      <c r="NEI1" s="1835"/>
      <c r="NEJ1" s="1835"/>
      <c r="NEK1" s="1835"/>
      <c r="NEL1" s="1835"/>
      <c r="NEM1" s="1835"/>
      <c r="NEN1" s="1835"/>
      <c r="NEO1" s="1835"/>
      <c r="NEP1" s="1835"/>
      <c r="NEQ1" s="1835"/>
      <c r="NER1" s="1835"/>
      <c r="NES1" s="1835"/>
      <c r="NET1" s="1835"/>
      <c r="NEU1" s="1835"/>
      <c r="NEV1" s="1835"/>
      <c r="NEW1" s="1835"/>
      <c r="NEX1" s="1835"/>
      <c r="NEY1" s="1835"/>
      <c r="NEZ1" s="1835"/>
      <c r="NFA1" s="1835"/>
      <c r="NFB1" s="1835"/>
      <c r="NFC1" s="1835"/>
      <c r="NFD1" s="1835"/>
      <c r="NFE1" s="1835"/>
      <c r="NFF1" s="1835"/>
      <c r="NFG1" s="1835"/>
      <c r="NFH1" s="1835"/>
      <c r="NFI1" s="1835"/>
      <c r="NFJ1" s="1835"/>
      <c r="NFK1" s="1835"/>
      <c r="NFL1" s="1835"/>
      <c r="NFM1" s="1835"/>
      <c r="NFN1" s="1835"/>
      <c r="NFO1" s="1835"/>
      <c r="NFP1" s="1835"/>
      <c r="NFQ1" s="1835"/>
      <c r="NFR1" s="1835"/>
      <c r="NFS1" s="1835"/>
      <c r="NFT1" s="1835"/>
      <c r="NFU1" s="1835"/>
      <c r="NFV1" s="1835"/>
      <c r="NFW1" s="1835"/>
      <c r="NFX1" s="1835"/>
      <c r="NFY1" s="1835"/>
      <c r="NFZ1" s="1835"/>
      <c r="NGA1" s="1835"/>
      <c r="NGB1" s="1835"/>
      <c r="NGC1" s="1835"/>
      <c r="NGD1" s="1835"/>
      <c r="NGE1" s="1835"/>
      <c r="NGF1" s="1835"/>
      <c r="NGG1" s="1835"/>
      <c r="NGH1" s="1835"/>
      <c r="NGI1" s="1835"/>
      <c r="NGJ1" s="1835"/>
      <c r="NGK1" s="1835"/>
      <c r="NGL1" s="1835"/>
      <c r="NGM1" s="1835"/>
      <c r="NGN1" s="1835"/>
      <c r="NGO1" s="1835"/>
      <c r="NGP1" s="1835"/>
      <c r="NGQ1" s="1835"/>
      <c r="NGR1" s="1835"/>
      <c r="NGS1" s="1835"/>
      <c r="NGT1" s="1835"/>
      <c r="NGU1" s="1835"/>
      <c r="NGV1" s="1835"/>
      <c r="NGW1" s="1835"/>
      <c r="NGX1" s="1835"/>
      <c r="NGY1" s="1835"/>
      <c r="NGZ1" s="1835"/>
      <c r="NHA1" s="1835"/>
      <c r="NHB1" s="1835"/>
      <c r="NHC1" s="1835"/>
      <c r="NHD1" s="1835"/>
      <c r="NHE1" s="1835"/>
      <c r="NHF1" s="1835"/>
      <c r="NHG1" s="1835"/>
      <c r="NHH1" s="1835"/>
      <c r="NHI1" s="1835"/>
      <c r="NHJ1" s="1835"/>
      <c r="NHK1" s="1835"/>
      <c r="NHL1" s="1835"/>
      <c r="NHM1" s="1835"/>
      <c r="NHN1" s="1835"/>
      <c r="NHO1" s="1835"/>
      <c r="NHP1" s="1835"/>
      <c r="NHQ1" s="1835"/>
      <c r="NHR1" s="1835"/>
      <c r="NHS1" s="1835"/>
      <c r="NHT1" s="1835"/>
      <c r="NHU1" s="1835"/>
      <c r="NHV1" s="1835"/>
      <c r="NHW1" s="1835"/>
      <c r="NHX1" s="1835"/>
      <c r="NHY1" s="1835"/>
      <c r="NHZ1" s="1835"/>
      <c r="NIA1" s="1835"/>
      <c r="NIB1" s="1835"/>
      <c r="NIC1" s="1835"/>
      <c r="NID1" s="1835"/>
      <c r="NIE1" s="1835"/>
      <c r="NIF1" s="1835"/>
      <c r="NIG1" s="1835"/>
      <c r="NIH1" s="1835"/>
      <c r="NII1" s="1835"/>
      <c r="NIJ1" s="1835"/>
      <c r="NIK1" s="1835"/>
      <c r="NIL1" s="1835"/>
      <c r="NIM1" s="1835"/>
      <c r="NIN1" s="1835"/>
      <c r="NIO1" s="1835"/>
      <c r="NIP1" s="1835"/>
      <c r="NIQ1" s="1835"/>
      <c r="NIR1" s="1835"/>
      <c r="NIS1" s="1835"/>
      <c r="NIT1" s="1835"/>
      <c r="NIU1" s="1835"/>
      <c r="NIV1" s="1835"/>
      <c r="NIW1" s="1835"/>
      <c r="NIX1" s="1835"/>
      <c r="NIY1" s="1835"/>
      <c r="NIZ1" s="1835"/>
      <c r="NJA1" s="1835"/>
      <c r="NJB1" s="1835"/>
      <c r="NJC1" s="1835"/>
      <c r="NJD1" s="1835"/>
      <c r="NJE1" s="1835"/>
      <c r="NJF1" s="1835"/>
      <c r="NJG1" s="1835"/>
      <c r="NJH1" s="1835"/>
      <c r="NJI1" s="1835"/>
      <c r="NJJ1" s="1835"/>
      <c r="NJK1" s="1835"/>
      <c r="NJL1" s="1835"/>
      <c r="NJM1" s="1835"/>
      <c r="NJN1" s="1835"/>
      <c r="NJO1" s="1835"/>
      <c r="NJP1" s="1835"/>
      <c r="NJQ1" s="1835"/>
      <c r="NJR1" s="1835"/>
      <c r="NJS1" s="1835"/>
      <c r="NJT1" s="1835"/>
      <c r="NJU1" s="1835"/>
      <c r="NJV1" s="1835"/>
      <c r="NJW1" s="1835"/>
      <c r="NJX1" s="1835"/>
      <c r="NJY1" s="1835"/>
      <c r="NJZ1" s="1835"/>
      <c r="NKA1" s="1835"/>
      <c r="NKB1" s="1835"/>
      <c r="NKC1" s="1835"/>
      <c r="NKD1" s="1835"/>
      <c r="NKE1" s="1835"/>
      <c r="NKF1" s="1835"/>
      <c r="NKG1" s="1835"/>
      <c r="NKH1" s="1835"/>
      <c r="NKI1" s="1835"/>
      <c r="NKJ1" s="1835"/>
      <c r="NKK1" s="1835"/>
      <c r="NKL1" s="1835"/>
      <c r="NKM1" s="1835"/>
      <c r="NKN1" s="1835"/>
      <c r="NKO1" s="1835"/>
      <c r="NKP1" s="1835"/>
      <c r="NKQ1" s="1835"/>
      <c r="NKR1" s="1835"/>
      <c r="NKS1" s="1835"/>
      <c r="NKT1" s="1835"/>
      <c r="NKU1" s="1835"/>
      <c r="NKV1" s="1835"/>
      <c r="NKW1" s="1835"/>
      <c r="NKX1" s="1835"/>
      <c r="NKY1" s="1835"/>
      <c r="NKZ1" s="1835"/>
      <c r="NLA1" s="1835"/>
      <c r="NLB1" s="1835"/>
      <c r="NLC1" s="1835"/>
      <c r="NLD1" s="1835"/>
      <c r="NLE1" s="1835"/>
      <c r="NLF1" s="1835"/>
      <c r="NLG1" s="1835"/>
      <c r="NLH1" s="1835"/>
      <c r="NLI1" s="1835"/>
      <c r="NLJ1" s="1835"/>
      <c r="NLK1" s="1835"/>
      <c r="NLL1" s="1835"/>
      <c r="NLM1" s="1835"/>
      <c r="NLN1" s="1835"/>
      <c r="NLO1" s="1835"/>
      <c r="NLP1" s="1835"/>
      <c r="NLQ1" s="1835"/>
      <c r="NLR1" s="1835"/>
      <c r="NLS1" s="1835"/>
      <c r="NLT1" s="1835"/>
      <c r="NLU1" s="1835"/>
      <c r="NLV1" s="1835"/>
      <c r="NLW1" s="1835"/>
      <c r="NLX1" s="1835"/>
      <c r="NLY1" s="1835"/>
      <c r="NLZ1" s="1835"/>
      <c r="NMA1" s="1835"/>
      <c r="NMB1" s="1835"/>
      <c r="NMC1" s="1835"/>
      <c r="NMD1" s="1835"/>
      <c r="NME1" s="1835"/>
      <c r="NMF1" s="1835"/>
      <c r="NMG1" s="1835"/>
      <c r="NMH1" s="1835"/>
      <c r="NMI1" s="1835"/>
      <c r="NMJ1" s="1835"/>
      <c r="NMK1" s="1835"/>
      <c r="NML1" s="1835"/>
      <c r="NMM1" s="1835"/>
      <c r="NMN1" s="1835"/>
      <c r="NMO1" s="1835"/>
      <c r="NMP1" s="1835"/>
      <c r="NMQ1" s="1835"/>
      <c r="NMR1" s="1835"/>
      <c r="NMS1" s="1835"/>
      <c r="NMT1" s="1835"/>
      <c r="NMU1" s="1835"/>
      <c r="NMV1" s="1835"/>
      <c r="NMW1" s="1835"/>
      <c r="NMX1" s="1835"/>
      <c r="NMY1" s="1835"/>
      <c r="NMZ1" s="1835"/>
      <c r="NNA1" s="1835"/>
      <c r="NNB1" s="1835"/>
      <c r="NNC1" s="1835"/>
      <c r="NND1" s="1835"/>
      <c r="NNE1" s="1835"/>
      <c r="NNF1" s="1835"/>
      <c r="NNG1" s="1835"/>
      <c r="NNH1" s="1835"/>
      <c r="NNI1" s="1835"/>
      <c r="NNJ1" s="1835"/>
      <c r="NNK1" s="1835"/>
      <c r="NNL1" s="1835"/>
      <c r="NNM1" s="1835"/>
      <c r="NNN1" s="1835"/>
      <c r="NNO1" s="1835"/>
      <c r="NNP1" s="1835"/>
      <c r="NNQ1" s="1835"/>
      <c r="NNR1" s="1835"/>
      <c r="NNS1" s="1835"/>
      <c r="NNT1" s="1835"/>
      <c r="NNU1" s="1835"/>
      <c r="NNV1" s="1835"/>
      <c r="NNW1" s="1835"/>
      <c r="NNX1" s="1835"/>
      <c r="NNY1" s="1835"/>
      <c r="NNZ1" s="1835"/>
      <c r="NOA1" s="1835"/>
      <c r="NOB1" s="1835"/>
      <c r="NOC1" s="1835"/>
      <c r="NOD1" s="1835"/>
      <c r="NOE1" s="1835"/>
      <c r="NOF1" s="1835"/>
      <c r="NOG1" s="1835"/>
      <c r="NOH1" s="1835"/>
      <c r="NOI1" s="1835"/>
      <c r="NOJ1" s="1835"/>
      <c r="NOK1" s="1835"/>
      <c r="NOL1" s="1835"/>
      <c r="NOM1" s="1835"/>
      <c r="NON1" s="1835"/>
      <c r="NOO1" s="1835"/>
      <c r="NOP1" s="1835"/>
      <c r="NOQ1" s="1835"/>
      <c r="NOR1" s="1835"/>
      <c r="NOS1" s="1835"/>
      <c r="NOT1" s="1835"/>
      <c r="NOU1" s="1835"/>
      <c r="NOV1" s="1835"/>
      <c r="NOW1" s="1835"/>
      <c r="NOX1" s="1835"/>
      <c r="NOY1" s="1835"/>
      <c r="NOZ1" s="1835"/>
      <c r="NPA1" s="1835"/>
      <c r="NPB1" s="1835"/>
      <c r="NPC1" s="1835"/>
      <c r="NPD1" s="1835"/>
      <c r="NPE1" s="1835"/>
      <c r="NPF1" s="1835"/>
      <c r="NPG1" s="1835"/>
      <c r="NPH1" s="1835"/>
      <c r="NPI1" s="1835"/>
      <c r="NPJ1" s="1835"/>
      <c r="NPK1" s="1835"/>
      <c r="NPL1" s="1835"/>
      <c r="NPM1" s="1835"/>
      <c r="NPN1" s="1835"/>
      <c r="NPO1" s="1835"/>
      <c r="NPP1" s="1835"/>
      <c r="NPQ1" s="1835"/>
      <c r="NPR1" s="1835"/>
      <c r="NPS1" s="1835"/>
      <c r="NPT1" s="1835"/>
      <c r="NPU1" s="1835"/>
      <c r="NPV1" s="1835"/>
      <c r="NPW1" s="1835"/>
      <c r="NPX1" s="1835"/>
      <c r="NPY1" s="1835"/>
      <c r="NPZ1" s="1835"/>
      <c r="NQA1" s="1835"/>
      <c r="NQB1" s="1835"/>
      <c r="NQC1" s="1835"/>
      <c r="NQD1" s="1835"/>
      <c r="NQE1" s="1835"/>
      <c r="NQF1" s="1835"/>
      <c r="NQG1" s="1835"/>
      <c r="NQH1" s="1835"/>
      <c r="NQI1" s="1835"/>
      <c r="NQJ1" s="1835"/>
      <c r="NQK1" s="1835"/>
      <c r="NQL1" s="1835"/>
      <c r="NQM1" s="1835"/>
      <c r="NQN1" s="1835"/>
      <c r="NQO1" s="1835"/>
      <c r="NQP1" s="1835"/>
      <c r="NQQ1" s="1835"/>
      <c r="NQR1" s="1835"/>
      <c r="NQS1" s="1835"/>
      <c r="NQT1" s="1835"/>
      <c r="NQU1" s="1835"/>
      <c r="NQV1" s="1835"/>
      <c r="NQW1" s="1835"/>
      <c r="NQX1" s="1835"/>
      <c r="NQY1" s="1835"/>
      <c r="NQZ1" s="1835"/>
      <c r="NRA1" s="1835"/>
      <c r="NRB1" s="1835"/>
      <c r="NRC1" s="1835"/>
      <c r="NRD1" s="1835"/>
      <c r="NRE1" s="1835"/>
      <c r="NRF1" s="1835"/>
      <c r="NRG1" s="1835"/>
      <c r="NRH1" s="1835"/>
      <c r="NRI1" s="1835"/>
      <c r="NRJ1" s="1835"/>
      <c r="NRK1" s="1835"/>
      <c r="NRL1" s="1835"/>
      <c r="NRM1" s="1835"/>
      <c r="NRN1" s="1835"/>
      <c r="NRO1" s="1835"/>
      <c r="NRP1" s="1835"/>
      <c r="NRQ1" s="1835"/>
      <c r="NRR1" s="1835"/>
      <c r="NRS1" s="1835"/>
      <c r="NRT1" s="1835"/>
      <c r="NRU1" s="1835"/>
      <c r="NRV1" s="1835"/>
      <c r="NRW1" s="1835"/>
      <c r="NRX1" s="1835"/>
      <c r="NRY1" s="1835"/>
      <c r="NRZ1" s="1835"/>
      <c r="NSA1" s="1835"/>
      <c r="NSB1" s="1835"/>
      <c r="NSC1" s="1835"/>
      <c r="NSD1" s="1835"/>
      <c r="NSE1" s="1835"/>
      <c r="NSF1" s="1835"/>
      <c r="NSG1" s="1835"/>
      <c r="NSH1" s="1835"/>
      <c r="NSI1" s="1835"/>
      <c r="NSJ1" s="1835"/>
      <c r="NSK1" s="1835"/>
      <c r="NSL1" s="1835"/>
      <c r="NSM1" s="1835"/>
      <c r="NSN1" s="1835"/>
      <c r="NSO1" s="1835"/>
      <c r="NSP1" s="1835"/>
      <c r="NSQ1" s="1835"/>
      <c r="NSR1" s="1835"/>
      <c r="NSS1" s="1835"/>
      <c r="NST1" s="1835"/>
      <c r="NSU1" s="1835"/>
      <c r="NSV1" s="1835"/>
      <c r="NSW1" s="1835"/>
      <c r="NSX1" s="1835"/>
      <c r="NSY1" s="1835"/>
      <c r="NSZ1" s="1835"/>
      <c r="NTA1" s="1835"/>
      <c r="NTB1" s="1835"/>
      <c r="NTC1" s="1835"/>
      <c r="NTD1" s="1835"/>
      <c r="NTE1" s="1835"/>
      <c r="NTF1" s="1835"/>
      <c r="NTG1" s="1835"/>
      <c r="NTH1" s="1835"/>
      <c r="NTI1" s="1835"/>
      <c r="NTJ1" s="1835"/>
      <c r="NTK1" s="1835"/>
      <c r="NTL1" s="1835"/>
      <c r="NTM1" s="1835"/>
      <c r="NTN1" s="1835"/>
      <c r="NTO1" s="1835"/>
      <c r="NTP1" s="1835"/>
      <c r="NTQ1" s="1835"/>
      <c r="NTR1" s="1835"/>
      <c r="NTS1" s="1835"/>
      <c r="NTT1" s="1835"/>
      <c r="NTU1" s="1835"/>
      <c r="NTV1" s="1835"/>
      <c r="NTW1" s="1835"/>
      <c r="NTX1" s="1835"/>
      <c r="NTY1" s="1835"/>
      <c r="NTZ1" s="1835"/>
      <c r="NUA1" s="1835"/>
      <c r="NUB1" s="1835"/>
      <c r="NUC1" s="1835"/>
      <c r="NUD1" s="1835"/>
      <c r="NUE1" s="1835"/>
      <c r="NUF1" s="1835"/>
      <c r="NUG1" s="1835"/>
      <c r="NUH1" s="1835"/>
      <c r="NUI1" s="1835"/>
      <c r="NUJ1" s="1835"/>
      <c r="NUK1" s="1835"/>
      <c r="NUL1" s="1835"/>
      <c r="NUM1" s="1835"/>
      <c r="NUN1" s="1835"/>
      <c r="NUO1" s="1835"/>
      <c r="NUP1" s="1835"/>
      <c r="NUQ1" s="1835"/>
      <c r="NUR1" s="1835"/>
      <c r="NUS1" s="1835"/>
      <c r="NUT1" s="1835"/>
      <c r="NUU1" s="1835"/>
      <c r="NUV1" s="1835"/>
      <c r="NUW1" s="1835"/>
      <c r="NUX1" s="1835"/>
      <c r="NUY1" s="1835"/>
      <c r="NUZ1" s="1835"/>
      <c r="NVA1" s="1835"/>
      <c r="NVB1" s="1835"/>
      <c r="NVC1" s="1835"/>
      <c r="NVD1" s="1835"/>
      <c r="NVE1" s="1835"/>
      <c r="NVF1" s="1835"/>
      <c r="NVG1" s="1835"/>
      <c r="NVH1" s="1835"/>
      <c r="NVI1" s="1835"/>
      <c r="NVJ1" s="1835"/>
      <c r="NVK1" s="1835"/>
      <c r="NVL1" s="1835"/>
      <c r="NVM1" s="1835"/>
      <c r="NVN1" s="1835"/>
      <c r="NVO1" s="1835"/>
      <c r="NVP1" s="1835"/>
      <c r="NVQ1" s="1835"/>
      <c r="NVR1" s="1835"/>
      <c r="NVS1" s="1835"/>
      <c r="NVT1" s="1835"/>
      <c r="NVU1" s="1835"/>
      <c r="NVV1" s="1835"/>
      <c r="NVW1" s="1835"/>
      <c r="NVX1" s="1835"/>
      <c r="NVY1" s="1835"/>
      <c r="NVZ1" s="1835"/>
      <c r="NWA1" s="1835"/>
      <c r="NWB1" s="1835"/>
      <c r="NWC1" s="1835"/>
      <c r="NWD1" s="1835"/>
      <c r="NWE1" s="1835"/>
      <c r="NWF1" s="1835"/>
      <c r="NWG1" s="1835"/>
      <c r="NWH1" s="1835"/>
      <c r="NWI1" s="1835"/>
      <c r="NWJ1" s="1835"/>
      <c r="NWK1" s="1835"/>
      <c r="NWL1" s="1835"/>
      <c r="NWM1" s="1835"/>
      <c r="NWN1" s="1835"/>
      <c r="NWO1" s="1835"/>
      <c r="NWP1" s="1835"/>
      <c r="NWQ1" s="1835"/>
      <c r="NWR1" s="1835"/>
      <c r="NWS1" s="1835"/>
      <c r="NWT1" s="1835"/>
      <c r="NWU1" s="1835"/>
      <c r="NWV1" s="1835"/>
      <c r="NWW1" s="1835"/>
      <c r="NWX1" s="1835"/>
      <c r="NWY1" s="1835"/>
      <c r="NWZ1" s="1835"/>
      <c r="NXA1" s="1835"/>
      <c r="NXB1" s="1835"/>
      <c r="NXC1" s="1835"/>
      <c r="NXD1" s="1835"/>
      <c r="NXE1" s="1835"/>
      <c r="NXF1" s="1835"/>
      <c r="NXG1" s="1835"/>
      <c r="NXH1" s="1835"/>
      <c r="NXI1" s="1835"/>
      <c r="NXJ1" s="1835"/>
      <c r="NXK1" s="1835"/>
      <c r="NXL1" s="1835"/>
      <c r="NXM1" s="1835"/>
      <c r="NXN1" s="1835"/>
      <c r="NXO1" s="1835"/>
      <c r="NXP1" s="1835"/>
      <c r="NXQ1" s="1835"/>
      <c r="NXR1" s="1835"/>
      <c r="NXS1" s="1835"/>
      <c r="NXT1" s="1835"/>
      <c r="NXU1" s="1835"/>
      <c r="NXV1" s="1835"/>
      <c r="NXW1" s="1835"/>
      <c r="NXX1" s="1835"/>
      <c r="NXY1" s="1835"/>
      <c r="NXZ1" s="1835"/>
      <c r="NYA1" s="1835"/>
      <c r="NYB1" s="1835"/>
      <c r="NYC1" s="1835"/>
      <c r="NYD1" s="1835"/>
      <c r="NYE1" s="1835"/>
      <c r="NYF1" s="1835"/>
      <c r="NYG1" s="1835"/>
      <c r="NYH1" s="1835"/>
      <c r="NYI1" s="1835"/>
      <c r="NYJ1" s="1835"/>
      <c r="NYK1" s="1835"/>
      <c r="NYL1" s="1835"/>
      <c r="NYM1" s="1835"/>
      <c r="NYN1" s="1835"/>
      <c r="NYO1" s="1835"/>
      <c r="NYP1" s="1835"/>
      <c r="NYQ1" s="1835"/>
      <c r="NYR1" s="1835"/>
      <c r="NYS1" s="1835"/>
      <c r="NYT1" s="1835"/>
      <c r="NYU1" s="1835"/>
      <c r="NYV1" s="1835"/>
      <c r="NYW1" s="1835"/>
      <c r="NYX1" s="1835"/>
      <c r="NYY1" s="1835"/>
      <c r="NYZ1" s="1835"/>
      <c r="NZA1" s="1835"/>
      <c r="NZB1" s="1835"/>
      <c r="NZC1" s="1835"/>
      <c r="NZD1" s="1835"/>
      <c r="NZE1" s="1835"/>
      <c r="NZF1" s="1835"/>
      <c r="NZG1" s="1835"/>
      <c r="NZH1" s="1835"/>
      <c r="NZI1" s="1835"/>
      <c r="NZJ1" s="1835"/>
      <c r="NZK1" s="1835"/>
      <c r="NZL1" s="1835"/>
      <c r="NZM1" s="1835"/>
      <c r="NZN1" s="1835"/>
      <c r="NZO1" s="1835"/>
      <c r="NZP1" s="1835"/>
      <c r="NZQ1" s="1835"/>
      <c r="NZR1" s="1835"/>
      <c r="NZS1" s="1835"/>
      <c r="NZT1" s="1835"/>
      <c r="NZU1" s="1835"/>
      <c r="NZV1" s="1835"/>
      <c r="NZW1" s="1835"/>
      <c r="NZX1" s="1835"/>
      <c r="NZY1" s="1835"/>
      <c r="NZZ1" s="1835"/>
      <c r="OAA1" s="1835"/>
      <c r="OAB1" s="1835"/>
      <c r="OAC1" s="1835"/>
      <c r="OAD1" s="1835"/>
      <c r="OAE1" s="1835"/>
      <c r="OAF1" s="1835"/>
      <c r="OAG1" s="1835"/>
      <c r="OAH1" s="1835"/>
      <c r="OAI1" s="1835"/>
      <c r="OAJ1" s="1835"/>
      <c r="OAK1" s="1835"/>
      <c r="OAL1" s="1835"/>
      <c r="OAM1" s="1835"/>
      <c r="OAN1" s="1835"/>
      <c r="OAO1" s="1835"/>
      <c r="OAP1" s="1835"/>
      <c r="OAQ1" s="1835"/>
      <c r="OAR1" s="1835"/>
      <c r="OAS1" s="1835"/>
      <c r="OAT1" s="1835"/>
      <c r="OAU1" s="1835"/>
      <c r="OAV1" s="1835"/>
      <c r="OAW1" s="1835"/>
      <c r="OAX1" s="1835"/>
      <c r="OAY1" s="1835"/>
      <c r="OAZ1" s="1835"/>
      <c r="OBA1" s="1835"/>
      <c r="OBB1" s="1835"/>
      <c r="OBC1" s="1835"/>
      <c r="OBD1" s="1835"/>
      <c r="OBE1" s="1835"/>
      <c r="OBF1" s="1835"/>
      <c r="OBG1" s="1835"/>
      <c r="OBH1" s="1835"/>
      <c r="OBI1" s="1835"/>
      <c r="OBJ1" s="1835"/>
      <c r="OBK1" s="1835"/>
      <c r="OBL1" s="1835"/>
      <c r="OBM1" s="1835"/>
      <c r="OBN1" s="1835"/>
      <c r="OBO1" s="1835"/>
      <c r="OBP1" s="1835"/>
      <c r="OBQ1" s="1835"/>
      <c r="OBR1" s="1835"/>
      <c r="OBS1" s="1835"/>
      <c r="OBT1" s="1835"/>
      <c r="OBU1" s="1835"/>
      <c r="OBV1" s="1835"/>
      <c r="OBW1" s="1835"/>
      <c r="OBX1" s="1835"/>
      <c r="OBY1" s="1835"/>
      <c r="OBZ1" s="1835"/>
      <c r="OCA1" s="1835"/>
      <c r="OCB1" s="1835"/>
      <c r="OCC1" s="1835"/>
      <c r="OCD1" s="1835"/>
      <c r="OCE1" s="1835"/>
      <c r="OCF1" s="1835"/>
      <c r="OCG1" s="1835"/>
      <c r="OCH1" s="1835"/>
      <c r="OCI1" s="1835"/>
      <c r="OCJ1" s="1835"/>
      <c r="OCK1" s="1835"/>
      <c r="OCL1" s="1835"/>
      <c r="OCM1" s="1835"/>
      <c r="OCN1" s="1835"/>
      <c r="OCO1" s="1835"/>
      <c r="OCP1" s="1835"/>
      <c r="OCQ1" s="1835"/>
      <c r="OCR1" s="1835"/>
      <c r="OCS1" s="1835"/>
      <c r="OCT1" s="1835"/>
      <c r="OCU1" s="1835"/>
      <c r="OCV1" s="1835"/>
      <c r="OCW1" s="1835"/>
      <c r="OCX1" s="1835"/>
      <c r="OCY1" s="1835"/>
      <c r="OCZ1" s="1835"/>
      <c r="ODA1" s="1835"/>
      <c r="ODB1" s="1835"/>
      <c r="ODC1" s="1835"/>
      <c r="ODD1" s="1835"/>
      <c r="ODE1" s="1835"/>
      <c r="ODF1" s="1835"/>
      <c r="ODG1" s="1835"/>
      <c r="ODH1" s="1835"/>
      <c r="ODI1" s="1835"/>
      <c r="ODJ1" s="1835"/>
      <c r="ODK1" s="1835"/>
      <c r="ODL1" s="1835"/>
      <c r="ODM1" s="1835"/>
      <c r="ODN1" s="1835"/>
      <c r="ODO1" s="1835"/>
      <c r="ODP1" s="1835"/>
      <c r="ODQ1" s="1835"/>
      <c r="ODR1" s="1835"/>
      <c r="ODS1" s="1835"/>
      <c r="ODT1" s="1835"/>
      <c r="ODU1" s="1835"/>
      <c r="ODV1" s="1835"/>
      <c r="ODW1" s="1835"/>
      <c r="ODX1" s="1835"/>
      <c r="ODY1" s="1835"/>
      <c r="ODZ1" s="1835"/>
      <c r="OEA1" s="1835"/>
      <c r="OEB1" s="1835"/>
      <c r="OEC1" s="1835"/>
      <c r="OED1" s="1835"/>
      <c r="OEE1" s="1835"/>
      <c r="OEF1" s="1835"/>
      <c r="OEG1" s="1835"/>
      <c r="OEH1" s="1835"/>
      <c r="OEI1" s="1835"/>
      <c r="OEJ1" s="1835"/>
      <c r="OEK1" s="1835"/>
      <c r="OEL1" s="1835"/>
      <c r="OEM1" s="1835"/>
      <c r="OEN1" s="1835"/>
      <c r="OEO1" s="1835"/>
      <c r="OEP1" s="1835"/>
      <c r="OEQ1" s="1835"/>
      <c r="OER1" s="1835"/>
      <c r="OES1" s="1835"/>
      <c r="OET1" s="1835"/>
      <c r="OEU1" s="1835"/>
      <c r="OEV1" s="1835"/>
      <c r="OEW1" s="1835"/>
      <c r="OEX1" s="1835"/>
      <c r="OEY1" s="1835"/>
      <c r="OEZ1" s="1835"/>
      <c r="OFA1" s="1835"/>
      <c r="OFB1" s="1835"/>
      <c r="OFC1" s="1835"/>
      <c r="OFD1" s="1835"/>
      <c r="OFE1" s="1835"/>
      <c r="OFF1" s="1835"/>
      <c r="OFG1" s="1835"/>
      <c r="OFH1" s="1835"/>
      <c r="OFI1" s="1835"/>
      <c r="OFJ1" s="1835"/>
      <c r="OFK1" s="1835"/>
      <c r="OFL1" s="1835"/>
      <c r="OFM1" s="1835"/>
      <c r="OFN1" s="1835"/>
      <c r="OFO1" s="1835"/>
      <c r="OFP1" s="1835"/>
      <c r="OFQ1" s="1835"/>
      <c r="OFR1" s="1835"/>
      <c r="OFS1" s="1835"/>
      <c r="OFT1" s="1835"/>
      <c r="OFU1" s="1835"/>
      <c r="OFV1" s="1835"/>
      <c r="OFW1" s="1835"/>
      <c r="OFX1" s="1835"/>
      <c r="OFY1" s="1835"/>
      <c r="OFZ1" s="1835"/>
      <c r="OGA1" s="1835"/>
      <c r="OGB1" s="1835"/>
      <c r="OGC1" s="1835"/>
      <c r="OGD1" s="1835"/>
      <c r="OGE1" s="1835"/>
      <c r="OGF1" s="1835"/>
      <c r="OGG1" s="1835"/>
      <c r="OGH1" s="1835"/>
      <c r="OGI1" s="1835"/>
      <c r="OGJ1" s="1835"/>
      <c r="OGK1" s="1835"/>
      <c r="OGL1" s="1835"/>
      <c r="OGM1" s="1835"/>
      <c r="OGN1" s="1835"/>
      <c r="OGO1" s="1835"/>
      <c r="OGP1" s="1835"/>
      <c r="OGQ1" s="1835"/>
      <c r="OGR1" s="1835"/>
      <c r="OGS1" s="1835"/>
      <c r="OGT1" s="1835"/>
      <c r="OGU1" s="1835"/>
      <c r="OGV1" s="1835"/>
      <c r="OGW1" s="1835"/>
      <c r="OGX1" s="1835"/>
      <c r="OGY1" s="1835"/>
      <c r="OGZ1" s="1835"/>
      <c r="OHA1" s="1835"/>
      <c r="OHB1" s="1835"/>
      <c r="OHC1" s="1835"/>
      <c r="OHD1" s="1835"/>
      <c r="OHE1" s="1835"/>
      <c r="OHF1" s="1835"/>
      <c r="OHG1" s="1835"/>
      <c r="OHH1" s="1835"/>
      <c r="OHI1" s="1835"/>
      <c r="OHJ1" s="1835"/>
      <c r="OHK1" s="1835"/>
      <c r="OHL1" s="1835"/>
      <c r="OHM1" s="1835"/>
      <c r="OHN1" s="1835"/>
      <c r="OHO1" s="1835"/>
      <c r="OHP1" s="1835"/>
      <c r="OHQ1" s="1835"/>
      <c r="OHR1" s="1835"/>
      <c r="OHS1" s="1835"/>
      <c r="OHT1" s="1835"/>
      <c r="OHU1" s="1835"/>
      <c r="OHV1" s="1835"/>
      <c r="OHW1" s="1835"/>
      <c r="OHX1" s="1835"/>
      <c r="OHY1" s="1835"/>
      <c r="OHZ1" s="1835"/>
      <c r="OIA1" s="1835"/>
      <c r="OIB1" s="1835"/>
      <c r="OIC1" s="1835"/>
      <c r="OID1" s="1835"/>
      <c r="OIE1" s="1835"/>
      <c r="OIF1" s="1835"/>
      <c r="OIG1" s="1835"/>
      <c r="OIH1" s="1835"/>
      <c r="OII1" s="1835"/>
      <c r="OIJ1" s="1835"/>
      <c r="OIK1" s="1835"/>
      <c r="OIL1" s="1835"/>
      <c r="OIM1" s="1835"/>
      <c r="OIN1" s="1835"/>
      <c r="OIO1" s="1835"/>
      <c r="OIP1" s="1835"/>
      <c r="OIQ1" s="1835"/>
      <c r="OIR1" s="1835"/>
      <c r="OIS1" s="1835"/>
      <c r="OIT1" s="1835"/>
      <c r="OIU1" s="1835"/>
      <c r="OIV1" s="1835"/>
      <c r="OIW1" s="1835"/>
      <c r="OIX1" s="1835"/>
      <c r="OIY1" s="1835"/>
      <c r="OIZ1" s="1835"/>
      <c r="OJA1" s="1835"/>
      <c r="OJB1" s="1835"/>
      <c r="OJC1" s="1835"/>
      <c r="OJD1" s="1835"/>
      <c r="OJE1" s="1835"/>
      <c r="OJF1" s="1835"/>
      <c r="OJG1" s="1835"/>
      <c r="OJH1" s="1835"/>
      <c r="OJI1" s="1835"/>
      <c r="OJJ1" s="1835"/>
      <c r="OJK1" s="1835"/>
      <c r="OJL1" s="1835"/>
      <c r="OJM1" s="1835"/>
      <c r="OJN1" s="1835"/>
      <c r="OJO1" s="1835"/>
      <c r="OJP1" s="1835"/>
      <c r="OJQ1" s="1835"/>
      <c r="OJR1" s="1835"/>
      <c r="OJS1" s="1835"/>
      <c r="OJT1" s="1835"/>
      <c r="OJU1" s="1835"/>
      <c r="OJV1" s="1835"/>
      <c r="OJW1" s="1835"/>
      <c r="OJX1" s="1835"/>
      <c r="OJY1" s="1835"/>
      <c r="OJZ1" s="1835"/>
      <c r="OKA1" s="1835"/>
      <c r="OKB1" s="1835"/>
      <c r="OKC1" s="1835"/>
      <c r="OKD1" s="1835"/>
      <c r="OKE1" s="1835"/>
      <c r="OKF1" s="1835"/>
      <c r="OKG1" s="1835"/>
      <c r="OKH1" s="1835"/>
      <c r="OKI1" s="1835"/>
      <c r="OKJ1" s="1835"/>
      <c r="OKK1" s="1835"/>
      <c r="OKL1" s="1835"/>
      <c r="OKM1" s="1835"/>
      <c r="OKN1" s="1835"/>
      <c r="OKO1" s="1835"/>
      <c r="OKP1" s="1835"/>
      <c r="OKQ1" s="1835"/>
      <c r="OKR1" s="1835"/>
      <c r="OKS1" s="1835"/>
      <c r="OKT1" s="1835"/>
      <c r="OKU1" s="1835"/>
      <c r="OKV1" s="1835"/>
      <c r="OKW1" s="1835"/>
      <c r="OKX1" s="1835"/>
      <c r="OKY1" s="1835"/>
      <c r="OKZ1" s="1835"/>
      <c r="OLA1" s="1835"/>
      <c r="OLB1" s="1835"/>
      <c r="OLC1" s="1835"/>
      <c r="OLD1" s="1835"/>
      <c r="OLE1" s="1835"/>
      <c r="OLF1" s="1835"/>
      <c r="OLG1" s="1835"/>
      <c r="OLH1" s="1835"/>
      <c r="OLI1" s="1835"/>
      <c r="OLJ1" s="1835"/>
      <c r="OLK1" s="1835"/>
      <c r="OLL1" s="1835"/>
      <c r="OLM1" s="1835"/>
      <c r="OLN1" s="1835"/>
      <c r="OLO1" s="1835"/>
      <c r="OLP1" s="1835"/>
      <c r="OLQ1" s="1835"/>
      <c r="OLR1" s="1835"/>
      <c r="OLS1" s="1835"/>
      <c r="OLT1" s="1835"/>
      <c r="OLU1" s="1835"/>
      <c r="OLV1" s="1835"/>
      <c r="OLW1" s="1835"/>
      <c r="OLX1" s="1835"/>
      <c r="OLY1" s="1835"/>
      <c r="OLZ1" s="1835"/>
      <c r="OMA1" s="1835"/>
      <c r="OMB1" s="1835"/>
      <c r="OMC1" s="1835"/>
      <c r="OMD1" s="1835"/>
      <c r="OME1" s="1835"/>
      <c r="OMF1" s="1835"/>
      <c r="OMG1" s="1835"/>
      <c r="OMH1" s="1835"/>
      <c r="OMI1" s="1835"/>
      <c r="OMJ1" s="1835"/>
      <c r="OMK1" s="1835"/>
      <c r="OML1" s="1835"/>
      <c r="OMM1" s="1835"/>
      <c r="OMN1" s="1835"/>
      <c r="OMO1" s="1835"/>
      <c r="OMP1" s="1835"/>
      <c r="OMQ1" s="1835"/>
      <c r="OMR1" s="1835"/>
      <c r="OMS1" s="1835"/>
      <c r="OMT1" s="1835"/>
      <c r="OMU1" s="1835"/>
      <c r="OMV1" s="1835"/>
      <c r="OMW1" s="1835"/>
      <c r="OMX1" s="1835"/>
      <c r="OMY1" s="1835"/>
      <c r="OMZ1" s="1835"/>
      <c r="ONA1" s="1835"/>
      <c r="ONB1" s="1835"/>
      <c r="ONC1" s="1835"/>
      <c r="OND1" s="1835"/>
      <c r="ONE1" s="1835"/>
      <c r="ONF1" s="1835"/>
      <c r="ONG1" s="1835"/>
      <c r="ONH1" s="1835"/>
      <c r="ONI1" s="1835"/>
      <c r="ONJ1" s="1835"/>
      <c r="ONK1" s="1835"/>
      <c r="ONL1" s="1835"/>
      <c r="ONM1" s="1835"/>
      <c r="ONN1" s="1835"/>
      <c r="ONO1" s="1835"/>
      <c r="ONP1" s="1835"/>
      <c r="ONQ1" s="1835"/>
      <c r="ONR1" s="1835"/>
      <c r="ONS1" s="1835"/>
      <c r="ONT1" s="1835"/>
      <c r="ONU1" s="1835"/>
      <c r="ONV1" s="1835"/>
      <c r="ONW1" s="1835"/>
      <c r="ONX1" s="1835"/>
      <c r="ONY1" s="1835"/>
      <c r="ONZ1" s="1835"/>
      <c r="OOA1" s="1835"/>
      <c r="OOB1" s="1835"/>
      <c r="OOC1" s="1835"/>
      <c r="OOD1" s="1835"/>
      <c r="OOE1" s="1835"/>
      <c r="OOF1" s="1835"/>
      <c r="OOG1" s="1835"/>
      <c r="OOH1" s="1835"/>
      <c r="OOI1" s="1835"/>
      <c r="OOJ1" s="1835"/>
      <c r="OOK1" s="1835"/>
      <c r="OOL1" s="1835"/>
      <c r="OOM1" s="1835"/>
      <c r="OON1" s="1835"/>
      <c r="OOO1" s="1835"/>
      <c r="OOP1" s="1835"/>
      <c r="OOQ1" s="1835"/>
      <c r="OOR1" s="1835"/>
      <c r="OOS1" s="1835"/>
      <c r="OOT1" s="1835"/>
      <c r="OOU1" s="1835"/>
      <c r="OOV1" s="1835"/>
      <c r="OOW1" s="1835"/>
      <c r="OOX1" s="1835"/>
      <c r="OOY1" s="1835"/>
      <c r="OOZ1" s="1835"/>
      <c r="OPA1" s="1835"/>
      <c r="OPB1" s="1835"/>
      <c r="OPC1" s="1835"/>
      <c r="OPD1" s="1835"/>
      <c r="OPE1" s="1835"/>
      <c r="OPF1" s="1835"/>
      <c r="OPG1" s="1835"/>
      <c r="OPH1" s="1835"/>
      <c r="OPI1" s="1835"/>
      <c r="OPJ1" s="1835"/>
      <c r="OPK1" s="1835"/>
      <c r="OPL1" s="1835"/>
      <c r="OPM1" s="1835"/>
      <c r="OPN1" s="1835"/>
      <c r="OPO1" s="1835"/>
      <c r="OPP1" s="1835"/>
      <c r="OPQ1" s="1835"/>
      <c r="OPR1" s="1835"/>
      <c r="OPS1" s="1835"/>
      <c r="OPT1" s="1835"/>
      <c r="OPU1" s="1835"/>
      <c r="OPV1" s="1835"/>
      <c r="OPW1" s="1835"/>
      <c r="OPX1" s="1835"/>
      <c r="OPY1" s="1835"/>
      <c r="OPZ1" s="1835"/>
      <c r="OQA1" s="1835"/>
      <c r="OQB1" s="1835"/>
      <c r="OQC1" s="1835"/>
      <c r="OQD1" s="1835"/>
      <c r="OQE1" s="1835"/>
      <c r="OQF1" s="1835"/>
      <c r="OQG1" s="1835"/>
      <c r="OQH1" s="1835"/>
      <c r="OQI1" s="1835"/>
      <c r="OQJ1" s="1835"/>
      <c r="OQK1" s="1835"/>
      <c r="OQL1" s="1835"/>
      <c r="OQM1" s="1835"/>
      <c r="OQN1" s="1835"/>
      <c r="OQO1" s="1835"/>
      <c r="OQP1" s="1835"/>
      <c r="OQQ1" s="1835"/>
      <c r="OQR1" s="1835"/>
      <c r="OQS1" s="1835"/>
      <c r="OQT1" s="1835"/>
      <c r="OQU1" s="1835"/>
      <c r="OQV1" s="1835"/>
      <c r="OQW1" s="1835"/>
      <c r="OQX1" s="1835"/>
      <c r="OQY1" s="1835"/>
      <c r="OQZ1" s="1835"/>
      <c r="ORA1" s="1835"/>
      <c r="ORB1" s="1835"/>
      <c r="ORC1" s="1835"/>
      <c r="ORD1" s="1835"/>
      <c r="ORE1" s="1835"/>
      <c r="ORF1" s="1835"/>
      <c r="ORG1" s="1835"/>
      <c r="ORH1" s="1835"/>
      <c r="ORI1" s="1835"/>
      <c r="ORJ1" s="1835"/>
      <c r="ORK1" s="1835"/>
      <c r="ORL1" s="1835"/>
      <c r="ORM1" s="1835"/>
      <c r="ORN1" s="1835"/>
      <c r="ORO1" s="1835"/>
      <c r="ORP1" s="1835"/>
      <c r="ORQ1" s="1835"/>
      <c r="ORR1" s="1835"/>
      <c r="ORS1" s="1835"/>
      <c r="ORT1" s="1835"/>
      <c r="ORU1" s="1835"/>
      <c r="ORV1" s="1835"/>
      <c r="ORW1" s="1835"/>
      <c r="ORX1" s="1835"/>
      <c r="ORY1" s="1835"/>
      <c r="ORZ1" s="1835"/>
      <c r="OSA1" s="1835"/>
      <c r="OSB1" s="1835"/>
      <c r="OSC1" s="1835"/>
      <c r="OSD1" s="1835"/>
      <c r="OSE1" s="1835"/>
      <c r="OSF1" s="1835"/>
      <c r="OSG1" s="1835"/>
      <c r="OSH1" s="1835"/>
      <c r="OSI1" s="1835"/>
      <c r="OSJ1" s="1835"/>
      <c r="OSK1" s="1835"/>
      <c r="OSL1" s="1835"/>
      <c r="OSM1" s="1835"/>
      <c r="OSN1" s="1835"/>
      <c r="OSO1" s="1835"/>
      <c r="OSP1" s="1835"/>
      <c r="OSQ1" s="1835"/>
      <c r="OSR1" s="1835"/>
      <c r="OSS1" s="1835"/>
      <c r="OST1" s="1835"/>
      <c r="OSU1" s="1835"/>
      <c r="OSV1" s="1835"/>
      <c r="OSW1" s="1835"/>
      <c r="OSX1" s="1835"/>
      <c r="OSY1" s="1835"/>
      <c r="OSZ1" s="1835"/>
      <c r="OTA1" s="1835"/>
      <c r="OTB1" s="1835"/>
      <c r="OTC1" s="1835"/>
      <c r="OTD1" s="1835"/>
      <c r="OTE1" s="1835"/>
      <c r="OTF1" s="1835"/>
      <c r="OTG1" s="1835"/>
      <c r="OTH1" s="1835"/>
      <c r="OTI1" s="1835"/>
      <c r="OTJ1" s="1835"/>
      <c r="OTK1" s="1835"/>
      <c r="OTL1" s="1835"/>
      <c r="OTM1" s="1835"/>
      <c r="OTN1" s="1835"/>
      <c r="OTO1" s="1835"/>
      <c r="OTP1" s="1835"/>
      <c r="OTQ1" s="1835"/>
      <c r="OTR1" s="1835"/>
      <c r="OTS1" s="1835"/>
      <c r="OTT1" s="1835"/>
      <c r="OTU1" s="1835"/>
      <c r="OTV1" s="1835"/>
      <c r="OTW1" s="1835"/>
      <c r="OTX1" s="1835"/>
      <c r="OTY1" s="1835"/>
      <c r="OTZ1" s="1835"/>
      <c r="OUA1" s="1835"/>
      <c r="OUB1" s="1835"/>
      <c r="OUC1" s="1835"/>
      <c r="OUD1" s="1835"/>
      <c r="OUE1" s="1835"/>
      <c r="OUF1" s="1835"/>
      <c r="OUG1" s="1835"/>
      <c r="OUH1" s="1835"/>
      <c r="OUI1" s="1835"/>
      <c r="OUJ1" s="1835"/>
      <c r="OUK1" s="1835"/>
      <c r="OUL1" s="1835"/>
      <c r="OUM1" s="1835"/>
      <c r="OUN1" s="1835"/>
      <c r="OUO1" s="1835"/>
      <c r="OUP1" s="1835"/>
      <c r="OUQ1" s="1835"/>
      <c r="OUR1" s="1835"/>
      <c r="OUS1" s="1835"/>
      <c r="OUT1" s="1835"/>
      <c r="OUU1" s="1835"/>
      <c r="OUV1" s="1835"/>
      <c r="OUW1" s="1835"/>
      <c r="OUX1" s="1835"/>
      <c r="OUY1" s="1835"/>
      <c r="OUZ1" s="1835"/>
      <c r="OVA1" s="1835"/>
      <c r="OVB1" s="1835"/>
      <c r="OVC1" s="1835"/>
      <c r="OVD1" s="1835"/>
      <c r="OVE1" s="1835"/>
      <c r="OVF1" s="1835"/>
      <c r="OVG1" s="1835"/>
      <c r="OVH1" s="1835"/>
      <c r="OVI1" s="1835"/>
      <c r="OVJ1" s="1835"/>
      <c r="OVK1" s="1835"/>
      <c r="OVL1" s="1835"/>
      <c r="OVM1" s="1835"/>
      <c r="OVN1" s="1835"/>
      <c r="OVO1" s="1835"/>
      <c r="OVP1" s="1835"/>
      <c r="OVQ1" s="1835"/>
      <c r="OVR1" s="1835"/>
      <c r="OVS1" s="1835"/>
      <c r="OVT1" s="1835"/>
      <c r="OVU1" s="1835"/>
      <c r="OVV1" s="1835"/>
      <c r="OVW1" s="1835"/>
      <c r="OVX1" s="1835"/>
      <c r="OVY1" s="1835"/>
      <c r="OVZ1" s="1835"/>
      <c r="OWA1" s="1835"/>
      <c r="OWB1" s="1835"/>
      <c r="OWC1" s="1835"/>
      <c r="OWD1" s="1835"/>
      <c r="OWE1" s="1835"/>
      <c r="OWF1" s="1835"/>
      <c r="OWG1" s="1835"/>
      <c r="OWH1" s="1835"/>
      <c r="OWI1" s="1835"/>
      <c r="OWJ1" s="1835"/>
      <c r="OWK1" s="1835"/>
      <c r="OWL1" s="1835"/>
      <c r="OWM1" s="1835"/>
      <c r="OWN1" s="1835"/>
      <c r="OWO1" s="1835"/>
      <c r="OWP1" s="1835"/>
      <c r="OWQ1" s="1835"/>
      <c r="OWR1" s="1835"/>
      <c r="OWS1" s="1835"/>
      <c r="OWT1" s="1835"/>
      <c r="OWU1" s="1835"/>
      <c r="OWV1" s="1835"/>
      <c r="OWW1" s="1835"/>
      <c r="OWX1" s="1835"/>
      <c r="OWY1" s="1835"/>
      <c r="OWZ1" s="1835"/>
      <c r="OXA1" s="1835"/>
      <c r="OXB1" s="1835"/>
      <c r="OXC1" s="1835"/>
      <c r="OXD1" s="1835"/>
      <c r="OXE1" s="1835"/>
      <c r="OXF1" s="1835"/>
      <c r="OXG1" s="1835"/>
      <c r="OXH1" s="1835"/>
      <c r="OXI1" s="1835"/>
      <c r="OXJ1" s="1835"/>
      <c r="OXK1" s="1835"/>
      <c r="OXL1" s="1835"/>
      <c r="OXM1" s="1835"/>
      <c r="OXN1" s="1835"/>
      <c r="OXO1" s="1835"/>
      <c r="OXP1" s="1835"/>
      <c r="OXQ1" s="1835"/>
      <c r="OXR1" s="1835"/>
      <c r="OXS1" s="1835"/>
      <c r="OXT1" s="1835"/>
      <c r="OXU1" s="1835"/>
      <c r="OXV1" s="1835"/>
      <c r="OXW1" s="1835"/>
      <c r="OXX1" s="1835"/>
      <c r="OXY1" s="1835"/>
      <c r="OXZ1" s="1835"/>
      <c r="OYA1" s="1835"/>
      <c r="OYB1" s="1835"/>
      <c r="OYC1" s="1835"/>
      <c r="OYD1" s="1835"/>
      <c r="OYE1" s="1835"/>
      <c r="OYF1" s="1835"/>
      <c r="OYG1" s="1835"/>
      <c r="OYH1" s="1835"/>
      <c r="OYI1" s="1835"/>
      <c r="OYJ1" s="1835"/>
      <c r="OYK1" s="1835"/>
      <c r="OYL1" s="1835"/>
      <c r="OYM1" s="1835"/>
      <c r="OYN1" s="1835"/>
      <c r="OYO1" s="1835"/>
      <c r="OYP1" s="1835"/>
      <c r="OYQ1" s="1835"/>
      <c r="OYR1" s="1835"/>
      <c r="OYS1" s="1835"/>
      <c r="OYT1" s="1835"/>
      <c r="OYU1" s="1835"/>
      <c r="OYV1" s="1835"/>
      <c r="OYW1" s="1835"/>
      <c r="OYX1" s="1835"/>
      <c r="OYY1" s="1835"/>
      <c r="OYZ1" s="1835"/>
      <c r="OZA1" s="1835"/>
      <c r="OZB1" s="1835"/>
      <c r="OZC1" s="1835"/>
      <c r="OZD1" s="1835"/>
      <c r="OZE1" s="1835"/>
      <c r="OZF1" s="1835"/>
      <c r="OZG1" s="1835"/>
      <c r="OZH1" s="1835"/>
      <c r="OZI1" s="1835"/>
      <c r="OZJ1" s="1835"/>
      <c r="OZK1" s="1835"/>
      <c r="OZL1" s="1835"/>
      <c r="OZM1" s="1835"/>
      <c r="OZN1" s="1835"/>
      <c r="OZO1" s="1835"/>
      <c r="OZP1" s="1835"/>
      <c r="OZQ1" s="1835"/>
      <c r="OZR1" s="1835"/>
      <c r="OZS1" s="1835"/>
      <c r="OZT1" s="1835"/>
      <c r="OZU1" s="1835"/>
      <c r="OZV1" s="1835"/>
      <c r="OZW1" s="1835"/>
      <c r="OZX1" s="1835"/>
      <c r="OZY1" s="1835"/>
      <c r="OZZ1" s="1835"/>
      <c r="PAA1" s="1835"/>
      <c r="PAB1" s="1835"/>
      <c r="PAC1" s="1835"/>
      <c r="PAD1" s="1835"/>
      <c r="PAE1" s="1835"/>
      <c r="PAF1" s="1835"/>
      <c r="PAG1" s="1835"/>
      <c r="PAH1" s="1835"/>
      <c r="PAI1" s="1835"/>
      <c r="PAJ1" s="1835"/>
      <c r="PAK1" s="1835"/>
      <c r="PAL1" s="1835"/>
      <c r="PAM1" s="1835"/>
      <c r="PAN1" s="1835"/>
      <c r="PAO1" s="1835"/>
      <c r="PAP1" s="1835"/>
      <c r="PAQ1" s="1835"/>
      <c r="PAR1" s="1835"/>
      <c r="PAS1" s="1835"/>
      <c r="PAT1" s="1835"/>
      <c r="PAU1" s="1835"/>
      <c r="PAV1" s="1835"/>
      <c r="PAW1" s="1835"/>
      <c r="PAX1" s="1835"/>
      <c r="PAY1" s="1835"/>
      <c r="PAZ1" s="1835"/>
      <c r="PBA1" s="1835"/>
      <c r="PBB1" s="1835"/>
      <c r="PBC1" s="1835"/>
      <c r="PBD1" s="1835"/>
      <c r="PBE1" s="1835"/>
      <c r="PBF1" s="1835"/>
      <c r="PBG1" s="1835"/>
      <c r="PBH1" s="1835"/>
      <c r="PBI1" s="1835"/>
      <c r="PBJ1" s="1835"/>
      <c r="PBK1" s="1835"/>
      <c r="PBL1" s="1835"/>
      <c r="PBM1" s="1835"/>
      <c r="PBN1" s="1835"/>
      <c r="PBO1" s="1835"/>
      <c r="PBP1" s="1835"/>
      <c r="PBQ1" s="1835"/>
      <c r="PBR1" s="1835"/>
      <c r="PBS1" s="1835"/>
      <c r="PBT1" s="1835"/>
      <c r="PBU1" s="1835"/>
      <c r="PBV1" s="1835"/>
      <c r="PBW1" s="1835"/>
      <c r="PBX1" s="1835"/>
      <c r="PBY1" s="1835"/>
      <c r="PBZ1" s="1835"/>
      <c r="PCA1" s="1835"/>
      <c r="PCB1" s="1835"/>
      <c r="PCC1" s="1835"/>
      <c r="PCD1" s="1835"/>
      <c r="PCE1" s="1835"/>
      <c r="PCF1" s="1835"/>
      <c r="PCG1" s="1835"/>
      <c r="PCH1" s="1835"/>
      <c r="PCI1" s="1835"/>
      <c r="PCJ1" s="1835"/>
      <c r="PCK1" s="1835"/>
      <c r="PCL1" s="1835"/>
      <c r="PCM1" s="1835"/>
      <c r="PCN1" s="1835"/>
      <c r="PCO1" s="1835"/>
      <c r="PCP1" s="1835"/>
      <c r="PCQ1" s="1835"/>
      <c r="PCR1" s="1835"/>
      <c r="PCS1" s="1835"/>
      <c r="PCT1" s="1835"/>
      <c r="PCU1" s="1835"/>
      <c r="PCV1" s="1835"/>
      <c r="PCW1" s="1835"/>
      <c r="PCX1" s="1835"/>
      <c r="PCY1" s="1835"/>
      <c r="PCZ1" s="1835"/>
      <c r="PDA1" s="1835"/>
      <c r="PDB1" s="1835"/>
      <c r="PDC1" s="1835"/>
      <c r="PDD1" s="1835"/>
      <c r="PDE1" s="1835"/>
      <c r="PDF1" s="1835"/>
      <c r="PDG1" s="1835"/>
      <c r="PDH1" s="1835"/>
      <c r="PDI1" s="1835"/>
      <c r="PDJ1" s="1835"/>
      <c r="PDK1" s="1835"/>
      <c r="PDL1" s="1835"/>
      <c r="PDM1" s="1835"/>
      <c r="PDN1" s="1835"/>
      <c r="PDO1" s="1835"/>
      <c r="PDP1" s="1835"/>
      <c r="PDQ1" s="1835"/>
      <c r="PDR1" s="1835"/>
      <c r="PDS1" s="1835"/>
      <c r="PDT1" s="1835"/>
      <c r="PDU1" s="1835"/>
      <c r="PDV1" s="1835"/>
      <c r="PDW1" s="1835"/>
      <c r="PDX1" s="1835"/>
      <c r="PDY1" s="1835"/>
      <c r="PDZ1" s="1835"/>
      <c r="PEA1" s="1835"/>
      <c r="PEB1" s="1835"/>
      <c r="PEC1" s="1835"/>
      <c r="PED1" s="1835"/>
      <c r="PEE1" s="1835"/>
      <c r="PEF1" s="1835"/>
      <c r="PEG1" s="1835"/>
      <c r="PEH1" s="1835"/>
      <c r="PEI1" s="1835"/>
      <c r="PEJ1" s="1835"/>
      <c r="PEK1" s="1835"/>
      <c r="PEL1" s="1835"/>
      <c r="PEM1" s="1835"/>
      <c r="PEN1" s="1835"/>
      <c r="PEO1" s="1835"/>
      <c r="PEP1" s="1835"/>
      <c r="PEQ1" s="1835"/>
      <c r="PER1" s="1835"/>
      <c r="PES1" s="1835"/>
      <c r="PET1" s="1835"/>
      <c r="PEU1" s="1835"/>
      <c r="PEV1" s="1835"/>
      <c r="PEW1" s="1835"/>
      <c r="PEX1" s="1835"/>
      <c r="PEY1" s="1835"/>
      <c r="PEZ1" s="1835"/>
      <c r="PFA1" s="1835"/>
      <c r="PFB1" s="1835"/>
      <c r="PFC1" s="1835"/>
      <c r="PFD1" s="1835"/>
      <c r="PFE1" s="1835"/>
      <c r="PFF1" s="1835"/>
      <c r="PFG1" s="1835"/>
      <c r="PFH1" s="1835"/>
      <c r="PFI1" s="1835"/>
      <c r="PFJ1" s="1835"/>
      <c r="PFK1" s="1835"/>
      <c r="PFL1" s="1835"/>
      <c r="PFM1" s="1835"/>
      <c r="PFN1" s="1835"/>
      <c r="PFO1" s="1835"/>
      <c r="PFP1" s="1835"/>
      <c r="PFQ1" s="1835"/>
      <c r="PFR1" s="1835"/>
      <c r="PFS1" s="1835"/>
      <c r="PFT1" s="1835"/>
      <c r="PFU1" s="1835"/>
      <c r="PFV1" s="1835"/>
      <c r="PFW1" s="1835"/>
      <c r="PFX1" s="1835"/>
      <c r="PFY1" s="1835"/>
      <c r="PFZ1" s="1835"/>
      <c r="PGA1" s="1835"/>
      <c r="PGB1" s="1835"/>
      <c r="PGC1" s="1835"/>
      <c r="PGD1" s="1835"/>
      <c r="PGE1" s="1835"/>
      <c r="PGF1" s="1835"/>
      <c r="PGG1" s="1835"/>
      <c r="PGH1" s="1835"/>
      <c r="PGI1" s="1835"/>
      <c r="PGJ1" s="1835"/>
      <c r="PGK1" s="1835"/>
      <c r="PGL1" s="1835"/>
      <c r="PGM1" s="1835"/>
      <c r="PGN1" s="1835"/>
      <c r="PGO1" s="1835"/>
      <c r="PGP1" s="1835"/>
      <c r="PGQ1" s="1835"/>
      <c r="PGR1" s="1835"/>
      <c r="PGS1" s="1835"/>
      <c r="PGT1" s="1835"/>
      <c r="PGU1" s="1835"/>
      <c r="PGV1" s="1835"/>
      <c r="PGW1" s="1835"/>
      <c r="PGX1" s="1835"/>
      <c r="PGY1" s="1835"/>
      <c r="PGZ1" s="1835"/>
      <c r="PHA1" s="1835"/>
      <c r="PHB1" s="1835"/>
      <c r="PHC1" s="1835"/>
      <c r="PHD1" s="1835"/>
      <c r="PHE1" s="1835"/>
      <c r="PHF1" s="1835"/>
      <c r="PHG1" s="1835"/>
      <c r="PHH1" s="1835"/>
      <c r="PHI1" s="1835"/>
      <c r="PHJ1" s="1835"/>
      <c r="PHK1" s="1835"/>
      <c r="PHL1" s="1835"/>
      <c r="PHM1" s="1835"/>
      <c r="PHN1" s="1835"/>
      <c r="PHO1" s="1835"/>
      <c r="PHP1" s="1835"/>
      <c r="PHQ1" s="1835"/>
      <c r="PHR1" s="1835"/>
      <c r="PHS1" s="1835"/>
      <c r="PHT1" s="1835"/>
      <c r="PHU1" s="1835"/>
      <c r="PHV1" s="1835"/>
      <c r="PHW1" s="1835"/>
      <c r="PHX1" s="1835"/>
      <c r="PHY1" s="1835"/>
      <c r="PHZ1" s="1835"/>
      <c r="PIA1" s="1835"/>
      <c r="PIB1" s="1835"/>
      <c r="PIC1" s="1835"/>
      <c r="PID1" s="1835"/>
      <c r="PIE1" s="1835"/>
      <c r="PIF1" s="1835"/>
      <c r="PIG1" s="1835"/>
      <c r="PIH1" s="1835"/>
      <c r="PII1" s="1835"/>
      <c r="PIJ1" s="1835"/>
      <c r="PIK1" s="1835"/>
      <c r="PIL1" s="1835"/>
      <c r="PIM1" s="1835"/>
      <c r="PIN1" s="1835"/>
      <c r="PIO1" s="1835"/>
      <c r="PIP1" s="1835"/>
      <c r="PIQ1" s="1835"/>
      <c r="PIR1" s="1835"/>
      <c r="PIS1" s="1835"/>
      <c r="PIT1" s="1835"/>
      <c r="PIU1" s="1835"/>
      <c r="PIV1" s="1835"/>
      <c r="PIW1" s="1835"/>
      <c r="PIX1" s="1835"/>
      <c r="PIY1" s="1835"/>
      <c r="PIZ1" s="1835"/>
      <c r="PJA1" s="1835"/>
      <c r="PJB1" s="1835"/>
      <c r="PJC1" s="1835"/>
      <c r="PJD1" s="1835"/>
      <c r="PJE1" s="1835"/>
      <c r="PJF1" s="1835"/>
      <c r="PJG1" s="1835"/>
      <c r="PJH1" s="1835"/>
      <c r="PJI1" s="1835"/>
      <c r="PJJ1" s="1835"/>
      <c r="PJK1" s="1835"/>
      <c r="PJL1" s="1835"/>
      <c r="PJM1" s="1835"/>
      <c r="PJN1" s="1835"/>
      <c r="PJO1" s="1835"/>
      <c r="PJP1" s="1835"/>
      <c r="PJQ1" s="1835"/>
      <c r="PJR1" s="1835"/>
      <c r="PJS1" s="1835"/>
      <c r="PJT1" s="1835"/>
      <c r="PJU1" s="1835"/>
      <c r="PJV1" s="1835"/>
      <c r="PJW1" s="1835"/>
      <c r="PJX1" s="1835"/>
      <c r="PJY1" s="1835"/>
      <c r="PJZ1" s="1835"/>
      <c r="PKA1" s="1835"/>
      <c r="PKB1" s="1835"/>
      <c r="PKC1" s="1835"/>
      <c r="PKD1" s="1835"/>
      <c r="PKE1" s="1835"/>
      <c r="PKF1" s="1835"/>
      <c r="PKG1" s="1835"/>
      <c r="PKH1" s="1835"/>
      <c r="PKI1" s="1835"/>
      <c r="PKJ1" s="1835"/>
      <c r="PKK1" s="1835"/>
      <c r="PKL1" s="1835"/>
      <c r="PKM1" s="1835"/>
      <c r="PKN1" s="1835"/>
      <c r="PKO1" s="1835"/>
      <c r="PKP1" s="1835"/>
      <c r="PKQ1" s="1835"/>
      <c r="PKR1" s="1835"/>
      <c r="PKS1" s="1835"/>
      <c r="PKT1" s="1835"/>
      <c r="PKU1" s="1835"/>
      <c r="PKV1" s="1835"/>
      <c r="PKW1" s="1835"/>
      <c r="PKX1" s="1835"/>
      <c r="PKY1" s="1835"/>
      <c r="PKZ1" s="1835"/>
      <c r="PLA1" s="1835"/>
      <c r="PLB1" s="1835"/>
      <c r="PLC1" s="1835"/>
      <c r="PLD1" s="1835"/>
      <c r="PLE1" s="1835"/>
      <c r="PLF1" s="1835"/>
      <c r="PLG1" s="1835"/>
      <c r="PLH1" s="1835"/>
      <c r="PLI1" s="1835"/>
      <c r="PLJ1" s="1835"/>
      <c r="PLK1" s="1835"/>
      <c r="PLL1" s="1835"/>
      <c r="PLM1" s="1835"/>
      <c r="PLN1" s="1835"/>
      <c r="PLO1" s="1835"/>
      <c r="PLP1" s="1835"/>
      <c r="PLQ1" s="1835"/>
      <c r="PLR1" s="1835"/>
      <c r="PLS1" s="1835"/>
      <c r="PLT1" s="1835"/>
      <c r="PLU1" s="1835"/>
      <c r="PLV1" s="1835"/>
      <c r="PLW1" s="1835"/>
      <c r="PLX1" s="1835"/>
      <c r="PLY1" s="1835"/>
      <c r="PLZ1" s="1835"/>
      <c r="PMA1" s="1835"/>
      <c r="PMB1" s="1835"/>
      <c r="PMC1" s="1835"/>
      <c r="PMD1" s="1835"/>
      <c r="PME1" s="1835"/>
      <c r="PMF1" s="1835"/>
      <c r="PMG1" s="1835"/>
      <c r="PMH1" s="1835"/>
      <c r="PMI1" s="1835"/>
      <c r="PMJ1" s="1835"/>
      <c r="PMK1" s="1835"/>
      <c r="PML1" s="1835"/>
      <c r="PMM1" s="1835"/>
      <c r="PMN1" s="1835"/>
      <c r="PMO1" s="1835"/>
      <c r="PMP1" s="1835"/>
      <c r="PMQ1" s="1835"/>
      <c r="PMR1" s="1835"/>
      <c r="PMS1" s="1835"/>
      <c r="PMT1" s="1835"/>
      <c r="PMU1" s="1835"/>
      <c r="PMV1" s="1835"/>
      <c r="PMW1" s="1835"/>
      <c r="PMX1" s="1835"/>
      <c r="PMY1" s="1835"/>
      <c r="PMZ1" s="1835"/>
      <c r="PNA1" s="1835"/>
      <c r="PNB1" s="1835"/>
      <c r="PNC1" s="1835"/>
      <c r="PND1" s="1835"/>
      <c r="PNE1" s="1835"/>
      <c r="PNF1" s="1835"/>
      <c r="PNG1" s="1835"/>
      <c r="PNH1" s="1835"/>
      <c r="PNI1" s="1835"/>
      <c r="PNJ1" s="1835"/>
      <c r="PNK1" s="1835"/>
      <c r="PNL1" s="1835"/>
      <c r="PNM1" s="1835"/>
      <c r="PNN1" s="1835"/>
      <c r="PNO1" s="1835"/>
      <c r="PNP1" s="1835"/>
      <c r="PNQ1" s="1835"/>
      <c r="PNR1" s="1835"/>
      <c r="PNS1" s="1835"/>
      <c r="PNT1" s="1835"/>
      <c r="PNU1" s="1835"/>
      <c r="PNV1" s="1835"/>
      <c r="PNW1" s="1835"/>
      <c r="PNX1" s="1835"/>
      <c r="PNY1" s="1835"/>
      <c r="PNZ1" s="1835"/>
      <c r="POA1" s="1835"/>
      <c r="POB1" s="1835"/>
      <c r="POC1" s="1835"/>
      <c r="POD1" s="1835"/>
      <c r="POE1" s="1835"/>
      <c r="POF1" s="1835"/>
      <c r="POG1" s="1835"/>
      <c r="POH1" s="1835"/>
      <c r="POI1" s="1835"/>
      <c r="POJ1" s="1835"/>
      <c r="POK1" s="1835"/>
      <c r="POL1" s="1835"/>
      <c r="POM1" s="1835"/>
      <c r="PON1" s="1835"/>
      <c r="POO1" s="1835"/>
      <c r="POP1" s="1835"/>
      <c r="POQ1" s="1835"/>
      <c r="POR1" s="1835"/>
      <c r="POS1" s="1835"/>
      <c r="POT1" s="1835"/>
      <c r="POU1" s="1835"/>
      <c r="POV1" s="1835"/>
      <c r="POW1" s="1835"/>
      <c r="POX1" s="1835"/>
      <c r="POY1" s="1835"/>
      <c r="POZ1" s="1835"/>
      <c r="PPA1" s="1835"/>
      <c r="PPB1" s="1835"/>
      <c r="PPC1" s="1835"/>
      <c r="PPD1" s="1835"/>
      <c r="PPE1" s="1835"/>
      <c r="PPF1" s="1835"/>
      <c r="PPG1" s="1835"/>
      <c r="PPH1" s="1835"/>
      <c r="PPI1" s="1835"/>
      <c r="PPJ1" s="1835"/>
      <c r="PPK1" s="1835"/>
      <c r="PPL1" s="1835"/>
      <c r="PPM1" s="1835"/>
      <c r="PPN1" s="1835"/>
      <c r="PPO1" s="1835"/>
      <c r="PPP1" s="1835"/>
      <c r="PPQ1" s="1835"/>
      <c r="PPR1" s="1835"/>
      <c r="PPS1" s="1835"/>
      <c r="PPT1" s="1835"/>
      <c r="PPU1" s="1835"/>
      <c r="PPV1" s="1835"/>
      <c r="PPW1" s="1835"/>
      <c r="PPX1" s="1835"/>
      <c r="PPY1" s="1835"/>
      <c r="PPZ1" s="1835"/>
      <c r="PQA1" s="1835"/>
      <c r="PQB1" s="1835"/>
      <c r="PQC1" s="1835"/>
      <c r="PQD1" s="1835"/>
      <c r="PQE1" s="1835"/>
      <c r="PQF1" s="1835"/>
      <c r="PQG1" s="1835"/>
      <c r="PQH1" s="1835"/>
      <c r="PQI1" s="1835"/>
      <c r="PQJ1" s="1835"/>
      <c r="PQK1" s="1835"/>
      <c r="PQL1" s="1835"/>
      <c r="PQM1" s="1835"/>
      <c r="PQN1" s="1835"/>
      <c r="PQO1" s="1835"/>
      <c r="PQP1" s="1835"/>
      <c r="PQQ1" s="1835"/>
      <c r="PQR1" s="1835"/>
      <c r="PQS1" s="1835"/>
      <c r="PQT1" s="1835"/>
      <c r="PQU1" s="1835"/>
      <c r="PQV1" s="1835"/>
      <c r="PQW1" s="1835"/>
      <c r="PQX1" s="1835"/>
      <c r="PQY1" s="1835"/>
      <c r="PQZ1" s="1835"/>
      <c r="PRA1" s="1835"/>
      <c r="PRB1" s="1835"/>
      <c r="PRC1" s="1835"/>
      <c r="PRD1" s="1835"/>
      <c r="PRE1" s="1835"/>
      <c r="PRF1" s="1835"/>
      <c r="PRG1" s="1835"/>
      <c r="PRH1" s="1835"/>
      <c r="PRI1" s="1835"/>
      <c r="PRJ1" s="1835"/>
      <c r="PRK1" s="1835"/>
      <c r="PRL1" s="1835"/>
      <c r="PRM1" s="1835"/>
      <c r="PRN1" s="1835"/>
      <c r="PRO1" s="1835"/>
      <c r="PRP1" s="1835"/>
      <c r="PRQ1" s="1835"/>
      <c r="PRR1" s="1835"/>
      <c r="PRS1" s="1835"/>
      <c r="PRT1" s="1835"/>
      <c r="PRU1" s="1835"/>
      <c r="PRV1" s="1835"/>
      <c r="PRW1" s="1835"/>
      <c r="PRX1" s="1835"/>
      <c r="PRY1" s="1835"/>
      <c r="PRZ1" s="1835"/>
      <c r="PSA1" s="1835"/>
      <c r="PSB1" s="1835"/>
      <c r="PSC1" s="1835"/>
      <c r="PSD1" s="1835"/>
      <c r="PSE1" s="1835"/>
      <c r="PSF1" s="1835"/>
      <c r="PSG1" s="1835"/>
      <c r="PSH1" s="1835"/>
      <c r="PSI1" s="1835"/>
      <c r="PSJ1" s="1835"/>
      <c r="PSK1" s="1835"/>
      <c r="PSL1" s="1835"/>
      <c r="PSM1" s="1835"/>
      <c r="PSN1" s="1835"/>
      <c r="PSO1" s="1835"/>
      <c r="PSP1" s="1835"/>
      <c r="PSQ1" s="1835"/>
      <c r="PSR1" s="1835"/>
      <c r="PSS1" s="1835"/>
      <c r="PST1" s="1835"/>
      <c r="PSU1" s="1835"/>
      <c r="PSV1" s="1835"/>
      <c r="PSW1" s="1835"/>
      <c r="PSX1" s="1835"/>
      <c r="PSY1" s="1835"/>
      <c r="PSZ1" s="1835"/>
      <c r="PTA1" s="1835"/>
      <c r="PTB1" s="1835"/>
      <c r="PTC1" s="1835"/>
      <c r="PTD1" s="1835"/>
      <c r="PTE1" s="1835"/>
      <c r="PTF1" s="1835"/>
      <c r="PTG1" s="1835"/>
      <c r="PTH1" s="1835"/>
      <c r="PTI1" s="1835"/>
      <c r="PTJ1" s="1835"/>
      <c r="PTK1" s="1835"/>
      <c r="PTL1" s="1835"/>
      <c r="PTM1" s="1835"/>
      <c r="PTN1" s="1835"/>
      <c r="PTO1" s="1835"/>
      <c r="PTP1" s="1835"/>
      <c r="PTQ1" s="1835"/>
      <c r="PTR1" s="1835"/>
      <c r="PTS1" s="1835"/>
      <c r="PTT1" s="1835"/>
      <c r="PTU1" s="1835"/>
      <c r="PTV1" s="1835"/>
      <c r="PTW1" s="1835"/>
      <c r="PTX1" s="1835"/>
      <c r="PTY1" s="1835"/>
      <c r="PTZ1" s="1835"/>
      <c r="PUA1" s="1835"/>
      <c r="PUB1" s="1835"/>
      <c r="PUC1" s="1835"/>
      <c r="PUD1" s="1835"/>
      <c r="PUE1" s="1835"/>
      <c r="PUF1" s="1835"/>
      <c r="PUG1" s="1835"/>
      <c r="PUH1" s="1835"/>
      <c r="PUI1" s="1835"/>
      <c r="PUJ1" s="1835"/>
      <c r="PUK1" s="1835"/>
      <c r="PUL1" s="1835"/>
      <c r="PUM1" s="1835"/>
      <c r="PUN1" s="1835"/>
      <c r="PUO1" s="1835"/>
      <c r="PUP1" s="1835"/>
      <c r="PUQ1" s="1835"/>
      <c r="PUR1" s="1835"/>
      <c r="PUS1" s="1835"/>
      <c r="PUT1" s="1835"/>
      <c r="PUU1" s="1835"/>
      <c r="PUV1" s="1835"/>
      <c r="PUW1" s="1835"/>
      <c r="PUX1" s="1835"/>
      <c r="PUY1" s="1835"/>
      <c r="PUZ1" s="1835"/>
      <c r="PVA1" s="1835"/>
      <c r="PVB1" s="1835"/>
      <c r="PVC1" s="1835"/>
      <c r="PVD1" s="1835"/>
      <c r="PVE1" s="1835"/>
      <c r="PVF1" s="1835"/>
      <c r="PVG1" s="1835"/>
      <c r="PVH1" s="1835"/>
      <c r="PVI1" s="1835"/>
      <c r="PVJ1" s="1835"/>
      <c r="PVK1" s="1835"/>
      <c r="PVL1" s="1835"/>
      <c r="PVM1" s="1835"/>
      <c r="PVN1" s="1835"/>
      <c r="PVO1" s="1835"/>
      <c r="PVP1" s="1835"/>
      <c r="PVQ1" s="1835"/>
      <c r="PVR1" s="1835"/>
      <c r="PVS1" s="1835"/>
      <c r="PVT1" s="1835"/>
      <c r="PVU1" s="1835"/>
      <c r="PVV1" s="1835"/>
      <c r="PVW1" s="1835"/>
      <c r="PVX1" s="1835"/>
      <c r="PVY1" s="1835"/>
      <c r="PVZ1" s="1835"/>
      <c r="PWA1" s="1835"/>
      <c r="PWB1" s="1835"/>
      <c r="PWC1" s="1835"/>
      <c r="PWD1" s="1835"/>
      <c r="PWE1" s="1835"/>
      <c r="PWF1" s="1835"/>
      <c r="PWG1" s="1835"/>
      <c r="PWH1" s="1835"/>
      <c r="PWI1" s="1835"/>
      <c r="PWJ1" s="1835"/>
      <c r="PWK1" s="1835"/>
      <c r="PWL1" s="1835"/>
      <c r="PWM1" s="1835"/>
      <c r="PWN1" s="1835"/>
      <c r="PWO1" s="1835"/>
      <c r="PWP1" s="1835"/>
      <c r="PWQ1" s="1835"/>
      <c r="PWR1" s="1835"/>
      <c r="PWS1" s="1835"/>
      <c r="PWT1" s="1835"/>
      <c r="PWU1" s="1835"/>
      <c r="PWV1" s="1835"/>
      <c r="PWW1" s="1835"/>
      <c r="PWX1" s="1835"/>
      <c r="PWY1" s="1835"/>
      <c r="PWZ1" s="1835"/>
      <c r="PXA1" s="1835"/>
      <c r="PXB1" s="1835"/>
      <c r="PXC1" s="1835"/>
      <c r="PXD1" s="1835"/>
      <c r="PXE1" s="1835"/>
      <c r="PXF1" s="1835"/>
      <c r="PXG1" s="1835"/>
      <c r="PXH1" s="1835"/>
      <c r="PXI1" s="1835"/>
      <c r="PXJ1" s="1835"/>
      <c r="PXK1" s="1835"/>
      <c r="PXL1" s="1835"/>
      <c r="PXM1" s="1835"/>
      <c r="PXN1" s="1835"/>
      <c r="PXO1" s="1835"/>
      <c r="PXP1" s="1835"/>
      <c r="PXQ1" s="1835"/>
      <c r="PXR1" s="1835"/>
      <c r="PXS1" s="1835"/>
      <c r="PXT1" s="1835"/>
      <c r="PXU1" s="1835"/>
      <c r="PXV1" s="1835"/>
      <c r="PXW1" s="1835"/>
      <c r="PXX1" s="1835"/>
      <c r="PXY1" s="1835"/>
      <c r="PXZ1" s="1835"/>
      <c r="PYA1" s="1835"/>
      <c r="PYB1" s="1835"/>
      <c r="PYC1" s="1835"/>
      <c r="PYD1" s="1835"/>
      <c r="PYE1" s="1835"/>
      <c r="PYF1" s="1835"/>
      <c r="PYG1" s="1835"/>
      <c r="PYH1" s="1835"/>
      <c r="PYI1" s="1835"/>
      <c r="PYJ1" s="1835"/>
      <c r="PYK1" s="1835"/>
      <c r="PYL1" s="1835"/>
      <c r="PYM1" s="1835"/>
      <c r="PYN1" s="1835"/>
      <c r="PYO1" s="1835"/>
      <c r="PYP1" s="1835"/>
      <c r="PYQ1" s="1835"/>
      <c r="PYR1" s="1835"/>
      <c r="PYS1" s="1835"/>
      <c r="PYT1" s="1835"/>
      <c r="PYU1" s="1835"/>
      <c r="PYV1" s="1835"/>
      <c r="PYW1" s="1835"/>
      <c r="PYX1" s="1835"/>
      <c r="PYY1" s="1835"/>
      <c r="PYZ1" s="1835"/>
      <c r="PZA1" s="1835"/>
      <c r="PZB1" s="1835"/>
      <c r="PZC1" s="1835"/>
      <c r="PZD1" s="1835"/>
      <c r="PZE1" s="1835"/>
      <c r="PZF1" s="1835"/>
      <c r="PZG1" s="1835"/>
      <c r="PZH1" s="1835"/>
      <c r="PZI1" s="1835"/>
      <c r="PZJ1" s="1835"/>
      <c r="PZK1" s="1835"/>
      <c r="PZL1" s="1835"/>
      <c r="PZM1" s="1835"/>
      <c r="PZN1" s="1835"/>
      <c r="PZO1" s="1835"/>
      <c r="PZP1" s="1835"/>
      <c r="PZQ1" s="1835"/>
      <c r="PZR1" s="1835"/>
      <c r="PZS1" s="1835"/>
      <c r="PZT1" s="1835"/>
      <c r="PZU1" s="1835"/>
      <c r="PZV1" s="1835"/>
      <c r="PZW1" s="1835"/>
      <c r="PZX1" s="1835"/>
      <c r="PZY1" s="1835"/>
      <c r="PZZ1" s="1835"/>
      <c r="QAA1" s="1835"/>
      <c r="QAB1" s="1835"/>
      <c r="QAC1" s="1835"/>
      <c r="QAD1" s="1835"/>
      <c r="QAE1" s="1835"/>
      <c r="QAF1" s="1835"/>
      <c r="QAG1" s="1835"/>
      <c r="QAH1" s="1835"/>
      <c r="QAI1" s="1835"/>
      <c r="QAJ1" s="1835"/>
      <c r="QAK1" s="1835"/>
      <c r="QAL1" s="1835"/>
      <c r="QAM1" s="1835"/>
      <c r="QAN1" s="1835"/>
      <c r="QAO1" s="1835"/>
      <c r="QAP1" s="1835"/>
      <c r="QAQ1" s="1835"/>
      <c r="QAR1" s="1835"/>
      <c r="QAS1" s="1835"/>
      <c r="QAT1" s="1835"/>
      <c r="QAU1" s="1835"/>
      <c r="QAV1" s="1835"/>
      <c r="QAW1" s="1835"/>
      <c r="QAX1" s="1835"/>
      <c r="QAY1" s="1835"/>
      <c r="QAZ1" s="1835"/>
      <c r="QBA1" s="1835"/>
      <c r="QBB1" s="1835"/>
      <c r="QBC1" s="1835"/>
      <c r="QBD1" s="1835"/>
      <c r="QBE1" s="1835"/>
      <c r="QBF1" s="1835"/>
      <c r="QBG1" s="1835"/>
      <c r="QBH1" s="1835"/>
      <c r="QBI1" s="1835"/>
      <c r="QBJ1" s="1835"/>
      <c r="QBK1" s="1835"/>
      <c r="QBL1" s="1835"/>
      <c r="QBM1" s="1835"/>
      <c r="QBN1" s="1835"/>
      <c r="QBO1" s="1835"/>
      <c r="QBP1" s="1835"/>
      <c r="QBQ1" s="1835"/>
      <c r="QBR1" s="1835"/>
      <c r="QBS1" s="1835"/>
      <c r="QBT1" s="1835"/>
      <c r="QBU1" s="1835"/>
      <c r="QBV1" s="1835"/>
      <c r="QBW1" s="1835"/>
      <c r="QBX1" s="1835"/>
      <c r="QBY1" s="1835"/>
      <c r="QBZ1" s="1835"/>
      <c r="QCA1" s="1835"/>
      <c r="QCB1" s="1835"/>
      <c r="QCC1" s="1835"/>
      <c r="QCD1" s="1835"/>
      <c r="QCE1" s="1835"/>
      <c r="QCF1" s="1835"/>
      <c r="QCG1" s="1835"/>
      <c r="QCH1" s="1835"/>
      <c r="QCI1" s="1835"/>
      <c r="QCJ1" s="1835"/>
      <c r="QCK1" s="1835"/>
      <c r="QCL1" s="1835"/>
      <c r="QCM1" s="1835"/>
      <c r="QCN1" s="1835"/>
      <c r="QCO1" s="1835"/>
      <c r="QCP1" s="1835"/>
      <c r="QCQ1" s="1835"/>
      <c r="QCR1" s="1835"/>
      <c r="QCS1" s="1835"/>
      <c r="QCT1" s="1835"/>
      <c r="QCU1" s="1835"/>
      <c r="QCV1" s="1835"/>
      <c r="QCW1" s="1835"/>
      <c r="QCX1" s="1835"/>
      <c r="QCY1" s="1835"/>
      <c r="QCZ1" s="1835"/>
      <c r="QDA1" s="1835"/>
      <c r="QDB1" s="1835"/>
      <c r="QDC1" s="1835"/>
      <c r="QDD1" s="1835"/>
      <c r="QDE1" s="1835"/>
      <c r="QDF1" s="1835"/>
      <c r="QDG1" s="1835"/>
      <c r="QDH1" s="1835"/>
      <c r="QDI1" s="1835"/>
      <c r="QDJ1" s="1835"/>
      <c r="QDK1" s="1835"/>
      <c r="QDL1" s="1835"/>
      <c r="QDM1" s="1835"/>
      <c r="QDN1" s="1835"/>
      <c r="QDO1" s="1835"/>
      <c r="QDP1" s="1835"/>
      <c r="QDQ1" s="1835"/>
      <c r="QDR1" s="1835"/>
      <c r="QDS1" s="1835"/>
      <c r="QDT1" s="1835"/>
      <c r="QDU1" s="1835"/>
      <c r="QDV1" s="1835"/>
      <c r="QDW1" s="1835"/>
      <c r="QDX1" s="1835"/>
      <c r="QDY1" s="1835"/>
      <c r="QDZ1" s="1835"/>
      <c r="QEA1" s="1835"/>
      <c r="QEB1" s="1835"/>
      <c r="QEC1" s="1835"/>
      <c r="QED1" s="1835"/>
      <c r="QEE1" s="1835"/>
      <c r="QEF1" s="1835"/>
      <c r="QEG1" s="1835"/>
      <c r="QEH1" s="1835"/>
      <c r="QEI1" s="1835"/>
      <c r="QEJ1" s="1835"/>
      <c r="QEK1" s="1835"/>
      <c r="QEL1" s="1835"/>
      <c r="QEM1" s="1835"/>
      <c r="QEN1" s="1835"/>
      <c r="QEO1" s="1835"/>
      <c r="QEP1" s="1835"/>
      <c r="QEQ1" s="1835"/>
      <c r="QER1" s="1835"/>
      <c r="QES1" s="1835"/>
      <c r="QET1" s="1835"/>
      <c r="QEU1" s="1835"/>
      <c r="QEV1" s="1835"/>
      <c r="QEW1" s="1835"/>
      <c r="QEX1" s="1835"/>
      <c r="QEY1" s="1835"/>
      <c r="QEZ1" s="1835"/>
      <c r="QFA1" s="1835"/>
      <c r="QFB1" s="1835"/>
      <c r="QFC1" s="1835"/>
      <c r="QFD1" s="1835"/>
      <c r="QFE1" s="1835"/>
      <c r="QFF1" s="1835"/>
      <c r="QFG1" s="1835"/>
      <c r="QFH1" s="1835"/>
      <c r="QFI1" s="1835"/>
      <c r="QFJ1" s="1835"/>
      <c r="QFK1" s="1835"/>
      <c r="QFL1" s="1835"/>
      <c r="QFM1" s="1835"/>
      <c r="QFN1" s="1835"/>
      <c r="QFO1" s="1835"/>
      <c r="QFP1" s="1835"/>
      <c r="QFQ1" s="1835"/>
      <c r="QFR1" s="1835"/>
      <c r="QFS1" s="1835"/>
      <c r="QFT1" s="1835"/>
      <c r="QFU1" s="1835"/>
      <c r="QFV1" s="1835"/>
      <c r="QFW1" s="1835"/>
      <c r="QFX1" s="1835"/>
      <c r="QFY1" s="1835"/>
      <c r="QFZ1" s="1835"/>
      <c r="QGA1" s="1835"/>
      <c r="QGB1" s="1835"/>
      <c r="QGC1" s="1835"/>
      <c r="QGD1" s="1835"/>
      <c r="QGE1" s="1835"/>
      <c r="QGF1" s="1835"/>
      <c r="QGG1" s="1835"/>
      <c r="QGH1" s="1835"/>
      <c r="QGI1" s="1835"/>
      <c r="QGJ1" s="1835"/>
      <c r="QGK1" s="1835"/>
      <c r="QGL1" s="1835"/>
      <c r="QGM1" s="1835"/>
      <c r="QGN1" s="1835"/>
      <c r="QGO1" s="1835"/>
      <c r="QGP1" s="1835"/>
      <c r="QGQ1" s="1835"/>
      <c r="QGR1" s="1835"/>
      <c r="QGS1" s="1835"/>
      <c r="QGT1" s="1835"/>
      <c r="QGU1" s="1835"/>
      <c r="QGV1" s="1835"/>
      <c r="QGW1" s="1835"/>
      <c r="QGX1" s="1835"/>
      <c r="QGY1" s="1835"/>
      <c r="QGZ1" s="1835"/>
      <c r="QHA1" s="1835"/>
      <c r="QHB1" s="1835"/>
      <c r="QHC1" s="1835"/>
      <c r="QHD1" s="1835"/>
      <c r="QHE1" s="1835"/>
      <c r="QHF1" s="1835"/>
      <c r="QHG1" s="1835"/>
      <c r="QHH1" s="1835"/>
      <c r="QHI1" s="1835"/>
      <c r="QHJ1" s="1835"/>
      <c r="QHK1" s="1835"/>
      <c r="QHL1" s="1835"/>
      <c r="QHM1" s="1835"/>
      <c r="QHN1" s="1835"/>
      <c r="QHO1" s="1835"/>
      <c r="QHP1" s="1835"/>
      <c r="QHQ1" s="1835"/>
      <c r="QHR1" s="1835"/>
      <c r="QHS1" s="1835"/>
      <c r="QHT1" s="1835"/>
      <c r="QHU1" s="1835"/>
      <c r="QHV1" s="1835"/>
      <c r="QHW1" s="1835"/>
      <c r="QHX1" s="1835"/>
      <c r="QHY1" s="1835"/>
      <c r="QHZ1" s="1835"/>
      <c r="QIA1" s="1835"/>
      <c r="QIB1" s="1835"/>
      <c r="QIC1" s="1835"/>
      <c r="QID1" s="1835"/>
      <c r="QIE1" s="1835"/>
      <c r="QIF1" s="1835"/>
      <c r="QIG1" s="1835"/>
      <c r="QIH1" s="1835"/>
      <c r="QII1" s="1835"/>
      <c r="QIJ1" s="1835"/>
      <c r="QIK1" s="1835"/>
      <c r="QIL1" s="1835"/>
      <c r="QIM1" s="1835"/>
      <c r="QIN1" s="1835"/>
      <c r="QIO1" s="1835"/>
      <c r="QIP1" s="1835"/>
      <c r="QIQ1" s="1835"/>
      <c r="QIR1" s="1835"/>
      <c r="QIS1" s="1835"/>
      <c r="QIT1" s="1835"/>
      <c r="QIU1" s="1835"/>
      <c r="QIV1" s="1835"/>
      <c r="QIW1" s="1835"/>
      <c r="QIX1" s="1835"/>
      <c r="QIY1" s="1835"/>
      <c r="QIZ1" s="1835"/>
      <c r="QJA1" s="1835"/>
      <c r="QJB1" s="1835"/>
      <c r="QJC1" s="1835"/>
      <c r="QJD1" s="1835"/>
      <c r="QJE1" s="1835"/>
      <c r="QJF1" s="1835"/>
      <c r="QJG1" s="1835"/>
      <c r="QJH1" s="1835"/>
      <c r="QJI1" s="1835"/>
      <c r="QJJ1" s="1835"/>
      <c r="QJK1" s="1835"/>
      <c r="QJL1" s="1835"/>
      <c r="QJM1" s="1835"/>
      <c r="QJN1" s="1835"/>
      <c r="QJO1" s="1835"/>
      <c r="QJP1" s="1835"/>
      <c r="QJQ1" s="1835"/>
      <c r="QJR1" s="1835"/>
      <c r="QJS1" s="1835"/>
      <c r="QJT1" s="1835"/>
      <c r="QJU1" s="1835"/>
      <c r="QJV1" s="1835"/>
      <c r="QJW1" s="1835"/>
      <c r="QJX1" s="1835"/>
      <c r="QJY1" s="1835"/>
      <c r="QJZ1" s="1835"/>
      <c r="QKA1" s="1835"/>
      <c r="QKB1" s="1835"/>
      <c r="QKC1" s="1835"/>
      <c r="QKD1" s="1835"/>
      <c r="QKE1" s="1835"/>
      <c r="QKF1" s="1835"/>
      <c r="QKG1" s="1835"/>
      <c r="QKH1" s="1835"/>
      <c r="QKI1" s="1835"/>
      <c r="QKJ1" s="1835"/>
      <c r="QKK1" s="1835"/>
      <c r="QKL1" s="1835"/>
      <c r="QKM1" s="1835"/>
      <c r="QKN1" s="1835"/>
      <c r="QKO1" s="1835"/>
      <c r="QKP1" s="1835"/>
      <c r="QKQ1" s="1835"/>
      <c r="QKR1" s="1835"/>
      <c r="QKS1" s="1835"/>
      <c r="QKT1" s="1835"/>
      <c r="QKU1" s="1835"/>
      <c r="QKV1" s="1835"/>
      <c r="QKW1" s="1835"/>
      <c r="QKX1" s="1835"/>
      <c r="QKY1" s="1835"/>
      <c r="QKZ1" s="1835"/>
      <c r="QLA1" s="1835"/>
      <c r="QLB1" s="1835"/>
      <c r="QLC1" s="1835"/>
      <c r="QLD1" s="1835"/>
      <c r="QLE1" s="1835"/>
      <c r="QLF1" s="1835"/>
      <c r="QLG1" s="1835"/>
      <c r="QLH1" s="1835"/>
      <c r="QLI1" s="1835"/>
      <c r="QLJ1" s="1835"/>
      <c r="QLK1" s="1835"/>
      <c r="QLL1" s="1835"/>
      <c r="QLM1" s="1835"/>
      <c r="QLN1" s="1835"/>
      <c r="QLO1" s="1835"/>
      <c r="QLP1" s="1835"/>
      <c r="QLQ1" s="1835"/>
      <c r="QLR1" s="1835"/>
      <c r="QLS1" s="1835"/>
      <c r="QLT1" s="1835"/>
      <c r="QLU1" s="1835"/>
      <c r="QLV1" s="1835"/>
      <c r="QLW1" s="1835"/>
      <c r="QLX1" s="1835"/>
      <c r="QLY1" s="1835"/>
      <c r="QLZ1" s="1835"/>
      <c r="QMA1" s="1835"/>
      <c r="QMB1" s="1835"/>
      <c r="QMC1" s="1835"/>
      <c r="QMD1" s="1835"/>
      <c r="QME1" s="1835"/>
      <c r="QMF1" s="1835"/>
      <c r="QMG1" s="1835"/>
      <c r="QMH1" s="1835"/>
      <c r="QMI1" s="1835"/>
      <c r="QMJ1" s="1835"/>
      <c r="QMK1" s="1835"/>
      <c r="QML1" s="1835"/>
      <c r="QMM1" s="1835"/>
      <c r="QMN1" s="1835"/>
      <c r="QMO1" s="1835"/>
      <c r="QMP1" s="1835"/>
      <c r="QMQ1" s="1835"/>
      <c r="QMR1" s="1835"/>
      <c r="QMS1" s="1835"/>
      <c r="QMT1" s="1835"/>
      <c r="QMU1" s="1835"/>
      <c r="QMV1" s="1835"/>
      <c r="QMW1" s="1835"/>
      <c r="QMX1" s="1835"/>
      <c r="QMY1" s="1835"/>
      <c r="QMZ1" s="1835"/>
      <c r="QNA1" s="1835"/>
      <c r="QNB1" s="1835"/>
      <c r="QNC1" s="1835"/>
      <c r="QND1" s="1835"/>
      <c r="QNE1" s="1835"/>
      <c r="QNF1" s="1835"/>
      <c r="QNG1" s="1835"/>
      <c r="QNH1" s="1835"/>
      <c r="QNI1" s="1835"/>
      <c r="QNJ1" s="1835"/>
      <c r="QNK1" s="1835"/>
      <c r="QNL1" s="1835"/>
      <c r="QNM1" s="1835"/>
      <c r="QNN1" s="1835"/>
      <c r="QNO1" s="1835"/>
      <c r="QNP1" s="1835"/>
      <c r="QNQ1" s="1835"/>
      <c r="QNR1" s="1835"/>
      <c r="QNS1" s="1835"/>
      <c r="QNT1" s="1835"/>
      <c r="QNU1" s="1835"/>
      <c r="QNV1" s="1835"/>
      <c r="QNW1" s="1835"/>
      <c r="QNX1" s="1835"/>
      <c r="QNY1" s="1835"/>
      <c r="QNZ1" s="1835"/>
      <c r="QOA1" s="1835"/>
      <c r="QOB1" s="1835"/>
      <c r="QOC1" s="1835"/>
      <c r="QOD1" s="1835"/>
      <c r="QOE1" s="1835"/>
      <c r="QOF1" s="1835"/>
      <c r="QOG1" s="1835"/>
      <c r="QOH1" s="1835"/>
      <c r="QOI1" s="1835"/>
      <c r="QOJ1" s="1835"/>
      <c r="QOK1" s="1835"/>
      <c r="QOL1" s="1835"/>
      <c r="QOM1" s="1835"/>
      <c r="QON1" s="1835"/>
      <c r="QOO1" s="1835"/>
      <c r="QOP1" s="1835"/>
      <c r="QOQ1" s="1835"/>
      <c r="QOR1" s="1835"/>
      <c r="QOS1" s="1835"/>
      <c r="QOT1" s="1835"/>
      <c r="QOU1" s="1835"/>
      <c r="QOV1" s="1835"/>
      <c r="QOW1" s="1835"/>
      <c r="QOX1" s="1835"/>
      <c r="QOY1" s="1835"/>
      <c r="QOZ1" s="1835"/>
      <c r="QPA1" s="1835"/>
      <c r="QPB1" s="1835"/>
      <c r="QPC1" s="1835"/>
      <c r="QPD1" s="1835"/>
      <c r="QPE1" s="1835"/>
      <c r="QPF1" s="1835"/>
      <c r="QPG1" s="1835"/>
      <c r="QPH1" s="1835"/>
      <c r="QPI1" s="1835"/>
      <c r="QPJ1" s="1835"/>
      <c r="QPK1" s="1835"/>
      <c r="QPL1" s="1835"/>
      <c r="QPM1" s="1835"/>
      <c r="QPN1" s="1835"/>
      <c r="QPO1" s="1835"/>
      <c r="QPP1" s="1835"/>
      <c r="QPQ1" s="1835"/>
      <c r="QPR1" s="1835"/>
      <c r="QPS1" s="1835"/>
      <c r="QPT1" s="1835"/>
      <c r="QPU1" s="1835"/>
      <c r="QPV1" s="1835"/>
      <c r="QPW1" s="1835"/>
      <c r="QPX1" s="1835"/>
      <c r="QPY1" s="1835"/>
      <c r="QPZ1" s="1835"/>
      <c r="QQA1" s="1835"/>
      <c r="QQB1" s="1835"/>
      <c r="QQC1" s="1835"/>
      <c r="QQD1" s="1835"/>
      <c r="QQE1" s="1835"/>
      <c r="QQF1" s="1835"/>
      <c r="QQG1" s="1835"/>
      <c r="QQH1" s="1835"/>
      <c r="QQI1" s="1835"/>
      <c r="QQJ1" s="1835"/>
      <c r="QQK1" s="1835"/>
      <c r="QQL1" s="1835"/>
      <c r="QQM1" s="1835"/>
      <c r="QQN1" s="1835"/>
      <c r="QQO1" s="1835"/>
      <c r="QQP1" s="1835"/>
      <c r="QQQ1" s="1835"/>
      <c r="QQR1" s="1835"/>
      <c r="QQS1" s="1835"/>
      <c r="QQT1" s="1835"/>
      <c r="QQU1" s="1835"/>
      <c r="QQV1" s="1835"/>
      <c r="QQW1" s="1835"/>
      <c r="QQX1" s="1835"/>
      <c r="QQY1" s="1835"/>
      <c r="QQZ1" s="1835"/>
      <c r="QRA1" s="1835"/>
      <c r="QRB1" s="1835"/>
      <c r="QRC1" s="1835"/>
      <c r="QRD1" s="1835"/>
      <c r="QRE1" s="1835"/>
      <c r="QRF1" s="1835"/>
      <c r="QRG1" s="1835"/>
      <c r="QRH1" s="1835"/>
      <c r="QRI1" s="1835"/>
      <c r="QRJ1" s="1835"/>
      <c r="QRK1" s="1835"/>
      <c r="QRL1" s="1835"/>
      <c r="QRM1" s="1835"/>
      <c r="QRN1" s="1835"/>
      <c r="QRO1" s="1835"/>
      <c r="QRP1" s="1835"/>
      <c r="QRQ1" s="1835"/>
      <c r="QRR1" s="1835"/>
      <c r="QRS1" s="1835"/>
      <c r="QRT1" s="1835"/>
      <c r="QRU1" s="1835"/>
      <c r="QRV1" s="1835"/>
      <c r="QRW1" s="1835"/>
      <c r="QRX1" s="1835"/>
      <c r="QRY1" s="1835"/>
      <c r="QRZ1" s="1835"/>
      <c r="QSA1" s="1835"/>
      <c r="QSB1" s="1835"/>
      <c r="QSC1" s="1835"/>
      <c r="QSD1" s="1835"/>
      <c r="QSE1" s="1835"/>
      <c r="QSF1" s="1835"/>
      <c r="QSG1" s="1835"/>
      <c r="QSH1" s="1835"/>
      <c r="QSI1" s="1835"/>
      <c r="QSJ1" s="1835"/>
      <c r="QSK1" s="1835"/>
      <c r="QSL1" s="1835"/>
      <c r="QSM1" s="1835"/>
      <c r="QSN1" s="1835"/>
      <c r="QSO1" s="1835"/>
      <c r="QSP1" s="1835"/>
      <c r="QSQ1" s="1835"/>
      <c r="QSR1" s="1835"/>
      <c r="QSS1" s="1835"/>
      <c r="QST1" s="1835"/>
      <c r="QSU1" s="1835"/>
      <c r="QSV1" s="1835"/>
      <c r="QSW1" s="1835"/>
      <c r="QSX1" s="1835"/>
      <c r="QSY1" s="1835"/>
      <c r="QSZ1" s="1835"/>
      <c r="QTA1" s="1835"/>
      <c r="QTB1" s="1835"/>
      <c r="QTC1" s="1835"/>
      <c r="QTD1" s="1835"/>
      <c r="QTE1" s="1835"/>
      <c r="QTF1" s="1835"/>
      <c r="QTG1" s="1835"/>
      <c r="QTH1" s="1835"/>
      <c r="QTI1" s="1835"/>
      <c r="QTJ1" s="1835"/>
      <c r="QTK1" s="1835"/>
      <c r="QTL1" s="1835"/>
      <c r="QTM1" s="1835"/>
      <c r="QTN1" s="1835"/>
      <c r="QTO1" s="1835"/>
      <c r="QTP1" s="1835"/>
      <c r="QTQ1" s="1835"/>
      <c r="QTR1" s="1835"/>
      <c r="QTS1" s="1835"/>
      <c r="QTT1" s="1835"/>
      <c r="QTU1" s="1835"/>
      <c r="QTV1" s="1835"/>
      <c r="QTW1" s="1835"/>
      <c r="QTX1" s="1835"/>
      <c r="QTY1" s="1835"/>
      <c r="QTZ1" s="1835"/>
      <c r="QUA1" s="1835"/>
      <c r="QUB1" s="1835"/>
      <c r="QUC1" s="1835"/>
      <c r="QUD1" s="1835"/>
      <c r="QUE1" s="1835"/>
      <c r="QUF1" s="1835"/>
      <c r="QUG1" s="1835"/>
      <c r="QUH1" s="1835"/>
      <c r="QUI1" s="1835"/>
      <c r="QUJ1" s="1835"/>
      <c r="QUK1" s="1835"/>
      <c r="QUL1" s="1835"/>
      <c r="QUM1" s="1835"/>
      <c r="QUN1" s="1835"/>
      <c r="QUO1" s="1835"/>
      <c r="QUP1" s="1835"/>
      <c r="QUQ1" s="1835"/>
      <c r="QUR1" s="1835"/>
      <c r="QUS1" s="1835"/>
      <c r="QUT1" s="1835"/>
      <c r="QUU1" s="1835"/>
      <c r="QUV1" s="1835"/>
      <c r="QUW1" s="1835"/>
      <c r="QUX1" s="1835"/>
      <c r="QUY1" s="1835"/>
      <c r="QUZ1" s="1835"/>
      <c r="QVA1" s="1835"/>
      <c r="QVB1" s="1835"/>
      <c r="QVC1" s="1835"/>
      <c r="QVD1" s="1835"/>
      <c r="QVE1" s="1835"/>
      <c r="QVF1" s="1835"/>
      <c r="QVG1" s="1835"/>
      <c r="QVH1" s="1835"/>
      <c r="QVI1" s="1835"/>
      <c r="QVJ1" s="1835"/>
      <c r="QVK1" s="1835"/>
      <c r="QVL1" s="1835"/>
      <c r="QVM1" s="1835"/>
      <c r="QVN1" s="1835"/>
      <c r="QVO1" s="1835"/>
      <c r="QVP1" s="1835"/>
      <c r="QVQ1" s="1835"/>
      <c r="QVR1" s="1835"/>
      <c r="QVS1" s="1835"/>
      <c r="QVT1" s="1835"/>
      <c r="QVU1" s="1835"/>
      <c r="QVV1" s="1835"/>
      <c r="QVW1" s="1835"/>
      <c r="QVX1" s="1835"/>
      <c r="QVY1" s="1835"/>
      <c r="QVZ1" s="1835"/>
      <c r="QWA1" s="1835"/>
      <c r="QWB1" s="1835"/>
      <c r="QWC1" s="1835"/>
      <c r="QWD1" s="1835"/>
      <c r="QWE1" s="1835"/>
      <c r="QWF1" s="1835"/>
      <c r="QWG1" s="1835"/>
      <c r="QWH1" s="1835"/>
      <c r="QWI1" s="1835"/>
      <c r="QWJ1" s="1835"/>
      <c r="QWK1" s="1835"/>
      <c r="QWL1" s="1835"/>
      <c r="QWM1" s="1835"/>
      <c r="QWN1" s="1835"/>
      <c r="QWO1" s="1835"/>
      <c r="QWP1" s="1835"/>
      <c r="QWQ1" s="1835"/>
      <c r="QWR1" s="1835"/>
      <c r="QWS1" s="1835"/>
      <c r="QWT1" s="1835"/>
      <c r="QWU1" s="1835"/>
      <c r="QWV1" s="1835"/>
      <c r="QWW1" s="1835"/>
      <c r="QWX1" s="1835"/>
      <c r="QWY1" s="1835"/>
      <c r="QWZ1" s="1835"/>
      <c r="QXA1" s="1835"/>
      <c r="QXB1" s="1835"/>
      <c r="QXC1" s="1835"/>
      <c r="QXD1" s="1835"/>
      <c r="QXE1" s="1835"/>
      <c r="QXF1" s="1835"/>
      <c r="QXG1" s="1835"/>
      <c r="QXH1" s="1835"/>
      <c r="QXI1" s="1835"/>
      <c r="QXJ1" s="1835"/>
      <c r="QXK1" s="1835"/>
      <c r="QXL1" s="1835"/>
      <c r="QXM1" s="1835"/>
      <c r="QXN1" s="1835"/>
      <c r="QXO1" s="1835"/>
      <c r="QXP1" s="1835"/>
      <c r="QXQ1" s="1835"/>
      <c r="QXR1" s="1835"/>
      <c r="QXS1" s="1835"/>
      <c r="QXT1" s="1835"/>
      <c r="QXU1" s="1835"/>
      <c r="QXV1" s="1835"/>
      <c r="QXW1" s="1835"/>
      <c r="QXX1" s="1835"/>
      <c r="QXY1" s="1835"/>
      <c r="QXZ1" s="1835"/>
      <c r="QYA1" s="1835"/>
      <c r="QYB1" s="1835"/>
      <c r="QYC1" s="1835"/>
      <c r="QYD1" s="1835"/>
      <c r="QYE1" s="1835"/>
      <c r="QYF1" s="1835"/>
      <c r="QYG1" s="1835"/>
      <c r="QYH1" s="1835"/>
      <c r="QYI1" s="1835"/>
      <c r="QYJ1" s="1835"/>
      <c r="QYK1" s="1835"/>
      <c r="QYL1" s="1835"/>
      <c r="QYM1" s="1835"/>
      <c r="QYN1" s="1835"/>
      <c r="QYO1" s="1835"/>
      <c r="QYP1" s="1835"/>
      <c r="QYQ1" s="1835"/>
      <c r="QYR1" s="1835"/>
      <c r="QYS1" s="1835"/>
      <c r="QYT1" s="1835"/>
      <c r="QYU1" s="1835"/>
      <c r="QYV1" s="1835"/>
      <c r="QYW1" s="1835"/>
      <c r="QYX1" s="1835"/>
      <c r="QYY1" s="1835"/>
      <c r="QYZ1" s="1835"/>
      <c r="QZA1" s="1835"/>
      <c r="QZB1" s="1835"/>
      <c r="QZC1" s="1835"/>
      <c r="QZD1" s="1835"/>
      <c r="QZE1" s="1835"/>
      <c r="QZF1" s="1835"/>
      <c r="QZG1" s="1835"/>
      <c r="QZH1" s="1835"/>
      <c r="QZI1" s="1835"/>
      <c r="QZJ1" s="1835"/>
      <c r="QZK1" s="1835"/>
      <c r="QZL1" s="1835"/>
      <c r="QZM1" s="1835"/>
      <c r="QZN1" s="1835"/>
      <c r="QZO1" s="1835"/>
      <c r="QZP1" s="1835"/>
      <c r="QZQ1" s="1835"/>
      <c r="QZR1" s="1835"/>
      <c r="QZS1" s="1835"/>
      <c r="QZT1" s="1835"/>
      <c r="QZU1" s="1835"/>
      <c r="QZV1" s="1835"/>
      <c r="QZW1" s="1835"/>
      <c r="QZX1" s="1835"/>
      <c r="QZY1" s="1835"/>
      <c r="QZZ1" s="1835"/>
      <c r="RAA1" s="1835"/>
      <c r="RAB1" s="1835"/>
      <c r="RAC1" s="1835"/>
      <c r="RAD1" s="1835"/>
      <c r="RAE1" s="1835"/>
      <c r="RAF1" s="1835"/>
      <c r="RAG1" s="1835"/>
      <c r="RAH1" s="1835"/>
      <c r="RAI1" s="1835"/>
      <c r="RAJ1" s="1835"/>
      <c r="RAK1" s="1835"/>
      <c r="RAL1" s="1835"/>
      <c r="RAM1" s="1835"/>
      <c r="RAN1" s="1835"/>
      <c r="RAO1" s="1835"/>
      <c r="RAP1" s="1835"/>
      <c r="RAQ1" s="1835"/>
      <c r="RAR1" s="1835"/>
      <c r="RAS1" s="1835"/>
      <c r="RAT1" s="1835"/>
      <c r="RAU1" s="1835"/>
      <c r="RAV1" s="1835"/>
      <c r="RAW1" s="1835"/>
      <c r="RAX1" s="1835"/>
      <c r="RAY1" s="1835"/>
      <c r="RAZ1" s="1835"/>
      <c r="RBA1" s="1835"/>
      <c r="RBB1" s="1835"/>
      <c r="RBC1" s="1835"/>
      <c r="RBD1" s="1835"/>
      <c r="RBE1" s="1835"/>
      <c r="RBF1" s="1835"/>
      <c r="RBG1" s="1835"/>
      <c r="RBH1" s="1835"/>
      <c r="RBI1" s="1835"/>
      <c r="RBJ1" s="1835"/>
      <c r="RBK1" s="1835"/>
      <c r="RBL1" s="1835"/>
      <c r="RBM1" s="1835"/>
      <c r="RBN1" s="1835"/>
      <c r="RBO1" s="1835"/>
      <c r="RBP1" s="1835"/>
      <c r="RBQ1" s="1835"/>
      <c r="RBR1" s="1835"/>
      <c r="RBS1" s="1835"/>
      <c r="RBT1" s="1835"/>
      <c r="RBU1" s="1835"/>
      <c r="RBV1" s="1835"/>
      <c r="RBW1" s="1835"/>
      <c r="RBX1" s="1835"/>
      <c r="RBY1" s="1835"/>
      <c r="RBZ1" s="1835"/>
      <c r="RCA1" s="1835"/>
      <c r="RCB1" s="1835"/>
      <c r="RCC1" s="1835"/>
      <c r="RCD1" s="1835"/>
      <c r="RCE1" s="1835"/>
      <c r="RCF1" s="1835"/>
      <c r="RCG1" s="1835"/>
      <c r="RCH1" s="1835"/>
      <c r="RCI1" s="1835"/>
      <c r="RCJ1" s="1835"/>
      <c r="RCK1" s="1835"/>
      <c r="RCL1" s="1835"/>
      <c r="RCM1" s="1835"/>
      <c r="RCN1" s="1835"/>
      <c r="RCO1" s="1835"/>
      <c r="RCP1" s="1835"/>
      <c r="RCQ1" s="1835"/>
      <c r="RCR1" s="1835"/>
      <c r="RCS1" s="1835"/>
      <c r="RCT1" s="1835"/>
      <c r="RCU1" s="1835"/>
      <c r="RCV1" s="1835"/>
      <c r="RCW1" s="1835"/>
      <c r="RCX1" s="1835"/>
      <c r="RCY1" s="1835"/>
      <c r="RCZ1" s="1835"/>
      <c r="RDA1" s="1835"/>
      <c r="RDB1" s="1835"/>
      <c r="RDC1" s="1835"/>
      <c r="RDD1" s="1835"/>
      <c r="RDE1" s="1835"/>
      <c r="RDF1" s="1835"/>
      <c r="RDG1" s="1835"/>
      <c r="RDH1" s="1835"/>
      <c r="RDI1" s="1835"/>
      <c r="RDJ1" s="1835"/>
      <c r="RDK1" s="1835"/>
      <c r="RDL1" s="1835"/>
      <c r="RDM1" s="1835"/>
      <c r="RDN1" s="1835"/>
      <c r="RDO1" s="1835"/>
      <c r="RDP1" s="1835"/>
      <c r="RDQ1" s="1835"/>
      <c r="RDR1" s="1835"/>
      <c r="RDS1" s="1835"/>
      <c r="RDT1" s="1835"/>
      <c r="RDU1" s="1835"/>
      <c r="RDV1" s="1835"/>
      <c r="RDW1" s="1835"/>
      <c r="RDX1" s="1835"/>
      <c r="RDY1" s="1835"/>
      <c r="RDZ1" s="1835"/>
      <c r="REA1" s="1835"/>
      <c r="REB1" s="1835"/>
      <c r="REC1" s="1835"/>
      <c r="RED1" s="1835"/>
      <c r="REE1" s="1835"/>
      <c r="REF1" s="1835"/>
      <c r="REG1" s="1835"/>
      <c r="REH1" s="1835"/>
      <c r="REI1" s="1835"/>
      <c r="REJ1" s="1835"/>
      <c r="REK1" s="1835"/>
      <c r="REL1" s="1835"/>
      <c r="REM1" s="1835"/>
      <c r="REN1" s="1835"/>
      <c r="REO1" s="1835"/>
      <c r="REP1" s="1835"/>
      <c r="REQ1" s="1835"/>
      <c r="RER1" s="1835"/>
      <c r="RES1" s="1835"/>
      <c r="RET1" s="1835"/>
      <c r="REU1" s="1835"/>
      <c r="REV1" s="1835"/>
      <c r="REW1" s="1835"/>
      <c r="REX1" s="1835"/>
      <c r="REY1" s="1835"/>
      <c r="REZ1" s="1835"/>
      <c r="RFA1" s="1835"/>
      <c r="RFB1" s="1835"/>
      <c r="RFC1" s="1835"/>
      <c r="RFD1" s="1835"/>
      <c r="RFE1" s="1835"/>
      <c r="RFF1" s="1835"/>
      <c r="RFG1" s="1835"/>
      <c r="RFH1" s="1835"/>
      <c r="RFI1" s="1835"/>
      <c r="RFJ1" s="1835"/>
      <c r="RFK1" s="1835"/>
      <c r="RFL1" s="1835"/>
      <c r="RFM1" s="1835"/>
      <c r="RFN1" s="1835"/>
      <c r="RFO1" s="1835"/>
      <c r="RFP1" s="1835"/>
      <c r="RFQ1" s="1835"/>
      <c r="RFR1" s="1835"/>
      <c r="RFS1" s="1835"/>
      <c r="RFT1" s="1835"/>
      <c r="RFU1" s="1835"/>
      <c r="RFV1" s="1835"/>
      <c r="RFW1" s="1835"/>
      <c r="RFX1" s="1835"/>
      <c r="RFY1" s="1835"/>
      <c r="RFZ1" s="1835"/>
      <c r="RGA1" s="1835"/>
      <c r="RGB1" s="1835"/>
      <c r="RGC1" s="1835"/>
      <c r="RGD1" s="1835"/>
      <c r="RGE1" s="1835"/>
      <c r="RGF1" s="1835"/>
      <c r="RGG1" s="1835"/>
      <c r="RGH1" s="1835"/>
      <c r="RGI1" s="1835"/>
      <c r="RGJ1" s="1835"/>
      <c r="RGK1" s="1835"/>
      <c r="RGL1" s="1835"/>
      <c r="RGM1" s="1835"/>
      <c r="RGN1" s="1835"/>
      <c r="RGO1" s="1835"/>
      <c r="RGP1" s="1835"/>
      <c r="RGQ1" s="1835"/>
      <c r="RGR1" s="1835"/>
      <c r="RGS1" s="1835"/>
      <c r="RGT1" s="1835"/>
      <c r="RGU1" s="1835"/>
      <c r="RGV1" s="1835"/>
      <c r="RGW1" s="1835"/>
      <c r="RGX1" s="1835"/>
      <c r="RGY1" s="1835"/>
      <c r="RGZ1" s="1835"/>
      <c r="RHA1" s="1835"/>
      <c r="RHB1" s="1835"/>
      <c r="RHC1" s="1835"/>
      <c r="RHD1" s="1835"/>
      <c r="RHE1" s="1835"/>
      <c r="RHF1" s="1835"/>
      <c r="RHG1" s="1835"/>
      <c r="RHH1" s="1835"/>
      <c r="RHI1" s="1835"/>
      <c r="RHJ1" s="1835"/>
      <c r="RHK1" s="1835"/>
      <c r="RHL1" s="1835"/>
      <c r="RHM1" s="1835"/>
      <c r="RHN1" s="1835"/>
      <c r="RHO1" s="1835"/>
      <c r="RHP1" s="1835"/>
      <c r="RHQ1" s="1835"/>
      <c r="RHR1" s="1835"/>
      <c r="RHS1" s="1835"/>
      <c r="RHT1" s="1835"/>
      <c r="RHU1" s="1835"/>
      <c r="RHV1" s="1835"/>
      <c r="RHW1" s="1835"/>
      <c r="RHX1" s="1835"/>
      <c r="RHY1" s="1835"/>
      <c r="RHZ1" s="1835"/>
      <c r="RIA1" s="1835"/>
      <c r="RIB1" s="1835"/>
      <c r="RIC1" s="1835"/>
      <c r="RID1" s="1835"/>
      <c r="RIE1" s="1835"/>
      <c r="RIF1" s="1835"/>
      <c r="RIG1" s="1835"/>
      <c r="RIH1" s="1835"/>
      <c r="RII1" s="1835"/>
      <c r="RIJ1" s="1835"/>
      <c r="RIK1" s="1835"/>
      <c r="RIL1" s="1835"/>
      <c r="RIM1" s="1835"/>
      <c r="RIN1" s="1835"/>
      <c r="RIO1" s="1835"/>
      <c r="RIP1" s="1835"/>
      <c r="RIQ1" s="1835"/>
      <c r="RIR1" s="1835"/>
      <c r="RIS1" s="1835"/>
      <c r="RIT1" s="1835"/>
      <c r="RIU1" s="1835"/>
      <c r="RIV1" s="1835"/>
      <c r="RIW1" s="1835"/>
      <c r="RIX1" s="1835"/>
      <c r="RIY1" s="1835"/>
      <c r="RIZ1" s="1835"/>
      <c r="RJA1" s="1835"/>
      <c r="RJB1" s="1835"/>
      <c r="RJC1" s="1835"/>
      <c r="RJD1" s="1835"/>
      <c r="RJE1" s="1835"/>
      <c r="RJF1" s="1835"/>
      <c r="RJG1" s="1835"/>
      <c r="RJH1" s="1835"/>
      <c r="RJI1" s="1835"/>
      <c r="RJJ1" s="1835"/>
      <c r="RJK1" s="1835"/>
      <c r="RJL1" s="1835"/>
      <c r="RJM1" s="1835"/>
      <c r="RJN1" s="1835"/>
      <c r="RJO1" s="1835"/>
      <c r="RJP1" s="1835"/>
      <c r="RJQ1" s="1835"/>
      <c r="RJR1" s="1835"/>
      <c r="RJS1" s="1835"/>
      <c r="RJT1" s="1835"/>
      <c r="RJU1" s="1835"/>
      <c r="RJV1" s="1835"/>
      <c r="RJW1" s="1835"/>
      <c r="RJX1" s="1835"/>
      <c r="RJY1" s="1835"/>
      <c r="RJZ1" s="1835"/>
      <c r="RKA1" s="1835"/>
      <c r="RKB1" s="1835"/>
      <c r="RKC1" s="1835"/>
      <c r="RKD1" s="1835"/>
      <c r="RKE1" s="1835"/>
      <c r="RKF1" s="1835"/>
      <c r="RKG1" s="1835"/>
      <c r="RKH1" s="1835"/>
      <c r="RKI1" s="1835"/>
      <c r="RKJ1" s="1835"/>
      <c r="RKK1" s="1835"/>
      <c r="RKL1" s="1835"/>
      <c r="RKM1" s="1835"/>
      <c r="RKN1" s="1835"/>
      <c r="RKO1" s="1835"/>
      <c r="RKP1" s="1835"/>
      <c r="RKQ1" s="1835"/>
      <c r="RKR1" s="1835"/>
      <c r="RKS1" s="1835"/>
      <c r="RKT1" s="1835"/>
      <c r="RKU1" s="1835"/>
      <c r="RKV1" s="1835"/>
      <c r="RKW1" s="1835"/>
      <c r="RKX1" s="1835"/>
      <c r="RKY1" s="1835"/>
      <c r="RKZ1" s="1835"/>
      <c r="RLA1" s="1835"/>
      <c r="RLB1" s="1835"/>
      <c r="RLC1" s="1835"/>
      <c r="RLD1" s="1835"/>
      <c r="RLE1" s="1835"/>
      <c r="RLF1" s="1835"/>
      <c r="RLG1" s="1835"/>
      <c r="RLH1" s="1835"/>
      <c r="RLI1" s="1835"/>
      <c r="RLJ1" s="1835"/>
      <c r="RLK1" s="1835"/>
      <c r="RLL1" s="1835"/>
      <c r="RLM1" s="1835"/>
      <c r="RLN1" s="1835"/>
      <c r="RLO1" s="1835"/>
      <c r="RLP1" s="1835"/>
      <c r="RLQ1" s="1835"/>
      <c r="RLR1" s="1835"/>
      <c r="RLS1" s="1835"/>
      <c r="RLT1" s="1835"/>
      <c r="RLU1" s="1835"/>
      <c r="RLV1" s="1835"/>
      <c r="RLW1" s="1835"/>
      <c r="RLX1" s="1835"/>
      <c r="RLY1" s="1835"/>
      <c r="RLZ1" s="1835"/>
      <c r="RMA1" s="1835"/>
      <c r="RMB1" s="1835"/>
      <c r="RMC1" s="1835"/>
      <c r="RMD1" s="1835"/>
      <c r="RME1" s="1835"/>
      <c r="RMF1" s="1835"/>
      <c r="RMG1" s="1835"/>
      <c r="RMH1" s="1835"/>
      <c r="RMI1" s="1835"/>
      <c r="RMJ1" s="1835"/>
      <c r="RMK1" s="1835"/>
      <c r="RML1" s="1835"/>
      <c r="RMM1" s="1835"/>
      <c r="RMN1" s="1835"/>
      <c r="RMO1" s="1835"/>
      <c r="RMP1" s="1835"/>
      <c r="RMQ1" s="1835"/>
      <c r="RMR1" s="1835"/>
      <c r="RMS1" s="1835"/>
      <c r="RMT1" s="1835"/>
      <c r="RMU1" s="1835"/>
      <c r="RMV1" s="1835"/>
      <c r="RMW1" s="1835"/>
      <c r="RMX1" s="1835"/>
      <c r="RMY1" s="1835"/>
      <c r="RMZ1" s="1835"/>
      <c r="RNA1" s="1835"/>
      <c r="RNB1" s="1835"/>
      <c r="RNC1" s="1835"/>
      <c r="RND1" s="1835"/>
      <c r="RNE1" s="1835"/>
      <c r="RNF1" s="1835"/>
      <c r="RNG1" s="1835"/>
      <c r="RNH1" s="1835"/>
      <c r="RNI1" s="1835"/>
      <c r="RNJ1" s="1835"/>
      <c r="RNK1" s="1835"/>
      <c r="RNL1" s="1835"/>
      <c r="RNM1" s="1835"/>
      <c r="RNN1" s="1835"/>
      <c r="RNO1" s="1835"/>
      <c r="RNP1" s="1835"/>
      <c r="RNQ1" s="1835"/>
      <c r="RNR1" s="1835"/>
      <c r="RNS1" s="1835"/>
      <c r="RNT1" s="1835"/>
      <c r="RNU1" s="1835"/>
      <c r="RNV1" s="1835"/>
      <c r="RNW1" s="1835"/>
      <c r="RNX1" s="1835"/>
      <c r="RNY1" s="1835"/>
      <c r="RNZ1" s="1835"/>
      <c r="ROA1" s="1835"/>
      <c r="ROB1" s="1835"/>
      <c r="ROC1" s="1835"/>
      <c r="ROD1" s="1835"/>
      <c r="ROE1" s="1835"/>
      <c r="ROF1" s="1835"/>
      <c r="ROG1" s="1835"/>
      <c r="ROH1" s="1835"/>
      <c r="ROI1" s="1835"/>
      <c r="ROJ1" s="1835"/>
      <c r="ROK1" s="1835"/>
      <c r="ROL1" s="1835"/>
      <c r="ROM1" s="1835"/>
      <c r="RON1" s="1835"/>
      <c r="ROO1" s="1835"/>
      <c r="ROP1" s="1835"/>
      <c r="ROQ1" s="1835"/>
      <c r="ROR1" s="1835"/>
      <c r="ROS1" s="1835"/>
      <c r="ROT1" s="1835"/>
      <c r="ROU1" s="1835"/>
      <c r="ROV1" s="1835"/>
      <c r="ROW1" s="1835"/>
      <c r="ROX1" s="1835"/>
      <c r="ROY1" s="1835"/>
      <c r="ROZ1" s="1835"/>
      <c r="RPA1" s="1835"/>
      <c r="RPB1" s="1835"/>
      <c r="RPC1" s="1835"/>
      <c r="RPD1" s="1835"/>
      <c r="RPE1" s="1835"/>
      <c r="RPF1" s="1835"/>
      <c r="RPG1" s="1835"/>
      <c r="RPH1" s="1835"/>
      <c r="RPI1" s="1835"/>
      <c r="RPJ1" s="1835"/>
      <c r="RPK1" s="1835"/>
      <c r="RPL1" s="1835"/>
      <c r="RPM1" s="1835"/>
      <c r="RPN1" s="1835"/>
      <c r="RPO1" s="1835"/>
      <c r="RPP1" s="1835"/>
      <c r="RPQ1" s="1835"/>
      <c r="RPR1" s="1835"/>
      <c r="RPS1" s="1835"/>
      <c r="RPT1" s="1835"/>
      <c r="RPU1" s="1835"/>
      <c r="RPV1" s="1835"/>
      <c r="RPW1" s="1835"/>
      <c r="RPX1" s="1835"/>
      <c r="RPY1" s="1835"/>
      <c r="RPZ1" s="1835"/>
      <c r="RQA1" s="1835"/>
      <c r="RQB1" s="1835"/>
      <c r="RQC1" s="1835"/>
      <c r="RQD1" s="1835"/>
      <c r="RQE1" s="1835"/>
      <c r="RQF1" s="1835"/>
      <c r="RQG1" s="1835"/>
      <c r="RQH1" s="1835"/>
      <c r="RQI1" s="1835"/>
      <c r="RQJ1" s="1835"/>
      <c r="RQK1" s="1835"/>
      <c r="RQL1" s="1835"/>
      <c r="RQM1" s="1835"/>
      <c r="RQN1" s="1835"/>
      <c r="RQO1" s="1835"/>
      <c r="RQP1" s="1835"/>
      <c r="RQQ1" s="1835"/>
      <c r="RQR1" s="1835"/>
      <c r="RQS1" s="1835"/>
      <c r="RQT1" s="1835"/>
      <c r="RQU1" s="1835"/>
      <c r="RQV1" s="1835"/>
      <c r="RQW1" s="1835"/>
      <c r="RQX1" s="1835"/>
      <c r="RQY1" s="1835"/>
      <c r="RQZ1" s="1835"/>
      <c r="RRA1" s="1835"/>
      <c r="RRB1" s="1835"/>
      <c r="RRC1" s="1835"/>
      <c r="RRD1" s="1835"/>
      <c r="RRE1" s="1835"/>
      <c r="RRF1" s="1835"/>
      <c r="RRG1" s="1835"/>
      <c r="RRH1" s="1835"/>
      <c r="RRI1" s="1835"/>
      <c r="RRJ1" s="1835"/>
      <c r="RRK1" s="1835"/>
      <c r="RRL1" s="1835"/>
      <c r="RRM1" s="1835"/>
      <c r="RRN1" s="1835"/>
      <c r="RRO1" s="1835"/>
      <c r="RRP1" s="1835"/>
      <c r="RRQ1" s="1835"/>
      <c r="RRR1" s="1835"/>
      <c r="RRS1" s="1835"/>
      <c r="RRT1" s="1835"/>
      <c r="RRU1" s="1835"/>
      <c r="RRV1" s="1835"/>
      <c r="RRW1" s="1835"/>
      <c r="RRX1" s="1835"/>
      <c r="RRY1" s="1835"/>
      <c r="RRZ1" s="1835"/>
      <c r="RSA1" s="1835"/>
      <c r="RSB1" s="1835"/>
      <c r="RSC1" s="1835"/>
      <c r="RSD1" s="1835"/>
      <c r="RSE1" s="1835"/>
      <c r="RSF1" s="1835"/>
      <c r="RSG1" s="1835"/>
      <c r="RSH1" s="1835"/>
      <c r="RSI1" s="1835"/>
      <c r="RSJ1" s="1835"/>
      <c r="RSK1" s="1835"/>
      <c r="RSL1" s="1835"/>
      <c r="RSM1" s="1835"/>
      <c r="RSN1" s="1835"/>
      <c r="RSO1" s="1835"/>
      <c r="RSP1" s="1835"/>
      <c r="RSQ1" s="1835"/>
      <c r="RSR1" s="1835"/>
      <c r="RSS1" s="1835"/>
      <c r="RST1" s="1835"/>
      <c r="RSU1" s="1835"/>
      <c r="RSV1" s="1835"/>
      <c r="RSW1" s="1835"/>
      <c r="RSX1" s="1835"/>
      <c r="RSY1" s="1835"/>
      <c r="RSZ1" s="1835"/>
      <c r="RTA1" s="1835"/>
      <c r="RTB1" s="1835"/>
      <c r="RTC1" s="1835"/>
      <c r="RTD1" s="1835"/>
      <c r="RTE1" s="1835"/>
      <c r="RTF1" s="1835"/>
      <c r="RTG1" s="1835"/>
      <c r="RTH1" s="1835"/>
      <c r="RTI1" s="1835"/>
      <c r="RTJ1" s="1835"/>
      <c r="RTK1" s="1835"/>
      <c r="RTL1" s="1835"/>
      <c r="RTM1" s="1835"/>
      <c r="RTN1" s="1835"/>
      <c r="RTO1" s="1835"/>
      <c r="RTP1" s="1835"/>
      <c r="RTQ1" s="1835"/>
      <c r="RTR1" s="1835"/>
      <c r="RTS1" s="1835"/>
      <c r="RTT1" s="1835"/>
      <c r="RTU1" s="1835"/>
      <c r="RTV1" s="1835"/>
      <c r="RTW1" s="1835"/>
      <c r="RTX1" s="1835"/>
      <c r="RTY1" s="1835"/>
      <c r="RTZ1" s="1835"/>
      <c r="RUA1" s="1835"/>
      <c r="RUB1" s="1835"/>
      <c r="RUC1" s="1835"/>
      <c r="RUD1" s="1835"/>
      <c r="RUE1" s="1835"/>
      <c r="RUF1" s="1835"/>
      <c r="RUG1" s="1835"/>
      <c r="RUH1" s="1835"/>
      <c r="RUI1" s="1835"/>
      <c r="RUJ1" s="1835"/>
      <c r="RUK1" s="1835"/>
      <c r="RUL1" s="1835"/>
      <c r="RUM1" s="1835"/>
      <c r="RUN1" s="1835"/>
      <c r="RUO1" s="1835"/>
      <c r="RUP1" s="1835"/>
      <c r="RUQ1" s="1835"/>
      <c r="RUR1" s="1835"/>
      <c r="RUS1" s="1835"/>
      <c r="RUT1" s="1835"/>
      <c r="RUU1" s="1835"/>
      <c r="RUV1" s="1835"/>
      <c r="RUW1" s="1835"/>
      <c r="RUX1" s="1835"/>
      <c r="RUY1" s="1835"/>
      <c r="RUZ1" s="1835"/>
      <c r="RVA1" s="1835"/>
      <c r="RVB1" s="1835"/>
      <c r="RVC1" s="1835"/>
      <c r="RVD1" s="1835"/>
      <c r="RVE1" s="1835"/>
      <c r="RVF1" s="1835"/>
      <c r="RVG1" s="1835"/>
      <c r="RVH1" s="1835"/>
      <c r="RVI1" s="1835"/>
      <c r="RVJ1" s="1835"/>
      <c r="RVK1" s="1835"/>
      <c r="RVL1" s="1835"/>
      <c r="RVM1" s="1835"/>
      <c r="RVN1" s="1835"/>
      <c r="RVO1" s="1835"/>
      <c r="RVP1" s="1835"/>
      <c r="RVQ1" s="1835"/>
      <c r="RVR1" s="1835"/>
      <c r="RVS1" s="1835"/>
      <c r="RVT1" s="1835"/>
      <c r="RVU1" s="1835"/>
      <c r="RVV1" s="1835"/>
      <c r="RVW1" s="1835"/>
      <c r="RVX1" s="1835"/>
      <c r="RVY1" s="1835"/>
      <c r="RVZ1" s="1835"/>
      <c r="RWA1" s="1835"/>
      <c r="RWB1" s="1835"/>
      <c r="RWC1" s="1835"/>
      <c r="RWD1" s="1835"/>
      <c r="RWE1" s="1835"/>
      <c r="RWF1" s="1835"/>
      <c r="RWG1" s="1835"/>
      <c r="RWH1" s="1835"/>
      <c r="RWI1" s="1835"/>
      <c r="RWJ1" s="1835"/>
      <c r="RWK1" s="1835"/>
      <c r="RWL1" s="1835"/>
      <c r="RWM1" s="1835"/>
      <c r="RWN1" s="1835"/>
      <c r="RWO1" s="1835"/>
      <c r="RWP1" s="1835"/>
      <c r="RWQ1" s="1835"/>
      <c r="RWR1" s="1835"/>
      <c r="RWS1" s="1835"/>
      <c r="RWT1" s="1835"/>
      <c r="RWU1" s="1835"/>
      <c r="RWV1" s="1835"/>
      <c r="RWW1" s="1835"/>
      <c r="RWX1" s="1835"/>
      <c r="RWY1" s="1835"/>
      <c r="RWZ1" s="1835"/>
      <c r="RXA1" s="1835"/>
      <c r="RXB1" s="1835"/>
      <c r="RXC1" s="1835"/>
      <c r="RXD1" s="1835"/>
      <c r="RXE1" s="1835"/>
      <c r="RXF1" s="1835"/>
      <c r="RXG1" s="1835"/>
      <c r="RXH1" s="1835"/>
      <c r="RXI1" s="1835"/>
      <c r="RXJ1" s="1835"/>
      <c r="RXK1" s="1835"/>
      <c r="RXL1" s="1835"/>
      <c r="RXM1" s="1835"/>
      <c r="RXN1" s="1835"/>
      <c r="RXO1" s="1835"/>
      <c r="RXP1" s="1835"/>
      <c r="RXQ1" s="1835"/>
      <c r="RXR1" s="1835"/>
      <c r="RXS1" s="1835"/>
      <c r="RXT1" s="1835"/>
      <c r="RXU1" s="1835"/>
      <c r="RXV1" s="1835"/>
      <c r="RXW1" s="1835"/>
      <c r="RXX1" s="1835"/>
      <c r="RXY1" s="1835"/>
      <c r="RXZ1" s="1835"/>
      <c r="RYA1" s="1835"/>
      <c r="RYB1" s="1835"/>
      <c r="RYC1" s="1835"/>
      <c r="RYD1" s="1835"/>
      <c r="RYE1" s="1835"/>
      <c r="RYF1" s="1835"/>
      <c r="RYG1" s="1835"/>
      <c r="RYH1" s="1835"/>
      <c r="RYI1" s="1835"/>
      <c r="RYJ1" s="1835"/>
      <c r="RYK1" s="1835"/>
      <c r="RYL1" s="1835"/>
      <c r="RYM1" s="1835"/>
      <c r="RYN1" s="1835"/>
      <c r="RYO1" s="1835"/>
      <c r="RYP1" s="1835"/>
      <c r="RYQ1" s="1835"/>
      <c r="RYR1" s="1835"/>
      <c r="RYS1" s="1835"/>
      <c r="RYT1" s="1835"/>
      <c r="RYU1" s="1835"/>
      <c r="RYV1" s="1835"/>
      <c r="RYW1" s="1835"/>
      <c r="RYX1" s="1835"/>
      <c r="RYY1" s="1835"/>
      <c r="RYZ1" s="1835"/>
      <c r="RZA1" s="1835"/>
      <c r="RZB1" s="1835"/>
      <c r="RZC1" s="1835"/>
      <c r="RZD1" s="1835"/>
      <c r="RZE1" s="1835"/>
      <c r="RZF1" s="1835"/>
      <c r="RZG1" s="1835"/>
      <c r="RZH1" s="1835"/>
      <c r="RZI1" s="1835"/>
      <c r="RZJ1" s="1835"/>
      <c r="RZK1" s="1835"/>
      <c r="RZL1" s="1835"/>
      <c r="RZM1" s="1835"/>
      <c r="RZN1" s="1835"/>
      <c r="RZO1" s="1835"/>
      <c r="RZP1" s="1835"/>
      <c r="RZQ1" s="1835"/>
      <c r="RZR1" s="1835"/>
      <c r="RZS1" s="1835"/>
      <c r="RZT1" s="1835"/>
      <c r="RZU1" s="1835"/>
      <c r="RZV1" s="1835"/>
      <c r="RZW1" s="1835"/>
      <c r="RZX1" s="1835"/>
      <c r="RZY1" s="1835"/>
      <c r="RZZ1" s="1835"/>
      <c r="SAA1" s="1835"/>
      <c r="SAB1" s="1835"/>
      <c r="SAC1" s="1835"/>
      <c r="SAD1" s="1835"/>
      <c r="SAE1" s="1835"/>
      <c r="SAF1" s="1835"/>
      <c r="SAG1" s="1835"/>
      <c r="SAH1" s="1835"/>
      <c r="SAI1" s="1835"/>
      <c r="SAJ1" s="1835"/>
      <c r="SAK1" s="1835"/>
      <c r="SAL1" s="1835"/>
      <c r="SAM1" s="1835"/>
      <c r="SAN1" s="1835"/>
      <c r="SAO1" s="1835"/>
      <c r="SAP1" s="1835"/>
      <c r="SAQ1" s="1835"/>
      <c r="SAR1" s="1835"/>
      <c r="SAS1" s="1835"/>
      <c r="SAT1" s="1835"/>
      <c r="SAU1" s="1835"/>
      <c r="SAV1" s="1835"/>
      <c r="SAW1" s="1835"/>
      <c r="SAX1" s="1835"/>
      <c r="SAY1" s="1835"/>
      <c r="SAZ1" s="1835"/>
      <c r="SBA1" s="1835"/>
      <c r="SBB1" s="1835"/>
      <c r="SBC1" s="1835"/>
      <c r="SBD1" s="1835"/>
      <c r="SBE1" s="1835"/>
      <c r="SBF1" s="1835"/>
      <c r="SBG1" s="1835"/>
      <c r="SBH1" s="1835"/>
      <c r="SBI1" s="1835"/>
      <c r="SBJ1" s="1835"/>
      <c r="SBK1" s="1835"/>
      <c r="SBL1" s="1835"/>
      <c r="SBM1" s="1835"/>
      <c r="SBN1" s="1835"/>
      <c r="SBO1" s="1835"/>
      <c r="SBP1" s="1835"/>
      <c r="SBQ1" s="1835"/>
      <c r="SBR1" s="1835"/>
      <c r="SBS1" s="1835"/>
      <c r="SBT1" s="1835"/>
      <c r="SBU1" s="1835"/>
      <c r="SBV1" s="1835"/>
      <c r="SBW1" s="1835"/>
      <c r="SBX1" s="1835"/>
      <c r="SBY1" s="1835"/>
      <c r="SBZ1" s="1835"/>
      <c r="SCA1" s="1835"/>
      <c r="SCB1" s="1835"/>
      <c r="SCC1" s="1835"/>
      <c r="SCD1" s="1835"/>
      <c r="SCE1" s="1835"/>
      <c r="SCF1" s="1835"/>
      <c r="SCG1" s="1835"/>
      <c r="SCH1" s="1835"/>
      <c r="SCI1" s="1835"/>
      <c r="SCJ1" s="1835"/>
      <c r="SCK1" s="1835"/>
      <c r="SCL1" s="1835"/>
      <c r="SCM1" s="1835"/>
      <c r="SCN1" s="1835"/>
      <c r="SCO1" s="1835"/>
      <c r="SCP1" s="1835"/>
      <c r="SCQ1" s="1835"/>
      <c r="SCR1" s="1835"/>
      <c r="SCS1" s="1835"/>
      <c r="SCT1" s="1835"/>
      <c r="SCU1" s="1835"/>
      <c r="SCV1" s="1835"/>
      <c r="SCW1" s="1835"/>
      <c r="SCX1" s="1835"/>
      <c r="SCY1" s="1835"/>
      <c r="SCZ1" s="1835"/>
      <c r="SDA1" s="1835"/>
      <c r="SDB1" s="1835"/>
      <c r="SDC1" s="1835"/>
      <c r="SDD1" s="1835"/>
      <c r="SDE1" s="1835"/>
      <c r="SDF1" s="1835"/>
      <c r="SDG1" s="1835"/>
      <c r="SDH1" s="1835"/>
      <c r="SDI1" s="1835"/>
      <c r="SDJ1" s="1835"/>
      <c r="SDK1" s="1835"/>
      <c r="SDL1" s="1835"/>
      <c r="SDM1" s="1835"/>
      <c r="SDN1" s="1835"/>
      <c r="SDO1" s="1835"/>
      <c r="SDP1" s="1835"/>
      <c r="SDQ1" s="1835"/>
      <c r="SDR1" s="1835"/>
      <c r="SDS1" s="1835"/>
      <c r="SDT1" s="1835"/>
      <c r="SDU1" s="1835"/>
      <c r="SDV1" s="1835"/>
      <c r="SDW1" s="1835"/>
      <c r="SDX1" s="1835"/>
      <c r="SDY1" s="1835"/>
      <c r="SDZ1" s="1835"/>
      <c r="SEA1" s="1835"/>
      <c r="SEB1" s="1835"/>
      <c r="SEC1" s="1835"/>
      <c r="SED1" s="1835"/>
      <c r="SEE1" s="1835"/>
      <c r="SEF1" s="1835"/>
      <c r="SEG1" s="1835"/>
      <c r="SEH1" s="1835"/>
      <c r="SEI1" s="1835"/>
      <c r="SEJ1" s="1835"/>
      <c r="SEK1" s="1835"/>
      <c r="SEL1" s="1835"/>
      <c r="SEM1" s="1835"/>
      <c r="SEN1" s="1835"/>
      <c r="SEO1" s="1835"/>
      <c r="SEP1" s="1835"/>
      <c r="SEQ1" s="1835"/>
      <c r="SER1" s="1835"/>
      <c r="SES1" s="1835"/>
      <c r="SET1" s="1835"/>
      <c r="SEU1" s="1835"/>
      <c r="SEV1" s="1835"/>
      <c r="SEW1" s="1835"/>
      <c r="SEX1" s="1835"/>
      <c r="SEY1" s="1835"/>
      <c r="SEZ1" s="1835"/>
      <c r="SFA1" s="1835"/>
      <c r="SFB1" s="1835"/>
      <c r="SFC1" s="1835"/>
      <c r="SFD1" s="1835"/>
      <c r="SFE1" s="1835"/>
      <c r="SFF1" s="1835"/>
      <c r="SFG1" s="1835"/>
      <c r="SFH1" s="1835"/>
      <c r="SFI1" s="1835"/>
      <c r="SFJ1" s="1835"/>
      <c r="SFK1" s="1835"/>
      <c r="SFL1" s="1835"/>
      <c r="SFM1" s="1835"/>
      <c r="SFN1" s="1835"/>
      <c r="SFO1" s="1835"/>
      <c r="SFP1" s="1835"/>
      <c r="SFQ1" s="1835"/>
      <c r="SFR1" s="1835"/>
      <c r="SFS1" s="1835"/>
      <c r="SFT1" s="1835"/>
      <c r="SFU1" s="1835"/>
      <c r="SFV1" s="1835"/>
      <c r="SFW1" s="1835"/>
      <c r="SFX1" s="1835"/>
      <c r="SFY1" s="1835"/>
      <c r="SFZ1" s="1835"/>
      <c r="SGA1" s="1835"/>
      <c r="SGB1" s="1835"/>
      <c r="SGC1" s="1835"/>
      <c r="SGD1" s="1835"/>
      <c r="SGE1" s="1835"/>
      <c r="SGF1" s="1835"/>
      <c r="SGG1" s="1835"/>
      <c r="SGH1" s="1835"/>
      <c r="SGI1" s="1835"/>
      <c r="SGJ1" s="1835"/>
      <c r="SGK1" s="1835"/>
      <c r="SGL1" s="1835"/>
      <c r="SGM1" s="1835"/>
      <c r="SGN1" s="1835"/>
      <c r="SGO1" s="1835"/>
      <c r="SGP1" s="1835"/>
      <c r="SGQ1" s="1835"/>
      <c r="SGR1" s="1835"/>
      <c r="SGS1" s="1835"/>
      <c r="SGT1" s="1835"/>
      <c r="SGU1" s="1835"/>
      <c r="SGV1" s="1835"/>
      <c r="SGW1" s="1835"/>
      <c r="SGX1" s="1835"/>
      <c r="SGY1" s="1835"/>
      <c r="SGZ1" s="1835"/>
      <c r="SHA1" s="1835"/>
      <c r="SHB1" s="1835"/>
      <c r="SHC1" s="1835"/>
      <c r="SHD1" s="1835"/>
      <c r="SHE1" s="1835"/>
      <c r="SHF1" s="1835"/>
      <c r="SHG1" s="1835"/>
      <c r="SHH1" s="1835"/>
      <c r="SHI1" s="1835"/>
      <c r="SHJ1" s="1835"/>
      <c r="SHK1" s="1835"/>
      <c r="SHL1" s="1835"/>
      <c r="SHM1" s="1835"/>
      <c r="SHN1" s="1835"/>
      <c r="SHO1" s="1835"/>
      <c r="SHP1" s="1835"/>
      <c r="SHQ1" s="1835"/>
      <c r="SHR1" s="1835"/>
      <c r="SHS1" s="1835"/>
      <c r="SHT1" s="1835"/>
      <c r="SHU1" s="1835"/>
      <c r="SHV1" s="1835"/>
      <c r="SHW1" s="1835"/>
      <c r="SHX1" s="1835"/>
      <c r="SHY1" s="1835"/>
      <c r="SHZ1" s="1835"/>
      <c r="SIA1" s="1835"/>
      <c r="SIB1" s="1835"/>
      <c r="SIC1" s="1835"/>
      <c r="SID1" s="1835"/>
      <c r="SIE1" s="1835"/>
      <c r="SIF1" s="1835"/>
      <c r="SIG1" s="1835"/>
      <c r="SIH1" s="1835"/>
      <c r="SII1" s="1835"/>
      <c r="SIJ1" s="1835"/>
      <c r="SIK1" s="1835"/>
      <c r="SIL1" s="1835"/>
      <c r="SIM1" s="1835"/>
      <c r="SIN1" s="1835"/>
      <c r="SIO1" s="1835"/>
      <c r="SIP1" s="1835"/>
      <c r="SIQ1" s="1835"/>
      <c r="SIR1" s="1835"/>
      <c r="SIS1" s="1835"/>
      <c r="SIT1" s="1835"/>
      <c r="SIU1" s="1835"/>
      <c r="SIV1" s="1835"/>
      <c r="SIW1" s="1835"/>
      <c r="SIX1" s="1835"/>
      <c r="SIY1" s="1835"/>
      <c r="SIZ1" s="1835"/>
      <c r="SJA1" s="1835"/>
      <c r="SJB1" s="1835"/>
      <c r="SJC1" s="1835"/>
      <c r="SJD1" s="1835"/>
      <c r="SJE1" s="1835"/>
      <c r="SJF1" s="1835"/>
      <c r="SJG1" s="1835"/>
      <c r="SJH1" s="1835"/>
      <c r="SJI1" s="1835"/>
      <c r="SJJ1" s="1835"/>
      <c r="SJK1" s="1835"/>
      <c r="SJL1" s="1835"/>
      <c r="SJM1" s="1835"/>
      <c r="SJN1" s="1835"/>
      <c r="SJO1" s="1835"/>
      <c r="SJP1" s="1835"/>
      <c r="SJQ1" s="1835"/>
      <c r="SJR1" s="1835"/>
      <c r="SJS1" s="1835"/>
      <c r="SJT1" s="1835"/>
      <c r="SJU1" s="1835"/>
      <c r="SJV1" s="1835"/>
      <c r="SJW1" s="1835"/>
      <c r="SJX1" s="1835"/>
      <c r="SJY1" s="1835"/>
      <c r="SJZ1" s="1835"/>
      <c r="SKA1" s="1835"/>
      <c r="SKB1" s="1835"/>
      <c r="SKC1" s="1835"/>
      <c r="SKD1" s="1835"/>
      <c r="SKE1" s="1835"/>
      <c r="SKF1" s="1835"/>
      <c r="SKG1" s="1835"/>
      <c r="SKH1" s="1835"/>
      <c r="SKI1" s="1835"/>
      <c r="SKJ1" s="1835"/>
      <c r="SKK1" s="1835"/>
      <c r="SKL1" s="1835"/>
      <c r="SKM1" s="1835"/>
      <c r="SKN1" s="1835"/>
      <c r="SKO1" s="1835"/>
      <c r="SKP1" s="1835"/>
      <c r="SKQ1" s="1835"/>
      <c r="SKR1" s="1835"/>
      <c r="SKS1" s="1835"/>
      <c r="SKT1" s="1835"/>
      <c r="SKU1" s="1835"/>
      <c r="SKV1" s="1835"/>
      <c r="SKW1" s="1835"/>
      <c r="SKX1" s="1835"/>
      <c r="SKY1" s="1835"/>
      <c r="SKZ1" s="1835"/>
      <c r="SLA1" s="1835"/>
      <c r="SLB1" s="1835"/>
      <c r="SLC1" s="1835"/>
      <c r="SLD1" s="1835"/>
      <c r="SLE1" s="1835"/>
      <c r="SLF1" s="1835"/>
      <c r="SLG1" s="1835"/>
      <c r="SLH1" s="1835"/>
      <c r="SLI1" s="1835"/>
      <c r="SLJ1" s="1835"/>
      <c r="SLK1" s="1835"/>
      <c r="SLL1" s="1835"/>
      <c r="SLM1" s="1835"/>
      <c r="SLN1" s="1835"/>
      <c r="SLO1" s="1835"/>
      <c r="SLP1" s="1835"/>
      <c r="SLQ1" s="1835"/>
      <c r="SLR1" s="1835"/>
      <c r="SLS1" s="1835"/>
      <c r="SLT1" s="1835"/>
      <c r="SLU1" s="1835"/>
      <c r="SLV1" s="1835"/>
      <c r="SLW1" s="1835"/>
      <c r="SLX1" s="1835"/>
      <c r="SLY1" s="1835"/>
      <c r="SLZ1" s="1835"/>
      <c r="SMA1" s="1835"/>
      <c r="SMB1" s="1835"/>
      <c r="SMC1" s="1835"/>
      <c r="SMD1" s="1835"/>
      <c r="SME1" s="1835"/>
      <c r="SMF1" s="1835"/>
      <c r="SMG1" s="1835"/>
      <c r="SMH1" s="1835"/>
      <c r="SMI1" s="1835"/>
      <c r="SMJ1" s="1835"/>
      <c r="SMK1" s="1835"/>
      <c r="SML1" s="1835"/>
      <c r="SMM1" s="1835"/>
      <c r="SMN1" s="1835"/>
      <c r="SMO1" s="1835"/>
      <c r="SMP1" s="1835"/>
      <c r="SMQ1" s="1835"/>
      <c r="SMR1" s="1835"/>
      <c r="SMS1" s="1835"/>
      <c r="SMT1" s="1835"/>
      <c r="SMU1" s="1835"/>
      <c r="SMV1" s="1835"/>
      <c r="SMW1" s="1835"/>
      <c r="SMX1" s="1835"/>
      <c r="SMY1" s="1835"/>
      <c r="SMZ1" s="1835"/>
      <c r="SNA1" s="1835"/>
      <c r="SNB1" s="1835"/>
      <c r="SNC1" s="1835"/>
      <c r="SND1" s="1835"/>
      <c r="SNE1" s="1835"/>
      <c r="SNF1" s="1835"/>
      <c r="SNG1" s="1835"/>
      <c r="SNH1" s="1835"/>
      <c r="SNI1" s="1835"/>
      <c r="SNJ1" s="1835"/>
      <c r="SNK1" s="1835"/>
      <c r="SNL1" s="1835"/>
      <c r="SNM1" s="1835"/>
      <c r="SNN1" s="1835"/>
      <c r="SNO1" s="1835"/>
      <c r="SNP1" s="1835"/>
      <c r="SNQ1" s="1835"/>
      <c r="SNR1" s="1835"/>
      <c r="SNS1" s="1835"/>
      <c r="SNT1" s="1835"/>
      <c r="SNU1" s="1835"/>
      <c r="SNV1" s="1835"/>
      <c r="SNW1" s="1835"/>
      <c r="SNX1" s="1835"/>
      <c r="SNY1" s="1835"/>
      <c r="SNZ1" s="1835"/>
      <c r="SOA1" s="1835"/>
      <c r="SOB1" s="1835"/>
      <c r="SOC1" s="1835"/>
      <c r="SOD1" s="1835"/>
      <c r="SOE1" s="1835"/>
      <c r="SOF1" s="1835"/>
      <c r="SOG1" s="1835"/>
      <c r="SOH1" s="1835"/>
      <c r="SOI1" s="1835"/>
      <c r="SOJ1" s="1835"/>
      <c r="SOK1" s="1835"/>
      <c r="SOL1" s="1835"/>
      <c r="SOM1" s="1835"/>
      <c r="SON1" s="1835"/>
      <c r="SOO1" s="1835"/>
      <c r="SOP1" s="1835"/>
      <c r="SOQ1" s="1835"/>
      <c r="SOR1" s="1835"/>
      <c r="SOS1" s="1835"/>
      <c r="SOT1" s="1835"/>
      <c r="SOU1" s="1835"/>
      <c r="SOV1" s="1835"/>
      <c r="SOW1" s="1835"/>
      <c r="SOX1" s="1835"/>
      <c r="SOY1" s="1835"/>
      <c r="SOZ1" s="1835"/>
      <c r="SPA1" s="1835"/>
      <c r="SPB1" s="1835"/>
      <c r="SPC1" s="1835"/>
      <c r="SPD1" s="1835"/>
      <c r="SPE1" s="1835"/>
      <c r="SPF1" s="1835"/>
      <c r="SPG1" s="1835"/>
      <c r="SPH1" s="1835"/>
      <c r="SPI1" s="1835"/>
      <c r="SPJ1" s="1835"/>
      <c r="SPK1" s="1835"/>
      <c r="SPL1" s="1835"/>
      <c r="SPM1" s="1835"/>
      <c r="SPN1" s="1835"/>
      <c r="SPO1" s="1835"/>
      <c r="SPP1" s="1835"/>
      <c r="SPQ1" s="1835"/>
      <c r="SPR1" s="1835"/>
      <c r="SPS1" s="1835"/>
      <c r="SPT1" s="1835"/>
      <c r="SPU1" s="1835"/>
      <c r="SPV1" s="1835"/>
      <c r="SPW1" s="1835"/>
      <c r="SPX1" s="1835"/>
      <c r="SPY1" s="1835"/>
      <c r="SPZ1" s="1835"/>
      <c r="SQA1" s="1835"/>
      <c r="SQB1" s="1835"/>
      <c r="SQC1" s="1835"/>
      <c r="SQD1" s="1835"/>
      <c r="SQE1" s="1835"/>
      <c r="SQF1" s="1835"/>
      <c r="SQG1" s="1835"/>
      <c r="SQH1" s="1835"/>
      <c r="SQI1" s="1835"/>
      <c r="SQJ1" s="1835"/>
      <c r="SQK1" s="1835"/>
      <c r="SQL1" s="1835"/>
      <c r="SQM1" s="1835"/>
      <c r="SQN1" s="1835"/>
      <c r="SQO1" s="1835"/>
      <c r="SQP1" s="1835"/>
      <c r="SQQ1" s="1835"/>
      <c r="SQR1" s="1835"/>
      <c r="SQS1" s="1835"/>
      <c r="SQT1" s="1835"/>
      <c r="SQU1" s="1835"/>
      <c r="SQV1" s="1835"/>
      <c r="SQW1" s="1835"/>
      <c r="SQX1" s="1835"/>
      <c r="SQY1" s="1835"/>
      <c r="SQZ1" s="1835"/>
      <c r="SRA1" s="1835"/>
      <c r="SRB1" s="1835"/>
      <c r="SRC1" s="1835"/>
      <c r="SRD1" s="1835"/>
      <c r="SRE1" s="1835"/>
      <c r="SRF1" s="1835"/>
      <c r="SRG1" s="1835"/>
      <c r="SRH1" s="1835"/>
      <c r="SRI1" s="1835"/>
      <c r="SRJ1" s="1835"/>
      <c r="SRK1" s="1835"/>
      <c r="SRL1" s="1835"/>
      <c r="SRM1" s="1835"/>
      <c r="SRN1" s="1835"/>
      <c r="SRO1" s="1835"/>
      <c r="SRP1" s="1835"/>
      <c r="SRQ1" s="1835"/>
      <c r="SRR1" s="1835"/>
      <c r="SRS1" s="1835"/>
      <c r="SRT1" s="1835"/>
      <c r="SRU1" s="1835"/>
      <c r="SRV1" s="1835"/>
      <c r="SRW1" s="1835"/>
      <c r="SRX1" s="1835"/>
      <c r="SRY1" s="1835"/>
      <c r="SRZ1" s="1835"/>
      <c r="SSA1" s="1835"/>
      <c r="SSB1" s="1835"/>
      <c r="SSC1" s="1835"/>
      <c r="SSD1" s="1835"/>
      <c r="SSE1" s="1835"/>
      <c r="SSF1" s="1835"/>
      <c r="SSG1" s="1835"/>
      <c r="SSH1" s="1835"/>
      <c r="SSI1" s="1835"/>
      <c r="SSJ1" s="1835"/>
      <c r="SSK1" s="1835"/>
      <c r="SSL1" s="1835"/>
      <c r="SSM1" s="1835"/>
      <c r="SSN1" s="1835"/>
      <c r="SSO1" s="1835"/>
      <c r="SSP1" s="1835"/>
      <c r="SSQ1" s="1835"/>
      <c r="SSR1" s="1835"/>
      <c r="SSS1" s="1835"/>
      <c r="SST1" s="1835"/>
      <c r="SSU1" s="1835"/>
      <c r="SSV1" s="1835"/>
      <c r="SSW1" s="1835"/>
      <c r="SSX1" s="1835"/>
      <c r="SSY1" s="1835"/>
      <c r="SSZ1" s="1835"/>
      <c r="STA1" s="1835"/>
      <c r="STB1" s="1835"/>
      <c r="STC1" s="1835"/>
      <c r="STD1" s="1835"/>
      <c r="STE1" s="1835"/>
      <c r="STF1" s="1835"/>
      <c r="STG1" s="1835"/>
      <c r="STH1" s="1835"/>
      <c r="STI1" s="1835"/>
      <c r="STJ1" s="1835"/>
      <c r="STK1" s="1835"/>
      <c r="STL1" s="1835"/>
      <c r="STM1" s="1835"/>
      <c r="STN1" s="1835"/>
      <c r="STO1" s="1835"/>
      <c r="STP1" s="1835"/>
      <c r="STQ1" s="1835"/>
      <c r="STR1" s="1835"/>
      <c r="STS1" s="1835"/>
      <c r="STT1" s="1835"/>
      <c r="STU1" s="1835"/>
      <c r="STV1" s="1835"/>
      <c r="STW1" s="1835"/>
      <c r="STX1" s="1835"/>
      <c r="STY1" s="1835"/>
      <c r="STZ1" s="1835"/>
      <c r="SUA1" s="1835"/>
      <c r="SUB1" s="1835"/>
      <c r="SUC1" s="1835"/>
      <c r="SUD1" s="1835"/>
      <c r="SUE1" s="1835"/>
      <c r="SUF1" s="1835"/>
      <c r="SUG1" s="1835"/>
      <c r="SUH1" s="1835"/>
      <c r="SUI1" s="1835"/>
      <c r="SUJ1" s="1835"/>
      <c r="SUK1" s="1835"/>
      <c r="SUL1" s="1835"/>
      <c r="SUM1" s="1835"/>
      <c r="SUN1" s="1835"/>
      <c r="SUO1" s="1835"/>
      <c r="SUP1" s="1835"/>
      <c r="SUQ1" s="1835"/>
      <c r="SUR1" s="1835"/>
      <c r="SUS1" s="1835"/>
      <c r="SUT1" s="1835"/>
      <c r="SUU1" s="1835"/>
      <c r="SUV1" s="1835"/>
      <c r="SUW1" s="1835"/>
      <c r="SUX1" s="1835"/>
      <c r="SUY1" s="1835"/>
      <c r="SUZ1" s="1835"/>
      <c r="SVA1" s="1835"/>
      <c r="SVB1" s="1835"/>
      <c r="SVC1" s="1835"/>
      <c r="SVD1" s="1835"/>
      <c r="SVE1" s="1835"/>
      <c r="SVF1" s="1835"/>
      <c r="SVG1" s="1835"/>
      <c r="SVH1" s="1835"/>
      <c r="SVI1" s="1835"/>
      <c r="SVJ1" s="1835"/>
      <c r="SVK1" s="1835"/>
      <c r="SVL1" s="1835"/>
      <c r="SVM1" s="1835"/>
      <c r="SVN1" s="1835"/>
      <c r="SVO1" s="1835"/>
      <c r="SVP1" s="1835"/>
      <c r="SVQ1" s="1835"/>
      <c r="SVR1" s="1835"/>
      <c r="SVS1" s="1835"/>
      <c r="SVT1" s="1835"/>
      <c r="SVU1" s="1835"/>
      <c r="SVV1" s="1835"/>
      <c r="SVW1" s="1835"/>
      <c r="SVX1" s="1835"/>
      <c r="SVY1" s="1835"/>
      <c r="SVZ1" s="1835"/>
      <c r="SWA1" s="1835"/>
      <c r="SWB1" s="1835"/>
      <c r="SWC1" s="1835"/>
      <c r="SWD1" s="1835"/>
      <c r="SWE1" s="1835"/>
      <c r="SWF1" s="1835"/>
      <c r="SWG1" s="1835"/>
      <c r="SWH1" s="1835"/>
      <c r="SWI1" s="1835"/>
      <c r="SWJ1" s="1835"/>
      <c r="SWK1" s="1835"/>
      <c r="SWL1" s="1835"/>
      <c r="SWM1" s="1835"/>
      <c r="SWN1" s="1835"/>
      <c r="SWO1" s="1835"/>
      <c r="SWP1" s="1835"/>
      <c r="SWQ1" s="1835"/>
      <c r="SWR1" s="1835"/>
      <c r="SWS1" s="1835"/>
      <c r="SWT1" s="1835"/>
      <c r="SWU1" s="1835"/>
      <c r="SWV1" s="1835"/>
      <c r="SWW1" s="1835"/>
      <c r="SWX1" s="1835"/>
      <c r="SWY1" s="1835"/>
      <c r="SWZ1" s="1835"/>
      <c r="SXA1" s="1835"/>
      <c r="SXB1" s="1835"/>
      <c r="SXC1" s="1835"/>
      <c r="SXD1" s="1835"/>
      <c r="SXE1" s="1835"/>
      <c r="SXF1" s="1835"/>
      <c r="SXG1" s="1835"/>
      <c r="SXH1" s="1835"/>
      <c r="SXI1" s="1835"/>
      <c r="SXJ1" s="1835"/>
      <c r="SXK1" s="1835"/>
      <c r="SXL1" s="1835"/>
      <c r="SXM1" s="1835"/>
      <c r="SXN1" s="1835"/>
      <c r="SXO1" s="1835"/>
      <c r="SXP1" s="1835"/>
      <c r="SXQ1" s="1835"/>
      <c r="SXR1" s="1835"/>
      <c r="SXS1" s="1835"/>
      <c r="SXT1" s="1835"/>
      <c r="SXU1" s="1835"/>
      <c r="SXV1" s="1835"/>
      <c r="SXW1" s="1835"/>
      <c r="SXX1" s="1835"/>
      <c r="SXY1" s="1835"/>
      <c r="SXZ1" s="1835"/>
      <c r="SYA1" s="1835"/>
      <c r="SYB1" s="1835"/>
      <c r="SYC1" s="1835"/>
      <c r="SYD1" s="1835"/>
      <c r="SYE1" s="1835"/>
      <c r="SYF1" s="1835"/>
      <c r="SYG1" s="1835"/>
      <c r="SYH1" s="1835"/>
      <c r="SYI1" s="1835"/>
      <c r="SYJ1" s="1835"/>
      <c r="SYK1" s="1835"/>
      <c r="SYL1" s="1835"/>
      <c r="SYM1" s="1835"/>
      <c r="SYN1" s="1835"/>
      <c r="SYO1" s="1835"/>
      <c r="SYP1" s="1835"/>
      <c r="SYQ1" s="1835"/>
      <c r="SYR1" s="1835"/>
      <c r="SYS1" s="1835"/>
      <c r="SYT1" s="1835"/>
      <c r="SYU1" s="1835"/>
      <c r="SYV1" s="1835"/>
      <c r="SYW1" s="1835"/>
      <c r="SYX1" s="1835"/>
      <c r="SYY1" s="1835"/>
      <c r="SYZ1" s="1835"/>
      <c r="SZA1" s="1835"/>
      <c r="SZB1" s="1835"/>
      <c r="SZC1" s="1835"/>
      <c r="SZD1" s="1835"/>
      <c r="SZE1" s="1835"/>
      <c r="SZF1" s="1835"/>
      <c r="SZG1" s="1835"/>
      <c r="SZH1" s="1835"/>
      <c r="SZI1" s="1835"/>
      <c r="SZJ1" s="1835"/>
      <c r="SZK1" s="1835"/>
      <c r="SZL1" s="1835"/>
      <c r="SZM1" s="1835"/>
      <c r="SZN1" s="1835"/>
      <c r="SZO1" s="1835"/>
      <c r="SZP1" s="1835"/>
      <c r="SZQ1" s="1835"/>
      <c r="SZR1" s="1835"/>
      <c r="SZS1" s="1835"/>
      <c r="SZT1" s="1835"/>
      <c r="SZU1" s="1835"/>
      <c r="SZV1" s="1835"/>
      <c r="SZW1" s="1835"/>
      <c r="SZX1" s="1835"/>
      <c r="SZY1" s="1835"/>
      <c r="SZZ1" s="1835"/>
      <c r="TAA1" s="1835"/>
      <c r="TAB1" s="1835"/>
      <c r="TAC1" s="1835"/>
      <c r="TAD1" s="1835"/>
      <c r="TAE1" s="1835"/>
      <c r="TAF1" s="1835"/>
      <c r="TAG1" s="1835"/>
      <c r="TAH1" s="1835"/>
      <c r="TAI1" s="1835"/>
      <c r="TAJ1" s="1835"/>
      <c r="TAK1" s="1835"/>
      <c r="TAL1" s="1835"/>
      <c r="TAM1" s="1835"/>
      <c r="TAN1" s="1835"/>
      <c r="TAO1" s="1835"/>
      <c r="TAP1" s="1835"/>
      <c r="TAQ1" s="1835"/>
      <c r="TAR1" s="1835"/>
      <c r="TAS1" s="1835"/>
      <c r="TAT1" s="1835"/>
      <c r="TAU1" s="1835"/>
      <c r="TAV1" s="1835"/>
      <c r="TAW1" s="1835"/>
      <c r="TAX1" s="1835"/>
      <c r="TAY1" s="1835"/>
      <c r="TAZ1" s="1835"/>
      <c r="TBA1" s="1835"/>
      <c r="TBB1" s="1835"/>
      <c r="TBC1" s="1835"/>
      <c r="TBD1" s="1835"/>
      <c r="TBE1" s="1835"/>
      <c r="TBF1" s="1835"/>
      <c r="TBG1" s="1835"/>
      <c r="TBH1" s="1835"/>
      <c r="TBI1" s="1835"/>
      <c r="TBJ1" s="1835"/>
      <c r="TBK1" s="1835"/>
      <c r="TBL1" s="1835"/>
      <c r="TBM1" s="1835"/>
      <c r="TBN1" s="1835"/>
      <c r="TBO1" s="1835"/>
      <c r="TBP1" s="1835"/>
      <c r="TBQ1" s="1835"/>
      <c r="TBR1" s="1835"/>
      <c r="TBS1" s="1835"/>
      <c r="TBT1" s="1835"/>
      <c r="TBU1" s="1835"/>
      <c r="TBV1" s="1835"/>
      <c r="TBW1" s="1835"/>
      <c r="TBX1" s="1835"/>
      <c r="TBY1" s="1835"/>
      <c r="TBZ1" s="1835"/>
      <c r="TCA1" s="1835"/>
      <c r="TCB1" s="1835"/>
      <c r="TCC1" s="1835"/>
      <c r="TCD1" s="1835"/>
      <c r="TCE1" s="1835"/>
      <c r="TCF1" s="1835"/>
      <c r="TCG1" s="1835"/>
      <c r="TCH1" s="1835"/>
      <c r="TCI1" s="1835"/>
      <c r="TCJ1" s="1835"/>
      <c r="TCK1" s="1835"/>
      <c r="TCL1" s="1835"/>
      <c r="TCM1" s="1835"/>
      <c r="TCN1" s="1835"/>
      <c r="TCO1" s="1835"/>
      <c r="TCP1" s="1835"/>
      <c r="TCQ1" s="1835"/>
      <c r="TCR1" s="1835"/>
      <c r="TCS1" s="1835"/>
      <c r="TCT1" s="1835"/>
      <c r="TCU1" s="1835"/>
      <c r="TCV1" s="1835"/>
      <c r="TCW1" s="1835"/>
      <c r="TCX1" s="1835"/>
      <c r="TCY1" s="1835"/>
      <c r="TCZ1" s="1835"/>
      <c r="TDA1" s="1835"/>
      <c r="TDB1" s="1835"/>
      <c r="TDC1" s="1835"/>
      <c r="TDD1" s="1835"/>
      <c r="TDE1" s="1835"/>
      <c r="TDF1" s="1835"/>
      <c r="TDG1" s="1835"/>
      <c r="TDH1" s="1835"/>
      <c r="TDI1" s="1835"/>
      <c r="TDJ1" s="1835"/>
      <c r="TDK1" s="1835"/>
      <c r="TDL1" s="1835"/>
      <c r="TDM1" s="1835"/>
      <c r="TDN1" s="1835"/>
      <c r="TDO1" s="1835"/>
      <c r="TDP1" s="1835"/>
      <c r="TDQ1" s="1835"/>
      <c r="TDR1" s="1835"/>
      <c r="TDS1" s="1835"/>
      <c r="TDT1" s="1835"/>
      <c r="TDU1" s="1835"/>
      <c r="TDV1" s="1835"/>
      <c r="TDW1" s="1835"/>
      <c r="TDX1" s="1835"/>
      <c r="TDY1" s="1835"/>
      <c r="TDZ1" s="1835"/>
      <c r="TEA1" s="1835"/>
      <c r="TEB1" s="1835"/>
      <c r="TEC1" s="1835"/>
      <c r="TED1" s="1835"/>
      <c r="TEE1" s="1835"/>
      <c r="TEF1" s="1835"/>
      <c r="TEG1" s="1835"/>
      <c r="TEH1" s="1835"/>
      <c r="TEI1" s="1835"/>
      <c r="TEJ1" s="1835"/>
      <c r="TEK1" s="1835"/>
      <c r="TEL1" s="1835"/>
      <c r="TEM1" s="1835"/>
      <c r="TEN1" s="1835"/>
      <c r="TEO1" s="1835"/>
      <c r="TEP1" s="1835"/>
      <c r="TEQ1" s="1835"/>
      <c r="TER1" s="1835"/>
      <c r="TES1" s="1835"/>
      <c r="TET1" s="1835"/>
      <c r="TEU1" s="1835"/>
      <c r="TEV1" s="1835"/>
      <c r="TEW1" s="1835"/>
      <c r="TEX1" s="1835"/>
      <c r="TEY1" s="1835"/>
      <c r="TEZ1" s="1835"/>
      <c r="TFA1" s="1835"/>
      <c r="TFB1" s="1835"/>
      <c r="TFC1" s="1835"/>
      <c r="TFD1" s="1835"/>
      <c r="TFE1" s="1835"/>
      <c r="TFF1" s="1835"/>
      <c r="TFG1" s="1835"/>
      <c r="TFH1" s="1835"/>
      <c r="TFI1" s="1835"/>
      <c r="TFJ1" s="1835"/>
      <c r="TFK1" s="1835"/>
      <c r="TFL1" s="1835"/>
      <c r="TFM1" s="1835"/>
      <c r="TFN1" s="1835"/>
      <c r="TFO1" s="1835"/>
      <c r="TFP1" s="1835"/>
      <c r="TFQ1" s="1835"/>
      <c r="TFR1" s="1835"/>
      <c r="TFS1" s="1835"/>
      <c r="TFT1" s="1835"/>
      <c r="TFU1" s="1835"/>
      <c r="TFV1" s="1835"/>
      <c r="TFW1" s="1835"/>
      <c r="TFX1" s="1835"/>
      <c r="TFY1" s="1835"/>
      <c r="TFZ1" s="1835"/>
      <c r="TGA1" s="1835"/>
      <c r="TGB1" s="1835"/>
      <c r="TGC1" s="1835"/>
      <c r="TGD1" s="1835"/>
      <c r="TGE1" s="1835"/>
      <c r="TGF1" s="1835"/>
      <c r="TGG1" s="1835"/>
      <c r="TGH1" s="1835"/>
      <c r="TGI1" s="1835"/>
      <c r="TGJ1" s="1835"/>
      <c r="TGK1" s="1835"/>
      <c r="TGL1" s="1835"/>
      <c r="TGM1" s="1835"/>
      <c r="TGN1" s="1835"/>
      <c r="TGO1" s="1835"/>
      <c r="TGP1" s="1835"/>
      <c r="TGQ1" s="1835"/>
      <c r="TGR1" s="1835"/>
      <c r="TGS1" s="1835"/>
      <c r="TGT1" s="1835"/>
      <c r="TGU1" s="1835"/>
      <c r="TGV1" s="1835"/>
      <c r="TGW1" s="1835"/>
      <c r="TGX1" s="1835"/>
      <c r="TGY1" s="1835"/>
      <c r="TGZ1" s="1835"/>
      <c r="THA1" s="1835"/>
      <c r="THB1" s="1835"/>
      <c r="THC1" s="1835"/>
      <c r="THD1" s="1835"/>
      <c r="THE1" s="1835"/>
      <c r="THF1" s="1835"/>
      <c r="THG1" s="1835"/>
      <c r="THH1" s="1835"/>
      <c r="THI1" s="1835"/>
      <c r="THJ1" s="1835"/>
      <c r="THK1" s="1835"/>
      <c r="THL1" s="1835"/>
      <c r="THM1" s="1835"/>
      <c r="THN1" s="1835"/>
      <c r="THO1" s="1835"/>
      <c r="THP1" s="1835"/>
      <c r="THQ1" s="1835"/>
      <c r="THR1" s="1835"/>
      <c r="THS1" s="1835"/>
      <c r="THT1" s="1835"/>
      <c r="THU1" s="1835"/>
      <c r="THV1" s="1835"/>
      <c r="THW1" s="1835"/>
      <c r="THX1" s="1835"/>
      <c r="THY1" s="1835"/>
      <c r="THZ1" s="1835"/>
      <c r="TIA1" s="1835"/>
      <c r="TIB1" s="1835"/>
      <c r="TIC1" s="1835"/>
      <c r="TID1" s="1835"/>
      <c r="TIE1" s="1835"/>
      <c r="TIF1" s="1835"/>
      <c r="TIG1" s="1835"/>
      <c r="TIH1" s="1835"/>
      <c r="TII1" s="1835"/>
      <c r="TIJ1" s="1835"/>
      <c r="TIK1" s="1835"/>
      <c r="TIL1" s="1835"/>
      <c r="TIM1" s="1835"/>
      <c r="TIN1" s="1835"/>
      <c r="TIO1" s="1835"/>
      <c r="TIP1" s="1835"/>
      <c r="TIQ1" s="1835"/>
      <c r="TIR1" s="1835"/>
      <c r="TIS1" s="1835"/>
      <c r="TIT1" s="1835"/>
      <c r="TIU1" s="1835"/>
      <c r="TIV1" s="1835"/>
      <c r="TIW1" s="1835"/>
      <c r="TIX1" s="1835"/>
      <c r="TIY1" s="1835"/>
      <c r="TIZ1" s="1835"/>
      <c r="TJA1" s="1835"/>
      <c r="TJB1" s="1835"/>
      <c r="TJC1" s="1835"/>
      <c r="TJD1" s="1835"/>
      <c r="TJE1" s="1835"/>
      <c r="TJF1" s="1835"/>
      <c r="TJG1" s="1835"/>
      <c r="TJH1" s="1835"/>
      <c r="TJI1" s="1835"/>
      <c r="TJJ1" s="1835"/>
      <c r="TJK1" s="1835"/>
      <c r="TJL1" s="1835"/>
      <c r="TJM1" s="1835"/>
      <c r="TJN1" s="1835"/>
      <c r="TJO1" s="1835"/>
      <c r="TJP1" s="1835"/>
      <c r="TJQ1" s="1835"/>
      <c r="TJR1" s="1835"/>
      <c r="TJS1" s="1835"/>
      <c r="TJT1" s="1835"/>
      <c r="TJU1" s="1835"/>
      <c r="TJV1" s="1835"/>
      <c r="TJW1" s="1835"/>
      <c r="TJX1" s="1835"/>
      <c r="TJY1" s="1835"/>
      <c r="TJZ1" s="1835"/>
      <c r="TKA1" s="1835"/>
      <c r="TKB1" s="1835"/>
      <c r="TKC1" s="1835"/>
      <c r="TKD1" s="1835"/>
      <c r="TKE1" s="1835"/>
      <c r="TKF1" s="1835"/>
      <c r="TKG1" s="1835"/>
      <c r="TKH1" s="1835"/>
      <c r="TKI1" s="1835"/>
      <c r="TKJ1" s="1835"/>
      <c r="TKK1" s="1835"/>
      <c r="TKL1" s="1835"/>
      <c r="TKM1" s="1835"/>
      <c r="TKN1" s="1835"/>
      <c r="TKO1" s="1835"/>
      <c r="TKP1" s="1835"/>
      <c r="TKQ1" s="1835"/>
      <c r="TKR1" s="1835"/>
      <c r="TKS1" s="1835"/>
      <c r="TKT1" s="1835"/>
      <c r="TKU1" s="1835"/>
      <c r="TKV1" s="1835"/>
      <c r="TKW1" s="1835"/>
      <c r="TKX1" s="1835"/>
      <c r="TKY1" s="1835"/>
      <c r="TKZ1" s="1835"/>
      <c r="TLA1" s="1835"/>
      <c r="TLB1" s="1835"/>
      <c r="TLC1" s="1835"/>
      <c r="TLD1" s="1835"/>
      <c r="TLE1" s="1835"/>
      <c r="TLF1" s="1835"/>
      <c r="TLG1" s="1835"/>
      <c r="TLH1" s="1835"/>
      <c r="TLI1" s="1835"/>
      <c r="TLJ1" s="1835"/>
      <c r="TLK1" s="1835"/>
      <c r="TLL1" s="1835"/>
      <c r="TLM1" s="1835"/>
      <c r="TLN1" s="1835"/>
      <c r="TLO1" s="1835"/>
      <c r="TLP1" s="1835"/>
      <c r="TLQ1" s="1835"/>
      <c r="TLR1" s="1835"/>
      <c r="TLS1" s="1835"/>
      <c r="TLT1" s="1835"/>
      <c r="TLU1" s="1835"/>
      <c r="TLV1" s="1835"/>
      <c r="TLW1" s="1835"/>
      <c r="TLX1" s="1835"/>
      <c r="TLY1" s="1835"/>
      <c r="TLZ1" s="1835"/>
      <c r="TMA1" s="1835"/>
      <c r="TMB1" s="1835"/>
      <c r="TMC1" s="1835"/>
      <c r="TMD1" s="1835"/>
      <c r="TME1" s="1835"/>
      <c r="TMF1" s="1835"/>
      <c r="TMG1" s="1835"/>
      <c r="TMH1" s="1835"/>
      <c r="TMI1" s="1835"/>
      <c r="TMJ1" s="1835"/>
      <c r="TMK1" s="1835"/>
      <c r="TML1" s="1835"/>
      <c r="TMM1" s="1835"/>
      <c r="TMN1" s="1835"/>
      <c r="TMO1" s="1835"/>
      <c r="TMP1" s="1835"/>
      <c r="TMQ1" s="1835"/>
      <c r="TMR1" s="1835"/>
      <c r="TMS1" s="1835"/>
      <c r="TMT1" s="1835"/>
      <c r="TMU1" s="1835"/>
      <c r="TMV1" s="1835"/>
      <c r="TMW1" s="1835"/>
      <c r="TMX1" s="1835"/>
      <c r="TMY1" s="1835"/>
      <c r="TMZ1" s="1835"/>
      <c r="TNA1" s="1835"/>
      <c r="TNB1" s="1835"/>
      <c r="TNC1" s="1835"/>
      <c r="TND1" s="1835"/>
      <c r="TNE1" s="1835"/>
      <c r="TNF1" s="1835"/>
      <c r="TNG1" s="1835"/>
      <c r="TNH1" s="1835"/>
      <c r="TNI1" s="1835"/>
      <c r="TNJ1" s="1835"/>
      <c r="TNK1" s="1835"/>
      <c r="TNL1" s="1835"/>
      <c r="TNM1" s="1835"/>
      <c r="TNN1" s="1835"/>
      <c r="TNO1" s="1835"/>
      <c r="TNP1" s="1835"/>
      <c r="TNQ1" s="1835"/>
      <c r="TNR1" s="1835"/>
      <c r="TNS1" s="1835"/>
      <c r="TNT1" s="1835"/>
      <c r="TNU1" s="1835"/>
      <c r="TNV1" s="1835"/>
      <c r="TNW1" s="1835"/>
      <c r="TNX1" s="1835"/>
      <c r="TNY1" s="1835"/>
      <c r="TNZ1" s="1835"/>
      <c r="TOA1" s="1835"/>
      <c r="TOB1" s="1835"/>
      <c r="TOC1" s="1835"/>
      <c r="TOD1" s="1835"/>
      <c r="TOE1" s="1835"/>
      <c r="TOF1" s="1835"/>
      <c r="TOG1" s="1835"/>
      <c r="TOH1" s="1835"/>
      <c r="TOI1" s="1835"/>
      <c r="TOJ1" s="1835"/>
      <c r="TOK1" s="1835"/>
      <c r="TOL1" s="1835"/>
      <c r="TOM1" s="1835"/>
      <c r="TON1" s="1835"/>
      <c r="TOO1" s="1835"/>
      <c r="TOP1" s="1835"/>
      <c r="TOQ1" s="1835"/>
      <c r="TOR1" s="1835"/>
      <c r="TOS1" s="1835"/>
      <c r="TOT1" s="1835"/>
      <c r="TOU1" s="1835"/>
      <c r="TOV1" s="1835"/>
      <c r="TOW1" s="1835"/>
      <c r="TOX1" s="1835"/>
      <c r="TOY1" s="1835"/>
      <c r="TOZ1" s="1835"/>
      <c r="TPA1" s="1835"/>
      <c r="TPB1" s="1835"/>
      <c r="TPC1" s="1835"/>
      <c r="TPD1" s="1835"/>
      <c r="TPE1" s="1835"/>
      <c r="TPF1" s="1835"/>
      <c r="TPG1" s="1835"/>
      <c r="TPH1" s="1835"/>
      <c r="TPI1" s="1835"/>
      <c r="TPJ1" s="1835"/>
      <c r="TPK1" s="1835"/>
      <c r="TPL1" s="1835"/>
      <c r="TPM1" s="1835"/>
      <c r="TPN1" s="1835"/>
      <c r="TPO1" s="1835"/>
      <c r="TPP1" s="1835"/>
      <c r="TPQ1" s="1835"/>
      <c r="TPR1" s="1835"/>
      <c r="TPS1" s="1835"/>
      <c r="TPT1" s="1835"/>
      <c r="TPU1" s="1835"/>
      <c r="TPV1" s="1835"/>
      <c r="TPW1" s="1835"/>
      <c r="TPX1" s="1835"/>
      <c r="TPY1" s="1835"/>
      <c r="TPZ1" s="1835"/>
      <c r="TQA1" s="1835"/>
      <c r="TQB1" s="1835"/>
      <c r="TQC1" s="1835"/>
      <c r="TQD1" s="1835"/>
      <c r="TQE1" s="1835"/>
      <c r="TQF1" s="1835"/>
      <c r="TQG1" s="1835"/>
      <c r="TQH1" s="1835"/>
      <c r="TQI1" s="1835"/>
      <c r="TQJ1" s="1835"/>
      <c r="TQK1" s="1835"/>
      <c r="TQL1" s="1835"/>
      <c r="TQM1" s="1835"/>
      <c r="TQN1" s="1835"/>
      <c r="TQO1" s="1835"/>
      <c r="TQP1" s="1835"/>
      <c r="TQQ1" s="1835"/>
      <c r="TQR1" s="1835"/>
      <c r="TQS1" s="1835"/>
      <c r="TQT1" s="1835"/>
      <c r="TQU1" s="1835"/>
      <c r="TQV1" s="1835"/>
      <c r="TQW1" s="1835"/>
      <c r="TQX1" s="1835"/>
      <c r="TQY1" s="1835"/>
      <c r="TQZ1" s="1835"/>
      <c r="TRA1" s="1835"/>
      <c r="TRB1" s="1835"/>
      <c r="TRC1" s="1835"/>
      <c r="TRD1" s="1835"/>
      <c r="TRE1" s="1835"/>
      <c r="TRF1" s="1835"/>
      <c r="TRG1" s="1835"/>
      <c r="TRH1" s="1835"/>
      <c r="TRI1" s="1835"/>
      <c r="TRJ1" s="1835"/>
      <c r="TRK1" s="1835"/>
      <c r="TRL1" s="1835"/>
      <c r="TRM1" s="1835"/>
      <c r="TRN1" s="1835"/>
      <c r="TRO1" s="1835"/>
      <c r="TRP1" s="1835"/>
      <c r="TRQ1" s="1835"/>
      <c r="TRR1" s="1835"/>
      <c r="TRS1" s="1835"/>
      <c r="TRT1" s="1835"/>
      <c r="TRU1" s="1835"/>
      <c r="TRV1" s="1835"/>
      <c r="TRW1" s="1835"/>
      <c r="TRX1" s="1835"/>
      <c r="TRY1" s="1835"/>
      <c r="TRZ1" s="1835"/>
      <c r="TSA1" s="1835"/>
      <c r="TSB1" s="1835"/>
      <c r="TSC1" s="1835"/>
      <c r="TSD1" s="1835"/>
      <c r="TSE1" s="1835"/>
      <c r="TSF1" s="1835"/>
      <c r="TSG1" s="1835"/>
      <c r="TSH1" s="1835"/>
      <c r="TSI1" s="1835"/>
      <c r="TSJ1" s="1835"/>
      <c r="TSK1" s="1835"/>
      <c r="TSL1" s="1835"/>
      <c r="TSM1" s="1835"/>
      <c r="TSN1" s="1835"/>
      <c r="TSO1" s="1835"/>
      <c r="TSP1" s="1835"/>
      <c r="TSQ1" s="1835"/>
      <c r="TSR1" s="1835"/>
      <c r="TSS1" s="1835"/>
      <c r="TST1" s="1835"/>
      <c r="TSU1" s="1835"/>
      <c r="TSV1" s="1835"/>
      <c r="TSW1" s="1835"/>
      <c r="TSX1" s="1835"/>
      <c r="TSY1" s="1835"/>
      <c r="TSZ1" s="1835"/>
      <c r="TTA1" s="1835"/>
      <c r="TTB1" s="1835"/>
      <c r="TTC1" s="1835"/>
      <c r="TTD1" s="1835"/>
      <c r="TTE1" s="1835"/>
      <c r="TTF1" s="1835"/>
      <c r="TTG1" s="1835"/>
      <c r="TTH1" s="1835"/>
      <c r="TTI1" s="1835"/>
      <c r="TTJ1" s="1835"/>
      <c r="TTK1" s="1835"/>
      <c r="TTL1" s="1835"/>
      <c r="TTM1" s="1835"/>
      <c r="TTN1" s="1835"/>
      <c r="TTO1" s="1835"/>
      <c r="TTP1" s="1835"/>
      <c r="TTQ1" s="1835"/>
      <c r="TTR1" s="1835"/>
      <c r="TTS1" s="1835"/>
      <c r="TTT1" s="1835"/>
      <c r="TTU1" s="1835"/>
      <c r="TTV1" s="1835"/>
      <c r="TTW1" s="1835"/>
      <c r="TTX1" s="1835"/>
      <c r="TTY1" s="1835"/>
      <c r="TTZ1" s="1835"/>
      <c r="TUA1" s="1835"/>
      <c r="TUB1" s="1835"/>
      <c r="TUC1" s="1835"/>
      <c r="TUD1" s="1835"/>
      <c r="TUE1" s="1835"/>
      <c r="TUF1" s="1835"/>
      <c r="TUG1" s="1835"/>
      <c r="TUH1" s="1835"/>
      <c r="TUI1" s="1835"/>
      <c r="TUJ1" s="1835"/>
      <c r="TUK1" s="1835"/>
      <c r="TUL1" s="1835"/>
      <c r="TUM1" s="1835"/>
      <c r="TUN1" s="1835"/>
      <c r="TUO1" s="1835"/>
      <c r="TUP1" s="1835"/>
      <c r="TUQ1" s="1835"/>
      <c r="TUR1" s="1835"/>
      <c r="TUS1" s="1835"/>
      <c r="TUT1" s="1835"/>
      <c r="TUU1" s="1835"/>
      <c r="TUV1" s="1835"/>
      <c r="TUW1" s="1835"/>
      <c r="TUX1" s="1835"/>
      <c r="TUY1" s="1835"/>
      <c r="TUZ1" s="1835"/>
      <c r="TVA1" s="1835"/>
      <c r="TVB1" s="1835"/>
      <c r="TVC1" s="1835"/>
      <c r="TVD1" s="1835"/>
      <c r="TVE1" s="1835"/>
      <c r="TVF1" s="1835"/>
      <c r="TVG1" s="1835"/>
      <c r="TVH1" s="1835"/>
      <c r="TVI1" s="1835"/>
      <c r="TVJ1" s="1835"/>
      <c r="TVK1" s="1835"/>
      <c r="TVL1" s="1835"/>
      <c r="TVM1" s="1835"/>
      <c r="TVN1" s="1835"/>
      <c r="TVO1" s="1835"/>
      <c r="TVP1" s="1835"/>
      <c r="TVQ1" s="1835"/>
      <c r="TVR1" s="1835"/>
      <c r="TVS1" s="1835"/>
      <c r="TVT1" s="1835"/>
      <c r="TVU1" s="1835"/>
      <c r="TVV1" s="1835"/>
      <c r="TVW1" s="1835"/>
      <c r="TVX1" s="1835"/>
      <c r="TVY1" s="1835"/>
      <c r="TVZ1" s="1835"/>
      <c r="TWA1" s="1835"/>
      <c r="TWB1" s="1835"/>
      <c r="TWC1" s="1835"/>
      <c r="TWD1" s="1835"/>
      <c r="TWE1" s="1835"/>
      <c r="TWF1" s="1835"/>
      <c r="TWG1" s="1835"/>
      <c r="TWH1" s="1835"/>
      <c r="TWI1" s="1835"/>
      <c r="TWJ1" s="1835"/>
      <c r="TWK1" s="1835"/>
      <c r="TWL1" s="1835"/>
      <c r="TWM1" s="1835"/>
      <c r="TWN1" s="1835"/>
      <c r="TWO1" s="1835"/>
      <c r="TWP1" s="1835"/>
      <c r="TWQ1" s="1835"/>
      <c r="TWR1" s="1835"/>
      <c r="TWS1" s="1835"/>
      <c r="TWT1" s="1835"/>
      <c r="TWU1" s="1835"/>
      <c r="TWV1" s="1835"/>
      <c r="TWW1" s="1835"/>
      <c r="TWX1" s="1835"/>
      <c r="TWY1" s="1835"/>
      <c r="TWZ1" s="1835"/>
      <c r="TXA1" s="1835"/>
      <c r="TXB1" s="1835"/>
      <c r="TXC1" s="1835"/>
      <c r="TXD1" s="1835"/>
      <c r="TXE1" s="1835"/>
      <c r="TXF1" s="1835"/>
      <c r="TXG1" s="1835"/>
      <c r="TXH1" s="1835"/>
      <c r="TXI1" s="1835"/>
      <c r="TXJ1" s="1835"/>
      <c r="TXK1" s="1835"/>
      <c r="TXL1" s="1835"/>
      <c r="TXM1" s="1835"/>
      <c r="TXN1" s="1835"/>
      <c r="TXO1" s="1835"/>
      <c r="TXP1" s="1835"/>
      <c r="TXQ1" s="1835"/>
      <c r="TXR1" s="1835"/>
      <c r="TXS1" s="1835"/>
      <c r="TXT1" s="1835"/>
      <c r="TXU1" s="1835"/>
      <c r="TXV1" s="1835"/>
      <c r="TXW1" s="1835"/>
      <c r="TXX1" s="1835"/>
      <c r="TXY1" s="1835"/>
      <c r="TXZ1" s="1835"/>
      <c r="TYA1" s="1835"/>
      <c r="TYB1" s="1835"/>
      <c r="TYC1" s="1835"/>
      <c r="TYD1" s="1835"/>
      <c r="TYE1" s="1835"/>
      <c r="TYF1" s="1835"/>
      <c r="TYG1" s="1835"/>
      <c r="TYH1" s="1835"/>
      <c r="TYI1" s="1835"/>
      <c r="TYJ1" s="1835"/>
      <c r="TYK1" s="1835"/>
      <c r="TYL1" s="1835"/>
      <c r="TYM1" s="1835"/>
      <c r="TYN1" s="1835"/>
      <c r="TYO1" s="1835"/>
      <c r="TYP1" s="1835"/>
      <c r="TYQ1" s="1835"/>
      <c r="TYR1" s="1835"/>
      <c r="TYS1" s="1835"/>
      <c r="TYT1" s="1835"/>
      <c r="TYU1" s="1835"/>
      <c r="TYV1" s="1835"/>
      <c r="TYW1" s="1835"/>
      <c r="TYX1" s="1835"/>
      <c r="TYY1" s="1835"/>
      <c r="TYZ1" s="1835"/>
      <c r="TZA1" s="1835"/>
      <c r="TZB1" s="1835"/>
      <c r="TZC1" s="1835"/>
      <c r="TZD1" s="1835"/>
      <c r="TZE1" s="1835"/>
      <c r="TZF1" s="1835"/>
      <c r="TZG1" s="1835"/>
      <c r="TZH1" s="1835"/>
      <c r="TZI1" s="1835"/>
      <c r="TZJ1" s="1835"/>
      <c r="TZK1" s="1835"/>
      <c r="TZL1" s="1835"/>
      <c r="TZM1" s="1835"/>
      <c r="TZN1" s="1835"/>
      <c r="TZO1" s="1835"/>
      <c r="TZP1" s="1835"/>
      <c r="TZQ1" s="1835"/>
      <c r="TZR1" s="1835"/>
      <c r="TZS1" s="1835"/>
      <c r="TZT1" s="1835"/>
      <c r="TZU1" s="1835"/>
      <c r="TZV1" s="1835"/>
      <c r="TZW1" s="1835"/>
      <c r="TZX1" s="1835"/>
      <c r="TZY1" s="1835"/>
      <c r="TZZ1" s="1835"/>
      <c r="UAA1" s="1835"/>
      <c r="UAB1" s="1835"/>
      <c r="UAC1" s="1835"/>
      <c r="UAD1" s="1835"/>
      <c r="UAE1" s="1835"/>
      <c r="UAF1" s="1835"/>
      <c r="UAG1" s="1835"/>
      <c r="UAH1" s="1835"/>
      <c r="UAI1" s="1835"/>
      <c r="UAJ1" s="1835"/>
      <c r="UAK1" s="1835"/>
      <c r="UAL1" s="1835"/>
      <c r="UAM1" s="1835"/>
      <c r="UAN1" s="1835"/>
      <c r="UAO1" s="1835"/>
      <c r="UAP1" s="1835"/>
      <c r="UAQ1" s="1835"/>
      <c r="UAR1" s="1835"/>
      <c r="UAS1" s="1835"/>
      <c r="UAT1" s="1835"/>
      <c r="UAU1" s="1835"/>
      <c r="UAV1" s="1835"/>
      <c r="UAW1" s="1835"/>
      <c r="UAX1" s="1835"/>
      <c r="UAY1" s="1835"/>
      <c r="UAZ1" s="1835"/>
      <c r="UBA1" s="1835"/>
      <c r="UBB1" s="1835"/>
      <c r="UBC1" s="1835"/>
      <c r="UBD1" s="1835"/>
      <c r="UBE1" s="1835"/>
      <c r="UBF1" s="1835"/>
      <c r="UBG1" s="1835"/>
      <c r="UBH1" s="1835"/>
      <c r="UBI1" s="1835"/>
      <c r="UBJ1" s="1835"/>
      <c r="UBK1" s="1835"/>
      <c r="UBL1" s="1835"/>
      <c r="UBM1" s="1835"/>
      <c r="UBN1" s="1835"/>
      <c r="UBO1" s="1835"/>
      <c r="UBP1" s="1835"/>
      <c r="UBQ1" s="1835"/>
      <c r="UBR1" s="1835"/>
      <c r="UBS1" s="1835"/>
      <c r="UBT1" s="1835"/>
      <c r="UBU1" s="1835"/>
      <c r="UBV1" s="1835"/>
      <c r="UBW1" s="1835"/>
      <c r="UBX1" s="1835"/>
      <c r="UBY1" s="1835"/>
      <c r="UBZ1" s="1835"/>
      <c r="UCA1" s="1835"/>
      <c r="UCB1" s="1835"/>
      <c r="UCC1" s="1835"/>
      <c r="UCD1" s="1835"/>
      <c r="UCE1" s="1835"/>
      <c r="UCF1" s="1835"/>
      <c r="UCG1" s="1835"/>
      <c r="UCH1" s="1835"/>
      <c r="UCI1" s="1835"/>
      <c r="UCJ1" s="1835"/>
      <c r="UCK1" s="1835"/>
      <c r="UCL1" s="1835"/>
      <c r="UCM1" s="1835"/>
      <c r="UCN1" s="1835"/>
      <c r="UCO1" s="1835"/>
      <c r="UCP1" s="1835"/>
      <c r="UCQ1" s="1835"/>
      <c r="UCR1" s="1835"/>
      <c r="UCS1" s="1835"/>
      <c r="UCT1" s="1835"/>
      <c r="UCU1" s="1835"/>
      <c r="UCV1" s="1835"/>
      <c r="UCW1" s="1835"/>
      <c r="UCX1" s="1835"/>
      <c r="UCY1" s="1835"/>
      <c r="UCZ1" s="1835"/>
      <c r="UDA1" s="1835"/>
      <c r="UDB1" s="1835"/>
      <c r="UDC1" s="1835"/>
      <c r="UDD1" s="1835"/>
      <c r="UDE1" s="1835"/>
      <c r="UDF1" s="1835"/>
      <c r="UDG1" s="1835"/>
      <c r="UDH1" s="1835"/>
      <c r="UDI1" s="1835"/>
      <c r="UDJ1" s="1835"/>
      <c r="UDK1" s="1835"/>
      <c r="UDL1" s="1835"/>
      <c r="UDM1" s="1835"/>
      <c r="UDN1" s="1835"/>
      <c r="UDO1" s="1835"/>
      <c r="UDP1" s="1835"/>
      <c r="UDQ1" s="1835"/>
      <c r="UDR1" s="1835"/>
      <c r="UDS1" s="1835"/>
      <c r="UDT1" s="1835"/>
      <c r="UDU1" s="1835"/>
      <c r="UDV1" s="1835"/>
      <c r="UDW1" s="1835"/>
      <c r="UDX1" s="1835"/>
      <c r="UDY1" s="1835"/>
      <c r="UDZ1" s="1835"/>
      <c r="UEA1" s="1835"/>
      <c r="UEB1" s="1835"/>
      <c r="UEC1" s="1835"/>
      <c r="UED1" s="1835"/>
      <c r="UEE1" s="1835"/>
      <c r="UEF1" s="1835"/>
      <c r="UEG1" s="1835"/>
      <c r="UEH1" s="1835"/>
      <c r="UEI1" s="1835"/>
      <c r="UEJ1" s="1835"/>
      <c r="UEK1" s="1835"/>
      <c r="UEL1" s="1835"/>
      <c r="UEM1" s="1835"/>
      <c r="UEN1" s="1835"/>
      <c r="UEO1" s="1835"/>
      <c r="UEP1" s="1835"/>
      <c r="UEQ1" s="1835"/>
      <c r="UER1" s="1835"/>
      <c r="UES1" s="1835"/>
      <c r="UET1" s="1835"/>
      <c r="UEU1" s="1835"/>
      <c r="UEV1" s="1835"/>
      <c r="UEW1" s="1835"/>
      <c r="UEX1" s="1835"/>
      <c r="UEY1" s="1835"/>
      <c r="UEZ1" s="1835"/>
      <c r="UFA1" s="1835"/>
      <c r="UFB1" s="1835"/>
      <c r="UFC1" s="1835"/>
      <c r="UFD1" s="1835"/>
      <c r="UFE1" s="1835"/>
      <c r="UFF1" s="1835"/>
      <c r="UFG1" s="1835"/>
      <c r="UFH1" s="1835"/>
      <c r="UFI1" s="1835"/>
      <c r="UFJ1" s="1835"/>
      <c r="UFK1" s="1835"/>
      <c r="UFL1" s="1835"/>
      <c r="UFM1" s="1835"/>
      <c r="UFN1" s="1835"/>
      <c r="UFO1" s="1835"/>
      <c r="UFP1" s="1835"/>
      <c r="UFQ1" s="1835"/>
      <c r="UFR1" s="1835"/>
      <c r="UFS1" s="1835"/>
      <c r="UFT1" s="1835"/>
      <c r="UFU1" s="1835"/>
      <c r="UFV1" s="1835"/>
      <c r="UFW1" s="1835"/>
      <c r="UFX1" s="1835"/>
      <c r="UFY1" s="1835"/>
      <c r="UFZ1" s="1835"/>
      <c r="UGA1" s="1835"/>
      <c r="UGB1" s="1835"/>
      <c r="UGC1" s="1835"/>
      <c r="UGD1" s="1835"/>
      <c r="UGE1" s="1835"/>
      <c r="UGF1" s="1835"/>
      <c r="UGG1" s="1835"/>
      <c r="UGH1" s="1835"/>
      <c r="UGI1" s="1835"/>
      <c r="UGJ1" s="1835"/>
      <c r="UGK1" s="1835"/>
      <c r="UGL1" s="1835"/>
      <c r="UGM1" s="1835"/>
      <c r="UGN1" s="1835"/>
      <c r="UGO1" s="1835"/>
      <c r="UGP1" s="1835"/>
      <c r="UGQ1" s="1835"/>
      <c r="UGR1" s="1835"/>
      <c r="UGS1" s="1835"/>
      <c r="UGT1" s="1835"/>
      <c r="UGU1" s="1835"/>
      <c r="UGV1" s="1835"/>
      <c r="UGW1" s="1835"/>
      <c r="UGX1" s="1835"/>
      <c r="UGY1" s="1835"/>
      <c r="UGZ1" s="1835"/>
      <c r="UHA1" s="1835"/>
      <c r="UHB1" s="1835"/>
      <c r="UHC1" s="1835"/>
      <c r="UHD1" s="1835"/>
      <c r="UHE1" s="1835"/>
      <c r="UHF1" s="1835"/>
      <c r="UHG1" s="1835"/>
      <c r="UHH1" s="1835"/>
      <c r="UHI1" s="1835"/>
      <c r="UHJ1" s="1835"/>
      <c r="UHK1" s="1835"/>
      <c r="UHL1" s="1835"/>
      <c r="UHM1" s="1835"/>
      <c r="UHN1" s="1835"/>
      <c r="UHO1" s="1835"/>
      <c r="UHP1" s="1835"/>
      <c r="UHQ1" s="1835"/>
      <c r="UHR1" s="1835"/>
      <c r="UHS1" s="1835"/>
      <c r="UHT1" s="1835"/>
      <c r="UHU1" s="1835"/>
      <c r="UHV1" s="1835"/>
      <c r="UHW1" s="1835"/>
      <c r="UHX1" s="1835"/>
      <c r="UHY1" s="1835"/>
      <c r="UHZ1" s="1835"/>
      <c r="UIA1" s="1835"/>
      <c r="UIB1" s="1835"/>
      <c r="UIC1" s="1835"/>
      <c r="UID1" s="1835"/>
      <c r="UIE1" s="1835"/>
      <c r="UIF1" s="1835"/>
      <c r="UIG1" s="1835"/>
      <c r="UIH1" s="1835"/>
      <c r="UII1" s="1835"/>
      <c r="UIJ1" s="1835"/>
      <c r="UIK1" s="1835"/>
      <c r="UIL1" s="1835"/>
      <c r="UIM1" s="1835"/>
      <c r="UIN1" s="1835"/>
      <c r="UIO1" s="1835"/>
      <c r="UIP1" s="1835"/>
      <c r="UIQ1" s="1835"/>
      <c r="UIR1" s="1835"/>
      <c r="UIS1" s="1835"/>
      <c r="UIT1" s="1835"/>
      <c r="UIU1" s="1835"/>
      <c r="UIV1" s="1835"/>
      <c r="UIW1" s="1835"/>
      <c r="UIX1" s="1835"/>
      <c r="UIY1" s="1835"/>
      <c r="UIZ1" s="1835"/>
      <c r="UJA1" s="1835"/>
      <c r="UJB1" s="1835"/>
      <c r="UJC1" s="1835"/>
      <c r="UJD1" s="1835"/>
      <c r="UJE1" s="1835"/>
      <c r="UJF1" s="1835"/>
      <c r="UJG1" s="1835"/>
      <c r="UJH1" s="1835"/>
      <c r="UJI1" s="1835"/>
      <c r="UJJ1" s="1835"/>
      <c r="UJK1" s="1835"/>
      <c r="UJL1" s="1835"/>
      <c r="UJM1" s="1835"/>
      <c r="UJN1" s="1835"/>
      <c r="UJO1" s="1835"/>
      <c r="UJP1" s="1835"/>
      <c r="UJQ1" s="1835"/>
      <c r="UJR1" s="1835"/>
      <c r="UJS1" s="1835"/>
      <c r="UJT1" s="1835"/>
      <c r="UJU1" s="1835"/>
      <c r="UJV1" s="1835"/>
      <c r="UJW1" s="1835"/>
      <c r="UJX1" s="1835"/>
      <c r="UJY1" s="1835"/>
      <c r="UJZ1" s="1835"/>
      <c r="UKA1" s="1835"/>
      <c r="UKB1" s="1835"/>
      <c r="UKC1" s="1835"/>
      <c r="UKD1" s="1835"/>
      <c r="UKE1" s="1835"/>
      <c r="UKF1" s="1835"/>
      <c r="UKG1" s="1835"/>
      <c r="UKH1" s="1835"/>
      <c r="UKI1" s="1835"/>
      <c r="UKJ1" s="1835"/>
      <c r="UKK1" s="1835"/>
      <c r="UKL1" s="1835"/>
      <c r="UKM1" s="1835"/>
      <c r="UKN1" s="1835"/>
      <c r="UKO1" s="1835"/>
      <c r="UKP1" s="1835"/>
      <c r="UKQ1" s="1835"/>
      <c r="UKR1" s="1835"/>
      <c r="UKS1" s="1835"/>
      <c r="UKT1" s="1835"/>
      <c r="UKU1" s="1835"/>
      <c r="UKV1" s="1835"/>
      <c r="UKW1" s="1835"/>
      <c r="UKX1" s="1835"/>
      <c r="UKY1" s="1835"/>
      <c r="UKZ1" s="1835"/>
      <c r="ULA1" s="1835"/>
      <c r="ULB1" s="1835"/>
      <c r="ULC1" s="1835"/>
      <c r="ULD1" s="1835"/>
      <c r="ULE1" s="1835"/>
      <c r="ULF1" s="1835"/>
      <c r="ULG1" s="1835"/>
      <c r="ULH1" s="1835"/>
      <c r="ULI1" s="1835"/>
      <c r="ULJ1" s="1835"/>
      <c r="ULK1" s="1835"/>
      <c r="ULL1" s="1835"/>
      <c r="ULM1" s="1835"/>
      <c r="ULN1" s="1835"/>
      <c r="ULO1" s="1835"/>
      <c r="ULP1" s="1835"/>
      <c r="ULQ1" s="1835"/>
      <c r="ULR1" s="1835"/>
      <c r="ULS1" s="1835"/>
      <c r="ULT1" s="1835"/>
      <c r="ULU1" s="1835"/>
      <c r="ULV1" s="1835"/>
      <c r="ULW1" s="1835"/>
      <c r="ULX1" s="1835"/>
      <c r="ULY1" s="1835"/>
      <c r="ULZ1" s="1835"/>
      <c r="UMA1" s="1835"/>
      <c r="UMB1" s="1835"/>
      <c r="UMC1" s="1835"/>
      <c r="UMD1" s="1835"/>
      <c r="UME1" s="1835"/>
      <c r="UMF1" s="1835"/>
      <c r="UMG1" s="1835"/>
      <c r="UMH1" s="1835"/>
      <c r="UMI1" s="1835"/>
      <c r="UMJ1" s="1835"/>
      <c r="UMK1" s="1835"/>
      <c r="UML1" s="1835"/>
      <c r="UMM1" s="1835"/>
      <c r="UMN1" s="1835"/>
      <c r="UMO1" s="1835"/>
      <c r="UMP1" s="1835"/>
      <c r="UMQ1" s="1835"/>
      <c r="UMR1" s="1835"/>
      <c r="UMS1" s="1835"/>
      <c r="UMT1" s="1835"/>
      <c r="UMU1" s="1835"/>
      <c r="UMV1" s="1835"/>
      <c r="UMW1" s="1835"/>
      <c r="UMX1" s="1835"/>
      <c r="UMY1" s="1835"/>
      <c r="UMZ1" s="1835"/>
      <c r="UNA1" s="1835"/>
      <c r="UNB1" s="1835"/>
      <c r="UNC1" s="1835"/>
      <c r="UND1" s="1835"/>
      <c r="UNE1" s="1835"/>
      <c r="UNF1" s="1835"/>
      <c r="UNG1" s="1835"/>
      <c r="UNH1" s="1835"/>
      <c r="UNI1" s="1835"/>
      <c r="UNJ1" s="1835"/>
      <c r="UNK1" s="1835"/>
      <c r="UNL1" s="1835"/>
      <c r="UNM1" s="1835"/>
      <c r="UNN1" s="1835"/>
      <c r="UNO1" s="1835"/>
      <c r="UNP1" s="1835"/>
      <c r="UNQ1" s="1835"/>
      <c r="UNR1" s="1835"/>
      <c r="UNS1" s="1835"/>
      <c r="UNT1" s="1835"/>
      <c r="UNU1" s="1835"/>
      <c r="UNV1" s="1835"/>
      <c r="UNW1" s="1835"/>
      <c r="UNX1" s="1835"/>
      <c r="UNY1" s="1835"/>
      <c r="UNZ1" s="1835"/>
      <c r="UOA1" s="1835"/>
      <c r="UOB1" s="1835"/>
      <c r="UOC1" s="1835"/>
      <c r="UOD1" s="1835"/>
      <c r="UOE1" s="1835"/>
      <c r="UOF1" s="1835"/>
      <c r="UOG1" s="1835"/>
      <c r="UOH1" s="1835"/>
      <c r="UOI1" s="1835"/>
      <c r="UOJ1" s="1835"/>
      <c r="UOK1" s="1835"/>
      <c r="UOL1" s="1835"/>
      <c r="UOM1" s="1835"/>
      <c r="UON1" s="1835"/>
      <c r="UOO1" s="1835"/>
      <c r="UOP1" s="1835"/>
      <c r="UOQ1" s="1835"/>
      <c r="UOR1" s="1835"/>
      <c r="UOS1" s="1835"/>
      <c r="UOT1" s="1835"/>
      <c r="UOU1" s="1835"/>
      <c r="UOV1" s="1835"/>
      <c r="UOW1" s="1835"/>
      <c r="UOX1" s="1835"/>
      <c r="UOY1" s="1835"/>
      <c r="UOZ1" s="1835"/>
      <c r="UPA1" s="1835"/>
      <c r="UPB1" s="1835"/>
      <c r="UPC1" s="1835"/>
      <c r="UPD1" s="1835"/>
      <c r="UPE1" s="1835"/>
      <c r="UPF1" s="1835"/>
      <c r="UPG1" s="1835"/>
      <c r="UPH1" s="1835"/>
      <c r="UPI1" s="1835"/>
      <c r="UPJ1" s="1835"/>
      <c r="UPK1" s="1835"/>
      <c r="UPL1" s="1835"/>
      <c r="UPM1" s="1835"/>
      <c r="UPN1" s="1835"/>
      <c r="UPO1" s="1835"/>
      <c r="UPP1" s="1835"/>
      <c r="UPQ1" s="1835"/>
      <c r="UPR1" s="1835"/>
      <c r="UPS1" s="1835"/>
      <c r="UPT1" s="1835"/>
      <c r="UPU1" s="1835"/>
      <c r="UPV1" s="1835"/>
      <c r="UPW1" s="1835"/>
      <c r="UPX1" s="1835"/>
      <c r="UPY1" s="1835"/>
      <c r="UPZ1" s="1835"/>
      <c r="UQA1" s="1835"/>
      <c r="UQB1" s="1835"/>
      <c r="UQC1" s="1835"/>
      <c r="UQD1" s="1835"/>
      <c r="UQE1" s="1835"/>
      <c r="UQF1" s="1835"/>
      <c r="UQG1" s="1835"/>
      <c r="UQH1" s="1835"/>
      <c r="UQI1" s="1835"/>
      <c r="UQJ1" s="1835"/>
      <c r="UQK1" s="1835"/>
      <c r="UQL1" s="1835"/>
      <c r="UQM1" s="1835"/>
      <c r="UQN1" s="1835"/>
      <c r="UQO1" s="1835"/>
      <c r="UQP1" s="1835"/>
      <c r="UQQ1" s="1835"/>
      <c r="UQR1" s="1835"/>
      <c r="UQS1" s="1835"/>
      <c r="UQT1" s="1835"/>
      <c r="UQU1" s="1835"/>
      <c r="UQV1" s="1835"/>
      <c r="UQW1" s="1835"/>
      <c r="UQX1" s="1835"/>
      <c r="UQY1" s="1835"/>
      <c r="UQZ1" s="1835"/>
      <c r="URA1" s="1835"/>
      <c r="URB1" s="1835"/>
      <c r="URC1" s="1835"/>
      <c r="URD1" s="1835"/>
      <c r="URE1" s="1835"/>
      <c r="URF1" s="1835"/>
      <c r="URG1" s="1835"/>
      <c r="URH1" s="1835"/>
      <c r="URI1" s="1835"/>
      <c r="URJ1" s="1835"/>
      <c r="URK1" s="1835"/>
      <c r="URL1" s="1835"/>
      <c r="URM1" s="1835"/>
      <c r="URN1" s="1835"/>
      <c r="URO1" s="1835"/>
      <c r="URP1" s="1835"/>
      <c r="URQ1" s="1835"/>
      <c r="URR1" s="1835"/>
      <c r="URS1" s="1835"/>
      <c r="URT1" s="1835"/>
      <c r="URU1" s="1835"/>
      <c r="URV1" s="1835"/>
      <c r="URW1" s="1835"/>
      <c r="URX1" s="1835"/>
      <c r="URY1" s="1835"/>
      <c r="URZ1" s="1835"/>
      <c r="USA1" s="1835"/>
      <c r="USB1" s="1835"/>
      <c r="USC1" s="1835"/>
      <c r="USD1" s="1835"/>
      <c r="USE1" s="1835"/>
      <c r="USF1" s="1835"/>
      <c r="USG1" s="1835"/>
      <c r="USH1" s="1835"/>
      <c r="USI1" s="1835"/>
      <c r="USJ1" s="1835"/>
      <c r="USK1" s="1835"/>
      <c r="USL1" s="1835"/>
      <c r="USM1" s="1835"/>
      <c r="USN1" s="1835"/>
      <c r="USO1" s="1835"/>
      <c r="USP1" s="1835"/>
      <c r="USQ1" s="1835"/>
      <c r="USR1" s="1835"/>
      <c r="USS1" s="1835"/>
      <c r="UST1" s="1835"/>
      <c r="USU1" s="1835"/>
      <c r="USV1" s="1835"/>
      <c r="USW1" s="1835"/>
      <c r="USX1" s="1835"/>
      <c r="USY1" s="1835"/>
      <c r="USZ1" s="1835"/>
      <c r="UTA1" s="1835"/>
      <c r="UTB1" s="1835"/>
      <c r="UTC1" s="1835"/>
      <c r="UTD1" s="1835"/>
      <c r="UTE1" s="1835"/>
      <c r="UTF1" s="1835"/>
      <c r="UTG1" s="1835"/>
      <c r="UTH1" s="1835"/>
      <c r="UTI1" s="1835"/>
      <c r="UTJ1" s="1835"/>
      <c r="UTK1" s="1835"/>
      <c r="UTL1" s="1835"/>
      <c r="UTM1" s="1835"/>
      <c r="UTN1" s="1835"/>
      <c r="UTO1" s="1835"/>
      <c r="UTP1" s="1835"/>
      <c r="UTQ1" s="1835"/>
      <c r="UTR1" s="1835"/>
      <c r="UTS1" s="1835"/>
      <c r="UTT1" s="1835"/>
      <c r="UTU1" s="1835"/>
      <c r="UTV1" s="1835"/>
      <c r="UTW1" s="1835"/>
      <c r="UTX1" s="1835"/>
      <c r="UTY1" s="1835"/>
      <c r="UTZ1" s="1835"/>
      <c r="UUA1" s="1835"/>
      <c r="UUB1" s="1835"/>
      <c r="UUC1" s="1835"/>
      <c r="UUD1" s="1835"/>
      <c r="UUE1" s="1835"/>
      <c r="UUF1" s="1835"/>
      <c r="UUG1" s="1835"/>
      <c r="UUH1" s="1835"/>
      <c r="UUI1" s="1835"/>
      <c r="UUJ1" s="1835"/>
      <c r="UUK1" s="1835"/>
      <c r="UUL1" s="1835"/>
      <c r="UUM1" s="1835"/>
      <c r="UUN1" s="1835"/>
      <c r="UUO1" s="1835"/>
      <c r="UUP1" s="1835"/>
      <c r="UUQ1" s="1835"/>
      <c r="UUR1" s="1835"/>
      <c r="UUS1" s="1835"/>
      <c r="UUT1" s="1835"/>
      <c r="UUU1" s="1835"/>
      <c r="UUV1" s="1835"/>
      <c r="UUW1" s="1835"/>
      <c r="UUX1" s="1835"/>
      <c r="UUY1" s="1835"/>
      <c r="UUZ1" s="1835"/>
      <c r="UVA1" s="1835"/>
      <c r="UVB1" s="1835"/>
      <c r="UVC1" s="1835"/>
      <c r="UVD1" s="1835"/>
      <c r="UVE1" s="1835"/>
      <c r="UVF1" s="1835"/>
      <c r="UVG1" s="1835"/>
      <c r="UVH1" s="1835"/>
      <c r="UVI1" s="1835"/>
      <c r="UVJ1" s="1835"/>
      <c r="UVK1" s="1835"/>
      <c r="UVL1" s="1835"/>
      <c r="UVM1" s="1835"/>
      <c r="UVN1" s="1835"/>
      <c r="UVO1" s="1835"/>
      <c r="UVP1" s="1835"/>
      <c r="UVQ1" s="1835"/>
      <c r="UVR1" s="1835"/>
      <c r="UVS1" s="1835"/>
      <c r="UVT1" s="1835"/>
      <c r="UVU1" s="1835"/>
      <c r="UVV1" s="1835"/>
      <c r="UVW1" s="1835"/>
      <c r="UVX1" s="1835"/>
      <c r="UVY1" s="1835"/>
      <c r="UVZ1" s="1835"/>
      <c r="UWA1" s="1835"/>
      <c r="UWB1" s="1835"/>
      <c r="UWC1" s="1835"/>
      <c r="UWD1" s="1835"/>
      <c r="UWE1" s="1835"/>
      <c r="UWF1" s="1835"/>
      <c r="UWG1" s="1835"/>
      <c r="UWH1" s="1835"/>
      <c r="UWI1" s="1835"/>
      <c r="UWJ1" s="1835"/>
      <c r="UWK1" s="1835"/>
      <c r="UWL1" s="1835"/>
      <c r="UWM1" s="1835"/>
      <c r="UWN1" s="1835"/>
      <c r="UWO1" s="1835"/>
      <c r="UWP1" s="1835"/>
      <c r="UWQ1" s="1835"/>
      <c r="UWR1" s="1835"/>
      <c r="UWS1" s="1835"/>
      <c r="UWT1" s="1835"/>
      <c r="UWU1" s="1835"/>
      <c r="UWV1" s="1835"/>
      <c r="UWW1" s="1835"/>
      <c r="UWX1" s="1835"/>
      <c r="UWY1" s="1835"/>
      <c r="UWZ1" s="1835"/>
      <c r="UXA1" s="1835"/>
      <c r="UXB1" s="1835"/>
      <c r="UXC1" s="1835"/>
      <c r="UXD1" s="1835"/>
      <c r="UXE1" s="1835"/>
      <c r="UXF1" s="1835"/>
      <c r="UXG1" s="1835"/>
      <c r="UXH1" s="1835"/>
      <c r="UXI1" s="1835"/>
      <c r="UXJ1" s="1835"/>
      <c r="UXK1" s="1835"/>
      <c r="UXL1" s="1835"/>
      <c r="UXM1" s="1835"/>
      <c r="UXN1" s="1835"/>
      <c r="UXO1" s="1835"/>
      <c r="UXP1" s="1835"/>
      <c r="UXQ1" s="1835"/>
      <c r="UXR1" s="1835"/>
      <c r="UXS1" s="1835"/>
      <c r="UXT1" s="1835"/>
      <c r="UXU1" s="1835"/>
      <c r="UXV1" s="1835"/>
      <c r="UXW1" s="1835"/>
      <c r="UXX1" s="1835"/>
      <c r="UXY1" s="1835"/>
      <c r="UXZ1" s="1835"/>
      <c r="UYA1" s="1835"/>
      <c r="UYB1" s="1835"/>
      <c r="UYC1" s="1835"/>
      <c r="UYD1" s="1835"/>
      <c r="UYE1" s="1835"/>
      <c r="UYF1" s="1835"/>
      <c r="UYG1" s="1835"/>
      <c r="UYH1" s="1835"/>
      <c r="UYI1" s="1835"/>
      <c r="UYJ1" s="1835"/>
      <c r="UYK1" s="1835"/>
      <c r="UYL1" s="1835"/>
      <c r="UYM1" s="1835"/>
      <c r="UYN1" s="1835"/>
      <c r="UYO1" s="1835"/>
      <c r="UYP1" s="1835"/>
      <c r="UYQ1" s="1835"/>
      <c r="UYR1" s="1835"/>
      <c r="UYS1" s="1835"/>
      <c r="UYT1" s="1835"/>
      <c r="UYU1" s="1835"/>
      <c r="UYV1" s="1835"/>
      <c r="UYW1" s="1835"/>
      <c r="UYX1" s="1835"/>
      <c r="UYY1" s="1835"/>
      <c r="UYZ1" s="1835"/>
      <c r="UZA1" s="1835"/>
      <c r="UZB1" s="1835"/>
      <c r="UZC1" s="1835"/>
      <c r="UZD1" s="1835"/>
      <c r="UZE1" s="1835"/>
      <c r="UZF1" s="1835"/>
      <c r="UZG1" s="1835"/>
      <c r="UZH1" s="1835"/>
      <c r="UZI1" s="1835"/>
      <c r="UZJ1" s="1835"/>
      <c r="UZK1" s="1835"/>
      <c r="UZL1" s="1835"/>
      <c r="UZM1" s="1835"/>
      <c r="UZN1" s="1835"/>
      <c r="UZO1" s="1835"/>
      <c r="UZP1" s="1835"/>
      <c r="UZQ1" s="1835"/>
      <c r="UZR1" s="1835"/>
      <c r="UZS1" s="1835"/>
      <c r="UZT1" s="1835"/>
      <c r="UZU1" s="1835"/>
      <c r="UZV1" s="1835"/>
      <c r="UZW1" s="1835"/>
      <c r="UZX1" s="1835"/>
      <c r="UZY1" s="1835"/>
      <c r="UZZ1" s="1835"/>
      <c r="VAA1" s="1835"/>
      <c r="VAB1" s="1835"/>
      <c r="VAC1" s="1835"/>
      <c r="VAD1" s="1835"/>
      <c r="VAE1" s="1835"/>
      <c r="VAF1" s="1835"/>
      <c r="VAG1" s="1835"/>
      <c r="VAH1" s="1835"/>
      <c r="VAI1" s="1835"/>
      <c r="VAJ1" s="1835"/>
      <c r="VAK1" s="1835"/>
      <c r="VAL1" s="1835"/>
      <c r="VAM1" s="1835"/>
      <c r="VAN1" s="1835"/>
      <c r="VAO1" s="1835"/>
      <c r="VAP1" s="1835"/>
      <c r="VAQ1" s="1835"/>
      <c r="VAR1" s="1835"/>
      <c r="VAS1" s="1835"/>
      <c r="VAT1" s="1835"/>
      <c r="VAU1" s="1835"/>
      <c r="VAV1" s="1835"/>
      <c r="VAW1" s="1835"/>
      <c r="VAX1" s="1835"/>
      <c r="VAY1" s="1835"/>
      <c r="VAZ1" s="1835"/>
      <c r="VBA1" s="1835"/>
      <c r="VBB1" s="1835"/>
      <c r="VBC1" s="1835"/>
      <c r="VBD1" s="1835"/>
      <c r="VBE1" s="1835"/>
      <c r="VBF1" s="1835"/>
      <c r="VBG1" s="1835"/>
      <c r="VBH1" s="1835"/>
      <c r="VBI1" s="1835"/>
      <c r="VBJ1" s="1835"/>
      <c r="VBK1" s="1835"/>
      <c r="VBL1" s="1835"/>
      <c r="VBM1" s="1835"/>
      <c r="VBN1" s="1835"/>
      <c r="VBO1" s="1835"/>
      <c r="VBP1" s="1835"/>
      <c r="VBQ1" s="1835"/>
      <c r="VBR1" s="1835"/>
      <c r="VBS1" s="1835"/>
      <c r="VBT1" s="1835"/>
      <c r="VBU1" s="1835"/>
      <c r="VBV1" s="1835"/>
      <c r="VBW1" s="1835"/>
      <c r="VBX1" s="1835"/>
      <c r="VBY1" s="1835"/>
      <c r="VBZ1" s="1835"/>
      <c r="VCA1" s="1835"/>
      <c r="VCB1" s="1835"/>
      <c r="VCC1" s="1835"/>
      <c r="VCD1" s="1835"/>
      <c r="VCE1" s="1835"/>
      <c r="VCF1" s="1835"/>
      <c r="VCG1" s="1835"/>
      <c r="VCH1" s="1835"/>
      <c r="VCI1" s="1835"/>
      <c r="VCJ1" s="1835"/>
      <c r="VCK1" s="1835"/>
      <c r="VCL1" s="1835"/>
      <c r="VCM1" s="1835"/>
      <c r="VCN1" s="1835"/>
      <c r="VCO1" s="1835"/>
      <c r="VCP1" s="1835"/>
      <c r="VCQ1" s="1835"/>
      <c r="VCR1" s="1835"/>
      <c r="VCS1" s="1835"/>
      <c r="VCT1" s="1835"/>
      <c r="VCU1" s="1835"/>
      <c r="VCV1" s="1835"/>
      <c r="VCW1" s="1835"/>
      <c r="VCX1" s="1835"/>
      <c r="VCY1" s="1835"/>
      <c r="VCZ1" s="1835"/>
      <c r="VDA1" s="1835"/>
      <c r="VDB1" s="1835"/>
      <c r="VDC1" s="1835"/>
      <c r="VDD1" s="1835"/>
      <c r="VDE1" s="1835"/>
      <c r="VDF1" s="1835"/>
      <c r="VDG1" s="1835"/>
      <c r="VDH1" s="1835"/>
      <c r="VDI1" s="1835"/>
      <c r="VDJ1" s="1835"/>
      <c r="VDK1" s="1835"/>
      <c r="VDL1" s="1835"/>
      <c r="VDM1" s="1835"/>
      <c r="VDN1" s="1835"/>
      <c r="VDO1" s="1835"/>
      <c r="VDP1" s="1835"/>
      <c r="VDQ1" s="1835"/>
      <c r="VDR1" s="1835"/>
      <c r="VDS1" s="1835"/>
      <c r="VDT1" s="1835"/>
      <c r="VDU1" s="1835"/>
      <c r="VDV1" s="1835"/>
      <c r="VDW1" s="1835"/>
      <c r="VDX1" s="1835"/>
      <c r="VDY1" s="1835"/>
      <c r="VDZ1" s="1835"/>
      <c r="VEA1" s="1835"/>
      <c r="VEB1" s="1835"/>
      <c r="VEC1" s="1835"/>
      <c r="VED1" s="1835"/>
      <c r="VEE1" s="1835"/>
      <c r="VEF1" s="1835"/>
      <c r="VEG1" s="1835"/>
      <c r="VEH1" s="1835"/>
      <c r="VEI1" s="1835"/>
      <c r="VEJ1" s="1835"/>
      <c r="VEK1" s="1835"/>
      <c r="VEL1" s="1835"/>
      <c r="VEM1" s="1835"/>
      <c r="VEN1" s="1835"/>
      <c r="VEO1" s="1835"/>
      <c r="VEP1" s="1835"/>
      <c r="VEQ1" s="1835"/>
      <c r="VER1" s="1835"/>
      <c r="VES1" s="1835"/>
      <c r="VET1" s="1835"/>
      <c r="VEU1" s="1835"/>
      <c r="VEV1" s="1835"/>
      <c r="VEW1" s="1835"/>
      <c r="VEX1" s="1835"/>
      <c r="VEY1" s="1835"/>
      <c r="VEZ1" s="1835"/>
      <c r="VFA1" s="1835"/>
      <c r="VFB1" s="1835"/>
      <c r="VFC1" s="1835"/>
      <c r="VFD1" s="1835"/>
      <c r="VFE1" s="1835"/>
      <c r="VFF1" s="1835"/>
      <c r="VFG1" s="1835"/>
      <c r="VFH1" s="1835"/>
      <c r="VFI1" s="1835"/>
      <c r="VFJ1" s="1835"/>
      <c r="VFK1" s="1835"/>
      <c r="VFL1" s="1835"/>
      <c r="VFM1" s="1835"/>
      <c r="VFN1" s="1835"/>
      <c r="VFO1" s="1835"/>
      <c r="VFP1" s="1835"/>
      <c r="VFQ1" s="1835"/>
      <c r="VFR1" s="1835"/>
      <c r="VFS1" s="1835"/>
      <c r="VFT1" s="1835"/>
      <c r="VFU1" s="1835"/>
      <c r="VFV1" s="1835"/>
      <c r="VFW1" s="1835"/>
      <c r="VFX1" s="1835"/>
      <c r="VFY1" s="1835"/>
      <c r="VFZ1" s="1835"/>
      <c r="VGA1" s="1835"/>
      <c r="VGB1" s="1835"/>
      <c r="VGC1" s="1835"/>
      <c r="VGD1" s="1835"/>
      <c r="VGE1" s="1835"/>
      <c r="VGF1" s="1835"/>
      <c r="VGG1" s="1835"/>
      <c r="VGH1" s="1835"/>
      <c r="VGI1" s="1835"/>
      <c r="VGJ1" s="1835"/>
      <c r="VGK1" s="1835"/>
      <c r="VGL1" s="1835"/>
      <c r="VGM1" s="1835"/>
      <c r="VGN1" s="1835"/>
      <c r="VGO1" s="1835"/>
      <c r="VGP1" s="1835"/>
      <c r="VGQ1" s="1835"/>
      <c r="VGR1" s="1835"/>
      <c r="VGS1" s="1835"/>
      <c r="VGT1" s="1835"/>
      <c r="VGU1" s="1835"/>
      <c r="VGV1" s="1835"/>
      <c r="VGW1" s="1835"/>
      <c r="VGX1" s="1835"/>
      <c r="VGY1" s="1835"/>
      <c r="VGZ1" s="1835"/>
      <c r="VHA1" s="1835"/>
      <c r="VHB1" s="1835"/>
      <c r="VHC1" s="1835"/>
      <c r="VHD1" s="1835"/>
      <c r="VHE1" s="1835"/>
      <c r="VHF1" s="1835"/>
      <c r="VHG1" s="1835"/>
      <c r="VHH1" s="1835"/>
      <c r="VHI1" s="1835"/>
      <c r="VHJ1" s="1835"/>
      <c r="VHK1" s="1835"/>
      <c r="VHL1" s="1835"/>
      <c r="VHM1" s="1835"/>
      <c r="VHN1" s="1835"/>
      <c r="VHO1" s="1835"/>
      <c r="VHP1" s="1835"/>
      <c r="VHQ1" s="1835"/>
      <c r="VHR1" s="1835"/>
      <c r="VHS1" s="1835"/>
      <c r="VHT1" s="1835"/>
      <c r="VHU1" s="1835"/>
      <c r="VHV1" s="1835"/>
      <c r="VHW1" s="1835"/>
      <c r="VHX1" s="1835"/>
      <c r="VHY1" s="1835"/>
      <c r="VHZ1" s="1835"/>
      <c r="VIA1" s="1835"/>
      <c r="VIB1" s="1835"/>
      <c r="VIC1" s="1835"/>
      <c r="VID1" s="1835"/>
      <c r="VIE1" s="1835"/>
      <c r="VIF1" s="1835"/>
      <c r="VIG1" s="1835"/>
      <c r="VIH1" s="1835"/>
      <c r="VII1" s="1835"/>
      <c r="VIJ1" s="1835"/>
      <c r="VIK1" s="1835"/>
      <c r="VIL1" s="1835"/>
      <c r="VIM1" s="1835"/>
      <c r="VIN1" s="1835"/>
      <c r="VIO1" s="1835"/>
      <c r="VIP1" s="1835"/>
      <c r="VIQ1" s="1835"/>
      <c r="VIR1" s="1835"/>
      <c r="VIS1" s="1835"/>
      <c r="VIT1" s="1835"/>
      <c r="VIU1" s="1835"/>
      <c r="VIV1" s="1835"/>
      <c r="VIW1" s="1835"/>
      <c r="VIX1" s="1835"/>
      <c r="VIY1" s="1835"/>
      <c r="VIZ1" s="1835"/>
      <c r="VJA1" s="1835"/>
      <c r="VJB1" s="1835"/>
      <c r="VJC1" s="1835"/>
      <c r="VJD1" s="1835"/>
      <c r="VJE1" s="1835"/>
      <c r="VJF1" s="1835"/>
      <c r="VJG1" s="1835"/>
      <c r="VJH1" s="1835"/>
      <c r="VJI1" s="1835"/>
      <c r="VJJ1" s="1835"/>
      <c r="VJK1" s="1835"/>
      <c r="VJL1" s="1835"/>
      <c r="VJM1" s="1835"/>
      <c r="VJN1" s="1835"/>
      <c r="VJO1" s="1835"/>
      <c r="VJP1" s="1835"/>
      <c r="VJQ1" s="1835"/>
      <c r="VJR1" s="1835"/>
      <c r="VJS1" s="1835"/>
      <c r="VJT1" s="1835"/>
      <c r="VJU1" s="1835"/>
      <c r="VJV1" s="1835"/>
      <c r="VJW1" s="1835"/>
      <c r="VJX1" s="1835"/>
      <c r="VJY1" s="1835"/>
      <c r="VJZ1" s="1835"/>
      <c r="VKA1" s="1835"/>
      <c r="VKB1" s="1835"/>
      <c r="VKC1" s="1835"/>
      <c r="VKD1" s="1835"/>
      <c r="VKE1" s="1835"/>
      <c r="VKF1" s="1835"/>
      <c r="VKG1" s="1835"/>
      <c r="VKH1" s="1835"/>
      <c r="VKI1" s="1835"/>
      <c r="VKJ1" s="1835"/>
      <c r="VKK1" s="1835"/>
      <c r="VKL1" s="1835"/>
      <c r="VKM1" s="1835"/>
      <c r="VKN1" s="1835"/>
      <c r="VKO1" s="1835"/>
      <c r="VKP1" s="1835"/>
      <c r="VKQ1" s="1835"/>
      <c r="VKR1" s="1835"/>
      <c r="VKS1" s="1835"/>
      <c r="VKT1" s="1835"/>
      <c r="VKU1" s="1835"/>
      <c r="VKV1" s="1835"/>
      <c r="VKW1" s="1835"/>
      <c r="VKX1" s="1835"/>
      <c r="VKY1" s="1835"/>
      <c r="VKZ1" s="1835"/>
      <c r="VLA1" s="1835"/>
      <c r="VLB1" s="1835"/>
      <c r="VLC1" s="1835"/>
      <c r="VLD1" s="1835"/>
      <c r="VLE1" s="1835"/>
      <c r="VLF1" s="1835"/>
      <c r="VLG1" s="1835"/>
      <c r="VLH1" s="1835"/>
      <c r="VLI1" s="1835"/>
      <c r="VLJ1" s="1835"/>
      <c r="VLK1" s="1835"/>
      <c r="VLL1" s="1835"/>
      <c r="VLM1" s="1835"/>
      <c r="VLN1" s="1835"/>
      <c r="VLO1" s="1835"/>
      <c r="VLP1" s="1835"/>
      <c r="VLQ1" s="1835"/>
      <c r="VLR1" s="1835"/>
      <c r="VLS1" s="1835"/>
      <c r="VLT1" s="1835"/>
      <c r="VLU1" s="1835"/>
      <c r="VLV1" s="1835"/>
      <c r="VLW1" s="1835"/>
      <c r="VLX1" s="1835"/>
      <c r="VLY1" s="1835"/>
      <c r="VLZ1" s="1835"/>
      <c r="VMA1" s="1835"/>
      <c r="VMB1" s="1835"/>
      <c r="VMC1" s="1835"/>
      <c r="VMD1" s="1835"/>
      <c r="VME1" s="1835"/>
      <c r="VMF1" s="1835"/>
      <c r="VMG1" s="1835"/>
      <c r="VMH1" s="1835"/>
      <c r="VMI1" s="1835"/>
      <c r="VMJ1" s="1835"/>
      <c r="VMK1" s="1835"/>
      <c r="VML1" s="1835"/>
      <c r="VMM1" s="1835"/>
      <c r="VMN1" s="1835"/>
      <c r="VMO1" s="1835"/>
      <c r="VMP1" s="1835"/>
      <c r="VMQ1" s="1835"/>
      <c r="VMR1" s="1835"/>
      <c r="VMS1" s="1835"/>
      <c r="VMT1" s="1835"/>
      <c r="VMU1" s="1835"/>
      <c r="VMV1" s="1835"/>
      <c r="VMW1" s="1835"/>
      <c r="VMX1" s="1835"/>
      <c r="VMY1" s="1835"/>
      <c r="VMZ1" s="1835"/>
      <c r="VNA1" s="1835"/>
      <c r="VNB1" s="1835"/>
      <c r="VNC1" s="1835"/>
      <c r="VND1" s="1835"/>
      <c r="VNE1" s="1835"/>
      <c r="VNF1" s="1835"/>
      <c r="VNG1" s="1835"/>
      <c r="VNH1" s="1835"/>
      <c r="VNI1" s="1835"/>
      <c r="VNJ1" s="1835"/>
      <c r="VNK1" s="1835"/>
      <c r="VNL1" s="1835"/>
      <c r="VNM1" s="1835"/>
      <c r="VNN1" s="1835"/>
      <c r="VNO1" s="1835"/>
      <c r="VNP1" s="1835"/>
      <c r="VNQ1" s="1835"/>
      <c r="VNR1" s="1835"/>
      <c r="VNS1" s="1835"/>
      <c r="VNT1" s="1835"/>
      <c r="VNU1" s="1835"/>
      <c r="VNV1" s="1835"/>
      <c r="VNW1" s="1835"/>
      <c r="VNX1" s="1835"/>
      <c r="VNY1" s="1835"/>
      <c r="VNZ1" s="1835"/>
      <c r="VOA1" s="1835"/>
      <c r="VOB1" s="1835"/>
      <c r="VOC1" s="1835"/>
      <c r="VOD1" s="1835"/>
      <c r="VOE1" s="1835"/>
      <c r="VOF1" s="1835"/>
      <c r="VOG1" s="1835"/>
      <c r="VOH1" s="1835"/>
      <c r="VOI1" s="1835"/>
      <c r="VOJ1" s="1835"/>
      <c r="VOK1" s="1835"/>
      <c r="VOL1" s="1835"/>
      <c r="VOM1" s="1835"/>
      <c r="VON1" s="1835"/>
      <c r="VOO1" s="1835"/>
      <c r="VOP1" s="1835"/>
      <c r="VOQ1" s="1835"/>
      <c r="VOR1" s="1835"/>
      <c r="VOS1" s="1835"/>
      <c r="VOT1" s="1835"/>
      <c r="VOU1" s="1835"/>
      <c r="VOV1" s="1835"/>
      <c r="VOW1" s="1835"/>
      <c r="VOX1" s="1835"/>
      <c r="VOY1" s="1835"/>
      <c r="VOZ1" s="1835"/>
      <c r="VPA1" s="1835"/>
      <c r="VPB1" s="1835"/>
      <c r="VPC1" s="1835"/>
      <c r="VPD1" s="1835"/>
      <c r="VPE1" s="1835"/>
      <c r="VPF1" s="1835"/>
      <c r="VPG1" s="1835"/>
      <c r="VPH1" s="1835"/>
      <c r="VPI1" s="1835"/>
      <c r="VPJ1" s="1835"/>
      <c r="VPK1" s="1835"/>
      <c r="VPL1" s="1835"/>
      <c r="VPM1" s="1835"/>
      <c r="VPN1" s="1835"/>
      <c r="VPO1" s="1835"/>
      <c r="VPP1" s="1835"/>
      <c r="VPQ1" s="1835"/>
      <c r="VPR1" s="1835"/>
      <c r="VPS1" s="1835"/>
      <c r="VPT1" s="1835"/>
      <c r="VPU1" s="1835"/>
      <c r="VPV1" s="1835"/>
      <c r="VPW1" s="1835"/>
      <c r="VPX1" s="1835"/>
      <c r="VPY1" s="1835"/>
      <c r="VPZ1" s="1835"/>
      <c r="VQA1" s="1835"/>
      <c r="VQB1" s="1835"/>
      <c r="VQC1" s="1835"/>
      <c r="VQD1" s="1835"/>
      <c r="VQE1" s="1835"/>
      <c r="VQF1" s="1835"/>
      <c r="VQG1" s="1835"/>
      <c r="VQH1" s="1835"/>
      <c r="VQI1" s="1835"/>
      <c r="VQJ1" s="1835"/>
      <c r="VQK1" s="1835"/>
      <c r="VQL1" s="1835"/>
      <c r="VQM1" s="1835"/>
      <c r="VQN1" s="1835"/>
      <c r="VQO1" s="1835"/>
      <c r="VQP1" s="1835"/>
      <c r="VQQ1" s="1835"/>
      <c r="VQR1" s="1835"/>
      <c r="VQS1" s="1835"/>
      <c r="VQT1" s="1835"/>
      <c r="VQU1" s="1835"/>
      <c r="VQV1" s="1835"/>
      <c r="VQW1" s="1835"/>
      <c r="VQX1" s="1835"/>
      <c r="VQY1" s="1835"/>
      <c r="VQZ1" s="1835"/>
      <c r="VRA1" s="1835"/>
      <c r="VRB1" s="1835"/>
      <c r="VRC1" s="1835"/>
      <c r="VRD1" s="1835"/>
      <c r="VRE1" s="1835"/>
      <c r="VRF1" s="1835"/>
      <c r="VRG1" s="1835"/>
      <c r="VRH1" s="1835"/>
      <c r="VRI1" s="1835"/>
      <c r="VRJ1" s="1835"/>
      <c r="VRK1" s="1835"/>
      <c r="VRL1" s="1835"/>
      <c r="VRM1" s="1835"/>
      <c r="VRN1" s="1835"/>
      <c r="VRO1" s="1835"/>
      <c r="VRP1" s="1835"/>
      <c r="VRQ1" s="1835"/>
      <c r="VRR1" s="1835"/>
      <c r="VRS1" s="1835"/>
      <c r="VRT1" s="1835"/>
      <c r="VRU1" s="1835"/>
      <c r="VRV1" s="1835"/>
      <c r="VRW1" s="1835"/>
      <c r="VRX1" s="1835"/>
      <c r="VRY1" s="1835"/>
      <c r="VRZ1" s="1835"/>
      <c r="VSA1" s="1835"/>
      <c r="VSB1" s="1835"/>
      <c r="VSC1" s="1835"/>
      <c r="VSD1" s="1835"/>
      <c r="VSE1" s="1835"/>
      <c r="VSF1" s="1835"/>
      <c r="VSG1" s="1835"/>
      <c r="VSH1" s="1835"/>
      <c r="VSI1" s="1835"/>
      <c r="VSJ1" s="1835"/>
      <c r="VSK1" s="1835"/>
      <c r="VSL1" s="1835"/>
      <c r="VSM1" s="1835"/>
      <c r="VSN1" s="1835"/>
      <c r="VSO1" s="1835"/>
      <c r="VSP1" s="1835"/>
      <c r="VSQ1" s="1835"/>
      <c r="VSR1" s="1835"/>
      <c r="VSS1" s="1835"/>
      <c r="VST1" s="1835"/>
      <c r="VSU1" s="1835"/>
      <c r="VSV1" s="1835"/>
      <c r="VSW1" s="1835"/>
      <c r="VSX1" s="1835"/>
      <c r="VSY1" s="1835"/>
      <c r="VSZ1" s="1835"/>
      <c r="VTA1" s="1835"/>
      <c r="VTB1" s="1835"/>
      <c r="VTC1" s="1835"/>
      <c r="VTD1" s="1835"/>
      <c r="VTE1" s="1835"/>
      <c r="VTF1" s="1835"/>
      <c r="VTG1" s="1835"/>
      <c r="VTH1" s="1835"/>
      <c r="VTI1" s="1835"/>
      <c r="VTJ1" s="1835"/>
      <c r="VTK1" s="1835"/>
      <c r="VTL1" s="1835"/>
      <c r="VTM1" s="1835"/>
      <c r="VTN1" s="1835"/>
      <c r="VTO1" s="1835"/>
      <c r="VTP1" s="1835"/>
      <c r="VTQ1" s="1835"/>
      <c r="VTR1" s="1835"/>
      <c r="VTS1" s="1835"/>
      <c r="VTT1" s="1835"/>
      <c r="VTU1" s="1835"/>
      <c r="VTV1" s="1835"/>
      <c r="VTW1" s="1835"/>
      <c r="VTX1" s="1835"/>
      <c r="VTY1" s="1835"/>
      <c r="VTZ1" s="1835"/>
      <c r="VUA1" s="1835"/>
      <c r="VUB1" s="1835"/>
      <c r="VUC1" s="1835"/>
      <c r="VUD1" s="1835"/>
      <c r="VUE1" s="1835"/>
      <c r="VUF1" s="1835"/>
      <c r="VUG1" s="1835"/>
      <c r="VUH1" s="1835"/>
      <c r="VUI1" s="1835"/>
      <c r="VUJ1" s="1835"/>
      <c r="VUK1" s="1835"/>
      <c r="VUL1" s="1835"/>
      <c r="VUM1" s="1835"/>
      <c r="VUN1" s="1835"/>
      <c r="VUO1" s="1835"/>
      <c r="VUP1" s="1835"/>
      <c r="VUQ1" s="1835"/>
      <c r="VUR1" s="1835"/>
      <c r="VUS1" s="1835"/>
      <c r="VUT1" s="1835"/>
      <c r="VUU1" s="1835"/>
      <c r="VUV1" s="1835"/>
      <c r="VUW1" s="1835"/>
      <c r="VUX1" s="1835"/>
      <c r="VUY1" s="1835"/>
      <c r="VUZ1" s="1835"/>
      <c r="VVA1" s="1835"/>
      <c r="VVB1" s="1835"/>
      <c r="VVC1" s="1835"/>
      <c r="VVD1" s="1835"/>
      <c r="VVE1" s="1835"/>
      <c r="VVF1" s="1835"/>
      <c r="VVG1" s="1835"/>
      <c r="VVH1" s="1835"/>
      <c r="VVI1" s="1835"/>
      <c r="VVJ1" s="1835"/>
      <c r="VVK1" s="1835"/>
      <c r="VVL1" s="1835"/>
      <c r="VVM1" s="1835"/>
      <c r="VVN1" s="1835"/>
      <c r="VVO1" s="1835"/>
      <c r="VVP1" s="1835"/>
      <c r="VVQ1" s="1835"/>
      <c r="VVR1" s="1835"/>
      <c r="VVS1" s="1835"/>
      <c r="VVT1" s="1835"/>
      <c r="VVU1" s="1835"/>
      <c r="VVV1" s="1835"/>
      <c r="VVW1" s="1835"/>
      <c r="VVX1" s="1835"/>
      <c r="VVY1" s="1835"/>
      <c r="VVZ1" s="1835"/>
      <c r="VWA1" s="1835"/>
      <c r="VWB1" s="1835"/>
      <c r="VWC1" s="1835"/>
      <c r="VWD1" s="1835"/>
      <c r="VWE1" s="1835"/>
      <c r="VWF1" s="1835"/>
      <c r="VWG1" s="1835"/>
      <c r="VWH1" s="1835"/>
      <c r="VWI1" s="1835"/>
      <c r="VWJ1" s="1835"/>
      <c r="VWK1" s="1835"/>
      <c r="VWL1" s="1835"/>
      <c r="VWM1" s="1835"/>
      <c r="VWN1" s="1835"/>
      <c r="VWO1" s="1835"/>
      <c r="VWP1" s="1835"/>
      <c r="VWQ1" s="1835"/>
      <c r="VWR1" s="1835"/>
      <c r="VWS1" s="1835"/>
      <c r="VWT1" s="1835"/>
      <c r="VWU1" s="1835"/>
      <c r="VWV1" s="1835"/>
      <c r="VWW1" s="1835"/>
      <c r="VWX1" s="1835"/>
      <c r="VWY1" s="1835"/>
      <c r="VWZ1" s="1835"/>
      <c r="VXA1" s="1835"/>
      <c r="VXB1" s="1835"/>
      <c r="VXC1" s="1835"/>
      <c r="VXD1" s="1835"/>
      <c r="VXE1" s="1835"/>
      <c r="VXF1" s="1835"/>
      <c r="VXG1" s="1835"/>
      <c r="VXH1" s="1835"/>
      <c r="VXI1" s="1835"/>
      <c r="VXJ1" s="1835"/>
      <c r="VXK1" s="1835"/>
      <c r="VXL1" s="1835"/>
      <c r="VXM1" s="1835"/>
      <c r="VXN1" s="1835"/>
      <c r="VXO1" s="1835"/>
      <c r="VXP1" s="1835"/>
      <c r="VXQ1" s="1835"/>
      <c r="VXR1" s="1835"/>
      <c r="VXS1" s="1835"/>
      <c r="VXT1" s="1835"/>
      <c r="VXU1" s="1835"/>
      <c r="VXV1" s="1835"/>
      <c r="VXW1" s="1835"/>
      <c r="VXX1" s="1835"/>
      <c r="VXY1" s="1835"/>
      <c r="VXZ1" s="1835"/>
      <c r="VYA1" s="1835"/>
      <c r="VYB1" s="1835"/>
      <c r="VYC1" s="1835"/>
      <c r="VYD1" s="1835"/>
      <c r="VYE1" s="1835"/>
      <c r="VYF1" s="1835"/>
      <c r="VYG1" s="1835"/>
      <c r="VYH1" s="1835"/>
      <c r="VYI1" s="1835"/>
      <c r="VYJ1" s="1835"/>
      <c r="VYK1" s="1835"/>
      <c r="VYL1" s="1835"/>
      <c r="VYM1" s="1835"/>
      <c r="VYN1" s="1835"/>
      <c r="VYO1" s="1835"/>
      <c r="VYP1" s="1835"/>
      <c r="VYQ1" s="1835"/>
      <c r="VYR1" s="1835"/>
      <c r="VYS1" s="1835"/>
      <c r="VYT1" s="1835"/>
      <c r="VYU1" s="1835"/>
      <c r="VYV1" s="1835"/>
      <c r="VYW1" s="1835"/>
      <c r="VYX1" s="1835"/>
      <c r="VYY1" s="1835"/>
      <c r="VYZ1" s="1835"/>
      <c r="VZA1" s="1835"/>
      <c r="VZB1" s="1835"/>
      <c r="VZC1" s="1835"/>
      <c r="VZD1" s="1835"/>
      <c r="VZE1" s="1835"/>
      <c r="VZF1" s="1835"/>
      <c r="VZG1" s="1835"/>
      <c r="VZH1" s="1835"/>
      <c r="VZI1" s="1835"/>
      <c r="VZJ1" s="1835"/>
      <c r="VZK1" s="1835"/>
      <c r="VZL1" s="1835"/>
      <c r="VZM1" s="1835"/>
      <c r="VZN1" s="1835"/>
      <c r="VZO1" s="1835"/>
      <c r="VZP1" s="1835"/>
      <c r="VZQ1" s="1835"/>
      <c r="VZR1" s="1835"/>
      <c r="VZS1" s="1835"/>
      <c r="VZT1" s="1835"/>
      <c r="VZU1" s="1835"/>
      <c r="VZV1" s="1835"/>
      <c r="VZW1" s="1835"/>
      <c r="VZX1" s="1835"/>
      <c r="VZY1" s="1835"/>
      <c r="VZZ1" s="1835"/>
      <c r="WAA1" s="1835"/>
      <c r="WAB1" s="1835"/>
      <c r="WAC1" s="1835"/>
      <c r="WAD1" s="1835"/>
      <c r="WAE1" s="1835"/>
      <c r="WAF1" s="1835"/>
      <c r="WAG1" s="1835"/>
      <c r="WAH1" s="1835"/>
      <c r="WAI1" s="1835"/>
      <c r="WAJ1" s="1835"/>
      <c r="WAK1" s="1835"/>
      <c r="WAL1" s="1835"/>
      <c r="WAM1" s="1835"/>
      <c r="WAN1" s="1835"/>
      <c r="WAO1" s="1835"/>
      <c r="WAP1" s="1835"/>
      <c r="WAQ1" s="1835"/>
      <c r="WAR1" s="1835"/>
      <c r="WAS1" s="1835"/>
      <c r="WAT1" s="1835"/>
      <c r="WAU1" s="1835"/>
      <c r="WAV1" s="1835"/>
      <c r="WAW1" s="1835"/>
      <c r="WAX1" s="1835"/>
      <c r="WAY1" s="1835"/>
      <c r="WAZ1" s="1835"/>
      <c r="WBA1" s="1835"/>
      <c r="WBB1" s="1835"/>
      <c r="WBC1" s="1835"/>
      <c r="WBD1" s="1835"/>
      <c r="WBE1" s="1835"/>
      <c r="WBF1" s="1835"/>
      <c r="WBG1" s="1835"/>
      <c r="WBH1" s="1835"/>
      <c r="WBI1" s="1835"/>
      <c r="WBJ1" s="1835"/>
      <c r="WBK1" s="1835"/>
      <c r="WBL1" s="1835"/>
      <c r="WBM1" s="1835"/>
      <c r="WBN1" s="1835"/>
      <c r="WBO1" s="1835"/>
      <c r="WBP1" s="1835"/>
      <c r="WBQ1" s="1835"/>
      <c r="WBR1" s="1835"/>
      <c r="WBS1" s="1835"/>
      <c r="WBT1" s="1835"/>
      <c r="WBU1" s="1835"/>
      <c r="WBV1" s="1835"/>
      <c r="WBW1" s="1835"/>
      <c r="WBX1" s="1835"/>
      <c r="WBY1" s="1835"/>
      <c r="WBZ1" s="1835"/>
      <c r="WCA1" s="1835"/>
      <c r="WCB1" s="1835"/>
      <c r="WCC1" s="1835"/>
      <c r="WCD1" s="1835"/>
      <c r="WCE1" s="1835"/>
      <c r="WCF1" s="1835"/>
      <c r="WCG1" s="1835"/>
      <c r="WCH1" s="1835"/>
      <c r="WCI1" s="1835"/>
      <c r="WCJ1" s="1835"/>
      <c r="WCK1" s="1835"/>
      <c r="WCL1" s="1835"/>
      <c r="WCM1" s="1835"/>
      <c r="WCN1" s="1835"/>
      <c r="WCO1" s="1835"/>
      <c r="WCP1" s="1835"/>
      <c r="WCQ1" s="1835"/>
      <c r="WCR1" s="1835"/>
      <c r="WCS1" s="1835"/>
      <c r="WCT1" s="1835"/>
      <c r="WCU1" s="1835"/>
      <c r="WCV1" s="1835"/>
      <c r="WCW1" s="1835"/>
      <c r="WCX1" s="1835"/>
      <c r="WCY1" s="1835"/>
      <c r="WCZ1" s="1835"/>
      <c r="WDA1" s="1835"/>
      <c r="WDB1" s="1835"/>
      <c r="WDC1" s="1835"/>
      <c r="WDD1" s="1835"/>
      <c r="WDE1" s="1835"/>
      <c r="WDF1" s="1835"/>
      <c r="WDG1" s="1835"/>
      <c r="WDH1" s="1835"/>
      <c r="WDI1" s="1835"/>
      <c r="WDJ1" s="1835"/>
      <c r="WDK1" s="1835"/>
      <c r="WDL1" s="1835"/>
      <c r="WDM1" s="1835"/>
      <c r="WDN1" s="1835"/>
      <c r="WDO1" s="1835"/>
      <c r="WDP1" s="1835"/>
      <c r="WDQ1" s="1835"/>
      <c r="WDR1" s="1835"/>
      <c r="WDS1" s="1835"/>
      <c r="WDT1" s="1835"/>
      <c r="WDU1" s="1835"/>
      <c r="WDV1" s="1835"/>
      <c r="WDW1" s="1835"/>
      <c r="WDX1" s="1835"/>
      <c r="WDY1" s="1835"/>
      <c r="WDZ1" s="1835"/>
      <c r="WEA1" s="1835"/>
      <c r="WEB1" s="1835"/>
      <c r="WEC1" s="1835"/>
      <c r="WED1" s="1835"/>
      <c r="WEE1" s="1835"/>
      <c r="WEF1" s="1835"/>
      <c r="WEG1" s="1835"/>
      <c r="WEH1" s="1835"/>
      <c r="WEI1" s="1835"/>
      <c r="WEJ1" s="1835"/>
      <c r="WEK1" s="1835"/>
      <c r="WEL1" s="1835"/>
      <c r="WEM1" s="1835"/>
      <c r="WEN1" s="1835"/>
      <c r="WEO1" s="1835"/>
      <c r="WEP1" s="1835"/>
      <c r="WEQ1" s="1835"/>
      <c r="WER1" s="1835"/>
      <c r="WES1" s="1835"/>
      <c r="WET1" s="1835"/>
      <c r="WEU1" s="1835"/>
      <c r="WEV1" s="1835"/>
      <c r="WEW1" s="1835"/>
      <c r="WEX1" s="1835"/>
      <c r="WEY1" s="1835"/>
      <c r="WEZ1" s="1835"/>
      <c r="WFA1" s="1835"/>
      <c r="WFB1" s="1835"/>
      <c r="WFC1" s="1835"/>
      <c r="WFD1" s="1835"/>
      <c r="WFE1" s="1835"/>
      <c r="WFF1" s="1835"/>
      <c r="WFG1" s="1835"/>
      <c r="WFH1" s="1835"/>
      <c r="WFI1" s="1835"/>
      <c r="WFJ1" s="1835"/>
      <c r="WFK1" s="1835"/>
      <c r="WFL1" s="1835"/>
      <c r="WFM1" s="1835"/>
      <c r="WFN1" s="1835"/>
      <c r="WFO1" s="1835"/>
      <c r="WFP1" s="1835"/>
      <c r="WFQ1" s="1835"/>
      <c r="WFR1" s="1835"/>
      <c r="WFS1" s="1835"/>
      <c r="WFT1" s="1835"/>
      <c r="WFU1" s="1835"/>
      <c r="WFV1" s="1835"/>
      <c r="WFW1" s="1835"/>
      <c r="WFX1" s="1835"/>
      <c r="WFY1" s="1835"/>
      <c r="WFZ1" s="1835"/>
      <c r="WGA1" s="1835"/>
      <c r="WGB1" s="1835"/>
      <c r="WGC1" s="1835"/>
      <c r="WGD1" s="1835"/>
      <c r="WGE1" s="1835"/>
      <c r="WGF1" s="1835"/>
      <c r="WGG1" s="1835"/>
      <c r="WGH1" s="1835"/>
      <c r="WGI1" s="1835"/>
      <c r="WGJ1" s="1835"/>
      <c r="WGK1" s="1835"/>
      <c r="WGL1" s="1835"/>
      <c r="WGM1" s="1835"/>
      <c r="WGN1" s="1835"/>
      <c r="WGO1" s="1835"/>
      <c r="WGP1" s="1835"/>
      <c r="WGQ1" s="1835"/>
      <c r="WGR1" s="1835"/>
      <c r="WGS1" s="1835"/>
      <c r="WGT1" s="1835"/>
      <c r="WGU1" s="1835"/>
      <c r="WGV1" s="1835"/>
      <c r="WGW1" s="1835"/>
      <c r="WGX1" s="1835"/>
      <c r="WGY1" s="1835"/>
      <c r="WGZ1" s="1835"/>
      <c r="WHA1" s="1835"/>
      <c r="WHB1" s="1835"/>
      <c r="WHC1" s="1835"/>
      <c r="WHD1" s="1835"/>
      <c r="WHE1" s="1835"/>
      <c r="WHF1" s="1835"/>
      <c r="WHG1" s="1835"/>
      <c r="WHH1" s="1835"/>
      <c r="WHI1" s="1835"/>
      <c r="WHJ1" s="1835"/>
      <c r="WHK1" s="1835"/>
      <c r="WHL1" s="1835"/>
      <c r="WHM1" s="1835"/>
      <c r="WHN1" s="1835"/>
      <c r="WHO1" s="1835"/>
      <c r="WHP1" s="1835"/>
      <c r="WHQ1" s="1835"/>
      <c r="WHR1" s="1835"/>
      <c r="WHS1" s="1835"/>
      <c r="WHT1" s="1835"/>
      <c r="WHU1" s="1835"/>
      <c r="WHV1" s="1835"/>
      <c r="WHW1" s="1835"/>
      <c r="WHX1" s="1835"/>
      <c r="WHY1" s="1835"/>
      <c r="WHZ1" s="1835"/>
      <c r="WIA1" s="1835"/>
      <c r="WIB1" s="1835"/>
      <c r="WIC1" s="1835"/>
      <c r="WID1" s="1835"/>
      <c r="WIE1" s="1835"/>
      <c r="WIF1" s="1835"/>
      <c r="WIG1" s="1835"/>
      <c r="WIH1" s="1835"/>
      <c r="WII1" s="1835"/>
      <c r="WIJ1" s="1835"/>
      <c r="WIK1" s="1835"/>
      <c r="WIL1" s="1835"/>
      <c r="WIM1" s="1835"/>
      <c r="WIN1" s="1835"/>
      <c r="WIO1" s="1835"/>
      <c r="WIP1" s="1835"/>
      <c r="WIQ1" s="1835"/>
      <c r="WIR1" s="1835"/>
      <c r="WIS1" s="1835"/>
      <c r="WIT1" s="1835"/>
      <c r="WIU1" s="1835"/>
      <c r="WIV1" s="1835"/>
      <c r="WIW1" s="1835"/>
      <c r="WIX1" s="1835"/>
      <c r="WIY1" s="1835"/>
      <c r="WIZ1" s="1835"/>
      <c r="WJA1" s="1835"/>
      <c r="WJB1" s="1835"/>
      <c r="WJC1" s="1835"/>
      <c r="WJD1" s="1835"/>
      <c r="WJE1" s="1835"/>
      <c r="WJF1" s="1835"/>
      <c r="WJG1" s="1835"/>
      <c r="WJH1" s="1835"/>
      <c r="WJI1" s="1835"/>
      <c r="WJJ1" s="1835"/>
      <c r="WJK1" s="1835"/>
      <c r="WJL1" s="1835"/>
      <c r="WJM1" s="1835"/>
      <c r="WJN1" s="1835"/>
      <c r="WJO1" s="1835"/>
      <c r="WJP1" s="1835"/>
      <c r="WJQ1" s="1835"/>
      <c r="WJR1" s="1835"/>
      <c r="WJS1" s="1835"/>
      <c r="WJT1" s="1835"/>
      <c r="WJU1" s="1835"/>
      <c r="WJV1" s="1835"/>
      <c r="WJW1" s="1835"/>
      <c r="WJX1" s="1835"/>
      <c r="WJY1" s="1835"/>
      <c r="WJZ1" s="1835"/>
      <c r="WKA1" s="1835"/>
      <c r="WKB1" s="1835"/>
      <c r="WKC1" s="1835"/>
      <c r="WKD1" s="1835"/>
      <c r="WKE1" s="1835"/>
      <c r="WKF1" s="1835"/>
      <c r="WKG1" s="1835"/>
      <c r="WKH1" s="1835"/>
      <c r="WKI1" s="1835"/>
      <c r="WKJ1" s="1835"/>
      <c r="WKK1" s="1835"/>
      <c r="WKL1" s="1835"/>
      <c r="WKM1" s="1835"/>
      <c r="WKN1" s="1835"/>
      <c r="WKO1" s="1835"/>
      <c r="WKP1" s="1835"/>
      <c r="WKQ1" s="1835"/>
      <c r="WKR1" s="1835"/>
      <c r="WKS1" s="1835"/>
      <c r="WKT1" s="1835"/>
      <c r="WKU1" s="1835"/>
      <c r="WKV1" s="1835"/>
      <c r="WKW1" s="1835"/>
      <c r="WKX1" s="1835"/>
      <c r="WKY1" s="1835"/>
      <c r="WKZ1" s="1835"/>
      <c r="WLA1" s="1835"/>
      <c r="WLB1" s="1835"/>
      <c r="WLC1" s="1835"/>
      <c r="WLD1" s="1835"/>
      <c r="WLE1" s="1835"/>
      <c r="WLF1" s="1835"/>
      <c r="WLG1" s="1835"/>
      <c r="WLH1" s="1835"/>
      <c r="WLI1" s="1835"/>
      <c r="WLJ1" s="1835"/>
      <c r="WLK1" s="1835"/>
      <c r="WLL1" s="1835"/>
      <c r="WLM1" s="1835"/>
      <c r="WLN1" s="1835"/>
      <c r="WLO1" s="1835"/>
      <c r="WLP1" s="1835"/>
      <c r="WLQ1" s="1835"/>
      <c r="WLR1" s="1835"/>
      <c r="WLS1" s="1835"/>
      <c r="WLT1" s="1835"/>
      <c r="WLU1" s="1835"/>
      <c r="WLV1" s="1835"/>
      <c r="WLW1" s="1835"/>
      <c r="WLX1" s="1835"/>
      <c r="WLY1" s="1835"/>
      <c r="WLZ1" s="1835"/>
      <c r="WMA1" s="1835"/>
      <c r="WMB1" s="1835"/>
      <c r="WMC1" s="1835"/>
      <c r="WMD1" s="1835"/>
      <c r="WME1" s="1835"/>
      <c r="WMF1" s="1835"/>
      <c r="WMG1" s="1835"/>
      <c r="WMH1" s="1835"/>
      <c r="WMI1" s="1835"/>
      <c r="WMJ1" s="1835"/>
      <c r="WMK1" s="1835"/>
      <c r="WML1" s="1835"/>
      <c r="WMM1" s="1835"/>
      <c r="WMN1" s="1835"/>
      <c r="WMO1" s="1835"/>
      <c r="WMP1" s="1835"/>
      <c r="WMQ1" s="1835"/>
      <c r="WMR1" s="1835"/>
      <c r="WMS1" s="1835"/>
      <c r="WMT1" s="1835"/>
      <c r="WMU1" s="1835"/>
      <c r="WMV1" s="1835"/>
      <c r="WMW1" s="1835"/>
      <c r="WMX1" s="1835"/>
      <c r="WMY1" s="1835"/>
      <c r="WMZ1" s="1835"/>
      <c r="WNA1" s="1835"/>
      <c r="WNB1" s="1835"/>
      <c r="WNC1" s="1835"/>
      <c r="WND1" s="1835"/>
      <c r="WNE1" s="1835"/>
      <c r="WNF1" s="1835"/>
      <c r="WNG1" s="1835"/>
      <c r="WNH1" s="1835"/>
      <c r="WNI1" s="1835"/>
      <c r="WNJ1" s="1835"/>
      <c r="WNK1" s="1835"/>
      <c r="WNL1" s="1835"/>
      <c r="WNM1" s="1835"/>
      <c r="WNN1" s="1835"/>
      <c r="WNO1" s="1835"/>
      <c r="WNP1" s="1835"/>
      <c r="WNQ1" s="1835"/>
      <c r="WNR1" s="1835"/>
      <c r="WNS1" s="1835"/>
      <c r="WNT1" s="1835"/>
      <c r="WNU1" s="1835"/>
      <c r="WNV1" s="1835"/>
      <c r="WNW1" s="1835"/>
      <c r="WNX1" s="1835"/>
      <c r="WNY1" s="1835"/>
      <c r="WNZ1" s="1835"/>
      <c r="WOA1" s="1835"/>
      <c r="WOB1" s="1835"/>
      <c r="WOC1" s="1835"/>
      <c r="WOD1" s="1835"/>
      <c r="WOE1" s="1835"/>
      <c r="WOF1" s="1835"/>
      <c r="WOG1" s="1835"/>
      <c r="WOH1" s="1835"/>
      <c r="WOI1" s="1835"/>
      <c r="WOJ1" s="1835"/>
      <c r="WOK1" s="1835"/>
      <c r="WOL1" s="1835"/>
      <c r="WOM1" s="1835"/>
      <c r="WON1" s="1835"/>
      <c r="WOO1" s="1835"/>
      <c r="WOP1" s="1835"/>
      <c r="WOQ1" s="1835"/>
      <c r="WOR1" s="1835"/>
      <c r="WOS1" s="1835"/>
      <c r="WOT1" s="1835"/>
      <c r="WOU1" s="1835"/>
      <c r="WOV1" s="1835"/>
      <c r="WOW1" s="1835"/>
      <c r="WOX1" s="1835"/>
      <c r="WOY1" s="1835"/>
      <c r="WOZ1" s="1835"/>
      <c r="WPA1" s="1835"/>
      <c r="WPB1" s="1835"/>
      <c r="WPC1" s="1835"/>
      <c r="WPD1" s="1835"/>
      <c r="WPE1" s="1835"/>
      <c r="WPF1" s="1835"/>
      <c r="WPG1" s="1835"/>
      <c r="WPH1" s="1835"/>
      <c r="WPI1" s="1835"/>
      <c r="WPJ1" s="1835"/>
      <c r="WPK1" s="1835"/>
      <c r="WPL1" s="1835"/>
      <c r="WPM1" s="1835"/>
      <c r="WPN1" s="1835"/>
      <c r="WPO1" s="1835"/>
      <c r="WPP1" s="1835"/>
      <c r="WPQ1" s="1835"/>
      <c r="WPR1" s="1835"/>
      <c r="WPS1" s="1835"/>
      <c r="WPT1" s="1835"/>
      <c r="WPU1" s="1835"/>
      <c r="WPV1" s="1835"/>
      <c r="WPW1" s="1835"/>
      <c r="WPX1" s="1835"/>
      <c r="WPY1" s="1835"/>
      <c r="WPZ1" s="1835"/>
      <c r="WQA1" s="1835"/>
      <c r="WQB1" s="1835"/>
      <c r="WQC1" s="1835"/>
      <c r="WQD1" s="1835"/>
      <c r="WQE1" s="1835"/>
      <c r="WQF1" s="1835"/>
      <c r="WQG1" s="1835"/>
      <c r="WQH1" s="1835"/>
      <c r="WQI1" s="1835"/>
      <c r="WQJ1" s="1835"/>
      <c r="WQK1" s="1835"/>
      <c r="WQL1" s="1835"/>
      <c r="WQM1" s="1835"/>
      <c r="WQN1" s="1835"/>
      <c r="WQO1" s="1835"/>
      <c r="WQP1" s="1835"/>
      <c r="WQQ1" s="1835"/>
      <c r="WQR1" s="1835"/>
      <c r="WQS1" s="1835"/>
      <c r="WQT1" s="1835"/>
      <c r="WQU1" s="1835"/>
      <c r="WQV1" s="1835"/>
      <c r="WQW1" s="1835"/>
      <c r="WQX1" s="1835"/>
      <c r="WQY1" s="1835"/>
      <c r="WQZ1" s="1835"/>
      <c r="WRA1" s="1835"/>
      <c r="WRB1" s="1835"/>
      <c r="WRC1" s="1835"/>
      <c r="WRD1" s="1835"/>
      <c r="WRE1" s="1835"/>
      <c r="WRF1" s="1835"/>
      <c r="WRG1" s="1835"/>
      <c r="WRH1" s="1835"/>
      <c r="WRI1" s="1835"/>
      <c r="WRJ1" s="1835"/>
      <c r="WRK1" s="1835"/>
      <c r="WRL1" s="1835"/>
      <c r="WRM1" s="1835"/>
      <c r="WRN1" s="1835"/>
      <c r="WRO1" s="1835"/>
      <c r="WRP1" s="1835"/>
      <c r="WRQ1" s="1835"/>
      <c r="WRR1" s="1835"/>
      <c r="WRS1" s="1835"/>
      <c r="WRT1" s="1835"/>
      <c r="WRU1" s="1835"/>
      <c r="WRV1" s="1835"/>
      <c r="WRW1" s="1835"/>
      <c r="WRX1" s="1835"/>
      <c r="WRY1" s="1835"/>
      <c r="WRZ1" s="1835"/>
      <c r="WSA1" s="1835"/>
      <c r="WSB1" s="1835"/>
      <c r="WSC1" s="1835"/>
      <c r="WSD1" s="1835"/>
      <c r="WSE1" s="1835"/>
      <c r="WSF1" s="1835"/>
      <c r="WSG1" s="1835"/>
      <c r="WSH1" s="1835"/>
      <c r="WSI1" s="1835"/>
      <c r="WSJ1" s="1835"/>
      <c r="WSK1" s="1835"/>
      <c r="WSL1" s="1835"/>
      <c r="WSM1" s="1835"/>
      <c r="WSN1" s="1835"/>
      <c r="WSO1" s="1835"/>
      <c r="WSP1" s="1835"/>
      <c r="WSQ1" s="1835"/>
      <c r="WSR1" s="1835"/>
      <c r="WSS1" s="1835"/>
      <c r="WST1" s="1835"/>
      <c r="WSU1" s="1835"/>
      <c r="WSV1" s="1835"/>
      <c r="WSW1" s="1835"/>
      <c r="WSX1" s="1835"/>
      <c r="WSY1" s="1835"/>
      <c r="WSZ1" s="1835"/>
      <c r="WTA1" s="1835"/>
      <c r="WTB1" s="1835"/>
      <c r="WTC1" s="1835"/>
      <c r="WTD1" s="1835"/>
      <c r="WTE1" s="1835"/>
      <c r="WTF1" s="1835"/>
      <c r="WTG1" s="1835"/>
      <c r="WTH1" s="1835"/>
      <c r="WTI1" s="1835"/>
      <c r="WTJ1" s="1835"/>
      <c r="WTK1" s="1835"/>
      <c r="WTL1" s="1835"/>
      <c r="WTM1" s="1835"/>
      <c r="WTN1" s="1835"/>
      <c r="WTO1" s="1835"/>
      <c r="WTP1" s="1835"/>
      <c r="WTQ1" s="1835"/>
      <c r="WTR1" s="1835"/>
      <c r="WTS1" s="1835"/>
      <c r="WTT1" s="1835"/>
      <c r="WTU1" s="1835"/>
      <c r="WTV1" s="1835"/>
      <c r="WTW1" s="1835"/>
      <c r="WTX1" s="1835"/>
      <c r="WTY1" s="1835"/>
      <c r="WTZ1" s="1835"/>
      <c r="WUA1" s="1835"/>
      <c r="WUB1" s="1835"/>
      <c r="WUC1" s="1835"/>
      <c r="WUD1" s="1835"/>
      <c r="WUE1" s="1835"/>
      <c r="WUF1" s="1835"/>
      <c r="WUG1" s="1835"/>
      <c r="WUH1" s="1835"/>
      <c r="WUI1" s="1835"/>
      <c r="WUJ1" s="1835"/>
      <c r="WUK1" s="1835"/>
      <c r="WUL1" s="1835"/>
      <c r="WUM1" s="1835"/>
      <c r="WUN1" s="1835"/>
      <c r="WUO1" s="1835"/>
      <c r="WUP1" s="1835"/>
      <c r="WUQ1" s="1835"/>
      <c r="WUR1" s="1835"/>
      <c r="WUS1" s="1835"/>
      <c r="WUT1" s="1835"/>
      <c r="WUU1" s="1835"/>
      <c r="WUV1" s="1835"/>
      <c r="WUW1" s="1835"/>
      <c r="WUX1" s="1835"/>
      <c r="WUY1" s="1835"/>
      <c r="WUZ1" s="1835"/>
      <c r="WVA1" s="1835"/>
      <c r="WVB1" s="1835"/>
      <c r="WVC1" s="1835"/>
      <c r="WVD1" s="1835"/>
      <c r="WVE1" s="1835"/>
      <c r="WVF1" s="1835"/>
      <c r="WVG1" s="1835"/>
      <c r="WVH1" s="1835"/>
      <c r="WVI1" s="1835"/>
      <c r="WVJ1" s="1835"/>
      <c r="WVK1" s="1835"/>
      <c r="WVL1" s="1835"/>
      <c r="WVM1" s="1835"/>
      <c r="WVN1" s="1835"/>
      <c r="WVO1" s="1835"/>
      <c r="WVP1" s="1835"/>
      <c r="WVQ1" s="1835"/>
      <c r="WVR1" s="1835"/>
      <c r="WVS1" s="1835"/>
      <c r="WVT1" s="1835"/>
      <c r="WVU1" s="1835"/>
      <c r="WVV1" s="1835"/>
      <c r="WVW1" s="1835"/>
      <c r="WVX1" s="1835"/>
      <c r="WVY1" s="1835"/>
      <c r="WVZ1" s="1835"/>
      <c r="WWA1" s="1835"/>
      <c r="WWB1" s="1835"/>
      <c r="WWC1" s="1835"/>
      <c r="WWD1" s="1835"/>
      <c r="WWE1" s="1835"/>
      <c r="WWF1" s="1835"/>
      <c r="WWG1" s="1835"/>
      <c r="WWH1" s="1835"/>
      <c r="WWI1" s="1835"/>
      <c r="WWJ1" s="1835"/>
      <c r="WWK1" s="1835"/>
      <c r="WWL1" s="1835"/>
      <c r="WWM1" s="1835"/>
      <c r="WWN1" s="1835"/>
      <c r="WWO1" s="1835"/>
      <c r="WWP1" s="1835"/>
      <c r="WWQ1" s="1835"/>
      <c r="WWR1" s="1835"/>
      <c r="WWS1" s="1835"/>
      <c r="WWT1" s="1835"/>
      <c r="WWU1" s="1835"/>
      <c r="WWV1" s="1835"/>
      <c r="WWW1" s="1835"/>
      <c r="WWX1" s="1835"/>
      <c r="WWY1" s="1835"/>
      <c r="WWZ1" s="1835"/>
      <c r="WXA1" s="1835"/>
      <c r="WXB1" s="1835"/>
      <c r="WXC1" s="1835"/>
      <c r="WXD1" s="1835"/>
      <c r="WXE1" s="1835"/>
      <c r="WXF1" s="1835"/>
      <c r="WXG1" s="1835"/>
      <c r="WXH1" s="1835"/>
      <c r="WXI1" s="1835"/>
      <c r="WXJ1" s="1835"/>
      <c r="WXK1" s="1835"/>
      <c r="WXL1" s="1835"/>
      <c r="WXM1" s="1835"/>
      <c r="WXN1" s="1835"/>
      <c r="WXO1" s="1835"/>
      <c r="WXP1" s="1835"/>
      <c r="WXQ1" s="1835"/>
      <c r="WXR1" s="1835"/>
      <c r="WXS1" s="1835"/>
      <c r="WXT1" s="1835"/>
      <c r="WXU1" s="1835"/>
      <c r="WXV1" s="1835"/>
      <c r="WXW1" s="1835"/>
      <c r="WXX1" s="1835"/>
      <c r="WXY1" s="1835"/>
      <c r="WXZ1" s="1835"/>
      <c r="WYA1" s="1835"/>
      <c r="WYB1" s="1835"/>
      <c r="WYC1" s="1835"/>
      <c r="WYD1" s="1835"/>
      <c r="WYE1" s="1835"/>
      <c r="WYF1" s="1835"/>
      <c r="WYG1" s="1835"/>
      <c r="WYH1" s="1835"/>
      <c r="WYI1" s="1835"/>
      <c r="WYJ1" s="1835"/>
      <c r="WYK1" s="1835"/>
      <c r="WYL1" s="1835"/>
      <c r="WYM1" s="1835"/>
      <c r="WYN1" s="1835"/>
      <c r="WYO1" s="1835"/>
      <c r="WYP1" s="1835"/>
      <c r="WYQ1" s="1835"/>
      <c r="WYR1" s="1835"/>
      <c r="WYS1" s="1835"/>
      <c r="WYT1" s="1835"/>
      <c r="WYU1" s="1835"/>
      <c r="WYV1" s="1835"/>
      <c r="WYW1" s="1835"/>
      <c r="WYX1" s="1835"/>
      <c r="WYY1" s="1835"/>
      <c r="WYZ1" s="1835"/>
      <c r="WZA1" s="1835"/>
      <c r="WZB1" s="1835"/>
      <c r="WZC1" s="1835"/>
      <c r="WZD1" s="1835"/>
      <c r="WZE1" s="1835"/>
      <c r="WZF1" s="1835"/>
      <c r="WZG1" s="1835"/>
      <c r="WZH1" s="1835"/>
      <c r="WZI1" s="1835"/>
      <c r="WZJ1" s="1835"/>
      <c r="WZK1" s="1835"/>
      <c r="WZL1" s="1835"/>
      <c r="WZM1" s="1835"/>
      <c r="WZN1" s="1835"/>
      <c r="WZO1" s="1835"/>
      <c r="WZP1" s="1835"/>
      <c r="WZQ1" s="1835"/>
      <c r="WZR1" s="1835"/>
      <c r="WZS1" s="1835"/>
      <c r="WZT1" s="1835"/>
      <c r="WZU1" s="1835"/>
      <c r="WZV1" s="1835"/>
      <c r="WZW1" s="1835"/>
      <c r="WZX1" s="1835"/>
      <c r="WZY1" s="1835"/>
      <c r="WZZ1" s="1835"/>
      <c r="XAA1" s="1835"/>
      <c r="XAB1" s="1835"/>
      <c r="XAC1" s="1835"/>
      <c r="XAD1" s="1835"/>
      <c r="XAE1" s="1835"/>
      <c r="XAF1" s="1835"/>
      <c r="XAG1" s="1835"/>
      <c r="XAH1" s="1835"/>
      <c r="XAI1" s="1835"/>
      <c r="XAJ1" s="1835"/>
      <c r="XAK1" s="1835"/>
      <c r="XAL1" s="1835"/>
      <c r="XAM1" s="1835"/>
      <c r="XAN1" s="1835"/>
      <c r="XAO1" s="1835"/>
      <c r="XAP1" s="1835"/>
      <c r="XAQ1" s="1835"/>
      <c r="XAR1" s="1835"/>
      <c r="XAS1" s="1835"/>
      <c r="XAT1" s="1835"/>
      <c r="XAU1" s="1835"/>
      <c r="XAV1" s="1835"/>
      <c r="XAW1" s="1835"/>
      <c r="XAX1" s="1835"/>
      <c r="XAY1" s="1835"/>
      <c r="XAZ1" s="1835"/>
      <c r="XBA1" s="1835"/>
      <c r="XBB1" s="1835"/>
      <c r="XBC1" s="1835"/>
      <c r="XBD1" s="1835"/>
      <c r="XBE1" s="1835"/>
      <c r="XBF1" s="1835"/>
      <c r="XBG1" s="1835"/>
      <c r="XBH1" s="1835"/>
      <c r="XBI1" s="1835"/>
      <c r="XBJ1" s="1835"/>
      <c r="XBK1" s="1835"/>
      <c r="XBL1" s="1835"/>
      <c r="XBM1" s="1835"/>
      <c r="XBN1" s="1835"/>
      <c r="XBO1" s="1835"/>
      <c r="XBP1" s="1835"/>
      <c r="XBQ1" s="1835"/>
      <c r="XBR1" s="1835"/>
      <c r="XBS1" s="1835"/>
      <c r="XBT1" s="1835"/>
      <c r="XBU1" s="1835"/>
      <c r="XBV1" s="1835"/>
      <c r="XBW1" s="1835"/>
      <c r="XBX1" s="1835"/>
      <c r="XBY1" s="1835"/>
      <c r="XBZ1" s="1835"/>
      <c r="XCA1" s="1835"/>
      <c r="XCB1" s="1835"/>
      <c r="XCC1" s="1835"/>
      <c r="XCD1" s="1835"/>
      <c r="XCE1" s="1835"/>
      <c r="XCF1" s="1835"/>
      <c r="XCG1" s="1835"/>
      <c r="XCH1" s="1835"/>
      <c r="XCI1" s="1835"/>
      <c r="XCJ1" s="1835"/>
      <c r="XCK1" s="1835"/>
      <c r="XCL1" s="1835"/>
      <c r="XCM1" s="1835"/>
      <c r="XCN1" s="1835"/>
      <c r="XCO1" s="1835"/>
      <c r="XCP1" s="1835"/>
      <c r="XCQ1" s="1835"/>
      <c r="XCR1" s="1835"/>
      <c r="XCS1" s="1835"/>
      <c r="XCT1" s="1835"/>
      <c r="XCU1" s="1835"/>
      <c r="XCV1" s="1835"/>
      <c r="XCW1" s="1835"/>
      <c r="XCX1" s="1835"/>
      <c r="XCY1" s="1835"/>
      <c r="XCZ1" s="1835"/>
      <c r="XDA1" s="1835"/>
      <c r="XDB1" s="1835"/>
      <c r="XDC1" s="1835"/>
      <c r="XDD1" s="1835"/>
      <c r="XDE1" s="1835"/>
      <c r="XDF1" s="1835"/>
      <c r="XDG1" s="1835"/>
      <c r="XDH1" s="1835"/>
      <c r="XDI1" s="1835"/>
      <c r="XDJ1" s="1835"/>
      <c r="XDK1" s="1835"/>
      <c r="XDL1" s="1835"/>
      <c r="XDM1" s="1835"/>
      <c r="XDN1" s="1835"/>
      <c r="XDO1" s="1835"/>
      <c r="XDP1" s="1835"/>
      <c r="XDQ1" s="1835"/>
      <c r="XDR1" s="1835"/>
      <c r="XDS1" s="1835"/>
      <c r="XDT1" s="1835"/>
      <c r="XDU1" s="1835"/>
      <c r="XDV1" s="1835"/>
      <c r="XDW1" s="1835"/>
      <c r="XDX1" s="1835"/>
      <c r="XDY1" s="1835"/>
      <c r="XDZ1" s="1835"/>
      <c r="XEA1" s="1835"/>
      <c r="XEB1" s="1835"/>
      <c r="XEC1" s="1835"/>
      <c r="XED1" s="1835"/>
      <c r="XEE1" s="1835"/>
      <c r="XEF1" s="1835"/>
      <c r="XEG1" s="1835"/>
      <c r="XEH1" s="1835"/>
      <c r="XEI1" s="1835"/>
      <c r="XEJ1" s="1835"/>
      <c r="XEK1" s="1835"/>
      <c r="XEL1" s="1835"/>
      <c r="XEM1" s="1835"/>
      <c r="XEN1" s="1835"/>
      <c r="XEO1" s="1835"/>
      <c r="XEP1" s="1835"/>
      <c r="XEQ1" s="1835"/>
      <c r="XER1" s="1835"/>
      <c r="XES1" s="1835"/>
      <c r="XET1" s="1835"/>
      <c r="XEU1" s="1835"/>
      <c r="XEV1" s="1835"/>
      <c r="XEW1" s="1835"/>
      <c r="XEX1" s="1835"/>
      <c r="XEY1" s="1835"/>
      <c r="XEZ1" s="1835"/>
      <c r="XFA1" s="1835"/>
      <c r="XFB1" s="1835"/>
      <c r="XFC1" s="1835"/>
      <c r="XFD1" s="1835"/>
    </row>
    <row r="2" spans="1:16384" s="1871" customFormat="1" ht="26.25">
      <c r="A2" s="1809" t="str">
        <f>'Universal data'!C8</f>
        <v>National Grid Gas Transmission</v>
      </c>
      <c r="B2" s="1809"/>
      <c r="C2" s="1809"/>
      <c r="D2" s="1809"/>
      <c r="E2" s="1809"/>
      <c r="F2" s="1809"/>
      <c r="G2" s="1809"/>
      <c r="H2" s="1809"/>
      <c r="I2" s="1835"/>
      <c r="J2" s="1835"/>
      <c r="K2" s="1835"/>
      <c r="L2" s="1835"/>
      <c r="M2" s="1835"/>
      <c r="N2" s="1835"/>
      <c r="O2" s="1835"/>
      <c r="P2" s="1835"/>
      <c r="Q2" s="1835"/>
      <c r="R2" s="1835"/>
      <c r="S2" s="1835"/>
      <c r="T2" s="1835"/>
      <c r="U2" s="1835"/>
      <c r="V2" s="1835"/>
      <c r="W2" s="1835"/>
      <c r="X2" s="1835"/>
      <c r="Y2" s="1835"/>
      <c r="Z2" s="1835"/>
      <c r="AA2" s="1835"/>
      <c r="AB2" s="1835"/>
      <c r="AC2" s="1835"/>
      <c r="AD2" s="1835"/>
      <c r="AE2" s="1835"/>
      <c r="AF2" s="1835"/>
      <c r="AG2" s="1835"/>
      <c r="AH2" s="1835"/>
      <c r="AI2" s="1835"/>
      <c r="AJ2" s="1835"/>
      <c r="AK2" s="1835"/>
      <c r="AL2" s="1835"/>
      <c r="AM2" s="1835"/>
      <c r="AN2" s="1835"/>
      <c r="AO2" s="1835"/>
      <c r="AP2" s="1835"/>
      <c r="AQ2" s="1835"/>
      <c r="AR2" s="1835"/>
      <c r="AS2" s="1835"/>
      <c r="AT2" s="1835"/>
      <c r="AU2" s="1835"/>
      <c r="AV2" s="1835"/>
      <c r="AW2" s="1835"/>
      <c r="AX2" s="1835"/>
      <c r="AY2" s="1835"/>
      <c r="AZ2" s="1835"/>
      <c r="BA2" s="1835"/>
      <c r="BB2" s="1835"/>
      <c r="BC2" s="1835"/>
      <c r="BD2" s="1835"/>
      <c r="BE2" s="1835"/>
      <c r="BF2" s="1835"/>
      <c r="BG2" s="1835"/>
      <c r="BH2" s="1835"/>
      <c r="BI2" s="1835"/>
      <c r="BJ2" s="1835"/>
      <c r="BK2" s="1835"/>
      <c r="BL2" s="1835"/>
      <c r="BM2" s="1835"/>
      <c r="BN2" s="1835"/>
      <c r="BO2" s="1835"/>
      <c r="BP2" s="1835"/>
      <c r="BQ2" s="1835"/>
      <c r="BR2" s="1835"/>
      <c r="BS2" s="1835"/>
      <c r="BT2" s="1835"/>
      <c r="BU2" s="1835"/>
      <c r="BV2" s="1835"/>
      <c r="BW2" s="1835"/>
      <c r="BX2" s="1835"/>
      <c r="BY2" s="1835"/>
      <c r="BZ2" s="1835"/>
      <c r="CA2" s="1835"/>
      <c r="CB2" s="1835"/>
      <c r="CC2" s="1835"/>
      <c r="CD2" s="1835"/>
      <c r="CE2" s="1835"/>
      <c r="CF2" s="1835"/>
      <c r="CG2" s="1835"/>
      <c r="CH2" s="1835"/>
      <c r="CI2" s="1835"/>
      <c r="CJ2" s="1835"/>
      <c r="CK2" s="1835"/>
      <c r="CL2" s="1835"/>
      <c r="CM2" s="1835"/>
      <c r="CN2" s="1835"/>
      <c r="CO2" s="1835"/>
      <c r="CP2" s="1835"/>
      <c r="CQ2" s="1835"/>
      <c r="CR2" s="1835"/>
      <c r="CS2" s="1835"/>
      <c r="CT2" s="1835"/>
      <c r="CU2" s="1835"/>
      <c r="CV2" s="1835"/>
      <c r="CW2" s="1835"/>
      <c r="CX2" s="1835"/>
      <c r="CY2" s="1835"/>
      <c r="CZ2" s="1835"/>
      <c r="DA2" s="1835"/>
      <c r="DB2" s="1835"/>
      <c r="DC2" s="1835"/>
      <c r="DD2" s="1835"/>
      <c r="DE2" s="1835"/>
      <c r="DF2" s="1835"/>
      <c r="DG2" s="1835"/>
      <c r="DH2" s="1835"/>
      <c r="DI2" s="1835"/>
      <c r="DJ2" s="1835"/>
      <c r="DK2" s="1835"/>
      <c r="DL2" s="1835"/>
      <c r="DM2" s="1835"/>
      <c r="DN2" s="1835"/>
      <c r="DO2" s="1835"/>
      <c r="DP2" s="1835"/>
      <c r="DQ2" s="1835"/>
      <c r="DR2" s="1835"/>
      <c r="DS2" s="1835"/>
      <c r="DT2" s="1835"/>
      <c r="DU2" s="1835"/>
      <c r="DV2" s="1835"/>
      <c r="DW2" s="1835"/>
      <c r="DX2" s="1835"/>
      <c r="DY2" s="1835"/>
      <c r="DZ2" s="1835"/>
      <c r="EA2" s="1835"/>
      <c r="EB2" s="1835"/>
      <c r="EC2" s="1835"/>
      <c r="ED2" s="1835"/>
      <c r="EE2" s="1835"/>
      <c r="EF2" s="1835"/>
      <c r="EG2" s="1835"/>
      <c r="EH2" s="1835"/>
      <c r="EI2" s="1835"/>
      <c r="EJ2" s="1835"/>
      <c r="EK2" s="1835"/>
      <c r="EL2" s="1835"/>
      <c r="EM2" s="1835"/>
      <c r="EN2" s="1835"/>
      <c r="EO2" s="1835"/>
      <c r="EP2" s="1835"/>
      <c r="EQ2" s="1835"/>
      <c r="ER2" s="1835"/>
      <c r="ES2" s="1835"/>
      <c r="ET2" s="1835"/>
      <c r="EU2" s="1835"/>
      <c r="EV2" s="1835"/>
      <c r="EW2" s="1835"/>
      <c r="EX2" s="1835"/>
      <c r="EY2" s="1835"/>
      <c r="EZ2" s="1835"/>
      <c r="FA2" s="1835"/>
      <c r="FB2" s="1835"/>
      <c r="FC2" s="1835"/>
      <c r="FD2" s="1835"/>
      <c r="FE2" s="1835"/>
      <c r="FF2" s="1835"/>
      <c r="FG2" s="1835"/>
      <c r="FH2" s="1835"/>
      <c r="FI2" s="1835"/>
      <c r="FJ2" s="1835"/>
      <c r="FK2" s="1835"/>
      <c r="FL2" s="1835"/>
      <c r="FM2" s="1835"/>
      <c r="FN2" s="1835"/>
      <c r="FO2" s="1835"/>
      <c r="FP2" s="1835"/>
      <c r="FQ2" s="1835"/>
      <c r="FR2" s="1835"/>
      <c r="FS2" s="1835"/>
      <c r="FT2" s="1835"/>
      <c r="FU2" s="1835"/>
      <c r="FV2" s="1835"/>
      <c r="FW2" s="1835"/>
      <c r="FX2" s="1835"/>
      <c r="FY2" s="1835"/>
      <c r="FZ2" s="1835"/>
      <c r="GA2" s="1835"/>
      <c r="GB2" s="1835"/>
      <c r="GC2" s="1835"/>
      <c r="GD2" s="1835"/>
      <c r="GE2" s="1835"/>
      <c r="GF2" s="1835"/>
      <c r="GG2" s="1835"/>
      <c r="GH2" s="1835"/>
      <c r="GI2" s="1835"/>
      <c r="GJ2" s="1835"/>
      <c r="GK2" s="1835"/>
      <c r="GL2" s="1835"/>
      <c r="GM2" s="1835"/>
      <c r="GN2" s="1835"/>
      <c r="GO2" s="1835"/>
      <c r="GP2" s="1835"/>
      <c r="GQ2" s="1835"/>
      <c r="GR2" s="1835"/>
      <c r="GS2" s="1835"/>
      <c r="GT2" s="1835"/>
      <c r="GU2" s="1835"/>
      <c r="GV2" s="1835"/>
      <c r="GW2" s="1835"/>
      <c r="GX2" s="1835"/>
      <c r="GY2" s="1835"/>
      <c r="GZ2" s="1835"/>
      <c r="HA2" s="1835"/>
      <c r="HB2" s="1835"/>
      <c r="HC2" s="1835"/>
      <c r="HD2" s="1835"/>
      <c r="HE2" s="1835"/>
      <c r="HF2" s="1835"/>
      <c r="HG2" s="1835"/>
      <c r="HH2" s="1835"/>
      <c r="HI2" s="1835"/>
      <c r="HJ2" s="1835"/>
      <c r="HK2" s="1835"/>
      <c r="HL2" s="1835"/>
      <c r="HM2" s="1835"/>
      <c r="HN2" s="1835"/>
      <c r="HO2" s="1835"/>
      <c r="HP2" s="1835"/>
      <c r="HQ2" s="1835"/>
      <c r="HR2" s="1835"/>
      <c r="HS2" s="1835"/>
      <c r="HT2" s="1835"/>
      <c r="HU2" s="1835"/>
      <c r="HV2" s="1835"/>
      <c r="HW2" s="1835"/>
      <c r="HX2" s="1835"/>
      <c r="HY2" s="1835"/>
      <c r="HZ2" s="1835"/>
      <c r="IA2" s="1835"/>
      <c r="IB2" s="1835"/>
      <c r="IC2" s="1835"/>
      <c r="ID2" s="1835"/>
      <c r="IE2" s="1835"/>
      <c r="IF2" s="1835"/>
      <c r="IG2" s="1835"/>
      <c r="IH2" s="1835"/>
      <c r="II2" s="1835"/>
      <c r="IJ2" s="1835"/>
      <c r="IK2" s="1835"/>
      <c r="IL2" s="1835"/>
      <c r="IM2" s="1835"/>
      <c r="IN2" s="1835"/>
      <c r="IO2" s="1835"/>
      <c r="IP2" s="1835"/>
      <c r="IQ2" s="1835"/>
      <c r="IR2" s="1835"/>
      <c r="IS2" s="1835"/>
      <c r="IT2" s="1835"/>
      <c r="IU2" s="1835"/>
      <c r="IV2" s="1835"/>
      <c r="IW2" s="1835"/>
      <c r="IX2" s="1835"/>
      <c r="IY2" s="1835"/>
      <c r="IZ2" s="1835"/>
      <c r="JA2" s="1835"/>
      <c r="JB2" s="1835"/>
      <c r="JC2" s="1835"/>
      <c r="JD2" s="1835"/>
      <c r="JE2" s="1835"/>
      <c r="JF2" s="1835"/>
      <c r="JG2" s="1835"/>
      <c r="JH2" s="1835"/>
      <c r="JI2" s="1835"/>
      <c r="JJ2" s="1835"/>
      <c r="JK2" s="1835"/>
      <c r="JL2" s="1835"/>
      <c r="JM2" s="1835"/>
      <c r="JN2" s="1835"/>
      <c r="JO2" s="1835"/>
      <c r="JP2" s="1835"/>
      <c r="JQ2" s="1835"/>
      <c r="JR2" s="1835"/>
      <c r="JS2" s="1835"/>
      <c r="JT2" s="1835"/>
      <c r="JU2" s="1835"/>
      <c r="JV2" s="1835"/>
      <c r="JW2" s="1835"/>
      <c r="JX2" s="1835"/>
      <c r="JY2" s="1835"/>
      <c r="JZ2" s="1835"/>
      <c r="KA2" s="1835"/>
      <c r="KB2" s="1835"/>
      <c r="KC2" s="1835"/>
      <c r="KD2" s="1835"/>
      <c r="KE2" s="1835"/>
      <c r="KF2" s="1835"/>
      <c r="KG2" s="1835"/>
      <c r="KH2" s="1835"/>
      <c r="KI2" s="1835"/>
      <c r="KJ2" s="1835"/>
      <c r="KK2" s="1835"/>
      <c r="KL2" s="1835"/>
      <c r="KM2" s="1835"/>
      <c r="KN2" s="1835"/>
      <c r="KO2" s="1835"/>
      <c r="KP2" s="1835"/>
      <c r="KQ2" s="1835"/>
      <c r="KR2" s="1835"/>
      <c r="KS2" s="1835"/>
      <c r="KT2" s="1835"/>
      <c r="KU2" s="1835"/>
      <c r="KV2" s="1835"/>
      <c r="KW2" s="1835"/>
      <c r="KX2" s="1835"/>
      <c r="KY2" s="1835"/>
      <c r="KZ2" s="1835"/>
      <c r="LA2" s="1835"/>
      <c r="LB2" s="1835"/>
      <c r="LC2" s="1835"/>
      <c r="LD2" s="1835"/>
      <c r="LE2" s="1835"/>
      <c r="LF2" s="1835"/>
      <c r="LG2" s="1835"/>
      <c r="LH2" s="1835"/>
      <c r="LI2" s="1835"/>
      <c r="LJ2" s="1835"/>
      <c r="LK2" s="1835"/>
      <c r="LL2" s="1835"/>
      <c r="LM2" s="1835"/>
      <c r="LN2" s="1835"/>
      <c r="LO2" s="1835"/>
      <c r="LP2" s="1835"/>
      <c r="LQ2" s="1835"/>
      <c r="LR2" s="1835"/>
      <c r="LS2" s="1835"/>
      <c r="LT2" s="1835"/>
      <c r="LU2" s="1835"/>
      <c r="LV2" s="1835"/>
      <c r="LW2" s="1835"/>
      <c r="LX2" s="1835"/>
      <c r="LY2" s="1835"/>
      <c r="LZ2" s="1835"/>
      <c r="MA2" s="1835"/>
      <c r="MB2" s="1835"/>
      <c r="MC2" s="1835"/>
      <c r="MD2" s="1835"/>
      <c r="ME2" s="1835"/>
      <c r="MF2" s="1835"/>
      <c r="MG2" s="1835"/>
      <c r="MH2" s="1835"/>
      <c r="MI2" s="1835"/>
      <c r="MJ2" s="1835"/>
      <c r="MK2" s="1835"/>
      <c r="ML2" s="1835"/>
      <c r="MM2" s="1835"/>
      <c r="MN2" s="1835"/>
      <c r="MO2" s="1835"/>
      <c r="MP2" s="1835"/>
      <c r="MQ2" s="1835"/>
      <c r="MR2" s="1835"/>
      <c r="MS2" s="1835"/>
      <c r="MT2" s="1835"/>
      <c r="MU2" s="1835"/>
      <c r="MV2" s="1835"/>
      <c r="MW2" s="1835"/>
      <c r="MX2" s="1835"/>
      <c r="MY2" s="1835"/>
      <c r="MZ2" s="1835"/>
      <c r="NA2" s="1835"/>
      <c r="NB2" s="1835"/>
      <c r="NC2" s="1835"/>
      <c r="ND2" s="1835"/>
      <c r="NE2" s="1835"/>
      <c r="NF2" s="1835"/>
      <c r="NG2" s="1835"/>
      <c r="NH2" s="1835"/>
      <c r="NI2" s="1835"/>
      <c r="NJ2" s="1835"/>
      <c r="NK2" s="1835"/>
      <c r="NL2" s="1835"/>
      <c r="NM2" s="1835"/>
      <c r="NN2" s="1835"/>
      <c r="NO2" s="1835"/>
      <c r="NP2" s="1835"/>
      <c r="NQ2" s="1835"/>
      <c r="NR2" s="1835"/>
      <c r="NS2" s="1835"/>
      <c r="NT2" s="1835"/>
      <c r="NU2" s="1835"/>
      <c r="NV2" s="1835"/>
      <c r="NW2" s="1835"/>
      <c r="NX2" s="1835"/>
      <c r="NY2" s="1835"/>
      <c r="NZ2" s="1835"/>
      <c r="OA2" s="1835"/>
      <c r="OB2" s="1835"/>
      <c r="OC2" s="1835"/>
      <c r="OD2" s="1835"/>
      <c r="OE2" s="1835"/>
      <c r="OF2" s="1835"/>
      <c r="OG2" s="1835"/>
      <c r="OH2" s="1835"/>
      <c r="OI2" s="1835"/>
      <c r="OJ2" s="1835"/>
      <c r="OK2" s="1835"/>
      <c r="OL2" s="1835"/>
      <c r="OM2" s="1835"/>
      <c r="ON2" s="1835"/>
      <c r="OO2" s="1835"/>
      <c r="OP2" s="1835"/>
      <c r="OQ2" s="1835"/>
      <c r="OR2" s="1835"/>
      <c r="OS2" s="1835"/>
      <c r="OT2" s="1835"/>
      <c r="OU2" s="1835"/>
      <c r="OV2" s="1835"/>
      <c r="OW2" s="1835"/>
      <c r="OX2" s="1835"/>
      <c r="OY2" s="1835"/>
      <c r="OZ2" s="1835"/>
      <c r="PA2" s="1835"/>
      <c r="PB2" s="1835"/>
      <c r="PC2" s="1835"/>
      <c r="PD2" s="1835"/>
      <c r="PE2" s="1835"/>
      <c r="PF2" s="1835"/>
      <c r="PG2" s="1835"/>
      <c r="PH2" s="1835"/>
      <c r="PI2" s="1835"/>
      <c r="PJ2" s="1835"/>
      <c r="PK2" s="1835"/>
      <c r="PL2" s="1835"/>
      <c r="PM2" s="1835"/>
      <c r="PN2" s="1835"/>
      <c r="PO2" s="1835"/>
      <c r="PP2" s="1835"/>
      <c r="PQ2" s="1835"/>
      <c r="PR2" s="1835"/>
      <c r="PS2" s="1835"/>
      <c r="PT2" s="1835"/>
      <c r="PU2" s="1835"/>
      <c r="PV2" s="1835"/>
      <c r="PW2" s="1835"/>
      <c r="PX2" s="1835"/>
      <c r="PY2" s="1835"/>
      <c r="PZ2" s="1835"/>
      <c r="QA2" s="1835"/>
      <c r="QB2" s="1835"/>
      <c r="QC2" s="1835"/>
      <c r="QD2" s="1835"/>
      <c r="QE2" s="1835"/>
      <c r="QF2" s="1835"/>
      <c r="QG2" s="1835"/>
      <c r="QH2" s="1835"/>
      <c r="QI2" s="1835"/>
      <c r="QJ2" s="1835"/>
      <c r="QK2" s="1835"/>
      <c r="QL2" s="1835"/>
      <c r="QM2" s="1835"/>
      <c r="QN2" s="1835"/>
      <c r="QO2" s="1835"/>
      <c r="QP2" s="1835"/>
      <c r="QQ2" s="1835"/>
      <c r="QR2" s="1835"/>
      <c r="QS2" s="1835"/>
      <c r="QT2" s="1835"/>
      <c r="QU2" s="1835"/>
      <c r="QV2" s="1835"/>
      <c r="QW2" s="1835"/>
      <c r="QX2" s="1835"/>
      <c r="QY2" s="1835"/>
      <c r="QZ2" s="1835"/>
      <c r="RA2" s="1835"/>
      <c r="RB2" s="1835"/>
      <c r="RC2" s="1835"/>
      <c r="RD2" s="1835"/>
      <c r="RE2" s="1835"/>
      <c r="RF2" s="1835"/>
      <c r="RG2" s="1835"/>
      <c r="RH2" s="1835"/>
      <c r="RI2" s="1835"/>
      <c r="RJ2" s="1835"/>
      <c r="RK2" s="1835"/>
      <c r="RL2" s="1835"/>
      <c r="RM2" s="1835"/>
      <c r="RN2" s="1835"/>
      <c r="RO2" s="1835"/>
      <c r="RP2" s="1835"/>
      <c r="RQ2" s="1835"/>
      <c r="RR2" s="1835"/>
      <c r="RS2" s="1835"/>
      <c r="RT2" s="1835"/>
      <c r="RU2" s="1835"/>
      <c r="RV2" s="1835"/>
      <c r="RW2" s="1835"/>
      <c r="RX2" s="1835"/>
      <c r="RY2" s="1835"/>
      <c r="RZ2" s="1835"/>
      <c r="SA2" s="1835"/>
      <c r="SB2" s="1835"/>
      <c r="SC2" s="1835"/>
      <c r="SD2" s="1835"/>
      <c r="SE2" s="1835"/>
      <c r="SF2" s="1835"/>
      <c r="SG2" s="1835"/>
      <c r="SH2" s="1835"/>
      <c r="SI2" s="1835"/>
      <c r="SJ2" s="1835"/>
      <c r="SK2" s="1835"/>
      <c r="SL2" s="1835"/>
      <c r="SM2" s="1835"/>
      <c r="SN2" s="1835"/>
      <c r="SO2" s="1835"/>
      <c r="SP2" s="1835"/>
      <c r="SQ2" s="1835"/>
      <c r="SR2" s="1835"/>
      <c r="SS2" s="1835"/>
      <c r="ST2" s="1835"/>
      <c r="SU2" s="1835"/>
      <c r="SV2" s="1835"/>
      <c r="SW2" s="1835"/>
      <c r="SX2" s="1835"/>
      <c r="SY2" s="1835"/>
      <c r="SZ2" s="1835"/>
      <c r="TA2" s="1835"/>
      <c r="TB2" s="1835"/>
      <c r="TC2" s="1835"/>
      <c r="TD2" s="1835"/>
      <c r="TE2" s="1835"/>
      <c r="TF2" s="1835"/>
      <c r="TG2" s="1835"/>
      <c r="TH2" s="1835"/>
      <c r="TI2" s="1835"/>
      <c r="TJ2" s="1835"/>
      <c r="TK2" s="1835"/>
      <c r="TL2" s="1835"/>
      <c r="TM2" s="1835"/>
      <c r="TN2" s="1835"/>
      <c r="TO2" s="1835"/>
      <c r="TP2" s="1835"/>
      <c r="TQ2" s="1835"/>
      <c r="TR2" s="1835"/>
      <c r="TS2" s="1835"/>
      <c r="TT2" s="1835"/>
      <c r="TU2" s="1835"/>
      <c r="TV2" s="1835"/>
      <c r="TW2" s="1835"/>
      <c r="TX2" s="1835"/>
      <c r="TY2" s="1835"/>
      <c r="TZ2" s="1835"/>
      <c r="UA2" s="1835"/>
      <c r="UB2" s="1835"/>
      <c r="UC2" s="1835"/>
      <c r="UD2" s="1835"/>
      <c r="UE2" s="1835"/>
      <c r="UF2" s="1835"/>
      <c r="UG2" s="1835"/>
      <c r="UH2" s="1835"/>
      <c r="UI2" s="1835"/>
      <c r="UJ2" s="1835"/>
      <c r="UK2" s="1835"/>
      <c r="UL2" s="1835"/>
      <c r="UM2" s="1835"/>
      <c r="UN2" s="1835"/>
      <c r="UO2" s="1835"/>
      <c r="UP2" s="1835"/>
      <c r="UQ2" s="1835"/>
      <c r="UR2" s="1835"/>
      <c r="US2" s="1835"/>
      <c r="UT2" s="1835"/>
      <c r="UU2" s="1835"/>
      <c r="UV2" s="1835"/>
      <c r="UW2" s="1835"/>
      <c r="UX2" s="1835"/>
      <c r="UY2" s="1835"/>
      <c r="UZ2" s="1835"/>
      <c r="VA2" s="1835"/>
      <c r="VB2" s="1835"/>
      <c r="VC2" s="1835"/>
      <c r="VD2" s="1835"/>
      <c r="VE2" s="1835"/>
      <c r="VF2" s="1835"/>
      <c r="VG2" s="1835"/>
      <c r="VH2" s="1835"/>
      <c r="VI2" s="1835"/>
      <c r="VJ2" s="1835"/>
      <c r="VK2" s="1835"/>
      <c r="VL2" s="1835"/>
      <c r="VM2" s="1835"/>
      <c r="VN2" s="1835"/>
      <c r="VO2" s="1835"/>
      <c r="VP2" s="1835"/>
      <c r="VQ2" s="1835"/>
      <c r="VR2" s="1835"/>
      <c r="VS2" s="1835"/>
      <c r="VT2" s="1835"/>
      <c r="VU2" s="1835"/>
      <c r="VV2" s="1835"/>
      <c r="VW2" s="1835"/>
      <c r="VX2" s="1835"/>
      <c r="VY2" s="1835"/>
      <c r="VZ2" s="1835"/>
      <c r="WA2" s="1835"/>
      <c r="WB2" s="1835"/>
      <c r="WC2" s="1835"/>
      <c r="WD2" s="1835"/>
      <c r="WE2" s="1835"/>
      <c r="WF2" s="1835"/>
      <c r="WG2" s="1835"/>
      <c r="WH2" s="1835"/>
      <c r="WI2" s="1835"/>
      <c r="WJ2" s="1835"/>
      <c r="WK2" s="1835"/>
      <c r="WL2" s="1835"/>
      <c r="WM2" s="1835"/>
      <c r="WN2" s="1835"/>
      <c r="WO2" s="1835"/>
      <c r="WP2" s="1835"/>
      <c r="WQ2" s="1835"/>
      <c r="WR2" s="1835"/>
      <c r="WS2" s="1835"/>
      <c r="WT2" s="1835"/>
      <c r="WU2" s="1835"/>
      <c r="WV2" s="1835"/>
      <c r="WW2" s="1835"/>
      <c r="WX2" s="1835"/>
      <c r="WY2" s="1835"/>
      <c r="WZ2" s="1835"/>
      <c r="XA2" s="1835"/>
      <c r="XB2" s="1835"/>
      <c r="XC2" s="1835"/>
      <c r="XD2" s="1835"/>
      <c r="XE2" s="1835"/>
      <c r="XF2" s="1835"/>
      <c r="XG2" s="1835"/>
      <c r="XH2" s="1835"/>
      <c r="XI2" s="1835"/>
      <c r="XJ2" s="1835"/>
      <c r="XK2" s="1835"/>
      <c r="XL2" s="1835"/>
      <c r="XM2" s="1835"/>
      <c r="XN2" s="1835"/>
      <c r="XO2" s="1835"/>
      <c r="XP2" s="1835"/>
      <c r="XQ2" s="1835"/>
      <c r="XR2" s="1835"/>
      <c r="XS2" s="1835"/>
      <c r="XT2" s="1835"/>
      <c r="XU2" s="1835"/>
      <c r="XV2" s="1835"/>
      <c r="XW2" s="1835"/>
      <c r="XX2" s="1835"/>
      <c r="XY2" s="1835"/>
      <c r="XZ2" s="1835"/>
      <c r="YA2" s="1835"/>
      <c r="YB2" s="1835"/>
      <c r="YC2" s="1835"/>
      <c r="YD2" s="1835"/>
      <c r="YE2" s="1835"/>
      <c r="YF2" s="1835"/>
      <c r="YG2" s="1835"/>
      <c r="YH2" s="1835"/>
      <c r="YI2" s="1835"/>
      <c r="YJ2" s="1835"/>
      <c r="YK2" s="1835"/>
      <c r="YL2" s="1835"/>
      <c r="YM2" s="1835"/>
      <c r="YN2" s="1835"/>
      <c r="YO2" s="1835"/>
      <c r="YP2" s="1835"/>
      <c r="YQ2" s="1835"/>
      <c r="YR2" s="1835"/>
      <c r="YS2" s="1835"/>
      <c r="YT2" s="1835"/>
      <c r="YU2" s="1835"/>
      <c r="YV2" s="1835"/>
      <c r="YW2" s="1835"/>
      <c r="YX2" s="1835"/>
      <c r="YY2" s="1835"/>
      <c r="YZ2" s="1835"/>
      <c r="ZA2" s="1835"/>
      <c r="ZB2" s="1835"/>
      <c r="ZC2" s="1835"/>
      <c r="ZD2" s="1835"/>
      <c r="ZE2" s="1835"/>
      <c r="ZF2" s="1835"/>
      <c r="ZG2" s="1835"/>
      <c r="ZH2" s="1835"/>
      <c r="ZI2" s="1835"/>
      <c r="ZJ2" s="1835"/>
      <c r="ZK2" s="1835"/>
      <c r="ZL2" s="1835"/>
      <c r="ZM2" s="1835"/>
      <c r="ZN2" s="1835"/>
      <c r="ZO2" s="1835"/>
      <c r="ZP2" s="1835"/>
      <c r="ZQ2" s="1835"/>
      <c r="ZR2" s="1835"/>
      <c r="ZS2" s="1835"/>
      <c r="ZT2" s="1835"/>
      <c r="ZU2" s="1835"/>
      <c r="ZV2" s="1835"/>
      <c r="ZW2" s="1835"/>
      <c r="ZX2" s="1835"/>
      <c r="ZY2" s="1835"/>
      <c r="ZZ2" s="1835"/>
      <c r="AAA2" s="1835"/>
      <c r="AAB2" s="1835"/>
      <c r="AAC2" s="1835"/>
      <c r="AAD2" s="1835"/>
      <c r="AAE2" s="1835"/>
      <c r="AAF2" s="1835"/>
      <c r="AAG2" s="1835"/>
      <c r="AAH2" s="1835"/>
      <c r="AAI2" s="1835"/>
      <c r="AAJ2" s="1835"/>
      <c r="AAK2" s="1835"/>
      <c r="AAL2" s="1835"/>
      <c r="AAM2" s="1835"/>
      <c r="AAN2" s="1835"/>
      <c r="AAO2" s="1835"/>
      <c r="AAP2" s="1835"/>
      <c r="AAQ2" s="1835"/>
      <c r="AAR2" s="1835"/>
      <c r="AAS2" s="1835"/>
      <c r="AAT2" s="1835"/>
      <c r="AAU2" s="1835"/>
      <c r="AAV2" s="1835"/>
      <c r="AAW2" s="1835"/>
      <c r="AAX2" s="1835"/>
      <c r="AAY2" s="1835"/>
      <c r="AAZ2" s="1835"/>
      <c r="ABA2" s="1835"/>
      <c r="ABB2" s="1835"/>
      <c r="ABC2" s="1835"/>
      <c r="ABD2" s="1835"/>
      <c r="ABE2" s="1835"/>
      <c r="ABF2" s="1835"/>
      <c r="ABG2" s="1835"/>
      <c r="ABH2" s="1835"/>
      <c r="ABI2" s="1835"/>
      <c r="ABJ2" s="1835"/>
      <c r="ABK2" s="1835"/>
      <c r="ABL2" s="1835"/>
      <c r="ABM2" s="1835"/>
      <c r="ABN2" s="1835"/>
      <c r="ABO2" s="1835"/>
      <c r="ABP2" s="1835"/>
      <c r="ABQ2" s="1835"/>
      <c r="ABR2" s="1835"/>
      <c r="ABS2" s="1835"/>
      <c r="ABT2" s="1835"/>
      <c r="ABU2" s="1835"/>
      <c r="ABV2" s="1835"/>
      <c r="ABW2" s="1835"/>
      <c r="ABX2" s="1835"/>
      <c r="ABY2" s="1835"/>
      <c r="ABZ2" s="1835"/>
      <c r="ACA2" s="1835"/>
      <c r="ACB2" s="1835"/>
      <c r="ACC2" s="1835"/>
      <c r="ACD2" s="1835"/>
      <c r="ACE2" s="1835"/>
      <c r="ACF2" s="1835"/>
      <c r="ACG2" s="1835"/>
      <c r="ACH2" s="1835"/>
      <c r="ACI2" s="1835"/>
      <c r="ACJ2" s="1835"/>
      <c r="ACK2" s="1835"/>
      <c r="ACL2" s="1835"/>
      <c r="ACM2" s="1835"/>
      <c r="ACN2" s="1835"/>
      <c r="ACO2" s="1835"/>
      <c r="ACP2" s="1835"/>
      <c r="ACQ2" s="1835"/>
      <c r="ACR2" s="1835"/>
      <c r="ACS2" s="1835"/>
      <c r="ACT2" s="1835"/>
      <c r="ACU2" s="1835"/>
      <c r="ACV2" s="1835"/>
      <c r="ACW2" s="1835"/>
      <c r="ACX2" s="1835"/>
      <c r="ACY2" s="1835"/>
      <c r="ACZ2" s="1835"/>
      <c r="ADA2" s="1835"/>
      <c r="ADB2" s="1835"/>
      <c r="ADC2" s="1835"/>
      <c r="ADD2" s="1835"/>
      <c r="ADE2" s="1835"/>
      <c r="ADF2" s="1835"/>
      <c r="ADG2" s="1835"/>
      <c r="ADH2" s="1835"/>
      <c r="ADI2" s="1835"/>
      <c r="ADJ2" s="1835"/>
      <c r="ADK2" s="1835"/>
      <c r="ADL2" s="1835"/>
      <c r="ADM2" s="1835"/>
      <c r="ADN2" s="1835"/>
      <c r="ADO2" s="1835"/>
      <c r="ADP2" s="1835"/>
      <c r="ADQ2" s="1835"/>
      <c r="ADR2" s="1835"/>
      <c r="ADS2" s="1835"/>
      <c r="ADT2" s="1835"/>
      <c r="ADU2" s="1835"/>
      <c r="ADV2" s="1835"/>
      <c r="ADW2" s="1835"/>
      <c r="ADX2" s="1835"/>
      <c r="ADY2" s="1835"/>
      <c r="ADZ2" s="1835"/>
      <c r="AEA2" s="1835"/>
      <c r="AEB2" s="1835"/>
      <c r="AEC2" s="1835"/>
      <c r="AED2" s="1835"/>
      <c r="AEE2" s="1835"/>
      <c r="AEF2" s="1835"/>
      <c r="AEG2" s="1835"/>
      <c r="AEH2" s="1835"/>
      <c r="AEI2" s="1835"/>
      <c r="AEJ2" s="1835"/>
      <c r="AEK2" s="1835"/>
      <c r="AEL2" s="1835"/>
      <c r="AEM2" s="1835"/>
      <c r="AEN2" s="1835"/>
      <c r="AEO2" s="1835"/>
      <c r="AEP2" s="1835"/>
      <c r="AEQ2" s="1835"/>
      <c r="AER2" s="1835"/>
      <c r="AES2" s="1835"/>
      <c r="AET2" s="1835"/>
      <c r="AEU2" s="1835"/>
      <c r="AEV2" s="1835"/>
      <c r="AEW2" s="1835"/>
      <c r="AEX2" s="1835"/>
      <c r="AEY2" s="1835"/>
      <c r="AEZ2" s="1835"/>
      <c r="AFA2" s="1835"/>
      <c r="AFB2" s="1835"/>
      <c r="AFC2" s="1835"/>
      <c r="AFD2" s="1835"/>
      <c r="AFE2" s="1835"/>
      <c r="AFF2" s="1835"/>
      <c r="AFG2" s="1835"/>
      <c r="AFH2" s="1835"/>
      <c r="AFI2" s="1835"/>
      <c r="AFJ2" s="1835"/>
      <c r="AFK2" s="1835"/>
      <c r="AFL2" s="1835"/>
      <c r="AFM2" s="1835"/>
      <c r="AFN2" s="1835"/>
      <c r="AFO2" s="1835"/>
      <c r="AFP2" s="1835"/>
      <c r="AFQ2" s="1835"/>
      <c r="AFR2" s="1835"/>
      <c r="AFS2" s="1835"/>
      <c r="AFT2" s="1835"/>
      <c r="AFU2" s="1835"/>
      <c r="AFV2" s="1835"/>
      <c r="AFW2" s="1835"/>
      <c r="AFX2" s="1835"/>
      <c r="AFY2" s="1835"/>
      <c r="AFZ2" s="1835"/>
      <c r="AGA2" s="1835"/>
      <c r="AGB2" s="1835"/>
      <c r="AGC2" s="1835"/>
      <c r="AGD2" s="1835"/>
      <c r="AGE2" s="1835"/>
      <c r="AGF2" s="1835"/>
      <c r="AGG2" s="1835"/>
      <c r="AGH2" s="1835"/>
      <c r="AGI2" s="1835"/>
      <c r="AGJ2" s="1835"/>
      <c r="AGK2" s="1835"/>
      <c r="AGL2" s="1835"/>
      <c r="AGM2" s="1835"/>
      <c r="AGN2" s="1835"/>
      <c r="AGO2" s="1835"/>
      <c r="AGP2" s="1835"/>
      <c r="AGQ2" s="1835"/>
      <c r="AGR2" s="1835"/>
      <c r="AGS2" s="1835"/>
      <c r="AGT2" s="1835"/>
      <c r="AGU2" s="1835"/>
      <c r="AGV2" s="1835"/>
      <c r="AGW2" s="1835"/>
      <c r="AGX2" s="1835"/>
      <c r="AGY2" s="1835"/>
      <c r="AGZ2" s="1835"/>
      <c r="AHA2" s="1835"/>
      <c r="AHB2" s="1835"/>
      <c r="AHC2" s="1835"/>
      <c r="AHD2" s="1835"/>
      <c r="AHE2" s="1835"/>
      <c r="AHF2" s="1835"/>
      <c r="AHG2" s="1835"/>
      <c r="AHH2" s="1835"/>
      <c r="AHI2" s="1835"/>
      <c r="AHJ2" s="1835"/>
      <c r="AHK2" s="1835"/>
      <c r="AHL2" s="1835"/>
      <c r="AHM2" s="1835"/>
      <c r="AHN2" s="1835"/>
      <c r="AHO2" s="1835"/>
      <c r="AHP2" s="1835"/>
      <c r="AHQ2" s="1835"/>
      <c r="AHR2" s="1835"/>
      <c r="AHS2" s="1835"/>
      <c r="AHT2" s="1835"/>
      <c r="AHU2" s="1835"/>
      <c r="AHV2" s="1835"/>
      <c r="AHW2" s="1835"/>
      <c r="AHX2" s="1835"/>
      <c r="AHY2" s="1835"/>
      <c r="AHZ2" s="1835"/>
      <c r="AIA2" s="1835"/>
      <c r="AIB2" s="1835"/>
      <c r="AIC2" s="1835"/>
      <c r="AID2" s="1835"/>
      <c r="AIE2" s="1835"/>
      <c r="AIF2" s="1835"/>
      <c r="AIG2" s="1835"/>
      <c r="AIH2" s="1835"/>
      <c r="AII2" s="1835"/>
      <c r="AIJ2" s="1835"/>
      <c r="AIK2" s="1835"/>
      <c r="AIL2" s="1835"/>
      <c r="AIM2" s="1835"/>
      <c r="AIN2" s="1835"/>
      <c r="AIO2" s="1835"/>
      <c r="AIP2" s="1835"/>
      <c r="AIQ2" s="1835"/>
      <c r="AIR2" s="1835"/>
      <c r="AIS2" s="1835"/>
      <c r="AIT2" s="1835"/>
      <c r="AIU2" s="1835"/>
      <c r="AIV2" s="1835"/>
      <c r="AIW2" s="1835"/>
      <c r="AIX2" s="1835"/>
      <c r="AIY2" s="1835"/>
      <c r="AIZ2" s="1835"/>
      <c r="AJA2" s="1835"/>
      <c r="AJB2" s="1835"/>
      <c r="AJC2" s="1835"/>
      <c r="AJD2" s="1835"/>
      <c r="AJE2" s="1835"/>
      <c r="AJF2" s="1835"/>
      <c r="AJG2" s="1835"/>
      <c r="AJH2" s="1835"/>
      <c r="AJI2" s="1835"/>
      <c r="AJJ2" s="1835"/>
      <c r="AJK2" s="1835"/>
      <c r="AJL2" s="1835"/>
      <c r="AJM2" s="1835"/>
      <c r="AJN2" s="1835"/>
      <c r="AJO2" s="1835"/>
      <c r="AJP2" s="1835"/>
      <c r="AJQ2" s="1835"/>
      <c r="AJR2" s="1835"/>
      <c r="AJS2" s="1835"/>
      <c r="AJT2" s="1835"/>
      <c r="AJU2" s="1835"/>
      <c r="AJV2" s="1835"/>
      <c r="AJW2" s="1835"/>
      <c r="AJX2" s="1835"/>
      <c r="AJY2" s="1835"/>
      <c r="AJZ2" s="1835"/>
      <c r="AKA2" s="1835"/>
      <c r="AKB2" s="1835"/>
      <c r="AKC2" s="1835"/>
      <c r="AKD2" s="1835"/>
      <c r="AKE2" s="1835"/>
      <c r="AKF2" s="1835"/>
      <c r="AKG2" s="1835"/>
      <c r="AKH2" s="1835"/>
      <c r="AKI2" s="1835"/>
      <c r="AKJ2" s="1835"/>
      <c r="AKK2" s="1835"/>
      <c r="AKL2" s="1835"/>
      <c r="AKM2" s="1835"/>
      <c r="AKN2" s="1835"/>
      <c r="AKO2" s="1835"/>
      <c r="AKP2" s="1835"/>
      <c r="AKQ2" s="1835"/>
      <c r="AKR2" s="1835"/>
      <c r="AKS2" s="1835"/>
      <c r="AKT2" s="1835"/>
      <c r="AKU2" s="1835"/>
      <c r="AKV2" s="1835"/>
      <c r="AKW2" s="1835"/>
      <c r="AKX2" s="1835"/>
      <c r="AKY2" s="1835"/>
      <c r="AKZ2" s="1835"/>
      <c r="ALA2" s="1835"/>
      <c r="ALB2" s="1835"/>
      <c r="ALC2" s="1835"/>
      <c r="ALD2" s="1835"/>
      <c r="ALE2" s="1835"/>
      <c r="ALF2" s="1835"/>
      <c r="ALG2" s="1835"/>
      <c r="ALH2" s="1835"/>
      <c r="ALI2" s="1835"/>
      <c r="ALJ2" s="1835"/>
      <c r="ALK2" s="1835"/>
      <c r="ALL2" s="1835"/>
      <c r="ALM2" s="1835"/>
      <c r="ALN2" s="1835"/>
      <c r="ALO2" s="1835"/>
      <c r="ALP2" s="1835"/>
      <c r="ALQ2" s="1835"/>
      <c r="ALR2" s="1835"/>
      <c r="ALS2" s="1835"/>
      <c r="ALT2" s="1835"/>
      <c r="ALU2" s="1835"/>
      <c r="ALV2" s="1835"/>
      <c r="ALW2" s="1835"/>
      <c r="ALX2" s="1835"/>
      <c r="ALY2" s="1835"/>
      <c r="ALZ2" s="1835"/>
      <c r="AMA2" s="1835"/>
      <c r="AMB2" s="1835"/>
      <c r="AMC2" s="1835"/>
      <c r="AMD2" s="1835"/>
      <c r="AME2" s="1835"/>
      <c r="AMF2" s="1835"/>
      <c r="AMG2" s="1835"/>
      <c r="AMH2" s="1835"/>
      <c r="AMI2" s="1835"/>
      <c r="AMJ2" s="1835"/>
      <c r="AMK2" s="1835"/>
      <c r="AML2" s="1835"/>
      <c r="AMM2" s="1835"/>
      <c r="AMN2" s="1835"/>
      <c r="AMO2" s="1835"/>
      <c r="AMP2" s="1835"/>
      <c r="AMQ2" s="1835"/>
      <c r="AMR2" s="1835"/>
      <c r="AMS2" s="1835"/>
      <c r="AMT2" s="1835"/>
      <c r="AMU2" s="1835"/>
      <c r="AMV2" s="1835"/>
      <c r="AMW2" s="1835"/>
      <c r="AMX2" s="1835"/>
      <c r="AMY2" s="1835"/>
      <c r="AMZ2" s="1835"/>
      <c r="ANA2" s="1835"/>
      <c r="ANB2" s="1835"/>
      <c r="ANC2" s="1835"/>
      <c r="AND2" s="1835"/>
      <c r="ANE2" s="1835"/>
      <c r="ANF2" s="1835"/>
      <c r="ANG2" s="1835"/>
      <c r="ANH2" s="1835"/>
      <c r="ANI2" s="1835"/>
      <c r="ANJ2" s="1835"/>
      <c r="ANK2" s="1835"/>
      <c r="ANL2" s="1835"/>
      <c r="ANM2" s="1835"/>
      <c r="ANN2" s="1835"/>
      <c r="ANO2" s="1835"/>
      <c r="ANP2" s="1835"/>
      <c r="ANQ2" s="1835"/>
      <c r="ANR2" s="1835"/>
      <c r="ANS2" s="1835"/>
      <c r="ANT2" s="1835"/>
      <c r="ANU2" s="1835"/>
      <c r="ANV2" s="1835"/>
      <c r="ANW2" s="1835"/>
      <c r="ANX2" s="1835"/>
      <c r="ANY2" s="1835"/>
      <c r="ANZ2" s="1835"/>
      <c r="AOA2" s="1835"/>
      <c r="AOB2" s="1835"/>
      <c r="AOC2" s="1835"/>
      <c r="AOD2" s="1835"/>
      <c r="AOE2" s="1835"/>
      <c r="AOF2" s="1835"/>
      <c r="AOG2" s="1835"/>
      <c r="AOH2" s="1835"/>
      <c r="AOI2" s="1835"/>
      <c r="AOJ2" s="1835"/>
      <c r="AOK2" s="1835"/>
      <c r="AOL2" s="1835"/>
      <c r="AOM2" s="1835"/>
      <c r="AON2" s="1835"/>
      <c r="AOO2" s="1835"/>
      <c r="AOP2" s="1835"/>
      <c r="AOQ2" s="1835"/>
      <c r="AOR2" s="1835"/>
      <c r="AOS2" s="1835"/>
      <c r="AOT2" s="1835"/>
      <c r="AOU2" s="1835"/>
      <c r="AOV2" s="1835"/>
      <c r="AOW2" s="1835"/>
      <c r="AOX2" s="1835"/>
      <c r="AOY2" s="1835"/>
      <c r="AOZ2" s="1835"/>
      <c r="APA2" s="1835"/>
      <c r="APB2" s="1835"/>
      <c r="APC2" s="1835"/>
      <c r="APD2" s="1835"/>
      <c r="APE2" s="1835"/>
      <c r="APF2" s="1835"/>
      <c r="APG2" s="1835"/>
      <c r="APH2" s="1835"/>
      <c r="API2" s="1835"/>
      <c r="APJ2" s="1835"/>
      <c r="APK2" s="1835"/>
      <c r="APL2" s="1835"/>
      <c r="APM2" s="1835"/>
      <c r="APN2" s="1835"/>
      <c r="APO2" s="1835"/>
      <c r="APP2" s="1835"/>
      <c r="APQ2" s="1835"/>
      <c r="APR2" s="1835"/>
      <c r="APS2" s="1835"/>
      <c r="APT2" s="1835"/>
      <c r="APU2" s="1835"/>
      <c r="APV2" s="1835"/>
      <c r="APW2" s="1835"/>
      <c r="APX2" s="1835"/>
      <c r="APY2" s="1835"/>
      <c r="APZ2" s="1835"/>
      <c r="AQA2" s="1835"/>
      <c r="AQB2" s="1835"/>
      <c r="AQC2" s="1835"/>
      <c r="AQD2" s="1835"/>
      <c r="AQE2" s="1835"/>
      <c r="AQF2" s="1835"/>
      <c r="AQG2" s="1835"/>
      <c r="AQH2" s="1835"/>
      <c r="AQI2" s="1835"/>
      <c r="AQJ2" s="1835"/>
      <c r="AQK2" s="1835"/>
      <c r="AQL2" s="1835"/>
      <c r="AQM2" s="1835"/>
      <c r="AQN2" s="1835"/>
      <c r="AQO2" s="1835"/>
      <c r="AQP2" s="1835"/>
      <c r="AQQ2" s="1835"/>
      <c r="AQR2" s="1835"/>
      <c r="AQS2" s="1835"/>
      <c r="AQT2" s="1835"/>
      <c r="AQU2" s="1835"/>
      <c r="AQV2" s="1835"/>
      <c r="AQW2" s="1835"/>
      <c r="AQX2" s="1835"/>
      <c r="AQY2" s="1835"/>
      <c r="AQZ2" s="1835"/>
      <c r="ARA2" s="1835"/>
      <c r="ARB2" s="1835"/>
      <c r="ARC2" s="1835"/>
      <c r="ARD2" s="1835"/>
      <c r="ARE2" s="1835"/>
      <c r="ARF2" s="1835"/>
      <c r="ARG2" s="1835"/>
      <c r="ARH2" s="1835"/>
      <c r="ARI2" s="1835"/>
      <c r="ARJ2" s="1835"/>
      <c r="ARK2" s="1835"/>
      <c r="ARL2" s="1835"/>
      <c r="ARM2" s="1835"/>
      <c r="ARN2" s="1835"/>
      <c r="ARO2" s="1835"/>
      <c r="ARP2" s="1835"/>
      <c r="ARQ2" s="1835"/>
      <c r="ARR2" s="1835"/>
      <c r="ARS2" s="1835"/>
      <c r="ART2" s="1835"/>
      <c r="ARU2" s="1835"/>
      <c r="ARV2" s="1835"/>
      <c r="ARW2" s="1835"/>
      <c r="ARX2" s="1835"/>
      <c r="ARY2" s="1835"/>
      <c r="ARZ2" s="1835"/>
      <c r="ASA2" s="1835"/>
      <c r="ASB2" s="1835"/>
      <c r="ASC2" s="1835"/>
      <c r="ASD2" s="1835"/>
      <c r="ASE2" s="1835"/>
      <c r="ASF2" s="1835"/>
      <c r="ASG2" s="1835"/>
      <c r="ASH2" s="1835"/>
      <c r="ASI2" s="1835"/>
      <c r="ASJ2" s="1835"/>
      <c r="ASK2" s="1835"/>
      <c r="ASL2" s="1835"/>
      <c r="ASM2" s="1835"/>
      <c r="ASN2" s="1835"/>
      <c r="ASO2" s="1835"/>
      <c r="ASP2" s="1835"/>
      <c r="ASQ2" s="1835"/>
      <c r="ASR2" s="1835"/>
      <c r="ASS2" s="1835"/>
      <c r="AST2" s="1835"/>
      <c r="ASU2" s="1835"/>
      <c r="ASV2" s="1835"/>
      <c r="ASW2" s="1835"/>
      <c r="ASX2" s="1835"/>
      <c r="ASY2" s="1835"/>
      <c r="ASZ2" s="1835"/>
      <c r="ATA2" s="1835"/>
      <c r="ATB2" s="1835"/>
      <c r="ATC2" s="1835"/>
      <c r="ATD2" s="1835"/>
      <c r="ATE2" s="1835"/>
      <c r="ATF2" s="1835"/>
      <c r="ATG2" s="1835"/>
      <c r="ATH2" s="1835"/>
      <c r="ATI2" s="1835"/>
      <c r="ATJ2" s="1835"/>
      <c r="ATK2" s="1835"/>
      <c r="ATL2" s="1835"/>
      <c r="ATM2" s="1835"/>
      <c r="ATN2" s="1835"/>
      <c r="ATO2" s="1835"/>
      <c r="ATP2" s="1835"/>
      <c r="ATQ2" s="1835"/>
      <c r="ATR2" s="1835"/>
      <c r="ATS2" s="1835"/>
      <c r="ATT2" s="1835"/>
      <c r="ATU2" s="1835"/>
      <c r="ATV2" s="1835"/>
      <c r="ATW2" s="1835"/>
      <c r="ATX2" s="1835"/>
      <c r="ATY2" s="1835"/>
      <c r="ATZ2" s="1835"/>
      <c r="AUA2" s="1835"/>
      <c r="AUB2" s="1835"/>
      <c r="AUC2" s="1835"/>
      <c r="AUD2" s="1835"/>
      <c r="AUE2" s="1835"/>
      <c r="AUF2" s="1835"/>
      <c r="AUG2" s="1835"/>
      <c r="AUH2" s="1835"/>
      <c r="AUI2" s="1835"/>
      <c r="AUJ2" s="1835"/>
      <c r="AUK2" s="1835"/>
      <c r="AUL2" s="1835"/>
      <c r="AUM2" s="1835"/>
      <c r="AUN2" s="1835"/>
      <c r="AUO2" s="1835"/>
      <c r="AUP2" s="1835"/>
      <c r="AUQ2" s="1835"/>
      <c r="AUR2" s="1835"/>
      <c r="AUS2" s="1835"/>
      <c r="AUT2" s="1835"/>
      <c r="AUU2" s="1835"/>
      <c r="AUV2" s="1835"/>
      <c r="AUW2" s="1835"/>
      <c r="AUX2" s="1835"/>
      <c r="AUY2" s="1835"/>
      <c r="AUZ2" s="1835"/>
      <c r="AVA2" s="1835"/>
      <c r="AVB2" s="1835"/>
      <c r="AVC2" s="1835"/>
      <c r="AVD2" s="1835"/>
      <c r="AVE2" s="1835"/>
      <c r="AVF2" s="1835"/>
      <c r="AVG2" s="1835"/>
      <c r="AVH2" s="1835"/>
      <c r="AVI2" s="1835"/>
      <c r="AVJ2" s="1835"/>
      <c r="AVK2" s="1835"/>
      <c r="AVL2" s="1835"/>
      <c r="AVM2" s="1835"/>
      <c r="AVN2" s="1835"/>
      <c r="AVO2" s="1835"/>
      <c r="AVP2" s="1835"/>
      <c r="AVQ2" s="1835"/>
      <c r="AVR2" s="1835"/>
      <c r="AVS2" s="1835"/>
      <c r="AVT2" s="1835"/>
      <c r="AVU2" s="1835"/>
      <c r="AVV2" s="1835"/>
      <c r="AVW2" s="1835"/>
      <c r="AVX2" s="1835"/>
      <c r="AVY2" s="1835"/>
      <c r="AVZ2" s="1835"/>
      <c r="AWA2" s="1835"/>
      <c r="AWB2" s="1835"/>
      <c r="AWC2" s="1835"/>
      <c r="AWD2" s="1835"/>
      <c r="AWE2" s="1835"/>
      <c r="AWF2" s="1835"/>
      <c r="AWG2" s="1835"/>
      <c r="AWH2" s="1835"/>
      <c r="AWI2" s="1835"/>
      <c r="AWJ2" s="1835"/>
      <c r="AWK2" s="1835"/>
      <c r="AWL2" s="1835"/>
      <c r="AWM2" s="1835"/>
      <c r="AWN2" s="1835"/>
      <c r="AWO2" s="1835"/>
      <c r="AWP2" s="1835"/>
      <c r="AWQ2" s="1835"/>
      <c r="AWR2" s="1835"/>
      <c r="AWS2" s="1835"/>
      <c r="AWT2" s="1835"/>
      <c r="AWU2" s="1835"/>
      <c r="AWV2" s="1835"/>
      <c r="AWW2" s="1835"/>
      <c r="AWX2" s="1835"/>
      <c r="AWY2" s="1835"/>
      <c r="AWZ2" s="1835"/>
      <c r="AXA2" s="1835"/>
      <c r="AXB2" s="1835"/>
      <c r="AXC2" s="1835"/>
      <c r="AXD2" s="1835"/>
      <c r="AXE2" s="1835"/>
      <c r="AXF2" s="1835"/>
      <c r="AXG2" s="1835"/>
      <c r="AXH2" s="1835"/>
      <c r="AXI2" s="1835"/>
      <c r="AXJ2" s="1835"/>
      <c r="AXK2" s="1835"/>
      <c r="AXL2" s="1835"/>
      <c r="AXM2" s="1835"/>
      <c r="AXN2" s="1835"/>
      <c r="AXO2" s="1835"/>
      <c r="AXP2" s="1835"/>
      <c r="AXQ2" s="1835"/>
      <c r="AXR2" s="1835"/>
      <c r="AXS2" s="1835"/>
      <c r="AXT2" s="1835"/>
      <c r="AXU2" s="1835"/>
      <c r="AXV2" s="1835"/>
      <c r="AXW2" s="1835"/>
      <c r="AXX2" s="1835"/>
      <c r="AXY2" s="1835"/>
      <c r="AXZ2" s="1835"/>
      <c r="AYA2" s="1835"/>
      <c r="AYB2" s="1835"/>
      <c r="AYC2" s="1835"/>
      <c r="AYD2" s="1835"/>
      <c r="AYE2" s="1835"/>
      <c r="AYF2" s="1835"/>
      <c r="AYG2" s="1835"/>
      <c r="AYH2" s="1835"/>
      <c r="AYI2" s="1835"/>
      <c r="AYJ2" s="1835"/>
      <c r="AYK2" s="1835"/>
      <c r="AYL2" s="1835"/>
      <c r="AYM2" s="1835"/>
      <c r="AYN2" s="1835"/>
      <c r="AYO2" s="1835"/>
      <c r="AYP2" s="1835"/>
      <c r="AYQ2" s="1835"/>
      <c r="AYR2" s="1835"/>
      <c r="AYS2" s="1835"/>
      <c r="AYT2" s="1835"/>
      <c r="AYU2" s="1835"/>
      <c r="AYV2" s="1835"/>
      <c r="AYW2" s="1835"/>
      <c r="AYX2" s="1835"/>
      <c r="AYY2" s="1835"/>
      <c r="AYZ2" s="1835"/>
      <c r="AZA2" s="1835"/>
      <c r="AZB2" s="1835"/>
      <c r="AZC2" s="1835"/>
      <c r="AZD2" s="1835"/>
      <c r="AZE2" s="1835"/>
      <c r="AZF2" s="1835"/>
      <c r="AZG2" s="1835"/>
      <c r="AZH2" s="1835"/>
      <c r="AZI2" s="1835"/>
      <c r="AZJ2" s="1835"/>
      <c r="AZK2" s="1835"/>
      <c r="AZL2" s="1835"/>
      <c r="AZM2" s="1835"/>
      <c r="AZN2" s="1835"/>
      <c r="AZO2" s="1835"/>
      <c r="AZP2" s="1835"/>
      <c r="AZQ2" s="1835"/>
      <c r="AZR2" s="1835"/>
      <c r="AZS2" s="1835"/>
      <c r="AZT2" s="1835"/>
      <c r="AZU2" s="1835"/>
      <c r="AZV2" s="1835"/>
      <c r="AZW2" s="1835"/>
      <c r="AZX2" s="1835"/>
      <c r="AZY2" s="1835"/>
      <c r="AZZ2" s="1835"/>
      <c r="BAA2" s="1835"/>
      <c r="BAB2" s="1835"/>
      <c r="BAC2" s="1835"/>
      <c r="BAD2" s="1835"/>
      <c r="BAE2" s="1835"/>
      <c r="BAF2" s="1835"/>
      <c r="BAG2" s="1835"/>
      <c r="BAH2" s="1835"/>
      <c r="BAI2" s="1835"/>
      <c r="BAJ2" s="1835"/>
      <c r="BAK2" s="1835"/>
      <c r="BAL2" s="1835"/>
      <c r="BAM2" s="1835"/>
      <c r="BAN2" s="1835"/>
      <c r="BAO2" s="1835"/>
      <c r="BAP2" s="1835"/>
      <c r="BAQ2" s="1835"/>
      <c r="BAR2" s="1835"/>
      <c r="BAS2" s="1835"/>
      <c r="BAT2" s="1835"/>
      <c r="BAU2" s="1835"/>
      <c r="BAV2" s="1835"/>
      <c r="BAW2" s="1835"/>
      <c r="BAX2" s="1835"/>
      <c r="BAY2" s="1835"/>
      <c r="BAZ2" s="1835"/>
      <c r="BBA2" s="1835"/>
      <c r="BBB2" s="1835"/>
      <c r="BBC2" s="1835"/>
      <c r="BBD2" s="1835"/>
      <c r="BBE2" s="1835"/>
      <c r="BBF2" s="1835"/>
      <c r="BBG2" s="1835"/>
      <c r="BBH2" s="1835"/>
      <c r="BBI2" s="1835"/>
      <c r="BBJ2" s="1835"/>
      <c r="BBK2" s="1835"/>
      <c r="BBL2" s="1835"/>
      <c r="BBM2" s="1835"/>
      <c r="BBN2" s="1835"/>
      <c r="BBO2" s="1835"/>
      <c r="BBP2" s="1835"/>
      <c r="BBQ2" s="1835"/>
      <c r="BBR2" s="1835"/>
      <c r="BBS2" s="1835"/>
      <c r="BBT2" s="1835"/>
      <c r="BBU2" s="1835"/>
      <c r="BBV2" s="1835"/>
      <c r="BBW2" s="1835"/>
      <c r="BBX2" s="1835"/>
      <c r="BBY2" s="1835"/>
      <c r="BBZ2" s="1835"/>
      <c r="BCA2" s="1835"/>
      <c r="BCB2" s="1835"/>
      <c r="BCC2" s="1835"/>
      <c r="BCD2" s="1835"/>
      <c r="BCE2" s="1835"/>
      <c r="BCF2" s="1835"/>
      <c r="BCG2" s="1835"/>
      <c r="BCH2" s="1835"/>
      <c r="BCI2" s="1835"/>
      <c r="BCJ2" s="1835"/>
      <c r="BCK2" s="1835"/>
      <c r="BCL2" s="1835"/>
      <c r="BCM2" s="1835"/>
      <c r="BCN2" s="1835"/>
      <c r="BCO2" s="1835"/>
      <c r="BCP2" s="1835"/>
      <c r="BCQ2" s="1835"/>
      <c r="BCR2" s="1835"/>
      <c r="BCS2" s="1835"/>
      <c r="BCT2" s="1835"/>
      <c r="BCU2" s="1835"/>
      <c r="BCV2" s="1835"/>
      <c r="BCW2" s="1835"/>
      <c r="BCX2" s="1835"/>
      <c r="BCY2" s="1835"/>
      <c r="BCZ2" s="1835"/>
      <c r="BDA2" s="1835"/>
      <c r="BDB2" s="1835"/>
      <c r="BDC2" s="1835"/>
      <c r="BDD2" s="1835"/>
      <c r="BDE2" s="1835"/>
      <c r="BDF2" s="1835"/>
      <c r="BDG2" s="1835"/>
      <c r="BDH2" s="1835"/>
      <c r="BDI2" s="1835"/>
      <c r="BDJ2" s="1835"/>
      <c r="BDK2" s="1835"/>
      <c r="BDL2" s="1835"/>
      <c r="BDM2" s="1835"/>
      <c r="BDN2" s="1835"/>
      <c r="BDO2" s="1835"/>
      <c r="BDP2" s="1835"/>
      <c r="BDQ2" s="1835"/>
      <c r="BDR2" s="1835"/>
      <c r="BDS2" s="1835"/>
      <c r="BDT2" s="1835"/>
      <c r="BDU2" s="1835"/>
      <c r="BDV2" s="1835"/>
      <c r="BDW2" s="1835"/>
      <c r="BDX2" s="1835"/>
      <c r="BDY2" s="1835"/>
      <c r="BDZ2" s="1835"/>
      <c r="BEA2" s="1835"/>
      <c r="BEB2" s="1835"/>
      <c r="BEC2" s="1835"/>
      <c r="BED2" s="1835"/>
      <c r="BEE2" s="1835"/>
      <c r="BEF2" s="1835"/>
      <c r="BEG2" s="1835"/>
      <c r="BEH2" s="1835"/>
      <c r="BEI2" s="1835"/>
      <c r="BEJ2" s="1835"/>
      <c r="BEK2" s="1835"/>
      <c r="BEL2" s="1835"/>
      <c r="BEM2" s="1835"/>
      <c r="BEN2" s="1835"/>
      <c r="BEO2" s="1835"/>
      <c r="BEP2" s="1835"/>
      <c r="BEQ2" s="1835"/>
      <c r="BER2" s="1835"/>
      <c r="BES2" s="1835"/>
      <c r="BET2" s="1835"/>
      <c r="BEU2" s="1835"/>
      <c r="BEV2" s="1835"/>
      <c r="BEW2" s="1835"/>
      <c r="BEX2" s="1835"/>
      <c r="BEY2" s="1835"/>
      <c r="BEZ2" s="1835"/>
      <c r="BFA2" s="1835"/>
      <c r="BFB2" s="1835"/>
      <c r="BFC2" s="1835"/>
      <c r="BFD2" s="1835"/>
      <c r="BFE2" s="1835"/>
      <c r="BFF2" s="1835"/>
      <c r="BFG2" s="1835"/>
      <c r="BFH2" s="1835"/>
      <c r="BFI2" s="1835"/>
      <c r="BFJ2" s="1835"/>
      <c r="BFK2" s="1835"/>
      <c r="BFL2" s="1835"/>
      <c r="BFM2" s="1835"/>
      <c r="BFN2" s="1835"/>
      <c r="BFO2" s="1835"/>
      <c r="BFP2" s="1835"/>
      <c r="BFQ2" s="1835"/>
      <c r="BFR2" s="1835"/>
      <c r="BFS2" s="1835"/>
      <c r="BFT2" s="1835"/>
      <c r="BFU2" s="1835"/>
      <c r="BFV2" s="1835"/>
      <c r="BFW2" s="1835"/>
      <c r="BFX2" s="1835"/>
      <c r="BFY2" s="1835"/>
      <c r="BFZ2" s="1835"/>
      <c r="BGA2" s="1835"/>
      <c r="BGB2" s="1835"/>
      <c r="BGC2" s="1835"/>
      <c r="BGD2" s="1835"/>
      <c r="BGE2" s="1835"/>
      <c r="BGF2" s="1835"/>
      <c r="BGG2" s="1835"/>
      <c r="BGH2" s="1835"/>
      <c r="BGI2" s="1835"/>
      <c r="BGJ2" s="1835"/>
      <c r="BGK2" s="1835"/>
      <c r="BGL2" s="1835"/>
      <c r="BGM2" s="1835"/>
      <c r="BGN2" s="1835"/>
      <c r="BGO2" s="1835"/>
      <c r="BGP2" s="1835"/>
      <c r="BGQ2" s="1835"/>
      <c r="BGR2" s="1835"/>
      <c r="BGS2" s="1835"/>
      <c r="BGT2" s="1835"/>
      <c r="BGU2" s="1835"/>
      <c r="BGV2" s="1835"/>
      <c r="BGW2" s="1835"/>
      <c r="BGX2" s="1835"/>
      <c r="BGY2" s="1835"/>
      <c r="BGZ2" s="1835"/>
      <c r="BHA2" s="1835"/>
      <c r="BHB2" s="1835"/>
      <c r="BHC2" s="1835"/>
      <c r="BHD2" s="1835"/>
      <c r="BHE2" s="1835"/>
      <c r="BHF2" s="1835"/>
      <c r="BHG2" s="1835"/>
      <c r="BHH2" s="1835"/>
      <c r="BHI2" s="1835"/>
      <c r="BHJ2" s="1835"/>
      <c r="BHK2" s="1835"/>
      <c r="BHL2" s="1835"/>
      <c r="BHM2" s="1835"/>
      <c r="BHN2" s="1835"/>
      <c r="BHO2" s="1835"/>
      <c r="BHP2" s="1835"/>
      <c r="BHQ2" s="1835"/>
      <c r="BHR2" s="1835"/>
      <c r="BHS2" s="1835"/>
      <c r="BHT2" s="1835"/>
      <c r="BHU2" s="1835"/>
      <c r="BHV2" s="1835"/>
      <c r="BHW2" s="1835"/>
      <c r="BHX2" s="1835"/>
      <c r="BHY2" s="1835"/>
      <c r="BHZ2" s="1835"/>
      <c r="BIA2" s="1835"/>
      <c r="BIB2" s="1835"/>
      <c r="BIC2" s="1835"/>
      <c r="BID2" s="1835"/>
      <c r="BIE2" s="1835"/>
      <c r="BIF2" s="1835"/>
      <c r="BIG2" s="1835"/>
      <c r="BIH2" s="1835"/>
      <c r="BII2" s="1835"/>
      <c r="BIJ2" s="1835"/>
      <c r="BIK2" s="1835"/>
      <c r="BIL2" s="1835"/>
      <c r="BIM2" s="1835"/>
      <c r="BIN2" s="1835"/>
      <c r="BIO2" s="1835"/>
      <c r="BIP2" s="1835"/>
      <c r="BIQ2" s="1835"/>
      <c r="BIR2" s="1835"/>
      <c r="BIS2" s="1835"/>
      <c r="BIT2" s="1835"/>
      <c r="BIU2" s="1835"/>
      <c r="BIV2" s="1835"/>
      <c r="BIW2" s="1835"/>
      <c r="BIX2" s="1835"/>
      <c r="BIY2" s="1835"/>
      <c r="BIZ2" s="1835"/>
      <c r="BJA2" s="1835"/>
      <c r="BJB2" s="1835"/>
      <c r="BJC2" s="1835"/>
      <c r="BJD2" s="1835"/>
      <c r="BJE2" s="1835"/>
      <c r="BJF2" s="1835"/>
      <c r="BJG2" s="1835"/>
      <c r="BJH2" s="1835"/>
      <c r="BJI2" s="1835"/>
      <c r="BJJ2" s="1835"/>
      <c r="BJK2" s="1835"/>
      <c r="BJL2" s="1835"/>
      <c r="BJM2" s="1835"/>
      <c r="BJN2" s="1835"/>
      <c r="BJO2" s="1835"/>
      <c r="BJP2" s="1835"/>
      <c r="BJQ2" s="1835"/>
      <c r="BJR2" s="1835"/>
      <c r="BJS2" s="1835"/>
      <c r="BJT2" s="1835"/>
      <c r="BJU2" s="1835"/>
      <c r="BJV2" s="1835"/>
      <c r="BJW2" s="1835"/>
      <c r="BJX2" s="1835"/>
      <c r="BJY2" s="1835"/>
      <c r="BJZ2" s="1835"/>
      <c r="BKA2" s="1835"/>
      <c r="BKB2" s="1835"/>
      <c r="BKC2" s="1835"/>
      <c r="BKD2" s="1835"/>
      <c r="BKE2" s="1835"/>
      <c r="BKF2" s="1835"/>
      <c r="BKG2" s="1835"/>
      <c r="BKH2" s="1835"/>
      <c r="BKI2" s="1835"/>
      <c r="BKJ2" s="1835"/>
      <c r="BKK2" s="1835"/>
      <c r="BKL2" s="1835"/>
      <c r="BKM2" s="1835"/>
      <c r="BKN2" s="1835"/>
      <c r="BKO2" s="1835"/>
      <c r="BKP2" s="1835"/>
      <c r="BKQ2" s="1835"/>
      <c r="BKR2" s="1835"/>
      <c r="BKS2" s="1835"/>
      <c r="BKT2" s="1835"/>
      <c r="BKU2" s="1835"/>
      <c r="BKV2" s="1835"/>
      <c r="BKW2" s="1835"/>
      <c r="BKX2" s="1835"/>
      <c r="BKY2" s="1835"/>
      <c r="BKZ2" s="1835"/>
      <c r="BLA2" s="1835"/>
      <c r="BLB2" s="1835"/>
      <c r="BLC2" s="1835"/>
      <c r="BLD2" s="1835"/>
      <c r="BLE2" s="1835"/>
      <c r="BLF2" s="1835"/>
      <c r="BLG2" s="1835"/>
      <c r="BLH2" s="1835"/>
      <c r="BLI2" s="1835"/>
      <c r="BLJ2" s="1835"/>
      <c r="BLK2" s="1835"/>
      <c r="BLL2" s="1835"/>
      <c r="BLM2" s="1835"/>
      <c r="BLN2" s="1835"/>
      <c r="BLO2" s="1835"/>
      <c r="BLP2" s="1835"/>
      <c r="BLQ2" s="1835"/>
      <c r="BLR2" s="1835"/>
      <c r="BLS2" s="1835"/>
      <c r="BLT2" s="1835"/>
      <c r="BLU2" s="1835"/>
      <c r="BLV2" s="1835"/>
      <c r="BLW2" s="1835"/>
      <c r="BLX2" s="1835"/>
      <c r="BLY2" s="1835"/>
      <c r="BLZ2" s="1835"/>
      <c r="BMA2" s="1835"/>
      <c r="BMB2" s="1835"/>
      <c r="BMC2" s="1835"/>
      <c r="BMD2" s="1835"/>
      <c r="BME2" s="1835"/>
      <c r="BMF2" s="1835"/>
      <c r="BMG2" s="1835"/>
      <c r="BMH2" s="1835"/>
      <c r="BMI2" s="1835"/>
      <c r="BMJ2" s="1835"/>
      <c r="BMK2" s="1835"/>
      <c r="BML2" s="1835"/>
      <c r="BMM2" s="1835"/>
      <c r="BMN2" s="1835"/>
      <c r="BMO2" s="1835"/>
      <c r="BMP2" s="1835"/>
      <c r="BMQ2" s="1835"/>
      <c r="BMR2" s="1835"/>
      <c r="BMS2" s="1835"/>
      <c r="BMT2" s="1835"/>
      <c r="BMU2" s="1835"/>
      <c r="BMV2" s="1835"/>
      <c r="BMW2" s="1835"/>
      <c r="BMX2" s="1835"/>
      <c r="BMY2" s="1835"/>
      <c r="BMZ2" s="1835"/>
      <c r="BNA2" s="1835"/>
      <c r="BNB2" s="1835"/>
      <c r="BNC2" s="1835"/>
      <c r="BND2" s="1835"/>
      <c r="BNE2" s="1835"/>
      <c r="BNF2" s="1835"/>
      <c r="BNG2" s="1835"/>
      <c r="BNH2" s="1835"/>
      <c r="BNI2" s="1835"/>
      <c r="BNJ2" s="1835"/>
      <c r="BNK2" s="1835"/>
      <c r="BNL2" s="1835"/>
      <c r="BNM2" s="1835"/>
      <c r="BNN2" s="1835"/>
      <c r="BNO2" s="1835"/>
      <c r="BNP2" s="1835"/>
      <c r="BNQ2" s="1835"/>
      <c r="BNR2" s="1835"/>
      <c r="BNS2" s="1835"/>
      <c r="BNT2" s="1835"/>
      <c r="BNU2" s="1835"/>
      <c r="BNV2" s="1835"/>
      <c r="BNW2" s="1835"/>
      <c r="BNX2" s="1835"/>
      <c r="BNY2" s="1835"/>
      <c r="BNZ2" s="1835"/>
      <c r="BOA2" s="1835"/>
      <c r="BOB2" s="1835"/>
      <c r="BOC2" s="1835"/>
      <c r="BOD2" s="1835"/>
      <c r="BOE2" s="1835"/>
      <c r="BOF2" s="1835"/>
      <c r="BOG2" s="1835"/>
      <c r="BOH2" s="1835"/>
      <c r="BOI2" s="1835"/>
      <c r="BOJ2" s="1835"/>
      <c r="BOK2" s="1835"/>
      <c r="BOL2" s="1835"/>
      <c r="BOM2" s="1835"/>
      <c r="BON2" s="1835"/>
      <c r="BOO2" s="1835"/>
      <c r="BOP2" s="1835"/>
      <c r="BOQ2" s="1835"/>
      <c r="BOR2" s="1835"/>
      <c r="BOS2" s="1835"/>
      <c r="BOT2" s="1835"/>
      <c r="BOU2" s="1835"/>
      <c r="BOV2" s="1835"/>
      <c r="BOW2" s="1835"/>
      <c r="BOX2" s="1835"/>
      <c r="BOY2" s="1835"/>
      <c r="BOZ2" s="1835"/>
      <c r="BPA2" s="1835"/>
      <c r="BPB2" s="1835"/>
      <c r="BPC2" s="1835"/>
      <c r="BPD2" s="1835"/>
      <c r="BPE2" s="1835"/>
      <c r="BPF2" s="1835"/>
      <c r="BPG2" s="1835"/>
      <c r="BPH2" s="1835"/>
      <c r="BPI2" s="1835"/>
      <c r="BPJ2" s="1835"/>
      <c r="BPK2" s="1835"/>
      <c r="BPL2" s="1835"/>
      <c r="BPM2" s="1835"/>
      <c r="BPN2" s="1835"/>
      <c r="BPO2" s="1835"/>
      <c r="BPP2" s="1835"/>
      <c r="BPQ2" s="1835"/>
      <c r="BPR2" s="1835"/>
      <c r="BPS2" s="1835"/>
      <c r="BPT2" s="1835"/>
      <c r="BPU2" s="1835"/>
      <c r="BPV2" s="1835"/>
      <c r="BPW2" s="1835"/>
      <c r="BPX2" s="1835"/>
      <c r="BPY2" s="1835"/>
      <c r="BPZ2" s="1835"/>
      <c r="BQA2" s="1835"/>
      <c r="BQB2" s="1835"/>
      <c r="BQC2" s="1835"/>
      <c r="BQD2" s="1835"/>
      <c r="BQE2" s="1835"/>
      <c r="BQF2" s="1835"/>
      <c r="BQG2" s="1835"/>
      <c r="BQH2" s="1835"/>
      <c r="BQI2" s="1835"/>
      <c r="BQJ2" s="1835"/>
      <c r="BQK2" s="1835"/>
      <c r="BQL2" s="1835"/>
      <c r="BQM2" s="1835"/>
      <c r="BQN2" s="1835"/>
      <c r="BQO2" s="1835"/>
      <c r="BQP2" s="1835"/>
      <c r="BQQ2" s="1835"/>
      <c r="BQR2" s="1835"/>
      <c r="BQS2" s="1835"/>
      <c r="BQT2" s="1835"/>
      <c r="BQU2" s="1835"/>
      <c r="BQV2" s="1835"/>
      <c r="BQW2" s="1835"/>
      <c r="BQX2" s="1835"/>
      <c r="BQY2" s="1835"/>
      <c r="BQZ2" s="1835"/>
      <c r="BRA2" s="1835"/>
      <c r="BRB2" s="1835"/>
      <c r="BRC2" s="1835"/>
      <c r="BRD2" s="1835"/>
      <c r="BRE2" s="1835"/>
      <c r="BRF2" s="1835"/>
      <c r="BRG2" s="1835"/>
      <c r="BRH2" s="1835"/>
      <c r="BRI2" s="1835"/>
      <c r="BRJ2" s="1835"/>
      <c r="BRK2" s="1835"/>
      <c r="BRL2" s="1835"/>
      <c r="BRM2" s="1835"/>
      <c r="BRN2" s="1835"/>
      <c r="BRO2" s="1835"/>
      <c r="BRP2" s="1835"/>
      <c r="BRQ2" s="1835"/>
      <c r="BRR2" s="1835"/>
      <c r="BRS2" s="1835"/>
      <c r="BRT2" s="1835"/>
      <c r="BRU2" s="1835"/>
      <c r="BRV2" s="1835"/>
      <c r="BRW2" s="1835"/>
      <c r="BRX2" s="1835"/>
      <c r="BRY2" s="1835"/>
      <c r="BRZ2" s="1835"/>
      <c r="BSA2" s="1835"/>
      <c r="BSB2" s="1835"/>
      <c r="BSC2" s="1835"/>
      <c r="BSD2" s="1835"/>
      <c r="BSE2" s="1835"/>
      <c r="BSF2" s="1835"/>
      <c r="BSG2" s="1835"/>
      <c r="BSH2" s="1835"/>
      <c r="BSI2" s="1835"/>
      <c r="BSJ2" s="1835"/>
      <c r="BSK2" s="1835"/>
      <c r="BSL2" s="1835"/>
      <c r="BSM2" s="1835"/>
      <c r="BSN2" s="1835"/>
      <c r="BSO2" s="1835"/>
      <c r="BSP2" s="1835"/>
      <c r="BSQ2" s="1835"/>
      <c r="BSR2" s="1835"/>
      <c r="BSS2" s="1835"/>
      <c r="BST2" s="1835"/>
      <c r="BSU2" s="1835"/>
      <c r="BSV2" s="1835"/>
      <c r="BSW2" s="1835"/>
      <c r="BSX2" s="1835"/>
      <c r="BSY2" s="1835"/>
      <c r="BSZ2" s="1835"/>
      <c r="BTA2" s="1835"/>
      <c r="BTB2" s="1835"/>
      <c r="BTC2" s="1835"/>
      <c r="BTD2" s="1835"/>
      <c r="BTE2" s="1835"/>
      <c r="BTF2" s="1835"/>
      <c r="BTG2" s="1835"/>
      <c r="BTH2" s="1835"/>
      <c r="BTI2" s="1835"/>
      <c r="BTJ2" s="1835"/>
      <c r="BTK2" s="1835"/>
      <c r="BTL2" s="1835"/>
      <c r="BTM2" s="1835"/>
      <c r="BTN2" s="1835"/>
      <c r="BTO2" s="1835"/>
      <c r="BTP2" s="1835"/>
      <c r="BTQ2" s="1835"/>
      <c r="BTR2" s="1835"/>
      <c r="BTS2" s="1835"/>
      <c r="BTT2" s="1835"/>
      <c r="BTU2" s="1835"/>
      <c r="BTV2" s="1835"/>
      <c r="BTW2" s="1835"/>
      <c r="BTX2" s="1835"/>
      <c r="BTY2" s="1835"/>
      <c r="BTZ2" s="1835"/>
      <c r="BUA2" s="1835"/>
      <c r="BUB2" s="1835"/>
      <c r="BUC2" s="1835"/>
      <c r="BUD2" s="1835"/>
      <c r="BUE2" s="1835"/>
      <c r="BUF2" s="1835"/>
      <c r="BUG2" s="1835"/>
      <c r="BUH2" s="1835"/>
      <c r="BUI2" s="1835"/>
      <c r="BUJ2" s="1835"/>
      <c r="BUK2" s="1835"/>
      <c r="BUL2" s="1835"/>
      <c r="BUM2" s="1835"/>
      <c r="BUN2" s="1835"/>
      <c r="BUO2" s="1835"/>
      <c r="BUP2" s="1835"/>
      <c r="BUQ2" s="1835"/>
      <c r="BUR2" s="1835"/>
      <c r="BUS2" s="1835"/>
      <c r="BUT2" s="1835"/>
      <c r="BUU2" s="1835"/>
      <c r="BUV2" s="1835"/>
      <c r="BUW2" s="1835"/>
      <c r="BUX2" s="1835"/>
      <c r="BUY2" s="1835"/>
      <c r="BUZ2" s="1835"/>
      <c r="BVA2" s="1835"/>
      <c r="BVB2" s="1835"/>
      <c r="BVC2" s="1835"/>
      <c r="BVD2" s="1835"/>
      <c r="BVE2" s="1835"/>
      <c r="BVF2" s="1835"/>
      <c r="BVG2" s="1835"/>
      <c r="BVH2" s="1835"/>
      <c r="BVI2" s="1835"/>
      <c r="BVJ2" s="1835"/>
      <c r="BVK2" s="1835"/>
      <c r="BVL2" s="1835"/>
      <c r="BVM2" s="1835"/>
      <c r="BVN2" s="1835"/>
      <c r="BVO2" s="1835"/>
      <c r="BVP2" s="1835"/>
      <c r="BVQ2" s="1835"/>
      <c r="BVR2" s="1835"/>
      <c r="BVS2" s="1835"/>
      <c r="BVT2" s="1835"/>
      <c r="BVU2" s="1835"/>
      <c r="BVV2" s="1835"/>
      <c r="BVW2" s="1835"/>
      <c r="BVX2" s="1835"/>
      <c r="BVY2" s="1835"/>
      <c r="BVZ2" s="1835"/>
      <c r="BWA2" s="1835"/>
      <c r="BWB2" s="1835"/>
      <c r="BWC2" s="1835"/>
      <c r="BWD2" s="1835"/>
      <c r="BWE2" s="1835"/>
      <c r="BWF2" s="1835"/>
      <c r="BWG2" s="1835"/>
      <c r="BWH2" s="1835"/>
      <c r="BWI2" s="1835"/>
      <c r="BWJ2" s="1835"/>
      <c r="BWK2" s="1835"/>
      <c r="BWL2" s="1835"/>
      <c r="BWM2" s="1835"/>
      <c r="BWN2" s="1835"/>
      <c r="BWO2" s="1835"/>
      <c r="BWP2" s="1835"/>
      <c r="BWQ2" s="1835"/>
      <c r="BWR2" s="1835"/>
      <c r="BWS2" s="1835"/>
      <c r="BWT2" s="1835"/>
      <c r="BWU2" s="1835"/>
      <c r="BWV2" s="1835"/>
      <c r="BWW2" s="1835"/>
      <c r="BWX2" s="1835"/>
      <c r="BWY2" s="1835"/>
      <c r="BWZ2" s="1835"/>
      <c r="BXA2" s="1835"/>
      <c r="BXB2" s="1835"/>
      <c r="BXC2" s="1835"/>
      <c r="BXD2" s="1835"/>
      <c r="BXE2" s="1835"/>
      <c r="BXF2" s="1835"/>
      <c r="BXG2" s="1835"/>
      <c r="BXH2" s="1835"/>
      <c r="BXI2" s="1835"/>
      <c r="BXJ2" s="1835"/>
      <c r="BXK2" s="1835"/>
      <c r="BXL2" s="1835"/>
      <c r="BXM2" s="1835"/>
      <c r="BXN2" s="1835"/>
      <c r="BXO2" s="1835"/>
      <c r="BXP2" s="1835"/>
      <c r="BXQ2" s="1835"/>
      <c r="BXR2" s="1835"/>
      <c r="BXS2" s="1835"/>
      <c r="BXT2" s="1835"/>
      <c r="BXU2" s="1835"/>
      <c r="BXV2" s="1835"/>
      <c r="BXW2" s="1835"/>
      <c r="BXX2" s="1835"/>
      <c r="BXY2" s="1835"/>
      <c r="BXZ2" s="1835"/>
      <c r="BYA2" s="1835"/>
      <c r="BYB2" s="1835"/>
      <c r="BYC2" s="1835"/>
      <c r="BYD2" s="1835"/>
      <c r="BYE2" s="1835"/>
      <c r="BYF2" s="1835"/>
      <c r="BYG2" s="1835"/>
      <c r="BYH2" s="1835"/>
      <c r="BYI2" s="1835"/>
      <c r="BYJ2" s="1835"/>
      <c r="BYK2" s="1835"/>
      <c r="BYL2" s="1835"/>
      <c r="BYM2" s="1835"/>
      <c r="BYN2" s="1835"/>
      <c r="BYO2" s="1835"/>
      <c r="BYP2" s="1835"/>
      <c r="BYQ2" s="1835"/>
      <c r="BYR2" s="1835"/>
      <c r="BYS2" s="1835"/>
      <c r="BYT2" s="1835"/>
      <c r="BYU2" s="1835"/>
      <c r="BYV2" s="1835"/>
      <c r="BYW2" s="1835"/>
      <c r="BYX2" s="1835"/>
      <c r="BYY2" s="1835"/>
      <c r="BYZ2" s="1835"/>
      <c r="BZA2" s="1835"/>
      <c r="BZB2" s="1835"/>
      <c r="BZC2" s="1835"/>
      <c r="BZD2" s="1835"/>
      <c r="BZE2" s="1835"/>
      <c r="BZF2" s="1835"/>
      <c r="BZG2" s="1835"/>
      <c r="BZH2" s="1835"/>
      <c r="BZI2" s="1835"/>
      <c r="BZJ2" s="1835"/>
      <c r="BZK2" s="1835"/>
      <c r="BZL2" s="1835"/>
      <c r="BZM2" s="1835"/>
      <c r="BZN2" s="1835"/>
      <c r="BZO2" s="1835"/>
      <c r="BZP2" s="1835"/>
      <c r="BZQ2" s="1835"/>
      <c r="BZR2" s="1835"/>
      <c r="BZS2" s="1835"/>
      <c r="BZT2" s="1835"/>
      <c r="BZU2" s="1835"/>
      <c r="BZV2" s="1835"/>
      <c r="BZW2" s="1835"/>
      <c r="BZX2" s="1835"/>
      <c r="BZY2" s="1835"/>
      <c r="BZZ2" s="1835"/>
      <c r="CAA2" s="1835"/>
      <c r="CAB2" s="1835"/>
      <c r="CAC2" s="1835"/>
      <c r="CAD2" s="1835"/>
      <c r="CAE2" s="1835"/>
      <c r="CAF2" s="1835"/>
      <c r="CAG2" s="1835"/>
      <c r="CAH2" s="1835"/>
      <c r="CAI2" s="1835"/>
      <c r="CAJ2" s="1835"/>
      <c r="CAK2" s="1835"/>
      <c r="CAL2" s="1835"/>
      <c r="CAM2" s="1835"/>
      <c r="CAN2" s="1835"/>
      <c r="CAO2" s="1835"/>
      <c r="CAP2" s="1835"/>
      <c r="CAQ2" s="1835"/>
      <c r="CAR2" s="1835"/>
      <c r="CAS2" s="1835"/>
      <c r="CAT2" s="1835"/>
      <c r="CAU2" s="1835"/>
      <c r="CAV2" s="1835"/>
      <c r="CAW2" s="1835"/>
      <c r="CAX2" s="1835"/>
      <c r="CAY2" s="1835"/>
      <c r="CAZ2" s="1835"/>
      <c r="CBA2" s="1835"/>
      <c r="CBB2" s="1835"/>
      <c r="CBC2" s="1835"/>
      <c r="CBD2" s="1835"/>
      <c r="CBE2" s="1835"/>
      <c r="CBF2" s="1835"/>
      <c r="CBG2" s="1835"/>
      <c r="CBH2" s="1835"/>
      <c r="CBI2" s="1835"/>
      <c r="CBJ2" s="1835"/>
      <c r="CBK2" s="1835"/>
      <c r="CBL2" s="1835"/>
      <c r="CBM2" s="1835"/>
      <c r="CBN2" s="1835"/>
      <c r="CBO2" s="1835"/>
      <c r="CBP2" s="1835"/>
      <c r="CBQ2" s="1835"/>
      <c r="CBR2" s="1835"/>
      <c r="CBS2" s="1835"/>
      <c r="CBT2" s="1835"/>
      <c r="CBU2" s="1835"/>
      <c r="CBV2" s="1835"/>
      <c r="CBW2" s="1835"/>
      <c r="CBX2" s="1835"/>
      <c r="CBY2" s="1835"/>
      <c r="CBZ2" s="1835"/>
      <c r="CCA2" s="1835"/>
      <c r="CCB2" s="1835"/>
      <c r="CCC2" s="1835"/>
      <c r="CCD2" s="1835"/>
      <c r="CCE2" s="1835"/>
      <c r="CCF2" s="1835"/>
      <c r="CCG2" s="1835"/>
      <c r="CCH2" s="1835"/>
      <c r="CCI2" s="1835"/>
      <c r="CCJ2" s="1835"/>
      <c r="CCK2" s="1835"/>
      <c r="CCL2" s="1835"/>
      <c r="CCM2" s="1835"/>
      <c r="CCN2" s="1835"/>
      <c r="CCO2" s="1835"/>
      <c r="CCP2" s="1835"/>
      <c r="CCQ2" s="1835"/>
      <c r="CCR2" s="1835"/>
      <c r="CCS2" s="1835"/>
      <c r="CCT2" s="1835"/>
      <c r="CCU2" s="1835"/>
      <c r="CCV2" s="1835"/>
      <c r="CCW2" s="1835"/>
      <c r="CCX2" s="1835"/>
      <c r="CCY2" s="1835"/>
      <c r="CCZ2" s="1835"/>
      <c r="CDA2" s="1835"/>
      <c r="CDB2" s="1835"/>
      <c r="CDC2" s="1835"/>
      <c r="CDD2" s="1835"/>
      <c r="CDE2" s="1835"/>
      <c r="CDF2" s="1835"/>
      <c r="CDG2" s="1835"/>
      <c r="CDH2" s="1835"/>
      <c r="CDI2" s="1835"/>
      <c r="CDJ2" s="1835"/>
      <c r="CDK2" s="1835"/>
      <c r="CDL2" s="1835"/>
      <c r="CDM2" s="1835"/>
      <c r="CDN2" s="1835"/>
      <c r="CDO2" s="1835"/>
      <c r="CDP2" s="1835"/>
      <c r="CDQ2" s="1835"/>
      <c r="CDR2" s="1835"/>
      <c r="CDS2" s="1835"/>
      <c r="CDT2" s="1835"/>
      <c r="CDU2" s="1835"/>
      <c r="CDV2" s="1835"/>
      <c r="CDW2" s="1835"/>
      <c r="CDX2" s="1835"/>
      <c r="CDY2" s="1835"/>
      <c r="CDZ2" s="1835"/>
      <c r="CEA2" s="1835"/>
      <c r="CEB2" s="1835"/>
      <c r="CEC2" s="1835"/>
      <c r="CED2" s="1835"/>
      <c r="CEE2" s="1835"/>
      <c r="CEF2" s="1835"/>
      <c r="CEG2" s="1835"/>
      <c r="CEH2" s="1835"/>
      <c r="CEI2" s="1835"/>
      <c r="CEJ2" s="1835"/>
      <c r="CEK2" s="1835"/>
      <c r="CEL2" s="1835"/>
      <c r="CEM2" s="1835"/>
      <c r="CEN2" s="1835"/>
      <c r="CEO2" s="1835"/>
      <c r="CEP2" s="1835"/>
      <c r="CEQ2" s="1835"/>
      <c r="CER2" s="1835"/>
      <c r="CES2" s="1835"/>
      <c r="CET2" s="1835"/>
      <c r="CEU2" s="1835"/>
      <c r="CEV2" s="1835"/>
      <c r="CEW2" s="1835"/>
      <c r="CEX2" s="1835"/>
      <c r="CEY2" s="1835"/>
      <c r="CEZ2" s="1835"/>
      <c r="CFA2" s="1835"/>
      <c r="CFB2" s="1835"/>
      <c r="CFC2" s="1835"/>
      <c r="CFD2" s="1835"/>
      <c r="CFE2" s="1835"/>
      <c r="CFF2" s="1835"/>
      <c r="CFG2" s="1835"/>
      <c r="CFH2" s="1835"/>
      <c r="CFI2" s="1835"/>
      <c r="CFJ2" s="1835"/>
      <c r="CFK2" s="1835"/>
      <c r="CFL2" s="1835"/>
      <c r="CFM2" s="1835"/>
      <c r="CFN2" s="1835"/>
      <c r="CFO2" s="1835"/>
      <c r="CFP2" s="1835"/>
      <c r="CFQ2" s="1835"/>
      <c r="CFR2" s="1835"/>
      <c r="CFS2" s="1835"/>
      <c r="CFT2" s="1835"/>
      <c r="CFU2" s="1835"/>
      <c r="CFV2" s="1835"/>
      <c r="CFW2" s="1835"/>
      <c r="CFX2" s="1835"/>
      <c r="CFY2" s="1835"/>
      <c r="CFZ2" s="1835"/>
      <c r="CGA2" s="1835"/>
      <c r="CGB2" s="1835"/>
      <c r="CGC2" s="1835"/>
      <c r="CGD2" s="1835"/>
      <c r="CGE2" s="1835"/>
      <c r="CGF2" s="1835"/>
      <c r="CGG2" s="1835"/>
      <c r="CGH2" s="1835"/>
      <c r="CGI2" s="1835"/>
      <c r="CGJ2" s="1835"/>
      <c r="CGK2" s="1835"/>
      <c r="CGL2" s="1835"/>
      <c r="CGM2" s="1835"/>
      <c r="CGN2" s="1835"/>
      <c r="CGO2" s="1835"/>
      <c r="CGP2" s="1835"/>
      <c r="CGQ2" s="1835"/>
      <c r="CGR2" s="1835"/>
      <c r="CGS2" s="1835"/>
      <c r="CGT2" s="1835"/>
      <c r="CGU2" s="1835"/>
      <c r="CGV2" s="1835"/>
      <c r="CGW2" s="1835"/>
      <c r="CGX2" s="1835"/>
      <c r="CGY2" s="1835"/>
      <c r="CGZ2" s="1835"/>
      <c r="CHA2" s="1835"/>
      <c r="CHB2" s="1835"/>
      <c r="CHC2" s="1835"/>
      <c r="CHD2" s="1835"/>
      <c r="CHE2" s="1835"/>
      <c r="CHF2" s="1835"/>
      <c r="CHG2" s="1835"/>
      <c r="CHH2" s="1835"/>
      <c r="CHI2" s="1835"/>
      <c r="CHJ2" s="1835"/>
      <c r="CHK2" s="1835"/>
      <c r="CHL2" s="1835"/>
      <c r="CHM2" s="1835"/>
      <c r="CHN2" s="1835"/>
      <c r="CHO2" s="1835"/>
      <c r="CHP2" s="1835"/>
      <c r="CHQ2" s="1835"/>
      <c r="CHR2" s="1835"/>
      <c r="CHS2" s="1835"/>
      <c r="CHT2" s="1835"/>
      <c r="CHU2" s="1835"/>
      <c r="CHV2" s="1835"/>
      <c r="CHW2" s="1835"/>
      <c r="CHX2" s="1835"/>
      <c r="CHY2" s="1835"/>
      <c r="CHZ2" s="1835"/>
      <c r="CIA2" s="1835"/>
      <c r="CIB2" s="1835"/>
      <c r="CIC2" s="1835"/>
      <c r="CID2" s="1835"/>
      <c r="CIE2" s="1835"/>
      <c r="CIF2" s="1835"/>
      <c r="CIG2" s="1835"/>
      <c r="CIH2" s="1835"/>
      <c r="CII2" s="1835"/>
      <c r="CIJ2" s="1835"/>
      <c r="CIK2" s="1835"/>
      <c r="CIL2" s="1835"/>
      <c r="CIM2" s="1835"/>
      <c r="CIN2" s="1835"/>
      <c r="CIO2" s="1835"/>
      <c r="CIP2" s="1835"/>
      <c r="CIQ2" s="1835"/>
      <c r="CIR2" s="1835"/>
      <c r="CIS2" s="1835"/>
      <c r="CIT2" s="1835"/>
      <c r="CIU2" s="1835"/>
      <c r="CIV2" s="1835"/>
      <c r="CIW2" s="1835"/>
      <c r="CIX2" s="1835"/>
      <c r="CIY2" s="1835"/>
      <c r="CIZ2" s="1835"/>
      <c r="CJA2" s="1835"/>
      <c r="CJB2" s="1835"/>
      <c r="CJC2" s="1835"/>
      <c r="CJD2" s="1835"/>
      <c r="CJE2" s="1835"/>
      <c r="CJF2" s="1835"/>
      <c r="CJG2" s="1835"/>
      <c r="CJH2" s="1835"/>
      <c r="CJI2" s="1835"/>
      <c r="CJJ2" s="1835"/>
      <c r="CJK2" s="1835"/>
      <c r="CJL2" s="1835"/>
      <c r="CJM2" s="1835"/>
      <c r="CJN2" s="1835"/>
      <c r="CJO2" s="1835"/>
      <c r="CJP2" s="1835"/>
      <c r="CJQ2" s="1835"/>
      <c r="CJR2" s="1835"/>
      <c r="CJS2" s="1835"/>
      <c r="CJT2" s="1835"/>
      <c r="CJU2" s="1835"/>
      <c r="CJV2" s="1835"/>
      <c r="CJW2" s="1835"/>
      <c r="CJX2" s="1835"/>
      <c r="CJY2" s="1835"/>
      <c r="CJZ2" s="1835"/>
      <c r="CKA2" s="1835"/>
      <c r="CKB2" s="1835"/>
      <c r="CKC2" s="1835"/>
      <c r="CKD2" s="1835"/>
      <c r="CKE2" s="1835"/>
      <c r="CKF2" s="1835"/>
      <c r="CKG2" s="1835"/>
      <c r="CKH2" s="1835"/>
      <c r="CKI2" s="1835"/>
      <c r="CKJ2" s="1835"/>
      <c r="CKK2" s="1835"/>
      <c r="CKL2" s="1835"/>
      <c r="CKM2" s="1835"/>
      <c r="CKN2" s="1835"/>
      <c r="CKO2" s="1835"/>
      <c r="CKP2" s="1835"/>
      <c r="CKQ2" s="1835"/>
      <c r="CKR2" s="1835"/>
      <c r="CKS2" s="1835"/>
      <c r="CKT2" s="1835"/>
      <c r="CKU2" s="1835"/>
      <c r="CKV2" s="1835"/>
      <c r="CKW2" s="1835"/>
      <c r="CKX2" s="1835"/>
      <c r="CKY2" s="1835"/>
      <c r="CKZ2" s="1835"/>
      <c r="CLA2" s="1835"/>
      <c r="CLB2" s="1835"/>
      <c r="CLC2" s="1835"/>
      <c r="CLD2" s="1835"/>
      <c r="CLE2" s="1835"/>
      <c r="CLF2" s="1835"/>
      <c r="CLG2" s="1835"/>
      <c r="CLH2" s="1835"/>
      <c r="CLI2" s="1835"/>
      <c r="CLJ2" s="1835"/>
      <c r="CLK2" s="1835"/>
      <c r="CLL2" s="1835"/>
      <c r="CLM2" s="1835"/>
      <c r="CLN2" s="1835"/>
      <c r="CLO2" s="1835"/>
      <c r="CLP2" s="1835"/>
      <c r="CLQ2" s="1835"/>
      <c r="CLR2" s="1835"/>
      <c r="CLS2" s="1835"/>
      <c r="CLT2" s="1835"/>
      <c r="CLU2" s="1835"/>
      <c r="CLV2" s="1835"/>
      <c r="CLW2" s="1835"/>
      <c r="CLX2" s="1835"/>
      <c r="CLY2" s="1835"/>
      <c r="CLZ2" s="1835"/>
      <c r="CMA2" s="1835"/>
      <c r="CMB2" s="1835"/>
      <c r="CMC2" s="1835"/>
      <c r="CMD2" s="1835"/>
      <c r="CME2" s="1835"/>
      <c r="CMF2" s="1835"/>
      <c r="CMG2" s="1835"/>
      <c r="CMH2" s="1835"/>
      <c r="CMI2" s="1835"/>
      <c r="CMJ2" s="1835"/>
      <c r="CMK2" s="1835"/>
      <c r="CML2" s="1835"/>
      <c r="CMM2" s="1835"/>
      <c r="CMN2" s="1835"/>
      <c r="CMO2" s="1835"/>
      <c r="CMP2" s="1835"/>
      <c r="CMQ2" s="1835"/>
      <c r="CMR2" s="1835"/>
      <c r="CMS2" s="1835"/>
      <c r="CMT2" s="1835"/>
      <c r="CMU2" s="1835"/>
      <c r="CMV2" s="1835"/>
      <c r="CMW2" s="1835"/>
      <c r="CMX2" s="1835"/>
      <c r="CMY2" s="1835"/>
      <c r="CMZ2" s="1835"/>
      <c r="CNA2" s="1835"/>
      <c r="CNB2" s="1835"/>
      <c r="CNC2" s="1835"/>
      <c r="CND2" s="1835"/>
      <c r="CNE2" s="1835"/>
      <c r="CNF2" s="1835"/>
      <c r="CNG2" s="1835"/>
      <c r="CNH2" s="1835"/>
      <c r="CNI2" s="1835"/>
      <c r="CNJ2" s="1835"/>
      <c r="CNK2" s="1835"/>
      <c r="CNL2" s="1835"/>
      <c r="CNM2" s="1835"/>
      <c r="CNN2" s="1835"/>
      <c r="CNO2" s="1835"/>
      <c r="CNP2" s="1835"/>
      <c r="CNQ2" s="1835"/>
      <c r="CNR2" s="1835"/>
      <c r="CNS2" s="1835"/>
      <c r="CNT2" s="1835"/>
      <c r="CNU2" s="1835"/>
      <c r="CNV2" s="1835"/>
      <c r="CNW2" s="1835"/>
      <c r="CNX2" s="1835"/>
      <c r="CNY2" s="1835"/>
      <c r="CNZ2" s="1835"/>
      <c r="COA2" s="1835"/>
      <c r="COB2" s="1835"/>
      <c r="COC2" s="1835"/>
      <c r="COD2" s="1835"/>
      <c r="COE2" s="1835"/>
      <c r="COF2" s="1835"/>
      <c r="COG2" s="1835"/>
      <c r="COH2" s="1835"/>
      <c r="COI2" s="1835"/>
      <c r="COJ2" s="1835"/>
      <c r="COK2" s="1835"/>
      <c r="COL2" s="1835"/>
      <c r="COM2" s="1835"/>
      <c r="CON2" s="1835"/>
      <c r="COO2" s="1835"/>
      <c r="COP2" s="1835"/>
      <c r="COQ2" s="1835"/>
      <c r="COR2" s="1835"/>
      <c r="COS2" s="1835"/>
      <c r="COT2" s="1835"/>
      <c r="COU2" s="1835"/>
      <c r="COV2" s="1835"/>
      <c r="COW2" s="1835"/>
      <c r="COX2" s="1835"/>
      <c r="COY2" s="1835"/>
      <c r="COZ2" s="1835"/>
      <c r="CPA2" s="1835"/>
      <c r="CPB2" s="1835"/>
      <c r="CPC2" s="1835"/>
      <c r="CPD2" s="1835"/>
      <c r="CPE2" s="1835"/>
      <c r="CPF2" s="1835"/>
      <c r="CPG2" s="1835"/>
      <c r="CPH2" s="1835"/>
      <c r="CPI2" s="1835"/>
      <c r="CPJ2" s="1835"/>
      <c r="CPK2" s="1835"/>
      <c r="CPL2" s="1835"/>
      <c r="CPM2" s="1835"/>
      <c r="CPN2" s="1835"/>
      <c r="CPO2" s="1835"/>
      <c r="CPP2" s="1835"/>
      <c r="CPQ2" s="1835"/>
      <c r="CPR2" s="1835"/>
      <c r="CPS2" s="1835"/>
      <c r="CPT2" s="1835"/>
      <c r="CPU2" s="1835"/>
      <c r="CPV2" s="1835"/>
      <c r="CPW2" s="1835"/>
      <c r="CPX2" s="1835"/>
      <c r="CPY2" s="1835"/>
      <c r="CPZ2" s="1835"/>
      <c r="CQA2" s="1835"/>
      <c r="CQB2" s="1835"/>
      <c r="CQC2" s="1835"/>
      <c r="CQD2" s="1835"/>
      <c r="CQE2" s="1835"/>
      <c r="CQF2" s="1835"/>
      <c r="CQG2" s="1835"/>
      <c r="CQH2" s="1835"/>
      <c r="CQI2" s="1835"/>
      <c r="CQJ2" s="1835"/>
      <c r="CQK2" s="1835"/>
      <c r="CQL2" s="1835"/>
      <c r="CQM2" s="1835"/>
      <c r="CQN2" s="1835"/>
      <c r="CQO2" s="1835"/>
      <c r="CQP2" s="1835"/>
      <c r="CQQ2" s="1835"/>
      <c r="CQR2" s="1835"/>
      <c r="CQS2" s="1835"/>
      <c r="CQT2" s="1835"/>
      <c r="CQU2" s="1835"/>
      <c r="CQV2" s="1835"/>
      <c r="CQW2" s="1835"/>
      <c r="CQX2" s="1835"/>
      <c r="CQY2" s="1835"/>
      <c r="CQZ2" s="1835"/>
      <c r="CRA2" s="1835"/>
      <c r="CRB2" s="1835"/>
      <c r="CRC2" s="1835"/>
      <c r="CRD2" s="1835"/>
      <c r="CRE2" s="1835"/>
      <c r="CRF2" s="1835"/>
      <c r="CRG2" s="1835"/>
      <c r="CRH2" s="1835"/>
      <c r="CRI2" s="1835"/>
      <c r="CRJ2" s="1835"/>
      <c r="CRK2" s="1835"/>
      <c r="CRL2" s="1835"/>
      <c r="CRM2" s="1835"/>
      <c r="CRN2" s="1835"/>
      <c r="CRO2" s="1835"/>
      <c r="CRP2" s="1835"/>
      <c r="CRQ2" s="1835"/>
      <c r="CRR2" s="1835"/>
      <c r="CRS2" s="1835"/>
      <c r="CRT2" s="1835"/>
      <c r="CRU2" s="1835"/>
      <c r="CRV2" s="1835"/>
      <c r="CRW2" s="1835"/>
      <c r="CRX2" s="1835"/>
      <c r="CRY2" s="1835"/>
      <c r="CRZ2" s="1835"/>
      <c r="CSA2" s="1835"/>
      <c r="CSB2" s="1835"/>
      <c r="CSC2" s="1835"/>
      <c r="CSD2" s="1835"/>
      <c r="CSE2" s="1835"/>
      <c r="CSF2" s="1835"/>
      <c r="CSG2" s="1835"/>
      <c r="CSH2" s="1835"/>
      <c r="CSI2" s="1835"/>
      <c r="CSJ2" s="1835"/>
      <c r="CSK2" s="1835"/>
      <c r="CSL2" s="1835"/>
      <c r="CSM2" s="1835"/>
      <c r="CSN2" s="1835"/>
      <c r="CSO2" s="1835"/>
      <c r="CSP2" s="1835"/>
      <c r="CSQ2" s="1835"/>
      <c r="CSR2" s="1835"/>
      <c r="CSS2" s="1835"/>
      <c r="CST2" s="1835"/>
      <c r="CSU2" s="1835"/>
      <c r="CSV2" s="1835"/>
      <c r="CSW2" s="1835"/>
      <c r="CSX2" s="1835"/>
      <c r="CSY2" s="1835"/>
      <c r="CSZ2" s="1835"/>
      <c r="CTA2" s="1835"/>
      <c r="CTB2" s="1835"/>
      <c r="CTC2" s="1835"/>
      <c r="CTD2" s="1835"/>
      <c r="CTE2" s="1835"/>
      <c r="CTF2" s="1835"/>
      <c r="CTG2" s="1835"/>
      <c r="CTH2" s="1835"/>
      <c r="CTI2" s="1835"/>
      <c r="CTJ2" s="1835"/>
      <c r="CTK2" s="1835"/>
      <c r="CTL2" s="1835"/>
      <c r="CTM2" s="1835"/>
      <c r="CTN2" s="1835"/>
      <c r="CTO2" s="1835"/>
      <c r="CTP2" s="1835"/>
      <c r="CTQ2" s="1835"/>
      <c r="CTR2" s="1835"/>
      <c r="CTS2" s="1835"/>
      <c r="CTT2" s="1835"/>
      <c r="CTU2" s="1835"/>
      <c r="CTV2" s="1835"/>
      <c r="CTW2" s="1835"/>
      <c r="CTX2" s="1835"/>
      <c r="CTY2" s="1835"/>
      <c r="CTZ2" s="1835"/>
      <c r="CUA2" s="1835"/>
      <c r="CUB2" s="1835"/>
      <c r="CUC2" s="1835"/>
      <c r="CUD2" s="1835"/>
      <c r="CUE2" s="1835"/>
      <c r="CUF2" s="1835"/>
      <c r="CUG2" s="1835"/>
      <c r="CUH2" s="1835"/>
      <c r="CUI2" s="1835"/>
      <c r="CUJ2" s="1835"/>
      <c r="CUK2" s="1835"/>
      <c r="CUL2" s="1835"/>
      <c r="CUM2" s="1835"/>
      <c r="CUN2" s="1835"/>
      <c r="CUO2" s="1835"/>
      <c r="CUP2" s="1835"/>
      <c r="CUQ2" s="1835"/>
      <c r="CUR2" s="1835"/>
      <c r="CUS2" s="1835"/>
      <c r="CUT2" s="1835"/>
      <c r="CUU2" s="1835"/>
      <c r="CUV2" s="1835"/>
      <c r="CUW2" s="1835"/>
      <c r="CUX2" s="1835"/>
      <c r="CUY2" s="1835"/>
      <c r="CUZ2" s="1835"/>
      <c r="CVA2" s="1835"/>
      <c r="CVB2" s="1835"/>
      <c r="CVC2" s="1835"/>
      <c r="CVD2" s="1835"/>
      <c r="CVE2" s="1835"/>
      <c r="CVF2" s="1835"/>
      <c r="CVG2" s="1835"/>
      <c r="CVH2" s="1835"/>
      <c r="CVI2" s="1835"/>
      <c r="CVJ2" s="1835"/>
      <c r="CVK2" s="1835"/>
      <c r="CVL2" s="1835"/>
      <c r="CVM2" s="1835"/>
      <c r="CVN2" s="1835"/>
      <c r="CVO2" s="1835"/>
      <c r="CVP2" s="1835"/>
      <c r="CVQ2" s="1835"/>
      <c r="CVR2" s="1835"/>
      <c r="CVS2" s="1835"/>
      <c r="CVT2" s="1835"/>
      <c r="CVU2" s="1835"/>
      <c r="CVV2" s="1835"/>
      <c r="CVW2" s="1835"/>
      <c r="CVX2" s="1835"/>
      <c r="CVY2" s="1835"/>
      <c r="CVZ2" s="1835"/>
      <c r="CWA2" s="1835"/>
      <c r="CWB2" s="1835"/>
      <c r="CWC2" s="1835"/>
      <c r="CWD2" s="1835"/>
      <c r="CWE2" s="1835"/>
      <c r="CWF2" s="1835"/>
      <c r="CWG2" s="1835"/>
      <c r="CWH2" s="1835"/>
      <c r="CWI2" s="1835"/>
      <c r="CWJ2" s="1835"/>
      <c r="CWK2" s="1835"/>
      <c r="CWL2" s="1835"/>
      <c r="CWM2" s="1835"/>
      <c r="CWN2" s="1835"/>
      <c r="CWO2" s="1835"/>
      <c r="CWP2" s="1835"/>
      <c r="CWQ2" s="1835"/>
      <c r="CWR2" s="1835"/>
      <c r="CWS2" s="1835"/>
      <c r="CWT2" s="1835"/>
      <c r="CWU2" s="1835"/>
      <c r="CWV2" s="1835"/>
      <c r="CWW2" s="1835"/>
      <c r="CWX2" s="1835"/>
      <c r="CWY2" s="1835"/>
      <c r="CWZ2" s="1835"/>
      <c r="CXA2" s="1835"/>
      <c r="CXB2" s="1835"/>
      <c r="CXC2" s="1835"/>
      <c r="CXD2" s="1835"/>
      <c r="CXE2" s="1835"/>
      <c r="CXF2" s="1835"/>
      <c r="CXG2" s="1835"/>
      <c r="CXH2" s="1835"/>
      <c r="CXI2" s="1835"/>
      <c r="CXJ2" s="1835"/>
      <c r="CXK2" s="1835"/>
      <c r="CXL2" s="1835"/>
      <c r="CXM2" s="1835"/>
      <c r="CXN2" s="1835"/>
      <c r="CXO2" s="1835"/>
      <c r="CXP2" s="1835"/>
      <c r="CXQ2" s="1835"/>
      <c r="CXR2" s="1835"/>
      <c r="CXS2" s="1835"/>
      <c r="CXT2" s="1835"/>
      <c r="CXU2" s="1835"/>
      <c r="CXV2" s="1835"/>
      <c r="CXW2" s="1835"/>
      <c r="CXX2" s="1835"/>
      <c r="CXY2" s="1835"/>
      <c r="CXZ2" s="1835"/>
      <c r="CYA2" s="1835"/>
      <c r="CYB2" s="1835"/>
      <c r="CYC2" s="1835"/>
      <c r="CYD2" s="1835"/>
      <c r="CYE2" s="1835"/>
      <c r="CYF2" s="1835"/>
      <c r="CYG2" s="1835"/>
      <c r="CYH2" s="1835"/>
      <c r="CYI2" s="1835"/>
      <c r="CYJ2" s="1835"/>
      <c r="CYK2" s="1835"/>
      <c r="CYL2" s="1835"/>
      <c r="CYM2" s="1835"/>
      <c r="CYN2" s="1835"/>
      <c r="CYO2" s="1835"/>
      <c r="CYP2" s="1835"/>
      <c r="CYQ2" s="1835"/>
      <c r="CYR2" s="1835"/>
      <c r="CYS2" s="1835"/>
      <c r="CYT2" s="1835"/>
      <c r="CYU2" s="1835"/>
      <c r="CYV2" s="1835"/>
      <c r="CYW2" s="1835"/>
      <c r="CYX2" s="1835"/>
      <c r="CYY2" s="1835"/>
      <c r="CYZ2" s="1835"/>
      <c r="CZA2" s="1835"/>
      <c r="CZB2" s="1835"/>
      <c r="CZC2" s="1835"/>
      <c r="CZD2" s="1835"/>
      <c r="CZE2" s="1835"/>
      <c r="CZF2" s="1835"/>
      <c r="CZG2" s="1835"/>
      <c r="CZH2" s="1835"/>
      <c r="CZI2" s="1835"/>
      <c r="CZJ2" s="1835"/>
      <c r="CZK2" s="1835"/>
      <c r="CZL2" s="1835"/>
      <c r="CZM2" s="1835"/>
      <c r="CZN2" s="1835"/>
      <c r="CZO2" s="1835"/>
      <c r="CZP2" s="1835"/>
      <c r="CZQ2" s="1835"/>
      <c r="CZR2" s="1835"/>
      <c r="CZS2" s="1835"/>
      <c r="CZT2" s="1835"/>
      <c r="CZU2" s="1835"/>
      <c r="CZV2" s="1835"/>
      <c r="CZW2" s="1835"/>
      <c r="CZX2" s="1835"/>
      <c r="CZY2" s="1835"/>
      <c r="CZZ2" s="1835"/>
      <c r="DAA2" s="1835"/>
      <c r="DAB2" s="1835"/>
      <c r="DAC2" s="1835"/>
      <c r="DAD2" s="1835"/>
      <c r="DAE2" s="1835"/>
      <c r="DAF2" s="1835"/>
      <c r="DAG2" s="1835"/>
      <c r="DAH2" s="1835"/>
      <c r="DAI2" s="1835"/>
      <c r="DAJ2" s="1835"/>
      <c r="DAK2" s="1835"/>
      <c r="DAL2" s="1835"/>
      <c r="DAM2" s="1835"/>
      <c r="DAN2" s="1835"/>
      <c r="DAO2" s="1835"/>
      <c r="DAP2" s="1835"/>
      <c r="DAQ2" s="1835"/>
      <c r="DAR2" s="1835"/>
      <c r="DAS2" s="1835"/>
      <c r="DAT2" s="1835"/>
      <c r="DAU2" s="1835"/>
      <c r="DAV2" s="1835"/>
      <c r="DAW2" s="1835"/>
      <c r="DAX2" s="1835"/>
      <c r="DAY2" s="1835"/>
      <c r="DAZ2" s="1835"/>
      <c r="DBA2" s="1835"/>
      <c r="DBB2" s="1835"/>
      <c r="DBC2" s="1835"/>
      <c r="DBD2" s="1835"/>
      <c r="DBE2" s="1835"/>
      <c r="DBF2" s="1835"/>
      <c r="DBG2" s="1835"/>
      <c r="DBH2" s="1835"/>
      <c r="DBI2" s="1835"/>
      <c r="DBJ2" s="1835"/>
      <c r="DBK2" s="1835"/>
      <c r="DBL2" s="1835"/>
      <c r="DBM2" s="1835"/>
      <c r="DBN2" s="1835"/>
      <c r="DBO2" s="1835"/>
      <c r="DBP2" s="1835"/>
      <c r="DBQ2" s="1835"/>
      <c r="DBR2" s="1835"/>
      <c r="DBS2" s="1835"/>
      <c r="DBT2" s="1835"/>
      <c r="DBU2" s="1835"/>
      <c r="DBV2" s="1835"/>
      <c r="DBW2" s="1835"/>
      <c r="DBX2" s="1835"/>
      <c r="DBY2" s="1835"/>
      <c r="DBZ2" s="1835"/>
      <c r="DCA2" s="1835"/>
      <c r="DCB2" s="1835"/>
      <c r="DCC2" s="1835"/>
      <c r="DCD2" s="1835"/>
      <c r="DCE2" s="1835"/>
      <c r="DCF2" s="1835"/>
      <c r="DCG2" s="1835"/>
      <c r="DCH2" s="1835"/>
      <c r="DCI2" s="1835"/>
      <c r="DCJ2" s="1835"/>
      <c r="DCK2" s="1835"/>
      <c r="DCL2" s="1835"/>
      <c r="DCM2" s="1835"/>
      <c r="DCN2" s="1835"/>
      <c r="DCO2" s="1835"/>
      <c r="DCP2" s="1835"/>
      <c r="DCQ2" s="1835"/>
      <c r="DCR2" s="1835"/>
      <c r="DCS2" s="1835"/>
      <c r="DCT2" s="1835"/>
      <c r="DCU2" s="1835"/>
      <c r="DCV2" s="1835"/>
      <c r="DCW2" s="1835"/>
      <c r="DCX2" s="1835"/>
      <c r="DCY2" s="1835"/>
      <c r="DCZ2" s="1835"/>
      <c r="DDA2" s="1835"/>
      <c r="DDB2" s="1835"/>
      <c r="DDC2" s="1835"/>
      <c r="DDD2" s="1835"/>
      <c r="DDE2" s="1835"/>
      <c r="DDF2" s="1835"/>
      <c r="DDG2" s="1835"/>
      <c r="DDH2" s="1835"/>
      <c r="DDI2" s="1835"/>
      <c r="DDJ2" s="1835"/>
      <c r="DDK2" s="1835"/>
      <c r="DDL2" s="1835"/>
      <c r="DDM2" s="1835"/>
      <c r="DDN2" s="1835"/>
      <c r="DDO2" s="1835"/>
      <c r="DDP2" s="1835"/>
      <c r="DDQ2" s="1835"/>
      <c r="DDR2" s="1835"/>
      <c r="DDS2" s="1835"/>
      <c r="DDT2" s="1835"/>
      <c r="DDU2" s="1835"/>
      <c r="DDV2" s="1835"/>
      <c r="DDW2" s="1835"/>
      <c r="DDX2" s="1835"/>
      <c r="DDY2" s="1835"/>
      <c r="DDZ2" s="1835"/>
      <c r="DEA2" s="1835"/>
      <c r="DEB2" s="1835"/>
      <c r="DEC2" s="1835"/>
      <c r="DED2" s="1835"/>
      <c r="DEE2" s="1835"/>
      <c r="DEF2" s="1835"/>
      <c r="DEG2" s="1835"/>
      <c r="DEH2" s="1835"/>
      <c r="DEI2" s="1835"/>
      <c r="DEJ2" s="1835"/>
      <c r="DEK2" s="1835"/>
      <c r="DEL2" s="1835"/>
      <c r="DEM2" s="1835"/>
      <c r="DEN2" s="1835"/>
      <c r="DEO2" s="1835"/>
      <c r="DEP2" s="1835"/>
      <c r="DEQ2" s="1835"/>
      <c r="DER2" s="1835"/>
      <c r="DES2" s="1835"/>
      <c r="DET2" s="1835"/>
      <c r="DEU2" s="1835"/>
      <c r="DEV2" s="1835"/>
      <c r="DEW2" s="1835"/>
      <c r="DEX2" s="1835"/>
      <c r="DEY2" s="1835"/>
      <c r="DEZ2" s="1835"/>
      <c r="DFA2" s="1835"/>
      <c r="DFB2" s="1835"/>
      <c r="DFC2" s="1835"/>
      <c r="DFD2" s="1835"/>
      <c r="DFE2" s="1835"/>
      <c r="DFF2" s="1835"/>
      <c r="DFG2" s="1835"/>
      <c r="DFH2" s="1835"/>
      <c r="DFI2" s="1835"/>
      <c r="DFJ2" s="1835"/>
      <c r="DFK2" s="1835"/>
      <c r="DFL2" s="1835"/>
      <c r="DFM2" s="1835"/>
      <c r="DFN2" s="1835"/>
      <c r="DFO2" s="1835"/>
      <c r="DFP2" s="1835"/>
      <c r="DFQ2" s="1835"/>
      <c r="DFR2" s="1835"/>
      <c r="DFS2" s="1835"/>
      <c r="DFT2" s="1835"/>
      <c r="DFU2" s="1835"/>
      <c r="DFV2" s="1835"/>
      <c r="DFW2" s="1835"/>
      <c r="DFX2" s="1835"/>
      <c r="DFY2" s="1835"/>
      <c r="DFZ2" s="1835"/>
      <c r="DGA2" s="1835"/>
      <c r="DGB2" s="1835"/>
      <c r="DGC2" s="1835"/>
      <c r="DGD2" s="1835"/>
      <c r="DGE2" s="1835"/>
      <c r="DGF2" s="1835"/>
      <c r="DGG2" s="1835"/>
      <c r="DGH2" s="1835"/>
      <c r="DGI2" s="1835"/>
      <c r="DGJ2" s="1835"/>
      <c r="DGK2" s="1835"/>
      <c r="DGL2" s="1835"/>
      <c r="DGM2" s="1835"/>
      <c r="DGN2" s="1835"/>
      <c r="DGO2" s="1835"/>
      <c r="DGP2" s="1835"/>
      <c r="DGQ2" s="1835"/>
      <c r="DGR2" s="1835"/>
      <c r="DGS2" s="1835"/>
      <c r="DGT2" s="1835"/>
      <c r="DGU2" s="1835"/>
      <c r="DGV2" s="1835"/>
      <c r="DGW2" s="1835"/>
      <c r="DGX2" s="1835"/>
      <c r="DGY2" s="1835"/>
      <c r="DGZ2" s="1835"/>
      <c r="DHA2" s="1835"/>
      <c r="DHB2" s="1835"/>
      <c r="DHC2" s="1835"/>
      <c r="DHD2" s="1835"/>
      <c r="DHE2" s="1835"/>
      <c r="DHF2" s="1835"/>
      <c r="DHG2" s="1835"/>
      <c r="DHH2" s="1835"/>
      <c r="DHI2" s="1835"/>
      <c r="DHJ2" s="1835"/>
      <c r="DHK2" s="1835"/>
      <c r="DHL2" s="1835"/>
      <c r="DHM2" s="1835"/>
      <c r="DHN2" s="1835"/>
      <c r="DHO2" s="1835"/>
      <c r="DHP2" s="1835"/>
      <c r="DHQ2" s="1835"/>
      <c r="DHR2" s="1835"/>
      <c r="DHS2" s="1835"/>
      <c r="DHT2" s="1835"/>
      <c r="DHU2" s="1835"/>
      <c r="DHV2" s="1835"/>
      <c r="DHW2" s="1835"/>
      <c r="DHX2" s="1835"/>
      <c r="DHY2" s="1835"/>
      <c r="DHZ2" s="1835"/>
      <c r="DIA2" s="1835"/>
      <c r="DIB2" s="1835"/>
      <c r="DIC2" s="1835"/>
      <c r="DID2" s="1835"/>
      <c r="DIE2" s="1835"/>
      <c r="DIF2" s="1835"/>
      <c r="DIG2" s="1835"/>
      <c r="DIH2" s="1835"/>
      <c r="DII2" s="1835"/>
      <c r="DIJ2" s="1835"/>
      <c r="DIK2" s="1835"/>
      <c r="DIL2" s="1835"/>
      <c r="DIM2" s="1835"/>
      <c r="DIN2" s="1835"/>
      <c r="DIO2" s="1835"/>
      <c r="DIP2" s="1835"/>
      <c r="DIQ2" s="1835"/>
      <c r="DIR2" s="1835"/>
      <c r="DIS2" s="1835"/>
      <c r="DIT2" s="1835"/>
      <c r="DIU2" s="1835"/>
      <c r="DIV2" s="1835"/>
      <c r="DIW2" s="1835"/>
      <c r="DIX2" s="1835"/>
      <c r="DIY2" s="1835"/>
      <c r="DIZ2" s="1835"/>
      <c r="DJA2" s="1835"/>
      <c r="DJB2" s="1835"/>
      <c r="DJC2" s="1835"/>
      <c r="DJD2" s="1835"/>
      <c r="DJE2" s="1835"/>
      <c r="DJF2" s="1835"/>
      <c r="DJG2" s="1835"/>
      <c r="DJH2" s="1835"/>
      <c r="DJI2" s="1835"/>
      <c r="DJJ2" s="1835"/>
      <c r="DJK2" s="1835"/>
      <c r="DJL2" s="1835"/>
      <c r="DJM2" s="1835"/>
      <c r="DJN2" s="1835"/>
      <c r="DJO2" s="1835"/>
      <c r="DJP2" s="1835"/>
      <c r="DJQ2" s="1835"/>
      <c r="DJR2" s="1835"/>
      <c r="DJS2" s="1835"/>
      <c r="DJT2" s="1835"/>
      <c r="DJU2" s="1835"/>
      <c r="DJV2" s="1835"/>
      <c r="DJW2" s="1835"/>
      <c r="DJX2" s="1835"/>
      <c r="DJY2" s="1835"/>
      <c r="DJZ2" s="1835"/>
      <c r="DKA2" s="1835"/>
      <c r="DKB2" s="1835"/>
      <c r="DKC2" s="1835"/>
      <c r="DKD2" s="1835"/>
      <c r="DKE2" s="1835"/>
      <c r="DKF2" s="1835"/>
      <c r="DKG2" s="1835"/>
      <c r="DKH2" s="1835"/>
      <c r="DKI2" s="1835"/>
      <c r="DKJ2" s="1835"/>
      <c r="DKK2" s="1835"/>
      <c r="DKL2" s="1835"/>
      <c r="DKM2" s="1835"/>
      <c r="DKN2" s="1835"/>
      <c r="DKO2" s="1835"/>
      <c r="DKP2" s="1835"/>
      <c r="DKQ2" s="1835"/>
      <c r="DKR2" s="1835"/>
      <c r="DKS2" s="1835"/>
      <c r="DKT2" s="1835"/>
      <c r="DKU2" s="1835"/>
      <c r="DKV2" s="1835"/>
      <c r="DKW2" s="1835"/>
      <c r="DKX2" s="1835"/>
      <c r="DKY2" s="1835"/>
      <c r="DKZ2" s="1835"/>
      <c r="DLA2" s="1835"/>
      <c r="DLB2" s="1835"/>
      <c r="DLC2" s="1835"/>
      <c r="DLD2" s="1835"/>
      <c r="DLE2" s="1835"/>
      <c r="DLF2" s="1835"/>
      <c r="DLG2" s="1835"/>
      <c r="DLH2" s="1835"/>
      <c r="DLI2" s="1835"/>
      <c r="DLJ2" s="1835"/>
      <c r="DLK2" s="1835"/>
      <c r="DLL2" s="1835"/>
      <c r="DLM2" s="1835"/>
      <c r="DLN2" s="1835"/>
      <c r="DLO2" s="1835"/>
      <c r="DLP2" s="1835"/>
      <c r="DLQ2" s="1835"/>
      <c r="DLR2" s="1835"/>
      <c r="DLS2" s="1835"/>
      <c r="DLT2" s="1835"/>
      <c r="DLU2" s="1835"/>
      <c r="DLV2" s="1835"/>
      <c r="DLW2" s="1835"/>
      <c r="DLX2" s="1835"/>
      <c r="DLY2" s="1835"/>
      <c r="DLZ2" s="1835"/>
      <c r="DMA2" s="1835"/>
      <c r="DMB2" s="1835"/>
      <c r="DMC2" s="1835"/>
      <c r="DMD2" s="1835"/>
      <c r="DME2" s="1835"/>
      <c r="DMF2" s="1835"/>
      <c r="DMG2" s="1835"/>
      <c r="DMH2" s="1835"/>
      <c r="DMI2" s="1835"/>
      <c r="DMJ2" s="1835"/>
      <c r="DMK2" s="1835"/>
      <c r="DML2" s="1835"/>
      <c r="DMM2" s="1835"/>
      <c r="DMN2" s="1835"/>
      <c r="DMO2" s="1835"/>
      <c r="DMP2" s="1835"/>
      <c r="DMQ2" s="1835"/>
      <c r="DMR2" s="1835"/>
      <c r="DMS2" s="1835"/>
      <c r="DMT2" s="1835"/>
      <c r="DMU2" s="1835"/>
      <c r="DMV2" s="1835"/>
      <c r="DMW2" s="1835"/>
      <c r="DMX2" s="1835"/>
      <c r="DMY2" s="1835"/>
      <c r="DMZ2" s="1835"/>
      <c r="DNA2" s="1835"/>
      <c r="DNB2" s="1835"/>
      <c r="DNC2" s="1835"/>
      <c r="DND2" s="1835"/>
      <c r="DNE2" s="1835"/>
      <c r="DNF2" s="1835"/>
      <c r="DNG2" s="1835"/>
      <c r="DNH2" s="1835"/>
      <c r="DNI2" s="1835"/>
      <c r="DNJ2" s="1835"/>
      <c r="DNK2" s="1835"/>
      <c r="DNL2" s="1835"/>
      <c r="DNM2" s="1835"/>
      <c r="DNN2" s="1835"/>
      <c r="DNO2" s="1835"/>
      <c r="DNP2" s="1835"/>
      <c r="DNQ2" s="1835"/>
      <c r="DNR2" s="1835"/>
      <c r="DNS2" s="1835"/>
      <c r="DNT2" s="1835"/>
      <c r="DNU2" s="1835"/>
      <c r="DNV2" s="1835"/>
      <c r="DNW2" s="1835"/>
      <c r="DNX2" s="1835"/>
      <c r="DNY2" s="1835"/>
      <c r="DNZ2" s="1835"/>
      <c r="DOA2" s="1835"/>
      <c r="DOB2" s="1835"/>
      <c r="DOC2" s="1835"/>
      <c r="DOD2" s="1835"/>
      <c r="DOE2" s="1835"/>
      <c r="DOF2" s="1835"/>
      <c r="DOG2" s="1835"/>
      <c r="DOH2" s="1835"/>
      <c r="DOI2" s="1835"/>
      <c r="DOJ2" s="1835"/>
      <c r="DOK2" s="1835"/>
      <c r="DOL2" s="1835"/>
      <c r="DOM2" s="1835"/>
      <c r="DON2" s="1835"/>
      <c r="DOO2" s="1835"/>
      <c r="DOP2" s="1835"/>
      <c r="DOQ2" s="1835"/>
      <c r="DOR2" s="1835"/>
      <c r="DOS2" s="1835"/>
      <c r="DOT2" s="1835"/>
      <c r="DOU2" s="1835"/>
      <c r="DOV2" s="1835"/>
      <c r="DOW2" s="1835"/>
      <c r="DOX2" s="1835"/>
      <c r="DOY2" s="1835"/>
      <c r="DOZ2" s="1835"/>
      <c r="DPA2" s="1835"/>
      <c r="DPB2" s="1835"/>
      <c r="DPC2" s="1835"/>
      <c r="DPD2" s="1835"/>
      <c r="DPE2" s="1835"/>
      <c r="DPF2" s="1835"/>
      <c r="DPG2" s="1835"/>
      <c r="DPH2" s="1835"/>
      <c r="DPI2" s="1835"/>
      <c r="DPJ2" s="1835"/>
      <c r="DPK2" s="1835"/>
      <c r="DPL2" s="1835"/>
      <c r="DPM2" s="1835"/>
      <c r="DPN2" s="1835"/>
      <c r="DPO2" s="1835"/>
      <c r="DPP2" s="1835"/>
      <c r="DPQ2" s="1835"/>
      <c r="DPR2" s="1835"/>
      <c r="DPS2" s="1835"/>
      <c r="DPT2" s="1835"/>
      <c r="DPU2" s="1835"/>
      <c r="DPV2" s="1835"/>
      <c r="DPW2" s="1835"/>
      <c r="DPX2" s="1835"/>
      <c r="DPY2" s="1835"/>
      <c r="DPZ2" s="1835"/>
      <c r="DQA2" s="1835"/>
      <c r="DQB2" s="1835"/>
      <c r="DQC2" s="1835"/>
      <c r="DQD2" s="1835"/>
      <c r="DQE2" s="1835"/>
      <c r="DQF2" s="1835"/>
      <c r="DQG2" s="1835"/>
      <c r="DQH2" s="1835"/>
      <c r="DQI2" s="1835"/>
      <c r="DQJ2" s="1835"/>
      <c r="DQK2" s="1835"/>
      <c r="DQL2" s="1835"/>
      <c r="DQM2" s="1835"/>
      <c r="DQN2" s="1835"/>
      <c r="DQO2" s="1835"/>
      <c r="DQP2" s="1835"/>
      <c r="DQQ2" s="1835"/>
      <c r="DQR2" s="1835"/>
      <c r="DQS2" s="1835"/>
      <c r="DQT2" s="1835"/>
      <c r="DQU2" s="1835"/>
      <c r="DQV2" s="1835"/>
      <c r="DQW2" s="1835"/>
      <c r="DQX2" s="1835"/>
      <c r="DQY2" s="1835"/>
      <c r="DQZ2" s="1835"/>
      <c r="DRA2" s="1835"/>
      <c r="DRB2" s="1835"/>
      <c r="DRC2" s="1835"/>
      <c r="DRD2" s="1835"/>
      <c r="DRE2" s="1835"/>
      <c r="DRF2" s="1835"/>
      <c r="DRG2" s="1835"/>
      <c r="DRH2" s="1835"/>
      <c r="DRI2" s="1835"/>
      <c r="DRJ2" s="1835"/>
      <c r="DRK2" s="1835"/>
      <c r="DRL2" s="1835"/>
      <c r="DRM2" s="1835"/>
      <c r="DRN2" s="1835"/>
      <c r="DRO2" s="1835"/>
      <c r="DRP2" s="1835"/>
      <c r="DRQ2" s="1835"/>
      <c r="DRR2" s="1835"/>
      <c r="DRS2" s="1835"/>
      <c r="DRT2" s="1835"/>
      <c r="DRU2" s="1835"/>
      <c r="DRV2" s="1835"/>
      <c r="DRW2" s="1835"/>
      <c r="DRX2" s="1835"/>
      <c r="DRY2" s="1835"/>
      <c r="DRZ2" s="1835"/>
      <c r="DSA2" s="1835"/>
      <c r="DSB2" s="1835"/>
      <c r="DSC2" s="1835"/>
      <c r="DSD2" s="1835"/>
      <c r="DSE2" s="1835"/>
      <c r="DSF2" s="1835"/>
      <c r="DSG2" s="1835"/>
      <c r="DSH2" s="1835"/>
      <c r="DSI2" s="1835"/>
      <c r="DSJ2" s="1835"/>
      <c r="DSK2" s="1835"/>
      <c r="DSL2" s="1835"/>
      <c r="DSM2" s="1835"/>
      <c r="DSN2" s="1835"/>
      <c r="DSO2" s="1835"/>
      <c r="DSP2" s="1835"/>
      <c r="DSQ2" s="1835"/>
      <c r="DSR2" s="1835"/>
      <c r="DSS2" s="1835"/>
      <c r="DST2" s="1835"/>
      <c r="DSU2" s="1835"/>
      <c r="DSV2" s="1835"/>
      <c r="DSW2" s="1835"/>
      <c r="DSX2" s="1835"/>
      <c r="DSY2" s="1835"/>
      <c r="DSZ2" s="1835"/>
      <c r="DTA2" s="1835"/>
      <c r="DTB2" s="1835"/>
      <c r="DTC2" s="1835"/>
      <c r="DTD2" s="1835"/>
      <c r="DTE2" s="1835"/>
      <c r="DTF2" s="1835"/>
      <c r="DTG2" s="1835"/>
      <c r="DTH2" s="1835"/>
      <c r="DTI2" s="1835"/>
      <c r="DTJ2" s="1835"/>
      <c r="DTK2" s="1835"/>
      <c r="DTL2" s="1835"/>
      <c r="DTM2" s="1835"/>
      <c r="DTN2" s="1835"/>
      <c r="DTO2" s="1835"/>
      <c r="DTP2" s="1835"/>
      <c r="DTQ2" s="1835"/>
      <c r="DTR2" s="1835"/>
      <c r="DTS2" s="1835"/>
      <c r="DTT2" s="1835"/>
      <c r="DTU2" s="1835"/>
      <c r="DTV2" s="1835"/>
      <c r="DTW2" s="1835"/>
      <c r="DTX2" s="1835"/>
      <c r="DTY2" s="1835"/>
      <c r="DTZ2" s="1835"/>
      <c r="DUA2" s="1835"/>
      <c r="DUB2" s="1835"/>
      <c r="DUC2" s="1835"/>
      <c r="DUD2" s="1835"/>
      <c r="DUE2" s="1835"/>
      <c r="DUF2" s="1835"/>
      <c r="DUG2" s="1835"/>
      <c r="DUH2" s="1835"/>
      <c r="DUI2" s="1835"/>
      <c r="DUJ2" s="1835"/>
      <c r="DUK2" s="1835"/>
      <c r="DUL2" s="1835"/>
      <c r="DUM2" s="1835"/>
      <c r="DUN2" s="1835"/>
      <c r="DUO2" s="1835"/>
      <c r="DUP2" s="1835"/>
      <c r="DUQ2" s="1835"/>
      <c r="DUR2" s="1835"/>
      <c r="DUS2" s="1835"/>
      <c r="DUT2" s="1835"/>
      <c r="DUU2" s="1835"/>
      <c r="DUV2" s="1835"/>
      <c r="DUW2" s="1835"/>
      <c r="DUX2" s="1835"/>
      <c r="DUY2" s="1835"/>
      <c r="DUZ2" s="1835"/>
      <c r="DVA2" s="1835"/>
      <c r="DVB2" s="1835"/>
      <c r="DVC2" s="1835"/>
      <c r="DVD2" s="1835"/>
      <c r="DVE2" s="1835"/>
      <c r="DVF2" s="1835"/>
      <c r="DVG2" s="1835"/>
      <c r="DVH2" s="1835"/>
      <c r="DVI2" s="1835"/>
      <c r="DVJ2" s="1835"/>
      <c r="DVK2" s="1835"/>
      <c r="DVL2" s="1835"/>
      <c r="DVM2" s="1835"/>
      <c r="DVN2" s="1835"/>
      <c r="DVO2" s="1835"/>
      <c r="DVP2" s="1835"/>
      <c r="DVQ2" s="1835"/>
      <c r="DVR2" s="1835"/>
      <c r="DVS2" s="1835"/>
      <c r="DVT2" s="1835"/>
      <c r="DVU2" s="1835"/>
      <c r="DVV2" s="1835"/>
      <c r="DVW2" s="1835"/>
      <c r="DVX2" s="1835"/>
      <c r="DVY2" s="1835"/>
      <c r="DVZ2" s="1835"/>
      <c r="DWA2" s="1835"/>
      <c r="DWB2" s="1835"/>
      <c r="DWC2" s="1835"/>
      <c r="DWD2" s="1835"/>
      <c r="DWE2" s="1835"/>
      <c r="DWF2" s="1835"/>
      <c r="DWG2" s="1835"/>
      <c r="DWH2" s="1835"/>
      <c r="DWI2" s="1835"/>
      <c r="DWJ2" s="1835"/>
      <c r="DWK2" s="1835"/>
      <c r="DWL2" s="1835"/>
      <c r="DWM2" s="1835"/>
      <c r="DWN2" s="1835"/>
      <c r="DWO2" s="1835"/>
      <c r="DWP2" s="1835"/>
      <c r="DWQ2" s="1835"/>
      <c r="DWR2" s="1835"/>
      <c r="DWS2" s="1835"/>
      <c r="DWT2" s="1835"/>
      <c r="DWU2" s="1835"/>
      <c r="DWV2" s="1835"/>
      <c r="DWW2" s="1835"/>
      <c r="DWX2" s="1835"/>
      <c r="DWY2" s="1835"/>
      <c r="DWZ2" s="1835"/>
      <c r="DXA2" s="1835"/>
      <c r="DXB2" s="1835"/>
      <c r="DXC2" s="1835"/>
      <c r="DXD2" s="1835"/>
      <c r="DXE2" s="1835"/>
      <c r="DXF2" s="1835"/>
      <c r="DXG2" s="1835"/>
      <c r="DXH2" s="1835"/>
      <c r="DXI2" s="1835"/>
      <c r="DXJ2" s="1835"/>
      <c r="DXK2" s="1835"/>
      <c r="DXL2" s="1835"/>
      <c r="DXM2" s="1835"/>
      <c r="DXN2" s="1835"/>
      <c r="DXO2" s="1835"/>
      <c r="DXP2" s="1835"/>
      <c r="DXQ2" s="1835"/>
      <c r="DXR2" s="1835"/>
      <c r="DXS2" s="1835"/>
      <c r="DXT2" s="1835"/>
      <c r="DXU2" s="1835"/>
      <c r="DXV2" s="1835"/>
      <c r="DXW2" s="1835"/>
      <c r="DXX2" s="1835"/>
      <c r="DXY2" s="1835"/>
      <c r="DXZ2" s="1835"/>
      <c r="DYA2" s="1835"/>
      <c r="DYB2" s="1835"/>
      <c r="DYC2" s="1835"/>
      <c r="DYD2" s="1835"/>
      <c r="DYE2" s="1835"/>
      <c r="DYF2" s="1835"/>
      <c r="DYG2" s="1835"/>
      <c r="DYH2" s="1835"/>
      <c r="DYI2" s="1835"/>
      <c r="DYJ2" s="1835"/>
      <c r="DYK2" s="1835"/>
      <c r="DYL2" s="1835"/>
      <c r="DYM2" s="1835"/>
      <c r="DYN2" s="1835"/>
      <c r="DYO2" s="1835"/>
      <c r="DYP2" s="1835"/>
      <c r="DYQ2" s="1835"/>
      <c r="DYR2" s="1835"/>
      <c r="DYS2" s="1835"/>
      <c r="DYT2" s="1835"/>
      <c r="DYU2" s="1835"/>
      <c r="DYV2" s="1835"/>
      <c r="DYW2" s="1835"/>
      <c r="DYX2" s="1835"/>
      <c r="DYY2" s="1835"/>
      <c r="DYZ2" s="1835"/>
      <c r="DZA2" s="1835"/>
      <c r="DZB2" s="1835"/>
      <c r="DZC2" s="1835"/>
      <c r="DZD2" s="1835"/>
      <c r="DZE2" s="1835"/>
      <c r="DZF2" s="1835"/>
      <c r="DZG2" s="1835"/>
      <c r="DZH2" s="1835"/>
      <c r="DZI2" s="1835"/>
      <c r="DZJ2" s="1835"/>
      <c r="DZK2" s="1835"/>
      <c r="DZL2" s="1835"/>
      <c r="DZM2" s="1835"/>
      <c r="DZN2" s="1835"/>
      <c r="DZO2" s="1835"/>
      <c r="DZP2" s="1835"/>
      <c r="DZQ2" s="1835"/>
      <c r="DZR2" s="1835"/>
      <c r="DZS2" s="1835"/>
      <c r="DZT2" s="1835"/>
      <c r="DZU2" s="1835"/>
      <c r="DZV2" s="1835"/>
      <c r="DZW2" s="1835"/>
      <c r="DZX2" s="1835"/>
      <c r="DZY2" s="1835"/>
      <c r="DZZ2" s="1835"/>
      <c r="EAA2" s="1835"/>
      <c r="EAB2" s="1835"/>
      <c r="EAC2" s="1835"/>
      <c r="EAD2" s="1835"/>
      <c r="EAE2" s="1835"/>
      <c r="EAF2" s="1835"/>
      <c r="EAG2" s="1835"/>
      <c r="EAH2" s="1835"/>
      <c r="EAI2" s="1835"/>
      <c r="EAJ2" s="1835"/>
      <c r="EAK2" s="1835"/>
      <c r="EAL2" s="1835"/>
      <c r="EAM2" s="1835"/>
      <c r="EAN2" s="1835"/>
      <c r="EAO2" s="1835"/>
      <c r="EAP2" s="1835"/>
      <c r="EAQ2" s="1835"/>
      <c r="EAR2" s="1835"/>
      <c r="EAS2" s="1835"/>
      <c r="EAT2" s="1835"/>
      <c r="EAU2" s="1835"/>
      <c r="EAV2" s="1835"/>
      <c r="EAW2" s="1835"/>
      <c r="EAX2" s="1835"/>
      <c r="EAY2" s="1835"/>
      <c r="EAZ2" s="1835"/>
      <c r="EBA2" s="1835"/>
      <c r="EBB2" s="1835"/>
      <c r="EBC2" s="1835"/>
      <c r="EBD2" s="1835"/>
      <c r="EBE2" s="1835"/>
      <c r="EBF2" s="1835"/>
      <c r="EBG2" s="1835"/>
      <c r="EBH2" s="1835"/>
      <c r="EBI2" s="1835"/>
      <c r="EBJ2" s="1835"/>
      <c r="EBK2" s="1835"/>
      <c r="EBL2" s="1835"/>
      <c r="EBM2" s="1835"/>
      <c r="EBN2" s="1835"/>
      <c r="EBO2" s="1835"/>
      <c r="EBP2" s="1835"/>
      <c r="EBQ2" s="1835"/>
      <c r="EBR2" s="1835"/>
      <c r="EBS2" s="1835"/>
      <c r="EBT2" s="1835"/>
      <c r="EBU2" s="1835"/>
      <c r="EBV2" s="1835"/>
      <c r="EBW2" s="1835"/>
      <c r="EBX2" s="1835"/>
      <c r="EBY2" s="1835"/>
      <c r="EBZ2" s="1835"/>
      <c r="ECA2" s="1835"/>
      <c r="ECB2" s="1835"/>
      <c r="ECC2" s="1835"/>
      <c r="ECD2" s="1835"/>
      <c r="ECE2" s="1835"/>
      <c r="ECF2" s="1835"/>
      <c r="ECG2" s="1835"/>
      <c r="ECH2" s="1835"/>
      <c r="ECI2" s="1835"/>
      <c r="ECJ2" s="1835"/>
      <c r="ECK2" s="1835"/>
      <c r="ECL2" s="1835"/>
      <c r="ECM2" s="1835"/>
      <c r="ECN2" s="1835"/>
      <c r="ECO2" s="1835"/>
      <c r="ECP2" s="1835"/>
      <c r="ECQ2" s="1835"/>
      <c r="ECR2" s="1835"/>
      <c r="ECS2" s="1835"/>
      <c r="ECT2" s="1835"/>
      <c r="ECU2" s="1835"/>
      <c r="ECV2" s="1835"/>
      <c r="ECW2" s="1835"/>
      <c r="ECX2" s="1835"/>
      <c r="ECY2" s="1835"/>
      <c r="ECZ2" s="1835"/>
      <c r="EDA2" s="1835"/>
      <c r="EDB2" s="1835"/>
      <c r="EDC2" s="1835"/>
      <c r="EDD2" s="1835"/>
      <c r="EDE2" s="1835"/>
      <c r="EDF2" s="1835"/>
      <c r="EDG2" s="1835"/>
      <c r="EDH2" s="1835"/>
      <c r="EDI2" s="1835"/>
      <c r="EDJ2" s="1835"/>
      <c r="EDK2" s="1835"/>
      <c r="EDL2" s="1835"/>
      <c r="EDM2" s="1835"/>
      <c r="EDN2" s="1835"/>
      <c r="EDO2" s="1835"/>
      <c r="EDP2" s="1835"/>
      <c r="EDQ2" s="1835"/>
      <c r="EDR2" s="1835"/>
      <c r="EDS2" s="1835"/>
      <c r="EDT2" s="1835"/>
      <c r="EDU2" s="1835"/>
      <c r="EDV2" s="1835"/>
      <c r="EDW2" s="1835"/>
      <c r="EDX2" s="1835"/>
      <c r="EDY2" s="1835"/>
      <c r="EDZ2" s="1835"/>
      <c r="EEA2" s="1835"/>
      <c r="EEB2" s="1835"/>
      <c r="EEC2" s="1835"/>
      <c r="EED2" s="1835"/>
      <c r="EEE2" s="1835"/>
      <c r="EEF2" s="1835"/>
      <c r="EEG2" s="1835"/>
      <c r="EEH2" s="1835"/>
      <c r="EEI2" s="1835"/>
      <c r="EEJ2" s="1835"/>
      <c r="EEK2" s="1835"/>
      <c r="EEL2" s="1835"/>
      <c r="EEM2" s="1835"/>
      <c r="EEN2" s="1835"/>
      <c r="EEO2" s="1835"/>
      <c r="EEP2" s="1835"/>
      <c r="EEQ2" s="1835"/>
      <c r="EER2" s="1835"/>
      <c r="EES2" s="1835"/>
      <c r="EET2" s="1835"/>
      <c r="EEU2" s="1835"/>
      <c r="EEV2" s="1835"/>
      <c r="EEW2" s="1835"/>
      <c r="EEX2" s="1835"/>
      <c r="EEY2" s="1835"/>
      <c r="EEZ2" s="1835"/>
      <c r="EFA2" s="1835"/>
      <c r="EFB2" s="1835"/>
      <c r="EFC2" s="1835"/>
      <c r="EFD2" s="1835"/>
      <c r="EFE2" s="1835"/>
      <c r="EFF2" s="1835"/>
      <c r="EFG2" s="1835"/>
      <c r="EFH2" s="1835"/>
      <c r="EFI2" s="1835"/>
      <c r="EFJ2" s="1835"/>
      <c r="EFK2" s="1835"/>
      <c r="EFL2" s="1835"/>
      <c r="EFM2" s="1835"/>
      <c r="EFN2" s="1835"/>
      <c r="EFO2" s="1835"/>
      <c r="EFP2" s="1835"/>
      <c r="EFQ2" s="1835"/>
      <c r="EFR2" s="1835"/>
      <c r="EFS2" s="1835"/>
      <c r="EFT2" s="1835"/>
      <c r="EFU2" s="1835"/>
      <c r="EFV2" s="1835"/>
      <c r="EFW2" s="1835"/>
      <c r="EFX2" s="1835"/>
      <c r="EFY2" s="1835"/>
      <c r="EFZ2" s="1835"/>
      <c r="EGA2" s="1835"/>
      <c r="EGB2" s="1835"/>
      <c r="EGC2" s="1835"/>
      <c r="EGD2" s="1835"/>
      <c r="EGE2" s="1835"/>
      <c r="EGF2" s="1835"/>
      <c r="EGG2" s="1835"/>
      <c r="EGH2" s="1835"/>
      <c r="EGI2" s="1835"/>
      <c r="EGJ2" s="1835"/>
      <c r="EGK2" s="1835"/>
      <c r="EGL2" s="1835"/>
      <c r="EGM2" s="1835"/>
      <c r="EGN2" s="1835"/>
      <c r="EGO2" s="1835"/>
      <c r="EGP2" s="1835"/>
      <c r="EGQ2" s="1835"/>
      <c r="EGR2" s="1835"/>
      <c r="EGS2" s="1835"/>
      <c r="EGT2" s="1835"/>
      <c r="EGU2" s="1835"/>
      <c r="EGV2" s="1835"/>
      <c r="EGW2" s="1835"/>
      <c r="EGX2" s="1835"/>
      <c r="EGY2" s="1835"/>
      <c r="EGZ2" s="1835"/>
      <c r="EHA2" s="1835"/>
      <c r="EHB2" s="1835"/>
      <c r="EHC2" s="1835"/>
      <c r="EHD2" s="1835"/>
      <c r="EHE2" s="1835"/>
      <c r="EHF2" s="1835"/>
      <c r="EHG2" s="1835"/>
      <c r="EHH2" s="1835"/>
      <c r="EHI2" s="1835"/>
      <c r="EHJ2" s="1835"/>
      <c r="EHK2" s="1835"/>
      <c r="EHL2" s="1835"/>
      <c r="EHM2" s="1835"/>
      <c r="EHN2" s="1835"/>
      <c r="EHO2" s="1835"/>
      <c r="EHP2" s="1835"/>
      <c r="EHQ2" s="1835"/>
      <c r="EHR2" s="1835"/>
      <c r="EHS2" s="1835"/>
      <c r="EHT2" s="1835"/>
      <c r="EHU2" s="1835"/>
      <c r="EHV2" s="1835"/>
      <c r="EHW2" s="1835"/>
      <c r="EHX2" s="1835"/>
      <c r="EHY2" s="1835"/>
      <c r="EHZ2" s="1835"/>
      <c r="EIA2" s="1835"/>
      <c r="EIB2" s="1835"/>
      <c r="EIC2" s="1835"/>
      <c r="EID2" s="1835"/>
      <c r="EIE2" s="1835"/>
      <c r="EIF2" s="1835"/>
      <c r="EIG2" s="1835"/>
      <c r="EIH2" s="1835"/>
      <c r="EII2" s="1835"/>
      <c r="EIJ2" s="1835"/>
      <c r="EIK2" s="1835"/>
      <c r="EIL2" s="1835"/>
      <c r="EIM2" s="1835"/>
      <c r="EIN2" s="1835"/>
      <c r="EIO2" s="1835"/>
      <c r="EIP2" s="1835"/>
      <c r="EIQ2" s="1835"/>
      <c r="EIR2" s="1835"/>
      <c r="EIS2" s="1835"/>
      <c r="EIT2" s="1835"/>
      <c r="EIU2" s="1835"/>
      <c r="EIV2" s="1835"/>
      <c r="EIW2" s="1835"/>
      <c r="EIX2" s="1835"/>
      <c r="EIY2" s="1835"/>
      <c r="EIZ2" s="1835"/>
      <c r="EJA2" s="1835"/>
      <c r="EJB2" s="1835"/>
      <c r="EJC2" s="1835"/>
      <c r="EJD2" s="1835"/>
      <c r="EJE2" s="1835"/>
      <c r="EJF2" s="1835"/>
      <c r="EJG2" s="1835"/>
      <c r="EJH2" s="1835"/>
      <c r="EJI2" s="1835"/>
      <c r="EJJ2" s="1835"/>
      <c r="EJK2" s="1835"/>
      <c r="EJL2" s="1835"/>
      <c r="EJM2" s="1835"/>
      <c r="EJN2" s="1835"/>
      <c r="EJO2" s="1835"/>
      <c r="EJP2" s="1835"/>
      <c r="EJQ2" s="1835"/>
      <c r="EJR2" s="1835"/>
      <c r="EJS2" s="1835"/>
      <c r="EJT2" s="1835"/>
      <c r="EJU2" s="1835"/>
      <c r="EJV2" s="1835"/>
      <c r="EJW2" s="1835"/>
      <c r="EJX2" s="1835"/>
      <c r="EJY2" s="1835"/>
      <c r="EJZ2" s="1835"/>
      <c r="EKA2" s="1835"/>
      <c r="EKB2" s="1835"/>
      <c r="EKC2" s="1835"/>
      <c r="EKD2" s="1835"/>
      <c r="EKE2" s="1835"/>
      <c r="EKF2" s="1835"/>
      <c r="EKG2" s="1835"/>
      <c r="EKH2" s="1835"/>
      <c r="EKI2" s="1835"/>
      <c r="EKJ2" s="1835"/>
      <c r="EKK2" s="1835"/>
      <c r="EKL2" s="1835"/>
      <c r="EKM2" s="1835"/>
      <c r="EKN2" s="1835"/>
      <c r="EKO2" s="1835"/>
      <c r="EKP2" s="1835"/>
      <c r="EKQ2" s="1835"/>
      <c r="EKR2" s="1835"/>
      <c r="EKS2" s="1835"/>
      <c r="EKT2" s="1835"/>
      <c r="EKU2" s="1835"/>
      <c r="EKV2" s="1835"/>
      <c r="EKW2" s="1835"/>
      <c r="EKX2" s="1835"/>
      <c r="EKY2" s="1835"/>
      <c r="EKZ2" s="1835"/>
      <c r="ELA2" s="1835"/>
      <c r="ELB2" s="1835"/>
      <c r="ELC2" s="1835"/>
      <c r="ELD2" s="1835"/>
      <c r="ELE2" s="1835"/>
      <c r="ELF2" s="1835"/>
      <c r="ELG2" s="1835"/>
      <c r="ELH2" s="1835"/>
      <c r="ELI2" s="1835"/>
      <c r="ELJ2" s="1835"/>
      <c r="ELK2" s="1835"/>
      <c r="ELL2" s="1835"/>
      <c r="ELM2" s="1835"/>
      <c r="ELN2" s="1835"/>
      <c r="ELO2" s="1835"/>
      <c r="ELP2" s="1835"/>
      <c r="ELQ2" s="1835"/>
      <c r="ELR2" s="1835"/>
      <c r="ELS2" s="1835"/>
      <c r="ELT2" s="1835"/>
      <c r="ELU2" s="1835"/>
      <c r="ELV2" s="1835"/>
      <c r="ELW2" s="1835"/>
      <c r="ELX2" s="1835"/>
      <c r="ELY2" s="1835"/>
      <c r="ELZ2" s="1835"/>
      <c r="EMA2" s="1835"/>
      <c r="EMB2" s="1835"/>
      <c r="EMC2" s="1835"/>
      <c r="EMD2" s="1835"/>
      <c r="EME2" s="1835"/>
      <c r="EMF2" s="1835"/>
      <c r="EMG2" s="1835"/>
      <c r="EMH2" s="1835"/>
      <c r="EMI2" s="1835"/>
      <c r="EMJ2" s="1835"/>
      <c r="EMK2" s="1835"/>
      <c r="EML2" s="1835"/>
      <c r="EMM2" s="1835"/>
      <c r="EMN2" s="1835"/>
      <c r="EMO2" s="1835"/>
      <c r="EMP2" s="1835"/>
      <c r="EMQ2" s="1835"/>
      <c r="EMR2" s="1835"/>
      <c r="EMS2" s="1835"/>
      <c r="EMT2" s="1835"/>
      <c r="EMU2" s="1835"/>
      <c r="EMV2" s="1835"/>
      <c r="EMW2" s="1835"/>
      <c r="EMX2" s="1835"/>
      <c r="EMY2" s="1835"/>
      <c r="EMZ2" s="1835"/>
      <c r="ENA2" s="1835"/>
      <c r="ENB2" s="1835"/>
      <c r="ENC2" s="1835"/>
      <c r="END2" s="1835"/>
      <c r="ENE2" s="1835"/>
      <c r="ENF2" s="1835"/>
      <c r="ENG2" s="1835"/>
      <c r="ENH2" s="1835"/>
      <c r="ENI2" s="1835"/>
      <c r="ENJ2" s="1835"/>
      <c r="ENK2" s="1835"/>
      <c r="ENL2" s="1835"/>
      <c r="ENM2" s="1835"/>
      <c r="ENN2" s="1835"/>
      <c r="ENO2" s="1835"/>
      <c r="ENP2" s="1835"/>
      <c r="ENQ2" s="1835"/>
      <c r="ENR2" s="1835"/>
      <c r="ENS2" s="1835"/>
      <c r="ENT2" s="1835"/>
      <c r="ENU2" s="1835"/>
      <c r="ENV2" s="1835"/>
      <c r="ENW2" s="1835"/>
      <c r="ENX2" s="1835"/>
      <c r="ENY2" s="1835"/>
      <c r="ENZ2" s="1835"/>
      <c r="EOA2" s="1835"/>
      <c r="EOB2" s="1835"/>
      <c r="EOC2" s="1835"/>
      <c r="EOD2" s="1835"/>
      <c r="EOE2" s="1835"/>
      <c r="EOF2" s="1835"/>
      <c r="EOG2" s="1835"/>
      <c r="EOH2" s="1835"/>
      <c r="EOI2" s="1835"/>
      <c r="EOJ2" s="1835"/>
      <c r="EOK2" s="1835"/>
      <c r="EOL2" s="1835"/>
      <c r="EOM2" s="1835"/>
      <c r="EON2" s="1835"/>
      <c r="EOO2" s="1835"/>
      <c r="EOP2" s="1835"/>
      <c r="EOQ2" s="1835"/>
      <c r="EOR2" s="1835"/>
      <c r="EOS2" s="1835"/>
      <c r="EOT2" s="1835"/>
      <c r="EOU2" s="1835"/>
      <c r="EOV2" s="1835"/>
      <c r="EOW2" s="1835"/>
      <c r="EOX2" s="1835"/>
      <c r="EOY2" s="1835"/>
      <c r="EOZ2" s="1835"/>
      <c r="EPA2" s="1835"/>
      <c r="EPB2" s="1835"/>
      <c r="EPC2" s="1835"/>
      <c r="EPD2" s="1835"/>
      <c r="EPE2" s="1835"/>
      <c r="EPF2" s="1835"/>
      <c r="EPG2" s="1835"/>
      <c r="EPH2" s="1835"/>
      <c r="EPI2" s="1835"/>
      <c r="EPJ2" s="1835"/>
      <c r="EPK2" s="1835"/>
      <c r="EPL2" s="1835"/>
      <c r="EPM2" s="1835"/>
      <c r="EPN2" s="1835"/>
      <c r="EPO2" s="1835"/>
      <c r="EPP2" s="1835"/>
      <c r="EPQ2" s="1835"/>
      <c r="EPR2" s="1835"/>
      <c r="EPS2" s="1835"/>
      <c r="EPT2" s="1835"/>
      <c r="EPU2" s="1835"/>
      <c r="EPV2" s="1835"/>
      <c r="EPW2" s="1835"/>
      <c r="EPX2" s="1835"/>
      <c r="EPY2" s="1835"/>
      <c r="EPZ2" s="1835"/>
      <c r="EQA2" s="1835"/>
      <c r="EQB2" s="1835"/>
      <c r="EQC2" s="1835"/>
      <c r="EQD2" s="1835"/>
      <c r="EQE2" s="1835"/>
      <c r="EQF2" s="1835"/>
      <c r="EQG2" s="1835"/>
      <c r="EQH2" s="1835"/>
      <c r="EQI2" s="1835"/>
      <c r="EQJ2" s="1835"/>
      <c r="EQK2" s="1835"/>
      <c r="EQL2" s="1835"/>
      <c r="EQM2" s="1835"/>
      <c r="EQN2" s="1835"/>
      <c r="EQO2" s="1835"/>
      <c r="EQP2" s="1835"/>
      <c r="EQQ2" s="1835"/>
      <c r="EQR2" s="1835"/>
      <c r="EQS2" s="1835"/>
      <c r="EQT2" s="1835"/>
      <c r="EQU2" s="1835"/>
      <c r="EQV2" s="1835"/>
      <c r="EQW2" s="1835"/>
      <c r="EQX2" s="1835"/>
      <c r="EQY2" s="1835"/>
      <c r="EQZ2" s="1835"/>
      <c r="ERA2" s="1835"/>
      <c r="ERB2" s="1835"/>
      <c r="ERC2" s="1835"/>
      <c r="ERD2" s="1835"/>
      <c r="ERE2" s="1835"/>
      <c r="ERF2" s="1835"/>
      <c r="ERG2" s="1835"/>
      <c r="ERH2" s="1835"/>
      <c r="ERI2" s="1835"/>
      <c r="ERJ2" s="1835"/>
      <c r="ERK2" s="1835"/>
      <c r="ERL2" s="1835"/>
      <c r="ERM2" s="1835"/>
      <c r="ERN2" s="1835"/>
      <c r="ERO2" s="1835"/>
      <c r="ERP2" s="1835"/>
      <c r="ERQ2" s="1835"/>
      <c r="ERR2" s="1835"/>
      <c r="ERS2" s="1835"/>
      <c r="ERT2" s="1835"/>
      <c r="ERU2" s="1835"/>
      <c r="ERV2" s="1835"/>
      <c r="ERW2" s="1835"/>
      <c r="ERX2" s="1835"/>
      <c r="ERY2" s="1835"/>
      <c r="ERZ2" s="1835"/>
      <c r="ESA2" s="1835"/>
      <c r="ESB2" s="1835"/>
      <c r="ESC2" s="1835"/>
      <c r="ESD2" s="1835"/>
      <c r="ESE2" s="1835"/>
      <c r="ESF2" s="1835"/>
      <c r="ESG2" s="1835"/>
      <c r="ESH2" s="1835"/>
      <c r="ESI2" s="1835"/>
      <c r="ESJ2" s="1835"/>
      <c r="ESK2" s="1835"/>
      <c r="ESL2" s="1835"/>
      <c r="ESM2" s="1835"/>
      <c r="ESN2" s="1835"/>
      <c r="ESO2" s="1835"/>
      <c r="ESP2" s="1835"/>
      <c r="ESQ2" s="1835"/>
      <c r="ESR2" s="1835"/>
      <c r="ESS2" s="1835"/>
      <c r="EST2" s="1835"/>
      <c r="ESU2" s="1835"/>
      <c r="ESV2" s="1835"/>
      <c r="ESW2" s="1835"/>
      <c r="ESX2" s="1835"/>
      <c r="ESY2" s="1835"/>
      <c r="ESZ2" s="1835"/>
      <c r="ETA2" s="1835"/>
      <c r="ETB2" s="1835"/>
      <c r="ETC2" s="1835"/>
      <c r="ETD2" s="1835"/>
      <c r="ETE2" s="1835"/>
      <c r="ETF2" s="1835"/>
      <c r="ETG2" s="1835"/>
      <c r="ETH2" s="1835"/>
      <c r="ETI2" s="1835"/>
      <c r="ETJ2" s="1835"/>
      <c r="ETK2" s="1835"/>
      <c r="ETL2" s="1835"/>
      <c r="ETM2" s="1835"/>
      <c r="ETN2" s="1835"/>
      <c r="ETO2" s="1835"/>
      <c r="ETP2" s="1835"/>
      <c r="ETQ2" s="1835"/>
      <c r="ETR2" s="1835"/>
      <c r="ETS2" s="1835"/>
      <c r="ETT2" s="1835"/>
      <c r="ETU2" s="1835"/>
      <c r="ETV2" s="1835"/>
      <c r="ETW2" s="1835"/>
      <c r="ETX2" s="1835"/>
      <c r="ETY2" s="1835"/>
      <c r="ETZ2" s="1835"/>
      <c r="EUA2" s="1835"/>
      <c r="EUB2" s="1835"/>
      <c r="EUC2" s="1835"/>
      <c r="EUD2" s="1835"/>
      <c r="EUE2" s="1835"/>
      <c r="EUF2" s="1835"/>
      <c r="EUG2" s="1835"/>
      <c r="EUH2" s="1835"/>
      <c r="EUI2" s="1835"/>
      <c r="EUJ2" s="1835"/>
      <c r="EUK2" s="1835"/>
      <c r="EUL2" s="1835"/>
      <c r="EUM2" s="1835"/>
      <c r="EUN2" s="1835"/>
      <c r="EUO2" s="1835"/>
      <c r="EUP2" s="1835"/>
      <c r="EUQ2" s="1835"/>
      <c r="EUR2" s="1835"/>
      <c r="EUS2" s="1835"/>
      <c r="EUT2" s="1835"/>
      <c r="EUU2" s="1835"/>
      <c r="EUV2" s="1835"/>
      <c r="EUW2" s="1835"/>
      <c r="EUX2" s="1835"/>
      <c r="EUY2" s="1835"/>
      <c r="EUZ2" s="1835"/>
      <c r="EVA2" s="1835"/>
      <c r="EVB2" s="1835"/>
      <c r="EVC2" s="1835"/>
      <c r="EVD2" s="1835"/>
      <c r="EVE2" s="1835"/>
      <c r="EVF2" s="1835"/>
      <c r="EVG2" s="1835"/>
      <c r="EVH2" s="1835"/>
      <c r="EVI2" s="1835"/>
      <c r="EVJ2" s="1835"/>
      <c r="EVK2" s="1835"/>
      <c r="EVL2" s="1835"/>
      <c r="EVM2" s="1835"/>
      <c r="EVN2" s="1835"/>
      <c r="EVO2" s="1835"/>
      <c r="EVP2" s="1835"/>
      <c r="EVQ2" s="1835"/>
      <c r="EVR2" s="1835"/>
      <c r="EVS2" s="1835"/>
      <c r="EVT2" s="1835"/>
      <c r="EVU2" s="1835"/>
      <c r="EVV2" s="1835"/>
      <c r="EVW2" s="1835"/>
      <c r="EVX2" s="1835"/>
      <c r="EVY2" s="1835"/>
      <c r="EVZ2" s="1835"/>
      <c r="EWA2" s="1835"/>
      <c r="EWB2" s="1835"/>
      <c r="EWC2" s="1835"/>
      <c r="EWD2" s="1835"/>
      <c r="EWE2" s="1835"/>
      <c r="EWF2" s="1835"/>
      <c r="EWG2" s="1835"/>
      <c r="EWH2" s="1835"/>
      <c r="EWI2" s="1835"/>
      <c r="EWJ2" s="1835"/>
      <c r="EWK2" s="1835"/>
      <c r="EWL2" s="1835"/>
      <c r="EWM2" s="1835"/>
      <c r="EWN2" s="1835"/>
      <c r="EWO2" s="1835"/>
      <c r="EWP2" s="1835"/>
      <c r="EWQ2" s="1835"/>
      <c r="EWR2" s="1835"/>
      <c r="EWS2" s="1835"/>
      <c r="EWT2" s="1835"/>
      <c r="EWU2" s="1835"/>
      <c r="EWV2" s="1835"/>
      <c r="EWW2" s="1835"/>
      <c r="EWX2" s="1835"/>
      <c r="EWY2" s="1835"/>
      <c r="EWZ2" s="1835"/>
      <c r="EXA2" s="1835"/>
      <c r="EXB2" s="1835"/>
      <c r="EXC2" s="1835"/>
      <c r="EXD2" s="1835"/>
      <c r="EXE2" s="1835"/>
      <c r="EXF2" s="1835"/>
      <c r="EXG2" s="1835"/>
      <c r="EXH2" s="1835"/>
      <c r="EXI2" s="1835"/>
      <c r="EXJ2" s="1835"/>
      <c r="EXK2" s="1835"/>
      <c r="EXL2" s="1835"/>
      <c r="EXM2" s="1835"/>
      <c r="EXN2" s="1835"/>
      <c r="EXO2" s="1835"/>
      <c r="EXP2" s="1835"/>
      <c r="EXQ2" s="1835"/>
      <c r="EXR2" s="1835"/>
      <c r="EXS2" s="1835"/>
      <c r="EXT2" s="1835"/>
      <c r="EXU2" s="1835"/>
      <c r="EXV2" s="1835"/>
      <c r="EXW2" s="1835"/>
      <c r="EXX2" s="1835"/>
      <c r="EXY2" s="1835"/>
      <c r="EXZ2" s="1835"/>
      <c r="EYA2" s="1835"/>
      <c r="EYB2" s="1835"/>
      <c r="EYC2" s="1835"/>
      <c r="EYD2" s="1835"/>
      <c r="EYE2" s="1835"/>
      <c r="EYF2" s="1835"/>
      <c r="EYG2" s="1835"/>
      <c r="EYH2" s="1835"/>
      <c r="EYI2" s="1835"/>
      <c r="EYJ2" s="1835"/>
      <c r="EYK2" s="1835"/>
      <c r="EYL2" s="1835"/>
      <c r="EYM2" s="1835"/>
      <c r="EYN2" s="1835"/>
      <c r="EYO2" s="1835"/>
      <c r="EYP2" s="1835"/>
      <c r="EYQ2" s="1835"/>
      <c r="EYR2" s="1835"/>
      <c r="EYS2" s="1835"/>
      <c r="EYT2" s="1835"/>
      <c r="EYU2" s="1835"/>
      <c r="EYV2" s="1835"/>
      <c r="EYW2" s="1835"/>
      <c r="EYX2" s="1835"/>
      <c r="EYY2" s="1835"/>
      <c r="EYZ2" s="1835"/>
      <c r="EZA2" s="1835"/>
      <c r="EZB2" s="1835"/>
      <c r="EZC2" s="1835"/>
      <c r="EZD2" s="1835"/>
      <c r="EZE2" s="1835"/>
      <c r="EZF2" s="1835"/>
      <c r="EZG2" s="1835"/>
      <c r="EZH2" s="1835"/>
      <c r="EZI2" s="1835"/>
      <c r="EZJ2" s="1835"/>
      <c r="EZK2" s="1835"/>
      <c r="EZL2" s="1835"/>
      <c r="EZM2" s="1835"/>
      <c r="EZN2" s="1835"/>
      <c r="EZO2" s="1835"/>
      <c r="EZP2" s="1835"/>
      <c r="EZQ2" s="1835"/>
      <c r="EZR2" s="1835"/>
      <c r="EZS2" s="1835"/>
      <c r="EZT2" s="1835"/>
      <c r="EZU2" s="1835"/>
      <c r="EZV2" s="1835"/>
      <c r="EZW2" s="1835"/>
      <c r="EZX2" s="1835"/>
      <c r="EZY2" s="1835"/>
      <c r="EZZ2" s="1835"/>
      <c r="FAA2" s="1835"/>
      <c r="FAB2" s="1835"/>
      <c r="FAC2" s="1835"/>
      <c r="FAD2" s="1835"/>
      <c r="FAE2" s="1835"/>
      <c r="FAF2" s="1835"/>
      <c r="FAG2" s="1835"/>
      <c r="FAH2" s="1835"/>
      <c r="FAI2" s="1835"/>
      <c r="FAJ2" s="1835"/>
      <c r="FAK2" s="1835"/>
      <c r="FAL2" s="1835"/>
      <c r="FAM2" s="1835"/>
      <c r="FAN2" s="1835"/>
      <c r="FAO2" s="1835"/>
      <c r="FAP2" s="1835"/>
      <c r="FAQ2" s="1835"/>
      <c r="FAR2" s="1835"/>
      <c r="FAS2" s="1835"/>
      <c r="FAT2" s="1835"/>
      <c r="FAU2" s="1835"/>
      <c r="FAV2" s="1835"/>
      <c r="FAW2" s="1835"/>
      <c r="FAX2" s="1835"/>
      <c r="FAY2" s="1835"/>
      <c r="FAZ2" s="1835"/>
      <c r="FBA2" s="1835"/>
      <c r="FBB2" s="1835"/>
      <c r="FBC2" s="1835"/>
      <c r="FBD2" s="1835"/>
      <c r="FBE2" s="1835"/>
      <c r="FBF2" s="1835"/>
      <c r="FBG2" s="1835"/>
      <c r="FBH2" s="1835"/>
      <c r="FBI2" s="1835"/>
      <c r="FBJ2" s="1835"/>
      <c r="FBK2" s="1835"/>
      <c r="FBL2" s="1835"/>
      <c r="FBM2" s="1835"/>
      <c r="FBN2" s="1835"/>
      <c r="FBO2" s="1835"/>
      <c r="FBP2" s="1835"/>
      <c r="FBQ2" s="1835"/>
      <c r="FBR2" s="1835"/>
      <c r="FBS2" s="1835"/>
      <c r="FBT2" s="1835"/>
      <c r="FBU2" s="1835"/>
      <c r="FBV2" s="1835"/>
      <c r="FBW2" s="1835"/>
      <c r="FBX2" s="1835"/>
      <c r="FBY2" s="1835"/>
      <c r="FBZ2" s="1835"/>
      <c r="FCA2" s="1835"/>
      <c r="FCB2" s="1835"/>
      <c r="FCC2" s="1835"/>
      <c r="FCD2" s="1835"/>
      <c r="FCE2" s="1835"/>
      <c r="FCF2" s="1835"/>
      <c r="FCG2" s="1835"/>
      <c r="FCH2" s="1835"/>
      <c r="FCI2" s="1835"/>
      <c r="FCJ2" s="1835"/>
      <c r="FCK2" s="1835"/>
      <c r="FCL2" s="1835"/>
      <c r="FCM2" s="1835"/>
      <c r="FCN2" s="1835"/>
      <c r="FCO2" s="1835"/>
      <c r="FCP2" s="1835"/>
      <c r="FCQ2" s="1835"/>
      <c r="FCR2" s="1835"/>
      <c r="FCS2" s="1835"/>
      <c r="FCT2" s="1835"/>
      <c r="FCU2" s="1835"/>
      <c r="FCV2" s="1835"/>
      <c r="FCW2" s="1835"/>
      <c r="FCX2" s="1835"/>
      <c r="FCY2" s="1835"/>
      <c r="FCZ2" s="1835"/>
      <c r="FDA2" s="1835"/>
      <c r="FDB2" s="1835"/>
      <c r="FDC2" s="1835"/>
      <c r="FDD2" s="1835"/>
      <c r="FDE2" s="1835"/>
      <c r="FDF2" s="1835"/>
      <c r="FDG2" s="1835"/>
      <c r="FDH2" s="1835"/>
      <c r="FDI2" s="1835"/>
      <c r="FDJ2" s="1835"/>
      <c r="FDK2" s="1835"/>
      <c r="FDL2" s="1835"/>
      <c r="FDM2" s="1835"/>
      <c r="FDN2" s="1835"/>
      <c r="FDO2" s="1835"/>
      <c r="FDP2" s="1835"/>
      <c r="FDQ2" s="1835"/>
      <c r="FDR2" s="1835"/>
      <c r="FDS2" s="1835"/>
      <c r="FDT2" s="1835"/>
      <c r="FDU2" s="1835"/>
      <c r="FDV2" s="1835"/>
      <c r="FDW2" s="1835"/>
      <c r="FDX2" s="1835"/>
      <c r="FDY2" s="1835"/>
      <c r="FDZ2" s="1835"/>
      <c r="FEA2" s="1835"/>
      <c r="FEB2" s="1835"/>
      <c r="FEC2" s="1835"/>
      <c r="FED2" s="1835"/>
      <c r="FEE2" s="1835"/>
      <c r="FEF2" s="1835"/>
      <c r="FEG2" s="1835"/>
      <c r="FEH2" s="1835"/>
      <c r="FEI2" s="1835"/>
      <c r="FEJ2" s="1835"/>
      <c r="FEK2" s="1835"/>
      <c r="FEL2" s="1835"/>
      <c r="FEM2" s="1835"/>
      <c r="FEN2" s="1835"/>
      <c r="FEO2" s="1835"/>
      <c r="FEP2" s="1835"/>
      <c r="FEQ2" s="1835"/>
      <c r="FER2" s="1835"/>
      <c r="FES2" s="1835"/>
      <c r="FET2" s="1835"/>
      <c r="FEU2" s="1835"/>
      <c r="FEV2" s="1835"/>
      <c r="FEW2" s="1835"/>
      <c r="FEX2" s="1835"/>
      <c r="FEY2" s="1835"/>
      <c r="FEZ2" s="1835"/>
      <c r="FFA2" s="1835"/>
      <c r="FFB2" s="1835"/>
      <c r="FFC2" s="1835"/>
      <c r="FFD2" s="1835"/>
      <c r="FFE2" s="1835"/>
      <c r="FFF2" s="1835"/>
      <c r="FFG2" s="1835"/>
      <c r="FFH2" s="1835"/>
      <c r="FFI2" s="1835"/>
      <c r="FFJ2" s="1835"/>
      <c r="FFK2" s="1835"/>
      <c r="FFL2" s="1835"/>
      <c r="FFM2" s="1835"/>
      <c r="FFN2" s="1835"/>
      <c r="FFO2" s="1835"/>
      <c r="FFP2" s="1835"/>
      <c r="FFQ2" s="1835"/>
      <c r="FFR2" s="1835"/>
      <c r="FFS2" s="1835"/>
      <c r="FFT2" s="1835"/>
      <c r="FFU2" s="1835"/>
      <c r="FFV2" s="1835"/>
      <c r="FFW2" s="1835"/>
      <c r="FFX2" s="1835"/>
      <c r="FFY2" s="1835"/>
      <c r="FFZ2" s="1835"/>
      <c r="FGA2" s="1835"/>
      <c r="FGB2" s="1835"/>
      <c r="FGC2" s="1835"/>
      <c r="FGD2" s="1835"/>
      <c r="FGE2" s="1835"/>
      <c r="FGF2" s="1835"/>
      <c r="FGG2" s="1835"/>
      <c r="FGH2" s="1835"/>
      <c r="FGI2" s="1835"/>
      <c r="FGJ2" s="1835"/>
      <c r="FGK2" s="1835"/>
      <c r="FGL2" s="1835"/>
      <c r="FGM2" s="1835"/>
      <c r="FGN2" s="1835"/>
      <c r="FGO2" s="1835"/>
      <c r="FGP2" s="1835"/>
      <c r="FGQ2" s="1835"/>
      <c r="FGR2" s="1835"/>
      <c r="FGS2" s="1835"/>
      <c r="FGT2" s="1835"/>
      <c r="FGU2" s="1835"/>
      <c r="FGV2" s="1835"/>
      <c r="FGW2" s="1835"/>
      <c r="FGX2" s="1835"/>
      <c r="FGY2" s="1835"/>
      <c r="FGZ2" s="1835"/>
      <c r="FHA2" s="1835"/>
      <c r="FHB2" s="1835"/>
      <c r="FHC2" s="1835"/>
      <c r="FHD2" s="1835"/>
      <c r="FHE2" s="1835"/>
      <c r="FHF2" s="1835"/>
      <c r="FHG2" s="1835"/>
      <c r="FHH2" s="1835"/>
      <c r="FHI2" s="1835"/>
      <c r="FHJ2" s="1835"/>
      <c r="FHK2" s="1835"/>
      <c r="FHL2" s="1835"/>
      <c r="FHM2" s="1835"/>
      <c r="FHN2" s="1835"/>
      <c r="FHO2" s="1835"/>
      <c r="FHP2" s="1835"/>
      <c r="FHQ2" s="1835"/>
      <c r="FHR2" s="1835"/>
      <c r="FHS2" s="1835"/>
      <c r="FHT2" s="1835"/>
      <c r="FHU2" s="1835"/>
      <c r="FHV2" s="1835"/>
      <c r="FHW2" s="1835"/>
      <c r="FHX2" s="1835"/>
      <c r="FHY2" s="1835"/>
      <c r="FHZ2" s="1835"/>
      <c r="FIA2" s="1835"/>
      <c r="FIB2" s="1835"/>
      <c r="FIC2" s="1835"/>
      <c r="FID2" s="1835"/>
      <c r="FIE2" s="1835"/>
      <c r="FIF2" s="1835"/>
      <c r="FIG2" s="1835"/>
      <c r="FIH2" s="1835"/>
      <c r="FII2" s="1835"/>
      <c r="FIJ2" s="1835"/>
      <c r="FIK2" s="1835"/>
      <c r="FIL2" s="1835"/>
      <c r="FIM2" s="1835"/>
      <c r="FIN2" s="1835"/>
      <c r="FIO2" s="1835"/>
      <c r="FIP2" s="1835"/>
      <c r="FIQ2" s="1835"/>
      <c r="FIR2" s="1835"/>
      <c r="FIS2" s="1835"/>
      <c r="FIT2" s="1835"/>
      <c r="FIU2" s="1835"/>
      <c r="FIV2" s="1835"/>
      <c r="FIW2" s="1835"/>
      <c r="FIX2" s="1835"/>
      <c r="FIY2" s="1835"/>
      <c r="FIZ2" s="1835"/>
      <c r="FJA2" s="1835"/>
      <c r="FJB2" s="1835"/>
      <c r="FJC2" s="1835"/>
      <c r="FJD2" s="1835"/>
      <c r="FJE2" s="1835"/>
      <c r="FJF2" s="1835"/>
      <c r="FJG2" s="1835"/>
      <c r="FJH2" s="1835"/>
      <c r="FJI2" s="1835"/>
      <c r="FJJ2" s="1835"/>
      <c r="FJK2" s="1835"/>
      <c r="FJL2" s="1835"/>
      <c r="FJM2" s="1835"/>
      <c r="FJN2" s="1835"/>
      <c r="FJO2" s="1835"/>
      <c r="FJP2" s="1835"/>
      <c r="FJQ2" s="1835"/>
      <c r="FJR2" s="1835"/>
      <c r="FJS2" s="1835"/>
      <c r="FJT2" s="1835"/>
      <c r="FJU2" s="1835"/>
      <c r="FJV2" s="1835"/>
      <c r="FJW2" s="1835"/>
      <c r="FJX2" s="1835"/>
      <c r="FJY2" s="1835"/>
      <c r="FJZ2" s="1835"/>
      <c r="FKA2" s="1835"/>
      <c r="FKB2" s="1835"/>
      <c r="FKC2" s="1835"/>
      <c r="FKD2" s="1835"/>
      <c r="FKE2" s="1835"/>
      <c r="FKF2" s="1835"/>
      <c r="FKG2" s="1835"/>
      <c r="FKH2" s="1835"/>
      <c r="FKI2" s="1835"/>
      <c r="FKJ2" s="1835"/>
      <c r="FKK2" s="1835"/>
      <c r="FKL2" s="1835"/>
      <c r="FKM2" s="1835"/>
      <c r="FKN2" s="1835"/>
      <c r="FKO2" s="1835"/>
      <c r="FKP2" s="1835"/>
      <c r="FKQ2" s="1835"/>
      <c r="FKR2" s="1835"/>
      <c r="FKS2" s="1835"/>
      <c r="FKT2" s="1835"/>
      <c r="FKU2" s="1835"/>
      <c r="FKV2" s="1835"/>
      <c r="FKW2" s="1835"/>
      <c r="FKX2" s="1835"/>
      <c r="FKY2" s="1835"/>
      <c r="FKZ2" s="1835"/>
      <c r="FLA2" s="1835"/>
      <c r="FLB2" s="1835"/>
      <c r="FLC2" s="1835"/>
      <c r="FLD2" s="1835"/>
      <c r="FLE2" s="1835"/>
      <c r="FLF2" s="1835"/>
      <c r="FLG2" s="1835"/>
      <c r="FLH2" s="1835"/>
      <c r="FLI2" s="1835"/>
      <c r="FLJ2" s="1835"/>
      <c r="FLK2" s="1835"/>
      <c r="FLL2" s="1835"/>
      <c r="FLM2" s="1835"/>
      <c r="FLN2" s="1835"/>
      <c r="FLO2" s="1835"/>
      <c r="FLP2" s="1835"/>
      <c r="FLQ2" s="1835"/>
      <c r="FLR2" s="1835"/>
      <c r="FLS2" s="1835"/>
      <c r="FLT2" s="1835"/>
      <c r="FLU2" s="1835"/>
      <c r="FLV2" s="1835"/>
      <c r="FLW2" s="1835"/>
      <c r="FLX2" s="1835"/>
      <c r="FLY2" s="1835"/>
      <c r="FLZ2" s="1835"/>
      <c r="FMA2" s="1835"/>
      <c r="FMB2" s="1835"/>
      <c r="FMC2" s="1835"/>
      <c r="FMD2" s="1835"/>
      <c r="FME2" s="1835"/>
      <c r="FMF2" s="1835"/>
      <c r="FMG2" s="1835"/>
      <c r="FMH2" s="1835"/>
      <c r="FMI2" s="1835"/>
      <c r="FMJ2" s="1835"/>
      <c r="FMK2" s="1835"/>
      <c r="FML2" s="1835"/>
      <c r="FMM2" s="1835"/>
      <c r="FMN2" s="1835"/>
      <c r="FMO2" s="1835"/>
      <c r="FMP2" s="1835"/>
      <c r="FMQ2" s="1835"/>
      <c r="FMR2" s="1835"/>
      <c r="FMS2" s="1835"/>
      <c r="FMT2" s="1835"/>
      <c r="FMU2" s="1835"/>
      <c r="FMV2" s="1835"/>
      <c r="FMW2" s="1835"/>
      <c r="FMX2" s="1835"/>
      <c r="FMY2" s="1835"/>
      <c r="FMZ2" s="1835"/>
      <c r="FNA2" s="1835"/>
      <c r="FNB2" s="1835"/>
      <c r="FNC2" s="1835"/>
      <c r="FND2" s="1835"/>
      <c r="FNE2" s="1835"/>
      <c r="FNF2" s="1835"/>
      <c r="FNG2" s="1835"/>
      <c r="FNH2" s="1835"/>
      <c r="FNI2" s="1835"/>
      <c r="FNJ2" s="1835"/>
      <c r="FNK2" s="1835"/>
      <c r="FNL2" s="1835"/>
      <c r="FNM2" s="1835"/>
      <c r="FNN2" s="1835"/>
      <c r="FNO2" s="1835"/>
      <c r="FNP2" s="1835"/>
      <c r="FNQ2" s="1835"/>
      <c r="FNR2" s="1835"/>
      <c r="FNS2" s="1835"/>
      <c r="FNT2" s="1835"/>
      <c r="FNU2" s="1835"/>
      <c r="FNV2" s="1835"/>
      <c r="FNW2" s="1835"/>
      <c r="FNX2" s="1835"/>
      <c r="FNY2" s="1835"/>
      <c r="FNZ2" s="1835"/>
      <c r="FOA2" s="1835"/>
      <c r="FOB2" s="1835"/>
      <c r="FOC2" s="1835"/>
      <c r="FOD2" s="1835"/>
      <c r="FOE2" s="1835"/>
      <c r="FOF2" s="1835"/>
      <c r="FOG2" s="1835"/>
      <c r="FOH2" s="1835"/>
      <c r="FOI2" s="1835"/>
      <c r="FOJ2" s="1835"/>
      <c r="FOK2" s="1835"/>
      <c r="FOL2" s="1835"/>
      <c r="FOM2" s="1835"/>
      <c r="FON2" s="1835"/>
      <c r="FOO2" s="1835"/>
      <c r="FOP2" s="1835"/>
      <c r="FOQ2" s="1835"/>
      <c r="FOR2" s="1835"/>
      <c r="FOS2" s="1835"/>
      <c r="FOT2" s="1835"/>
      <c r="FOU2" s="1835"/>
      <c r="FOV2" s="1835"/>
      <c r="FOW2" s="1835"/>
      <c r="FOX2" s="1835"/>
      <c r="FOY2" s="1835"/>
      <c r="FOZ2" s="1835"/>
      <c r="FPA2" s="1835"/>
      <c r="FPB2" s="1835"/>
      <c r="FPC2" s="1835"/>
      <c r="FPD2" s="1835"/>
      <c r="FPE2" s="1835"/>
      <c r="FPF2" s="1835"/>
      <c r="FPG2" s="1835"/>
      <c r="FPH2" s="1835"/>
      <c r="FPI2" s="1835"/>
      <c r="FPJ2" s="1835"/>
      <c r="FPK2" s="1835"/>
      <c r="FPL2" s="1835"/>
      <c r="FPM2" s="1835"/>
      <c r="FPN2" s="1835"/>
      <c r="FPO2" s="1835"/>
      <c r="FPP2" s="1835"/>
      <c r="FPQ2" s="1835"/>
      <c r="FPR2" s="1835"/>
      <c r="FPS2" s="1835"/>
      <c r="FPT2" s="1835"/>
      <c r="FPU2" s="1835"/>
      <c r="FPV2" s="1835"/>
      <c r="FPW2" s="1835"/>
      <c r="FPX2" s="1835"/>
      <c r="FPY2" s="1835"/>
      <c r="FPZ2" s="1835"/>
      <c r="FQA2" s="1835"/>
      <c r="FQB2" s="1835"/>
      <c r="FQC2" s="1835"/>
      <c r="FQD2" s="1835"/>
      <c r="FQE2" s="1835"/>
      <c r="FQF2" s="1835"/>
      <c r="FQG2" s="1835"/>
      <c r="FQH2" s="1835"/>
      <c r="FQI2" s="1835"/>
      <c r="FQJ2" s="1835"/>
      <c r="FQK2" s="1835"/>
      <c r="FQL2" s="1835"/>
      <c r="FQM2" s="1835"/>
      <c r="FQN2" s="1835"/>
      <c r="FQO2" s="1835"/>
      <c r="FQP2" s="1835"/>
      <c r="FQQ2" s="1835"/>
      <c r="FQR2" s="1835"/>
      <c r="FQS2" s="1835"/>
      <c r="FQT2" s="1835"/>
      <c r="FQU2" s="1835"/>
      <c r="FQV2" s="1835"/>
      <c r="FQW2" s="1835"/>
      <c r="FQX2" s="1835"/>
      <c r="FQY2" s="1835"/>
      <c r="FQZ2" s="1835"/>
      <c r="FRA2" s="1835"/>
      <c r="FRB2" s="1835"/>
      <c r="FRC2" s="1835"/>
      <c r="FRD2" s="1835"/>
      <c r="FRE2" s="1835"/>
      <c r="FRF2" s="1835"/>
      <c r="FRG2" s="1835"/>
      <c r="FRH2" s="1835"/>
      <c r="FRI2" s="1835"/>
      <c r="FRJ2" s="1835"/>
      <c r="FRK2" s="1835"/>
      <c r="FRL2" s="1835"/>
      <c r="FRM2" s="1835"/>
      <c r="FRN2" s="1835"/>
      <c r="FRO2" s="1835"/>
      <c r="FRP2" s="1835"/>
      <c r="FRQ2" s="1835"/>
      <c r="FRR2" s="1835"/>
      <c r="FRS2" s="1835"/>
      <c r="FRT2" s="1835"/>
      <c r="FRU2" s="1835"/>
      <c r="FRV2" s="1835"/>
      <c r="FRW2" s="1835"/>
      <c r="FRX2" s="1835"/>
      <c r="FRY2" s="1835"/>
      <c r="FRZ2" s="1835"/>
      <c r="FSA2" s="1835"/>
      <c r="FSB2" s="1835"/>
      <c r="FSC2" s="1835"/>
      <c r="FSD2" s="1835"/>
      <c r="FSE2" s="1835"/>
      <c r="FSF2" s="1835"/>
      <c r="FSG2" s="1835"/>
      <c r="FSH2" s="1835"/>
      <c r="FSI2" s="1835"/>
      <c r="FSJ2" s="1835"/>
      <c r="FSK2" s="1835"/>
      <c r="FSL2" s="1835"/>
      <c r="FSM2" s="1835"/>
      <c r="FSN2" s="1835"/>
      <c r="FSO2" s="1835"/>
      <c r="FSP2" s="1835"/>
      <c r="FSQ2" s="1835"/>
      <c r="FSR2" s="1835"/>
      <c r="FSS2" s="1835"/>
      <c r="FST2" s="1835"/>
      <c r="FSU2" s="1835"/>
      <c r="FSV2" s="1835"/>
      <c r="FSW2" s="1835"/>
      <c r="FSX2" s="1835"/>
      <c r="FSY2" s="1835"/>
      <c r="FSZ2" s="1835"/>
      <c r="FTA2" s="1835"/>
      <c r="FTB2" s="1835"/>
      <c r="FTC2" s="1835"/>
      <c r="FTD2" s="1835"/>
      <c r="FTE2" s="1835"/>
      <c r="FTF2" s="1835"/>
      <c r="FTG2" s="1835"/>
      <c r="FTH2" s="1835"/>
      <c r="FTI2" s="1835"/>
      <c r="FTJ2" s="1835"/>
      <c r="FTK2" s="1835"/>
      <c r="FTL2" s="1835"/>
      <c r="FTM2" s="1835"/>
      <c r="FTN2" s="1835"/>
      <c r="FTO2" s="1835"/>
      <c r="FTP2" s="1835"/>
      <c r="FTQ2" s="1835"/>
      <c r="FTR2" s="1835"/>
      <c r="FTS2" s="1835"/>
      <c r="FTT2" s="1835"/>
      <c r="FTU2" s="1835"/>
      <c r="FTV2" s="1835"/>
      <c r="FTW2" s="1835"/>
      <c r="FTX2" s="1835"/>
      <c r="FTY2" s="1835"/>
      <c r="FTZ2" s="1835"/>
      <c r="FUA2" s="1835"/>
      <c r="FUB2" s="1835"/>
      <c r="FUC2" s="1835"/>
      <c r="FUD2" s="1835"/>
      <c r="FUE2" s="1835"/>
      <c r="FUF2" s="1835"/>
      <c r="FUG2" s="1835"/>
      <c r="FUH2" s="1835"/>
      <c r="FUI2" s="1835"/>
      <c r="FUJ2" s="1835"/>
      <c r="FUK2" s="1835"/>
      <c r="FUL2" s="1835"/>
      <c r="FUM2" s="1835"/>
      <c r="FUN2" s="1835"/>
      <c r="FUO2" s="1835"/>
      <c r="FUP2" s="1835"/>
      <c r="FUQ2" s="1835"/>
      <c r="FUR2" s="1835"/>
      <c r="FUS2" s="1835"/>
      <c r="FUT2" s="1835"/>
      <c r="FUU2" s="1835"/>
      <c r="FUV2" s="1835"/>
      <c r="FUW2" s="1835"/>
      <c r="FUX2" s="1835"/>
      <c r="FUY2" s="1835"/>
      <c r="FUZ2" s="1835"/>
      <c r="FVA2" s="1835"/>
      <c r="FVB2" s="1835"/>
      <c r="FVC2" s="1835"/>
      <c r="FVD2" s="1835"/>
      <c r="FVE2" s="1835"/>
      <c r="FVF2" s="1835"/>
      <c r="FVG2" s="1835"/>
      <c r="FVH2" s="1835"/>
      <c r="FVI2" s="1835"/>
      <c r="FVJ2" s="1835"/>
      <c r="FVK2" s="1835"/>
      <c r="FVL2" s="1835"/>
      <c r="FVM2" s="1835"/>
      <c r="FVN2" s="1835"/>
      <c r="FVO2" s="1835"/>
      <c r="FVP2" s="1835"/>
      <c r="FVQ2" s="1835"/>
      <c r="FVR2" s="1835"/>
      <c r="FVS2" s="1835"/>
      <c r="FVT2" s="1835"/>
      <c r="FVU2" s="1835"/>
      <c r="FVV2" s="1835"/>
      <c r="FVW2" s="1835"/>
      <c r="FVX2" s="1835"/>
      <c r="FVY2" s="1835"/>
      <c r="FVZ2" s="1835"/>
      <c r="FWA2" s="1835"/>
      <c r="FWB2" s="1835"/>
      <c r="FWC2" s="1835"/>
      <c r="FWD2" s="1835"/>
      <c r="FWE2" s="1835"/>
      <c r="FWF2" s="1835"/>
      <c r="FWG2" s="1835"/>
      <c r="FWH2" s="1835"/>
      <c r="FWI2" s="1835"/>
      <c r="FWJ2" s="1835"/>
      <c r="FWK2" s="1835"/>
      <c r="FWL2" s="1835"/>
      <c r="FWM2" s="1835"/>
      <c r="FWN2" s="1835"/>
      <c r="FWO2" s="1835"/>
      <c r="FWP2" s="1835"/>
      <c r="FWQ2" s="1835"/>
      <c r="FWR2" s="1835"/>
      <c r="FWS2" s="1835"/>
      <c r="FWT2" s="1835"/>
      <c r="FWU2" s="1835"/>
      <c r="FWV2" s="1835"/>
      <c r="FWW2" s="1835"/>
      <c r="FWX2" s="1835"/>
      <c r="FWY2" s="1835"/>
      <c r="FWZ2" s="1835"/>
      <c r="FXA2" s="1835"/>
      <c r="FXB2" s="1835"/>
      <c r="FXC2" s="1835"/>
      <c r="FXD2" s="1835"/>
      <c r="FXE2" s="1835"/>
      <c r="FXF2" s="1835"/>
      <c r="FXG2" s="1835"/>
      <c r="FXH2" s="1835"/>
      <c r="FXI2" s="1835"/>
      <c r="FXJ2" s="1835"/>
      <c r="FXK2" s="1835"/>
      <c r="FXL2" s="1835"/>
      <c r="FXM2" s="1835"/>
      <c r="FXN2" s="1835"/>
      <c r="FXO2" s="1835"/>
      <c r="FXP2" s="1835"/>
      <c r="FXQ2" s="1835"/>
      <c r="FXR2" s="1835"/>
      <c r="FXS2" s="1835"/>
      <c r="FXT2" s="1835"/>
      <c r="FXU2" s="1835"/>
      <c r="FXV2" s="1835"/>
      <c r="FXW2" s="1835"/>
      <c r="FXX2" s="1835"/>
      <c r="FXY2" s="1835"/>
      <c r="FXZ2" s="1835"/>
      <c r="FYA2" s="1835"/>
      <c r="FYB2" s="1835"/>
      <c r="FYC2" s="1835"/>
      <c r="FYD2" s="1835"/>
      <c r="FYE2" s="1835"/>
      <c r="FYF2" s="1835"/>
      <c r="FYG2" s="1835"/>
      <c r="FYH2" s="1835"/>
      <c r="FYI2" s="1835"/>
      <c r="FYJ2" s="1835"/>
      <c r="FYK2" s="1835"/>
      <c r="FYL2" s="1835"/>
      <c r="FYM2" s="1835"/>
      <c r="FYN2" s="1835"/>
      <c r="FYO2" s="1835"/>
      <c r="FYP2" s="1835"/>
      <c r="FYQ2" s="1835"/>
      <c r="FYR2" s="1835"/>
      <c r="FYS2" s="1835"/>
      <c r="FYT2" s="1835"/>
      <c r="FYU2" s="1835"/>
      <c r="FYV2" s="1835"/>
      <c r="FYW2" s="1835"/>
      <c r="FYX2" s="1835"/>
      <c r="FYY2" s="1835"/>
      <c r="FYZ2" s="1835"/>
      <c r="FZA2" s="1835"/>
      <c r="FZB2" s="1835"/>
      <c r="FZC2" s="1835"/>
      <c r="FZD2" s="1835"/>
      <c r="FZE2" s="1835"/>
      <c r="FZF2" s="1835"/>
      <c r="FZG2" s="1835"/>
      <c r="FZH2" s="1835"/>
      <c r="FZI2" s="1835"/>
      <c r="FZJ2" s="1835"/>
      <c r="FZK2" s="1835"/>
      <c r="FZL2" s="1835"/>
      <c r="FZM2" s="1835"/>
      <c r="FZN2" s="1835"/>
      <c r="FZO2" s="1835"/>
      <c r="FZP2" s="1835"/>
      <c r="FZQ2" s="1835"/>
      <c r="FZR2" s="1835"/>
      <c r="FZS2" s="1835"/>
      <c r="FZT2" s="1835"/>
      <c r="FZU2" s="1835"/>
      <c r="FZV2" s="1835"/>
      <c r="FZW2" s="1835"/>
      <c r="FZX2" s="1835"/>
      <c r="FZY2" s="1835"/>
      <c r="FZZ2" s="1835"/>
      <c r="GAA2" s="1835"/>
      <c r="GAB2" s="1835"/>
      <c r="GAC2" s="1835"/>
      <c r="GAD2" s="1835"/>
      <c r="GAE2" s="1835"/>
      <c r="GAF2" s="1835"/>
      <c r="GAG2" s="1835"/>
      <c r="GAH2" s="1835"/>
      <c r="GAI2" s="1835"/>
      <c r="GAJ2" s="1835"/>
      <c r="GAK2" s="1835"/>
      <c r="GAL2" s="1835"/>
      <c r="GAM2" s="1835"/>
      <c r="GAN2" s="1835"/>
      <c r="GAO2" s="1835"/>
      <c r="GAP2" s="1835"/>
      <c r="GAQ2" s="1835"/>
      <c r="GAR2" s="1835"/>
      <c r="GAS2" s="1835"/>
      <c r="GAT2" s="1835"/>
      <c r="GAU2" s="1835"/>
      <c r="GAV2" s="1835"/>
      <c r="GAW2" s="1835"/>
      <c r="GAX2" s="1835"/>
      <c r="GAY2" s="1835"/>
      <c r="GAZ2" s="1835"/>
      <c r="GBA2" s="1835"/>
      <c r="GBB2" s="1835"/>
      <c r="GBC2" s="1835"/>
      <c r="GBD2" s="1835"/>
      <c r="GBE2" s="1835"/>
      <c r="GBF2" s="1835"/>
      <c r="GBG2" s="1835"/>
      <c r="GBH2" s="1835"/>
      <c r="GBI2" s="1835"/>
      <c r="GBJ2" s="1835"/>
      <c r="GBK2" s="1835"/>
      <c r="GBL2" s="1835"/>
      <c r="GBM2" s="1835"/>
      <c r="GBN2" s="1835"/>
      <c r="GBO2" s="1835"/>
      <c r="GBP2" s="1835"/>
      <c r="GBQ2" s="1835"/>
      <c r="GBR2" s="1835"/>
      <c r="GBS2" s="1835"/>
      <c r="GBT2" s="1835"/>
      <c r="GBU2" s="1835"/>
      <c r="GBV2" s="1835"/>
      <c r="GBW2" s="1835"/>
      <c r="GBX2" s="1835"/>
      <c r="GBY2" s="1835"/>
      <c r="GBZ2" s="1835"/>
      <c r="GCA2" s="1835"/>
      <c r="GCB2" s="1835"/>
      <c r="GCC2" s="1835"/>
      <c r="GCD2" s="1835"/>
      <c r="GCE2" s="1835"/>
      <c r="GCF2" s="1835"/>
      <c r="GCG2" s="1835"/>
      <c r="GCH2" s="1835"/>
      <c r="GCI2" s="1835"/>
      <c r="GCJ2" s="1835"/>
      <c r="GCK2" s="1835"/>
      <c r="GCL2" s="1835"/>
      <c r="GCM2" s="1835"/>
      <c r="GCN2" s="1835"/>
      <c r="GCO2" s="1835"/>
      <c r="GCP2" s="1835"/>
      <c r="GCQ2" s="1835"/>
      <c r="GCR2" s="1835"/>
      <c r="GCS2" s="1835"/>
      <c r="GCT2" s="1835"/>
      <c r="GCU2" s="1835"/>
      <c r="GCV2" s="1835"/>
      <c r="GCW2" s="1835"/>
      <c r="GCX2" s="1835"/>
      <c r="GCY2" s="1835"/>
      <c r="GCZ2" s="1835"/>
      <c r="GDA2" s="1835"/>
      <c r="GDB2" s="1835"/>
      <c r="GDC2" s="1835"/>
      <c r="GDD2" s="1835"/>
      <c r="GDE2" s="1835"/>
      <c r="GDF2" s="1835"/>
      <c r="GDG2" s="1835"/>
      <c r="GDH2" s="1835"/>
      <c r="GDI2" s="1835"/>
      <c r="GDJ2" s="1835"/>
      <c r="GDK2" s="1835"/>
      <c r="GDL2" s="1835"/>
      <c r="GDM2" s="1835"/>
      <c r="GDN2" s="1835"/>
      <c r="GDO2" s="1835"/>
      <c r="GDP2" s="1835"/>
      <c r="GDQ2" s="1835"/>
      <c r="GDR2" s="1835"/>
      <c r="GDS2" s="1835"/>
      <c r="GDT2" s="1835"/>
      <c r="GDU2" s="1835"/>
      <c r="GDV2" s="1835"/>
      <c r="GDW2" s="1835"/>
      <c r="GDX2" s="1835"/>
      <c r="GDY2" s="1835"/>
      <c r="GDZ2" s="1835"/>
      <c r="GEA2" s="1835"/>
      <c r="GEB2" s="1835"/>
      <c r="GEC2" s="1835"/>
      <c r="GED2" s="1835"/>
      <c r="GEE2" s="1835"/>
      <c r="GEF2" s="1835"/>
      <c r="GEG2" s="1835"/>
      <c r="GEH2" s="1835"/>
      <c r="GEI2" s="1835"/>
      <c r="GEJ2" s="1835"/>
      <c r="GEK2" s="1835"/>
      <c r="GEL2" s="1835"/>
      <c r="GEM2" s="1835"/>
      <c r="GEN2" s="1835"/>
      <c r="GEO2" s="1835"/>
      <c r="GEP2" s="1835"/>
      <c r="GEQ2" s="1835"/>
      <c r="GER2" s="1835"/>
      <c r="GES2" s="1835"/>
      <c r="GET2" s="1835"/>
      <c r="GEU2" s="1835"/>
      <c r="GEV2" s="1835"/>
      <c r="GEW2" s="1835"/>
      <c r="GEX2" s="1835"/>
      <c r="GEY2" s="1835"/>
      <c r="GEZ2" s="1835"/>
      <c r="GFA2" s="1835"/>
      <c r="GFB2" s="1835"/>
      <c r="GFC2" s="1835"/>
      <c r="GFD2" s="1835"/>
      <c r="GFE2" s="1835"/>
      <c r="GFF2" s="1835"/>
      <c r="GFG2" s="1835"/>
      <c r="GFH2" s="1835"/>
      <c r="GFI2" s="1835"/>
      <c r="GFJ2" s="1835"/>
      <c r="GFK2" s="1835"/>
      <c r="GFL2" s="1835"/>
      <c r="GFM2" s="1835"/>
      <c r="GFN2" s="1835"/>
      <c r="GFO2" s="1835"/>
      <c r="GFP2" s="1835"/>
      <c r="GFQ2" s="1835"/>
      <c r="GFR2" s="1835"/>
      <c r="GFS2" s="1835"/>
      <c r="GFT2" s="1835"/>
      <c r="GFU2" s="1835"/>
      <c r="GFV2" s="1835"/>
      <c r="GFW2" s="1835"/>
      <c r="GFX2" s="1835"/>
      <c r="GFY2" s="1835"/>
      <c r="GFZ2" s="1835"/>
      <c r="GGA2" s="1835"/>
      <c r="GGB2" s="1835"/>
      <c r="GGC2" s="1835"/>
      <c r="GGD2" s="1835"/>
      <c r="GGE2" s="1835"/>
      <c r="GGF2" s="1835"/>
      <c r="GGG2" s="1835"/>
      <c r="GGH2" s="1835"/>
      <c r="GGI2" s="1835"/>
      <c r="GGJ2" s="1835"/>
      <c r="GGK2" s="1835"/>
      <c r="GGL2" s="1835"/>
      <c r="GGM2" s="1835"/>
      <c r="GGN2" s="1835"/>
      <c r="GGO2" s="1835"/>
      <c r="GGP2" s="1835"/>
      <c r="GGQ2" s="1835"/>
      <c r="GGR2" s="1835"/>
      <c r="GGS2" s="1835"/>
      <c r="GGT2" s="1835"/>
      <c r="GGU2" s="1835"/>
      <c r="GGV2" s="1835"/>
      <c r="GGW2" s="1835"/>
      <c r="GGX2" s="1835"/>
      <c r="GGY2" s="1835"/>
      <c r="GGZ2" s="1835"/>
      <c r="GHA2" s="1835"/>
      <c r="GHB2" s="1835"/>
      <c r="GHC2" s="1835"/>
      <c r="GHD2" s="1835"/>
      <c r="GHE2" s="1835"/>
      <c r="GHF2" s="1835"/>
      <c r="GHG2" s="1835"/>
      <c r="GHH2" s="1835"/>
      <c r="GHI2" s="1835"/>
      <c r="GHJ2" s="1835"/>
      <c r="GHK2" s="1835"/>
      <c r="GHL2" s="1835"/>
      <c r="GHM2" s="1835"/>
      <c r="GHN2" s="1835"/>
      <c r="GHO2" s="1835"/>
      <c r="GHP2" s="1835"/>
      <c r="GHQ2" s="1835"/>
      <c r="GHR2" s="1835"/>
      <c r="GHS2" s="1835"/>
      <c r="GHT2" s="1835"/>
      <c r="GHU2" s="1835"/>
      <c r="GHV2" s="1835"/>
      <c r="GHW2" s="1835"/>
      <c r="GHX2" s="1835"/>
      <c r="GHY2" s="1835"/>
      <c r="GHZ2" s="1835"/>
      <c r="GIA2" s="1835"/>
      <c r="GIB2" s="1835"/>
      <c r="GIC2" s="1835"/>
      <c r="GID2" s="1835"/>
      <c r="GIE2" s="1835"/>
      <c r="GIF2" s="1835"/>
      <c r="GIG2" s="1835"/>
      <c r="GIH2" s="1835"/>
      <c r="GII2" s="1835"/>
      <c r="GIJ2" s="1835"/>
      <c r="GIK2" s="1835"/>
      <c r="GIL2" s="1835"/>
      <c r="GIM2" s="1835"/>
      <c r="GIN2" s="1835"/>
      <c r="GIO2" s="1835"/>
      <c r="GIP2" s="1835"/>
      <c r="GIQ2" s="1835"/>
      <c r="GIR2" s="1835"/>
      <c r="GIS2" s="1835"/>
      <c r="GIT2" s="1835"/>
      <c r="GIU2" s="1835"/>
      <c r="GIV2" s="1835"/>
      <c r="GIW2" s="1835"/>
      <c r="GIX2" s="1835"/>
      <c r="GIY2" s="1835"/>
      <c r="GIZ2" s="1835"/>
      <c r="GJA2" s="1835"/>
      <c r="GJB2" s="1835"/>
      <c r="GJC2" s="1835"/>
      <c r="GJD2" s="1835"/>
      <c r="GJE2" s="1835"/>
      <c r="GJF2" s="1835"/>
      <c r="GJG2" s="1835"/>
      <c r="GJH2" s="1835"/>
      <c r="GJI2" s="1835"/>
      <c r="GJJ2" s="1835"/>
      <c r="GJK2" s="1835"/>
      <c r="GJL2" s="1835"/>
      <c r="GJM2" s="1835"/>
      <c r="GJN2" s="1835"/>
      <c r="GJO2" s="1835"/>
      <c r="GJP2" s="1835"/>
      <c r="GJQ2" s="1835"/>
      <c r="GJR2" s="1835"/>
      <c r="GJS2" s="1835"/>
      <c r="GJT2" s="1835"/>
      <c r="GJU2" s="1835"/>
      <c r="GJV2" s="1835"/>
      <c r="GJW2" s="1835"/>
      <c r="GJX2" s="1835"/>
      <c r="GJY2" s="1835"/>
      <c r="GJZ2" s="1835"/>
      <c r="GKA2" s="1835"/>
      <c r="GKB2" s="1835"/>
      <c r="GKC2" s="1835"/>
      <c r="GKD2" s="1835"/>
      <c r="GKE2" s="1835"/>
      <c r="GKF2" s="1835"/>
      <c r="GKG2" s="1835"/>
      <c r="GKH2" s="1835"/>
      <c r="GKI2" s="1835"/>
      <c r="GKJ2" s="1835"/>
      <c r="GKK2" s="1835"/>
      <c r="GKL2" s="1835"/>
      <c r="GKM2" s="1835"/>
      <c r="GKN2" s="1835"/>
      <c r="GKO2" s="1835"/>
      <c r="GKP2" s="1835"/>
      <c r="GKQ2" s="1835"/>
      <c r="GKR2" s="1835"/>
      <c r="GKS2" s="1835"/>
      <c r="GKT2" s="1835"/>
      <c r="GKU2" s="1835"/>
      <c r="GKV2" s="1835"/>
      <c r="GKW2" s="1835"/>
      <c r="GKX2" s="1835"/>
      <c r="GKY2" s="1835"/>
      <c r="GKZ2" s="1835"/>
      <c r="GLA2" s="1835"/>
      <c r="GLB2" s="1835"/>
      <c r="GLC2" s="1835"/>
      <c r="GLD2" s="1835"/>
      <c r="GLE2" s="1835"/>
      <c r="GLF2" s="1835"/>
      <c r="GLG2" s="1835"/>
      <c r="GLH2" s="1835"/>
      <c r="GLI2" s="1835"/>
      <c r="GLJ2" s="1835"/>
      <c r="GLK2" s="1835"/>
      <c r="GLL2" s="1835"/>
      <c r="GLM2" s="1835"/>
      <c r="GLN2" s="1835"/>
      <c r="GLO2" s="1835"/>
      <c r="GLP2" s="1835"/>
      <c r="GLQ2" s="1835"/>
      <c r="GLR2" s="1835"/>
      <c r="GLS2" s="1835"/>
      <c r="GLT2" s="1835"/>
      <c r="GLU2" s="1835"/>
      <c r="GLV2" s="1835"/>
      <c r="GLW2" s="1835"/>
      <c r="GLX2" s="1835"/>
      <c r="GLY2" s="1835"/>
      <c r="GLZ2" s="1835"/>
      <c r="GMA2" s="1835"/>
      <c r="GMB2" s="1835"/>
      <c r="GMC2" s="1835"/>
      <c r="GMD2" s="1835"/>
      <c r="GME2" s="1835"/>
      <c r="GMF2" s="1835"/>
      <c r="GMG2" s="1835"/>
      <c r="GMH2" s="1835"/>
      <c r="GMI2" s="1835"/>
      <c r="GMJ2" s="1835"/>
      <c r="GMK2" s="1835"/>
      <c r="GML2" s="1835"/>
      <c r="GMM2" s="1835"/>
      <c r="GMN2" s="1835"/>
      <c r="GMO2" s="1835"/>
      <c r="GMP2" s="1835"/>
      <c r="GMQ2" s="1835"/>
      <c r="GMR2" s="1835"/>
      <c r="GMS2" s="1835"/>
      <c r="GMT2" s="1835"/>
      <c r="GMU2" s="1835"/>
      <c r="GMV2" s="1835"/>
      <c r="GMW2" s="1835"/>
      <c r="GMX2" s="1835"/>
      <c r="GMY2" s="1835"/>
      <c r="GMZ2" s="1835"/>
      <c r="GNA2" s="1835"/>
      <c r="GNB2" s="1835"/>
      <c r="GNC2" s="1835"/>
      <c r="GND2" s="1835"/>
      <c r="GNE2" s="1835"/>
      <c r="GNF2" s="1835"/>
      <c r="GNG2" s="1835"/>
      <c r="GNH2" s="1835"/>
      <c r="GNI2" s="1835"/>
      <c r="GNJ2" s="1835"/>
      <c r="GNK2" s="1835"/>
      <c r="GNL2" s="1835"/>
      <c r="GNM2" s="1835"/>
      <c r="GNN2" s="1835"/>
      <c r="GNO2" s="1835"/>
      <c r="GNP2" s="1835"/>
      <c r="GNQ2" s="1835"/>
      <c r="GNR2" s="1835"/>
      <c r="GNS2" s="1835"/>
      <c r="GNT2" s="1835"/>
      <c r="GNU2" s="1835"/>
      <c r="GNV2" s="1835"/>
      <c r="GNW2" s="1835"/>
      <c r="GNX2" s="1835"/>
      <c r="GNY2" s="1835"/>
      <c r="GNZ2" s="1835"/>
      <c r="GOA2" s="1835"/>
      <c r="GOB2" s="1835"/>
      <c r="GOC2" s="1835"/>
      <c r="GOD2" s="1835"/>
      <c r="GOE2" s="1835"/>
      <c r="GOF2" s="1835"/>
      <c r="GOG2" s="1835"/>
      <c r="GOH2" s="1835"/>
      <c r="GOI2" s="1835"/>
      <c r="GOJ2" s="1835"/>
      <c r="GOK2" s="1835"/>
      <c r="GOL2" s="1835"/>
      <c r="GOM2" s="1835"/>
      <c r="GON2" s="1835"/>
      <c r="GOO2" s="1835"/>
      <c r="GOP2" s="1835"/>
      <c r="GOQ2" s="1835"/>
      <c r="GOR2" s="1835"/>
      <c r="GOS2" s="1835"/>
      <c r="GOT2" s="1835"/>
      <c r="GOU2" s="1835"/>
      <c r="GOV2" s="1835"/>
      <c r="GOW2" s="1835"/>
      <c r="GOX2" s="1835"/>
      <c r="GOY2" s="1835"/>
      <c r="GOZ2" s="1835"/>
      <c r="GPA2" s="1835"/>
      <c r="GPB2" s="1835"/>
      <c r="GPC2" s="1835"/>
      <c r="GPD2" s="1835"/>
      <c r="GPE2" s="1835"/>
      <c r="GPF2" s="1835"/>
      <c r="GPG2" s="1835"/>
      <c r="GPH2" s="1835"/>
      <c r="GPI2" s="1835"/>
      <c r="GPJ2" s="1835"/>
      <c r="GPK2" s="1835"/>
      <c r="GPL2" s="1835"/>
      <c r="GPM2" s="1835"/>
      <c r="GPN2" s="1835"/>
      <c r="GPO2" s="1835"/>
      <c r="GPP2" s="1835"/>
      <c r="GPQ2" s="1835"/>
      <c r="GPR2" s="1835"/>
      <c r="GPS2" s="1835"/>
      <c r="GPT2" s="1835"/>
      <c r="GPU2" s="1835"/>
      <c r="GPV2" s="1835"/>
      <c r="GPW2" s="1835"/>
      <c r="GPX2" s="1835"/>
      <c r="GPY2" s="1835"/>
      <c r="GPZ2" s="1835"/>
      <c r="GQA2" s="1835"/>
      <c r="GQB2" s="1835"/>
      <c r="GQC2" s="1835"/>
      <c r="GQD2" s="1835"/>
      <c r="GQE2" s="1835"/>
      <c r="GQF2" s="1835"/>
      <c r="GQG2" s="1835"/>
      <c r="GQH2" s="1835"/>
      <c r="GQI2" s="1835"/>
      <c r="GQJ2" s="1835"/>
      <c r="GQK2" s="1835"/>
      <c r="GQL2" s="1835"/>
      <c r="GQM2" s="1835"/>
      <c r="GQN2" s="1835"/>
      <c r="GQO2" s="1835"/>
      <c r="GQP2" s="1835"/>
      <c r="GQQ2" s="1835"/>
      <c r="GQR2" s="1835"/>
      <c r="GQS2" s="1835"/>
      <c r="GQT2" s="1835"/>
      <c r="GQU2" s="1835"/>
      <c r="GQV2" s="1835"/>
      <c r="GQW2" s="1835"/>
      <c r="GQX2" s="1835"/>
      <c r="GQY2" s="1835"/>
      <c r="GQZ2" s="1835"/>
      <c r="GRA2" s="1835"/>
      <c r="GRB2" s="1835"/>
      <c r="GRC2" s="1835"/>
      <c r="GRD2" s="1835"/>
      <c r="GRE2" s="1835"/>
      <c r="GRF2" s="1835"/>
      <c r="GRG2" s="1835"/>
      <c r="GRH2" s="1835"/>
      <c r="GRI2" s="1835"/>
      <c r="GRJ2" s="1835"/>
      <c r="GRK2" s="1835"/>
      <c r="GRL2" s="1835"/>
      <c r="GRM2" s="1835"/>
      <c r="GRN2" s="1835"/>
      <c r="GRO2" s="1835"/>
      <c r="GRP2" s="1835"/>
      <c r="GRQ2" s="1835"/>
      <c r="GRR2" s="1835"/>
      <c r="GRS2" s="1835"/>
      <c r="GRT2" s="1835"/>
      <c r="GRU2" s="1835"/>
      <c r="GRV2" s="1835"/>
      <c r="GRW2" s="1835"/>
      <c r="GRX2" s="1835"/>
      <c r="GRY2" s="1835"/>
      <c r="GRZ2" s="1835"/>
      <c r="GSA2" s="1835"/>
      <c r="GSB2" s="1835"/>
      <c r="GSC2" s="1835"/>
      <c r="GSD2" s="1835"/>
      <c r="GSE2" s="1835"/>
      <c r="GSF2" s="1835"/>
      <c r="GSG2" s="1835"/>
      <c r="GSH2" s="1835"/>
      <c r="GSI2" s="1835"/>
      <c r="GSJ2" s="1835"/>
      <c r="GSK2" s="1835"/>
      <c r="GSL2" s="1835"/>
      <c r="GSM2" s="1835"/>
      <c r="GSN2" s="1835"/>
      <c r="GSO2" s="1835"/>
      <c r="GSP2" s="1835"/>
      <c r="GSQ2" s="1835"/>
      <c r="GSR2" s="1835"/>
      <c r="GSS2" s="1835"/>
      <c r="GST2" s="1835"/>
      <c r="GSU2" s="1835"/>
      <c r="GSV2" s="1835"/>
      <c r="GSW2" s="1835"/>
      <c r="GSX2" s="1835"/>
      <c r="GSY2" s="1835"/>
      <c r="GSZ2" s="1835"/>
      <c r="GTA2" s="1835"/>
      <c r="GTB2" s="1835"/>
      <c r="GTC2" s="1835"/>
      <c r="GTD2" s="1835"/>
      <c r="GTE2" s="1835"/>
      <c r="GTF2" s="1835"/>
      <c r="GTG2" s="1835"/>
      <c r="GTH2" s="1835"/>
      <c r="GTI2" s="1835"/>
      <c r="GTJ2" s="1835"/>
      <c r="GTK2" s="1835"/>
      <c r="GTL2" s="1835"/>
      <c r="GTM2" s="1835"/>
      <c r="GTN2" s="1835"/>
      <c r="GTO2" s="1835"/>
      <c r="GTP2" s="1835"/>
      <c r="GTQ2" s="1835"/>
      <c r="GTR2" s="1835"/>
      <c r="GTS2" s="1835"/>
      <c r="GTT2" s="1835"/>
      <c r="GTU2" s="1835"/>
      <c r="GTV2" s="1835"/>
      <c r="GTW2" s="1835"/>
      <c r="GTX2" s="1835"/>
      <c r="GTY2" s="1835"/>
      <c r="GTZ2" s="1835"/>
      <c r="GUA2" s="1835"/>
      <c r="GUB2" s="1835"/>
      <c r="GUC2" s="1835"/>
      <c r="GUD2" s="1835"/>
      <c r="GUE2" s="1835"/>
      <c r="GUF2" s="1835"/>
      <c r="GUG2" s="1835"/>
      <c r="GUH2" s="1835"/>
      <c r="GUI2" s="1835"/>
      <c r="GUJ2" s="1835"/>
      <c r="GUK2" s="1835"/>
      <c r="GUL2" s="1835"/>
      <c r="GUM2" s="1835"/>
      <c r="GUN2" s="1835"/>
      <c r="GUO2" s="1835"/>
      <c r="GUP2" s="1835"/>
      <c r="GUQ2" s="1835"/>
      <c r="GUR2" s="1835"/>
      <c r="GUS2" s="1835"/>
      <c r="GUT2" s="1835"/>
      <c r="GUU2" s="1835"/>
      <c r="GUV2" s="1835"/>
      <c r="GUW2" s="1835"/>
      <c r="GUX2" s="1835"/>
      <c r="GUY2" s="1835"/>
      <c r="GUZ2" s="1835"/>
      <c r="GVA2" s="1835"/>
      <c r="GVB2" s="1835"/>
      <c r="GVC2" s="1835"/>
      <c r="GVD2" s="1835"/>
      <c r="GVE2" s="1835"/>
      <c r="GVF2" s="1835"/>
      <c r="GVG2" s="1835"/>
      <c r="GVH2" s="1835"/>
      <c r="GVI2" s="1835"/>
      <c r="GVJ2" s="1835"/>
      <c r="GVK2" s="1835"/>
      <c r="GVL2" s="1835"/>
      <c r="GVM2" s="1835"/>
      <c r="GVN2" s="1835"/>
      <c r="GVO2" s="1835"/>
      <c r="GVP2" s="1835"/>
      <c r="GVQ2" s="1835"/>
      <c r="GVR2" s="1835"/>
      <c r="GVS2" s="1835"/>
      <c r="GVT2" s="1835"/>
      <c r="GVU2" s="1835"/>
      <c r="GVV2" s="1835"/>
      <c r="GVW2" s="1835"/>
      <c r="GVX2" s="1835"/>
      <c r="GVY2" s="1835"/>
      <c r="GVZ2" s="1835"/>
      <c r="GWA2" s="1835"/>
      <c r="GWB2" s="1835"/>
      <c r="GWC2" s="1835"/>
      <c r="GWD2" s="1835"/>
      <c r="GWE2" s="1835"/>
      <c r="GWF2" s="1835"/>
      <c r="GWG2" s="1835"/>
      <c r="GWH2" s="1835"/>
      <c r="GWI2" s="1835"/>
      <c r="GWJ2" s="1835"/>
      <c r="GWK2" s="1835"/>
      <c r="GWL2" s="1835"/>
      <c r="GWM2" s="1835"/>
      <c r="GWN2" s="1835"/>
      <c r="GWO2" s="1835"/>
      <c r="GWP2" s="1835"/>
      <c r="GWQ2" s="1835"/>
      <c r="GWR2" s="1835"/>
      <c r="GWS2" s="1835"/>
      <c r="GWT2" s="1835"/>
      <c r="GWU2" s="1835"/>
      <c r="GWV2" s="1835"/>
      <c r="GWW2" s="1835"/>
      <c r="GWX2" s="1835"/>
      <c r="GWY2" s="1835"/>
      <c r="GWZ2" s="1835"/>
      <c r="GXA2" s="1835"/>
      <c r="GXB2" s="1835"/>
      <c r="GXC2" s="1835"/>
      <c r="GXD2" s="1835"/>
      <c r="GXE2" s="1835"/>
      <c r="GXF2" s="1835"/>
      <c r="GXG2" s="1835"/>
      <c r="GXH2" s="1835"/>
      <c r="GXI2" s="1835"/>
      <c r="GXJ2" s="1835"/>
      <c r="GXK2" s="1835"/>
      <c r="GXL2" s="1835"/>
      <c r="GXM2" s="1835"/>
      <c r="GXN2" s="1835"/>
      <c r="GXO2" s="1835"/>
      <c r="GXP2" s="1835"/>
      <c r="GXQ2" s="1835"/>
      <c r="GXR2" s="1835"/>
      <c r="GXS2" s="1835"/>
      <c r="GXT2" s="1835"/>
      <c r="GXU2" s="1835"/>
      <c r="GXV2" s="1835"/>
      <c r="GXW2" s="1835"/>
      <c r="GXX2" s="1835"/>
      <c r="GXY2" s="1835"/>
      <c r="GXZ2" s="1835"/>
      <c r="GYA2" s="1835"/>
      <c r="GYB2" s="1835"/>
      <c r="GYC2" s="1835"/>
      <c r="GYD2" s="1835"/>
      <c r="GYE2" s="1835"/>
      <c r="GYF2" s="1835"/>
      <c r="GYG2" s="1835"/>
      <c r="GYH2" s="1835"/>
      <c r="GYI2" s="1835"/>
      <c r="GYJ2" s="1835"/>
      <c r="GYK2" s="1835"/>
      <c r="GYL2" s="1835"/>
      <c r="GYM2" s="1835"/>
      <c r="GYN2" s="1835"/>
      <c r="GYO2" s="1835"/>
      <c r="GYP2" s="1835"/>
      <c r="GYQ2" s="1835"/>
      <c r="GYR2" s="1835"/>
      <c r="GYS2" s="1835"/>
      <c r="GYT2" s="1835"/>
      <c r="GYU2" s="1835"/>
      <c r="GYV2" s="1835"/>
      <c r="GYW2" s="1835"/>
      <c r="GYX2" s="1835"/>
      <c r="GYY2" s="1835"/>
      <c r="GYZ2" s="1835"/>
      <c r="GZA2" s="1835"/>
      <c r="GZB2" s="1835"/>
      <c r="GZC2" s="1835"/>
      <c r="GZD2" s="1835"/>
      <c r="GZE2" s="1835"/>
      <c r="GZF2" s="1835"/>
      <c r="GZG2" s="1835"/>
      <c r="GZH2" s="1835"/>
      <c r="GZI2" s="1835"/>
      <c r="GZJ2" s="1835"/>
      <c r="GZK2" s="1835"/>
      <c r="GZL2" s="1835"/>
      <c r="GZM2" s="1835"/>
      <c r="GZN2" s="1835"/>
      <c r="GZO2" s="1835"/>
      <c r="GZP2" s="1835"/>
      <c r="GZQ2" s="1835"/>
      <c r="GZR2" s="1835"/>
      <c r="GZS2" s="1835"/>
      <c r="GZT2" s="1835"/>
      <c r="GZU2" s="1835"/>
      <c r="GZV2" s="1835"/>
      <c r="GZW2" s="1835"/>
      <c r="GZX2" s="1835"/>
      <c r="GZY2" s="1835"/>
      <c r="GZZ2" s="1835"/>
      <c r="HAA2" s="1835"/>
      <c r="HAB2" s="1835"/>
      <c r="HAC2" s="1835"/>
      <c r="HAD2" s="1835"/>
      <c r="HAE2" s="1835"/>
      <c r="HAF2" s="1835"/>
      <c r="HAG2" s="1835"/>
      <c r="HAH2" s="1835"/>
      <c r="HAI2" s="1835"/>
      <c r="HAJ2" s="1835"/>
      <c r="HAK2" s="1835"/>
      <c r="HAL2" s="1835"/>
      <c r="HAM2" s="1835"/>
      <c r="HAN2" s="1835"/>
      <c r="HAO2" s="1835"/>
      <c r="HAP2" s="1835"/>
      <c r="HAQ2" s="1835"/>
      <c r="HAR2" s="1835"/>
      <c r="HAS2" s="1835"/>
      <c r="HAT2" s="1835"/>
      <c r="HAU2" s="1835"/>
      <c r="HAV2" s="1835"/>
      <c r="HAW2" s="1835"/>
      <c r="HAX2" s="1835"/>
      <c r="HAY2" s="1835"/>
      <c r="HAZ2" s="1835"/>
      <c r="HBA2" s="1835"/>
      <c r="HBB2" s="1835"/>
      <c r="HBC2" s="1835"/>
      <c r="HBD2" s="1835"/>
      <c r="HBE2" s="1835"/>
      <c r="HBF2" s="1835"/>
      <c r="HBG2" s="1835"/>
      <c r="HBH2" s="1835"/>
      <c r="HBI2" s="1835"/>
      <c r="HBJ2" s="1835"/>
      <c r="HBK2" s="1835"/>
      <c r="HBL2" s="1835"/>
      <c r="HBM2" s="1835"/>
      <c r="HBN2" s="1835"/>
      <c r="HBO2" s="1835"/>
      <c r="HBP2" s="1835"/>
      <c r="HBQ2" s="1835"/>
      <c r="HBR2" s="1835"/>
      <c r="HBS2" s="1835"/>
      <c r="HBT2" s="1835"/>
      <c r="HBU2" s="1835"/>
      <c r="HBV2" s="1835"/>
      <c r="HBW2" s="1835"/>
      <c r="HBX2" s="1835"/>
      <c r="HBY2" s="1835"/>
      <c r="HBZ2" s="1835"/>
      <c r="HCA2" s="1835"/>
      <c r="HCB2" s="1835"/>
      <c r="HCC2" s="1835"/>
      <c r="HCD2" s="1835"/>
      <c r="HCE2" s="1835"/>
      <c r="HCF2" s="1835"/>
      <c r="HCG2" s="1835"/>
      <c r="HCH2" s="1835"/>
      <c r="HCI2" s="1835"/>
      <c r="HCJ2" s="1835"/>
      <c r="HCK2" s="1835"/>
      <c r="HCL2" s="1835"/>
      <c r="HCM2" s="1835"/>
      <c r="HCN2" s="1835"/>
      <c r="HCO2" s="1835"/>
      <c r="HCP2" s="1835"/>
      <c r="HCQ2" s="1835"/>
      <c r="HCR2" s="1835"/>
      <c r="HCS2" s="1835"/>
      <c r="HCT2" s="1835"/>
      <c r="HCU2" s="1835"/>
      <c r="HCV2" s="1835"/>
      <c r="HCW2" s="1835"/>
      <c r="HCX2" s="1835"/>
      <c r="HCY2" s="1835"/>
      <c r="HCZ2" s="1835"/>
      <c r="HDA2" s="1835"/>
      <c r="HDB2" s="1835"/>
      <c r="HDC2" s="1835"/>
      <c r="HDD2" s="1835"/>
      <c r="HDE2" s="1835"/>
      <c r="HDF2" s="1835"/>
      <c r="HDG2" s="1835"/>
      <c r="HDH2" s="1835"/>
      <c r="HDI2" s="1835"/>
      <c r="HDJ2" s="1835"/>
      <c r="HDK2" s="1835"/>
      <c r="HDL2" s="1835"/>
      <c r="HDM2" s="1835"/>
      <c r="HDN2" s="1835"/>
      <c r="HDO2" s="1835"/>
      <c r="HDP2" s="1835"/>
      <c r="HDQ2" s="1835"/>
      <c r="HDR2" s="1835"/>
      <c r="HDS2" s="1835"/>
      <c r="HDT2" s="1835"/>
      <c r="HDU2" s="1835"/>
      <c r="HDV2" s="1835"/>
      <c r="HDW2" s="1835"/>
      <c r="HDX2" s="1835"/>
      <c r="HDY2" s="1835"/>
      <c r="HDZ2" s="1835"/>
      <c r="HEA2" s="1835"/>
      <c r="HEB2" s="1835"/>
      <c r="HEC2" s="1835"/>
      <c r="HED2" s="1835"/>
      <c r="HEE2" s="1835"/>
      <c r="HEF2" s="1835"/>
      <c r="HEG2" s="1835"/>
      <c r="HEH2" s="1835"/>
      <c r="HEI2" s="1835"/>
      <c r="HEJ2" s="1835"/>
      <c r="HEK2" s="1835"/>
      <c r="HEL2" s="1835"/>
      <c r="HEM2" s="1835"/>
      <c r="HEN2" s="1835"/>
      <c r="HEO2" s="1835"/>
      <c r="HEP2" s="1835"/>
      <c r="HEQ2" s="1835"/>
      <c r="HER2" s="1835"/>
      <c r="HES2" s="1835"/>
      <c r="HET2" s="1835"/>
      <c r="HEU2" s="1835"/>
      <c r="HEV2" s="1835"/>
      <c r="HEW2" s="1835"/>
      <c r="HEX2" s="1835"/>
      <c r="HEY2" s="1835"/>
      <c r="HEZ2" s="1835"/>
      <c r="HFA2" s="1835"/>
      <c r="HFB2" s="1835"/>
      <c r="HFC2" s="1835"/>
      <c r="HFD2" s="1835"/>
      <c r="HFE2" s="1835"/>
      <c r="HFF2" s="1835"/>
      <c r="HFG2" s="1835"/>
      <c r="HFH2" s="1835"/>
      <c r="HFI2" s="1835"/>
      <c r="HFJ2" s="1835"/>
      <c r="HFK2" s="1835"/>
      <c r="HFL2" s="1835"/>
      <c r="HFM2" s="1835"/>
      <c r="HFN2" s="1835"/>
      <c r="HFO2" s="1835"/>
      <c r="HFP2" s="1835"/>
      <c r="HFQ2" s="1835"/>
      <c r="HFR2" s="1835"/>
      <c r="HFS2" s="1835"/>
      <c r="HFT2" s="1835"/>
      <c r="HFU2" s="1835"/>
      <c r="HFV2" s="1835"/>
      <c r="HFW2" s="1835"/>
      <c r="HFX2" s="1835"/>
      <c r="HFY2" s="1835"/>
      <c r="HFZ2" s="1835"/>
      <c r="HGA2" s="1835"/>
      <c r="HGB2" s="1835"/>
      <c r="HGC2" s="1835"/>
      <c r="HGD2" s="1835"/>
      <c r="HGE2" s="1835"/>
      <c r="HGF2" s="1835"/>
      <c r="HGG2" s="1835"/>
      <c r="HGH2" s="1835"/>
      <c r="HGI2" s="1835"/>
      <c r="HGJ2" s="1835"/>
      <c r="HGK2" s="1835"/>
      <c r="HGL2" s="1835"/>
      <c r="HGM2" s="1835"/>
      <c r="HGN2" s="1835"/>
      <c r="HGO2" s="1835"/>
      <c r="HGP2" s="1835"/>
      <c r="HGQ2" s="1835"/>
      <c r="HGR2" s="1835"/>
      <c r="HGS2" s="1835"/>
      <c r="HGT2" s="1835"/>
      <c r="HGU2" s="1835"/>
      <c r="HGV2" s="1835"/>
      <c r="HGW2" s="1835"/>
      <c r="HGX2" s="1835"/>
      <c r="HGY2" s="1835"/>
      <c r="HGZ2" s="1835"/>
      <c r="HHA2" s="1835"/>
      <c r="HHB2" s="1835"/>
      <c r="HHC2" s="1835"/>
      <c r="HHD2" s="1835"/>
      <c r="HHE2" s="1835"/>
      <c r="HHF2" s="1835"/>
      <c r="HHG2" s="1835"/>
      <c r="HHH2" s="1835"/>
      <c r="HHI2" s="1835"/>
      <c r="HHJ2" s="1835"/>
      <c r="HHK2" s="1835"/>
      <c r="HHL2" s="1835"/>
      <c r="HHM2" s="1835"/>
      <c r="HHN2" s="1835"/>
      <c r="HHO2" s="1835"/>
      <c r="HHP2" s="1835"/>
      <c r="HHQ2" s="1835"/>
      <c r="HHR2" s="1835"/>
      <c r="HHS2" s="1835"/>
      <c r="HHT2" s="1835"/>
      <c r="HHU2" s="1835"/>
      <c r="HHV2" s="1835"/>
      <c r="HHW2" s="1835"/>
      <c r="HHX2" s="1835"/>
      <c r="HHY2" s="1835"/>
      <c r="HHZ2" s="1835"/>
      <c r="HIA2" s="1835"/>
      <c r="HIB2" s="1835"/>
      <c r="HIC2" s="1835"/>
      <c r="HID2" s="1835"/>
      <c r="HIE2" s="1835"/>
      <c r="HIF2" s="1835"/>
      <c r="HIG2" s="1835"/>
      <c r="HIH2" s="1835"/>
      <c r="HII2" s="1835"/>
      <c r="HIJ2" s="1835"/>
      <c r="HIK2" s="1835"/>
      <c r="HIL2" s="1835"/>
      <c r="HIM2" s="1835"/>
      <c r="HIN2" s="1835"/>
      <c r="HIO2" s="1835"/>
      <c r="HIP2" s="1835"/>
      <c r="HIQ2" s="1835"/>
      <c r="HIR2" s="1835"/>
      <c r="HIS2" s="1835"/>
      <c r="HIT2" s="1835"/>
      <c r="HIU2" s="1835"/>
      <c r="HIV2" s="1835"/>
      <c r="HIW2" s="1835"/>
      <c r="HIX2" s="1835"/>
      <c r="HIY2" s="1835"/>
      <c r="HIZ2" s="1835"/>
      <c r="HJA2" s="1835"/>
      <c r="HJB2" s="1835"/>
      <c r="HJC2" s="1835"/>
      <c r="HJD2" s="1835"/>
      <c r="HJE2" s="1835"/>
      <c r="HJF2" s="1835"/>
      <c r="HJG2" s="1835"/>
      <c r="HJH2" s="1835"/>
      <c r="HJI2" s="1835"/>
      <c r="HJJ2" s="1835"/>
      <c r="HJK2" s="1835"/>
      <c r="HJL2" s="1835"/>
      <c r="HJM2" s="1835"/>
      <c r="HJN2" s="1835"/>
      <c r="HJO2" s="1835"/>
      <c r="HJP2" s="1835"/>
      <c r="HJQ2" s="1835"/>
      <c r="HJR2" s="1835"/>
      <c r="HJS2" s="1835"/>
      <c r="HJT2" s="1835"/>
      <c r="HJU2" s="1835"/>
      <c r="HJV2" s="1835"/>
      <c r="HJW2" s="1835"/>
      <c r="HJX2" s="1835"/>
      <c r="HJY2" s="1835"/>
      <c r="HJZ2" s="1835"/>
      <c r="HKA2" s="1835"/>
      <c r="HKB2" s="1835"/>
      <c r="HKC2" s="1835"/>
      <c r="HKD2" s="1835"/>
      <c r="HKE2" s="1835"/>
      <c r="HKF2" s="1835"/>
      <c r="HKG2" s="1835"/>
      <c r="HKH2" s="1835"/>
      <c r="HKI2" s="1835"/>
      <c r="HKJ2" s="1835"/>
      <c r="HKK2" s="1835"/>
      <c r="HKL2" s="1835"/>
      <c r="HKM2" s="1835"/>
      <c r="HKN2" s="1835"/>
      <c r="HKO2" s="1835"/>
      <c r="HKP2" s="1835"/>
      <c r="HKQ2" s="1835"/>
      <c r="HKR2" s="1835"/>
      <c r="HKS2" s="1835"/>
      <c r="HKT2" s="1835"/>
      <c r="HKU2" s="1835"/>
      <c r="HKV2" s="1835"/>
      <c r="HKW2" s="1835"/>
      <c r="HKX2" s="1835"/>
      <c r="HKY2" s="1835"/>
      <c r="HKZ2" s="1835"/>
      <c r="HLA2" s="1835"/>
      <c r="HLB2" s="1835"/>
      <c r="HLC2" s="1835"/>
      <c r="HLD2" s="1835"/>
      <c r="HLE2" s="1835"/>
      <c r="HLF2" s="1835"/>
      <c r="HLG2" s="1835"/>
      <c r="HLH2" s="1835"/>
      <c r="HLI2" s="1835"/>
      <c r="HLJ2" s="1835"/>
      <c r="HLK2" s="1835"/>
      <c r="HLL2" s="1835"/>
      <c r="HLM2" s="1835"/>
      <c r="HLN2" s="1835"/>
      <c r="HLO2" s="1835"/>
      <c r="HLP2" s="1835"/>
      <c r="HLQ2" s="1835"/>
      <c r="HLR2" s="1835"/>
      <c r="HLS2" s="1835"/>
      <c r="HLT2" s="1835"/>
      <c r="HLU2" s="1835"/>
      <c r="HLV2" s="1835"/>
      <c r="HLW2" s="1835"/>
      <c r="HLX2" s="1835"/>
      <c r="HLY2" s="1835"/>
      <c r="HLZ2" s="1835"/>
      <c r="HMA2" s="1835"/>
      <c r="HMB2" s="1835"/>
      <c r="HMC2" s="1835"/>
      <c r="HMD2" s="1835"/>
      <c r="HME2" s="1835"/>
      <c r="HMF2" s="1835"/>
      <c r="HMG2" s="1835"/>
      <c r="HMH2" s="1835"/>
      <c r="HMI2" s="1835"/>
      <c r="HMJ2" s="1835"/>
      <c r="HMK2" s="1835"/>
      <c r="HML2" s="1835"/>
      <c r="HMM2" s="1835"/>
      <c r="HMN2" s="1835"/>
      <c r="HMO2" s="1835"/>
      <c r="HMP2" s="1835"/>
      <c r="HMQ2" s="1835"/>
      <c r="HMR2" s="1835"/>
      <c r="HMS2" s="1835"/>
      <c r="HMT2" s="1835"/>
      <c r="HMU2" s="1835"/>
      <c r="HMV2" s="1835"/>
      <c r="HMW2" s="1835"/>
      <c r="HMX2" s="1835"/>
      <c r="HMY2" s="1835"/>
      <c r="HMZ2" s="1835"/>
      <c r="HNA2" s="1835"/>
      <c r="HNB2" s="1835"/>
      <c r="HNC2" s="1835"/>
      <c r="HND2" s="1835"/>
      <c r="HNE2" s="1835"/>
      <c r="HNF2" s="1835"/>
      <c r="HNG2" s="1835"/>
      <c r="HNH2" s="1835"/>
      <c r="HNI2" s="1835"/>
      <c r="HNJ2" s="1835"/>
      <c r="HNK2" s="1835"/>
      <c r="HNL2" s="1835"/>
      <c r="HNM2" s="1835"/>
      <c r="HNN2" s="1835"/>
      <c r="HNO2" s="1835"/>
      <c r="HNP2" s="1835"/>
      <c r="HNQ2" s="1835"/>
      <c r="HNR2" s="1835"/>
      <c r="HNS2" s="1835"/>
      <c r="HNT2" s="1835"/>
      <c r="HNU2" s="1835"/>
      <c r="HNV2" s="1835"/>
      <c r="HNW2" s="1835"/>
      <c r="HNX2" s="1835"/>
      <c r="HNY2" s="1835"/>
      <c r="HNZ2" s="1835"/>
      <c r="HOA2" s="1835"/>
      <c r="HOB2" s="1835"/>
      <c r="HOC2" s="1835"/>
      <c r="HOD2" s="1835"/>
      <c r="HOE2" s="1835"/>
      <c r="HOF2" s="1835"/>
      <c r="HOG2" s="1835"/>
      <c r="HOH2" s="1835"/>
      <c r="HOI2" s="1835"/>
      <c r="HOJ2" s="1835"/>
      <c r="HOK2" s="1835"/>
      <c r="HOL2" s="1835"/>
      <c r="HOM2" s="1835"/>
      <c r="HON2" s="1835"/>
      <c r="HOO2" s="1835"/>
      <c r="HOP2" s="1835"/>
      <c r="HOQ2" s="1835"/>
      <c r="HOR2" s="1835"/>
      <c r="HOS2" s="1835"/>
      <c r="HOT2" s="1835"/>
      <c r="HOU2" s="1835"/>
      <c r="HOV2" s="1835"/>
      <c r="HOW2" s="1835"/>
      <c r="HOX2" s="1835"/>
      <c r="HOY2" s="1835"/>
      <c r="HOZ2" s="1835"/>
      <c r="HPA2" s="1835"/>
      <c r="HPB2" s="1835"/>
      <c r="HPC2" s="1835"/>
      <c r="HPD2" s="1835"/>
      <c r="HPE2" s="1835"/>
      <c r="HPF2" s="1835"/>
      <c r="HPG2" s="1835"/>
      <c r="HPH2" s="1835"/>
      <c r="HPI2" s="1835"/>
      <c r="HPJ2" s="1835"/>
      <c r="HPK2" s="1835"/>
      <c r="HPL2" s="1835"/>
      <c r="HPM2" s="1835"/>
      <c r="HPN2" s="1835"/>
      <c r="HPO2" s="1835"/>
      <c r="HPP2" s="1835"/>
      <c r="HPQ2" s="1835"/>
      <c r="HPR2" s="1835"/>
      <c r="HPS2" s="1835"/>
      <c r="HPT2" s="1835"/>
      <c r="HPU2" s="1835"/>
      <c r="HPV2" s="1835"/>
      <c r="HPW2" s="1835"/>
      <c r="HPX2" s="1835"/>
      <c r="HPY2" s="1835"/>
      <c r="HPZ2" s="1835"/>
      <c r="HQA2" s="1835"/>
      <c r="HQB2" s="1835"/>
      <c r="HQC2" s="1835"/>
      <c r="HQD2" s="1835"/>
      <c r="HQE2" s="1835"/>
      <c r="HQF2" s="1835"/>
      <c r="HQG2" s="1835"/>
      <c r="HQH2" s="1835"/>
      <c r="HQI2" s="1835"/>
      <c r="HQJ2" s="1835"/>
      <c r="HQK2" s="1835"/>
      <c r="HQL2" s="1835"/>
      <c r="HQM2" s="1835"/>
      <c r="HQN2" s="1835"/>
      <c r="HQO2" s="1835"/>
      <c r="HQP2" s="1835"/>
      <c r="HQQ2" s="1835"/>
      <c r="HQR2" s="1835"/>
      <c r="HQS2" s="1835"/>
      <c r="HQT2" s="1835"/>
      <c r="HQU2" s="1835"/>
      <c r="HQV2" s="1835"/>
      <c r="HQW2" s="1835"/>
      <c r="HQX2" s="1835"/>
      <c r="HQY2" s="1835"/>
      <c r="HQZ2" s="1835"/>
      <c r="HRA2" s="1835"/>
      <c r="HRB2" s="1835"/>
      <c r="HRC2" s="1835"/>
      <c r="HRD2" s="1835"/>
      <c r="HRE2" s="1835"/>
      <c r="HRF2" s="1835"/>
      <c r="HRG2" s="1835"/>
      <c r="HRH2" s="1835"/>
      <c r="HRI2" s="1835"/>
      <c r="HRJ2" s="1835"/>
      <c r="HRK2" s="1835"/>
      <c r="HRL2" s="1835"/>
      <c r="HRM2" s="1835"/>
      <c r="HRN2" s="1835"/>
      <c r="HRO2" s="1835"/>
      <c r="HRP2" s="1835"/>
      <c r="HRQ2" s="1835"/>
      <c r="HRR2" s="1835"/>
      <c r="HRS2" s="1835"/>
      <c r="HRT2" s="1835"/>
      <c r="HRU2" s="1835"/>
      <c r="HRV2" s="1835"/>
      <c r="HRW2" s="1835"/>
      <c r="HRX2" s="1835"/>
      <c r="HRY2" s="1835"/>
      <c r="HRZ2" s="1835"/>
      <c r="HSA2" s="1835"/>
      <c r="HSB2" s="1835"/>
      <c r="HSC2" s="1835"/>
      <c r="HSD2" s="1835"/>
      <c r="HSE2" s="1835"/>
      <c r="HSF2" s="1835"/>
      <c r="HSG2" s="1835"/>
      <c r="HSH2" s="1835"/>
      <c r="HSI2" s="1835"/>
      <c r="HSJ2" s="1835"/>
      <c r="HSK2" s="1835"/>
      <c r="HSL2" s="1835"/>
      <c r="HSM2" s="1835"/>
      <c r="HSN2" s="1835"/>
      <c r="HSO2" s="1835"/>
      <c r="HSP2" s="1835"/>
      <c r="HSQ2" s="1835"/>
      <c r="HSR2" s="1835"/>
      <c r="HSS2" s="1835"/>
      <c r="HST2" s="1835"/>
      <c r="HSU2" s="1835"/>
      <c r="HSV2" s="1835"/>
      <c r="HSW2" s="1835"/>
      <c r="HSX2" s="1835"/>
      <c r="HSY2" s="1835"/>
      <c r="HSZ2" s="1835"/>
      <c r="HTA2" s="1835"/>
      <c r="HTB2" s="1835"/>
      <c r="HTC2" s="1835"/>
      <c r="HTD2" s="1835"/>
      <c r="HTE2" s="1835"/>
      <c r="HTF2" s="1835"/>
      <c r="HTG2" s="1835"/>
      <c r="HTH2" s="1835"/>
      <c r="HTI2" s="1835"/>
      <c r="HTJ2" s="1835"/>
      <c r="HTK2" s="1835"/>
      <c r="HTL2" s="1835"/>
      <c r="HTM2" s="1835"/>
      <c r="HTN2" s="1835"/>
      <c r="HTO2" s="1835"/>
      <c r="HTP2" s="1835"/>
      <c r="HTQ2" s="1835"/>
      <c r="HTR2" s="1835"/>
      <c r="HTS2" s="1835"/>
      <c r="HTT2" s="1835"/>
      <c r="HTU2" s="1835"/>
      <c r="HTV2" s="1835"/>
      <c r="HTW2" s="1835"/>
      <c r="HTX2" s="1835"/>
      <c r="HTY2" s="1835"/>
      <c r="HTZ2" s="1835"/>
      <c r="HUA2" s="1835"/>
      <c r="HUB2" s="1835"/>
      <c r="HUC2" s="1835"/>
      <c r="HUD2" s="1835"/>
      <c r="HUE2" s="1835"/>
      <c r="HUF2" s="1835"/>
      <c r="HUG2" s="1835"/>
      <c r="HUH2" s="1835"/>
      <c r="HUI2" s="1835"/>
      <c r="HUJ2" s="1835"/>
      <c r="HUK2" s="1835"/>
      <c r="HUL2" s="1835"/>
      <c r="HUM2" s="1835"/>
      <c r="HUN2" s="1835"/>
      <c r="HUO2" s="1835"/>
      <c r="HUP2" s="1835"/>
      <c r="HUQ2" s="1835"/>
      <c r="HUR2" s="1835"/>
      <c r="HUS2" s="1835"/>
      <c r="HUT2" s="1835"/>
      <c r="HUU2" s="1835"/>
      <c r="HUV2" s="1835"/>
      <c r="HUW2" s="1835"/>
      <c r="HUX2" s="1835"/>
      <c r="HUY2" s="1835"/>
      <c r="HUZ2" s="1835"/>
      <c r="HVA2" s="1835"/>
      <c r="HVB2" s="1835"/>
      <c r="HVC2" s="1835"/>
      <c r="HVD2" s="1835"/>
      <c r="HVE2" s="1835"/>
      <c r="HVF2" s="1835"/>
      <c r="HVG2" s="1835"/>
      <c r="HVH2" s="1835"/>
      <c r="HVI2" s="1835"/>
      <c r="HVJ2" s="1835"/>
      <c r="HVK2" s="1835"/>
      <c r="HVL2" s="1835"/>
      <c r="HVM2" s="1835"/>
      <c r="HVN2" s="1835"/>
      <c r="HVO2" s="1835"/>
      <c r="HVP2" s="1835"/>
      <c r="HVQ2" s="1835"/>
      <c r="HVR2" s="1835"/>
      <c r="HVS2" s="1835"/>
      <c r="HVT2" s="1835"/>
      <c r="HVU2" s="1835"/>
      <c r="HVV2" s="1835"/>
      <c r="HVW2" s="1835"/>
      <c r="HVX2" s="1835"/>
      <c r="HVY2" s="1835"/>
      <c r="HVZ2" s="1835"/>
      <c r="HWA2" s="1835"/>
      <c r="HWB2" s="1835"/>
      <c r="HWC2" s="1835"/>
      <c r="HWD2" s="1835"/>
      <c r="HWE2" s="1835"/>
      <c r="HWF2" s="1835"/>
      <c r="HWG2" s="1835"/>
      <c r="HWH2" s="1835"/>
      <c r="HWI2" s="1835"/>
      <c r="HWJ2" s="1835"/>
      <c r="HWK2" s="1835"/>
      <c r="HWL2" s="1835"/>
      <c r="HWM2" s="1835"/>
      <c r="HWN2" s="1835"/>
      <c r="HWO2" s="1835"/>
      <c r="HWP2" s="1835"/>
      <c r="HWQ2" s="1835"/>
      <c r="HWR2" s="1835"/>
      <c r="HWS2" s="1835"/>
      <c r="HWT2" s="1835"/>
      <c r="HWU2" s="1835"/>
      <c r="HWV2" s="1835"/>
      <c r="HWW2" s="1835"/>
      <c r="HWX2" s="1835"/>
      <c r="HWY2" s="1835"/>
      <c r="HWZ2" s="1835"/>
      <c r="HXA2" s="1835"/>
      <c r="HXB2" s="1835"/>
      <c r="HXC2" s="1835"/>
      <c r="HXD2" s="1835"/>
      <c r="HXE2" s="1835"/>
      <c r="HXF2" s="1835"/>
      <c r="HXG2" s="1835"/>
      <c r="HXH2" s="1835"/>
      <c r="HXI2" s="1835"/>
      <c r="HXJ2" s="1835"/>
      <c r="HXK2" s="1835"/>
      <c r="HXL2" s="1835"/>
      <c r="HXM2" s="1835"/>
      <c r="HXN2" s="1835"/>
      <c r="HXO2" s="1835"/>
      <c r="HXP2" s="1835"/>
      <c r="HXQ2" s="1835"/>
      <c r="HXR2" s="1835"/>
      <c r="HXS2" s="1835"/>
      <c r="HXT2" s="1835"/>
      <c r="HXU2" s="1835"/>
      <c r="HXV2" s="1835"/>
      <c r="HXW2" s="1835"/>
      <c r="HXX2" s="1835"/>
      <c r="HXY2" s="1835"/>
      <c r="HXZ2" s="1835"/>
      <c r="HYA2" s="1835"/>
      <c r="HYB2" s="1835"/>
      <c r="HYC2" s="1835"/>
      <c r="HYD2" s="1835"/>
      <c r="HYE2" s="1835"/>
      <c r="HYF2" s="1835"/>
      <c r="HYG2" s="1835"/>
      <c r="HYH2" s="1835"/>
      <c r="HYI2" s="1835"/>
      <c r="HYJ2" s="1835"/>
      <c r="HYK2" s="1835"/>
      <c r="HYL2" s="1835"/>
      <c r="HYM2" s="1835"/>
      <c r="HYN2" s="1835"/>
      <c r="HYO2" s="1835"/>
      <c r="HYP2" s="1835"/>
      <c r="HYQ2" s="1835"/>
      <c r="HYR2" s="1835"/>
      <c r="HYS2" s="1835"/>
      <c r="HYT2" s="1835"/>
      <c r="HYU2" s="1835"/>
      <c r="HYV2" s="1835"/>
      <c r="HYW2" s="1835"/>
      <c r="HYX2" s="1835"/>
      <c r="HYY2" s="1835"/>
      <c r="HYZ2" s="1835"/>
      <c r="HZA2" s="1835"/>
      <c r="HZB2" s="1835"/>
      <c r="HZC2" s="1835"/>
      <c r="HZD2" s="1835"/>
      <c r="HZE2" s="1835"/>
      <c r="HZF2" s="1835"/>
      <c r="HZG2" s="1835"/>
      <c r="HZH2" s="1835"/>
      <c r="HZI2" s="1835"/>
      <c r="HZJ2" s="1835"/>
      <c r="HZK2" s="1835"/>
      <c r="HZL2" s="1835"/>
      <c r="HZM2" s="1835"/>
      <c r="HZN2" s="1835"/>
      <c r="HZO2" s="1835"/>
      <c r="HZP2" s="1835"/>
      <c r="HZQ2" s="1835"/>
      <c r="HZR2" s="1835"/>
      <c r="HZS2" s="1835"/>
      <c r="HZT2" s="1835"/>
      <c r="HZU2" s="1835"/>
      <c r="HZV2" s="1835"/>
      <c r="HZW2" s="1835"/>
      <c r="HZX2" s="1835"/>
      <c r="HZY2" s="1835"/>
      <c r="HZZ2" s="1835"/>
      <c r="IAA2" s="1835"/>
      <c r="IAB2" s="1835"/>
      <c r="IAC2" s="1835"/>
      <c r="IAD2" s="1835"/>
      <c r="IAE2" s="1835"/>
      <c r="IAF2" s="1835"/>
      <c r="IAG2" s="1835"/>
      <c r="IAH2" s="1835"/>
      <c r="IAI2" s="1835"/>
      <c r="IAJ2" s="1835"/>
      <c r="IAK2" s="1835"/>
      <c r="IAL2" s="1835"/>
      <c r="IAM2" s="1835"/>
      <c r="IAN2" s="1835"/>
      <c r="IAO2" s="1835"/>
      <c r="IAP2" s="1835"/>
      <c r="IAQ2" s="1835"/>
      <c r="IAR2" s="1835"/>
      <c r="IAS2" s="1835"/>
      <c r="IAT2" s="1835"/>
      <c r="IAU2" s="1835"/>
      <c r="IAV2" s="1835"/>
      <c r="IAW2" s="1835"/>
      <c r="IAX2" s="1835"/>
      <c r="IAY2" s="1835"/>
      <c r="IAZ2" s="1835"/>
      <c r="IBA2" s="1835"/>
      <c r="IBB2" s="1835"/>
      <c r="IBC2" s="1835"/>
      <c r="IBD2" s="1835"/>
      <c r="IBE2" s="1835"/>
      <c r="IBF2" s="1835"/>
      <c r="IBG2" s="1835"/>
      <c r="IBH2" s="1835"/>
      <c r="IBI2" s="1835"/>
      <c r="IBJ2" s="1835"/>
      <c r="IBK2" s="1835"/>
      <c r="IBL2" s="1835"/>
      <c r="IBM2" s="1835"/>
      <c r="IBN2" s="1835"/>
      <c r="IBO2" s="1835"/>
      <c r="IBP2" s="1835"/>
      <c r="IBQ2" s="1835"/>
      <c r="IBR2" s="1835"/>
      <c r="IBS2" s="1835"/>
      <c r="IBT2" s="1835"/>
      <c r="IBU2" s="1835"/>
      <c r="IBV2" s="1835"/>
      <c r="IBW2" s="1835"/>
      <c r="IBX2" s="1835"/>
      <c r="IBY2" s="1835"/>
      <c r="IBZ2" s="1835"/>
      <c r="ICA2" s="1835"/>
      <c r="ICB2" s="1835"/>
      <c r="ICC2" s="1835"/>
      <c r="ICD2" s="1835"/>
      <c r="ICE2" s="1835"/>
      <c r="ICF2" s="1835"/>
      <c r="ICG2" s="1835"/>
      <c r="ICH2" s="1835"/>
      <c r="ICI2" s="1835"/>
      <c r="ICJ2" s="1835"/>
      <c r="ICK2" s="1835"/>
      <c r="ICL2" s="1835"/>
      <c r="ICM2" s="1835"/>
      <c r="ICN2" s="1835"/>
      <c r="ICO2" s="1835"/>
      <c r="ICP2" s="1835"/>
      <c r="ICQ2" s="1835"/>
      <c r="ICR2" s="1835"/>
      <c r="ICS2" s="1835"/>
      <c r="ICT2" s="1835"/>
      <c r="ICU2" s="1835"/>
      <c r="ICV2" s="1835"/>
      <c r="ICW2" s="1835"/>
      <c r="ICX2" s="1835"/>
      <c r="ICY2" s="1835"/>
      <c r="ICZ2" s="1835"/>
      <c r="IDA2" s="1835"/>
      <c r="IDB2" s="1835"/>
      <c r="IDC2" s="1835"/>
      <c r="IDD2" s="1835"/>
      <c r="IDE2" s="1835"/>
      <c r="IDF2" s="1835"/>
      <c r="IDG2" s="1835"/>
      <c r="IDH2" s="1835"/>
      <c r="IDI2" s="1835"/>
      <c r="IDJ2" s="1835"/>
      <c r="IDK2" s="1835"/>
      <c r="IDL2" s="1835"/>
      <c r="IDM2" s="1835"/>
      <c r="IDN2" s="1835"/>
      <c r="IDO2" s="1835"/>
      <c r="IDP2" s="1835"/>
      <c r="IDQ2" s="1835"/>
      <c r="IDR2" s="1835"/>
      <c r="IDS2" s="1835"/>
      <c r="IDT2" s="1835"/>
      <c r="IDU2" s="1835"/>
      <c r="IDV2" s="1835"/>
      <c r="IDW2" s="1835"/>
      <c r="IDX2" s="1835"/>
      <c r="IDY2" s="1835"/>
      <c r="IDZ2" s="1835"/>
      <c r="IEA2" s="1835"/>
      <c r="IEB2" s="1835"/>
      <c r="IEC2" s="1835"/>
      <c r="IED2" s="1835"/>
      <c r="IEE2" s="1835"/>
      <c r="IEF2" s="1835"/>
      <c r="IEG2" s="1835"/>
      <c r="IEH2" s="1835"/>
      <c r="IEI2" s="1835"/>
      <c r="IEJ2" s="1835"/>
      <c r="IEK2" s="1835"/>
      <c r="IEL2" s="1835"/>
      <c r="IEM2" s="1835"/>
      <c r="IEN2" s="1835"/>
      <c r="IEO2" s="1835"/>
      <c r="IEP2" s="1835"/>
      <c r="IEQ2" s="1835"/>
      <c r="IER2" s="1835"/>
      <c r="IES2" s="1835"/>
      <c r="IET2" s="1835"/>
      <c r="IEU2" s="1835"/>
      <c r="IEV2" s="1835"/>
      <c r="IEW2" s="1835"/>
      <c r="IEX2" s="1835"/>
      <c r="IEY2" s="1835"/>
      <c r="IEZ2" s="1835"/>
      <c r="IFA2" s="1835"/>
      <c r="IFB2" s="1835"/>
      <c r="IFC2" s="1835"/>
      <c r="IFD2" s="1835"/>
      <c r="IFE2" s="1835"/>
      <c r="IFF2" s="1835"/>
      <c r="IFG2" s="1835"/>
      <c r="IFH2" s="1835"/>
      <c r="IFI2" s="1835"/>
      <c r="IFJ2" s="1835"/>
      <c r="IFK2" s="1835"/>
      <c r="IFL2" s="1835"/>
      <c r="IFM2" s="1835"/>
      <c r="IFN2" s="1835"/>
      <c r="IFO2" s="1835"/>
      <c r="IFP2" s="1835"/>
      <c r="IFQ2" s="1835"/>
      <c r="IFR2" s="1835"/>
      <c r="IFS2" s="1835"/>
      <c r="IFT2" s="1835"/>
      <c r="IFU2" s="1835"/>
      <c r="IFV2" s="1835"/>
      <c r="IFW2" s="1835"/>
      <c r="IFX2" s="1835"/>
      <c r="IFY2" s="1835"/>
      <c r="IFZ2" s="1835"/>
      <c r="IGA2" s="1835"/>
      <c r="IGB2" s="1835"/>
      <c r="IGC2" s="1835"/>
      <c r="IGD2" s="1835"/>
      <c r="IGE2" s="1835"/>
      <c r="IGF2" s="1835"/>
      <c r="IGG2" s="1835"/>
      <c r="IGH2" s="1835"/>
      <c r="IGI2" s="1835"/>
      <c r="IGJ2" s="1835"/>
      <c r="IGK2" s="1835"/>
      <c r="IGL2" s="1835"/>
      <c r="IGM2" s="1835"/>
      <c r="IGN2" s="1835"/>
      <c r="IGO2" s="1835"/>
      <c r="IGP2" s="1835"/>
      <c r="IGQ2" s="1835"/>
      <c r="IGR2" s="1835"/>
      <c r="IGS2" s="1835"/>
      <c r="IGT2" s="1835"/>
      <c r="IGU2" s="1835"/>
      <c r="IGV2" s="1835"/>
      <c r="IGW2" s="1835"/>
      <c r="IGX2" s="1835"/>
      <c r="IGY2" s="1835"/>
      <c r="IGZ2" s="1835"/>
      <c r="IHA2" s="1835"/>
      <c r="IHB2" s="1835"/>
      <c r="IHC2" s="1835"/>
      <c r="IHD2" s="1835"/>
      <c r="IHE2" s="1835"/>
      <c r="IHF2" s="1835"/>
      <c r="IHG2" s="1835"/>
      <c r="IHH2" s="1835"/>
      <c r="IHI2" s="1835"/>
      <c r="IHJ2" s="1835"/>
      <c r="IHK2" s="1835"/>
      <c r="IHL2" s="1835"/>
      <c r="IHM2" s="1835"/>
      <c r="IHN2" s="1835"/>
      <c r="IHO2" s="1835"/>
      <c r="IHP2" s="1835"/>
      <c r="IHQ2" s="1835"/>
      <c r="IHR2" s="1835"/>
      <c r="IHS2" s="1835"/>
      <c r="IHT2" s="1835"/>
      <c r="IHU2" s="1835"/>
      <c r="IHV2" s="1835"/>
      <c r="IHW2" s="1835"/>
      <c r="IHX2" s="1835"/>
      <c r="IHY2" s="1835"/>
      <c r="IHZ2" s="1835"/>
      <c r="IIA2" s="1835"/>
      <c r="IIB2" s="1835"/>
      <c r="IIC2" s="1835"/>
      <c r="IID2" s="1835"/>
      <c r="IIE2" s="1835"/>
      <c r="IIF2" s="1835"/>
      <c r="IIG2" s="1835"/>
      <c r="IIH2" s="1835"/>
      <c r="III2" s="1835"/>
      <c r="IIJ2" s="1835"/>
      <c r="IIK2" s="1835"/>
      <c r="IIL2" s="1835"/>
      <c r="IIM2" s="1835"/>
      <c r="IIN2" s="1835"/>
      <c r="IIO2" s="1835"/>
      <c r="IIP2" s="1835"/>
      <c r="IIQ2" s="1835"/>
      <c r="IIR2" s="1835"/>
      <c r="IIS2" s="1835"/>
      <c r="IIT2" s="1835"/>
      <c r="IIU2" s="1835"/>
      <c r="IIV2" s="1835"/>
      <c r="IIW2" s="1835"/>
      <c r="IIX2" s="1835"/>
      <c r="IIY2" s="1835"/>
      <c r="IIZ2" s="1835"/>
      <c r="IJA2" s="1835"/>
      <c r="IJB2" s="1835"/>
      <c r="IJC2" s="1835"/>
      <c r="IJD2" s="1835"/>
      <c r="IJE2" s="1835"/>
      <c r="IJF2" s="1835"/>
      <c r="IJG2" s="1835"/>
      <c r="IJH2" s="1835"/>
      <c r="IJI2" s="1835"/>
      <c r="IJJ2" s="1835"/>
      <c r="IJK2" s="1835"/>
      <c r="IJL2" s="1835"/>
      <c r="IJM2" s="1835"/>
      <c r="IJN2" s="1835"/>
      <c r="IJO2" s="1835"/>
      <c r="IJP2" s="1835"/>
      <c r="IJQ2" s="1835"/>
      <c r="IJR2" s="1835"/>
      <c r="IJS2" s="1835"/>
      <c r="IJT2" s="1835"/>
      <c r="IJU2" s="1835"/>
      <c r="IJV2" s="1835"/>
      <c r="IJW2" s="1835"/>
      <c r="IJX2" s="1835"/>
      <c r="IJY2" s="1835"/>
      <c r="IJZ2" s="1835"/>
      <c r="IKA2" s="1835"/>
      <c r="IKB2" s="1835"/>
      <c r="IKC2" s="1835"/>
      <c r="IKD2" s="1835"/>
      <c r="IKE2" s="1835"/>
      <c r="IKF2" s="1835"/>
      <c r="IKG2" s="1835"/>
      <c r="IKH2" s="1835"/>
      <c r="IKI2" s="1835"/>
      <c r="IKJ2" s="1835"/>
      <c r="IKK2" s="1835"/>
      <c r="IKL2" s="1835"/>
      <c r="IKM2" s="1835"/>
      <c r="IKN2" s="1835"/>
      <c r="IKO2" s="1835"/>
      <c r="IKP2" s="1835"/>
      <c r="IKQ2" s="1835"/>
      <c r="IKR2" s="1835"/>
      <c r="IKS2" s="1835"/>
      <c r="IKT2" s="1835"/>
      <c r="IKU2" s="1835"/>
      <c r="IKV2" s="1835"/>
      <c r="IKW2" s="1835"/>
      <c r="IKX2" s="1835"/>
      <c r="IKY2" s="1835"/>
      <c r="IKZ2" s="1835"/>
      <c r="ILA2" s="1835"/>
      <c r="ILB2" s="1835"/>
      <c r="ILC2" s="1835"/>
      <c r="ILD2" s="1835"/>
      <c r="ILE2" s="1835"/>
      <c r="ILF2" s="1835"/>
      <c r="ILG2" s="1835"/>
      <c r="ILH2" s="1835"/>
      <c r="ILI2" s="1835"/>
      <c r="ILJ2" s="1835"/>
      <c r="ILK2" s="1835"/>
      <c r="ILL2" s="1835"/>
      <c r="ILM2" s="1835"/>
      <c r="ILN2" s="1835"/>
      <c r="ILO2" s="1835"/>
      <c r="ILP2" s="1835"/>
      <c r="ILQ2" s="1835"/>
      <c r="ILR2" s="1835"/>
      <c r="ILS2" s="1835"/>
      <c r="ILT2" s="1835"/>
      <c r="ILU2" s="1835"/>
      <c r="ILV2" s="1835"/>
      <c r="ILW2" s="1835"/>
      <c r="ILX2" s="1835"/>
      <c r="ILY2" s="1835"/>
      <c r="ILZ2" s="1835"/>
      <c r="IMA2" s="1835"/>
      <c r="IMB2" s="1835"/>
      <c r="IMC2" s="1835"/>
      <c r="IMD2" s="1835"/>
      <c r="IME2" s="1835"/>
      <c r="IMF2" s="1835"/>
      <c r="IMG2" s="1835"/>
      <c r="IMH2" s="1835"/>
      <c r="IMI2" s="1835"/>
      <c r="IMJ2" s="1835"/>
      <c r="IMK2" s="1835"/>
      <c r="IML2" s="1835"/>
      <c r="IMM2" s="1835"/>
      <c r="IMN2" s="1835"/>
      <c r="IMO2" s="1835"/>
      <c r="IMP2" s="1835"/>
      <c r="IMQ2" s="1835"/>
      <c r="IMR2" s="1835"/>
      <c r="IMS2" s="1835"/>
      <c r="IMT2" s="1835"/>
      <c r="IMU2" s="1835"/>
      <c r="IMV2" s="1835"/>
      <c r="IMW2" s="1835"/>
      <c r="IMX2" s="1835"/>
      <c r="IMY2" s="1835"/>
      <c r="IMZ2" s="1835"/>
      <c r="INA2" s="1835"/>
      <c r="INB2" s="1835"/>
      <c r="INC2" s="1835"/>
      <c r="IND2" s="1835"/>
      <c r="INE2" s="1835"/>
      <c r="INF2" s="1835"/>
      <c r="ING2" s="1835"/>
      <c r="INH2" s="1835"/>
      <c r="INI2" s="1835"/>
      <c r="INJ2" s="1835"/>
      <c r="INK2" s="1835"/>
      <c r="INL2" s="1835"/>
      <c r="INM2" s="1835"/>
      <c r="INN2" s="1835"/>
      <c r="INO2" s="1835"/>
      <c r="INP2" s="1835"/>
      <c r="INQ2" s="1835"/>
      <c r="INR2" s="1835"/>
      <c r="INS2" s="1835"/>
      <c r="INT2" s="1835"/>
      <c r="INU2" s="1835"/>
      <c r="INV2" s="1835"/>
      <c r="INW2" s="1835"/>
      <c r="INX2" s="1835"/>
      <c r="INY2" s="1835"/>
      <c r="INZ2" s="1835"/>
      <c r="IOA2" s="1835"/>
      <c r="IOB2" s="1835"/>
      <c r="IOC2" s="1835"/>
      <c r="IOD2" s="1835"/>
      <c r="IOE2" s="1835"/>
      <c r="IOF2" s="1835"/>
      <c r="IOG2" s="1835"/>
      <c r="IOH2" s="1835"/>
      <c r="IOI2" s="1835"/>
      <c r="IOJ2" s="1835"/>
      <c r="IOK2" s="1835"/>
      <c r="IOL2" s="1835"/>
      <c r="IOM2" s="1835"/>
      <c r="ION2" s="1835"/>
      <c r="IOO2" s="1835"/>
      <c r="IOP2" s="1835"/>
      <c r="IOQ2" s="1835"/>
      <c r="IOR2" s="1835"/>
      <c r="IOS2" s="1835"/>
      <c r="IOT2" s="1835"/>
      <c r="IOU2" s="1835"/>
      <c r="IOV2" s="1835"/>
      <c r="IOW2" s="1835"/>
      <c r="IOX2" s="1835"/>
      <c r="IOY2" s="1835"/>
      <c r="IOZ2" s="1835"/>
      <c r="IPA2" s="1835"/>
      <c r="IPB2" s="1835"/>
      <c r="IPC2" s="1835"/>
      <c r="IPD2" s="1835"/>
      <c r="IPE2" s="1835"/>
      <c r="IPF2" s="1835"/>
      <c r="IPG2" s="1835"/>
      <c r="IPH2" s="1835"/>
      <c r="IPI2" s="1835"/>
      <c r="IPJ2" s="1835"/>
      <c r="IPK2" s="1835"/>
      <c r="IPL2" s="1835"/>
      <c r="IPM2" s="1835"/>
      <c r="IPN2" s="1835"/>
      <c r="IPO2" s="1835"/>
      <c r="IPP2" s="1835"/>
      <c r="IPQ2" s="1835"/>
      <c r="IPR2" s="1835"/>
      <c r="IPS2" s="1835"/>
      <c r="IPT2" s="1835"/>
      <c r="IPU2" s="1835"/>
      <c r="IPV2" s="1835"/>
      <c r="IPW2" s="1835"/>
      <c r="IPX2" s="1835"/>
      <c r="IPY2" s="1835"/>
      <c r="IPZ2" s="1835"/>
      <c r="IQA2" s="1835"/>
      <c r="IQB2" s="1835"/>
      <c r="IQC2" s="1835"/>
      <c r="IQD2" s="1835"/>
      <c r="IQE2" s="1835"/>
      <c r="IQF2" s="1835"/>
      <c r="IQG2" s="1835"/>
      <c r="IQH2" s="1835"/>
      <c r="IQI2" s="1835"/>
      <c r="IQJ2" s="1835"/>
      <c r="IQK2" s="1835"/>
      <c r="IQL2" s="1835"/>
      <c r="IQM2" s="1835"/>
      <c r="IQN2" s="1835"/>
      <c r="IQO2" s="1835"/>
      <c r="IQP2" s="1835"/>
      <c r="IQQ2" s="1835"/>
      <c r="IQR2" s="1835"/>
      <c r="IQS2" s="1835"/>
      <c r="IQT2" s="1835"/>
      <c r="IQU2" s="1835"/>
      <c r="IQV2" s="1835"/>
      <c r="IQW2" s="1835"/>
      <c r="IQX2" s="1835"/>
      <c r="IQY2" s="1835"/>
      <c r="IQZ2" s="1835"/>
      <c r="IRA2" s="1835"/>
      <c r="IRB2" s="1835"/>
      <c r="IRC2" s="1835"/>
      <c r="IRD2" s="1835"/>
      <c r="IRE2" s="1835"/>
      <c r="IRF2" s="1835"/>
      <c r="IRG2" s="1835"/>
      <c r="IRH2" s="1835"/>
      <c r="IRI2" s="1835"/>
      <c r="IRJ2" s="1835"/>
      <c r="IRK2" s="1835"/>
      <c r="IRL2" s="1835"/>
      <c r="IRM2" s="1835"/>
      <c r="IRN2" s="1835"/>
      <c r="IRO2" s="1835"/>
      <c r="IRP2" s="1835"/>
      <c r="IRQ2" s="1835"/>
      <c r="IRR2" s="1835"/>
      <c r="IRS2" s="1835"/>
      <c r="IRT2" s="1835"/>
      <c r="IRU2" s="1835"/>
      <c r="IRV2" s="1835"/>
      <c r="IRW2" s="1835"/>
      <c r="IRX2" s="1835"/>
      <c r="IRY2" s="1835"/>
      <c r="IRZ2" s="1835"/>
      <c r="ISA2" s="1835"/>
      <c r="ISB2" s="1835"/>
      <c r="ISC2" s="1835"/>
      <c r="ISD2" s="1835"/>
      <c r="ISE2" s="1835"/>
      <c r="ISF2" s="1835"/>
      <c r="ISG2" s="1835"/>
      <c r="ISH2" s="1835"/>
      <c r="ISI2" s="1835"/>
      <c r="ISJ2" s="1835"/>
      <c r="ISK2" s="1835"/>
      <c r="ISL2" s="1835"/>
      <c r="ISM2" s="1835"/>
      <c r="ISN2" s="1835"/>
      <c r="ISO2" s="1835"/>
      <c r="ISP2" s="1835"/>
      <c r="ISQ2" s="1835"/>
      <c r="ISR2" s="1835"/>
      <c r="ISS2" s="1835"/>
      <c r="IST2" s="1835"/>
      <c r="ISU2" s="1835"/>
      <c r="ISV2" s="1835"/>
      <c r="ISW2" s="1835"/>
      <c r="ISX2" s="1835"/>
      <c r="ISY2" s="1835"/>
      <c r="ISZ2" s="1835"/>
      <c r="ITA2" s="1835"/>
      <c r="ITB2" s="1835"/>
      <c r="ITC2" s="1835"/>
      <c r="ITD2" s="1835"/>
      <c r="ITE2" s="1835"/>
      <c r="ITF2" s="1835"/>
      <c r="ITG2" s="1835"/>
      <c r="ITH2" s="1835"/>
      <c r="ITI2" s="1835"/>
      <c r="ITJ2" s="1835"/>
      <c r="ITK2" s="1835"/>
      <c r="ITL2" s="1835"/>
      <c r="ITM2" s="1835"/>
      <c r="ITN2" s="1835"/>
      <c r="ITO2" s="1835"/>
      <c r="ITP2" s="1835"/>
      <c r="ITQ2" s="1835"/>
      <c r="ITR2" s="1835"/>
      <c r="ITS2" s="1835"/>
      <c r="ITT2" s="1835"/>
      <c r="ITU2" s="1835"/>
      <c r="ITV2" s="1835"/>
      <c r="ITW2" s="1835"/>
      <c r="ITX2" s="1835"/>
      <c r="ITY2" s="1835"/>
      <c r="ITZ2" s="1835"/>
      <c r="IUA2" s="1835"/>
      <c r="IUB2" s="1835"/>
      <c r="IUC2" s="1835"/>
      <c r="IUD2" s="1835"/>
      <c r="IUE2" s="1835"/>
      <c r="IUF2" s="1835"/>
      <c r="IUG2" s="1835"/>
      <c r="IUH2" s="1835"/>
      <c r="IUI2" s="1835"/>
      <c r="IUJ2" s="1835"/>
      <c r="IUK2" s="1835"/>
      <c r="IUL2" s="1835"/>
      <c r="IUM2" s="1835"/>
      <c r="IUN2" s="1835"/>
      <c r="IUO2" s="1835"/>
      <c r="IUP2" s="1835"/>
      <c r="IUQ2" s="1835"/>
      <c r="IUR2" s="1835"/>
      <c r="IUS2" s="1835"/>
      <c r="IUT2" s="1835"/>
      <c r="IUU2" s="1835"/>
      <c r="IUV2" s="1835"/>
      <c r="IUW2" s="1835"/>
      <c r="IUX2" s="1835"/>
      <c r="IUY2" s="1835"/>
      <c r="IUZ2" s="1835"/>
      <c r="IVA2" s="1835"/>
      <c r="IVB2" s="1835"/>
      <c r="IVC2" s="1835"/>
      <c r="IVD2" s="1835"/>
      <c r="IVE2" s="1835"/>
      <c r="IVF2" s="1835"/>
      <c r="IVG2" s="1835"/>
      <c r="IVH2" s="1835"/>
      <c r="IVI2" s="1835"/>
      <c r="IVJ2" s="1835"/>
      <c r="IVK2" s="1835"/>
      <c r="IVL2" s="1835"/>
      <c r="IVM2" s="1835"/>
      <c r="IVN2" s="1835"/>
      <c r="IVO2" s="1835"/>
      <c r="IVP2" s="1835"/>
      <c r="IVQ2" s="1835"/>
      <c r="IVR2" s="1835"/>
      <c r="IVS2" s="1835"/>
      <c r="IVT2" s="1835"/>
      <c r="IVU2" s="1835"/>
      <c r="IVV2" s="1835"/>
      <c r="IVW2" s="1835"/>
      <c r="IVX2" s="1835"/>
      <c r="IVY2" s="1835"/>
      <c r="IVZ2" s="1835"/>
      <c r="IWA2" s="1835"/>
      <c r="IWB2" s="1835"/>
      <c r="IWC2" s="1835"/>
      <c r="IWD2" s="1835"/>
      <c r="IWE2" s="1835"/>
      <c r="IWF2" s="1835"/>
      <c r="IWG2" s="1835"/>
      <c r="IWH2" s="1835"/>
      <c r="IWI2" s="1835"/>
      <c r="IWJ2" s="1835"/>
      <c r="IWK2" s="1835"/>
      <c r="IWL2" s="1835"/>
      <c r="IWM2" s="1835"/>
      <c r="IWN2" s="1835"/>
      <c r="IWO2" s="1835"/>
      <c r="IWP2" s="1835"/>
      <c r="IWQ2" s="1835"/>
      <c r="IWR2" s="1835"/>
      <c r="IWS2" s="1835"/>
      <c r="IWT2" s="1835"/>
      <c r="IWU2" s="1835"/>
      <c r="IWV2" s="1835"/>
      <c r="IWW2" s="1835"/>
      <c r="IWX2" s="1835"/>
      <c r="IWY2" s="1835"/>
      <c r="IWZ2" s="1835"/>
      <c r="IXA2" s="1835"/>
      <c r="IXB2" s="1835"/>
      <c r="IXC2" s="1835"/>
      <c r="IXD2" s="1835"/>
      <c r="IXE2" s="1835"/>
      <c r="IXF2" s="1835"/>
      <c r="IXG2" s="1835"/>
      <c r="IXH2" s="1835"/>
      <c r="IXI2" s="1835"/>
      <c r="IXJ2" s="1835"/>
      <c r="IXK2" s="1835"/>
      <c r="IXL2" s="1835"/>
      <c r="IXM2" s="1835"/>
      <c r="IXN2" s="1835"/>
      <c r="IXO2" s="1835"/>
      <c r="IXP2" s="1835"/>
      <c r="IXQ2" s="1835"/>
      <c r="IXR2" s="1835"/>
      <c r="IXS2" s="1835"/>
      <c r="IXT2" s="1835"/>
      <c r="IXU2" s="1835"/>
      <c r="IXV2" s="1835"/>
      <c r="IXW2" s="1835"/>
      <c r="IXX2" s="1835"/>
      <c r="IXY2" s="1835"/>
      <c r="IXZ2" s="1835"/>
      <c r="IYA2" s="1835"/>
      <c r="IYB2" s="1835"/>
      <c r="IYC2" s="1835"/>
      <c r="IYD2" s="1835"/>
      <c r="IYE2" s="1835"/>
      <c r="IYF2" s="1835"/>
      <c r="IYG2" s="1835"/>
      <c r="IYH2" s="1835"/>
      <c r="IYI2" s="1835"/>
      <c r="IYJ2" s="1835"/>
      <c r="IYK2" s="1835"/>
      <c r="IYL2" s="1835"/>
      <c r="IYM2" s="1835"/>
      <c r="IYN2" s="1835"/>
      <c r="IYO2" s="1835"/>
      <c r="IYP2" s="1835"/>
      <c r="IYQ2" s="1835"/>
      <c r="IYR2" s="1835"/>
      <c r="IYS2" s="1835"/>
      <c r="IYT2" s="1835"/>
      <c r="IYU2" s="1835"/>
      <c r="IYV2" s="1835"/>
      <c r="IYW2" s="1835"/>
      <c r="IYX2" s="1835"/>
      <c r="IYY2" s="1835"/>
      <c r="IYZ2" s="1835"/>
      <c r="IZA2" s="1835"/>
      <c r="IZB2" s="1835"/>
      <c r="IZC2" s="1835"/>
      <c r="IZD2" s="1835"/>
      <c r="IZE2" s="1835"/>
      <c r="IZF2" s="1835"/>
      <c r="IZG2" s="1835"/>
      <c r="IZH2" s="1835"/>
      <c r="IZI2" s="1835"/>
      <c r="IZJ2" s="1835"/>
      <c r="IZK2" s="1835"/>
      <c r="IZL2" s="1835"/>
      <c r="IZM2" s="1835"/>
      <c r="IZN2" s="1835"/>
      <c r="IZO2" s="1835"/>
      <c r="IZP2" s="1835"/>
      <c r="IZQ2" s="1835"/>
      <c r="IZR2" s="1835"/>
      <c r="IZS2" s="1835"/>
      <c r="IZT2" s="1835"/>
      <c r="IZU2" s="1835"/>
      <c r="IZV2" s="1835"/>
      <c r="IZW2" s="1835"/>
      <c r="IZX2" s="1835"/>
      <c r="IZY2" s="1835"/>
      <c r="IZZ2" s="1835"/>
      <c r="JAA2" s="1835"/>
      <c r="JAB2" s="1835"/>
      <c r="JAC2" s="1835"/>
      <c r="JAD2" s="1835"/>
      <c r="JAE2" s="1835"/>
      <c r="JAF2" s="1835"/>
      <c r="JAG2" s="1835"/>
      <c r="JAH2" s="1835"/>
      <c r="JAI2" s="1835"/>
      <c r="JAJ2" s="1835"/>
      <c r="JAK2" s="1835"/>
      <c r="JAL2" s="1835"/>
      <c r="JAM2" s="1835"/>
      <c r="JAN2" s="1835"/>
      <c r="JAO2" s="1835"/>
      <c r="JAP2" s="1835"/>
      <c r="JAQ2" s="1835"/>
      <c r="JAR2" s="1835"/>
      <c r="JAS2" s="1835"/>
      <c r="JAT2" s="1835"/>
      <c r="JAU2" s="1835"/>
      <c r="JAV2" s="1835"/>
      <c r="JAW2" s="1835"/>
      <c r="JAX2" s="1835"/>
      <c r="JAY2" s="1835"/>
      <c r="JAZ2" s="1835"/>
      <c r="JBA2" s="1835"/>
      <c r="JBB2" s="1835"/>
      <c r="JBC2" s="1835"/>
      <c r="JBD2" s="1835"/>
      <c r="JBE2" s="1835"/>
      <c r="JBF2" s="1835"/>
      <c r="JBG2" s="1835"/>
      <c r="JBH2" s="1835"/>
      <c r="JBI2" s="1835"/>
      <c r="JBJ2" s="1835"/>
      <c r="JBK2" s="1835"/>
      <c r="JBL2" s="1835"/>
      <c r="JBM2" s="1835"/>
      <c r="JBN2" s="1835"/>
      <c r="JBO2" s="1835"/>
      <c r="JBP2" s="1835"/>
      <c r="JBQ2" s="1835"/>
      <c r="JBR2" s="1835"/>
      <c r="JBS2" s="1835"/>
      <c r="JBT2" s="1835"/>
      <c r="JBU2" s="1835"/>
      <c r="JBV2" s="1835"/>
      <c r="JBW2" s="1835"/>
      <c r="JBX2" s="1835"/>
      <c r="JBY2" s="1835"/>
      <c r="JBZ2" s="1835"/>
      <c r="JCA2" s="1835"/>
      <c r="JCB2" s="1835"/>
      <c r="JCC2" s="1835"/>
      <c r="JCD2" s="1835"/>
      <c r="JCE2" s="1835"/>
      <c r="JCF2" s="1835"/>
      <c r="JCG2" s="1835"/>
      <c r="JCH2" s="1835"/>
      <c r="JCI2" s="1835"/>
      <c r="JCJ2" s="1835"/>
      <c r="JCK2" s="1835"/>
      <c r="JCL2" s="1835"/>
      <c r="JCM2" s="1835"/>
      <c r="JCN2" s="1835"/>
      <c r="JCO2" s="1835"/>
      <c r="JCP2" s="1835"/>
      <c r="JCQ2" s="1835"/>
      <c r="JCR2" s="1835"/>
      <c r="JCS2" s="1835"/>
      <c r="JCT2" s="1835"/>
      <c r="JCU2" s="1835"/>
      <c r="JCV2" s="1835"/>
      <c r="JCW2" s="1835"/>
      <c r="JCX2" s="1835"/>
      <c r="JCY2" s="1835"/>
      <c r="JCZ2" s="1835"/>
      <c r="JDA2" s="1835"/>
      <c r="JDB2" s="1835"/>
      <c r="JDC2" s="1835"/>
      <c r="JDD2" s="1835"/>
      <c r="JDE2" s="1835"/>
      <c r="JDF2" s="1835"/>
      <c r="JDG2" s="1835"/>
      <c r="JDH2" s="1835"/>
      <c r="JDI2" s="1835"/>
      <c r="JDJ2" s="1835"/>
      <c r="JDK2" s="1835"/>
      <c r="JDL2" s="1835"/>
      <c r="JDM2" s="1835"/>
      <c r="JDN2" s="1835"/>
      <c r="JDO2" s="1835"/>
      <c r="JDP2" s="1835"/>
      <c r="JDQ2" s="1835"/>
      <c r="JDR2" s="1835"/>
      <c r="JDS2" s="1835"/>
      <c r="JDT2" s="1835"/>
      <c r="JDU2" s="1835"/>
      <c r="JDV2" s="1835"/>
      <c r="JDW2" s="1835"/>
      <c r="JDX2" s="1835"/>
      <c r="JDY2" s="1835"/>
      <c r="JDZ2" s="1835"/>
      <c r="JEA2" s="1835"/>
      <c r="JEB2" s="1835"/>
      <c r="JEC2" s="1835"/>
      <c r="JED2" s="1835"/>
      <c r="JEE2" s="1835"/>
      <c r="JEF2" s="1835"/>
      <c r="JEG2" s="1835"/>
      <c r="JEH2" s="1835"/>
      <c r="JEI2" s="1835"/>
      <c r="JEJ2" s="1835"/>
      <c r="JEK2" s="1835"/>
      <c r="JEL2" s="1835"/>
      <c r="JEM2" s="1835"/>
      <c r="JEN2" s="1835"/>
      <c r="JEO2" s="1835"/>
      <c r="JEP2" s="1835"/>
      <c r="JEQ2" s="1835"/>
      <c r="JER2" s="1835"/>
      <c r="JES2" s="1835"/>
      <c r="JET2" s="1835"/>
      <c r="JEU2" s="1835"/>
      <c r="JEV2" s="1835"/>
      <c r="JEW2" s="1835"/>
      <c r="JEX2" s="1835"/>
      <c r="JEY2" s="1835"/>
      <c r="JEZ2" s="1835"/>
      <c r="JFA2" s="1835"/>
      <c r="JFB2" s="1835"/>
      <c r="JFC2" s="1835"/>
      <c r="JFD2" s="1835"/>
      <c r="JFE2" s="1835"/>
      <c r="JFF2" s="1835"/>
      <c r="JFG2" s="1835"/>
      <c r="JFH2" s="1835"/>
      <c r="JFI2" s="1835"/>
      <c r="JFJ2" s="1835"/>
      <c r="JFK2" s="1835"/>
      <c r="JFL2" s="1835"/>
      <c r="JFM2" s="1835"/>
      <c r="JFN2" s="1835"/>
      <c r="JFO2" s="1835"/>
      <c r="JFP2" s="1835"/>
      <c r="JFQ2" s="1835"/>
      <c r="JFR2" s="1835"/>
      <c r="JFS2" s="1835"/>
      <c r="JFT2" s="1835"/>
      <c r="JFU2" s="1835"/>
      <c r="JFV2" s="1835"/>
      <c r="JFW2" s="1835"/>
      <c r="JFX2" s="1835"/>
      <c r="JFY2" s="1835"/>
      <c r="JFZ2" s="1835"/>
      <c r="JGA2" s="1835"/>
      <c r="JGB2" s="1835"/>
      <c r="JGC2" s="1835"/>
      <c r="JGD2" s="1835"/>
      <c r="JGE2" s="1835"/>
      <c r="JGF2" s="1835"/>
      <c r="JGG2" s="1835"/>
      <c r="JGH2" s="1835"/>
      <c r="JGI2" s="1835"/>
      <c r="JGJ2" s="1835"/>
      <c r="JGK2" s="1835"/>
      <c r="JGL2" s="1835"/>
      <c r="JGM2" s="1835"/>
      <c r="JGN2" s="1835"/>
      <c r="JGO2" s="1835"/>
      <c r="JGP2" s="1835"/>
      <c r="JGQ2" s="1835"/>
      <c r="JGR2" s="1835"/>
      <c r="JGS2" s="1835"/>
      <c r="JGT2" s="1835"/>
      <c r="JGU2" s="1835"/>
      <c r="JGV2" s="1835"/>
      <c r="JGW2" s="1835"/>
      <c r="JGX2" s="1835"/>
      <c r="JGY2" s="1835"/>
      <c r="JGZ2" s="1835"/>
      <c r="JHA2" s="1835"/>
      <c r="JHB2" s="1835"/>
      <c r="JHC2" s="1835"/>
      <c r="JHD2" s="1835"/>
      <c r="JHE2" s="1835"/>
      <c r="JHF2" s="1835"/>
      <c r="JHG2" s="1835"/>
      <c r="JHH2" s="1835"/>
      <c r="JHI2" s="1835"/>
      <c r="JHJ2" s="1835"/>
      <c r="JHK2" s="1835"/>
      <c r="JHL2" s="1835"/>
      <c r="JHM2" s="1835"/>
      <c r="JHN2" s="1835"/>
      <c r="JHO2" s="1835"/>
      <c r="JHP2" s="1835"/>
      <c r="JHQ2" s="1835"/>
      <c r="JHR2" s="1835"/>
      <c r="JHS2" s="1835"/>
      <c r="JHT2" s="1835"/>
      <c r="JHU2" s="1835"/>
      <c r="JHV2" s="1835"/>
      <c r="JHW2" s="1835"/>
      <c r="JHX2" s="1835"/>
      <c r="JHY2" s="1835"/>
      <c r="JHZ2" s="1835"/>
      <c r="JIA2" s="1835"/>
      <c r="JIB2" s="1835"/>
      <c r="JIC2" s="1835"/>
      <c r="JID2" s="1835"/>
      <c r="JIE2" s="1835"/>
      <c r="JIF2" s="1835"/>
      <c r="JIG2" s="1835"/>
      <c r="JIH2" s="1835"/>
      <c r="JII2" s="1835"/>
      <c r="JIJ2" s="1835"/>
      <c r="JIK2" s="1835"/>
      <c r="JIL2" s="1835"/>
      <c r="JIM2" s="1835"/>
      <c r="JIN2" s="1835"/>
      <c r="JIO2" s="1835"/>
      <c r="JIP2" s="1835"/>
      <c r="JIQ2" s="1835"/>
      <c r="JIR2" s="1835"/>
      <c r="JIS2" s="1835"/>
      <c r="JIT2" s="1835"/>
      <c r="JIU2" s="1835"/>
      <c r="JIV2" s="1835"/>
      <c r="JIW2" s="1835"/>
      <c r="JIX2" s="1835"/>
      <c r="JIY2" s="1835"/>
      <c r="JIZ2" s="1835"/>
      <c r="JJA2" s="1835"/>
      <c r="JJB2" s="1835"/>
      <c r="JJC2" s="1835"/>
      <c r="JJD2" s="1835"/>
      <c r="JJE2" s="1835"/>
      <c r="JJF2" s="1835"/>
      <c r="JJG2" s="1835"/>
      <c r="JJH2" s="1835"/>
      <c r="JJI2" s="1835"/>
      <c r="JJJ2" s="1835"/>
      <c r="JJK2" s="1835"/>
      <c r="JJL2" s="1835"/>
      <c r="JJM2" s="1835"/>
      <c r="JJN2" s="1835"/>
      <c r="JJO2" s="1835"/>
      <c r="JJP2" s="1835"/>
      <c r="JJQ2" s="1835"/>
      <c r="JJR2" s="1835"/>
      <c r="JJS2" s="1835"/>
      <c r="JJT2" s="1835"/>
      <c r="JJU2" s="1835"/>
      <c r="JJV2" s="1835"/>
      <c r="JJW2" s="1835"/>
      <c r="JJX2" s="1835"/>
      <c r="JJY2" s="1835"/>
      <c r="JJZ2" s="1835"/>
      <c r="JKA2" s="1835"/>
      <c r="JKB2" s="1835"/>
      <c r="JKC2" s="1835"/>
      <c r="JKD2" s="1835"/>
      <c r="JKE2" s="1835"/>
      <c r="JKF2" s="1835"/>
      <c r="JKG2" s="1835"/>
      <c r="JKH2" s="1835"/>
      <c r="JKI2" s="1835"/>
      <c r="JKJ2" s="1835"/>
      <c r="JKK2" s="1835"/>
      <c r="JKL2" s="1835"/>
      <c r="JKM2" s="1835"/>
      <c r="JKN2" s="1835"/>
      <c r="JKO2" s="1835"/>
      <c r="JKP2" s="1835"/>
      <c r="JKQ2" s="1835"/>
      <c r="JKR2" s="1835"/>
      <c r="JKS2" s="1835"/>
      <c r="JKT2" s="1835"/>
      <c r="JKU2" s="1835"/>
      <c r="JKV2" s="1835"/>
      <c r="JKW2" s="1835"/>
      <c r="JKX2" s="1835"/>
      <c r="JKY2" s="1835"/>
      <c r="JKZ2" s="1835"/>
      <c r="JLA2" s="1835"/>
      <c r="JLB2" s="1835"/>
      <c r="JLC2" s="1835"/>
      <c r="JLD2" s="1835"/>
      <c r="JLE2" s="1835"/>
      <c r="JLF2" s="1835"/>
      <c r="JLG2" s="1835"/>
      <c r="JLH2" s="1835"/>
      <c r="JLI2" s="1835"/>
      <c r="JLJ2" s="1835"/>
      <c r="JLK2" s="1835"/>
      <c r="JLL2" s="1835"/>
      <c r="JLM2" s="1835"/>
      <c r="JLN2" s="1835"/>
      <c r="JLO2" s="1835"/>
      <c r="JLP2" s="1835"/>
      <c r="JLQ2" s="1835"/>
      <c r="JLR2" s="1835"/>
      <c r="JLS2" s="1835"/>
      <c r="JLT2" s="1835"/>
      <c r="JLU2" s="1835"/>
      <c r="JLV2" s="1835"/>
      <c r="JLW2" s="1835"/>
      <c r="JLX2" s="1835"/>
      <c r="JLY2" s="1835"/>
      <c r="JLZ2" s="1835"/>
      <c r="JMA2" s="1835"/>
      <c r="JMB2" s="1835"/>
      <c r="JMC2" s="1835"/>
      <c r="JMD2" s="1835"/>
      <c r="JME2" s="1835"/>
      <c r="JMF2" s="1835"/>
      <c r="JMG2" s="1835"/>
      <c r="JMH2" s="1835"/>
      <c r="JMI2" s="1835"/>
      <c r="JMJ2" s="1835"/>
      <c r="JMK2" s="1835"/>
      <c r="JML2" s="1835"/>
      <c r="JMM2" s="1835"/>
      <c r="JMN2" s="1835"/>
      <c r="JMO2" s="1835"/>
      <c r="JMP2" s="1835"/>
      <c r="JMQ2" s="1835"/>
      <c r="JMR2" s="1835"/>
      <c r="JMS2" s="1835"/>
      <c r="JMT2" s="1835"/>
      <c r="JMU2" s="1835"/>
      <c r="JMV2" s="1835"/>
      <c r="JMW2" s="1835"/>
      <c r="JMX2" s="1835"/>
      <c r="JMY2" s="1835"/>
      <c r="JMZ2" s="1835"/>
      <c r="JNA2" s="1835"/>
      <c r="JNB2" s="1835"/>
      <c r="JNC2" s="1835"/>
      <c r="JND2" s="1835"/>
      <c r="JNE2" s="1835"/>
      <c r="JNF2" s="1835"/>
      <c r="JNG2" s="1835"/>
      <c r="JNH2" s="1835"/>
      <c r="JNI2" s="1835"/>
      <c r="JNJ2" s="1835"/>
      <c r="JNK2" s="1835"/>
      <c r="JNL2" s="1835"/>
      <c r="JNM2" s="1835"/>
      <c r="JNN2" s="1835"/>
      <c r="JNO2" s="1835"/>
      <c r="JNP2" s="1835"/>
      <c r="JNQ2" s="1835"/>
      <c r="JNR2" s="1835"/>
      <c r="JNS2" s="1835"/>
      <c r="JNT2" s="1835"/>
      <c r="JNU2" s="1835"/>
      <c r="JNV2" s="1835"/>
      <c r="JNW2" s="1835"/>
      <c r="JNX2" s="1835"/>
      <c r="JNY2" s="1835"/>
      <c r="JNZ2" s="1835"/>
      <c r="JOA2" s="1835"/>
      <c r="JOB2" s="1835"/>
      <c r="JOC2" s="1835"/>
      <c r="JOD2" s="1835"/>
      <c r="JOE2" s="1835"/>
      <c r="JOF2" s="1835"/>
      <c r="JOG2" s="1835"/>
      <c r="JOH2" s="1835"/>
      <c r="JOI2" s="1835"/>
      <c r="JOJ2" s="1835"/>
      <c r="JOK2" s="1835"/>
      <c r="JOL2" s="1835"/>
      <c r="JOM2" s="1835"/>
      <c r="JON2" s="1835"/>
      <c r="JOO2" s="1835"/>
      <c r="JOP2" s="1835"/>
      <c r="JOQ2" s="1835"/>
      <c r="JOR2" s="1835"/>
      <c r="JOS2" s="1835"/>
      <c r="JOT2" s="1835"/>
      <c r="JOU2" s="1835"/>
      <c r="JOV2" s="1835"/>
      <c r="JOW2" s="1835"/>
      <c r="JOX2" s="1835"/>
      <c r="JOY2" s="1835"/>
      <c r="JOZ2" s="1835"/>
      <c r="JPA2" s="1835"/>
      <c r="JPB2" s="1835"/>
      <c r="JPC2" s="1835"/>
      <c r="JPD2" s="1835"/>
      <c r="JPE2" s="1835"/>
      <c r="JPF2" s="1835"/>
      <c r="JPG2" s="1835"/>
      <c r="JPH2" s="1835"/>
      <c r="JPI2" s="1835"/>
      <c r="JPJ2" s="1835"/>
      <c r="JPK2" s="1835"/>
      <c r="JPL2" s="1835"/>
      <c r="JPM2" s="1835"/>
      <c r="JPN2" s="1835"/>
      <c r="JPO2" s="1835"/>
      <c r="JPP2" s="1835"/>
      <c r="JPQ2" s="1835"/>
      <c r="JPR2" s="1835"/>
      <c r="JPS2" s="1835"/>
      <c r="JPT2" s="1835"/>
      <c r="JPU2" s="1835"/>
      <c r="JPV2" s="1835"/>
      <c r="JPW2" s="1835"/>
      <c r="JPX2" s="1835"/>
      <c r="JPY2" s="1835"/>
      <c r="JPZ2" s="1835"/>
      <c r="JQA2" s="1835"/>
      <c r="JQB2" s="1835"/>
      <c r="JQC2" s="1835"/>
      <c r="JQD2" s="1835"/>
      <c r="JQE2" s="1835"/>
      <c r="JQF2" s="1835"/>
      <c r="JQG2" s="1835"/>
      <c r="JQH2" s="1835"/>
      <c r="JQI2" s="1835"/>
      <c r="JQJ2" s="1835"/>
      <c r="JQK2" s="1835"/>
      <c r="JQL2" s="1835"/>
      <c r="JQM2" s="1835"/>
      <c r="JQN2" s="1835"/>
      <c r="JQO2" s="1835"/>
      <c r="JQP2" s="1835"/>
      <c r="JQQ2" s="1835"/>
      <c r="JQR2" s="1835"/>
      <c r="JQS2" s="1835"/>
      <c r="JQT2" s="1835"/>
      <c r="JQU2" s="1835"/>
      <c r="JQV2" s="1835"/>
      <c r="JQW2" s="1835"/>
      <c r="JQX2" s="1835"/>
      <c r="JQY2" s="1835"/>
      <c r="JQZ2" s="1835"/>
      <c r="JRA2" s="1835"/>
      <c r="JRB2" s="1835"/>
      <c r="JRC2" s="1835"/>
      <c r="JRD2" s="1835"/>
      <c r="JRE2" s="1835"/>
      <c r="JRF2" s="1835"/>
      <c r="JRG2" s="1835"/>
      <c r="JRH2" s="1835"/>
      <c r="JRI2" s="1835"/>
      <c r="JRJ2" s="1835"/>
      <c r="JRK2" s="1835"/>
      <c r="JRL2" s="1835"/>
      <c r="JRM2" s="1835"/>
      <c r="JRN2" s="1835"/>
      <c r="JRO2" s="1835"/>
      <c r="JRP2" s="1835"/>
      <c r="JRQ2" s="1835"/>
      <c r="JRR2" s="1835"/>
      <c r="JRS2" s="1835"/>
      <c r="JRT2" s="1835"/>
      <c r="JRU2" s="1835"/>
      <c r="JRV2" s="1835"/>
      <c r="JRW2" s="1835"/>
      <c r="JRX2" s="1835"/>
      <c r="JRY2" s="1835"/>
      <c r="JRZ2" s="1835"/>
      <c r="JSA2" s="1835"/>
      <c r="JSB2" s="1835"/>
      <c r="JSC2" s="1835"/>
      <c r="JSD2" s="1835"/>
      <c r="JSE2" s="1835"/>
      <c r="JSF2" s="1835"/>
      <c r="JSG2" s="1835"/>
      <c r="JSH2" s="1835"/>
      <c r="JSI2" s="1835"/>
      <c r="JSJ2" s="1835"/>
      <c r="JSK2" s="1835"/>
      <c r="JSL2" s="1835"/>
      <c r="JSM2" s="1835"/>
      <c r="JSN2" s="1835"/>
      <c r="JSO2" s="1835"/>
      <c r="JSP2" s="1835"/>
      <c r="JSQ2" s="1835"/>
      <c r="JSR2" s="1835"/>
      <c r="JSS2" s="1835"/>
      <c r="JST2" s="1835"/>
      <c r="JSU2" s="1835"/>
      <c r="JSV2" s="1835"/>
      <c r="JSW2" s="1835"/>
      <c r="JSX2" s="1835"/>
      <c r="JSY2" s="1835"/>
      <c r="JSZ2" s="1835"/>
      <c r="JTA2" s="1835"/>
      <c r="JTB2" s="1835"/>
      <c r="JTC2" s="1835"/>
      <c r="JTD2" s="1835"/>
      <c r="JTE2" s="1835"/>
      <c r="JTF2" s="1835"/>
      <c r="JTG2" s="1835"/>
      <c r="JTH2" s="1835"/>
      <c r="JTI2" s="1835"/>
      <c r="JTJ2" s="1835"/>
      <c r="JTK2" s="1835"/>
      <c r="JTL2" s="1835"/>
      <c r="JTM2" s="1835"/>
      <c r="JTN2" s="1835"/>
      <c r="JTO2" s="1835"/>
      <c r="JTP2" s="1835"/>
      <c r="JTQ2" s="1835"/>
      <c r="JTR2" s="1835"/>
      <c r="JTS2" s="1835"/>
      <c r="JTT2" s="1835"/>
      <c r="JTU2" s="1835"/>
      <c r="JTV2" s="1835"/>
      <c r="JTW2" s="1835"/>
      <c r="JTX2" s="1835"/>
      <c r="JTY2" s="1835"/>
      <c r="JTZ2" s="1835"/>
      <c r="JUA2" s="1835"/>
      <c r="JUB2" s="1835"/>
      <c r="JUC2" s="1835"/>
      <c r="JUD2" s="1835"/>
      <c r="JUE2" s="1835"/>
      <c r="JUF2" s="1835"/>
      <c r="JUG2" s="1835"/>
      <c r="JUH2" s="1835"/>
      <c r="JUI2" s="1835"/>
      <c r="JUJ2" s="1835"/>
      <c r="JUK2" s="1835"/>
      <c r="JUL2" s="1835"/>
      <c r="JUM2" s="1835"/>
      <c r="JUN2" s="1835"/>
      <c r="JUO2" s="1835"/>
      <c r="JUP2" s="1835"/>
      <c r="JUQ2" s="1835"/>
      <c r="JUR2" s="1835"/>
      <c r="JUS2" s="1835"/>
      <c r="JUT2" s="1835"/>
      <c r="JUU2" s="1835"/>
      <c r="JUV2" s="1835"/>
      <c r="JUW2" s="1835"/>
      <c r="JUX2" s="1835"/>
      <c r="JUY2" s="1835"/>
      <c r="JUZ2" s="1835"/>
      <c r="JVA2" s="1835"/>
      <c r="JVB2" s="1835"/>
      <c r="JVC2" s="1835"/>
      <c r="JVD2" s="1835"/>
      <c r="JVE2" s="1835"/>
      <c r="JVF2" s="1835"/>
      <c r="JVG2" s="1835"/>
      <c r="JVH2" s="1835"/>
      <c r="JVI2" s="1835"/>
      <c r="JVJ2" s="1835"/>
      <c r="JVK2" s="1835"/>
      <c r="JVL2" s="1835"/>
      <c r="JVM2" s="1835"/>
      <c r="JVN2" s="1835"/>
      <c r="JVO2" s="1835"/>
      <c r="JVP2" s="1835"/>
      <c r="JVQ2" s="1835"/>
      <c r="JVR2" s="1835"/>
      <c r="JVS2" s="1835"/>
      <c r="JVT2" s="1835"/>
      <c r="JVU2" s="1835"/>
      <c r="JVV2" s="1835"/>
      <c r="JVW2" s="1835"/>
      <c r="JVX2" s="1835"/>
      <c r="JVY2" s="1835"/>
      <c r="JVZ2" s="1835"/>
      <c r="JWA2" s="1835"/>
      <c r="JWB2" s="1835"/>
      <c r="JWC2" s="1835"/>
      <c r="JWD2" s="1835"/>
      <c r="JWE2" s="1835"/>
      <c r="JWF2" s="1835"/>
      <c r="JWG2" s="1835"/>
      <c r="JWH2" s="1835"/>
      <c r="JWI2" s="1835"/>
      <c r="JWJ2" s="1835"/>
      <c r="JWK2" s="1835"/>
      <c r="JWL2" s="1835"/>
      <c r="JWM2" s="1835"/>
      <c r="JWN2" s="1835"/>
      <c r="JWO2" s="1835"/>
      <c r="JWP2" s="1835"/>
      <c r="JWQ2" s="1835"/>
      <c r="JWR2" s="1835"/>
      <c r="JWS2" s="1835"/>
      <c r="JWT2" s="1835"/>
      <c r="JWU2" s="1835"/>
      <c r="JWV2" s="1835"/>
      <c r="JWW2" s="1835"/>
      <c r="JWX2" s="1835"/>
      <c r="JWY2" s="1835"/>
      <c r="JWZ2" s="1835"/>
      <c r="JXA2" s="1835"/>
      <c r="JXB2" s="1835"/>
      <c r="JXC2" s="1835"/>
      <c r="JXD2" s="1835"/>
      <c r="JXE2" s="1835"/>
      <c r="JXF2" s="1835"/>
      <c r="JXG2" s="1835"/>
      <c r="JXH2" s="1835"/>
      <c r="JXI2" s="1835"/>
      <c r="JXJ2" s="1835"/>
      <c r="JXK2" s="1835"/>
      <c r="JXL2" s="1835"/>
      <c r="JXM2" s="1835"/>
      <c r="JXN2" s="1835"/>
      <c r="JXO2" s="1835"/>
      <c r="JXP2" s="1835"/>
      <c r="JXQ2" s="1835"/>
      <c r="JXR2" s="1835"/>
      <c r="JXS2" s="1835"/>
      <c r="JXT2" s="1835"/>
      <c r="JXU2" s="1835"/>
      <c r="JXV2" s="1835"/>
      <c r="JXW2" s="1835"/>
      <c r="JXX2" s="1835"/>
      <c r="JXY2" s="1835"/>
      <c r="JXZ2" s="1835"/>
      <c r="JYA2" s="1835"/>
      <c r="JYB2" s="1835"/>
      <c r="JYC2" s="1835"/>
      <c r="JYD2" s="1835"/>
      <c r="JYE2" s="1835"/>
      <c r="JYF2" s="1835"/>
      <c r="JYG2" s="1835"/>
      <c r="JYH2" s="1835"/>
      <c r="JYI2" s="1835"/>
      <c r="JYJ2" s="1835"/>
      <c r="JYK2" s="1835"/>
      <c r="JYL2" s="1835"/>
      <c r="JYM2" s="1835"/>
      <c r="JYN2" s="1835"/>
      <c r="JYO2" s="1835"/>
      <c r="JYP2" s="1835"/>
      <c r="JYQ2" s="1835"/>
      <c r="JYR2" s="1835"/>
      <c r="JYS2" s="1835"/>
      <c r="JYT2" s="1835"/>
      <c r="JYU2" s="1835"/>
      <c r="JYV2" s="1835"/>
      <c r="JYW2" s="1835"/>
      <c r="JYX2" s="1835"/>
      <c r="JYY2" s="1835"/>
      <c r="JYZ2" s="1835"/>
      <c r="JZA2" s="1835"/>
      <c r="JZB2" s="1835"/>
      <c r="JZC2" s="1835"/>
      <c r="JZD2" s="1835"/>
      <c r="JZE2" s="1835"/>
      <c r="JZF2" s="1835"/>
      <c r="JZG2" s="1835"/>
      <c r="JZH2" s="1835"/>
      <c r="JZI2" s="1835"/>
      <c r="JZJ2" s="1835"/>
      <c r="JZK2" s="1835"/>
      <c r="JZL2" s="1835"/>
      <c r="JZM2" s="1835"/>
      <c r="JZN2" s="1835"/>
      <c r="JZO2" s="1835"/>
      <c r="JZP2" s="1835"/>
      <c r="JZQ2" s="1835"/>
      <c r="JZR2" s="1835"/>
      <c r="JZS2" s="1835"/>
      <c r="JZT2" s="1835"/>
      <c r="JZU2" s="1835"/>
      <c r="JZV2" s="1835"/>
      <c r="JZW2" s="1835"/>
      <c r="JZX2" s="1835"/>
      <c r="JZY2" s="1835"/>
      <c r="JZZ2" s="1835"/>
      <c r="KAA2" s="1835"/>
      <c r="KAB2" s="1835"/>
      <c r="KAC2" s="1835"/>
      <c r="KAD2" s="1835"/>
      <c r="KAE2" s="1835"/>
      <c r="KAF2" s="1835"/>
      <c r="KAG2" s="1835"/>
      <c r="KAH2" s="1835"/>
      <c r="KAI2" s="1835"/>
      <c r="KAJ2" s="1835"/>
      <c r="KAK2" s="1835"/>
      <c r="KAL2" s="1835"/>
      <c r="KAM2" s="1835"/>
      <c r="KAN2" s="1835"/>
      <c r="KAO2" s="1835"/>
      <c r="KAP2" s="1835"/>
      <c r="KAQ2" s="1835"/>
      <c r="KAR2" s="1835"/>
      <c r="KAS2" s="1835"/>
      <c r="KAT2" s="1835"/>
      <c r="KAU2" s="1835"/>
      <c r="KAV2" s="1835"/>
      <c r="KAW2" s="1835"/>
      <c r="KAX2" s="1835"/>
      <c r="KAY2" s="1835"/>
      <c r="KAZ2" s="1835"/>
      <c r="KBA2" s="1835"/>
      <c r="KBB2" s="1835"/>
      <c r="KBC2" s="1835"/>
      <c r="KBD2" s="1835"/>
      <c r="KBE2" s="1835"/>
      <c r="KBF2" s="1835"/>
      <c r="KBG2" s="1835"/>
      <c r="KBH2" s="1835"/>
      <c r="KBI2" s="1835"/>
      <c r="KBJ2" s="1835"/>
      <c r="KBK2" s="1835"/>
      <c r="KBL2" s="1835"/>
      <c r="KBM2" s="1835"/>
      <c r="KBN2" s="1835"/>
      <c r="KBO2" s="1835"/>
      <c r="KBP2" s="1835"/>
      <c r="KBQ2" s="1835"/>
      <c r="KBR2" s="1835"/>
      <c r="KBS2" s="1835"/>
      <c r="KBT2" s="1835"/>
      <c r="KBU2" s="1835"/>
      <c r="KBV2" s="1835"/>
      <c r="KBW2" s="1835"/>
      <c r="KBX2" s="1835"/>
      <c r="KBY2" s="1835"/>
      <c r="KBZ2" s="1835"/>
      <c r="KCA2" s="1835"/>
      <c r="KCB2" s="1835"/>
      <c r="KCC2" s="1835"/>
      <c r="KCD2" s="1835"/>
      <c r="KCE2" s="1835"/>
      <c r="KCF2" s="1835"/>
      <c r="KCG2" s="1835"/>
      <c r="KCH2" s="1835"/>
      <c r="KCI2" s="1835"/>
      <c r="KCJ2" s="1835"/>
      <c r="KCK2" s="1835"/>
      <c r="KCL2" s="1835"/>
      <c r="KCM2" s="1835"/>
      <c r="KCN2" s="1835"/>
      <c r="KCO2" s="1835"/>
      <c r="KCP2" s="1835"/>
      <c r="KCQ2" s="1835"/>
      <c r="KCR2" s="1835"/>
      <c r="KCS2" s="1835"/>
      <c r="KCT2" s="1835"/>
      <c r="KCU2" s="1835"/>
      <c r="KCV2" s="1835"/>
      <c r="KCW2" s="1835"/>
      <c r="KCX2" s="1835"/>
      <c r="KCY2" s="1835"/>
      <c r="KCZ2" s="1835"/>
      <c r="KDA2" s="1835"/>
      <c r="KDB2" s="1835"/>
      <c r="KDC2" s="1835"/>
      <c r="KDD2" s="1835"/>
      <c r="KDE2" s="1835"/>
      <c r="KDF2" s="1835"/>
      <c r="KDG2" s="1835"/>
      <c r="KDH2" s="1835"/>
      <c r="KDI2" s="1835"/>
      <c r="KDJ2" s="1835"/>
      <c r="KDK2" s="1835"/>
      <c r="KDL2" s="1835"/>
      <c r="KDM2" s="1835"/>
      <c r="KDN2" s="1835"/>
      <c r="KDO2" s="1835"/>
      <c r="KDP2" s="1835"/>
      <c r="KDQ2" s="1835"/>
      <c r="KDR2" s="1835"/>
      <c r="KDS2" s="1835"/>
      <c r="KDT2" s="1835"/>
      <c r="KDU2" s="1835"/>
      <c r="KDV2" s="1835"/>
      <c r="KDW2" s="1835"/>
      <c r="KDX2" s="1835"/>
      <c r="KDY2" s="1835"/>
      <c r="KDZ2" s="1835"/>
      <c r="KEA2" s="1835"/>
      <c r="KEB2" s="1835"/>
      <c r="KEC2" s="1835"/>
      <c r="KED2" s="1835"/>
      <c r="KEE2" s="1835"/>
      <c r="KEF2" s="1835"/>
      <c r="KEG2" s="1835"/>
      <c r="KEH2" s="1835"/>
      <c r="KEI2" s="1835"/>
      <c r="KEJ2" s="1835"/>
      <c r="KEK2" s="1835"/>
      <c r="KEL2" s="1835"/>
      <c r="KEM2" s="1835"/>
      <c r="KEN2" s="1835"/>
      <c r="KEO2" s="1835"/>
      <c r="KEP2" s="1835"/>
      <c r="KEQ2" s="1835"/>
      <c r="KER2" s="1835"/>
      <c r="KES2" s="1835"/>
      <c r="KET2" s="1835"/>
      <c r="KEU2" s="1835"/>
      <c r="KEV2" s="1835"/>
      <c r="KEW2" s="1835"/>
      <c r="KEX2" s="1835"/>
      <c r="KEY2" s="1835"/>
      <c r="KEZ2" s="1835"/>
      <c r="KFA2" s="1835"/>
      <c r="KFB2" s="1835"/>
      <c r="KFC2" s="1835"/>
      <c r="KFD2" s="1835"/>
      <c r="KFE2" s="1835"/>
      <c r="KFF2" s="1835"/>
      <c r="KFG2" s="1835"/>
      <c r="KFH2" s="1835"/>
      <c r="KFI2" s="1835"/>
      <c r="KFJ2" s="1835"/>
      <c r="KFK2" s="1835"/>
      <c r="KFL2" s="1835"/>
      <c r="KFM2" s="1835"/>
      <c r="KFN2" s="1835"/>
      <c r="KFO2" s="1835"/>
      <c r="KFP2" s="1835"/>
      <c r="KFQ2" s="1835"/>
      <c r="KFR2" s="1835"/>
      <c r="KFS2" s="1835"/>
      <c r="KFT2" s="1835"/>
      <c r="KFU2" s="1835"/>
      <c r="KFV2" s="1835"/>
      <c r="KFW2" s="1835"/>
      <c r="KFX2" s="1835"/>
      <c r="KFY2" s="1835"/>
      <c r="KFZ2" s="1835"/>
      <c r="KGA2" s="1835"/>
      <c r="KGB2" s="1835"/>
      <c r="KGC2" s="1835"/>
      <c r="KGD2" s="1835"/>
      <c r="KGE2" s="1835"/>
      <c r="KGF2" s="1835"/>
      <c r="KGG2" s="1835"/>
      <c r="KGH2" s="1835"/>
      <c r="KGI2" s="1835"/>
      <c r="KGJ2" s="1835"/>
      <c r="KGK2" s="1835"/>
      <c r="KGL2" s="1835"/>
      <c r="KGM2" s="1835"/>
      <c r="KGN2" s="1835"/>
      <c r="KGO2" s="1835"/>
      <c r="KGP2" s="1835"/>
      <c r="KGQ2" s="1835"/>
      <c r="KGR2" s="1835"/>
      <c r="KGS2" s="1835"/>
      <c r="KGT2" s="1835"/>
      <c r="KGU2" s="1835"/>
      <c r="KGV2" s="1835"/>
      <c r="KGW2" s="1835"/>
      <c r="KGX2" s="1835"/>
      <c r="KGY2" s="1835"/>
      <c r="KGZ2" s="1835"/>
      <c r="KHA2" s="1835"/>
      <c r="KHB2" s="1835"/>
      <c r="KHC2" s="1835"/>
      <c r="KHD2" s="1835"/>
      <c r="KHE2" s="1835"/>
      <c r="KHF2" s="1835"/>
      <c r="KHG2" s="1835"/>
      <c r="KHH2" s="1835"/>
      <c r="KHI2" s="1835"/>
      <c r="KHJ2" s="1835"/>
      <c r="KHK2" s="1835"/>
      <c r="KHL2" s="1835"/>
      <c r="KHM2" s="1835"/>
      <c r="KHN2" s="1835"/>
      <c r="KHO2" s="1835"/>
      <c r="KHP2" s="1835"/>
      <c r="KHQ2" s="1835"/>
      <c r="KHR2" s="1835"/>
      <c r="KHS2" s="1835"/>
      <c r="KHT2" s="1835"/>
      <c r="KHU2" s="1835"/>
      <c r="KHV2" s="1835"/>
      <c r="KHW2" s="1835"/>
      <c r="KHX2" s="1835"/>
      <c r="KHY2" s="1835"/>
      <c r="KHZ2" s="1835"/>
      <c r="KIA2" s="1835"/>
      <c r="KIB2" s="1835"/>
      <c r="KIC2" s="1835"/>
      <c r="KID2" s="1835"/>
      <c r="KIE2" s="1835"/>
      <c r="KIF2" s="1835"/>
      <c r="KIG2" s="1835"/>
      <c r="KIH2" s="1835"/>
      <c r="KII2" s="1835"/>
      <c r="KIJ2" s="1835"/>
      <c r="KIK2" s="1835"/>
      <c r="KIL2" s="1835"/>
      <c r="KIM2" s="1835"/>
      <c r="KIN2" s="1835"/>
      <c r="KIO2" s="1835"/>
      <c r="KIP2" s="1835"/>
      <c r="KIQ2" s="1835"/>
      <c r="KIR2" s="1835"/>
      <c r="KIS2" s="1835"/>
      <c r="KIT2" s="1835"/>
      <c r="KIU2" s="1835"/>
      <c r="KIV2" s="1835"/>
      <c r="KIW2" s="1835"/>
      <c r="KIX2" s="1835"/>
      <c r="KIY2" s="1835"/>
      <c r="KIZ2" s="1835"/>
      <c r="KJA2" s="1835"/>
      <c r="KJB2" s="1835"/>
      <c r="KJC2" s="1835"/>
      <c r="KJD2" s="1835"/>
      <c r="KJE2" s="1835"/>
      <c r="KJF2" s="1835"/>
      <c r="KJG2" s="1835"/>
      <c r="KJH2" s="1835"/>
      <c r="KJI2" s="1835"/>
      <c r="KJJ2" s="1835"/>
      <c r="KJK2" s="1835"/>
      <c r="KJL2" s="1835"/>
      <c r="KJM2" s="1835"/>
      <c r="KJN2" s="1835"/>
      <c r="KJO2" s="1835"/>
      <c r="KJP2" s="1835"/>
      <c r="KJQ2" s="1835"/>
      <c r="KJR2" s="1835"/>
      <c r="KJS2" s="1835"/>
      <c r="KJT2" s="1835"/>
      <c r="KJU2" s="1835"/>
      <c r="KJV2" s="1835"/>
      <c r="KJW2" s="1835"/>
      <c r="KJX2" s="1835"/>
      <c r="KJY2" s="1835"/>
      <c r="KJZ2" s="1835"/>
      <c r="KKA2" s="1835"/>
      <c r="KKB2" s="1835"/>
      <c r="KKC2" s="1835"/>
      <c r="KKD2" s="1835"/>
      <c r="KKE2" s="1835"/>
      <c r="KKF2" s="1835"/>
      <c r="KKG2" s="1835"/>
      <c r="KKH2" s="1835"/>
      <c r="KKI2" s="1835"/>
      <c r="KKJ2" s="1835"/>
      <c r="KKK2" s="1835"/>
      <c r="KKL2" s="1835"/>
      <c r="KKM2" s="1835"/>
      <c r="KKN2" s="1835"/>
      <c r="KKO2" s="1835"/>
      <c r="KKP2" s="1835"/>
      <c r="KKQ2" s="1835"/>
      <c r="KKR2" s="1835"/>
      <c r="KKS2" s="1835"/>
      <c r="KKT2" s="1835"/>
      <c r="KKU2" s="1835"/>
      <c r="KKV2" s="1835"/>
      <c r="KKW2" s="1835"/>
      <c r="KKX2" s="1835"/>
      <c r="KKY2" s="1835"/>
      <c r="KKZ2" s="1835"/>
      <c r="KLA2" s="1835"/>
      <c r="KLB2" s="1835"/>
      <c r="KLC2" s="1835"/>
      <c r="KLD2" s="1835"/>
      <c r="KLE2" s="1835"/>
      <c r="KLF2" s="1835"/>
      <c r="KLG2" s="1835"/>
      <c r="KLH2" s="1835"/>
      <c r="KLI2" s="1835"/>
      <c r="KLJ2" s="1835"/>
      <c r="KLK2" s="1835"/>
      <c r="KLL2" s="1835"/>
      <c r="KLM2" s="1835"/>
      <c r="KLN2" s="1835"/>
      <c r="KLO2" s="1835"/>
      <c r="KLP2" s="1835"/>
      <c r="KLQ2" s="1835"/>
      <c r="KLR2" s="1835"/>
      <c r="KLS2" s="1835"/>
      <c r="KLT2" s="1835"/>
      <c r="KLU2" s="1835"/>
      <c r="KLV2" s="1835"/>
      <c r="KLW2" s="1835"/>
      <c r="KLX2" s="1835"/>
      <c r="KLY2" s="1835"/>
      <c r="KLZ2" s="1835"/>
      <c r="KMA2" s="1835"/>
      <c r="KMB2" s="1835"/>
      <c r="KMC2" s="1835"/>
      <c r="KMD2" s="1835"/>
      <c r="KME2" s="1835"/>
      <c r="KMF2" s="1835"/>
      <c r="KMG2" s="1835"/>
      <c r="KMH2" s="1835"/>
      <c r="KMI2" s="1835"/>
      <c r="KMJ2" s="1835"/>
      <c r="KMK2" s="1835"/>
      <c r="KML2" s="1835"/>
      <c r="KMM2" s="1835"/>
      <c r="KMN2" s="1835"/>
      <c r="KMO2" s="1835"/>
      <c r="KMP2" s="1835"/>
      <c r="KMQ2" s="1835"/>
      <c r="KMR2" s="1835"/>
      <c r="KMS2" s="1835"/>
      <c r="KMT2" s="1835"/>
      <c r="KMU2" s="1835"/>
      <c r="KMV2" s="1835"/>
      <c r="KMW2" s="1835"/>
      <c r="KMX2" s="1835"/>
      <c r="KMY2" s="1835"/>
      <c r="KMZ2" s="1835"/>
      <c r="KNA2" s="1835"/>
      <c r="KNB2" s="1835"/>
      <c r="KNC2" s="1835"/>
      <c r="KND2" s="1835"/>
      <c r="KNE2" s="1835"/>
      <c r="KNF2" s="1835"/>
      <c r="KNG2" s="1835"/>
      <c r="KNH2" s="1835"/>
      <c r="KNI2" s="1835"/>
      <c r="KNJ2" s="1835"/>
      <c r="KNK2" s="1835"/>
      <c r="KNL2" s="1835"/>
      <c r="KNM2" s="1835"/>
      <c r="KNN2" s="1835"/>
      <c r="KNO2" s="1835"/>
      <c r="KNP2" s="1835"/>
      <c r="KNQ2" s="1835"/>
      <c r="KNR2" s="1835"/>
      <c r="KNS2" s="1835"/>
      <c r="KNT2" s="1835"/>
      <c r="KNU2" s="1835"/>
      <c r="KNV2" s="1835"/>
      <c r="KNW2" s="1835"/>
      <c r="KNX2" s="1835"/>
      <c r="KNY2" s="1835"/>
      <c r="KNZ2" s="1835"/>
      <c r="KOA2" s="1835"/>
      <c r="KOB2" s="1835"/>
      <c r="KOC2" s="1835"/>
      <c r="KOD2" s="1835"/>
      <c r="KOE2" s="1835"/>
      <c r="KOF2" s="1835"/>
      <c r="KOG2" s="1835"/>
      <c r="KOH2" s="1835"/>
      <c r="KOI2" s="1835"/>
      <c r="KOJ2" s="1835"/>
      <c r="KOK2" s="1835"/>
      <c r="KOL2" s="1835"/>
      <c r="KOM2" s="1835"/>
      <c r="KON2" s="1835"/>
      <c r="KOO2" s="1835"/>
      <c r="KOP2" s="1835"/>
      <c r="KOQ2" s="1835"/>
      <c r="KOR2" s="1835"/>
      <c r="KOS2" s="1835"/>
      <c r="KOT2" s="1835"/>
      <c r="KOU2" s="1835"/>
      <c r="KOV2" s="1835"/>
      <c r="KOW2" s="1835"/>
      <c r="KOX2" s="1835"/>
      <c r="KOY2" s="1835"/>
      <c r="KOZ2" s="1835"/>
      <c r="KPA2" s="1835"/>
      <c r="KPB2" s="1835"/>
      <c r="KPC2" s="1835"/>
      <c r="KPD2" s="1835"/>
      <c r="KPE2" s="1835"/>
      <c r="KPF2" s="1835"/>
      <c r="KPG2" s="1835"/>
      <c r="KPH2" s="1835"/>
      <c r="KPI2" s="1835"/>
      <c r="KPJ2" s="1835"/>
      <c r="KPK2" s="1835"/>
      <c r="KPL2" s="1835"/>
      <c r="KPM2" s="1835"/>
      <c r="KPN2" s="1835"/>
      <c r="KPO2" s="1835"/>
      <c r="KPP2" s="1835"/>
      <c r="KPQ2" s="1835"/>
      <c r="KPR2" s="1835"/>
      <c r="KPS2" s="1835"/>
      <c r="KPT2" s="1835"/>
      <c r="KPU2" s="1835"/>
      <c r="KPV2" s="1835"/>
      <c r="KPW2" s="1835"/>
      <c r="KPX2" s="1835"/>
      <c r="KPY2" s="1835"/>
      <c r="KPZ2" s="1835"/>
      <c r="KQA2" s="1835"/>
      <c r="KQB2" s="1835"/>
      <c r="KQC2" s="1835"/>
      <c r="KQD2" s="1835"/>
      <c r="KQE2" s="1835"/>
      <c r="KQF2" s="1835"/>
      <c r="KQG2" s="1835"/>
      <c r="KQH2" s="1835"/>
      <c r="KQI2" s="1835"/>
      <c r="KQJ2" s="1835"/>
      <c r="KQK2" s="1835"/>
      <c r="KQL2" s="1835"/>
      <c r="KQM2" s="1835"/>
      <c r="KQN2" s="1835"/>
      <c r="KQO2" s="1835"/>
      <c r="KQP2" s="1835"/>
      <c r="KQQ2" s="1835"/>
      <c r="KQR2" s="1835"/>
      <c r="KQS2" s="1835"/>
      <c r="KQT2" s="1835"/>
      <c r="KQU2" s="1835"/>
      <c r="KQV2" s="1835"/>
      <c r="KQW2" s="1835"/>
      <c r="KQX2" s="1835"/>
      <c r="KQY2" s="1835"/>
      <c r="KQZ2" s="1835"/>
      <c r="KRA2" s="1835"/>
      <c r="KRB2" s="1835"/>
      <c r="KRC2" s="1835"/>
      <c r="KRD2" s="1835"/>
      <c r="KRE2" s="1835"/>
      <c r="KRF2" s="1835"/>
      <c r="KRG2" s="1835"/>
      <c r="KRH2" s="1835"/>
      <c r="KRI2" s="1835"/>
      <c r="KRJ2" s="1835"/>
      <c r="KRK2" s="1835"/>
      <c r="KRL2" s="1835"/>
      <c r="KRM2" s="1835"/>
      <c r="KRN2" s="1835"/>
      <c r="KRO2" s="1835"/>
      <c r="KRP2" s="1835"/>
      <c r="KRQ2" s="1835"/>
      <c r="KRR2" s="1835"/>
      <c r="KRS2" s="1835"/>
      <c r="KRT2" s="1835"/>
      <c r="KRU2" s="1835"/>
      <c r="KRV2" s="1835"/>
      <c r="KRW2" s="1835"/>
      <c r="KRX2" s="1835"/>
      <c r="KRY2" s="1835"/>
      <c r="KRZ2" s="1835"/>
      <c r="KSA2" s="1835"/>
      <c r="KSB2" s="1835"/>
      <c r="KSC2" s="1835"/>
      <c r="KSD2" s="1835"/>
      <c r="KSE2" s="1835"/>
      <c r="KSF2" s="1835"/>
      <c r="KSG2" s="1835"/>
      <c r="KSH2" s="1835"/>
      <c r="KSI2" s="1835"/>
      <c r="KSJ2" s="1835"/>
      <c r="KSK2" s="1835"/>
      <c r="KSL2" s="1835"/>
      <c r="KSM2" s="1835"/>
      <c r="KSN2" s="1835"/>
      <c r="KSO2" s="1835"/>
      <c r="KSP2" s="1835"/>
      <c r="KSQ2" s="1835"/>
      <c r="KSR2" s="1835"/>
      <c r="KSS2" s="1835"/>
      <c r="KST2" s="1835"/>
      <c r="KSU2" s="1835"/>
      <c r="KSV2" s="1835"/>
      <c r="KSW2" s="1835"/>
      <c r="KSX2" s="1835"/>
      <c r="KSY2" s="1835"/>
      <c r="KSZ2" s="1835"/>
      <c r="KTA2" s="1835"/>
      <c r="KTB2" s="1835"/>
      <c r="KTC2" s="1835"/>
      <c r="KTD2" s="1835"/>
      <c r="KTE2" s="1835"/>
      <c r="KTF2" s="1835"/>
      <c r="KTG2" s="1835"/>
      <c r="KTH2" s="1835"/>
      <c r="KTI2" s="1835"/>
      <c r="KTJ2" s="1835"/>
      <c r="KTK2" s="1835"/>
      <c r="KTL2" s="1835"/>
      <c r="KTM2" s="1835"/>
      <c r="KTN2" s="1835"/>
      <c r="KTO2" s="1835"/>
      <c r="KTP2" s="1835"/>
      <c r="KTQ2" s="1835"/>
      <c r="KTR2" s="1835"/>
      <c r="KTS2" s="1835"/>
      <c r="KTT2" s="1835"/>
      <c r="KTU2" s="1835"/>
      <c r="KTV2" s="1835"/>
      <c r="KTW2" s="1835"/>
      <c r="KTX2" s="1835"/>
      <c r="KTY2" s="1835"/>
      <c r="KTZ2" s="1835"/>
      <c r="KUA2" s="1835"/>
      <c r="KUB2" s="1835"/>
      <c r="KUC2" s="1835"/>
      <c r="KUD2" s="1835"/>
      <c r="KUE2" s="1835"/>
      <c r="KUF2" s="1835"/>
      <c r="KUG2" s="1835"/>
      <c r="KUH2" s="1835"/>
      <c r="KUI2" s="1835"/>
      <c r="KUJ2" s="1835"/>
      <c r="KUK2" s="1835"/>
      <c r="KUL2" s="1835"/>
      <c r="KUM2" s="1835"/>
      <c r="KUN2" s="1835"/>
      <c r="KUO2" s="1835"/>
      <c r="KUP2" s="1835"/>
      <c r="KUQ2" s="1835"/>
      <c r="KUR2" s="1835"/>
      <c r="KUS2" s="1835"/>
      <c r="KUT2" s="1835"/>
      <c r="KUU2" s="1835"/>
      <c r="KUV2" s="1835"/>
      <c r="KUW2" s="1835"/>
      <c r="KUX2" s="1835"/>
      <c r="KUY2" s="1835"/>
      <c r="KUZ2" s="1835"/>
      <c r="KVA2" s="1835"/>
      <c r="KVB2" s="1835"/>
      <c r="KVC2" s="1835"/>
      <c r="KVD2" s="1835"/>
      <c r="KVE2" s="1835"/>
      <c r="KVF2" s="1835"/>
      <c r="KVG2" s="1835"/>
      <c r="KVH2" s="1835"/>
      <c r="KVI2" s="1835"/>
      <c r="KVJ2" s="1835"/>
      <c r="KVK2" s="1835"/>
      <c r="KVL2" s="1835"/>
      <c r="KVM2" s="1835"/>
      <c r="KVN2" s="1835"/>
      <c r="KVO2" s="1835"/>
      <c r="KVP2" s="1835"/>
      <c r="KVQ2" s="1835"/>
      <c r="KVR2" s="1835"/>
      <c r="KVS2" s="1835"/>
      <c r="KVT2" s="1835"/>
      <c r="KVU2" s="1835"/>
      <c r="KVV2" s="1835"/>
      <c r="KVW2" s="1835"/>
      <c r="KVX2" s="1835"/>
      <c r="KVY2" s="1835"/>
      <c r="KVZ2" s="1835"/>
      <c r="KWA2" s="1835"/>
      <c r="KWB2" s="1835"/>
      <c r="KWC2" s="1835"/>
      <c r="KWD2" s="1835"/>
      <c r="KWE2" s="1835"/>
      <c r="KWF2" s="1835"/>
      <c r="KWG2" s="1835"/>
      <c r="KWH2" s="1835"/>
      <c r="KWI2" s="1835"/>
      <c r="KWJ2" s="1835"/>
      <c r="KWK2" s="1835"/>
      <c r="KWL2" s="1835"/>
      <c r="KWM2" s="1835"/>
      <c r="KWN2" s="1835"/>
      <c r="KWO2" s="1835"/>
      <c r="KWP2" s="1835"/>
      <c r="KWQ2" s="1835"/>
      <c r="KWR2" s="1835"/>
      <c r="KWS2" s="1835"/>
      <c r="KWT2" s="1835"/>
      <c r="KWU2" s="1835"/>
      <c r="KWV2" s="1835"/>
      <c r="KWW2" s="1835"/>
      <c r="KWX2" s="1835"/>
      <c r="KWY2" s="1835"/>
      <c r="KWZ2" s="1835"/>
      <c r="KXA2" s="1835"/>
      <c r="KXB2" s="1835"/>
      <c r="KXC2" s="1835"/>
      <c r="KXD2" s="1835"/>
      <c r="KXE2" s="1835"/>
      <c r="KXF2" s="1835"/>
      <c r="KXG2" s="1835"/>
      <c r="KXH2" s="1835"/>
      <c r="KXI2" s="1835"/>
      <c r="KXJ2" s="1835"/>
      <c r="KXK2" s="1835"/>
      <c r="KXL2" s="1835"/>
      <c r="KXM2" s="1835"/>
      <c r="KXN2" s="1835"/>
      <c r="KXO2" s="1835"/>
      <c r="KXP2" s="1835"/>
      <c r="KXQ2" s="1835"/>
      <c r="KXR2" s="1835"/>
      <c r="KXS2" s="1835"/>
      <c r="KXT2" s="1835"/>
      <c r="KXU2" s="1835"/>
      <c r="KXV2" s="1835"/>
      <c r="KXW2" s="1835"/>
      <c r="KXX2" s="1835"/>
      <c r="KXY2" s="1835"/>
      <c r="KXZ2" s="1835"/>
      <c r="KYA2" s="1835"/>
      <c r="KYB2" s="1835"/>
      <c r="KYC2" s="1835"/>
      <c r="KYD2" s="1835"/>
      <c r="KYE2" s="1835"/>
      <c r="KYF2" s="1835"/>
      <c r="KYG2" s="1835"/>
      <c r="KYH2" s="1835"/>
      <c r="KYI2" s="1835"/>
      <c r="KYJ2" s="1835"/>
      <c r="KYK2" s="1835"/>
      <c r="KYL2" s="1835"/>
      <c r="KYM2" s="1835"/>
      <c r="KYN2" s="1835"/>
      <c r="KYO2" s="1835"/>
      <c r="KYP2" s="1835"/>
      <c r="KYQ2" s="1835"/>
      <c r="KYR2" s="1835"/>
      <c r="KYS2" s="1835"/>
      <c r="KYT2" s="1835"/>
      <c r="KYU2" s="1835"/>
      <c r="KYV2" s="1835"/>
      <c r="KYW2" s="1835"/>
      <c r="KYX2" s="1835"/>
      <c r="KYY2" s="1835"/>
      <c r="KYZ2" s="1835"/>
      <c r="KZA2" s="1835"/>
      <c r="KZB2" s="1835"/>
      <c r="KZC2" s="1835"/>
      <c r="KZD2" s="1835"/>
      <c r="KZE2" s="1835"/>
      <c r="KZF2" s="1835"/>
      <c r="KZG2" s="1835"/>
      <c r="KZH2" s="1835"/>
      <c r="KZI2" s="1835"/>
      <c r="KZJ2" s="1835"/>
      <c r="KZK2" s="1835"/>
      <c r="KZL2" s="1835"/>
      <c r="KZM2" s="1835"/>
      <c r="KZN2" s="1835"/>
      <c r="KZO2" s="1835"/>
      <c r="KZP2" s="1835"/>
      <c r="KZQ2" s="1835"/>
      <c r="KZR2" s="1835"/>
      <c r="KZS2" s="1835"/>
      <c r="KZT2" s="1835"/>
      <c r="KZU2" s="1835"/>
      <c r="KZV2" s="1835"/>
      <c r="KZW2" s="1835"/>
      <c r="KZX2" s="1835"/>
      <c r="KZY2" s="1835"/>
      <c r="KZZ2" s="1835"/>
      <c r="LAA2" s="1835"/>
      <c r="LAB2" s="1835"/>
      <c r="LAC2" s="1835"/>
      <c r="LAD2" s="1835"/>
      <c r="LAE2" s="1835"/>
      <c r="LAF2" s="1835"/>
      <c r="LAG2" s="1835"/>
      <c r="LAH2" s="1835"/>
      <c r="LAI2" s="1835"/>
      <c r="LAJ2" s="1835"/>
      <c r="LAK2" s="1835"/>
      <c r="LAL2" s="1835"/>
      <c r="LAM2" s="1835"/>
      <c r="LAN2" s="1835"/>
      <c r="LAO2" s="1835"/>
      <c r="LAP2" s="1835"/>
      <c r="LAQ2" s="1835"/>
      <c r="LAR2" s="1835"/>
      <c r="LAS2" s="1835"/>
      <c r="LAT2" s="1835"/>
      <c r="LAU2" s="1835"/>
      <c r="LAV2" s="1835"/>
      <c r="LAW2" s="1835"/>
      <c r="LAX2" s="1835"/>
      <c r="LAY2" s="1835"/>
      <c r="LAZ2" s="1835"/>
      <c r="LBA2" s="1835"/>
      <c r="LBB2" s="1835"/>
      <c r="LBC2" s="1835"/>
      <c r="LBD2" s="1835"/>
      <c r="LBE2" s="1835"/>
      <c r="LBF2" s="1835"/>
      <c r="LBG2" s="1835"/>
      <c r="LBH2" s="1835"/>
      <c r="LBI2" s="1835"/>
      <c r="LBJ2" s="1835"/>
      <c r="LBK2" s="1835"/>
      <c r="LBL2" s="1835"/>
      <c r="LBM2" s="1835"/>
      <c r="LBN2" s="1835"/>
      <c r="LBO2" s="1835"/>
      <c r="LBP2" s="1835"/>
      <c r="LBQ2" s="1835"/>
      <c r="LBR2" s="1835"/>
      <c r="LBS2" s="1835"/>
      <c r="LBT2" s="1835"/>
      <c r="LBU2" s="1835"/>
      <c r="LBV2" s="1835"/>
      <c r="LBW2" s="1835"/>
      <c r="LBX2" s="1835"/>
      <c r="LBY2" s="1835"/>
      <c r="LBZ2" s="1835"/>
      <c r="LCA2" s="1835"/>
      <c r="LCB2" s="1835"/>
      <c r="LCC2" s="1835"/>
      <c r="LCD2" s="1835"/>
      <c r="LCE2" s="1835"/>
      <c r="LCF2" s="1835"/>
      <c r="LCG2" s="1835"/>
      <c r="LCH2" s="1835"/>
      <c r="LCI2" s="1835"/>
      <c r="LCJ2" s="1835"/>
      <c r="LCK2" s="1835"/>
      <c r="LCL2" s="1835"/>
      <c r="LCM2" s="1835"/>
      <c r="LCN2" s="1835"/>
      <c r="LCO2" s="1835"/>
      <c r="LCP2" s="1835"/>
      <c r="LCQ2" s="1835"/>
      <c r="LCR2" s="1835"/>
      <c r="LCS2" s="1835"/>
      <c r="LCT2" s="1835"/>
      <c r="LCU2" s="1835"/>
      <c r="LCV2" s="1835"/>
      <c r="LCW2" s="1835"/>
      <c r="LCX2" s="1835"/>
      <c r="LCY2" s="1835"/>
      <c r="LCZ2" s="1835"/>
      <c r="LDA2" s="1835"/>
      <c r="LDB2" s="1835"/>
      <c r="LDC2" s="1835"/>
      <c r="LDD2" s="1835"/>
      <c r="LDE2" s="1835"/>
      <c r="LDF2" s="1835"/>
      <c r="LDG2" s="1835"/>
      <c r="LDH2" s="1835"/>
      <c r="LDI2" s="1835"/>
      <c r="LDJ2" s="1835"/>
      <c r="LDK2" s="1835"/>
      <c r="LDL2" s="1835"/>
      <c r="LDM2" s="1835"/>
      <c r="LDN2" s="1835"/>
      <c r="LDO2" s="1835"/>
      <c r="LDP2" s="1835"/>
      <c r="LDQ2" s="1835"/>
      <c r="LDR2" s="1835"/>
      <c r="LDS2" s="1835"/>
      <c r="LDT2" s="1835"/>
      <c r="LDU2" s="1835"/>
      <c r="LDV2" s="1835"/>
      <c r="LDW2" s="1835"/>
      <c r="LDX2" s="1835"/>
      <c r="LDY2" s="1835"/>
      <c r="LDZ2" s="1835"/>
      <c r="LEA2" s="1835"/>
      <c r="LEB2" s="1835"/>
      <c r="LEC2" s="1835"/>
      <c r="LED2" s="1835"/>
      <c r="LEE2" s="1835"/>
      <c r="LEF2" s="1835"/>
      <c r="LEG2" s="1835"/>
      <c r="LEH2" s="1835"/>
      <c r="LEI2" s="1835"/>
      <c r="LEJ2" s="1835"/>
      <c r="LEK2" s="1835"/>
      <c r="LEL2" s="1835"/>
      <c r="LEM2" s="1835"/>
      <c r="LEN2" s="1835"/>
      <c r="LEO2" s="1835"/>
      <c r="LEP2" s="1835"/>
      <c r="LEQ2" s="1835"/>
      <c r="LER2" s="1835"/>
      <c r="LES2" s="1835"/>
      <c r="LET2" s="1835"/>
      <c r="LEU2" s="1835"/>
      <c r="LEV2" s="1835"/>
      <c r="LEW2" s="1835"/>
      <c r="LEX2" s="1835"/>
      <c r="LEY2" s="1835"/>
      <c r="LEZ2" s="1835"/>
      <c r="LFA2" s="1835"/>
      <c r="LFB2" s="1835"/>
      <c r="LFC2" s="1835"/>
      <c r="LFD2" s="1835"/>
      <c r="LFE2" s="1835"/>
      <c r="LFF2" s="1835"/>
      <c r="LFG2" s="1835"/>
      <c r="LFH2" s="1835"/>
      <c r="LFI2" s="1835"/>
      <c r="LFJ2" s="1835"/>
      <c r="LFK2" s="1835"/>
      <c r="LFL2" s="1835"/>
      <c r="LFM2" s="1835"/>
      <c r="LFN2" s="1835"/>
      <c r="LFO2" s="1835"/>
      <c r="LFP2" s="1835"/>
      <c r="LFQ2" s="1835"/>
      <c r="LFR2" s="1835"/>
      <c r="LFS2" s="1835"/>
      <c r="LFT2" s="1835"/>
      <c r="LFU2" s="1835"/>
      <c r="LFV2" s="1835"/>
      <c r="LFW2" s="1835"/>
      <c r="LFX2" s="1835"/>
      <c r="LFY2" s="1835"/>
      <c r="LFZ2" s="1835"/>
      <c r="LGA2" s="1835"/>
      <c r="LGB2" s="1835"/>
      <c r="LGC2" s="1835"/>
      <c r="LGD2" s="1835"/>
      <c r="LGE2" s="1835"/>
      <c r="LGF2" s="1835"/>
      <c r="LGG2" s="1835"/>
      <c r="LGH2" s="1835"/>
      <c r="LGI2" s="1835"/>
      <c r="LGJ2" s="1835"/>
      <c r="LGK2" s="1835"/>
      <c r="LGL2" s="1835"/>
      <c r="LGM2" s="1835"/>
      <c r="LGN2" s="1835"/>
      <c r="LGO2" s="1835"/>
      <c r="LGP2" s="1835"/>
      <c r="LGQ2" s="1835"/>
      <c r="LGR2" s="1835"/>
      <c r="LGS2" s="1835"/>
      <c r="LGT2" s="1835"/>
      <c r="LGU2" s="1835"/>
      <c r="LGV2" s="1835"/>
      <c r="LGW2" s="1835"/>
      <c r="LGX2" s="1835"/>
      <c r="LGY2" s="1835"/>
      <c r="LGZ2" s="1835"/>
      <c r="LHA2" s="1835"/>
      <c r="LHB2" s="1835"/>
      <c r="LHC2" s="1835"/>
      <c r="LHD2" s="1835"/>
      <c r="LHE2" s="1835"/>
      <c r="LHF2" s="1835"/>
      <c r="LHG2" s="1835"/>
      <c r="LHH2" s="1835"/>
      <c r="LHI2" s="1835"/>
      <c r="LHJ2" s="1835"/>
      <c r="LHK2" s="1835"/>
      <c r="LHL2" s="1835"/>
      <c r="LHM2" s="1835"/>
      <c r="LHN2" s="1835"/>
      <c r="LHO2" s="1835"/>
      <c r="LHP2" s="1835"/>
      <c r="LHQ2" s="1835"/>
      <c r="LHR2" s="1835"/>
      <c r="LHS2" s="1835"/>
      <c r="LHT2" s="1835"/>
      <c r="LHU2" s="1835"/>
      <c r="LHV2" s="1835"/>
      <c r="LHW2" s="1835"/>
      <c r="LHX2" s="1835"/>
      <c r="LHY2" s="1835"/>
      <c r="LHZ2" s="1835"/>
      <c r="LIA2" s="1835"/>
      <c r="LIB2" s="1835"/>
      <c r="LIC2" s="1835"/>
      <c r="LID2" s="1835"/>
      <c r="LIE2" s="1835"/>
      <c r="LIF2" s="1835"/>
      <c r="LIG2" s="1835"/>
      <c r="LIH2" s="1835"/>
      <c r="LII2" s="1835"/>
      <c r="LIJ2" s="1835"/>
      <c r="LIK2" s="1835"/>
      <c r="LIL2" s="1835"/>
      <c r="LIM2" s="1835"/>
      <c r="LIN2" s="1835"/>
      <c r="LIO2" s="1835"/>
      <c r="LIP2" s="1835"/>
      <c r="LIQ2" s="1835"/>
      <c r="LIR2" s="1835"/>
      <c r="LIS2" s="1835"/>
      <c r="LIT2" s="1835"/>
      <c r="LIU2" s="1835"/>
      <c r="LIV2" s="1835"/>
      <c r="LIW2" s="1835"/>
      <c r="LIX2" s="1835"/>
      <c r="LIY2" s="1835"/>
      <c r="LIZ2" s="1835"/>
      <c r="LJA2" s="1835"/>
      <c r="LJB2" s="1835"/>
      <c r="LJC2" s="1835"/>
      <c r="LJD2" s="1835"/>
      <c r="LJE2" s="1835"/>
      <c r="LJF2" s="1835"/>
      <c r="LJG2" s="1835"/>
      <c r="LJH2" s="1835"/>
      <c r="LJI2" s="1835"/>
      <c r="LJJ2" s="1835"/>
      <c r="LJK2" s="1835"/>
      <c r="LJL2" s="1835"/>
      <c r="LJM2" s="1835"/>
      <c r="LJN2" s="1835"/>
      <c r="LJO2" s="1835"/>
      <c r="LJP2" s="1835"/>
      <c r="LJQ2" s="1835"/>
      <c r="LJR2" s="1835"/>
      <c r="LJS2" s="1835"/>
      <c r="LJT2" s="1835"/>
      <c r="LJU2" s="1835"/>
      <c r="LJV2" s="1835"/>
      <c r="LJW2" s="1835"/>
      <c r="LJX2" s="1835"/>
      <c r="LJY2" s="1835"/>
      <c r="LJZ2" s="1835"/>
      <c r="LKA2" s="1835"/>
      <c r="LKB2" s="1835"/>
      <c r="LKC2" s="1835"/>
      <c r="LKD2" s="1835"/>
      <c r="LKE2" s="1835"/>
      <c r="LKF2" s="1835"/>
      <c r="LKG2" s="1835"/>
      <c r="LKH2" s="1835"/>
      <c r="LKI2" s="1835"/>
      <c r="LKJ2" s="1835"/>
      <c r="LKK2" s="1835"/>
      <c r="LKL2" s="1835"/>
      <c r="LKM2" s="1835"/>
      <c r="LKN2" s="1835"/>
      <c r="LKO2" s="1835"/>
      <c r="LKP2" s="1835"/>
      <c r="LKQ2" s="1835"/>
      <c r="LKR2" s="1835"/>
      <c r="LKS2" s="1835"/>
      <c r="LKT2" s="1835"/>
      <c r="LKU2" s="1835"/>
      <c r="LKV2" s="1835"/>
      <c r="LKW2" s="1835"/>
      <c r="LKX2" s="1835"/>
      <c r="LKY2" s="1835"/>
      <c r="LKZ2" s="1835"/>
      <c r="LLA2" s="1835"/>
      <c r="LLB2" s="1835"/>
      <c r="LLC2" s="1835"/>
      <c r="LLD2" s="1835"/>
      <c r="LLE2" s="1835"/>
      <c r="LLF2" s="1835"/>
      <c r="LLG2" s="1835"/>
      <c r="LLH2" s="1835"/>
      <c r="LLI2" s="1835"/>
      <c r="LLJ2" s="1835"/>
      <c r="LLK2" s="1835"/>
      <c r="LLL2" s="1835"/>
      <c r="LLM2" s="1835"/>
      <c r="LLN2" s="1835"/>
      <c r="LLO2" s="1835"/>
      <c r="LLP2" s="1835"/>
      <c r="LLQ2" s="1835"/>
      <c r="LLR2" s="1835"/>
      <c r="LLS2" s="1835"/>
      <c r="LLT2" s="1835"/>
      <c r="LLU2" s="1835"/>
      <c r="LLV2" s="1835"/>
      <c r="LLW2" s="1835"/>
      <c r="LLX2" s="1835"/>
      <c r="LLY2" s="1835"/>
      <c r="LLZ2" s="1835"/>
      <c r="LMA2" s="1835"/>
      <c r="LMB2" s="1835"/>
      <c r="LMC2" s="1835"/>
      <c r="LMD2" s="1835"/>
      <c r="LME2" s="1835"/>
      <c r="LMF2" s="1835"/>
      <c r="LMG2" s="1835"/>
      <c r="LMH2" s="1835"/>
      <c r="LMI2" s="1835"/>
      <c r="LMJ2" s="1835"/>
      <c r="LMK2" s="1835"/>
      <c r="LML2" s="1835"/>
      <c r="LMM2" s="1835"/>
      <c r="LMN2" s="1835"/>
      <c r="LMO2" s="1835"/>
      <c r="LMP2" s="1835"/>
      <c r="LMQ2" s="1835"/>
      <c r="LMR2" s="1835"/>
      <c r="LMS2" s="1835"/>
      <c r="LMT2" s="1835"/>
      <c r="LMU2" s="1835"/>
      <c r="LMV2" s="1835"/>
      <c r="LMW2" s="1835"/>
      <c r="LMX2" s="1835"/>
      <c r="LMY2" s="1835"/>
      <c r="LMZ2" s="1835"/>
      <c r="LNA2" s="1835"/>
      <c r="LNB2" s="1835"/>
      <c r="LNC2" s="1835"/>
      <c r="LND2" s="1835"/>
      <c r="LNE2" s="1835"/>
      <c r="LNF2" s="1835"/>
      <c r="LNG2" s="1835"/>
      <c r="LNH2" s="1835"/>
      <c r="LNI2" s="1835"/>
      <c r="LNJ2" s="1835"/>
      <c r="LNK2" s="1835"/>
      <c r="LNL2" s="1835"/>
      <c r="LNM2" s="1835"/>
      <c r="LNN2" s="1835"/>
      <c r="LNO2" s="1835"/>
      <c r="LNP2" s="1835"/>
      <c r="LNQ2" s="1835"/>
      <c r="LNR2" s="1835"/>
      <c r="LNS2" s="1835"/>
      <c r="LNT2" s="1835"/>
      <c r="LNU2" s="1835"/>
      <c r="LNV2" s="1835"/>
      <c r="LNW2" s="1835"/>
      <c r="LNX2" s="1835"/>
      <c r="LNY2" s="1835"/>
      <c r="LNZ2" s="1835"/>
      <c r="LOA2" s="1835"/>
      <c r="LOB2" s="1835"/>
      <c r="LOC2" s="1835"/>
      <c r="LOD2" s="1835"/>
      <c r="LOE2" s="1835"/>
      <c r="LOF2" s="1835"/>
      <c r="LOG2" s="1835"/>
      <c r="LOH2" s="1835"/>
      <c r="LOI2" s="1835"/>
      <c r="LOJ2" s="1835"/>
      <c r="LOK2" s="1835"/>
      <c r="LOL2" s="1835"/>
      <c r="LOM2" s="1835"/>
      <c r="LON2" s="1835"/>
      <c r="LOO2" s="1835"/>
      <c r="LOP2" s="1835"/>
      <c r="LOQ2" s="1835"/>
      <c r="LOR2" s="1835"/>
      <c r="LOS2" s="1835"/>
      <c r="LOT2" s="1835"/>
      <c r="LOU2" s="1835"/>
      <c r="LOV2" s="1835"/>
      <c r="LOW2" s="1835"/>
      <c r="LOX2" s="1835"/>
      <c r="LOY2" s="1835"/>
      <c r="LOZ2" s="1835"/>
      <c r="LPA2" s="1835"/>
      <c r="LPB2" s="1835"/>
      <c r="LPC2" s="1835"/>
      <c r="LPD2" s="1835"/>
      <c r="LPE2" s="1835"/>
      <c r="LPF2" s="1835"/>
      <c r="LPG2" s="1835"/>
      <c r="LPH2" s="1835"/>
      <c r="LPI2" s="1835"/>
      <c r="LPJ2" s="1835"/>
      <c r="LPK2" s="1835"/>
      <c r="LPL2" s="1835"/>
      <c r="LPM2" s="1835"/>
      <c r="LPN2" s="1835"/>
      <c r="LPO2" s="1835"/>
      <c r="LPP2" s="1835"/>
      <c r="LPQ2" s="1835"/>
      <c r="LPR2" s="1835"/>
      <c r="LPS2" s="1835"/>
      <c r="LPT2" s="1835"/>
      <c r="LPU2" s="1835"/>
      <c r="LPV2" s="1835"/>
      <c r="LPW2" s="1835"/>
      <c r="LPX2" s="1835"/>
      <c r="LPY2" s="1835"/>
      <c r="LPZ2" s="1835"/>
      <c r="LQA2" s="1835"/>
      <c r="LQB2" s="1835"/>
      <c r="LQC2" s="1835"/>
      <c r="LQD2" s="1835"/>
      <c r="LQE2" s="1835"/>
      <c r="LQF2" s="1835"/>
      <c r="LQG2" s="1835"/>
      <c r="LQH2" s="1835"/>
      <c r="LQI2" s="1835"/>
      <c r="LQJ2" s="1835"/>
      <c r="LQK2" s="1835"/>
      <c r="LQL2" s="1835"/>
      <c r="LQM2" s="1835"/>
      <c r="LQN2" s="1835"/>
      <c r="LQO2" s="1835"/>
      <c r="LQP2" s="1835"/>
      <c r="LQQ2" s="1835"/>
      <c r="LQR2" s="1835"/>
      <c r="LQS2" s="1835"/>
      <c r="LQT2" s="1835"/>
      <c r="LQU2" s="1835"/>
      <c r="LQV2" s="1835"/>
      <c r="LQW2" s="1835"/>
      <c r="LQX2" s="1835"/>
      <c r="LQY2" s="1835"/>
      <c r="LQZ2" s="1835"/>
      <c r="LRA2" s="1835"/>
      <c r="LRB2" s="1835"/>
      <c r="LRC2" s="1835"/>
      <c r="LRD2" s="1835"/>
      <c r="LRE2" s="1835"/>
      <c r="LRF2" s="1835"/>
      <c r="LRG2" s="1835"/>
      <c r="LRH2" s="1835"/>
      <c r="LRI2" s="1835"/>
      <c r="LRJ2" s="1835"/>
      <c r="LRK2" s="1835"/>
      <c r="LRL2" s="1835"/>
      <c r="LRM2" s="1835"/>
      <c r="LRN2" s="1835"/>
      <c r="LRO2" s="1835"/>
      <c r="LRP2" s="1835"/>
      <c r="LRQ2" s="1835"/>
      <c r="LRR2" s="1835"/>
      <c r="LRS2" s="1835"/>
      <c r="LRT2" s="1835"/>
      <c r="LRU2" s="1835"/>
      <c r="LRV2" s="1835"/>
      <c r="LRW2" s="1835"/>
      <c r="LRX2" s="1835"/>
      <c r="LRY2" s="1835"/>
      <c r="LRZ2" s="1835"/>
      <c r="LSA2" s="1835"/>
      <c r="LSB2" s="1835"/>
      <c r="LSC2" s="1835"/>
      <c r="LSD2" s="1835"/>
      <c r="LSE2" s="1835"/>
      <c r="LSF2" s="1835"/>
      <c r="LSG2" s="1835"/>
      <c r="LSH2" s="1835"/>
      <c r="LSI2" s="1835"/>
      <c r="LSJ2" s="1835"/>
      <c r="LSK2" s="1835"/>
      <c r="LSL2" s="1835"/>
      <c r="LSM2" s="1835"/>
      <c r="LSN2" s="1835"/>
      <c r="LSO2" s="1835"/>
      <c r="LSP2" s="1835"/>
      <c r="LSQ2" s="1835"/>
      <c r="LSR2" s="1835"/>
      <c r="LSS2" s="1835"/>
      <c r="LST2" s="1835"/>
      <c r="LSU2" s="1835"/>
      <c r="LSV2" s="1835"/>
      <c r="LSW2" s="1835"/>
      <c r="LSX2" s="1835"/>
      <c r="LSY2" s="1835"/>
      <c r="LSZ2" s="1835"/>
      <c r="LTA2" s="1835"/>
      <c r="LTB2" s="1835"/>
      <c r="LTC2" s="1835"/>
      <c r="LTD2" s="1835"/>
      <c r="LTE2" s="1835"/>
      <c r="LTF2" s="1835"/>
      <c r="LTG2" s="1835"/>
      <c r="LTH2" s="1835"/>
      <c r="LTI2" s="1835"/>
      <c r="LTJ2" s="1835"/>
      <c r="LTK2" s="1835"/>
      <c r="LTL2" s="1835"/>
      <c r="LTM2" s="1835"/>
      <c r="LTN2" s="1835"/>
      <c r="LTO2" s="1835"/>
      <c r="LTP2" s="1835"/>
      <c r="LTQ2" s="1835"/>
      <c r="LTR2" s="1835"/>
      <c r="LTS2" s="1835"/>
      <c r="LTT2" s="1835"/>
      <c r="LTU2" s="1835"/>
      <c r="LTV2" s="1835"/>
      <c r="LTW2" s="1835"/>
      <c r="LTX2" s="1835"/>
      <c r="LTY2" s="1835"/>
      <c r="LTZ2" s="1835"/>
      <c r="LUA2" s="1835"/>
      <c r="LUB2" s="1835"/>
      <c r="LUC2" s="1835"/>
      <c r="LUD2" s="1835"/>
      <c r="LUE2" s="1835"/>
      <c r="LUF2" s="1835"/>
      <c r="LUG2" s="1835"/>
      <c r="LUH2" s="1835"/>
      <c r="LUI2" s="1835"/>
      <c r="LUJ2" s="1835"/>
      <c r="LUK2" s="1835"/>
      <c r="LUL2" s="1835"/>
      <c r="LUM2" s="1835"/>
      <c r="LUN2" s="1835"/>
      <c r="LUO2" s="1835"/>
      <c r="LUP2" s="1835"/>
      <c r="LUQ2" s="1835"/>
      <c r="LUR2" s="1835"/>
      <c r="LUS2" s="1835"/>
      <c r="LUT2" s="1835"/>
      <c r="LUU2" s="1835"/>
      <c r="LUV2" s="1835"/>
      <c r="LUW2" s="1835"/>
      <c r="LUX2" s="1835"/>
      <c r="LUY2" s="1835"/>
      <c r="LUZ2" s="1835"/>
      <c r="LVA2" s="1835"/>
      <c r="LVB2" s="1835"/>
      <c r="LVC2" s="1835"/>
      <c r="LVD2" s="1835"/>
      <c r="LVE2" s="1835"/>
      <c r="LVF2" s="1835"/>
      <c r="LVG2" s="1835"/>
      <c r="LVH2" s="1835"/>
      <c r="LVI2" s="1835"/>
      <c r="LVJ2" s="1835"/>
      <c r="LVK2" s="1835"/>
      <c r="LVL2" s="1835"/>
      <c r="LVM2" s="1835"/>
      <c r="LVN2" s="1835"/>
      <c r="LVO2" s="1835"/>
      <c r="LVP2" s="1835"/>
      <c r="LVQ2" s="1835"/>
      <c r="LVR2" s="1835"/>
      <c r="LVS2" s="1835"/>
      <c r="LVT2" s="1835"/>
      <c r="LVU2" s="1835"/>
      <c r="LVV2" s="1835"/>
      <c r="LVW2" s="1835"/>
      <c r="LVX2" s="1835"/>
      <c r="LVY2" s="1835"/>
      <c r="LVZ2" s="1835"/>
      <c r="LWA2" s="1835"/>
      <c r="LWB2" s="1835"/>
      <c r="LWC2" s="1835"/>
      <c r="LWD2" s="1835"/>
      <c r="LWE2" s="1835"/>
      <c r="LWF2" s="1835"/>
      <c r="LWG2" s="1835"/>
      <c r="LWH2" s="1835"/>
      <c r="LWI2" s="1835"/>
      <c r="LWJ2" s="1835"/>
      <c r="LWK2" s="1835"/>
      <c r="LWL2" s="1835"/>
      <c r="LWM2" s="1835"/>
      <c r="LWN2" s="1835"/>
      <c r="LWO2" s="1835"/>
      <c r="LWP2" s="1835"/>
      <c r="LWQ2" s="1835"/>
      <c r="LWR2" s="1835"/>
      <c r="LWS2" s="1835"/>
      <c r="LWT2" s="1835"/>
      <c r="LWU2" s="1835"/>
      <c r="LWV2" s="1835"/>
      <c r="LWW2" s="1835"/>
      <c r="LWX2" s="1835"/>
      <c r="LWY2" s="1835"/>
      <c r="LWZ2" s="1835"/>
      <c r="LXA2" s="1835"/>
      <c r="LXB2" s="1835"/>
      <c r="LXC2" s="1835"/>
      <c r="LXD2" s="1835"/>
      <c r="LXE2" s="1835"/>
      <c r="LXF2" s="1835"/>
      <c r="LXG2" s="1835"/>
      <c r="LXH2" s="1835"/>
      <c r="LXI2" s="1835"/>
      <c r="LXJ2" s="1835"/>
      <c r="LXK2" s="1835"/>
      <c r="LXL2" s="1835"/>
      <c r="LXM2" s="1835"/>
      <c r="LXN2" s="1835"/>
      <c r="LXO2" s="1835"/>
      <c r="LXP2" s="1835"/>
      <c r="LXQ2" s="1835"/>
      <c r="LXR2" s="1835"/>
      <c r="LXS2" s="1835"/>
      <c r="LXT2" s="1835"/>
      <c r="LXU2" s="1835"/>
      <c r="LXV2" s="1835"/>
      <c r="LXW2" s="1835"/>
      <c r="LXX2" s="1835"/>
      <c r="LXY2" s="1835"/>
      <c r="LXZ2" s="1835"/>
      <c r="LYA2" s="1835"/>
      <c r="LYB2" s="1835"/>
      <c r="LYC2" s="1835"/>
      <c r="LYD2" s="1835"/>
      <c r="LYE2" s="1835"/>
      <c r="LYF2" s="1835"/>
      <c r="LYG2" s="1835"/>
      <c r="LYH2" s="1835"/>
      <c r="LYI2" s="1835"/>
      <c r="LYJ2" s="1835"/>
      <c r="LYK2" s="1835"/>
      <c r="LYL2" s="1835"/>
      <c r="LYM2" s="1835"/>
      <c r="LYN2" s="1835"/>
      <c r="LYO2" s="1835"/>
      <c r="LYP2" s="1835"/>
      <c r="LYQ2" s="1835"/>
      <c r="LYR2" s="1835"/>
      <c r="LYS2" s="1835"/>
      <c r="LYT2" s="1835"/>
      <c r="LYU2" s="1835"/>
      <c r="LYV2" s="1835"/>
      <c r="LYW2" s="1835"/>
      <c r="LYX2" s="1835"/>
      <c r="LYY2" s="1835"/>
      <c r="LYZ2" s="1835"/>
      <c r="LZA2" s="1835"/>
      <c r="LZB2" s="1835"/>
      <c r="LZC2" s="1835"/>
      <c r="LZD2" s="1835"/>
      <c r="LZE2" s="1835"/>
      <c r="LZF2" s="1835"/>
      <c r="LZG2" s="1835"/>
      <c r="LZH2" s="1835"/>
      <c r="LZI2" s="1835"/>
      <c r="LZJ2" s="1835"/>
      <c r="LZK2" s="1835"/>
      <c r="LZL2" s="1835"/>
      <c r="LZM2" s="1835"/>
      <c r="LZN2" s="1835"/>
      <c r="LZO2" s="1835"/>
      <c r="LZP2" s="1835"/>
      <c r="LZQ2" s="1835"/>
      <c r="LZR2" s="1835"/>
      <c r="LZS2" s="1835"/>
      <c r="LZT2" s="1835"/>
      <c r="LZU2" s="1835"/>
      <c r="LZV2" s="1835"/>
      <c r="LZW2" s="1835"/>
      <c r="LZX2" s="1835"/>
      <c r="LZY2" s="1835"/>
      <c r="LZZ2" s="1835"/>
      <c r="MAA2" s="1835"/>
      <c r="MAB2" s="1835"/>
      <c r="MAC2" s="1835"/>
      <c r="MAD2" s="1835"/>
      <c r="MAE2" s="1835"/>
      <c r="MAF2" s="1835"/>
      <c r="MAG2" s="1835"/>
      <c r="MAH2" s="1835"/>
      <c r="MAI2" s="1835"/>
      <c r="MAJ2" s="1835"/>
      <c r="MAK2" s="1835"/>
      <c r="MAL2" s="1835"/>
      <c r="MAM2" s="1835"/>
      <c r="MAN2" s="1835"/>
      <c r="MAO2" s="1835"/>
      <c r="MAP2" s="1835"/>
      <c r="MAQ2" s="1835"/>
      <c r="MAR2" s="1835"/>
      <c r="MAS2" s="1835"/>
      <c r="MAT2" s="1835"/>
      <c r="MAU2" s="1835"/>
      <c r="MAV2" s="1835"/>
      <c r="MAW2" s="1835"/>
      <c r="MAX2" s="1835"/>
      <c r="MAY2" s="1835"/>
      <c r="MAZ2" s="1835"/>
      <c r="MBA2" s="1835"/>
      <c r="MBB2" s="1835"/>
      <c r="MBC2" s="1835"/>
      <c r="MBD2" s="1835"/>
      <c r="MBE2" s="1835"/>
      <c r="MBF2" s="1835"/>
      <c r="MBG2" s="1835"/>
      <c r="MBH2" s="1835"/>
      <c r="MBI2" s="1835"/>
      <c r="MBJ2" s="1835"/>
      <c r="MBK2" s="1835"/>
      <c r="MBL2" s="1835"/>
      <c r="MBM2" s="1835"/>
      <c r="MBN2" s="1835"/>
      <c r="MBO2" s="1835"/>
      <c r="MBP2" s="1835"/>
      <c r="MBQ2" s="1835"/>
      <c r="MBR2" s="1835"/>
      <c r="MBS2" s="1835"/>
      <c r="MBT2" s="1835"/>
      <c r="MBU2" s="1835"/>
      <c r="MBV2" s="1835"/>
      <c r="MBW2" s="1835"/>
      <c r="MBX2" s="1835"/>
      <c r="MBY2" s="1835"/>
      <c r="MBZ2" s="1835"/>
      <c r="MCA2" s="1835"/>
      <c r="MCB2" s="1835"/>
      <c r="MCC2" s="1835"/>
      <c r="MCD2" s="1835"/>
      <c r="MCE2" s="1835"/>
      <c r="MCF2" s="1835"/>
      <c r="MCG2" s="1835"/>
      <c r="MCH2" s="1835"/>
      <c r="MCI2" s="1835"/>
      <c r="MCJ2" s="1835"/>
      <c r="MCK2" s="1835"/>
      <c r="MCL2" s="1835"/>
      <c r="MCM2" s="1835"/>
      <c r="MCN2" s="1835"/>
      <c r="MCO2" s="1835"/>
      <c r="MCP2" s="1835"/>
      <c r="MCQ2" s="1835"/>
      <c r="MCR2" s="1835"/>
      <c r="MCS2" s="1835"/>
      <c r="MCT2" s="1835"/>
      <c r="MCU2" s="1835"/>
      <c r="MCV2" s="1835"/>
      <c r="MCW2" s="1835"/>
      <c r="MCX2" s="1835"/>
      <c r="MCY2" s="1835"/>
      <c r="MCZ2" s="1835"/>
      <c r="MDA2" s="1835"/>
      <c r="MDB2" s="1835"/>
      <c r="MDC2" s="1835"/>
      <c r="MDD2" s="1835"/>
      <c r="MDE2" s="1835"/>
      <c r="MDF2" s="1835"/>
      <c r="MDG2" s="1835"/>
      <c r="MDH2" s="1835"/>
      <c r="MDI2" s="1835"/>
      <c r="MDJ2" s="1835"/>
      <c r="MDK2" s="1835"/>
      <c r="MDL2" s="1835"/>
      <c r="MDM2" s="1835"/>
      <c r="MDN2" s="1835"/>
      <c r="MDO2" s="1835"/>
      <c r="MDP2" s="1835"/>
      <c r="MDQ2" s="1835"/>
      <c r="MDR2" s="1835"/>
      <c r="MDS2" s="1835"/>
      <c r="MDT2" s="1835"/>
      <c r="MDU2" s="1835"/>
      <c r="MDV2" s="1835"/>
      <c r="MDW2" s="1835"/>
      <c r="MDX2" s="1835"/>
      <c r="MDY2" s="1835"/>
      <c r="MDZ2" s="1835"/>
      <c r="MEA2" s="1835"/>
      <c r="MEB2" s="1835"/>
      <c r="MEC2" s="1835"/>
      <c r="MED2" s="1835"/>
      <c r="MEE2" s="1835"/>
      <c r="MEF2" s="1835"/>
      <c r="MEG2" s="1835"/>
      <c r="MEH2" s="1835"/>
      <c r="MEI2" s="1835"/>
      <c r="MEJ2" s="1835"/>
      <c r="MEK2" s="1835"/>
      <c r="MEL2" s="1835"/>
      <c r="MEM2" s="1835"/>
      <c r="MEN2" s="1835"/>
      <c r="MEO2" s="1835"/>
      <c r="MEP2" s="1835"/>
      <c r="MEQ2" s="1835"/>
      <c r="MER2" s="1835"/>
      <c r="MES2" s="1835"/>
      <c r="MET2" s="1835"/>
      <c r="MEU2" s="1835"/>
      <c r="MEV2" s="1835"/>
      <c r="MEW2" s="1835"/>
      <c r="MEX2" s="1835"/>
      <c r="MEY2" s="1835"/>
      <c r="MEZ2" s="1835"/>
      <c r="MFA2" s="1835"/>
      <c r="MFB2" s="1835"/>
      <c r="MFC2" s="1835"/>
      <c r="MFD2" s="1835"/>
      <c r="MFE2" s="1835"/>
      <c r="MFF2" s="1835"/>
      <c r="MFG2" s="1835"/>
      <c r="MFH2" s="1835"/>
      <c r="MFI2" s="1835"/>
      <c r="MFJ2" s="1835"/>
      <c r="MFK2" s="1835"/>
      <c r="MFL2" s="1835"/>
      <c r="MFM2" s="1835"/>
      <c r="MFN2" s="1835"/>
      <c r="MFO2" s="1835"/>
      <c r="MFP2" s="1835"/>
      <c r="MFQ2" s="1835"/>
      <c r="MFR2" s="1835"/>
      <c r="MFS2" s="1835"/>
      <c r="MFT2" s="1835"/>
      <c r="MFU2" s="1835"/>
      <c r="MFV2" s="1835"/>
      <c r="MFW2" s="1835"/>
      <c r="MFX2" s="1835"/>
      <c r="MFY2" s="1835"/>
      <c r="MFZ2" s="1835"/>
      <c r="MGA2" s="1835"/>
      <c r="MGB2" s="1835"/>
      <c r="MGC2" s="1835"/>
      <c r="MGD2" s="1835"/>
      <c r="MGE2" s="1835"/>
      <c r="MGF2" s="1835"/>
      <c r="MGG2" s="1835"/>
      <c r="MGH2" s="1835"/>
      <c r="MGI2" s="1835"/>
      <c r="MGJ2" s="1835"/>
      <c r="MGK2" s="1835"/>
      <c r="MGL2" s="1835"/>
      <c r="MGM2" s="1835"/>
      <c r="MGN2" s="1835"/>
      <c r="MGO2" s="1835"/>
      <c r="MGP2" s="1835"/>
      <c r="MGQ2" s="1835"/>
      <c r="MGR2" s="1835"/>
      <c r="MGS2" s="1835"/>
      <c r="MGT2" s="1835"/>
      <c r="MGU2" s="1835"/>
      <c r="MGV2" s="1835"/>
      <c r="MGW2" s="1835"/>
      <c r="MGX2" s="1835"/>
      <c r="MGY2" s="1835"/>
      <c r="MGZ2" s="1835"/>
      <c r="MHA2" s="1835"/>
      <c r="MHB2" s="1835"/>
      <c r="MHC2" s="1835"/>
      <c r="MHD2" s="1835"/>
      <c r="MHE2" s="1835"/>
      <c r="MHF2" s="1835"/>
      <c r="MHG2" s="1835"/>
      <c r="MHH2" s="1835"/>
      <c r="MHI2" s="1835"/>
      <c r="MHJ2" s="1835"/>
      <c r="MHK2" s="1835"/>
      <c r="MHL2" s="1835"/>
      <c r="MHM2" s="1835"/>
      <c r="MHN2" s="1835"/>
      <c r="MHO2" s="1835"/>
      <c r="MHP2" s="1835"/>
      <c r="MHQ2" s="1835"/>
      <c r="MHR2" s="1835"/>
      <c r="MHS2" s="1835"/>
      <c r="MHT2" s="1835"/>
      <c r="MHU2" s="1835"/>
      <c r="MHV2" s="1835"/>
      <c r="MHW2" s="1835"/>
      <c r="MHX2" s="1835"/>
      <c r="MHY2" s="1835"/>
      <c r="MHZ2" s="1835"/>
      <c r="MIA2" s="1835"/>
      <c r="MIB2" s="1835"/>
      <c r="MIC2" s="1835"/>
      <c r="MID2" s="1835"/>
      <c r="MIE2" s="1835"/>
      <c r="MIF2" s="1835"/>
      <c r="MIG2" s="1835"/>
      <c r="MIH2" s="1835"/>
      <c r="MII2" s="1835"/>
      <c r="MIJ2" s="1835"/>
      <c r="MIK2" s="1835"/>
      <c r="MIL2" s="1835"/>
      <c r="MIM2" s="1835"/>
      <c r="MIN2" s="1835"/>
      <c r="MIO2" s="1835"/>
      <c r="MIP2" s="1835"/>
      <c r="MIQ2" s="1835"/>
      <c r="MIR2" s="1835"/>
      <c r="MIS2" s="1835"/>
      <c r="MIT2" s="1835"/>
      <c r="MIU2" s="1835"/>
      <c r="MIV2" s="1835"/>
      <c r="MIW2" s="1835"/>
      <c r="MIX2" s="1835"/>
      <c r="MIY2" s="1835"/>
      <c r="MIZ2" s="1835"/>
      <c r="MJA2" s="1835"/>
      <c r="MJB2" s="1835"/>
      <c r="MJC2" s="1835"/>
      <c r="MJD2" s="1835"/>
      <c r="MJE2" s="1835"/>
      <c r="MJF2" s="1835"/>
      <c r="MJG2" s="1835"/>
      <c r="MJH2" s="1835"/>
      <c r="MJI2" s="1835"/>
      <c r="MJJ2" s="1835"/>
      <c r="MJK2" s="1835"/>
      <c r="MJL2" s="1835"/>
      <c r="MJM2" s="1835"/>
      <c r="MJN2" s="1835"/>
      <c r="MJO2" s="1835"/>
      <c r="MJP2" s="1835"/>
      <c r="MJQ2" s="1835"/>
      <c r="MJR2" s="1835"/>
      <c r="MJS2" s="1835"/>
      <c r="MJT2" s="1835"/>
      <c r="MJU2" s="1835"/>
      <c r="MJV2" s="1835"/>
      <c r="MJW2" s="1835"/>
      <c r="MJX2" s="1835"/>
      <c r="MJY2" s="1835"/>
      <c r="MJZ2" s="1835"/>
      <c r="MKA2" s="1835"/>
      <c r="MKB2" s="1835"/>
      <c r="MKC2" s="1835"/>
      <c r="MKD2" s="1835"/>
      <c r="MKE2" s="1835"/>
      <c r="MKF2" s="1835"/>
      <c r="MKG2" s="1835"/>
      <c r="MKH2" s="1835"/>
      <c r="MKI2" s="1835"/>
      <c r="MKJ2" s="1835"/>
      <c r="MKK2" s="1835"/>
      <c r="MKL2" s="1835"/>
      <c r="MKM2" s="1835"/>
      <c r="MKN2" s="1835"/>
      <c r="MKO2" s="1835"/>
      <c r="MKP2" s="1835"/>
      <c r="MKQ2" s="1835"/>
      <c r="MKR2" s="1835"/>
      <c r="MKS2" s="1835"/>
      <c r="MKT2" s="1835"/>
      <c r="MKU2" s="1835"/>
      <c r="MKV2" s="1835"/>
      <c r="MKW2" s="1835"/>
      <c r="MKX2" s="1835"/>
      <c r="MKY2" s="1835"/>
      <c r="MKZ2" s="1835"/>
      <c r="MLA2" s="1835"/>
      <c r="MLB2" s="1835"/>
      <c r="MLC2" s="1835"/>
      <c r="MLD2" s="1835"/>
      <c r="MLE2" s="1835"/>
      <c r="MLF2" s="1835"/>
      <c r="MLG2" s="1835"/>
      <c r="MLH2" s="1835"/>
      <c r="MLI2" s="1835"/>
      <c r="MLJ2" s="1835"/>
      <c r="MLK2" s="1835"/>
      <c r="MLL2" s="1835"/>
      <c r="MLM2" s="1835"/>
      <c r="MLN2" s="1835"/>
      <c r="MLO2" s="1835"/>
      <c r="MLP2" s="1835"/>
      <c r="MLQ2" s="1835"/>
      <c r="MLR2" s="1835"/>
      <c r="MLS2" s="1835"/>
      <c r="MLT2" s="1835"/>
      <c r="MLU2" s="1835"/>
      <c r="MLV2" s="1835"/>
      <c r="MLW2" s="1835"/>
      <c r="MLX2" s="1835"/>
      <c r="MLY2" s="1835"/>
      <c r="MLZ2" s="1835"/>
      <c r="MMA2" s="1835"/>
      <c r="MMB2" s="1835"/>
      <c r="MMC2" s="1835"/>
      <c r="MMD2" s="1835"/>
      <c r="MME2" s="1835"/>
      <c r="MMF2" s="1835"/>
      <c r="MMG2" s="1835"/>
      <c r="MMH2" s="1835"/>
      <c r="MMI2" s="1835"/>
      <c r="MMJ2" s="1835"/>
      <c r="MMK2" s="1835"/>
      <c r="MML2" s="1835"/>
      <c r="MMM2" s="1835"/>
      <c r="MMN2" s="1835"/>
      <c r="MMO2" s="1835"/>
      <c r="MMP2" s="1835"/>
      <c r="MMQ2" s="1835"/>
      <c r="MMR2" s="1835"/>
      <c r="MMS2" s="1835"/>
      <c r="MMT2" s="1835"/>
      <c r="MMU2" s="1835"/>
      <c r="MMV2" s="1835"/>
      <c r="MMW2" s="1835"/>
      <c r="MMX2" s="1835"/>
      <c r="MMY2" s="1835"/>
      <c r="MMZ2" s="1835"/>
      <c r="MNA2" s="1835"/>
      <c r="MNB2" s="1835"/>
      <c r="MNC2" s="1835"/>
      <c r="MND2" s="1835"/>
      <c r="MNE2" s="1835"/>
      <c r="MNF2" s="1835"/>
      <c r="MNG2" s="1835"/>
      <c r="MNH2" s="1835"/>
      <c r="MNI2" s="1835"/>
      <c r="MNJ2" s="1835"/>
      <c r="MNK2" s="1835"/>
      <c r="MNL2" s="1835"/>
      <c r="MNM2" s="1835"/>
      <c r="MNN2" s="1835"/>
      <c r="MNO2" s="1835"/>
      <c r="MNP2" s="1835"/>
      <c r="MNQ2" s="1835"/>
      <c r="MNR2" s="1835"/>
      <c r="MNS2" s="1835"/>
      <c r="MNT2" s="1835"/>
      <c r="MNU2" s="1835"/>
      <c r="MNV2" s="1835"/>
      <c r="MNW2" s="1835"/>
      <c r="MNX2" s="1835"/>
      <c r="MNY2" s="1835"/>
      <c r="MNZ2" s="1835"/>
      <c r="MOA2" s="1835"/>
      <c r="MOB2" s="1835"/>
      <c r="MOC2" s="1835"/>
      <c r="MOD2" s="1835"/>
      <c r="MOE2" s="1835"/>
      <c r="MOF2" s="1835"/>
      <c r="MOG2" s="1835"/>
      <c r="MOH2" s="1835"/>
      <c r="MOI2" s="1835"/>
      <c r="MOJ2" s="1835"/>
      <c r="MOK2" s="1835"/>
      <c r="MOL2" s="1835"/>
      <c r="MOM2" s="1835"/>
      <c r="MON2" s="1835"/>
      <c r="MOO2" s="1835"/>
      <c r="MOP2" s="1835"/>
      <c r="MOQ2" s="1835"/>
      <c r="MOR2" s="1835"/>
      <c r="MOS2" s="1835"/>
      <c r="MOT2" s="1835"/>
      <c r="MOU2" s="1835"/>
      <c r="MOV2" s="1835"/>
      <c r="MOW2" s="1835"/>
      <c r="MOX2" s="1835"/>
      <c r="MOY2" s="1835"/>
      <c r="MOZ2" s="1835"/>
      <c r="MPA2" s="1835"/>
      <c r="MPB2" s="1835"/>
      <c r="MPC2" s="1835"/>
      <c r="MPD2" s="1835"/>
      <c r="MPE2" s="1835"/>
      <c r="MPF2" s="1835"/>
      <c r="MPG2" s="1835"/>
      <c r="MPH2" s="1835"/>
      <c r="MPI2" s="1835"/>
      <c r="MPJ2" s="1835"/>
      <c r="MPK2" s="1835"/>
      <c r="MPL2" s="1835"/>
      <c r="MPM2" s="1835"/>
      <c r="MPN2" s="1835"/>
      <c r="MPO2" s="1835"/>
      <c r="MPP2" s="1835"/>
      <c r="MPQ2" s="1835"/>
      <c r="MPR2" s="1835"/>
      <c r="MPS2" s="1835"/>
      <c r="MPT2" s="1835"/>
      <c r="MPU2" s="1835"/>
      <c r="MPV2" s="1835"/>
      <c r="MPW2" s="1835"/>
      <c r="MPX2" s="1835"/>
      <c r="MPY2" s="1835"/>
      <c r="MPZ2" s="1835"/>
      <c r="MQA2" s="1835"/>
      <c r="MQB2" s="1835"/>
      <c r="MQC2" s="1835"/>
      <c r="MQD2" s="1835"/>
      <c r="MQE2" s="1835"/>
      <c r="MQF2" s="1835"/>
      <c r="MQG2" s="1835"/>
      <c r="MQH2" s="1835"/>
      <c r="MQI2" s="1835"/>
      <c r="MQJ2" s="1835"/>
      <c r="MQK2" s="1835"/>
      <c r="MQL2" s="1835"/>
      <c r="MQM2" s="1835"/>
      <c r="MQN2" s="1835"/>
      <c r="MQO2" s="1835"/>
      <c r="MQP2" s="1835"/>
      <c r="MQQ2" s="1835"/>
      <c r="MQR2" s="1835"/>
      <c r="MQS2" s="1835"/>
      <c r="MQT2" s="1835"/>
      <c r="MQU2" s="1835"/>
      <c r="MQV2" s="1835"/>
      <c r="MQW2" s="1835"/>
      <c r="MQX2" s="1835"/>
      <c r="MQY2" s="1835"/>
      <c r="MQZ2" s="1835"/>
      <c r="MRA2" s="1835"/>
      <c r="MRB2" s="1835"/>
      <c r="MRC2" s="1835"/>
      <c r="MRD2" s="1835"/>
      <c r="MRE2" s="1835"/>
      <c r="MRF2" s="1835"/>
      <c r="MRG2" s="1835"/>
      <c r="MRH2" s="1835"/>
      <c r="MRI2" s="1835"/>
      <c r="MRJ2" s="1835"/>
      <c r="MRK2" s="1835"/>
      <c r="MRL2" s="1835"/>
      <c r="MRM2" s="1835"/>
      <c r="MRN2" s="1835"/>
      <c r="MRO2" s="1835"/>
      <c r="MRP2" s="1835"/>
      <c r="MRQ2" s="1835"/>
      <c r="MRR2" s="1835"/>
      <c r="MRS2" s="1835"/>
      <c r="MRT2" s="1835"/>
      <c r="MRU2" s="1835"/>
      <c r="MRV2" s="1835"/>
      <c r="MRW2" s="1835"/>
      <c r="MRX2" s="1835"/>
      <c r="MRY2" s="1835"/>
      <c r="MRZ2" s="1835"/>
      <c r="MSA2" s="1835"/>
      <c r="MSB2" s="1835"/>
      <c r="MSC2" s="1835"/>
      <c r="MSD2" s="1835"/>
      <c r="MSE2" s="1835"/>
      <c r="MSF2" s="1835"/>
      <c r="MSG2" s="1835"/>
      <c r="MSH2" s="1835"/>
      <c r="MSI2" s="1835"/>
      <c r="MSJ2" s="1835"/>
      <c r="MSK2" s="1835"/>
      <c r="MSL2" s="1835"/>
      <c r="MSM2" s="1835"/>
      <c r="MSN2" s="1835"/>
      <c r="MSO2" s="1835"/>
      <c r="MSP2" s="1835"/>
      <c r="MSQ2" s="1835"/>
      <c r="MSR2" s="1835"/>
      <c r="MSS2" s="1835"/>
      <c r="MST2" s="1835"/>
      <c r="MSU2" s="1835"/>
      <c r="MSV2" s="1835"/>
      <c r="MSW2" s="1835"/>
      <c r="MSX2" s="1835"/>
      <c r="MSY2" s="1835"/>
      <c r="MSZ2" s="1835"/>
      <c r="MTA2" s="1835"/>
      <c r="MTB2" s="1835"/>
      <c r="MTC2" s="1835"/>
      <c r="MTD2" s="1835"/>
      <c r="MTE2" s="1835"/>
      <c r="MTF2" s="1835"/>
      <c r="MTG2" s="1835"/>
      <c r="MTH2" s="1835"/>
      <c r="MTI2" s="1835"/>
      <c r="MTJ2" s="1835"/>
      <c r="MTK2" s="1835"/>
      <c r="MTL2" s="1835"/>
      <c r="MTM2" s="1835"/>
      <c r="MTN2" s="1835"/>
      <c r="MTO2" s="1835"/>
      <c r="MTP2" s="1835"/>
      <c r="MTQ2" s="1835"/>
      <c r="MTR2" s="1835"/>
      <c r="MTS2" s="1835"/>
      <c r="MTT2" s="1835"/>
      <c r="MTU2" s="1835"/>
      <c r="MTV2" s="1835"/>
      <c r="MTW2" s="1835"/>
      <c r="MTX2" s="1835"/>
      <c r="MTY2" s="1835"/>
      <c r="MTZ2" s="1835"/>
      <c r="MUA2" s="1835"/>
      <c r="MUB2" s="1835"/>
      <c r="MUC2" s="1835"/>
      <c r="MUD2" s="1835"/>
      <c r="MUE2" s="1835"/>
      <c r="MUF2" s="1835"/>
      <c r="MUG2" s="1835"/>
      <c r="MUH2" s="1835"/>
      <c r="MUI2" s="1835"/>
      <c r="MUJ2" s="1835"/>
      <c r="MUK2" s="1835"/>
      <c r="MUL2" s="1835"/>
      <c r="MUM2" s="1835"/>
      <c r="MUN2" s="1835"/>
      <c r="MUO2" s="1835"/>
      <c r="MUP2" s="1835"/>
      <c r="MUQ2" s="1835"/>
      <c r="MUR2" s="1835"/>
      <c r="MUS2" s="1835"/>
      <c r="MUT2" s="1835"/>
      <c r="MUU2" s="1835"/>
      <c r="MUV2" s="1835"/>
      <c r="MUW2" s="1835"/>
      <c r="MUX2" s="1835"/>
      <c r="MUY2" s="1835"/>
      <c r="MUZ2" s="1835"/>
      <c r="MVA2" s="1835"/>
      <c r="MVB2" s="1835"/>
      <c r="MVC2" s="1835"/>
      <c r="MVD2" s="1835"/>
      <c r="MVE2" s="1835"/>
      <c r="MVF2" s="1835"/>
      <c r="MVG2" s="1835"/>
      <c r="MVH2" s="1835"/>
      <c r="MVI2" s="1835"/>
      <c r="MVJ2" s="1835"/>
      <c r="MVK2" s="1835"/>
      <c r="MVL2" s="1835"/>
      <c r="MVM2" s="1835"/>
      <c r="MVN2" s="1835"/>
      <c r="MVO2" s="1835"/>
      <c r="MVP2" s="1835"/>
      <c r="MVQ2" s="1835"/>
      <c r="MVR2" s="1835"/>
      <c r="MVS2" s="1835"/>
      <c r="MVT2" s="1835"/>
      <c r="MVU2" s="1835"/>
      <c r="MVV2" s="1835"/>
      <c r="MVW2" s="1835"/>
      <c r="MVX2" s="1835"/>
      <c r="MVY2" s="1835"/>
      <c r="MVZ2" s="1835"/>
      <c r="MWA2" s="1835"/>
      <c r="MWB2" s="1835"/>
      <c r="MWC2" s="1835"/>
      <c r="MWD2" s="1835"/>
      <c r="MWE2" s="1835"/>
      <c r="MWF2" s="1835"/>
      <c r="MWG2" s="1835"/>
      <c r="MWH2" s="1835"/>
      <c r="MWI2" s="1835"/>
      <c r="MWJ2" s="1835"/>
      <c r="MWK2" s="1835"/>
      <c r="MWL2" s="1835"/>
      <c r="MWM2" s="1835"/>
      <c r="MWN2" s="1835"/>
      <c r="MWO2" s="1835"/>
      <c r="MWP2" s="1835"/>
      <c r="MWQ2" s="1835"/>
      <c r="MWR2" s="1835"/>
      <c r="MWS2" s="1835"/>
      <c r="MWT2" s="1835"/>
      <c r="MWU2" s="1835"/>
      <c r="MWV2" s="1835"/>
      <c r="MWW2" s="1835"/>
      <c r="MWX2" s="1835"/>
      <c r="MWY2" s="1835"/>
      <c r="MWZ2" s="1835"/>
      <c r="MXA2" s="1835"/>
      <c r="MXB2" s="1835"/>
      <c r="MXC2" s="1835"/>
      <c r="MXD2" s="1835"/>
      <c r="MXE2" s="1835"/>
      <c r="MXF2" s="1835"/>
      <c r="MXG2" s="1835"/>
      <c r="MXH2" s="1835"/>
      <c r="MXI2" s="1835"/>
      <c r="MXJ2" s="1835"/>
      <c r="MXK2" s="1835"/>
      <c r="MXL2" s="1835"/>
      <c r="MXM2" s="1835"/>
      <c r="MXN2" s="1835"/>
      <c r="MXO2" s="1835"/>
      <c r="MXP2" s="1835"/>
      <c r="MXQ2" s="1835"/>
      <c r="MXR2" s="1835"/>
      <c r="MXS2" s="1835"/>
      <c r="MXT2" s="1835"/>
      <c r="MXU2" s="1835"/>
      <c r="MXV2" s="1835"/>
      <c r="MXW2" s="1835"/>
      <c r="MXX2" s="1835"/>
      <c r="MXY2" s="1835"/>
      <c r="MXZ2" s="1835"/>
      <c r="MYA2" s="1835"/>
      <c r="MYB2" s="1835"/>
      <c r="MYC2" s="1835"/>
      <c r="MYD2" s="1835"/>
      <c r="MYE2" s="1835"/>
      <c r="MYF2" s="1835"/>
      <c r="MYG2" s="1835"/>
      <c r="MYH2" s="1835"/>
      <c r="MYI2" s="1835"/>
      <c r="MYJ2" s="1835"/>
      <c r="MYK2" s="1835"/>
      <c r="MYL2" s="1835"/>
      <c r="MYM2" s="1835"/>
      <c r="MYN2" s="1835"/>
      <c r="MYO2" s="1835"/>
      <c r="MYP2" s="1835"/>
      <c r="MYQ2" s="1835"/>
      <c r="MYR2" s="1835"/>
      <c r="MYS2" s="1835"/>
      <c r="MYT2" s="1835"/>
      <c r="MYU2" s="1835"/>
      <c r="MYV2" s="1835"/>
      <c r="MYW2" s="1835"/>
      <c r="MYX2" s="1835"/>
      <c r="MYY2" s="1835"/>
      <c r="MYZ2" s="1835"/>
      <c r="MZA2" s="1835"/>
      <c r="MZB2" s="1835"/>
      <c r="MZC2" s="1835"/>
      <c r="MZD2" s="1835"/>
      <c r="MZE2" s="1835"/>
      <c r="MZF2" s="1835"/>
      <c r="MZG2" s="1835"/>
      <c r="MZH2" s="1835"/>
      <c r="MZI2" s="1835"/>
      <c r="MZJ2" s="1835"/>
      <c r="MZK2" s="1835"/>
      <c r="MZL2" s="1835"/>
      <c r="MZM2" s="1835"/>
      <c r="MZN2" s="1835"/>
      <c r="MZO2" s="1835"/>
      <c r="MZP2" s="1835"/>
      <c r="MZQ2" s="1835"/>
      <c r="MZR2" s="1835"/>
      <c r="MZS2" s="1835"/>
      <c r="MZT2" s="1835"/>
      <c r="MZU2" s="1835"/>
      <c r="MZV2" s="1835"/>
      <c r="MZW2" s="1835"/>
      <c r="MZX2" s="1835"/>
      <c r="MZY2" s="1835"/>
      <c r="MZZ2" s="1835"/>
      <c r="NAA2" s="1835"/>
      <c r="NAB2" s="1835"/>
      <c r="NAC2" s="1835"/>
      <c r="NAD2" s="1835"/>
      <c r="NAE2" s="1835"/>
      <c r="NAF2" s="1835"/>
      <c r="NAG2" s="1835"/>
      <c r="NAH2" s="1835"/>
      <c r="NAI2" s="1835"/>
      <c r="NAJ2" s="1835"/>
      <c r="NAK2" s="1835"/>
      <c r="NAL2" s="1835"/>
      <c r="NAM2" s="1835"/>
      <c r="NAN2" s="1835"/>
      <c r="NAO2" s="1835"/>
      <c r="NAP2" s="1835"/>
      <c r="NAQ2" s="1835"/>
      <c r="NAR2" s="1835"/>
      <c r="NAS2" s="1835"/>
      <c r="NAT2" s="1835"/>
      <c r="NAU2" s="1835"/>
      <c r="NAV2" s="1835"/>
      <c r="NAW2" s="1835"/>
      <c r="NAX2" s="1835"/>
      <c r="NAY2" s="1835"/>
      <c r="NAZ2" s="1835"/>
      <c r="NBA2" s="1835"/>
      <c r="NBB2" s="1835"/>
      <c r="NBC2" s="1835"/>
      <c r="NBD2" s="1835"/>
      <c r="NBE2" s="1835"/>
      <c r="NBF2" s="1835"/>
      <c r="NBG2" s="1835"/>
      <c r="NBH2" s="1835"/>
      <c r="NBI2" s="1835"/>
      <c r="NBJ2" s="1835"/>
      <c r="NBK2" s="1835"/>
      <c r="NBL2" s="1835"/>
      <c r="NBM2" s="1835"/>
      <c r="NBN2" s="1835"/>
      <c r="NBO2" s="1835"/>
      <c r="NBP2" s="1835"/>
      <c r="NBQ2" s="1835"/>
      <c r="NBR2" s="1835"/>
      <c r="NBS2" s="1835"/>
      <c r="NBT2" s="1835"/>
      <c r="NBU2" s="1835"/>
      <c r="NBV2" s="1835"/>
      <c r="NBW2" s="1835"/>
      <c r="NBX2" s="1835"/>
      <c r="NBY2" s="1835"/>
      <c r="NBZ2" s="1835"/>
      <c r="NCA2" s="1835"/>
      <c r="NCB2" s="1835"/>
      <c r="NCC2" s="1835"/>
      <c r="NCD2" s="1835"/>
      <c r="NCE2" s="1835"/>
      <c r="NCF2" s="1835"/>
      <c r="NCG2" s="1835"/>
      <c r="NCH2" s="1835"/>
      <c r="NCI2" s="1835"/>
      <c r="NCJ2" s="1835"/>
      <c r="NCK2" s="1835"/>
      <c r="NCL2" s="1835"/>
      <c r="NCM2" s="1835"/>
      <c r="NCN2" s="1835"/>
      <c r="NCO2" s="1835"/>
      <c r="NCP2" s="1835"/>
      <c r="NCQ2" s="1835"/>
      <c r="NCR2" s="1835"/>
      <c r="NCS2" s="1835"/>
      <c r="NCT2" s="1835"/>
      <c r="NCU2" s="1835"/>
      <c r="NCV2" s="1835"/>
      <c r="NCW2" s="1835"/>
      <c r="NCX2" s="1835"/>
      <c r="NCY2" s="1835"/>
      <c r="NCZ2" s="1835"/>
      <c r="NDA2" s="1835"/>
      <c r="NDB2" s="1835"/>
      <c r="NDC2" s="1835"/>
      <c r="NDD2" s="1835"/>
      <c r="NDE2" s="1835"/>
      <c r="NDF2" s="1835"/>
      <c r="NDG2" s="1835"/>
      <c r="NDH2" s="1835"/>
      <c r="NDI2" s="1835"/>
      <c r="NDJ2" s="1835"/>
      <c r="NDK2" s="1835"/>
      <c r="NDL2" s="1835"/>
      <c r="NDM2" s="1835"/>
      <c r="NDN2" s="1835"/>
      <c r="NDO2" s="1835"/>
      <c r="NDP2" s="1835"/>
      <c r="NDQ2" s="1835"/>
      <c r="NDR2" s="1835"/>
      <c r="NDS2" s="1835"/>
      <c r="NDT2" s="1835"/>
      <c r="NDU2" s="1835"/>
      <c r="NDV2" s="1835"/>
      <c r="NDW2" s="1835"/>
      <c r="NDX2" s="1835"/>
      <c r="NDY2" s="1835"/>
      <c r="NDZ2" s="1835"/>
      <c r="NEA2" s="1835"/>
      <c r="NEB2" s="1835"/>
      <c r="NEC2" s="1835"/>
      <c r="NED2" s="1835"/>
      <c r="NEE2" s="1835"/>
      <c r="NEF2" s="1835"/>
      <c r="NEG2" s="1835"/>
      <c r="NEH2" s="1835"/>
      <c r="NEI2" s="1835"/>
      <c r="NEJ2" s="1835"/>
      <c r="NEK2" s="1835"/>
      <c r="NEL2" s="1835"/>
      <c r="NEM2" s="1835"/>
      <c r="NEN2" s="1835"/>
      <c r="NEO2" s="1835"/>
      <c r="NEP2" s="1835"/>
      <c r="NEQ2" s="1835"/>
      <c r="NER2" s="1835"/>
      <c r="NES2" s="1835"/>
      <c r="NET2" s="1835"/>
      <c r="NEU2" s="1835"/>
      <c r="NEV2" s="1835"/>
      <c r="NEW2" s="1835"/>
      <c r="NEX2" s="1835"/>
      <c r="NEY2" s="1835"/>
      <c r="NEZ2" s="1835"/>
      <c r="NFA2" s="1835"/>
      <c r="NFB2" s="1835"/>
      <c r="NFC2" s="1835"/>
      <c r="NFD2" s="1835"/>
      <c r="NFE2" s="1835"/>
      <c r="NFF2" s="1835"/>
      <c r="NFG2" s="1835"/>
      <c r="NFH2" s="1835"/>
      <c r="NFI2" s="1835"/>
      <c r="NFJ2" s="1835"/>
      <c r="NFK2" s="1835"/>
      <c r="NFL2" s="1835"/>
      <c r="NFM2" s="1835"/>
      <c r="NFN2" s="1835"/>
      <c r="NFO2" s="1835"/>
      <c r="NFP2" s="1835"/>
      <c r="NFQ2" s="1835"/>
      <c r="NFR2" s="1835"/>
      <c r="NFS2" s="1835"/>
      <c r="NFT2" s="1835"/>
      <c r="NFU2" s="1835"/>
      <c r="NFV2" s="1835"/>
      <c r="NFW2" s="1835"/>
      <c r="NFX2" s="1835"/>
      <c r="NFY2" s="1835"/>
      <c r="NFZ2" s="1835"/>
      <c r="NGA2" s="1835"/>
      <c r="NGB2" s="1835"/>
      <c r="NGC2" s="1835"/>
      <c r="NGD2" s="1835"/>
      <c r="NGE2" s="1835"/>
      <c r="NGF2" s="1835"/>
      <c r="NGG2" s="1835"/>
      <c r="NGH2" s="1835"/>
      <c r="NGI2" s="1835"/>
      <c r="NGJ2" s="1835"/>
      <c r="NGK2" s="1835"/>
      <c r="NGL2" s="1835"/>
      <c r="NGM2" s="1835"/>
      <c r="NGN2" s="1835"/>
      <c r="NGO2" s="1835"/>
      <c r="NGP2" s="1835"/>
      <c r="NGQ2" s="1835"/>
      <c r="NGR2" s="1835"/>
      <c r="NGS2" s="1835"/>
      <c r="NGT2" s="1835"/>
      <c r="NGU2" s="1835"/>
      <c r="NGV2" s="1835"/>
      <c r="NGW2" s="1835"/>
      <c r="NGX2" s="1835"/>
      <c r="NGY2" s="1835"/>
      <c r="NGZ2" s="1835"/>
      <c r="NHA2" s="1835"/>
      <c r="NHB2" s="1835"/>
      <c r="NHC2" s="1835"/>
      <c r="NHD2" s="1835"/>
      <c r="NHE2" s="1835"/>
      <c r="NHF2" s="1835"/>
      <c r="NHG2" s="1835"/>
      <c r="NHH2" s="1835"/>
      <c r="NHI2" s="1835"/>
      <c r="NHJ2" s="1835"/>
      <c r="NHK2" s="1835"/>
      <c r="NHL2" s="1835"/>
      <c r="NHM2" s="1835"/>
      <c r="NHN2" s="1835"/>
      <c r="NHO2" s="1835"/>
      <c r="NHP2" s="1835"/>
      <c r="NHQ2" s="1835"/>
      <c r="NHR2" s="1835"/>
      <c r="NHS2" s="1835"/>
      <c r="NHT2" s="1835"/>
      <c r="NHU2" s="1835"/>
      <c r="NHV2" s="1835"/>
      <c r="NHW2" s="1835"/>
      <c r="NHX2" s="1835"/>
      <c r="NHY2" s="1835"/>
      <c r="NHZ2" s="1835"/>
      <c r="NIA2" s="1835"/>
      <c r="NIB2" s="1835"/>
      <c r="NIC2" s="1835"/>
      <c r="NID2" s="1835"/>
      <c r="NIE2" s="1835"/>
      <c r="NIF2" s="1835"/>
      <c r="NIG2" s="1835"/>
      <c r="NIH2" s="1835"/>
      <c r="NII2" s="1835"/>
      <c r="NIJ2" s="1835"/>
      <c r="NIK2" s="1835"/>
      <c r="NIL2" s="1835"/>
      <c r="NIM2" s="1835"/>
      <c r="NIN2" s="1835"/>
      <c r="NIO2" s="1835"/>
      <c r="NIP2" s="1835"/>
      <c r="NIQ2" s="1835"/>
      <c r="NIR2" s="1835"/>
      <c r="NIS2" s="1835"/>
      <c r="NIT2" s="1835"/>
      <c r="NIU2" s="1835"/>
      <c r="NIV2" s="1835"/>
      <c r="NIW2" s="1835"/>
      <c r="NIX2" s="1835"/>
      <c r="NIY2" s="1835"/>
      <c r="NIZ2" s="1835"/>
      <c r="NJA2" s="1835"/>
      <c r="NJB2" s="1835"/>
      <c r="NJC2" s="1835"/>
      <c r="NJD2" s="1835"/>
      <c r="NJE2" s="1835"/>
      <c r="NJF2" s="1835"/>
      <c r="NJG2" s="1835"/>
      <c r="NJH2" s="1835"/>
      <c r="NJI2" s="1835"/>
      <c r="NJJ2" s="1835"/>
      <c r="NJK2" s="1835"/>
      <c r="NJL2" s="1835"/>
      <c r="NJM2" s="1835"/>
      <c r="NJN2" s="1835"/>
      <c r="NJO2" s="1835"/>
      <c r="NJP2" s="1835"/>
      <c r="NJQ2" s="1835"/>
      <c r="NJR2" s="1835"/>
      <c r="NJS2" s="1835"/>
      <c r="NJT2" s="1835"/>
      <c r="NJU2" s="1835"/>
      <c r="NJV2" s="1835"/>
      <c r="NJW2" s="1835"/>
      <c r="NJX2" s="1835"/>
      <c r="NJY2" s="1835"/>
      <c r="NJZ2" s="1835"/>
      <c r="NKA2" s="1835"/>
      <c r="NKB2" s="1835"/>
      <c r="NKC2" s="1835"/>
      <c r="NKD2" s="1835"/>
      <c r="NKE2" s="1835"/>
      <c r="NKF2" s="1835"/>
      <c r="NKG2" s="1835"/>
      <c r="NKH2" s="1835"/>
      <c r="NKI2" s="1835"/>
      <c r="NKJ2" s="1835"/>
      <c r="NKK2" s="1835"/>
      <c r="NKL2" s="1835"/>
      <c r="NKM2" s="1835"/>
      <c r="NKN2" s="1835"/>
      <c r="NKO2" s="1835"/>
      <c r="NKP2" s="1835"/>
      <c r="NKQ2" s="1835"/>
      <c r="NKR2" s="1835"/>
      <c r="NKS2" s="1835"/>
      <c r="NKT2" s="1835"/>
      <c r="NKU2" s="1835"/>
      <c r="NKV2" s="1835"/>
      <c r="NKW2" s="1835"/>
      <c r="NKX2" s="1835"/>
      <c r="NKY2" s="1835"/>
      <c r="NKZ2" s="1835"/>
      <c r="NLA2" s="1835"/>
      <c r="NLB2" s="1835"/>
      <c r="NLC2" s="1835"/>
      <c r="NLD2" s="1835"/>
      <c r="NLE2" s="1835"/>
      <c r="NLF2" s="1835"/>
      <c r="NLG2" s="1835"/>
      <c r="NLH2" s="1835"/>
      <c r="NLI2" s="1835"/>
      <c r="NLJ2" s="1835"/>
      <c r="NLK2" s="1835"/>
      <c r="NLL2" s="1835"/>
      <c r="NLM2" s="1835"/>
      <c r="NLN2" s="1835"/>
      <c r="NLO2" s="1835"/>
      <c r="NLP2" s="1835"/>
      <c r="NLQ2" s="1835"/>
      <c r="NLR2" s="1835"/>
      <c r="NLS2" s="1835"/>
      <c r="NLT2" s="1835"/>
      <c r="NLU2" s="1835"/>
      <c r="NLV2" s="1835"/>
      <c r="NLW2" s="1835"/>
      <c r="NLX2" s="1835"/>
      <c r="NLY2" s="1835"/>
      <c r="NLZ2" s="1835"/>
      <c r="NMA2" s="1835"/>
      <c r="NMB2" s="1835"/>
      <c r="NMC2" s="1835"/>
      <c r="NMD2" s="1835"/>
      <c r="NME2" s="1835"/>
      <c r="NMF2" s="1835"/>
      <c r="NMG2" s="1835"/>
      <c r="NMH2" s="1835"/>
      <c r="NMI2" s="1835"/>
      <c r="NMJ2" s="1835"/>
      <c r="NMK2" s="1835"/>
      <c r="NML2" s="1835"/>
      <c r="NMM2" s="1835"/>
      <c r="NMN2" s="1835"/>
      <c r="NMO2" s="1835"/>
      <c r="NMP2" s="1835"/>
      <c r="NMQ2" s="1835"/>
      <c r="NMR2" s="1835"/>
      <c r="NMS2" s="1835"/>
      <c r="NMT2" s="1835"/>
      <c r="NMU2" s="1835"/>
      <c r="NMV2" s="1835"/>
      <c r="NMW2" s="1835"/>
      <c r="NMX2" s="1835"/>
      <c r="NMY2" s="1835"/>
      <c r="NMZ2" s="1835"/>
      <c r="NNA2" s="1835"/>
      <c r="NNB2" s="1835"/>
      <c r="NNC2" s="1835"/>
      <c r="NND2" s="1835"/>
      <c r="NNE2" s="1835"/>
      <c r="NNF2" s="1835"/>
      <c r="NNG2" s="1835"/>
      <c r="NNH2" s="1835"/>
      <c r="NNI2" s="1835"/>
      <c r="NNJ2" s="1835"/>
      <c r="NNK2" s="1835"/>
      <c r="NNL2" s="1835"/>
      <c r="NNM2" s="1835"/>
      <c r="NNN2" s="1835"/>
      <c r="NNO2" s="1835"/>
      <c r="NNP2" s="1835"/>
      <c r="NNQ2" s="1835"/>
      <c r="NNR2" s="1835"/>
      <c r="NNS2" s="1835"/>
      <c r="NNT2" s="1835"/>
      <c r="NNU2" s="1835"/>
      <c r="NNV2" s="1835"/>
      <c r="NNW2" s="1835"/>
      <c r="NNX2" s="1835"/>
      <c r="NNY2" s="1835"/>
      <c r="NNZ2" s="1835"/>
      <c r="NOA2" s="1835"/>
      <c r="NOB2" s="1835"/>
      <c r="NOC2" s="1835"/>
      <c r="NOD2" s="1835"/>
      <c r="NOE2" s="1835"/>
      <c r="NOF2" s="1835"/>
      <c r="NOG2" s="1835"/>
      <c r="NOH2" s="1835"/>
      <c r="NOI2" s="1835"/>
      <c r="NOJ2" s="1835"/>
      <c r="NOK2" s="1835"/>
      <c r="NOL2" s="1835"/>
      <c r="NOM2" s="1835"/>
      <c r="NON2" s="1835"/>
      <c r="NOO2" s="1835"/>
      <c r="NOP2" s="1835"/>
      <c r="NOQ2" s="1835"/>
      <c r="NOR2" s="1835"/>
      <c r="NOS2" s="1835"/>
      <c r="NOT2" s="1835"/>
      <c r="NOU2" s="1835"/>
      <c r="NOV2" s="1835"/>
      <c r="NOW2" s="1835"/>
      <c r="NOX2" s="1835"/>
      <c r="NOY2" s="1835"/>
      <c r="NOZ2" s="1835"/>
      <c r="NPA2" s="1835"/>
      <c r="NPB2" s="1835"/>
      <c r="NPC2" s="1835"/>
      <c r="NPD2" s="1835"/>
      <c r="NPE2" s="1835"/>
      <c r="NPF2" s="1835"/>
      <c r="NPG2" s="1835"/>
      <c r="NPH2" s="1835"/>
      <c r="NPI2" s="1835"/>
      <c r="NPJ2" s="1835"/>
      <c r="NPK2" s="1835"/>
      <c r="NPL2" s="1835"/>
      <c r="NPM2" s="1835"/>
      <c r="NPN2" s="1835"/>
      <c r="NPO2" s="1835"/>
      <c r="NPP2" s="1835"/>
      <c r="NPQ2" s="1835"/>
      <c r="NPR2" s="1835"/>
      <c r="NPS2" s="1835"/>
      <c r="NPT2" s="1835"/>
      <c r="NPU2" s="1835"/>
      <c r="NPV2" s="1835"/>
      <c r="NPW2" s="1835"/>
      <c r="NPX2" s="1835"/>
      <c r="NPY2" s="1835"/>
      <c r="NPZ2" s="1835"/>
      <c r="NQA2" s="1835"/>
      <c r="NQB2" s="1835"/>
      <c r="NQC2" s="1835"/>
      <c r="NQD2" s="1835"/>
      <c r="NQE2" s="1835"/>
      <c r="NQF2" s="1835"/>
      <c r="NQG2" s="1835"/>
      <c r="NQH2" s="1835"/>
      <c r="NQI2" s="1835"/>
      <c r="NQJ2" s="1835"/>
      <c r="NQK2" s="1835"/>
      <c r="NQL2" s="1835"/>
      <c r="NQM2" s="1835"/>
      <c r="NQN2" s="1835"/>
      <c r="NQO2" s="1835"/>
      <c r="NQP2" s="1835"/>
      <c r="NQQ2" s="1835"/>
      <c r="NQR2" s="1835"/>
      <c r="NQS2" s="1835"/>
      <c r="NQT2" s="1835"/>
      <c r="NQU2" s="1835"/>
      <c r="NQV2" s="1835"/>
      <c r="NQW2" s="1835"/>
      <c r="NQX2" s="1835"/>
      <c r="NQY2" s="1835"/>
      <c r="NQZ2" s="1835"/>
      <c r="NRA2" s="1835"/>
      <c r="NRB2" s="1835"/>
      <c r="NRC2" s="1835"/>
      <c r="NRD2" s="1835"/>
      <c r="NRE2" s="1835"/>
      <c r="NRF2" s="1835"/>
      <c r="NRG2" s="1835"/>
      <c r="NRH2" s="1835"/>
      <c r="NRI2" s="1835"/>
      <c r="NRJ2" s="1835"/>
      <c r="NRK2" s="1835"/>
      <c r="NRL2" s="1835"/>
      <c r="NRM2" s="1835"/>
      <c r="NRN2" s="1835"/>
      <c r="NRO2" s="1835"/>
      <c r="NRP2" s="1835"/>
      <c r="NRQ2" s="1835"/>
      <c r="NRR2" s="1835"/>
      <c r="NRS2" s="1835"/>
      <c r="NRT2" s="1835"/>
      <c r="NRU2" s="1835"/>
      <c r="NRV2" s="1835"/>
      <c r="NRW2" s="1835"/>
      <c r="NRX2" s="1835"/>
      <c r="NRY2" s="1835"/>
      <c r="NRZ2" s="1835"/>
      <c r="NSA2" s="1835"/>
      <c r="NSB2" s="1835"/>
      <c r="NSC2" s="1835"/>
      <c r="NSD2" s="1835"/>
      <c r="NSE2" s="1835"/>
      <c r="NSF2" s="1835"/>
      <c r="NSG2" s="1835"/>
      <c r="NSH2" s="1835"/>
      <c r="NSI2" s="1835"/>
      <c r="NSJ2" s="1835"/>
      <c r="NSK2" s="1835"/>
      <c r="NSL2" s="1835"/>
      <c r="NSM2" s="1835"/>
      <c r="NSN2" s="1835"/>
      <c r="NSO2" s="1835"/>
      <c r="NSP2" s="1835"/>
      <c r="NSQ2" s="1835"/>
      <c r="NSR2" s="1835"/>
      <c r="NSS2" s="1835"/>
      <c r="NST2" s="1835"/>
      <c r="NSU2" s="1835"/>
      <c r="NSV2" s="1835"/>
      <c r="NSW2" s="1835"/>
      <c r="NSX2" s="1835"/>
      <c r="NSY2" s="1835"/>
      <c r="NSZ2" s="1835"/>
      <c r="NTA2" s="1835"/>
      <c r="NTB2" s="1835"/>
      <c r="NTC2" s="1835"/>
      <c r="NTD2" s="1835"/>
      <c r="NTE2" s="1835"/>
      <c r="NTF2" s="1835"/>
      <c r="NTG2" s="1835"/>
      <c r="NTH2" s="1835"/>
      <c r="NTI2" s="1835"/>
      <c r="NTJ2" s="1835"/>
      <c r="NTK2" s="1835"/>
      <c r="NTL2" s="1835"/>
      <c r="NTM2" s="1835"/>
      <c r="NTN2" s="1835"/>
      <c r="NTO2" s="1835"/>
      <c r="NTP2" s="1835"/>
      <c r="NTQ2" s="1835"/>
      <c r="NTR2" s="1835"/>
      <c r="NTS2" s="1835"/>
      <c r="NTT2" s="1835"/>
      <c r="NTU2" s="1835"/>
      <c r="NTV2" s="1835"/>
      <c r="NTW2" s="1835"/>
      <c r="NTX2" s="1835"/>
      <c r="NTY2" s="1835"/>
      <c r="NTZ2" s="1835"/>
      <c r="NUA2" s="1835"/>
      <c r="NUB2" s="1835"/>
      <c r="NUC2" s="1835"/>
      <c r="NUD2" s="1835"/>
      <c r="NUE2" s="1835"/>
      <c r="NUF2" s="1835"/>
      <c r="NUG2" s="1835"/>
      <c r="NUH2" s="1835"/>
      <c r="NUI2" s="1835"/>
      <c r="NUJ2" s="1835"/>
      <c r="NUK2" s="1835"/>
      <c r="NUL2" s="1835"/>
      <c r="NUM2" s="1835"/>
      <c r="NUN2" s="1835"/>
      <c r="NUO2" s="1835"/>
      <c r="NUP2" s="1835"/>
      <c r="NUQ2" s="1835"/>
      <c r="NUR2" s="1835"/>
      <c r="NUS2" s="1835"/>
      <c r="NUT2" s="1835"/>
      <c r="NUU2" s="1835"/>
      <c r="NUV2" s="1835"/>
      <c r="NUW2" s="1835"/>
      <c r="NUX2" s="1835"/>
      <c r="NUY2" s="1835"/>
      <c r="NUZ2" s="1835"/>
      <c r="NVA2" s="1835"/>
      <c r="NVB2" s="1835"/>
      <c r="NVC2" s="1835"/>
      <c r="NVD2" s="1835"/>
      <c r="NVE2" s="1835"/>
      <c r="NVF2" s="1835"/>
      <c r="NVG2" s="1835"/>
      <c r="NVH2" s="1835"/>
      <c r="NVI2" s="1835"/>
      <c r="NVJ2" s="1835"/>
      <c r="NVK2" s="1835"/>
      <c r="NVL2" s="1835"/>
      <c r="NVM2" s="1835"/>
      <c r="NVN2" s="1835"/>
      <c r="NVO2" s="1835"/>
      <c r="NVP2" s="1835"/>
      <c r="NVQ2" s="1835"/>
      <c r="NVR2" s="1835"/>
      <c r="NVS2" s="1835"/>
      <c r="NVT2" s="1835"/>
      <c r="NVU2" s="1835"/>
      <c r="NVV2" s="1835"/>
      <c r="NVW2" s="1835"/>
      <c r="NVX2" s="1835"/>
      <c r="NVY2" s="1835"/>
      <c r="NVZ2" s="1835"/>
      <c r="NWA2" s="1835"/>
      <c r="NWB2" s="1835"/>
      <c r="NWC2" s="1835"/>
      <c r="NWD2" s="1835"/>
      <c r="NWE2" s="1835"/>
      <c r="NWF2" s="1835"/>
      <c r="NWG2" s="1835"/>
      <c r="NWH2" s="1835"/>
      <c r="NWI2" s="1835"/>
      <c r="NWJ2" s="1835"/>
      <c r="NWK2" s="1835"/>
      <c r="NWL2" s="1835"/>
      <c r="NWM2" s="1835"/>
      <c r="NWN2" s="1835"/>
      <c r="NWO2" s="1835"/>
      <c r="NWP2" s="1835"/>
      <c r="NWQ2" s="1835"/>
      <c r="NWR2" s="1835"/>
      <c r="NWS2" s="1835"/>
      <c r="NWT2" s="1835"/>
      <c r="NWU2" s="1835"/>
      <c r="NWV2" s="1835"/>
      <c r="NWW2" s="1835"/>
      <c r="NWX2" s="1835"/>
      <c r="NWY2" s="1835"/>
      <c r="NWZ2" s="1835"/>
      <c r="NXA2" s="1835"/>
      <c r="NXB2" s="1835"/>
      <c r="NXC2" s="1835"/>
      <c r="NXD2" s="1835"/>
      <c r="NXE2" s="1835"/>
      <c r="NXF2" s="1835"/>
      <c r="NXG2" s="1835"/>
      <c r="NXH2" s="1835"/>
      <c r="NXI2" s="1835"/>
      <c r="NXJ2" s="1835"/>
      <c r="NXK2" s="1835"/>
      <c r="NXL2" s="1835"/>
      <c r="NXM2" s="1835"/>
      <c r="NXN2" s="1835"/>
      <c r="NXO2" s="1835"/>
      <c r="NXP2" s="1835"/>
      <c r="NXQ2" s="1835"/>
      <c r="NXR2" s="1835"/>
      <c r="NXS2" s="1835"/>
      <c r="NXT2" s="1835"/>
      <c r="NXU2" s="1835"/>
      <c r="NXV2" s="1835"/>
      <c r="NXW2" s="1835"/>
      <c r="NXX2" s="1835"/>
      <c r="NXY2" s="1835"/>
      <c r="NXZ2" s="1835"/>
      <c r="NYA2" s="1835"/>
      <c r="NYB2" s="1835"/>
      <c r="NYC2" s="1835"/>
      <c r="NYD2" s="1835"/>
      <c r="NYE2" s="1835"/>
      <c r="NYF2" s="1835"/>
      <c r="NYG2" s="1835"/>
      <c r="NYH2" s="1835"/>
      <c r="NYI2" s="1835"/>
      <c r="NYJ2" s="1835"/>
      <c r="NYK2" s="1835"/>
      <c r="NYL2" s="1835"/>
      <c r="NYM2" s="1835"/>
      <c r="NYN2" s="1835"/>
      <c r="NYO2" s="1835"/>
      <c r="NYP2" s="1835"/>
      <c r="NYQ2" s="1835"/>
      <c r="NYR2" s="1835"/>
      <c r="NYS2" s="1835"/>
      <c r="NYT2" s="1835"/>
      <c r="NYU2" s="1835"/>
      <c r="NYV2" s="1835"/>
      <c r="NYW2" s="1835"/>
      <c r="NYX2" s="1835"/>
      <c r="NYY2" s="1835"/>
      <c r="NYZ2" s="1835"/>
      <c r="NZA2" s="1835"/>
      <c r="NZB2" s="1835"/>
      <c r="NZC2" s="1835"/>
      <c r="NZD2" s="1835"/>
      <c r="NZE2" s="1835"/>
      <c r="NZF2" s="1835"/>
      <c r="NZG2" s="1835"/>
      <c r="NZH2" s="1835"/>
      <c r="NZI2" s="1835"/>
      <c r="NZJ2" s="1835"/>
      <c r="NZK2" s="1835"/>
      <c r="NZL2" s="1835"/>
      <c r="NZM2" s="1835"/>
      <c r="NZN2" s="1835"/>
      <c r="NZO2" s="1835"/>
      <c r="NZP2" s="1835"/>
      <c r="NZQ2" s="1835"/>
      <c r="NZR2" s="1835"/>
      <c r="NZS2" s="1835"/>
      <c r="NZT2" s="1835"/>
      <c r="NZU2" s="1835"/>
      <c r="NZV2" s="1835"/>
      <c r="NZW2" s="1835"/>
      <c r="NZX2" s="1835"/>
      <c r="NZY2" s="1835"/>
      <c r="NZZ2" s="1835"/>
      <c r="OAA2" s="1835"/>
      <c r="OAB2" s="1835"/>
      <c r="OAC2" s="1835"/>
      <c r="OAD2" s="1835"/>
      <c r="OAE2" s="1835"/>
      <c r="OAF2" s="1835"/>
      <c r="OAG2" s="1835"/>
      <c r="OAH2" s="1835"/>
      <c r="OAI2" s="1835"/>
      <c r="OAJ2" s="1835"/>
      <c r="OAK2" s="1835"/>
      <c r="OAL2" s="1835"/>
      <c r="OAM2" s="1835"/>
      <c r="OAN2" s="1835"/>
      <c r="OAO2" s="1835"/>
      <c r="OAP2" s="1835"/>
      <c r="OAQ2" s="1835"/>
      <c r="OAR2" s="1835"/>
      <c r="OAS2" s="1835"/>
      <c r="OAT2" s="1835"/>
      <c r="OAU2" s="1835"/>
      <c r="OAV2" s="1835"/>
      <c r="OAW2" s="1835"/>
      <c r="OAX2" s="1835"/>
      <c r="OAY2" s="1835"/>
      <c r="OAZ2" s="1835"/>
      <c r="OBA2" s="1835"/>
      <c r="OBB2" s="1835"/>
      <c r="OBC2" s="1835"/>
      <c r="OBD2" s="1835"/>
      <c r="OBE2" s="1835"/>
      <c r="OBF2" s="1835"/>
      <c r="OBG2" s="1835"/>
      <c r="OBH2" s="1835"/>
      <c r="OBI2" s="1835"/>
      <c r="OBJ2" s="1835"/>
      <c r="OBK2" s="1835"/>
      <c r="OBL2" s="1835"/>
      <c r="OBM2" s="1835"/>
      <c r="OBN2" s="1835"/>
      <c r="OBO2" s="1835"/>
      <c r="OBP2" s="1835"/>
      <c r="OBQ2" s="1835"/>
      <c r="OBR2" s="1835"/>
      <c r="OBS2" s="1835"/>
      <c r="OBT2" s="1835"/>
      <c r="OBU2" s="1835"/>
      <c r="OBV2" s="1835"/>
      <c r="OBW2" s="1835"/>
      <c r="OBX2" s="1835"/>
      <c r="OBY2" s="1835"/>
      <c r="OBZ2" s="1835"/>
      <c r="OCA2" s="1835"/>
      <c r="OCB2" s="1835"/>
      <c r="OCC2" s="1835"/>
      <c r="OCD2" s="1835"/>
      <c r="OCE2" s="1835"/>
      <c r="OCF2" s="1835"/>
      <c r="OCG2" s="1835"/>
      <c r="OCH2" s="1835"/>
      <c r="OCI2" s="1835"/>
      <c r="OCJ2" s="1835"/>
      <c r="OCK2" s="1835"/>
      <c r="OCL2" s="1835"/>
      <c r="OCM2" s="1835"/>
      <c r="OCN2" s="1835"/>
      <c r="OCO2" s="1835"/>
      <c r="OCP2" s="1835"/>
      <c r="OCQ2" s="1835"/>
      <c r="OCR2" s="1835"/>
      <c r="OCS2" s="1835"/>
      <c r="OCT2" s="1835"/>
      <c r="OCU2" s="1835"/>
      <c r="OCV2" s="1835"/>
      <c r="OCW2" s="1835"/>
      <c r="OCX2" s="1835"/>
      <c r="OCY2" s="1835"/>
      <c r="OCZ2" s="1835"/>
      <c r="ODA2" s="1835"/>
      <c r="ODB2" s="1835"/>
      <c r="ODC2" s="1835"/>
      <c r="ODD2" s="1835"/>
      <c r="ODE2" s="1835"/>
      <c r="ODF2" s="1835"/>
      <c r="ODG2" s="1835"/>
      <c r="ODH2" s="1835"/>
      <c r="ODI2" s="1835"/>
      <c r="ODJ2" s="1835"/>
      <c r="ODK2" s="1835"/>
      <c r="ODL2" s="1835"/>
      <c r="ODM2" s="1835"/>
      <c r="ODN2" s="1835"/>
      <c r="ODO2" s="1835"/>
      <c r="ODP2" s="1835"/>
      <c r="ODQ2" s="1835"/>
      <c r="ODR2" s="1835"/>
      <c r="ODS2" s="1835"/>
      <c r="ODT2" s="1835"/>
      <c r="ODU2" s="1835"/>
      <c r="ODV2" s="1835"/>
      <c r="ODW2" s="1835"/>
      <c r="ODX2" s="1835"/>
      <c r="ODY2" s="1835"/>
      <c r="ODZ2" s="1835"/>
      <c r="OEA2" s="1835"/>
      <c r="OEB2" s="1835"/>
      <c r="OEC2" s="1835"/>
      <c r="OED2" s="1835"/>
      <c r="OEE2" s="1835"/>
      <c r="OEF2" s="1835"/>
      <c r="OEG2" s="1835"/>
      <c r="OEH2" s="1835"/>
      <c r="OEI2" s="1835"/>
      <c r="OEJ2" s="1835"/>
      <c r="OEK2" s="1835"/>
      <c r="OEL2" s="1835"/>
      <c r="OEM2" s="1835"/>
      <c r="OEN2" s="1835"/>
      <c r="OEO2" s="1835"/>
      <c r="OEP2" s="1835"/>
      <c r="OEQ2" s="1835"/>
      <c r="OER2" s="1835"/>
      <c r="OES2" s="1835"/>
      <c r="OET2" s="1835"/>
      <c r="OEU2" s="1835"/>
      <c r="OEV2" s="1835"/>
      <c r="OEW2" s="1835"/>
      <c r="OEX2" s="1835"/>
      <c r="OEY2" s="1835"/>
      <c r="OEZ2" s="1835"/>
      <c r="OFA2" s="1835"/>
      <c r="OFB2" s="1835"/>
      <c r="OFC2" s="1835"/>
      <c r="OFD2" s="1835"/>
      <c r="OFE2" s="1835"/>
      <c r="OFF2" s="1835"/>
      <c r="OFG2" s="1835"/>
      <c r="OFH2" s="1835"/>
      <c r="OFI2" s="1835"/>
      <c r="OFJ2" s="1835"/>
      <c r="OFK2" s="1835"/>
      <c r="OFL2" s="1835"/>
      <c r="OFM2" s="1835"/>
      <c r="OFN2" s="1835"/>
      <c r="OFO2" s="1835"/>
      <c r="OFP2" s="1835"/>
      <c r="OFQ2" s="1835"/>
      <c r="OFR2" s="1835"/>
      <c r="OFS2" s="1835"/>
      <c r="OFT2" s="1835"/>
      <c r="OFU2" s="1835"/>
      <c r="OFV2" s="1835"/>
      <c r="OFW2" s="1835"/>
      <c r="OFX2" s="1835"/>
      <c r="OFY2" s="1835"/>
      <c r="OFZ2" s="1835"/>
      <c r="OGA2" s="1835"/>
      <c r="OGB2" s="1835"/>
      <c r="OGC2" s="1835"/>
      <c r="OGD2" s="1835"/>
      <c r="OGE2" s="1835"/>
      <c r="OGF2" s="1835"/>
      <c r="OGG2" s="1835"/>
      <c r="OGH2" s="1835"/>
      <c r="OGI2" s="1835"/>
      <c r="OGJ2" s="1835"/>
      <c r="OGK2" s="1835"/>
      <c r="OGL2" s="1835"/>
      <c r="OGM2" s="1835"/>
      <c r="OGN2" s="1835"/>
      <c r="OGO2" s="1835"/>
      <c r="OGP2" s="1835"/>
      <c r="OGQ2" s="1835"/>
      <c r="OGR2" s="1835"/>
      <c r="OGS2" s="1835"/>
      <c r="OGT2" s="1835"/>
      <c r="OGU2" s="1835"/>
      <c r="OGV2" s="1835"/>
      <c r="OGW2" s="1835"/>
      <c r="OGX2" s="1835"/>
      <c r="OGY2" s="1835"/>
      <c r="OGZ2" s="1835"/>
      <c r="OHA2" s="1835"/>
      <c r="OHB2" s="1835"/>
      <c r="OHC2" s="1835"/>
      <c r="OHD2" s="1835"/>
      <c r="OHE2" s="1835"/>
      <c r="OHF2" s="1835"/>
      <c r="OHG2" s="1835"/>
      <c r="OHH2" s="1835"/>
      <c r="OHI2" s="1835"/>
      <c r="OHJ2" s="1835"/>
      <c r="OHK2" s="1835"/>
      <c r="OHL2" s="1835"/>
      <c r="OHM2" s="1835"/>
      <c r="OHN2" s="1835"/>
      <c r="OHO2" s="1835"/>
      <c r="OHP2" s="1835"/>
      <c r="OHQ2" s="1835"/>
      <c r="OHR2" s="1835"/>
      <c r="OHS2" s="1835"/>
      <c r="OHT2" s="1835"/>
      <c r="OHU2" s="1835"/>
      <c r="OHV2" s="1835"/>
      <c r="OHW2" s="1835"/>
      <c r="OHX2" s="1835"/>
      <c r="OHY2" s="1835"/>
      <c r="OHZ2" s="1835"/>
      <c r="OIA2" s="1835"/>
      <c r="OIB2" s="1835"/>
      <c r="OIC2" s="1835"/>
      <c r="OID2" s="1835"/>
      <c r="OIE2" s="1835"/>
      <c r="OIF2" s="1835"/>
      <c r="OIG2" s="1835"/>
      <c r="OIH2" s="1835"/>
      <c r="OII2" s="1835"/>
      <c r="OIJ2" s="1835"/>
      <c r="OIK2" s="1835"/>
      <c r="OIL2" s="1835"/>
      <c r="OIM2" s="1835"/>
      <c r="OIN2" s="1835"/>
      <c r="OIO2" s="1835"/>
      <c r="OIP2" s="1835"/>
      <c r="OIQ2" s="1835"/>
      <c r="OIR2" s="1835"/>
      <c r="OIS2" s="1835"/>
      <c r="OIT2" s="1835"/>
      <c r="OIU2" s="1835"/>
      <c r="OIV2" s="1835"/>
      <c r="OIW2" s="1835"/>
      <c r="OIX2" s="1835"/>
      <c r="OIY2" s="1835"/>
      <c r="OIZ2" s="1835"/>
      <c r="OJA2" s="1835"/>
      <c r="OJB2" s="1835"/>
      <c r="OJC2" s="1835"/>
      <c r="OJD2" s="1835"/>
      <c r="OJE2" s="1835"/>
      <c r="OJF2" s="1835"/>
      <c r="OJG2" s="1835"/>
      <c r="OJH2" s="1835"/>
      <c r="OJI2" s="1835"/>
      <c r="OJJ2" s="1835"/>
      <c r="OJK2" s="1835"/>
      <c r="OJL2" s="1835"/>
      <c r="OJM2" s="1835"/>
      <c r="OJN2" s="1835"/>
      <c r="OJO2" s="1835"/>
      <c r="OJP2" s="1835"/>
      <c r="OJQ2" s="1835"/>
      <c r="OJR2" s="1835"/>
      <c r="OJS2" s="1835"/>
      <c r="OJT2" s="1835"/>
      <c r="OJU2" s="1835"/>
      <c r="OJV2" s="1835"/>
      <c r="OJW2" s="1835"/>
      <c r="OJX2" s="1835"/>
      <c r="OJY2" s="1835"/>
      <c r="OJZ2" s="1835"/>
      <c r="OKA2" s="1835"/>
      <c r="OKB2" s="1835"/>
      <c r="OKC2" s="1835"/>
      <c r="OKD2" s="1835"/>
      <c r="OKE2" s="1835"/>
      <c r="OKF2" s="1835"/>
      <c r="OKG2" s="1835"/>
      <c r="OKH2" s="1835"/>
      <c r="OKI2" s="1835"/>
      <c r="OKJ2" s="1835"/>
      <c r="OKK2" s="1835"/>
      <c r="OKL2" s="1835"/>
      <c r="OKM2" s="1835"/>
      <c r="OKN2" s="1835"/>
      <c r="OKO2" s="1835"/>
      <c r="OKP2" s="1835"/>
      <c r="OKQ2" s="1835"/>
      <c r="OKR2" s="1835"/>
      <c r="OKS2" s="1835"/>
      <c r="OKT2" s="1835"/>
      <c r="OKU2" s="1835"/>
      <c r="OKV2" s="1835"/>
      <c r="OKW2" s="1835"/>
      <c r="OKX2" s="1835"/>
      <c r="OKY2" s="1835"/>
      <c r="OKZ2" s="1835"/>
      <c r="OLA2" s="1835"/>
      <c r="OLB2" s="1835"/>
      <c r="OLC2" s="1835"/>
      <c r="OLD2" s="1835"/>
      <c r="OLE2" s="1835"/>
      <c r="OLF2" s="1835"/>
      <c r="OLG2" s="1835"/>
      <c r="OLH2" s="1835"/>
      <c r="OLI2" s="1835"/>
      <c r="OLJ2" s="1835"/>
      <c r="OLK2" s="1835"/>
      <c r="OLL2" s="1835"/>
      <c r="OLM2" s="1835"/>
      <c r="OLN2" s="1835"/>
      <c r="OLO2" s="1835"/>
      <c r="OLP2" s="1835"/>
      <c r="OLQ2" s="1835"/>
      <c r="OLR2" s="1835"/>
      <c r="OLS2" s="1835"/>
      <c r="OLT2" s="1835"/>
      <c r="OLU2" s="1835"/>
      <c r="OLV2" s="1835"/>
      <c r="OLW2" s="1835"/>
      <c r="OLX2" s="1835"/>
      <c r="OLY2" s="1835"/>
      <c r="OLZ2" s="1835"/>
      <c r="OMA2" s="1835"/>
      <c r="OMB2" s="1835"/>
      <c r="OMC2" s="1835"/>
      <c r="OMD2" s="1835"/>
      <c r="OME2" s="1835"/>
      <c r="OMF2" s="1835"/>
      <c r="OMG2" s="1835"/>
      <c r="OMH2" s="1835"/>
      <c r="OMI2" s="1835"/>
      <c r="OMJ2" s="1835"/>
      <c r="OMK2" s="1835"/>
      <c r="OML2" s="1835"/>
      <c r="OMM2" s="1835"/>
      <c r="OMN2" s="1835"/>
      <c r="OMO2" s="1835"/>
      <c r="OMP2" s="1835"/>
      <c r="OMQ2" s="1835"/>
      <c r="OMR2" s="1835"/>
      <c r="OMS2" s="1835"/>
      <c r="OMT2" s="1835"/>
      <c r="OMU2" s="1835"/>
      <c r="OMV2" s="1835"/>
      <c r="OMW2" s="1835"/>
      <c r="OMX2" s="1835"/>
      <c r="OMY2" s="1835"/>
      <c r="OMZ2" s="1835"/>
      <c r="ONA2" s="1835"/>
      <c r="ONB2" s="1835"/>
      <c r="ONC2" s="1835"/>
      <c r="OND2" s="1835"/>
      <c r="ONE2" s="1835"/>
      <c r="ONF2" s="1835"/>
      <c r="ONG2" s="1835"/>
      <c r="ONH2" s="1835"/>
      <c r="ONI2" s="1835"/>
      <c r="ONJ2" s="1835"/>
      <c r="ONK2" s="1835"/>
      <c r="ONL2" s="1835"/>
      <c r="ONM2" s="1835"/>
      <c r="ONN2" s="1835"/>
      <c r="ONO2" s="1835"/>
      <c r="ONP2" s="1835"/>
      <c r="ONQ2" s="1835"/>
      <c r="ONR2" s="1835"/>
      <c r="ONS2" s="1835"/>
      <c r="ONT2" s="1835"/>
      <c r="ONU2" s="1835"/>
      <c r="ONV2" s="1835"/>
      <c r="ONW2" s="1835"/>
      <c r="ONX2" s="1835"/>
      <c r="ONY2" s="1835"/>
      <c r="ONZ2" s="1835"/>
      <c r="OOA2" s="1835"/>
      <c r="OOB2" s="1835"/>
      <c r="OOC2" s="1835"/>
      <c r="OOD2" s="1835"/>
      <c r="OOE2" s="1835"/>
      <c r="OOF2" s="1835"/>
      <c r="OOG2" s="1835"/>
      <c r="OOH2" s="1835"/>
      <c r="OOI2" s="1835"/>
      <c r="OOJ2" s="1835"/>
      <c r="OOK2" s="1835"/>
      <c r="OOL2" s="1835"/>
      <c r="OOM2" s="1835"/>
      <c r="OON2" s="1835"/>
      <c r="OOO2" s="1835"/>
      <c r="OOP2" s="1835"/>
      <c r="OOQ2" s="1835"/>
      <c r="OOR2" s="1835"/>
      <c r="OOS2" s="1835"/>
      <c r="OOT2" s="1835"/>
      <c r="OOU2" s="1835"/>
      <c r="OOV2" s="1835"/>
      <c r="OOW2" s="1835"/>
      <c r="OOX2" s="1835"/>
      <c r="OOY2" s="1835"/>
      <c r="OOZ2" s="1835"/>
      <c r="OPA2" s="1835"/>
      <c r="OPB2" s="1835"/>
      <c r="OPC2" s="1835"/>
      <c r="OPD2" s="1835"/>
      <c r="OPE2" s="1835"/>
      <c r="OPF2" s="1835"/>
      <c r="OPG2" s="1835"/>
      <c r="OPH2" s="1835"/>
      <c r="OPI2" s="1835"/>
      <c r="OPJ2" s="1835"/>
      <c r="OPK2" s="1835"/>
      <c r="OPL2" s="1835"/>
      <c r="OPM2" s="1835"/>
      <c r="OPN2" s="1835"/>
      <c r="OPO2" s="1835"/>
      <c r="OPP2" s="1835"/>
      <c r="OPQ2" s="1835"/>
      <c r="OPR2" s="1835"/>
      <c r="OPS2" s="1835"/>
      <c r="OPT2" s="1835"/>
      <c r="OPU2" s="1835"/>
      <c r="OPV2" s="1835"/>
      <c r="OPW2" s="1835"/>
      <c r="OPX2" s="1835"/>
      <c r="OPY2" s="1835"/>
      <c r="OPZ2" s="1835"/>
      <c r="OQA2" s="1835"/>
      <c r="OQB2" s="1835"/>
      <c r="OQC2" s="1835"/>
      <c r="OQD2" s="1835"/>
      <c r="OQE2" s="1835"/>
      <c r="OQF2" s="1835"/>
      <c r="OQG2" s="1835"/>
      <c r="OQH2" s="1835"/>
      <c r="OQI2" s="1835"/>
      <c r="OQJ2" s="1835"/>
      <c r="OQK2" s="1835"/>
      <c r="OQL2" s="1835"/>
      <c r="OQM2" s="1835"/>
      <c r="OQN2" s="1835"/>
      <c r="OQO2" s="1835"/>
      <c r="OQP2" s="1835"/>
      <c r="OQQ2" s="1835"/>
      <c r="OQR2" s="1835"/>
      <c r="OQS2" s="1835"/>
      <c r="OQT2" s="1835"/>
      <c r="OQU2" s="1835"/>
      <c r="OQV2" s="1835"/>
      <c r="OQW2" s="1835"/>
      <c r="OQX2" s="1835"/>
      <c r="OQY2" s="1835"/>
      <c r="OQZ2" s="1835"/>
      <c r="ORA2" s="1835"/>
      <c r="ORB2" s="1835"/>
      <c r="ORC2" s="1835"/>
      <c r="ORD2" s="1835"/>
      <c r="ORE2" s="1835"/>
      <c r="ORF2" s="1835"/>
      <c r="ORG2" s="1835"/>
      <c r="ORH2" s="1835"/>
      <c r="ORI2" s="1835"/>
      <c r="ORJ2" s="1835"/>
      <c r="ORK2" s="1835"/>
      <c r="ORL2" s="1835"/>
      <c r="ORM2" s="1835"/>
      <c r="ORN2" s="1835"/>
      <c r="ORO2" s="1835"/>
      <c r="ORP2" s="1835"/>
      <c r="ORQ2" s="1835"/>
      <c r="ORR2" s="1835"/>
      <c r="ORS2" s="1835"/>
      <c r="ORT2" s="1835"/>
      <c r="ORU2" s="1835"/>
      <c r="ORV2" s="1835"/>
      <c r="ORW2" s="1835"/>
      <c r="ORX2" s="1835"/>
      <c r="ORY2" s="1835"/>
      <c r="ORZ2" s="1835"/>
      <c r="OSA2" s="1835"/>
      <c r="OSB2" s="1835"/>
      <c r="OSC2" s="1835"/>
      <c r="OSD2" s="1835"/>
      <c r="OSE2" s="1835"/>
      <c r="OSF2" s="1835"/>
      <c r="OSG2" s="1835"/>
      <c r="OSH2" s="1835"/>
      <c r="OSI2" s="1835"/>
      <c r="OSJ2" s="1835"/>
      <c r="OSK2" s="1835"/>
      <c r="OSL2" s="1835"/>
      <c r="OSM2" s="1835"/>
      <c r="OSN2" s="1835"/>
      <c r="OSO2" s="1835"/>
      <c r="OSP2" s="1835"/>
      <c r="OSQ2" s="1835"/>
      <c r="OSR2" s="1835"/>
      <c r="OSS2" s="1835"/>
      <c r="OST2" s="1835"/>
      <c r="OSU2" s="1835"/>
      <c r="OSV2" s="1835"/>
      <c r="OSW2" s="1835"/>
      <c r="OSX2" s="1835"/>
      <c r="OSY2" s="1835"/>
      <c r="OSZ2" s="1835"/>
      <c r="OTA2" s="1835"/>
      <c r="OTB2" s="1835"/>
      <c r="OTC2" s="1835"/>
      <c r="OTD2" s="1835"/>
      <c r="OTE2" s="1835"/>
      <c r="OTF2" s="1835"/>
      <c r="OTG2" s="1835"/>
      <c r="OTH2" s="1835"/>
      <c r="OTI2" s="1835"/>
      <c r="OTJ2" s="1835"/>
      <c r="OTK2" s="1835"/>
      <c r="OTL2" s="1835"/>
      <c r="OTM2" s="1835"/>
      <c r="OTN2" s="1835"/>
      <c r="OTO2" s="1835"/>
      <c r="OTP2" s="1835"/>
      <c r="OTQ2" s="1835"/>
      <c r="OTR2" s="1835"/>
      <c r="OTS2" s="1835"/>
      <c r="OTT2" s="1835"/>
      <c r="OTU2" s="1835"/>
      <c r="OTV2" s="1835"/>
      <c r="OTW2" s="1835"/>
      <c r="OTX2" s="1835"/>
      <c r="OTY2" s="1835"/>
      <c r="OTZ2" s="1835"/>
      <c r="OUA2" s="1835"/>
      <c r="OUB2" s="1835"/>
      <c r="OUC2" s="1835"/>
      <c r="OUD2" s="1835"/>
      <c r="OUE2" s="1835"/>
      <c r="OUF2" s="1835"/>
      <c r="OUG2" s="1835"/>
      <c r="OUH2" s="1835"/>
      <c r="OUI2" s="1835"/>
      <c r="OUJ2" s="1835"/>
      <c r="OUK2" s="1835"/>
      <c r="OUL2" s="1835"/>
      <c r="OUM2" s="1835"/>
      <c r="OUN2" s="1835"/>
      <c r="OUO2" s="1835"/>
      <c r="OUP2" s="1835"/>
      <c r="OUQ2" s="1835"/>
      <c r="OUR2" s="1835"/>
      <c r="OUS2" s="1835"/>
      <c r="OUT2" s="1835"/>
      <c r="OUU2" s="1835"/>
      <c r="OUV2" s="1835"/>
      <c r="OUW2" s="1835"/>
      <c r="OUX2" s="1835"/>
      <c r="OUY2" s="1835"/>
      <c r="OUZ2" s="1835"/>
      <c r="OVA2" s="1835"/>
      <c r="OVB2" s="1835"/>
      <c r="OVC2" s="1835"/>
      <c r="OVD2" s="1835"/>
      <c r="OVE2" s="1835"/>
      <c r="OVF2" s="1835"/>
      <c r="OVG2" s="1835"/>
      <c r="OVH2" s="1835"/>
      <c r="OVI2" s="1835"/>
      <c r="OVJ2" s="1835"/>
      <c r="OVK2" s="1835"/>
      <c r="OVL2" s="1835"/>
      <c r="OVM2" s="1835"/>
      <c r="OVN2" s="1835"/>
      <c r="OVO2" s="1835"/>
      <c r="OVP2" s="1835"/>
      <c r="OVQ2" s="1835"/>
      <c r="OVR2" s="1835"/>
      <c r="OVS2" s="1835"/>
      <c r="OVT2" s="1835"/>
      <c r="OVU2" s="1835"/>
      <c r="OVV2" s="1835"/>
      <c r="OVW2" s="1835"/>
      <c r="OVX2" s="1835"/>
      <c r="OVY2" s="1835"/>
      <c r="OVZ2" s="1835"/>
      <c r="OWA2" s="1835"/>
      <c r="OWB2" s="1835"/>
      <c r="OWC2" s="1835"/>
      <c r="OWD2" s="1835"/>
      <c r="OWE2" s="1835"/>
      <c r="OWF2" s="1835"/>
      <c r="OWG2" s="1835"/>
      <c r="OWH2" s="1835"/>
      <c r="OWI2" s="1835"/>
      <c r="OWJ2" s="1835"/>
      <c r="OWK2" s="1835"/>
      <c r="OWL2" s="1835"/>
      <c r="OWM2" s="1835"/>
      <c r="OWN2" s="1835"/>
      <c r="OWO2" s="1835"/>
      <c r="OWP2" s="1835"/>
      <c r="OWQ2" s="1835"/>
      <c r="OWR2" s="1835"/>
      <c r="OWS2" s="1835"/>
      <c r="OWT2" s="1835"/>
      <c r="OWU2" s="1835"/>
      <c r="OWV2" s="1835"/>
      <c r="OWW2" s="1835"/>
      <c r="OWX2" s="1835"/>
      <c r="OWY2" s="1835"/>
      <c r="OWZ2" s="1835"/>
      <c r="OXA2" s="1835"/>
      <c r="OXB2" s="1835"/>
      <c r="OXC2" s="1835"/>
      <c r="OXD2" s="1835"/>
      <c r="OXE2" s="1835"/>
      <c r="OXF2" s="1835"/>
      <c r="OXG2" s="1835"/>
      <c r="OXH2" s="1835"/>
      <c r="OXI2" s="1835"/>
      <c r="OXJ2" s="1835"/>
      <c r="OXK2" s="1835"/>
      <c r="OXL2" s="1835"/>
      <c r="OXM2" s="1835"/>
      <c r="OXN2" s="1835"/>
      <c r="OXO2" s="1835"/>
      <c r="OXP2" s="1835"/>
      <c r="OXQ2" s="1835"/>
      <c r="OXR2" s="1835"/>
      <c r="OXS2" s="1835"/>
      <c r="OXT2" s="1835"/>
      <c r="OXU2" s="1835"/>
      <c r="OXV2" s="1835"/>
      <c r="OXW2" s="1835"/>
      <c r="OXX2" s="1835"/>
      <c r="OXY2" s="1835"/>
      <c r="OXZ2" s="1835"/>
      <c r="OYA2" s="1835"/>
      <c r="OYB2" s="1835"/>
      <c r="OYC2" s="1835"/>
      <c r="OYD2" s="1835"/>
      <c r="OYE2" s="1835"/>
      <c r="OYF2" s="1835"/>
      <c r="OYG2" s="1835"/>
      <c r="OYH2" s="1835"/>
      <c r="OYI2" s="1835"/>
      <c r="OYJ2" s="1835"/>
      <c r="OYK2" s="1835"/>
      <c r="OYL2" s="1835"/>
      <c r="OYM2" s="1835"/>
      <c r="OYN2" s="1835"/>
      <c r="OYO2" s="1835"/>
      <c r="OYP2" s="1835"/>
      <c r="OYQ2" s="1835"/>
      <c r="OYR2" s="1835"/>
      <c r="OYS2" s="1835"/>
      <c r="OYT2" s="1835"/>
      <c r="OYU2" s="1835"/>
      <c r="OYV2" s="1835"/>
      <c r="OYW2" s="1835"/>
      <c r="OYX2" s="1835"/>
      <c r="OYY2" s="1835"/>
      <c r="OYZ2" s="1835"/>
      <c r="OZA2" s="1835"/>
      <c r="OZB2" s="1835"/>
      <c r="OZC2" s="1835"/>
      <c r="OZD2" s="1835"/>
      <c r="OZE2" s="1835"/>
      <c r="OZF2" s="1835"/>
      <c r="OZG2" s="1835"/>
      <c r="OZH2" s="1835"/>
      <c r="OZI2" s="1835"/>
      <c r="OZJ2" s="1835"/>
      <c r="OZK2" s="1835"/>
      <c r="OZL2" s="1835"/>
      <c r="OZM2" s="1835"/>
      <c r="OZN2" s="1835"/>
      <c r="OZO2" s="1835"/>
      <c r="OZP2" s="1835"/>
      <c r="OZQ2" s="1835"/>
      <c r="OZR2" s="1835"/>
      <c r="OZS2" s="1835"/>
      <c r="OZT2" s="1835"/>
      <c r="OZU2" s="1835"/>
      <c r="OZV2" s="1835"/>
      <c r="OZW2" s="1835"/>
      <c r="OZX2" s="1835"/>
      <c r="OZY2" s="1835"/>
      <c r="OZZ2" s="1835"/>
      <c r="PAA2" s="1835"/>
      <c r="PAB2" s="1835"/>
      <c r="PAC2" s="1835"/>
      <c r="PAD2" s="1835"/>
      <c r="PAE2" s="1835"/>
      <c r="PAF2" s="1835"/>
      <c r="PAG2" s="1835"/>
      <c r="PAH2" s="1835"/>
      <c r="PAI2" s="1835"/>
      <c r="PAJ2" s="1835"/>
      <c r="PAK2" s="1835"/>
      <c r="PAL2" s="1835"/>
      <c r="PAM2" s="1835"/>
      <c r="PAN2" s="1835"/>
      <c r="PAO2" s="1835"/>
      <c r="PAP2" s="1835"/>
      <c r="PAQ2" s="1835"/>
      <c r="PAR2" s="1835"/>
      <c r="PAS2" s="1835"/>
      <c r="PAT2" s="1835"/>
      <c r="PAU2" s="1835"/>
      <c r="PAV2" s="1835"/>
      <c r="PAW2" s="1835"/>
      <c r="PAX2" s="1835"/>
      <c r="PAY2" s="1835"/>
      <c r="PAZ2" s="1835"/>
      <c r="PBA2" s="1835"/>
      <c r="PBB2" s="1835"/>
      <c r="PBC2" s="1835"/>
      <c r="PBD2" s="1835"/>
      <c r="PBE2" s="1835"/>
      <c r="PBF2" s="1835"/>
      <c r="PBG2" s="1835"/>
      <c r="PBH2" s="1835"/>
      <c r="PBI2" s="1835"/>
      <c r="PBJ2" s="1835"/>
      <c r="PBK2" s="1835"/>
      <c r="PBL2" s="1835"/>
      <c r="PBM2" s="1835"/>
      <c r="PBN2" s="1835"/>
      <c r="PBO2" s="1835"/>
      <c r="PBP2" s="1835"/>
      <c r="PBQ2" s="1835"/>
      <c r="PBR2" s="1835"/>
      <c r="PBS2" s="1835"/>
      <c r="PBT2" s="1835"/>
      <c r="PBU2" s="1835"/>
      <c r="PBV2" s="1835"/>
      <c r="PBW2" s="1835"/>
      <c r="PBX2" s="1835"/>
      <c r="PBY2" s="1835"/>
      <c r="PBZ2" s="1835"/>
      <c r="PCA2" s="1835"/>
      <c r="PCB2" s="1835"/>
      <c r="PCC2" s="1835"/>
      <c r="PCD2" s="1835"/>
      <c r="PCE2" s="1835"/>
      <c r="PCF2" s="1835"/>
      <c r="PCG2" s="1835"/>
      <c r="PCH2" s="1835"/>
      <c r="PCI2" s="1835"/>
      <c r="PCJ2" s="1835"/>
      <c r="PCK2" s="1835"/>
      <c r="PCL2" s="1835"/>
      <c r="PCM2" s="1835"/>
      <c r="PCN2" s="1835"/>
      <c r="PCO2" s="1835"/>
      <c r="PCP2" s="1835"/>
      <c r="PCQ2" s="1835"/>
      <c r="PCR2" s="1835"/>
      <c r="PCS2" s="1835"/>
      <c r="PCT2" s="1835"/>
      <c r="PCU2" s="1835"/>
      <c r="PCV2" s="1835"/>
      <c r="PCW2" s="1835"/>
      <c r="PCX2" s="1835"/>
      <c r="PCY2" s="1835"/>
      <c r="PCZ2" s="1835"/>
      <c r="PDA2" s="1835"/>
      <c r="PDB2" s="1835"/>
      <c r="PDC2" s="1835"/>
      <c r="PDD2" s="1835"/>
      <c r="PDE2" s="1835"/>
      <c r="PDF2" s="1835"/>
      <c r="PDG2" s="1835"/>
      <c r="PDH2" s="1835"/>
      <c r="PDI2" s="1835"/>
      <c r="PDJ2" s="1835"/>
      <c r="PDK2" s="1835"/>
      <c r="PDL2" s="1835"/>
      <c r="PDM2" s="1835"/>
      <c r="PDN2" s="1835"/>
      <c r="PDO2" s="1835"/>
      <c r="PDP2" s="1835"/>
      <c r="PDQ2" s="1835"/>
      <c r="PDR2" s="1835"/>
      <c r="PDS2" s="1835"/>
      <c r="PDT2" s="1835"/>
      <c r="PDU2" s="1835"/>
      <c r="PDV2" s="1835"/>
      <c r="PDW2" s="1835"/>
      <c r="PDX2" s="1835"/>
      <c r="PDY2" s="1835"/>
      <c r="PDZ2" s="1835"/>
      <c r="PEA2" s="1835"/>
      <c r="PEB2" s="1835"/>
      <c r="PEC2" s="1835"/>
      <c r="PED2" s="1835"/>
      <c r="PEE2" s="1835"/>
      <c r="PEF2" s="1835"/>
      <c r="PEG2" s="1835"/>
      <c r="PEH2" s="1835"/>
      <c r="PEI2" s="1835"/>
      <c r="PEJ2" s="1835"/>
      <c r="PEK2" s="1835"/>
      <c r="PEL2" s="1835"/>
      <c r="PEM2" s="1835"/>
      <c r="PEN2" s="1835"/>
      <c r="PEO2" s="1835"/>
      <c r="PEP2" s="1835"/>
      <c r="PEQ2" s="1835"/>
      <c r="PER2" s="1835"/>
      <c r="PES2" s="1835"/>
      <c r="PET2" s="1835"/>
      <c r="PEU2" s="1835"/>
      <c r="PEV2" s="1835"/>
      <c r="PEW2" s="1835"/>
      <c r="PEX2" s="1835"/>
      <c r="PEY2" s="1835"/>
      <c r="PEZ2" s="1835"/>
      <c r="PFA2" s="1835"/>
      <c r="PFB2" s="1835"/>
      <c r="PFC2" s="1835"/>
      <c r="PFD2" s="1835"/>
      <c r="PFE2" s="1835"/>
      <c r="PFF2" s="1835"/>
      <c r="PFG2" s="1835"/>
      <c r="PFH2" s="1835"/>
      <c r="PFI2" s="1835"/>
      <c r="PFJ2" s="1835"/>
      <c r="PFK2" s="1835"/>
      <c r="PFL2" s="1835"/>
      <c r="PFM2" s="1835"/>
      <c r="PFN2" s="1835"/>
      <c r="PFO2" s="1835"/>
      <c r="PFP2" s="1835"/>
      <c r="PFQ2" s="1835"/>
      <c r="PFR2" s="1835"/>
      <c r="PFS2" s="1835"/>
      <c r="PFT2" s="1835"/>
      <c r="PFU2" s="1835"/>
      <c r="PFV2" s="1835"/>
      <c r="PFW2" s="1835"/>
      <c r="PFX2" s="1835"/>
      <c r="PFY2" s="1835"/>
      <c r="PFZ2" s="1835"/>
      <c r="PGA2" s="1835"/>
      <c r="PGB2" s="1835"/>
      <c r="PGC2" s="1835"/>
      <c r="PGD2" s="1835"/>
      <c r="PGE2" s="1835"/>
      <c r="PGF2" s="1835"/>
      <c r="PGG2" s="1835"/>
      <c r="PGH2" s="1835"/>
      <c r="PGI2" s="1835"/>
      <c r="PGJ2" s="1835"/>
      <c r="PGK2" s="1835"/>
      <c r="PGL2" s="1835"/>
      <c r="PGM2" s="1835"/>
      <c r="PGN2" s="1835"/>
      <c r="PGO2" s="1835"/>
      <c r="PGP2" s="1835"/>
      <c r="PGQ2" s="1835"/>
      <c r="PGR2" s="1835"/>
      <c r="PGS2" s="1835"/>
      <c r="PGT2" s="1835"/>
      <c r="PGU2" s="1835"/>
      <c r="PGV2" s="1835"/>
      <c r="PGW2" s="1835"/>
      <c r="PGX2" s="1835"/>
      <c r="PGY2" s="1835"/>
      <c r="PGZ2" s="1835"/>
      <c r="PHA2" s="1835"/>
      <c r="PHB2" s="1835"/>
      <c r="PHC2" s="1835"/>
      <c r="PHD2" s="1835"/>
      <c r="PHE2" s="1835"/>
      <c r="PHF2" s="1835"/>
      <c r="PHG2" s="1835"/>
      <c r="PHH2" s="1835"/>
      <c r="PHI2" s="1835"/>
      <c r="PHJ2" s="1835"/>
      <c r="PHK2" s="1835"/>
      <c r="PHL2" s="1835"/>
      <c r="PHM2" s="1835"/>
      <c r="PHN2" s="1835"/>
      <c r="PHO2" s="1835"/>
      <c r="PHP2" s="1835"/>
      <c r="PHQ2" s="1835"/>
      <c r="PHR2" s="1835"/>
      <c r="PHS2" s="1835"/>
      <c r="PHT2" s="1835"/>
      <c r="PHU2" s="1835"/>
      <c r="PHV2" s="1835"/>
      <c r="PHW2" s="1835"/>
      <c r="PHX2" s="1835"/>
      <c r="PHY2" s="1835"/>
      <c r="PHZ2" s="1835"/>
      <c r="PIA2" s="1835"/>
      <c r="PIB2" s="1835"/>
      <c r="PIC2" s="1835"/>
      <c r="PID2" s="1835"/>
      <c r="PIE2" s="1835"/>
      <c r="PIF2" s="1835"/>
      <c r="PIG2" s="1835"/>
      <c r="PIH2" s="1835"/>
      <c r="PII2" s="1835"/>
      <c r="PIJ2" s="1835"/>
      <c r="PIK2" s="1835"/>
      <c r="PIL2" s="1835"/>
      <c r="PIM2" s="1835"/>
      <c r="PIN2" s="1835"/>
      <c r="PIO2" s="1835"/>
      <c r="PIP2" s="1835"/>
      <c r="PIQ2" s="1835"/>
      <c r="PIR2" s="1835"/>
      <c r="PIS2" s="1835"/>
      <c r="PIT2" s="1835"/>
      <c r="PIU2" s="1835"/>
      <c r="PIV2" s="1835"/>
      <c r="PIW2" s="1835"/>
      <c r="PIX2" s="1835"/>
      <c r="PIY2" s="1835"/>
      <c r="PIZ2" s="1835"/>
      <c r="PJA2" s="1835"/>
      <c r="PJB2" s="1835"/>
      <c r="PJC2" s="1835"/>
      <c r="PJD2" s="1835"/>
      <c r="PJE2" s="1835"/>
      <c r="PJF2" s="1835"/>
      <c r="PJG2" s="1835"/>
      <c r="PJH2" s="1835"/>
      <c r="PJI2" s="1835"/>
      <c r="PJJ2" s="1835"/>
      <c r="PJK2" s="1835"/>
      <c r="PJL2" s="1835"/>
      <c r="PJM2" s="1835"/>
      <c r="PJN2" s="1835"/>
      <c r="PJO2" s="1835"/>
      <c r="PJP2" s="1835"/>
      <c r="PJQ2" s="1835"/>
      <c r="PJR2" s="1835"/>
      <c r="PJS2" s="1835"/>
      <c r="PJT2" s="1835"/>
      <c r="PJU2" s="1835"/>
      <c r="PJV2" s="1835"/>
      <c r="PJW2" s="1835"/>
      <c r="PJX2" s="1835"/>
      <c r="PJY2" s="1835"/>
      <c r="PJZ2" s="1835"/>
      <c r="PKA2" s="1835"/>
      <c r="PKB2" s="1835"/>
      <c r="PKC2" s="1835"/>
      <c r="PKD2" s="1835"/>
      <c r="PKE2" s="1835"/>
      <c r="PKF2" s="1835"/>
      <c r="PKG2" s="1835"/>
      <c r="PKH2" s="1835"/>
      <c r="PKI2" s="1835"/>
      <c r="PKJ2" s="1835"/>
      <c r="PKK2" s="1835"/>
      <c r="PKL2" s="1835"/>
      <c r="PKM2" s="1835"/>
      <c r="PKN2" s="1835"/>
      <c r="PKO2" s="1835"/>
      <c r="PKP2" s="1835"/>
      <c r="PKQ2" s="1835"/>
      <c r="PKR2" s="1835"/>
      <c r="PKS2" s="1835"/>
      <c r="PKT2" s="1835"/>
      <c r="PKU2" s="1835"/>
      <c r="PKV2" s="1835"/>
      <c r="PKW2" s="1835"/>
      <c r="PKX2" s="1835"/>
      <c r="PKY2" s="1835"/>
      <c r="PKZ2" s="1835"/>
      <c r="PLA2" s="1835"/>
      <c r="PLB2" s="1835"/>
      <c r="PLC2" s="1835"/>
      <c r="PLD2" s="1835"/>
      <c r="PLE2" s="1835"/>
      <c r="PLF2" s="1835"/>
      <c r="PLG2" s="1835"/>
      <c r="PLH2" s="1835"/>
      <c r="PLI2" s="1835"/>
      <c r="PLJ2" s="1835"/>
      <c r="PLK2" s="1835"/>
      <c r="PLL2" s="1835"/>
      <c r="PLM2" s="1835"/>
      <c r="PLN2" s="1835"/>
      <c r="PLO2" s="1835"/>
      <c r="PLP2" s="1835"/>
      <c r="PLQ2" s="1835"/>
      <c r="PLR2" s="1835"/>
      <c r="PLS2" s="1835"/>
      <c r="PLT2" s="1835"/>
      <c r="PLU2" s="1835"/>
      <c r="PLV2" s="1835"/>
      <c r="PLW2" s="1835"/>
      <c r="PLX2" s="1835"/>
      <c r="PLY2" s="1835"/>
      <c r="PLZ2" s="1835"/>
      <c r="PMA2" s="1835"/>
      <c r="PMB2" s="1835"/>
      <c r="PMC2" s="1835"/>
      <c r="PMD2" s="1835"/>
      <c r="PME2" s="1835"/>
      <c r="PMF2" s="1835"/>
      <c r="PMG2" s="1835"/>
      <c r="PMH2" s="1835"/>
      <c r="PMI2" s="1835"/>
      <c r="PMJ2" s="1835"/>
      <c r="PMK2" s="1835"/>
      <c r="PML2" s="1835"/>
      <c r="PMM2" s="1835"/>
      <c r="PMN2" s="1835"/>
      <c r="PMO2" s="1835"/>
      <c r="PMP2" s="1835"/>
      <c r="PMQ2" s="1835"/>
      <c r="PMR2" s="1835"/>
      <c r="PMS2" s="1835"/>
      <c r="PMT2" s="1835"/>
      <c r="PMU2" s="1835"/>
      <c r="PMV2" s="1835"/>
      <c r="PMW2" s="1835"/>
      <c r="PMX2" s="1835"/>
      <c r="PMY2" s="1835"/>
      <c r="PMZ2" s="1835"/>
      <c r="PNA2" s="1835"/>
      <c r="PNB2" s="1835"/>
      <c r="PNC2" s="1835"/>
      <c r="PND2" s="1835"/>
      <c r="PNE2" s="1835"/>
      <c r="PNF2" s="1835"/>
      <c r="PNG2" s="1835"/>
      <c r="PNH2" s="1835"/>
      <c r="PNI2" s="1835"/>
      <c r="PNJ2" s="1835"/>
      <c r="PNK2" s="1835"/>
      <c r="PNL2" s="1835"/>
      <c r="PNM2" s="1835"/>
      <c r="PNN2" s="1835"/>
      <c r="PNO2" s="1835"/>
      <c r="PNP2" s="1835"/>
      <c r="PNQ2" s="1835"/>
      <c r="PNR2" s="1835"/>
      <c r="PNS2" s="1835"/>
      <c r="PNT2" s="1835"/>
      <c r="PNU2" s="1835"/>
      <c r="PNV2" s="1835"/>
      <c r="PNW2" s="1835"/>
      <c r="PNX2" s="1835"/>
      <c r="PNY2" s="1835"/>
      <c r="PNZ2" s="1835"/>
      <c r="POA2" s="1835"/>
      <c r="POB2" s="1835"/>
      <c r="POC2" s="1835"/>
      <c r="POD2" s="1835"/>
      <c r="POE2" s="1835"/>
      <c r="POF2" s="1835"/>
      <c r="POG2" s="1835"/>
      <c r="POH2" s="1835"/>
      <c r="POI2" s="1835"/>
      <c r="POJ2" s="1835"/>
      <c r="POK2" s="1835"/>
      <c r="POL2" s="1835"/>
      <c r="POM2" s="1835"/>
      <c r="PON2" s="1835"/>
      <c r="POO2" s="1835"/>
      <c r="POP2" s="1835"/>
      <c r="POQ2" s="1835"/>
      <c r="POR2" s="1835"/>
      <c r="POS2" s="1835"/>
      <c r="POT2" s="1835"/>
      <c r="POU2" s="1835"/>
      <c r="POV2" s="1835"/>
      <c r="POW2" s="1835"/>
      <c r="POX2" s="1835"/>
      <c r="POY2" s="1835"/>
      <c r="POZ2" s="1835"/>
      <c r="PPA2" s="1835"/>
      <c r="PPB2" s="1835"/>
      <c r="PPC2" s="1835"/>
      <c r="PPD2" s="1835"/>
      <c r="PPE2" s="1835"/>
      <c r="PPF2" s="1835"/>
      <c r="PPG2" s="1835"/>
      <c r="PPH2" s="1835"/>
      <c r="PPI2" s="1835"/>
      <c r="PPJ2" s="1835"/>
      <c r="PPK2" s="1835"/>
      <c r="PPL2" s="1835"/>
      <c r="PPM2" s="1835"/>
      <c r="PPN2" s="1835"/>
      <c r="PPO2" s="1835"/>
      <c r="PPP2" s="1835"/>
      <c r="PPQ2" s="1835"/>
      <c r="PPR2" s="1835"/>
      <c r="PPS2" s="1835"/>
      <c r="PPT2" s="1835"/>
      <c r="PPU2" s="1835"/>
      <c r="PPV2" s="1835"/>
      <c r="PPW2" s="1835"/>
      <c r="PPX2" s="1835"/>
      <c r="PPY2" s="1835"/>
      <c r="PPZ2" s="1835"/>
      <c r="PQA2" s="1835"/>
      <c r="PQB2" s="1835"/>
      <c r="PQC2" s="1835"/>
      <c r="PQD2" s="1835"/>
      <c r="PQE2" s="1835"/>
      <c r="PQF2" s="1835"/>
      <c r="PQG2" s="1835"/>
      <c r="PQH2" s="1835"/>
      <c r="PQI2" s="1835"/>
      <c r="PQJ2" s="1835"/>
      <c r="PQK2" s="1835"/>
      <c r="PQL2" s="1835"/>
      <c r="PQM2" s="1835"/>
      <c r="PQN2" s="1835"/>
      <c r="PQO2" s="1835"/>
      <c r="PQP2" s="1835"/>
      <c r="PQQ2" s="1835"/>
      <c r="PQR2" s="1835"/>
      <c r="PQS2" s="1835"/>
      <c r="PQT2" s="1835"/>
      <c r="PQU2" s="1835"/>
      <c r="PQV2" s="1835"/>
      <c r="PQW2" s="1835"/>
      <c r="PQX2" s="1835"/>
      <c r="PQY2" s="1835"/>
      <c r="PQZ2" s="1835"/>
      <c r="PRA2" s="1835"/>
      <c r="PRB2" s="1835"/>
      <c r="PRC2" s="1835"/>
      <c r="PRD2" s="1835"/>
      <c r="PRE2" s="1835"/>
      <c r="PRF2" s="1835"/>
      <c r="PRG2" s="1835"/>
      <c r="PRH2" s="1835"/>
      <c r="PRI2" s="1835"/>
      <c r="PRJ2" s="1835"/>
      <c r="PRK2" s="1835"/>
      <c r="PRL2" s="1835"/>
      <c r="PRM2" s="1835"/>
      <c r="PRN2" s="1835"/>
      <c r="PRO2" s="1835"/>
      <c r="PRP2" s="1835"/>
      <c r="PRQ2" s="1835"/>
      <c r="PRR2" s="1835"/>
      <c r="PRS2" s="1835"/>
      <c r="PRT2" s="1835"/>
      <c r="PRU2" s="1835"/>
      <c r="PRV2" s="1835"/>
      <c r="PRW2" s="1835"/>
      <c r="PRX2" s="1835"/>
      <c r="PRY2" s="1835"/>
      <c r="PRZ2" s="1835"/>
      <c r="PSA2" s="1835"/>
      <c r="PSB2" s="1835"/>
      <c r="PSC2" s="1835"/>
      <c r="PSD2" s="1835"/>
      <c r="PSE2" s="1835"/>
      <c r="PSF2" s="1835"/>
      <c r="PSG2" s="1835"/>
      <c r="PSH2" s="1835"/>
      <c r="PSI2" s="1835"/>
      <c r="PSJ2" s="1835"/>
      <c r="PSK2" s="1835"/>
      <c r="PSL2" s="1835"/>
      <c r="PSM2" s="1835"/>
      <c r="PSN2" s="1835"/>
      <c r="PSO2" s="1835"/>
      <c r="PSP2" s="1835"/>
      <c r="PSQ2" s="1835"/>
      <c r="PSR2" s="1835"/>
      <c r="PSS2" s="1835"/>
      <c r="PST2" s="1835"/>
      <c r="PSU2" s="1835"/>
      <c r="PSV2" s="1835"/>
      <c r="PSW2" s="1835"/>
      <c r="PSX2" s="1835"/>
      <c r="PSY2" s="1835"/>
      <c r="PSZ2" s="1835"/>
      <c r="PTA2" s="1835"/>
      <c r="PTB2" s="1835"/>
      <c r="PTC2" s="1835"/>
      <c r="PTD2" s="1835"/>
      <c r="PTE2" s="1835"/>
      <c r="PTF2" s="1835"/>
      <c r="PTG2" s="1835"/>
      <c r="PTH2" s="1835"/>
      <c r="PTI2" s="1835"/>
      <c r="PTJ2" s="1835"/>
      <c r="PTK2" s="1835"/>
      <c r="PTL2" s="1835"/>
      <c r="PTM2" s="1835"/>
      <c r="PTN2" s="1835"/>
      <c r="PTO2" s="1835"/>
      <c r="PTP2" s="1835"/>
      <c r="PTQ2" s="1835"/>
      <c r="PTR2" s="1835"/>
      <c r="PTS2" s="1835"/>
      <c r="PTT2" s="1835"/>
      <c r="PTU2" s="1835"/>
      <c r="PTV2" s="1835"/>
      <c r="PTW2" s="1835"/>
      <c r="PTX2" s="1835"/>
      <c r="PTY2" s="1835"/>
      <c r="PTZ2" s="1835"/>
      <c r="PUA2" s="1835"/>
      <c r="PUB2" s="1835"/>
      <c r="PUC2" s="1835"/>
      <c r="PUD2" s="1835"/>
      <c r="PUE2" s="1835"/>
      <c r="PUF2" s="1835"/>
      <c r="PUG2" s="1835"/>
      <c r="PUH2" s="1835"/>
      <c r="PUI2" s="1835"/>
      <c r="PUJ2" s="1835"/>
      <c r="PUK2" s="1835"/>
      <c r="PUL2" s="1835"/>
      <c r="PUM2" s="1835"/>
      <c r="PUN2" s="1835"/>
      <c r="PUO2" s="1835"/>
      <c r="PUP2" s="1835"/>
      <c r="PUQ2" s="1835"/>
      <c r="PUR2" s="1835"/>
      <c r="PUS2" s="1835"/>
      <c r="PUT2" s="1835"/>
      <c r="PUU2" s="1835"/>
      <c r="PUV2" s="1835"/>
      <c r="PUW2" s="1835"/>
      <c r="PUX2" s="1835"/>
      <c r="PUY2" s="1835"/>
      <c r="PUZ2" s="1835"/>
      <c r="PVA2" s="1835"/>
      <c r="PVB2" s="1835"/>
      <c r="PVC2" s="1835"/>
      <c r="PVD2" s="1835"/>
      <c r="PVE2" s="1835"/>
      <c r="PVF2" s="1835"/>
      <c r="PVG2" s="1835"/>
      <c r="PVH2" s="1835"/>
      <c r="PVI2" s="1835"/>
      <c r="PVJ2" s="1835"/>
      <c r="PVK2" s="1835"/>
      <c r="PVL2" s="1835"/>
      <c r="PVM2" s="1835"/>
      <c r="PVN2" s="1835"/>
      <c r="PVO2" s="1835"/>
      <c r="PVP2" s="1835"/>
      <c r="PVQ2" s="1835"/>
      <c r="PVR2" s="1835"/>
      <c r="PVS2" s="1835"/>
      <c r="PVT2" s="1835"/>
      <c r="PVU2" s="1835"/>
      <c r="PVV2" s="1835"/>
      <c r="PVW2" s="1835"/>
      <c r="PVX2" s="1835"/>
      <c r="PVY2" s="1835"/>
      <c r="PVZ2" s="1835"/>
      <c r="PWA2" s="1835"/>
      <c r="PWB2" s="1835"/>
      <c r="PWC2" s="1835"/>
      <c r="PWD2" s="1835"/>
      <c r="PWE2" s="1835"/>
      <c r="PWF2" s="1835"/>
      <c r="PWG2" s="1835"/>
      <c r="PWH2" s="1835"/>
      <c r="PWI2" s="1835"/>
      <c r="PWJ2" s="1835"/>
      <c r="PWK2" s="1835"/>
      <c r="PWL2" s="1835"/>
      <c r="PWM2" s="1835"/>
      <c r="PWN2" s="1835"/>
      <c r="PWO2" s="1835"/>
      <c r="PWP2" s="1835"/>
      <c r="PWQ2" s="1835"/>
      <c r="PWR2" s="1835"/>
      <c r="PWS2" s="1835"/>
      <c r="PWT2" s="1835"/>
      <c r="PWU2" s="1835"/>
      <c r="PWV2" s="1835"/>
      <c r="PWW2" s="1835"/>
      <c r="PWX2" s="1835"/>
      <c r="PWY2" s="1835"/>
      <c r="PWZ2" s="1835"/>
      <c r="PXA2" s="1835"/>
      <c r="PXB2" s="1835"/>
      <c r="PXC2" s="1835"/>
      <c r="PXD2" s="1835"/>
      <c r="PXE2" s="1835"/>
      <c r="PXF2" s="1835"/>
      <c r="PXG2" s="1835"/>
      <c r="PXH2" s="1835"/>
      <c r="PXI2" s="1835"/>
      <c r="PXJ2" s="1835"/>
      <c r="PXK2" s="1835"/>
      <c r="PXL2" s="1835"/>
      <c r="PXM2" s="1835"/>
      <c r="PXN2" s="1835"/>
      <c r="PXO2" s="1835"/>
      <c r="PXP2" s="1835"/>
      <c r="PXQ2" s="1835"/>
      <c r="PXR2" s="1835"/>
      <c r="PXS2" s="1835"/>
      <c r="PXT2" s="1835"/>
      <c r="PXU2" s="1835"/>
      <c r="PXV2" s="1835"/>
      <c r="PXW2" s="1835"/>
      <c r="PXX2" s="1835"/>
      <c r="PXY2" s="1835"/>
      <c r="PXZ2" s="1835"/>
      <c r="PYA2" s="1835"/>
      <c r="PYB2" s="1835"/>
      <c r="PYC2" s="1835"/>
      <c r="PYD2" s="1835"/>
      <c r="PYE2" s="1835"/>
      <c r="PYF2" s="1835"/>
      <c r="PYG2" s="1835"/>
      <c r="PYH2" s="1835"/>
      <c r="PYI2" s="1835"/>
      <c r="PYJ2" s="1835"/>
      <c r="PYK2" s="1835"/>
      <c r="PYL2" s="1835"/>
      <c r="PYM2" s="1835"/>
      <c r="PYN2" s="1835"/>
      <c r="PYO2" s="1835"/>
      <c r="PYP2" s="1835"/>
      <c r="PYQ2" s="1835"/>
      <c r="PYR2" s="1835"/>
      <c r="PYS2" s="1835"/>
      <c r="PYT2" s="1835"/>
      <c r="PYU2" s="1835"/>
      <c r="PYV2" s="1835"/>
      <c r="PYW2" s="1835"/>
      <c r="PYX2" s="1835"/>
      <c r="PYY2" s="1835"/>
      <c r="PYZ2" s="1835"/>
      <c r="PZA2" s="1835"/>
      <c r="PZB2" s="1835"/>
      <c r="PZC2" s="1835"/>
      <c r="PZD2" s="1835"/>
      <c r="PZE2" s="1835"/>
      <c r="PZF2" s="1835"/>
      <c r="PZG2" s="1835"/>
      <c r="PZH2" s="1835"/>
      <c r="PZI2" s="1835"/>
      <c r="PZJ2" s="1835"/>
      <c r="PZK2" s="1835"/>
      <c r="PZL2" s="1835"/>
      <c r="PZM2" s="1835"/>
      <c r="PZN2" s="1835"/>
      <c r="PZO2" s="1835"/>
      <c r="PZP2" s="1835"/>
      <c r="PZQ2" s="1835"/>
      <c r="PZR2" s="1835"/>
      <c r="PZS2" s="1835"/>
      <c r="PZT2" s="1835"/>
      <c r="PZU2" s="1835"/>
      <c r="PZV2" s="1835"/>
      <c r="PZW2" s="1835"/>
      <c r="PZX2" s="1835"/>
      <c r="PZY2" s="1835"/>
      <c r="PZZ2" s="1835"/>
      <c r="QAA2" s="1835"/>
      <c r="QAB2" s="1835"/>
      <c r="QAC2" s="1835"/>
      <c r="QAD2" s="1835"/>
      <c r="QAE2" s="1835"/>
      <c r="QAF2" s="1835"/>
      <c r="QAG2" s="1835"/>
      <c r="QAH2" s="1835"/>
      <c r="QAI2" s="1835"/>
      <c r="QAJ2" s="1835"/>
      <c r="QAK2" s="1835"/>
      <c r="QAL2" s="1835"/>
      <c r="QAM2" s="1835"/>
      <c r="QAN2" s="1835"/>
      <c r="QAO2" s="1835"/>
      <c r="QAP2" s="1835"/>
      <c r="QAQ2" s="1835"/>
      <c r="QAR2" s="1835"/>
      <c r="QAS2" s="1835"/>
      <c r="QAT2" s="1835"/>
      <c r="QAU2" s="1835"/>
      <c r="QAV2" s="1835"/>
      <c r="QAW2" s="1835"/>
      <c r="QAX2" s="1835"/>
      <c r="QAY2" s="1835"/>
      <c r="QAZ2" s="1835"/>
      <c r="QBA2" s="1835"/>
      <c r="QBB2" s="1835"/>
      <c r="QBC2" s="1835"/>
      <c r="QBD2" s="1835"/>
      <c r="QBE2" s="1835"/>
      <c r="QBF2" s="1835"/>
      <c r="QBG2" s="1835"/>
      <c r="QBH2" s="1835"/>
      <c r="QBI2" s="1835"/>
      <c r="QBJ2" s="1835"/>
      <c r="QBK2" s="1835"/>
      <c r="QBL2" s="1835"/>
      <c r="QBM2" s="1835"/>
      <c r="QBN2" s="1835"/>
      <c r="QBO2" s="1835"/>
      <c r="QBP2" s="1835"/>
      <c r="QBQ2" s="1835"/>
      <c r="QBR2" s="1835"/>
      <c r="QBS2" s="1835"/>
      <c r="QBT2" s="1835"/>
      <c r="QBU2" s="1835"/>
      <c r="QBV2" s="1835"/>
      <c r="QBW2" s="1835"/>
      <c r="QBX2" s="1835"/>
      <c r="QBY2" s="1835"/>
      <c r="QBZ2" s="1835"/>
      <c r="QCA2" s="1835"/>
      <c r="QCB2" s="1835"/>
      <c r="QCC2" s="1835"/>
      <c r="QCD2" s="1835"/>
      <c r="QCE2" s="1835"/>
      <c r="QCF2" s="1835"/>
      <c r="QCG2" s="1835"/>
      <c r="QCH2" s="1835"/>
      <c r="QCI2" s="1835"/>
      <c r="QCJ2" s="1835"/>
      <c r="QCK2" s="1835"/>
      <c r="QCL2" s="1835"/>
      <c r="QCM2" s="1835"/>
      <c r="QCN2" s="1835"/>
      <c r="QCO2" s="1835"/>
      <c r="QCP2" s="1835"/>
      <c r="QCQ2" s="1835"/>
      <c r="QCR2" s="1835"/>
      <c r="QCS2" s="1835"/>
      <c r="QCT2" s="1835"/>
      <c r="QCU2" s="1835"/>
      <c r="QCV2" s="1835"/>
      <c r="QCW2" s="1835"/>
      <c r="QCX2" s="1835"/>
      <c r="QCY2" s="1835"/>
      <c r="QCZ2" s="1835"/>
      <c r="QDA2" s="1835"/>
      <c r="QDB2" s="1835"/>
      <c r="QDC2" s="1835"/>
      <c r="QDD2" s="1835"/>
      <c r="QDE2" s="1835"/>
      <c r="QDF2" s="1835"/>
      <c r="QDG2" s="1835"/>
      <c r="QDH2" s="1835"/>
      <c r="QDI2" s="1835"/>
      <c r="QDJ2" s="1835"/>
      <c r="QDK2" s="1835"/>
      <c r="QDL2" s="1835"/>
      <c r="QDM2" s="1835"/>
      <c r="QDN2" s="1835"/>
      <c r="QDO2" s="1835"/>
      <c r="QDP2" s="1835"/>
      <c r="QDQ2" s="1835"/>
      <c r="QDR2" s="1835"/>
      <c r="QDS2" s="1835"/>
      <c r="QDT2" s="1835"/>
      <c r="QDU2" s="1835"/>
      <c r="QDV2" s="1835"/>
      <c r="QDW2" s="1835"/>
      <c r="QDX2" s="1835"/>
      <c r="QDY2" s="1835"/>
      <c r="QDZ2" s="1835"/>
      <c r="QEA2" s="1835"/>
      <c r="QEB2" s="1835"/>
      <c r="QEC2" s="1835"/>
      <c r="QED2" s="1835"/>
      <c r="QEE2" s="1835"/>
      <c r="QEF2" s="1835"/>
      <c r="QEG2" s="1835"/>
      <c r="QEH2" s="1835"/>
      <c r="QEI2" s="1835"/>
      <c r="QEJ2" s="1835"/>
      <c r="QEK2" s="1835"/>
      <c r="QEL2" s="1835"/>
      <c r="QEM2" s="1835"/>
      <c r="QEN2" s="1835"/>
      <c r="QEO2" s="1835"/>
      <c r="QEP2" s="1835"/>
      <c r="QEQ2" s="1835"/>
      <c r="QER2" s="1835"/>
      <c r="QES2" s="1835"/>
      <c r="QET2" s="1835"/>
      <c r="QEU2" s="1835"/>
      <c r="QEV2" s="1835"/>
      <c r="QEW2" s="1835"/>
      <c r="QEX2" s="1835"/>
      <c r="QEY2" s="1835"/>
      <c r="QEZ2" s="1835"/>
      <c r="QFA2" s="1835"/>
      <c r="QFB2" s="1835"/>
      <c r="QFC2" s="1835"/>
      <c r="QFD2" s="1835"/>
      <c r="QFE2" s="1835"/>
      <c r="QFF2" s="1835"/>
      <c r="QFG2" s="1835"/>
      <c r="QFH2" s="1835"/>
      <c r="QFI2" s="1835"/>
      <c r="QFJ2" s="1835"/>
      <c r="QFK2" s="1835"/>
      <c r="QFL2" s="1835"/>
      <c r="QFM2" s="1835"/>
      <c r="QFN2" s="1835"/>
      <c r="QFO2" s="1835"/>
      <c r="QFP2" s="1835"/>
      <c r="QFQ2" s="1835"/>
      <c r="QFR2" s="1835"/>
      <c r="QFS2" s="1835"/>
      <c r="QFT2" s="1835"/>
      <c r="QFU2" s="1835"/>
      <c r="QFV2" s="1835"/>
      <c r="QFW2" s="1835"/>
      <c r="QFX2" s="1835"/>
      <c r="QFY2" s="1835"/>
      <c r="QFZ2" s="1835"/>
      <c r="QGA2" s="1835"/>
      <c r="QGB2" s="1835"/>
      <c r="QGC2" s="1835"/>
      <c r="QGD2" s="1835"/>
      <c r="QGE2" s="1835"/>
      <c r="QGF2" s="1835"/>
      <c r="QGG2" s="1835"/>
      <c r="QGH2" s="1835"/>
      <c r="QGI2" s="1835"/>
      <c r="QGJ2" s="1835"/>
      <c r="QGK2" s="1835"/>
      <c r="QGL2" s="1835"/>
      <c r="QGM2" s="1835"/>
      <c r="QGN2" s="1835"/>
      <c r="QGO2" s="1835"/>
      <c r="QGP2" s="1835"/>
      <c r="QGQ2" s="1835"/>
      <c r="QGR2" s="1835"/>
      <c r="QGS2" s="1835"/>
      <c r="QGT2" s="1835"/>
      <c r="QGU2" s="1835"/>
      <c r="QGV2" s="1835"/>
      <c r="QGW2" s="1835"/>
      <c r="QGX2" s="1835"/>
      <c r="QGY2" s="1835"/>
      <c r="QGZ2" s="1835"/>
      <c r="QHA2" s="1835"/>
      <c r="QHB2" s="1835"/>
      <c r="QHC2" s="1835"/>
      <c r="QHD2" s="1835"/>
      <c r="QHE2" s="1835"/>
      <c r="QHF2" s="1835"/>
      <c r="QHG2" s="1835"/>
      <c r="QHH2" s="1835"/>
      <c r="QHI2" s="1835"/>
      <c r="QHJ2" s="1835"/>
      <c r="QHK2" s="1835"/>
      <c r="QHL2" s="1835"/>
      <c r="QHM2" s="1835"/>
      <c r="QHN2" s="1835"/>
      <c r="QHO2" s="1835"/>
      <c r="QHP2" s="1835"/>
      <c r="QHQ2" s="1835"/>
      <c r="QHR2" s="1835"/>
      <c r="QHS2" s="1835"/>
      <c r="QHT2" s="1835"/>
      <c r="QHU2" s="1835"/>
      <c r="QHV2" s="1835"/>
      <c r="QHW2" s="1835"/>
      <c r="QHX2" s="1835"/>
      <c r="QHY2" s="1835"/>
      <c r="QHZ2" s="1835"/>
      <c r="QIA2" s="1835"/>
      <c r="QIB2" s="1835"/>
      <c r="QIC2" s="1835"/>
      <c r="QID2" s="1835"/>
      <c r="QIE2" s="1835"/>
      <c r="QIF2" s="1835"/>
      <c r="QIG2" s="1835"/>
      <c r="QIH2" s="1835"/>
      <c r="QII2" s="1835"/>
      <c r="QIJ2" s="1835"/>
      <c r="QIK2" s="1835"/>
      <c r="QIL2" s="1835"/>
      <c r="QIM2" s="1835"/>
      <c r="QIN2" s="1835"/>
      <c r="QIO2" s="1835"/>
      <c r="QIP2" s="1835"/>
      <c r="QIQ2" s="1835"/>
      <c r="QIR2" s="1835"/>
      <c r="QIS2" s="1835"/>
      <c r="QIT2" s="1835"/>
      <c r="QIU2" s="1835"/>
      <c r="QIV2" s="1835"/>
      <c r="QIW2" s="1835"/>
      <c r="QIX2" s="1835"/>
      <c r="QIY2" s="1835"/>
      <c r="QIZ2" s="1835"/>
      <c r="QJA2" s="1835"/>
      <c r="QJB2" s="1835"/>
      <c r="QJC2" s="1835"/>
      <c r="QJD2" s="1835"/>
      <c r="QJE2" s="1835"/>
      <c r="QJF2" s="1835"/>
      <c r="QJG2" s="1835"/>
      <c r="QJH2" s="1835"/>
      <c r="QJI2" s="1835"/>
      <c r="QJJ2" s="1835"/>
      <c r="QJK2" s="1835"/>
      <c r="QJL2" s="1835"/>
      <c r="QJM2" s="1835"/>
      <c r="QJN2" s="1835"/>
      <c r="QJO2" s="1835"/>
      <c r="QJP2" s="1835"/>
      <c r="QJQ2" s="1835"/>
      <c r="QJR2" s="1835"/>
      <c r="QJS2" s="1835"/>
      <c r="QJT2" s="1835"/>
      <c r="QJU2" s="1835"/>
      <c r="QJV2" s="1835"/>
      <c r="QJW2" s="1835"/>
      <c r="QJX2" s="1835"/>
      <c r="QJY2" s="1835"/>
      <c r="QJZ2" s="1835"/>
      <c r="QKA2" s="1835"/>
      <c r="QKB2" s="1835"/>
      <c r="QKC2" s="1835"/>
      <c r="QKD2" s="1835"/>
      <c r="QKE2" s="1835"/>
      <c r="QKF2" s="1835"/>
      <c r="QKG2" s="1835"/>
      <c r="QKH2" s="1835"/>
      <c r="QKI2" s="1835"/>
      <c r="QKJ2" s="1835"/>
      <c r="QKK2" s="1835"/>
      <c r="QKL2" s="1835"/>
      <c r="QKM2" s="1835"/>
      <c r="QKN2" s="1835"/>
      <c r="QKO2" s="1835"/>
      <c r="QKP2" s="1835"/>
      <c r="QKQ2" s="1835"/>
      <c r="QKR2" s="1835"/>
      <c r="QKS2" s="1835"/>
      <c r="QKT2" s="1835"/>
      <c r="QKU2" s="1835"/>
      <c r="QKV2" s="1835"/>
      <c r="QKW2" s="1835"/>
      <c r="QKX2" s="1835"/>
      <c r="QKY2" s="1835"/>
      <c r="QKZ2" s="1835"/>
      <c r="QLA2" s="1835"/>
      <c r="QLB2" s="1835"/>
      <c r="QLC2" s="1835"/>
      <c r="QLD2" s="1835"/>
      <c r="QLE2" s="1835"/>
      <c r="QLF2" s="1835"/>
      <c r="QLG2" s="1835"/>
      <c r="QLH2" s="1835"/>
      <c r="QLI2" s="1835"/>
      <c r="QLJ2" s="1835"/>
      <c r="QLK2" s="1835"/>
      <c r="QLL2" s="1835"/>
      <c r="QLM2" s="1835"/>
      <c r="QLN2" s="1835"/>
      <c r="QLO2" s="1835"/>
      <c r="QLP2" s="1835"/>
      <c r="QLQ2" s="1835"/>
      <c r="QLR2" s="1835"/>
      <c r="QLS2" s="1835"/>
      <c r="QLT2" s="1835"/>
      <c r="QLU2" s="1835"/>
      <c r="QLV2" s="1835"/>
      <c r="QLW2" s="1835"/>
      <c r="QLX2" s="1835"/>
      <c r="QLY2" s="1835"/>
      <c r="QLZ2" s="1835"/>
      <c r="QMA2" s="1835"/>
      <c r="QMB2" s="1835"/>
      <c r="QMC2" s="1835"/>
      <c r="QMD2" s="1835"/>
      <c r="QME2" s="1835"/>
      <c r="QMF2" s="1835"/>
      <c r="QMG2" s="1835"/>
      <c r="QMH2" s="1835"/>
      <c r="QMI2" s="1835"/>
      <c r="QMJ2" s="1835"/>
      <c r="QMK2" s="1835"/>
      <c r="QML2" s="1835"/>
      <c r="QMM2" s="1835"/>
      <c r="QMN2" s="1835"/>
      <c r="QMO2" s="1835"/>
      <c r="QMP2" s="1835"/>
      <c r="QMQ2" s="1835"/>
      <c r="QMR2" s="1835"/>
      <c r="QMS2" s="1835"/>
      <c r="QMT2" s="1835"/>
      <c r="QMU2" s="1835"/>
      <c r="QMV2" s="1835"/>
      <c r="QMW2" s="1835"/>
      <c r="QMX2" s="1835"/>
      <c r="QMY2" s="1835"/>
      <c r="QMZ2" s="1835"/>
      <c r="QNA2" s="1835"/>
      <c r="QNB2" s="1835"/>
      <c r="QNC2" s="1835"/>
      <c r="QND2" s="1835"/>
      <c r="QNE2" s="1835"/>
      <c r="QNF2" s="1835"/>
      <c r="QNG2" s="1835"/>
      <c r="QNH2" s="1835"/>
      <c r="QNI2" s="1835"/>
      <c r="QNJ2" s="1835"/>
      <c r="QNK2" s="1835"/>
      <c r="QNL2" s="1835"/>
      <c r="QNM2" s="1835"/>
      <c r="QNN2" s="1835"/>
      <c r="QNO2" s="1835"/>
      <c r="QNP2" s="1835"/>
      <c r="QNQ2" s="1835"/>
      <c r="QNR2" s="1835"/>
      <c r="QNS2" s="1835"/>
      <c r="QNT2" s="1835"/>
      <c r="QNU2" s="1835"/>
      <c r="QNV2" s="1835"/>
      <c r="QNW2" s="1835"/>
      <c r="QNX2" s="1835"/>
      <c r="QNY2" s="1835"/>
      <c r="QNZ2" s="1835"/>
      <c r="QOA2" s="1835"/>
      <c r="QOB2" s="1835"/>
      <c r="QOC2" s="1835"/>
      <c r="QOD2" s="1835"/>
      <c r="QOE2" s="1835"/>
      <c r="QOF2" s="1835"/>
      <c r="QOG2" s="1835"/>
      <c r="QOH2" s="1835"/>
      <c r="QOI2" s="1835"/>
      <c r="QOJ2" s="1835"/>
      <c r="QOK2" s="1835"/>
      <c r="QOL2" s="1835"/>
      <c r="QOM2" s="1835"/>
      <c r="QON2" s="1835"/>
      <c r="QOO2" s="1835"/>
      <c r="QOP2" s="1835"/>
      <c r="QOQ2" s="1835"/>
      <c r="QOR2" s="1835"/>
      <c r="QOS2" s="1835"/>
      <c r="QOT2" s="1835"/>
      <c r="QOU2" s="1835"/>
      <c r="QOV2" s="1835"/>
      <c r="QOW2" s="1835"/>
      <c r="QOX2" s="1835"/>
      <c r="QOY2" s="1835"/>
      <c r="QOZ2" s="1835"/>
      <c r="QPA2" s="1835"/>
      <c r="QPB2" s="1835"/>
      <c r="QPC2" s="1835"/>
      <c r="QPD2" s="1835"/>
      <c r="QPE2" s="1835"/>
      <c r="QPF2" s="1835"/>
      <c r="QPG2" s="1835"/>
      <c r="QPH2" s="1835"/>
      <c r="QPI2" s="1835"/>
      <c r="QPJ2" s="1835"/>
      <c r="QPK2" s="1835"/>
      <c r="QPL2" s="1835"/>
      <c r="QPM2" s="1835"/>
      <c r="QPN2" s="1835"/>
      <c r="QPO2" s="1835"/>
      <c r="QPP2" s="1835"/>
      <c r="QPQ2" s="1835"/>
      <c r="QPR2" s="1835"/>
      <c r="QPS2" s="1835"/>
      <c r="QPT2" s="1835"/>
      <c r="QPU2" s="1835"/>
      <c r="QPV2" s="1835"/>
      <c r="QPW2" s="1835"/>
      <c r="QPX2" s="1835"/>
      <c r="QPY2" s="1835"/>
      <c r="QPZ2" s="1835"/>
      <c r="QQA2" s="1835"/>
      <c r="QQB2" s="1835"/>
      <c r="QQC2" s="1835"/>
      <c r="QQD2" s="1835"/>
      <c r="QQE2" s="1835"/>
      <c r="QQF2" s="1835"/>
      <c r="QQG2" s="1835"/>
      <c r="QQH2" s="1835"/>
      <c r="QQI2" s="1835"/>
      <c r="QQJ2" s="1835"/>
      <c r="QQK2" s="1835"/>
      <c r="QQL2" s="1835"/>
      <c r="QQM2" s="1835"/>
      <c r="QQN2" s="1835"/>
      <c r="QQO2" s="1835"/>
      <c r="QQP2" s="1835"/>
      <c r="QQQ2" s="1835"/>
      <c r="QQR2" s="1835"/>
      <c r="QQS2" s="1835"/>
      <c r="QQT2" s="1835"/>
      <c r="QQU2" s="1835"/>
      <c r="QQV2" s="1835"/>
      <c r="QQW2" s="1835"/>
      <c r="QQX2" s="1835"/>
      <c r="QQY2" s="1835"/>
      <c r="QQZ2" s="1835"/>
      <c r="QRA2" s="1835"/>
      <c r="QRB2" s="1835"/>
      <c r="QRC2" s="1835"/>
      <c r="QRD2" s="1835"/>
      <c r="QRE2" s="1835"/>
      <c r="QRF2" s="1835"/>
      <c r="QRG2" s="1835"/>
      <c r="QRH2" s="1835"/>
      <c r="QRI2" s="1835"/>
      <c r="QRJ2" s="1835"/>
      <c r="QRK2" s="1835"/>
      <c r="QRL2" s="1835"/>
      <c r="QRM2" s="1835"/>
      <c r="QRN2" s="1835"/>
      <c r="QRO2" s="1835"/>
      <c r="QRP2" s="1835"/>
      <c r="QRQ2" s="1835"/>
      <c r="QRR2" s="1835"/>
      <c r="QRS2" s="1835"/>
      <c r="QRT2" s="1835"/>
      <c r="QRU2" s="1835"/>
      <c r="QRV2" s="1835"/>
      <c r="QRW2" s="1835"/>
      <c r="QRX2" s="1835"/>
      <c r="QRY2" s="1835"/>
      <c r="QRZ2" s="1835"/>
      <c r="QSA2" s="1835"/>
      <c r="QSB2" s="1835"/>
      <c r="QSC2" s="1835"/>
      <c r="QSD2" s="1835"/>
      <c r="QSE2" s="1835"/>
      <c r="QSF2" s="1835"/>
      <c r="QSG2" s="1835"/>
      <c r="QSH2" s="1835"/>
      <c r="QSI2" s="1835"/>
      <c r="QSJ2" s="1835"/>
      <c r="QSK2" s="1835"/>
      <c r="QSL2" s="1835"/>
      <c r="QSM2" s="1835"/>
      <c r="QSN2" s="1835"/>
      <c r="QSO2" s="1835"/>
      <c r="QSP2" s="1835"/>
      <c r="QSQ2" s="1835"/>
      <c r="QSR2" s="1835"/>
      <c r="QSS2" s="1835"/>
      <c r="QST2" s="1835"/>
      <c r="QSU2" s="1835"/>
      <c r="QSV2" s="1835"/>
      <c r="QSW2" s="1835"/>
      <c r="QSX2" s="1835"/>
      <c r="QSY2" s="1835"/>
      <c r="QSZ2" s="1835"/>
      <c r="QTA2" s="1835"/>
      <c r="QTB2" s="1835"/>
      <c r="QTC2" s="1835"/>
      <c r="QTD2" s="1835"/>
      <c r="QTE2" s="1835"/>
      <c r="QTF2" s="1835"/>
      <c r="QTG2" s="1835"/>
      <c r="QTH2" s="1835"/>
      <c r="QTI2" s="1835"/>
      <c r="QTJ2" s="1835"/>
      <c r="QTK2" s="1835"/>
      <c r="QTL2" s="1835"/>
      <c r="QTM2" s="1835"/>
      <c r="QTN2" s="1835"/>
      <c r="QTO2" s="1835"/>
      <c r="QTP2" s="1835"/>
      <c r="QTQ2" s="1835"/>
      <c r="QTR2" s="1835"/>
      <c r="QTS2" s="1835"/>
      <c r="QTT2" s="1835"/>
      <c r="QTU2" s="1835"/>
      <c r="QTV2" s="1835"/>
      <c r="QTW2" s="1835"/>
      <c r="QTX2" s="1835"/>
      <c r="QTY2" s="1835"/>
      <c r="QTZ2" s="1835"/>
      <c r="QUA2" s="1835"/>
      <c r="QUB2" s="1835"/>
      <c r="QUC2" s="1835"/>
      <c r="QUD2" s="1835"/>
      <c r="QUE2" s="1835"/>
      <c r="QUF2" s="1835"/>
      <c r="QUG2" s="1835"/>
      <c r="QUH2" s="1835"/>
      <c r="QUI2" s="1835"/>
      <c r="QUJ2" s="1835"/>
      <c r="QUK2" s="1835"/>
      <c r="QUL2" s="1835"/>
      <c r="QUM2" s="1835"/>
      <c r="QUN2" s="1835"/>
      <c r="QUO2" s="1835"/>
      <c r="QUP2" s="1835"/>
      <c r="QUQ2" s="1835"/>
      <c r="QUR2" s="1835"/>
      <c r="QUS2" s="1835"/>
      <c r="QUT2" s="1835"/>
      <c r="QUU2" s="1835"/>
      <c r="QUV2" s="1835"/>
      <c r="QUW2" s="1835"/>
      <c r="QUX2" s="1835"/>
      <c r="QUY2" s="1835"/>
      <c r="QUZ2" s="1835"/>
      <c r="QVA2" s="1835"/>
      <c r="QVB2" s="1835"/>
      <c r="QVC2" s="1835"/>
      <c r="QVD2" s="1835"/>
      <c r="QVE2" s="1835"/>
      <c r="QVF2" s="1835"/>
      <c r="QVG2" s="1835"/>
      <c r="QVH2" s="1835"/>
      <c r="QVI2" s="1835"/>
      <c r="QVJ2" s="1835"/>
      <c r="QVK2" s="1835"/>
      <c r="QVL2" s="1835"/>
      <c r="QVM2" s="1835"/>
      <c r="QVN2" s="1835"/>
      <c r="QVO2" s="1835"/>
      <c r="QVP2" s="1835"/>
      <c r="QVQ2" s="1835"/>
      <c r="QVR2" s="1835"/>
      <c r="QVS2" s="1835"/>
      <c r="QVT2" s="1835"/>
      <c r="QVU2" s="1835"/>
      <c r="QVV2" s="1835"/>
      <c r="QVW2" s="1835"/>
      <c r="QVX2" s="1835"/>
      <c r="QVY2" s="1835"/>
      <c r="QVZ2" s="1835"/>
      <c r="QWA2" s="1835"/>
      <c r="QWB2" s="1835"/>
      <c r="QWC2" s="1835"/>
      <c r="QWD2" s="1835"/>
      <c r="QWE2" s="1835"/>
      <c r="QWF2" s="1835"/>
      <c r="QWG2" s="1835"/>
      <c r="QWH2" s="1835"/>
      <c r="QWI2" s="1835"/>
      <c r="QWJ2" s="1835"/>
      <c r="QWK2" s="1835"/>
      <c r="QWL2" s="1835"/>
      <c r="QWM2" s="1835"/>
      <c r="QWN2" s="1835"/>
      <c r="QWO2" s="1835"/>
      <c r="QWP2" s="1835"/>
      <c r="QWQ2" s="1835"/>
      <c r="QWR2" s="1835"/>
      <c r="QWS2" s="1835"/>
      <c r="QWT2" s="1835"/>
      <c r="QWU2" s="1835"/>
      <c r="QWV2" s="1835"/>
      <c r="QWW2" s="1835"/>
      <c r="QWX2" s="1835"/>
      <c r="QWY2" s="1835"/>
      <c r="QWZ2" s="1835"/>
      <c r="QXA2" s="1835"/>
      <c r="QXB2" s="1835"/>
      <c r="QXC2" s="1835"/>
      <c r="QXD2" s="1835"/>
      <c r="QXE2" s="1835"/>
      <c r="QXF2" s="1835"/>
      <c r="QXG2" s="1835"/>
      <c r="QXH2" s="1835"/>
      <c r="QXI2" s="1835"/>
      <c r="QXJ2" s="1835"/>
      <c r="QXK2" s="1835"/>
      <c r="QXL2" s="1835"/>
      <c r="QXM2" s="1835"/>
      <c r="QXN2" s="1835"/>
      <c r="QXO2" s="1835"/>
      <c r="QXP2" s="1835"/>
      <c r="QXQ2" s="1835"/>
      <c r="QXR2" s="1835"/>
      <c r="QXS2" s="1835"/>
      <c r="QXT2" s="1835"/>
      <c r="QXU2" s="1835"/>
      <c r="QXV2" s="1835"/>
      <c r="QXW2" s="1835"/>
      <c r="QXX2" s="1835"/>
      <c r="QXY2" s="1835"/>
      <c r="QXZ2" s="1835"/>
      <c r="QYA2" s="1835"/>
      <c r="QYB2" s="1835"/>
      <c r="QYC2" s="1835"/>
      <c r="QYD2" s="1835"/>
      <c r="QYE2" s="1835"/>
      <c r="QYF2" s="1835"/>
      <c r="QYG2" s="1835"/>
      <c r="QYH2" s="1835"/>
      <c r="QYI2" s="1835"/>
      <c r="QYJ2" s="1835"/>
      <c r="QYK2" s="1835"/>
      <c r="QYL2" s="1835"/>
      <c r="QYM2" s="1835"/>
      <c r="QYN2" s="1835"/>
      <c r="QYO2" s="1835"/>
      <c r="QYP2" s="1835"/>
      <c r="QYQ2" s="1835"/>
      <c r="QYR2" s="1835"/>
      <c r="QYS2" s="1835"/>
      <c r="QYT2" s="1835"/>
      <c r="QYU2" s="1835"/>
      <c r="QYV2" s="1835"/>
      <c r="QYW2" s="1835"/>
      <c r="QYX2" s="1835"/>
      <c r="QYY2" s="1835"/>
      <c r="QYZ2" s="1835"/>
      <c r="QZA2" s="1835"/>
      <c r="QZB2" s="1835"/>
      <c r="QZC2" s="1835"/>
      <c r="QZD2" s="1835"/>
      <c r="QZE2" s="1835"/>
      <c r="QZF2" s="1835"/>
      <c r="QZG2" s="1835"/>
      <c r="QZH2" s="1835"/>
      <c r="QZI2" s="1835"/>
      <c r="QZJ2" s="1835"/>
      <c r="QZK2" s="1835"/>
      <c r="QZL2" s="1835"/>
      <c r="QZM2" s="1835"/>
      <c r="QZN2" s="1835"/>
      <c r="QZO2" s="1835"/>
      <c r="QZP2" s="1835"/>
      <c r="QZQ2" s="1835"/>
      <c r="QZR2" s="1835"/>
      <c r="QZS2" s="1835"/>
      <c r="QZT2" s="1835"/>
      <c r="QZU2" s="1835"/>
      <c r="QZV2" s="1835"/>
      <c r="QZW2" s="1835"/>
      <c r="QZX2" s="1835"/>
      <c r="QZY2" s="1835"/>
      <c r="QZZ2" s="1835"/>
      <c r="RAA2" s="1835"/>
      <c r="RAB2" s="1835"/>
      <c r="RAC2" s="1835"/>
      <c r="RAD2" s="1835"/>
      <c r="RAE2" s="1835"/>
      <c r="RAF2" s="1835"/>
      <c r="RAG2" s="1835"/>
      <c r="RAH2" s="1835"/>
      <c r="RAI2" s="1835"/>
      <c r="RAJ2" s="1835"/>
      <c r="RAK2" s="1835"/>
      <c r="RAL2" s="1835"/>
      <c r="RAM2" s="1835"/>
      <c r="RAN2" s="1835"/>
      <c r="RAO2" s="1835"/>
      <c r="RAP2" s="1835"/>
      <c r="RAQ2" s="1835"/>
      <c r="RAR2" s="1835"/>
      <c r="RAS2" s="1835"/>
      <c r="RAT2" s="1835"/>
      <c r="RAU2" s="1835"/>
      <c r="RAV2" s="1835"/>
      <c r="RAW2" s="1835"/>
      <c r="RAX2" s="1835"/>
      <c r="RAY2" s="1835"/>
      <c r="RAZ2" s="1835"/>
      <c r="RBA2" s="1835"/>
      <c r="RBB2" s="1835"/>
      <c r="RBC2" s="1835"/>
      <c r="RBD2" s="1835"/>
      <c r="RBE2" s="1835"/>
      <c r="RBF2" s="1835"/>
      <c r="RBG2" s="1835"/>
      <c r="RBH2" s="1835"/>
      <c r="RBI2" s="1835"/>
      <c r="RBJ2" s="1835"/>
      <c r="RBK2" s="1835"/>
      <c r="RBL2" s="1835"/>
      <c r="RBM2" s="1835"/>
      <c r="RBN2" s="1835"/>
      <c r="RBO2" s="1835"/>
      <c r="RBP2" s="1835"/>
      <c r="RBQ2" s="1835"/>
      <c r="RBR2" s="1835"/>
      <c r="RBS2" s="1835"/>
      <c r="RBT2" s="1835"/>
      <c r="RBU2" s="1835"/>
      <c r="RBV2" s="1835"/>
      <c r="RBW2" s="1835"/>
      <c r="RBX2" s="1835"/>
      <c r="RBY2" s="1835"/>
      <c r="RBZ2" s="1835"/>
      <c r="RCA2" s="1835"/>
      <c r="RCB2" s="1835"/>
      <c r="RCC2" s="1835"/>
      <c r="RCD2" s="1835"/>
      <c r="RCE2" s="1835"/>
      <c r="RCF2" s="1835"/>
      <c r="RCG2" s="1835"/>
      <c r="RCH2" s="1835"/>
      <c r="RCI2" s="1835"/>
      <c r="RCJ2" s="1835"/>
      <c r="RCK2" s="1835"/>
      <c r="RCL2" s="1835"/>
      <c r="RCM2" s="1835"/>
      <c r="RCN2" s="1835"/>
      <c r="RCO2" s="1835"/>
      <c r="RCP2" s="1835"/>
      <c r="RCQ2" s="1835"/>
      <c r="RCR2" s="1835"/>
      <c r="RCS2" s="1835"/>
      <c r="RCT2" s="1835"/>
      <c r="RCU2" s="1835"/>
      <c r="RCV2" s="1835"/>
      <c r="RCW2" s="1835"/>
      <c r="RCX2" s="1835"/>
      <c r="RCY2" s="1835"/>
      <c r="RCZ2" s="1835"/>
      <c r="RDA2" s="1835"/>
      <c r="RDB2" s="1835"/>
      <c r="RDC2" s="1835"/>
      <c r="RDD2" s="1835"/>
      <c r="RDE2" s="1835"/>
      <c r="RDF2" s="1835"/>
      <c r="RDG2" s="1835"/>
      <c r="RDH2" s="1835"/>
      <c r="RDI2" s="1835"/>
      <c r="RDJ2" s="1835"/>
      <c r="RDK2" s="1835"/>
      <c r="RDL2" s="1835"/>
      <c r="RDM2" s="1835"/>
      <c r="RDN2" s="1835"/>
      <c r="RDO2" s="1835"/>
      <c r="RDP2" s="1835"/>
      <c r="RDQ2" s="1835"/>
      <c r="RDR2" s="1835"/>
      <c r="RDS2" s="1835"/>
      <c r="RDT2" s="1835"/>
      <c r="RDU2" s="1835"/>
      <c r="RDV2" s="1835"/>
      <c r="RDW2" s="1835"/>
      <c r="RDX2" s="1835"/>
      <c r="RDY2" s="1835"/>
      <c r="RDZ2" s="1835"/>
      <c r="REA2" s="1835"/>
      <c r="REB2" s="1835"/>
      <c r="REC2" s="1835"/>
      <c r="RED2" s="1835"/>
      <c r="REE2" s="1835"/>
      <c r="REF2" s="1835"/>
      <c r="REG2" s="1835"/>
      <c r="REH2" s="1835"/>
      <c r="REI2" s="1835"/>
      <c r="REJ2" s="1835"/>
      <c r="REK2" s="1835"/>
      <c r="REL2" s="1835"/>
      <c r="REM2" s="1835"/>
      <c r="REN2" s="1835"/>
      <c r="REO2" s="1835"/>
      <c r="REP2" s="1835"/>
      <c r="REQ2" s="1835"/>
      <c r="RER2" s="1835"/>
      <c r="RES2" s="1835"/>
      <c r="RET2" s="1835"/>
      <c r="REU2" s="1835"/>
      <c r="REV2" s="1835"/>
      <c r="REW2" s="1835"/>
      <c r="REX2" s="1835"/>
      <c r="REY2" s="1835"/>
      <c r="REZ2" s="1835"/>
      <c r="RFA2" s="1835"/>
      <c r="RFB2" s="1835"/>
      <c r="RFC2" s="1835"/>
      <c r="RFD2" s="1835"/>
      <c r="RFE2" s="1835"/>
      <c r="RFF2" s="1835"/>
      <c r="RFG2" s="1835"/>
      <c r="RFH2" s="1835"/>
      <c r="RFI2" s="1835"/>
      <c r="RFJ2" s="1835"/>
      <c r="RFK2" s="1835"/>
      <c r="RFL2" s="1835"/>
      <c r="RFM2" s="1835"/>
      <c r="RFN2" s="1835"/>
      <c r="RFO2" s="1835"/>
      <c r="RFP2" s="1835"/>
      <c r="RFQ2" s="1835"/>
      <c r="RFR2" s="1835"/>
      <c r="RFS2" s="1835"/>
      <c r="RFT2" s="1835"/>
      <c r="RFU2" s="1835"/>
      <c r="RFV2" s="1835"/>
      <c r="RFW2" s="1835"/>
      <c r="RFX2" s="1835"/>
      <c r="RFY2" s="1835"/>
      <c r="RFZ2" s="1835"/>
      <c r="RGA2" s="1835"/>
      <c r="RGB2" s="1835"/>
      <c r="RGC2" s="1835"/>
      <c r="RGD2" s="1835"/>
      <c r="RGE2" s="1835"/>
      <c r="RGF2" s="1835"/>
      <c r="RGG2" s="1835"/>
      <c r="RGH2" s="1835"/>
      <c r="RGI2" s="1835"/>
      <c r="RGJ2" s="1835"/>
      <c r="RGK2" s="1835"/>
      <c r="RGL2" s="1835"/>
      <c r="RGM2" s="1835"/>
      <c r="RGN2" s="1835"/>
      <c r="RGO2" s="1835"/>
      <c r="RGP2" s="1835"/>
      <c r="RGQ2" s="1835"/>
      <c r="RGR2" s="1835"/>
      <c r="RGS2" s="1835"/>
      <c r="RGT2" s="1835"/>
      <c r="RGU2" s="1835"/>
      <c r="RGV2" s="1835"/>
      <c r="RGW2" s="1835"/>
      <c r="RGX2" s="1835"/>
      <c r="RGY2" s="1835"/>
      <c r="RGZ2" s="1835"/>
      <c r="RHA2" s="1835"/>
      <c r="RHB2" s="1835"/>
      <c r="RHC2" s="1835"/>
      <c r="RHD2" s="1835"/>
      <c r="RHE2" s="1835"/>
      <c r="RHF2" s="1835"/>
      <c r="RHG2" s="1835"/>
      <c r="RHH2" s="1835"/>
      <c r="RHI2" s="1835"/>
      <c r="RHJ2" s="1835"/>
      <c r="RHK2" s="1835"/>
      <c r="RHL2" s="1835"/>
      <c r="RHM2" s="1835"/>
      <c r="RHN2" s="1835"/>
      <c r="RHO2" s="1835"/>
      <c r="RHP2" s="1835"/>
      <c r="RHQ2" s="1835"/>
      <c r="RHR2" s="1835"/>
      <c r="RHS2" s="1835"/>
      <c r="RHT2" s="1835"/>
      <c r="RHU2" s="1835"/>
      <c r="RHV2" s="1835"/>
      <c r="RHW2" s="1835"/>
      <c r="RHX2" s="1835"/>
      <c r="RHY2" s="1835"/>
      <c r="RHZ2" s="1835"/>
      <c r="RIA2" s="1835"/>
      <c r="RIB2" s="1835"/>
      <c r="RIC2" s="1835"/>
      <c r="RID2" s="1835"/>
      <c r="RIE2" s="1835"/>
      <c r="RIF2" s="1835"/>
      <c r="RIG2" s="1835"/>
      <c r="RIH2" s="1835"/>
      <c r="RII2" s="1835"/>
      <c r="RIJ2" s="1835"/>
      <c r="RIK2" s="1835"/>
      <c r="RIL2" s="1835"/>
      <c r="RIM2" s="1835"/>
      <c r="RIN2" s="1835"/>
      <c r="RIO2" s="1835"/>
      <c r="RIP2" s="1835"/>
      <c r="RIQ2" s="1835"/>
      <c r="RIR2" s="1835"/>
      <c r="RIS2" s="1835"/>
      <c r="RIT2" s="1835"/>
      <c r="RIU2" s="1835"/>
      <c r="RIV2" s="1835"/>
      <c r="RIW2" s="1835"/>
      <c r="RIX2" s="1835"/>
      <c r="RIY2" s="1835"/>
      <c r="RIZ2" s="1835"/>
      <c r="RJA2" s="1835"/>
      <c r="RJB2" s="1835"/>
      <c r="RJC2" s="1835"/>
      <c r="RJD2" s="1835"/>
      <c r="RJE2" s="1835"/>
      <c r="RJF2" s="1835"/>
      <c r="RJG2" s="1835"/>
      <c r="RJH2" s="1835"/>
      <c r="RJI2" s="1835"/>
      <c r="RJJ2" s="1835"/>
      <c r="RJK2" s="1835"/>
      <c r="RJL2" s="1835"/>
      <c r="RJM2" s="1835"/>
      <c r="RJN2" s="1835"/>
      <c r="RJO2" s="1835"/>
      <c r="RJP2" s="1835"/>
      <c r="RJQ2" s="1835"/>
      <c r="RJR2" s="1835"/>
      <c r="RJS2" s="1835"/>
      <c r="RJT2" s="1835"/>
      <c r="RJU2" s="1835"/>
      <c r="RJV2" s="1835"/>
      <c r="RJW2" s="1835"/>
      <c r="RJX2" s="1835"/>
      <c r="RJY2" s="1835"/>
      <c r="RJZ2" s="1835"/>
      <c r="RKA2" s="1835"/>
      <c r="RKB2" s="1835"/>
      <c r="RKC2" s="1835"/>
      <c r="RKD2" s="1835"/>
      <c r="RKE2" s="1835"/>
      <c r="RKF2" s="1835"/>
      <c r="RKG2" s="1835"/>
      <c r="RKH2" s="1835"/>
      <c r="RKI2" s="1835"/>
      <c r="RKJ2" s="1835"/>
      <c r="RKK2" s="1835"/>
      <c r="RKL2" s="1835"/>
      <c r="RKM2" s="1835"/>
      <c r="RKN2" s="1835"/>
      <c r="RKO2" s="1835"/>
      <c r="RKP2" s="1835"/>
      <c r="RKQ2" s="1835"/>
      <c r="RKR2" s="1835"/>
      <c r="RKS2" s="1835"/>
      <c r="RKT2" s="1835"/>
      <c r="RKU2" s="1835"/>
      <c r="RKV2" s="1835"/>
      <c r="RKW2" s="1835"/>
      <c r="RKX2" s="1835"/>
      <c r="RKY2" s="1835"/>
      <c r="RKZ2" s="1835"/>
      <c r="RLA2" s="1835"/>
      <c r="RLB2" s="1835"/>
      <c r="RLC2" s="1835"/>
      <c r="RLD2" s="1835"/>
      <c r="RLE2" s="1835"/>
      <c r="RLF2" s="1835"/>
      <c r="RLG2" s="1835"/>
      <c r="RLH2" s="1835"/>
      <c r="RLI2" s="1835"/>
      <c r="RLJ2" s="1835"/>
      <c r="RLK2" s="1835"/>
      <c r="RLL2" s="1835"/>
      <c r="RLM2" s="1835"/>
      <c r="RLN2" s="1835"/>
      <c r="RLO2" s="1835"/>
      <c r="RLP2" s="1835"/>
      <c r="RLQ2" s="1835"/>
      <c r="RLR2" s="1835"/>
      <c r="RLS2" s="1835"/>
      <c r="RLT2" s="1835"/>
      <c r="RLU2" s="1835"/>
      <c r="RLV2" s="1835"/>
      <c r="RLW2" s="1835"/>
      <c r="RLX2" s="1835"/>
      <c r="RLY2" s="1835"/>
      <c r="RLZ2" s="1835"/>
      <c r="RMA2" s="1835"/>
      <c r="RMB2" s="1835"/>
      <c r="RMC2" s="1835"/>
      <c r="RMD2" s="1835"/>
      <c r="RME2" s="1835"/>
      <c r="RMF2" s="1835"/>
      <c r="RMG2" s="1835"/>
      <c r="RMH2" s="1835"/>
      <c r="RMI2" s="1835"/>
      <c r="RMJ2" s="1835"/>
      <c r="RMK2" s="1835"/>
      <c r="RML2" s="1835"/>
      <c r="RMM2" s="1835"/>
      <c r="RMN2" s="1835"/>
      <c r="RMO2" s="1835"/>
      <c r="RMP2" s="1835"/>
      <c r="RMQ2" s="1835"/>
      <c r="RMR2" s="1835"/>
      <c r="RMS2" s="1835"/>
      <c r="RMT2" s="1835"/>
      <c r="RMU2" s="1835"/>
      <c r="RMV2" s="1835"/>
      <c r="RMW2" s="1835"/>
      <c r="RMX2" s="1835"/>
      <c r="RMY2" s="1835"/>
      <c r="RMZ2" s="1835"/>
      <c r="RNA2" s="1835"/>
      <c r="RNB2" s="1835"/>
      <c r="RNC2" s="1835"/>
      <c r="RND2" s="1835"/>
      <c r="RNE2" s="1835"/>
      <c r="RNF2" s="1835"/>
      <c r="RNG2" s="1835"/>
      <c r="RNH2" s="1835"/>
      <c r="RNI2" s="1835"/>
      <c r="RNJ2" s="1835"/>
      <c r="RNK2" s="1835"/>
      <c r="RNL2" s="1835"/>
      <c r="RNM2" s="1835"/>
      <c r="RNN2" s="1835"/>
      <c r="RNO2" s="1835"/>
      <c r="RNP2" s="1835"/>
      <c r="RNQ2" s="1835"/>
      <c r="RNR2" s="1835"/>
      <c r="RNS2" s="1835"/>
      <c r="RNT2" s="1835"/>
      <c r="RNU2" s="1835"/>
      <c r="RNV2" s="1835"/>
      <c r="RNW2" s="1835"/>
      <c r="RNX2" s="1835"/>
      <c r="RNY2" s="1835"/>
      <c r="RNZ2" s="1835"/>
      <c r="ROA2" s="1835"/>
      <c r="ROB2" s="1835"/>
      <c r="ROC2" s="1835"/>
      <c r="ROD2" s="1835"/>
      <c r="ROE2" s="1835"/>
      <c r="ROF2" s="1835"/>
      <c r="ROG2" s="1835"/>
      <c r="ROH2" s="1835"/>
      <c r="ROI2" s="1835"/>
      <c r="ROJ2" s="1835"/>
      <c r="ROK2" s="1835"/>
      <c r="ROL2" s="1835"/>
      <c r="ROM2" s="1835"/>
      <c r="RON2" s="1835"/>
      <c r="ROO2" s="1835"/>
      <c r="ROP2" s="1835"/>
      <c r="ROQ2" s="1835"/>
      <c r="ROR2" s="1835"/>
      <c r="ROS2" s="1835"/>
      <c r="ROT2" s="1835"/>
      <c r="ROU2" s="1835"/>
      <c r="ROV2" s="1835"/>
      <c r="ROW2" s="1835"/>
      <c r="ROX2" s="1835"/>
      <c r="ROY2" s="1835"/>
      <c r="ROZ2" s="1835"/>
      <c r="RPA2" s="1835"/>
      <c r="RPB2" s="1835"/>
      <c r="RPC2" s="1835"/>
      <c r="RPD2" s="1835"/>
      <c r="RPE2" s="1835"/>
      <c r="RPF2" s="1835"/>
      <c r="RPG2" s="1835"/>
      <c r="RPH2" s="1835"/>
      <c r="RPI2" s="1835"/>
      <c r="RPJ2" s="1835"/>
      <c r="RPK2" s="1835"/>
      <c r="RPL2" s="1835"/>
      <c r="RPM2" s="1835"/>
      <c r="RPN2" s="1835"/>
      <c r="RPO2" s="1835"/>
      <c r="RPP2" s="1835"/>
      <c r="RPQ2" s="1835"/>
      <c r="RPR2" s="1835"/>
      <c r="RPS2" s="1835"/>
      <c r="RPT2" s="1835"/>
      <c r="RPU2" s="1835"/>
      <c r="RPV2" s="1835"/>
      <c r="RPW2" s="1835"/>
      <c r="RPX2" s="1835"/>
      <c r="RPY2" s="1835"/>
      <c r="RPZ2" s="1835"/>
      <c r="RQA2" s="1835"/>
      <c r="RQB2" s="1835"/>
      <c r="RQC2" s="1835"/>
      <c r="RQD2" s="1835"/>
      <c r="RQE2" s="1835"/>
      <c r="RQF2" s="1835"/>
      <c r="RQG2" s="1835"/>
      <c r="RQH2" s="1835"/>
      <c r="RQI2" s="1835"/>
      <c r="RQJ2" s="1835"/>
      <c r="RQK2" s="1835"/>
      <c r="RQL2" s="1835"/>
      <c r="RQM2" s="1835"/>
      <c r="RQN2" s="1835"/>
      <c r="RQO2" s="1835"/>
      <c r="RQP2" s="1835"/>
      <c r="RQQ2" s="1835"/>
      <c r="RQR2" s="1835"/>
      <c r="RQS2" s="1835"/>
      <c r="RQT2" s="1835"/>
      <c r="RQU2" s="1835"/>
      <c r="RQV2" s="1835"/>
      <c r="RQW2" s="1835"/>
      <c r="RQX2" s="1835"/>
      <c r="RQY2" s="1835"/>
      <c r="RQZ2" s="1835"/>
      <c r="RRA2" s="1835"/>
      <c r="RRB2" s="1835"/>
      <c r="RRC2" s="1835"/>
      <c r="RRD2" s="1835"/>
      <c r="RRE2" s="1835"/>
      <c r="RRF2" s="1835"/>
      <c r="RRG2" s="1835"/>
      <c r="RRH2" s="1835"/>
      <c r="RRI2" s="1835"/>
      <c r="RRJ2" s="1835"/>
      <c r="RRK2" s="1835"/>
      <c r="RRL2" s="1835"/>
      <c r="RRM2" s="1835"/>
      <c r="RRN2" s="1835"/>
      <c r="RRO2" s="1835"/>
      <c r="RRP2" s="1835"/>
      <c r="RRQ2" s="1835"/>
      <c r="RRR2" s="1835"/>
      <c r="RRS2" s="1835"/>
      <c r="RRT2" s="1835"/>
      <c r="RRU2" s="1835"/>
      <c r="RRV2" s="1835"/>
      <c r="RRW2" s="1835"/>
      <c r="RRX2" s="1835"/>
      <c r="RRY2" s="1835"/>
      <c r="RRZ2" s="1835"/>
      <c r="RSA2" s="1835"/>
      <c r="RSB2" s="1835"/>
      <c r="RSC2" s="1835"/>
      <c r="RSD2" s="1835"/>
      <c r="RSE2" s="1835"/>
      <c r="RSF2" s="1835"/>
      <c r="RSG2" s="1835"/>
      <c r="RSH2" s="1835"/>
      <c r="RSI2" s="1835"/>
      <c r="RSJ2" s="1835"/>
      <c r="RSK2" s="1835"/>
      <c r="RSL2" s="1835"/>
      <c r="RSM2" s="1835"/>
      <c r="RSN2" s="1835"/>
      <c r="RSO2" s="1835"/>
      <c r="RSP2" s="1835"/>
      <c r="RSQ2" s="1835"/>
      <c r="RSR2" s="1835"/>
      <c r="RSS2" s="1835"/>
      <c r="RST2" s="1835"/>
      <c r="RSU2" s="1835"/>
      <c r="RSV2" s="1835"/>
      <c r="RSW2" s="1835"/>
      <c r="RSX2" s="1835"/>
      <c r="RSY2" s="1835"/>
      <c r="RSZ2" s="1835"/>
      <c r="RTA2" s="1835"/>
      <c r="RTB2" s="1835"/>
      <c r="RTC2" s="1835"/>
      <c r="RTD2" s="1835"/>
      <c r="RTE2" s="1835"/>
      <c r="RTF2" s="1835"/>
      <c r="RTG2" s="1835"/>
      <c r="RTH2" s="1835"/>
      <c r="RTI2" s="1835"/>
      <c r="RTJ2" s="1835"/>
      <c r="RTK2" s="1835"/>
      <c r="RTL2" s="1835"/>
      <c r="RTM2" s="1835"/>
      <c r="RTN2" s="1835"/>
      <c r="RTO2" s="1835"/>
      <c r="RTP2" s="1835"/>
      <c r="RTQ2" s="1835"/>
      <c r="RTR2" s="1835"/>
      <c r="RTS2" s="1835"/>
      <c r="RTT2" s="1835"/>
      <c r="RTU2" s="1835"/>
      <c r="RTV2" s="1835"/>
      <c r="RTW2" s="1835"/>
      <c r="RTX2" s="1835"/>
      <c r="RTY2" s="1835"/>
      <c r="RTZ2" s="1835"/>
      <c r="RUA2" s="1835"/>
      <c r="RUB2" s="1835"/>
      <c r="RUC2" s="1835"/>
      <c r="RUD2" s="1835"/>
      <c r="RUE2" s="1835"/>
      <c r="RUF2" s="1835"/>
      <c r="RUG2" s="1835"/>
      <c r="RUH2" s="1835"/>
      <c r="RUI2" s="1835"/>
      <c r="RUJ2" s="1835"/>
      <c r="RUK2" s="1835"/>
      <c r="RUL2" s="1835"/>
      <c r="RUM2" s="1835"/>
      <c r="RUN2" s="1835"/>
      <c r="RUO2" s="1835"/>
      <c r="RUP2" s="1835"/>
      <c r="RUQ2" s="1835"/>
      <c r="RUR2" s="1835"/>
      <c r="RUS2" s="1835"/>
      <c r="RUT2" s="1835"/>
      <c r="RUU2" s="1835"/>
      <c r="RUV2" s="1835"/>
      <c r="RUW2" s="1835"/>
      <c r="RUX2" s="1835"/>
      <c r="RUY2" s="1835"/>
      <c r="RUZ2" s="1835"/>
      <c r="RVA2" s="1835"/>
      <c r="RVB2" s="1835"/>
      <c r="RVC2" s="1835"/>
      <c r="RVD2" s="1835"/>
      <c r="RVE2" s="1835"/>
      <c r="RVF2" s="1835"/>
      <c r="RVG2" s="1835"/>
      <c r="RVH2" s="1835"/>
      <c r="RVI2" s="1835"/>
      <c r="RVJ2" s="1835"/>
      <c r="RVK2" s="1835"/>
      <c r="RVL2" s="1835"/>
      <c r="RVM2" s="1835"/>
      <c r="RVN2" s="1835"/>
      <c r="RVO2" s="1835"/>
      <c r="RVP2" s="1835"/>
      <c r="RVQ2" s="1835"/>
      <c r="RVR2" s="1835"/>
      <c r="RVS2" s="1835"/>
      <c r="RVT2" s="1835"/>
      <c r="RVU2" s="1835"/>
      <c r="RVV2" s="1835"/>
      <c r="RVW2" s="1835"/>
      <c r="RVX2" s="1835"/>
      <c r="RVY2" s="1835"/>
      <c r="RVZ2" s="1835"/>
      <c r="RWA2" s="1835"/>
      <c r="RWB2" s="1835"/>
      <c r="RWC2" s="1835"/>
      <c r="RWD2" s="1835"/>
      <c r="RWE2" s="1835"/>
      <c r="RWF2" s="1835"/>
      <c r="RWG2" s="1835"/>
      <c r="RWH2" s="1835"/>
      <c r="RWI2" s="1835"/>
      <c r="RWJ2" s="1835"/>
      <c r="RWK2" s="1835"/>
      <c r="RWL2" s="1835"/>
      <c r="RWM2" s="1835"/>
      <c r="RWN2" s="1835"/>
      <c r="RWO2" s="1835"/>
      <c r="RWP2" s="1835"/>
      <c r="RWQ2" s="1835"/>
      <c r="RWR2" s="1835"/>
      <c r="RWS2" s="1835"/>
      <c r="RWT2" s="1835"/>
      <c r="RWU2" s="1835"/>
      <c r="RWV2" s="1835"/>
      <c r="RWW2" s="1835"/>
      <c r="RWX2" s="1835"/>
      <c r="RWY2" s="1835"/>
      <c r="RWZ2" s="1835"/>
      <c r="RXA2" s="1835"/>
      <c r="RXB2" s="1835"/>
      <c r="RXC2" s="1835"/>
      <c r="RXD2" s="1835"/>
      <c r="RXE2" s="1835"/>
      <c r="RXF2" s="1835"/>
      <c r="RXG2" s="1835"/>
      <c r="RXH2" s="1835"/>
      <c r="RXI2" s="1835"/>
      <c r="RXJ2" s="1835"/>
      <c r="RXK2" s="1835"/>
      <c r="RXL2" s="1835"/>
      <c r="RXM2" s="1835"/>
      <c r="RXN2" s="1835"/>
      <c r="RXO2" s="1835"/>
      <c r="RXP2" s="1835"/>
      <c r="RXQ2" s="1835"/>
      <c r="RXR2" s="1835"/>
      <c r="RXS2" s="1835"/>
      <c r="RXT2" s="1835"/>
      <c r="RXU2" s="1835"/>
      <c r="RXV2" s="1835"/>
      <c r="RXW2" s="1835"/>
      <c r="RXX2" s="1835"/>
      <c r="RXY2" s="1835"/>
      <c r="RXZ2" s="1835"/>
      <c r="RYA2" s="1835"/>
      <c r="RYB2" s="1835"/>
      <c r="RYC2" s="1835"/>
      <c r="RYD2" s="1835"/>
      <c r="RYE2" s="1835"/>
      <c r="RYF2" s="1835"/>
      <c r="RYG2" s="1835"/>
      <c r="RYH2" s="1835"/>
      <c r="RYI2" s="1835"/>
      <c r="RYJ2" s="1835"/>
      <c r="RYK2" s="1835"/>
      <c r="RYL2" s="1835"/>
      <c r="RYM2" s="1835"/>
      <c r="RYN2" s="1835"/>
      <c r="RYO2" s="1835"/>
      <c r="RYP2" s="1835"/>
      <c r="RYQ2" s="1835"/>
      <c r="RYR2" s="1835"/>
      <c r="RYS2" s="1835"/>
      <c r="RYT2" s="1835"/>
      <c r="RYU2" s="1835"/>
      <c r="RYV2" s="1835"/>
      <c r="RYW2" s="1835"/>
      <c r="RYX2" s="1835"/>
      <c r="RYY2" s="1835"/>
      <c r="RYZ2" s="1835"/>
      <c r="RZA2" s="1835"/>
      <c r="RZB2" s="1835"/>
      <c r="RZC2" s="1835"/>
      <c r="RZD2" s="1835"/>
      <c r="RZE2" s="1835"/>
      <c r="RZF2" s="1835"/>
      <c r="RZG2" s="1835"/>
      <c r="RZH2" s="1835"/>
      <c r="RZI2" s="1835"/>
      <c r="RZJ2" s="1835"/>
      <c r="RZK2" s="1835"/>
      <c r="RZL2" s="1835"/>
      <c r="RZM2" s="1835"/>
      <c r="RZN2" s="1835"/>
      <c r="RZO2" s="1835"/>
      <c r="RZP2" s="1835"/>
      <c r="RZQ2" s="1835"/>
      <c r="RZR2" s="1835"/>
      <c r="RZS2" s="1835"/>
      <c r="RZT2" s="1835"/>
      <c r="RZU2" s="1835"/>
      <c r="RZV2" s="1835"/>
      <c r="RZW2" s="1835"/>
      <c r="RZX2" s="1835"/>
      <c r="RZY2" s="1835"/>
      <c r="RZZ2" s="1835"/>
      <c r="SAA2" s="1835"/>
      <c r="SAB2" s="1835"/>
      <c r="SAC2" s="1835"/>
      <c r="SAD2" s="1835"/>
      <c r="SAE2" s="1835"/>
      <c r="SAF2" s="1835"/>
      <c r="SAG2" s="1835"/>
      <c r="SAH2" s="1835"/>
      <c r="SAI2" s="1835"/>
      <c r="SAJ2" s="1835"/>
      <c r="SAK2" s="1835"/>
      <c r="SAL2" s="1835"/>
      <c r="SAM2" s="1835"/>
      <c r="SAN2" s="1835"/>
      <c r="SAO2" s="1835"/>
      <c r="SAP2" s="1835"/>
      <c r="SAQ2" s="1835"/>
      <c r="SAR2" s="1835"/>
      <c r="SAS2" s="1835"/>
      <c r="SAT2" s="1835"/>
      <c r="SAU2" s="1835"/>
      <c r="SAV2" s="1835"/>
      <c r="SAW2" s="1835"/>
      <c r="SAX2" s="1835"/>
      <c r="SAY2" s="1835"/>
      <c r="SAZ2" s="1835"/>
      <c r="SBA2" s="1835"/>
      <c r="SBB2" s="1835"/>
      <c r="SBC2" s="1835"/>
      <c r="SBD2" s="1835"/>
      <c r="SBE2" s="1835"/>
      <c r="SBF2" s="1835"/>
      <c r="SBG2" s="1835"/>
      <c r="SBH2" s="1835"/>
      <c r="SBI2" s="1835"/>
      <c r="SBJ2" s="1835"/>
      <c r="SBK2" s="1835"/>
      <c r="SBL2" s="1835"/>
      <c r="SBM2" s="1835"/>
      <c r="SBN2" s="1835"/>
      <c r="SBO2" s="1835"/>
      <c r="SBP2" s="1835"/>
      <c r="SBQ2" s="1835"/>
      <c r="SBR2" s="1835"/>
      <c r="SBS2" s="1835"/>
      <c r="SBT2" s="1835"/>
      <c r="SBU2" s="1835"/>
      <c r="SBV2" s="1835"/>
      <c r="SBW2" s="1835"/>
      <c r="SBX2" s="1835"/>
      <c r="SBY2" s="1835"/>
      <c r="SBZ2" s="1835"/>
      <c r="SCA2" s="1835"/>
      <c r="SCB2" s="1835"/>
      <c r="SCC2" s="1835"/>
      <c r="SCD2" s="1835"/>
      <c r="SCE2" s="1835"/>
      <c r="SCF2" s="1835"/>
      <c r="SCG2" s="1835"/>
      <c r="SCH2" s="1835"/>
      <c r="SCI2" s="1835"/>
      <c r="SCJ2" s="1835"/>
      <c r="SCK2" s="1835"/>
      <c r="SCL2" s="1835"/>
      <c r="SCM2" s="1835"/>
      <c r="SCN2" s="1835"/>
      <c r="SCO2" s="1835"/>
      <c r="SCP2" s="1835"/>
      <c r="SCQ2" s="1835"/>
      <c r="SCR2" s="1835"/>
      <c r="SCS2" s="1835"/>
      <c r="SCT2" s="1835"/>
      <c r="SCU2" s="1835"/>
      <c r="SCV2" s="1835"/>
      <c r="SCW2" s="1835"/>
      <c r="SCX2" s="1835"/>
      <c r="SCY2" s="1835"/>
      <c r="SCZ2" s="1835"/>
      <c r="SDA2" s="1835"/>
      <c r="SDB2" s="1835"/>
      <c r="SDC2" s="1835"/>
      <c r="SDD2" s="1835"/>
      <c r="SDE2" s="1835"/>
      <c r="SDF2" s="1835"/>
      <c r="SDG2" s="1835"/>
      <c r="SDH2" s="1835"/>
      <c r="SDI2" s="1835"/>
      <c r="SDJ2" s="1835"/>
      <c r="SDK2" s="1835"/>
      <c r="SDL2" s="1835"/>
      <c r="SDM2" s="1835"/>
      <c r="SDN2" s="1835"/>
      <c r="SDO2" s="1835"/>
      <c r="SDP2" s="1835"/>
      <c r="SDQ2" s="1835"/>
      <c r="SDR2" s="1835"/>
      <c r="SDS2" s="1835"/>
      <c r="SDT2" s="1835"/>
      <c r="SDU2" s="1835"/>
      <c r="SDV2" s="1835"/>
      <c r="SDW2" s="1835"/>
      <c r="SDX2" s="1835"/>
      <c r="SDY2" s="1835"/>
      <c r="SDZ2" s="1835"/>
      <c r="SEA2" s="1835"/>
      <c r="SEB2" s="1835"/>
      <c r="SEC2" s="1835"/>
      <c r="SED2" s="1835"/>
      <c r="SEE2" s="1835"/>
      <c r="SEF2" s="1835"/>
      <c r="SEG2" s="1835"/>
      <c r="SEH2" s="1835"/>
      <c r="SEI2" s="1835"/>
      <c r="SEJ2" s="1835"/>
      <c r="SEK2" s="1835"/>
      <c r="SEL2" s="1835"/>
      <c r="SEM2" s="1835"/>
      <c r="SEN2" s="1835"/>
      <c r="SEO2" s="1835"/>
      <c r="SEP2" s="1835"/>
      <c r="SEQ2" s="1835"/>
      <c r="SER2" s="1835"/>
      <c r="SES2" s="1835"/>
      <c r="SET2" s="1835"/>
      <c r="SEU2" s="1835"/>
      <c r="SEV2" s="1835"/>
      <c r="SEW2" s="1835"/>
      <c r="SEX2" s="1835"/>
      <c r="SEY2" s="1835"/>
      <c r="SEZ2" s="1835"/>
      <c r="SFA2" s="1835"/>
      <c r="SFB2" s="1835"/>
      <c r="SFC2" s="1835"/>
      <c r="SFD2" s="1835"/>
      <c r="SFE2" s="1835"/>
      <c r="SFF2" s="1835"/>
      <c r="SFG2" s="1835"/>
      <c r="SFH2" s="1835"/>
      <c r="SFI2" s="1835"/>
      <c r="SFJ2" s="1835"/>
      <c r="SFK2" s="1835"/>
      <c r="SFL2" s="1835"/>
      <c r="SFM2" s="1835"/>
      <c r="SFN2" s="1835"/>
      <c r="SFO2" s="1835"/>
      <c r="SFP2" s="1835"/>
      <c r="SFQ2" s="1835"/>
      <c r="SFR2" s="1835"/>
      <c r="SFS2" s="1835"/>
      <c r="SFT2" s="1835"/>
      <c r="SFU2" s="1835"/>
      <c r="SFV2" s="1835"/>
      <c r="SFW2" s="1835"/>
      <c r="SFX2" s="1835"/>
      <c r="SFY2" s="1835"/>
      <c r="SFZ2" s="1835"/>
      <c r="SGA2" s="1835"/>
      <c r="SGB2" s="1835"/>
      <c r="SGC2" s="1835"/>
      <c r="SGD2" s="1835"/>
      <c r="SGE2" s="1835"/>
      <c r="SGF2" s="1835"/>
      <c r="SGG2" s="1835"/>
      <c r="SGH2" s="1835"/>
      <c r="SGI2" s="1835"/>
      <c r="SGJ2" s="1835"/>
      <c r="SGK2" s="1835"/>
      <c r="SGL2" s="1835"/>
      <c r="SGM2" s="1835"/>
      <c r="SGN2" s="1835"/>
      <c r="SGO2" s="1835"/>
      <c r="SGP2" s="1835"/>
      <c r="SGQ2" s="1835"/>
      <c r="SGR2" s="1835"/>
      <c r="SGS2" s="1835"/>
      <c r="SGT2" s="1835"/>
      <c r="SGU2" s="1835"/>
      <c r="SGV2" s="1835"/>
      <c r="SGW2" s="1835"/>
      <c r="SGX2" s="1835"/>
      <c r="SGY2" s="1835"/>
      <c r="SGZ2" s="1835"/>
      <c r="SHA2" s="1835"/>
      <c r="SHB2" s="1835"/>
      <c r="SHC2" s="1835"/>
      <c r="SHD2" s="1835"/>
      <c r="SHE2" s="1835"/>
      <c r="SHF2" s="1835"/>
      <c r="SHG2" s="1835"/>
      <c r="SHH2" s="1835"/>
      <c r="SHI2" s="1835"/>
      <c r="SHJ2" s="1835"/>
      <c r="SHK2" s="1835"/>
      <c r="SHL2" s="1835"/>
      <c r="SHM2" s="1835"/>
      <c r="SHN2" s="1835"/>
      <c r="SHO2" s="1835"/>
      <c r="SHP2" s="1835"/>
      <c r="SHQ2" s="1835"/>
      <c r="SHR2" s="1835"/>
      <c r="SHS2" s="1835"/>
      <c r="SHT2" s="1835"/>
      <c r="SHU2" s="1835"/>
      <c r="SHV2" s="1835"/>
      <c r="SHW2" s="1835"/>
      <c r="SHX2" s="1835"/>
      <c r="SHY2" s="1835"/>
      <c r="SHZ2" s="1835"/>
      <c r="SIA2" s="1835"/>
      <c r="SIB2" s="1835"/>
      <c r="SIC2" s="1835"/>
      <c r="SID2" s="1835"/>
      <c r="SIE2" s="1835"/>
      <c r="SIF2" s="1835"/>
      <c r="SIG2" s="1835"/>
      <c r="SIH2" s="1835"/>
      <c r="SII2" s="1835"/>
      <c r="SIJ2" s="1835"/>
      <c r="SIK2" s="1835"/>
      <c r="SIL2" s="1835"/>
      <c r="SIM2" s="1835"/>
      <c r="SIN2" s="1835"/>
      <c r="SIO2" s="1835"/>
      <c r="SIP2" s="1835"/>
      <c r="SIQ2" s="1835"/>
      <c r="SIR2" s="1835"/>
      <c r="SIS2" s="1835"/>
      <c r="SIT2" s="1835"/>
      <c r="SIU2" s="1835"/>
      <c r="SIV2" s="1835"/>
      <c r="SIW2" s="1835"/>
      <c r="SIX2" s="1835"/>
      <c r="SIY2" s="1835"/>
      <c r="SIZ2" s="1835"/>
      <c r="SJA2" s="1835"/>
      <c r="SJB2" s="1835"/>
      <c r="SJC2" s="1835"/>
      <c r="SJD2" s="1835"/>
      <c r="SJE2" s="1835"/>
      <c r="SJF2" s="1835"/>
      <c r="SJG2" s="1835"/>
      <c r="SJH2" s="1835"/>
      <c r="SJI2" s="1835"/>
      <c r="SJJ2" s="1835"/>
      <c r="SJK2" s="1835"/>
      <c r="SJL2" s="1835"/>
      <c r="SJM2" s="1835"/>
      <c r="SJN2" s="1835"/>
      <c r="SJO2" s="1835"/>
      <c r="SJP2" s="1835"/>
      <c r="SJQ2" s="1835"/>
      <c r="SJR2" s="1835"/>
      <c r="SJS2" s="1835"/>
      <c r="SJT2" s="1835"/>
      <c r="SJU2" s="1835"/>
      <c r="SJV2" s="1835"/>
      <c r="SJW2" s="1835"/>
      <c r="SJX2" s="1835"/>
      <c r="SJY2" s="1835"/>
      <c r="SJZ2" s="1835"/>
      <c r="SKA2" s="1835"/>
      <c r="SKB2" s="1835"/>
      <c r="SKC2" s="1835"/>
      <c r="SKD2" s="1835"/>
      <c r="SKE2" s="1835"/>
      <c r="SKF2" s="1835"/>
      <c r="SKG2" s="1835"/>
      <c r="SKH2" s="1835"/>
      <c r="SKI2" s="1835"/>
      <c r="SKJ2" s="1835"/>
      <c r="SKK2" s="1835"/>
      <c r="SKL2" s="1835"/>
      <c r="SKM2" s="1835"/>
      <c r="SKN2" s="1835"/>
      <c r="SKO2" s="1835"/>
      <c r="SKP2" s="1835"/>
      <c r="SKQ2" s="1835"/>
      <c r="SKR2" s="1835"/>
      <c r="SKS2" s="1835"/>
      <c r="SKT2" s="1835"/>
      <c r="SKU2" s="1835"/>
      <c r="SKV2" s="1835"/>
      <c r="SKW2" s="1835"/>
      <c r="SKX2" s="1835"/>
      <c r="SKY2" s="1835"/>
      <c r="SKZ2" s="1835"/>
      <c r="SLA2" s="1835"/>
      <c r="SLB2" s="1835"/>
      <c r="SLC2" s="1835"/>
      <c r="SLD2" s="1835"/>
      <c r="SLE2" s="1835"/>
      <c r="SLF2" s="1835"/>
      <c r="SLG2" s="1835"/>
      <c r="SLH2" s="1835"/>
      <c r="SLI2" s="1835"/>
      <c r="SLJ2" s="1835"/>
      <c r="SLK2" s="1835"/>
      <c r="SLL2" s="1835"/>
      <c r="SLM2" s="1835"/>
      <c r="SLN2" s="1835"/>
      <c r="SLO2" s="1835"/>
      <c r="SLP2" s="1835"/>
      <c r="SLQ2" s="1835"/>
      <c r="SLR2" s="1835"/>
      <c r="SLS2" s="1835"/>
      <c r="SLT2" s="1835"/>
      <c r="SLU2" s="1835"/>
      <c r="SLV2" s="1835"/>
      <c r="SLW2" s="1835"/>
      <c r="SLX2" s="1835"/>
      <c r="SLY2" s="1835"/>
      <c r="SLZ2" s="1835"/>
      <c r="SMA2" s="1835"/>
      <c r="SMB2" s="1835"/>
      <c r="SMC2" s="1835"/>
      <c r="SMD2" s="1835"/>
      <c r="SME2" s="1835"/>
      <c r="SMF2" s="1835"/>
      <c r="SMG2" s="1835"/>
      <c r="SMH2" s="1835"/>
      <c r="SMI2" s="1835"/>
      <c r="SMJ2" s="1835"/>
      <c r="SMK2" s="1835"/>
      <c r="SML2" s="1835"/>
      <c r="SMM2" s="1835"/>
      <c r="SMN2" s="1835"/>
      <c r="SMO2" s="1835"/>
      <c r="SMP2" s="1835"/>
      <c r="SMQ2" s="1835"/>
      <c r="SMR2" s="1835"/>
      <c r="SMS2" s="1835"/>
      <c r="SMT2" s="1835"/>
      <c r="SMU2" s="1835"/>
      <c r="SMV2" s="1835"/>
      <c r="SMW2" s="1835"/>
      <c r="SMX2" s="1835"/>
      <c r="SMY2" s="1835"/>
      <c r="SMZ2" s="1835"/>
      <c r="SNA2" s="1835"/>
      <c r="SNB2" s="1835"/>
      <c r="SNC2" s="1835"/>
      <c r="SND2" s="1835"/>
      <c r="SNE2" s="1835"/>
      <c r="SNF2" s="1835"/>
      <c r="SNG2" s="1835"/>
      <c r="SNH2" s="1835"/>
      <c r="SNI2" s="1835"/>
      <c r="SNJ2" s="1835"/>
      <c r="SNK2" s="1835"/>
      <c r="SNL2" s="1835"/>
      <c r="SNM2" s="1835"/>
      <c r="SNN2" s="1835"/>
      <c r="SNO2" s="1835"/>
      <c r="SNP2" s="1835"/>
      <c r="SNQ2" s="1835"/>
      <c r="SNR2" s="1835"/>
      <c r="SNS2" s="1835"/>
      <c r="SNT2" s="1835"/>
      <c r="SNU2" s="1835"/>
      <c r="SNV2" s="1835"/>
      <c r="SNW2" s="1835"/>
      <c r="SNX2" s="1835"/>
      <c r="SNY2" s="1835"/>
      <c r="SNZ2" s="1835"/>
      <c r="SOA2" s="1835"/>
      <c r="SOB2" s="1835"/>
      <c r="SOC2" s="1835"/>
      <c r="SOD2" s="1835"/>
      <c r="SOE2" s="1835"/>
      <c r="SOF2" s="1835"/>
      <c r="SOG2" s="1835"/>
      <c r="SOH2" s="1835"/>
      <c r="SOI2" s="1835"/>
      <c r="SOJ2" s="1835"/>
      <c r="SOK2" s="1835"/>
      <c r="SOL2" s="1835"/>
      <c r="SOM2" s="1835"/>
      <c r="SON2" s="1835"/>
      <c r="SOO2" s="1835"/>
      <c r="SOP2" s="1835"/>
      <c r="SOQ2" s="1835"/>
      <c r="SOR2" s="1835"/>
      <c r="SOS2" s="1835"/>
      <c r="SOT2" s="1835"/>
      <c r="SOU2" s="1835"/>
      <c r="SOV2" s="1835"/>
      <c r="SOW2" s="1835"/>
      <c r="SOX2" s="1835"/>
      <c r="SOY2" s="1835"/>
      <c r="SOZ2" s="1835"/>
      <c r="SPA2" s="1835"/>
      <c r="SPB2" s="1835"/>
      <c r="SPC2" s="1835"/>
      <c r="SPD2" s="1835"/>
      <c r="SPE2" s="1835"/>
      <c r="SPF2" s="1835"/>
      <c r="SPG2" s="1835"/>
      <c r="SPH2" s="1835"/>
      <c r="SPI2" s="1835"/>
      <c r="SPJ2" s="1835"/>
      <c r="SPK2" s="1835"/>
      <c r="SPL2" s="1835"/>
      <c r="SPM2" s="1835"/>
      <c r="SPN2" s="1835"/>
      <c r="SPO2" s="1835"/>
      <c r="SPP2" s="1835"/>
      <c r="SPQ2" s="1835"/>
      <c r="SPR2" s="1835"/>
      <c r="SPS2" s="1835"/>
      <c r="SPT2" s="1835"/>
      <c r="SPU2" s="1835"/>
      <c r="SPV2" s="1835"/>
      <c r="SPW2" s="1835"/>
      <c r="SPX2" s="1835"/>
      <c r="SPY2" s="1835"/>
      <c r="SPZ2" s="1835"/>
      <c r="SQA2" s="1835"/>
      <c r="SQB2" s="1835"/>
      <c r="SQC2" s="1835"/>
      <c r="SQD2" s="1835"/>
      <c r="SQE2" s="1835"/>
      <c r="SQF2" s="1835"/>
      <c r="SQG2" s="1835"/>
      <c r="SQH2" s="1835"/>
      <c r="SQI2" s="1835"/>
      <c r="SQJ2" s="1835"/>
      <c r="SQK2" s="1835"/>
      <c r="SQL2" s="1835"/>
      <c r="SQM2" s="1835"/>
      <c r="SQN2" s="1835"/>
      <c r="SQO2" s="1835"/>
      <c r="SQP2" s="1835"/>
      <c r="SQQ2" s="1835"/>
      <c r="SQR2" s="1835"/>
      <c r="SQS2" s="1835"/>
      <c r="SQT2" s="1835"/>
      <c r="SQU2" s="1835"/>
      <c r="SQV2" s="1835"/>
      <c r="SQW2" s="1835"/>
      <c r="SQX2" s="1835"/>
      <c r="SQY2" s="1835"/>
      <c r="SQZ2" s="1835"/>
      <c r="SRA2" s="1835"/>
      <c r="SRB2" s="1835"/>
      <c r="SRC2" s="1835"/>
      <c r="SRD2" s="1835"/>
      <c r="SRE2" s="1835"/>
      <c r="SRF2" s="1835"/>
      <c r="SRG2" s="1835"/>
      <c r="SRH2" s="1835"/>
      <c r="SRI2" s="1835"/>
      <c r="SRJ2" s="1835"/>
      <c r="SRK2" s="1835"/>
      <c r="SRL2" s="1835"/>
      <c r="SRM2" s="1835"/>
      <c r="SRN2" s="1835"/>
      <c r="SRO2" s="1835"/>
      <c r="SRP2" s="1835"/>
      <c r="SRQ2" s="1835"/>
      <c r="SRR2" s="1835"/>
      <c r="SRS2" s="1835"/>
      <c r="SRT2" s="1835"/>
      <c r="SRU2" s="1835"/>
      <c r="SRV2" s="1835"/>
      <c r="SRW2" s="1835"/>
      <c r="SRX2" s="1835"/>
      <c r="SRY2" s="1835"/>
      <c r="SRZ2" s="1835"/>
      <c r="SSA2" s="1835"/>
      <c r="SSB2" s="1835"/>
      <c r="SSC2" s="1835"/>
      <c r="SSD2" s="1835"/>
      <c r="SSE2" s="1835"/>
      <c r="SSF2" s="1835"/>
      <c r="SSG2" s="1835"/>
      <c r="SSH2" s="1835"/>
      <c r="SSI2" s="1835"/>
      <c r="SSJ2" s="1835"/>
      <c r="SSK2" s="1835"/>
      <c r="SSL2" s="1835"/>
      <c r="SSM2" s="1835"/>
      <c r="SSN2" s="1835"/>
      <c r="SSO2" s="1835"/>
      <c r="SSP2" s="1835"/>
      <c r="SSQ2" s="1835"/>
      <c r="SSR2" s="1835"/>
      <c r="SSS2" s="1835"/>
      <c r="SST2" s="1835"/>
      <c r="SSU2" s="1835"/>
      <c r="SSV2" s="1835"/>
      <c r="SSW2" s="1835"/>
      <c r="SSX2" s="1835"/>
      <c r="SSY2" s="1835"/>
      <c r="SSZ2" s="1835"/>
      <c r="STA2" s="1835"/>
      <c r="STB2" s="1835"/>
      <c r="STC2" s="1835"/>
      <c r="STD2" s="1835"/>
      <c r="STE2" s="1835"/>
      <c r="STF2" s="1835"/>
      <c r="STG2" s="1835"/>
      <c r="STH2" s="1835"/>
      <c r="STI2" s="1835"/>
      <c r="STJ2" s="1835"/>
      <c r="STK2" s="1835"/>
      <c r="STL2" s="1835"/>
      <c r="STM2" s="1835"/>
      <c r="STN2" s="1835"/>
      <c r="STO2" s="1835"/>
      <c r="STP2" s="1835"/>
      <c r="STQ2" s="1835"/>
      <c r="STR2" s="1835"/>
      <c r="STS2" s="1835"/>
      <c r="STT2" s="1835"/>
      <c r="STU2" s="1835"/>
      <c r="STV2" s="1835"/>
      <c r="STW2" s="1835"/>
      <c r="STX2" s="1835"/>
      <c r="STY2" s="1835"/>
      <c r="STZ2" s="1835"/>
      <c r="SUA2" s="1835"/>
      <c r="SUB2" s="1835"/>
      <c r="SUC2" s="1835"/>
      <c r="SUD2" s="1835"/>
      <c r="SUE2" s="1835"/>
      <c r="SUF2" s="1835"/>
      <c r="SUG2" s="1835"/>
      <c r="SUH2" s="1835"/>
      <c r="SUI2" s="1835"/>
      <c r="SUJ2" s="1835"/>
      <c r="SUK2" s="1835"/>
      <c r="SUL2" s="1835"/>
      <c r="SUM2" s="1835"/>
      <c r="SUN2" s="1835"/>
      <c r="SUO2" s="1835"/>
      <c r="SUP2" s="1835"/>
      <c r="SUQ2" s="1835"/>
      <c r="SUR2" s="1835"/>
      <c r="SUS2" s="1835"/>
      <c r="SUT2" s="1835"/>
      <c r="SUU2" s="1835"/>
      <c r="SUV2" s="1835"/>
      <c r="SUW2" s="1835"/>
      <c r="SUX2" s="1835"/>
      <c r="SUY2" s="1835"/>
      <c r="SUZ2" s="1835"/>
      <c r="SVA2" s="1835"/>
      <c r="SVB2" s="1835"/>
      <c r="SVC2" s="1835"/>
      <c r="SVD2" s="1835"/>
      <c r="SVE2" s="1835"/>
      <c r="SVF2" s="1835"/>
      <c r="SVG2" s="1835"/>
      <c r="SVH2" s="1835"/>
      <c r="SVI2" s="1835"/>
      <c r="SVJ2" s="1835"/>
      <c r="SVK2" s="1835"/>
      <c r="SVL2" s="1835"/>
      <c r="SVM2" s="1835"/>
      <c r="SVN2" s="1835"/>
      <c r="SVO2" s="1835"/>
      <c r="SVP2" s="1835"/>
      <c r="SVQ2" s="1835"/>
      <c r="SVR2" s="1835"/>
      <c r="SVS2" s="1835"/>
      <c r="SVT2" s="1835"/>
      <c r="SVU2" s="1835"/>
      <c r="SVV2" s="1835"/>
      <c r="SVW2" s="1835"/>
      <c r="SVX2" s="1835"/>
      <c r="SVY2" s="1835"/>
      <c r="SVZ2" s="1835"/>
      <c r="SWA2" s="1835"/>
      <c r="SWB2" s="1835"/>
      <c r="SWC2" s="1835"/>
      <c r="SWD2" s="1835"/>
      <c r="SWE2" s="1835"/>
      <c r="SWF2" s="1835"/>
      <c r="SWG2" s="1835"/>
      <c r="SWH2" s="1835"/>
      <c r="SWI2" s="1835"/>
      <c r="SWJ2" s="1835"/>
      <c r="SWK2" s="1835"/>
      <c r="SWL2" s="1835"/>
      <c r="SWM2" s="1835"/>
      <c r="SWN2" s="1835"/>
      <c r="SWO2" s="1835"/>
      <c r="SWP2" s="1835"/>
      <c r="SWQ2" s="1835"/>
      <c r="SWR2" s="1835"/>
      <c r="SWS2" s="1835"/>
      <c r="SWT2" s="1835"/>
      <c r="SWU2" s="1835"/>
      <c r="SWV2" s="1835"/>
      <c r="SWW2" s="1835"/>
      <c r="SWX2" s="1835"/>
      <c r="SWY2" s="1835"/>
      <c r="SWZ2" s="1835"/>
      <c r="SXA2" s="1835"/>
      <c r="SXB2" s="1835"/>
      <c r="SXC2" s="1835"/>
      <c r="SXD2" s="1835"/>
      <c r="SXE2" s="1835"/>
      <c r="SXF2" s="1835"/>
      <c r="SXG2" s="1835"/>
      <c r="SXH2" s="1835"/>
      <c r="SXI2" s="1835"/>
      <c r="SXJ2" s="1835"/>
      <c r="SXK2" s="1835"/>
      <c r="SXL2" s="1835"/>
      <c r="SXM2" s="1835"/>
      <c r="SXN2" s="1835"/>
      <c r="SXO2" s="1835"/>
      <c r="SXP2" s="1835"/>
      <c r="SXQ2" s="1835"/>
      <c r="SXR2" s="1835"/>
      <c r="SXS2" s="1835"/>
      <c r="SXT2" s="1835"/>
      <c r="SXU2" s="1835"/>
      <c r="SXV2" s="1835"/>
      <c r="SXW2" s="1835"/>
      <c r="SXX2" s="1835"/>
      <c r="SXY2" s="1835"/>
      <c r="SXZ2" s="1835"/>
      <c r="SYA2" s="1835"/>
      <c r="SYB2" s="1835"/>
      <c r="SYC2" s="1835"/>
      <c r="SYD2" s="1835"/>
      <c r="SYE2" s="1835"/>
      <c r="SYF2" s="1835"/>
      <c r="SYG2" s="1835"/>
      <c r="SYH2" s="1835"/>
      <c r="SYI2" s="1835"/>
      <c r="SYJ2" s="1835"/>
      <c r="SYK2" s="1835"/>
      <c r="SYL2" s="1835"/>
      <c r="SYM2" s="1835"/>
      <c r="SYN2" s="1835"/>
      <c r="SYO2" s="1835"/>
      <c r="SYP2" s="1835"/>
      <c r="SYQ2" s="1835"/>
      <c r="SYR2" s="1835"/>
      <c r="SYS2" s="1835"/>
      <c r="SYT2" s="1835"/>
      <c r="SYU2" s="1835"/>
      <c r="SYV2" s="1835"/>
      <c r="SYW2" s="1835"/>
      <c r="SYX2" s="1835"/>
      <c r="SYY2" s="1835"/>
      <c r="SYZ2" s="1835"/>
      <c r="SZA2" s="1835"/>
      <c r="SZB2" s="1835"/>
      <c r="SZC2" s="1835"/>
      <c r="SZD2" s="1835"/>
      <c r="SZE2" s="1835"/>
      <c r="SZF2" s="1835"/>
      <c r="SZG2" s="1835"/>
      <c r="SZH2" s="1835"/>
      <c r="SZI2" s="1835"/>
      <c r="SZJ2" s="1835"/>
      <c r="SZK2" s="1835"/>
      <c r="SZL2" s="1835"/>
      <c r="SZM2" s="1835"/>
      <c r="SZN2" s="1835"/>
      <c r="SZO2" s="1835"/>
      <c r="SZP2" s="1835"/>
      <c r="SZQ2" s="1835"/>
      <c r="SZR2" s="1835"/>
      <c r="SZS2" s="1835"/>
      <c r="SZT2" s="1835"/>
      <c r="SZU2" s="1835"/>
      <c r="SZV2" s="1835"/>
      <c r="SZW2" s="1835"/>
      <c r="SZX2" s="1835"/>
      <c r="SZY2" s="1835"/>
      <c r="SZZ2" s="1835"/>
      <c r="TAA2" s="1835"/>
      <c r="TAB2" s="1835"/>
      <c r="TAC2" s="1835"/>
      <c r="TAD2" s="1835"/>
      <c r="TAE2" s="1835"/>
      <c r="TAF2" s="1835"/>
      <c r="TAG2" s="1835"/>
      <c r="TAH2" s="1835"/>
      <c r="TAI2" s="1835"/>
      <c r="TAJ2" s="1835"/>
      <c r="TAK2" s="1835"/>
      <c r="TAL2" s="1835"/>
      <c r="TAM2" s="1835"/>
      <c r="TAN2" s="1835"/>
      <c r="TAO2" s="1835"/>
      <c r="TAP2" s="1835"/>
      <c r="TAQ2" s="1835"/>
      <c r="TAR2" s="1835"/>
      <c r="TAS2" s="1835"/>
      <c r="TAT2" s="1835"/>
      <c r="TAU2" s="1835"/>
      <c r="TAV2" s="1835"/>
      <c r="TAW2" s="1835"/>
      <c r="TAX2" s="1835"/>
      <c r="TAY2" s="1835"/>
      <c r="TAZ2" s="1835"/>
      <c r="TBA2" s="1835"/>
      <c r="TBB2" s="1835"/>
      <c r="TBC2" s="1835"/>
      <c r="TBD2" s="1835"/>
      <c r="TBE2" s="1835"/>
      <c r="TBF2" s="1835"/>
      <c r="TBG2" s="1835"/>
      <c r="TBH2" s="1835"/>
      <c r="TBI2" s="1835"/>
      <c r="TBJ2" s="1835"/>
      <c r="TBK2" s="1835"/>
      <c r="TBL2" s="1835"/>
      <c r="TBM2" s="1835"/>
      <c r="TBN2" s="1835"/>
      <c r="TBO2" s="1835"/>
      <c r="TBP2" s="1835"/>
      <c r="TBQ2" s="1835"/>
      <c r="TBR2" s="1835"/>
      <c r="TBS2" s="1835"/>
      <c r="TBT2" s="1835"/>
      <c r="TBU2" s="1835"/>
      <c r="TBV2" s="1835"/>
      <c r="TBW2" s="1835"/>
      <c r="TBX2" s="1835"/>
      <c r="TBY2" s="1835"/>
      <c r="TBZ2" s="1835"/>
      <c r="TCA2" s="1835"/>
      <c r="TCB2" s="1835"/>
      <c r="TCC2" s="1835"/>
      <c r="TCD2" s="1835"/>
      <c r="TCE2" s="1835"/>
      <c r="TCF2" s="1835"/>
      <c r="TCG2" s="1835"/>
      <c r="TCH2" s="1835"/>
      <c r="TCI2" s="1835"/>
      <c r="TCJ2" s="1835"/>
      <c r="TCK2" s="1835"/>
      <c r="TCL2" s="1835"/>
      <c r="TCM2" s="1835"/>
      <c r="TCN2" s="1835"/>
      <c r="TCO2" s="1835"/>
      <c r="TCP2" s="1835"/>
      <c r="TCQ2" s="1835"/>
      <c r="TCR2" s="1835"/>
      <c r="TCS2" s="1835"/>
      <c r="TCT2" s="1835"/>
      <c r="TCU2" s="1835"/>
      <c r="TCV2" s="1835"/>
      <c r="TCW2" s="1835"/>
      <c r="TCX2" s="1835"/>
      <c r="TCY2" s="1835"/>
      <c r="TCZ2" s="1835"/>
      <c r="TDA2" s="1835"/>
      <c r="TDB2" s="1835"/>
      <c r="TDC2" s="1835"/>
      <c r="TDD2" s="1835"/>
      <c r="TDE2" s="1835"/>
      <c r="TDF2" s="1835"/>
      <c r="TDG2" s="1835"/>
      <c r="TDH2" s="1835"/>
      <c r="TDI2" s="1835"/>
      <c r="TDJ2" s="1835"/>
      <c r="TDK2" s="1835"/>
      <c r="TDL2" s="1835"/>
      <c r="TDM2" s="1835"/>
      <c r="TDN2" s="1835"/>
      <c r="TDO2" s="1835"/>
      <c r="TDP2" s="1835"/>
      <c r="TDQ2" s="1835"/>
      <c r="TDR2" s="1835"/>
      <c r="TDS2" s="1835"/>
      <c r="TDT2" s="1835"/>
      <c r="TDU2" s="1835"/>
      <c r="TDV2" s="1835"/>
      <c r="TDW2" s="1835"/>
      <c r="TDX2" s="1835"/>
      <c r="TDY2" s="1835"/>
      <c r="TDZ2" s="1835"/>
      <c r="TEA2" s="1835"/>
      <c r="TEB2" s="1835"/>
      <c r="TEC2" s="1835"/>
      <c r="TED2" s="1835"/>
      <c r="TEE2" s="1835"/>
      <c r="TEF2" s="1835"/>
      <c r="TEG2" s="1835"/>
      <c r="TEH2" s="1835"/>
      <c r="TEI2" s="1835"/>
      <c r="TEJ2" s="1835"/>
      <c r="TEK2" s="1835"/>
      <c r="TEL2" s="1835"/>
      <c r="TEM2" s="1835"/>
      <c r="TEN2" s="1835"/>
      <c r="TEO2" s="1835"/>
      <c r="TEP2" s="1835"/>
      <c r="TEQ2" s="1835"/>
      <c r="TER2" s="1835"/>
      <c r="TES2" s="1835"/>
      <c r="TET2" s="1835"/>
      <c r="TEU2" s="1835"/>
      <c r="TEV2" s="1835"/>
      <c r="TEW2" s="1835"/>
      <c r="TEX2" s="1835"/>
      <c r="TEY2" s="1835"/>
      <c r="TEZ2" s="1835"/>
      <c r="TFA2" s="1835"/>
      <c r="TFB2" s="1835"/>
      <c r="TFC2" s="1835"/>
      <c r="TFD2" s="1835"/>
      <c r="TFE2" s="1835"/>
      <c r="TFF2" s="1835"/>
      <c r="TFG2" s="1835"/>
      <c r="TFH2" s="1835"/>
      <c r="TFI2" s="1835"/>
      <c r="TFJ2" s="1835"/>
      <c r="TFK2" s="1835"/>
      <c r="TFL2" s="1835"/>
      <c r="TFM2" s="1835"/>
      <c r="TFN2" s="1835"/>
      <c r="TFO2" s="1835"/>
      <c r="TFP2" s="1835"/>
      <c r="TFQ2" s="1835"/>
      <c r="TFR2" s="1835"/>
      <c r="TFS2" s="1835"/>
      <c r="TFT2" s="1835"/>
      <c r="TFU2" s="1835"/>
      <c r="TFV2" s="1835"/>
      <c r="TFW2" s="1835"/>
      <c r="TFX2" s="1835"/>
      <c r="TFY2" s="1835"/>
      <c r="TFZ2" s="1835"/>
      <c r="TGA2" s="1835"/>
      <c r="TGB2" s="1835"/>
      <c r="TGC2" s="1835"/>
      <c r="TGD2" s="1835"/>
      <c r="TGE2" s="1835"/>
      <c r="TGF2" s="1835"/>
      <c r="TGG2" s="1835"/>
      <c r="TGH2" s="1835"/>
      <c r="TGI2" s="1835"/>
      <c r="TGJ2" s="1835"/>
      <c r="TGK2" s="1835"/>
      <c r="TGL2" s="1835"/>
      <c r="TGM2" s="1835"/>
      <c r="TGN2" s="1835"/>
      <c r="TGO2" s="1835"/>
      <c r="TGP2" s="1835"/>
      <c r="TGQ2" s="1835"/>
      <c r="TGR2" s="1835"/>
      <c r="TGS2" s="1835"/>
      <c r="TGT2" s="1835"/>
      <c r="TGU2" s="1835"/>
      <c r="TGV2" s="1835"/>
      <c r="TGW2" s="1835"/>
      <c r="TGX2" s="1835"/>
      <c r="TGY2" s="1835"/>
      <c r="TGZ2" s="1835"/>
      <c r="THA2" s="1835"/>
      <c r="THB2" s="1835"/>
      <c r="THC2" s="1835"/>
      <c r="THD2" s="1835"/>
      <c r="THE2" s="1835"/>
      <c r="THF2" s="1835"/>
      <c r="THG2" s="1835"/>
      <c r="THH2" s="1835"/>
      <c r="THI2" s="1835"/>
      <c r="THJ2" s="1835"/>
      <c r="THK2" s="1835"/>
      <c r="THL2" s="1835"/>
      <c r="THM2" s="1835"/>
      <c r="THN2" s="1835"/>
      <c r="THO2" s="1835"/>
      <c r="THP2" s="1835"/>
      <c r="THQ2" s="1835"/>
      <c r="THR2" s="1835"/>
      <c r="THS2" s="1835"/>
      <c r="THT2" s="1835"/>
      <c r="THU2" s="1835"/>
      <c r="THV2" s="1835"/>
      <c r="THW2" s="1835"/>
      <c r="THX2" s="1835"/>
      <c r="THY2" s="1835"/>
      <c r="THZ2" s="1835"/>
      <c r="TIA2" s="1835"/>
      <c r="TIB2" s="1835"/>
      <c r="TIC2" s="1835"/>
      <c r="TID2" s="1835"/>
      <c r="TIE2" s="1835"/>
      <c r="TIF2" s="1835"/>
      <c r="TIG2" s="1835"/>
      <c r="TIH2" s="1835"/>
      <c r="TII2" s="1835"/>
      <c r="TIJ2" s="1835"/>
      <c r="TIK2" s="1835"/>
      <c r="TIL2" s="1835"/>
      <c r="TIM2" s="1835"/>
      <c r="TIN2" s="1835"/>
      <c r="TIO2" s="1835"/>
      <c r="TIP2" s="1835"/>
      <c r="TIQ2" s="1835"/>
      <c r="TIR2" s="1835"/>
      <c r="TIS2" s="1835"/>
      <c r="TIT2" s="1835"/>
      <c r="TIU2" s="1835"/>
      <c r="TIV2" s="1835"/>
      <c r="TIW2" s="1835"/>
      <c r="TIX2" s="1835"/>
      <c r="TIY2" s="1835"/>
      <c r="TIZ2" s="1835"/>
      <c r="TJA2" s="1835"/>
      <c r="TJB2" s="1835"/>
      <c r="TJC2" s="1835"/>
      <c r="TJD2" s="1835"/>
      <c r="TJE2" s="1835"/>
      <c r="TJF2" s="1835"/>
      <c r="TJG2" s="1835"/>
      <c r="TJH2" s="1835"/>
      <c r="TJI2" s="1835"/>
      <c r="TJJ2" s="1835"/>
      <c r="TJK2" s="1835"/>
      <c r="TJL2" s="1835"/>
      <c r="TJM2" s="1835"/>
      <c r="TJN2" s="1835"/>
      <c r="TJO2" s="1835"/>
      <c r="TJP2" s="1835"/>
      <c r="TJQ2" s="1835"/>
      <c r="TJR2" s="1835"/>
      <c r="TJS2" s="1835"/>
      <c r="TJT2" s="1835"/>
      <c r="TJU2" s="1835"/>
      <c r="TJV2" s="1835"/>
      <c r="TJW2" s="1835"/>
      <c r="TJX2" s="1835"/>
      <c r="TJY2" s="1835"/>
      <c r="TJZ2" s="1835"/>
      <c r="TKA2" s="1835"/>
      <c r="TKB2" s="1835"/>
      <c r="TKC2" s="1835"/>
      <c r="TKD2" s="1835"/>
      <c r="TKE2" s="1835"/>
      <c r="TKF2" s="1835"/>
      <c r="TKG2" s="1835"/>
      <c r="TKH2" s="1835"/>
      <c r="TKI2" s="1835"/>
      <c r="TKJ2" s="1835"/>
      <c r="TKK2" s="1835"/>
      <c r="TKL2" s="1835"/>
      <c r="TKM2" s="1835"/>
      <c r="TKN2" s="1835"/>
      <c r="TKO2" s="1835"/>
      <c r="TKP2" s="1835"/>
      <c r="TKQ2" s="1835"/>
      <c r="TKR2" s="1835"/>
      <c r="TKS2" s="1835"/>
      <c r="TKT2" s="1835"/>
      <c r="TKU2" s="1835"/>
      <c r="TKV2" s="1835"/>
      <c r="TKW2" s="1835"/>
      <c r="TKX2" s="1835"/>
      <c r="TKY2" s="1835"/>
      <c r="TKZ2" s="1835"/>
      <c r="TLA2" s="1835"/>
      <c r="TLB2" s="1835"/>
      <c r="TLC2" s="1835"/>
      <c r="TLD2" s="1835"/>
      <c r="TLE2" s="1835"/>
      <c r="TLF2" s="1835"/>
      <c r="TLG2" s="1835"/>
      <c r="TLH2" s="1835"/>
      <c r="TLI2" s="1835"/>
      <c r="TLJ2" s="1835"/>
      <c r="TLK2" s="1835"/>
      <c r="TLL2" s="1835"/>
      <c r="TLM2" s="1835"/>
      <c r="TLN2" s="1835"/>
      <c r="TLO2" s="1835"/>
      <c r="TLP2" s="1835"/>
      <c r="TLQ2" s="1835"/>
      <c r="TLR2" s="1835"/>
      <c r="TLS2" s="1835"/>
      <c r="TLT2" s="1835"/>
      <c r="TLU2" s="1835"/>
      <c r="TLV2" s="1835"/>
      <c r="TLW2" s="1835"/>
      <c r="TLX2" s="1835"/>
      <c r="TLY2" s="1835"/>
      <c r="TLZ2" s="1835"/>
      <c r="TMA2" s="1835"/>
      <c r="TMB2" s="1835"/>
      <c r="TMC2" s="1835"/>
      <c r="TMD2" s="1835"/>
      <c r="TME2" s="1835"/>
      <c r="TMF2" s="1835"/>
      <c r="TMG2" s="1835"/>
      <c r="TMH2" s="1835"/>
      <c r="TMI2" s="1835"/>
      <c r="TMJ2" s="1835"/>
      <c r="TMK2" s="1835"/>
      <c r="TML2" s="1835"/>
      <c r="TMM2" s="1835"/>
      <c r="TMN2" s="1835"/>
      <c r="TMO2" s="1835"/>
      <c r="TMP2" s="1835"/>
      <c r="TMQ2" s="1835"/>
      <c r="TMR2" s="1835"/>
      <c r="TMS2" s="1835"/>
      <c r="TMT2" s="1835"/>
      <c r="TMU2" s="1835"/>
      <c r="TMV2" s="1835"/>
      <c r="TMW2" s="1835"/>
      <c r="TMX2" s="1835"/>
      <c r="TMY2" s="1835"/>
      <c r="TMZ2" s="1835"/>
      <c r="TNA2" s="1835"/>
      <c r="TNB2" s="1835"/>
      <c r="TNC2" s="1835"/>
      <c r="TND2" s="1835"/>
      <c r="TNE2" s="1835"/>
      <c r="TNF2" s="1835"/>
      <c r="TNG2" s="1835"/>
      <c r="TNH2" s="1835"/>
      <c r="TNI2" s="1835"/>
      <c r="TNJ2" s="1835"/>
      <c r="TNK2" s="1835"/>
      <c r="TNL2" s="1835"/>
      <c r="TNM2" s="1835"/>
      <c r="TNN2" s="1835"/>
      <c r="TNO2" s="1835"/>
      <c r="TNP2" s="1835"/>
      <c r="TNQ2" s="1835"/>
      <c r="TNR2" s="1835"/>
      <c r="TNS2" s="1835"/>
      <c r="TNT2" s="1835"/>
      <c r="TNU2" s="1835"/>
      <c r="TNV2" s="1835"/>
      <c r="TNW2" s="1835"/>
      <c r="TNX2" s="1835"/>
      <c r="TNY2" s="1835"/>
      <c r="TNZ2" s="1835"/>
      <c r="TOA2" s="1835"/>
      <c r="TOB2" s="1835"/>
      <c r="TOC2" s="1835"/>
      <c r="TOD2" s="1835"/>
      <c r="TOE2" s="1835"/>
      <c r="TOF2" s="1835"/>
      <c r="TOG2" s="1835"/>
      <c r="TOH2" s="1835"/>
      <c r="TOI2" s="1835"/>
      <c r="TOJ2" s="1835"/>
      <c r="TOK2" s="1835"/>
      <c r="TOL2" s="1835"/>
      <c r="TOM2" s="1835"/>
      <c r="TON2" s="1835"/>
      <c r="TOO2" s="1835"/>
      <c r="TOP2" s="1835"/>
      <c r="TOQ2" s="1835"/>
      <c r="TOR2" s="1835"/>
      <c r="TOS2" s="1835"/>
      <c r="TOT2" s="1835"/>
      <c r="TOU2" s="1835"/>
      <c r="TOV2" s="1835"/>
      <c r="TOW2" s="1835"/>
      <c r="TOX2" s="1835"/>
      <c r="TOY2" s="1835"/>
      <c r="TOZ2" s="1835"/>
      <c r="TPA2" s="1835"/>
      <c r="TPB2" s="1835"/>
      <c r="TPC2" s="1835"/>
      <c r="TPD2" s="1835"/>
      <c r="TPE2" s="1835"/>
      <c r="TPF2" s="1835"/>
      <c r="TPG2" s="1835"/>
      <c r="TPH2" s="1835"/>
      <c r="TPI2" s="1835"/>
      <c r="TPJ2" s="1835"/>
      <c r="TPK2" s="1835"/>
      <c r="TPL2" s="1835"/>
      <c r="TPM2" s="1835"/>
      <c r="TPN2" s="1835"/>
      <c r="TPO2" s="1835"/>
      <c r="TPP2" s="1835"/>
      <c r="TPQ2" s="1835"/>
      <c r="TPR2" s="1835"/>
      <c r="TPS2" s="1835"/>
      <c r="TPT2" s="1835"/>
      <c r="TPU2" s="1835"/>
      <c r="TPV2" s="1835"/>
      <c r="TPW2" s="1835"/>
      <c r="TPX2" s="1835"/>
      <c r="TPY2" s="1835"/>
      <c r="TPZ2" s="1835"/>
      <c r="TQA2" s="1835"/>
      <c r="TQB2" s="1835"/>
      <c r="TQC2" s="1835"/>
      <c r="TQD2" s="1835"/>
      <c r="TQE2" s="1835"/>
      <c r="TQF2" s="1835"/>
      <c r="TQG2" s="1835"/>
      <c r="TQH2" s="1835"/>
      <c r="TQI2" s="1835"/>
      <c r="TQJ2" s="1835"/>
      <c r="TQK2" s="1835"/>
      <c r="TQL2" s="1835"/>
      <c r="TQM2" s="1835"/>
      <c r="TQN2" s="1835"/>
      <c r="TQO2" s="1835"/>
      <c r="TQP2" s="1835"/>
      <c r="TQQ2" s="1835"/>
      <c r="TQR2" s="1835"/>
      <c r="TQS2" s="1835"/>
      <c r="TQT2" s="1835"/>
      <c r="TQU2" s="1835"/>
      <c r="TQV2" s="1835"/>
      <c r="TQW2" s="1835"/>
      <c r="TQX2" s="1835"/>
      <c r="TQY2" s="1835"/>
      <c r="TQZ2" s="1835"/>
      <c r="TRA2" s="1835"/>
      <c r="TRB2" s="1835"/>
      <c r="TRC2" s="1835"/>
      <c r="TRD2" s="1835"/>
      <c r="TRE2" s="1835"/>
      <c r="TRF2" s="1835"/>
      <c r="TRG2" s="1835"/>
      <c r="TRH2" s="1835"/>
      <c r="TRI2" s="1835"/>
      <c r="TRJ2" s="1835"/>
      <c r="TRK2" s="1835"/>
      <c r="TRL2" s="1835"/>
      <c r="TRM2" s="1835"/>
      <c r="TRN2" s="1835"/>
      <c r="TRO2" s="1835"/>
      <c r="TRP2" s="1835"/>
      <c r="TRQ2" s="1835"/>
      <c r="TRR2" s="1835"/>
      <c r="TRS2" s="1835"/>
      <c r="TRT2" s="1835"/>
      <c r="TRU2" s="1835"/>
      <c r="TRV2" s="1835"/>
      <c r="TRW2" s="1835"/>
      <c r="TRX2" s="1835"/>
      <c r="TRY2" s="1835"/>
      <c r="TRZ2" s="1835"/>
      <c r="TSA2" s="1835"/>
      <c r="TSB2" s="1835"/>
      <c r="TSC2" s="1835"/>
      <c r="TSD2" s="1835"/>
      <c r="TSE2" s="1835"/>
      <c r="TSF2" s="1835"/>
      <c r="TSG2" s="1835"/>
      <c r="TSH2" s="1835"/>
      <c r="TSI2" s="1835"/>
      <c r="TSJ2" s="1835"/>
      <c r="TSK2" s="1835"/>
      <c r="TSL2" s="1835"/>
      <c r="TSM2" s="1835"/>
      <c r="TSN2" s="1835"/>
      <c r="TSO2" s="1835"/>
      <c r="TSP2" s="1835"/>
      <c r="TSQ2" s="1835"/>
      <c r="TSR2" s="1835"/>
      <c r="TSS2" s="1835"/>
      <c r="TST2" s="1835"/>
      <c r="TSU2" s="1835"/>
      <c r="TSV2" s="1835"/>
      <c r="TSW2" s="1835"/>
      <c r="TSX2" s="1835"/>
      <c r="TSY2" s="1835"/>
      <c r="TSZ2" s="1835"/>
      <c r="TTA2" s="1835"/>
      <c r="TTB2" s="1835"/>
      <c r="TTC2" s="1835"/>
      <c r="TTD2" s="1835"/>
      <c r="TTE2" s="1835"/>
      <c r="TTF2" s="1835"/>
      <c r="TTG2" s="1835"/>
      <c r="TTH2" s="1835"/>
      <c r="TTI2" s="1835"/>
      <c r="TTJ2" s="1835"/>
      <c r="TTK2" s="1835"/>
      <c r="TTL2" s="1835"/>
      <c r="TTM2" s="1835"/>
      <c r="TTN2" s="1835"/>
      <c r="TTO2" s="1835"/>
      <c r="TTP2" s="1835"/>
      <c r="TTQ2" s="1835"/>
      <c r="TTR2" s="1835"/>
      <c r="TTS2" s="1835"/>
      <c r="TTT2" s="1835"/>
      <c r="TTU2" s="1835"/>
      <c r="TTV2" s="1835"/>
      <c r="TTW2" s="1835"/>
      <c r="TTX2" s="1835"/>
      <c r="TTY2" s="1835"/>
      <c r="TTZ2" s="1835"/>
      <c r="TUA2" s="1835"/>
      <c r="TUB2" s="1835"/>
      <c r="TUC2" s="1835"/>
      <c r="TUD2" s="1835"/>
      <c r="TUE2" s="1835"/>
      <c r="TUF2" s="1835"/>
      <c r="TUG2" s="1835"/>
      <c r="TUH2" s="1835"/>
      <c r="TUI2" s="1835"/>
      <c r="TUJ2" s="1835"/>
      <c r="TUK2" s="1835"/>
      <c r="TUL2" s="1835"/>
      <c r="TUM2" s="1835"/>
      <c r="TUN2" s="1835"/>
      <c r="TUO2" s="1835"/>
      <c r="TUP2" s="1835"/>
      <c r="TUQ2" s="1835"/>
      <c r="TUR2" s="1835"/>
      <c r="TUS2" s="1835"/>
      <c r="TUT2" s="1835"/>
      <c r="TUU2" s="1835"/>
      <c r="TUV2" s="1835"/>
      <c r="TUW2" s="1835"/>
      <c r="TUX2" s="1835"/>
      <c r="TUY2" s="1835"/>
      <c r="TUZ2" s="1835"/>
      <c r="TVA2" s="1835"/>
      <c r="TVB2" s="1835"/>
      <c r="TVC2" s="1835"/>
      <c r="TVD2" s="1835"/>
      <c r="TVE2" s="1835"/>
      <c r="TVF2" s="1835"/>
      <c r="TVG2" s="1835"/>
      <c r="TVH2" s="1835"/>
      <c r="TVI2" s="1835"/>
      <c r="TVJ2" s="1835"/>
      <c r="TVK2" s="1835"/>
      <c r="TVL2" s="1835"/>
      <c r="TVM2" s="1835"/>
      <c r="TVN2" s="1835"/>
      <c r="TVO2" s="1835"/>
      <c r="TVP2" s="1835"/>
      <c r="TVQ2" s="1835"/>
      <c r="TVR2" s="1835"/>
      <c r="TVS2" s="1835"/>
      <c r="TVT2" s="1835"/>
      <c r="TVU2" s="1835"/>
      <c r="TVV2" s="1835"/>
      <c r="TVW2" s="1835"/>
      <c r="TVX2" s="1835"/>
      <c r="TVY2" s="1835"/>
      <c r="TVZ2" s="1835"/>
      <c r="TWA2" s="1835"/>
      <c r="TWB2" s="1835"/>
      <c r="TWC2" s="1835"/>
      <c r="TWD2" s="1835"/>
      <c r="TWE2" s="1835"/>
      <c r="TWF2" s="1835"/>
      <c r="TWG2" s="1835"/>
      <c r="TWH2" s="1835"/>
      <c r="TWI2" s="1835"/>
      <c r="TWJ2" s="1835"/>
      <c r="TWK2" s="1835"/>
      <c r="TWL2" s="1835"/>
      <c r="TWM2" s="1835"/>
      <c r="TWN2" s="1835"/>
      <c r="TWO2" s="1835"/>
      <c r="TWP2" s="1835"/>
      <c r="TWQ2" s="1835"/>
      <c r="TWR2" s="1835"/>
      <c r="TWS2" s="1835"/>
      <c r="TWT2" s="1835"/>
      <c r="TWU2" s="1835"/>
      <c r="TWV2" s="1835"/>
      <c r="TWW2" s="1835"/>
      <c r="TWX2" s="1835"/>
      <c r="TWY2" s="1835"/>
      <c r="TWZ2" s="1835"/>
      <c r="TXA2" s="1835"/>
      <c r="TXB2" s="1835"/>
      <c r="TXC2" s="1835"/>
      <c r="TXD2" s="1835"/>
      <c r="TXE2" s="1835"/>
      <c r="TXF2" s="1835"/>
      <c r="TXG2" s="1835"/>
      <c r="TXH2" s="1835"/>
      <c r="TXI2" s="1835"/>
      <c r="TXJ2" s="1835"/>
      <c r="TXK2" s="1835"/>
      <c r="TXL2" s="1835"/>
      <c r="TXM2" s="1835"/>
      <c r="TXN2" s="1835"/>
      <c r="TXO2" s="1835"/>
      <c r="TXP2" s="1835"/>
      <c r="TXQ2" s="1835"/>
      <c r="TXR2" s="1835"/>
      <c r="TXS2" s="1835"/>
      <c r="TXT2" s="1835"/>
      <c r="TXU2" s="1835"/>
      <c r="TXV2" s="1835"/>
      <c r="TXW2" s="1835"/>
      <c r="TXX2" s="1835"/>
      <c r="TXY2" s="1835"/>
      <c r="TXZ2" s="1835"/>
      <c r="TYA2" s="1835"/>
      <c r="TYB2" s="1835"/>
      <c r="TYC2" s="1835"/>
      <c r="TYD2" s="1835"/>
      <c r="TYE2" s="1835"/>
      <c r="TYF2" s="1835"/>
      <c r="TYG2" s="1835"/>
      <c r="TYH2" s="1835"/>
      <c r="TYI2" s="1835"/>
      <c r="TYJ2" s="1835"/>
      <c r="TYK2" s="1835"/>
      <c r="TYL2" s="1835"/>
      <c r="TYM2" s="1835"/>
      <c r="TYN2" s="1835"/>
      <c r="TYO2" s="1835"/>
      <c r="TYP2" s="1835"/>
      <c r="TYQ2" s="1835"/>
      <c r="TYR2" s="1835"/>
      <c r="TYS2" s="1835"/>
      <c r="TYT2" s="1835"/>
      <c r="TYU2" s="1835"/>
      <c r="TYV2" s="1835"/>
      <c r="TYW2" s="1835"/>
      <c r="TYX2" s="1835"/>
      <c r="TYY2" s="1835"/>
      <c r="TYZ2" s="1835"/>
      <c r="TZA2" s="1835"/>
      <c r="TZB2" s="1835"/>
      <c r="TZC2" s="1835"/>
      <c r="TZD2" s="1835"/>
      <c r="TZE2" s="1835"/>
      <c r="TZF2" s="1835"/>
      <c r="TZG2" s="1835"/>
      <c r="TZH2" s="1835"/>
      <c r="TZI2" s="1835"/>
      <c r="TZJ2" s="1835"/>
      <c r="TZK2" s="1835"/>
      <c r="TZL2" s="1835"/>
      <c r="TZM2" s="1835"/>
      <c r="TZN2" s="1835"/>
      <c r="TZO2" s="1835"/>
      <c r="TZP2" s="1835"/>
      <c r="TZQ2" s="1835"/>
      <c r="TZR2" s="1835"/>
      <c r="TZS2" s="1835"/>
      <c r="TZT2" s="1835"/>
      <c r="TZU2" s="1835"/>
      <c r="TZV2" s="1835"/>
      <c r="TZW2" s="1835"/>
      <c r="TZX2" s="1835"/>
      <c r="TZY2" s="1835"/>
      <c r="TZZ2" s="1835"/>
      <c r="UAA2" s="1835"/>
      <c r="UAB2" s="1835"/>
      <c r="UAC2" s="1835"/>
      <c r="UAD2" s="1835"/>
      <c r="UAE2" s="1835"/>
      <c r="UAF2" s="1835"/>
      <c r="UAG2" s="1835"/>
      <c r="UAH2" s="1835"/>
      <c r="UAI2" s="1835"/>
      <c r="UAJ2" s="1835"/>
      <c r="UAK2" s="1835"/>
      <c r="UAL2" s="1835"/>
      <c r="UAM2" s="1835"/>
      <c r="UAN2" s="1835"/>
      <c r="UAO2" s="1835"/>
      <c r="UAP2" s="1835"/>
      <c r="UAQ2" s="1835"/>
      <c r="UAR2" s="1835"/>
      <c r="UAS2" s="1835"/>
      <c r="UAT2" s="1835"/>
      <c r="UAU2" s="1835"/>
      <c r="UAV2" s="1835"/>
      <c r="UAW2" s="1835"/>
      <c r="UAX2" s="1835"/>
      <c r="UAY2" s="1835"/>
      <c r="UAZ2" s="1835"/>
      <c r="UBA2" s="1835"/>
      <c r="UBB2" s="1835"/>
      <c r="UBC2" s="1835"/>
      <c r="UBD2" s="1835"/>
      <c r="UBE2" s="1835"/>
      <c r="UBF2" s="1835"/>
      <c r="UBG2" s="1835"/>
      <c r="UBH2" s="1835"/>
      <c r="UBI2" s="1835"/>
      <c r="UBJ2" s="1835"/>
      <c r="UBK2" s="1835"/>
      <c r="UBL2" s="1835"/>
      <c r="UBM2" s="1835"/>
      <c r="UBN2" s="1835"/>
      <c r="UBO2" s="1835"/>
      <c r="UBP2" s="1835"/>
      <c r="UBQ2" s="1835"/>
      <c r="UBR2" s="1835"/>
      <c r="UBS2" s="1835"/>
      <c r="UBT2" s="1835"/>
      <c r="UBU2" s="1835"/>
      <c r="UBV2" s="1835"/>
      <c r="UBW2" s="1835"/>
      <c r="UBX2" s="1835"/>
      <c r="UBY2" s="1835"/>
      <c r="UBZ2" s="1835"/>
      <c r="UCA2" s="1835"/>
      <c r="UCB2" s="1835"/>
      <c r="UCC2" s="1835"/>
      <c r="UCD2" s="1835"/>
      <c r="UCE2" s="1835"/>
      <c r="UCF2" s="1835"/>
      <c r="UCG2" s="1835"/>
      <c r="UCH2" s="1835"/>
      <c r="UCI2" s="1835"/>
      <c r="UCJ2" s="1835"/>
      <c r="UCK2" s="1835"/>
      <c r="UCL2" s="1835"/>
      <c r="UCM2" s="1835"/>
      <c r="UCN2" s="1835"/>
      <c r="UCO2" s="1835"/>
      <c r="UCP2" s="1835"/>
      <c r="UCQ2" s="1835"/>
      <c r="UCR2" s="1835"/>
      <c r="UCS2" s="1835"/>
      <c r="UCT2" s="1835"/>
      <c r="UCU2" s="1835"/>
      <c r="UCV2" s="1835"/>
      <c r="UCW2" s="1835"/>
      <c r="UCX2" s="1835"/>
      <c r="UCY2" s="1835"/>
      <c r="UCZ2" s="1835"/>
      <c r="UDA2" s="1835"/>
      <c r="UDB2" s="1835"/>
      <c r="UDC2" s="1835"/>
      <c r="UDD2" s="1835"/>
      <c r="UDE2" s="1835"/>
      <c r="UDF2" s="1835"/>
      <c r="UDG2" s="1835"/>
      <c r="UDH2" s="1835"/>
      <c r="UDI2" s="1835"/>
      <c r="UDJ2" s="1835"/>
      <c r="UDK2" s="1835"/>
      <c r="UDL2" s="1835"/>
      <c r="UDM2" s="1835"/>
      <c r="UDN2" s="1835"/>
      <c r="UDO2" s="1835"/>
      <c r="UDP2" s="1835"/>
      <c r="UDQ2" s="1835"/>
      <c r="UDR2" s="1835"/>
      <c r="UDS2" s="1835"/>
      <c r="UDT2" s="1835"/>
      <c r="UDU2" s="1835"/>
      <c r="UDV2" s="1835"/>
      <c r="UDW2" s="1835"/>
      <c r="UDX2" s="1835"/>
      <c r="UDY2" s="1835"/>
      <c r="UDZ2" s="1835"/>
      <c r="UEA2" s="1835"/>
      <c r="UEB2" s="1835"/>
      <c r="UEC2" s="1835"/>
      <c r="UED2" s="1835"/>
      <c r="UEE2" s="1835"/>
      <c r="UEF2" s="1835"/>
      <c r="UEG2" s="1835"/>
      <c r="UEH2" s="1835"/>
      <c r="UEI2" s="1835"/>
      <c r="UEJ2" s="1835"/>
      <c r="UEK2" s="1835"/>
      <c r="UEL2" s="1835"/>
      <c r="UEM2" s="1835"/>
      <c r="UEN2" s="1835"/>
      <c r="UEO2" s="1835"/>
      <c r="UEP2" s="1835"/>
      <c r="UEQ2" s="1835"/>
      <c r="UER2" s="1835"/>
      <c r="UES2" s="1835"/>
      <c r="UET2" s="1835"/>
      <c r="UEU2" s="1835"/>
      <c r="UEV2" s="1835"/>
      <c r="UEW2" s="1835"/>
      <c r="UEX2" s="1835"/>
      <c r="UEY2" s="1835"/>
      <c r="UEZ2" s="1835"/>
      <c r="UFA2" s="1835"/>
      <c r="UFB2" s="1835"/>
      <c r="UFC2" s="1835"/>
      <c r="UFD2" s="1835"/>
      <c r="UFE2" s="1835"/>
      <c r="UFF2" s="1835"/>
      <c r="UFG2" s="1835"/>
      <c r="UFH2" s="1835"/>
      <c r="UFI2" s="1835"/>
      <c r="UFJ2" s="1835"/>
      <c r="UFK2" s="1835"/>
      <c r="UFL2" s="1835"/>
      <c r="UFM2" s="1835"/>
      <c r="UFN2" s="1835"/>
      <c r="UFO2" s="1835"/>
      <c r="UFP2" s="1835"/>
      <c r="UFQ2" s="1835"/>
      <c r="UFR2" s="1835"/>
      <c r="UFS2" s="1835"/>
      <c r="UFT2" s="1835"/>
      <c r="UFU2" s="1835"/>
      <c r="UFV2" s="1835"/>
      <c r="UFW2" s="1835"/>
      <c r="UFX2" s="1835"/>
      <c r="UFY2" s="1835"/>
      <c r="UFZ2" s="1835"/>
      <c r="UGA2" s="1835"/>
      <c r="UGB2" s="1835"/>
      <c r="UGC2" s="1835"/>
      <c r="UGD2" s="1835"/>
      <c r="UGE2" s="1835"/>
      <c r="UGF2" s="1835"/>
      <c r="UGG2" s="1835"/>
      <c r="UGH2" s="1835"/>
      <c r="UGI2" s="1835"/>
      <c r="UGJ2" s="1835"/>
      <c r="UGK2" s="1835"/>
      <c r="UGL2" s="1835"/>
      <c r="UGM2" s="1835"/>
      <c r="UGN2" s="1835"/>
      <c r="UGO2" s="1835"/>
      <c r="UGP2" s="1835"/>
      <c r="UGQ2" s="1835"/>
      <c r="UGR2" s="1835"/>
      <c r="UGS2" s="1835"/>
      <c r="UGT2" s="1835"/>
      <c r="UGU2" s="1835"/>
      <c r="UGV2" s="1835"/>
      <c r="UGW2" s="1835"/>
      <c r="UGX2" s="1835"/>
      <c r="UGY2" s="1835"/>
      <c r="UGZ2" s="1835"/>
      <c r="UHA2" s="1835"/>
      <c r="UHB2" s="1835"/>
      <c r="UHC2" s="1835"/>
      <c r="UHD2" s="1835"/>
      <c r="UHE2" s="1835"/>
      <c r="UHF2" s="1835"/>
      <c r="UHG2" s="1835"/>
      <c r="UHH2" s="1835"/>
      <c r="UHI2" s="1835"/>
      <c r="UHJ2" s="1835"/>
      <c r="UHK2" s="1835"/>
      <c r="UHL2" s="1835"/>
      <c r="UHM2" s="1835"/>
      <c r="UHN2" s="1835"/>
      <c r="UHO2" s="1835"/>
      <c r="UHP2" s="1835"/>
      <c r="UHQ2" s="1835"/>
      <c r="UHR2" s="1835"/>
      <c r="UHS2" s="1835"/>
      <c r="UHT2" s="1835"/>
      <c r="UHU2" s="1835"/>
      <c r="UHV2" s="1835"/>
      <c r="UHW2" s="1835"/>
      <c r="UHX2" s="1835"/>
      <c r="UHY2" s="1835"/>
      <c r="UHZ2" s="1835"/>
      <c r="UIA2" s="1835"/>
      <c r="UIB2" s="1835"/>
      <c r="UIC2" s="1835"/>
      <c r="UID2" s="1835"/>
      <c r="UIE2" s="1835"/>
      <c r="UIF2" s="1835"/>
      <c r="UIG2" s="1835"/>
      <c r="UIH2" s="1835"/>
      <c r="UII2" s="1835"/>
      <c r="UIJ2" s="1835"/>
      <c r="UIK2" s="1835"/>
      <c r="UIL2" s="1835"/>
      <c r="UIM2" s="1835"/>
      <c r="UIN2" s="1835"/>
      <c r="UIO2" s="1835"/>
      <c r="UIP2" s="1835"/>
      <c r="UIQ2" s="1835"/>
      <c r="UIR2" s="1835"/>
      <c r="UIS2" s="1835"/>
      <c r="UIT2" s="1835"/>
      <c r="UIU2" s="1835"/>
      <c r="UIV2" s="1835"/>
      <c r="UIW2" s="1835"/>
      <c r="UIX2" s="1835"/>
      <c r="UIY2" s="1835"/>
      <c r="UIZ2" s="1835"/>
      <c r="UJA2" s="1835"/>
      <c r="UJB2" s="1835"/>
      <c r="UJC2" s="1835"/>
      <c r="UJD2" s="1835"/>
      <c r="UJE2" s="1835"/>
      <c r="UJF2" s="1835"/>
      <c r="UJG2" s="1835"/>
      <c r="UJH2" s="1835"/>
      <c r="UJI2" s="1835"/>
      <c r="UJJ2" s="1835"/>
      <c r="UJK2" s="1835"/>
      <c r="UJL2" s="1835"/>
      <c r="UJM2" s="1835"/>
      <c r="UJN2" s="1835"/>
      <c r="UJO2" s="1835"/>
      <c r="UJP2" s="1835"/>
      <c r="UJQ2" s="1835"/>
      <c r="UJR2" s="1835"/>
      <c r="UJS2" s="1835"/>
      <c r="UJT2" s="1835"/>
      <c r="UJU2" s="1835"/>
      <c r="UJV2" s="1835"/>
      <c r="UJW2" s="1835"/>
      <c r="UJX2" s="1835"/>
      <c r="UJY2" s="1835"/>
      <c r="UJZ2" s="1835"/>
      <c r="UKA2" s="1835"/>
      <c r="UKB2" s="1835"/>
      <c r="UKC2" s="1835"/>
      <c r="UKD2" s="1835"/>
      <c r="UKE2" s="1835"/>
      <c r="UKF2" s="1835"/>
      <c r="UKG2" s="1835"/>
      <c r="UKH2" s="1835"/>
      <c r="UKI2" s="1835"/>
      <c r="UKJ2" s="1835"/>
      <c r="UKK2" s="1835"/>
      <c r="UKL2" s="1835"/>
      <c r="UKM2" s="1835"/>
      <c r="UKN2" s="1835"/>
      <c r="UKO2" s="1835"/>
      <c r="UKP2" s="1835"/>
      <c r="UKQ2" s="1835"/>
      <c r="UKR2" s="1835"/>
      <c r="UKS2" s="1835"/>
      <c r="UKT2" s="1835"/>
      <c r="UKU2" s="1835"/>
      <c r="UKV2" s="1835"/>
      <c r="UKW2" s="1835"/>
      <c r="UKX2" s="1835"/>
      <c r="UKY2" s="1835"/>
      <c r="UKZ2" s="1835"/>
      <c r="ULA2" s="1835"/>
      <c r="ULB2" s="1835"/>
      <c r="ULC2" s="1835"/>
      <c r="ULD2" s="1835"/>
      <c r="ULE2" s="1835"/>
      <c r="ULF2" s="1835"/>
      <c r="ULG2" s="1835"/>
      <c r="ULH2" s="1835"/>
      <c r="ULI2" s="1835"/>
      <c r="ULJ2" s="1835"/>
      <c r="ULK2" s="1835"/>
      <c r="ULL2" s="1835"/>
      <c r="ULM2" s="1835"/>
      <c r="ULN2" s="1835"/>
      <c r="ULO2" s="1835"/>
      <c r="ULP2" s="1835"/>
      <c r="ULQ2" s="1835"/>
      <c r="ULR2" s="1835"/>
      <c r="ULS2" s="1835"/>
      <c r="ULT2" s="1835"/>
      <c r="ULU2" s="1835"/>
      <c r="ULV2" s="1835"/>
      <c r="ULW2" s="1835"/>
      <c r="ULX2" s="1835"/>
      <c r="ULY2" s="1835"/>
      <c r="ULZ2" s="1835"/>
      <c r="UMA2" s="1835"/>
      <c r="UMB2" s="1835"/>
      <c r="UMC2" s="1835"/>
      <c r="UMD2" s="1835"/>
      <c r="UME2" s="1835"/>
      <c r="UMF2" s="1835"/>
      <c r="UMG2" s="1835"/>
      <c r="UMH2" s="1835"/>
      <c r="UMI2" s="1835"/>
      <c r="UMJ2" s="1835"/>
      <c r="UMK2" s="1835"/>
      <c r="UML2" s="1835"/>
      <c r="UMM2" s="1835"/>
      <c r="UMN2" s="1835"/>
      <c r="UMO2" s="1835"/>
      <c r="UMP2" s="1835"/>
      <c r="UMQ2" s="1835"/>
      <c r="UMR2" s="1835"/>
      <c r="UMS2" s="1835"/>
      <c r="UMT2" s="1835"/>
      <c r="UMU2" s="1835"/>
      <c r="UMV2" s="1835"/>
      <c r="UMW2" s="1835"/>
      <c r="UMX2" s="1835"/>
      <c r="UMY2" s="1835"/>
      <c r="UMZ2" s="1835"/>
      <c r="UNA2" s="1835"/>
      <c r="UNB2" s="1835"/>
      <c r="UNC2" s="1835"/>
      <c r="UND2" s="1835"/>
      <c r="UNE2" s="1835"/>
      <c r="UNF2" s="1835"/>
      <c r="UNG2" s="1835"/>
      <c r="UNH2" s="1835"/>
      <c r="UNI2" s="1835"/>
      <c r="UNJ2" s="1835"/>
      <c r="UNK2" s="1835"/>
      <c r="UNL2" s="1835"/>
      <c r="UNM2" s="1835"/>
      <c r="UNN2" s="1835"/>
      <c r="UNO2" s="1835"/>
      <c r="UNP2" s="1835"/>
      <c r="UNQ2" s="1835"/>
      <c r="UNR2" s="1835"/>
      <c r="UNS2" s="1835"/>
      <c r="UNT2" s="1835"/>
      <c r="UNU2" s="1835"/>
      <c r="UNV2" s="1835"/>
      <c r="UNW2" s="1835"/>
      <c r="UNX2" s="1835"/>
      <c r="UNY2" s="1835"/>
      <c r="UNZ2" s="1835"/>
      <c r="UOA2" s="1835"/>
      <c r="UOB2" s="1835"/>
      <c r="UOC2" s="1835"/>
      <c r="UOD2" s="1835"/>
      <c r="UOE2" s="1835"/>
      <c r="UOF2" s="1835"/>
      <c r="UOG2" s="1835"/>
      <c r="UOH2" s="1835"/>
      <c r="UOI2" s="1835"/>
      <c r="UOJ2" s="1835"/>
      <c r="UOK2" s="1835"/>
      <c r="UOL2" s="1835"/>
      <c r="UOM2" s="1835"/>
      <c r="UON2" s="1835"/>
      <c r="UOO2" s="1835"/>
      <c r="UOP2" s="1835"/>
      <c r="UOQ2" s="1835"/>
      <c r="UOR2" s="1835"/>
      <c r="UOS2" s="1835"/>
      <c r="UOT2" s="1835"/>
      <c r="UOU2" s="1835"/>
      <c r="UOV2" s="1835"/>
      <c r="UOW2" s="1835"/>
      <c r="UOX2" s="1835"/>
      <c r="UOY2" s="1835"/>
      <c r="UOZ2" s="1835"/>
      <c r="UPA2" s="1835"/>
      <c r="UPB2" s="1835"/>
      <c r="UPC2" s="1835"/>
      <c r="UPD2" s="1835"/>
      <c r="UPE2" s="1835"/>
      <c r="UPF2" s="1835"/>
      <c r="UPG2" s="1835"/>
      <c r="UPH2" s="1835"/>
      <c r="UPI2" s="1835"/>
      <c r="UPJ2" s="1835"/>
      <c r="UPK2" s="1835"/>
      <c r="UPL2" s="1835"/>
      <c r="UPM2" s="1835"/>
      <c r="UPN2" s="1835"/>
      <c r="UPO2" s="1835"/>
      <c r="UPP2" s="1835"/>
      <c r="UPQ2" s="1835"/>
      <c r="UPR2" s="1835"/>
      <c r="UPS2" s="1835"/>
      <c r="UPT2" s="1835"/>
      <c r="UPU2" s="1835"/>
      <c r="UPV2" s="1835"/>
      <c r="UPW2" s="1835"/>
      <c r="UPX2" s="1835"/>
      <c r="UPY2" s="1835"/>
      <c r="UPZ2" s="1835"/>
      <c r="UQA2" s="1835"/>
      <c r="UQB2" s="1835"/>
      <c r="UQC2" s="1835"/>
      <c r="UQD2" s="1835"/>
      <c r="UQE2" s="1835"/>
      <c r="UQF2" s="1835"/>
      <c r="UQG2" s="1835"/>
      <c r="UQH2" s="1835"/>
      <c r="UQI2" s="1835"/>
      <c r="UQJ2" s="1835"/>
      <c r="UQK2" s="1835"/>
      <c r="UQL2" s="1835"/>
      <c r="UQM2" s="1835"/>
      <c r="UQN2" s="1835"/>
      <c r="UQO2" s="1835"/>
      <c r="UQP2" s="1835"/>
      <c r="UQQ2" s="1835"/>
      <c r="UQR2" s="1835"/>
      <c r="UQS2" s="1835"/>
      <c r="UQT2" s="1835"/>
      <c r="UQU2" s="1835"/>
      <c r="UQV2" s="1835"/>
      <c r="UQW2" s="1835"/>
      <c r="UQX2" s="1835"/>
      <c r="UQY2" s="1835"/>
      <c r="UQZ2" s="1835"/>
      <c r="URA2" s="1835"/>
      <c r="URB2" s="1835"/>
      <c r="URC2" s="1835"/>
      <c r="URD2" s="1835"/>
      <c r="URE2" s="1835"/>
      <c r="URF2" s="1835"/>
      <c r="URG2" s="1835"/>
      <c r="URH2" s="1835"/>
      <c r="URI2" s="1835"/>
      <c r="URJ2" s="1835"/>
      <c r="URK2" s="1835"/>
      <c r="URL2" s="1835"/>
      <c r="URM2" s="1835"/>
      <c r="URN2" s="1835"/>
      <c r="URO2" s="1835"/>
      <c r="URP2" s="1835"/>
      <c r="URQ2" s="1835"/>
      <c r="URR2" s="1835"/>
      <c r="URS2" s="1835"/>
      <c r="URT2" s="1835"/>
      <c r="URU2" s="1835"/>
      <c r="URV2" s="1835"/>
      <c r="URW2" s="1835"/>
      <c r="URX2" s="1835"/>
      <c r="URY2" s="1835"/>
      <c r="URZ2" s="1835"/>
      <c r="USA2" s="1835"/>
      <c r="USB2" s="1835"/>
      <c r="USC2" s="1835"/>
      <c r="USD2" s="1835"/>
      <c r="USE2" s="1835"/>
      <c r="USF2" s="1835"/>
      <c r="USG2" s="1835"/>
      <c r="USH2" s="1835"/>
      <c r="USI2" s="1835"/>
      <c r="USJ2" s="1835"/>
      <c r="USK2" s="1835"/>
      <c r="USL2" s="1835"/>
      <c r="USM2" s="1835"/>
      <c r="USN2" s="1835"/>
      <c r="USO2" s="1835"/>
      <c r="USP2" s="1835"/>
      <c r="USQ2" s="1835"/>
      <c r="USR2" s="1835"/>
      <c r="USS2" s="1835"/>
      <c r="UST2" s="1835"/>
      <c r="USU2" s="1835"/>
      <c r="USV2" s="1835"/>
      <c r="USW2" s="1835"/>
      <c r="USX2" s="1835"/>
      <c r="USY2" s="1835"/>
      <c r="USZ2" s="1835"/>
      <c r="UTA2" s="1835"/>
      <c r="UTB2" s="1835"/>
      <c r="UTC2" s="1835"/>
      <c r="UTD2" s="1835"/>
      <c r="UTE2" s="1835"/>
      <c r="UTF2" s="1835"/>
      <c r="UTG2" s="1835"/>
      <c r="UTH2" s="1835"/>
      <c r="UTI2" s="1835"/>
      <c r="UTJ2" s="1835"/>
      <c r="UTK2" s="1835"/>
      <c r="UTL2" s="1835"/>
      <c r="UTM2" s="1835"/>
      <c r="UTN2" s="1835"/>
      <c r="UTO2" s="1835"/>
      <c r="UTP2" s="1835"/>
      <c r="UTQ2" s="1835"/>
      <c r="UTR2" s="1835"/>
      <c r="UTS2" s="1835"/>
      <c r="UTT2" s="1835"/>
      <c r="UTU2" s="1835"/>
      <c r="UTV2" s="1835"/>
      <c r="UTW2" s="1835"/>
      <c r="UTX2" s="1835"/>
      <c r="UTY2" s="1835"/>
      <c r="UTZ2" s="1835"/>
      <c r="UUA2" s="1835"/>
      <c r="UUB2" s="1835"/>
      <c r="UUC2" s="1835"/>
      <c r="UUD2" s="1835"/>
      <c r="UUE2" s="1835"/>
      <c r="UUF2" s="1835"/>
      <c r="UUG2" s="1835"/>
      <c r="UUH2" s="1835"/>
      <c r="UUI2" s="1835"/>
      <c r="UUJ2" s="1835"/>
      <c r="UUK2" s="1835"/>
      <c r="UUL2" s="1835"/>
      <c r="UUM2" s="1835"/>
      <c r="UUN2" s="1835"/>
      <c r="UUO2" s="1835"/>
      <c r="UUP2" s="1835"/>
      <c r="UUQ2" s="1835"/>
      <c r="UUR2" s="1835"/>
      <c r="UUS2" s="1835"/>
      <c r="UUT2" s="1835"/>
      <c r="UUU2" s="1835"/>
      <c r="UUV2" s="1835"/>
      <c r="UUW2" s="1835"/>
      <c r="UUX2" s="1835"/>
      <c r="UUY2" s="1835"/>
      <c r="UUZ2" s="1835"/>
      <c r="UVA2" s="1835"/>
      <c r="UVB2" s="1835"/>
      <c r="UVC2" s="1835"/>
      <c r="UVD2" s="1835"/>
      <c r="UVE2" s="1835"/>
      <c r="UVF2" s="1835"/>
      <c r="UVG2" s="1835"/>
      <c r="UVH2" s="1835"/>
      <c r="UVI2" s="1835"/>
      <c r="UVJ2" s="1835"/>
      <c r="UVK2" s="1835"/>
      <c r="UVL2" s="1835"/>
      <c r="UVM2" s="1835"/>
      <c r="UVN2" s="1835"/>
      <c r="UVO2" s="1835"/>
      <c r="UVP2" s="1835"/>
      <c r="UVQ2" s="1835"/>
      <c r="UVR2" s="1835"/>
      <c r="UVS2" s="1835"/>
      <c r="UVT2" s="1835"/>
      <c r="UVU2" s="1835"/>
      <c r="UVV2" s="1835"/>
      <c r="UVW2" s="1835"/>
      <c r="UVX2" s="1835"/>
      <c r="UVY2" s="1835"/>
      <c r="UVZ2" s="1835"/>
      <c r="UWA2" s="1835"/>
      <c r="UWB2" s="1835"/>
      <c r="UWC2" s="1835"/>
      <c r="UWD2" s="1835"/>
      <c r="UWE2" s="1835"/>
      <c r="UWF2" s="1835"/>
      <c r="UWG2" s="1835"/>
      <c r="UWH2" s="1835"/>
      <c r="UWI2" s="1835"/>
      <c r="UWJ2" s="1835"/>
      <c r="UWK2" s="1835"/>
      <c r="UWL2" s="1835"/>
      <c r="UWM2" s="1835"/>
      <c r="UWN2" s="1835"/>
      <c r="UWO2" s="1835"/>
      <c r="UWP2" s="1835"/>
      <c r="UWQ2" s="1835"/>
      <c r="UWR2" s="1835"/>
      <c r="UWS2" s="1835"/>
      <c r="UWT2" s="1835"/>
      <c r="UWU2" s="1835"/>
      <c r="UWV2" s="1835"/>
      <c r="UWW2" s="1835"/>
      <c r="UWX2" s="1835"/>
      <c r="UWY2" s="1835"/>
      <c r="UWZ2" s="1835"/>
      <c r="UXA2" s="1835"/>
      <c r="UXB2" s="1835"/>
      <c r="UXC2" s="1835"/>
      <c r="UXD2" s="1835"/>
      <c r="UXE2" s="1835"/>
      <c r="UXF2" s="1835"/>
      <c r="UXG2" s="1835"/>
      <c r="UXH2" s="1835"/>
      <c r="UXI2" s="1835"/>
      <c r="UXJ2" s="1835"/>
      <c r="UXK2" s="1835"/>
      <c r="UXL2" s="1835"/>
      <c r="UXM2" s="1835"/>
      <c r="UXN2" s="1835"/>
      <c r="UXO2" s="1835"/>
      <c r="UXP2" s="1835"/>
      <c r="UXQ2" s="1835"/>
      <c r="UXR2" s="1835"/>
      <c r="UXS2" s="1835"/>
      <c r="UXT2" s="1835"/>
      <c r="UXU2" s="1835"/>
      <c r="UXV2" s="1835"/>
      <c r="UXW2" s="1835"/>
      <c r="UXX2" s="1835"/>
      <c r="UXY2" s="1835"/>
      <c r="UXZ2" s="1835"/>
      <c r="UYA2" s="1835"/>
      <c r="UYB2" s="1835"/>
      <c r="UYC2" s="1835"/>
      <c r="UYD2" s="1835"/>
      <c r="UYE2" s="1835"/>
      <c r="UYF2" s="1835"/>
      <c r="UYG2" s="1835"/>
      <c r="UYH2" s="1835"/>
      <c r="UYI2" s="1835"/>
      <c r="UYJ2" s="1835"/>
      <c r="UYK2" s="1835"/>
      <c r="UYL2" s="1835"/>
      <c r="UYM2" s="1835"/>
      <c r="UYN2" s="1835"/>
      <c r="UYO2" s="1835"/>
      <c r="UYP2" s="1835"/>
      <c r="UYQ2" s="1835"/>
      <c r="UYR2" s="1835"/>
      <c r="UYS2" s="1835"/>
      <c r="UYT2" s="1835"/>
      <c r="UYU2" s="1835"/>
      <c r="UYV2" s="1835"/>
      <c r="UYW2" s="1835"/>
      <c r="UYX2" s="1835"/>
      <c r="UYY2" s="1835"/>
      <c r="UYZ2" s="1835"/>
      <c r="UZA2" s="1835"/>
      <c r="UZB2" s="1835"/>
      <c r="UZC2" s="1835"/>
      <c r="UZD2" s="1835"/>
      <c r="UZE2" s="1835"/>
      <c r="UZF2" s="1835"/>
      <c r="UZG2" s="1835"/>
      <c r="UZH2" s="1835"/>
      <c r="UZI2" s="1835"/>
      <c r="UZJ2" s="1835"/>
      <c r="UZK2" s="1835"/>
      <c r="UZL2" s="1835"/>
      <c r="UZM2" s="1835"/>
      <c r="UZN2" s="1835"/>
      <c r="UZO2" s="1835"/>
      <c r="UZP2" s="1835"/>
      <c r="UZQ2" s="1835"/>
      <c r="UZR2" s="1835"/>
      <c r="UZS2" s="1835"/>
      <c r="UZT2" s="1835"/>
      <c r="UZU2" s="1835"/>
      <c r="UZV2" s="1835"/>
      <c r="UZW2" s="1835"/>
      <c r="UZX2" s="1835"/>
      <c r="UZY2" s="1835"/>
      <c r="UZZ2" s="1835"/>
      <c r="VAA2" s="1835"/>
      <c r="VAB2" s="1835"/>
      <c r="VAC2" s="1835"/>
      <c r="VAD2" s="1835"/>
      <c r="VAE2" s="1835"/>
      <c r="VAF2" s="1835"/>
      <c r="VAG2" s="1835"/>
      <c r="VAH2" s="1835"/>
      <c r="VAI2" s="1835"/>
      <c r="VAJ2" s="1835"/>
      <c r="VAK2" s="1835"/>
      <c r="VAL2" s="1835"/>
      <c r="VAM2" s="1835"/>
      <c r="VAN2" s="1835"/>
      <c r="VAO2" s="1835"/>
      <c r="VAP2" s="1835"/>
      <c r="VAQ2" s="1835"/>
      <c r="VAR2" s="1835"/>
      <c r="VAS2" s="1835"/>
      <c r="VAT2" s="1835"/>
      <c r="VAU2" s="1835"/>
      <c r="VAV2" s="1835"/>
      <c r="VAW2" s="1835"/>
      <c r="VAX2" s="1835"/>
      <c r="VAY2" s="1835"/>
      <c r="VAZ2" s="1835"/>
      <c r="VBA2" s="1835"/>
      <c r="VBB2" s="1835"/>
      <c r="VBC2" s="1835"/>
      <c r="VBD2" s="1835"/>
      <c r="VBE2" s="1835"/>
      <c r="VBF2" s="1835"/>
      <c r="VBG2" s="1835"/>
      <c r="VBH2" s="1835"/>
      <c r="VBI2" s="1835"/>
      <c r="VBJ2" s="1835"/>
      <c r="VBK2" s="1835"/>
      <c r="VBL2" s="1835"/>
      <c r="VBM2" s="1835"/>
      <c r="VBN2" s="1835"/>
      <c r="VBO2" s="1835"/>
      <c r="VBP2" s="1835"/>
      <c r="VBQ2" s="1835"/>
      <c r="VBR2" s="1835"/>
      <c r="VBS2" s="1835"/>
      <c r="VBT2" s="1835"/>
      <c r="VBU2" s="1835"/>
      <c r="VBV2" s="1835"/>
      <c r="VBW2" s="1835"/>
      <c r="VBX2" s="1835"/>
      <c r="VBY2" s="1835"/>
      <c r="VBZ2" s="1835"/>
      <c r="VCA2" s="1835"/>
      <c r="VCB2" s="1835"/>
      <c r="VCC2" s="1835"/>
      <c r="VCD2" s="1835"/>
      <c r="VCE2" s="1835"/>
      <c r="VCF2" s="1835"/>
      <c r="VCG2" s="1835"/>
      <c r="VCH2" s="1835"/>
      <c r="VCI2" s="1835"/>
      <c r="VCJ2" s="1835"/>
      <c r="VCK2" s="1835"/>
      <c r="VCL2" s="1835"/>
      <c r="VCM2" s="1835"/>
      <c r="VCN2" s="1835"/>
      <c r="VCO2" s="1835"/>
      <c r="VCP2" s="1835"/>
      <c r="VCQ2" s="1835"/>
      <c r="VCR2" s="1835"/>
      <c r="VCS2" s="1835"/>
      <c r="VCT2" s="1835"/>
      <c r="VCU2" s="1835"/>
      <c r="VCV2" s="1835"/>
      <c r="VCW2" s="1835"/>
      <c r="VCX2" s="1835"/>
      <c r="VCY2" s="1835"/>
      <c r="VCZ2" s="1835"/>
      <c r="VDA2" s="1835"/>
      <c r="VDB2" s="1835"/>
      <c r="VDC2" s="1835"/>
      <c r="VDD2" s="1835"/>
      <c r="VDE2" s="1835"/>
      <c r="VDF2" s="1835"/>
      <c r="VDG2" s="1835"/>
      <c r="VDH2" s="1835"/>
      <c r="VDI2" s="1835"/>
      <c r="VDJ2" s="1835"/>
      <c r="VDK2" s="1835"/>
      <c r="VDL2" s="1835"/>
      <c r="VDM2" s="1835"/>
      <c r="VDN2" s="1835"/>
      <c r="VDO2" s="1835"/>
      <c r="VDP2" s="1835"/>
      <c r="VDQ2" s="1835"/>
      <c r="VDR2" s="1835"/>
      <c r="VDS2" s="1835"/>
      <c r="VDT2" s="1835"/>
      <c r="VDU2" s="1835"/>
      <c r="VDV2" s="1835"/>
      <c r="VDW2" s="1835"/>
      <c r="VDX2" s="1835"/>
      <c r="VDY2" s="1835"/>
      <c r="VDZ2" s="1835"/>
      <c r="VEA2" s="1835"/>
      <c r="VEB2" s="1835"/>
      <c r="VEC2" s="1835"/>
      <c r="VED2" s="1835"/>
      <c r="VEE2" s="1835"/>
      <c r="VEF2" s="1835"/>
      <c r="VEG2" s="1835"/>
      <c r="VEH2" s="1835"/>
      <c r="VEI2" s="1835"/>
      <c r="VEJ2" s="1835"/>
      <c r="VEK2" s="1835"/>
      <c r="VEL2" s="1835"/>
      <c r="VEM2" s="1835"/>
      <c r="VEN2" s="1835"/>
      <c r="VEO2" s="1835"/>
      <c r="VEP2" s="1835"/>
      <c r="VEQ2" s="1835"/>
      <c r="VER2" s="1835"/>
      <c r="VES2" s="1835"/>
      <c r="VET2" s="1835"/>
      <c r="VEU2" s="1835"/>
      <c r="VEV2" s="1835"/>
      <c r="VEW2" s="1835"/>
      <c r="VEX2" s="1835"/>
      <c r="VEY2" s="1835"/>
      <c r="VEZ2" s="1835"/>
      <c r="VFA2" s="1835"/>
      <c r="VFB2" s="1835"/>
      <c r="VFC2" s="1835"/>
      <c r="VFD2" s="1835"/>
      <c r="VFE2" s="1835"/>
      <c r="VFF2" s="1835"/>
      <c r="VFG2" s="1835"/>
      <c r="VFH2" s="1835"/>
      <c r="VFI2" s="1835"/>
      <c r="VFJ2" s="1835"/>
      <c r="VFK2" s="1835"/>
      <c r="VFL2" s="1835"/>
      <c r="VFM2" s="1835"/>
      <c r="VFN2" s="1835"/>
      <c r="VFO2" s="1835"/>
      <c r="VFP2" s="1835"/>
      <c r="VFQ2" s="1835"/>
      <c r="VFR2" s="1835"/>
      <c r="VFS2" s="1835"/>
      <c r="VFT2" s="1835"/>
      <c r="VFU2" s="1835"/>
      <c r="VFV2" s="1835"/>
      <c r="VFW2" s="1835"/>
      <c r="VFX2" s="1835"/>
      <c r="VFY2" s="1835"/>
      <c r="VFZ2" s="1835"/>
      <c r="VGA2" s="1835"/>
      <c r="VGB2" s="1835"/>
      <c r="VGC2" s="1835"/>
      <c r="VGD2" s="1835"/>
      <c r="VGE2" s="1835"/>
      <c r="VGF2" s="1835"/>
      <c r="VGG2" s="1835"/>
      <c r="VGH2" s="1835"/>
      <c r="VGI2" s="1835"/>
      <c r="VGJ2" s="1835"/>
      <c r="VGK2" s="1835"/>
      <c r="VGL2" s="1835"/>
      <c r="VGM2" s="1835"/>
      <c r="VGN2" s="1835"/>
      <c r="VGO2" s="1835"/>
      <c r="VGP2" s="1835"/>
      <c r="VGQ2" s="1835"/>
      <c r="VGR2" s="1835"/>
      <c r="VGS2" s="1835"/>
      <c r="VGT2" s="1835"/>
      <c r="VGU2" s="1835"/>
      <c r="VGV2" s="1835"/>
      <c r="VGW2" s="1835"/>
      <c r="VGX2" s="1835"/>
      <c r="VGY2" s="1835"/>
      <c r="VGZ2" s="1835"/>
      <c r="VHA2" s="1835"/>
      <c r="VHB2" s="1835"/>
      <c r="VHC2" s="1835"/>
      <c r="VHD2" s="1835"/>
      <c r="VHE2" s="1835"/>
      <c r="VHF2" s="1835"/>
      <c r="VHG2" s="1835"/>
      <c r="VHH2" s="1835"/>
      <c r="VHI2" s="1835"/>
      <c r="VHJ2" s="1835"/>
      <c r="VHK2" s="1835"/>
      <c r="VHL2" s="1835"/>
      <c r="VHM2" s="1835"/>
      <c r="VHN2" s="1835"/>
      <c r="VHO2" s="1835"/>
      <c r="VHP2" s="1835"/>
      <c r="VHQ2" s="1835"/>
      <c r="VHR2" s="1835"/>
      <c r="VHS2" s="1835"/>
      <c r="VHT2" s="1835"/>
      <c r="VHU2" s="1835"/>
      <c r="VHV2" s="1835"/>
      <c r="VHW2" s="1835"/>
      <c r="VHX2" s="1835"/>
      <c r="VHY2" s="1835"/>
      <c r="VHZ2" s="1835"/>
      <c r="VIA2" s="1835"/>
      <c r="VIB2" s="1835"/>
      <c r="VIC2" s="1835"/>
      <c r="VID2" s="1835"/>
      <c r="VIE2" s="1835"/>
      <c r="VIF2" s="1835"/>
      <c r="VIG2" s="1835"/>
      <c r="VIH2" s="1835"/>
      <c r="VII2" s="1835"/>
      <c r="VIJ2" s="1835"/>
      <c r="VIK2" s="1835"/>
      <c r="VIL2" s="1835"/>
      <c r="VIM2" s="1835"/>
      <c r="VIN2" s="1835"/>
      <c r="VIO2" s="1835"/>
      <c r="VIP2" s="1835"/>
      <c r="VIQ2" s="1835"/>
      <c r="VIR2" s="1835"/>
      <c r="VIS2" s="1835"/>
      <c r="VIT2" s="1835"/>
      <c r="VIU2" s="1835"/>
      <c r="VIV2" s="1835"/>
      <c r="VIW2" s="1835"/>
      <c r="VIX2" s="1835"/>
      <c r="VIY2" s="1835"/>
      <c r="VIZ2" s="1835"/>
      <c r="VJA2" s="1835"/>
      <c r="VJB2" s="1835"/>
      <c r="VJC2" s="1835"/>
      <c r="VJD2" s="1835"/>
      <c r="VJE2" s="1835"/>
      <c r="VJF2" s="1835"/>
      <c r="VJG2" s="1835"/>
      <c r="VJH2" s="1835"/>
      <c r="VJI2" s="1835"/>
      <c r="VJJ2" s="1835"/>
      <c r="VJK2" s="1835"/>
      <c r="VJL2" s="1835"/>
      <c r="VJM2" s="1835"/>
      <c r="VJN2" s="1835"/>
      <c r="VJO2" s="1835"/>
      <c r="VJP2" s="1835"/>
      <c r="VJQ2" s="1835"/>
      <c r="VJR2" s="1835"/>
      <c r="VJS2" s="1835"/>
      <c r="VJT2" s="1835"/>
      <c r="VJU2" s="1835"/>
      <c r="VJV2" s="1835"/>
      <c r="VJW2" s="1835"/>
      <c r="VJX2" s="1835"/>
      <c r="VJY2" s="1835"/>
      <c r="VJZ2" s="1835"/>
      <c r="VKA2" s="1835"/>
      <c r="VKB2" s="1835"/>
      <c r="VKC2" s="1835"/>
      <c r="VKD2" s="1835"/>
      <c r="VKE2" s="1835"/>
      <c r="VKF2" s="1835"/>
      <c r="VKG2" s="1835"/>
      <c r="VKH2" s="1835"/>
      <c r="VKI2" s="1835"/>
      <c r="VKJ2" s="1835"/>
      <c r="VKK2" s="1835"/>
      <c r="VKL2" s="1835"/>
      <c r="VKM2" s="1835"/>
      <c r="VKN2" s="1835"/>
      <c r="VKO2" s="1835"/>
      <c r="VKP2" s="1835"/>
      <c r="VKQ2" s="1835"/>
      <c r="VKR2" s="1835"/>
      <c r="VKS2" s="1835"/>
      <c r="VKT2" s="1835"/>
      <c r="VKU2" s="1835"/>
      <c r="VKV2" s="1835"/>
      <c r="VKW2" s="1835"/>
      <c r="VKX2" s="1835"/>
      <c r="VKY2" s="1835"/>
      <c r="VKZ2" s="1835"/>
      <c r="VLA2" s="1835"/>
      <c r="VLB2" s="1835"/>
      <c r="VLC2" s="1835"/>
      <c r="VLD2" s="1835"/>
      <c r="VLE2" s="1835"/>
      <c r="VLF2" s="1835"/>
      <c r="VLG2" s="1835"/>
      <c r="VLH2" s="1835"/>
      <c r="VLI2" s="1835"/>
      <c r="VLJ2" s="1835"/>
      <c r="VLK2" s="1835"/>
      <c r="VLL2" s="1835"/>
      <c r="VLM2" s="1835"/>
      <c r="VLN2" s="1835"/>
      <c r="VLO2" s="1835"/>
      <c r="VLP2" s="1835"/>
      <c r="VLQ2" s="1835"/>
      <c r="VLR2" s="1835"/>
      <c r="VLS2" s="1835"/>
      <c r="VLT2" s="1835"/>
      <c r="VLU2" s="1835"/>
      <c r="VLV2" s="1835"/>
      <c r="VLW2" s="1835"/>
      <c r="VLX2" s="1835"/>
      <c r="VLY2" s="1835"/>
      <c r="VLZ2" s="1835"/>
      <c r="VMA2" s="1835"/>
      <c r="VMB2" s="1835"/>
      <c r="VMC2" s="1835"/>
      <c r="VMD2" s="1835"/>
      <c r="VME2" s="1835"/>
      <c r="VMF2" s="1835"/>
      <c r="VMG2" s="1835"/>
      <c r="VMH2" s="1835"/>
      <c r="VMI2" s="1835"/>
      <c r="VMJ2" s="1835"/>
      <c r="VMK2" s="1835"/>
      <c r="VML2" s="1835"/>
      <c r="VMM2" s="1835"/>
      <c r="VMN2" s="1835"/>
      <c r="VMO2" s="1835"/>
      <c r="VMP2" s="1835"/>
      <c r="VMQ2" s="1835"/>
      <c r="VMR2" s="1835"/>
      <c r="VMS2" s="1835"/>
      <c r="VMT2" s="1835"/>
      <c r="VMU2" s="1835"/>
      <c r="VMV2" s="1835"/>
      <c r="VMW2" s="1835"/>
      <c r="VMX2" s="1835"/>
      <c r="VMY2" s="1835"/>
      <c r="VMZ2" s="1835"/>
      <c r="VNA2" s="1835"/>
      <c r="VNB2" s="1835"/>
      <c r="VNC2" s="1835"/>
      <c r="VND2" s="1835"/>
      <c r="VNE2" s="1835"/>
      <c r="VNF2" s="1835"/>
      <c r="VNG2" s="1835"/>
      <c r="VNH2" s="1835"/>
      <c r="VNI2" s="1835"/>
      <c r="VNJ2" s="1835"/>
      <c r="VNK2" s="1835"/>
      <c r="VNL2" s="1835"/>
      <c r="VNM2" s="1835"/>
      <c r="VNN2" s="1835"/>
      <c r="VNO2" s="1835"/>
      <c r="VNP2" s="1835"/>
      <c r="VNQ2" s="1835"/>
      <c r="VNR2" s="1835"/>
      <c r="VNS2" s="1835"/>
      <c r="VNT2" s="1835"/>
      <c r="VNU2" s="1835"/>
      <c r="VNV2" s="1835"/>
      <c r="VNW2" s="1835"/>
      <c r="VNX2" s="1835"/>
      <c r="VNY2" s="1835"/>
      <c r="VNZ2" s="1835"/>
      <c r="VOA2" s="1835"/>
      <c r="VOB2" s="1835"/>
      <c r="VOC2" s="1835"/>
      <c r="VOD2" s="1835"/>
      <c r="VOE2" s="1835"/>
      <c r="VOF2" s="1835"/>
      <c r="VOG2" s="1835"/>
      <c r="VOH2" s="1835"/>
      <c r="VOI2" s="1835"/>
      <c r="VOJ2" s="1835"/>
      <c r="VOK2" s="1835"/>
      <c r="VOL2" s="1835"/>
      <c r="VOM2" s="1835"/>
      <c r="VON2" s="1835"/>
      <c r="VOO2" s="1835"/>
      <c r="VOP2" s="1835"/>
      <c r="VOQ2" s="1835"/>
      <c r="VOR2" s="1835"/>
      <c r="VOS2" s="1835"/>
      <c r="VOT2" s="1835"/>
      <c r="VOU2" s="1835"/>
      <c r="VOV2" s="1835"/>
      <c r="VOW2" s="1835"/>
      <c r="VOX2" s="1835"/>
      <c r="VOY2" s="1835"/>
      <c r="VOZ2" s="1835"/>
      <c r="VPA2" s="1835"/>
      <c r="VPB2" s="1835"/>
      <c r="VPC2" s="1835"/>
      <c r="VPD2" s="1835"/>
      <c r="VPE2" s="1835"/>
      <c r="VPF2" s="1835"/>
      <c r="VPG2" s="1835"/>
      <c r="VPH2" s="1835"/>
      <c r="VPI2" s="1835"/>
      <c r="VPJ2" s="1835"/>
      <c r="VPK2" s="1835"/>
      <c r="VPL2" s="1835"/>
      <c r="VPM2" s="1835"/>
      <c r="VPN2" s="1835"/>
      <c r="VPO2" s="1835"/>
      <c r="VPP2" s="1835"/>
      <c r="VPQ2" s="1835"/>
      <c r="VPR2" s="1835"/>
      <c r="VPS2" s="1835"/>
      <c r="VPT2" s="1835"/>
      <c r="VPU2" s="1835"/>
      <c r="VPV2" s="1835"/>
      <c r="VPW2" s="1835"/>
      <c r="VPX2" s="1835"/>
      <c r="VPY2" s="1835"/>
      <c r="VPZ2" s="1835"/>
      <c r="VQA2" s="1835"/>
      <c r="VQB2" s="1835"/>
      <c r="VQC2" s="1835"/>
      <c r="VQD2" s="1835"/>
      <c r="VQE2" s="1835"/>
      <c r="VQF2" s="1835"/>
      <c r="VQG2" s="1835"/>
      <c r="VQH2" s="1835"/>
      <c r="VQI2" s="1835"/>
      <c r="VQJ2" s="1835"/>
      <c r="VQK2" s="1835"/>
      <c r="VQL2" s="1835"/>
      <c r="VQM2" s="1835"/>
      <c r="VQN2" s="1835"/>
      <c r="VQO2" s="1835"/>
      <c r="VQP2" s="1835"/>
      <c r="VQQ2" s="1835"/>
      <c r="VQR2" s="1835"/>
      <c r="VQS2" s="1835"/>
      <c r="VQT2" s="1835"/>
      <c r="VQU2" s="1835"/>
      <c r="VQV2" s="1835"/>
      <c r="VQW2" s="1835"/>
      <c r="VQX2" s="1835"/>
      <c r="VQY2" s="1835"/>
      <c r="VQZ2" s="1835"/>
      <c r="VRA2" s="1835"/>
      <c r="VRB2" s="1835"/>
      <c r="VRC2" s="1835"/>
      <c r="VRD2" s="1835"/>
      <c r="VRE2" s="1835"/>
      <c r="VRF2" s="1835"/>
      <c r="VRG2" s="1835"/>
      <c r="VRH2" s="1835"/>
      <c r="VRI2" s="1835"/>
      <c r="VRJ2" s="1835"/>
      <c r="VRK2" s="1835"/>
      <c r="VRL2" s="1835"/>
      <c r="VRM2" s="1835"/>
      <c r="VRN2" s="1835"/>
      <c r="VRO2" s="1835"/>
      <c r="VRP2" s="1835"/>
      <c r="VRQ2" s="1835"/>
      <c r="VRR2" s="1835"/>
      <c r="VRS2" s="1835"/>
      <c r="VRT2" s="1835"/>
      <c r="VRU2" s="1835"/>
      <c r="VRV2" s="1835"/>
      <c r="VRW2" s="1835"/>
      <c r="VRX2" s="1835"/>
      <c r="VRY2" s="1835"/>
      <c r="VRZ2" s="1835"/>
      <c r="VSA2" s="1835"/>
      <c r="VSB2" s="1835"/>
      <c r="VSC2" s="1835"/>
      <c r="VSD2" s="1835"/>
      <c r="VSE2" s="1835"/>
      <c r="VSF2" s="1835"/>
      <c r="VSG2" s="1835"/>
      <c r="VSH2" s="1835"/>
      <c r="VSI2" s="1835"/>
      <c r="VSJ2" s="1835"/>
      <c r="VSK2" s="1835"/>
      <c r="VSL2" s="1835"/>
      <c r="VSM2" s="1835"/>
      <c r="VSN2" s="1835"/>
      <c r="VSO2" s="1835"/>
      <c r="VSP2" s="1835"/>
      <c r="VSQ2" s="1835"/>
      <c r="VSR2" s="1835"/>
      <c r="VSS2" s="1835"/>
      <c r="VST2" s="1835"/>
      <c r="VSU2" s="1835"/>
      <c r="VSV2" s="1835"/>
      <c r="VSW2" s="1835"/>
      <c r="VSX2" s="1835"/>
      <c r="VSY2" s="1835"/>
      <c r="VSZ2" s="1835"/>
      <c r="VTA2" s="1835"/>
      <c r="VTB2" s="1835"/>
      <c r="VTC2" s="1835"/>
      <c r="VTD2" s="1835"/>
      <c r="VTE2" s="1835"/>
      <c r="VTF2" s="1835"/>
      <c r="VTG2" s="1835"/>
      <c r="VTH2" s="1835"/>
      <c r="VTI2" s="1835"/>
      <c r="VTJ2" s="1835"/>
      <c r="VTK2" s="1835"/>
      <c r="VTL2" s="1835"/>
      <c r="VTM2" s="1835"/>
      <c r="VTN2" s="1835"/>
      <c r="VTO2" s="1835"/>
      <c r="VTP2" s="1835"/>
      <c r="VTQ2" s="1835"/>
      <c r="VTR2" s="1835"/>
      <c r="VTS2" s="1835"/>
      <c r="VTT2" s="1835"/>
      <c r="VTU2" s="1835"/>
      <c r="VTV2" s="1835"/>
      <c r="VTW2" s="1835"/>
      <c r="VTX2" s="1835"/>
      <c r="VTY2" s="1835"/>
      <c r="VTZ2" s="1835"/>
      <c r="VUA2" s="1835"/>
      <c r="VUB2" s="1835"/>
      <c r="VUC2" s="1835"/>
      <c r="VUD2" s="1835"/>
      <c r="VUE2" s="1835"/>
      <c r="VUF2" s="1835"/>
      <c r="VUG2" s="1835"/>
      <c r="VUH2" s="1835"/>
      <c r="VUI2" s="1835"/>
      <c r="VUJ2" s="1835"/>
      <c r="VUK2" s="1835"/>
      <c r="VUL2" s="1835"/>
      <c r="VUM2" s="1835"/>
      <c r="VUN2" s="1835"/>
      <c r="VUO2" s="1835"/>
      <c r="VUP2" s="1835"/>
      <c r="VUQ2" s="1835"/>
      <c r="VUR2" s="1835"/>
      <c r="VUS2" s="1835"/>
      <c r="VUT2" s="1835"/>
      <c r="VUU2" s="1835"/>
      <c r="VUV2" s="1835"/>
      <c r="VUW2" s="1835"/>
      <c r="VUX2" s="1835"/>
      <c r="VUY2" s="1835"/>
      <c r="VUZ2" s="1835"/>
      <c r="VVA2" s="1835"/>
      <c r="VVB2" s="1835"/>
      <c r="VVC2" s="1835"/>
      <c r="VVD2" s="1835"/>
      <c r="VVE2" s="1835"/>
      <c r="VVF2" s="1835"/>
      <c r="VVG2" s="1835"/>
      <c r="VVH2" s="1835"/>
      <c r="VVI2" s="1835"/>
      <c r="VVJ2" s="1835"/>
      <c r="VVK2" s="1835"/>
      <c r="VVL2" s="1835"/>
      <c r="VVM2" s="1835"/>
      <c r="VVN2" s="1835"/>
      <c r="VVO2" s="1835"/>
      <c r="VVP2" s="1835"/>
      <c r="VVQ2" s="1835"/>
      <c r="VVR2" s="1835"/>
      <c r="VVS2" s="1835"/>
      <c r="VVT2" s="1835"/>
      <c r="VVU2" s="1835"/>
      <c r="VVV2" s="1835"/>
      <c r="VVW2" s="1835"/>
      <c r="VVX2" s="1835"/>
      <c r="VVY2" s="1835"/>
      <c r="VVZ2" s="1835"/>
      <c r="VWA2" s="1835"/>
      <c r="VWB2" s="1835"/>
      <c r="VWC2" s="1835"/>
      <c r="VWD2" s="1835"/>
      <c r="VWE2" s="1835"/>
      <c r="VWF2" s="1835"/>
      <c r="VWG2" s="1835"/>
      <c r="VWH2" s="1835"/>
      <c r="VWI2" s="1835"/>
      <c r="VWJ2" s="1835"/>
      <c r="VWK2" s="1835"/>
      <c r="VWL2" s="1835"/>
      <c r="VWM2" s="1835"/>
      <c r="VWN2" s="1835"/>
      <c r="VWO2" s="1835"/>
      <c r="VWP2" s="1835"/>
      <c r="VWQ2" s="1835"/>
      <c r="VWR2" s="1835"/>
      <c r="VWS2" s="1835"/>
      <c r="VWT2" s="1835"/>
      <c r="VWU2" s="1835"/>
      <c r="VWV2" s="1835"/>
      <c r="VWW2" s="1835"/>
      <c r="VWX2" s="1835"/>
      <c r="VWY2" s="1835"/>
      <c r="VWZ2" s="1835"/>
      <c r="VXA2" s="1835"/>
      <c r="VXB2" s="1835"/>
      <c r="VXC2" s="1835"/>
      <c r="VXD2" s="1835"/>
      <c r="VXE2" s="1835"/>
      <c r="VXF2" s="1835"/>
      <c r="VXG2" s="1835"/>
      <c r="VXH2" s="1835"/>
      <c r="VXI2" s="1835"/>
      <c r="VXJ2" s="1835"/>
      <c r="VXK2" s="1835"/>
      <c r="VXL2" s="1835"/>
      <c r="VXM2" s="1835"/>
      <c r="VXN2" s="1835"/>
      <c r="VXO2" s="1835"/>
      <c r="VXP2" s="1835"/>
      <c r="VXQ2" s="1835"/>
      <c r="VXR2" s="1835"/>
      <c r="VXS2" s="1835"/>
      <c r="VXT2" s="1835"/>
      <c r="VXU2" s="1835"/>
      <c r="VXV2" s="1835"/>
      <c r="VXW2" s="1835"/>
      <c r="VXX2" s="1835"/>
      <c r="VXY2" s="1835"/>
      <c r="VXZ2" s="1835"/>
      <c r="VYA2" s="1835"/>
      <c r="VYB2" s="1835"/>
      <c r="VYC2" s="1835"/>
      <c r="VYD2" s="1835"/>
      <c r="VYE2" s="1835"/>
      <c r="VYF2" s="1835"/>
      <c r="VYG2" s="1835"/>
      <c r="VYH2" s="1835"/>
      <c r="VYI2" s="1835"/>
      <c r="VYJ2" s="1835"/>
      <c r="VYK2" s="1835"/>
      <c r="VYL2" s="1835"/>
      <c r="VYM2" s="1835"/>
      <c r="VYN2" s="1835"/>
      <c r="VYO2" s="1835"/>
      <c r="VYP2" s="1835"/>
      <c r="VYQ2" s="1835"/>
      <c r="VYR2" s="1835"/>
      <c r="VYS2" s="1835"/>
      <c r="VYT2" s="1835"/>
      <c r="VYU2" s="1835"/>
      <c r="VYV2" s="1835"/>
      <c r="VYW2" s="1835"/>
      <c r="VYX2" s="1835"/>
      <c r="VYY2" s="1835"/>
      <c r="VYZ2" s="1835"/>
      <c r="VZA2" s="1835"/>
      <c r="VZB2" s="1835"/>
      <c r="VZC2" s="1835"/>
      <c r="VZD2" s="1835"/>
      <c r="VZE2" s="1835"/>
      <c r="VZF2" s="1835"/>
      <c r="VZG2" s="1835"/>
      <c r="VZH2" s="1835"/>
      <c r="VZI2" s="1835"/>
      <c r="VZJ2" s="1835"/>
      <c r="VZK2" s="1835"/>
      <c r="VZL2" s="1835"/>
      <c r="VZM2" s="1835"/>
      <c r="VZN2" s="1835"/>
      <c r="VZO2" s="1835"/>
      <c r="VZP2" s="1835"/>
      <c r="VZQ2" s="1835"/>
      <c r="VZR2" s="1835"/>
      <c r="VZS2" s="1835"/>
      <c r="VZT2" s="1835"/>
      <c r="VZU2" s="1835"/>
      <c r="VZV2" s="1835"/>
      <c r="VZW2" s="1835"/>
      <c r="VZX2" s="1835"/>
      <c r="VZY2" s="1835"/>
      <c r="VZZ2" s="1835"/>
      <c r="WAA2" s="1835"/>
      <c r="WAB2" s="1835"/>
      <c r="WAC2" s="1835"/>
      <c r="WAD2" s="1835"/>
      <c r="WAE2" s="1835"/>
      <c r="WAF2" s="1835"/>
      <c r="WAG2" s="1835"/>
      <c r="WAH2" s="1835"/>
      <c r="WAI2" s="1835"/>
      <c r="WAJ2" s="1835"/>
      <c r="WAK2" s="1835"/>
      <c r="WAL2" s="1835"/>
      <c r="WAM2" s="1835"/>
      <c r="WAN2" s="1835"/>
      <c r="WAO2" s="1835"/>
      <c r="WAP2" s="1835"/>
      <c r="WAQ2" s="1835"/>
      <c r="WAR2" s="1835"/>
      <c r="WAS2" s="1835"/>
      <c r="WAT2" s="1835"/>
      <c r="WAU2" s="1835"/>
      <c r="WAV2" s="1835"/>
      <c r="WAW2" s="1835"/>
      <c r="WAX2" s="1835"/>
      <c r="WAY2" s="1835"/>
      <c r="WAZ2" s="1835"/>
      <c r="WBA2" s="1835"/>
      <c r="WBB2" s="1835"/>
      <c r="WBC2" s="1835"/>
      <c r="WBD2" s="1835"/>
      <c r="WBE2" s="1835"/>
      <c r="WBF2" s="1835"/>
      <c r="WBG2" s="1835"/>
      <c r="WBH2" s="1835"/>
      <c r="WBI2" s="1835"/>
      <c r="WBJ2" s="1835"/>
      <c r="WBK2" s="1835"/>
      <c r="WBL2" s="1835"/>
      <c r="WBM2" s="1835"/>
      <c r="WBN2" s="1835"/>
      <c r="WBO2" s="1835"/>
      <c r="WBP2" s="1835"/>
      <c r="WBQ2" s="1835"/>
      <c r="WBR2" s="1835"/>
      <c r="WBS2" s="1835"/>
      <c r="WBT2" s="1835"/>
      <c r="WBU2" s="1835"/>
      <c r="WBV2" s="1835"/>
      <c r="WBW2" s="1835"/>
      <c r="WBX2" s="1835"/>
      <c r="WBY2" s="1835"/>
      <c r="WBZ2" s="1835"/>
      <c r="WCA2" s="1835"/>
      <c r="WCB2" s="1835"/>
      <c r="WCC2" s="1835"/>
      <c r="WCD2" s="1835"/>
      <c r="WCE2" s="1835"/>
      <c r="WCF2" s="1835"/>
      <c r="WCG2" s="1835"/>
      <c r="WCH2" s="1835"/>
      <c r="WCI2" s="1835"/>
      <c r="WCJ2" s="1835"/>
      <c r="WCK2" s="1835"/>
      <c r="WCL2" s="1835"/>
      <c r="WCM2" s="1835"/>
      <c r="WCN2" s="1835"/>
      <c r="WCO2" s="1835"/>
      <c r="WCP2" s="1835"/>
      <c r="WCQ2" s="1835"/>
      <c r="WCR2" s="1835"/>
      <c r="WCS2" s="1835"/>
      <c r="WCT2" s="1835"/>
      <c r="WCU2" s="1835"/>
      <c r="WCV2" s="1835"/>
      <c r="WCW2" s="1835"/>
      <c r="WCX2" s="1835"/>
      <c r="WCY2" s="1835"/>
      <c r="WCZ2" s="1835"/>
      <c r="WDA2" s="1835"/>
      <c r="WDB2" s="1835"/>
      <c r="WDC2" s="1835"/>
      <c r="WDD2" s="1835"/>
      <c r="WDE2" s="1835"/>
      <c r="WDF2" s="1835"/>
      <c r="WDG2" s="1835"/>
      <c r="WDH2" s="1835"/>
      <c r="WDI2" s="1835"/>
      <c r="WDJ2" s="1835"/>
      <c r="WDK2" s="1835"/>
      <c r="WDL2" s="1835"/>
      <c r="WDM2" s="1835"/>
      <c r="WDN2" s="1835"/>
      <c r="WDO2" s="1835"/>
      <c r="WDP2" s="1835"/>
      <c r="WDQ2" s="1835"/>
      <c r="WDR2" s="1835"/>
      <c r="WDS2" s="1835"/>
      <c r="WDT2" s="1835"/>
      <c r="WDU2" s="1835"/>
      <c r="WDV2" s="1835"/>
      <c r="WDW2" s="1835"/>
      <c r="WDX2" s="1835"/>
      <c r="WDY2" s="1835"/>
      <c r="WDZ2" s="1835"/>
      <c r="WEA2" s="1835"/>
      <c r="WEB2" s="1835"/>
      <c r="WEC2" s="1835"/>
      <c r="WED2" s="1835"/>
      <c r="WEE2" s="1835"/>
      <c r="WEF2" s="1835"/>
      <c r="WEG2" s="1835"/>
      <c r="WEH2" s="1835"/>
      <c r="WEI2" s="1835"/>
      <c r="WEJ2" s="1835"/>
      <c r="WEK2" s="1835"/>
      <c r="WEL2" s="1835"/>
      <c r="WEM2" s="1835"/>
      <c r="WEN2" s="1835"/>
      <c r="WEO2" s="1835"/>
      <c r="WEP2" s="1835"/>
      <c r="WEQ2" s="1835"/>
      <c r="WER2" s="1835"/>
      <c r="WES2" s="1835"/>
      <c r="WET2" s="1835"/>
      <c r="WEU2" s="1835"/>
      <c r="WEV2" s="1835"/>
      <c r="WEW2" s="1835"/>
      <c r="WEX2" s="1835"/>
      <c r="WEY2" s="1835"/>
      <c r="WEZ2" s="1835"/>
      <c r="WFA2" s="1835"/>
      <c r="WFB2" s="1835"/>
      <c r="WFC2" s="1835"/>
      <c r="WFD2" s="1835"/>
      <c r="WFE2" s="1835"/>
      <c r="WFF2" s="1835"/>
      <c r="WFG2" s="1835"/>
      <c r="WFH2" s="1835"/>
      <c r="WFI2" s="1835"/>
      <c r="WFJ2" s="1835"/>
      <c r="WFK2" s="1835"/>
      <c r="WFL2" s="1835"/>
      <c r="WFM2" s="1835"/>
      <c r="WFN2" s="1835"/>
      <c r="WFO2" s="1835"/>
      <c r="WFP2" s="1835"/>
      <c r="WFQ2" s="1835"/>
      <c r="WFR2" s="1835"/>
      <c r="WFS2" s="1835"/>
      <c r="WFT2" s="1835"/>
      <c r="WFU2" s="1835"/>
      <c r="WFV2" s="1835"/>
      <c r="WFW2" s="1835"/>
      <c r="WFX2" s="1835"/>
      <c r="WFY2" s="1835"/>
      <c r="WFZ2" s="1835"/>
      <c r="WGA2" s="1835"/>
      <c r="WGB2" s="1835"/>
      <c r="WGC2" s="1835"/>
      <c r="WGD2" s="1835"/>
      <c r="WGE2" s="1835"/>
      <c r="WGF2" s="1835"/>
      <c r="WGG2" s="1835"/>
      <c r="WGH2" s="1835"/>
      <c r="WGI2" s="1835"/>
      <c r="WGJ2" s="1835"/>
      <c r="WGK2" s="1835"/>
      <c r="WGL2" s="1835"/>
      <c r="WGM2" s="1835"/>
      <c r="WGN2" s="1835"/>
      <c r="WGO2" s="1835"/>
      <c r="WGP2" s="1835"/>
      <c r="WGQ2" s="1835"/>
      <c r="WGR2" s="1835"/>
      <c r="WGS2" s="1835"/>
      <c r="WGT2" s="1835"/>
      <c r="WGU2" s="1835"/>
      <c r="WGV2" s="1835"/>
      <c r="WGW2" s="1835"/>
      <c r="WGX2" s="1835"/>
      <c r="WGY2" s="1835"/>
      <c r="WGZ2" s="1835"/>
      <c r="WHA2" s="1835"/>
      <c r="WHB2" s="1835"/>
      <c r="WHC2" s="1835"/>
      <c r="WHD2" s="1835"/>
      <c r="WHE2" s="1835"/>
      <c r="WHF2" s="1835"/>
      <c r="WHG2" s="1835"/>
      <c r="WHH2" s="1835"/>
      <c r="WHI2" s="1835"/>
      <c r="WHJ2" s="1835"/>
      <c r="WHK2" s="1835"/>
      <c r="WHL2" s="1835"/>
      <c r="WHM2" s="1835"/>
      <c r="WHN2" s="1835"/>
      <c r="WHO2" s="1835"/>
      <c r="WHP2" s="1835"/>
      <c r="WHQ2" s="1835"/>
      <c r="WHR2" s="1835"/>
      <c r="WHS2" s="1835"/>
      <c r="WHT2" s="1835"/>
      <c r="WHU2" s="1835"/>
      <c r="WHV2" s="1835"/>
      <c r="WHW2" s="1835"/>
      <c r="WHX2" s="1835"/>
      <c r="WHY2" s="1835"/>
      <c r="WHZ2" s="1835"/>
      <c r="WIA2" s="1835"/>
      <c r="WIB2" s="1835"/>
      <c r="WIC2" s="1835"/>
      <c r="WID2" s="1835"/>
      <c r="WIE2" s="1835"/>
      <c r="WIF2" s="1835"/>
      <c r="WIG2" s="1835"/>
      <c r="WIH2" s="1835"/>
      <c r="WII2" s="1835"/>
      <c r="WIJ2" s="1835"/>
      <c r="WIK2" s="1835"/>
      <c r="WIL2" s="1835"/>
      <c r="WIM2" s="1835"/>
      <c r="WIN2" s="1835"/>
      <c r="WIO2" s="1835"/>
      <c r="WIP2" s="1835"/>
      <c r="WIQ2" s="1835"/>
      <c r="WIR2" s="1835"/>
      <c r="WIS2" s="1835"/>
      <c r="WIT2" s="1835"/>
      <c r="WIU2" s="1835"/>
      <c r="WIV2" s="1835"/>
      <c r="WIW2" s="1835"/>
      <c r="WIX2" s="1835"/>
      <c r="WIY2" s="1835"/>
      <c r="WIZ2" s="1835"/>
      <c r="WJA2" s="1835"/>
      <c r="WJB2" s="1835"/>
      <c r="WJC2" s="1835"/>
      <c r="WJD2" s="1835"/>
      <c r="WJE2" s="1835"/>
      <c r="WJF2" s="1835"/>
      <c r="WJG2" s="1835"/>
      <c r="WJH2" s="1835"/>
      <c r="WJI2" s="1835"/>
      <c r="WJJ2" s="1835"/>
      <c r="WJK2" s="1835"/>
      <c r="WJL2" s="1835"/>
      <c r="WJM2" s="1835"/>
      <c r="WJN2" s="1835"/>
      <c r="WJO2" s="1835"/>
      <c r="WJP2" s="1835"/>
      <c r="WJQ2" s="1835"/>
      <c r="WJR2" s="1835"/>
      <c r="WJS2" s="1835"/>
      <c r="WJT2" s="1835"/>
      <c r="WJU2" s="1835"/>
      <c r="WJV2" s="1835"/>
      <c r="WJW2" s="1835"/>
      <c r="WJX2" s="1835"/>
      <c r="WJY2" s="1835"/>
      <c r="WJZ2" s="1835"/>
      <c r="WKA2" s="1835"/>
      <c r="WKB2" s="1835"/>
      <c r="WKC2" s="1835"/>
      <c r="WKD2" s="1835"/>
      <c r="WKE2" s="1835"/>
      <c r="WKF2" s="1835"/>
      <c r="WKG2" s="1835"/>
      <c r="WKH2" s="1835"/>
      <c r="WKI2" s="1835"/>
      <c r="WKJ2" s="1835"/>
      <c r="WKK2" s="1835"/>
      <c r="WKL2" s="1835"/>
      <c r="WKM2" s="1835"/>
      <c r="WKN2" s="1835"/>
      <c r="WKO2" s="1835"/>
      <c r="WKP2" s="1835"/>
      <c r="WKQ2" s="1835"/>
      <c r="WKR2" s="1835"/>
      <c r="WKS2" s="1835"/>
      <c r="WKT2" s="1835"/>
      <c r="WKU2" s="1835"/>
      <c r="WKV2" s="1835"/>
      <c r="WKW2" s="1835"/>
      <c r="WKX2" s="1835"/>
      <c r="WKY2" s="1835"/>
      <c r="WKZ2" s="1835"/>
      <c r="WLA2" s="1835"/>
      <c r="WLB2" s="1835"/>
      <c r="WLC2" s="1835"/>
      <c r="WLD2" s="1835"/>
      <c r="WLE2" s="1835"/>
      <c r="WLF2" s="1835"/>
      <c r="WLG2" s="1835"/>
      <c r="WLH2" s="1835"/>
      <c r="WLI2" s="1835"/>
      <c r="WLJ2" s="1835"/>
      <c r="WLK2" s="1835"/>
      <c r="WLL2" s="1835"/>
      <c r="WLM2" s="1835"/>
      <c r="WLN2" s="1835"/>
      <c r="WLO2" s="1835"/>
      <c r="WLP2" s="1835"/>
      <c r="WLQ2" s="1835"/>
      <c r="WLR2" s="1835"/>
      <c r="WLS2" s="1835"/>
      <c r="WLT2" s="1835"/>
      <c r="WLU2" s="1835"/>
      <c r="WLV2" s="1835"/>
      <c r="WLW2" s="1835"/>
      <c r="WLX2" s="1835"/>
      <c r="WLY2" s="1835"/>
      <c r="WLZ2" s="1835"/>
      <c r="WMA2" s="1835"/>
      <c r="WMB2" s="1835"/>
      <c r="WMC2" s="1835"/>
      <c r="WMD2" s="1835"/>
      <c r="WME2" s="1835"/>
      <c r="WMF2" s="1835"/>
      <c r="WMG2" s="1835"/>
      <c r="WMH2" s="1835"/>
      <c r="WMI2" s="1835"/>
      <c r="WMJ2" s="1835"/>
      <c r="WMK2" s="1835"/>
      <c r="WML2" s="1835"/>
      <c r="WMM2" s="1835"/>
      <c r="WMN2" s="1835"/>
      <c r="WMO2" s="1835"/>
      <c r="WMP2" s="1835"/>
      <c r="WMQ2" s="1835"/>
      <c r="WMR2" s="1835"/>
      <c r="WMS2" s="1835"/>
      <c r="WMT2" s="1835"/>
      <c r="WMU2" s="1835"/>
      <c r="WMV2" s="1835"/>
      <c r="WMW2" s="1835"/>
      <c r="WMX2" s="1835"/>
      <c r="WMY2" s="1835"/>
      <c r="WMZ2" s="1835"/>
      <c r="WNA2" s="1835"/>
      <c r="WNB2" s="1835"/>
      <c r="WNC2" s="1835"/>
      <c r="WND2" s="1835"/>
      <c r="WNE2" s="1835"/>
      <c r="WNF2" s="1835"/>
      <c r="WNG2" s="1835"/>
      <c r="WNH2" s="1835"/>
      <c r="WNI2" s="1835"/>
      <c r="WNJ2" s="1835"/>
      <c r="WNK2" s="1835"/>
      <c r="WNL2" s="1835"/>
      <c r="WNM2" s="1835"/>
      <c r="WNN2" s="1835"/>
      <c r="WNO2" s="1835"/>
      <c r="WNP2" s="1835"/>
      <c r="WNQ2" s="1835"/>
      <c r="WNR2" s="1835"/>
      <c r="WNS2" s="1835"/>
      <c r="WNT2" s="1835"/>
      <c r="WNU2" s="1835"/>
      <c r="WNV2" s="1835"/>
      <c r="WNW2" s="1835"/>
      <c r="WNX2" s="1835"/>
      <c r="WNY2" s="1835"/>
      <c r="WNZ2" s="1835"/>
      <c r="WOA2" s="1835"/>
      <c r="WOB2" s="1835"/>
      <c r="WOC2" s="1835"/>
      <c r="WOD2" s="1835"/>
      <c r="WOE2" s="1835"/>
      <c r="WOF2" s="1835"/>
      <c r="WOG2" s="1835"/>
      <c r="WOH2" s="1835"/>
      <c r="WOI2" s="1835"/>
      <c r="WOJ2" s="1835"/>
      <c r="WOK2" s="1835"/>
      <c r="WOL2" s="1835"/>
      <c r="WOM2" s="1835"/>
      <c r="WON2" s="1835"/>
      <c r="WOO2" s="1835"/>
      <c r="WOP2" s="1835"/>
      <c r="WOQ2" s="1835"/>
      <c r="WOR2" s="1835"/>
      <c r="WOS2" s="1835"/>
      <c r="WOT2" s="1835"/>
      <c r="WOU2" s="1835"/>
      <c r="WOV2" s="1835"/>
      <c r="WOW2" s="1835"/>
      <c r="WOX2" s="1835"/>
      <c r="WOY2" s="1835"/>
      <c r="WOZ2" s="1835"/>
      <c r="WPA2" s="1835"/>
      <c r="WPB2" s="1835"/>
      <c r="WPC2" s="1835"/>
      <c r="WPD2" s="1835"/>
      <c r="WPE2" s="1835"/>
      <c r="WPF2" s="1835"/>
      <c r="WPG2" s="1835"/>
      <c r="WPH2" s="1835"/>
      <c r="WPI2" s="1835"/>
      <c r="WPJ2" s="1835"/>
      <c r="WPK2" s="1835"/>
      <c r="WPL2" s="1835"/>
      <c r="WPM2" s="1835"/>
      <c r="WPN2" s="1835"/>
      <c r="WPO2" s="1835"/>
      <c r="WPP2" s="1835"/>
      <c r="WPQ2" s="1835"/>
      <c r="WPR2" s="1835"/>
      <c r="WPS2" s="1835"/>
      <c r="WPT2" s="1835"/>
      <c r="WPU2" s="1835"/>
      <c r="WPV2" s="1835"/>
      <c r="WPW2" s="1835"/>
      <c r="WPX2" s="1835"/>
      <c r="WPY2" s="1835"/>
      <c r="WPZ2" s="1835"/>
      <c r="WQA2" s="1835"/>
      <c r="WQB2" s="1835"/>
      <c r="WQC2" s="1835"/>
      <c r="WQD2" s="1835"/>
      <c r="WQE2" s="1835"/>
      <c r="WQF2" s="1835"/>
      <c r="WQG2" s="1835"/>
      <c r="WQH2" s="1835"/>
      <c r="WQI2" s="1835"/>
      <c r="WQJ2" s="1835"/>
      <c r="WQK2" s="1835"/>
      <c r="WQL2" s="1835"/>
      <c r="WQM2" s="1835"/>
      <c r="WQN2" s="1835"/>
      <c r="WQO2" s="1835"/>
      <c r="WQP2" s="1835"/>
      <c r="WQQ2" s="1835"/>
      <c r="WQR2" s="1835"/>
      <c r="WQS2" s="1835"/>
      <c r="WQT2" s="1835"/>
      <c r="WQU2" s="1835"/>
      <c r="WQV2" s="1835"/>
      <c r="WQW2" s="1835"/>
      <c r="WQX2" s="1835"/>
      <c r="WQY2" s="1835"/>
      <c r="WQZ2" s="1835"/>
      <c r="WRA2" s="1835"/>
      <c r="WRB2" s="1835"/>
      <c r="WRC2" s="1835"/>
      <c r="WRD2" s="1835"/>
      <c r="WRE2" s="1835"/>
      <c r="WRF2" s="1835"/>
      <c r="WRG2" s="1835"/>
      <c r="WRH2" s="1835"/>
      <c r="WRI2" s="1835"/>
      <c r="WRJ2" s="1835"/>
      <c r="WRK2" s="1835"/>
      <c r="WRL2" s="1835"/>
      <c r="WRM2" s="1835"/>
      <c r="WRN2" s="1835"/>
      <c r="WRO2" s="1835"/>
      <c r="WRP2" s="1835"/>
      <c r="WRQ2" s="1835"/>
      <c r="WRR2" s="1835"/>
      <c r="WRS2" s="1835"/>
      <c r="WRT2" s="1835"/>
      <c r="WRU2" s="1835"/>
      <c r="WRV2" s="1835"/>
      <c r="WRW2" s="1835"/>
      <c r="WRX2" s="1835"/>
      <c r="WRY2" s="1835"/>
      <c r="WRZ2" s="1835"/>
      <c r="WSA2" s="1835"/>
      <c r="WSB2" s="1835"/>
      <c r="WSC2" s="1835"/>
      <c r="WSD2" s="1835"/>
      <c r="WSE2" s="1835"/>
      <c r="WSF2" s="1835"/>
      <c r="WSG2" s="1835"/>
      <c r="WSH2" s="1835"/>
      <c r="WSI2" s="1835"/>
      <c r="WSJ2" s="1835"/>
      <c r="WSK2" s="1835"/>
      <c r="WSL2" s="1835"/>
      <c r="WSM2" s="1835"/>
      <c r="WSN2" s="1835"/>
      <c r="WSO2" s="1835"/>
      <c r="WSP2" s="1835"/>
      <c r="WSQ2" s="1835"/>
      <c r="WSR2" s="1835"/>
      <c r="WSS2" s="1835"/>
      <c r="WST2" s="1835"/>
      <c r="WSU2" s="1835"/>
      <c r="WSV2" s="1835"/>
      <c r="WSW2" s="1835"/>
      <c r="WSX2" s="1835"/>
      <c r="WSY2" s="1835"/>
      <c r="WSZ2" s="1835"/>
      <c r="WTA2" s="1835"/>
      <c r="WTB2" s="1835"/>
      <c r="WTC2" s="1835"/>
      <c r="WTD2" s="1835"/>
      <c r="WTE2" s="1835"/>
      <c r="WTF2" s="1835"/>
      <c r="WTG2" s="1835"/>
      <c r="WTH2" s="1835"/>
      <c r="WTI2" s="1835"/>
      <c r="WTJ2" s="1835"/>
      <c r="WTK2" s="1835"/>
      <c r="WTL2" s="1835"/>
      <c r="WTM2" s="1835"/>
      <c r="WTN2" s="1835"/>
      <c r="WTO2" s="1835"/>
      <c r="WTP2" s="1835"/>
      <c r="WTQ2" s="1835"/>
      <c r="WTR2" s="1835"/>
      <c r="WTS2" s="1835"/>
      <c r="WTT2" s="1835"/>
      <c r="WTU2" s="1835"/>
      <c r="WTV2" s="1835"/>
      <c r="WTW2" s="1835"/>
      <c r="WTX2" s="1835"/>
      <c r="WTY2" s="1835"/>
      <c r="WTZ2" s="1835"/>
      <c r="WUA2" s="1835"/>
      <c r="WUB2" s="1835"/>
      <c r="WUC2" s="1835"/>
      <c r="WUD2" s="1835"/>
      <c r="WUE2" s="1835"/>
      <c r="WUF2" s="1835"/>
      <c r="WUG2" s="1835"/>
      <c r="WUH2" s="1835"/>
      <c r="WUI2" s="1835"/>
      <c r="WUJ2" s="1835"/>
      <c r="WUK2" s="1835"/>
      <c r="WUL2" s="1835"/>
      <c r="WUM2" s="1835"/>
      <c r="WUN2" s="1835"/>
      <c r="WUO2" s="1835"/>
      <c r="WUP2" s="1835"/>
      <c r="WUQ2" s="1835"/>
      <c r="WUR2" s="1835"/>
      <c r="WUS2" s="1835"/>
      <c r="WUT2" s="1835"/>
      <c r="WUU2" s="1835"/>
      <c r="WUV2" s="1835"/>
      <c r="WUW2" s="1835"/>
      <c r="WUX2" s="1835"/>
      <c r="WUY2" s="1835"/>
      <c r="WUZ2" s="1835"/>
      <c r="WVA2" s="1835"/>
      <c r="WVB2" s="1835"/>
      <c r="WVC2" s="1835"/>
      <c r="WVD2" s="1835"/>
      <c r="WVE2" s="1835"/>
      <c r="WVF2" s="1835"/>
      <c r="WVG2" s="1835"/>
      <c r="WVH2" s="1835"/>
      <c r="WVI2" s="1835"/>
      <c r="WVJ2" s="1835"/>
      <c r="WVK2" s="1835"/>
      <c r="WVL2" s="1835"/>
      <c r="WVM2" s="1835"/>
      <c r="WVN2" s="1835"/>
      <c r="WVO2" s="1835"/>
      <c r="WVP2" s="1835"/>
      <c r="WVQ2" s="1835"/>
      <c r="WVR2" s="1835"/>
      <c r="WVS2" s="1835"/>
      <c r="WVT2" s="1835"/>
      <c r="WVU2" s="1835"/>
      <c r="WVV2" s="1835"/>
      <c r="WVW2" s="1835"/>
      <c r="WVX2" s="1835"/>
      <c r="WVY2" s="1835"/>
      <c r="WVZ2" s="1835"/>
      <c r="WWA2" s="1835"/>
      <c r="WWB2" s="1835"/>
      <c r="WWC2" s="1835"/>
      <c r="WWD2" s="1835"/>
      <c r="WWE2" s="1835"/>
      <c r="WWF2" s="1835"/>
      <c r="WWG2" s="1835"/>
      <c r="WWH2" s="1835"/>
      <c r="WWI2" s="1835"/>
      <c r="WWJ2" s="1835"/>
      <c r="WWK2" s="1835"/>
      <c r="WWL2" s="1835"/>
      <c r="WWM2" s="1835"/>
      <c r="WWN2" s="1835"/>
      <c r="WWO2" s="1835"/>
      <c r="WWP2" s="1835"/>
      <c r="WWQ2" s="1835"/>
      <c r="WWR2" s="1835"/>
      <c r="WWS2" s="1835"/>
      <c r="WWT2" s="1835"/>
      <c r="WWU2" s="1835"/>
      <c r="WWV2" s="1835"/>
      <c r="WWW2" s="1835"/>
      <c r="WWX2" s="1835"/>
      <c r="WWY2" s="1835"/>
      <c r="WWZ2" s="1835"/>
      <c r="WXA2" s="1835"/>
      <c r="WXB2" s="1835"/>
      <c r="WXC2" s="1835"/>
      <c r="WXD2" s="1835"/>
      <c r="WXE2" s="1835"/>
      <c r="WXF2" s="1835"/>
      <c r="WXG2" s="1835"/>
      <c r="WXH2" s="1835"/>
      <c r="WXI2" s="1835"/>
      <c r="WXJ2" s="1835"/>
      <c r="WXK2" s="1835"/>
      <c r="WXL2" s="1835"/>
      <c r="WXM2" s="1835"/>
      <c r="WXN2" s="1835"/>
      <c r="WXO2" s="1835"/>
      <c r="WXP2" s="1835"/>
      <c r="WXQ2" s="1835"/>
      <c r="WXR2" s="1835"/>
      <c r="WXS2" s="1835"/>
      <c r="WXT2" s="1835"/>
      <c r="WXU2" s="1835"/>
      <c r="WXV2" s="1835"/>
      <c r="WXW2" s="1835"/>
      <c r="WXX2" s="1835"/>
      <c r="WXY2" s="1835"/>
      <c r="WXZ2" s="1835"/>
      <c r="WYA2" s="1835"/>
      <c r="WYB2" s="1835"/>
      <c r="WYC2" s="1835"/>
      <c r="WYD2" s="1835"/>
      <c r="WYE2" s="1835"/>
      <c r="WYF2" s="1835"/>
      <c r="WYG2" s="1835"/>
      <c r="WYH2" s="1835"/>
      <c r="WYI2" s="1835"/>
      <c r="WYJ2" s="1835"/>
      <c r="WYK2" s="1835"/>
      <c r="WYL2" s="1835"/>
      <c r="WYM2" s="1835"/>
      <c r="WYN2" s="1835"/>
      <c r="WYO2" s="1835"/>
      <c r="WYP2" s="1835"/>
      <c r="WYQ2" s="1835"/>
      <c r="WYR2" s="1835"/>
      <c r="WYS2" s="1835"/>
      <c r="WYT2" s="1835"/>
      <c r="WYU2" s="1835"/>
      <c r="WYV2" s="1835"/>
      <c r="WYW2" s="1835"/>
      <c r="WYX2" s="1835"/>
      <c r="WYY2" s="1835"/>
      <c r="WYZ2" s="1835"/>
      <c r="WZA2" s="1835"/>
      <c r="WZB2" s="1835"/>
      <c r="WZC2" s="1835"/>
      <c r="WZD2" s="1835"/>
      <c r="WZE2" s="1835"/>
      <c r="WZF2" s="1835"/>
      <c r="WZG2" s="1835"/>
      <c r="WZH2" s="1835"/>
      <c r="WZI2" s="1835"/>
      <c r="WZJ2" s="1835"/>
      <c r="WZK2" s="1835"/>
      <c r="WZL2" s="1835"/>
      <c r="WZM2" s="1835"/>
      <c r="WZN2" s="1835"/>
      <c r="WZO2" s="1835"/>
      <c r="WZP2" s="1835"/>
      <c r="WZQ2" s="1835"/>
      <c r="WZR2" s="1835"/>
      <c r="WZS2" s="1835"/>
      <c r="WZT2" s="1835"/>
      <c r="WZU2" s="1835"/>
      <c r="WZV2" s="1835"/>
      <c r="WZW2" s="1835"/>
      <c r="WZX2" s="1835"/>
      <c r="WZY2" s="1835"/>
      <c r="WZZ2" s="1835"/>
      <c r="XAA2" s="1835"/>
      <c r="XAB2" s="1835"/>
      <c r="XAC2" s="1835"/>
      <c r="XAD2" s="1835"/>
      <c r="XAE2" s="1835"/>
      <c r="XAF2" s="1835"/>
      <c r="XAG2" s="1835"/>
      <c r="XAH2" s="1835"/>
      <c r="XAI2" s="1835"/>
      <c r="XAJ2" s="1835"/>
      <c r="XAK2" s="1835"/>
      <c r="XAL2" s="1835"/>
      <c r="XAM2" s="1835"/>
      <c r="XAN2" s="1835"/>
      <c r="XAO2" s="1835"/>
      <c r="XAP2" s="1835"/>
      <c r="XAQ2" s="1835"/>
      <c r="XAR2" s="1835"/>
      <c r="XAS2" s="1835"/>
      <c r="XAT2" s="1835"/>
      <c r="XAU2" s="1835"/>
      <c r="XAV2" s="1835"/>
      <c r="XAW2" s="1835"/>
      <c r="XAX2" s="1835"/>
      <c r="XAY2" s="1835"/>
      <c r="XAZ2" s="1835"/>
      <c r="XBA2" s="1835"/>
      <c r="XBB2" s="1835"/>
      <c r="XBC2" s="1835"/>
      <c r="XBD2" s="1835"/>
      <c r="XBE2" s="1835"/>
      <c r="XBF2" s="1835"/>
      <c r="XBG2" s="1835"/>
      <c r="XBH2" s="1835"/>
      <c r="XBI2" s="1835"/>
      <c r="XBJ2" s="1835"/>
      <c r="XBK2" s="1835"/>
      <c r="XBL2" s="1835"/>
      <c r="XBM2" s="1835"/>
      <c r="XBN2" s="1835"/>
      <c r="XBO2" s="1835"/>
      <c r="XBP2" s="1835"/>
      <c r="XBQ2" s="1835"/>
      <c r="XBR2" s="1835"/>
      <c r="XBS2" s="1835"/>
      <c r="XBT2" s="1835"/>
      <c r="XBU2" s="1835"/>
      <c r="XBV2" s="1835"/>
      <c r="XBW2" s="1835"/>
      <c r="XBX2" s="1835"/>
      <c r="XBY2" s="1835"/>
      <c r="XBZ2" s="1835"/>
      <c r="XCA2" s="1835"/>
      <c r="XCB2" s="1835"/>
      <c r="XCC2" s="1835"/>
      <c r="XCD2" s="1835"/>
      <c r="XCE2" s="1835"/>
      <c r="XCF2" s="1835"/>
      <c r="XCG2" s="1835"/>
      <c r="XCH2" s="1835"/>
      <c r="XCI2" s="1835"/>
      <c r="XCJ2" s="1835"/>
      <c r="XCK2" s="1835"/>
      <c r="XCL2" s="1835"/>
      <c r="XCM2" s="1835"/>
      <c r="XCN2" s="1835"/>
      <c r="XCO2" s="1835"/>
      <c r="XCP2" s="1835"/>
      <c r="XCQ2" s="1835"/>
      <c r="XCR2" s="1835"/>
      <c r="XCS2" s="1835"/>
      <c r="XCT2" s="1835"/>
      <c r="XCU2" s="1835"/>
      <c r="XCV2" s="1835"/>
      <c r="XCW2" s="1835"/>
      <c r="XCX2" s="1835"/>
      <c r="XCY2" s="1835"/>
      <c r="XCZ2" s="1835"/>
      <c r="XDA2" s="1835"/>
      <c r="XDB2" s="1835"/>
      <c r="XDC2" s="1835"/>
      <c r="XDD2" s="1835"/>
      <c r="XDE2" s="1835"/>
      <c r="XDF2" s="1835"/>
      <c r="XDG2" s="1835"/>
      <c r="XDH2" s="1835"/>
      <c r="XDI2" s="1835"/>
      <c r="XDJ2" s="1835"/>
      <c r="XDK2" s="1835"/>
      <c r="XDL2" s="1835"/>
      <c r="XDM2" s="1835"/>
      <c r="XDN2" s="1835"/>
      <c r="XDO2" s="1835"/>
      <c r="XDP2" s="1835"/>
      <c r="XDQ2" s="1835"/>
      <c r="XDR2" s="1835"/>
      <c r="XDS2" s="1835"/>
      <c r="XDT2" s="1835"/>
      <c r="XDU2" s="1835"/>
      <c r="XDV2" s="1835"/>
      <c r="XDW2" s="1835"/>
      <c r="XDX2" s="1835"/>
      <c r="XDY2" s="1835"/>
      <c r="XDZ2" s="1835"/>
      <c r="XEA2" s="1835"/>
      <c r="XEB2" s="1835"/>
      <c r="XEC2" s="1835"/>
      <c r="XED2" s="1835"/>
      <c r="XEE2" s="1835"/>
      <c r="XEF2" s="1835"/>
      <c r="XEG2" s="1835"/>
      <c r="XEH2" s="1835"/>
      <c r="XEI2" s="1835"/>
      <c r="XEJ2" s="1835"/>
      <c r="XEK2" s="1835"/>
      <c r="XEL2" s="1835"/>
      <c r="XEM2" s="1835"/>
      <c r="XEN2" s="1835"/>
      <c r="XEO2" s="1835"/>
      <c r="XEP2" s="1835"/>
      <c r="XEQ2" s="1835"/>
      <c r="XER2" s="1835"/>
      <c r="XES2" s="1835"/>
      <c r="XET2" s="1835"/>
      <c r="XEU2" s="1835"/>
      <c r="XEV2" s="1835"/>
      <c r="XEW2" s="1835"/>
      <c r="XEX2" s="1835"/>
      <c r="XEY2" s="1835"/>
      <c r="XEZ2" s="1835"/>
      <c r="XFA2" s="1835"/>
      <c r="XFB2" s="1835"/>
      <c r="XFC2" s="1835"/>
      <c r="XFD2" s="1835"/>
    </row>
    <row r="3" spans="1:16384" s="1878" customFormat="1" ht="21" thickBot="1">
      <c r="A3" s="1814" t="str">
        <f>'Universal data'!C21</f>
        <v>2012/13</v>
      </c>
      <c r="B3" s="1814"/>
      <c r="C3" s="1814"/>
      <c r="D3" s="1814"/>
      <c r="E3" s="1814"/>
      <c r="F3" s="1814"/>
      <c r="G3" s="1814"/>
      <c r="H3" s="1814"/>
      <c r="I3" s="1879"/>
      <c r="J3" s="1879"/>
      <c r="K3" s="1879"/>
      <c r="L3" s="1879"/>
      <c r="M3" s="1879"/>
      <c r="N3" s="1879"/>
      <c r="O3" s="1879"/>
      <c r="P3" s="1879"/>
      <c r="Q3" s="1879"/>
      <c r="R3" s="1879"/>
      <c r="S3" s="1879"/>
      <c r="T3" s="1879"/>
      <c r="U3" s="1879"/>
      <c r="V3" s="1879"/>
      <c r="W3" s="1879"/>
      <c r="X3" s="1879"/>
      <c r="Y3" s="1879"/>
      <c r="Z3" s="1879"/>
      <c r="AA3" s="1879"/>
      <c r="AB3" s="1879"/>
      <c r="AC3" s="1879"/>
      <c r="AD3" s="1879"/>
      <c r="AE3" s="1879"/>
      <c r="AF3" s="1879"/>
      <c r="AG3" s="1879"/>
      <c r="AH3" s="1879"/>
      <c r="AI3" s="1879"/>
      <c r="AJ3" s="1879"/>
      <c r="AK3" s="1879"/>
      <c r="AL3" s="1879"/>
      <c r="AM3" s="1879"/>
      <c r="AN3" s="1879"/>
      <c r="AO3" s="1879"/>
      <c r="AP3" s="1879"/>
      <c r="AQ3" s="1879"/>
      <c r="AR3" s="1879"/>
      <c r="AS3" s="1879"/>
      <c r="AT3" s="1879"/>
      <c r="AU3" s="1879"/>
      <c r="AV3" s="1879"/>
      <c r="AW3" s="1879"/>
      <c r="AX3" s="1879"/>
      <c r="AY3" s="1879"/>
      <c r="AZ3" s="1879"/>
      <c r="BA3" s="1879"/>
      <c r="BB3" s="1879"/>
      <c r="BC3" s="1879"/>
      <c r="BD3" s="1879"/>
      <c r="BE3" s="1879"/>
      <c r="BF3" s="1879"/>
      <c r="BG3" s="1879"/>
      <c r="BH3" s="1879"/>
      <c r="BI3" s="1879"/>
      <c r="BJ3" s="1879"/>
      <c r="BK3" s="1879"/>
      <c r="BL3" s="1879"/>
      <c r="BM3" s="1879"/>
      <c r="BN3" s="1879"/>
      <c r="BO3" s="1879"/>
      <c r="BP3" s="1879"/>
      <c r="BQ3" s="1879"/>
      <c r="BR3" s="1879"/>
      <c r="BS3" s="1879"/>
      <c r="BT3" s="1879"/>
      <c r="BU3" s="1879"/>
      <c r="BV3" s="1879"/>
      <c r="BW3" s="1879"/>
      <c r="BX3" s="1879"/>
      <c r="BY3" s="1879"/>
      <c r="BZ3" s="1879"/>
      <c r="CA3" s="1879"/>
      <c r="CB3" s="1879"/>
      <c r="CC3" s="1879"/>
      <c r="CD3" s="1879"/>
      <c r="CE3" s="1879"/>
      <c r="CF3" s="1879"/>
      <c r="CG3" s="1879"/>
      <c r="CH3" s="1879"/>
      <c r="CI3" s="1879"/>
      <c r="CJ3" s="1879"/>
      <c r="CK3" s="1879"/>
      <c r="CL3" s="1879"/>
      <c r="CM3" s="1879"/>
      <c r="CN3" s="1879"/>
      <c r="CO3" s="1879"/>
      <c r="CP3" s="1879"/>
      <c r="CQ3" s="1879"/>
      <c r="CR3" s="1879"/>
      <c r="CS3" s="1879"/>
      <c r="CT3" s="1879"/>
      <c r="CU3" s="1879"/>
      <c r="CV3" s="1879"/>
      <c r="CW3" s="1879"/>
      <c r="CX3" s="1879"/>
      <c r="CY3" s="1879"/>
      <c r="CZ3" s="1879"/>
      <c r="DA3" s="1879"/>
      <c r="DB3" s="1879"/>
      <c r="DC3" s="1879"/>
      <c r="DD3" s="1879"/>
      <c r="DE3" s="1879"/>
      <c r="DF3" s="1879"/>
      <c r="DG3" s="1879"/>
      <c r="DH3" s="1879"/>
      <c r="DI3" s="1879"/>
      <c r="DJ3" s="1879"/>
      <c r="DK3" s="1879"/>
      <c r="DL3" s="1879"/>
      <c r="DM3" s="1879"/>
      <c r="DN3" s="1879"/>
      <c r="DO3" s="1879"/>
      <c r="DP3" s="1879"/>
      <c r="DQ3" s="1879"/>
      <c r="DR3" s="1879"/>
      <c r="DS3" s="1879"/>
      <c r="DT3" s="1879"/>
      <c r="DU3" s="1879"/>
      <c r="DV3" s="1879"/>
      <c r="DW3" s="1879"/>
      <c r="DX3" s="1879"/>
      <c r="DY3" s="1879"/>
      <c r="DZ3" s="1879"/>
      <c r="EA3" s="1879"/>
      <c r="EB3" s="1879"/>
      <c r="EC3" s="1879"/>
      <c r="ED3" s="1879"/>
      <c r="EE3" s="1879"/>
      <c r="EF3" s="1879"/>
      <c r="EG3" s="1879"/>
      <c r="EH3" s="1879"/>
      <c r="EI3" s="1879"/>
      <c r="EJ3" s="1879"/>
      <c r="EK3" s="1879"/>
      <c r="EL3" s="1879"/>
      <c r="EM3" s="1879"/>
      <c r="EN3" s="1879"/>
      <c r="EO3" s="1879"/>
      <c r="EP3" s="1879"/>
      <c r="EQ3" s="1879"/>
      <c r="ER3" s="1879"/>
      <c r="ES3" s="1879"/>
      <c r="ET3" s="1879"/>
      <c r="EU3" s="1879"/>
      <c r="EV3" s="1879"/>
      <c r="EW3" s="1879"/>
      <c r="EX3" s="1879"/>
      <c r="EY3" s="1879"/>
      <c r="EZ3" s="1879"/>
      <c r="FA3" s="1879"/>
      <c r="FB3" s="1879"/>
      <c r="FC3" s="1879"/>
      <c r="FD3" s="1879"/>
      <c r="FE3" s="1879"/>
      <c r="FF3" s="1879"/>
      <c r="FG3" s="1879"/>
      <c r="FH3" s="1879"/>
      <c r="FI3" s="1879"/>
      <c r="FJ3" s="1879"/>
      <c r="FK3" s="1879"/>
      <c r="FL3" s="1879"/>
      <c r="FM3" s="1879"/>
      <c r="FN3" s="1879"/>
      <c r="FO3" s="1879"/>
      <c r="FP3" s="1879"/>
      <c r="FQ3" s="1879"/>
      <c r="FR3" s="1879"/>
      <c r="FS3" s="1879"/>
      <c r="FT3" s="1879"/>
      <c r="FU3" s="1879"/>
      <c r="FV3" s="1879"/>
      <c r="FW3" s="1879"/>
      <c r="FX3" s="1879"/>
      <c r="FY3" s="1879"/>
      <c r="FZ3" s="1879"/>
      <c r="GA3" s="1879"/>
      <c r="GB3" s="1879"/>
      <c r="GC3" s="1879"/>
      <c r="GD3" s="1879"/>
      <c r="GE3" s="1879"/>
      <c r="GF3" s="1879"/>
      <c r="GG3" s="1879"/>
      <c r="GH3" s="1879"/>
      <c r="GI3" s="1879"/>
      <c r="GJ3" s="1879"/>
      <c r="GK3" s="1879"/>
      <c r="GL3" s="1879"/>
      <c r="GM3" s="1879"/>
      <c r="GN3" s="1879"/>
      <c r="GO3" s="1879"/>
      <c r="GP3" s="1879"/>
      <c r="GQ3" s="1879"/>
      <c r="GR3" s="1879"/>
      <c r="GS3" s="1879"/>
      <c r="GT3" s="1879"/>
      <c r="GU3" s="1879"/>
      <c r="GV3" s="1879"/>
      <c r="GW3" s="1879"/>
      <c r="GX3" s="1879"/>
      <c r="GY3" s="1879"/>
      <c r="GZ3" s="1879"/>
      <c r="HA3" s="1879"/>
      <c r="HB3" s="1879"/>
      <c r="HC3" s="1879"/>
      <c r="HD3" s="1879"/>
      <c r="HE3" s="1879"/>
      <c r="HF3" s="1879"/>
      <c r="HG3" s="1879"/>
      <c r="HH3" s="1879"/>
      <c r="HI3" s="1879"/>
      <c r="HJ3" s="1879"/>
      <c r="HK3" s="1879"/>
      <c r="HL3" s="1879"/>
      <c r="HM3" s="1879"/>
      <c r="HN3" s="1879"/>
      <c r="HO3" s="1879"/>
      <c r="HP3" s="1879"/>
      <c r="HQ3" s="1879"/>
      <c r="HR3" s="1879"/>
      <c r="HS3" s="1879"/>
      <c r="HT3" s="1879"/>
      <c r="HU3" s="1879"/>
      <c r="HV3" s="1879"/>
      <c r="HW3" s="1879"/>
      <c r="HX3" s="1879"/>
      <c r="HY3" s="1879"/>
      <c r="HZ3" s="1879"/>
      <c r="IA3" s="1879"/>
      <c r="IB3" s="1879"/>
      <c r="IC3" s="1879"/>
      <c r="ID3" s="1879"/>
      <c r="IE3" s="1879"/>
      <c r="IF3" s="1879"/>
      <c r="IG3" s="1879"/>
      <c r="IH3" s="1879"/>
      <c r="II3" s="1879"/>
      <c r="IJ3" s="1879"/>
      <c r="IK3" s="1879"/>
      <c r="IL3" s="1879"/>
      <c r="IM3" s="1879"/>
      <c r="IN3" s="1879"/>
      <c r="IO3" s="1879"/>
      <c r="IP3" s="1879"/>
      <c r="IQ3" s="1879"/>
      <c r="IR3" s="1879"/>
      <c r="IS3" s="1879"/>
      <c r="IT3" s="1879"/>
      <c r="IU3" s="1879"/>
      <c r="IV3" s="1879"/>
      <c r="IW3" s="1879"/>
      <c r="IX3" s="1879"/>
      <c r="IY3" s="1879"/>
      <c r="IZ3" s="1879"/>
      <c r="JA3" s="1879"/>
      <c r="JB3" s="1879"/>
      <c r="JC3" s="1879"/>
      <c r="JD3" s="1879"/>
      <c r="JE3" s="1879"/>
      <c r="JF3" s="1879"/>
      <c r="JG3" s="1879"/>
      <c r="JH3" s="1879"/>
      <c r="JI3" s="1879"/>
      <c r="JJ3" s="1879"/>
      <c r="JK3" s="1879"/>
      <c r="JL3" s="1879"/>
      <c r="JM3" s="1879"/>
      <c r="JN3" s="1879"/>
      <c r="JO3" s="1879"/>
      <c r="JP3" s="1879"/>
      <c r="JQ3" s="1879"/>
      <c r="JR3" s="1879"/>
      <c r="JS3" s="1879"/>
      <c r="JT3" s="1879"/>
      <c r="JU3" s="1879"/>
      <c r="JV3" s="1879"/>
      <c r="JW3" s="1879"/>
      <c r="JX3" s="1879"/>
      <c r="JY3" s="1879"/>
      <c r="JZ3" s="1879"/>
      <c r="KA3" s="1879"/>
      <c r="KB3" s="1879"/>
      <c r="KC3" s="1879"/>
      <c r="KD3" s="1879"/>
      <c r="KE3" s="1879"/>
      <c r="KF3" s="1879"/>
      <c r="KG3" s="1879"/>
      <c r="KH3" s="1879"/>
      <c r="KI3" s="1879"/>
      <c r="KJ3" s="1879"/>
      <c r="KK3" s="1879"/>
      <c r="KL3" s="1879"/>
      <c r="KM3" s="1879"/>
      <c r="KN3" s="1879"/>
      <c r="KO3" s="1879"/>
      <c r="KP3" s="1879"/>
      <c r="KQ3" s="1879"/>
      <c r="KR3" s="1879"/>
      <c r="KS3" s="1879"/>
      <c r="KT3" s="1879"/>
      <c r="KU3" s="1879"/>
      <c r="KV3" s="1879"/>
      <c r="KW3" s="1879"/>
      <c r="KX3" s="1879"/>
      <c r="KY3" s="1879"/>
      <c r="KZ3" s="1879"/>
      <c r="LA3" s="1879"/>
      <c r="LB3" s="1879"/>
      <c r="LC3" s="1879"/>
      <c r="LD3" s="1879"/>
      <c r="LE3" s="1879"/>
      <c r="LF3" s="1879"/>
      <c r="LG3" s="1879"/>
      <c r="LH3" s="1879"/>
      <c r="LI3" s="1879"/>
      <c r="LJ3" s="1879"/>
      <c r="LK3" s="1879"/>
      <c r="LL3" s="1879"/>
      <c r="LM3" s="1879"/>
      <c r="LN3" s="1879"/>
      <c r="LO3" s="1879"/>
      <c r="LP3" s="1879"/>
      <c r="LQ3" s="1879"/>
      <c r="LR3" s="1879"/>
      <c r="LS3" s="1879"/>
      <c r="LT3" s="1879"/>
      <c r="LU3" s="1879"/>
      <c r="LV3" s="1879"/>
      <c r="LW3" s="1879"/>
      <c r="LX3" s="1879"/>
      <c r="LY3" s="1879"/>
      <c r="LZ3" s="1879"/>
      <c r="MA3" s="1879"/>
      <c r="MB3" s="1879"/>
      <c r="MC3" s="1879"/>
      <c r="MD3" s="1879"/>
      <c r="ME3" s="1879"/>
      <c r="MF3" s="1879"/>
      <c r="MG3" s="1879"/>
      <c r="MH3" s="1879"/>
      <c r="MI3" s="1879"/>
      <c r="MJ3" s="1879"/>
      <c r="MK3" s="1879"/>
      <c r="ML3" s="1879"/>
      <c r="MM3" s="1879"/>
      <c r="MN3" s="1879"/>
      <c r="MO3" s="1879"/>
      <c r="MP3" s="1879"/>
      <c r="MQ3" s="1879"/>
      <c r="MR3" s="1879"/>
      <c r="MS3" s="1879"/>
      <c r="MT3" s="1879"/>
      <c r="MU3" s="1879"/>
      <c r="MV3" s="1879"/>
      <c r="MW3" s="1879"/>
      <c r="MX3" s="1879"/>
      <c r="MY3" s="1879"/>
      <c r="MZ3" s="1879"/>
      <c r="NA3" s="1879"/>
      <c r="NB3" s="1879"/>
      <c r="NC3" s="1879"/>
      <c r="ND3" s="1879"/>
      <c r="NE3" s="1879"/>
      <c r="NF3" s="1879"/>
      <c r="NG3" s="1879"/>
      <c r="NH3" s="1879"/>
      <c r="NI3" s="1879"/>
      <c r="NJ3" s="1879"/>
      <c r="NK3" s="1879"/>
      <c r="NL3" s="1879"/>
      <c r="NM3" s="1879"/>
      <c r="NN3" s="1879"/>
      <c r="NO3" s="1879"/>
      <c r="NP3" s="1879"/>
      <c r="NQ3" s="1879"/>
      <c r="NR3" s="1879"/>
      <c r="NS3" s="1879"/>
      <c r="NT3" s="1879"/>
      <c r="NU3" s="1879"/>
      <c r="NV3" s="1879"/>
      <c r="NW3" s="1879"/>
      <c r="NX3" s="1879"/>
      <c r="NY3" s="1879"/>
      <c r="NZ3" s="1879"/>
      <c r="OA3" s="1879"/>
      <c r="OB3" s="1879"/>
      <c r="OC3" s="1879"/>
      <c r="OD3" s="1879"/>
      <c r="OE3" s="1879"/>
      <c r="OF3" s="1879"/>
      <c r="OG3" s="1879"/>
      <c r="OH3" s="1879"/>
      <c r="OI3" s="1879"/>
      <c r="OJ3" s="1879"/>
      <c r="OK3" s="1879"/>
      <c r="OL3" s="1879"/>
      <c r="OM3" s="1879"/>
      <c r="ON3" s="1879"/>
      <c r="OO3" s="1879"/>
      <c r="OP3" s="1879"/>
      <c r="OQ3" s="1879"/>
      <c r="OR3" s="1879"/>
      <c r="OS3" s="1879"/>
      <c r="OT3" s="1879"/>
      <c r="OU3" s="1879"/>
      <c r="OV3" s="1879"/>
      <c r="OW3" s="1879"/>
      <c r="OX3" s="1879"/>
      <c r="OY3" s="1879"/>
      <c r="OZ3" s="1879"/>
      <c r="PA3" s="1879"/>
      <c r="PB3" s="1879"/>
      <c r="PC3" s="1879"/>
      <c r="PD3" s="1879"/>
      <c r="PE3" s="1879"/>
      <c r="PF3" s="1879"/>
      <c r="PG3" s="1879"/>
      <c r="PH3" s="1879"/>
      <c r="PI3" s="1879"/>
      <c r="PJ3" s="1879"/>
      <c r="PK3" s="1879"/>
      <c r="PL3" s="1879"/>
      <c r="PM3" s="1879"/>
      <c r="PN3" s="1879"/>
      <c r="PO3" s="1879"/>
      <c r="PP3" s="1879"/>
      <c r="PQ3" s="1879"/>
      <c r="PR3" s="1879"/>
      <c r="PS3" s="1879"/>
      <c r="PT3" s="1879"/>
      <c r="PU3" s="1879"/>
      <c r="PV3" s="1879"/>
      <c r="PW3" s="1879"/>
      <c r="PX3" s="1879"/>
      <c r="PY3" s="1879"/>
      <c r="PZ3" s="1879"/>
      <c r="QA3" s="1879"/>
      <c r="QB3" s="1879"/>
      <c r="QC3" s="1879"/>
      <c r="QD3" s="1879"/>
      <c r="QE3" s="1879"/>
      <c r="QF3" s="1879"/>
      <c r="QG3" s="1879"/>
      <c r="QH3" s="1879"/>
      <c r="QI3" s="1879"/>
      <c r="QJ3" s="1879"/>
      <c r="QK3" s="1879"/>
      <c r="QL3" s="1879"/>
      <c r="QM3" s="1879"/>
      <c r="QN3" s="1879"/>
      <c r="QO3" s="1879"/>
      <c r="QP3" s="1879"/>
      <c r="QQ3" s="1879"/>
      <c r="QR3" s="1879"/>
      <c r="QS3" s="1879"/>
      <c r="QT3" s="1879"/>
      <c r="QU3" s="1879"/>
      <c r="QV3" s="1879"/>
      <c r="QW3" s="1879"/>
      <c r="QX3" s="1879"/>
      <c r="QY3" s="1879"/>
      <c r="QZ3" s="1879"/>
      <c r="RA3" s="1879"/>
      <c r="RB3" s="1879"/>
      <c r="RC3" s="1879"/>
      <c r="RD3" s="1879"/>
      <c r="RE3" s="1879"/>
      <c r="RF3" s="1879"/>
      <c r="RG3" s="1879"/>
      <c r="RH3" s="1879"/>
      <c r="RI3" s="1879"/>
      <c r="RJ3" s="1879"/>
      <c r="RK3" s="1879"/>
      <c r="RL3" s="1879"/>
      <c r="RM3" s="1879"/>
      <c r="RN3" s="1879"/>
      <c r="RO3" s="1879"/>
      <c r="RP3" s="1879"/>
      <c r="RQ3" s="1879"/>
      <c r="RR3" s="1879"/>
      <c r="RS3" s="1879"/>
      <c r="RT3" s="1879"/>
      <c r="RU3" s="1879"/>
      <c r="RV3" s="1879"/>
      <c r="RW3" s="1879"/>
      <c r="RX3" s="1879"/>
      <c r="RY3" s="1879"/>
      <c r="RZ3" s="1879"/>
      <c r="SA3" s="1879"/>
      <c r="SB3" s="1879"/>
      <c r="SC3" s="1879"/>
      <c r="SD3" s="1879"/>
      <c r="SE3" s="1879"/>
      <c r="SF3" s="1879"/>
      <c r="SG3" s="1879"/>
      <c r="SH3" s="1879"/>
      <c r="SI3" s="1879"/>
      <c r="SJ3" s="1879"/>
      <c r="SK3" s="1879"/>
      <c r="SL3" s="1879"/>
      <c r="SM3" s="1879"/>
      <c r="SN3" s="1879"/>
      <c r="SO3" s="1879"/>
      <c r="SP3" s="1879"/>
      <c r="SQ3" s="1879"/>
      <c r="SR3" s="1879"/>
      <c r="SS3" s="1879"/>
      <c r="ST3" s="1879"/>
      <c r="SU3" s="1879"/>
      <c r="SV3" s="1879"/>
      <c r="SW3" s="1879"/>
      <c r="SX3" s="1879"/>
      <c r="SY3" s="1879"/>
      <c r="SZ3" s="1879"/>
      <c r="TA3" s="1879"/>
      <c r="TB3" s="1879"/>
      <c r="TC3" s="1879"/>
      <c r="TD3" s="1879"/>
      <c r="TE3" s="1879"/>
      <c r="TF3" s="1879"/>
      <c r="TG3" s="1879"/>
      <c r="TH3" s="1879"/>
      <c r="TI3" s="1879"/>
      <c r="TJ3" s="1879"/>
      <c r="TK3" s="1879"/>
      <c r="TL3" s="1879"/>
      <c r="TM3" s="1879"/>
      <c r="TN3" s="1879"/>
      <c r="TO3" s="1879"/>
      <c r="TP3" s="1879"/>
      <c r="TQ3" s="1879"/>
      <c r="TR3" s="1879"/>
      <c r="TS3" s="1879"/>
      <c r="TT3" s="1879"/>
      <c r="TU3" s="1879"/>
      <c r="TV3" s="1879"/>
      <c r="TW3" s="1879"/>
      <c r="TX3" s="1879"/>
      <c r="TY3" s="1879"/>
      <c r="TZ3" s="1879"/>
      <c r="UA3" s="1879"/>
      <c r="UB3" s="1879"/>
      <c r="UC3" s="1879"/>
      <c r="UD3" s="1879"/>
      <c r="UE3" s="1879"/>
      <c r="UF3" s="1879"/>
      <c r="UG3" s="1879"/>
      <c r="UH3" s="1879"/>
      <c r="UI3" s="1879"/>
      <c r="UJ3" s="1879"/>
      <c r="UK3" s="1879"/>
      <c r="UL3" s="1879"/>
      <c r="UM3" s="1879"/>
      <c r="UN3" s="1879"/>
      <c r="UO3" s="1879"/>
      <c r="UP3" s="1879"/>
      <c r="UQ3" s="1879"/>
      <c r="UR3" s="1879"/>
      <c r="US3" s="1879"/>
      <c r="UT3" s="1879"/>
      <c r="UU3" s="1879"/>
      <c r="UV3" s="1879"/>
      <c r="UW3" s="1879"/>
      <c r="UX3" s="1879"/>
      <c r="UY3" s="1879"/>
      <c r="UZ3" s="1879"/>
      <c r="VA3" s="1879"/>
      <c r="VB3" s="1879"/>
      <c r="VC3" s="1879"/>
      <c r="VD3" s="1879"/>
      <c r="VE3" s="1879"/>
      <c r="VF3" s="1879"/>
      <c r="VG3" s="1879"/>
      <c r="VH3" s="1879"/>
      <c r="VI3" s="1879"/>
      <c r="VJ3" s="1879"/>
      <c r="VK3" s="1879"/>
      <c r="VL3" s="1879"/>
      <c r="VM3" s="1879"/>
      <c r="VN3" s="1879"/>
      <c r="VO3" s="1879"/>
      <c r="VP3" s="1879"/>
      <c r="VQ3" s="1879"/>
      <c r="VR3" s="1879"/>
      <c r="VS3" s="1879"/>
      <c r="VT3" s="1879"/>
      <c r="VU3" s="1879"/>
      <c r="VV3" s="1879"/>
      <c r="VW3" s="1879"/>
      <c r="VX3" s="1879"/>
      <c r="VY3" s="1879"/>
      <c r="VZ3" s="1879"/>
      <c r="WA3" s="1879"/>
      <c r="WB3" s="1879"/>
      <c r="WC3" s="1879"/>
      <c r="WD3" s="1879"/>
      <c r="WE3" s="1879"/>
      <c r="WF3" s="1879"/>
      <c r="WG3" s="1879"/>
      <c r="WH3" s="1879"/>
      <c r="WI3" s="1879"/>
      <c r="WJ3" s="1879"/>
      <c r="WK3" s="1879"/>
      <c r="WL3" s="1879"/>
      <c r="WM3" s="1879"/>
      <c r="WN3" s="1879"/>
      <c r="WO3" s="1879"/>
      <c r="WP3" s="1879"/>
      <c r="WQ3" s="1879"/>
      <c r="WR3" s="1879"/>
      <c r="WS3" s="1879"/>
      <c r="WT3" s="1879"/>
      <c r="WU3" s="1879"/>
      <c r="WV3" s="1879"/>
      <c r="WW3" s="1879"/>
      <c r="WX3" s="1879"/>
      <c r="WY3" s="1879"/>
      <c r="WZ3" s="1879"/>
      <c r="XA3" s="1879"/>
      <c r="XB3" s="1879"/>
      <c r="XC3" s="1879"/>
      <c r="XD3" s="1879"/>
      <c r="XE3" s="1879"/>
      <c r="XF3" s="1879"/>
      <c r="XG3" s="1879"/>
      <c r="XH3" s="1879"/>
      <c r="XI3" s="1879"/>
      <c r="XJ3" s="1879"/>
      <c r="XK3" s="1879"/>
      <c r="XL3" s="1879"/>
      <c r="XM3" s="1879"/>
      <c r="XN3" s="1879"/>
      <c r="XO3" s="1879"/>
      <c r="XP3" s="1879"/>
      <c r="XQ3" s="1879"/>
      <c r="XR3" s="1879"/>
      <c r="XS3" s="1879"/>
      <c r="XT3" s="1879"/>
      <c r="XU3" s="1879"/>
      <c r="XV3" s="1879"/>
      <c r="XW3" s="1879"/>
      <c r="XX3" s="1879"/>
      <c r="XY3" s="1879"/>
      <c r="XZ3" s="1879"/>
      <c r="YA3" s="1879"/>
      <c r="YB3" s="1879"/>
      <c r="YC3" s="1879"/>
      <c r="YD3" s="1879"/>
      <c r="YE3" s="1879"/>
      <c r="YF3" s="1879"/>
      <c r="YG3" s="1879"/>
      <c r="YH3" s="1879"/>
      <c r="YI3" s="1879"/>
      <c r="YJ3" s="1879"/>
      <c r="YK3" s="1879"/>
      <c r="YL3" s="1879"/>
      <c r="YM3" s="1879"/>
      <c r="YN3" s="1879"/>
      <c r="YO3" s="1879"/>
      <c r="YP3" s="1879"/>
      <c r="YQ3" s="1879"/>
      <c r="YR3" s="1879"/>
      <c r="YS3" s="1879"/>
      <c r="YT3" s="1879"/>
      <c r="YU3" s="1879"/>
      <c r="YV3" s="1879"/>
      <c r="YW3" s="1879"/>
      <c r="YX3" s="1879"/>
      <c r="YY3" s="1879"/>
      <c r="YZ3" s="1879"/>
      <c r="ZA3" s="1879"/>
      <c r="ZB3" s="1879"/>
      <c r="ZC3" s="1879"/>
      <c r="ZD3" s="1879"/>
      <c r="ZE3" s="1879"/>
      <c r="ZF3" s="1879"/>
      <c r="ZG3" s="1879"/>
      <c r="ZH3" s="1879"/>
      <c r="ZI3" s="1879"/>
      <c r="ZJ3" s="1879"/>
      <c r="ZK3" s="1879"/>
      <c r="ZL3" s="1879"/>
      <c r="ZM3" s="1879"/>
      <c r="ZN3" s="1879"/>
      <c r="ZO3" s="1879"/>
      <c r="ZP3" s="1879"/>
      <c r="ZQ3" s="1879"/>
      <c r="ZR3" s="1879"/>
      <c r="ZS3" s="1879"/>
      <c r="ZT3" s="1879"/>
      <c r="ZU3" s="1879"/>
      <c r="ZV3" s="1879"/>
      <c r="ZW3" s="1879"/>
      <c r="ZX3" s="1879"/>
      <c r="ZY3" s="1879"/>
      <c r="ZZ3" s="1879"/>
      <c r="AAA3" s="1879"/>
      <c r="AAB3" s="1879"/>
      <c r="AAC3" s="1879"/>
      <c r="AAD3" s="1879"/>
      <c r="AAE3" s="1879"/>
      <c r="AAF3" s="1879"/>
      <c r="AAG3" s="1879"/>
      <c r="AAH3" s="1879"/>
      <c r="AAI3" s="1879"/>
      <c r="AAJ3" s="1879"/>
      <c r="AAK3" s="1879"/>
      <c r="AAL3" s="1879"/>
      <c r="AAM3" s="1879"/>
      <c r="AAN3" s="1879"/>
      <c r="AAO3" s="1879"/>
      <c r="AAP3" s="1879"/>
      <c r="AAQ3" s="1879"/>
      <c r="AAR3" s="1879"/>
      <c r="AAS3" s="1879"/>
      <c r="AAT3" s="1879"/>
      <c r="AAU3" s="1879"/>
      <c r="AAV3" s="1879"/>
      <c r="AAW3" s="1879"/>
      <c r="AAX3" s="1879"/>
      <c r="AAY3" s="1879"/>
      <c r="AAZ3" s="1879"/>
      <c r="ABA3" s="1879"/>
      <c r="ABB3" s="1879"/>
      <c r="ABC3" s="1879"/>
      <c r="ABD3" s="1879"/>
      <c r="ABE3" s="1879"/>
      <c r="ABF3" s="1879"/>
      <c r="ABG3" s="1879"/>
      <c r="ABH3" s="1879"/>
      <c r="ABI3" s="1879"/>
      <c r="ABJ3" s="1879"/>
      <c r="ABK3" s="1879"/>
      <c r="ABL3" s="1879"/>
      <c r="ABM3" s="1879"/>
      <c r="ABN3" s="1879"/>
      <c r="ABO3" s="1879"/>
      <c r="ABP3" s="1879"/>
      <c r="ABQ3" s="1879"/>
      <c r="ABR3" s="1879"/>
      <c r="ABS3" s="1879"/>
      <c r="ABT3" s="1879"/>
      <c r="ABU3" s="1879"/>
      <c r="ABV3" s="1879"/>
      <c r="ABW3" s="1879"/>
      <c r="ABX3" s="1879"/>
      <c r="ABY3" s="1879"/>
      <c r="ABZ3" s="1879"/>
      <c r="ACA3" s="1879"/>
      <c r="ACB3" s="1879"/>
      <c r="ACC3" s="1879"/>
      <c r="ACD3" s="1879"/>
      <c r="ACE3" s="1879"/>
      <c r="ACF3" s="1879"/>
      <c r="ACG3" s="1879"/>
      <c r="ACH3" s="1879"/>
      <c r="ACI3" s="1879"/>
      <c r="ACJ3" s="1879"/>
      <c r="ACK3" s="1879"/>
      <c r="ACL3" s="1879"/>
      <c r="ACM3" s="1879"/>
      <c r="ACN3" s="1879"/>
      <c r="ACO3" s="1879"/>
      <c r="ACP3" s="1879"/>
      <c r="ACQ3" s="1879"/>
      <c r="ACR3" s="1879"/>
      <c r="ACS3" s="1879"/>
      <c r="ACT3" s="1879"/>
      <c r="ACU3" s="1879"/>
      <c r="ACV3" s="1879"/>
      <c r="ACW3" s="1879"/>
      <c r="ACX3" s="1879"/>
      <c r="ACY3" s="1879"/>
      <c r="ACZ3" s="1879"/>
      <c r="ADA3" s="1879"/>
      <c r="ADB3" s="1879"/>
      <c r="ADC3" s="1879"/>
      <c r="ADD3" s="1879"/>
      <c r="ADE3" s="1879"/>
      <c r="ADF3" s="1879"/>
      <c r="ADG3" s="1879"/>
      <c r="ADH3" s="1879"/>
      <c r="ADI3" s="1879"/>
      <c r="ADJ3" s="1879"/>
      <c r="ADK3" s="1879"/>
      <c r="ADL3" s="1879"/>
      <c r="ADM3" s="1879"/>
      <c r="ADN3" s="1879"/>
      <c r="ADO3" s="1879"/>
      <c r="ADP3" s="1879"/>
      <c r="ADQ3" s="1879"/>
      <c r="ADR3" s="1879"/>
      <c r="ADS3" s="1879"/>
      <c r="ADT3" s="1879"/>
      <c r="ADU3" s="1879"/>
      <c r="ADV3" s="1879"/>
      <c r="ADW3" s="1879"/>
      <c r="ADX3" s="1879"/>
      <c r="ADY3" s="1879"/>
      <c r="ADZ3" s="1879"/>
      <c r="AEA3" s="1879"/>
      <c r="AEB3" s="1879"/>
      <c r="AEC3" s="1879"/>
      <c r="AED3" s="1879"/>
      <c r="AEE3" s="1879"/>
      <c r="AEF3" s="1879"/>
      <c r="AEG3" s="1879"/>
      <c r="AEH3" s="1879"/>
      <c r="AEI3" s="1879"/>
      <c r="AEJ3" s="1879"/>
      <c r="AEK3" s="1879"/>
      <c r="AEL3" s="1879"/>
      <c r="AEM3" s="1879"/>
      <c r="AEN3" s="1879"/>
      <c r="AEO3" s="1879"/>
      <c r="AEP3" s="1879"/>
      <c r="AEQ3" s="1879"/>
      <c r="AER3" s="1879"/>
      <c r="AES3" s="1879"/>
      <c r="AET3" s="1879"/>
      <c r="AEU3" s="1879"/>
      <c r="AEV3" s="1879"/>
      <c r="AEW3" s="1879"/>
      <c r="AEX3" s="1879"/>
      <c r="AEY3" s="1879"/>
      <c r="AEZ3" s="1879"/>
      <c r="AFA3" s="1879"/>
      <c r="AFB3" s="1879"/>
      <c r="AFC3" s="1879"/>
      <c r="AFD3" s="1879"/>
      <c r="AFE3" s="1879"/>
      <c r="AFF3" s="1879"/>
      <c r="AFG3" s="1879"/>
      <c r="AFH3" s="1879"/>
      <c r="AFI3" s="1879"/>
      <c r="AFJ3" s="1879"/>
      <c r="AFK3" s="1879"/>
      <c r="AFL3" s="1879"/>
      <c r="AFM3" s="1879"/>
      <c r="AFN3" s="1879"/>
      <c r="AFO3" s="1879"/>
      <c r="AFP3" s="1879"/>
      <c r="AFQ3" s="1879"/>
      <c r="AFR3" s="1879"/>
      <c r="AFS3" s="1879"/>
      <c r="AFT3" s="1879"/>
      <c r="AFU3" s="1879"/>
      <c r="AFV3" s="1879"/>
      <c r="AFW3" s="1879"/>
      <c r="AFX3" s="1879"/>
      <c r="AFY3" s="1879"/>
      <c r="AFZ3" s="1879"/>
      <c r="AGA3" s="1879"/>
      <c r="AGB3" s="1879"/>
      <c r="AGC3" s="1879"/>
      <c r="AGD3" s="1879"/>
      <c r="AGE3" s="1879"/>
      <c r="AGF3" s="1879"/>
      <c r="AGG3" s="1879"/>
      <c r="AGH3" s="1879"/>
      <c r="AGI3" s="1879"/>
      <c r="AGJ3" s="1879"/>
      <c r="AGK3" s="1879"/>
      <c r="AGL3" s="1879"/>
      <c r="AGM3" s="1879"/>
      <c r="AGN3" s="1879"/>
      <c r="AGO3" s="1879"/>
      <c r="AGP3" s="1879"/>
      <c r="AGQ3" s="1879"/>
      <c r="AGR3" s="1879"/>
      <c r="AGS3" s="1879"/>
      <c r="AGT3" s="1879"/>
      <c r="AGU3" s="1879"/>
      <c r="AGV3" s="1879"/>
      <c r="AGW3" s="1879"/>
      <c r="AGX3" s="1879"/>
      <c r="AGY3" s="1879"/>
      <c r="AGZ3" s="1879"/>
      <c r="AHA3" s="1879"/>
      <c r="AHB3" s="1879"/>
      <c r="AHC3" s="1879"/>
      <c r="AHD3" s="1879"/>
      <c r="AHE3" s="1879"/>
      <c r="AHF3" s="1879"/>
      <c r="AHG3" s="1879"/>
      <c r="AHH3" s="1879"/>
      <c r="AHI3" s="1879"/>
      <c r="AHJ3" s="1879"/>
      <c r="AHK3" s="1879"/>
      <c r="AHL3" s="1879"/>
      <c r="AHM3" s="1879"/>
      <c r="AHN3" s="1879"/>
      <c r="AHO3" s="1879"/>
      <c r="AHP3" s="1879"/>
      <c r="AHQ3" s="1879"/>
      <c r="AHR3" s="1879"/>
      <c r="AHS3" s="1879"/>
      <c r="AHT3" s="1879"/>
      <c r="AHU3" s="1879"/>
      <c r="AHV3" s="1879"/>
      <c r="AHW3" s="1879"/>
      <c r="AHX3" s="1879"/>
      <c r="AHY3" s="1879"/>
      <c r="AHZ3" s="1879"/>
      <c r="AIA3" s="1879"/>
      <c r="AIB3" s="1879"/>
      <c r="AIC3" s="1879"/>
      <c r="AID3" s="1879"/>
      <c r="AIE3" s="1879"/>
      <c r="AIF3" s="1879"/>
      <c r="AIG3" s="1879"/>
      <c r="AIH3" s="1879"/>
      <c r="AII3" s="1879"/>
      <c r="AIJ3" s="1879"/>
      <c r="AIK3" s="1879"/>
      <c r="AIL3" s="1879"/>
      <c r="AIM3" s="1879"/>
      <c r="AIN3" s="1879"/>
      <c r="AIO3" s="1879"/>
      <c r="AIP3" s="1879"/>
      <c r="AIQ3" s="1879"/>
      <c r="AIR3" s="1879"/>
      <c r="AIS3" s="1879"/>
      <c r="AIT3" s="1879"/>
      <c r="AIU3" s="1879"/>
      <c r="AIV3" s="1879"/>
      <c r="AIW3" s="1879"/>
      <c r="AIX3" s="1879"/>
      <c r="AIY3" s="1879"/>
      <c r="AIZ3" s="1879"/>
      <c r="AJA3" s="1879"/>
      <c r="AJB3" s="1879"/>
      <c r="AJC3" s="1879"/>
      <c r="AJD3" s="1879"/>
      <c r="AJE3" s="1879"/>
      <c r="AJF3" s="1879"/>
      <c r="AJG3" s="1879"/>
      <c r="AJH3" s="1879"/>
      <c r="AJI3" s="1879"/>
      <c r="AJJ3" s="1879"/>
      <c r="AJK3" s="1879"/>
      <c r="AJL3" s="1879"/>
      <c r="AJM3" s="1879"/>
      <c r="AJN3" s="1879"/>
      <c r="AJO3" s="1879"/>
      <c r="AJP3" s="1879"/>
      <c r="AJQ3" s="1879"/>
      <c r="AJR3" s="1879"/>
      <c r="AJS3" s="1879"/>
      <c r="AJT3" s="1879"/>
      <c r="AJU3" s="1879"/>
      <c r="AJV3" s="1879"/>
      <c r="AJW3" s="1879"/>
      <c r="AJX3" s="1879"/>
      <c r="AJY3" s="1879"/>
      <c r="AJZ3" s="1879"/>
      <c r="AKA3" s="1879"/>
      <c r="AKB3" s="1879"/>
      <c r="AKC3" s="1879"/>
      <c r="AKD3" s="1879"/>
      <c r="AKE3" s="1879"/>
      <c r="AKF3" s="1879"/>
      <c r="AKG3" s="1879"/>
      <c r="AKH3" s="1879"/>
      <c r="AKI3" s="1879"/>
      <c r="AKJ3" s="1879"/>
      <c r="AKK3" s="1879"/>
      <c r="AKL3" s="1879"/>
      <c r="AKM3" s="1879"/>
      <c r="AKN3" s="1879"/>
      <c r="AKO3" s="1879"/>
      <c r="AKP3" s="1879"/>
      <c r="AKQ3" s="1879"/>
      <c r="AKR3" s="1879"/>
      <c r="AKS3" s="1879"/>
      <c r="AKT3" s="1879"/>
      <c r="AKU3" s="1879"/>
      <c r="AKV3" s="1879"/>
      <c r="AKW3" s="1879"/>
      <c r="AKX3" s="1879"/>
      <c r="AKY3" s="1879"/>
      <c r="AKZ3" s="1879"/>
      <c r="ALA3" s="1879"/>
      <c r="ALB3" s="1879"/>
      <c r="ALC3" s="1879"/>
      <c r="ALD3" s="1879"/>
      <c r="ALE3" s="1879"/>
      <c r="ALF3" s="1879"/>
      <c r="ALG3" s="1879"/>
      <c r="ALH3" s="1879"/>
      <c r="ALI3" s="1879"/>
      <c r="ALJ3" s="1879"/>
      <c r="ALK3" s="1879"/>
      <c r="ALL3" s="1879"/>
      <c r="ALM3" s="1879"/>
      <c r="ALN3" s="1879"/>
      <c r="ALO3" s="1879"/>
      <c r="ALP3" s="1879"/>
      <c r="ALQ3" s="1879"/>
      <c r="ALR3" s="1879"/>
      <c r="ALS3" s="1879"/>
      <c r="ALT3" s="1879"/>
      <c r="ALU3" s="1879"/>
      <c r="ALV3" s="1879"/>
      <c r="ALW3" s="1879"/>
      <c r="ALX3" s="1879"/>
      <c r="ALY3" s="1879"/>
      <c r="ALZ3" s="1879"/>
      <c r="AMA3" s="1879"/>
      <c r="AMB3" s="1879"/>
      <c r="AMC3" s="1879"/>
      <c r="AMD3" s="1879"/>
      <c r="AME3" s="1879"/>
      <c r="AMF3" s="1879"/>
      <c r="AMG3" s="1879"/>
      <c r="AMH3" s="1879"/>
      <c r="AMI3" s="1879"/>
      <c r="AMJ3" s="1879"/>
      <c r="AMK3" s="1879"/>
      <c r="AML3" s="1879"/>
      <c r="AMM3" s="1879"/>
      <c r="AMN3" s="1879"/>
      <c r="AMO3" s="1879"/>
      <c r="AMP3" s="1879"/>
      <c r="AMQ3" s="1879"/>
      <c r="AMR3" s="1879"/>
      <c r="AMS3" s="1879"/>
      <c r="AMT3" s="1879"/>
      <c r="AMU3" s="1879"/>
      <c r="AMV3" s="1879"/>
      <c r="AMW3" s="1879"/>
      <c r="AMX3" s="1879"/>
      <c r="AMY3" s="1879"/>
      <c r="AMZ3" s="1879"/>
      <c r="ANA3" s="1879"/>
      <c r="ANB3" s="1879"/>
      <c r="ANC3" s="1879"/>
      <c r="AND3" s="1879"/>
      <c r="ANE3" s="1879"/>
      <c r="ANF3" s="1879"/>
      <c r="ANG3" s="1879"/>
      <c r="ANH3" s="1879"/>
      <c r="ANI3" s="1879"/>
      <c r="ANJ3" s="1879"/>
      <c r="ANK3" s="1879"/>
      <c r="ANL3" s="1879"/>
      <c r="ANM3" s="1879"/>
      <c r="ANN3" s="1879"/>
      <c r="ANO3" s="1879"/>
      <c r="ANP3" s="1879"/>
      <c r="ANQ3" s="1879"/>
      <c r="ANR3" s="1879"/>
      <c r="ANS3" s="1879"/>
      <c r="ANT3" s="1879"/>
      <c r="ANU3" s="1879"/>
      <c r="ANV3" s="1879"/>
      <c r="ANW3" s="1879"/>
      <c r="ANX3" s="1879"/>
      <c r="ANY3" s="1879"/>
      <c r="ANZ3" s="1879"/>
      <c r="AOA3" s="1879"/>
      <c r="AOB3" s="1879"/>
      <c r="AOC3" s="1879"/>
      <c r="AOD3" s="1879"/>
      <c r="AOE3" s="1879"/>
      <c r="AOF3" s="1879"/>
      <c r="AOG3" s="1879"/>
      <c r="AOH3" s="1879"/>
      <c r="AOI3" s="1879"/>
      <c r="AOJ3" s="1879"/>
      <c r="AOK3" s="1879"/>
      <c r="AOL3" s="1879"/>
      <c r="AOM3" s="1879"/>
      <c r="AON3" s="1879"/>
      <c r="AOO3" s="1879"/>
      <c r="AOP3" s="1879"/>
      <c r="AOQ3" s="1879"/>
      <c r="AOR3" s="1879"/>
      <c r="AOS3" s="1879"/>
      <c r="AOT3" s="1879"/>
      <c r="AOU3" s="1879"/>
      <c r="AOV3" s="1879"/>
      <c r="AOW3" s="1879"/>
      <c r="AOX3" s="1879"/>
      <c r="AOY3" s="1879"/>
      <c r="AOZ3" s="1879"/>
      <c r="APA3" s="1879"/>
      <c r="APB3" s="1879"/>
      <c r="APC3" s="1879"/>
      <c r="APD3" s="1879"/>
      <c r="APE3" s="1879"/>
      <c r="APF3" s="1879"/>
      <c r="APG3" s="1879"/>
      <c r="APH3" s="1879"/>
      <c r="API3" s="1879"/>
      <c r="APJ3" s="1879"/>
      <c r="APK3" s="1879"/>
      <c r="APL3" s="1879"/>
      <c r="APM3" s="1879"/>
      <c r="APN3" s="1879"/>
      <c r="APO3" s="1879"/>
      <c r="APP3" s="1879"/>
      <c r="APQ3" s="1879"/>
      <c r="APR3" s="1879"/>
      <c r="APS3" s="1879"/>
      <c r="APT3" s="1879"/>
      <c r="APU3" s="1879"/>
      <c r="APV3" s="1879"/>
      <c r="APW3" s="1879"/>
      <c r="APX3" s="1879"/>
      <c r="APY3" s="1879"/>
      <c r="APZ3" s="1879"/>
      <c r="AQA3" s="1879"/>
      <c r="AQB3" s="1879"/>
      <c r="AQC3" s="1879"/>
      <c r="AQD3" s="1879"/>
      <c r="AQE3" s="1879"/>
      <c r="AQF3" s="1879"/>
      <c r="AQG3" s="1879"/>
      <c r="AQH3" s="1879"/>
      <c r="AQI3" s="1879"/>
      <c r="AQJ3" s="1879"/>
      <c r="AQK3" s="1879"/>
      <c r="AQL3" s="1879"/>
      <c r="AQM3" s="1879"/>
      <c r="AQN3" s="1879"/>
      <c r="AQO3" s="1879"/>
      <c r="AQP3" s="1879"/>
      <c r="AQQ3" s="1879"/>
      <c r="AQR3" s="1879"/>
      <c r="AQS3" s="1879"/>
      <c r="AQT3" s="1879"/>
      <c r="AQU3" s="1879"/>
      <c r="AQV3" s="1879"/>
      <c r="AQW3" s="1879"/>
      <c r="AQX3" s="1879"/>
      <c r="AQY3" s="1879"/>
      <c r="AQZ3" s="1879"/>
      <c r="ARA3" s="1879"/>
      <c r="ARB3" s="1879"/>
      <c r="ARC3" s="1879"/>
      <c r="ARD3" s="1879"/>
      <c r="ARE3" s="1879"/>
      <c r="ARF3" s="1879"/>
      <c r="ARG3" s="1879"/>
      <c r="ARH3" s="1879"/>
      <c r="ARI3" s="1879"/>
      <c r="ARJ3" s="1879"/>
      <c r="ARK3" s="1879"/>
      <c r="ARL3" s="1879"/>
      <c r="ARM3" s="1879"/>
      <c r="ARN3" s="1879"/>
      <c r="ARO3" s="1879"/>
      <c r="ARP3" s="1879"/>
      <c r="ARQ3" s="1879"/>
      <c r="ARR3" s="1879"/>
      <c r="ARS3" s="1879"/>
      <c r="ART3" s="1879"/>
      <c r="ARU3" s="1879"/>
      <c r="ARV3" s="1879"/>
      <c r="ARW3" s="1879"/>
      <c r="ARX3" s="1879"/>
      <c r="ARY3" s="1879"/>
      <c r="ARZ3" s="1879"/>
      <c r="ASA3" s="1879"/>
      <c r="ASB3" s="1879"/>
      <c r="ASC3" s="1879"/>
      <c r="ASD3" s="1879"/>
      <c r="ASE3" s="1879"/>
      <c r="ASF3" s="1879"/>
      <c r="ASG3" s="1879"/>
      <c r="ASH3" s="1879"/>
      <c r="ASI3" s="1879"/>
      <c r="ASJ3" s="1879"/>
      <c r="ASK3" s="1879"/>
      <c r="ASL3" s="1879"/>
      <c r="ASM3" s="1879"/>
      <c r="ASN3" s="1879"/>
      <c r="ASO3" s="1879"/>
      <c r="ASP3" s="1879"/>
      <c r="ASQ3" s="1879"/>
      <c r="ASR3" s="1879"/>
      <c r="ASS3" s="1879"/>
      <c r="AST3" s="1879"/>
      <c r="ASU3" s="1879"/>
      <c r="ASV3" s="1879"/>
      <c r="ASW3" s="1879"/>
      <c r="ASX3" s="1879"/>
      <c r="ASY3" s="1879"/>
      <c r="ASZ3" s="1879"/>
      <c r="ATA3" s="1879"/>
      <c r="ATB3" s="1879"/>
      <c r="ATC3" s="1879"/>
      <c r="ATD3" s="1879"/>
      <c r="ATE3" s="1879"/>
      <c r="ATF3" s="1879"/>
      <c r="ATG3" s="1879"/>
      <c r="ATH3" s="1879"/>
      <c r="ATI3" s="1879"/>
      <c r="ATJ3" s="1879"/>
      <c r="ATK3" s="1879"/>
      <c r="ATL3" s="1879"/>
      <c r="ATM3" s="1879"/>
      <c r="ATN3" s="1879"/>
      <c r="ATO3" s="1879"/>
      <c r="ATP3" s="1879"/>
      <c r="ATQ3" s="1879"/>
      <c r="ATR3" s="1879"/>
      <c r="ATS3" s="1879"/>
      <c r="ATT3" s="1879"/>
      <c r="ATU3" s="1879"/>
      <c r="ATV3" s="1879"/>
      <c r="ATW3" s="1879"/>
      <c r="ATX3" s="1879"/>
      <c r="ATY3" s="1879"/>
      <c r="ATZ3" s="1879"/>
      <c r="AUA3" s="1879"/>
      <c r="AUB3" s="1879"/>
      <c r="AUC3" s="1879"/>
      <c r="AUD3" s="1879"/>
      <c r="AUE3" s="1879"/>
      <c r="AUF3" s="1879"/>
      <c r="AUG3" s="1879"/>
      <c r="AUH3" s="1879"/>
      <c r="AUI3" s="1879"/>
      <c r="AUJ3" s="1879"/>
      <c r="AUK3" s="1879"/>
      <c r="AUL3" s="1879"/>
      <c r="AUM3" s="1879"/>
      <c r="AUN3" s="1879"/>
      <c r="AUO3" s="1879"/>
      <c r="AUP3" s="1879"/>
      <c r="AUQ3" s="1879"/>
      <c r="AUR3" s="1879"/>
      <c r="AUS3" s="1879"/>
      <c r="AUT3" s="1879"/>
      <c r="AUU3" s="1879"/>
      <c r="AUV3" s="1879"/>
      <c r="AUW3" s="1879"/>
      <c r="AUX3" s="1879"/>
      <c r="AUY3" s="1879"/>
      <c r="AUZ3" s="1879"/>
      <c r="AVA3" s="1879"/>
      <c r="AVB3" s="1879"/>
      <c r="AVC3" s="1879"/>
      <c r="AVD3" s="1879"/>
      <c r="AVE3" s="1879"/>
      <c r="AVF3" s="1879"/>
      <c r="AVG3" s="1879"/>
      <c r="AVH3" s="1879"/>
      <c r="AVI3" s="1879"/>
      <c r="AVJ3" s="1879"/>
      <c r="AVK3" s="1879"/>
      <c r="AVL3" s="1879"/>
      <c r="AVM3" s="1879"/>
      <c r="AVN3" s="1879"/>
      <c r="AVO3" s="1879"/>
      <c r="AVP3" s="1879"/>
      <c r="AVQ3" s="1879"/>
      <c r="AVR3" s="1879"/>
      <c r="AVS3" s="1879"/>
      <c r="AVT3" s="1879"/>
      <c r="AVU3" s="1879"/>
      <c r="AVV3" s="1879"/>
      <c r="AVW3" s="1879"/>
      <c r="AVX3" s="1879"/>
      <c r="AVY3" s="1879"/>
      <c r="AVZ3" s="1879"/>
      <c r="AWA3" s="1879"/>
      <c r="AWB3" s="1879"/>
      <c r="AWC3" s="1879"/>
      <c r="AWD3" s="1879"/>
      <c r="AWE3" s="1879"/>
      <c r="AWF3" s="1879"/>
      <c r="AWG3" s="1879"/>
      <c r="AWH3" s="1879"/>
      <c r="AWI3" s="1879"/>
      <c r="AWJ3" s="1879"/>
      <c r="AWK3" s="1879"/>
      <c r="AWL3" s="1879"/>
      <c r="AWM3" s="1879"/>
      <c r="AWN3" s="1879"/>
      <c r="AWO3" s="1879"/>
      <c r="AWP3" s="1879"/>
      <c r="AWQ3" s="1879"/>
      <c r="AWR3" s="1879"/>
      <c r="AWS3" s="1879"/>
      <c r="AWT3" s="1879"/>
      <c r="AWU3" s="1879"/>
      <c r="AWV3" s="1879"/>
      <c r="AWW3" s="1879"/>
      <c r="AWX3" s="1879"/>
      <c r="AWY3" s="1879"/>
      <c r="AWZ3" s="1879"/>
      <c r="AXA3" s="1879"/>
      <c r="AXB3" s="1879"/>
      <c r="AXC3" s="1879"/>
      <c r="AXD3" s="1879"/>
      <c r="AXE3" s="1879"/>
      <c r="AXF3" s="1879"/>
      <c r="AXG3" s="1879"/>
      <c r="AXH3" s="1879"/>
      <c r="AXI3" s="1879"/>
      <c r="AXJ3" s="1879"/>
      <c r="AXK3" s="1879"/>
      <c r="AXL3" s="1879"/>
      <c r="AXM3" s="1879"/>
      <c r="AXN3" s="1879"/>
      <c r="AXO3" s="1879"/>
      <c r="AXP3" s="1879"/>
      <c r="AXQ3" s="1879"/>
      <c r="AXR3" s="1879"/>
      <c r="AXS3" s="1879"/>
      <c r="AXT3" s="1879"/>
      <c r="AXU3" s="1879"/>
      <c r="AXV3" s="1879"/>
      <c r="AXW3" s="1879"/>
      <c r="AXX3" s="1879"/>
      <c r="AXY3" s="1879"/>
      <c r="AXZ3" s="1879"/>
      <c r="AYA3" s="1879"/>
      <c r="AYB3" s="1879"/>
      <c r="AYC3" s="1879"/>
      <c r="AYD3" s="1879"/>
      <c r="AYE3" s="1879"/>
      <c r="AYF3" s="1879"/>
      <c r="AYG3" s="1879"/>
      <c r="AYH3" s="1879"/>
      <c r="AYI3" s="1879"/>
      <c r="AYJ3" s="1879"/>
      <c r="AYK3" s="1879"/>
      <c r="AYL3" s="1879"/>
      <c r="AYM3" s="1879"/>
      <c r="AYN3" s="1879"/>
      <c r="AYO3" s="1879"/>
      <c r="AYP3" s="1879"/>
      <c r="AYQ3" s="1879"/>
      <c r="AYR3" s="1879"/>
      <c r="AYS3" s="1879"/>
      <c r="AYT3" s="1879"/>
      <c r="AYU3" s="1879"/>
      <c r="AYV3" s="1879"/>
      <c r="AYW3" s="1879"/>
      <c r="AYX3" s="1879"/>
      <c r="AYY3" s="1879"/>
      <c r="AYZ3" s="1879"/>
      <c r="AZA3" s="1879"/>
      <c r="AZB3" s="1879"/>
      <c r="AZC3" s="1879"/>
      <c r="AZD3" s="1879"/>
      <c r="AZE3" s="1879"/>
      <c r="AZF3" s="1879"/>
      <c r="AZG3" s="1879"/>
      <c r="AZH3" s="1879"/>
      <c r="AZI3" s="1879"/>
      <c r="AZJ3" s="1879"/>
      <c r="AZK3" s="1879"/>
      <c r="AZL3" s="1879"/>
      <c r="AZM3" s="1879"/>
      <c r="AZN3" s="1879"/>
      <c r="AZO3" s="1879"/>
      <c r="AZP3" s="1879"/>
      <c r="AZQ3" s="1879"/>
      <c r="AZR3" s="1879"/>
      <c r="AZS3" s="1879"/>
      <c r="AZT3" s="1879"/>
      <c r="AZU3" s="1879"/>
      <c r="AZV3" s="1879"/>
      <c r="AZW3" s="1879"/>
      <c r="AZX3" s="1879"/>
      <c r="AZY3" s="1879"/>
      <c r="AZZ3" s="1879"/>
      <c r="BAA3" s="1879"/>
      <c r="BAB3" s="1879"/>
      <c r="BAC3" s="1879"/>
      <c r="BAD3" s="1879"/>
      <c r="BAE3" s="1879"/>
      <c r="BAF3" s="1879"/>
      <c r="BAG3" s="1879"/>
      <c r="BAH3" s="1879"/>
      <c r="BAI3" s="1879"/>
      <c r="BAJ3" s="1879"/>
      <c r="BAK3" s="1879"/>
      <c r="BAL3" s="1879"/>
      <c r="BAM3" s="1879"/>
      <c r="BAN3" s="1879"/>
      <c r="BAO3" s="1879"/>
      <c r="BAP3" s="1879"/>
      <c r="BAQ3" s="1879"/>
      <c r="BAR3" s="1879"/>
      <c r="BAS3" s="1879"/>
      <c r="BAT3" s="1879"/>
      <c r="BAU3" s="1879"/>
      <c r="BAV3" s="1879"/>
      <c r="BAW3" s="1879"/>
      <c r="BAX3" s="1879"/>
      <c r="BAY3" s="1879"/>
      <c r="BAZ3" s="1879"/>
      <c r="BBA3" s="1879"/>
      <c r="BBB3" s="1879"/>
      <c r="BBC3" s="1879"/>
      <c r="BBD3" s="1879"/>
      <c r="BBE3" s="1879"/>
      <c r="BBF3" s="1879"/>
      <c r="BBG3" s="1879"/>
      <c r="BBH3" s="1879"/>
      <c r="BBI3" s="1879"/>
      <c r="BBJ3" s="1879"/>
      <c r="BBK3" s="1879"/>
      <c r="BBL3" s="1879"/>
      <c r="BBM3" s="1879"/>
      <c r="BBN3" s="1879"/>
      <c r="BBO3" s="1879"/>
      <c r="BBP3" s="1879"/>
      <c r="BBQ3" s="1879"/>
      <c r="BBR3" s="1879"/>
      <c r="BBS3" s="1879"/>
      <c r="BBT3" s="1879"/>
      <c r="BBU3" s="1879"/>
      <c r="BBV3" s="1879"/>
      <c r="BBW3" s="1879"/>
      <c r="BBX3" s="1879"/>
      <c r="BBY3" s="1879"/>
      <c r="BBZ3" s="1879"/>
      <c r="BCA3" s="1879"/>
      <c r="BCB3" s="1879"/>
      <c r="BCC3" s="1879"/>
      <c r="BCD3" s="1879"/>
      <c r="BCE3" s="1879"/>
      <c r="BCF3" s="1879"/>
      <c r="BCG3" s="1879"/>
      <c r="BCH3" s="1879"/>
      <c r="BCI3" s="1879"/>
      <c r="BCJ3" s="1879"/>
      <c r="BCK3" s="1879"/>
      <c r="BCL3" s="1879"/>
      <c r="BCM3" s="1879"/>
      <c r="BCN3" s="1879"/>
      <c r="BCO3" s="1879"/>
      <c r="BCP3" s="1879"/>
      <c r="BCQ3" s="1879"/>
      <c r="BCR3" s="1879"/>
      <c r="BCS3" s="1879"/>
      <c r="BCT3" s="1879"/>
      <c r="BCU3" s="1879"/>
      <c r="BCV3" s="1879"/>
      <c r="BCW3" s="1879"/>
      <c r="BCX3" s="1879"/>
      <c r="BCY3" s="1879"/>
      <c r="BCZ3" s="1879"/>
      <c r="BDA3" s="1879"/>
      <c r="BDB3" s="1879"/>
      <c r="BDC3" s="1879"/>
      <c r="BDD3" s="1879"/>
      <c r="BDE3" s="1879"/>
      <c r="BDF3" s="1879"/>
      <c r="BDG3" s="1879"/>
      <c r="BDH3" s="1879"/>
      <c r="BDI3" s="1879"/>
      <c r="BDJ3" s="1879"/>
      <c r="BDK3" s="1879"/>
      <c r="BDL3" s="1879"/>
      <c r="BDM3" s="1879"/>
      <c r="BDN3" s="1879"/>
      <c r="BDO3" s="1879"/>
      <c r="BDP3" s="1879"/>
      <c r="BDQ3" s="1879"/>
      <c r="BDR3" s="1879"/>
      <c r="BDS3" s="1879"/>
      <c r="BDT3" s="1879"/>
      <c r="BDU3" s="1879"/>
      <c r="BDV3" s="1879"/>
      <c r="BDW3" s="1879"/>
      <c r="BDX3" s="1879"/>
      <c r="BDY3" s="1879"/>
      <c r="BDZ3" s="1879"/>
      <c r="BEA3" s="1879"/>
      <c r="BEB3" s="1879"/>
      <c r="BEC3" s="1879"/>
      <c r="BED3" s="1879"/>
      <c r="BEE3" s="1879"/>
      <c r="BEF3" s="1879"/>
      <c r="BEG3" s="1879"/>
      <c r="BEH3" s="1879"/>
      <c r="BEI3" s="1879"/>
      <c r="BEJ3" s="1879"/>
      <c r="BEK3" s="1879"/>
      <c r="BEL3" s="1879"/>
      <c r="BEM3" s="1879"/>
      <c r="BEN3" s="1879"/>
      <c r="BEO3" s="1879"/>
      <c r="BEP3" s="1879"/>
      <c r="BEQ3" s="1879"/>
      <c r="BER3" s="1879"/>
      <c r="BES3" s="1879"/>
      <c r="BET3" s="1879"/>
      <c r="BEU3" s="1879"/>
      <c r="BEV3" s="1879"/>
      <c r="BEW3" s="1879"/>
      <c r="BEX3" s="1879"/>
      <c r="BEY3" s="1879"/>
      <c r="BEZ3" s="1879"/>
      <c r="BFA3" s="1879"/>
      <c r="BFB3" s="1879"/>
      <c r="BFC3" s="1879"/>
      <c r="BFD3" s="1879"/>
      <c r="BFE3" s="1879"/>
      <c r="BFF3" s="1879"/>
      <c r="BFG3" s="1879"/>
      <c r="BFH3" s="1879"/>
      <c r="BFI3" s="1879"/>
      <c r="BFJ3" s="1879"/>
      <c r="BFK3" s="1879"/>
      <c r="BFL3" s="1879"/>
      <c r="BFM3" s="1879"/>
      <c r="BFN3" s="1879"/>
      <c r="BFO3" s="1879"/>
      <c r="BFP3" s="1879"/>
      <c r="BFQ3" s="1879"/>
      <c r="BFR3" s="1879"/>
      <c r="BFS3" s="1879"/>
      <c r="BFT3" s="1879"/>
      <c r="BFU3" s="1879"/>
      <c r="BFV3" s="1879"/>
      <c r="BFW3" s="1879"/>
      <c r="BFX3" s="1879"/>
      <c r="BFY3" s="1879"/>
      <c r="BFZ3" s="1879"/>
      <c r="BGA3" s="1879"/>
      <c r="BGB3" s="1879"/>
      <c r="BGC3" s="1879"/>
      <c r="BGD3" s="1879"/>
      <c r="BGE3" s="1879"/>
      <c r="BGF3" s="1879"/>
      <c r="BGG3" s="1879"/>
      <c r="BGH3" s="1879"/>
      <c r="BGI3" s="1879"/>
      <c r="BGJ3" s="1879"/>
      <c r="BGK3" s="1879"/>
      <c r="BGL3" s="1879"/>
      <c r="BGM3" s="1879"/>
      <c r="BGN3" s="1879"/>
      <c r="BGO3" s="1879"/>
      <c r="BGP3" s="1879"/>
      <c r="BGQ3" s="1879"/>
      <c r="BGR3" s="1879"/>
      <c r="BGS3" s="1879"/>
      <c r="BGT3" s="1879"/>
      <c r="BGU3" s="1879"/>
      <c r="BGV3" s="1879"/>
      <c r="BGW3" s="1879"/>
      <c r="BGX3" s="1879"/>
      <c r="BGY3" s="1879"/>
      <c r="BGZ3" s="1879"/>
      <c r="BHA3" s="1879"/>
      <c r="BHB3" s="1879"/>
      <c r="BHC3" s="1879"/>
      <c r="BHD3" s="1879"/>
      <c r="BHE3" s="1879"/>
      <c r="BHF3" s="1879"/>
      <c r="BHG3" s="1879"/>
      <c r="BHH3" s="1879"/>
      <c r="BHI3" s="1879"/>
      <c r="BHJ3" s="1879"/>
      <c r="BHK3" s="1879"/>
      <c r="BHL3" s="1879"/>
      <c r="BHM3" s="1879"/>
      <c r="BHN3" s="1879"/>
      <c r="BHO3" s="1879"/>
      <c r="BHP3" s="1879"/>
      <c r="BHQ3" s="1879"/>
      <c r="BHR3" s="1879"/>
      <c r="BHS3" s="1879"/>
      <c r="BHT3" s="1879"/>
      <c r="BHU3" s="1879"/>
      <c r="BHV3" s="1879"/>
      <c r="BHW3" s="1879"/>
      <c r="BHX3" s="1879"/>
      <c r="BHY3" s="1879"/>
      <c r="BHZ3" s="1879"/>
      <c r="BIA3" s="1879"/>
      <c r="BIB3" s="1879"/>
      <c r="BIC3" s="1879"/>
      <c r="BID3" s="1879"/>
      <c r="BIE3" s="1879"/>
      <c r="BIF3" s="1879"/>
      <c r="BIG3" s="1879"/>
      <c r="BIH3" s="1879"/>
      <c r="BII3" s="1879"/>
      <c r="BIJ3" s="1879"/>
      <c r="BIK3" s="1879"/>
      <c r="BIL3" s="1879"/>
      <c r="BIM3" s="1879"/>
      <c r="BIN3" s="1879"/>
      <c r="BIO3" s="1879"/>
      <c r="BIP3" s="1879"/>
      <c r="BIQ3" s="1879"/>
      <c r="BIR3" s="1879"/>
      <c r="BIS3" s="1879"/>
      <c r="BIT3" s="1879"/>
      <c r="BIU3" s="1879"/>
      <c r="BIV3" s="1879"/>
      <c r="BIW3" s="1879"/>
      <c r="BIX3" s="1879"/>
      <c r="BIY3" s="1879"/>
      <c r="BIZ3" s="1879"/>
      <c r="BJA3" s="1879"/>
      <c r="BJB3" s="1879"/>
      <c r="BJC3" s="1879"/>
      <c r="BJD3" s="1879"/>
      <c r="BJE3" s="1879"/>
      <c r="BJF3" s="1879"/>
      <c r="BJG3" s="1879"/>
      <c r="BJH3" s="1879"/>
      <c r="BJI3" s="1879"/>
      <c r="BJJ3" s="1879"/>
      <c r="BJK3" s="1879"/>
      <c r="BJL3" s="1879"/>
      <c r="BJM3" s="1879"/>
      <c r="BJN3" s="1879"/>
      <c r="BJO3" s="1879"/>
      <c r="BJP3" s="1879"/>
      <c r="BJQ3" s="1879"/>
      <c r="BJR3" s="1879"/>
      <c r="BJS3" s="1879"/>
      <c r="BJT3" s="1879"/>
      <c r="BJU3" s="1879"/>
      <c r="BJV3" s="1879"/>
      <c r="BJW3" s="1879"/>
      <c r="BJX3" s="1879"/>
      <c r="BJY3" s="1879"/>
      <c r="BJZ3" s="1879"/>
      <c r="BKA3" s="1879"/>
      <c r="BKB3" s="1879"/>
      <c r="BKC3" s="1879"/>
      <c r="BKD3" s="1879"/>
      <c r="BKE3" s="1879"/>
      <c r="BKF3" s="1879"/>
      <c r="BKG3" s="1879"/>
      <c r="BKH3" s="1879"/>
      <c r="BKI3" s="1879"/>
      <c r="BKJ3" s="1879"/>
      <c r="BKK3" s="1879"/>
      <c r="BKL3" s="1879"/>
      <c r="BKM3" s="1879"/>
      <c r="BKN3" s="1879"/>
      <c r="BKO3" s="1879"/>
      <c r="BKP3" s="1879"/>
      <c r="BKQ3" s="1879"/>
      <c r="BKR3" s="1879"/>
      <c r="BKS3" s="1879"/>
      <c r="BKT3" s="1879"/>
      <c r="BKU3" s="1879"/>
      <c r="BKV3" s="1879"/>
      <c r="BKW3" s="1879"/>
      <c r="BKX3" s="1879"/>
      <c r="BKY3" s="1879"/>
      <c r="BKZ3" s="1879"/>
      <c r="BLA3" s="1879"/>
      <c r="BLB3" s="1879"/>
      <c r="BLC3" s="1879"/>
      <c r="BLD3" s="1879"/>
      <c r="BLE3" s="1879"/>
      <c r="BLF3" s="1879"/>
      <c r="BLG3" s="1879"/>
      <c r="BLH3" s="1879"/>
      <c r="BLI3" s="1879"/>
      <c r="BLJ3" s="1879"/>
      <c r="BLK3" s="1879"/>
      <c r="BLL3" s="1879"/>
      <c r="BLM3" s="1879"/>
      <c r="BLN3" s="1879"/>
      <c r="BLO3" s="1879"/>
      <c r="BLP3" s="1879"/>
      <c r="BLQ3" s="1879"/>
      <c r="BLR3" s="1879"/>
      <c r="BLS3" s="1879"/>
      <c r="BLT3" s="1879"/>
      <c r="BLU3" s="1879"/>
      <c r="BLV3" s="1879"/>
      <c r="BLW3" s="1879"/>
      <c r="BLX3" s="1879"/>
      <c r="BLY3" s="1879"/>
      <c r="BLZ3" s="1879"/>
      <c r="BMA3" s="1879"/>
      <c r="BMB3" s="1879"/>
      <c r="BMC3" s="1879"/>
      <c r="BMD3" s="1879"/>
      <c r="BME3" s="1879"/>
      <c r="BMF3" s="1879"/>
      <c r="BMG3" s="1879"/>
      <c r="BMH3" s="1879"/>
      <c r="BMI3" s="1879"/>
      <c r="BMJ3" s="1879"/>
      <c r="BMK3" s="1879"/>
      <c r="BML3" s="1879"/>
      <c r="BMM3" s="1879"/>
      <c r="BMN3" s="1879"/>
      <c r="BMO3" s="1879"/>
      <c r="BMP3" s="1879"/>
      <c r="BMQ3" s="1879"/>
      <c r="BMR3" s="1879"/>
      <c r="BMS3" s="1879"/>
      <c r="BMT3" s="1879"/>
      <c r="BMU3" s="1879"/>
      <c r="BMV3" s="1879"/>
      <c r="BMW3" s="1879"/>
      <c r="BMX3" s="1879"/>
      <c r="BMY3" s="1879"/>
      <c r="BMZ3" s="1879"/>
      <c r="BNA3" s="1879"/>
      <c r="BNB3" s="1879"/>
      <c r="BNC3" s="1879"/>
      <c r="BND3" s="1879"/>
      <c r="BNE3" s="1879"/>
      <c r="BNF3" s="1879"/>
      <c r="BNG3" s="1879"/>
      <c r="BNH3" s="1879"/>
      <c r="BNI3" s="1879"/>
      <c r="BNJ3" s="1879"/>
      <c r="BNK3" s="1879"/>
      <c r="BNL3" s="1879"/>
      <c r="BNM3" s="1879"/>
      <c r="BNN3" s="1879"/>
      <c r="BNO3" s="1879"/>
      <c r="BNP3" s="1879"/>
      <c r="BNQ3" s="1879"/>
      <c r="BNR3" s="1879"/>
      <c r="BNS3" s="1879"/>
      <c r="BNT3" s="1879"/>
      <c r="BNU3" s="1879"/>
      <c r="BNV3" s="1879"/>
      <c r="BNW3" s="1879"/>
      <c r="BNX3" s="1879"/>
      <c r="BNY3" s="1879"/>
      <c r="BNZ3" s="1879"/>
      <c r="BOA3" s="1879"/>
      <c r="BOB3" s="1879"/>
      <c r="BOC3" s="1879"/>
      <c r="BOD3" s="1879"/>
      <c r="BOE3" s="1879"/>
      <c r="BOF3" s="1879"/>
      <c r="BOG3" s="1879"/>
      <c r="BOH3" s="1879"/>
      <c r="BOI3" s="1879"/>
      <c r="BOJ3" s="1879"/>
      <c r="BOK3" s="1879"/>
      <c r="BOL3" s="1879"/>
      <c r="BOM3" s="1879"/>
      <c r="BON3" s="1879"/>
      <c r="BOO3" s="1879"/>
      <c r="BOP3" s="1879"/>
      <c r="BOQ3" s="1879"/>
      <c r="BOR3" s="1879"/>
      <c r="BOS3" s="1879"/>
      <c r="BOT3" s="1879"/>
      <c r="BOU3" s="1879"/>
      <c r="BOV3" s="1879"/>
      <c r="BOW3" s="1879"/>
      <c r="BOX3" s="1879"/>
      <c r="BOY3" s="1879"/>
      <c r="BOZ3" s="1879"/>
      <c r="BPA3" s="1879"/>
      <c r="BPB3" s="1879"/>
      <c r="BPC3" s="1879"/>
      <c r="BPD3" s="1879"/>
      <c r="BPE3" s="1879"/>
      <c r="BPF3" s="1879"/>
      <c r="BPG3" s="1879"/>
      <c r="BPH3" s="1879"/>
      <c r="BPI3" s="1879"/>
      <c r="BPJ3" s="1879"/>
      <c r="BPK3" s="1879"/>
      <c r="BPL3" s="1879"/>
      <c r="BPM3" s="1879"/>
      <c r="BPN3" s="1879"/>
      <c r="BPO3" s="1879"/>
      <c r="BPP3" s="1879"/>
      <c r="BPQ3" s="1879"/>
      <c r="BPR3" s="1879"/>
      <c r="BPS3" s="1879"/>
      <c r="BPT3" s="1879"/>
      <c r="BPU3" s="1879"/>
      <c r="BPV3" s="1879"/>
      <c r="BPW3" s="1879"/>
      <c r="BPX3" s="1879"/>
      <c r="BPY3" s="1879"/>
      <c r="BPZ3" s="1879"/>
      <c r="BQA3" s="1879"/>
      <c r="BQB3" s="1879"/>
      <c r="BQC3" s="1879"/>
      <c r="BQD3" s="1879"/>
      <c r="BQE3" s="1879"/>
      <c r="BQF3" s="1879"/>
      <c r="BQG3" s="1879"/>
      <c r="BQH3" s="1879"/>
      <c r="BQI3" s="1879"/>
      <c r="BQJ3" s="1879"/>
      <c r="BQK3" s="1879"/>
      <c r="BQL3" s="1879"/>
      <c r="BQM3" s="1879"/>
      <c r="BQN3" s="1879"/>
      <c r="BQO3" s="1879"/>
      <c r="BQP3" s="1879"/>
      <c r="BQQ3" s="1879"/>
      <c r="BQR3" s="1879"/>
      <c r="BQS3" s="1879"/>
      <c r="BQT3" s="1879"/>
      <c r="BQU3" s="1879"/>
      <c r="BQV3" s="1879"/>
      <c r="BQW3" s="1879"/>
      <c r="BQX3" s="1879"/>
      <c r="BQY3" s="1879"/>
      <c r="BQZ3" s="1879"/>
      <c r="BRA3" s="1879"/>
      <c r="BRB3" s="1879"/>
      <c r="BRC3" s="1879"/>
      <c r="BRD3" s="1879"/>
      <c r="BRE3" s="1879"/>
      <c r="BRF3" s="1879"/>
      <c r="BRG3" s="1879"/>
      <c r="BRH3" s="1879"/>
      <c r="BRI3" s="1879"/>
      <c r="BRJ3" s="1879"/>
      <c r="BRK3" s="1879"/>
      <c r="BRL3" s="1879"/>
      <c r="BRM3" s="1879"/>
      <c r="BRN3" s="1879"/>
      <c r="BRO3" s="1879"/>
      <c r="BRP3" s="1879"/>
      <c r="BRQ3" s="1879"/>
      <c r="BRR3" s="1879"/>
      <c r="BRS3" s="1879"/>
      <c r="BRT3" s="1879"/>
      <c r="BRU3" s="1879"/>
      <c r="BRV3" s="1879"/>
      <c r="BRW3" s="1879"/>
      <c r="BRX3" s="1879"/>
      <c r="BRY3" s="1879"/>
      <c r="BRZ3" s="1879"/>
      <c r="BSA3" s="1879"/>
      <c r="BSB3" s="1879"/>
      <c r="BSC3" s="1879"/>
      <c r="BSD3" s="1879"/>
      <c r="BSE3" s="1879"/>
      <c r="BSF3" s="1879"/>
      <c r="BSG3" s="1879"/>
      <c r="BSH3" s="1879"/>
      <c r="BSI3" s="1879"/>
      <c r="BSJ3" s="1879"/>
      <c r="BSK3" s="1879"/>
      <c r="BSL3" s="1879"/>
      <c r="BSM3" s="1879"/>
      <c r="BSN3" s="1879"/>
      <c r="BSO3" s="1879"/>
      <c r="BSP3" s="1879"/>
      <c r="BSQ3" s="1879"/>
      <c r="BSR3" s="1879"/>
      <c r="BSS3" s="1879"/>
      <c r="BST3" s="1879"/>
      <c r="BSU3" s="1879"/>
      <c r="BSV3" s="1879"/>
      <c r="BSW3" s="1879"/>
      <c r="BSX3" s="1879"/>
      <c r="BSY3" s="1879"/>
      <c r="BSZ3" s="1879"/>
      <c r="BTA3" s="1879"/>
      <c r="BTB3" s="1879"/>
      <c r="BTC3" s="1879"/>
      <c r="BTD3" s="1879"/>
      <c r="BTE3" s="1879"/>
      <c r="BTF3" s="1879"/>
      <c r="BTG3" s="1879"/>
      <c r="BTH3" s="1879"/>
      <c r="BTI3" s="1879"/>
      <c r="BTJ3" s="1879"/>
      <c r="BTK3" s="1879"/>
      <c r="BTL3" s="1879"/>
      <c r="BTM3" s="1879"/>
      <c r="BTN3" s="1879"/>
      <c r="BTO3" s="1879"/>
      <c r="BTP3" s="1879"/>
      <c r="BTQ3" s="1879"/>
      <c r="BTR3" s="1879"/>
      <c r="BTS3" s="1879"/>
      <c r="BTT3" s="1879"/>
      <c r="BTU3" s="1879"/>
      <c r="BTV3" s="1879"/>
      <c r="BTW3" s="1879"/>
      <c r="BTX3" s="1879"/>
      <c r="BTY3" s="1879"/>
      <c r="BTZ3" s="1879"/>
      <c r="BUA3" s="1879"/>
      <c r="BUB3" s="1879"/>
      <c r="BUC3" s="1879"/>
      <c r="BUD3" s="1879"/>
      <c r="BUE3" s="1879"/>
      <c r="BUF3" s="1879"/>
      <c r="BUG3" s="1879"/>
      <c r="BUH3" s="1879"/>
      <c r="BUI3" s="1879"/>
      <c r="BUJ3" s="1879"/>
      <c r="BUK3" s="1879"/>
      <c r="BUL3" s="1879"/>
      <c r="BUM3" s="1879"/>
      <c r="BUN3" s="1879"/>
      <c r="BUO3" s="1879"/>
      <c r="BUP3" s="1879"/>
      <c r="BUQ3" s="1879"/>
      <c r="BUR3" s="1879"/>
      <c r="BUS3" s="1879"/>
      <c r="BUT3" s="1879"/>
      <c r="BUU3" s="1879"/>
      <c r="BUV3" s="1879"/>
      <c r="BUW3" s="1879"/>
      <c r="BUX3" s="1879"/>
      <c r="BUY3" s="1879"/>
      <c r="BUZ3" s="1879"/>
      <c r="BVA3" s="1879"/>
      <c r="BVB3" s="1879"/>
      <c r="BVC3" s="1879"/>
      <c r="BVD3" s="1879"/>
      <c r="BVE3" s="1879"/>
      <c r="BVF3" s="1879"/>
      <c r="BVG3" s="1879"/>
      <c r="BVH3" s="1879"/>
      <c r="BVI3" s="1879"/>
      <c r="BVJ3" s="1879"/>
      <c r="BVK3" s="1879"/>
      <c r="BVL3" s="1879"/>
      <c r="BVM3" s="1879"/>
      <c r="BVN3" s="1879"/>
      <c r="BVO3" s="1879"/>
      <c r="BVP3" s="1879"/>
      <c r="BVQ3" s="1879"/>
      <c r="BVR3" s="1879"/>
      <c r="BVS3" s="1879"/>
      <c r="BVT3" s="1879"/>
      <c r="BVU3" s="1879"/>
      <c r="BVV3" s="1879"/>
      <c r="BVW3" s="1879"/>
      <c r="BVX3" s="1879"/>
      <c r="BVY3" s="1879"/>
      <c r="BVZ3" s="1879"/>
      <c r="BWA3" s="1879"/>
      <c r="BWB3" s="1879"/>
      <c r="BWC3" s="1879"/>
      <c r="BWD3" s="1879"/>
      <c r="BWE3" s="1879"/>
      <c r="BWF3" s="1879"/>
      <c r="BWG3" s="1879"/>
      <c r="BWH3" s="1879"/>
      <c r="BWI3" s="1879"/>
      <c r="BWJ3" s="1879"/>
      <c r="BWK3" s="1879"/>
      <c r="BWL3" s="1879"/>
      <c r="BWM3" s="1879"/>
      <c r="BWN3" s="1879"/>
      <c r="BWO3" s="1879"/>
      <c r="BWP3" s="1879"/>
      <c r="BWQ3" s="1879"/>
      <c r="BWR3" s="1879"/>
      <c r="BWS3" s="1879"/>
      <c r="BWT3" s="1879"/>
      <c r="BWU3" s="1879"/>
      <c r="BWV3" s="1879"/>
      <c r="BWW3" s="1879"/>
      <c r="BWX3" s="1879"/>
      <c r="BWY3" s="1879"/>
      <c r="BWZ3" s="1879"/>
      <c r="BXA3" s="1879"/>
      <c r="BXB3" s="1879"/>
      <c r="BXC3" s="1879"/>
      <c r="BXD3" s="1879"/>
      <c r="BXE3" s="1879"/>
      <c r="BXF3" s="1879"/>
      <c r="BXG3" s="1879"/>
      <c r="BXH3" s="1879"/>
      <c r="BXI3" s="1879"/>
      <c r="BXJ3" s="1879"/>
      <c r="BXK3" s="1879"/>
      <c r="BXL3" s="1879"/>
      <c r="BXM3" s="1879"/>
      <c r="BXN3" s="1879"/>
      <c r="BXO3" s="1879"/>
      <c r="BXP3" s="1879"/>
      <c r="BXQ3" s="1879"/>
      <c r="BXR3" s="1879"/>
      <c r="BXS3" s="1879"/>
      <c r="BXT3" s="1879"/>
      <c r="BXU3" s="1879"/>
      <c r="BXV3" s="1879"/>
      <c r="BXW3" s="1879"/>
      <c r="BXX3" s="1879"/>
      <c r="BXY3" s="1879"/>
      <c r="BXZ3" s="1879"/>
      <c r="BYA3" s="1879"/>
      <c r="BYB3" s="1879"/>
      <c r="BYC3" s="1879"/>
      <c r="BYD3" s="1879"/>
      <c r="BYE3" s="1879"/>
      <c r="BYF3" s="1879"/>
      <c r="BYG3" s="1879"/>
      <c r="BYH3" s="1879"/>
      <c r="BYI3" s="1879"/>
      <c r="BYJ3" s="1879"/>
      <c r="BYK3" s="1879"/>
      <c r="BYL3" s="1879"/>
      <c r="BYM3" s="1879"/>
      <c r="BYN3" s="1879"/>
      <c r="BYO3" s="1879"/>
      <c r="BYP3" s="1879"/>
      <c r="BYQ3" s="1879"/>
      <c r="BYR3" s="1879"/>
      <c r="BYS3" s="1879"/>
      <c r="BYT3" s="1879"/>
      <c r="BYU3" s="1879"/>
      <c r="BYV3" s="1879"/>
      <c r="BYW3" s="1879"/>
      <c r="BYX3" s="1879"/>
      <c r="BYY3" s="1879"/>
      <c r="BYZ3" s="1879"/>
      <c r="BZA3" s="1879"/>
      <c r="BZB3" s="1879"/>
      <c r="BZC3" s="1879"/>
      <c r="BZD3" s="1879"/>
      <c r="BZE3" s="1879"/>
      <c r="BZF3" s="1879"/>
      <c r="BZG3" s="1879"/>
      <c r="BZH3" s="1879"/>
      <c r="BZI3" s="1879"/>
      <c r="BZJ3" s="1879"/>
      <c r="BZK3" s="1879"/>
      <c r="BZL3" s="1879"/>
      <c r="BZM3" s="1879"/>
      <c r="BZN3" s="1879"/>
      <c r="BZO3" s="1879"/>
      <c r="BZP3" s="1879"/>
      <c r="BZQ3" s="1879"/>
      <c r="BZR3" s="1879"/>
      <c r="BZS3" s="1879"/>
      <c r="BZT3" s="1879"/>
      <c r="BZU3" s="1879"/>
      <c r="BZV3" s="1879"/>
      <c r="BZW3" s="1879"/>
      <c r="BZX3" s="1879"/>
      <c r="BZY3" s="1879"/>
      <c r="BZZ3" s="1879"/>
      <c r="CAA3" s="1879"/>
      <c r="CAB3" s="1879"/>
      <c r="CAC3" s="1879"/>
      <c r="CAD3" s="1879"/>
      <c r="CAE3" s="1879"/>
      <c r="CAF3" s="1879"/>
      <c r="CAG3" s="1879"/>
      <c r="CAH3" s="1879"/>
      <c r="CAI3" s="1879"/>
      <c r="CAJ3" s="1879"/>
      <c r="CAK3" s="1879"/>
      <c r="CAL3" s="1879"/>
      <c r="CAM3" s="1879"/>
      <c r="CAN3" s="1879"/>
      <c r="CAO3" s="1879"/>
      <c r="CAP3" s="1879"/>
      <c r="CAQ3" s="1879"/>
      <c r="CAR3" s="1879"/>
      <c r="CAS3" s="1879"/>
      <c r="CAT3" s="1879"/>
      <c r="CAU3" s="1879"/>
      <c r="CAV3" s="1879"/>
      <c r="CAW3" s="1879"/>
      <c r="CAX3" s="1879"/>
      <c r="CAY3" s="1879"/>
      <c r="CAZ3" s="1879"/>
      <c r="CBA3" s="1879"/>
      <c r="CBB3" s="1879"/>
      <c r="CBC3" s="1879"/>
      <c r="CBD3" s="1879"/>
      <c r="CBE3" s="1879"/>
      <c r="CBF3" s="1879"/>
      <c r="CBG3" s="1879"/>
      <c r="CBH3" s="1879"/>
      <c r="CBI3" s="1879"/>
      <c r="CBJ3" s="1879"/>
      <c r="CBK3" s="1879"/>
      <c r="CBL3" s="1879"/>
      <c r="CBM3" s="1879"/>
      <c r="CBN3" s="1879"/>
      <c r="CBO3" s="1879"/>
      <c r="CBP3" s="1879"/>
      <c r="CBQ3" s="1879"/>
      <c r="CBR3" s="1879"/>
      <c r="CBS3" s="1879"/>
      <c r="CBT3" s="1879"/>
      <c r="CBU3" s="1879"/>
      <c r="CBV3" s="1879"/>
      <c r="CBW3" s="1879"/>
      <c r="CBX3" s="1879"/>
      <c r="CBY3" s="1879"/>
      <c r="CBZ3" s="1879"/>
      <c r="CCA3" s="1879"/>
      <c r="CCB3" s="1879"/>
      <c r="CCC3" s="1879"/>
      <c r="CCD3" s="1879"/>
      <c r="CCE3" s="1879"/>
      <c r="CCF3" s="1879"/>
      <c r="CCG3" s="1879"/>
      <c r="CCH3" s="1879"/>
      <c r="CCI3" s="1879"/>
      <c r="CCJ3" s="1879"/>
      <c r="CCK3" s="1879"/>
      <c r="CCL3" s="1879"/>
      <c r="CCM3" s="1879"/>
      <c r="CCN3" s="1879"/>
      <c r="CCO3" s="1879"/>
      <c r="CCP3" s="1879"/>
      <c r="CCQ3" s="1879"/>
      <c r="CCR3" s="1879"/>
      <c r="CCS3" s="1879"/>
      <c r="CCT3" s="1879"/>
      <c r="CCU3" s="1879"/>
      <c r="CCV3" s="1879"/>
      <c r="CCW3" s="1879"/>
      <c r="CCX3" s="1879"/>
      <c r="CCY3" s="1879"/>
      <c r="CCZ3" s="1879"/>
      <c r="CDA3" s="1879"/>
      <c r="CDB3" s="1879"/>
      <c r="CDC3" s="1879"/>
      <c r="CDD3" s="1879"/>
      <c r="CDE3" s="1879"/>
      <c r="CDF3" s="1879"/>
      <c r="CDG3" s="1879"/>
      <c r="CDH3" s="1879"/>
      <c r="CDI3" s="1879"/>
      <c r="CDJ3" s="1879"/>
      <c r="CDK3" s="1879"/>
      <c r="CDL3" s="1879"/>
      <c r="CDM3" s="1879"/>
      <c r="CDN3" s="1879"/>
      <c r="CDO3" s="1879"/>
      <c r="CDP3" s="1879"/>
      <c r="CDQ3" s="1879"/>
      <c r="CDR3" s="1879"/>
      <c r="CDS3" s="1879"/>
      <c r="CDT3" s="1879"/>
      <c r="CDU3" s="1879"/>
      <c r="CDV3" s="1879"/>
      <c r="CDW3" s="1879"/>
      <c r="CDX3" s="1879"/>
      <c r="CDY3" s="1879"/>
      <c r="CDZ3" s="1879"/>
      <c r="CEA3" s="1879"/>
      <c r="CEB3" s="1879"/>
      <c r="CEC3" s="1879"/>
      <c r="CED3" s="1879"/>
      <c r="CEE3" s="1879"/>
      <c r="CEF3" s="1879"/>
      <c r="CEG3" s="1879"/>
      <c r="CEH3" s="1879"/>
      <c r="CEI3" s="1879"/>
      <c r="CEJ3" s="1879"/>
      <c r="CEK3" s="1879"/>
      <c r="CEL3" s="1879"/>
      <c r="CEM3" s="1879"/>
      <c r="CEN3" s="1879"/>
      <c r="CEO3" s="1879"/>
      <c r="CEP3" s="1879"/>
      <c r="CEQ3" s="1879"/>
      <c r="CER3" s="1879"/>
      <c r="CES3" s="1879"/>
      <c r="CET3" s="1879"/>
      <c r="CEU3" s="1879"/>
      <c r="CEV3" s="1879"/>
      <c r="CEW3" s="1879"/>
      <c r="CEX3" s="1879"/>
      <c r="CEY3" s="1879"/>
      <c r="CEZ3" s="1879"/>
      <c r="CFA3" s="1879"/>
      <c r="CFB3" s="1879"/>
      <c r="CFC3" s="1879"/>
      <c r="CFD3" s="1879"/>
      <c r="CFE3" s="1879"/>
      <c r="CFF3" s="1879"/>
      <c r="CFG3" s="1879"/>
      <c r="CFH3" s="1879"/>
      <c r="CFI3" s="1879"/>
      <c r="CFJ3" s="1879"/>
      <c r="CFK3" s="1879"/>
      <c r="CFL3" s="1879"/>
      <c r="CFM3" s="1879"/>
      <c r="CFN3" s="1879"/>
      <c r="CFO3" s="1879"/>
      <c r="CFP3" s="1879"/>
      <c r="CFQ3" s="1879"/>
      <c r="CFR3" s="1879"/>
      <c r="CFS3" s="1879"/>
      <c r="CFT3" s="1879"/>
      <c r="CFU3" s="1879"/>
      <c r="CFV3" s="1879"/>
      <c r="CFW3" s="1879"/>
      <c r="CFX3" s="1879"/>
      <c r="CFY3" s="1879"/>
      <c r="CFZ3" s="1879"/>
      <c r="CGA3" s="1879"/>
      <c r="CGB3" s="1879"/>
      <c r="CGC3" s="1879"/>
      <c r="CGD3" s="1879"/>
      <c r="CGE3" s="1879"/>
      <c r="CGF3" s="1879"/>
      <c r="CGG3" s="1879"/>
      <c r="CGH3" s="1879"/>
      <c r="CGI3" s="1879"/>
      <c r="CGJ3" s="1879"/>
      <c r="CGK3" s="1879"/>
      <c r="CGL3" s="1879"/>
      <c r="CGM3" s="1879"/>
      <c r="CGN3" s="1879"/>
      <c r="CGO3" s="1879"/>
      <c r="CGP3" s="1879"/>
      <c r="CGQ3" s="1879"/>
      <c r="CGR3" s="1879"/>
      <c r="CGS3" s="1879"/>
      <c r="CGT3" s="1879"/>
      <c r="CGU3" s="1879"/>
      <c r="CGV3" s="1879"/>
      <c r="CGW3" s="1879"/>
      <c r="CGX3" s="1879"/>
      <c r="CGY3" s="1879"/>
      <c r="CGZ3" s="1879"/>
      <c r="CHA3" s="1879"/>
      <c r="CHB3" s="1879"/>
      <c r="CHC3" s="1879"/>
      <c r="CHD3" s="1879"/>
      <c r="CHE3" s="1879"/>
      <c r="CHF3" s="1879"/>
      <c r="CHG3" s="1879"/>
      <c r="CHH3" s="1879"/>
      <c r="CHI3" s="1879"/>
      <c r="CHJ3" s="1879"/>
      <c r="CHK3" s="1879"/>
      <c r="CHL3" s="1879"/>
      <c r="CHM3" s="1879"/>
      <c r="CHN3" s="1879"/>
      <c r="CHO3" s="1879"/>
      <c r="CHP3" s="1879"/>
      <c r="CHQ3" s="1879"/>
      <c r="CHR3" s="1879"/>
      <c r="CHS3" s="1879"/>
      <c r="CHT3" s="1879"/>
      <c r="CHU3" s="1879"/>
      <c r="CHV3" s="1879"/>
      <c r="CHW3" s="1879"/>
      <c r="CHX3" s="1879"/>
      <c r="CHY3" s="1879"/>
      <c r="CHZ3" s="1879"/>
      <c r="CIA3" s="1879"/>
      <c r="CIB3" s="1879"/>
      <c r="CIC3" s="1879"/>
      <c r="CID3" s="1879"/>
      <c r="CIE3" s="1879"/>
      <c r="CIF3" s="1879"/>
      <c r="CIG3" s="1879"/>
      <c r="CIH3" s="1879"/>
      <c r="CII3" s="1879"/>
      <c r="CIJ3" s="1879"/>
      <c r="CIK3" s="1879"/>
      <c r="CIL3" s="1879"/>
      <c r="CIM3" s="1879"/>
      <c r="CIN3" s="1879"/>
      <c r="CIO3" s="1879"/>
      <c r="CIP3" s="1879"/>
      <c r="CIQ3" s="1879"/>
      <c r="CIR3" s="1879"/>
      <c r="CIS3" s="1879"/>
      <c r="CIT3" s="1879"/>
      <c r="CIU3" s="1879"/>
      <c r="CIV3" s="1879"/>
      <c r="CIW3" s="1879"/>
      <c r="CIX3" s="1879"/>
      <c r="CIY3" s="1879"/>
      <c r="CIZ3" s="1879"/>
      <c r="CJA3" s="1879"/>
      <c r="CJB3" s="1879"/>
      <c r="CJC3" s="1879"/>
      <c r="CJD3" s="1879"/>
      <c r="CJE3" s="1879"/>
      <c r="CJF3" s="1879"/>
      <c r="CJG3" s="1879"/>
      <c r="CJH3" s="1879"/>
      <c r="CJI3" s="1879"/>
      <c r="CJJ3" s="1879"/>
      <c r="CJK3" s="1879"/>
      <c r="CJL3" s="1879"/>
      <c r="CJM3" s="1879"/>
      <c r="CJN3" s="1879"/>
      <c r="CJO3" s="1879"/>
      <c r="CJP3" s="1879"/>
      <c r="CJQ3" s="1879"/>
      <c r="CJR3" s="1879"/>
      <c r="CJS3" s="1879"/>
      <c r="CJT3" s="1879"/>
      <c r="CJU3" s="1879"/>
      <c r="CJV3" s="1879"/>
      <c r="CJW3" s="1879"/>
      <c r="CJX3" s="1879"/>
      <c r="CJY3" s="1879"/>
      <c r="CJZ3" s="1879"/>
      <c r="CKA3" s="1879"/>
      <c r="CKB3" s="1879"/>
      <c r="CKC3" s="1879"/>
      <c r="CKD3" s="1879"/>
      <c r="CKE3" s="1879"/>
      <c r="CKF3" s="1879"/>
      <c r="CKG3" s="1879"/>
      <c r="CKH3" s="1879"/>
      <c r="CKI3" s="1879"/>
      <c r="CKJ3" s="1879"/>
      <c r="CKK3" s="1879"/>
      <c r="CKL3" s="1879"/>
      <c r="CKM3" s="1879"/>
      <c r="CKN3" s="1879"/>
      <c r="CKO3" s="1879"/>
      <c r="CKP3" s="1879"/>
      <c r="CKQ3" s="1879"/>
      <c r="CKR3" s="1879"/>
      <c r="CKS3" s="1879"/>
      <c r="CKT3" s="1879"/>
      <c r="CKU3" s="1879"/>
      <c r="CKV3" s="1879"/>
      <c r="CKW3" s="1879"/>
      <c r="CKX3" s="1879"/>
      <c r="CKY3" s="1879"/>
      <c r="CKZ3" s="1879"/>
      <c r="CLA3" s="1879"/>
      <c r="CLB3" s="1879"/>
      <c r="CLC3" s="1879"/>
      <c r="CLD3" s="1879"/>
      <c r="CLE3" s="1879"/>
      <c r="CLF3" s="1879"/>
      <c r="CLG3" s="1879"/>
      <c r="CLH3" s="1879"/>
      <c r="CLI3" s="1879"/>
      <c r="CLJ3" s="1879"/>
      <c r="CLK3" s="1879"/>
      <c r="CLL3" s="1879"/>
      <c r="CLM3" s="1879"/>
      <c r="CLN3" s="1879"/>
      <c r="CLO3" s="1879"/>
      <c r="CLP3" s="1879"/>
      <c r="CLQ3" s="1879"/>
      <c r="CLR3" s="1879"/>
      <c r="CLS3" s="1879"/>
      <c r="CLT3" s="1879"/>
      <c r="CLU3" s="1879"/>
      <c r="CLV3" s="1879"/>
      <c r="CLW3" s="1879"/>
      <c r="CLX3" s="1879"/>
      <c r="CLY3" s="1879"/>
      <c r="CLZ3" s="1879"/>
      <c r="CMA3" s="1879"/>
      <c r="CMB3" s="1879"/>
      <c r="CMC3" s="1879"/>
      <c r="CMD3" s="1879"/>
      <c r="CME3" s="1879"/>
      <c r="CMF3" s="1879"/>
      <c r="CMG3" s="1879"/>
      <c r="CMH3" s="1879"/>
      <c r="CMI3" s="1879"/>
      <c r="CMJ3" s="1879"/>
      <c r="CMK3" s="1879"/>
      <c r="CML3" s="1879"/>
      <c r="CMM3" s="1879"/>
      <c r="CMN3" s="1879"/>
      <c r="CMO3" s="1879"/>
      <c r="CMP3" s="1879"/>
      <c r="CMQ3" s="1879"/>
      <c r="CMR3" s="1879"/>
      <c r="CMS3" s="1879"/>
      <c r="CMT3" s="1879"/>
      <c r="CMU3" s="1879"/>
      <c r="CMV3" s="1879"/>
      <c r="CMW3" s="1879"/>
      <c r="CMX3" s="1879"/>
      <c r="CMY3" s="1879"/>
      <c r="CMZ3" s="1879"/>
      <c r="CNA3" s="1879"/>
      <c r="CNB3" s="1879"/>
      <c r="CNC3" s="1879"/>
      <c r="CND3" s="1879"/>
      <c r="CNE3" s="1879"/>
      <c r="CNF3" s="1879"/>
      <c r="CNG3" s="1879"/>
      <c r="CNH3" s="1879"/>
      <c r="CNI3" s="1879"/>
      <c r="CNJ3" s="1879"/>
      <c r="CNK3" s="1879"/>
      <c r="CNL3" s="1879"/>
      <c r="CNM3" s="1879"/>
      <c r="CNN3" s="1879"/>
      <c r="CNO3" s="1879"/>
      <c r="CNP3" s="1879"/>
      <c r="CNQ3" s="1879"/>
      <c r="CNR3" s="1879"/>
      <c r="CNS3" s="1879"/>
      <c r="CNT3" s="1879"/>
      <c r="CNU3" s="1879"/>
      <c r="CNV3" s="1879"/>
      <c r="CNW3" s="1879"/>
      <c r="CNX3" s="1879"/>
      <c r="CNY3" s="1879"/>
      <c r="CNZ3" s="1879"/>
      <c r="COA3" s="1879"/>
      <c r="COB3" s="1879"/>
      <c r="COC3" s="1879"/>
      <c r="COD3" s="1879"/>
      <c r="COE3" s="1879"/>
      <c r="COF3" s="1879"/>
      <c r="COG3" s="1879"/>
      <c r="COH3" s="1879"/>
      <c r="COI3" s="1879"/>
      <c r="COJ3" s="1879"/>
      <c r="COK3" s="1879"/>
      <c r="COL3" s="1879"/>
      <c r="COM3" s="1879"/>
      <c r="CON3" s="1879"/>
      <c r="COO3" s="1879"/>
      <c r="COP3" s="1879"/>
      <c r="COQ3" s="1879"/>
      <c r="COR3" s="1879"/>
      <c r="COS3" s="1879"/>
      <c r="COT3" s="1879"/>
      <c r="COU3" s="1879"/>
      <c r="COV3" s="1879"/>
      <c r="COW3" s="1879"/>
      <c r="COX3" s="1879"/>
      <c r="COY3" s="1879"/>
      <c r="COZ3" s="1879"/>
      <c r="CPA3" s="1879"/>
      <c r="CPB3" s="1879"/>
      <c r="CPC3" s="1879"/>
      <c r="CPD3" s="1879"/>
      <c r="CPE3" s="1879"/>
      <c r="CPF3" s="1879"/>
      <c r="CPG3" s="1879"/>
      <c r="CPH3" s="1879"/>
      <c r="CPI3" s="1879"/>
      <c r="CPJ3" s="1879"/>
      <c r="CPK3" s="1879"/>
      <c r="CPL3" s="1879"/>
      <c r="CPM3" s="1879"/>
      <c r="CPN3" s="1879"/>
      <c r="CPO3" s="1879"/>
      <c r="CPP3" s="1879"/>
      <c r="CPQ3" s="1879"/>
      <c r="CPR3" s="1879"/>
      <c r="CPS3" s="1879"/>
      <c r="CPT3" s="1879"/>
      <c r="CPU3" s="1879"/>
      <c r="CPV3" s="1879"/>
      <c r="CPW3" s="1879"/>
      <c r="CPX3" s="1879"/>
      <c r="CPY3" s="1879"/>
      <c r="CPZ3" s="1879"/>
      <c r="CQA3" s="1879"/>
      <c r="CQB3" s="1879"/>
      <c r="CQC3" s="1879"/>
      <c r="CQD3" s="1879"/>
      <c r="CQE3" s="1879"/>
      <c r="CQF3" s="1879"/>
      <c r="CQG3" s="1879"/>
      <c r="CQH3" s="1879"/>
      <c r="CQI3" s="1879"/>
      <c r="CQJ3" s="1879"/>
      <c r="CQK3" s="1879"/>
      <c r="CQL3" s="1879"/>
      <c r="CQM3" s="1879"/>
      <c r="CQN3" s="1879"/>
      <c r="CQO3" s="1879"/>
      <c r="CQP3" s="1879"/>
      <c r="CQQ3" s="1879"/>
      <c r="CQR3" s="1879"/>
      <c r="CQS3" s="1879"/>
      <c r="CQT3" s="1879"/>
      <c r="CQU3" s="1879"/>
      <c r="CQV3" s="1879"/>
      <c r="CQW3" s="1879"/>
      <c r="CQX3" s="1879"/>
      <c r="CQY3" s="1879"/>
      <c r="CQZ3" s="1879"/>
      <c r="CRA3" s="1879"/>
      <c r="CRB3" s="1879"/>
      <c r="CRC3" s="1879"/>
      <c r="CRD3" s="1879"/>
      <c r="CRE3" s="1879"/>
      <c r="CRF3" s="1879"/>
      <c r="CRG3" s="1879"/>
      <c r="CRH3" s="1879"/>
      <c r="CRI3" s="1879"/>
      <c r="CRJ3" s="1879"/>
      <c r="CRK3" s="1879"/>
      <c r="CRL3" s="1879"/>
      <c r="CRM3" s="1879"/>
      <c r="CRN3" s="1879"/>
      <c r="CRO3" s="1879"/>
      <c r="CRP3" s="1879"/>
      <c r="CRQ3" s="1879"/>
      <c r="CRR3" s="1879"/>
      <c r="CRS3" s="1879"/>
      <c r="CRT3" s="1879"/>
      <c r="CRU3" s="1879"/>
      <c r="CRV3" s="1879"/>
      <c r="CRW3" s="1879"/>
      <c r="CRX3" s="1879"/>
      <c r="CRY3" s="1879"/>
      <c r="CRZ3" s="1879"/>
      <c r="CSA3" s="1879"/>
      <c r="CSB3" s="1879"/>
      <c r="CSC3" s="1879"/>
      <c r="CSD3" s="1879"/>
      <c r="CSE3" s="1879"/>
      <c r="CSF3" s="1879"/>
      <c r="CSG3" s="1879"/>
      <c r="CSH3" s="1879"/>
      <c r="CSI3" s="1879"/>
      <c r="CSJ3" s="1879"/>
      <c r="CSK3" s="1879"/>
      <c r="CSL3" s="1879"/>
      <c r="CSM3" s="1879"/>
      <c r="CSN3" s="1879"/>
      <c r="CSO3" s="1879"/>
      <c r="CSP3" s="1879"/>
      <c r="CSQ3" s="1879"/>
      <c r="CSR3" s="1879"/>
      <c r="CSS3" s="1879"/>
      <c r="CST3" s="1879"/>
      <c r="CSU3" s="1879"/>
      <c r="CSV3" s="1879"/>
      <c r="CSW3" s="1879"/>
      <c r="CSX3" s="1879"/>
      <c r="CSY3" s="1879"/>
      <c r="CSZ3" s="1879"/>
      <c r="CTA3" s="1879"/>
      <c r="CTB3" s="1879"/>
      <c r="CTC3" s="1879"/>
      <c r="CTD3" s="1879"/>
      <c r="CTE3" s="1879"/>
      <c r="CTF3" s="1879"/>
      <c r="CTG3" s="1879"/>
      <c r="CTH3" s="1879"/>
      <c r="CTI3" s="1879"/>
      <c r="CTJ3" s="1879"/>
      <c r="CTK3" s="1879"/>
      <c r="CTL3" s="1879"/>
      <c r="CTM3" s="1879"/>
      <c r="CTN3" s="1879"/>
      <c r="CTO3" s="1879"/>
      <c r="CTP3" s="1879"/>
      <c r="CTQ3" s="1879"/>
      <c r="CTR3" s="1879"/>
      <c r="CTS3" s="1879"/>
      <c r="CTT3" s="1879"/>
      <c r="CTU3" s="1879"/>
      <c r="CTV3" s="1879"/>
      <c r="CTW3" s="1879"/>
      <c r="CTX3" s="1879"/>
      <c r="CTY3" s="1879"/>
      <c r="CTZ3" s="1879"/>
      <c r="CUA3" s="1879"/>
      <c r="CUB3" s="1879"/>
      <c r="CUC3" s="1879"/>
      <c r="CUD3" s="1879"/>
      <c r="CUE3" s="1879"/>
      <c r="CUF3" s="1879"/>
      <c r="CUG3" s="1879"/>
      <c r="CUH3" s="1879"/>
      <c r="CUI3" s="1879"/>
      <c r="CUJ3" s="1879"/>
      <c r="CUK3" s="1879"/>
      <c r="CUL3" s="1879"/>
      <c r="CUM3" s="1879"/>
      <c r="CUN3" s="1879"/>
      <c r="CUO3" s="1879"/>
      <c r="CUP3" s="1879"/>
      <c r="CUQ3" s="1879"/>
      <c r="CUR3" s="1879"/>
      <c r="CUS3" s="1879"/>
      <c r="CUT3" s="1879"/>
      <c r="CUU3" s="1879"/>
      <c r="CUV3" s="1879"/>
      <c r="CUW3" s="1879"/>
      <c r="CUX3" s="1879"/>
      <c r="CUY3" s="1879"/>
      <c r="CUZ3" s="1879"/>
      <c r="CVA3" s="1879"/>
      <c r="CVB3" s="1879"/>
      <c r="CVC3" s="1879"/>
      <c r="CVD3" s="1879"/>
      <c r="CVE3" s="1879"/>
      <c r="CVF3" s="1879"/>
      <c r="CVG3" s="1879"/>
      <c r="CVH3" s="1879"/>
      <c r="CVI3" s="1879"/>
      <c r="CVJ3" s="1879"/>
      <c r="CVK3" s="1879"/>
      <c r="CVL3" s="1879"/>
      <c r="CVM3" s="1879"/>
      <c r="CVN3" s="1879"/>
      <c r="CVO3" s="1879"/>
      <c r="CVP3" s="1879"/>
      <c r="CVQ3" s="1879"/>
      <c r="CVR3" s="1879"/>
      <c r="CVS3" s="1879"/>
      <c r="CVT3" s="1879"/>
      <c r="CVU3" s="1879"/>
      <c r="CVV3" s="1879"/>
      <c r="CVW3" s="1879"/>
      <c r="CVX3" s="1879"/>
      <c r="CVY3" s="1879"/>
      <c r="CVZ3" s="1879"/>
      <c r="CWA3" s="1879"/>
      <c r="CWB3" s="1879"/>
      <c r="CWC3" s="1879"/>
      <c r="CWD3" s="1879"/>
      <c r="CWE3" s="1879"/>
      <c r="CWF3" s="1879"/>
      <c r="CWG3" s="1879"/>
      <c r="CWH3" s="1879"/>
      <c r="CWI3" s="1879"/>
      <c r="CWJ3" s="1879"/>
      <c r="CWK3" s="1879"/>
      <c r="CWL3" s="1879"/>
      <c r="CWM3" s="1879"/>
      <c r="CWN3" s="1879"/>
      <c r="CWO3" s="1879"/>
      <c r="CWP3" s="1879"/>
      <c r="CWQ3" s="1879"/>
      <c r="CWR3" s="1879"/>
      <c r="CWS3" s="1879"/>
      <c r="CWT3" s="1879"/>
      <c r="CWU3" s="1879"/>
      <c r="CWV3" s="1879"/>
      <c r="CWW3" s="1879"/>
      <c r="CWX3" s="1879"/>
      <c r="CWY3" s="1879"/>
      <c r="CWZ3" s="1879"/>
      <c r="CXA3" s="1879"/>
      <c r="CXB3" s="1879"/>
      <c r="CXC3" s="1879"/>
      <c r="CXD3" s="1879"/>
      <c r="CXE3" s="1879"/>
      <c r="CXF3" s="1879"/>
      <c r="CXG3" s="1879"/>
      <c r="CXH3" s="1879"/>
      <c r="CXI3" s="1879"/>
      <c r="CXJ3" s="1879"/>
      <c r="CXK3" s="1879"/>
      <c r="CXL3" s="1879"/>
      <c r="CXM3" s="1879"/>
      <c r="CXN3" s="1879"/>
      <c r="CXO3" s="1879"/>
      <c r="CXP3" s="1879"/>
      <c r="CXQ3" s="1879"/>
      <c r="CXR3" s="1879"/>
      <c r="CXS3" s="1879"/>
      <c r="CXT3" s="1879"/>
      <c r="CXU3" s="1879"/>
      <c r="CXV3" s="1879"/>
      <c r="CXW3" s="1879"/>
      <c r="CXX3" s="1879"/>
      <c r="CXY3" s="1879"/>
      <c r="CXZ3" s="1879"/>
      <c r="CYA3" s="1879"/>
      <c r="CYB3" s="1879"/>
      <c r="CYC3" s="1879"/>
      <c r="CYD3" s="1879"/>
      <c r="CYE3" s="1879"/>
      <c r="CYF3" s="1879"/>
      <c r="CYG3" s="1879"/>
      <c r="CYH3" s="1879"/>
      <c r="CYI3" s="1879"/>
      <c r="CYJ3" s="1879"/>
      <c r="CYK3" s="1879"/>
      <c r="CYL3" s="1879"/>
      <c r="CYM3" s="1879"/>
      <c r="CYN3" s="1879"/>
      <c r="CYO3" s="1879"/>
      <c r="CYP3" s="1879"/>
      <c r="CYQ3" s="1879"/>
      <c r="CYR3" s="1879"/>
      <c r="CYS3" s="1879"/>
      <c r="CYT3" s="1879"/>
      <c r="CYU3" s="1879"/>
      <c r="CYV3" s="1879"/>
      <c r="CYW3" s="1879"/>
      <c r="CYX3" s="1879"/>
      <c r="CYY3" s="1879"/>
      <c r="CYZ3" s="1879"/>
      <c r="CZA3" s="1879"/>
      <c r="CZB3" s="1879"/>
      <c r="CZC3" s="1879"/>
      <c r="CZD3" s="1879"/>
      <c r="CZE3" s="1879"/>
      <c r="CZF3" s="1879"/>
      <c r="CZG3" s="1879"/>
      <c r="CZH3" s="1879"/>
      <c r="CZI3" s="1879"/>
      <c r="CZJ3" s="1879"/>
      <c r="CZK3" s="1879"/>
      <c r="CZL3" s="1879"/>
      <c r="CZM3" s="1879"/>
      <c r="CZN3" s="1879"/>
      <c r="CZO3" s="1879"/>
      <c r="CZP3" s="1879"/>
      <c r="CZQ3" s="1879"/>
      <c r="CZR3" s="1879"/>
      <c r="CZS3" s="1879"/>
      <c r="CZT3" s="1879"/>
      <c r="CZU3" s="1879"/>
      <c r="CZV3" s="1879"/>
      <c r="CZW3" s="1879"/>
      <c r="CZX3" s="1879"/>
      <c r="CZY3" s="1879"/>
      <c r="CZZ3" s="1879"/>
      <c r="DAA3" s="1879"/>
      <c r="DAB3" s="1879"/>
      <c r="DAC3" s="1879"/>
      <c r="DAD3" s="1879"/>
      <c r="DAE3" s="1879"/>
      <c r="DAF3" s="1879"/>
      <c r="DAG3" s="1879"/>
      <c r="DAH3" s="1879"/>
      <c r="DAI3" s="1879"/>
      <c r="DAJ3" s="1879"/>
      <c r="DAK3" s="1879"/>
      <c r="DAL3" s="1879"/>
      <c r="DAM3" s="1879"/>
      <c r="DAN3" s="1879"/>
      <c r="DAO3" s="1879"/>
      <c r="DAP3" s="1879"/>
      <c r="DAQ3" s="1879"/>
      <c r="DAR3" s="1879"/>
      <c r="DAS3" s="1879"/>
      <c r="DAT3" s="1879"/>
      <c r="DAU3" s="1879"/>
      <c r="DAV3" s="1879"/>
      <c r="DAW3" s="1879"/>
      <c r="DAX3" s="1879"/>
      <c r="DAY3" s="1879"/>
      <c r="DAZ3" s="1879"/>
      <c r="DBA3" s="1879"/>
      <c r="DBB3" s="1879"/>
      <c r="DBC3" s="1879"/>
      <c r="DBD3" s="1879"/>
      <c r="DBE3" s="1879"/>
      <c r="DBF3" s="1879"/>
      <c r="DBG3" s="1879"/>
      <c r="DBH3" s="1879"/>
      <c r="DBI3" s="1879"/>
      <c r="DBJ3" s="1879"/>
      <c r="DBK3" s="1879"/>
      <c r="DBL3" s="1879"/>
      <c r="DBM3" s="1879"/>
      <c r="DBN3" s="1879"/>
      <c r="DBO3" s="1879"/>
      <c r="DBP3" s="1879"/>
      <c r="DBQ3" s="1879"/>
      <c r="DBR3" s="1879"/>
      <c r="DBS3" s="1879"/>
      <c r="DBT3" s="1879"/>
      <c r="DBU3" s="1879"/>
      <c r="DBV3" s="1879"/>
      <c r="DBW3" s="1879"/>
      <c r="DBX3" s="1879"/>
      <c r="DBY3" s="1879"/>
      <c r="DBZ3" s="1879"/>
      <c r="DCA3" s="1879"/>
      <c r="DCB3" s="1879"/>
      <c r="DCC3" s="1879"/>
      <c r="DCD3" s="1879"/>
      <c r="DCE3" s="1879"/>
      <c r="DCF3" s="1879"/>
      <c r="DCG3" s="1879"/>
      <c r="DCH3" s="1879"/>
      <c r="DCI3" s="1879"/>
      <c r="DCJ3" s="1879"/>
      <c r="DCK3" s="1879"/>
      <c r="DCL3" s="1879"/>
      <c r="DCM3" s="1879"/>
      <c r="DCN3" s="1879"/>
      <c r="DCO3" s="1879"/>
      <c r="DCP3" s="1879"/>
      <c r="DCQ3" s="1879"/>
      <c r="DCR3" s="1879"/>
      <c r="DCS3" s="1879"/>
      <c r="DCT3" s="1879"/>
      <c r="DCU3" s="1879"/>
      <c r="DCV3" s="1879"/>
      <c r="DCW3" s="1879"/>
      <c r="DCX3" s="1879"/>
      <c r="DCY3" s="1879"/>
      <c r="DCZ3" s="1879"/>
      <c r="DDA3" s="1879"/>
      <c r="DDB3" s="1879"/>
      <c r="DDC3" s="1879"/>
      <c r="DDD3" s="1879"/>
      <c r="DDE3" s="1879"/>
      <c r="DDF3" s="1879"/>
      <c r="DDG3" s="1879"/>
      <c r="DDH3" s="1879"/>
      <c r="DDI3" s="1879"/>
      <c r="DDJ3" s="1879"/>
      <c r="DDK3" s="1879"/>
      <c r="DDL3" s="1879"/>
      <c r="DDM3" s="1879"/>
      <c r="DDN3" s="1879"/>
      <c r="DDO3" s="1879"/>
      <c r="DDP3" s="1879"/>
      <c r="DDQ3" s="1879"/>
      <c r="DDR3" s="1879"/>
      <c r="DDS3" s="1879"/>
      <c r="DDT3" s="1879"/>
      <c r="DDU3" s="1879"/>
      <c r="DDV3" s="1879"/>
      <c r="DDW3" s="1879"/>
      <c r="DDX3" s="1879"/>
      <c r="DDY3" s="1879"/>
      <c r="DDZ3" s="1879"/>
      <c r="DEA3" s="1879"/>
      <c r="DEB3" s="1879"/>
      <c r="DEC3" s="1879"/>
      <c r="DED3" s="1879"/>
      <c r="DEE3" s="1879"/>
      <c r="DEF3" s="1879"/>
      <c r="DEG3" s="1879"/>
      <c r="DEH3" s="1879"/>
      <c r="DEI3" s="1879"/>
      <c r="DEJ3" s="1879"/>
      <c r="DEK3" s="1879"/>
      <c r="DEL3" s="1879"/>
      <c r="DEM3" s="1879"/>
      <c r="DEN3" s="1879"/>
      <c r="DEO3" s="1879"/>
      <c r="DEP3" s="1879"/>
      <c r="DEQ3" s="1879"/>
      <c r="DER3" s="1879"/>
      <c r="DES3" s="1879"/>
      <c r="DET3" s="1879"/>
      <c r="DEU3" s="1879"/>
      <c r="DEV3" s="1879"/>
      <c r="DEW3" s="1879"/>
      <c r="DEX3" s="1879"/>
      <c r="DEY3" s="1879"/>
      <c r="DEZ3" s="1879"/>
      <c r="DFA3" s="1879"/>
      <c r="DFB3" s="1879"/>
      <c r="DFC3" s="1879"/>
      <c r="DFD3" s="1879"/>
      <c r="DFE3" s="1879"/>
      <c r="DFF3" s="1879"/>
      <c r="DFG3" s="1879"/>
      <c r="DFH3" s="1879"/>
      <c r="DFI3" s="1879"/>
      <c r="DFJ3" s="1879"/>
      <c r="DFK3" s="1879"/>
      <c r="DFL3" s="1879"/>
      <c r="DFM3" s="1879"/>
      <c r="DFN3" s="1879"/>
      <c r="DFO3" s="1879"/>
      <c r="DFP3" s="1879"/>
      <c r="DFQ3" s="1879"/>
      <c r="DFR3" s="1879"/>
      <c r="DFS3" s="1879"/>
      <c r="DFT3" s="1879"/>
      <c r="DFU3" s="1879"/>
      <c r="DFV3" s="1879"/>
      <c r="DFW3" s="1879"/>
      <c r="DFX3" s="1879"/>
      <c r="DFY3" s="1879"/>
      <c r="DFZ3" s="1879"/>
      <c r="DGA3" s="1879"/>
      <c r="DGB3" s="1879"/>
      <c r="DGC3" s="1879"/>
      <c r="DGD3" s="1879"/>
      <c r="DGE3" s="1879"/>
      <c r="DGF3" s="1879"/>
      <c r="DGG3" s="1879"/>
      <c r="DGH3" s="1879"/>
      <c r="DGI3" s="1879"/>
      <c r="DGJ3" s="1879"/>
      <c r="DGK3" s="1879"/>
      <c r="DGL3" s="1879"/>
      <c r="DGM3" s="1879"/>
      <c r="DGN3" s="1879"/>
      <c r="DGO3" s="1879"/>
      <c r="DGP3" s="1879"/>
      <c r="DGQ3" s="1879"/>
      <c r="DGR3" s="1879"/>
      <c r="DGS3" s="1879"/>
      <c r="DGT3" s="1879"/>
      <c r="DGU3" s="1879"/>
      <c r="DGV3" s="1879"/>
      <c r="DGW3" s="1879"/>
      <c r="DGX3" s="1879"/>
      <c r="DGY3" s="1879"/>
      <c r="DGZ3" s="1879"/>
      <c r="DHA3" s="1879"/>
      <c r="DHB3" s="1879"/>
      <c r="DHC3" s="1879"/>
      <c r="DHD3" s="1879"/>
      <c r="DHE3" s="1879"/>
      <c r="DHF3" s="1879"/>
      <c r="DHG3" s="1879"/>
      <c r="DHH3" s="1879"/>
      <c r="DHI3" s="1879"/>
      <c r="DHJ3" s="1879"/>
      <c r="DHK3" s="1879"/>
      <c r="DHL3" s="1879"/>
      <c r="DHM3" s="1879"/>
      <c r="DHN3" s="1879"/>
      <c r="DHO3" s="1879"/>
      <c r="DHP3" s="1879"/>
      <c r="DHQ3" s="1879"/>
      <c r="DHR3" s="1879"/>
      <c r="DHS3" s="1879"/>
      <c r="DHT3" s="1879"/>
      <c r="DHU3" s="1879"/>
      <c r="DHV3" s="1879"/>
      <c r="DHW3" s="1879"/>
      <c r="DHX3" s="1879"/>
      <c r="DHY3" s="1879"/>
      <c r="DHZ3" s="1879"/>
      <c r="DIA3" s="1879"/>
      <c r="DIB3" s="1879"/>
      <c r="DIC3" s="1879"/>
      <c r="DID3" s="1879"/>
      <c r="DIE3" s="1879"/>
      <c r="DIF3" s="1879"/>
      <c r="DIG3" s="1879"/>
      <c r="DIH3" s="1879"/>
      <c r="DII3" s="1879"/>
      <c r="DIJ3" s="1879"/>
      <c r="DIK3" s="1879"/>
      <c r="DIL3" s="1879"/>
      <c r="DIM3" s="1879"/>
      <c r="DIN3" s="1879"/>
      <c r="DIO3" s="1879"/>
      <c r="DIP3" s="1879"/>
      <c r="DIQ3" s="1879"/>
      <c r="DIR3" s="1879"/>
      <c r="DIS3" s="1879"/>
      <c r="DIT3" s="1879"/>
      <c r="DIU3" s="1879"/>
      <c r="DIV3" s="1879"/>
      <c r="DIW3" s="1879"/>
      <c r="DIX3" s="1879"/>
      <c r="DIY3" s="1879"/>
      <c r="DIZ3" s="1879"/>
      <c r="DJA3" s="1879"/>
      <c r="DJB3" s="1879"/>
      <c r="DJC3" s="1879"/>
      <c r="DJD3" s="1879"/>
      <c r="DJE3" s="1879"/>
      <c r="DJF3" s="1879"/>
      <c r="DJG3" s="1879"/>
      <c r="DJH3" s="1879"/>
      <c r="DJI3" s="1879"/>
      <c r="DJJ3" s="1879"/>
      <c r="DJK3" s="1879"/>
      <c r="DJL3" s="1879"/>
      <c r="DJM3" s="1879"/>
      <c r="DJN3" s="1879"/>
      <c r="DJO3" s="1879"/>
      <c r="DJP3" s="1879"/>
      <c r="DJQ3" s="1879"/>
      <c r="DJR3" s="1879"/>
      <c r="DJS3" s="1879"/>
      <c r="DJT3" s="1879"/>
      <c r="DJU3" s="1879"/>
      <c r="DJV3" s="1879"/>
      <c r="DJW3" s="1879"/>
      <c r="DJX3" s="1879"/>
      <c r="DJY3" s="1879"/>
      <c r="DJZ3" s="1879"/>
      <c r="DKA3" s="1879"/>
      <c r="DKB3" s="1879"/>
      <c r="DKC3" s="1879"/>
      <c r="DKD3" s="1879"/>
      <c r="DKE3" s="1879"/>
      <c r="DKF3" s="1879"/>
      <c r="DKG3" s="1879"/>
      <c r="DKH3" s="1879"/>
      <c r="DKI3" s="1879"/>
      <c r="DKJ3" s="1879"/>
      <c r="DKK3" s="1879"/>
      <c r="DKL3" s="1879"/>
      <c r="DKM3" s="1879"/>
      <c r="DKN3" s="1879"/>
      <c r="DKO3" s="1879"/>
      <c r="DKP3" s="1879"/>
      <c r="DKQ3" s="1879"/>
      <c r="DKR3" s="1879"/>
      <c r="DKS3" s="1879"/>
      <c r="DKT3" s="1879"/>
      <c r="DKU3" s="1879"/>
      <c r="DKV3" s="1879"/>
      <c r="DKW3" s="1879"/>
      <c r="DKX3" s="1879"/>
      <c r="DKY3" s="1879"/>
      <c r="DKZ3" s="1879"/>
      <c r="DLA3" s="1879"/>
      <c r="DLB3" s="1879"/>
      <c r="DLC3" s="1879"/>
      <c r="DLD3" s="1879"/>
      <c r="DLE3" s="1879"/>
      <c r="DLF3" s="1879"/>
      <c r="DLG3" s="1879"/>
      <c r="DLH3" s="1879"/>
      <c r="DLI3" s="1879"/>
      <c r="DLJ3" s="1879"/>
      <c r="DLK3" s="1879"/>
      <c r="DLL3" s="1879"/>
      <c r="DLM3" s="1879"/>
      <c r="DLN3" s="1879"/>
      <c r="DLO3" s="1879"/>
      <c r="DLP3" s="1879"/>
      <c r="DLQ3" s="1879"/>
      <c r="DLR3" s="1879"/>
      <c r="DLS3" s="1879"/>
      <c r="DLT3" s="1879"/>
      <c r="DLU3" s="1879"/>
      <c r="DLV3" s="1879"/>
      <c r="DLW3" s="1879"/>
      <c r="DLX3" s="1879"/>
      <c r="DLY3" s="1879"/>
      <c r="DLZ3" s="1879"/>
      <c r="DMA3" s="1879"/>
      <c r="DMB3" s="1879"/>
      <c r="DMC3" s="1879"/>
      <c r="DMD3" s="1879"/>
      <c r="DME3" s="1879"/>
      <c r="DMF3" s="1879"/>
      <c r="DMG3" s="1879"/>
      <c r="DMH3" s="1879"/>
      <c r="DMI3" s="1879"/>
      <c r="DMJ3" s="1879"/>
      <c r="DMK3" s="1879"/>
      <c r="DML3" s="1879"/>
      <c r="DMM3" s="1879"/>
      <c r="DMN3" s="1879"/>
      <c r="DMO3" s="1879"/>
      <c r="DMP3" s="1879"/>
      <c r="DMQ3" s="1879"/>
      <c r="DMR3" s="1879"/>
      <c r="DMS3" s="1879"/>
      <c r="DMT3" s="1879"/>
      <c r="DMU3" s="1879"/>
      <c r="DMV3" s="1879"/>
      <c r="DMW3" s="1879"/>
      <c r="DMX3" s="1879"/>
      <c r="DMY3" s="1879"/>
      <c r="DMZ3" s="1879"/>
      <c r="DNA3" s="1879"/>
      <c r="DNB3" s="1879"/>
      <c r="DNC3" s="1879"/>
      <c r="DND3" s="1879"/>
      <c r="DNE3" s="1879"/>
      <c r="DNF3" s="1879"/>
      <c r="DNG3" s="1879"/>
      <c r="DNH3" s="1879"/>
      <c r="DNI3" s="1879"/>
      <c r="DNJ3" s="1879"/>
      <c r="DNK3" s="1879"/>
      <c r="DNL3" s="1879"/>
      <c r="DNM3" s="1879"/>
      <c r="DNN3" s="1879"/>
      <c r="DNO3" s="1879"/>
      <c r="DNP3" s="1879"/>
      <c r="DNQ3" s="1879"/>
      <c r="DNR3" s="1879"/>
      <c r="DNS3" s="1879"/>
      <c r="DNT3" s="1879"/>
      <c r="DNU3" s="1879"/>
      <c r="DNV3" s="1879"/>
      <c r="DNW3" s="1879"/>
      <c r="DNX3" s="1879"/>
      <c r="DNY3" s="1879"/>
      <c r="DNZ3" s="1879"/>
      <c r="DOA3" s="1879"/>
      <c r="DOB3" s="1879"/>
      <c r="DOC3" s="1879"/>
      <c r="DOD3" s="1879"/>
      <c r="DOE3" s="1879"/>
      <c r="DOF3" s="1879"/>
      <c r="DOG3" s="1879"/>
      <c r="DOH3" s="1879"/>
      <c r="DOI3" s="1879"/>
      <c r="DOJ3" s="1879"/>
      <c r="DOK3" s="1879"/>
      <c r="DOL3" s="1879"/>
      <c r="DOM3" s="1879"/>
      <c r="DON3" s="1879"/>
      <c r="DOO3" s="1879"/>
      <c r="DOP3" s="1879"/>
      <c r="DOQ3" s="1879"/>
      <c r="DOR3" s="1879"/>
      <c r="DOS3" s="1879"/>
      <c r="DOT3" s="1879"/>
      <c r="DOU3" s="1879"/>
      <c r="DOV3" s="1879"/>
      <c r="DOW3" s="1879"/>
      <c r="DOX3" s="1879"/>
      <c r="DOY3" s="1879"/>
      <c r="DOZ3" s="1879"/>
      <c r="DPA3" s="1879"/>
      <c r="DPB3" s="1879"/>
      <c r="DPC3" s="1879"/>
      <c r="DPD3" s="1879"/>
      <c r="DPE3" s="1879"/>
      <c r="DPF3" s="1879"/>
      <c r="DPG3" s="1879"/>
      <c r="DPH3" s="1879"/>
      <c r="DPI3" s="1879"/>
      <c r="DPJ3" s="1879"/>
      <c r="DPK3" s="1879"/>
      <c r="DPL3" s="1879"/>
      <c r="DPM3" s="1879"/>
      <c r="DPN3" s="1879"/>
      <c r="DPO3" s="1879"/>
      <c r="DPP3" s="1879"/>
      <c r="DPQ3" s="1879"/>
      <c r="DPR3" s="1879"/>
      <c r="DPS3" s="1879"/>
      <c r="DPT3" s="1879"/>
      <c r="DPU3" s="1879"/>
      <c r="DPV3" s="1879"/>
      <c r="DPW3" s="1879"/>
      <c r="DPX3" s="1879"/>
      <c r="DPY3" s="1879"/>
      <c r="DPZ3" s="1879"/>
      <c r="DQA3" s="1879"/>
      <c r="DQB3" s="1879"/>
      <c r="DQC3" s="1879"/>
      <c r="DQD3" s="1879"/>
      <c r="DQE3" s="1879"/>
      <c r="DQF3" s="1879"/>
      <c r="DQG3" s="1879"/>
      <c r="DQH3" s="1879"/>
      <c r="DQI3" s="1879"/>
      <c r="DQJ3" s="1879"/>
      <c r="DQK3" s="1879"/>
      <c r="DQL3" s="1879"/>
      <c r="DQM3" s="1879"/>
      <c r="DQN3" s="1879"/>
      <c r="DQO3" s="1879"/>
      <c r="DQP3" s="1879"/>
      <c r="DQQ3" s="1879"/>
      <c r="DQR3" s="1879"/>
      <c r="DQS3" s="1879"/>
      <c r="DQT3" s="1879"/>
      <c r="DQU3" s="1879"/>
      <c r="DQV3" s="1879"/>
      <c r="DQW3" s="1879"/>
      <c r="DQX3" s="1879"/>
      <c r="DQY3" s="1879"/>
      <c r="DQZ3" s="1879"/>
      <c r="DRA3" s="1879"/>
      <c r="DRB3" s="1879"/>
      <c r="DRC3" s="1879"/>
      <c r="DRD3" s="1879"/>
      <c r="DRE3" s="1879"/>
      <c r="DRF3" s="1879"/>
      <c r="DRG3" s="1879"/>
      <c r="DRH3" s="1879"/>
      <c r="DRI3" s="1879"/>
      <c r="DRJ3" s="1879"/>
      <c r="DRK3" s="1879"/>
      <c r="DRL3" s="1879"/>
      <c r="DRM3" s="1879"/>
      <c r="DRN3" s="1879"/>
      <c r="DRO3" s="1879"/>
      <c r="DRP3" s="1879"/>
      <c r="DRQ3" s="1879"/>
      <c r="DRR3" s="1879"/>
      <c r="DRS3" s="1879"/>
      <c r="DRT3" s="1879"/>
      <c r="DRU3" s="1879"/>
      <c r="DRV3" s="1879"/>
      <c r="DRW3" s="1879"/>
      <c r="DRX3" s="1879"/>
      <c r="DRY3" s="1879"/>
      <c r="DRZ3" s="1879"/>
      <c r="DSA3" s="1879"/>
      <c r="DSB3" s="1879"/>
      <c r="DSC3" s="1879"/>
      <c r="DSD3" s="1879"/>
      <c r="DSE3" s="1879"/>
      <c r="DSF3" s="1879"/>
      <c r="DSG3" s="1879"/>
      <c r="DSH3" s="1879"/>
      <c r="DSI3" s="1879"/>
      <c r="DSJ3" s="1879"/>
      <c r="DSK3" s="1879"/>
      <c r="DSL3" s="1879"/>
      <c r="DSM3" s="1879"/>
      <c r="DSN3" s="1879"/>
      <c r="DSO3" s="1879"/>
      <c r="DSP3" s="1879"/>
      <c r="DSQ3" s="1879"/>
      <c r="DSR3" s="1879"/>
      <c r="DSS3" s="1879"/>
      <c r="DST3" s="1879"/>
      <c r="DSU3" s="1879"/>
      <c r="DSV3" s="1879"/>
      <c r="DSW3" s="1879"/>
      <c r="DSX3" s="1879"/>
      <c r="DSY3" s="1879"/>
      <c r="DSZ3" s="1879"/>
      <c r="DTA3" s="1879"/>
      <c r="DTB3" s="1879"/>
      <c r="DTC3" s="1879"/>
      <c r="DTD3" s="1879"/>
      <c r="DTE3" s="1879"/>
      <c r="DTF3" s="1879"/>
      <c r="DTG3" s="1879"/>
      <c r="DTH3" s="1879"/>
      <c r="DTI3" s="1879"/>
      <c r="DTJ3" s="1879"/>
      <c r="DTK3" s="1879"/>
      <c r="DTL3" s="1879"/>
      <c r="DTM3" s="1879"/>
      <c r="DTN3" s="1879"/>
      <c r="DTO3" s="1879"/>
      <c r="DTP3" s="1879"/>
      <c r="DTQ3" s="1879"/>
      <c r="DTR3" s="1879"/>
      <c r="DTS3" s="1879"/>
      <c r="DTT3" s="1879"/>
      <c r="DTU3" s="1879"/>
      <c r="DTV3" s="1879"/>
      <c r="DTW3" s="1879"/>
      <c r="DTX3" s="1879"/>
      <c r="DTY3" s="1879"/>
      <c r="DTZ3" s="1879"/>
      <c r="DUA3" s="1879"/>
      <c r="DUB3" s="1879"/>
      <c r="DUC3" s="1879"/>
      <c r="DUD3" s="1879"/>
      <c r="DUE3" s="1879"/>
      <c r="DUF3" s="1879"/>
      <c r="DUG3" s="1879"/>
      <c r="DUH3" s="1879"/>
      <c r="DUI3" s="1879"/>
      <c r="DUJ3" s="1879"/>
      <c r="DUK3" s="1879"/>
      <c r="DUL3" s="1879"/>
      <c r="DUM3" s="1879"/>
      <c r="DUN3" s="1879"/>
      <c r="DUO3" s="1879"/>
      <c r="DUP3" s="1879"/>
      <c r="DUQ3" s="1879"/>
      <c r="DUR3" s="1879"/>
      <c r="DUS3" s="1879"/>
      <c r="DUT3" s="1879"/>
      <c r="DUU3" s="1879"/>
      <c r="DUV3" s="1879"/>
      <c r="DUW3" s="1879"/>
      <c r="DUX3" s="1879"/>
      <c r="DUY3" s="1879"/>
      <c r="DUZ3" s="1879"/>
      <c r="DVA3" s="1879"/>
      <c r="DVB3" s="1879"/>
      <c r="DVC3" s="1879"/>
      <c r="DVD3" s="1879"/>
      <c r="DVE3" s="1879"/>
      <c r="DVF3" s="1879"/>
      <c r="DVG3" s="1879"/>
      <c r="DVH3" s="1879"/>
      <c r="DVI3" s="1879"/>
      <c r="DVJ3" s="1879"/>
      <c r="DVK3" s="1879"/>
      <c r="DVL3" s="1879"/>
      <c r="DVM3" s="1879"/>
      <c r="DVN3" s="1879"/>
      <c r="DVO3" s="1879"/>
      <c r="DVP3" s="1879"/>
      <c r="DVQ3" s="1879"/>
      <c r="DVR3" s="1879"/>
      <c r="DVS3" s="1879"/>
      <c r="DVT3" s="1879"/>
      <c r="DVU3" s="1879"/>
      <c r="DVV3" s="1879"/>
      <c r="DVW3" s="1879"/>
      <c r="DVX3" s="1879"/>
      <c r="DVY3" s="1879"/>
      <c r="DVZ3" s="1879"/>
      <c r="DWA3" s="1879"/>
      <c r="DWB3" s="1879"/>
      <c r="DWC3" s="1879"/>
      <c r="DWD3" s="1879"/>
      <c r="DWE3" s="1879"/>
      <c r="DWF3" s="1879"/>
      <c r="DWG3" s="1879"/>
      <c r="DWH3" s="1879"/>
      <c r="DWI3" s="1879"/>
      <c r="DWJ3" s="1879"/>
      <c r="DWK3" s="1879"/>
      <c r="DWL3" s="1879"/>
      <c r="DWM3" s="1879"/>
      <c r="DWN3" s="1879"/>
      <c r="DWO3" s="1879"/>
      <c r="DWP3" s="1879"/>
      <c r="DWQ3" s="1879"/>
      <c r="DWR3" s="1879"/>
      <c r="DWS3" s="1879"/>
      <c r="DWT3" s="1879"/>
      <c r="DWU3" s="1879"/>
      <c r="DWV3" s="1879"/>
      <c r="DWW3" s="1879"/>
      <c r="DWX3" s="1879"/>
      <c r="DWY3" s="1879"/>
      <c r="DWZ3" s="1879"/>
      <c r="DXA3" s="1879"/>
      <c r="DXB3" s="1879"/>
      <c r="DXC3" s="1879"/>
      <c r="DXD3" s="1879"/>
      <c r="DXE3" s="1879"/>
      <c r="DXF3" s="1879"/>
      <c r="DXG3" s="1879"/>
      <c r="DXH3" s="1879"/>
      <c r="DXI3" s="1879"/>
      <c r="DXJ3" s="1879"/>
      <c r="DXK3" s="1879"/>
      <c r="DXL3" s="1879"/>
      <c r="DXM3" s="1879"/>
      <c r="DXN3" s="1879"/>
      <c r="DXO3" s="1879"/>
      <c r="DXP3" s="1879"/>
      <c r="DXQ3" s="1879"/>
      <c r="DXR3" s="1879"/>
      <c r="DXS3" s="1879"/>
      <c r="DXT3" s="1879"/>
      <c r="DXU3" s="1879"/>
      <c r="DXV3" s="1879"/>
      <c r="DXW3" s="1879"/>
      <c r="DXX3" s="1879"/>
      <c r="DXY3" s="1879"/>
      <c r="DXZ3" s="1879"/>
      <c r="DYA3" s="1879"/>
      <c r="DYB3" s="1879"/>
      <c r="DYC3" s="1879"/>
      <c r="DYD3" s="1879"/>
      <c r="DYE3" s="1879"/>
      <c r="DYF3" s="1879"/>
      <c r="DYG3" s="1879"/>
      <c r="DYH3" s="1879"/>
      <c r="DYI3" s="1879"/>
      <c r="DYJ3" s="1879"/>
      <c r="DYK3" s="1879"/>
      <c r="DYL3" s="1879"/>
      <c r="DYM3" s="1879"/>
      <c r="DYN3" s="1879"/>
      <c r="DYO3" s="1879"/>
      <c r="DYP3" s="1879"/>
      <c r="DYQ3" s="1879"/>
      <c r="DYR3" s="1879"/>
      <c r="DYS3" s="1879"/>
      <c r="DYT3" s="1879"/>
      <c r="DYU3" s="1879"/>
      <c r="DYV3" s="1879"/>
      <c r="DYW3" s="1879"/>
      <c r="DYX3" s="1879"/>
      <c r="DYY3" s="1879"/>
      <c r="DYZ3" s="1879"/>
      <c r="DZA3" s="1879"/>
      <c r="DZB3" s="1879"/>
      <c r="DZC3" s="1879"/>
      <c r="DZD3" s="1879"/>
      <c r="DZE3" s="1879"/>
      <c r="DZF3" s="1879"/>
      <c r="DZG3" s="1879"/>
      <c r="DZH3" s="1879"/>
      <c r="DZI3" s="1879"/>
      <c r="DZJ3" s="1879"/>
      <c r="DZK3" s="1879"/>
      <c r="DZL3" s="1879"/>
      <c r="DZM3" s="1879"/>
      <c r="DZN3" s="1879"/>
      <c r="DZO3" s="1879"/>
      <c r="DZP3" s="1879"/>
      <c r="DZQ3" s="1879"/>
      <c r="DZR3" s="1879"/>
      <c r="DZS3" s="1879"/>
      <c r="DZT3" s="1879"/>
      <c r="DZU3" s="1879"/>
      <c r="DZV3" s="1879"/>
      <c r="DZW3" s="1879"/>
      <c r="DZX3" s="1879"/>
      <c r="DZY3" s="1879"/>
      <c r="DZZ3" s="1879"/>
      <c r="EAA3" s="1879"/>
      <c r="EAB3" s="1879"/>
      <c r="EAC3" s="1879"/>
      <c r="EAD3" s="1879"/>
      <c r="EAE3" s="1879"/>
      <c r="EAF3" s="1879"/>
      <c r="EAG3" s="1879"/>
      <c r="EAH3" s="1879"/>
      <c r="EAI3" s="1879"/>
      <c r="EAJ3" s="1879"/>
      <c r="EAK3" s="1879"/>
      <c r="EAL3" s="1879"/>
      <c r="EAM3" s="1879"/>
      <c r="EAN3" s="1879"/>
      <c r="EAO3" s="1879"/>
      <c r="EAP3" s="1879"/>
      <c r="EAQ3" s="1879"/>
      <c r="EAR3" s="1879"/>
      <c r="EAS3" s="1879"/>
      <c r="EAT3" s="1879"/>
      <c r="EAU3" s="1879"/>
      <c r="EAV3" s="1879"/>
      <c r="EAW3" s="1879"/>
      <c r="EAX3" s="1879"/>
      <c r="EAY3" s="1879"/>
      <c r="EAZ3" s="1879"/>
      <c r="EBA3" s="1879"/>
      <c r="EBB3" s="1879"/>
      <c r="EBC3" s="1879"/>
      <c r="EBD3" s="1879"/>
      <c r="EBE3" s="1879"/>
      <c r="EBF3" s="1879"/>
      <c r="EBG3" s="1879"/>
      <c r="EBH3" s="1879"/>
      <c r="EBI3" s="1879"/>
      <c r="EBJ3" s="1879"/>
      <c r="EBK3" s="1879"/>
      <c r="EBL3" s="1879"/>
      <c r="EBM3" s="1879"/>
      <c r="EBN3" s="1879"/>
      <c r="EBO3" s="1879"/>
      <c r="EBP3" s="1879"/>
      <c r="EBQ3" s="1879"/>
      <c r="EBR3" s="1879"/>
      <c r="EBS3" s="1879"/>
      <c r="EBT3" s="1879"/>
      <c r="EBU3" s="1879"/>
      <c r="EBV3" s="1879"/>
      <c r="EBW3" s="1879"/>
      <c r="EBX3" s="1879"/>
      <c r="EBY3" s="1879"/>
      <c r="EBZ3" s="1879"/>
      <c r="ECA3" s="1879"/>
      <c r="ECB3" s="1879"/>
      <c r="ECC3" s="1879"/>
      <c r="ECD3" s="1879"/>
      <c r="ECE3" s="1879"/>
      <c r="ECF3" s="1879"/>
      <c r="ECG3" s="1879"/>
      <c r="ECH3" s="1879"/>
      <c r="ECI3" s="1879"/>
      <c r="ECJ3" s="1879"/>
      <c r="ECK3" s="1879"/>
      <c r="ECL3" s="1879"/>
      <c r="ECM3" s="1879"/>
      <c r="ECN3" s="1879"/>
      <c r="ECO3" s="1879"/>
      <c r="ECP3" s="1879"/>
      <c r="ECQ3" s="1879"/>
      <c r="ECR3" s="1879"/>
      <c r="ECS3" s="1879"/>
      <c r="ECT3" s="1879"/>
      <c r="ECU3" s="1879"/>
      <c r="ECV3" s="1879"/>
      <c r="ECW3" s="1879"/>
      <c r="ECX3" s="1879"/>
      <c r="ECY3" s="1879"/>
      <c r="ECZ3" s="1879"/>
      <c r="EDA3" s="1879"/>
      <c r="EDB3" s="1879"/>
      <c r="EDC3" s="1879"/>
      <c r="EDD3" s="1879"/>
      <c r="EDE3" s="1879"/>
      <c r="EDF3" s="1879"/>
      <c r="EDG3" s="1879"/>
      <c r="EDH3" s="1879"/>
      <c r="EDI3" s="1879"/>
      <c r="EDJ3" s="1879"/>
      <c r="EDK3" s="1879"/>
      <c r="EDL3" s="1879"/>
      <c r="EDM3" s="1879"/>
      <c r="EDN3" s="1879"/>
      <c r="EDO3" s="1879"/>
      <c r="EDP3" s="1879"/>
      <c r="EDQ3" s="1879"/>
      <c r="EDR3" s="1879"/>
      <c r="EDS3" s="1879"/>
      <c r="EDT3" s="1879"/>
      <c r="EDU3" s="1879"/>
      <c r="EDV3" s="1879"/>
      <c r="EDW3" s="1879"/>
      <c r="EDX3" s="1879"/>
      <c r="EDY3" s="1879"/>
      <c r="EDZ3" s="1879"/>
      <c r="EEA3" s="1879"/>
      <c r="EEB3" s="1879"/>
      <c r="EEC3" s="1879"/>
      <c r="EED3" s="1879"/>
      <c r="EEE3" s="1879"/>
      <c r="EEF3" s="1879"/>
      <c r="EEG3" s="1879"/>
      <c r="EEH3" s="1879"/>
      <c r="EEI3" s="1879"/>
      <c r="EEJ3" s="1879"/>
      <c r="EEK3" s="1879"/>
      <c r="EEL3" s="1879"/>
      <c r="EEM3" s="1879"/>
      <c r="EEN3" s="1879"/>
      <c r="EEO3" s="1879"/>
      <c r="EEP3" s="1879"/>
      <c r="EEQ3" s="1879"/>
      <c r="EER3" s="1879"/>
      <c r="EES3" s="1879"/>
      <c r="EET3" s="1879"/>
      <c r="EEU3" s="1879"/>
      <c r="EEV3" s="1879"/>
      <c r="EEW3" s="1879"/>
      <c r="EEX3" s="1879"/>
      <c r="EEY3" s="1879"/>
      <c r="EEZ3" s="1879"/>
      <c r="EFA3" s="1879"/>
      <c r="EFB3" s="1879"/>
      <c r="EFC3" s="1879"/>
      <c r="EFD3" s="1879"/>
      <c r="EFE3" s="1879"/>
      <c r="EFF3" s="1879"/>
      <c r="EFG3" s="1879"/>
      <c r="EFH3" s="1879"/>
      <c r="EFI3" s="1879"/>
      <c r="EFJ3" s="1879"/>
      <c r="EFK3" s="1879"/>
      <c r="EFL3" s="1879"/>
      <c r="EFM3" s="1879"/>
      <c r="EFN3" s="1879"/>
      <c r="EFO3" s="1879"/>
      <c r="EFP3" s="1879"/>
      <c r="EFQ3" s="1879"/>
      <c r="EFR3" s="1879"/>
      <c r="EFS3" s="1879"/>
      <c r="EFT3" s="1879"/>
      <c r="EFU3" s="1879"/>
      <c r="EFV3" s="1879"/>
      <c r="EFW3" s="1879"/>
      <c r="EFX3" s="1879"/>
      <c r="EFY3" s="1879"/>
      <c r="EFZ3" s="1879"/>
      <c r="EGA3" s="1879"/>
      <c r="EGB3" s="1879"/>
      <c r="EGC3" s="1879"/>
      <c r="EGD3" s="1879"/>
      <c r="EGE3" s="1879"/>
      <c r="EGF3" s="1879"/>
      <c r="EGG3" s="1879"/>
      <c r="EGH3" s="1879"/>
      <c r="EGI3" s="1879"/>
      <c r="EGJ3" s="1879"/>
      <c r="EGK3" s="1879"/>
      <c r="EGL3" s="1879"/>
      <c r="EGM3" s="1879"/>
      <c r="EGN3" s="1879"/>
      <c r="EGO3" s="1879"/>
      <c r="EGP3" s="1879"/>
      <c r="EGQ3" s="1879"/>
      <c r="EGR3" s="1879"/>
      <c r="EGS3" s="1879"/>
      <c r="EGT3" s="1879"/>
      <c r="EGU3" s="1879"/>
      <c r="EGV3" s="1879"/>
      <c r="EGW3" s="1879"/>
      <c r="EGX3" s="1879"/>
      <c r="EGY3" s="1879"/>
      <c r="EGZ3" s="1879"/>
      <c r="EHA3" s="1879"/>
      <c r="EHB3" s="1879"/>
      <c r="EHC3" s="1879"/>
      <c r="EHD3" s="1879"/>
      <c r="EHE3" s="1879"/>
      <c r="EHF3" s="1879"/>
      <c r="EHG3" s="1879"/>
      <c r="EHH3" s="1879"/>
      <c r="EHI3" s="1879"/>
      <c r="EHJ3" s="1879"/>
      <c r="EHK3" s="1879"/>
      <c r="EHL3" s="1879"/>
      <c r="EHM3" s="1879"/>
      <c r="EHN3" s="1879"/>
      <c r="EHO3" s="1879"/>
      <c r="EHP3" s="1879"/>
      <c r="EHQ3" s="1879"/>
      <c r="EHR3" s="1879"/>
      <c r="EHS3" s="1879"/>
      <c r="EHT3" s="1879"/>
      <c r="EHU3" s="1879"/>
      <c r="EHV3" s="1879"/>
      <c r="EHW3" s="1879"/>
      <c r="EHX3" s="1879"/>
      <c r="EHY3" s="1879"/>
      <c r="EHZ3" s="1879"/>
      <c r="EIA3" s="1879"/>
      <c r="EIB3" s="1879"/>
      <c r="EIC3" s="1879"/>
      <c r="EID3" s="1879"/>
      <c r="EIE3" s="1879"/>
      <c r="EIF3" s="1879"/>
      <c r="EIG3" s="1879"/>
      <c r="EIH3" s="1879"/>
      <c r="EII3" s="1879"/>
      <c r="EIJ3" s="1879"/>
      <c r="EIK3" s="1879"/>
      <c r="EIL3" s="1879"/>
      <c r="EIM3" s="1879"/>
      <c r="EIN3" s="1879"/>
      <c r="EIO3" s="1879"/>
      <c r="EIP3" s="1879"/>
      <c r="EIQ3" s="1879"/>
      <c r="EIR3" s="1879"/>
      <c r="EIS3" s="1879"/>
      <c r="EIT3" s="1879"/>
      <c r="EIU3" s="1879"/>
      <c r="EIV3" s="1879"/>
      <c r="EIW3" s="1879"/>
      <c r="EIX3" s="1879"/>
      <c r="EIY3" s="1879"/>
      <c r="EIZ3" s="1879"/>
      <c r="EJA3" s="1879"/>
      <c r="EJB3" s="1879"/>
      <c r="EJC3" s="1879"/>
      <c r="EJD3" s="1879"/>
      <c r="EJE3" s="1879"/>
      <c r="EJF3" s="1879"/>
      <c r="EJG3" s="1879"/>
      <c r="EJH3" s="1879"/>
      <c r="EJI3" s="1879"/>
      <c r="EJJ3" s="1879"/>
      <c r="EJK3" s="1879"/>
      <c r="EJL3" s="1879"/>
      <c r="EJM3" s="1879"/>
      <c r="EJN3" s="1879"/>
      <c r="EJO3" s="1879"/>
      <c r="EJP3" s="1879"/>
      <c r="EJQ3" s="1879"/>
      <c r="EJR3" s="1879"/>
      <c r="EJS3" s="1879"/>
      <c r="EJT3" s="1879"/>
      <c r="EJU3" s="1879"/>
      <c r="EJV3" s="1879"/>
      <c r="EJW3" s="1879"/>
      <c r="EJX3" s="1879"/>
      <c r="EJY3" s="1879"/>
      <c r="EJZ3" s="1879"/>
      <c r="EKA3" s="1879"/>
      <c r="EKB3" s="1879"/>
      <c r="EKC3" s="1879"/>
      <c r="EKD3" s="1879"/>
      <c r="EKE3" s="1879"/>
      <c r="EKF3" s="1879"/>
      <c r="EKG3" s="1879"/>
      <c r="EKH3" s="1879"/>
      <c r="EKI3" s="1879"/>
      <c r="EKJ3" s="1879"/>
      <c r="EKK3" s="1879"/>
      <c r="EKL3" s="1879"/>
      <c r="EKM3" s="1879"/>
      <c r="EKN3" s="1879"/>
      <c r="EKO3" s="1879"/>
      <c r="EKP3" s="1879"/>
      <c r="EKQ3" s="1879"/>
      <c r="EKR3" s="1879"/>
      <c r="EKS3" s="1879"/>
      <c r="EKT3" s="1879"/>
      <c r="EKU3" s="1879"/>
      <c r="EKV3" s="1879"/>
      <c r="EKW3" s="1879"/>
      <c r="EKX3" s="1879"/>
      <c r="EKY3" s="1879"/>
      <c r="EKZ3" s="1879"/>
      <c r="ELA3" s="1879"/>
      <c r="ELB3" s="1879"/>
      <c r="ELC3" s="1879"/>
      <c r="ELD3" s="1879"/>
      <c r="ELE3" s="1879"/>
      <c r="ELF3" s="1879"/>
      <c r="ELG3" s="1879"/>
      <c r="ELH3" s="1879"/>
      <c r="ELI3" s="1879"/>
      <c r="ELJ3" s="1879"/>
      <c r="ELK3" s="1879"/>
      <c r="ELL3" s="1879"/>
      <c r="ELM3" s="1879"/>
      <c r="ELN3" s="1879"/>
      <c r="ELO3" s="1879"/>
      <c r="ELP3" s="1879"/>
      <c r="ELQ3" s="1879"/>
      <c r="ELR3" s="1879"/>
      <c r="ELS3" s="1879"/>
      <c r="ELT3" s="1879"/>
      <c r="ELU3" s="1879"/>
      <c r="ELV3" s="1879"/>
      <c r="ELW3" s="1879"/>
      <c r="ELX3" s="1879"/>
      <c r="ELY3" s="1879"/>
      <c r="ELZ3" s="1879"/>
      <c r="EMA3" s="1879"/>
      <c r="EMB3" s="1879"/>
      <c r="EMC3" s="1879"/>
      <c r="EMD3" s="1879"/>
      <c r="EME3" s="1879"/>
      <c r="EMF3" s="1879"/>
      <c r="EMG3" s="1879"/>
      <c r="EMH3" s="1879"/>
      <c r="EMI3" s="1879"/>
      <c r="EMJ3" s="1879"/>
      <c r="EMK3" s="1879"/>
      <c r="EML3" s="1879"/>
      <c r="EMM3" s="1879"/>
      <c r="EMN3" s="1879"/>
      <c r="EMO3" s="1879"/>
      <c r="EMP3" s="1879"/>
      <c r="EMQ3" s="1879"/>
      <c r="EMR3" s="1879"/>
      <c r="EMS3" s="1879"/>
      <c r="EMT3" s="1879"/>
      <c r="EMU3" s="1879"/>
      <c r="EMV3" s="1879"/>
      <c r="EMW3" s="1879"/>
      <c r="EMX3" s="1879"/>
      <c r="EMY3" s="1879"/>
      <c r="EMZ3" s="1879"/>
      <c r="ENA3" s="1879"/>
      <c r="ENB3" s="1879"/>
      <c r="ENC3" s="1879"/>
      <c r="END3" s="1879"/>
      <c r="ENE3" s="1879"/>
      <c r="ENF3" s="1879"/>
      <c r="ENG3" s="1879"/>
      <c r="ENH3" s="1879"/>
      <c r="ENI3" s="1879"/>
      <c r="ENJ3" s="1879"/>
      <c r="ENK3" s="1879"/>
      <c r="ENL3" s="1879"/>
      <c r="ENM3" s="1879"/>
      <c r="ENN3" s="1879"/>
      <c r="ENO3" s="1879"/>
      <c r="ENP3" s="1879"/>
      <c r="ENQ3" s="1879"/>
      <c r="ENR3" s="1879"/>
      <c r="ENS3" s="1879"/>
      <c r="ENT3" s="1879"/>
      <c r="ENU3" s="1879"/>
      <c r="ENV3" s="1879"/>
      <c r="ENW3" s="1879"/>
      <c r="ENX3" s="1879"/>
      <c r="ENY3" s="1879"/>
      <c r="ENZ3" s="1879"/>
      <c r="EOA3" s="1879"/>
      <c r="EOB3" s="1879"/>
      <c r="EOC3" s="1879"/>
      <c r="EOD3" s="1879"/>
      <c r="EOE3" s="1879"/>
      <c r="EOF3" s="1879"/>
      <c r="EOG3" s="1879"/>
      <c r="EOH3" s="1879"/>
      <c r="EOI3" s="1879"/>
      <c r="EOJ3" s="1879"/>
      <c r="EOK3" s="1879"/>
      <c r="EOL3" s="1879"/>
      <c r="EOM3" s="1879"/>
      <c r="EON3" s="1879"/>
      <c r="EOO3" s="1879"/>
      <c r="EOP3" s="1879"/>
      <c r="EOQ3" s="1879"/>
      <c r="EOR3" s="1879"/>
      <c r="EOS3" s="1879"/>
      <c r="EOT3" s="1879"/>
      <c r="EOU3" s="1879"/>
      <c r="EOV3" s="1879"/>
      <c r="EOW3" s="1879"/>
      <c r="EOX3" s="1879"/>
      <c r="EOY3" s="1879"/>
      <c r="EOZ3" s="1879"/>
      <c r="EPA3" s="1879"/>
      <c r="EPB3" s="1879"/>
      <c r="EPC3" s="1879"/>
      <c r="EPD3" s="1879"/>
      <c r="EPE3" s="1879"/>
      <c r="EPF3" s="1879"/>
      <c r="EPG3" s="1879"/>
      <c r="EPH3" s="1879"/>
      <c r="EPI3" s="1879"/>
      <c r="EPJ3" s="1879"/>
      <c r="EPK3" s="1879"/>
      <c r="EPL3" s="1879"/>
      <c r="EPM3" s="1879"/>
      <c r="EPN3" s="1879"/>
      <c r="EPO3" s="1879"/>
      <c r="EPP3" s="1879"/>
      <c r="EPQ3" s="1879"/>
      <c r="EPR3" s="1879"/>
      <c r="EPS3" s="1879"/>
      <c r="EPT3" s="1879"/>
      <c r="EPU3" s="1879"/>
      <c r="EPV3" s="1879"/>
      <c r="EPW3" s="1879"/>
      <c r="EPX3" s="1879"/>
      <c r="EPY3" s="1879"/>
      <c r="EPZ3" s="1879"/>
      <c r="EQA3" s="1879"/>
      <c r="EQB3" s="1879"/>
      <c r="EQC3" s="1879"/>
      <c r="EQD3" s="1879"/>
      <c r="EQE3" s="1879"/>
      <c r="EQF3" s="1879"/>
      <c r="EQG3" s="1879"/>
      <c r="EQH3" s="1879"/>
      <c r="EQI3" s="1879"/>
      <c r="EQJ3" s="1879"/>
      <c r="EQK3" s="1879"/>
      <c r="EQL3" s="1879"/>
      <c r="EQM3" s="1879"/>
      <c r="EQN3" s="1879"/>
      <c r="EQO3" s="1879"/>
      <c r="EQP3" s="1879"/>
      <c r="EQQ3" s="1879"/>
      <c r="EQR3" s="1879"/>
      <c r="EQS3" s="1879"/>
      <c r="EQT3" s="1879"/>
      <c r="EQU3" s="1879"/>
      <c r="EQV3" s="1879"/>
      <c r="EQW3" s="1879"/>
      <c r="EQX3" s="1879"/>
      <c r="EQY3" s="1879"/>
      <c r="EQZ3" s="1879"/>
      <c r="ERA3" s="1879"/>
      <c r="ERB3" s="1879"/>
      <c r="ERC3" s="1879"/>
      <c r="ERD3" s="1879"/>
      <c r="ERE3" s="1879"/>
      <c r="ERF3" s="1879"/>
      <c r="ERG3" s="1879"/>
      <c r="ERH3" s="1879"/>
      <c r="ERI3" s="1879"/>
      <c r="ERJ3" s="1879"/>
      <c r="ERK3" s="1879"/>
      <c r="ERL3" s="1879"/>
      <c r="ERM3" s="1879"/>
      <c r="ERN3" s="1879"/>
      <c r="ERO3" s="1879"/>
      <c r="ERP3" s="1879"/>
      <c r="ERQ3" s="1879"/>
      <c r="ERR3" s="1879"/>
      <c r="ERS3" s="1879"/>
      <c r="ERT3" s="1879"/>
      <c r="ERU3" s="1879"/>
      <c r="ERV3" s="1879"/>
      <c r="ERW3" s="1879"/>
      <c r="ERX3" s="1879"/>
      <c r="ERY3" s="1879"/>
      <c r="ERZ3" s="1879"/>
      <c r="ESA3" s="1879"/>
      <c r="ESB3" s="1879"/>
      <c r="ESC3" s="1879"/>
      <c r="ESD3" s="1879"/>
      <c r="ESE3" s="1879"/>
      <c r="ESF3" s="1879"/>
      <c r="ESG3" s="1879"/>
      <c r="ESH3" s="1879"/>
      <c r="ESI3" s="1879"/>
      <c r="ESJ3" s="1879"/>
      <c r="ESK3" s="1879"/>
      <c r="ESL3" s="1879"/>
      <c r="ESM3" s="1879"/>
      <c r="ESN3" s="1879"/>
      <c r="ESO3" s="1879"/>
      <c r="ESP3" s="1879"/>
      <c r="ESQ3" s="1879"/>
      <c r="ESR3" s="1879"/>
      <c r="ESS3" s="1879"/>
      <c r="EST3" s="1879"/>
      <c r="ESU3" s="1879"/>
      <c r="ESV3" s="1879"/>
      <c r="ESW3" s="1879"/>
      <c r="ESX3" s="1879"/>
      <c r="ESY3" s="1879"/>
      <c r="ESZ3" s="1879"/>
      <c r="ETA3" s="1879"/>
      <c r="ETB3" s="1879"/>
      <c r="ETC3" s="1879"/>
      <c r="ETD3" s="1879"/>
      <c r="ETE3" s="1879"/>
      <c r="ETF3" s="1879"/>
      <c r="ETG3" s="1879"/>
      <c r="ETH3" s="1879"/>
      <c r="ETI3" s="1879"/>
      <c r="ETJ3" s="1879"/>
      <c r="ETK3" s="1879"/>
      <c r="ETL3" s="1879"/>
      <c r="ETM3" s="1879"/>
      <c r="ETN3" s="1879"/>
      <c r="ETO3" s="1879"/>
      <c r="ETP3" s="1879"/>
      <c r="ETQ3" s="1879"/>
      <c r="ETR3" s="1879"/>
      <c r="ETS3" s="1879"/>
      <c r="ETT3" s="1879"/>
      <c r="ETU3" s="1879"/>
      <c r="ETV3" s="1879"/>
      <c r="ETW3" s="1879"/>
      <c r="ETX3" s="1879"/>
      <c r="ETY3" s="1879"/>
      <c r="ETZ3" s="1879"/>
      <c r="EUA3" s="1879"/>
      <c r="EUB3" s="1879"/>
      <c r="EUC3" s="1879"/>
      <c r="EUD3" s="1879"/>
      <c r="EUE3" s="1879"/>
      <c r="EUF3" s="1879"/>
      <c r="EUG3" s="1879"/>
      <c r="EUH3" s="1879"/>
      <c r="EUI3" s="1879"/>
      <c r="EUJ3" s="1879"/>
      <c r="EUK3" s="1879"/>
      <c r="EUL3" s="1879"/>
      <c r="EUM3" s="1879"/>
      <c r="EUN3" s="1879"/>
      <c r="EUO3" s="1879"/>
      <c r="EUP3" s="1879"/>
      <c r="EUQ3" s="1879"/>
      <c r="EUR3" s="1879"/>
      <c r="EUS3" s="1879"/>
      <c r="EUT3" s="1879"/>
      <c r="EUU3" s="1879"/>
      <c r="EUV3" s="1879"/>
      <c r="EUW3" s="1879"/>
      <c r="EUX3" s="1879"/>
      <c r="EUY3" s="1879"/>
      <c r="EUZ3" s="1879"/>
      <c r="EVA3" s="1879"/>
      <c r="EVB3" s="1879"/>
      <c r="EVC3" s="1879"/>
      <c r="EVD3" s="1879"/>
      <c r="EVE3" s="1879"/>
      <c r="EVF3" s="1879"/>
      <c r="EVG3" s="1879"/>
      <c r="EVH3" s="1879"/>
      <c r="EVI3" s="1879"/>
      <c r="EVJ3" s="1879"/>
      <c r="EVK3" s="1879"/>
      <c r="EVL3" s="1879"/>
      <c r="EVM3" s="1879"/>
      <c r="EVN3" s="1879"/>
      <c r="EVO3" s="1879"/>
      <c r="EVP3" s="1879"/>
      <c r="EVQ3" s="1879"/>
      <c r="EVR3" s="1879"/>
      <c r="EVS3" s="1879"/>
      <c r="EVT3" s="1879"/>
      <c r="EVU3" s="1879"/>
      <c r="EVV3" s="1879"/>
      <c r="EVW3" s="1879"/>
      <c r="EVX3" s="1879"/>
      <c r="EVY3" s="1879"/>
      <c r="EVZ3" s="1879"/>
      <c r="EWA3" s="1879"/>
      <c r="EWB3" s="1879"/>
      <c r="EWC3" s="1879"/>
      <c r="EWD3" s="1879"/>
      <c r="EWE3" s="1879"/>
      <c r="EWF3" s="1879"/>
      <c r="EWG3" s="1879"/>
      <c r="EWH3" s="1879"/>
      <c r="EWI3" s="1879"/>
      <c r="EWJ3" s="1879"/>
      <c r="EWK3" s="1879"/>
      <c r="EWL3" s="1879"/>
      <c r="EWM3" s="1879"/>
      <c r="EWN3" s="1879"/>
      <c r="EWO3" s="1879"/>
      <c r="EWP3" s="1879"/>
      <c r="EWQ3" s="1879"/>
      <c r="EWR3" s="1879"/>
      <c r="EWS3" s="1879"/>
      <c r="EWT3" s="1879"/>
      <c r="EWU3" s="1879"/>
      <c r="EWV3" s="1879"/>
      <c r="EWW3" s="1879"/>
      <c r="EWX3" s="1879"/>
      <c r="EWY3" s="1879"/>
      <c r="EWZ3" s="1879"/>
      <c r="EXA3" s="1879"/>
      <c r="EXB3" s="1879"/>
      <c r="EXC3" s="1879"/>
      <c r="EXD3" s="1879"/>
      <c r="EXE3" s="1879"/>
      <c r="EXF3" s="1879"/>
      <c r="EXG3" s="1879"/>
      <c r="EXH3" s="1879"/>
      <c r="EXI3" s="1879"/>
      <c r="EXJ3" s="1879"/>
      <c r="EXK3" s="1879"/>
      <c r="EXL3" s="1879"/>
      <c r="EXM3" s="1879"/>
      <c r="EXN3" s="1879"/>
      <c r="EXO3" s="1879"/>
      <c r="EXP3" s="1879"/>
      <c r="EXQ3" s="1879"/>
      <c r="EXR3" s="1879"/>
      <c r="EXS3" s="1879"/>
      <c r="EXT3" s="1879"/>
      <c r="EXU3" s="1879"/>
      <c r="EXV3" s="1879"/>
      <c r="EXW3" s="1879"/>
      <c r="EXX3" s="1879"/>
      <c r="EXY3" s="1879"/>
      <c r="EXZ3" s="1879"/>
      <c r="EYA3" s="1879"/>
      <c r="EYB3" s="1879"/>
      <c r="EYC3" s="1879"/>
      <c r="EYD3" s="1879"/>
      <c r="EYE3" s="1879"/>
      <c r="EYF3" s="1879"/>
      <c r="EYG3" s="1879"/>
      <c r="EYH3" s="1879"/>
      <c r="EYI3" s="1879"/>
      <c r="EYJ3" s="1879"/>
      <c r="EYK3" s="1879"/>
      <c r="EYL3" s="1879"/>
      <c r="EYM3" s="1879"/>
      <c r="EYN3" s="1879"/>
      <c r="EYO3" s="1879"/>
      <c r="EYP3" s="1879"/>
      <c r="EYQ3" s="1879"/>
      <c r="EYR3" s="1879"/>
      <c r="EYS3" s="1879"/>
      <c r="EYT3" s="1879"/>
      <c r="EYU3" s="1879"/>
      <c r="EYV3" s="1879"/>
      <c r="EYW3" s="1879"/>
      <c r="EYX3" s="1879"/>
      <c r="EYY3" s="1879"/>
      <c r="EYZ3" s="1879"/>
      <c r="EZA3" s="1879"/>
      <c r="EZB3" s="1879"/>
      <c r="EZC3" s="1879"/>
      <c r="EZD3" s="1879"/>
      <c r="EZE3" s="1879"/>
      <c r="EZF3" s="1879"/>
      <c r="EZG3" s="1879"/>
      <c r="EZH3" s="1879"/>
      <c r="EZI3" s="1879"/>
      <c r="EZJ3" s="1879"/>
      <c r="EZK3" s="1879"/>
      <c r="EZL3" s="1879"/>
      <c r="EZM3" s="1879"/>
      <c r="EZN3" s="1879"/>
      <c r="EZO3" s="1879"/>
      <c r="EZP3" s="1879"/>
      <c r="EZQ3" s="1879"/>
      <c r="EZR3" s="1879"/>
      <c r="EZS3" s="1879"/>
      <c r="EZT3" s="1879"/>
      <c r="EZU3" s="1879"/>
      <c r="EZV3" s="1879"/>
      <c r="EZW3" s="1879"/>
      <c r="EZX3" s="1879"/>
      <c r="EZY3" s="1879"/>
      <c r="EZZ3" s="1879"/>
      <c r="FAA3" s="1879"/>
      <c r="FAB3" s="1879"/>
      <c r="FAC3" s="1879"/>
      <c r="FAD3" s="1879"/>
      <c r="FAE3" s="1879"/>
      <c r="FAF3" s="1879"/>
      <c r="FAG3" s="1879"/>
      <c r="FAH3" s="1879"/>
      <c r="FAI3" s="1879"/>
      <c r="FAJ3" s="1879"/>
      <c r="FAK3" s="1879"/>
      <c r="FAL3" s="1879"/>
      <c r="FAM3" s="1879"/>
      <c r="FAN3" s="1879"/>
      <c r="FAO3" s="1879"/>
      <c r="FAP3" s="1879"/>
      <c r="FAQ3" s="1879"/>
      <c r="FAR3" s="1879"/>
      <c r="FAS3" s="1879"/>
      <c r="FAT3" s="1879"/>
      <c r="FAU3" s="1879"/>
      <c r="FAV3" s="1879"/>
      <c r="FAW3" s="1879"/>
      <c r="FAX3" s="1879"/>
      <c r="FAY3" s="1879"/>
      <c r="FAZ3" s="1879"/>
      <c r="FBA3" s="1879"/>
      <c r="FBB3" s="1879"/>
      <c r="FBC3" s="1879"/>
      <c r="FBD3" s="1879"/>
      <c r="FBE3" s="1879"/>
      <c r="FBF3" s="1879"/>
      <c r="FBG3" s="1879"/>
      <c r="FBH3" s="1879"/>
      <c r="FBI3" s="1879"/>
      <c r="FBJ3" s="1879"/>
      <c r="FBK3" s="1879"/>
      <c r="FBL3" s="1879"/>
      <c r="FBM3" s="1879"/>
      <c r="FBN3" s="1879"/>
      <c r="FBO3" s="1879"/>
      <c r="FBP3" s="1879"/>
      <c r="FBQ3" s="1879"/>
      <c r="FBR3" s="1879"/>
      <c r="FBS3" s="1879"/>
      <c r="FBT3" s="1879"/>
      <c r="FBU3" s="1879"/>
      <c r="FBV3" s="1879"/>
      <c r="FBW3" s="1879"/>
      <c r="FBX3" s="1879"/>
      <c r="FBY3" s="1879"/>
      <c r="FBZ3" s="1879"/>
      <c r="FCA3" s="1879"/>
      <c r="FCB3" s="1879"/>
      <c r="FCC3" s="1879"/>
      <c r="FCD3" s="1879"/>
      <c r="FCE3" s="1879"/>
      <c r="FCF3" s="1879"/>
      <c r="FCG3" s="1879"/>
      <c r="FCH3" s="1879"/>
      <c r="FCI3" s="1879"/>
      <c r="FCJ3" s="1879"/>
      <c r="FCK3" s="1879"/>
      <c r="FCL3" s="1879"/>
      <c r="FCM3" s="1879"/>
      <c r="FCN3" s="1879"/>
      <c r="FCO3" s="1879"/>
      <c r="FCP3" s="1879"/>
      <c r="FCQ3" s="1879"/>
      <c r="FCR3" s="1879"/>
      <c r="FCS3" s="1879"/>
      <c r="FCT3" s="1879"/>
      <c r="FCU3" s="1879"/>
      <c r="FCV3" s="1879"/>
      <c r="FCW3" s="1879"/>
      <c r="FCX3" s="1879"/>
      <c r="FCY3" s="1879"/>
      <c r="FCZ3" s="1879"/>
      <c r="FDA3" s="1879"/>
      <c r="FDB3" s="1879"/>
      <c r="FDC3" s="1879"/>
      <c r="FDD3" s="1879"/>
      <c r="FDE3" s="1879"/>
      <c r="FDF3" s="1879"/>
      <c r="FDG3" s="1879"/>
      <c r="FDH3" s="1879"/>
      <c r="FDI3" s="1879"/>
      <c r="FDJ3" s="1879"/>
      <c r="FDK3" s="1879"/>
      <c r="FDL3" s="1879"/>
      <c r="FDM3" s="1879"/>
      <c r="FDN3" s="1879"/>
      <c r="FDO3" s="1879"/>
      <c r="FDP3" s="1879"/>
      <c r="FDQ3" s="1879"/>
      <c r="FDR3" s="1879"/>
      <c r="FDS3" s="1879"/>
      <c r="FDT3" s="1879"/>
      <c r="FDU3" s="1879"/>
      <c r="FDV3" s="1879"/>
      <c r="FDW3" s="1879"/>
      <c r="FDX3" s="1879"/>
      <c r="FDY3" s="1879"/>
      <c r="FDZ3" s="1879"/>
      <c r="FEA3" s="1879"/>
      <c r="FEB3" s="1879"/>
      <c r="FEC3" s="1879"/>
      <c r="FED3" s="1879"/>
      <c r="FEE3" s="1879"/>
      <c r="FEF3" s="1879"/>
      <c r="FEG3" s="1879"/>
      <c r="FEH3" s="1879"/>
      <c r="FEI3" s="1879"/>
      <c r="FEJ3" s="1879"/>
      <c r="FEK3" s="1879"/>
      <c r="FEL3" s="1879"/>
      <c r="FEM3" s="1879"/>
      <c r="FEN3" s="1879"/>
      <c r="FEO3" s="1879"/>
      <c r="FEP3" s="1879"/>
      <c r="FEQ3" s="1879"/>
      <c r="FER3" s="1879"/>
      <c r="FES3" s="1879"/>
      <c r="FET3" s="1879"/>
      <c r="FEU3" s="1879"/>
      <c r="FEV3" s="1879"/>
      <c r="FEW3" s="1879"/>
      <c r="FEX3" s="1879"/>
      <c r="FEY3" s="1879"/>
      <c r="FEZ3" s="1879"/>
      <c r="FFA3" s="1879"/>
      <c r="FFB3" s="1879"/>
      <c r="FFC3" s="1879"/>
      <c r="FFD3" s="1879"/>
      <c r="FFE3" s="1879"/>
      <c r="FFF3" s="1879"/>
      <c r="FFG3" s="1879"/>
      <c r="FFH3" s="1879"/>
      <c r="FFI3" s="1879"/>
      <c r="FFJ3" s="1879"/>
      <c r="FFK3" s="1879"/>
      <c r="FFL3" s="1879"/>
      <c r="FFM3" s="1879"/>
      <c r="FFN3" s="1879"/>
      <c r="FFO3" s="1879"/>
      <c r="FFP3" s="1879"/>
      <c r="FFQ3" s="1879"/>
      <c r="FFR3" s="1879"/>
      <c r="FFS3" s="1879"/>
      <c r="FFT3" s="1879"/>
      <c r="FFU3" s="1879"/>
      <c r="FFV3" s="1879"/>
      <c r="FFW3" s="1879"/>
      <c r="FFX3" s="1879"/>
      <c r="FFY3" s="1879"/>
      <c r="FFZ3" s="1879"/>
      <c r="FGA3" s="1879"/>
      <c r="FGB3" s="1879"/>
      <c r="FGC3" s="1879"/>
      <c r="FGD3" s="1879"/>
      <c r="FGE3" s="1879"/>
      <c r="FGF3" s="1879"/>
      <c r="FGG3" s="1879"/>
      <c r="FGH3" s="1879"/>
      <c r="FGI3" s="1879"/>
      <c r="FGJ3" s="1879"/>
      <c r="FGK3" s="1879"/>
      <c r="FGL3" s="1879"/>
      <c r="FGM3" s="1879"/>
      <c r="FGN3" s="1879"/>
      <c r="FGO3" s="1879"/>
      <c r="FGP3" s="1879"/>
      <c r="FGQ3" s="1879"/>
      <c r="FGR3" s="1879"/>
      <c r="FGS3" s="1879"/>
      <c r="FGT3" s="1879"/>
      <c r="FGU3" s="1879"/>
      <c r="FGV3" s="1879"/>
      <c r="FGW3" s="1879"/>
      <c r="FGX3" s="1879"/>
      <c r="FGY3" s="1879"/>
      <c r="FGZ3" s="1879"/>
      <c r="FHA3" s="1879"/>
      <c r="FHB3" s="1879"/>
      <c r="FHC3" s="1879"/>
      <c r="FHD3" s="1879"/>
      <c r="FHE3" s="1879"/>
      <c r="FHF3" s="1879"/>
      <c r="FHG3" s="1879"/>
      <c r="FHH3" s="1879"/>
      <c r="FHI3" s="1879"/>
      <c r="FHJ3" s="1879"/>
      <c r="FHK3" s="1879"/>
      <c r="FHL3" s="1879"/>
      <c r="FHM3" s="1879"/>
      <c r="FHN3" s="1879"/>
      <c r="FHO3" s="1879"/>
      <c r="FHP3" s="1879"/>
      <c r="FHQ3" s="1879"/>
      <c r="FHR3" s="1879"/>
      <c r="FHS3" s="1879"/>
      <c r="FHT3" s="1879"/>
      <c r="FHU3" s="1879"/>
      <c r="FHV3" s="1879"/>
      <c r="FHW3" s="1879"/>
      <c r="FHX3" s="1879"/>
      <c r="FHY3" s="1879"/>
      <c r="FHZ3" s="1879"/>
      <c r="FIA3" s="1879"/>
      <c r="FIB3" s="1879"/>
      <c r="FIC3" s="1879"/>
      <c r="FID3" s="1879"/>
      <c r="FIE3" s="1879"/>
      <c r="FIF3" s="1879"/>
      <c r="FIG3" s="1879"/>
      <c r="FIH3" s="1879"/>
      <c r="FII3" s="1879"/>
      <c r="FIJ3" s="1879"/>
      <c r="FIK3" s="1879"/>
      <c r="FIL3" s="1879"/>
      <c r="FIM3" s="1879"/>
      <c r="FIN3" s="1879"/>
      <c r="FIO3" s="1879"/>
      <c r="FIP3" s="1879"/>
      <c r="FIQ3" s="1879"/>
      <c r="FIR3" s="1879"/>
      <c r="FIS3" s="1879"/>
      <c r="FIT3" s="1879"/>
      <c r="FIU3" s="1879"/>
      <c r="FIV3" s="1879"/>
      <c r="FIW3" s="1879"/>
      <c r="FIX3" s="1879"/>
      <c r="FIY3" s="1879"/>
      <c r="FIZ3" s="1879"/>
      <c r="FJA3" s="1879"/>
      <c r="FJB3" s="1879"/>
      <c r="FJC3" s="1879"/>
      <c r="FJD3" s="1879"/>
      <c r="FJE3" s="1879"/>
      <c r="FJF3" s="1879"/>
      <c r="FJG3" s="1879"/>
      <c r="FJH3" s="1879"/>
      <c r="FJI3" s="1879"/>
      <c r="FJJ3" s="1879"/>
      <c r="FJK3" s="1879"/>
      <c r="FJL3" s="1879"/>
      <c r="FJM3" s="1879"/>
      <c r="FJN3" s="1879"/>
      <c r="FJO3" s="1879"/>
      <c r="FJP3" s="1879"/>
      <c r="FJQ3" s="1879"/>
      <c r="FJR3" s="1879"/>
      <c r="FJS3" s="1879"/>
      <c r="FJT3" s="1879"/>
      <c r="FJU3" s="1879"/>
      <c r="FJV3" s="1879"/>
      <c r="FJW3" s="1879"/>
      <c r="FJX3" s="1879"/>
      <c r="FJY3" s="1879"/>
      <c r="FJZ3" s="1879"/>
      <c r="FKA3" s="1879"/>
      <c r="FKB3" s="1879"/>
      <c r="FKC3" s="1879"/>
      <c r="FKD3" s="1879"/>
      <c r="FKE3" s="1879"/>
      <c r="FKF3" s="1879"/>
      <c r="FKG3" s="1879"/>
      <c r="FKH3" s="1879"/>
      <c r="FKI3" s="1879"/>
      <c r="FKJ3" s="1879"/>
      <c r="FKK3" s="1879"/>
      <c r="FKL3" s="1879"/>
      <c r="FKM3" s="1879"/>
      <c r="FKN3" s="1879"/>
      <c r="FKO3" s="1879"/>
      <c r="FKP3" s="1879"/>
      <c r="FKQ3" s="1879"/>
      <c r="FKR3" s="1879"/>
      <c r="FKS3" s="1879"/>
      <c r="FKT3" s="1879"/>
      <c r="FKU3" s="1879"/>
      <c r="FKV3" s="1879"/>
      <c r="FKW3" s="1879"/>
      <c r="FKX3" s="1879"/>
      <c r="FKY3" s="1879"/>
      <c r="FKZ3" s="1879"/>
      <c r="FLA3" s="1879"/>
      <c r="FLB3" s="1879"/>
      <c r="FLC3" s="1879"/>
      <c r="FLD3" s="1879"/>
      <c r="FLE3" s="1879"/>
      <c r="FLF3" s="1879"/>
      <c r="FLG3" s="1879"/>
      <c r="FLH3" s="1879"/>
      <c r="FLI3" s="1879"/>
      <c r="FLJ3" s="1879"/>
      <c r="FLK3" s="1879"/>
      <c r="FLL3" s="1879"/>
      <c r="FLM3" s="1879"/>
      <c r="FLN3" s="1879"/>
      <c r="FLO3" s="1879"/>
      <c r="FLP3" s="1879"/>
      <c r="FLQ3" s="1879"/>
      <c r="FLR3" s="1879"/>
      <c r="FLS3" s="1879"/>
      <c r="FLT3" s="1879"/>
      <c r="FLU3" s="1879"/>
      <c r="FLV3" s="1879"/>
      <c r="FLW3" s="1879"/>
      <c r="FLX3" s="1879"/>
      <c r="FLY3" s="1879"/>
      <c r="FLZ3" s="1879"/>
      <c r="FMA3" s="1879"/>
      <c r="FMB3" s="1879"/>
      <c r="FMC3" s="1879"/>
      <c r="FMD3" s="1879"/>
      <c r="FME3" s="1879"/>
      <c r="FMF3" s="1879"/>
      <c r="FMG3" s="1879"/>
      <c r="FMH3" s="1879"/>
      <c r="FMI3" s="1879"/>
      <c r="FMJ3" s="1879"/>
      <c r="FMK3" s="1879"/>
      <c r="FML3" s="1879"/>
      <c r="FMM3" s="1879"/>
      <c r="FMN3" s="1879"/>
      <c r="FMO3" s="1879"/>
      <c r="FMP3" s="1879"/>
      <c r="FMQ3" s="1879"/>
      <c r="FMR3" s="1879"/>
      <c r="FMS3" s="1879"/>
      <c r="FMT3" s="1879"/>
      <c r="FMU3" s="1879"/>
      <c r="FMV3" s="1879"/>
      <c r="FMW3" s="1879"/>
      <c r="FMX3" s="1879"/>
      <c r="FMY3" s="1879"/>
      <c r="FMZ3" s="1879"/>
      <c r="FNA3" s="1879"/>
      <c r="FNB3" s="1879"/>
      <c r="FNC3" s="1879"/>
      <c r="FND3" s="1879"/>
      <c r="FNE3" s="1879"/>
      <c r="FNF3" s="1879"/>
      <c r="FNG3" s="1879"/>
      <c r="FNH3" s="1879"/>
      <c r="FNI3" s="1879"/>
      <c r="FNJ3" s="1879"/>
      <c r="FNK3" s="1879"/>
      <c r="FNL3" s="1879"/>
      <c r="FNM3" s="1879"/>
      <c r="FNN3" s="1879"/>
      <c r="FNO3" s="1879"/>
      <c r="FNP3" s="1879"/>
      <c r="FNQ3" s="1879"/>
      <c r="FNR3" s="1879"/>
      <c r="FNS3" s="1879"/>
      <c r="FNT3" s="1879"/>
      <c r="FNU3" s="1879"/>
      <c r="FNV3" s="1879"/>
      <c r="FNW3" s="1879"/>
      <c r="FNX3" s="1879"/>
      <c r="FNY3" s="1879"/>
      <c r="FNZ3" s="1879"/>
      <c r="FOA3" s="1879"/>
      <c r="FOB3" s="1879"/>
      <c r="FOC3" s="1879"/>
      <c r="FOD3" s="1879"/>
      <c r="FOE3" s="1879"/>
      <c r="FOF3" s="1879"/>
      <c r="FOG3" s="1879"/>
      <c r="FOH3" s="1879"/>
      <c r="FOI3" s="1879"/>
      <c r="FOJ3" s="1879"/>
      <c r="FOK3" s="1879"/>
      <c r="FOL3" s="1879"/>
      <c r="FOM3" s="1879"/>
      <c r="FON3" s="1879"/>
      <c r="FOO3" s="1879"/>
      <c r="FOP3" s="1879"/>
      <c r="FOQ3" s="1879"/>
      <c r="FOR3" s="1879"/>
      <c r="FOS3" s="1879"/>
      <c r="FOT3" s="1879"/>
      <c r="FOU3" s="1879"/>
      <c r="FOV3" s="1879"/>
      <c r="FOW3" s="1879"/>
      <c r="FOX3" s="1879"/>
      <c r="FOY3" s="1879"/>
      <c r="FOZ3" s="1879"/>
      <c r="FPA3" s="1879"/>
      <c r="FPB3" s="1879"/>
      <c r="FPC3" s="1879"/>
      <c r="FPD3" s="1879"/>
      <c r="FPE3" s="1879"/>
      <c r="FPF3" s="1879"/>
      <c r="FPG3" s="1879"/>
      <c r="FPH3" s="1879"/>
      <c r="FPI3" s="1879"/>
      <c r="FPJ3" s="1879"/>
      <c r="FPK3" s="1879"/>
      <c r="FPL3" s="1879"/>
      <c r="FPM3" s="1879"/>
      <c r="FPN3" s="1879"/>
      <c r="FPO3" s="1879"/>
      <c r="FPP3" s="1879"/>
      <c r="FPQ3" s="1879"/>
      <c r="FPR3" s="1879"/>
      <c r="FPS3" s="1879"/>
      <c r="FPT3" s="1879"/>
      <c r="FPU3" s="1879"/>
      <c r="FPV3" s="1879"/>
      <c r="FPW3" s="1879"/>
      <c r="FPX3" s="1879"/>
      <c r="FPY3" s="1879"/>
      <c r="FPZ3" s="1879"/>
      <c r="FQA3" s="1879"/>
      <c r="FQB3" s="1879"/>
      <c r="FQC3" s="1879"/>
      <c r="FQD3" s="1879"/>
      <c r="FQE3" s="1879"/>
      <c r="FQF3" s="1879"/>
      <c r="FQG3" s="1879"/>
      <c r="FQH3" s="1879"/>
      <c r="FQI3" s="1879"/>
      <c r="FQJ3" s="1879"/>
      <c r="FQK3" s="1879"/>
      <c r="FQL3" s="1879"/>
      <c r="FQM3" s="1879"/>
      <c r="FQN3" s="1879"/>
      <c r="FQO3" s="1879"/>
      <c r="FQP3" s="1879"/>
      <c r="FQQ3" s="1879"/>
      <c r="FQR3" s="1879"/>
      <c r="FQS3" s="1879"/>
      <c r="FQT3" s="1879"/>
      <c r="FQU3" s="1879"/>
      <c r="FQV3" s="1879"/>
      <c r="FQW3" s="1879"/>
      <c r="FQX3" s="1879"/>
      <c r="FQY3" s="1879"/>
      <c r="FQZ3" s="1879"/>
      <c r="FRA3" s="1879"/>
      <c r="FRB3" s="1879"/>
      <c r="FRC3" s="1879"/>
      <c r="FRD3" s="1879"/>
      <c r="FRE3" s="1879"/>
      <c r="FRF3" s="1879"/>
      <c r="FRG3" s="1879"/>
      <c r="FRH3" s="1879"/>
      <c r="FRI3" s="1879"/>
      <c r="FRJ3" s="1879"/>
      <c r="FRK3" s="1879"/>
      <c r="FRL3" s="1879"/>
      <c r="FRM3" s="1879"/>
      <c r="FRN3" s="1879"/>
      <c r="FRO3" s="1879"/>
      <c r="FRP3" s="1879"/>
      <c r="FRQ3" s="1879"/>
      <c r="FRR3" s="1879"/>
      <c r="FRS3" s="1879"/>
      <c r="FRT3" s="1879"/>
      <c r="FRU3" s="1879"/>
      <c r="FRV3" s="1879"/>
      <c r="FRW3" s="1879"/>
      <c r="FRX3" s="1879"/>
      <c r="FRY3" s="1879"/>
      <c r="FRZ3" s="1879"/>
      <c r="FSA3" s="1879"/>
      <c r="FSB3" s="1879"/>
      <c r="FSC3" s="1879"/>
      <c r="FSD3" s="1879"/>
      <c r="FSE3" s="1879"/>
      <c r="FSF3" s="1879"/>
      <c r="FSG3" s="1879"/>
      <c r="FSH3" s="1879"/>
      <c r="FSI3" s="1879"/>
      <c r="FSJ3" s="1879"/>
      <c r="FSK3" s="1879"/>
      <c r="FSL3" s="1879"/>
      <c r="FSM3" s="1879"/>
      <c r="FSN3" s="1879"/>
      <c r="FSO3" s="1879"/>
      <c r="FSP3" s="1879"/>
      <c r="FSQ3" s="1879"/>
      <c r="FSR3" s="1879"/>
      <c r="FSS3" s="1879"/>
      <c r="FST3" s="1879"/>
      <c r="FSU3" s="1879"/>
      <c r="FSV3" s="1879"/>
      <c r="FSW3" s="1879"/>
      <c r="FSX3" s="1879"/>
      <c r="FSY3" s="1879"/>
      <c r="FSZ3" s="1879"/>
      <c r="FTA3" s="1879"/>
      <c r="FTB3" s="1879"/>
      <c r="FTC3" s="1879"/>
      <c r="FTD3" s="1879"/>
      <c r="FTE3" s="1879"/>
      <c r="FTF3" s="1879"/>
      <c r="FTG3" s="1879"/>
      <c r="FTH3" s="1879"/>
      <c r="FTI3" s="1879"/>
      <c r="FTJ3" s="1879"/>
      <c r="FTK3" s="1879"/>
      <c r="FTL3" s="1879"/>
      <c r="FTM3" s="1879"/>
      <c r="FTN3" s="1879"/>
      <c r="FTO3" s="1879"/>
      <c r="FTP3" s="1879"/>
      <c r="FTQ3" s="1879"/>
      <c r="FTR3" s="1879"/>
      <c r="FTS3" s="1879"/>
      <c r="FTT3" s="1879"/>
      <c r="FTU3" s="1879"/>
      <c r="FTV3" s="1879"/>
      <c r="FTW3" s="1879"/>
      <c r="FTX3" s="1879"/>
      <c r="FTY3" s="1879"/>
      <c r="FTZ3" s="1879"/>
      <c r="FUA3" s="1879"/>
      <c r="FUB3" s="1879"/>
      <c r="FUC3" s="1879"/>
      <c r="FUD3" s="1879"/>
      <c r="FUE3" s="1879"/>
      <c r="FUF3" s="1879"/>
      <c r="FUG3" s="1879"/>
      <c r="FUH3" s="1879"/>
      <c r="FUI3" s="1879"/>
      <c r="FUJ3" s="1879"/>
      <c r="FUK3" s="1879"/>
      <c r="FUL3" s="1879"/>
      <c r="FUM3" s="1879"/>
      <c r="FUN3" s="1879"/>
      <c r="FUO3" s="1879"/>
      <c r="FUP3" s="1879"/>
      <c r="FUQ3" s="1879"/>
      <c r="FUR3" s="1879"/>
      <c r="FUS3" s="1879"/>
      <c r="FUT3" s="1879"/>
      <c r="FUU3" s="1879"/>
      <c r="FUV3" s="1879"/>
      <c r="FUW3" s="1879"/>
      <c r="FUX3" s="1879"/>
      <c r="FUY3" s="1879"/>
      <c r="FUZ3" s="1879"/>
      <c r="FVA3" s="1879"/>
      <c r="FVB3" s="1879"/>
      <c r="FVC3" s="1879"/>
      <c r="FVD3" s="1879"/>
      <c r="FVE3" s="1879"/>
      <c r="FVF3" s="1879"/>
      <c r="FVG3" s="1879"/>
      <c r="FVH3" s="1879"/>
      <c r="FVI3" s="1879"/>
      <c r="FVJ3" s="1879"/>
      <c r="FVK3" s="1879"/>
      <c r="FVL3" s="1879"/>
      <c r="FVM3" s="1879"/>
      <c r="FVN3" s="1879"/>
      <c r="FVO3" s="1879"/>
      <c r="FVP3" s="1879"/>
      <c r="FVQ3" s="1879"/>
      <c r="FVR3" s="1879"/>
      <c r="FVS3" s="1879"/>
      <c r="FVT3" s="1879"/>
      <c r="FVU3" s="1879"/>
      <c r="FVV3" s="1879"/>
      <c r="FVW3" s="1879"/>
      <c r="FVX3" s="1879"/>
      <c r="FVY3" s="1879"/>
      <c r="FVZ3" s="1879"/>
      <c r="FWA3" s="1879"/>
      <c r="FWB3" s="1879"/>
      <c r="FWC3" s="1879"/>
      <c r="FWD3" s="1879"/>
      <c r="FWE3" s="1879"/>
      <c r="FWF3" s="1879"/>
      <c r="FWG3" s="1879"/>
      <c r="FWH3" s="1879"/>
      <c r="FWI3" s="1879"/>
      <c r="FWJ3" s="1879"/>
      <c r="FWK3" s="1879"/>
      <c r="FWL3" s="1879"/>
      <c r="FWM3" s="1879"/>
      <c r="FWN3" s="1879"/>
      <c r="FWO3" s="1879"/>
      <c r="FWP3" s="1879"/>
      <c r="FWQ3" s="1879"/>
      <c r="FWR3" s="1879"/>
      <c r="FWS3" s="1879"/>
      <c r="FWT3" s="1879"/>
      <c r="FWU3" s="1879"/>
      <c r="FWV3" s="1879"/>
      <c r="FWW3" s="1879"/>
      <c r="FWX3" s="1879"/>
      <c r="FWY3" s="1879"/>
      <c r="FWZ3" s="1879"/>
      <c r="FXA3" s="1879"/>
      <c r="FXB3" s="1879"/>
      <c r="FXC3" s="1879"/>
      <c r="FXD3" s="1879"/>
      <c r="FXE3" s="1879"/>
      <c r="FXF3" s="1879"/>
      <c r="FXG3" s="1879"/>
      <c r="FXH3" s="1879"/>
      <c r="FXI3" s="1879"/>
      <c r="FXJ3" s="1879"/>
      <c r="FXK3" s="1879"/>
      <c r="FXL3" s="1879"/>
      <c r="FXM3" s="1879"/>
      <c r="FXN3" s="1879"/>
      <c r="FXO3" s="1879"/>
      <c r="FXP3" s="1879"/>
      <c r="FXQ3" s="1879"/>
      <c r="FXR3" s="1879"/>
      <c r="FXS3" s="1879"/>
      <c r="FXT3" s="1879"/>
      <c r="FXU3" s="1879"/>
      <c r="FXV3" s="1879"/>
      <c r="FXW3" s="1879"/>
      <c r="FXX3" s="1879"/>
      <c r="FXY3" s="1879"/>
      <c r="FXZ3" s="1879"/>
      <c r="FYA3" s="1879"/>
      <c r="FYB3" s="1879"/>
      <c r="FYC3" s="1879"/>
      <c r="FYD3" s="1879"/>
      <c r="FYE3" s="1879"/>
      <c r="FYF3" s="1879"/>
      <c r="FYG3" s="1879"/>
      <c r="FYH3" s="1879"/>
      <c r="FYI3" s="1879"/>
      <c r="FYJ3" s="1879"/>
      <c r="FYK3" s="1879"/>
      <c r="FYL3" s="1879"/>
      <c r="FYM3" s="1879"/>
      <c r="FYN3" s="1879"/>
      <c r="FYO3" s="1879"/>
      <c r="FYP3" s="1879"/>
      <c r="FYQ3" s="1879"/>
      <c r="FYR3" s="1879"/>
      <c r="FYS3" s="1879"/>
      <c r="FYT3" s="1879"/>
      <c r="FYU3" s="1879"/>
      <c r="FYV3" s="1879"/>
      <c r="FYW3" s="1879"/>
      <c r="FYX3" s="1879"/>
      <c r="FYY3" s="1879"/>
      <c r="FYZ3" s="1879"/>
      <c r="FZA3" s="1879"/>
      <c r="FZB3" s="1879"/>
      <c r="FZC3" s="1879"/>
      <c r="FZD3" s="1879"/>
      <c r="FZE3" s="1879"/>
      <c r="FZF3" s="1879"/>
      <c r="FZG3" s="1879"/>
      <c r="FZH3" s="1879"/>
      <c r="FZI3" s="1879"/>
      <c r="FZJ3" s="1879"/>
      <c r="FZK3" s="1879"/>
      <c r="FZL3" s="1879"/>
      <c r="FZM3" s="1879"/>
      <c r="FZN3" s="1879"/>
      <c r="FZO3" s="1879"/>
      <c r="FZP3" s="1879"/>
      <c r="FZQ3" s="1879"/>
      <c r="FZR3" s="1879"/>
      <c r="FZS3" s="1879"/>
      <c r="FZT3" s="1879"/>
      <c r="FZU3" s="1879"/>
      <c r="FZV3" s="1879"/>
      <c r="FZW3" s="1879"/>
      <c r="FZX3" s="1879"/>
      <c r="FZY3" s="1879"/>
      <c r="FZZ3" s="1879"/>
      <c r="GAA3" s="1879"/>
      <c r="GAB3" s="1879"/>
      <c r="GAC3" s="1879"/>
      <c r="GAD3" s="1879"/>
      <c r="GAE3" s="1879"/>
      <c r="GAF3" s="1879"/>
      <c r="GAG3" s="1879"/>
      <c r="GAH3" s="1879"/>
      <c r="GAI3" s="1879"/>
      <c r="GAJ3" s="1879"/>
      <c r="GAK3" s="1879"/>
      <c r="GAL3" s="1879"/>
      <c r="GAM3" s="1879"/>
      <c r="GAN3" s="1879"/>
      <c r="GAO3" s="1879"/>
      <c r="GAP3" s="1879"/>
      <c r="GAQ3" s="1879"/>
      <c r="GAR3" s="1879"/>
      <c r="GAS3" s="1879"/>
      <c r="GAT3" s="1879"/>
      <c r="GAU3" s="1879"/>
      <c r="GAV3" s="1879"/>
      <c r="GAW3" s="1879"/>
      <c r="GAX3" s="1879"/>
      <c r="GAY3" s="1879"/>
      <c r="GAZ3" s="1879"/>
      <c r="GBA3" s="1879"/>
      <c r="GBB3" s="1879"/>
      <c r="GBC3" s="1879"/>
      <c r="GBD3" s="1879"/>
      <c r="GBE3" s="1879"/>
      <c r="GBF3" s="1879"/>
      <c r="GBG3" s="1879"/>
      <c r="GBH3" s="1879"/>
      <c r="GBI3" s="1879"/>
      <c r="GBJ3" s="1879"/>
      <c r="GBK3" s="1879"/>
      <c r="GBL3" s="1879"/>
      <c r="GBM3" s="1879"/>
      <c r="GBN3" s="1879"/>
      <c r="GBO3" s="1879"/>
      <c r="GBP3" s="1879"/>
      <c r="GBQ3" s="1879"/>
      <c r="GBR3" s="1879"/>
      <c r="GBS3" s="1879"/>
      <c r="GBT3" s="1879"/>
      <c r="GBU3" s="1879"/>
      <c r="GBV3" s="1879"/>
      <c r="GBW3" s="1879"/>
      <c r="GBX3" s="1879"/>
      <c r="GBY3" s="1879"/>
      <c r="GBZ3" s="1879"/>
      <c r="GCA3" s="1879"/>
      <c r="GCB3" s="1879"/>
      <c r="GCC3" s="1879"/>
      <c r="GCD3" s="1879"/>
      <c r="GCE3" s="1879"/>
      <c r="GCF3" s="1879"/>
      <c r="GCG3" s="1879"/>
      <c r="GCH3" s="1879"/>
      <c r="GCI3" s="1879"/>
      <c r="GCJ3" s="1879"/>
      <c r="GCK3" s="1879"/>
      <c r="GCL3" s="1879"/>
      <c r="GCM3" s="1879"/>
      <c r="GCN3" s="1879"/>
      <c r="GCO3" s="1879"/>
      <c r="GCP3" s="1879"/>
      <c r="GCQ3" s="1879"/>
      <c r="GCR3" s="1879"/>
      <c r="GCS3" s="1879"/>
      <c r="GCT3" s="1879"/>
      <c r="GCU3" s="1879"/>
      <c r="GCV3" s="1879"/>
      <c r="GCW3" s="1879"/>
      <c r="GCX3" s="1879"/>
      <c r="GCY3" s="1879"/>
      <c r="GCZ3" s="1879"/>
      <c r="GDA3" s="1879"/>
      <c r="GDB3" s="1879"/>
      <c r="GDC3" s="1879"/>
      <c r="GDD3" s="1879"/>
      <c r="GDE3" s="1879"/>
      <c r="GDF3" s="1879"/>
      <c r="GDG3" s="1879"/>
      <c r="GDH3" s="1879"/>
      <c r="GDI3" s="1879"/>
      <c r="GDJ3" s="1879"/>
      <c r="GDK3" s="1879"/>
      <c r="GDL3" s="1879"/>
      <c r="GDM3" s="1879"/>
      <c r="GDN3" s="1879"/>
      <c r="GDO3" s="1879"/>
      <c r="GDP3" s="1879"/>
      <c r="GDQ3" s="1879"/>
      <c r="GDR3" s="1879"/>
      <c r="GDS3" s="1879"/>
      <c r="GDT3" s="1879"/>
      <c r="GDU3" s="1879"/>
      <c r="GDV3" s="1879"/>
      <c r="GDW3" s="1879"/>
      <c r="GDX3" s="1879"/>
      <c r="GDY3" s="1879"/>
      <c r="GDZ3" s="1879"/>
      <c r="GEA3" s="1879"/>
      <c r="GEB3" s="1879"/>
      <c r="GEC3" s="1879"/>
      <c r="GED3" s="1879"/>
      <c r="GEE3" s="1879"/>
      <c r="GEF3" s="1879"/>
      <c r="GEG3" s="1879"/>
      <c r="GEH3" s="1879"/>
      <c r="GEI3" s="1879"/>
      <c r="GEJ3" s="1879"/>
      <c r="GEK3" s="1879"/>
      <c r="GEL3" s="1879"/>
      <c r="GEM3" s="1879"/>
      <c r="GEN3" s="1879"/>
      <c r="GEO3" s="1879"/>
      <c r="GEP3" s="1879"/>
      <c r="GEQ3" s="1879"/>
      <c r="GER3" s="1879"/>
      <c r="GES3" s="1879"/>
      <c r="GET3" s="1879"/>
      <c r="GEU3" s="1879"/>
      <c r="GEV3" s="1879"/>
      <c r="GEW3" s="1879"/>
      <c r="GEX3" s="1879"/>
      <c r="GEY3" s="1879"/>
      <c r="GEZ3" s="1879"/>
      <c r="GFA3" s="1879"/>
      <c r="GFB3" s="1879"/>
      <c r="GFC3" s="1879"/>
      <c r="GFD3" s="1879"/>
      <c r="GFE3" s="1879"/>
      <c r="GFF3" s="1879"/>
      <c r="GFG3" s="1879"/>
      <c r="GFH3" s="1879"/>
      <c r="GFI3" s="1879"/>
      <c r="GFJ3" s="1879"/>
      <c r="GFK3" s="1879"/>
      <c r="GFL3" s="1879"/>
      <c r="GFM3" s="1879"/>
      <c r="GFN3" s="1879"/>
      <c r="GFO3" s="1879"/>
      <c r="GFP3" s="1879"/>
      <c r="GFQ3" s="1879"/>
      <c r="GFR3" s="1879"/>
      <c r="GFS3" s="1879"/>
      <c r="GFT3" s="1879"/>
      <c r="GFU3" s="1879"/>
      <c r="GFV3" s="1879"/>
      <c r="GFW3" s="1879"/>
      <c r="GFX3" s="1879"/>
      <c r="GFY3" s="1879"/>
      <c r="GFZ3" s="1879"/>
      <c r="GGA3" s="1879"/>
      <c r="GGB3" s="1879"/>
      <c r="GGC3" s="1879"/>
      <c r="GGD3" s="1879"/>
      <c r="GGE3" s="1879"/>
      <c r="GGF3" s="1879"/>
      <c r="GGG3" s="1879"/>
      <c r="GGH3" s="1879"/>
      <c r="GGI3" s="1879"/>
      <c r="GGJ3" s="1879"/>
      <c r="GGK3" s="1879"/>
      <c r="GGL3" s="1879"/>
      <c r="GGM3" s="1879"/>
      <c r="GGN3" s="1879"/>
      <c r="GGO3" s="1879"/>
      <c r="GGP3" s="1879"/>
      <c r="GGQ3" s="1879"/>
      <c r="GGR3" s="1879"/>
      <c r="GGS3" s="1879"/>
      <c r="GGT3" s="1879"/>
      <c r="GGU3" s="1879"/>
      <c r="GGV3" s="1879"/>
      <c r="GGW3" s="1879"/>
      <c r="GGX3" s="1879"/>
      <c r="GGY3" s="1879"/>
      <c r="GGZ3" s="1879"/>
      <c r="GHA3" s="1879"/>
      <c r="GHB3" s="1879"/>
      <c r="GHC3" s="1879"/>
      <c r="GHD3" s="1879"/>
      <c r="GHE3" s="1879"/>
      <c r="GHF3" s="1879"/>
      <c r="GHG3" s="1879"/>
      <c r="GHH3" s="1879"/>
      <c r="GHI3" s="1879"/>
      <c r="GHJ3" s="1879"/>
      <c r="GHK3" s="1879"/>
      <c r="GHL3" s="1879"/>
      <c r="GHM3" s="1879"/>
      <c r="GHN3" s="1879"/>
      <c r="GHO3" s="1879"/>
      <c r="GHP3" s="1879"/>
      <c r="GHQ3" s="1879"/>
      <c r="GHR3" s="1879"/>
      <c r="GHS3" s="1879"/>
      <c r="GHT3" s="1879"/>
      <c r="GHU3" s="1879"/>
      <c r="GHV3" s="1879"/>
      <c r="GHW3" s="1879"/>
      <c r="GHX3" s="1879"/>
      <c r="GHY3" s="1879"/>
      <c r="GHZ3" s="1879"/>
      <c r="GIA3" s="1879"/>
      <c r="GIB3" s="1879"/>
      <c r="GIC3" s="1879"/>
      <c r="GID3" s="1879"/>
      <c r="GIE3" s="1879"/>
      <c r="GIF3" s="1879"/>
      <c r="GIG3" s="1879"/>
      <c r="GIH3" s="1879"/>
      <c r="GII3" s="1879"/>
      <c r="GIJ3" s="1879"/>
      <c r="GIK3" s="1879"/>
      <c r="GIL3" s="1879"/>
      <c r="GIM3" s="1879"/>
      <c r="GIN3" s="1879"/>
      <c r="GIO3" s="1879"/>
      <c r="GIP3" s="1879"/>
      <c r="GIQ3" s="1879"/>
      <c r="GIR3" s="1879"/>
      <c r="GIS3" s="1879"/>
      <c r="GIT3" s="1879"/>
      <c r="GIU3" s="1879"/>
      <c r="GIV3" s="1879"/>
      <c r="GIW3" s="1879"/>
      <c r="GIX3" s="1879"/>
      <c r="GIY3" s="1879"/>
      <c r="GIZ3" s="1879"/>
      <c r="GJA3" s="1879"/>
      <c r="GJB3" s="1879"/>
      <c r="GJC3" s="1879"/>
      <c r="GJD3" s="1879"/>
      <c r="GJE3" s="1879"/>
      <c r="GJF3" s="1879"/>
      <c r="GJG3" s="1879"/>
      <c r="GJH3" s="1879"/>
      <c r="GJI3" s="1879"/>
      <c r="GJJ3" s="1879"/>
      <c r="GJK3" s="1879"/>
      <c r="GJL3" s="1879"/>
      <c r="GJM3" s="1879"/>
      <c r="GJN3" s="1879"/>
      <c r="GJO3" s="1879"/>
      <c r="GJP3" s="1879"/>
      <c r="GJQ3" s="1879"/>
      <c r="GJR3" s="1879"/>
      <c r="GJS3" s="1879"/>
      <c r="GJT3" s="1879"/>
      <c r="GJU3" s="1879"/>
      <c r="GJV3" s="1879"/>
      <c r="GJW3" s="1879"/>
      <c r="GJX3" s="1879"/>
      <c r="GJY3" s="1879"/>
      <c r="GJZ3" s="1879"/>
      <c r="GKA3" s="1879"/>
      <c r="GKB3" s="1879"/>
      <c r="GKC3" s="1879"/>
      <c r="GKD3" s="1879"/>
      <c r="GKE3" s="1879"/>
      <c r="GKF3" s="1879"/>
      <c r="GKG3" s="1879"/>
      <c r="GKH3" s="1879"/>
      <c r="GKI3" s="1879"/>
      <c r="GKJ3" s="1879"/>
      <c r="GKK3" s="1879"/>
      <c r="GKL3" s="1879"/>
      <c r="GKM3" s="1879"/>
      <c r="GKN3" s="1879"/>
      <c r="GKO3" s="1879"/>
      <c r="GKP3" s="1879"/>
      <c r="GKQ3" s="1879"/>
      <c r="GKR3" s="1879"/>
      <c r="GKS3" s="1879"/>
      <c r="GKT3" s="1879"/>
      <c r="GKU3" s="1879"/>
      <c r="GKV3" s="1879"/>
      <c r="GKW3" s="1879"/>
      <c r="GKX3" s="1879"/>
      <c r="GKY3" s="1879"/>
      <c r="GKZ3" s="1879"/>
      <c r="GLA3" s="1879"/>
      <c r="GLB3" s="1879"/>
      <c r="GLC3" s="1879"/>
      <c r="GLD3" s="1879"/>
      <c r="GLE3" s="1879"/>
      <c r="GLF3" s="1879"/>
      <c r="GLG3" s="1879"/>
      <c r="GLH3" s="1879"/>
      <c r="GLI3" s="1879"/>
      <c r="GLJ3" s="1879"/>
      <c r="GLK3" s="1879"/>
      <c r="GLL3" s="1879"/>
      <c r="GLM3" s="1879"/>
      <c r="GLN3" s="1879"/>
      <c r="GLO3" s="1879"/>
      <c r="GLP3" s="1879"/>
      <c r="GLQ3" s="1879"/>
      <c r="GLR3" s="1879"/>
      <c r="GLS3" s="1879"/>
      <c r="GLT3" s="1879"/>
      <c r="GLU3" s="1879"/>
      <c r="GLV3" s="1879"/>
      <c r="GLW3" s="1879"/>
      <c r="GLX3" s="1879"/>
      <c r="GLY3" s="1879"/>
      <c r="GLZ3" s="1879"/>
      <c r="GMA3" s="1879"/>
      <c r="GMB3" s="1879"/>
      <c r="GMC3" s="1879"/>
      <c r="GMD3" s="1879"/>
      <c r="GME3" s="1879"/>
      <c r="GMF3" s="1879"/>
      <c r="GMG3" s="1879"/>
      <c r="GMH3" s="1879"/>
      <c r="GMI3" s="1879"/>
      <c r="GMJ3" s="1879"/>
      <c r="GMK3" s="1879"/>
      <c r="GML3" s="1879"/>
      <c r="GMM3" s="1879"/>
      <c r="GMN3" s="1879"/>
      <c r="GMO3" s="1879"/>
      <c r="GMP3" s="1879"/>
      <c r="GMQ3" s="1879"/>
      <c r="GMR3" s="1879"/>
      <c r="GMS3" s="1879"/>
      <c r="GMT3" s="1879"/>
      <c r="GMU3" s="1879"/>
      <c r="GMV3" s="1879"/>
      <c r="GMW3" s="1879"/>
      <c r="GMX3" s="1879"/>
      <c r="GMY3" s="1879"/>
      <c r="GMZ3" s="1879"/>
      <c r="GNA3" s="1879"/>
      <c r="GNB3" s="1879"/>
      <c r="GNC3" s="1879"/>
      <c r="GND3" s="1879"/>
      <c r="GNE3" s="1879"/>
      <c r="GNF3" s="1879"/>
      <c r="GNG3" s="1879"/>
      <c r="GNH3" s="1879"/>
      <c r="GNI3" s="1879"/>
      <c r="GNJ3" s="1879"/>
      <c r="GNK3" s="1879"/>
      <c r="GNL3" s="1879"/>
      <c r="GNM3" s="1879"/>
      <c r="GNN3" s="1879"/>
      <c r="GNO3" s="1879"/>
      <c r="GNP3" s="1879"/>
      <c r="GNQ3" s="1879"/>
      <c r="GNR3" s="1879"/>
      <c r="GNS3" s="1879"/>
      <c r="GNT3" s="1879"/>
      <c r="GNU3" s="1879"/>
      <c r="GNV3" s="1879"/>
      <c r="GNW3" s="1879"/>
      <c r="GNX3" s="1879"/>
      <c r="GNY3" s="1879"/>
      <c r="GNZ3" s="1879"/>
      <c r="GOA3" s="1879"/>
      <c r="GOB3" s="1879"/>
      <c r="GOC3" s="1879"/>
      <c r="GOD3" s="1879"/>
      <c r="GOE3" s="1879"/>
      <c r="GOF3" s="1879"/>
      <c r="GOG3" s="1879"/>
      <c r="GOH3" s="1879"/>
      <c r="GOI3" s="1879"/>
      <c r="GOJ3" s="1879"/>
      <c r="GOK3" s="1879"/>
      <c r="GOL3" s="1879"/>
      <c r="GOM3" s="1879"/>
      <c r="GON3" s="1879"/>
      <c r="GOO3" s="1879"/>
      <c r="GOP3" s="1879"/>
      <c r="GOQ3" s="1879"/>
      <c r="GOR3" s="1879"/>
      <c r="GOS3" s="1879"/>
      <c r="GOT3" s="1879"/>
      <c r="GOU3" s="1879"/>
      <c r="GOV3" s="1879"/>
      <c r="GOW3" s="1879"/>
      <c r="GOX3" s="1879"/>
      <c r="GOY3" s="1879"/>
      <c r="GOZ3" s="1879"/>
      <c r="GPA3" s="1879"/>
      <c r="GPB3" s="1879"/>
      <c r="GPC3" s="1879"/>
      <c r="GPD3" s="1879"/>
      <c r="GPE3" s="1879"/>
      <c r="GPF3" s="1879"/>
      <c r="GPG3" s="1879"/>
      <c r="GPH3" s="1879"/>
      <c r="GPI3" s="1879"/>
      <c r="GPJ3" s="1879"/>
      <c r="GPK3" s="1879"/>
      <c r="GPL3" s="1879"/>
      <c r="GPM3" s="1879"/>
      <c r="GPN3" s="1879"/>
      <c r="GPO3" s="1879"/>
      <c r="GPP3" s="1879"/>
      <c r="GPQ3" s="1879"/>
      <c r="GPR3" s="1879"/>
      <c r="GPS3" s="1879"/>
      <c r="GPT3" s="1879"/>
      <c r="GPU3" s="1879"/>
      <c r="GPV3" s="1879"/>
      <c r="GPW3" s="1879"/>
      <c r="GPX3" s="1879"/>
      <c r="GPY3" s="1879"/>
      <c r="GPZ3" s="1879"/>
      <c r="GQA3" s="1879"/>
      <c r="GQB3" s="1879"/>
      <c r="GQC3" s="1879"/>
      <c r="GQD3" s="1879"/>
      <c r="GQE3" s="1879"/>
      <c r="GQF3" s="1879"/>
      <c r="GQG3" s="1879"/>
      <c r="GQH3" s="1879"/>
      <c r="GQI3" s="1879"/>
      <c r="GQJ3" s="1879"/>
      <c r="GQK3" s="1879"/>
      <c r="GQL3" s="1879"/>
      <c r="GQM3" s="1879"/>
      <c r="GQN3" s="1879"/>
      <c r="GQO3" s="1879"/>
      <c r="GQP3" s="1879"/>
      <c r="GQQ3" s="1879"/>
      <c r="GQR3" s="1879"/>
      <c r="GQS3" s="1879"/>
      <c r="GQT3" s="1879"/>
      <c r="GQU3" s="1879"/>
      <c r="GQV3" s="1879"/>
      <c r="GQW3" s="1879"/>
      <c r="GQX3" s="1879"/>
      <c r="GQY3" s="1879"/>
      <c r="GQZ3" s="1879"/>
      <c r="GRA3" s="1879"/>
      <c r="GRB3" s="1879"/>
      <c r="GRC3" s="1879"/>
      <c r="GRD3" s="1879"/>
      <c r="GRE3" s="1879"/>
      <c r="GRF3" s="1879"/>
      <c r="GRG3" s="1879"/>
      <c r="GRH3" s="1879"/>
      <c r="GRI3" s="1879"/>
      <c r="GRJ3" s="1879"/>
      <c r="GRK3" s="1879"/>
      <c r="GRL3" s="1879"/>
      <c r="GRM3" s="1879"/>
      <c r="GRN3" s="1879"/>
      <c r="GRO3" s="1879"/>
      <c r="GRP3" s="1879"/>
      <c r="GRQ3" s="1879"/>
      <c r="GRR3" s="1879"/>
      <c r="GRS3" s="1879"/>
      <c r="GRT3" s="1879"/>
      <c r="GRU3" s="1879"/>
      <c r="GRV3" s="1879"/>
      <c r="GRW3" s="1879"/>
      <c r="GRX3" s="1879"/>
      <c r="GRY3" s="1879"/>
      <c r="GRZ3" s="1879"/>
      <c r="GSA3" s="1879"/>
      <c r="GSB3" s="1879"/>
      <c r="GSC3" s="1879"/>
      <c r="GSD3" s="1879"/>
      <c r="GSE3" s="1879"/>
      <c r="GSF3" s="1879"/>
      <c r="GSG3" s="1879"/>
      <c r="GSH3" s="1879"/>
      <c r="GSI3" s="1879"/>
      <c r="GSJ3" s="1879"/>
      <c r="GSK3" s="1879"/>
      <c r="GSL3" s="1879"/>
      <c r="GSM3" s="1879"/>
      <c r="GSN3" s="1879"/>
      <c r="GSO3" s="1879"/>
      <c r="GSP3" s="1879"/>
      <c r="GSQ3" s="1879"/>
      <c r="GSR3" s="1879"/>
      <c r="GSS3" s="1879"/>
      <c r="GST3" s="1879"/>
      <c r="GSU3" s="1879"/>
      <c r="GSV3" s="1879"/>
      <c r="GSW3" s="1879"/>
      <c r="GSX3" s="1879"/>
      <c r="GSY3" s="1879"/>
      <c r="GSZ3" s="1879"/>
      <c r="GTA3" s="1879"/>
      <c r="GTB3" s="1879"/>
      <c r="GTC3" s="1879"/>
      <c r="GTD3" s="1879"/>
      <c r="GTE3" s="1879"/>
      <c r="GTF3" s="1879"/>
      <c r="GTG3" s="1879"/>
      <c r="GTH3" s="1879"/>
      <c r="GTI3" s="1879"/>
      <c r="GTJ3" s="1879"/>
      <c r="GTK3" s="1879"/>
      <c r="GTL3" s="1879"/>
      <c r="GTM3" s="1879"/>
      <c r="GTN3" s="1879"/>
      <c r="GTO3" s="1879"/>
      <c r="GTP3" s="1879"/>
      <c r="GTQ3" s="1879"/>
      <c r="GTR3" s="1879"/>
      <c r="GTS3" s="1879"/>
      <c r="GTT3" s="1879"/>
      <c r="GTU3" s="1879"/>
      <c r="GTV3" s="1879"/>
      <c r="GTW3" s="1879"/>
      <c r="GTX3" s="1879"/>
      <c r="GTY3" s="1879"/>
      <c r="GTZ3" s="1879"/>
      <c r="GUA3" s="1879"/>
      <c r="GUB3" s="1879"/>
      <c r="GUC3" s="1879"/>
      <c r="GUD3" s="1879"/>
      <c r="GUE3" s="1879"/>
      <c r="GUF3" s="1879"/>
      <c r="GUG3" s="1879"/>
      <c r="GUH3" s="1879"/>
      <c r="GUI3" s="1879"/>
      <c r="GUJ3" s="1879"/>
      <c r="GUK3" s="1879"/>
      <c r="GUL3" s="1879"/>
      <c r="GUM3" s="1879"/>
      <c r="GUN3" s="1879"/>
      <c r="GUO3" s="1879"/>
      <c r="GUP3" s="1879"/>
      <c r="GUQ3" s="1879"/>
      <c r="GUR3" s="1879"/>
      <c r="GUS3" s="1879"/>
      <c r="GUT3" s="1879"/>
      <c r="GUU3" s="1879"/>
      <c r="GUV3" s="1879"/>
      <c r="GUW3" s="1879"/>
      <c r="GUX3" s="1879"/>
      <c r="GUY3" s="1879"/>
      <c r="GUZ3" s="1879"/>
      <c r="GVA3" s="1879"/>
      <c r="GVB3" s="1879"/>
      <c r="GVC3" s="1879"/>
      <c r="GVD3" s="1879"/>
      <c r="GVE3" s="1879"/>
      <c r="GVF3" s="1879"/>
      <c r="GVG3" s="1879"/>
      <c r="GVH3" s="1879"/>
      <c r="GVI3" s="1879"/>
      <c r="GVJ3" s="1879"/>
      <c r="GVK3" s="1879"/>
      <c r="GVL3" s="1879"/>
      <c r="GVM3" s="1879"/>
      <c r="GVN3" s="1879"/>
      <c r="GVO3" s="1879"/>
      <c r="GVP3" s="1879"/>
      <c r="GVQ3" s="1879"/>
      <c r="GVR3" s="1879"/>
      <c r="GVS3" s="1879"/>
      <c r="GVT3" s="1879"/>
      <c r="GVU3" s="1879"/>
      <c r="GVV3" s="1879"/>
      <c r="GVW3" s="1879"/>
      <c r="GVX3" s="1879"/>
      <c r="GVY3" s="1879"/>
      <c r="GVZ3" s="1879"/>
      <c r="GWA3" s="1879"/>
      <c r="GWB3" s="1879"/>
      <c r="GWC3" s="1879"/>
      <c r="GWD3" s="1879"/>
      <c r="GWE3" s="1879"/>
      <c r="GWF3" s="1879"/>
      <c r="GWG3" s="1879"/>
      <c r="GWH3" s="1879"/>
      <c r="GWI3" s="1879"/>
      <c r="GWJ3" s="1879"/>
      <c r="GWK3" s="1879"/>
      <c r="GWL3" s="1879"/>
      <c r="GWM3" s="1879"/>
      <c r="GWN3" s="1879"/>
      <c r="GWO3" s="1879"/>
      <c r="GWP3" s="1879"/>
      <c r="GWQ3" s="1879"/>
      <c r="GWR3" s="1879"/>
      <c r="GWS3" s="1879"/>
      <c r="GWT3" s="1879"/>
      <c r="GWU3" s="1879"/>
      <c r="GWV3" s="1879"/>
      <c r="GWW3" s="1879"/>
      <c r="GWX3" s="1879"/>
      <c r="GWY3" s="1879"/>
      <c r="GWZ3" s="1879"/>
      <c r="GXA3" s="1879"/>
      <c r="GXB3" s="1879"/>
      <c r="GXC3" s="1879"/>
      <c r="GXD3" s="1879"/>
      <c r="GXE3" s="1879"/>
      <c r="GXF3" s="1879"/>
      <c r="GXG3" s="1879"/>
      <c r="GXH3" s="1879"/>
      <c r="GXI3" s="1879"/>
      <c r="GXJ3" s="1879"/>
      <c r="GXK3" s="1879"/>
      <c r="GXL3" s="1879"/>
      <c r="GXM3" s="1879"/>
      <c r="GXN3" s="1879"/>
      <c r="GXO3" s="1879"/>
      <c r="GXP3" s="1879"/>
      <c r="GXQ3" s="1879"/>
      <c r="GXR3" s="1879"/>
      <c r="GXS3" s="1879"/>
      <c r="GXT3" s="1879"/>
      <c r="GXU3" s="1879"/>
      <c r="GXV3" s="1879"/>
      <c r="GXW3" s="1879"/>
      <c r="GXX3" s="1879"/>
      <c r="GXY3" s="1879"/>
      <c r="GXZ3" s="1879"/>
      <c r="GYA3" s="1879"/>
      <c r="GYB3" s="1879"/>
      <c r="GYC3" s="1879"/>
      <c r="GYD3" s="1879"/>
      <c r="GYE3" s="1879"/>
      <c r="GYF3" s="1879"/>
      <c r="GYG3" s="1879"/>
      <c r="GYH3" s="1879"/>
      <c r="GYI3" s="1879"/>
      <c r="GYJ3" s="1879"/>
      <c r="GYK3" s="1879"/>
      <c r="GYL3" s="1879"/>
      <c r="GYM3" s="1879"/>
      <c r="GYN3" s="1879"/>
      <c r="GYO3" s="1879"/>
      <c r="GYP3" s="1879"/>
      <c r="GYQ3" s="1879"/>
      <c r="GYR3" s="1879"/>
      <c r="GYS3" s="1879"/>
      <c r="GYT3" s="1879"/>
      <c r="GYU3" s="1879"/>
      <c r="GYV3" s="1879"/>
      <c r="GYW3" s="1879"/>
      <c r="GYX3" s="1879"/>
      <c r="GYY3" s="1879"/>
      <c r="GYZ3" s="1879"/>
      <c r="GZA3" s="1879"/>
      <c r="GZB3" s="1879"/>
      <c r="GZC3" s="1879"/>
      <c r="GZD3" s="1879"/>
      <c r="GZE3" s="1879"/>
      <c r="GZF3" s="1879"/>
      <c r="GZG3" s="1879"/>
      <c r="GZH3" s="1879"/>
      <c r="GZI3" s="1879"/>
      <c r="GZJ3" s="1879"/>
      <c r="GZK3" s="1879"/>
      <c r="GZL3" s="1879"/>
      <c r="GZM3" s="1879"/>
      <c r="GZN3" s="1879"/>
      <c r="GZO3" s="1879"/>
      <c r="GZP3" s="1879"/>
      <c r="GZQ3" s="1879"/>
      <c r="GZR3" s="1879"/>
      <c r="GZS3" s="1879"/>
      <c r="GZT3" s="1879"/>
      <c r="GZU3" s="1879"/>
      <c r="GZV3" s="1879"/>
      <c r="GZW3" s="1879"/>
      <c r="GZX3" s="1879"/>
      <c r="GZY3" s="1879"/>
      <c r="GZZ3" s="1879"/>
      <c r="HAA3" s="1879"/>
      <c r="HAB3" s="1879"/>
      <c r="HAC3" s="1879"/>
      <c r="HAD3" s="1879"/>
      <c r="HAE3" s="1879"/>
      <c r="HAF3" s="1879"/>
      <c r="HAG3" s="1879"/>
      <c r="HAH3" s="1879"/>
      <c r="HAI3" s="1879"/>
      <c r="HAJ3" s="1879"/>
      <c r="HAK3" s="1879"/>
      <c r="HAL3" s="1879"/>
      <c r="HAM3" s="1879"/>
      <c r="HAN3" s="1879"/>
      <c r="HAO3" s="1879"/>
      <c r="HAP3" s="1879"/>
      <c r="HAQ3" s="1879"/>
      <c r="HAR3" s="1879"/>
      <c r="HAS3" s="1879"/>
      <c r="HAT3" s="1879"/>
      <c r="HAU3" s="1879"/>
      <c r="HAV3" s="1879"/>
      <c r="HAW3" s="1879"/>
      <c r="HAX3" s="1879"/>
      <c r="HAY3" s="1879"/>
      <c r="HAZ3" s="1879"/>
      <c r="HBA3" s="1879"/>
      <c r="HBB3" s="1879"/>
      <c r="HBC3" s="1879"/>
      <c r="HBD3" s="1879"/>
      <c r="HBE3" s="1879"/>
      <c r="HBF3" s="1879"/>
      <c r="HBG3" s="1879"/>
      <c r="HBH3" s="1879"/>
      <c r="HBI3" s="1879"/>
      <c r="HBJ3" s="1879"/>
      <c r="HBK3" s="1879"/>
      <c r="HBL3" s="1879"/>
      <c r="HBM3" s="1879"/>
      <c r="HBN3" s="1879"/>
      <c r="HBO3" s="1879"/>
      <c r="HBP3" s="1879"/>
      <c r="HBQ3" s="1879"/>
      <c r="HBR3" s="1879"/>
      <c r="HBS3" s="1879"/>
      <c r="HBT3" s="1879"/>
      <c r="HBU3" s="1879"/>
      <c r="HBV3" s="1879"/>
      <c r="HBW3" s="1879"/>
      <c r="HBX3" s="1879"/>
      <c r="HBY3" s="1879"/>
      <c r="HBZ3" s="1879"/>
      <c r="HCA3" s="1879"/>
      <c r="HCB3" s="1879"/>
      <c r="HCC3" s="1879"/>
      <c r="HCD3" s="1879"/>
      <c r="HCE3" s="1879"/>
      <c r="HCF3" s="1879"/>
      <c r="HCG3" s="1879"/>
      <c r="HCH3" s="1879"/>
      <c r="HCI3" s="1879"/>
      <c r="HCJ3" s="1879"/>
      <c r="HCK3" s="1879"/>
      <c r="HCL3" s="1879"/>
      <c r="HCM3" s="1879"/>
      <c r="HCN3" s="1879"/>
      <c r="HCO3" s="1879"/>
      <c r="HCP3" s="1879"/>
      <c r="HCQ3" s="1879"/>
      <c r="HCR3" s="1879"/>
      <c r="HCS3" s="1879"/>
      <c r="HCT3" s="1879"/>
      <c r="HCU3" s="1879"/>
      <c r="HCV3" s="1879"/>
      <c r="HCW3" s="1879"/>
      <c r="HCX3" s="1879"/>
      <c r="HCY3" s="1879"/>
      <c r="HCZ3" s="1879"/>
      <c r="HDA3" s="1879"/>
      <c r="HDB3" s="1879"/>
      <c r="HDC3" s="1879"/>
      <c r="HDD3" s="1879"/>
      <c r="HDE3" s="1879"/>
      <c r="HDF3" s="1879"/>
      <c r="HDG3" s="1879"/>
      <c r="HDH3" s="1879"/>
      <c r="HDI3" s="1879"/>
      <c r="HDJ3" s="1879"/>
      <c r="HDK3" s="1879"/>
      <c r="HDL3" s="1879"/>
      <c r="HDM3" s="1879"/>
      <c r="HDN3" s="1879"/>
      <c r="HDO3" s="1879"/>
      <c r="HDP3" s="1879"/>
      <c r="HDQ3" s="1879"/>
      <c r="HDR3" s="1879"/>
      <c r="HDS3" s="1879"/>
      <c r="HDT3" s="1879"/>
      <c r="HDU3" s="1879"/>
      <c r="HDV3" s="1879"/>
      <c r="HDW3" s="1879"/>
      <c r="HDX3" s="1879"/>
      <c r="HDY3" s="1879"/>
      <c r="HDZ3" s="1879"/>
      <c r="HEA3" s="1879"/>
      <c r="HEB3" s="1879"/>
      <c r="HEC3" s="1879"/>
      <c r="HED3" s="1879"/>
      <c r="HEE3" s="1879"/>
      <c r="HEF3" s="1879"/>
      <c r="HEG3" s="1879"/>
      <c r="HEH3" s="1879"/>
      <c r="HEI3" s="1879"/>
      <c r="HEJ3" s="1879"/>
      <c r="HEK3" s="1879"/>
      <c r="HEL3" s="1879"/>
      <c r="HEM3" s="1879"/>
      <c r="HEN3" s="1879"/>
      <c r="HEO3" s="1879"/>
      <c r="HEP3" s="1879"/>
      <c r="HEQ3" s="1879"/>
      <c r="HER3" s="1879"/>
      <c r="HES3" s="1879"/>
      <c r="HET3" s="1879"/>
      <c r="HEU3" s="1879"/>
      <c r="HEV3" s="1879"/>
      <c r="HEW3" s="1879"/>
      <c r="HEX3" s="1879"/>
      <c r="HEY3" s="1879"/>
      <c r="HEZ3" s="1879"/>
      <c r="HFA3" s="1879"/>
      <c r="HFB3" s="1879"/>
      <c r="HFC3" s="1879"/>
      <c r="HFD3" s="1879"/>
      <c r="HFE3" s="1879"/>
      <c r="HFF3" s="1879"/>
      <c r="HFG3" s="1879"/>
      <c r="HFH3" s="1879"/>
      <c r="HFI3" s="1879"/>
      <c r="HFJ3" s="1879"/>
      <c r="HFK3" s="1879"/>
      <c r="HFL3" s="1879"/>
      <c r="HFM3" s="1879"/>
      <c r="HFN3" s="1879"/>
      <c r="HFO3" s="1879"/>
      <c r="HFP3" s="1879"/>
      <c r="HFQ3" s="1879"/>
      <c r="HFR3" s="1879"/>
      <c r="HFS3" s="1879"/>
      <c r="HFT3" s="1879"/>
      <c r="HFU3" s="1879"/>
      <c r="HFV3" s="1879"/>
      <c r="HFW3" s="1879"/>
      <c r="HFX3" s="1879"/>
      <c r="HFY3" s="1879"/>
      <c r="HFZ3" s="1879"/>
      <c r="HGA3" s="1879"/>
      <c r="HGB3" s="1879"/>
      <c r="HGC3" s="1879"/>
      <c r="HGD3" s="1879"/>
      <c r="HGE3" s="1879"/>
      <c r="HGF3" s="1879"/>
      <c r="HGG3" s="1879"/>
      <c r="HGH3" s="1879"/>
      <c r="HGI3" s="1879"/>
      <c r="HGJ3" s="1879"/>
      <c r="HGK3" s="1879"/>
      <c r="HGL3" s="1879"/>
      <c r="HGM3" s="1879"/>
      <c r="HGN3" s="1879"/>
      <c r="HGO3" s="1879"/>
      <c r="HGP3" s="1879"/>
      <c r="HGQ3" s="1879"/>
      <c r="HGR3" s="1879"/>
      <c r="HGS3" s="1879"/>
      <c r="HGT3" s="1879"/>
      <c r="HGU3" s="1879"/>
      <c r="HGV3" s="1879"/>
      <c r="HGW3" s="1879"/>
      <c r="HGX3" s="1879"/>
      <c r="HGY3" s="1879"/>
      <c r="HGZ3" s="1879"/>
      <c r="HHA3" s="1879"/>
      <c r="HHB3" s="1879"/>
      <c r="HHC3" s="1879"/>
      <c r="HHD3" s="1879"/>
      <c r="HHE3" s="1879"/>
      <c r="HHF3" s="1879"/>
      <c r="HHG3" s="1879"/>
      <c r="HHH3" s="1879"/>
      <c r="HHI3" s="1879"/>
      <c r="HHJ3" s="1879"/>
      <c r="HHK3" s="1879"/>
      <c r="HHL3" s="1879"/>
      <c r="HHM3" s="1879"/>
      <c r="HHN3" s="1879"/>
      <c r="HHO3" s="1879"/>
      <c r="HHP3" s="1879"/>
      <c r="HHQ3" s="1879"/>
      <c r="HHR3" s="1879"/>
      <c r="HHS3" s="1879"/>
      <c r="HHT3" s="1879"/>
      <c r="HHU3" s="1879"/>
      <c r="HHV3" s="1879"/>
      <c r="HHW3" s="1879"/>
      <c r="HHX3" s="1879"/>
      <c r="HHY3" s="1879"/>
      <c r="HHZ3" s="1879"/>
      <c r="HIA3" s="1879"/>
      <c r="HIB3" s="1879"/>
      <c r="HIC3" s="1879"/>
      <c r="HID3" s="1879"/>
      <c r="HIE3" s="1879"/>
      <c r="HIF3" s="1879"/>
      <c r="HIG3" s="1879"/>
      <c r="HIH3" s="1879"/>
      <c r="HII3" s="1879"/>
      <c r="HIJ3" s="1879"/>
      <c r="HIK3" s="1879"/>
      <c r="HIL3" s="1879"/>
      <c r="HIM3" s="1879"/>
      <c r="HIN3" s="1879"/>
      <c r="HIO3" s="1879"/>
      <c r="HIP3" s="1879"/>
      <c r="HIQ3" s="1879"/>
      <c r="HIR3" s="1879"/>
      <c r="HIS3" s="1879"/>
      <c r="HIT3" s="1879"/>
      <c r="HIU3" s="1879"/>
      <c r="HIV3" s="1879"/>
      <c r="HIW3" s="1879"/>
      <c r="HIX3" s="1879"/>
      <c r="HIY3" s="1879"/>
      <c r="HIZ3" s="1879"/>
      <c r="HJA3" s="1879"/>
      <c r="HJB3" s="1879"/>
      <c r="HJC3" s="1879"/>
      <c r="HJD3" s="1879"/>
      <c r="HJE3" s="1879"/>
      <c r="HJF3" s="1879"/>
      <c r="HJG3" s="1879"/>
      <c r="HJH3" s="1879"/>
      <c r="HJI3" s="1879"/>
      <c r="HJJ3" s="1879"/>
      <c r="HJK3" s="1879"/>
      <c r="HJL3" s="1879"/>
      <c r="HJM3" s="1879"/>
      <c r="HJN3" s="1879"/>
      <c r="HJO3" s="1879"/>
      <c r="HJP3" s="1879"/>
      <c r="HJQ3" s="1879"/>
      <c r="HJR3" s="1879"/>
      <c r="HJS3" s="1879"/>
      <c r="HJT3" s="1879"/>
      <c r="HJU3" s="1879"/>
      <c r="HJV3" s="1879"/>
      <c r="HJW3" s="1879"/>
      <c r="HJX3" s="1879"/>
      <c r="HJY3" s="1879"/>
      <c r="HJZ3" s="1879"/>
      <c r="HKA3" s="1879"/>
      <c r="HKB3" s="1879"/>
      <c r="HKC3" s="1879"/>
      <c r="HKD3" s="1879"/>
      <c r="HKE3" s="1879"/>
      <c r="HKF3" s="1879"/>
      <c r="HKG3" s="1879"/>
      <c r="HKH3" s="1879"/>
      <c r="HKI3" s="1879"/>
      <c r="HKJ3" s="1879"/>
      <c r="HKK3" s="1879"/>
      <c r="HKL3" s="1879"/>
      <c r="HKM3" s="1879"/>
      <c r="HKN3" s="1879"/>
      <c r="HKO3" s="1879"/>
      <c r="HKP3" s="1879"/>
      <c r="HKQ3" s="1879"/>
      <c r="HKR3" s="1879"/>
      <c r="HKS3" s="1879"/>
      <c r="HKT3" s="1879"/>
      <c r="HKU3" s="1879"/>
      <c r="HKV3" s="1879"/>
      <c r="HKW3" s="1879"/>
      <c r="HKX3" s="1879"/>
      <c r="HKY3" s="1879"/>
      <c r="HKZ3" s="1879"/>
      <c r="HLA3" s="1879"/>
      <c r="HLB3" s="1879"/>
      <c r="HLC3" s="1879"/>
      <c r="HLD3" s="1879"/>
      <c r="HLE3" s="1879"/>
      <c r="HLF3" s="1879"/>
      <c r="HLG3" s="1879"/>
      <c r="HLH3" s="1879"/>
      <c r="HLI3" s="1879"/>
      <c r="HLJ3" s="1879"/>
      <c r="HLK3" s="1879"/>
      <c r="HLL3" s="1879"/>
      <c r="HLM3" s="1879"/>
      <c r="HLN3" s="1879"/>
      <c r="HLO3" s="1879"/>
      <c r="HLP3" s="1879"/>
      <c r="HLQ3" s="1879"/>
      <c r="HLR3" s="1879"/>
      <c r="HLS3" s="1879"/>
      <c r="HLT3" s="1879"/>
      <c r="HLU3" s="1879"/>
      <c r="HLV3" s="1879"/>
      <c r="HLW3" s="1879"/>
      <c r="HLX3" s="1879"/>
      <c r="HLY3" s="1879"/>
      <c r="HLZ3" s="1879"/>
      <c r="HMA3" s="1879"/>
      <c r="HMB3" s="1879"/>
      <c r="HMC3" s="1879"/>
      <c r="HMD3" s="1879"/>
      <c r="HME3" s="1879"/>
      <c r="HMF3" s="1879"/>
      <c r="HMG3" s="1879"/>
      <c r="HMH3" s="1879"/>
      <c r="HMI3" s="1879"/>
      <c r="HMJ3" s="1879"/>
      <c r="HMK3" s="1879"/>
      <c r="HML3" s="1879"/>
      <c r="HMM3" s="1879"/>
      <c r="HMN3" s="1879"/>
      <c r="HMO3" s="1879"/>
      <c r="HMP3" s="1879"/>
      <c r="HMQ3" s="1879"/>
      <c r="HMR3" s="1879"/>
      <c r="HMS3" s="1879"/>
      <c r="HMT3" s="1879"/>
      <c r="HMU3" s="1879"/>
      <c r="HMV3" s="1879"/>
      <c r="HMW3" s="1879"/>
      <c r="HMX3" s="1879"/>
      <c r="HMY3" s="1879"/>
      <c r="HMZ3" s="1879"/>
      <c r="HNA3" s="1879"/>
      <c r="HNB3" s="1879"/>
      <c r="HNC3" s="1879"/>
      <c r="HND3" s="1879"/>
      <c r="HNE3" s="1879"/>
      <c r="HNF3" s="1879"/>
      <c r="HNG3" s="1879"/>
      <c r="HNH3" s="1879"/>
      <c r="HNI3" s="1879"/>
      <c r="HNJ3" s="1879"/>
      <c r="HNK3" s="1879"/>
      <c r="HNL3" s="1879"/>
      <c r="HNM3" s="1879"/>
      <c r="HNN3" s="1879"/>
      <c r="HNO3" s="1879"/>
      <c r="HNP3" s="1879"/>
      <c r="HNQ3" s="1879"/>
      <c r="HNR3" s="1879"/>
      <c r="HNS3" s="1879"/>
      <c r="HNT3" s="1879"/>
      <c r="HNU3" s="1879"/>
      <c r="HNV3" s="1879"/>
      <c r="HNW3" s="1879"/>
      <c r="HNX3" s="1879"/>
      <c r="HNY3" s="1879"/>
      <c r="HNZ3" s="1879"/>
      <c r="HOA3" s="1879"/>
      <c r="HOB3" s="1879"/>
      <c r="HOC3" s="1879"/>
      <c r="HOD3" s="1879"/>
      <c r="HOE3" s="1879"/>
      <c r="HOF3" s="1879"/>
      <c r="HOG3" s="1879"/>
      <c r="HOH3" s="1879"/>
      <c r="HOI3" s="1879"/>
      <c r="HOJ3" s="1879"/>
      <c r="HOK3" s="1879"/>
      <c r="HOL3" s="1879"/>
      <c r="HOM3" s="1879"/>
      <c r="HON3" s="1879"/>
      <c r="HOO3" s="1879"/>
      <c r="HOP3" s="1879"/>
      <c r="HOQ3" s="1879"/>
      <c r="HOR3" s="1879"/>
      <c r="HOS3" s="1879"/>
      <c r="HOT3" s="1879"/>
      <c r="HOU3" s="1879"/>
      <c r="HOV3" s="1879"/>
      <c r="HOW3" s="1879"/>
      <c r="HOX3" s="1879"/>
      <c r="HOY3" s="1879"/>
      <c r="HOZ3" s="1879"/>
      <c r="HPA3" s="1879"/>
      <c r="HPB3" s="1879"/>
      <c r="HPC3" s="1879"/>
      <c r="HPD3" s="1879"/>
      <c r="HPE3" s="1879"/>
      <c r="HPF3" s="1879"/>
      <c r="HPG3" s="1879"/>
      <c r="HPH3" s="1879"/>
      <c r="HPI3" s="1879"/>
      <c r="HPJ3" s="1879"/>
      <c r="HPK3" s="1879"/>
      <c r="HPL3" s="1879"/>
      <c r="HPM3" s="1879"/>
      <c r="HPN3" s="1879"/>
      <c r="HPO3" s="1879"/>
      <c r="HPP3" s="1879"/>
      <c r="HPQ3" s="1879"/>
      <c r="HPR3" s="1879"/>
      <c r="HPS3" s="1879"/>
      <c r="HPT3" s="1879"/>
      <c r="HPU3" s="1879"/>
      <c r="HPV3" s="1879"/>
      <c r="HPW3" s="1879"/>
      <c r="HPX3" s="1879"/>
      <c r="HPY3" s="1879"/>
      <c r="HPZ3" s="1879"/>
      <c r="HQA3" s="1879"/>
      <c r="HQB3" s="1879"/>
      <c r="HQC3" s="1879"/>
      <c r="HQD3" s="1879"/>
      <c r="HQE3" s="1879"/>
      <c r="HQF3" s="1879"/>
      <c r="HQG3" s="1879"/>
      <c r="HQH3" s="1879"/>
      <c r="HQI3" s="1879"/>
      <c r="HQJ3" s="1879"/>
      <c r="HQK3" s="1879"/>
      <c r="HQL3" s="1879"/>
      <c r="HQM3" s="1879"/>
      <c r="HQN3" s="1879"/>
      <c r="HQO3" s="1879"/>
      <c r="HQP3" s="1879"/>
      <c r="HQQ3" s="1879"/>
      <c r="HQR3" s="1879"/>
      <c r="HQS3" s="1879"/>
      <c r="HQT3" s="1879"/>
      <c r="HQU3" s="1879"/>
      <c r="HQV3" s="1879"/>
      <c r="HQW3" s="1879"/>
      <c r="HQX3" s="1879"/>
      <c r="HQY3" s="1879"/>
      <c r="HQZ3" s="1879"/>
      <c r="HRA3" s="1879"/>
      <c r="HRB3" s="1879"/>
      <c r="HRC3" s="1879"/>
      <c r="HRD3" s="1879"/>
      <c r="HRE3" s="1879"/>
      <c r="HRF3" s="1879"/>
      <c r="HRG3" s="1879"/>
      <c r="HRH3" s="1879"/>
      <c r="HRI3" s="1879"/>
      <c r="HRJ3" s="1879"/>
      <c r="HRK3" s="1879"/>
      <c r="HRL3" s="1879"/>
      <c r="HRM3" s="1879"/>
      <c r="HRN3" s="1879"/>
      <c r="HRO3" s="1879"/>
      <c r="HRP3" s="1879"/>
      <c r="HRQ3" s="1879"/>
      <c r="HRR3" s="1879"/>
      <c r="HRS3" s="1879"/>
      <c r="HRT3" s="1879"/>
      <c r="HRU3" s="1879"/>
      <c r="HRV3" s="1879"/>
      <c r="HRW3" s="1879"/>
      <c r="HRX3" s="1879"/>
      <c r="HRY3" s="1879"/>
      <c r="HRZ3" s="1879"/>
      <c r="HSA3" s="1879"/>
      <c r="HSB3" s="1879"/>
      <c r="HSC3" s="1879"/>
      <c r="HSD3" s="1879"/>
      <c r="HSE3" s="1879"/>
      <c r="HSF3" s="1879"/>
      <c r="HSG3" s="1879"/>
      <c r="HSH3" s="1879"/>
      <c r="HSI3" s="1879"/>
      <c r="HSJ3" s="1879"/>
      <c r="HSK3" s="1879"/>
      <c r="HSL3" s="1879"/>
      <c r="HSM3" s="1879"/>
      <c r="HSN3" s="1879"/>
      <c r="HSO3" s="1879"/>
      <c r="HSP3" s="1879"/>
      <c r="HSQ3" s="1879"/>
      <c r="HSR3" s="1879"/>
      <c r="HSS3" s="1879"/>
      <c r="HST3" s="1879"/>
      <c r="HSU3" s="1879"/>
      <c r="HSV3" s="1879"/>
      <c r="HSW3" s="1879"/>
      <c r="HSX3" s="1879"/>
      <c r="HSY3" s="1879"/>
      <c r="HSZ3" s="1879"/>
      <c r="HTA3" s="1879"/>
      <c r="HTB3" s="1879"/>
      <c r="HTC3" s="1879"/>
      <c r="HTD3" s="1879"/>
      <c r="HTE3" s="1879"/>
      <c r="HTF3" s="1879"/>
      <c r="HTG3" s="1879"/>
      <c r="HTH3" s="1879"/>
      <c r="HTI3" s="1879"/>
      <c r="HTJ3" s="1879"/>
      <c r="HTK3" s="1879"/>
      <c r="HTL3" s="1879"/>
      <c r="HTM3" s="1879"/>
      <c r="HTN3" s="1879"/>
      <c r="HTO3" s="1879"/>
      <c r="HTP3" s="1879"/>
      <c r="HTQ3" s="1879"/>
      <c r="HTR3" s="1879"/>
      <c r="HTS3" s="1879"/>
      <c r="HTT3" s="1879"/>
      <c r="HTU3" s="1879"/>
      <c r="HTV3" s="1879"/>
      <c r="HTW3" s="1879"/>
      <c r="HTX3" s="1879"/>
      <c r="HTY3" s="1879"/>
      <c r="HTZ3" s="1879"/>
      <c r="HUA3" s="1879"/>
      <c r="HUB3" s="1879"/>
      <c r="HUC3" s="1879"/>
      <c r="HUD3" s="1879"/>
      <c r="HUE3" s="1879"/>
      <c r="HUF3" s="1879"/>
      <c r="HUG3" s="1879"/>
      <c r="HUH3" s="1879"/>
      <c r="HUI3" s="1879"/>
      <c r="HUJ3" s="1879"/>
      <c r="HUK3" s="1879"/>
      <c r="HUL3" s="1879"/>
      <c r="HUM3" s="1879"/>
      <c r="HUN3" s="1879"/>
      <c r="HUO3" s="1879"/>
      <c r="HUP3" s="1879"/>
      <c r="HUQ3" s="1879"/>
      <c r="HUR3" s="1879"/>
      <c r="HUS3" s="1879"/>
      <c r="HUT3" s="1879"/>
      <c r="HUU3" s="1879"/>
      <c r="HUV3" s="1879"/>
      <c r="HUW3" s="1879"/>
      <c r="HUX3" s="1879"/>
      <c r="HUY3" s="1879"/>
      <c r="HUZ3" s="1879"/>
      <c r="HVA3" s="1879"/>
      <c r="HVB3" s="1879"/>
      <c r="HVC3" s="1879"/>
      <c r="HVD3" s="1879"/>
      <c r="HVE3" s="1879"/>
      <c r="HVF3" s="1879"/>
      <c r="HVG3" s="1879"/>
      <c r="HVH3" s="1879"/>
      <c r="HVI3" s="1879"/>
      <c r="HVJ3" s="1879"/>
      <c r="HVK3" s="1879"/>
      <c r="HVL3" s="1879"/>
      <c r="HVM3" s="1879"/>
      <c r="HVN3" s="1879"/>
      <c r="HVO3" s="1879"/>
      <c r="HVP3" s="1879"/>
      <c r="HVQ3" s="1879"/>
      <c r="HVR3" s="1879"/>
      <c r="HVS3" s="1879"/>
      <c r="HVT3" s="1879"/>
      <c r="HVU3" s="1879"/>
      <c r="HVV3" s="1879"/>
      <c r="HVW3" s="1879"/>
      <c r="HVX3" s="1879"/>
      <c r="HVY3" s="1879"/>
      <c r="HVZ3" s="1879"/>
      <c r="HWA3" s="1879"/>
      <c r="HWB3" s="1879"/>
      <c r="HWC3" s="1879"/>
      <c r="HWD3" s="1879"/>
      <c r="HWE3" s="1879"/>
      <c r="HWF3" s="1879"/>
      <c r="HWG3" s="1879"/>
      <c r="HWH3" s="1879"/>
      <c r="HWI3" s="1879"/>
      <c r="HWJ3" s="1879"/>
      <c r="HWK3" s="1879"/>
      <c r="HWL3" s="1879"/>
      <c r="HWM3" s="1879"/>
      <c r="HWN3" s="1879"/>
      <c r="HWO3" s="1879"/>
      <c r="HWP3" s="1879"/>
      <c r="HWQ3" s="1879"/>
      <c r="HWR3" s="1879"/>
      <c r="HWS3" s="1879"/>
      <c r="HWT3" s="1879"/>
      <c r="HWU3" s="1879"/>
      <c r="HWV3" s="1879"/>
      <c r="HWW3" s="1879"/>
      <c r="HWX3" s="1879"/>
      <c r="HWY3" s="1879"/>
      <c r="HWZ3" s="1879"/>
      <c r="HXA3" s="1879"/>
      <c r="HXB3" s="1879"/>
      <c r="HXC3" s="1879"/>
      <c r="HXD3" s="1879"/>
      <c r="HXE3" s="1879"/>
      <c r="HXF3" s="1879"/>
      <c r="HXG3" s="1879"/>
      <c r="HXH3" s="1879"/>
      <c r="HXI3" s="1879"/>
      <c r="HXJ3" s="1879"/>
      <c r="HXK3" s="1879"/>
      <c r="HXL3" s="1879"/>
      <c r="HXM3" s="1879"/>
      <c r="HXN3" s="1879"/>
      <c r="HXO3" s="1879"/>
      <c r="HXP3" s="1879"/>
      <c r="HXQ3" s="1879"/>
      <c r="HXR3" s="1879"/>
      <c r="HXS3" s="1879"/>
      <c r="HXT3" s="1879"/>
      <c r="HXU3" s="1879"/>
      <c r="HXV3" s="1879"/>
      <c r="HXW3" s="1879"/>
      <c r="HXX3" s="1879"/>
      <c r="HXY3" s="1879"/>
      <c r="HXZ3" s="1879"/>
      <c r="HYA3" s="1879"/>
      <c r="HYB3" s="1879"/>
      <c r="HYC3" s="1879"/>
      <c r="HYD3" s="1879"/>
      <c r="HYE3" s="1879"/>
      <c r="HYF3" s="1879"/>
      <c r="HYG3" s="1879"/>
      <c r="HYH3" s="1879"/>
      <c r="HYI3" s="1879"/>
      <c r="HYJ3" s="1879"/>
      <c r="HYK3" s="1879"/>
      <c r="HYL3" s="1879"/>
      <c r="HYM3" s="1879"/>
      <c r="HYN3" s="1879"/>
      <c r="HYO3" s="1879"/>
      <c r="HYP3" s="1879"/>
      <c r="HYQ3" s="1879"/>
      <c r="HYR3" s="1879"/>
      <c r="HYS3" s="1879"/>
      <c r="HYT3" s="1879"/>
      <c r="HYU3" s="1879"/>
      <c r="HYV3" s="1879"/>
      <c r="HYW3" s="1879"/>
      <c r="HYX3" s="1879"/>
      <c r="HYY3" s="1879"/>
      <c r="HYZ3" s="1879"/>
      <c r="HZA3" s="1879"/>
      <c r="HZB3" s="1879"/>
      <c r="HZC3" s="1879"/>
      <c r="HZD3" s="1879"/>
      <c r="HZE3" s="1879"/>
      <c r="HZF3" s="1879"/>
      <c r="HZG3" s="1879"/>
      <c r="HZH3" s="1879"/>
      <c r="HZI3" s="1879"/>
      <c r="HZJ3" s="1879"/>
      <c r="HZK3" s="1879"/>
      <c r="HZL3" s="1879"/>
      <c r="HZM3" s="1879"/>
      <c r="HZN3" s="1879"/>
      <c r="HZO3" s="1879"/>
      <c r="HZP3" s="1879"/>
      <c r="HZQ3" s="1879"/>
      <c r="HZR3" s="1879"/>
      <c r="HZS3" s="1879"/>
      <c r="HZT3" s="1879"/>
      <c r="HZU3" s="1879"/>
      <c r="HZV3" s="1879"/>
      <c r="HZW3" s="1879"/>
      <c r="HZX3" s="1879"/>
      <c r="HZY3" s="1879"/>
      <c r="HZZ3" s="1879"/>
      <c r="IAA3" s="1879"/>
      <c r="IAB3" s="1879"/>
      <c r="IAC3" s="1879"/>
      <c r="IAD3" s="1879"/>
      <c r="IAE3" s="1879"/>
      <c r="IAF3" s="1879"/>
      <c r="IAG3" s="1879"/>
      <c r="IAH3" s="1879"/>
      <c r="IAI3" s="1879"/>
      <c r="IAJ3" s="1879"/>
      <c r="IAK3" s="1879"/>
      <c r="IAL3" s="1879"/>
      <c r="IAM3" s="1879"/>
      <c r="IAN3" s="1879"/>
      <c r="IAO3" s="1879"/>
      <c r="IAP3" s="1879"/>
      <c r="IAQ3" s="1879"/>
      <c r="IAR3" s="1879"/>
      <c r="IAS3" s="1879"/>
      <c r="IAT3" s="1879"/>
      <c r="IAU3" s="1879"/>
      <c r="IAV3" s="1879"/>
      <c r="IAW3" s="1879"/>
      <c r="IAX3" s="1879"/>
      <c r="IAY3" s="1879"/>
      <c r="IAZ3" s="1879"/>
      <c r="IBA3" s="1879"/>
      <c r="IBB3" s="1879"/>
      <c r="IBC3" s="1879"/>
      <c r="IBD3" s="1879"/>
      <c r="IBE3" s="1879"/>
      <c r="IBF3" s="1879"/>
      <c r="IBG3" s="1879"/>
      <c r="IBH3" s="1879"/>
      <c r="IBI3" s="1879"/>
      <c r="IBJ3" s="1879"/>
      <c r="IBK3" s="1879"/>
      <c r="IBL3" s="1879"/>
      <c r="IBM3" s="1879"/>
      <c r="IBN3" s="1879"/>
      <c r="IBO3" s="1879"/>
      <c r="IBP3" s="1879"/>
      <c r="IBQ3" s="1879"/>
      <c r="IBR3" s="1879"/>
      <c r="IBS3" s="1879"/>
      <c r="IBT3" s="1879"/>
      <c r="IBU3" s="1879"/>
      <c r="IBV3" s="1879"/>
      <c r="IBW3" s="1879"/>
      <c r="IBX3" s="1879"/>
      <c r="IBY3" s="1879"/>
      <c r="IBZ3" s="1879"/>
      <c r="ICA3" s="1879"/>
      <c r="ICB3" s="1879"/>
      <c r="ICC3" s="1879"/>
      <c r="ICD3" s="1879"/>
      <c r="ICE3" s="1879"/>
      <c r="ICF3" s="1879"/>
      <c r="ICG3" s="1879"/>
      <c r="ICH3" s="1879"/>
      <c r="ICI3" s="1879"/>
      <c r="ICJ3" s="1879"/>
      <c r="ICK3" s="1879"/>
      <c r="ICL3" s="1879"/>
      <c r="ICM3" s="1879"/>
      <c r="ICN3" s="1879"/>
      <c r="ICO3" s="1879"/>
      <c r="ICP3" s="1879"/>
      <c r="ICQ3" s="1879"/>
      <c r="ICR3" s="1879"/>
      <c r="ICS3" s="1879"/>
      <c r="ICT3" s="1879"/>
      <c r="ICU3" s="1879"/>
      <c r="ICV3" s="1879"/>
      <c r="ICW3" s="1879"/>
      <c r="ICX3" s="1879"/>
      <c r="ICY3" s="1879"/>
      <c r="ICZ3" s="1879"/>
      <c r="IDA3" s="1879"/>
      <c r="IDB3" s="1879"/>
      <c r="IDC3" s="1879"/>
      <c r="IDD3" s="1879"/>
      <c r="IDE3" s="1879"/>
      <c r="IDF3" s="1879"/>
      <c r="IDG3" s="1879"/>
      <c r="IDH3" s="1879"/>
      <c r="IDI3" s="1879"/>
      <c r="IDJ3" s="1879"/>
      <c r="IDK3" s="1879"/>
      <c r="IDL3" s="1879"/>
      <c r="IDM3" s="1879"/>
      <c r="IDN3" s="1879"/>
      <c r="IDO3" s="1879"/>
      <c r="IDP3" s="1879"/>
      <c r="IDQ3" s="1879"/>
      <c r="IDR3" s="1879"/>
      <c r="IDS3" s="1879"/>
      <c r="IDT3" s="1879"/>
      <c r="IDU3" s="1879"/>
      <c r="IDV3" s="1879"/>
      <c r="IDW3" s="1879"/>
      <c r="IDX3" s="1879"/>
      <c r="IDY3" s="1879"/>
      <c r="IDZ3" s="1879"/>
      <c r="IEA3" s="1879"/>
      <c r="IEB3" s="1879"/>
      <c r="IEC3" s="1879"/>
      <c r="IED3" s="1879"/>
      <c r="IEE3" s="1879"/>
      <c r="IEF3" s="1879"/>
      <c r="IEG3" s="1879"/>
      <c r="IEH3" s="1879"/>
      <c r="IEI3" s="1879"/>
      <c r="IEJ3" s="1879"/>
      <c r="IEK3" s="1879"/>
      <c r="IEL3" s="1879"/>
      <c r="IEM3" s="1879"/>
      <c r="IEN3" s="1879"/>
      <c r="IEO3" s="1879"/>
      <c r="IEP3" s="1879"/>
      <c r="IEQ3" s="1879"/>
      <c r="IER3" s="1879"/>
      <c r="IES3" s="1879"/>
      <c r="IET3" s="1879"/>
      <c r="IEU3" s="1879"/>
      <c r="IEV3" s="1879"/>
      <c r="IEW3" s="1879"/>
      <c r="IEX3" s="1879"/>
      <c r="IEY3" s="1879"/>
      <c r="IEZ3" s="1879"/>
      <c r="IFA3" s="1879"/>
      <c r="IFB3" s="1879"/>
      <c r="IFC3" s="1879"/>
      <c r="IFD3" s="1879"/>
      <c r="IFE3" s="1879"/>
      <c r="IFF3" s="1879"/>
      <c r="IFG3" s="1879"/>
      <c r="IFH3" s="1879"/>
      <c r="IFI3" s="1879"/>
      <c r="IFJ3" s="1879"/>
      <c r="IFK3" s="1879"/>
      <c r="IFL3" s="1879"/>
      <c r="IFM3" s="1879"/>
      <c r="IFN3" s="1879"/>
      <c r="IFO3" s="1879"/>
      <c r="IFP3" s="1879"/>
      <c r="IFQ3" s="1879"/>
      <c r="IFR3" s="1879"/>
      <c r="IFS3" s="1879"/>
      <c r="IFT3" s="1879"/>
      <c r="IFU3" s="1879"/>
      <c r="IFV3" s="1879"/>
      <c r="IFW3" s="1879"/>
      <c r="IFX3" s="1879"/>
      <c r="IFY3" s="1879"/>
      <c r="IFZ3" s="1879"/>
      <c r="IGA3" s="1879"/>
      <c r="IGB3" s="1879"/>
      <c r="IGC3" s="1879"/>
      <c r="IGD3" s="1879"/>
      <c r="IGE3" s="1879"/>
      <c r="IGF3" s="1879"/>
      <c r="IGG3" s="1879"/>
      <c r="IGH3" s="1879"/>
      <c r="IGI3" s="1879"/>
      <c r="IGJ3" s="1879"/>
      <c r="IGK3" s="1879"/>
      <c r="IGL3" s="1879"/>
      <c r="IGM3" s="1879"/>
      <c r="IGN3" s="1879"/>
      <c r="IGO3" s="1879"/>
      <c r="IGP3" s="1879"/>
      <c r="IGQ3" s="1879"/>
      <c r="IGR3" s="1879"/>
      <c r="IGS3" s="1879"/>
      <c r="IGT3" s="1879"/>
      <c r="IGU3" s="1879"/>
      <c r="IGV3" s="1879"/>
      <c r="IGW3" s="1879"/>
      <c r="IGX3" s="1879"/>
      <c r="IGY3" s="1879"/>
      <c r="IGZ3" s="1879"/>
      <c r="IHA3" s="1879"/>
      <c r="IHB3" s="1879"/>
      <c r="IHC3" s="1879"/>
      <c r="IHD3" s="1879"/>
      <c r="IHE3" s="1879"/>
      <c r="IHF3" s="1879"/>
      <c r="IHG3" s="1879"/>
      <c r="IHH3" s="1879"/>
      <c r="IHI3" s="1879"/>
      <c r="IHJ3" s="1879"/>
      <c r="IHK3" s="1879"/>
      <c r="IHL3" s="1879"/>
      <c r="IHM3" s="1879"/>
      <c r="IHN3" s="1879"/>
      <c r="IHO3" s="1879"/>
      <c r="IHP3" s="1879"/>
      <c r="IHQ3" s="1879"/>
      <c r="IHR3" s="1879"/>
      <c r="IHS3" s="1879"/>
      <c r="IHT3" s="1879"/>
      <c r="IHU3" s="1879"/>
      <c r="IHV3" s="1879"/>
      <c r="IHW3" s="1879"/>
      <c r="IHX3" s="1879"/>
      <c r="IHY3" s="1879"/>
      <c r="IHZ3" s="1879"/>
      <c r="IIA3" s="1879"/>
      <c r="IIB3" s="1879"/>
      <c r="IIC3" s="1879"/>
      <c r="IID3" s="1879"/>
      <c r="IIE3" s="1879"/>
      <c r="IIF3" s="1879"/>
      <c r="IIG3" s="1879"/>
      <c r="IIH3" s="1879"/>
      <c r="III3" s="1879"/>
      <c r="IIJ3" s="1879"/>
      <c r="IIK3" s="1879"/>
      <c r="IIL3" s="1879"/>
      <c r="IIM3" s="1879"/>
      <c r="IIN3" s="1879"/>
      <c r="IIO3" s="1879"/>
      <c r="IIP3" s="1879"/>
      <c r="IIQ3" s="1879"/>
      <c r="IIR3" s="1879"/>
      <c r="IIS3" s="1879"/>
      <c r="IIT3" s="1879"/>
      <c r="IIU3" s="1879"/>
      <c r="IIV3" s="1879"/>
      <c r="IIW3" s="1879"/>
      <c r="IIX3" s="1879"/>
      <c r="IIY3" s="1879"/>
      <c r="IIZ3" s="1879"/>
      <c r="IJA3" s="1879"/>
      <c r="IJB3" s="1879"/>
      <c r="IJC3" s="1879"/>
      <c r="IJD3" s="1879"/>
      <c r="IJE3" s="1879"/>
      <c r="IJF3" s="1879"/>
      <c r="IJG3" s="1879"/>
      <c r="IJH3" s="1879"/>
      <c r="IJI3" s="1879"/>
      <c r="IJJ3" s="1879"/>
      <c r="IJK3" s="1879"/>
      <c r="IJL3" s="1879"/>
      <c r="IJM3" s="1879"/>
      <c r="IJN3" s="1879"/>
      <c r="IJO3" s="1879"/>
      <c r="IJP3" s="1879"/>
      <c r="IJQ3" s="1879"/>
      <c r="IJR3" s="1879"/>
      <c r="IJS3" s="1879"/>
      <c r="IJT3" s="1879"/>
      <c r="IJU3" s="1879"/>
      <c r="IJV3" s="1879"/>
      <c r="IJW3" s="1879"/>
      <c r="IJX3" s="1879"/>
      <c r="IJY3" s="1879"/>
      <c r="IJZ3" s="1879"/>
      <c r="IKA3" s="1879"/>
      <c r="IKB3" s="1879"/>
      <c r="IKC3" s="1879"/>
      <c r="IKD3" s="1879"/>
      <c r="IKE3" s="1879"/>
      <c r="IKF3" s="1879"/>
      <c r="IKG3" s="1879"/>
      <c r="IKH3" s="1879"/>
      <c r="IKI3" s="1879"/>
      <c r="IKJ3" s="1879"/>
      <c r="IKK3" s="1879"/>
      <c r="IKL3" s="1879"/>
      <c r="IKM3" s="1879"/>
      <c r="IKN3" s="1879"/>
      <c r="IKO3" s="1879"/>
      <c r="IKP3" s="1879"/>
      <c r="IKQ3" s="1879"/>
      <c r="IKR3" s="1879"/>
      <c r="IKS3" s="1879"/>
      <c r="IKT3" s="1879"/>
      <c r="IKU3" s="1879"/>
      <c r="IKV3" s="1879"/>
      <c r="IKW3" s="1879"/>
      <c r="IKX3" s="1879"/>
      <c r="IKY3" s="1879"/>
      <c r="IKZ3" s="1879"/>
      <c r="ILA3" s="1879"/>
      <c r="ILB3" s="1879"/>
      <c r="ILC3" s="1879"/>
      <c r="ILD3" s="1879"/>
      <c r="ILE3" s="1879"/>
      <c r="ILF3" s="1879"/>
      <c r="ILG3" s="1879"/>
      <c r="ILH3" s="1879"/>
      <c r="ILI3" s="1879"/>
      <c r="ILJ3" s="1879"/>
      <c r="ILK3" s="1879"/>
      <c r="ILL3" s="1879"/>
      <c r="ILM3" s="1879"/>
      <c r="ILN3" s="1879"/>
      <c r="ILO3" s="1879"/>
      <c r="ILP3" s="1879"/>
      <c r="ILQ3" s="1879"/>
      <c r="ILR3" s="1879"/>
      <c r="ILS3" s="1879"/>
      <c r="ILT3" s="1879"/>
      <c r="ILU3" s="1879"/>
      <c r="ILV3" s="1879"/>
      <c r="ILW3" s="1879"/>
      <c r="ILX3" s="1879"/>
      <c r="ILY3" s="1879"/>
      <c r="ILZ3" s="1879"/>
      <c r="IMA3" s="1879"/>
      <c r="IMB3" s="1879"/>
      <c r="IMC3" s="1879"/>
      <c r="IMD3" s="1879"/>
      <c r="IME3" s="1879"/>
      <c r="IMF3" s="1879"/>
      <c r="IMG3" s="1879"/>
      <c r="IMH3" s="1879"/>
      <c r="IMI3" s="1879"/>
      <c r="IMJ3" s="1879"/>
      <c r="IMK3" s="1879"/>
      <c r="IML3" s="1879"/>
      <c r="IMM3" s="1879"/>
      <c r="IMN3" s="1879"/>
      <c r="IMO3" s="1879"/>
      <c r="IMP3" s="1879"/>
      <c r="IMQ3" s="1879"/>
      <c r="IMR3" s="1879"/>
      <c r="IMS3" s="1879"/>
      <c r="IMT3" s="1879"/>
      <c r="IMU3" s="1879"/>
      <c r="IMV3" s="1879"/>
      <c r="IMW3" s="1879"/>
      <c r="IMX3" s="1879"/>
      <c r="IMY3" s="1879"/>
      <c r="IMZ3" s="1879"/>
      <c r="INA3" s="1879"/>
      <c r="INB3" s="1879"/>
      <c r="INC3" s="1879"/>
      <c r="IND3" s="1879"/>
      <c r="INE3" s="1879"/>
      <c r="INF3" s="1879"/>
      <c r="ING3" s="1879"/>
      <c r="INH3" s="1879"/>
      <c r="INI3" s="1879"/>
      <c r="INJ3" s="1879"/>
      <c r="INK3" s="1879"/>
      <c r="INL3" s="1879"/>
      <c r="INM3" s="1879"/>
      <c r="INN3" s="1879"/>
      <c r="INO3" s="1879"/>
      <c r="INP3" s="1879"/>
      <c r="INQ3" s="1879"/>
      <c r="INR3" s="1879"/>
      <c r="INS3" s="1879"/>
      <c r="INT3" s="1879"/>
      <c r="INU3" s="1879"/>
      <c r="INV3" s="1879"/>
      <c r="INW3" s="1879"/>
      <c r="INX3" s="1879"/>
      <c r="INY3" s="1879"/>
      <c r="INZ3" s="1879"/>
      <c r="IOA3" s="1879"/>
      <c r="IOB3" s="1879"/>
      <c r="IOC3" s="1879"/>
      <c r="IOD3" s="1879"/>
      <c r="IOE3" s="1879"/>
      <c r="IOF3" s="1879"/>
      <c r="IOG3" s="1879"/>
      <c r="IOH3" s="1879"/>
      <c r="IOI3" s="1879"/>
      <c r="IOJ3" s="1879"/>
      <c r="IOK3" s="1879"/>
      <c r="IOL3" s="1879"/>
      <c r="IOM3" s="1879"/>
      <c r="ION3" s="1879"/>
      <c r="IOO3" s="1879"/>
      <c r="IOP3" s="1879"/>
      <c r="IOQ3" s="1879"/>
      <c r="IOR3" s="1879"/>
      <c r="IOS3" s="1879"/>
      <c r="IOT3" s="1879"/>
      <c r="IOU3" s="1879"/>
      <c r="IOV3" s="1879"/>
      <c r="IOW3" s="1879"/>
      <c r="IOX3" s="1879"/>
      <c r="IOY3" s="1879"/>
      <c r="IOZ3" s="1879"/>
      <c r="IPA3" s="1879"/>
      <c r="IPB3" s="1879"/>
      <c r="IPC3" s="1879"/>
      <c r="IPD3" s="1879"/>
      <c r="IPE3" s="1879"/>
      <c r="IPF3" s="1879"/>
      <c r="IPG3" s="1879"/>
      <c r="IPH3" s="1879"/>
      <c r="IPI3" s="1879"/>
      <c r="IPJ3" s="1879"/>
      <c r="IPK3" s="1879"/>
      <c r="IPL3" s="1879"/>
      <c r="IPM3" s="1879"/>
      <c r="IPN3" s="1879"/>
      <c r="IPO3" s="1879"/>
      <c r="IPP3" s="1879"/>
      <c r="IPQ3" s="1879"/>
      <c r="IPR3" s="1879"/>
      <c r="IPS3" s="1879"/>
      <c r="IPT3" s="1879"/>
      <c r="IPU3" s="1879"/>
      <c r="IPV3" s="1879"/>
      <c r="IPW3" s="1879"/>
      <c r="IPX3" s="1879"/>
      <c r="IPY3" s="1879"/>
      <c r="IPZ3" s="1879"/>
      <c r="IQA3" s="1879"/>
      <c r="IQB3" s="1879"/>
      <c r="IQC3" s="1879"/>
      <c r="IQD3" s="1879"/>
      <c r="IQE3" s="1879"/>
      <c r="IQF3" s="1879"/>
      <c r="IQG3" s="1879"/>
      <c r="IQH3" s="1879"/>
      <c r="IQI3" s="1879"/>
      <c r="IQJ3" s="1879"/>
      <c r="IQK3" s="1879"/>
      <c r="IQL3" s="1879"/>
      <c r="IQM3" s="1879"/>
      <c r="IQN3" s="1879"/>
      <c r="IQO3" s="1879"/>
      <c r="IQP3" s="1879"/>
      <c r="IQQ3" s="1879"/>
      <c r="IQR3" s="1879"/>
      <c r="IQS3" s="1879"/>
      <c r="IQT3" s="1879"/>
      <c r="IQU3" s="1879"/>
      <c r="IQV3" s="1879"/>
      <c r="IQW3" s="1879"/>
      <c r="IQX3" s="1879"/>
      <c r="IQY3" s="1879"/>
      <c r="IQZ3" s="1879"/>
      <c r="IRA3" s="1879"/>
      <c r="IRB3" s="1879"/>
      <c r="IRC3" s="1879"/>
      <c r="IRD3" s="1879"/>
      <c r="IRE3" s="1879"/>
      <c r="IRF3" s="1879"/>
      <c r="IRG3" s="1879"/>
      <c r="IRH3" s="1879"/>
      <c r="IRI3" s="1879"/>
      <c r="IRJ3" s="1879"/>
      <c r="IRK3" s="1879"/>
      <c r="IRL3" s="1879"/>
      <c r="IRM3" s="1879"/>
      <c r="IRN3" s="1879"/>
      <c r="IRO3" s="1879"/>
      <c r="IRP3" s="1879"/>
      <c r="IRQ3" s="1879"/>
      <c r="IRR3" s="1879"/>
      <c r="IRS3" s="1879"/>
      <c r="IRT3" s="1879"/>
      <c r="IRU3" s="1879"/>
      <c r="IRV3" s="1879"/>
      <c r="IRW3" s="1879"/>
      <c r="IRX3" s="1879"/>
      <c r="IRY3" s="1879"/>
      <c r="IRZ3" s="1879"/>
      <c r="ISA3" s="1879"/>
      <c r="ISB3" s="1879"/>
      <c r="ISC3" s="1879"/>
      <c r="ISD3" s="1879"/>
      <c r="ISE3" s="1879"/>
      <c r="ISF3" s="1879"/>
      <c r="ISG3" s="1879"/>
      <c r="ISH3" s="1879"/>
      <c r="ISI3" s="1879"/>
      <c r="ISJ3" s="1879"/>
      <c r="ISK3" s="1879"/>
      <c r="ISL3" s="1879"/>
      <c r="ISM3" s="1879"/>
      <c r="ISN3" s="1879"/>
      <c r="ISO3" s="1879"/>
      <c r="ISP3" s="1879"/>
      <c r="ISQ3" s="1879"/>
      <c r="ISR3" s="1879"/>
      <c r="ISS3" s="1879"/>
      <c r="IST3" s="1879"/>
      <c r="ISU3" s="1879"/>
      <c r="ISV3" s="1879"/>
      <c r="ISW3" s="1879"/>
      <c r="ISX3" s="1879"/>
      <c r="ISY3" s="1879"/>
      <c r="ISZ3" s="1879"/>
      <c r="ITA3" s="1879"/>
      <c r="ITB3" s="1879"/>
      <c r="ITC3" s="1879"/>
      <c r="ITD3" s="1879"/>
      <c r="ITE3" s="1879"/>
      <c r="ITF3" s="1879"/>
      <c r="ITG3" s="1879"/>
      <c r="ITH3" s="1879"/>
      <c r="ITI3" s="1879"/>
      <c r="ITJ3" s="1879"/>
      <c r="ITK3" s="1879"/>
      <c r="ITL3" s="1879"/>
      <c r="ITM3" s="1879"/>
      <c r="ITN3" s="1879"/>
      <c r="ITO3" s="1879"/>
      <c r="ITP3" s="1879"/>
      <c r="ITQ3" s="1879"/>
      <c r="ITR3" s="1879"/>
      <c r="ITS3" s="1879"/>
      <c r="ITT3" s="1879"/>
      <c r="ITU3" s="1879"/>
      <c r="ITV3" s="1879"/>
      <c r="ITW3" s="1879"/>
      <c r="ITX3" s="1879"/>
      <c r="ITY3" s="1879"/>
      <c r="ITZ3" s="1879"/>
      <c r="IUA3" s="1879"/>
      <c r="IUB3" s="1879"/>
      <c r="IUC3" s="1879"/>
      <c r="IUD3" s="1879"/>
      <c r="IUE3" s="1879"/>
      <c r="IUF3" s="1879"/>
      <c r="IUG3" s="1879"/>
      <c r="IUH3" s="1879"/>
      <c r="IUI3" s="1879"/>
      <c r="IUJ3" s="1879"/>
      <c r="IUK3" s="1879"/>
      <c r="IUL3" s="1879"/>
      <c r="IUM3" s="1879"/>
      <c r="IUN3" s="1879"/>
      <c r="IUO3" s="1879"/>
      <c r="IUP3" s="1879"/>
      <c r="IUQ3" s="1879"/>
      <c r="IUR3" s="1879"/>
      <c r="IUS3" s="1879"/>
      <c r="IUT3" s="1879"/>
      <c r="IUU3" s="1879"/>
      <c r="IUV3" s="1879"/>
      <c r="IUW3" s="1879"/>
      <c r="IUX3" s="1879"/>
      <c r="IUY3" s="1879"/>
      <c r="IUZ3" s="1879"/>
      <c r="IVA3" s="1879"/>
      <c r="IVB3" s="1879"/>
      <c r="IVC3" s="1879"/>
      <c r="IVD3" s="1879"/>
      <c r="IVE3" s="1879"/>
      <c r="IVF3" s="1879"/>
      <c r="IVG3" s="1879"/>
      <c r="IVH3" s="1879"/>
      <c r="IVI3" s="1879"/>
      <c r="IVJ3" s="1879"/>
      <c r="IVK3" s="1879"/>
      <c r="IVL3" s="1879"/>
      <c r="IVM3" s="1879"/>
      <c r="IVN3" s="1879"/>
      <c r="IVO3" s="1879"/>
      <c r="IVP3" s="1879"/>
      <c r="IVQ3" s="1879"/>
      <c r="IVR3" s="1879"/>
      <c r="IVS3" s="1879"/>
      <c r="IVT3" s="1879"/>
      <c r="IVU3" s="1879"/>
      <c r="IVV3" s="1879"/>
      <c r="IVW3" s="1879"/>
      <c r="IVX3" s="1879"/>
      <c r="IVY3" s="1879"/>
      <c r="IVZ3" s="1879"/>
      <c r="IWA3" s="1879"/>
      <c r="IWB3" s="1879"/>
      <c r="IWC3" s="1879"/>
      <c r="IWD3" s="1879"/>
      <c r="IWE3" s="1879"/>
      <c r="IWF3" s="1879"/>
      <c r="IWG3" s="1879"/>
      <c r="IWH3" s="1879"/>
      <c r="IWI3" s="1879"/>
      <c r="IWJ3" s="1879"/>
      <c r="IWK3" s="1879"/>
      <c r="IWL3" s="1879"/>
      <c r="IWM3" s="1879"/>
      <c r="IWN3" s="1879"/>
      <c r="IWO3" s="1879"/>
      <c r="IWP3" s="1879"/>
      <c r="IWQ3" s="1879"/>
      <c r="IWR3" s="1879"/>
      <c r="IWS3" s="1879"/>
      <c r="IWT3" s="1879"/>
      <c r="IWU3" s="1879"/>
      <c r="IWV3" s="1879"/>
      <c r="IWW3" s="1879"/>
      <c r="IWX3" s="1879"/>
      <c r="IWY3" s="1879"/>
      <c r="IWZ3" s="1879"/>
      <c r="IXA3" s="1879"/>
      <c r="IXB3" s="1879"/>
      <c r="IXC3" s="1879"/>
      <c r="IXD3" s="1879"/>
      <c r="IXE3" s="1879"/>
      <c r="IXF3" s="1879"/>
      <c r="IXG3" s="1879"/>
      <c r="IXH3" s="1879"/>
      <c r="IXI3" s="1879"/>
      <c r="IXJ3" s="1879"/>
      <c r="IXK3" s="1879"/>
      <c r="IXL3" s="1879"/>
      <c r="IXM3" s="1879"/>
      <c r="IXN3" s="1879"/>
      <c r="IXO3" s="1879"/>
      <c r="IXP3" s="1879"/>
      <c r="IXQ3" s="1879"/>
      <c r="IXR3" s="1879"/>
      <c r="IXS3" s="1879"/>
      <c r="IXT3" s="1879"/>
      <c r="IXU3" s="1879"/>
      <c r="IXV3" s="1879"/>
      <c r="IXW3" s="1879"/>
      <c r="IXX3" s="1879"/>
      <c r="IXY3" s="1879"/>
      <c r="IXZ3" s="1879"/>
      <c r="IYA3" s="1879"/>
      <c r="IYB3" s="1879"/>
      <c r="IYC3" s="1879"/>
      <c r="IYD3" s="1879"/>
      <c r="IYE3" s="1879"/>
      <c r="IYF3" s="1879"/>
      <c r="IYG3" s="1879"/>
      <c r="IYH3" s="1879"/>
      <c r="IYI3" s="1879"/>
      <c r="IYJ3" s="1879"/>
      <c r="IYK3" s="1879"/>
      <c r="IYL3" s="1879"/>
      <c r="IYM3" s="1879"/>
      <c r="IYN3" s="1879"/>
      <c r="IYO3" s="1879"/>
      <c r="IYP3" s="1879"/>
      <c r="IYQ3" s="1879"/>
      <c r="IYR3" s="1879"/>
      <c r="IYS3" s="1879"/>
      <c r="IYT3" s="1879"/>
      <c r="IYU3" s="1879"/>
      <c r="IYV3" s="1879"/>
      <c r="IYW3" s="1879"/>
      <c r="IYX3" s="1879"/>
      <c r="IYY3" s="1879"/>
      <c r="IYZ3" s="1879"/>
      <c r="IZA3" s="1879"/>
      <c r="IZB3" s="1879"/>
      <c r="IZC3" s="1879"/>
      <c r="IZD3" s="1879"/>
      <c r="IZE3" s="1879"/>
      <c r="IZF3" s="1879"/>
      <c r="IZG3" s="1879"/>
      <c r="IZH3" s="1879"/>
      <c r="IZI3" s="1879"/>
      <c r="IZJ3" s="1879"/>
      <c r="IZK3" s="1879"/>
      <c r="IZL3" s="1879"/>
      <c r="IZM3" s="1879"/>
      <c r="IZN3" s="1879"/>
      <c r="IZO3" s="1879"/>
      <c r="IZP3" s="1879"/>
      <c r="IZQ3" s="1879"/>
      <c r="IZR3" s="1879"/>
      <c r="IZS3" s="1879"/>
      <c r="IZT3" s="1879"/>
      <c r="IZU3" s="1879"/>
      <c r="IZV3" s="1879"/>
      <c r="IZW3" s="1879"/>
      <c r="IZX3" s="1879"/>
      <c r="IZY3" s="1879"/>
      <c r="IZZ3" s="1879"/>
      <c r="JAA3" s="1879"/>
      <c r="JAB3" s="1879"/>
      <c r="JAC3" s="1879"/>
      <c r="JAD3" s="1879"/>
      <c r="JAE3" s="1879"/>
      <c r="JAF3" s="1879"/>
      <c r="JAG3" s="1879"/>
      <c r="JAH3" s="1879"/>
      <c r="JAI3" s="1879"/>
      <c r="JAJ3" s="1879"/>
      <c r="JAK3" s="1879"/>
      <c r="JAL3" s="1879"/>
      <c r="JAM3" s="1879"/>
      <c r="JAN3" s="1879"/>
      <c r="JAO3" s="1879"/>
      <c r="JAP3" s="1879"/>
      <c r="JAQ3" s="1879"/>
      <c r="JAR3" s="1879"/>
      <c r="JAS3" s="1879"/>
      <c r="JAT3" s="1879"/>
      <c r="JAU3" s="1879"/>
      <c r="JAV3" s="1879"/>
      <c r="JAW3" s="1879"/>
      <c r="JAX3" s="1879"/>
      <c r="JAY3" s="1879"/>
      <c r="JAZ3" s="1879"/>
      <c r="JBA3" s="1879"/>
      <c r="JBB3" s="1879"/>
      <c r="JBC3" s="1879"/>
      <c r="JBD3" s="1879"/>
      <c r="JBE3" s="1879"/>
      <c r="JBF3" s="1879"/>
      <c r="JBG3" s="1879"/>
      <c r="JBH3" s="1879"/>
      <c r="JBI3" s="1879"/>
      <c r="JBJ3" s="1879"/>
      <c r="JBK3" s="1879"/>
      <c r="JBL3" s="1879"/>
      <c r="JBM3" s="1879"/>
      <c r="JBN3" s="1879"/>
      <c r="JBO3" s="1879"/>
      <c r="JBP3" s="1879"/>
      <c r="JBQ3" s="1879"/>
      <c r="JBR3" s="1879"/>
      <c r="JBS3" s="1879"/>
      <c r="JBT3" s="1879"/>
      <c r="JBU3" s="1879"/>
      <c r="JBV3" s="1879"/>
      <c r="JBW3" s="1879"/>
      <c r="JBX3" s="1879"/>
      <c r="JBY3" s="1879"/>
      <c r="JBZ3" s="1879"/>
      <c r="JCA3" s="1879"/>
      <c r="JCB3" s="1879"/>
      <c r="JCC3" s="1879"/>
      <c r="JCD3" s="1879"/>
      <c r="JCE3" s="1879"/>
      <c r="JCF3" s="1879"/>
      <c r="JCG3" s="1879"/>
      <c r="JCH3" s="1879"/>
      <c r="JCI3" s="1879"/>
      <c r="JCJ3" s="1879"/>
      <c r="JCK3" s="1879"/>
      <c r="JCL3" s="1879"/>
      <c r="JCM3" s="1879"/>
      <c r="JCN3" s="1879"/>
      <c r="JCO3" s="1879"/>
      <c r="JCP3" s="1879"/>
      <c r="JCQ3" s="1879"/>
      <c r="JCR3" s="1879"/>
      <c r="JCS3" s="1879"/>
      <c r="JCT3" s="1879"/>
      <c r="JCU3" s="1879"/>
      <c r="JCV3" s="1879"/>
      <c r="JCW3" s="1879"/>
      <c r="JCX3" s="1879"/>
      <c r="JCY3" s="1879"/>
      <c r="JCZ3" s="1879"/>
      <c r="JDA3" s="1879"/>
      <c r="JDB3" s="1879"/>
      <c r="JDC3" s="1879"/>
      <c r="JDD3" s="1879"/>
      <c r="JDE3" s="1879"/>
      <c r="JDF3" s="1879"/>
      <c r="JDG3" s="1879"/>
      <c r="JDH3" s="1879"/>
      <c r="JDI3" s="1879"/>
      <c r="JDJ3" s="1879"/>
      <c r="JDK3" s="1879"/>
      <c r="JDL3" s="1879"/>
      <c r="JDM3" s="1879"/>
      <c r="JDN3" s="1879"/>
      <c r="JDO3" s="1879"/>
      <c r="JDP3" s="1879"/>
      <c r="JDQ3" s="1879"/>
      <c r="JDR3" s="1879"/>
      <c r="JDS3" s="1879"/>
      <c r="JDT3" s="1879"/>
      <c r="JDU3" s="1879"/>
      <c r="JDV3" s="1879"/>
      <c r="JDW3" s="1879"/>
      <c r="JDX3" s="1879"/>
      <c r="JDY3" s="1879"/>
      <c r="JDZ3" s="1879"/>
      <c r="JEA3" s="1879"/>
      <c r="JEB3" s="1879"/>
      <c r="JEC3" s="1879"/>
      <c r="JED3" s="1879"/>
      <c r="JEE3" s="1879"/>
      <c r="JEF3" s="1879"/>
      <c r="JEG3" s="1879"/>
      <c r="JEH3" s="1879"/>
      <c r="JEI3" s="1879"/>
      <c r="JEJ3" s="1879"/>
      <c r="JEK3" s="1879"/>
      <c r="JEL3" s="1879"/>
      <c r="JEM3" s="1879"/>
      <c r="JEN3" s="1879"/>
      <c r="JEO3" s="1879"/>
      <c r="JEP3" s="1879"/>
      <c r="JEQ3" s="1879"/>
      <c r="JER3" s="1879"/>
      <c r="JES3" s="1879"/>
      <c r="JET3" s="1879"/>
      <c r="JEU3" s="1879"/>
      <c r="JEV3" s="1879"/>
      <c r="JEW3" s="1879"/>
      <c r="JEX3" s="1879"/>
      <c r="JEY3" s="1879"/>
      <c r="JEZ3" s="1879"/>
      <c r="JFA3" s="1879"/>
      <c r="JFB3" s="1879"/>
      <c r="JFC3" s="1879"/>
      <c r="JFD3" s="1879"/>
      <c r="JFE3" s="1879"/>
      <c r="JFF3" s="1879"/>
      <c r="JFG3" s="1879"/>
      <c r="JFH3" s="1879"/>
      <c r="JFI3" s="1879"/>
      <c r="JFJ3" s="1879"/>
      <c r="JFK3" s="1879"/>
      <c r="JFL3" s="1879"/>
      <c r="JFM3" s="1879"/>
      <c r="JFN3" s="1879"/>
      <c r="JFO3" s="1879"/>
      <c r="JFP3" s="1879"/>
      <c r="JFQ3" s="1879"/>
      <c r="JFR3" s="1879"/>
      <c r="JFS3" s="1879"/>
      <c r="JFT3" s="1879"/>
      <c r="JFU3" s="1879"/>
      <c r="JFV3" s="1879"/>
      <c r="JFW3" s="1879"/>
      <c r="JFX3" s="1879"/>
      <c r="JFY3" s="1879"/>
      <c r="JFZ3" s="1879"/>
      <c r="JGA3" s="1879"/>
      <c r="JGB3" s="1879"/>
      <c r="JGC3" s="1879"/>
      <c r="JGD3" s="1879"/>
      <c r="JGE3" s="1879"/>
      <c r="JGF3" s="1879"/>
      <c r="JGG3" s="1879"/>
      <c r="JGH3" s="1879"/>
      <c r="JGI3" s="1879"/>
      <c r="JGJ3" s="1879"/>
      <c r="JGK3" s="1879"/>
      <c r="JGL3" s="1879"/>
      <c r="JGM3" s="1879"/>
      <c r="JGN3" s="1879"/>
      <c r="JGO3" s="1879"/>
      <c r="JGP3" s="1879"/>
      <c r="JGQ3" s="1879"/>
      <c r="JGR3" s="1879"/>
      <c r="JGS3" s="1879"/>
      <c r="JGT3" s="1879"/>
      <c r="JGU3" s="1879"/>
      <c r="JGV3" s="1879"/>
      <c r="JGW3" s="1879"/>
      <c r="JGX3" s="1879"/>
      <c r="JGY3" s="1879"/>
      <c r="JGZ3" s="1879"/>
      <c r="JHA3" s="1879"/>
      <c r="JHB3" s="1879"/>
      <c r="JHC3" s="1879"/>
      <c r="JHD3" s="1879"/>
      <c r="JHE3" s="1879"/>
      <c r="JHF3" s="1879"/>
      <c r="JHG3" s="1879"/>
      <c r="JHH3" s="1879"/>
      <c r="JHI3" s="1879"/>
      <c r="JHJ3" s="1879"/>
      <c r="JHK3" s="1879"/>
      <c r="JHL3" s="1879"/>
      <c r="JHM3" s="1879"/>
      <c r="JHN3" s="1879"/>
      <c r="JHO3" s="1879"/>
      <c r="JHP3" s="1879"/>
      <c r="JHQ3" s="1879"/>
      <c r="JHR3" s="1879"/>
      <c r="JHS3" s="1879"/>
      <c r="JHT3" s="1879"/>
      <c r="JHU3" s="1879"/>
      <c r="JHV3" s="1879"/>
      <c r="JHW3" s="1879"/>
      <c r="JHX3" s="1879"/>
      <c r="JHY3" s="1879"/>
      <c r="JHZ3" s="1879"/>
      <c r="JIA3" s="1879"/>
      <c r="JIB3" s="1879"/>
      <c r="JIC3" s="1879"/>
      <c r="JID3" s="1879"/>
      <c r="JIE3" s="1879"/>
      <c r="JIF3" s="1879"/>
      <c r="JIG3" s="1879"/>
      <c r="JIH3" s="1879"/>
      <c r="JII3" s="1879"/>
      <c r="JIJ3" s="1879"/>
      <c r="JIK3" s="1879"/>
      <c r="JIL3" s="1879"/>
      <c r="JIM3" s="1879"/>
      <c r="JIN3" s="1879"/>
      <c r="JIO3" s="1879"/>
      <c r="JIP3" s="1879"/>
      <c r="JIQ3" s="1879"/>
      <c r="JIR3" s="1879"/>
      <c r="JIS3" s="1879"/>
      <c r="JIT3" s="1879"/>
      <c r="JIU3" s="1879"/>
      <c r="JIV3" s="1879"/>
      <c r="JIW3" s="1879"/>
      <c r="JIX3" s="1879"/>
      <c r="JIY3" s="1879"/>
      <c r="JIZ3" s="1879"/>
      <c r="JJA3" s="1879"/>
      <c r="JJB3" s="1879"/>
      <c r="JJC3" s="1879"/>
      <c r="JJD3" s="1879"/>
      <c r="JJE3" s="1879"/>
      <c r="JJF3" s="1879"/>
      <c r="JJG3" s="1879"/>
      <c r="JJH3" s="1879"/>
      <c r="JJI3" s="1879"/>
      <c r="JJJ3" s="1879"/>
      <c r="JJK3" s="1879"/>
      <c r="JJL3" s="1879"/>
      <c r="JJM3" s="1879"/>
      <c r="JJN3" s="1879"/>
      <c r="JJO3" s="1879"/>
      <c r="JJP3" s="1879"/>
      <c r="JJQ3" s="1879"/>
      <c r="JJR3" s="1879"/>
      <c r="JJS3" s="1879"/>
      <c r="JJT3" s="1879"/>
      <c r="JJU3" s="1879"/>
      <c r="JJV3" s="1879"/>
      <c r="JJW3" s="1879"/>
      <c r="JJX3" s="1879"/>
      <c r="JJY3" s="1879"/>
      <c r="JJZ3" s="1879"/>
      <c r="JKA3" s="1879"/>
      <c r="JKB3" s="1879"/>
      <c r="JKC3" s="1879"/>
      <c r="JKD3" s="1879"/>
      <c r="JKE3" s="1879"/>
      <c r="JKF3" s="1879"/>
      <c r="JKG3" s="1879"/>
      <c r="JKH3" s="1879"/>
      <c r="JKI3" s="1879"/>
      <c r="JKJ3" s="1879"/>
      <c r="JKK3" s="1879"/>
      <c r="JKL3" s="1879"/>
      <c r="JKM3" s="1879"/>
      <c r="JKN3" s="1879"/>
      <c r="JKO3" s="1879"/>
      <c r="JKP3" s="1879"/>
      <c r="JKQ3" s="1879"/>
      <c r="JKR3" s="1879"/>
      <c r="JKS3" s="1879"/>
      <c r="JKT3" s="1879"/>
      <c r="JKU3" s="1879"/>
      <c r="JKV3" s="1879"/>
      <c r="JKW3" s="1879"/>
      <c r="JKX3" s="1879"/>
      <c r="JKY3" s="1879"/>
      <c r="JKZ3" s="1879"/>
      <c r="JLA3" s="1879"/>
      <c r="JLB3" s="1879"/>
      <c r="JLC3" s="1879"/>
      <c r="JLD3" s="1879"/>
      <c r="JLE3" s="1879"/>
      <c r="JLF3" s="1879"/>
      <c r="JLG3" s="1879"/>
      <c r="JLH3" s="1879"/>
      <c r="JLI3" s="1879"/>
      <c r="JLJ3" s="1879"/>
      <c r="JLK3" s="1879"/>
      <c r="JLL3" s="1879"/>
      <c r="JLM3" s="1879"/>
      <c r="JLN3" s="1879"/>
      <c r="JLO3" s="1879"/>
      <c r="JLP3" s="1879"/>
      <c r="JLQ3" s="1879"/>
      <c r="JLR3" s="1879"/>
      <c r="JLS3" s="1879"/>
      <c r="JLT3" s="1879"/>
      <c r="JLU3" s="1879"/>
      <c r="JLV3" s="1879"/>
      <c r="JLW3" s="1879"/>
      <c r="JLX3" s="1879"/>
      <c r="JLY3" s="1879"/>
      <c r="JLZ3" s="1879"/>
      <c r="JMA3" s="1879"/>
      <c r="JMB3" s="1879"/>
      <c r="JMC3" s="1879"/>
      <c r="JMD3" s="1879"/>
      <c r="JME3" s="1879"/>
      <c r="JMF3" s="1879"/>
      <c r="JMG3" s="1879"/>
      <c r="JMH3" s="1879"/>
      <c r="JMI3" s="1879"/>
      <c r="JMJ3" s="1879"/>
      <c r="JMK3" s="1879"/>
      <c r="JML3" s="1879"/>
      <c r="JMM3" s="1879"/>
      <c r="JMN3" s="1879"/>
      <c r="JMO3" s="1879"/>
      <c r="JMP3" s="1879"/>
      <c r="JMQ3" s="1879"/>
      <c r="JMR3" s="1879"/>
      <c r="JMS3" s="1879"/>
      <c r="JMT3" s="1879"/>
      <c r="JMU3" s="1879"/>
      <c r="JMV3" s="1879"/>
      <c r="JMW3" s="1879"/>
      <c r="JMX3" s="1879"/>
      <c r="JMY3" s="1879"/>
      <c r="JMZ3" s="1879"/>
      <c r="JNA3" s="1879"/>
      <c r="JNB3" s="1879"/>
      <c r="JNC3" s="1879"/>
      <c r="JND3" s="1879"/>
      <c r="JNE3" s="1879"/>
      <c r="JNF3" s="1879"/>
      <c r="JNG3" s="1879"/>
      <c r="JNH3" s="1879"/>
      <c r="JNI3" s="1879"/>
      <c r="JNJ3" s="1879"/>
      <c r="JNK3" s="1879"/>
      <c r="JNL3" s="1879"/>
      <c r="JNM3" s="1879"/>
      <c r="JNN3" s="1879"/>
      <c r="JNO3" s="1879"/>
      <c r="JNP3" s="1879"/>
      <c r="JNQ3" s="1879"/>
      <c r="JNR3" s="1879"/>
      <c r="JNS3" s="1879"/>
      <c r="JNT3" s="1879"/>
      <c r="JNU3" s="1879"/>
      <c r="JNV3" s="1879"/>
      <c r="JNW3" s="1879"/>
      <c r="JNX3" s="1879"/>
      <c r="JNY3" s="1879"/>
      <c r="JNZ3" s="1879"/>
      <c r="JOA3" s="1879"/>
      <c r="JOB3" s="1879"/>
      <c r="JOC3" s="1879"/>
      <c r="JOD3" s="1879"/>
      <c r="JOE3" s="1879"/>
      <c r="JOF3" s="1879"/>
      <c r="JOG3" s="1879"/>
      <c r="JOH3" s="1879"/>
      <c r="JOI3" s="1879"/>
      <c r="JOJ3" s="1879"/>
      <c r="JOK3" s="1879"/>
      <c r="JOL3" s="1879"/>
      <c r="JOM3" s="1879"/>
      <c r="JON3" s="1879"/>
      <c r="JOO3" s="1879"/>
      <c r="JOP3" s="1879"/>
      <c r="JOQ3" s="1879"/>
      <c r="JOR3" s="1879"/>
      <c r="JOS3" s="1879"/>
      <c r="JOT3" s="1879"/>
      <c r="JOU3" s="1879"/>
      <c r="JOV3" s="1879"/>
      <c r="JOW3" s="1879"/>
      <c r="JOX3" s="1879"/>
      <c r="JOY3" s="1879"/>
      <c r="JOZ3" s="1879"/>
      <c r="JPA3" s="1879"/>
      <c r="JPB3" s="1879"/>
      <c r="JPC3" s="1879"/>
      <c r="JPD3" s="1879"/>
      <c r="JPE3" s="1879"/>
      <c r="JPF3" s="1879"/>
      <c r="JPG3" s="1879"/>
      <c r="JPH3" s="1879"/>
      <c r="JPI3" s="1879"/>
      <c r="JPJ3" s="1879"/>
      <c r="JPK3" s="1879"/>
      <c r="JPL3" s="1879"/>
      <c r="JPM3" s="1879"/>
      <c r="JPN3" s="1879"/>
      <c r="JPO3" s="1879"/>
      <c r="JPP3" s="1879"/>
      <c r="JPQ3" s="1879"/>
      <c r="JPR3" s="1879"/>
      <c r="JPS3" s="1879"/>
      <c r="JPT3" s="1879"/>
      <c r="JPU3" s="1879"/>
      <c r="JPV3" s="1879"/>
      <c r="JPW3" s="1879"/>
      <c r="JPX3" s="1879"/>
      <c r="JPY3" s="1879"/>
      <c r="JPZ3" s="1879"/>
      <c r="JQA3" s="1879"/>
      <c r="JQB3" s="1879"/>
      <c r="JQC3" s="1879"/>
      <c r="JQD3" s="1879"/>
      <c r="JQE3" s="1879"/>
      <c r="JQF3" s="1879"/>
      <c r="JQG3" s="1879"/>
      <c r="JQH3" s="1879"/>
      <c r="JQI3" s="1879"/>
      <c r="JQJ3" s="1879"/>
      <c r="JQK3" s="1879"/>
      <c r="JQL3" s="1879"/>
      <c r="JQM3" s="1879"/>
      <c r="JQN3" s="1879"/>
      <c r="JQO3" s="1879"/>
      <c r="JQP3" s="1879"/>
      <c r="JQQ3" s="1879"/>
      <c r="JQR3" s="1879"/>
      <c r="JQS3" s="1879"/>
      <c r="JQT3" s="1879"/>
      <c r="JQU3" s="1879"/>
      <c r="JQV3" s="1879"/>
      <c r="JQW3" s="1879"/>
      <c r="JQX3" s="1879"/>
      <c r="JQY3" s="1879"/>
      <c r="JQZ3" s="1879"/>
      <c r="JRA3" s="1879"/>
      <c r="JRB3" s="1879"/>
      <c r="JRC3" s="1879"/>
      <c r="JRD3" s="1879"/>
      <c r="JRE3" s="1879"/>
      <c r="JRF3" s="1879"/>
      <c r="JRG3" s="1879"/>
      <c r="JRH3" s="1879"/>
      <c r="JRI3" s="1879"/>
      <c r="JRJ3" s="1879"/>
      <c r="JRK3" s="1879"/>
      <c r="JRL3" s="1879"/>
      <c r="JRM3" s="1879"/>
      <c r="JRN3" s="1879"/>
      <c r="JRO3" s="1879"/>
      <c r="JRP3" s="1879"/>
      <c r="JRQ3" s="1879"/>
      <c r="JRR3" s="1879"/>
      <c r="JRS3" s="1879"/>
      <c r="JRT3" s="1879"/>
      <c r="JRU3" s="1879"/>
      <c r="JRV3" s="1879"/>
      <c r="JRW3" s="1879"/>
      <c r="JRX3" s="1879"/>
      <c r="JRY3" s="1879"/>
      <c r="JRZ3" s="1879"/>
      <c r="JSA3" s="1879"/>
      <c r="JSB3" s="1879"/>
      <c r="JSC3" s="1879"/>
      <c r="JSD3" s="1879"/>
      <c r="JSE3" s="1879"/>
      <c r="JSF3" s="1879"/>
      <c r="JSG3" s="1879"/>
      <c r="JSH3" s="1879"/>
      <c r="JSI3" s="1879"/>
      <c r="JSJ3" s="1879"/>
      <c r="JSK3" s="1879"/>
      <c r="JSL3" s="1879"/>
      <c r="JSM3" s="1879"/>
      <c r="JSN3" s="1879"/>
      <c r="JSO3" s="1879"/>
      <c r="JSP3" s="1879"/>
      <c r="JSQ3" s="1879"/>
      <c r="JSR3" s="1879"/>
      <c r="JSS3" s="1879"/>
      <c r="JST3" s="1879"/>
      <c r="JSU3" s="1879"/>
      <c r="JSV3" s="1879"/>
      <c r="JSW3" s="1879"/>
      <c r="JSX3" s="1879"/>
      <c r="JSY3" s="1879"/>
      <c r="JSZ3" s="1879"/>
      <c r="JTA3" s="1879"/>
      <c r="JTB3" s="1879"/>
      <c r="JTC3" s="1879"/>
      <c r="JTD3" s="1879"/>
      <c r="JTE3" s="1879"/>
      <c r="JTF3" s="1879"/>
      <c r="JTG3" s="1879"/>
      <c r="JTH3" s="1879"/>
      <c r="JTI3" s="1879"/>
      <c r="JTJ3" s="1879"/>
      <c r="JTK3" s="1879"/>
      <c r="JTL3" s="1879"/>
      <c r="JTM3" s="1879"/>
      <c r="JTN3" s="1879"/>
      <c r="JTO3" s="1879"/>
      <c r="JTP3" s="1879"/>
      <c r="JTQ3" s="1879"/>
      <c r="JTR3" s="1879"/>
      <c r="JTS3" s="1879"/>
      <c r="JTT3" s="1879"/>
      <c r="JTU3" s="1879"/>
      <c r="JTV3" s="1879"/>
      <c r="JTW3" s="1879"/>
      <c r="JTX3" s="1879"/>
      <c r="JTY3" s="1879"/>
      <c r="JTZ3" s="1879"/>
      <c r="JUA3" s="1879"/>
      <c r="JUB3" s="1879"/>
      <c r="JUC3" s="1879"/>
      <c r="JUD3" s="1879"/>
      <c r="JUE3" s="1879"/>
      <c r="JUF3" s="1879"/>
      <c r="JUG3" s="1879"/>
      <c r="JUH3" s="1879"/>
      <c r="JUI3" s="1879"/>
      <c r="JUJ3" s="1879"/>
      <c r="JUK3" s="1879"/>
      <c r="JUL3" s="1879"/>
      <c r="JUM3" s="1879"/>
      <c r="JUN3" s="1879"/>
      <c r="JUO3" s="1879"/>
      <c r="JUP3" s="1879"/>
      <c r="JUQ3" s="1879"/>
      <c r="JUR3" s="1879"/>
      <c r="JUS3" s="1879"/>
      <c r="JUT3" s="1879"/>
      <c r="JUU3" s="1879"/>
      <c r="JUV3" s="1879"/>
      <c r="JUW3" s="1879"/>
      <c r="JUX3" s="1879"/>
      <c r="JUY3" s="1879"/>
      <c r="JUZ3" s="1879"/>
      <c r="JVA3" s="1879"/>
      <c r="JVB3" s="1879"/>
      <c r="JVC3" s="1879"/>
      <c r="JVD3" s="1879"/>
      <c r="JVE3" s="1879"/>
      <c r="JVF3" s="1879"/>
      <c r="JVG3" s="1879"/>
      <c r="JVH3" s="1879"/>
      <c r="JVI3" s="1879"/>
      <c r="JVJ3" s="1879"/>
      <c r="JVK3" s="1879"/>
      <c r="JVL3" s="1879"/>
      <c r="JVM3" s="1879"/>
      <c r="JVN3" s="1879"/>
      <c r="JVO3" s="1879"/>
      <c r="JVP3" s="1879"/>
      <c r="JVQ3" s="1879"/>
      <c r="JVR3" s="1879"/>
      <c r="JVS3" s="1879"/>
      <c r="JVT3" s="1879"/>
      <c r="JVU3" s="1879"/>
      <c r="JVV3" s="1879"/>
      <c r="JVW3" s="1879"/>
      <c r="JVX3" s="1879"/>
      <c r="JVY3" s="1879"/>
      <c r="JVZ3" s="1879"/>
      <c r="JWA3" s="1879"/>
      <c r="JWB3" s="1879"/>
      <c r="JWC3" s="1879"/>
      <c r="JWD3" s="1879"/>
      <c r="JWE3" s="1879"/>
      <c r="JWF3" s="1879"/>
      <c r="JWG3" s="1879"/>
      <c r="JWH3" s="1879"/>
      <c r="JWI3" s="1879"/>
      <c r="JWJ3" s="1879"/>
      <c r="JWK3" s="1879"/>
      <c r="JWL3" s="1879"/>
      <c r="JWM3" s="1879"/>
      <c r="JWN3" s="1879"/>
      <c r="JWO3" s="1879"/>
      <c r="JWP3" s="1879"/>
      <c r="JWQ3" s="1879"/>
      <c r="JWR3" s="1879"/>
      <c r="JWS3" s="1879"/>
      <c r="JWT3" s="1879"/>
      <c r="JWU3" s="1879"/>
      <c r="JWV3" s="1879"/>
      <c r="JWW3" s="1879"/>
      <c r="JWX3" s="1879"/>
      <c r="JWY3" s="1879"/>
      <c r="JWZ3" s="1879"/>
      <c r="JXA3" s="1879"/>
      <c r="JXB3" s="1879"/>
      <c r="JXC3" s="1879"/>
      <c r="JXD3" s="1879"/>
      <c r="JXE3" s="1879"/>
      <c r="JXF3" s="1879"/>
      <c r="JXG3" s="1879"/>
      <c r="JXH3" s="1879"/>
      <c r="JXI3" s="1879"/>
      <c r="JXJ3" s="1879"/>
      <c r="JXK3" s="1879"/>
      <c r="JXL3" s="1879"/>
      <c r="JXM3" s="1879"/>
      <c r="JXN3" s="1879"/>
      <c r="JXO3" s="1879"/>
      <c r="JXP3" s="1879"/>
      <c r="JXQ3" s="1879"/>
      <c r="JXR3" s="1879"/>
      <c r="JXS3" s="1879"/>
      <c r="JXT3" s="1879"/>
      <c r="JXU3" s="1879"/>
      <c r="JXV3" s="1879"/>
      <c r="JXW3" s="1879"/>
      <c r="JXX3" s="1879"/>
      <c r="JXY3" s="1879"/>
      <c r="JXZ3" s="1879"/>
      <c r="JYA3" s="1879"/>
      <c r="JYB3" s="1879"/>
      <c r="JYC3" s="1879"/>
      <c r="JYD3" s="1879"/>
      <c r="JYE3" s="1879"/>
      <c r="JYF3" s="1879"/>
      <c r="JYG3" s="1879"/>
      <c r="JYH3" s="1879"/>
      <c r="JYI3" s="1879"/>
      <c r="JYJ3" s="1879"/>
      <c r="JYK3" s="1879"/>
      <c r="JYL3" s="1879"/>
      <c r="JYM3" s="1879"/>
      <c r="JYN3" s="1879"/>
      <c r="JYO3" s="1879"/>
      <c r="JYP3" s="1879"/>
      <c r="JYQ3" s="1879"/>
      <c r="JYR3" s="1879"/>
      <c r="JYS3" s="1879"/>
      <c r="JYT3" s="1879"/>
      <c r="JYU3" s="1879"/>
      <c r="JYV3" s="1879"/>
      <c r="JYW3" s="1879"/>
      <c r="JYX3" s="1879"/>
      <c r="JYY3" s="1879"/>
      <c r="JYZ3" s="1879"/>
      <c r="JZA3" s="1879"/>
      <c r="JZB3" s="1879"/>
      <c r="JZC3" s="1879"/>
      <c r="JZD3" s="1879"/>
      <c r="JZE3" s="1879"/>
      <c r="JZF3" s="1879"/>
      <c r="JZG3" s="1879"/>
      <c r="JZH3" s="1879"/>
      <c r="JZI3" s="1879"/>
      <c r="JZJ3" s="1879"/>
      <c r="JZK3" s="1879"/>
      <c r="JZL3" s="1879"/>
      <c r="JZM3" s="1879"/>
      <c r="JZN3" s="1879"/>
      <c r="JZO3" s="1879"/>
      <c r="JZP3" s="1879"/>
      <c r="JZQ3" s="1879"/>
      <c r="JZR3" s="1879"/>
      <c r="JZS3" s="1879"/>
      <c r="JZT3" s="1879"/>
      <c r="JZU3" s="1879"/>
      <c r="JZV3" s="1879"/>
      <c r="JZW3" s="1879"/>
      <c r="JZX3" s="1879"/>
      <c r="JZY3" s="1879"/>
      <c r="JZZ3" s="1879"/>
      <c r="KAA3" s="1879"/>
      <c r="KAB3" s="1879"/>
      <c r="KAC3" s="1879"/>
      <c r="KAD3" s="1879"/>
      <c r="KAE3" s="1879"/>
      <c r="KAF3" s="1879"/>
      <c r="KAG3" s="1879"/>
      <c r="KAH3" s="1879"/>
      <c r="KAI3" s="1879"/>
      <c r="KAJ3" s="1879"/>
      <c r="KAK3" s="1879"/>
      <c r="KAL3" s="1879"/>
      <c r="KAM3" s="1879"/>
      <c r="KAN3" s="1879"/>
      <c r="KAO3" s="1879"/>
      <c r="KAP3" s="1879"/>
      <c r="KAQ3" s="1879"/>
      <c r="KAR3" s="1879"/>
      <c r="KAS3" s="1879"/>
      <c r="KAT3" s="1879"/>
      <c r="KAU3" s="1879"/>
      <c r="KAV3" s="1879"/>
      <c r="KAW3" s="1879"/>
      <c r="KAX3" s="1879"/>
      <c r="KAY3" s="1879"/>
      <c r="KAZ3" s="1879"/>
      <c r="KBA3" s="1879"/>
      <c r="KBB3" s="1879"/>
      <c r="KBC3" s="1879"/>
      <c r="KBD3" s="1879"/>
      <c r="KBE3" s="1879"/>
      <c r="KBF3" s="1879"/>
      <c r="KBG3" s="1879"/>
      <c r="KBH3" s="1879"/>
      <c r="KBI3" s="1879"/>
      <c r="KBJ3" s="1879"/>
      <c r="KBK3" s="1879"/>
      <c r="KBL3" s="1879"/>
      <c r="KBM3" s="1879"/>
      <c r="KBN3" s="1879"/>
      <c r="KBO3" s="1879"/>
      <c r="KBP3" s="1879"/>
      <c r="KBQ3" s="1879"/>
      <c r="KBR3" s="1879"/>
      <c r="KBS3" s="1879"/>
      <c r="KBT3" s="1879"/>
      <c r="KBU3" s="1879"/>
      <c r="KBV3" s="1879"/>
      <c r="KBW3" s="1879"/>
      <c r="KBX3" s="1879"/>
      <c r="KBY3" s="1879"/>
      <c r="KBZ3" s="1879"/>
      <c r="KCA3" s="1879"/>
      <c r="KCB3" s="1879"/>
      <c r="KCC3" s="1879"/>
      <c r="KCD3" s="1879"/>
      <c r="KCE3" s="1879"/>
      <c r="KCF3" s="1879"/>
      <c r="KCG3" s="1879"/>
      <c r="KCH3" s="1879"/>
      <c r="KCI3" s="1879"/>
      <c r="KCJ3" s="1879"/>
      <c r="KCK3" s="1879"/>
      <c r="KCL3" s="1879"/>
      <c r="KCM3" s="1879"/>
      <c r="KCN3" s="1879"/>
      <c r="KCO3" s="1879"/>
      <c r="KCP3" s="1879"/>
      <c r="KCQ3" s="1879"/>
      <c r="KCR3" s="1879"/>
      <c r="KCS3" s="1879"/>
      <c r="KCT3" s="1879"/>
      <c r="KCU3" s="1879"/>
      <c r="KCV3" s="1879"/>
      <c r="KCW3" s="1879"/>
      <c r="KCX3" s="1879"/>
      <c r="KCY3" s="1879"/>
      <c r="KCZ3" s="1879"/>
      <c r="KDA3" s="1879"/>
      <c r="KDB3" s="1879"/>
      <c r="KDC3" s="1879"/>
      <c r="KDD3" s="1879"/>
      <c r="KDE3" s="1879"/>
      <c r="KDF3" s="1879"/>
      <c r="KDG3" s="1879"/>
      <c r="KDH3" s="1879"/>
      <c r="KDI3" s="1879"/>
      <c r="KDJ3" s="1879"/>
      <c r="KDK3" s="1879"/>
      <c r="KDL3" s="1879"/>
      <c r="KDM3" s="1879"/>
      <c r="KDN3" s="1879"/>
      <c r="KDO3" s="1879"/>
      <c r="KDP3" s="1879"/>
      <c r="KDQ3" s="1879"/>
      <c r="KDR3" s="1879"/>
      <c r="KDS3" s="1879"/>
      <c r="KDT3" s="1879"/>
      <c r="KDU3" s="1879"/>
      <c r="KDV3" s="1879"/>
      <c r="KDW3" s="1879"/>
      <c r="KDX3" s="1879"/>
      <c r="KDY3" s="1879"/>
      <c r="KDZ3" s="1879"/>
      <c r="KEA3" s="1879"/>
      <c r="KEB3" s="1879"/>
      <c r="KEC3" s="1879"/>
      <c r="KED3" s="1879"/>
      <c r="KEE3" s="1879"/>
      <c r="KEF3" s="1879"/>
      <c r="KEG3" s="1879"/>
      <c r="KEH3" s="1879"/>
      <c r="KEI3" s="1879"/>
      <c r="KEJ3" s="1879"/>
      <c r="KEK3" s="1879"/>
      <c r="KEL3" s="1879"/>
      <c r="KEM3" s="1879"/>
      <c r="KEN3" s="1879"/>
      <c r="KEO3" s="1879"/>
      <c r="KEP3" s="1879"/>
      <c r="KEQ3" s="1879"/>
      <c r="KER3" s="1879"/>
      <c r="KES3" s="1879"/>
      <c r="KET3" s="1879"/>
      <c r="KEU3" s="1879"/>
      <c r="KEV3" s="1879"/>
      <c r="KEW3" s="1879"/>
      <c r="KEX3" s="1879"/>
      <c r="KEY3" s="1879"/>
      <c r="KEZ3" s="1879"/>
      <c r="KFA3" s="1879"/>
      <c r="KFB3" s="1879"/>
      <c r="KFC3" s="1879"/>
      <c r="KFD3" s="1879"/>
      <c r="KFE3" s="1879"/>
      <c r="KFF3" s="1879"/>
      <c r="KFG3" s="1879"/>
      <c r="KFH3" s="1879"/>
      <c r="KFI3" s="1879"/>
      <c r="KFJ3" s="1879"/>
      <c r="KFK3" s="1879"/>
      <c r="KFL3" s="1879"/>
      <c r="KFM3" s="1879"/>
      <c r="KFN3" s="1879"/>
      <c r="KFO3" s="1879"/>
      <c r="KFP3" s="1879"/>
      <c r="KFQ3" s="1879"/>
      <c r="KFR3" s="1879"/>
      <c r="KFS3" s="1879"/>
      <c r="KFT3" s="1879"/>
      <c r="KFU3" s="1879"/>
      <c r="KFV3" s="1879"/>
      <c r="KFW3" s="1879"/>
      <c r="KFX3" s="1879"/>
      <c r="KFY3" s="1879"/>
      <c r="KFZ3" s="1879"/>
      <c r="KGA3" s="1879"/>
      <c r="KGB3" s="1879"/>
      <c r="KGC3" s="1879"/>
      <c r="KGD3" s="1879"/>
      <c r="KGE3" s="1879"/>
      <c r="KGF3" s="1879"/>
      <c r="KGG3" s="1879"/>
      <c r="KGH3" s="1879"/>
      <c r="KGI3" s="1879"/>
      <c r="KGJ3" s="1879"/>
      <c r="KGK3" s="1879"/>
      <c r="KGL3" s="1879"/>
      <c r="KGM3" s="1879"/>
      <c r="KGN3" s="1879"/>
      <c r="KGO3" s="1879"/>
      <c r="KGP3" s="1879"/>
      <c r="KGQ3" s="1879"/>
      <c r="KGR3" s="1879"/>
      <c r="KGS3" s="1879"/>
      <c r="KGT3" s="1879"/>
      <c r="KGU3" s="1879"/>
      <c r="KGV3" s="1879"/>
      <c r="KGW3" s="1879"/>
      <c r="KGX3" s="1879"/>
      <c r="KGY3" s="1879"/>
      <c r="KGZ3" s="1879"/>
      <c r="KHA3" s="1879"/>
      <c r="KHB3" s="1879"/>
      <c r="KHC3" s="1879"/>
      <c r="KHD3" s="1879"/>
      <c r="KHE3" s="1879"/>
      <c r="KHF3" s="1879"/>
      <c r="KHG3" s="1879"/>
      <c r="KHH3" s="1879"/>
      <c r="KHI3" s="1879"/>
      <c r="KHJ3" s="1879"/>
      <c r="KHK3" s="1879"/>
      <c r="KHL3" s="1879"/>
      <c r="KHM3" s="1879"/>
      <c r="KHN3" s="1879"/>
      <c r="KHO3" s="1879"/>
      <c r="KHP3" s="1879"/>
      <c r="KHQ3" s="1879"/>
      <c r="KHR3" s="1879"/>
      <c r="KHS3" s="1879"/>
      <c r="KHT3" s="1879"/>
      <c r="KHU3" s="1879"/>
      <c r="KHV3" s="1879"/>
      <c r="KHW3" s="1879"/>
      <c r="KHX3" s="1879"/>
      <c r="KHY3" s="1879"/>
      <c r="KHZ3" s="1879"/>
      <c r="KIA3" s="1879"/>
      <c r="KIB3" s="1879"/>
      <c r="KIC3" s="1879"/>
      <c r="KID3" s="1879"/>
      <c r="KIE3" s="1879"/>
      <c r="KIF3" s="1879"/>
      <c r="KIG3" s="1879"/>
      <c r="KIH3" s="1879"/>
      <c r="KII3" s="1879"/>
      <c r="KIJ3" s="1879"/>
      <c r="KIK3" s="1879"/>
      <c r="KIL3" s="1879"/>
      <c r="KIM3" s="1879"/>
      <c r="KIN3" s="1879"/>
      <c r="KIO3" s="1879"/>
      <c r="KIP3" s="1879"/>
      <c r="KIQ3" s="1879"/>
      <c r="KIR3" s="1879"/>
      <c r="KIS3" s="1879"/>
      <c r="KIT3" s="1879"/>
      <c r="KIU3" s="1879"/>
      <c r="KIV3" s="1879"/>
      <c r="KIW3" s="1879"/>
      <c r="KIX3" s="1879"/>
      <c r="KIY3" s="1879"/>
      <c r="KIZ3" s="1879"/>
      <c r="KJA3" s="1879"/>
      <c r="KJB3" s="1879"/>
      <c r="KJC3" s="1879"/>
      <c r="KJD3" s="1879"/>
      <c r="KJE3" s="1879"/>
      <c r="KJF3" s="1879"/>
      <c r="KJG3" s="1879"/>
      <c r="KJH3" s="1879"/>
      <c r="KJI3" s="1879"/>
      <c r="KJJ3" s="1879"/>
      <c r="KJK3" s="1879"/>
      <c r="KJL3" s="1879"/>
      <c r="KJM3" s="1879"/>
      <c r="KJN3" s="1879"/>
      <c r="KJO3" s="1879"/>
      <c r="KJP3" s="1879"/>
      <c r="KJQ3" s="1879"/>
      <c r="KJR3" s="1879"/>
      <c r="KJS3" s="1879"/>
      <c r="KJT3" s="1879"/>
      <c r="KJU3" s="1879"/>
      <c r="KJV3" s="1879"/>
      <c r="KJW3" s="1879"/>
      <c r="KJX3" s="1879"/>
      <c r="KJY3" s="1879"/>
      <c r="KJZ3" s="1879"/>
      <c r="KKA3" s="1879"/>
      <c r="KKB3" s="1879"/>
      <c r="KKC3" s="1879"/>
      <c r="KKD3" s="1879"/>
      <c r="KKE3" s="1879"/>
      <c r="KKF3" s="1879"/>
      <c r="KKG3" s="1879"/>
      <c r="KKH3" s="1879"/>
      <c r="KKI3" s="1879"/>
      <c r="KKJ3" s="1879"/>
      <c r="KKK3" s="1879"/>
      <c r="KKL3" s="1879"/>
      <c r="KKM3" s="1879"/>
      <c r="KKN3" s="1879"/>
      <c r="KKO3" s="1879"/>
      <c r="KKP3" s="1879"/>
      <c r="KKQ3" s="1879"/>
      <c r="KKR3" s="1879"/>
      <c r="KKS3" s="1879"/>
      <c r="KKT3" s="1879"/>
      <c r="KKU3" s="1879"/>
      <c r="KKV3" s="1879"/>
      <c r="KKW3" s="1879"/>
      <c r="KKX3" s="1879"/>
      <c r="KKY3" s="1879"/>
      <c r="KKZ3" s="1879"/>
      <c r="KLA3" s="1879"/>
      <c r="KLB3" s="1879"/>
      <c r="KLC3" s="1879"/>
      <c r="KLD3" s="1879"/>
      <c r="KLE3" s="1879"/>
      <c r="KLF3" s="1879"/>
      <c r="KLG3" s="1879"/>
      <c r="KLH3" s="1879"/>
      <c r="KLI3" s="1879"/>
      <c r="KLJ3" s="1879"/>
      <c r="KLK3" s="1879"/>
      <c r="KLL3" s="1879"/>
      <c r="KLM3" s="1879"/>
      <c r="KLN3" s="1879"/>
      <c r="KLO3" s="1879"/>
      <c r="KLP3" s="1879"/>
      <c r="KLQ3" s="1879"/>
      <c r="KLR3" s="1879"/>
      <c r="KLS3" s="1879"/>
      <c r="KLT3" s="1879"/>
      <c r="KLU3" s="1879"/>
      <c r="KLV3" s="1879"/>
      <c r="KLW3" s="1879"/>
      <c r="KLX3" s="1879"/>
      <c r="KLY3" s="1879"/>
      <c r="KLZ3" s="1879"/>
      <c r="KMA3" s="1879"/>
      <c r="KMB3" s="1879"/>
      <c r="KMC3" s="1879"/>
      <c r="KMD3" s="1879"/>
      <c r="KME3" s="1879"/>
      <c r="KMF3" s="1879"/>
      <c r="KMG3" s="1879"/>
      <c r="KMH3" s="1879"/>
      <c r="KMI3" s="1879"/>
      <c r="KMJ3" s="1879"/>
      <c r="KMK3" s="1879"/>
      <c r="KML3" s="1879"/>
      <c r="KMM3" s="1879"/>
      <c r="KMN3" s="1879"/>
      <c r="KMO3" s="1879"/>
      <c r="KMP3" s="1879"/>
      <c r="KMQ3" s="1879"/>
      <c r="KMR3" s="1879"/>
      <c r="KMS3" s="1879"/>
      <c r="KMT3" s="1879"/>
      <c r="KMU3" s="1879"/>
      <c r="KMV3" s="1879"/>
      <c r="KMW3" s="1879"/>
      <c r="KMX3" s="1879"/>
      <c r="KMY3" s="1879"/>
      <c r="KMZ3" s="1879"/>
      <c r="KNA3" s="1879"/>
      <c r="KNB3" s="1879"/>
      <c r="KNC3" s="1879"/>
      <c r="KND3" s="1879"/>
      <c r="KNE3" s="1879"/>
      <c r="KNF3" s="1879"/>
      <c r="KNG3" s="1879"/>
      <c r="KNH3" s="1879"/>
      <c r="KNI3" s="1879"/>
      <c r="KNJ3" s="1879"/>
      <c r="KNK3" s="1879"/>
      <c r="KNL3" s="1879"/>
      <c r="KNM3" s="1879"/>
      <c r="KNN3" s="1879"/>
      <c r="KNO3" s="1879"/>
      <c r="KNP3" s="1879"/>
      <c r="KNQ3" s="1879"/>
      <c r="KNR3" s="1879"/>
      <c r="KNS3" s="1879"/>
      <c r="KNT3" s="1879"/>
      <c r="KNU3" s="1879"/>
      <c r="KNV3" s="1879"/>
      <c r="KNW3" s="1879"/>
      <c r="KNX3" s="1879"/>
      <c r="KNY3" s="1879"/>
      <c r="KNZ3" s="1879"/>
      <c r="KOA3" s="1879"/>
      <c r="KOB3" s="1879"/>
      <c r="KOC3" s="1879"/>
      <c r="KOD3" s="1879"/>
      <c r="KOE3" s="1879"/>
      <c r="KOF3" s="1879"/>
      <c r="KOG3" s="1879"/>
      <c r="KOH3" s="1879"/>
      <c r="KOI3" s="1879"/>
      <c r="KOJ3" s="1879"/>
      <c r="KOK3" s="1879"/>
      <c r="KOL3" s="1879"/>
      <c r="KOM3" s="1879"/>
      <c r="KON3" s="1879"/>
      <c r="KOO3" s="1879"/>
      <c r="KOP3" s="1879"/>
      <c r="KOQ3" s="1879"/>
      <c r="KOR3" s="1879"/>
      <c r="KOS3" s="1879"/>
      <c r="KOT3" s="1879"/>
      <c r="KOU3" s="1879"/>
      <c r="KOV3" s="1879"/>
      <c r="KOW3" s="1879"/>
      <c r="KOX3" s="1879"/>
      <c r="KOY3" s="1879"/>
      <c r="KOZ3" s="1879"/>
      <c r="KPA3" s="1879"/>
      <c r="KPB3" s="1879"/>
      <c r="KPC3" s="1879"/>
      <c r="KPD3" s="1879"/>
      <c r="KPE3" s="1879"/>
      <c r="KPF3" s="1879"/>
      <c r="KPG3" s="1879"/>
      <c r="KPH3" s="1879"/>
      <c r="KPI3" s="1879"/>
      <c r="KPJ3" s="1879"/>
      <c r="KPK3" s="1879"/>
      <c r="KPL3" s="1879"/>
      <c r="KPM3" s="1879"/>
      <c r="KPN3" s="1879"/>
      <c r="KPO3" s="1879"/>
      <c r="KPP3" s="1879"/>
      <c r="KPQ3" s="1879"/>
      <c r="KPR3" s="1879"/>
      <c r="KPS3" s="1879"/>
      <c r="KPT3" s="1879"/>
      <c r="KPU3" s="1879"/>
      <c r="KPV3" s="1879"/>
      <c r="KPW3" s="1879"/>
      <c r="KPX3" s="1879"/>
      <c r="KPY3" s="1879"/>
      <c r="KPZ3" s="1879"/>
      <c r="KQA3" s="1879"/>
      <c r="KQB3" s="1879"/>
      <c r="KQC3" s="1879"/>
      <c r="KQD3" s="1879"/>
      <c r="KQE3" s="1879"/>
      <c r="KQF3" s="1879"/>
      <c r="KQG3" s="1879"/>
      <c r="KQH3" s="1879"/>
      <c r="KQI3" s="1879"/>
      <c r="KQJ3" s="1879"/>
      <c r="KQK3" s="1879"/>
      <c r="KQL3" s="1879"/>
      <c r="KQM3" s="1879"/>
      <c r="KQN3" s="1879"/>
      <c r="KQO3" s="1879"/>
      <c r="KQP3" s="1879"/>
      <c r="KQQ3" s="1879"/>
      <c r="KQR3" s="1879"/>
      <c r="KQS3" s="1879"/>
      <c r="KQT3" s="1879"/>
      <c r="KQU3" s="1879"/>
      <c r="KQV3" s="1879"/>
      <c r="KQW3" s="1879"/>
      <c r="KQX3" s="1879"/>
      <c r="KQY3" s="1879"/>
      <c r="KQZ3" s="1879"/>
      <c r="KRA3" s="1879"/>
      <c r="KRB3" s="1879"/>
      <c r="KRC3" s="1879"/>
      <c r="KRD3" s="1879"/>
      <c r="KRE3" s="1879"/>
      <c r="KRF3" s="1879"/>
      <c r="KRG3" s="1879"/>
      <c r="KRH3" s="1879"/>
      <c r="KRI3" s="1879"/>
      <c r="KRJ3" s="1879"/>
      <c r="KRK3" s="1879"/>
      <c r="KRL3" s="1879"/>
      <c r="KRM3" s="1879"/>
      <c r="KRN3" s="1879"/>
      <c r="KRO3" s="1879"/>
      <c r="KRP3" s="1879"/>
      <c r="KRQ3" s="1879"/>
      <c r="KRR3" s="1879"/>
      <c r="KRS3" s="1879"/>
      <c r="KRT3" s="1879"/>
      <c r="KRU3" s="1879"/>
      <c r="KRV3" s="1879"/>
      <c r="KRW3" s="1879"/>
      <c r="KRX3" s="1879"/>
      <c r="KRY3" s="1879"/>
      <c r="KRZ3" s="1879"/>
      <c r="KSA3" s="1879"/>
      <c r="KSB3" s="1879"/>
      <c r="KSC3" s="1879"/>
      <c r="KSD3" s="1879"/>
      <c r="KSE3" s="1879"/>
      <c r="KSF3" s="1879"/>
      <c r="KSG3" s="1879"/>
      <c r="KSH3" s="1879"/>
      <c r="KSI3" s="1879"/>
      <c r="KSJ3" s="1879"/>
      <c r="KSK3" s="1879"/>
      <c r="KSL3" s="1879"/>
      <c r="KSM3" s="1879"/>
      <c r="KSN3" s="1879"/>
      <c r="KSO3" s="1879"/>
      <c r="KSP3" s="1879"/>
      <c r="KSQ3" s="1879"/>
      <c r="KSR3" s="1879"/>
      <c r="KSS3" s="1879"/>
      <c r="KST3" s="1879"/>
      <c r="KSU3" s="1879"/>
      <c r="KSV3" s="1879"/>
      <c r="KSW3" s="1879"/>
      <c r="KSX3" s="1879"/>
      <c r="KSY3" s="1879"/>
      <c r="KSZ3" s="1879"/>
      <c r="KTA3" s="1879"/>
      <c r="KTB3" s="1879"/>
      <c r="KTC3" s="1879"/>
      <c r="KTD3" s="1879"/>
      <c r="KTE3" s="1879"/>
      <c r="KTF3" s="1879"/>
      <c r="KTG3" s="1879"/>
      <c r="KTH3" s="1879"/>
      <c r="KTI3" s="1879"/>
      <c r="KTJ3" s="1879"/>
      <c r="KTK3" s="1879"/>
      <c r="KTL3" s="1879"/>
      <c r="KTM3" s="1879"/>
      <c r="KTN3" s="1879"/>
      <c r="KTO3" s="1879"/>
      <c r="KTP3" s="1879"/>
      <c r="KTQ3" s="1879"/>
      <c r="KTR3" s="1879"/>
      <c r="KTS3" s="1879"/>
      <c r="KTT3" s="1879"/>
      <c r="KTU3" s="1879"/>
      <c r="KTV3" s="1879"/>
      <c r="KTW3" s="1879"/>
      <c r="KTX3" s="1879"/>
      <c r="KTY3" s="1879"/>
      <c r="KTZ3" s="1879"/>
      <c r="KUA3" s="1879"/>
      <c r="KUB3" s="1879"/>
      <c r="KUC3" s="1879"/>
      <c r="KUD3" s="1879"/>
      <c r="KUE3" s="1879"/>
      <c r="KUF3" s="1879"/>
      <c r="KUG3" s="1879"/>
      <c r="KUH3" s="1879"/>
      <c r="KUI3" s="1879"/>
      <c r="KUJ3" s="1879"/>
      <c r="KUK3" s="1879"/>
      <c r="KUL3" s="1879"/>
      <c r="KUM3" s="1879"/>
      <c r="KUN3" s="1879"/>
      <c r="KUO3" s="1879"/>
      <c r="KUP3" s="1879"/>
      <c r="KUQ3" s="1879"/>
      <c r="KUR3" s="1879"/>
      <c r="KUS3" s="1879"/>
      <c r="KUT3" s="1879"/>
      <c r="KUU3" s="1879"/>
      <c r="KUV3" s="1879"/>
      <c r="KUW3" s="1879"/>
      <c r="KUX3" s="1879"/>
      <c r="KUY3" s="1879"/>
      <c r="KUZ3" s="1879"/>
      <c r="KVA3" s="1879"/>
      <c r="KVB3" s="1879"/>
      <c r="KVC3" s="1879"/>
      <c r="KVD3" s="1879"/>
      <c r="KVE3" s="1879"/>
      <c r="KVF3" s="1879"/>
      <c r="KVG3" s="1879"/>
      <c r="KVH3" s="1879"/>
      <c r="KVI3" s="1879"/>
      <c r="KVJ3" s="1879"/>
      <c r="KVK3" s="1879"/>
      <c r="KVL3" s="1879"/>
      <c r="KVM3" s="1879"/>
      <c r="KVN3" s="1879"/>
      <c r="KVO3" s="1879"/>
      <c r="KVP3" s="1879"/>
      <c r="KVQ3" s="1879"/>
      <c r="KVR3" s="1879"/>
      <c r="KVS3" s="1879"/>
      <c r="KVT3" s="1879"/>
      <c r="KVU3" s="1879"/>
      <c r="KVV3" s="1879"/>
      <c r="KVW3" s="1879"/>
      <c r="KVX3" s="1879"/>
      <c r="KVY3" s="1879"/>
      <c r="KVZ3" s="1879"/>
      <c r="KWA3" s="1879"/>
      <c r="KWB3" s="1879"/>
      <c r="KWC3" s="1879"/>
      <c r="KWD3" s="1879"/>
      <c r="KWE3" s="1879"/>
      <c r="KWF3" s="1879"/>
      <c r="KWG3" s="1879"/>
      <c r="KWH3" s="1879"/>
      <c r="KWI3" s="1879"/>
      <c r="KWJ3" s="1879"/>
      <c r="KWK3" s="1879"/>
      <c r="KWL3" s="1879"/>
      <c r="KWM3" s="1879"/>
      <c r="KWN3" s="1879"/>
      <c r="KWO3" s="1879"/>
      <c r="KWP3" s="1879"/>
      <c r="KWQ3" s="1879"/>
      <c r="KWR3" s="1879"/>
      <c r="KWS3" s="1879"/>
      <c r="KWT3" s="1879"/>
      <c r="KWU3" s="1879"/>
      <c r="KWV3" s="1879"/>
      <c r="KWW3" s="1879"/>
      <c r="KWX3" s="1879"/>
      <c r="KWY3" s="1879"/>
      <c r="KWZ3" s="1879"/>
      <c r="KXA3" s="1879"/>
      <c r="KXB3" s="1879"/>
      <c r="KXC3" s="1879"/>
      <c r="KXD3" s="1879"/>
      <c r="KXE3" s="1879"/>
      <c r="KXF3" s="1879"/>
      <c r="KXG3" s="1879"/>
      <c r="KXH3" s="1879"/>
      <c r="KXI3" s="1879"/>
      <c r="KXJ3" s="1879"/>
      <c r="KXK3" s="1879"/>
      <c r="KXL3" s="1879"/>
      <c r="KXM3" s="1879"/>
      <c r="KXN3" s="1879"/>
      <c r="KXO3" s="1879"/>
      <c r="KXP3" s="1879"/>
      <c r="KXQ3" s="1879"/>
      <c r="KXR3" s="1879"/>
      <c r="KXS3" s="1879"/>
      <c r="KXT3" s="1879"/>
      <c r="KXU3" s="1879"/>
      <c r="KXV3" s="1879"/>
      <c r="KXW3" s="1879"/>
      <c r="KXX3" s="1879"/>
      <c r="KXY3" s="1879"/>
      <c r="KXZ3" s="1879"/>
      <c r="KYA3" s="1879"/>
      <c r="KYB3" s="1879"/>
      <c r="KYC3" s="1879"/>
      <c r="KYD3" s="1879"/>
      <c r="KYE3" s="1879"/>
      <c r="KYF3" s="1879"/>
      <c r="KYG3" s="1879"/>
      <c r="KYH3" s="1879"/>
      <c r="KYI3" s="1879"/>
      <c r="KYJ3" s="1879"/>
      <c r="KYK3" s="1879"/>
      <c r="KYL3" s="1879"/>
      <c r="KYM3" s="1879"/>
      <c r="KYN3" s="1879"/>
      <c r="KYO3" s="1879"/>
      <c r="KYP3" s="1879"/>
      <c r="KYQ3" s="1879"/>
      <c r="KYR3" s="1879"/>
      <c r="KYS3" s="1879"/>
      <c r="KYT3" s="1879"/>
      <c r="KYU3" s="1879"/>
      <c r="KYV3" s="1879"/>
      <c r="KYW3" s="1879"/>
      <c r="KYX3" s="1879"/>
      <c r="KYY3" s="1879"/>
      <c r="KYZ3" s="1879"/>
      <c r="KZA3" s="1879"/>
      <c r="KZB3" s="1879"/>
      <c r="KZC3" s="1879"/>
      <c r="KZD3" s="1879"/>
      <c r="KZE3" s="1879"/>
      <c r="KZF3" s="1879"/>
      <c r="KZG3" s="1879"/>
      <c r="KZH3" s="1879"/>
      <c r="KZI3" s="1879"/>
      <c r="KZJ3" s="1879"/>
      <c r="KZK3" s="1879"/>
      <c r="KZL3" s="1879"/>
      <c r="KZM3" s="1879"/>
      <c r="KZN3" s="1879"/>
      <c r="KZO3" s="1879"/>
      <c r="KZP3" s="1879"/>
      <c r="KZQ3" s="1879"/>
      <c r="KZR3" s="1879"/>
      <c r="KZS3" s="1879"/>
      <c r="KZT3" s="1879"/>
      <c r="KZU3" s="1879"/>
      <c r="KZV3" s="1879"/>
      <c r="KZW3" s="1879"/>
      <c r="KZX3" s="1879"/>
      <c r="KZY3" s="1879"/>
      <c r="KZZ3" s="1879"/>
      <c r="LAA3" s="1879"/>
      <c r="LAB3" s="1879"/>
      <c r="LAC3" s="1879"/>
      <c r="LAD3" s="1879"/>
      <c r="LAE3" s="1879"/>
      <c r="LAF3" s="1879"/>
      <c r="LAG3" s="1879"/>
      <c r="LAH3" s="1879"/>
      <c r="LAI3" s="1879"/>
      <c r="LAJ3" s="1879"/>
      <c r="LAK3" s="1879"/>
      <c r="LAL3" s="1879"/>
      <c r="LAM3" s="1879"/>
      <c r="LAN3" s="1879"/>
      <c r="LAO3" s="1879"/>
      <c r="LAP3" s="1879"/>
      <c r="LAQ3" s="1879"/>
      <c r="LAR3" s="1879"/>
      <c r="LAS3" s="1879"/>
      <c r="LAT3" s="1879"/>
      <c r="LAU3" s="1879"/>
      <c r="LAV3" s="1879"/>
      <c r="LAW3" s="1879"/>
      <c r="LAX3" s="1879"/>
      <c r="LAY3" s="1879"/>
      <c r="LAZ3" s="1879"/>
      <c r="LBA3" s="1879"/>
      <c r="LBB3" s="1879"/>
      <c r="LBC3" s="1879"/>
      <c r="LBD3" s="1879"/>
      <c r="LBE3" s="1879"/>
      <c r="LBF3" s="1879"/>
      <c r="LBG3" s="1879"/>
      <c r="LBH3" s="1879"/>
      <c r="LBI3" s="1879"/>
      <c r="LBJ3" s="1879"/>
      <c r="LBK3" s="1879"/>
      <c r="LBL3" s="1879"/>
      <c r="LBM3" s="1879"/>
      <c r="LBN3" s="1879"/>
      <c r="LBO3" s="1879"/>
      <c r="LBP3" s="1879"/>
      <c r="LBQ3" s="1879"/>
      <c r="LBR3" s="1879"/>
      <c r="LBS3" s="1879"/>
      <c r="LBT3" s="1879"/>
      <c r="LBU3" s="1879"/>
      <c r="LBV3" s="1879"/>
      <c r="LBW3" s="1879"/>
      <c r="LBX3" s="1879"/>
      <c r="LBY3" s="1879"/>
      <c r="LBZ3" s="1879"/>
      <c r="LCA3" s="1879"/>
      <c r="LCB3" s="1879"/>
      <c r="LCC3" s="1879"/>
      <c r="LCD3" s="1879"/>
      <c r="LCE3" s="1879"/>
      <c r="LCF3" s="1879"/>
      <c r="LCG3" s="1879"/>
      <c r="LCH3" s="1879"/>
      <c r="LCI3" s="1879"/>
      <c r="LCJ3" s="1879"/>
      <c r="LCK3" s="1879"/>
      <c r="LCL3" s="1879"/>
      <c r="LCM3" s="1879"/>
      <c r="LCN3" s="1879"/>
      <c r="LCO3" s="1879"/>
      <c r="LCP3" s="1879"/>
      <c r="LCQ3" s="1879"/>
      <c r="LCR3" s="1879"/>
      <c r="LCS3" s="1879"/>
      <c r="LCT3" s="1879"/>
      <c r="LCU3" s="1879"/>
      <c r="LCV3" s="1879"/>
      <c r="LCW3" s="1879"/>
      <c r="LCX3" s="1879"/>
      <c r="LCY3" s="1879"/>
      <c r="LCZ3" s="1879"/>
      <c r="LDA3" s="1879"/>
      <c r="LDB3" s="1879"/>
      <c r="LDC3" s="1879"/>
      <c r="LDD3" s="1879"/>
      <c r="LDE3" s="1879"/>
      <c r="LDF3" s="1879"/>
      <c r="LDG3" s="1879"/>
      <c r="LDH3" s="1879"/>
      <c r="LDI3" s="1879"/>
      <c r="LDJ3" s="1879"/>
      <c r="LDK3" s="1879"/>
      <c r="LDL3" s="1879"/>
      <c r="LDM3" s="1879"/>
      <c r="LDN3" s="1879"/>
      <c r="LDO3" s="1879"/>
      <c r="LDP3" s="1879"/>
      <c r="LDQ3" s="1879"/>
      <c r="LDR3" s="1879"/>
      <c r="LDS3" s="1879"/>
      <c r="LDT3" s="1879"/>
      <c r="LDU3" s="1879"/>
      <c r="LDV3" s="1879"/>
      <c r="LDW3" s="1879"/>
      <c r="LDX3" s="1879"/>
      <c r="LDY3" s="1879"/>
      <c r="LDZ3" s="1879"/>
      <c r="LEA3" s="1879"/>
      <c r="LEB3" s="1879"/>
      <c r="LEC3" s="1879"/>
      <c r="LED3" s="1879"/>
      <c r="LEE3" s="1879"/>
      <c r="LEF3" s="1879"/>
      <c r="LEG3" s="1879"/>
      <c r="LEH3" s="1879"/>
      <c r="LEI3" s="1879"/>
      <c r="LEJ3" s="1879"/>
      <c r="LEK3" s="1879"/>
      <c r="LEL3" s="1879"/>
      <c r="LEM3" s="1879"/>
      <c r="LEN3" s="1879"/>
      <c r="LEO3" s="1879"/>
      <c r="LEP3" s="1879"/>
      <c r="LEQ3" s="1879"/>
      <c r="LER3" s="1879"/>
      <c r="LES3" s="1879"/>
      <c r="LET3" s="1879"/>
      <c r="LEU3" s="1879"/>
      <c r="LEV3" s="1879"/>
      <c r="LEW3" s="1879"/>
      <c r="LEX3" s="1879"/>
      <c r="LEY3" s="1879"/>
      <c r="LEZ3" s="1879"/>
      <c r="LFA3" s="1879"/>
      <c r="LFB3" s="1879"/>
      <c r="LFC3" s="1879"/>
      <c r="LFD3" s="1879"/>
      <c r="LFE3" s="1879"/>
      <c r="LFF3" s="1879"/>
      <c r="LFG3" s="1879"/>
      <c r="LFH3" s="1879"/>
      <c r="LFI3" s="1879"/>
      <c r="LFJ3" s="1879"/>
      <c r="LFK3" s="1879"/>
      <c r="LFL3" s="1879"/>
      <c r="LFM3" s="1879"/>
      <c r="LFN3" s="1879"/>
      <c r="LFO3" s="1879"/>
      <c r="LFP3" s="1879"/>
      <c r="LFQ3" s="1879"/>
      <c r="LFR3" s="1879"/>
      <c r="LFS3" s="1879"/>
      <c r="LFT3" s="1879"/>
      <c r="LFU3" s="1879"/>
      <c r="LFV3" s="1879"/>
      <c r="LFW3" s="1879"/>
      <c r="LFX3" s="1879"/>
      <c r="LFY3" s="1879"/>
      <c r="LFZ3" s="1879"/>
      <c r="LGA3" s="1879"/>
      <c r="LGB3" s="1879"/>
      <c r="LGC3" s="1879"/>
      <c r="LGD3" s="1879"/>
      <c r="LGE3" s="1879"/>
      <c r="LGF3" s="1879"/>
      <c r="LGG3" s="1879"/>
      <c r="LGH3" s="1879"/>
      <c r="LGI3" s="1879"/>
      <c r="LGJ3" s="1879"/>
      <c r="LGK3" s="1879"/>
      <c r="LGL3" s="1879"/>
      <c r="LGM3" s="1879"/>
      <c r="LGN3" s="1879"/>
      <c r="LGO3" s="1879"/>
      <c r="LGP3" s="1879"/>
      <c r="LGQ3" s="1879"/>
      <c r="LGR3" s="1879"/>
      <c r="LGS3" s="1879"/>
      <c r="LGT3" s="1879"/>
      <c r="LGU3" s="1879"/>
      <c r="LGV3" s="1879"/>
      <c r="LGW3" s="1879"/>
      <c r="LGX3" s="1879"/>
      <c r="LGY3" s="1879"/>
      <c r="LGZ3" s="1879"/>
      <c r="LHA3" s="1879"/>
      <c r="LHB3" s="1879"/>
      <c r="LHC3" s="1879"/>
      <c r="LHD3" s="1879"/>
      <c r="LHE3" s="1879"/>
      <c r="LHF3" s="1879"/>
      <c r="LHG3" s="1879"/>
      <c r="LHH3" s="1879"/>
      <c r="LHI3" s="1879"/>
      <c r="LHJ3" s="1879"/>
      <c r="LHK3" s="1879"/>
      <c r="LHL3" s="1879"/>
      <c r="LHM3" s="1879"/>
      <c r="LHN3" s="1879"/>
      <c r="LHO3" s="1879"/>
      <c r="LHP3" s="1879"/>
      <c r="LHQ3" s="1879"/>
      <c r="LHR3" s="1879"/>
      <c r="LHS3" s="1879"/>
      <c r="LHT3" s="1879"/>
      <c r="LHU3" s="1879"/>
      <c r="LHV3" s="1879"/>
      <c r="LHW3" s="1879"/>
      <c r="LHX3" s="1879"/>
      <c r="LHY3" s="1879"/>
      <c r="LHZ3" s="1879"/>
      <c r="LIA3" s="1879"/>
      <c r="LIB3" s="1879"/>
      <c r="LIC3" s="1879"/>
      <c r="LID3" s="1879"/>
      <c r="LIE3" s="1879"/>
      <c r="LIF3" s="1879"/>
      <c r="LIG3" s="1879"/>
      <c r="LIH3" s="1879"/>
      <c r="LII3" s="1879"/>
      <c r="LIJ3" s="1879"/>
      <c r="LIK3" s="1879"/>
      <c r="LIL3" s="1879"/>
      <c r="LIM3" s="1879"/>
      <c r="LIN3" s="1879"/>
      <c r="LIO3" s="1879"/>
      <c r="LIP3" s="1879"/>
      <c r="LIQ3" s="1879"/>
      <c r="LIR3" s="1879"/>
      <c r="LIS3" s="1879"/>
      <c r="LIT3" s="1879"/>
      <c r="LIU3" s="1879"/>
      <c r="LIV3" s="1879"/>
      <c r="LIW3" s="1879"/>
      <c r="LIX3" s="1879"/>
      <c r="LIY3" s="1879"/>
      <c r="LIZ3" s="1879"/>
      <c r="LJA3" s="1879"/>
      <c r="LJB3" s="1879"/>
      <c r="LJC3" s="1879"/>
      <c r="LJD3" s="1879"/>
      <c r="LJE3" s="1879"/>
      <c r="LJF3" s="1879"/>
      <c r="LJG3" s="1879"/>
      <c r="LJH3" s="1879"/>
      <c r="LJI3" s="1879"/>
      <c r="LJJ3" s="1879"/>
      <c r="LJK3" s="1879"/>
      <c r="LJL3" s="1879"/>
      <c r="LJM3" s="1879"/>
      <c r="LJN3" s="1879"/>
      <c r="LJO3" s="1879"/>
      <c r="LJP3" s="1879"/>
      <c r="LJQ3" s="1879"/>
      <c r="LJR3" s="1879"/>
      <c r="LJS3" s="1879"/>
      <c r="LJT3" s="1879"/>
      <c r="LJU3" s="1879"/>
      <c r="LJV3" s="1879"/>
      <c r="LJW3" s="1879"/>
      <c r="LJX3" s="1879"/>
      <c r="LJY3" s="1879"/>
      <c r="LJZ3" s="1879"/>
      <c r="LKA3" s="1879"/>
      <c r="LKB3" s="1879"/>
      <c r="LKC3" s="1879"/>
      <c r="LKD3" s="1879"/>
      <c r="LKE3" s="1879"/>
      <c r="LKF3" s="1879"/>
      <c r="LKG3" s="1879"/>
      <c r="LKH3" s="1879"/>
      <c r="LKI3" s="1879"/>
      <c r="LKJ3" s="1879"/>
      <c r="LKK3" s="1879"/>
      <c r="LKL3" s="1879"/>
      <c r="LKM3" s="1879"/>
      <c r="LKN3" s="1879"/>
      <c r="LKO3" s="1879"/>
      <c r="LKP3" s="1879"/>
      <c r="LKQ3" s="1879"/>
      <c r="LKR3" s="1879"/>
      <c r="LKS3" s="1879"/>
      <c r="LKT3" s="1879"/>
      <c r="LKU3" s="1879"/>
      <c r="LKV3" s="1879"/>
      <c r="LKW3" s="1879"/>
      <c r="LKX3" s="1879"/>
      <c r="LKY3" s="1879"/>
      <c r="LKZ3" s="1879"/>
      <c r="LLA3" s="1879"/>
      <c r="LLB3" s="1879"/>
      <c r="LLC3" s="1879"/>
      <c r="LLD3" s="1879"/>
      <c r="LLE3" s="1879"/>
      <c r="LLF3" s="1879"/>
      <c r="LLG3" s="1879"/>
      <c r="LLH3" s="1879"/>
      <c r="LLI3" s="1879"/>
      <c r="LLJ3" s="1879"/>
      <c r="LLK3" s="1879"/>
      <c r="LLL3" s="1879"/>
      <c r="LLM3" s="1879"/>
      <c r="LLN3" s="1879"/>
      <c r="LLO3" s="1879"/>
      <c r="LLP3" s="1879"/>
      <c r="LLQ3" s="1879"/>
      <c r="LLR3" s="1879"/>
      <c r="LLS3" s="1879"/>
      <c r="LLT3" s="1879"/>
      <c r="LLU3" s="1879"/>
      <c r="LLV3" s="1879"/>
      <c r="LLW3" s="1879"/>
      <c r="LLX3" s="1879"/>
      <c r="LLY3" s="1879"/>
      <c r="LLZ3" s="1879"/>
      <c r="LMA3" s="1879"/>
      <c r="LMB3" s="1879"/>
      <c r="LMC3" s="1879"/>
      <c r="LMD3" s="1879"/>
      <c r="LME3" s="1879"/>
      <c r="LMF3" s="1879"/>
      <c r="LMG3" s="1879"/>
      <c r="LMH3" s="1879"/>
      <c r="LMI3" s="1879"/>
      <c r="LMJ3" s="1879"/>
      <c r="LMK3" s="1879"/>
      <c r="LML3" s="1879"/>
      <c r="LMM3" s="1879"/>
      <c r="LMN3" s="1879"/>
      <c r="LMO3" s="1879"/>
      <c r="LMP3" s="1879"/>
      <c r="LMQ3" s="1879"/>
      <c r="LMR3" s="1879"/>
      <c r="LMS3" s="1879"/>
      <c r="LMT3" s="1879"/>
      <c r="LMU3" s="1879"/>
      <c r="LMV3" s="1879"/>
      <c r="LMW3" s="1879"/>
      <c r="LMX3" s="1879"/>
      <c r="LMY3" s="1879"/>
      <c r="LMZ3" s="1879"/>
      <c r="LNA3" s="1879"/>
      <c r="LNB3" s="1879"/>
      <c r="LNC3" s="1879"/>
      <c r="LND3" s="1879"/>
      <c r="LNE3" s="1879"/>
      <c r="LNF3" s="1879"/>
      <c r="LNG3" s="1879"/>
      <c r="LNH3" s="1879"/>
      <c r="LNI3" s="1879"/>
      <c r="LNJ3" s="1879"/>
      <c r="LNK3" s="1879"/>
      <c r="LNL3" s="1879"/>
      <c r="LNM3" s="1879"/>
      <c r="LNN3" s="1879"/>
      <c r="LNO3" s="1879"/>
      <c r="LNP3" s="1879"/>
      <c r="LNQ3" s="1879"/>
      <c r="LNR3" s="1879"/>
      <c r="LNS3" s="1879"/>
      <c r="LNT3" s="1879"/>
      <c r="LNU3" s="1879"/>
      <c r="LNV3" s="1879"/>
      <c r="LNW3" s="1879"/>
      <c r="LNX3" s="1879"/>
      <c r="LNY3" s="1879"/>
      <c r="LNZ3" s="1879"/>
      <c r="LOA3" s="1879"/>
      <c r="LOB3" s="1879"/>
      <c r="LOC3" s="1879"/>
      <c r="LOD3" s="1879"/>
      <c r="LOE3" s="1879"/>
      <c r="LOF3" s="1879"/>
      <c r="LOG3" s="1879"/>
      <c r="LOH3" s="1879"/>
      <c r="LOI3" s="1879"/>
      <c r="LOJ3" s="1879"/>
      <c r="LOK3" s="1879"/>
      <c r="LOL3" s="1879"/>
      <c r="LOM3" s="1879"/>
      <c r="LON3" s="1879"/>
      <c r="LOO3" s="1879"/>
      <c r="LOP3" s="1879"/>
      <c r="LOQ3" s="1879"/>
      <c r="LOR3" s="1879"/>
      <c r="LOS3" s="1879"/>
      <c r="LOT3" s="1879"/>
      <c r="LOU3" s="1879"/>
      <c r="LOV3" s="1879"/>
      <c r="LOW3" s="1879"/>
      <c r="LOX3" s="1879"/>
      <c r="LOY3" s="1879"/>
      <c r="LOZ3" s="1879"/>
      <c r="LPA3" s="1879"/>
      <c r="LPB3" s="1879"/>
      <c r="LPC3" s="1879"/>
      <c r="LPD3" s="1879"/>
      <c r="LPE3" s="1879"/>
      <c r="LPF3" s="1879"/>
      <c r="LPG3" s="1879"/>
      <c r="LPH3" s="1879"/>
      <c r="LPI3" s="1879"/>
      <c r="LPJ3" s="1879"/>
      <c r="LPK3" s="1879"/>
      <c r="LPL3" s="1879"/>
      <c r="LPM3" s="1879"/>
      <c r="LPN3" s="1879"/>
      <c r="LPO3" s="1879"/>
      <c r="LPP3" s="1879"/>
      <c r="LPQ3" s="1879"/>
      <c r="LPR3" s="1879"/>
      <c r="LPS3" s="1879"/>
      <c r="LPT3" s="1879"/>
      <c r="LPU3" s="1879"/>
      <c r="LPV3" s="1879"/>
      <c r="LPW3" s="1879"/>
      <c r="LPX3" s="1879"/>
      <c r="LPY3" s="1879"/>
      <c r="LPZ3" s="1879"/>
      <c r="LQA3" s="1879"/>
      <c r="LQB3" s="1879"/>
      <c r="LQC3" s="1879"/>
      <c r="LQD3" s="1879"/>
      <c r="LQE3" s="1879"/>
      <c r="LQF3" s="1879"/>
      <c r="LQG3" s="1879"/>
      <c r="LQH3" s="1879"/>
      <c r="LQI3" s="1879"/>
      <c r="LQJ3" s="1879"/>
      <c r="LQK3" s="1879"/>
      <c r="LQL3" s="1879"/>
      <c r="LQM3" s="1879"/>
      <c r="LQN3" s="1879"/>
      <c r="LQO3" s="1879"/>
      <c r="LQP3" s="1879"/>
      <c r="LQQ3" s="1879"/>
      <c r="LQR3" s="1879"/>
      <c r="LQS3" s="1879"/>
      <c r="LQT3" s="1879"/>
      <c r="LQU3" s="1879"/>
      <c r="LQV3" s="1879"/>
      <c r="LQW3" s="1879"/>
      <c r="LQX3" s="1879"/>
      <c r="LQY3" s="1879"/>
      <c r="LQZ3" s="1879"/>
      <c r="LRA3" s="1879"/>
      <c r="LRB3" s="1879"/>
      <c r="LRC3" s="1879"/>
      <c r="LRD3" s="1879"/>
      <c r="LRE3" s="1879"/>
      <c r="LRF3" s="1879"/>
      <c r="LRG3" s="1879"/>
      <c r="LRH3" s="1879"/>
      <c r="LRI3" s="1879"/>
      <c r="LRJ3" s="1879"/>
      <c r="LRK3" s="1879"/>
      <c r="LRL3" s="1879"/>
      <c r="LRM3" s="1879"/>
      <c r="LRN3" s="1879"/>
      <c r="LRO3" s="1879"/>
      <c r="LRP3" s="1879"/>
      <c r="LRQ3" s="1879"/>
      <c r="LRR3" s="1879"/>
      <c r="LRS3" s="1879"/>
      <c r="LRT3" s="1879"/>
      <c r="LRU3" s="1879"/>
      <c r="LRV3" s="1879"/>
      <c r="LRW3" s="1879"/>
      <c r="LRX3" s="1879"/>
      <c r="LRY3" s="1879"/>
      <c r="LRZ3" s="1879"/>
      <c r="LSA3" s="1879"/>
      <c r="LSB3" s="1879"/>
      <c r="LSC3" s="1879"/>
      <c r="LSD3" s="1879"/>
      <c r="LSE3" s="1879"/>
      <c r="LSF3" s="1879"/>
      <c r="LSG3" s="1879"/>
      <c r="LSH3" s="1879"/>
      <c r="LSI3" s="1879"/>
      <c r="LSJ3" s="1879"/>
      <c r="LSK3" s="1879"/>
      <c r="LSL3" s="1879"/>
      <c r="LSM3" s="1879"/>
      <c r="LSN3" s="1879"/>
      <c r="LSO3" s="1879"/>
      <c r="LSP3" s="1879"/>
      <c r="LSQ3" s="1879"/>
      <c r="LSR3" s="1879"/>
      <c r="LSS3" s="1879"/>
      <c r="LST3" s="1879"/>
      <c r="LSU3" s="1879"/>
      <c r="LSV3" s="1879"/>
      <c r="LSW3" s="1879"/>
      <c r="LSX3" s="1879"/>
      <c r="LSY3" s="1879"/>
      <c r="LSZ3" s="1879"/>
      <c r="LTA3" s="1879"/>
      <c r="LTB3" s="1879"/>
      <c r="LTC3" s="1879"/>
      <c r="LTD3" s="1879"/>
      <c r="LTE3" s="1879"/>
      <c r="LTF3" s="1879"/>
      <c r="LTG3" s="1879"/>
      <c r="LTH3" s="1879"/>
      <c r="LTI3" s="1879"/>
      <c r="LTJ3" s="1879"/>
      <c r="LTK3" s="1879"/>
      <c r="LTL3" s="1879"/>
      <c r="LTM3" s="1879"/>
      <c r="LTN3" s="1879"/>
      <c r="LTO3" s="1879"/>
      <c r="LTP3" s="1879"/>
      <c r="LTQ3" s="1879"/>
      <c r="LTR3" s="1879"/>
      <c r="LTS3" s="1879"/>
      <c r="LTT3" s="1879"/>
      <c r="LTU3" s="1879"/>
      <c r="LTV3" s="1879"/>
      <c r="LTW3" s="1879"/>
      <c r="LTX3" s="1879"/>
      <c r="LTY3" s="1879"/>
      <c r="LTZ3" s="1879"/>
      <c r="LUA3" s="1879"/>
      <c r="LUB3" s="1879"/>
      <c r="LUC3" s="1879"/>
      <c r="LUD3" s="1879"/>
      <c r="LUE3" s="1879"/>
      <c r="LUF3" s="1879"/>
      <c r="LUG3" s="1879"/>
      <c r="LUH3" s="1879"/>
      <c r="LUI3" s="1879"/>
      <c r="LUJ3" s="1879"/>
      <c r="LUK3" s="1879"/>
      <c r="LUL3" s="1879"/>
      <c r="LUM3" s="1879"/>
      <c r="LUN3" s="1879"/>
      <c r="LUO3" s="1879"/>
      <c r="LUP3" s="1879"/>
      <c r="LUQ3" s="1879"/>
      <c r="LUR3" s="1879"/>
      <c r="LUS3" s="1879"/>
      <c r="LUT3" s="1879"/>
      <c r="LUU3" s="1879"/>
      <c r="LUV3" s="1879"/>
      <c r="LUW3" s="1879"/>
      <c r="LUX3" s="1879"/>
      <c r="LUY3" s="1879"/>
      <c r="LUZ3" s="1879"/>
      <c r="LVA3" s="1879"/>
      <c r="LVB3" s="1879"/>
      <c r="LVC3" s="1879"/>
      <c r="LVD3" s="1879"/>
      <c r="LVE3" s="1879"/>
      <c r="LVF3" s="1879"/>
      <c r="LVG3" s="1879"/>
      <c r="LVH3" s="1879"/>
      <c r="LVI3" s="1879"/>
      <c r="LVJ3" s="1879"/>
      <c r="LVK3" s="1879"/>
      <c r="LVL3" s="1879"/>
      <c r="LVM3" s="1879"/>
      <c r="LVN3" s="1879"/>
      <c r="LVO3" s="1879"/>
      <c r="LVP3" s="1879"/>
      <c r="LVQ3" s="1879"/>
      <c r="LVR3" s="1879"/>
      <c r="LVS3" s="1879"/>
      <c r="LVT3" s="1879"/>
      <c r="LVU3" s="1879"/>
      <c r="LVV3" s="1879"/>
      <c r="LVW3" s="1879"/>
      <c r="LVX3" s="1879"/>
      <c r="LVY3" s="1879"/>
      <c r="LVZ3" s="1879"/>
      <c r="LWA3" s="1879"/>
      <c r="LWB3" s="1879"/>
      <c r="LWC3" s="1879"/>
      <c r="LWD3" s="1879"/>
      <c r="LWE3" s="1879"/>
      <c r="LWF3" s="1879"/>
      <c r="LWG3" s="1879"/>
      <c r="LWH3" s="1879"/>
      <c r="LWI3" s="1879"/>
      <c r="LWJ3" s="1879"/>
      <c r="LWK3" s="1879"/>
      <c r="LWL3" s="1879"/>
      <c r="LWM3" s="1879"/>
      <c r="LWN3" s="1879"/>
      <c r="LWO3" s="1879"/>
      <c r="LWP3" s="1879"/>
      <c r="LWQ3" s="1879"/>
      <c r="LWR3" s="1879"/>
      <c r="LWS3" s="1879"/>
      <c r="LWT3" s="1879"/>
      <c r="LWU3" s="1879"/>
      <c r="LWV3" s="1879"/>
      <c r="LWW3" s="1879"/>
      <c r="LWX3" s="1879"/>
      <c r="LWY3" s="1879"/>
      <c r="LWZ3" s="1879"/>
      <c r="LXA3" s="1879"/>
      <c r="LXB3" s="1879"/>
      <c r="LXC3" s="1879"/>
      <c r="LXD3" s="1879"/>
      <c r="LXE3" s="1879"/>
      <c r="LXF3" s="1879"/>
      <c r="LXG3" s="1879"/>
      <c r="LXH3" s="1879"/>
      <c r="LXI3" s="1879"/>
      <c r="LXJ3" s="1879"/>
      <c r="LXK3" s="1879"/>
      <c r="LXL3" s="1879"/>
      <c r="LXM3" s="1879"/>
      <c r="LXN3" s="1879"/>
      <c r="LXO3" s="1879"/>
      <c r="LXP3" s="1879"/>
      <c r="LXQ3" s="1879"/>
      <c r="LXR3" s="1879"/>
      <c r="LXS3" s="1879"/>
      <c r="LXT3" s="1879"/>
      <c r="LXU3" s="1879"/>
      <c r="LXV3" s="1879"/>
      <c r="LXW3" s="1879"/>
      <c r="LXX3" s="1879"/>
      <c r="LXY3" s="1879"/>
      <c r="LXZ3" s="1879"/>
      <c r="LYA3" s="1879"/>
      <c r="LYB3" s="1879"/>
      <c r="LYC3" s="1879"/>
      <c r="LYD3" s="1879"/>
      <c r="LYE3" s="1879"/>
      <c r="LYF3" s="1879"/>
      <c r="LYG3" s="1879"/>
      <c r="LYH3" s="1879"/>
      <c r="LYI3" s="1879"/>
      <c r="LYJ3" s="1879"/>
      <c r="LYK3" s="1879"/>
      <c r="LYL3" s="1879"/>
      <c r="LYM3" s="1879"/>
      <c r="LYN3" s="1879"/>
      <c r="LYO3" s="1879"/>
      <c r="LYP3" s="1879"/>
      <c r="LYQ3" s="1879"/>
      <c r="LYR3" s="1879"/>
      <c r="LYS3" s="1879"/>
      <c r="LYT3" s="1879"/>
      <c r="LYU3" s="1879"/>
      <c r="LYV3" s="1879"/>
      <c r="LYW3" s="1879"/>
      <c r="LYX3" s="1879"/>
      <c r="LYY3" s="1879"/>
      <c r="LYZ3" s="1879"/>
      <c r="LZA3" s="1879"/>
      <c r="LZB3" s="1879"/>
      <c r="LZC3" s="1879"/>
      <c r="LZD3" s="1879"/>
      <c r="LZE3" s="1879"/>
      <c r="LZF3" s="1879"/>
      <c r="LZG3" s="1879"/>
      <c r="LZH3" s="1879"/>
      <c r="LZI3" s="1879"/>
      <c r="LZJ3" s="1879"/>
      <c r="LZK3" s="1879"/>
      <c r="LZL3" s="1879"/>
      <c r="LZM3" s="1879"/>
      <c r="LZN3" s="1879"/>
      <c r="LZO3" s="1879"/>
      <c r="LZP3" s="1879"/>
      <c r="LZQ3" s="1879"/>
      <c r="LZR3" s="1879"/>
      <c r="LZS3" s="1879"/>
      <c r="LZT3" s="1879"/>
      <c r="LZU3" s="1879"/>
      <c r="LZV3" s="1879"/>
      <c r="LZW3" s="1879"/>
      <c r="LZX3" s="1879"/>
      <c r="LZY3" s="1879"/>
      <c r="LZZ3" s="1879"/>
      <c r="MAA3" s="1879"/>
      <c r="MAB3" s="1879"/>
      <c r="MAC3" s="1879"/>
      <c r="MAD3" s="1879"/>
      <c r="MAE3" s="1879"/>
      <c r="MAF3" s="1879"/>
      <c r="MAG3" s="1879"/>
      <c r="MAH3" s="1879"/>
      <c r="MAI3" s="1879"/>
      <c r="MAJ3" s="1879"/>
      <c r="MAK3" s="1879"/>
      <c r="MAL3" s="1879"/>
      <c r="MAM3" s="1879"/>
      <c r="MAN3" s="1879"/>
      <c r="MAO3" s="1879"/>
      <c r="MAP3" s="1879"/>
      <c r="MAQ3" s="1879"/>
      <c r="MAR3" s="1879"/>
      <c r="MAS3" s="1879"/>
      <c r="MAT3" s="1879"/>
      <c r="MAU3" s="1879"/>
      <c r="MAV3" s="1879"/>
      <c r="MAW3" s="1879"/>
      <c r="MAX3" s="1879"/>
      <c r="MAY3" s="1879"/>
      <c r="MAZ3" s="1879"/>
      <c r="MBA3" s="1879"/>
      <c r="MBB3" s="1879"/>
      <c r="MBC3" s="1879"/>
      <c r="MBD3" s="1879"/>
      <c r="MBE3" s="1879"/>
      <c r="MBF3" s="1879"/>
      <c r="MBG3" s="1879"/>
      <c r="MBH3" s="1879"/>
      <c r="MBI3" s="1879"/>
      <c r="MBJ3" s="1879"/>
      <c r="MBK3" s="1879"/>
      <c r="MBL3" s="1879"/>
      <c r="MBM3" s="1879"/>
      <c r="MBN3" s="1879"/>
      <c r="MBO3" s="1879"/>
      <c r="MBP3" s="1879"/>
      <c r="MBQ3" s="1879"/>
      <c r="MBR3" s="1879"/>
      <c r="MBS3" s="1879"/>
      <c r="MBT3" s="1879"/>
      <c r="MBU3" s="1879"/>
      <c r="MBV3" s="1879"/>
      <c r="MBW3" s="1879"/>
      <c r="MBX3" s="1879"/>
      <c r="MBY3" s="1879"/>
      <c r="MBZ3" s="1879"/>
      <c r="MCA3" s="1879"/>
      <c r="MCB3" s="1879"/>
      <c r="MCC3" s="1879"/>
      <c r="MCD3" s="1879"/>
      <c r="MCE3" s="1879"/>
      <c r="MCF3" s="1879"/>
      <c r="MCG3" s="1879"/>
      <c r="MCH3" s="1879"/>
      <c r="MCI3" s="1879"/>
      <c r="MCJ3" s="1879"/>
      <c r="MCK3" s="1879"/>
      <c r="MCL3" s="1879"/>
      <c r="MCM3" s="1879"/>
      <c r="MCN3" s="1879"/>
      <c r="MCO3" s="1879"/>
      <c r="MCP3" s="1879"/>
      <c r="MCQ3" s="1879"/>
      <c r="MCR3" s="1879"/>
      <c r="MCS3" s="1879"/>
      <c r="MCT3" s="1879"/>
      <c r="MCU3" s="1879"/>
      <c r="MCV3" s="1879"/>
      <c r="MCW3" s="1879"/>
      <c r="MCX3" s="1879"/>
      <c r="MCY3" s="1879"/>
      <c r="MCZ3" s="1879"/>
      <c r="MDA3" s="1879"/>
      <c r="MDB3" s="1879"/>
      <c r="MDC3" s="1879"/>
      <c r="MDD3" s="1879"/>
      <c r="MDE3" s="1879"/>
      <c r="MDF3" s="1879"/>
      <c r="MDG3" s="1879"/>
      <c r="MDH3" s="1879"/>
      <c r="MDI3" s="1879"/>
      <c r="MDJ3" s="1879"/>
      <c r="MDK3" s="1879"/>
      <c r="MDL3" s="1879"/>
      <c r="MDM3" s="1879"/>
      <c r="MDN3" s="1879"/>
      <c r="MDO3" s="1879"/>
      <c r="MDP3" s="1879"/>
      <c r="MDQ3" s="1879"/>
      <c r="MDR3" s="1879"/>
      <c r="MDS3" s="1879"/>
      <c r="MDT3" s="1879"/>
      <c r="MDU3" s="1879"/>
      <c r="MDV3" s="1879"/>
      <c r="MDW3" s="1879"/>
      <c r="MDX3" s="1879"/>
      <c r="MDY3" s="1879"/>
      <c r="MDZ3" s="1879"/>
      <c r="MEA3" s="1879"/>
      <c r="MEB3" s="1879"/>
      <c r="MEC3" s="1879"/>
      <c r="MED3" s="1879"/>
      <c r="MEE3" s="1879"/>
      <c r="MEF3" s="1879"/>
      <c r="MEG3" s="1879"/>
      <c r="MEH3" s="1879"/>
      <c r="MEI3" s="1879"/>
      <c r="MEJ3" s="1879"/>
      <c r="MEK3" s="1879"/>
      <c r="MEL3" s="1879"/>
      <c r="MEM3" s="1879"/>
      <c r="MEN3" s="1879"/>
      <c r="MEO3" s="1879"/>
      <c r="MEP3" s="1879"/>
      <c r="MEQ3" s="1879"/>
      <c r="MER3" s="1879"/>
      <c r="MES3" s="1879"/>
      <c r="MET3" s="1879"/>
      <c r="MEU3" s="1879"/>
      <c r="MEV3" s="1879"/>
      <c r="MEW3" s="1879"/>
      <c r="MEX3" s="1879"/>
      <c r="MEY3" s="1879"/>
      <c r="MEZ3" s="1879"/>
      <c r="MFA3" s="1879"/>
      <c r="MFB3" s="1879"/>
      <c r="MFC3" s="1879"/>
      <c r="MFD3" s="1879"/>
      <c r="MFE3" s="1879"/>
      <c r="MFF3" s="1879"/>
      <c r="MFG3" s="1879"/>
      <c r="MFH3" s="1879"/>
      <c r="MFI3" s="1879"/>
      <c r="MFJ3" s="1879"/>
      <c r="MFK3" s="1879"/>
      <c r="MFL3" s="1879"/>
      <c r="MFM3" s="1879"/>
      <c r="MFN3" s="1879"/>
      <c r="MFO3" s="1879"/>
      <c r="MFP3" s="1879"/>
      <c r="MFQ3" s="1879"/>
      <c r="MFR3" s="1879"/>
      <c r="MFS3" s="1879"/>
      <c r="MFT3" s="1879"/>
      <c r="MFU3" s="1879"/>
      <c r="MFV3" s="1879"/>
      <c r="MFW3" s="1879"/>
      <c r="MFX3" s="1879"/>
      <c r="MFY3" s="1879"/>
      <c r="MFZ3" s="1879"/>
      <c r="MGA3" s="1879"/>
      <c r="MGB3" s="1879"/>
      <c r="MGC3" s="1879"/>
      <c r="MGD3" s="1879"/>
      <c r="MGE3" s="1879"/>
      <c r="MGF3" s="1879"/>
      <c r="MGG3" s="1879"/>
      <c r="MGH3" s="1879"/>
      <c r="MGI3" s="1879"/>
      <c r="MGJ3" s="1879"/>
      <c r="MGK3" s="1879"/>
      <c r="MGL3" s="1879"/>
      <c r="MGM3" s="1879"/>
      <c r="MGN3" s="1879"/>
      <c r="MGO3" s="1879"/>
      <c r="MGP3" s="1879"/>
      <c r="MGQ3" s="1879"/>
      <c r="MGR3" s="1879"/>
      <c r="MGS3" s="1879"/>
      <c r="MGT3" s="1879"/>
      <c r="MGU3" s="1879"/>
      <c r="MGV3" s="1879"/>
      <c r="MGW3" s="1879"/>
      <c r="MGX3" s="1879"/>
      <c r="MGY3" s="1879"/>
      <c r="MGZ3" s="1879"/>
      <c r="MHA3" s="1879"/>
      <c r="MHB3" s="1879"/>
      <c r="MHC3" s="1879"/>
      <c r="MHD3" s="1879"/>
      <c r="MHE3" s="1879"/>
      <c r="MHF3" s="1879"/>
      <c r="MHG3" s="1879"/>
      <c r="MHH3" s="1879"/>
      <c r="MHI3" s="1879"/>
      <c r="MHJ3" s="1879"/>
      <c r="MHK3" s="1879"/>
      <c r="MHL3" s="1879"/>
      <c r="MHM3" s="1879"/>
      <c r="MHN3" s="1879"/>
      <c r="MHO3" s="1879"/>
      <c r="MHP3" s="1879"/>
      <c r="MHQ3" s="1879"/>
      <c r="MHR3" s="1879"/>
      <c r="MHS3" s="1879"/>
      <c r="MHT3" s="1879"/>
      <c r="MHU3" s="1879"/>
      <c r="MHV3" s="1879"/>
      <c r="MHW3" s="1879"/>
      <c r="MHX3" s="1879"/>
      <c r="MHY3" s="1879"/>
      <c r="MHZ3" s="1879"/>
      <c r="MIA3" s="1879"/>
      <c r="MIB3" s="1879"/>
      <c r="MIC3" s="1879"/>
      <c r="MID3" s="1879"/>
      <c r="MIE3" s="1879"/>
      <c r="MIF3" s="1879"/>
      <c r="MIG3" s="1879"/>
      <c r="MIH3" s="1879"/>
      <c r="MII3" s="1879"/>
      <c r="MIJ3" s="1879"/>
      <c r="MIK3" s="1879"/>
      <c r="MIL3" s="1879"/>
      <c r="MIM3" s="1879"/>
      <c r="MIN3" s="1879"/>
      <c r="MIO3" s="1879"/>
      <c r="MIP3" s="1879"/>
      <c r="MIQ3" s="1879"/>
      <c r="MIR3" s="1879"/>
      <c r="MIS3" s="1879"/>
      <c r="MIT3" s="1879"/>
      <c r="MIU3" s="1879"/>
      <c r="MIV3" s="1879"/>
      <c r="MIW3" s="1879"/>
      <c r="MIX3" s="1879"/>
      <c r="MIY3" s="1879"/>
      <c r="MIZ3" s="1879"/>
      <c r="MJA3" s="1879"/>
      <c r="MJB3" s="1879"/>
      <c r="MJC3" s="1879"/>
      <c r="MJD3" s="1879"/>
      <c r="MJE3" s="1879"/>
      <c r="MJF3" s="1879"/>
      <c r="MJG3" s="1879"/>
      <c r="MJH3" s="1879"/>
      <c r="MJI3" s="1879"/>
      <c r="MJJ3" s="1879"/>
      <c r="MJK3" s="1879"/>
      <c r="MJL3" s="1879"/>
      <c r="MJM3" s="1879"/>
      <c r="MJN3" s="1879"/>
      <c r="MJO3" s="1879"/>
      <c r="MJP3" s="1879"/>
      <c r="MJQ3" s="1879"/>
      <c r="MJR3" s="1879"/>
      <c r="MJS3" s="1879"/>
      <c r="MJT3" s="1879"/>
      <c r="MJU3" s="1879"/>
      <c r="MJV3" s="1879"/>
      <c r="MJW3" s="1879"/>
      <c r="MJX3" s="1879"/>
      <c r="MJY3" s="1879"/>
      <c r="MJZ3" s="1879"/>
      <c r="MKA3" s="1879"/>
      <c r="MKB3" s="1879"/>
      <c r="MKC3" s="1879"/>
      <c r="MKD3" s="1879"/>
      <c r="MKE3" s="1879"/>
      <c r="MKF3" s="1879"/>
      <c r="MKG3" s="1879"/>
      <c r="MKH3" s="1879"/>
      <c r="MKI3" s="1879"/>
      <c r="MKJ3" s="1879"/>
      <c r="MKK3" s="1879"/>
      <c r="MKL3" s="1879"/>
      <c r="MKM3" s="1879"/>
      <c r="MKN3" s="1879"/>
      <c r="MKO3" s="1879"/>
      <c r="MKP3" s="1879"/>
      <c r="MKQ3" s="1879"/>
      <c r="MKR3" s="1879"/>
      <c r="MKS3" s="1879"/>
      <c r="MKT3" s="1879"/>
      <c r="MKU3" s="1879"/>
      <c r="MKV3" s="1879"/>
      <c r="MKW3" s="1879"/>
      <c r="MKX3" s="1879"/>
      <c r="MKY3" s="1879"/>
      <c r="MKZ3" s="1879"/>
      <c r="MLA3" s="1879"/>
      <c r="MLB3" s="1879"/>
      <c r="MLC3" s="1879"/>
      <c r="MLD3" s="1879"/>
      <c r="MLE3" s="1879"/>
      <c r="MLF3" s="1879"/>
      <c r="MLG3" s="1879"/>
      <c r="MLH3" s="1879"/>
      <c r="MLI3" s="1879"/>
      <c r="MLJ3" s="1879"/>
      <c r="MLK3" s="1879"/>
      <c r="MLL3" s="1879"/>
      <c r="MLM3" s="1879"/>
      <c r="MLN3" s="1879"/>
      <c r="MLO3" s="1879"/>
      <c r="MLP3" s="1879"/>
      <c r="MLQ3" s="1879"/>
      <c r="MLR3" s="1879"/>
      <c r="MLS3" s="1879"/>
      <c r="MLT3" s="1879"/>
      <c r="MLU3" s="1879"/>
      <c r="MLV3" s="1879"/>
      <c r="MLW3" s="1879"/>
      <c r="MLX3" s="1879"/>
      <c r="MLY3" s="1879"/>
      <c r="MLZ3" s="1879"/>
      <c r="MMA3" s="1879"/>
      <c r="MMB3" s="1879"/>
      <c r="MMC3" s="1879"/>
      <c r="MMD3" s="1879"/>
      <c r="MME3" s="1879"/>
      <c r="MMF3" s="1879"/>
      <c r="MMG3" s="1879"/>
      <c r="MMH3" s="1879"/>
      <c r="MMI3" s="1879"/>
      <c r="MMJ3" s="1879"/>
      <c r="MMK3" s="1879"/>
      <c r="MML3" s="1879"/>
      <c r="MMM3" s="1879"/>
      <c r="MMN3" s="1879"/>
      <c r="MMO3" s="1879"/>
      <c r="MMP3" s="1879"/>
      <c r="MMQ3" s="1879"/>
      <c r="MMR3" s="1879"/>
      <c r="MMS3" s="1879"/>
      <c r="MMT3" s="1879"/>
      <c r="MMU3" s="1879"/>
      <c r="MMV3" s="1879"/>
      <c r="MMW3" s="1879"/>
      <c r="MMX3" s="1879"/>
      <c r="MMY3" s="1879"/>
      <c r="MMZ3" s="1879"/>
      <c r="MNA3" s="1879"/>
      <c r="MNB3" s="1879"/>
      <c r="MNC3" s="1879"/>
      <c r="MND3" s="1879"/>
      <c r="MNE3" s="1879"/>
      <c r="MNF3" s="1879"/>
      <c r="MNG3" s="1879"/>
      <c r="MNH3" s="1879"/>
      <c r="MNI3" s="1879"/>
      <c r="MNJ3" s="1879"/>
      <c r="MNK3" s="1879"/>
      <c r="MNL3" s="1879"/>
      <c r="MNM3" s="1879"/>
      <c r="MNN3" s="1879"/>
      <c r="MNO3" s="1879"/>
      <c r="MNP3" s="1879"/>
      <c r="MNQ3" s="1879"/>
      <c r="MNR3" s="1879"/>
      <c r="MNS3" s="1879"/>
      <c r="MNT3" s="1879"/>
      <c r="MNU3" s="1879"/>
      <c r="MNV3" s="1879"/>
      <c r="MNW3" s="1879"/>
      <c r="MNX3" s="1879"/>
      <c r="MNY3" s="1879"/>
      <c r="MNZ3" s="1879"/>
      <c r="MOA3" s="1879"/>
      <c r="MOB3" s="1879"/>
      <c r="MOC3" s="1879"/>
      <c r="MOD3" s="1879"/>
      <c r="MOE3" s="1879"/>
      <c r="MOF3" s="1879"/>
      <c r="MOG3" s="1879"/>
      <c r="MOH3" s="1879"/>
      <c r="MOI3" s="1879"/>
      <c r="MOJ3" s="1879"/>
      <c r="MOK3" s="1879"/>
      <c r="MOL3" s="1879"/>
      <c r="MOM3" s="1879"/>
      <c r="MON3" s="1879"/>
      <c r="MOO3" s="1879"/>
      <c r="MOP3" s="1879"/>
      <c r="MOQ3" s="1879"/>
      <c r="MOR3" s="1879"/>
      <c r="MOS3" s="1879"/>
      <c r="MOT3" s="1879"/>
      <c r="MOU3" s="1879"/>
      <c r="MOV3" s="1879"/>
      <c r="MOW3" s="1879"/>
      <c r="MOX3" s="1879"/>
      <c r="MOY3" s="1879"/>
      <c r="MOZ3" s="1879"/>
      <c r="MPA3" s="1879"/>
      <c r="MPB3" s="1879"/>
      <c r="MPC3" s="1879"/>
      <c r="MPD3" s="1879"/>
      <c r="MPE3" s="1879"/>
      <c r="MPF3" s="1879"/>
      <c r="MPG3" s="1879"/>
      <c r="MPH3" s="1879"/>
      <c r="MPI3" s="1879"/>
      <c r="MPJ3" s="1879"/>
      <c r="MPK3" s="1879"/>
      <c r="MPL3" s="1879"/>
      <c r="MPM3" s="1879"/>
      <c r="MPN3" s="1879"/>
      <c r="MPO3" s="1879"/>
      <c r="MPP3" s="1879"/>
      <c r="MPQ3" s="1879"/>
      <c r="MPR3" s="1879"/>
      <c r="MPS3" s="1879"/>
      <c r="MPT3" s="1879"/>
      <c r="MPU3" s="1879"/>
      <c r="MPV3" s="1879"/>
      <c r="MPW3" s="1879"/>
      <c r="MPX3" s="1879"/>
      <c r="MPY3" s="1879"/>
      <c r="MPZ3" s="1879"/>
      <c r="MQA3" s="1879"/>
      <c r="MQB3" s="1879"/>
      <c r="MQC3" s="1879"/>
      <c r="MQD3" s="1879"/>
      <c r="MQE3" s="1879"/>
      <c r="MQF3" s="1879"/>
      <c r="MQG3" s="1879"/>
      <c r="MQH3" s="1879"/>
      <c r="MQI3" s="1879"/>
      <c r="MQJ3" s="1879"/>
      <c r="MQK3" s="1879"/>
      <c r="MQL3" s="1879"/>
      <c r="MQM3" s="1879"/>
      <c r="MQN3" s="1879"/>
      <c r="MQO3" s="1879"/>
      <c r="MQP3" s="1879"/>
      <c r="MQQ3" s="1879"/>
      <c r="MQR3" s="1879"/>
      <c r="MQS3" s="1879"/>
      <c r="MQT3" s="1879"/>
      <c r="MQU3" s="1879"/>
      <c r="MQV3" s="1879"/>
      <c r="MQW3" s="1879"/>
      <c r="MQX3" s="1879"/>
      <c r="MQY3" s="1879"/>
      <c r="MQZ3" s="1879"/>
      <c r="MRA3" s="1879"/>
      <c r="MRB3" s="1879"/>
      <c r="MRC3" s="1879"/>
      <c r="MRD3" s="1879"/>
      <c r="MRE3" s="1879"/>
      <c r="MRF3" s="1879"/>
      <c r="MRG3" s="1879"/>
      <c r="MRH3" s="1879"/>
      <c r="MRI3" s="1879"/>
      <c r="MRJ3" s="1879"/>
      <c r="MRK3" s="1879"/>
      <c r="MRL3" s="1879"/>
      <c r="MRM3" s="1879"/>
      <c r="MRN3" s="1879"/>
      <c r="MRO3" s="1879"/>
      <c r="MRP3" s="1879"/>
      <c r="MRQ3" s="1879"/>
      <c r="MRR3" s="1879"/>
      <c r="MRS3" s="1879"/>
      <c r="MRT3" s="1879"/>
      <c r="MRU3" s="1879"/>
      <c r="MRV3" s="1879"/>
      <c r="MRW3" s="1879"/>
      <c r="MRX3" s="1879"/>
      <c r="MRY3" s="1879"/>
      <c r="MRZ3" s="1879"/>
      <c r="MSA3" s="1879"/>
      <c r="MSB3" s="1879"/>
      <c r="MSC3" s="1879"/>
      <c r="MSD3" s="1879"/>
      <c r="MSE3" s="1879"/>
      <c r="MSF3" s="1879"/>
      <c r="MSG3" s="1879"/>
      <c r="MSH3" s="1879"/>
      <c r="MSI3" s="1879"/>
      <c r="MSJ3" s="1879"/>
      <c r="MSK3" s="1879"/>
      <c r="MSL3" s="1879"/>
      <c r="MSM3" s="1879"/>
      <c r="MSN3" s="1879"/>
      <c r="MSO3" s="1879"/>
      <c r="MSP3" s="1879"/>
      <c r="MSQ3" s="1879"/>
      <c r="MSR3" s="1879"/>
      <c r="MSS3" s="1879"/>
      <c r="MST3" s="1879"/>
      <c r="MSU3" s="1879"/>
      <c r="MSV3" s="1879"/>
      <c r="MSW3" s="1879"/>
      <c r="MSX3" s="1879"/>
      <c r="MSY3" s="1879"/>
      <c r="MSZ3" s="1879"/>
      <c r="MTA3" s="1879"/>
      <c r="MTB3" s="1879"/>
      <c r="MTC3" s="1879"/>
      <c r="MTD3" s="1879"/>
      <c r="MTE3" s="1879"/>
      <c r="MTF3" s="1879"/>
      <c r="MTG3" s="1879"/>
      <c r="MTH3" s="1879"/>
      <c r="MTI3" s="1879"/>
      <c r="MTJ3" s="1879"/>
      <c r="MTK3" s="1879"/>
      <c r="MTL3" s="1879"/>
      <c r="MTM3" s="1879"/>
      <c r="MTN3" s="1879"/>
      <c r="MTO3" s="1879"/>
      <c r="MTP3" s="1879"/>
      <c r="MTQ3" s="1879"/>
      <c r="MTR3" s="1879"/>
      <c r="MTS3" s="1879"/>
      <c r="MTT3" s="1879"/>
      <c r="MTU3" s="1879"/>
      <c r="MTV3" s="1879"/>
      <c r="MTW3" s="1879"/>
      <c r="MTX3" s="1879"/>
      <c r="MTY3" s="1879"/>
      <c r="MTZ3" s="1879"/>
      <c r="MUA3" s="1879"/>
      <c r="MUB3" s="1879"/>
      <c r="MUC3" s="1879"/>
      <c r="MUD3" s="1879"/>
      <c r="MUE3" s="1879"/>
      <c r="MUF3" s="1879"/>
      <c r="MUG3" s="1879"/>
      <c r="MUH3" s="1879"/>
      <c r="MUI3" s="1879"/>
      <c r="MUJ3" s="1879"/>
      <c r="MUK3" s="1879"/>
      <c r="MUL3" s="1879"/>
      <c r="MUM3" s="1879"/>
      <c r="MUN3" s="1879"/>
      <c r="MUO3" s="1879"/>
      <c r="MUP3" s="1879"/>
      <c r="MUQ3" s="1879"/>
      <c r="MUR3" s="1879"/>
      <c r="MUS3" s="1879"/>
      <c r="MUT3" s="1879"/>
      <c r="MUU3" s="1879"/>
      <c r="MUV3" s="1879"/>
      <c r="MUW3" s="1879"/>
      <c r="MUX3" s="1879"/>
      <c r="MUY3" s="1879"/>
      <c r="MUZ3" s="1879"/>
      <c r="MVA3" s="1879"/>
      <c r="MVB3" s="1879"/>
      <c r="MVC3" s="1879"/>
      <c r="MVD3" s="1879"/>
      <c r="MVE3" s="1879"/>
      <c r="MVF3" s="1879"/>
      <c r="MVG3" s="1879"/>
      <c r="MVH3" s="1879"/>
      <c r="MVI3" s="1879"/>
      <c r="MVJ3" s="1879"/>
      <c r="MVK3" s="1879"/>
      <c r="MVL3" s="1879"/>
      <c r="MVM3" s="1879"/>
      <c r="MVN3" s="1879"/>
      <c r="MVO3" s="1879"/>
      <c r="MVP3" s="1879"/>
      <c r="MVQ3" s="1879"/>
      <c r="MVR3" s="1879"/>
      <c r="MVS3" s="1879"/>
      <c r="MVT3" s="1879"/>
      <c r="MVU3" s="1879"/>
      <c r="MVV3" s="1879"/>
      <c r="MVW3" s="1879"/>
      <c r="MVX3" s="1879"/>
      <c r="MVY3" s="1879"/>
      <c r="MVZ3" s="1879"/>
      <c r="MWA3" s="1879"/>
      <c r="MWB3" s="1879"/>
      <c r="MWC3" s="1879"/>
      <c r="MWD3" s="1879"/>
      <c r="MWE3" s="1879"/>
      <c r="MWF3" s="1879"/>
      <c r="MWG3" s="1879"/>
      <c r="MWH3" s="1879"/>
      <c r="MWI3" s="1879"/>
      <c r="MWJ3" s="1879"/>
      <c r="MWK3" s="1879"/>
      <c r="MWL3" s="1879"/>
      <c r="MWM3" s="1879"/>
      <c r="MWN3" s="1879"/>
      <c r="MWO3" s="1879"/>
      <c r="MWP3" s="1879"/>
      <c r="MWQ3" s="1879"/>
      <c r="MWR3" s="1879"/>
      <c r="MWS3" s="1879"/>
      <c r="MWT3" s="1879"/>
      <c r="MWU3" s="1879"/>
      <c r="MWV3" s="1879"/>
      <c r="MWW3" s="1879"/>
      <c r="MWX3" s="1879"/>
      <c r="MWY3" s="1879"/>
      <c r="MWZ3" s="1879"/>
      <c r="MXA3" s="1879"/>
      <c r="MXB3" s="1879"/>
      <c r="MXC3" s="1879"/>
      <c r="MXD3" s="1879"/>
      <c r="MXE3" s="1879"/>
      <c r="MXF3" s="1879"/>
      <c r="MXG3" s="1879"/>
      <c r="MXH3" s="1879"/>
      <c r="MXI3" s="1879"/>
      <c r="MXJ3" s="1879"/>
      <c r="MXK3" s="1879"/>
      <c r="MXL3" s="1879"/>
      <c r="MXM3" s="1879"/>
      <c r="MXN3" s="1879"/>
      <c r="MXO3" s="1879"/>
      <c r="MXP3" s="1879"/>
      <c r="MXQ3" s="1879"/>
      <c r="MXR3" s="1879"/>
      <c r="MXS3" s="1879"/>
      <c r="MXT3" s="1879"/>
      <c r="MXU3" s="1879"/>
      <c r="MXV3" s="1879"/>
      <c r="MXW3" s="1879"/>
      <c r="MXX3" s="1879"/>
      <c r="MXY3" s="1879"/>
      <c r="MXZ3" s="1879"/>
      <c r="MYA3" s="1879"/>
      <c r="MYB3" s="1879"/>
      <c r="MYC3" s="1879"/>
      <c r="MYD3" s="1879"/>
      <c r="MYE3" s="1879"/>
      <c r="MYF3" s="1879"/>
      <c r="MYG3" s="1879"/>
      <c r="MYH3" s="1879"/>
      <c r="MYI3" s="1879"/>
      <c r="MYJ3" s="1879"/>
      <c r="MYK3" s="1879"/>
      <c r="MYL3" s="1879"/>
      <c r="MYM3" s="1879"/>
      <c r="MYN3" s="1879"/>
      <c r="MYO3" s="1879"/>
      <c r="MYP3" s="1879"/>
      <c r="MYQ3" s="1879"/>
      <c r="MYR3" s="1879"/>
      <c r="MYS3" s="1879"/>
      <c r="MYT3" s="1879"/>
      <c r="MYU3" s="1879"/>
      <c r="MYV3" s="1879"/>
      <c r="MYW3" s="1879"/>
      <c r="MYX3" s="1879"/>
      <c r="MYY3" s="1879"/>
      <c r="MYZ3" s="1879"/>
      <c r="MZA3" s="1879"/>
      <c r="MZB3" s="1879"/>
      <c r="MZC3" s="1879"/>
      <c r="MZD3" s="1879"/>
      <c r="MZE3" s="1879"/>
      <c r="MZF3" s="1879"/>
      <c r="MZG3" s="1879"/>
      <c r="MZH3" s="1879"/>
      <c r="MZI3" s="1879"/>
      <c r="MZJ3" s="1879"/>
      <c r="MZK3" s="1879"/>
      <c r="MZL3" s="1879"/>
      <c r="MZM3" s="1879"/>
      <c r="MZN3" s="1879"/>
      <c r="MZO3" s="1879"/>
      <c r="MZP3" s="1879"/>
      <c r="MZQ3" s="1879"/>
      <c r="MZR3" s="1879"/>
      <c r="MZS3" s="1879"/>
      <c r="MZT3" s="1879"/>
      <c r="MZU3" s="1879"/>
      <c r="MZV3" s="1879"/>
      <c r="MZW3" s="1879"/>
      <c r="MZX3" s="1879"/>
      <c r="MZY3" s="1879"/>
      <c r="MZZ3" s="1879"/>
      <c r="NAA3" s="1879"/>
      <c r="NAB3" s="1879"/>
      <c r="NAC3" s="1879"/>
      <c r="NAD3" s="1879"/>
      <c r="NAE3" s="1879"/>
      <c r="NAF3" s="1879"/>
      <c r="NAG3" s="1879"/>
      <c r="NAH3" s="1879"/>
      <c r="NAI3" s="1879"/>
      <c r="NAJ3" s="1879"/>
      <c r="NAK3" s="1879"/>
      <c r="NAL3" s="1879"/>
      <c r="NAM3" s="1879"/>
      <c r="NAN3" s="1879"/>
      <c r="NAO3" s="1879"/>
      <c r="NAP3" s="1879"/>
      <c r="NAQ3" s="1879"/>
      <c r="NAR3" s="1879"/>
      <c r="NAS3" s="1879"/>
      <c r="NAT3" s="1879"/>
      <c r="NAU3" s="1879"/>
      <c r="NAV3" s="1879"/>
      <c r="NAW3" s="1879"/>
      <c r="NAX3" s="1879"/>
      <c r="NAY3" s="1879"/>
      <c r="NAZ3" s="1879"/>
      <c r="NBA3" s="1879"/>
      <c r="NBB3" s="1879"/>
      <c r="NBC3" s="1879"/>
      <c r="NBD3" s="1879"/>
      <c r="NBE3" s="1879"/>
      <c r="NBF3" s="1879"/>
      <c r="NBG3" s="1879"/>
      <c r="NBH3" s="1879"/>
      <c r="NBI3" s="1879"/>
      <c r="NBJ3" s="1879"/>
      <c r="NBK3" s="1879"/>
      <c r="NBL3" s="1879"/>
      <c r="NBM3" s="1879"/>
      <c r="NBN3" s="1879"/>
      <c r="NBO3" s="1879"/>
      <c r="NBP3" s="1879"/>
      <c r="NBQ3" s="1879"/>
      <c r="NBR3" s="1879"/>
      <c r="NBS3" s="1879"/>
      <c r="NBT3" s="1879"/>
      <c r="NBU3" s="1879"/>
      <c r="NBV3" s="1879"/>
      <c r="NBW3" s="1879"/>
      <c r="NBX3" s="1879"/>
      <c r="NBY3" s="1879"/>
      <c r="NBZ3" s="1879"/>
      <c r="NCA3" s="1879"/>
      <c r="NCB3" s="1879"/>
      <c r="NCC3" s="1879"/>
      <c r="NCD3" s="1879"/>
      <c r="NCE3" s="1879"/>
      <c r="NCF3" s="1879"/>
      <c r="NCG3" s="1879"/>
      <c r="NCH3" s="1879"/>
      <c r="NCI3" s="1879"/>
      <c r="NCJ3" s="1879"/>
      <c r="NCK3" s="1879"/>
      <c r="NCL3" s="1879"/>
      <c r="NCM3" s="1879"/>
      <c r="NCN3" s="1879"/>
      <c r="NCO3" s="1879"/>
      <c r="NCP3" s="1879"/>
      <c r="NCQ3" s="1879"/>
      <c r="NCR3" s="1879"/>
      <c r="NCS3" s="1879"/>
      <c r="NCT3" s="1879"/>
      <c r="NCU3" s="1879"/>
      <c r="NCV3" s="1879"/>
      <c r="NCW3" s="1879"/>
      <c r="NCX3" s="1879"/>
      <c r="NCY3" s="1879"/>
      <c r="NCZ3" s="1879"/>
      <c r="NDA3" s="1879"/>
      <c r="NDB3" s="1879"/>
      <c r="NDC3" s="1879"/>
      <c r="NDD3" s="1879"/>
      <c r="NDE3" s="1879"/>
      <c r="NDF3" s="1879"/>
      <c r="NDG3" s="1879"/>
      <c r="NDH3" s="1879"/>
      <c r="NDI3" s="1879"/>
      <c r="NDJ3" s="1879"/>
      <c r="NDK3" s="1879"/>
      <c r="NDL3" s="1879"/>
      <c r="NDM3" s="1879"/>
      <c r="NDN3" s="1879"/>
      <c r="NDO3" s="1879"/>
      <c r="NDP3" s="1879"/>
      <c r="NDQ3" s="1879"/>
      <c r="NDR3" s="1879"/>
      <c r="NDS3" s="1879"/>
      <c r="NDT3" s="1879"/>
      <c r="NDU3" s="1879"/>
      <c r="NDV3" s="1879"/>
      <c r="NDW3" s="1879"/>
      <c r="NDX3" s="1879"/>
      <c r="NDY3" s="1879"/>
      <c r="NDZ3" s="1879"/>
      <c r="NEA3" s="1879"/>
      <c r="NEB3" s="1879"/>
      <c r="NEC3" s="1879"/>
      <c r="NED3" s="1879"/>
      <c r="NEE3" s="1879"/>
      <c r="NEF3" s="1879"/>
      <c r="NEG3" s="1879"/>
      <c r="NEH3" s="1879"/>
      <c r="NEI3" s="1879"/>
      <c r="NEJ3" s="1879"/>
      <c r="NEK3" s="1879"/>
      <c r="NEL3" s="1879"/>
      <c r="NEM3" s="1879"/>
      <c r="NEN3" s="1879"/>
      <c r="NEO3" s="1879"/>
      <c r="NEP3" s="1879"/>
      <c r="NEQ3" s="1879"/>
      <c r="NER3" s="1879"/>
      <c r="NES3" s="1879"/>
      <c r="NET3" s="1879"/>
      <c r="NEU3" s="1879"/>
      <c r="NEV3" s="1879"/>
      <c r="NEW3" s="1879"/>
      <c r="NEX3" s="1879"/>
      <c r="NEY3" s="1879"/>
      <c r="NEZ3" s="1879"/>
      <c r="NFA3" s="1879"/>
      <c r="NFB3" s="1879"/>
      <c r="NFC3" s="1879"/>
      <c r="NFD3" s="1879"/>
      <c r="NFE3" s="1879"/>
      <c r="NFF3" s="1879"/>
      <c r="NFG3" s="1879"/>
      <c r="NFH3" s="1879"/>
      <c r="NFI3" s="1879"/>
      <c r="NFJ3" s="1879"/>
      <c r="NFK3" s="1879"/>
      <c r="NFL3" s="1879"/>
      <c r="NFM3" s="1879"/>
      <c r="NFN3" s="1879"/>
      <c r="NFO3" s="1879"/>
      <c r="NFP3" s="1879"/>
      <c r="NFQ3" s="1879"/>
      <c r="NFR3" s="1879"/>
      <c r="NFS3" s="1879"/>
      <c r="NFT3" s="1879"/>
      <c r="NFU3" s="1879"/>
      <c r="NFV3" s="1879"/>
      <c r="NFW3" s="1879"/>
      <c r="NFX3" s="1879"/>
      <c r="NFY3" s="1879"/>
      <c r="NFZ3" s="1879"/>
      <c r="NGA3" s="1879"/>
      <c r="NGB3" s="1879"/>
      <c r="NGC3" s="1879"/>
      <c r="NGD3" s="1879"/>
      <c r="NGE3" s="1879"/>
      <c r="NGF3" s="1879"/>
      <c r="NGG3" s="1879"/>
      <c r="NGH3" s="1879"/>
      <c r="NGI3" s="1879"/>
      <c r="NGJ3" s="1879"/>
      <c r="NGK3" s="1879"/>
      <c r="NGL3" s="1879"/>
      <c r="NGM3" s="1879"/>
      <c r="NGN3" s="1879"/>
      <c r="NGO3" s="1879"/>
      <c r="NGP3" s="1879"/>
      <c r="NGQ3" s="1879"/>
      <c r="NGR3" s="1879"/>
      <c r="NGS3" s="1879"/>
      <c r="NGT3" s="1879"/>
      <c r="NGU3" s="1879"/>
      <c r="NGV3" s="1879"/>
      <c r="NGW3" s="1879"/>
      <c r="NGX3" s="1879"/>
      <c r="NGY3" s="1879"/>
      <c r="NGZ3" s="1879"/>
      <c r="NHA3" s="1879"/>
      <c r="NHB3" s="1879"/>
      <c r="NHC3" s="1879"/>
      <c r="NHD3" s="1879"/>
      <c r="NHE3" s="1879"/>
      <c r="NHF3" s="1879"/>
      <c r="NHG3" s="1879"/>
      <c r="NHH3" s="1879"/>
      <c r="NHI3" s="1879"/>
      <c r="NHJ3" s="1879"/>
      <c r="NHK3" s="1879"/>
      <c r="NHL3" s="1879"/>
      <c r="NHM3" s="1879"/>
      <c r="NHN3" s="1879"/>
      <c r="NHO3" s="1879"/>
      <c r="NHP3" s="1879"/>
      <c r="NHQ3" s="1879"/>
      <c r="NHR3" s="1879"/>
      <c r="NHS3" s="1879"/>
      <c r="NHT3" s="1879"/>
      <c r="NHU3" s="1879"/>
      <c r="NHV3" s="1879"/>
      <c r="NHW3" s="1879"/>
      <c r="NHX3" s="1879"/>
      <c r="NHY3" s="1879"/>
      <c r="NHZ3" s="1879"/>
      <c r="NIA3" s="1879"/>
      <c r="NIB3" s="1879"/>
      <c r="NIC3" s="1879"/>
      <c r="NID3" s="1879"/>
      <c r="NIE3" s="1879"/>
      <c r="NIF3" s="1879"/>
      <c r="NIG3" s="1879"/>
      <c r="NIH3" s="1879"/>
      <c r="NII3" s="1879"/>
      <c r="NIJ3" s="1879"/>
      <c r="NIK3" s="1879"/>
      <c r="NIL3" s="1879"/>
      <c r="NIM3" s="1879"/>
      <c r="NIN3" s="1879"/>
      <c r="NIO3" s="1879"/>
      <c r="NIP3" s="1879"/>
      <c r="NIQ3" s="1879"/>
      <c r="NIR3" s="1879"/>
      <c r="NIS3" s="1879"/>
      <c r="NIT3" s="1879"/>
      <c r="NIU3" s="1879"/>
      <c r="NIV3" s="1879"/>
      <c r="NIW3" s="1879"/>
      <c r="NIX3" s="1879"/>
      <c r="NIY3" s="1879"/>
      <c r="NIZ3" s="1879"/>
      <c r="NJA3" s="1879"/>
      <c r="NJB3" s="1879"/>
      <c r="NJC3" s="1879"/>
      <c r="NJD3" s="1879"/>
      <c r="NJE3" s="1879"/>
      <c r="NJF3" s="1879"/>
      <c r="NJG3" s="1879"/>
      <c r="NJH3" s="1879"/>
      <c r="NJI3" s="1879"/>
      <c r="NJJ3" s="1879"/>
      <c r="NJK3" s="1879"/>
      <c r="NJL3" s="1879"/>
      <c r="NJM3" s="1879"/>
      <c r="NJN3" s="1879"/>
      <c r="NJO3" s="1879"/>
      <c r="NJP3" s="1879"/>
      <c r="NJQ3" s="1879"/>
      <c r="NJR3" s="1879"/>
      <c r="NJS3" s="1879"/>
      <c r="NJT3" s="1879"/>
      <c r="NJU3" s="1879"/>
      <c r="NJV3" s="1879"/>
      <c r="NJW3" s="1879"/>
      <c r="NJX3" s="1879"/>
      <c r="NJY3" s="1879"/>
      <c r="NJZ3" s="1879"/>
      <c r="NKA3" s="1879"/>
      <c r="NKB3" s="1879"/>
      <c r="NKC3" s="1879"/>
      <c r="NKD3" s="1879"/>
      <c r="NKE3" s="1879"/>
      <c r="NKF3" s="1879"/>
      <c r="NKG3" s="1879"/>
      <c r="NKH3" s="1879"/>
      <c r="NKI3" s="1879"/>
      <c r="NKJ3" s="1879"/>
      <c r="NKK3" s="1879"/>
      <c r="NKL3" s="1879"/>
      <c r="NKM3" s="1879"/>
      <c r="NKN3" s="1879"/>
      <c r="NKO3" s="1879"/>
      <c r="NKP3" s="1879"/>
      <c r="NKQ3" s="1879"/>
      <c r="NKR3" s="1879"/>
      <c r="NKS3" s="1879"/>
      <c r="NKT3" s="1879"/>
      <c r="NKU3" s="1879"/>
      <c r="NKV3" s="1879"/>
      <c r="NKW3" s="1879"/>
      <c r="NKX3" s="1879"/>
      <c r="NKY3" s="1879"/>
      <c r="NKZ3" s="1879"/>
      <c r="NLA3" s="1879"/>
      <c r="NLB3" s="1879"/>
      <c r="NLC3" s="1879"/>
      <c r="NLD3" s="1879"/>
      <c r="NLE3" s="1879"/>
      <c r="NLF3" s="1879"/>
      <c r="NLG3" s="1879"/>
      <c r="NLH3" s="1879"/>
      <c r="NLI3" s="1879"/>
      <c r="NLJ3" s="1879"/>
      <c r="NLK3" s="1879"/>
      <c r="NLL3" s="1879"/>
      <c r="NLM3" s="1879"/>
      <c r="NLN3" s="1879"/>
      <c r="NLO3" s="1879"/>
      <c r="NLP3" s="1879"/>
      <c r="NLQ3" s="1879"/>
      <c r="NLR3" s="1879"/>
      <c r="NLS3" s="1879"/>
      <c r="NLT3" s="1879"/>
      <c r="NLU3" s="1879"/>
      <c r="NLV3" s="1879"/>
      <c r="NLW3" s="1879"/>
      <c r="NLX3" s="1879"/>
      <c r="NLY3" s="1879"/>
      <c r="NLZ3" s="1879"/>
      <c r="NMA3" s="1879"/>
      <c r="NMB3" s="1879"/>
      <c r="NMC3" s="1879"/>
      <c r="NMD3" s="1879"/>
      <c r="NME3" s="1879"/>
      <c r="NMF3" s="1879"/>
      <c r="NMG3" s="1879"/>
      <c r="NMH3" s="1879"/>
      <c r="NMI3" s="1879"/>
      <c r="NMJ3" s="1879"/>
      <c r="NMK3" s="1879"/>
      <c r="NML3" s="1879"/>
      <c r="NMM3" s="1879"/>
      <c r="NMN3" s="1879"/>
      <c r="NMO3" s="1879"/>
      <c r="NMP3" s="1879"/>
      <c r="NMQ3" s="1879"/>
      <c r="NMR3" s="1879"/>
      <c r="NMS3" s="1879"/>
      <c r="NMT3" s="1879"/>
      <c r="NMU3" s="1879"/>
      <c r="NMV3" s="1879"/>
      <c r="NMW3" s="1879"/>
      <c r="NMX3" s="1879"/>
      <c r="NMY3" s="1879"/>
      <c r="NMZ3" s="1879"/>
      <c r="NNA3" s="1879"/>
      <c r="NNB3" s="1879"/>
      <c r="NNC3" s="1879"/>
      <c r="NND3" s="1879"/>
      <c r="NNE3" s="1879"/>
      <c r="NNF3" s="1879"/>
      <c r="NNG3" s="1879"/>
      <c r="NNH3" s="1879"/>
      <c r="NNI3" s="1879"/>
      <c r="NNJ3" s="1879"/>
      <c r="NNK3" s="1879"/>
      <c r="NNL3" s="1879"/>
      <c r="NNM3" s="1879"/>
      <c r="NNN3" s="1879"/>
      <c r="NNO3" s="1879"/>
      <c r="NNP3" s="1879"/>
      <c r="NNQ3" s="1879"/>
      <c r="NNR3" s="1879"/>
      <c r="NNS3" s="1879"/>
      <c r="NNT3" s="1879"/>
      <c r="NNU3" s="1879"/>
      <c r="NNV3" s="1879"/>
      <c r="NNW3" s="1879"/>
      <c r="NNX3" s="1879"/>
      <c r="NNY3" s="1879"/>
      <c r="NNZ3" s="1879"/>
      <c r="NOA3" s="1879"/>
      <c r="NOB3" s="1879"/>
      <c r="NOC3" s="1879"/>
      <c r="NOD3" s="1879"/>
      <c r="NOE3" s="1879"/>
      <c r="NOF3" s="1879"/>
      <c r="NOG3" s="1879"/>
      <c r="NOH3" s="1879"/>
      <c r="NOI3" s="1879"/>
      <c r="NOJ3" s="1879"/>
      <c r="NOK3" s="1879"/>
      <c r="NOL3" s="1879"/>
      <c r="NOM3" s="1879"/>
      <c r="NON3" s="1879"/>
      <c r="NOO3" s="1879"/>
      <c r="NOP3" s="1879"/>
      <c r="NOQ3" s="1879"/>
      <c r="NOR3" s="1879"/>
      <c r="NOS3" s="1879"/>
      <c r="NOT3" s="1879"/>
      <c r="NOU3" s="1879"/>
      <c r="NOV3" s="1879"/>
      <c r="NOW3" s="1879"/>
      <c r="NOX3" s="1879"/>
      <c r="NOY3" s="1879"/>
      <c r="NOZ3" s="1879"/>
      <c r="NPA3" s="1879"/>
      <c r="NPB3" s="1879"/>
      <c r="NPC3" s="1879"/>
      <c r="NPD3" s="1879"/>
      <c r="NPE3" s="1879"/>
      <c r="NPF3" s="1879"/>
      <c r="NPG3" s="1879"/>
      <c r="NPH3" s="1879"/>
      <c r="NPI3" s="1879"/>
      <c r="NPJ3" s="1879"/>
      <c r="NPK3" s="1879"/>
      <c r="NPL3" s="1879"/>
      <c r="NPM3" s="1879"/>
      <c r="NPN3" s="1879"/>
      <c r="NPO3" s="1879"/>
      <c r="NPP3" s="1879"/>
      <c r="NPQ3" s="1879"/>
      <c r="NPR3" s="1879"/>
      <c r="NPS3" s="1879"/>
      <c r="NPT3" s="1879"/>
      <c r="NPU3" s="1879"/>
      <c r="NPV3" s="1879"/>
      <c r="NPW3" s="1879"/>
      <c r="NPX3" s="1879"/>
      <c r="NPY3" s="1879"/>
      <c r="NPZ3" s="1879"/>
      <c r="NQA3" s="1879"/>
      <c r="NQB3" s="1879"/>
      <c r="NQC3" s="1879"/>
      <c r="NQD3" s="1879"/>
      <c r="NQE3" s="1879"/>
      <c r="NQF3" s="1879"/>
      <c r="NQG3" s="1879"/>
      <c r="NQH3" s="1879"/>
      <c r="NQI3" s="1879"/>
      <c r="NQJ3" s="1879"/>
      <c r="NQK3" s="1879"/>
      <c r="NQL3" s="1879"/>
      <c r="NQM3" s="1879"/>
      <c r="NQN3" s="1879"/>
      <c r="NQO3" s="1879"/>
      <c r="NQP3" s="1879"/>
      <c r="NQQ3" s="1879"/>
      <c r="NQR3" s="1879"/>
      <c r="NQS3" s="1879"/>
      <c r="NQT3" s="1879"/>
      <c r="NQU3" s="1879"/>
      <c r="NQV3" s="1879"/>
      <c r="NQW3" s="1879"/>
      <c r="NQX3" s="1879"/>
      <c r="NQY3" s="1879"/>
      <c r="NQZ3" s="1879"/>
      <c r="NRA3" s="1879"/>
      <c r="NRB3" s="1879"/>
      <c r="NRC3" s="1879"/>
      <c r="NRD3" s="1879"/>
      <c r="NRE3" s="1879"/>
      <c r="NRF3" s="1879"/>
      <c r="NRG3" s="1879"/>
      <c r="NRH3" s="1879"/>
      <c r="NRI3" s="1879"/>
      <c r="NRJ3" s="1879"/>
      <c r="NRK3" s="1879"/>
      <c r="NRL3" s="1879"/>
      <c r="NRM3" s="1879"/>
      <c r="NRN3" s="1879"/>
      <c r="NRO3" s="1879"/>
      <c r="NRP3" s="1879"/>
      <c r="NRQ3" s="1879"/>
      <c r="NRR3" s="1879"/>
      <c r="NRS3" s="1879"/>
      <c r="NRT3" s="1879"/>
      <c r="NRU3" s="1879"/>
      <c r="NRV3" s="1879"/>
      <c r="NRW3" s="1879"/>
      <c r="NRX3" s="1879"/>
      <c r="NRY3" s="1879"/>
      <c r="NRZ3" s="1879"/>
      <c r="NSA3" s="1879"/>
      <c r="NSB3" s="1879"/>
      <c r="NSC3" s="1879"/>
      <c r="NSD3" s="1879"/>
      <c r="NSE3" s="1879"/>
      <c r="NSF3" s="1879"/>
      <c r="NSG3" s="1879"/>
      <c r="NSH3" s="1879"/>
      <c r="NSI3" s="1879"/>
      <c r="NSJ3" s="1879"/>
      <c r="NSK3" s="1879"/>
      <c r="NSL3" s="1879"/>
      <c r="NSM3" s="1879"/>
      <c r="NSN3" s="1879"/>
      <c r="NSO3" s="1879"/>
      <c r="NSP3" s="1879"/>
      <c r="NSQ3" s="1879"/>
      <c r="NSR3" s="1879"/>
      <c r="NSS3" s="1879"/>
      <c r="NST3" s="1879"/>
      <c r="NSU3" s="1879"/>
      <c r="NSV3" s="1879"/>
      <c r="NSW3" s="1879"/>
      <c r="NSX3" s="1879"/>
      <c r="NSY3" s="1879"/>
      <c r="NSZ3" s="1879"/>
      <c r="NTA3" s="1879"/>
      <c r="NTB3" s="1879"/>
      <c r="NTC3" s="1879"/>
      <c r="NTD3" s="1879"/>
      <c r="NTE3" s="1879"/>
      <c r="NTF3" s="1879"/>
      <c r="NTG3" s="1879"/>
      <c r="NTH3" s="1879"/>
      <c r="NTI3" s="1879"/>
      <c r="NTJ3" s="1879"/>
      <c r="NTK3" s="1879"/>
      <c r="NTL3" s="1879"/>
      <c r="NTM3" s="1879"/>
      <c r="NTN3" s="1879"/>
      <c r="NTO3" s="1879"/>
      <c r="NTP3" s="1879"/>
      <c r="NTQ3" s="1879"/>
      <c r="NTR3" s="1879"/>
      <c r="NTS3" s="1879"/>
      <c r="NTT3" s="1879"/>
      <c r="NTU3" s="1879"/>
      <c r="NTV3" s="1879"/>
      <c r="NTW3" s="1879"/>
      <c r="NTX3" s="1879"/>
      <c r="NTY3" s="1879"/>
      <c r="NTZ3" s="1879"/>
      <c r="NUA3" s="1879"/>
      <c r="NUB3" s="1879"/>
      <c r="NUC3" s="1879"/>
      <c r="NUD3" s="1879"/>
      <c r="NUE3" s="1879"/>
      <c r="NUF3" s="1879"/>
      <c r="NUG3" s="1879"/>
      <c r="NUH3" s="1879"/>
      <c r="NUI3" s="1879"/>
      <c r="NUJ3" s="1879"/>
      <c r="NUK3" s="1879"/>
      <c r="NUL3" s="1879"/>
      <c r="NUM3" s="1879"/>
      <c r="NUN3" s="1879"/>
      <c r="NUO3" s="1879"/>
      <c r="NUP3" s="1879"/>
      <c r="NUQ3" s="1879"/>
      <c r="NUR3" s="1879"/>
      <c r="NUS3" s="1879"/>
      <c r="NUT3" s="1879"/>
      <c r="NUU3" s="1879"/>
      <c r="NUV3" s="1879"/>
      <c r="NUW3" s="1879"/>
      <c r="NUX3" s="1879"/>
      <c r="NUY3" s="1879"/>
      <c r="NUZ3" s="1879"/>
      <c r="NVA3" s="1879"/>
      <c r="NVB3" s="1879"/>
      <c r="NVC3" s="1879"/>
      <c r="NVD3" s="1879"/>
      <c r="NVE3" s="1879"/>
      <c r="NVF3" s="1879"/>
      <c r="NVG3" s="1879"/>
      <c r="NVH3" s="1879"/>
      <c r="NVI3" s="1879"/>
      <c r="NVJ3" s="1879"/>
      <c r="NVK3" s="1879"/>
      <c r="NVL3" s="1879"/>
      <c r="NVM3" s="1879"/>
      <c r="NVN3" s="1879"/>
      <c r="NVO3" s="1879"/>
      <c r="NVP3" s="1879"/>
      <c r="NVQ3" s="1879"/>
      <c r="NVR3" s="1879"/>
      <c r="NVS3" s="1879"/>
      <c r="NVT3" s="1879"/>
      <c r="NVU3" s="1879"/>
      <c r="NVV3" s="1879"/>
      <c r="NVW3" s="1879"/>
      <c r="NVX3" s="1879"/>
      <c r="NVY3" s="1879"/>
      <c r="NVZ3" s="1879"/>
      <c r="NWA3" s="1879"/>
      <c r="NWB3" s="1879"/>
      <c r="NWC3" s="1879"/>
      <c r="NWD3" s="1879"/>
      <c r="NWE3" s="1879"/>
      <c r="NWF3" s="1879"/>
      <c r="NWG3" s="1879"/>
      <c r="NWH3" s="1879"/>
      <c r="NWI3" s="1879"/>
      <c r="NWJ3" s="1879"/>
      <c r="NWK3" s="1879"/>
      <c r="NWL3" s="1879"/>
      <c r="NWM3" s="1879"/>
      <c r="NWN3" s="1879"/>
      <c r="NWO3" s="1879"/>
      <c r="NWP3" s="1879"/>
      <c r="NWQ3" s="1879"/>
      <c r="NWR3" s="1879"/>
      <c r="NWS3" s="1879"/>
      <c r="NWT3" s="1879"/>
      <c r="NWU3" s="1879"/>
      <c r="NWV3" s="1879"/>
      <c r="NWW3" s="1879"/>
      <c r="NWX3" s="1879"/>
      <c r="NWY3" s="1879"/>
      <c r="NWZ3" s="1879"/>
      <c r="NXA3" s="1879"/>
      <c r="NXB3" s="1879"/>
      <c r="NXC3" s="1879"/>
      <c r="NXD3" s="1879"/>
      <c r="NXE3" s="1879"/>
      <c r="NXF3" s="1879"/>
      <c r="NXG3" s="1879"/>
      <c r="NXH3" s="1879"/>
      <c r="NXI3" s="1879"/>
      <c r="NXJ3" s="1879"/>
      <c r="NXK3" s="1879"/>
      <c r="NXL3" s="1879"/>
      <c r="NXM3" s="1879"/>
      <c r="NXN3" s="1879"/>
      <c r="NXO3" s="1879"/>
      <c r="NXP3" s="1879"/>
      <c r="NXQ3" s="1879"/>
      <c r="NXR3" s="1879"/>
      <c r="NXS3" s="1879"/>
      <c r="NXT3" s="1879"/>
      <c r="NXU3" s="1879"/>
      <c r="NXV3" s="1879"/>
      <c r="NXW3" s="1879"/>
      <c r="NXX3" s="1879"/>
      <c r="NXY3" s="1879"/>
      <c r="NXZ3" s="1879"/>
      <c r="NYA3" s="1879"/>
      <c r="NYB3" s="1879"/>
      <c r="NYC3" s="1879"/>
      <c r="NYD3" s="1879"/>
      <c r="NYE3" s="1879"/>
      <c r="NYF3" s="1879"/>
      <c r="NYG3" s="1879"/>
      <c r="NYH3" s="1879"/>
      <c r="NYI3" s="1879"/>
      <c r="NYJ3" s="1879"/>
      <c r="NYK3" s="1879"/>
      <c r="NYL3" s="1879"/>
      <c r="NYM3" s="1879"/>
      <c r="NYN3" s="1879"/>
      <c r="NYO3" s="1879"/>
      <c r="NYP3" s="1879"/>
      <c r="NYQ3" s="1879"/>
      <c r="NYR3" s="1879"/>
      <c r="NYS3" s="1879"/>
      <c r="NYT3" s="1879"/>
      <c r="NYU3" s="1879"/>
      <c r="NYV3" s="1879"/>
      <c r="NYW3" s="1879"/>
      <c r="NYX3" s="1879"/>
      <c r="NYY3" s="1879"/>
      <c r="NYZ3" s="1879"/>
      <c r="NZA3" s="1879"/>
      <c r="NZB3" s="1879"/>
      <c r="NZC3" s="1879"/>
      <c r="NZD3" s="1879"/>
      <c r="NZE3" s="1879"/>
      <c r="NZF3" s="1879"/>
      <c r="NZG3" s="1879"/>
      <c r="NZH3" s="1879"/>
      <c r="NZI3" s="1879"/>
      <c r="NZJ3" s="1879"/>
      <c r="NZK3" s="1879"/>
      <c r="NZL3" s="1879"/>
      <c r="NZM3" s="1879"/>
      <c r="NZN3" s="1879"/>
      <c r="NZO3" s="1879"/>
      <c r="NZP3" s="1879"/>
      <c r="NZQ3" s="1879"/>
      <c r="NZR3" s="1879"/>
      <c r="NZS3" s="1879"/>
      <c r="NZT3" s="1879"/>
      <c r="NZU3" s="1879"/>
      <c r="NZV3" s="1879"/>
      <c r="NZW3" s="1879"/>
      <c r="NZX3" s="1879"/>
      <c r="NZY3" s="1879"/>
      <c r="NZZ3" s="1879"/>
      <c r="OAA3" s="1879"/>
      <c r="OAB3" s="1879"/>
      <c r="OAC3" s="1879"/>
      <c r="OAD3" s="1879"/>
      <c r="OAE3" s="1879"/>
      <c r="OAF3" s="1879"/>
      <c r="OAG3" s="1879"/>
      <c r="OAH3" s="1879"/>
      <c r="OAI3" s="1879"/>
      <c r="OAJ3" s="1879"/>
      <c r="OAK3" s="1879"/>
      <c r="OAL3" s="1879"/>
      <c r="OAM3" s="1879"/>
      <c r="OAN3" s="1879"/>
      <c r="OAO3" s="1879"/>
      <c r="OAP3" s="1879"/>
      <c r="OAQ3" s="1879"/>
      <c r="OAR3" s="1879"/>
      <c r="OAS3" s="1879"/>
      <c r="OAT3" s="1879"/>
      <c r="OAU3" s="1879"/>
      <c r="OAV3" s="1879"/>
      <c r="OAW3" s="1879"/>
      <c r="OAX3" s="1879"/>
      <c r="OAY3" s="1879"/>
      <c r="OAZ3" s="1879"/>
      <c r="OBA3" s="1879"/>
      <c r="OBB3" s="1879"/>
      <c r="OBC3" s="1879"/>
      <c r="OBD3" s="1879"/>
      <c r="OBE3" s="1879"/>
      <c r="OBF3" s="1879"/>
      <c r="OBG3" s="1879"/>
      <c r="OBH3" s="1879"/>
      <c r="OBI3" s="1879"/>
      <c r="OBJ3" s="1879"/>
      <c r="OBK3" s="1879"/>
      <c r="OBL3" s="1879"/>
      <c r="OBM3" s="1879"/>
      <c r="OBN3" s="1879"/>
      <c r="OBO3" s="1879"/>
      <c r="OBP3" s="1879"/>
      <c r="OBQ3" s="1879"/>
      <c r="OBR3" s="1879"/>
      <c r="OBS3" s="1879"/>
      <c r="OBT3" s="1879"/>
      <c r="OBU3" s="1879"/>
      <c r="OBV3" s="1879"/>
      <c r="OBW3" s="1879"/>
      <c r="OBX3" s="1879"/>
      <c r="OBY3" s="1879"/>
      <c r="OBZ3" s="1879"/>
      <c r="OCA3" s="1879"/>
      <c r="OCB3" s="1879"/>
      <c r="OCC3" s="1879"/>
      <c r="OCD3" s="1879"/>
      <c r="OCE3" s="1879"/>
      <c r="OCF3" s="1879"/>
      <c r="OCG3" s="1879"/>
      <c r="OCH3" s="1879"/>
      <c r="OCI3" s="1879"/>
      <c r="OCJ3" s="1879"/>
      <c r="OCK3" s="1879"/>
      <c r="OCL3" s="1879"/>
      <c r="OCM3" s="1879"/>
      <c r="OCN3" s="1879"/>
      <c r="OCO3" s="1879"/>
      <c r="OCP3" s="1879"/>
      <c r="OCQ3" s="1879"/>
      <c r="OCR3" s="1879"/>
      <c r="OCS3" s="1879"/>
      <c r="OCT3" s="1879"/>
      <c r="OCU3" s="1879"/>
      <c r="OCV3" s="1879"/>
      <c r="OCW3" s="1879"/>
      <c r="OCX3" s="1879"/>
      <c r="OCY3" s="1879"/>
      <c r="OCZ3" s="1879"/>
      <c r="ODA3" s="1879"/>
      <c r="ODB3" s="1879"/>
      <c r="ODC3" s="1879"/>
      <c r="ODD3" s="1879"/>
      <c r="ODE3" s="1879"/>
      <c r="ODF3" s="1879"/>
      <c r="ODG3" s="1879"/>
      <c r="ODH3" s="1879"/>
      <c r="ODI3" s="1879"/>
      <c r="ODJ3" s="1879"/>
      <c r="ODK3" s="1879"/>
      <c r="ODL3" s="1879"/>
      <c r="ODM3" s="1879"/>
      <c r="ODN3" s="1879"/>
      <c r="ODO3" s="1879"/>
      <c r="ODP3" s="1879"/>
      <c r="ODQ3" s="1879"/>
      <c r="ODR3" s="1879"/>
      <c r="ODS3" s="1879"/>
      <c r="ODT3" s="1879"/>
      <c r="ODU3" s="1879"/>
      <c r="ODV3" s="1879"/>
      <c r="ODW3" s="1879"/>
      <c r="ODX3" s="1879"/>
      <c r="ODY3" s="1879"/>
      <c r="ODZ3" s="1879"/>
      <c r="OEA3" s="1879"/>
      <c r="OEB3" s="1879"/>
      <c r="OEC3" s="1879"/>
      <c r="OED3" s="1879"/>
      <c r="OEE3" s="1879"/>
      <c r="OEF3" s="1879"/>
      <c r="OEG3" s="1879"/>
      <c r="OEH3" s="1879"/>
      <c r="OEI3" s="1879"/>
      <c r="OEJ3" s="1879"/>
      <c r="OEK3" s="1879"/>
      <c r="OEL3" s="1879"/>
      <c r="OEM3" s="1879"/>
      <c r="OEN3" s="1879"/>
      <c r="OEO3" s="1879"/>
      <c r="OEP3" s="1879"/>
      <c r="OEQ3" s="1879"/>
      <c r="OER3" s="1879"/>
      <c r="OES3" s="1879"/>
      <c r="OET3" s="1879"/>
      <c r="OEU3" s="1879"/>
      <c r="OEV3" s="1879"/>
      <c r="OEW3" s="1879"/>
      <c r="OEX3" s="1879"/>
      <c r="OEY3" s="1879"/>
      <c r="OEZ3" s="1879"/>
      <c r="OFA3" s="1879"/>
      <c r="OFB3" s="1879"/>
      <c r="OFC3" s="1879"/>
      <c r="OFD3" s="1879"/>
      <c r="OFE3" s="1879"/>
      <c r="OFF3" s="1879"/>
      <c r="OFG3" s="1879"/>
      <c r="OFH3" s="1879"/>
      <c r="OFI3" s="1879"/>
      <c r="OFJ3" s="1879"/>
      <c r="OFK3" s="1879"/>
      <c r="OFL3" s="1879"/>
      <c r="OFM3" s="1879"/>
      <c r="OFN3" s="1879"/>
      <c r="OFO3" s="1879"/>
      <c r="OFP3" s="1879"/>
      <c r="OFQ3" s="1879"/>
      <c r="OFR3" s="1879"/>
      <c r="OFS3" s="1879"/>
      <c r="OFT3" s="1879"/>
      <c r="OFU3" s="1879"/>
      <c r="OFV3" s="1879"/>
      <c r="OFW3" s="1879"/>
      <c r="OFX3" s="1879"/>
      <c r="OFY3" s="1879"/>
      <c r="OFZ3" s="1879"/>
      <c r="OGA3" s="1879"/>
      <c r="OGB3" s="1879"/>
      <c r="OGC3" s="1879"/>
      <c r="OGD3" s="1879"/>
      <c r="OGE3" s="1879"/>
      <c r="OGF3" s="1879"/>
      <c r="OGG3" s="1879"/>
      <c r="OGH3" s="1879"/>
      <c r="OGI3" s="1879"/>
      <c r="OGJ3" s="1879"/>
      <c r="OGK3" s="1879"/>
      <c r="OGL3" s="1879"/>
      <c r="OGM3" s="1879"/>
      <c r="OGN3" s="1879"/>
      <c r="OGO3" s="1879"/>
      <c r="OGP3" s="1879"/>
      <c r="OGQ3" s="1879"/>
      <c r="OGR3" s="1879"/>
      <c r="OGS3" s="1879"/>
      <c r="OGT3" s="1879"/>
      <c r="OGU3" s="1879"/>
      <c r="OGV3" s="1879"/>
      <c r="OGW3" s="1879"/>
      <c r="OGX3" s="1879"/>
      <c r="OGY3" s="1879"/>
      <c r="OGZ3" s="1879"/>
      <c r="OHA3" s="1879"/>
      <c r="OHB3" s="1879"/>
      <c r="OHC3" s="1879"/>
      <c r="OHD3" s="1879"/>
      <c r="OHE3" s="1879"/>
      <c r="OHF3" s="1879"/>
      <c r="OHG3" s="1879"/>
      <c r="OHH3" s="1879"/>
      <c r="OHI3" s="1879"/>
      <c r="OHJ3" s="1879"/>
      <c r="OHK3" s="1879"/>
      <c r="OHL3" s="1879"/>
      <c r="OHM3" s="1879"/>
      <c r="OHN3" s="1879"/>
      <c r="OHO3" s="1879"/>
      <c r="OHP3" s="1879"/>
      <c r="OHQ3" s="1879"/>
      <c r="OHR3" s="1879"/>
      <c r="OHS3" s="1879"/>
      <c r="OHT3" s="1879"/>
      <c r="OHU3" s="1879"/>
      <c r="OHV3" s="1879"/>
      <c r="OHW3" s="1879"/>
      <c r="OHX3" s="1879"/>
      <c r="OHY3" s="1879"/>
      <c r="OHZ3" s="1879"/>
      <c r="OIA3" s="1879"/>
      <c r="OIB3" s="1879"/>
      <c r="OIC3" s="1879"/>
      <c r="OID3" s="1879"/>
      <c r="OIE3" s="1879"/>
      <c r="OIF3" s="1879"/>
      <c r="OIG3" s="1879"/>
      <c r="OIH3" s="1879"/>
      <c r="OII3" s="1879"/>
      <c r="OIJ3" s="1879"/>
      <c r="OIK3" s="1879"/>
      <c r="OIL3" s="1879"/>
      <c r="OIM3" s="1879"/>
      <c r="OIN3" s="1879"/>
      <c r="OIO3" s="1879"/>
      <c r="OIP3" s="1879"/>
      <c r="OIQ3" s="1879"/>
      <c r="OIR3" s="1879"/>
      <c r="OIS3" s="1879"/>
      <c r="OIT3" s="1879"/>
      <c r="OIU3" s="1879"/>
      <c r="OIV3" s="1879"/>
      <c r="OIW3" s="1879"/>
      <c r="OIX3" s="1879"/>
      <c r="OIY3" s="1879"/>
      <c r="OIZ3" s="1879"/>
      <c r="OJA3" s="1879"/>
      <c r="OJB3" s="1879"/>
      <c r="OJC3" s="1879"/>
      <c r="OJD3" s="1879"/>
      <c r="OJE3" s="1879"/>
      <c r="OJF3" s="1879"/>
      <c r="OJG3" s="1879"/>
      <c r="OJH3" s="1879"/>
      <c r="OJI3" s="1879"/>
      <c r="OJJ3" s="1879"/>
      <c r="OJK3" s="1879"/>
      <c r="OJL3" s="1879"/>
      <c r="OJM3" s="1879"/>
      <c r="OJN3" s="1879"/>
      <c r="OJO3" s="1879"/>
      <c r="OJP3" s="1879"/>
      <c r="OJQ3" s="1879"/>
      <c r="OJR3" s="1879"/>
      <c r="OJS3" s="1879"/>
      <c r="OJT3" s="1879"/>
      <c r="OJU3" s="1879"/>
      <c r="OJV3" s="1879"/>
      <c r="OJW3" s="1879"/>
      <c r="OJX3" s="1879"/>
      <c r="OJY3" s="1879"/>
      <c r="OJZ3" s="1879"/>
      <c r="OKA3" s="1879"/>
      <c r="OKB3" s="1879"/>
      <c r="OKC3" s="1879"/>
      <c r="OKD3" s="1879"/>
      <c r="OKE3" s="1879"/>
      <c r="OKF3" s="1879"/>
      <c r="OKG3" s="1879"/>
      <c r="OKH3" s="1879"/>
      <c r="OKI3" s="1879"/>
      <c r="OKJ3" s="1879"/>
      <c r="OKK3" s="1879"/>
      <c r="OKL3" s="1879"/>
      <c r="OKM3" s="1879"/>
      <c r="OKN3" s="1879"/>
      <c r="OKO3" s="1879"/>
      <c r="OKP3" s="1879"/>
      <c r="OKQ3" s="1879"/>
      <c r="OKR3" s="1879"/>
      <c r="OKS3" s="1879"/>
      <c r="OKT3" s="1879"/>
      <c r="OKU3" s="1879"/>
      <c r="OKV3" s="1879"/>
      <c r="OKW3" s="1879"/>
      <c r="OKX3" s="1879"/>
      <c r="OKY3" s="1879"/>
      <c r="OKZ3" s="1879"/>
      <c r="OLA3" s="1879"/>
      <c r="OLB3" s="1879"/>
      <c r="OLC3" s="1879"/>
      <c r="OLD3" s="1879"/>
      <c r="OLE3" s="1879"/>
      <c r="OLF3" s="1879"/>
      <c r="OLG3" s="1879"/>
      <c r="OLH3" s="1879"/>
      <c r="OLI3" s="1879"/>
      <c r="OLJ3" s="1879"/>
      <c r="OLK3" s="1879"/>
      <c r="OLL3" s="1879"/>
      <c r="OLM3" s="1879"/>
      <c r="OLN3" s="1879"/>
      <c r="OLO3" s="1879"/>
      <c r="OLP3" s="1879"/>
      <c r="OLQ3" s="1879"/>
      <c r="OLR3" s="1879"/>
      <c r="OLS3" s="1879"/>
      <c r="OLT3" s="1879"/>
      <c r="OLU3" s="1879"/>
      <c r="OLV3" s="1879"/>
      <c r="OLW3" s="1879"/>
      <c r="OLX3" s="1879"/>
      <c r="OLY3" s="1879"/>
      <c r="OLZ3" s="1879"/>
      <c r="OMA3" s="1879"/>
      <c r="OMB3" s="1879"/>
      <c r="OMC3" s="1879"/>
      <c r="OMD3" s="1879"/>
      <c r="OME3" s="1879"/>
      <c r="OMF3" s="1879"/>
      <c r="OMG3" s="1879"/>
      <c r="OMH3" s="1879"/>
      <c r="OMI3" s="1879"/>
      <c r="OMJ3" s="1879"/>
      <c r="OMK3" s="1879"/>
      <c r="OML3" s="1879"/>
      <c r="OMM3" s="1879"/>
      <c r="OMN3" s="1879"/>
      <c r="OMO3" s="1879"/>
      <c r="OMP3" s="1879"/>
      <c r="OMQ3" s="1879"/>
      <c r="OMR3" s="1879"/>
      <c r="OMS3" s="1879"/>
      <c r="OMT3" s="1879"/>
      <c r="OMU3" s="1879"/>
      <c r="OMV3" s="1879"/>
      <c r="OMW3" s="1879"/>
      <c r="OMX3" s="1879"/>
      <c r="OMY3" s="1879"/>
      <c r="OMZ3" s="1879"/>
      <c r="ONA3" s="1879"/>
      <c r="ONB3" s="1879"/>
      <c r="ONC3" s="1879"/>
      <c r="OND3" s="1879"/>
      <c r="ONE3" s="1879"/>
      <c r="ONF3" s="1879"/>
      <c r="ONG3" s="1879"/>
      <c r="ONH3" s="1879"/>
      <c r="ONI3" s="1879"/>
      <c r="ONJ3" s="1879"/>
      <c r="ONK3" s="1879"/>
      <c r="ONL3" s="1879"/>
      <c r="ONM3" s="1879"/>
      <c r="ONN3" s="1879"/>
      <c r="ONO3" s="1879"/>
      <c r="ONP3" s="1879"/>
      <c r="ONQ3" s="1879"/>
      <c r="ONR3" s="1879"/>
      <c r="ONS3" s="1879"/>
      <c r="ONT3" s="1879"/>
      <c r="ONU3" s="1879"/>
      <c r="ONV3" s="1879"/>
      <c r="ONW3" s="1879"/>
      <c r="ONX3" s="1879"/>
      <c r="ONY3" s="1879"/>
      <c r="ONZ3" s="1879"/>
      <c r="OOA3" s="1879"/>
      <c r="OOB3" s="1879"/>
      <c r="OOC3" s="1879"/>
      <c r="OOD3" s="1879"/>
      <c r="OOE3" s="1879"/>
      <c r="OOF3" s="1879"/>
      <c r="OOG3" s="1879"/>
      <c r="OOH3" s="1879"/>
      <c r="OOI3" s="1879"/>
      <c r="OOJ3" s="1879"/>
      <c r="OOK3" s="1879"/>
      <c r="OOL3" s="1879"/>
      <c r="OOM3" s="1879"/>
      <c r="OON3" s="1879"/>
      <c r="OOO3" s="1879"/>
      <c r="OOP3" s="1879"/>
      <c r="OOQ3" s="1879"/>
      <c r="OOR3" s="1879"/>
      <c r="OOS3" s="1879"/>
      <c r="OOT3" s="1879"/>
      <c r="OOU3" s="1879"/>
      <c r="OOV3" s="1879"/>
      <c r="OOW3" s="1879"/>
      <c r="OOX3" s="1879"/>
      <c r="OOY3" s="1879"/>
      <c r="OOZ3" s="1879"/>
      <c r="OPA3" s="1879"/>
      <c r="OPB3" s="1879"/>
      <c r="OPC3" s="1879"/>
      <c r="OPD3" s="1879"/>
      <c r="OPE3" s="1879"/>
      <c r="OPF3" s="1879"/>
      <c r="OPG3" s="1879"/>
      <c r="OPH3" s="1879"/>
      <c r="OPI3" s="1879"/>
      <c r="OPJ3" s="1879"/>
      <c r="OPK3" s="1879"/>
      <c r="OPL3" s="1879"/>
      <c r="OPM3" s="1879"/>
      <c r="OPN3" s="1879"/>
      <c r="OPO3" s="1879"/>
      <c r="OPP3" s="1879"/>
      <c r="OPQ3" s="1879"/>
      <c r="OPR3" s="1879"/>
      <c r="OPS3" s="1879"/>
      <c r="OPT3" s="1879"/>
      <c r="OPU3" s="1879"/>
      <c r="OPV3" s="1879"/>
      <c r="OPW3" s="1879"/>
      <c r="OPX3" s="1879"/>
      <c r="OPY3" s="1879"/>
      <c r="OPZ3" s="1879"/>
      <c r="OQA3" s="1879"/>
      <c r="OQB3" s="1879"/>
      <c r="OQC3" s="1879"/>
      <c r="OQD3" s="1879"/>
      <c r="OQE3" s="1879"/>
      <c r="OQF3" s="1879"/>
      <c r="OQG3" s="1879"/>
      <c r="OQH3" s="1879"/>
      <c r="OQI3" s="1879"/>
      <c r="OQJ3" s="1879"/>
      <c r="OQK3" s="1879"/>
      <c r="OQL3" s="1879"/>
      <c r="OQM3" s="1879"/>
      <c r="OQN3" s="1879"/>
      <c r="OQO3" s="1879"/>
      <c r="OQP3" s="1879"/>
      <c r="OQQ3" s="1879"/>
      <c r="OQR3" s="1879"/>
      <c r="OQS3" s="1879"/>
      <c r="OQT3" s="1879"/>
      <c r="OQU3" s="1879"/>
      <c r="OQV3" s="1879"/>
      <c r="OQW3" s="1879"/>
      <c r="OQX3" s="1879"/>
      <c r="OQY3" s="1879"/>
      <c r="OQZ3" s="1879"/>
      <c r="ORA3" s="1879"/>
      <c r="ORB3" s="1879"/>
      <c r="ORC3" s="1879"/>
      <c r="ORD3" s="1879"/>
      <c r="ORE3" s="1879"/>
      <c r="ORF3" s="1879"/>
      <c r="ORG3" s="1879"/>
      <c r="ORH3" s="1879"/>
      <c r="ORI3" s="1879"/>
      <c r="ORJ3" s="1879"/>
      <c r="ORK3" s="1879"/>
      <c r="ORL3" s="1879"/>
      <c r="ORM3" s="1879"/>
      <c r="ORN3" s="1879"/>
      <c r="ORO3" s="1879"/>
      <c r="ORP3" s="1879"/>
      <c r="ORQ3" s="1879"/>
      <c r="ORR3" s="1879"/>
      <c r="ORS3" s="1879"/>
      <c r="ORT3" s="1879"/>
      <c r="ORU3" s="1879"/>
      <c r="ORV3" s="1879"/>
      <c r="ORW3" s="1879"/>
      <c r="ORX3" s="1879"/>
      <c r="ORY3" s="1879"/>
      <c r="ORZ3" s="1879"/>
      <c r="OSA3" s="1879"/>
      <c r="OSB3" s="1879"/>
      <c r="OSC3" s="1879"/>
      <c r="OSD3" s="1879"/>
      <c r="OSE3" s="1879"/>
      <c r="OSF3" s="1879"/>
      <c r="OSG3" s="1879"/>
      <c r="OSH3" s="1879"/>
      <c r="OSI3" s="1879"/>
      <c r="OSJ3" s="1879"/>
      <c r="OSK3" s="1879"/>
      <c r="OSL3" s="1879"/>
      <c r="OSM3" s="1879"/>
      <c r="OSN3" s="1879"/>
      <c r="OSO3" s="1879"/>
      <c r="OSP3" s="1879"/>
      <c r="OSQ3" s="1879"/>
      <c r="OSR3" s="1879"/>
      <c r="OSS3" s="1879"/>
      <c r="OST3" s="1879"/>
      <c r="OSU3" s="1879"/>
      <c r="OSV3" s="1879"/>
      <c r="OSW3" s="1879"/>
      <c r="OSX3" s="1879"/>
      <c r="OSY3" s="1879"/>
      <c r="OSZ3" s="1879"/>
      <c r="OTA3" s="1879"/>
      <c r="OTB3" s="1879"/>
      <c r="OTC3" s="1879"/>
      <c r="OTD3" s="1879"/>
      <c r="OTE3" s="1879"/>
      <c r="OTF3" s="1879"/>
      <c r="OTG3" s="1879"/>
      <c r="OTH3" s="1879"/>
      <c r="OTI3" s="1879"/>
      <c r="OTJ3" s="1879"/>
      <c r="OTK3" s="1879"/>
      <c r="OTL3" s="1879"/>
      <c r="OTM3" s="1879"/>
      <c r="OTN3" s="1879"/>
      <c r="OTO3" s="1879"/>
      <c r="OTP3" s="1879"/>
      <c r="OTQ3" s="1879"/>
      <c r="OTR3" s="1879"/>
      <c r="OTS3" s="1879"/>
      <c r="OTT3" s="1879"/>
      <c r="OTU3" s="1879"/>
      <c r="OTV3" s="1879"/>
      <c r="OTW3" s="1879"/>
      <c r="OTX3" s="1879"/>
      <c r="OTY3" s="1879"/>
      <c r="OTZ3" s="1879"/>
      <c r="OUA3" s="1879"/>
      <c r="OUB3" s="1879"/>
      <c r="OUC3" s="1879"/>
      <c r="OUD3" s="1879"/>
      <c r="OUE3" s="1879"/>
      <c r="OUF3" s="1879"/>
      <c r="OUG3" s="1879"/>
      <c r="OUH3" s="1879"/>
      <c r="OUI3" s="1879"/>
      <c r="OUJ3" s="1879"/>
      <c r="OUK3" s="1879"/>
      <c r="OUL3" s="1879"/>
      <c r="OUM3" s="1879"/>
      <c r="OUN3" s="1879"/>
      <c r="OUO3" s="1879"/>
      <c r="OUP3" s="1879"/>
      <c r="OUQ3" s="1879"/>
      <c r="OUR3" s="1879"/>
      <c r="OUS3" s="1879"/>
      <c r="OUT3" s="1879"/>
      <c r="OUU3" s="1879"/>
      <c r="OUV3" s="1879"/>
      <c r="OUW3" s="1879"/>
      <c r="OUX3" s="1879"/>
      <c r="OUY3" s="1879"/>
      <c r="OUZ3" s="1879"/>
      <c r="OVA3" s="1879"/>
      <c r="OVB3" s="1879"/>
      <c r="OVC3" s="1879"/>
      <c r="OVD3" s="1879"/>
      <c r="OVE3" s="1879"/>
      <c r="OVF3" s="1879"/>
      <c r="OVG3" s="1879"/>
      <c r="OVH3" s="1879"/>
      <c r="OVI3" s="1879"/>
      <c r="OVJ3" s="1879"/>
      <c r="OVK3" s="1879"/>
      <c r="OVL3" s="1879"/>
      <c r="OVM3" s="1879"/>
      <c r="OVN3" s="1879"/>
      <c r="OVO3" s="1879"/>
      <c r="OVP3" s="1879"/>
      <c r="OVQ3" s="1879"/>
      <c r="OVR3" s="1879"/>
      <c r="OVS3" s="1879"/>
      <c r="OVT3" s="1879"/>
      <c r="OVU3" s="1879"/>
      <c r="OVV3" s="1879"/>
      <c r="OVW3" s="1879"/>
      <c r="OVX3" s="1879"/>
      <c r="OVY3" s="1879"/>
      <c r="OVZ3" s="1879"/>
      <c r="OWA3" s="1879"/>
      <c r="OWB3" s="1879"/>
      <c r="OWC3" s="1879"/>
      <c r="OWD3" s="1879"/>
      <c r="OWE3" s="1879"/>
      <c r="OWF3" s="1879"/>
      <c r="OWG3" s="1879"/>
      <c r="OWH3" s="1879"/>
      <c r="OWI3" s="1879"/>
      <c r="OWJ3" s="1879"/>
      <c r="OWK3" s="1879"/>
      <c r="OWL3" s="1879"/>
      <c r="OWM3" s="1879"/>
      <c r="OWN3" s="1879"/>
      <c r="OWO3" s="1879"/>
      <c r="OWP3" s="1879"/>
      <c r="OWQ3" s="1879"/>
      <c r="OWR3" s="1879"/>
      <c r="OWS3" s="1879"/>
      <c r="OWT3" s="1879"/>
      <c r="OWU3" s="1879"/>
      <c r="OWV3" s="1879"/>
      <c r="OWW3" s="1879"/>
      <c r="OWX3" s="1879"/>
      <c r="OWY3" s="1879"/>
      <c r="OWZ3" s="1879"/>
      <c r="OXA3" s="1879"/>
      <c r="OXB3" s="1879"/>
      <c r="OXC3" s="1879"/>
      <c r="OXD3" s="1879"/>
      <c r="OXE3" s="1879"/>
      <c r="OXF3" s="1879"/>
      <c r="OXG3" s="1879"/>
      <c r="OXH3" s="1879"/>
      <c r="OXI3" s="1879"/>
      <c r="OXJ3" s="1879"/>
      <c r="OXK3" s="1879"/>
      <c r="OXL3" s="1879"/>
      <c r="OXM3" s="1879"/>
      <c r="OXN3" s="1879"/>
      <c r="OXO3" s="1879"/>
      <c r="OXP3" s="1879"/>
      <c r="OXQ3" s="1879"/>
      <c r="OXR3" s="1879"/>
      <c r="OXS3" s="1879"/>
      <c r="OXT3" s="1879"/>
      <c r="OXU3" s="1879"/>
      <c r="OXV3" s="1879"/>
      <c r="OXW3" s="1879"/>
      <c r="OXX3" s="1879"/>
      <c r="OXY3" s="1879"/>
      <c r="OXZ3" s="1879"/>
      <c r="OYA3" s="1879"/>
      <c r="OYB3" s="1879"/>
      <c r="OYC3" s="1879"/>
      <c r="OYD3" s="1879"/>
      <c r="OYE3" s="1879"/>
      <c r="OYF3" s="1879"/>
      <c r="OYG3" s="1879"/>
      <c r="OYH3" s="1879"/>
      <c r="OYI3" s="1879"/>
      <c r="OYJ3" s="1879"/>
      <c r="OYK3" s="1879"/>
      <c r="OYL3" s="1879"/>
      <c r="OYM3" s="1879"/>
      <c r="OYN3" s="1879"/>
      <c r="OYO3" s="1879"/>
      <c r="OYP3" s="1879"/>
      <c r="OYQ3" s="1879"/>
      <c r="OYR3" s="1879"/>
      <c r="OYS3" s="1879"/>
      <c r="OYT3" s="1879"/>
      <c r="OYU3" s="1879"/>
      <c r="OYV3" s="1879"/>
      <c r="OYW3" s="1879"/>
      <c r="OYX3" s="1879"/>
      <c r="OYY3" s="1879"/>
      <c r="OYZ3" s="1879"/>
      <c r="OZA3" s="1879"/>
      <c r="OZB3" s="1879"/>
      <c r="OZC3" s="1879"/>
      <c r="OZD3" s="1879"/>
      <c r="OZE3" s="1879"/>
      <c r="OZF3" s="1879"/>
      <c r="OZG3" s="1879"/>
      <c r="OZH3" s="1879"/>
      <c r="OZI3" s="1879"/>
      <c r="OZJ3" s="1879"/>
      <c r="OZK3" s="1879"/>
      <c r="OZL3" s="1879"/>
      <c r="OZM3" s="1879"/>
      <c r="OZN3" s="1879"/>
      <c r="OZO3" s="1879"/>
      <c r="OZP3" s="1879"/>
      <c r="OZQ3" s="1879"/>
      <c r="OZR3" s="1879"/>
      <c r="OZS3" s="1879"/>
      <c r="OZT3" s="1879"/>
      <c r="OZU3" s="1879"/>
      <c r="OZV3" s="1879"/>
      <c r="OZW3" s="1879"/>
      <c r="OZX3" s="1879"/>
      <c r="OZY3" s="1879"/>
      <c r="OZZ3" s="1879"/>
      <c r="PAA3" s="1879"/>
      <c r="PAB3" s="1879"/>
      <c r="PAC3" s="1879"/>
      <c r="PAD3" s="1879"/>
      <c r="PAE3" s="1879"/>
      <c r="PAF3" s="1879"/>
      <c r="PAG3" s="1879"/>
      <c r="PAH3" s="1879"/>
      <c r="PAI3" s="1879"/>
      <c r="PAJ3" s="1879"/>
      <c r="PAK3" s="1879"/>
      <c r="PAL3" s="1879"/>
      <c r="PAM3" s="1879"/>
      <c r="PAN3" s="1879"/>
      <c r="PAO3" s="1879"/>
      <c r="PAP3" s="1879"/>
      <c r="PAQ3" s="1879"/>
      <c r="PAR3" s="1879"/>
      <c r="PAS3" s="1879"/>
      <c r="PAT3" s="1879"/>
      <c r="PAU3" s="1879"/>
      <c r="PAV3" s="1879"/>
      <c r="PAW3" s="1879"/>
      <c r="PAX3" s="1879"/>
      <c r="PAY3" s="1879"/>
      <c r="PAZ3" s="1879"/>
      <c r="PBA3" s="1879"/>
      <c r="PBB3" s="1879"/>
      <c r="PBC3" s="1879"/>
      <c r="PBD3" s="1879"/>
      <c r="PBE3" s="1879"/>
      <c r="PBF3" s="1879"/>
      <c r="PBG3" s="1879"/>
      <c r="PBH3" s="1879"/>
      <c r="PBI3" s="1879"/>
      <c r="PBJ3" s="1879"/>
      <c r="PBK3" s="1879"/>
      <c r="PBL3" s="1879"/>
      <c r="PBM3" s="1879"/>
      <c r="PBN3" s="1879"/>
      <c r="PBO3" s="1879"/>
      <c r="PBP3" s="1879"/>
      <c r="PBQ3" s="1879"/>
      <c r="PBR3" s="1879"/>
      <c r="PBS3" s="1879"/>
      <c r="PBT3" s="1879"/>
      <c r="PBU3" s="1879"/>
      <c r="PBV3" s="1879"/>
      <c r="PBW3" s="1879"/>
      <c r="PBX3" s="1879"/>
      <c r="PBY3" s="1879"/>
      <c r="PBZ3" s="1879"/>
      <c r="PCA3" s="1879"/>
      <c r="PCB3" s="1879"/>
      <c r="PCC3" s="1879"/>
      <c r="PCD3" s="1879"/>
      <c r="PCE3" s="1879"/>
      <c r="PCF3" s="1879"/>
      <c r="PCG3" s="1879"/>
      <c r="PCH3" s="1879"/>
      <c r="PCI3" s="1879"/>
      <c r="PCJ3" s="1879"/>
      <c r="PCK3" s="1879"/>
      <c r="PCL3" s="1879"/>
      <c r="PCM3" s="1879"/>
      <c r="PCN3" s="1879"/>
      <c r="PCO3" s="1879"/>
      <c r="PCP3" s="1879"/>
      <c r="PCQ3" s="1879"/>
      <c r="PCR3" s="1879"/>
      <c r="PCS3" s="1879"/>
      <c r="PCT3" s="1879"/>
      <c r="PCU3" s="1879"/>
      <c r="PCV3" s="1879"/>
      <c r="PCW3" s="1879"/>
      <c r="PCX3" s="1879"/>
      <c r="PCY3" s="1879"/>
      <c r="PCZ3" s="1879"/>
      <c r="PDA3" s="1879"/>
      <c r="PDB3" s="1879"/>
      <c r="PDC3" s="1879"/>
      <c r="PDD3" s="1879"/>
      <c r="PDE3" s="1879"/>
      <c r="PDF3" s="1879"/>
      <c r="PDG3" s="1879"/>
      <c r="PDH3" s="1879"/>
      <c r="PDI3" s="1879"/>
      <c r="PDJ3" s="1879"/>
      <c r="PDK3" s="1879"/>
      <c r="PDL3" s="1879"/>
      <c r="PDM3" s="1879"/>
      <c r="PDN3" s="1879"/>
      <c r="PDO3" s="1879"/>
      <c r="PDP3" s="1879"/>
      <c r="PDQ3" s="1879"/>
      <c r="PDR3" s="1879"/>
      <c r="PDS3" s="1879"/>
      <c r="PDT3" s="1879"/>
      <c r="PDU3" s="1879"/>
      <c r="PDV3" s="1879"/>
      <c r="PDW3" s="1879"/>
      <c r="PDX3" s="1879"/>
      <c r="PDY3" s="1879"/>
      <c r="PDZ3" s="1879"/>
      <c r="PEA3" s="1879"/>
      <c r="PEB3" s="1879"/>
      <c r="PEC3" s="1879"/>
      <c r="PED3" s="1879"/>
      <c r="PEE3" s="1879"/>
      <c r="PEF3" s="1879"/>
      <c r="PEG3" s="1879"/>
      <c r="PEH3" s="1879"/>
      <c r="PEI3" s="1879"/>
      <c r="PEJ3" s="1879"/>
      <c r="PEK3" s="1879"/>
      <c r="PEL3" s="1879"/>
      <c r="PEM3" s="1879"/>
      <c r="PEN3" s="1879"/>
      <c r="PEO3" s="1879"/>
      <c r="PEP3" s="1879"/>
      <c r="PEQ3" s="1879"/>
      <c r="PER3" s="1879"/>
      <c r="PES3" s="1879"/>
      <c r="PET3" s="1879"/>
      <c r="PEU3" s="1879"/>
      <c r="PEV3" s="1879"/>
      <c r="PEW3" s="1879"/>
      <c r="PEX3" s="1879"/>
      <c r="PEY3" s="1879"/>
      <c r="PEZ3" s="1879"/>
      <c r="PFA3" s="1879"/>
      <c r="PFB3" s="1879"/>
      <c r="PFC3" s="1879"/>
      <c r="PFD3" s="1879"/>
      <c r="PFE3" s="1879"/>
      <c r="PFF3" s="1879"/>
      <c r="PFG3" s="1879"/>
      <c r="PFH3" s="1879"/>
      <c r="PFI3" s="1879"/>
      <c r="PFJ3" s="1879"/>
      <c r="PFK3" s="1879"/>
      <c r="PFL3" s="1879"/>
      <c r="PFM3" s="1879"/>
      <c r="PFN3" s="1879"/>
      <c r="PFO3" s="1879"/>
      <c r="PFP3" s="1879"/>
      <c r="PFQ3" s="1879"/>
      <c r="PFR3" s="1879"/>
      <c r="PFS3" s="1879"/>
      <c r="PFT3" s="1879"/>
      <c r="PFU3" s="1879"/>
      <c r="PFV3" s="1879"/>
      <c r="PFW3" s="1879"/>
      <c r="PFX3" s="1879"/>
      <c r="PFY3" s="1879"/>
      <c r="PFZ3" s="1879"/>
      <c r="PGA3" s="1879"/>
      <c r="PGB3" s="1879"/>
      <c r="PGC3" s="1879"/>
      <c r="PGD3" s="1879"/>
      <c r="PGE3" s="1879"/>
      <c r="PGF3" s="1879"/>
      <c r="PGG3" s="1879"/>
      <c r="PGH3" s="1879"/>
      <c r="PGI3" s="1879"/>
      <c r="PGJ3" s="1879"/>
      <c r="PGK3" s="1879"/>
      <c r="PGL3" s="1879"/>
      <c r="PGM3" s="1879"/>
      <c r="PGN3" s="1879"/>
      <c r="PGO3" s="1879"/>
      <c r="PGP3" s="1879"/>
      <c r="PGQ3" s="1879"/>
      <c r="PGR3" s="1879"/>
      <c r="PGS3" s="1879"/>
      <c r="PGT3" s="1879"/>
      <c r="PGU3" s="1879"/>
      <c r="PGV3" s="1879"/>
      <c r="PGW3" s="1879"/>
      <c r="PGX3" s="1879"/>
      <c r="PGY3" s="1879"/>
      <c r="PGZ3" s="1879"/>
      <c r="PHA3" s="1879"/>
      <c r="PHB3" s="1879"/>
      <c r="PHC3" s="1879"/>
      <c r="PHD3" s="1879"/>
      <c r="PHE3" s="1879"/>
      <c r="PHF3" s="1879"/>
      <c r="PHG3" s="1879"/>
      <c r="PHH3" s="1879"/>
      <c r="PHI3" s="1879"/>
      <c r="PHJ3" s="1879"/>
      <c r="PHK3" s="1879"/>
      <c r="PHL3" s="1879"/>
      <c r="PHM3" s="1879"/>
      <c r="PHN3" s="1879"/>
      <c r="PHO3" s="1879"/>
      <c r="PHP3" s="1879"/>
      <c r="PHQ3" s="1879"/>
      <c r="PHR3" s="1879"/>
      <c r="PHS3" s="1879"/>
      <c r="PHT3" s="1879"/>
      <c r="PHU3" s="1879"/>
      <c r="PHV3" s="1879"/>
      <c r="PHW3" s="1879"/>
      <c r="PHX3" s="1879"/>
      <c r="PHY3" s="1879"/>
      <c r="PHZ3" s="1879"/>
      <c r="PIA3" s="1879"/>
      <c r="PIB3" s="1879"/>
      <c r="PIC3" s="1879"/>
      <c r="PID3" s="1879"/>
      <c r="PIE3" s="1879"/>
      <c r="PIF3" s="1879"/>
      <c r="PIG3" s="1879"/>
      <c r="PIH3" s="1879"/>
      <c r="PII3" s="1879"/>
      <c r="PIJ3" s="1879"/>
      <c r="PIK3" s="1879"/>
      <c r="PIL3" s="1879"/>
      <c r="PIM3" s="1879"/>
      <c r="PIN3" s="1879"/>
      <c r="PIO3" s="1879"/>
      <c r="PIP3" s="1879"/>
      <c r="PIQ3" s="1879"/>
      <c r="PIR3" s="1879"/>
      <c r="PIS3" s="1879"/>
      <c r="PIT3" s="1879"/>
      <c r="PIU3" s="1879"/>
      <c r="PIV3" s="1879"/>
      <c r="PIW3" s="1879"/>
      <c r="PIX3" s="1879"/>
      <c r="PIY3" s="1879"/>
      <c r="PIZ3" s="1879"/>
      <c r="PJA3" s="1879"/>
      <c r="PJB3" s="1879"/>
      <c r="PJC3" s="1879"/>
      <c r="PJD3" s="1879"/>
      <c r="PJE3" s="1879"/>
      <c r="PJF3" s="1879"/>
      <c r="PJG3" s="1879"/>
      <c r="PJH3" s="1879"/>
      <c r="PJI3" s="1879"/>
      <c r="PJJ3" s="1879"/>
      <c r="PJK3" s="1879"/>
      <c r="PJL3" s="1879"/>
      <c r="PJM3" s="1879"/>
      <c r="PJN3" s="1879"/>
      <c r="PJO3" s="1879"/>
      <c r="PJP3" s="1879"/>
      <c r="PJQ3" s="1879"/>
      <c r="PJR3" s="1879"/>
      <c r="PJS3" s="1879"/>
      <c r="PJT3" s="1879"/>
      <c r="PJU3" s="1879"/>
      <c r="PJV3" s="1879"/>
      <c r="PJW3" s="1879"/>
      <c r="PJX3" s="1879"/>
      <c r="PJY3" s="1879"/>
      <c r="PJZ3" s="1879"/>
      <c r="PKA3" s="1879"/>
      <c r="PKB3" s="1879"/>
      <c r="PKC3" s="1879"/>
      <c r="PKD3" s="1879"/>
      <c r="PKE3" s="1879"/>
      <c r="PKF3" s="1879"/>
      <c r="PKG3" s="1879"/>
      <c r="PKH3" s="1879"/>
      <c r="PKI3" s="1879"/>
      <c r="PKJ3" s="1879"/>
      <c r="PKK3" s="1879"/>
      <c r="PKL3" s="1879"/>
      <c r="PKM3" s="1879"/>
      <c r="PKN3" s="1879"/>
      <c r="PKO3" s="1879"/>
      <c r="PKP3" s="1879"/>
      <c r="PKQ3" s="1879"/>
      <c r="PKR3" s="1879"/>
      <c r="PKS3" s="1879"/>
      <c r="PKT3" s="1879"/>
      <c r="PKU3" s="1879"/>
      <c r="PKV3" s="1879"/>
      <c r="PKW3" s="1879"/>
      <c r="PKX3" s="1879"/>
      <c r="PKY3" s="1879"/>
      <c r="PKZ3" s="1879"/>
      <c r="PLA3" s="1879"/>
      <c r="PLB3" s="1879"/>
      <c r="PLC3" s="1879"/>
      <c r="PLD3" s="1879"/>
      <c r="PLE3" s="1879"/>
      <c r="PLF3" s="1879"/>
      <c r="PLG3" s="1879"/>
      <c r="PLH3" s="1879"/>
      <c r="PLI3" s="1879"/>
      <c r="PLJ3" s="1879"/>
      <c r="PLK3" s="1879"/>
      <c r="PLL3" s="1879"/>
      <c r="PLM3" s="1879"/>
      <c r="PLN3" s="1879"/>
      <c r="PLO3" s="1879"/>
      <c r="PLP3" s="1879"/>
      <c r="PLQ3" s="1879"/>
      <c r="PLR3" s="1879"/>
      <c r="PLS3" s="1879"/>
      <c r="PLT3" s="1879"/>
      <c r="PLU3" s="1879"/>
      <c r="PLV3" s="1879"/>
      <c r="PLW3" s="1879"/>
      <c r="PLX3" s="1879"/>
      <c r="PLY3" s="1879"/>
      <c r="PLZ3" s="1879"/>
      <c r="PMA3" s="1879"/>
      <c r="PMB3" s="1879"/>
      <c r="PMC3" s="1879"/>
      <c r="PMD3" s="1879"/>
      <c r="PME3" s="1879"/>
      <c r="PMF3" s="1879"/>
      <c r="PMG3" s="1879"/>
      <c r="PMH3" s="1879"/>
      <c r="PMI3" s="1879"/>
      <c r="PMJ3" s="1879"/>
      <c r="PMK3" s="1879"/>
      <c r="PML3" s="1879"/>
      <c r="PMM3" s="1879"/>
      <c r="PMN3" s="1879"/>
      <c r="PMO3" s="1879"/>
      <c r="PMP3" s="1879"/>
      <c r="PMQ3" s="1879"/>
      <c r="PMR3" s="1879"/>
      <c r="PMS3" s="1879"/>
      <c r="PMT3" s="1879"/>
      <c r="PMU3" s="1879"/>
      <c r="PMV3" s="1879"/>
      <c r="PMW3" s="1879"/>
      <c r="PMX3" s="1879"/>
      <c r="PMY3" s="1879"/>
      <c r="PMZ3" s="1879"/>
      <c r="PNA3" s="1879"/>
      <c r="PNB3" s="1879"/>
      <c r="PNC3" s="1879"/>
      <c r="PND3" s="1879"/>
      <c r="PNE3" s="1879"/>
      <c r="PNF3" s="1879"/>
      <c r="PNG3" s="1879"/>
      <c r="PNH3" s="1879"/>
      <c r="PNI3" s="1879"/>
      <c r="PNJ3" s="1879"/>
      <c r="PNK3" s="1879"/>
      <c r="PNL3" s="1879"/>
      <c r="PNM3" s="1879"/>
      <c r="PNN3" s="1879"/>
      <c r="PNO3" s="1879"/>
      <c r="PNP3" s="1879"/>
      <c r="PNQ3" s="1879"/>
      <c r="PNR3" s="1879"/>
      <c r="PNS3" s="1879"/>
      <c r="PNT3" s="1879"/>
      <c r="PNU3" s="1879"/>
      <c r="PNV3" s="1879"/>
      <c r="PNW3" s="1879"/>
      <c r="PNX3" s="1879"/>
      <c r="PNY3" s="1879"/>
      <c r="PNZ3" s="1879"/>
      <c r="POA3" s="1879"/>
      <c r="POB3" s="1879"/>
      <c r="POC3" s="1879"/>
      <c r="POD3" s="1879"/>
      <c r="POE3" s="1879"/>
      <c r="POF3" s="1879"/>
      <c r="POG3" s="1879"/>
      <c r="POH3" s="1879"/>
      <c r="POI3" s="1879"/>
      <c r="POJ3" s="1879"/>
      <c r="POK3" s="1879"/>
      <c r="POL3" s="1879"/>
      <c r="POM3" s="1879"/>
      <c r="PON3" s="1879"/>
      <c r="POO3" s="1879"/>
      <c r="POP3" s="1879"/>
      <c r="POQ3" s="1879"/>
      <c r="POR3" s="1879"/>
      <c r="POS3" s="1879"/>
      <c r="POT3" s="1879"/>
      <c r="POU3" s="1879"/>
      <c r="POV3" s="1879"/>
      <c r="POW3" s="1879"/>
      <c r="POX3" s="1879"/>
      <c r="POY3" s="1879"/>
      <c r="POZ3" s="1879"/>
      <c r="PPA3" s="1879"/>
      <c r="PPB3" s="1879"/>
      <c r="PPC3" s="1879"/>
      <c r="PPD3" s="1879"/>
      <c r="PPE3" s="1879"/>
      <c r="PPF3" s="1879"/>
      <c r="PPG3" s="1879"/>
      <c r="PPH3" s="1879"/>
      <c r="PPI3" s="1879"/>
      <c r="PPJ3" s="1879"/>
      <c r="PPK3" s="1879"/>
      <c r="PPL3" s="1879"/>
      <c r="PPM3" s="1879"/>
      <c r="PPN3" s="1879"/>
      <c r="PPO3" s="1879"/>
      <c r="PPP3" s="1879"/>
      <c r="PPQ3" s="1879"/>
      <c r="PPR3" s="1879"/>
      <c r="PPS3" s="1879"/>
      <c r="PPT3" s="1879"/>
      <c r="PPU3" s="1879"/>
      <c r="PPV3" s="1879"/>
      <c r="PPW3" s="1879"/>
      <c r="PPX3" s="1879"/>
      <c r="PPY3" s="1879"/>
      <c r="PPZ3" s="1879"/>
      <c r="PQA3" s="1879"/>
      <c r="PQB3" s="1879"/>
      <c r="PQC3" s="1879"/>
      <c r="PQD3" s="1879"/>
      <c r="PQE3" s="1879"/>
      <c r="PQF3" s="1879"/>
      <c r="PQG3" s="1879"/>
      <c r="PQH3" s="1879"/>
      <c r="PQI3" s="1879"/>
      <c r="PQJ3" s="1879"/>
      <c r="PQK3" s="1879"/>
      <c r="PQL3" s="1879"/>
      <c r="PQM3" s="1879"/>
      <c r="PQN3" s="1879"/>
      <c r="PQO3" s="1879"/>
      <c r="PQP3" s="1879"/>
      <c r="PQQ3" s="1879"/>
      <c r="PQR3" s="1879"/>
      <c r="PQS3" s="1879"/>
      <c r="PQT3" s="1879"/>
      <c r="PQU3" s="1879"/>
      <c r="PQV3" s="1879"/>
      <c r="PQW3" s="1879"/>
      <c r="PQX3" s="1879"/>
      <c r="PQY3" s="1879"/>
      <c r="PQZ3" s="1879"/>
      <c r="PRA3" s="1879"/>
      <c r="PRB3" s="1879"/>
      <c r="PRC3" s="1879"/>
      <c r="PRD3" s="1879"/>
      <c r="PRE3" s="1879"/>
      <c r="PRF3" s="1879"/>
      <c r="PRG3" s="1879"/>
      <c r="PRH3" s="1879"/>
      <c r="PRI3" s="1879"/>
      <c r="PRJ3" s="1879"/>
      <c r="PRK3" s="1879"/>
      <c r="PRL3" s="1879"/>
      <c r="PRM3" s="1879"/>
      <c r="PRN3" s="1879"/>
      <c r="PRO3" s="1879"/>
      <c r="PRP3" s="1879"/>
      <c r="PRQ3" s="1879"/>
      <c r="PRR3" s="1879"/>
      <c r="PRS3" s="1879"/>
      <c r="PRT3" s="1879"/>
      <c r="PRU3" s="1879"/>
      <c r="PRV3" s="1879"/>
      <c r="PRW3" s="1879"/>
      <c r="PRX3" s="1879"/>
      <c r="PRY3" s="1879"/>
      <c r="PRZ3" s="1879"/>
      <c r="PSA3" s="1879"/>
      <c r="PSB3" s="1879"/>
      <c r="PSC3" s="1879"/>
      <c r="PSD3" s="1879"/>
      <c r="PSE3" s="1879"/>
      <c r="PSF3" s="1879"/>
      <c r="PSG3" s="1879"/>
      <c r="PSH3" s="1879"/>
      <c r="PSI3" s="1879"/>
      <c r="PSJ3" s="1879"/>
      <c r="PSK3" s="1879"/>
      <c r="PSL3" s="1879"/>
      <c r="PSM3" s="1879"/>
      <c r="PSN3" s="1879"/>
      <c r="PSO3" s="1879"/>
      <c r="PSP3" s="1879"/>
      <c r="PSQ3" s="1879"/>
      <c r="PSR3" s="1879"/>
      <c r="PSS3" s="1879"/>
      <c r="PST3" s="1879"/>
      <c r="PSU3" s="1879"/>
      <c r="PSV3" s="1879"/>
      <c r="PSW3" s="1879"/>
      <c r="PSX3" s="1879"/>
      <c r="PSY3" s="1879"/>
      <c r="PSZ3" s="1879"/>
      <c r="PTA3" s="1879"/>
      <c r="PTB3" s="1879"/>
      <c r="PTC3" s="1879"/>
      <c r="PTD3" s="1879"/>
      <c r="PTE3" s="1879"/>
      <c r="PTF3" s="1879"/>
      <c r="PTG3" s="1879"/>
      <c r="PTH3" s="1879"/>
      <c r="PTI3" s="1879"/>
      <c r="PTJ3" s="1879"/>
      <c r="PTK3" s="1879"/>
      <c r="PTL3" s="1879"/>
      <c r="PTM3" s="1879"/>
      <c r="PTN3" s="1879"/>
      <c r="PTO3" s="1879"/>
      <c r="PTP3" s="1879"/>
      <c r="PTQ3" s="1879"/>
      <c r="PTR3" s="1879"/>
      <c r="PTS3" s="1879"/>
      <c r="PTT3" s="1879"/>
      <c r="PTU3" s="1879"/>
      <c r="PTV3" s="1879"/>
      <c r="PTW3" s="1879"/>
      <c r="PTX3" s="1879"/>
      <c r="PTY3" s="1879"/>
      <c r="PTZ3" s="1879"/>
      <c r="PUA3" s="1879"/>
      <c r="PUB3" s="1879"/>
      <c r="PUC3" s="1879"/>
      <c r="PUD3" s="1879"/>
      <c r="PUE3" s="1879"/>
      <c r="PUF3" s="1879"/>
      <c r="PUG3" s="1879"/>
      <c r="PUH3" s="1879"/>
      <c r="PUI3" s="1879"/>
      <c r="PUJ3" s="1879"/>
      <c r="PUK3" s="1879"/>
      <c r="PUL3" s="1879"/>
      <c r="PUM3" s="1879"/>
      <c r="PUN3" s="1879"/>
      <c r="PUO3" s="1879"/>
      <c r="PUP3" s="1879"/>
      <c r="PUQ3" s="1879"/>
      <c r="PUR3" s="1879"/>
      <c r="PUS3" s="1879"/>
      <c r="PUT3" s="1879"/>
      <c r="PUU3" s="1879"/>
      <c r="PUV3" s="1879"/>
      <c r="PUW3" s="1879"/>
      <c r="PUX3" s="1879"/>
      <c r="PUY3" s="1879"/>
      <c r="PUZ3" s="1879"/>
      <c r="PVA3" s="1879"/>
      <c r="PVB3" s="1879"/>
      <c r="PVC3" s="1879"/>
      <c r="PVD3" s="1879"/>
      <c r="PVE3" s="1879"/>
      <c r="PVF3" s="1879"/>
      <c r="PVG3" s="1879"/>
      <c r="PVH3" s="1879"/>
      <c r="PVI3" s="1879"/>
      <c r="PVJ3" s="1879"/>
      <c r="PVK3" s="1879"/>
      <c r="PVL3" s="1879"/>
      <c r="PVM3" s="1879"/>
      <c r="PVN3" s="1879"/>
      <c r="PVO3" s="1879"/>
      <c r="PVP3" s="1879"/>
      <c r="PVQ3" s="1879"/>
      <c r="PVR3" s="1879"/>
      <c r="PVS3" s="1879"/>
      <c r="PVT3" s="1879"/>
      <c r="PVU3" s="1879"/>
      <c r="PVV3" s="1879"/>
      <c r="PVW3" s="1879"/>
      <c r="PVX3" s="1879"/>
      <c r="PVY3" s="1879"/>
      <c r="PVZ3" s="1879"/>
      <c r="PWA3" s="1879"/>
      <c r="PWB3" s="1879"/>
      <c r="PWC3" s="1879"/>
      <c r="PWD3" s="1879"/>
      <c r="PWE3" s="1879"/>
      <c r="PWF3" s="1879"/>
      <c r="PWG3" s="1879"/>
      <c r="PWH3" s="1879"/>
      <c r="PWI3" s="1879"/>
      <c r="PWJ3" s="1879"/>
      <c r="PWK3" s="1879"/>
      <c r="PWL3" s="1879"/>
      <c r="PWM3" s="1879"/>
      <c r="PWN3" s="1879"/>
      <c r="PWO3" s="1879"/>
      <c r="PWP3" s="1879"/>
      <c r="PWQ3" s="1879"/>
      <c r="PWR3" s="1879"/>
      <c r="PWS3" s="1879"/>
      <c r="PWT3" s="1879"/>
      <c r="PWU3" s="1879"/>
      <c r="PWV3" s="1879"/>
      <c r="PWW3" s="1879"/>
      <c r="PWX3" s="1879"/>
      <c r="PWY3" s="1879"/>
      <c r="PWZ3" s="1879"/>
      <c r="PXA3" s="1879"/>
      <c r="PXB3" s="1879"/>
      <c r="PXC3" s="1879"/>
      <c r="PXD3" s="1879"/>
      <c r="PXE3" s="1879"/>
      <c r="PXF3" s="1879"/>
      <c r="PXG3" s="1879"/>
      <c r="PXH3" s="1879"/>
      <c r="PXI3" s="1879"/>
      <c r="PXJ3" s="1879"/>
      <c r="PXK3" s="1879"/>
      <c r="PXL3" s="1879"/>
      <c r="PXM3" s="1879"/>
      <c r="PXN3" s="1879"/>
      <c r="PXO3" s="1879"/>
      <c r="PXP3" s="1879"/>
      <c r="PXQ3" s="1879"/>
      <c r="PXR3" s="1879"/>
      <c r="PXS3" s="1879"/>
      <c r="PXT3" s="1879"/>
      <c r="PXU3" s="1879"/>
      <c r="PXV3" s="1879"/>
      <c r="PXW3" s="1879"/>
      <c r="PXX3" s="1879"/>
      <c r="PXY3" s="1879"/>
      <c r="PXZ3" s="1879"/>
      <c r="PYA3" s="1879"/>
      <c r="PYB3" s="1879"/>
      <c r="PYC3" s="1879"/>
      <c r="PYD3" s="1879"/>
      <c r="PYE3" s="1879"/>
      <c r="PYF3" s="1879"/>
      <c r="PYG3" s="1879"/>
      <c r="PYH3" s="1879"/>
      <c r="PYI3" s="1879"/>
      <c r="PYJ3" s="1879"/>
      <c r="PYK3" s="1879"/>
      <c r="PYL3" s="1879"/>
      <c r="PYM3" s="1879"/>
      <c r="PYN3" s="1879"/>
      <c r="PYO3" s="1879"/>
      <c r="PYP3" s="1879"/>
      <c r="PYQ3" s="1879"/>
      <c r="PYR3" s="1879"/>
      <c r="PYS3" s="1879"/>
      <c r="PYT3" s="1879"/>
      <c r="PYU3" s="1879"/>
      <c r="PYV3" s="1879"/>
      <c r="PYW3" s="1879"/>
      <c r="PYX3" s="1879"/>
      <c r="PYY3" s="1879"/>
      <c r="PYZ3" s="1879"/>
      <c r="PZA3" s="1879"/>
      <c r="PZB3" s="1879"/>
      <c r="PZC3" s="1879"/>
      <c r="PZD3" s="1879"/>
      <c r="PZE3" s="1879"/>
      <c r="PZF3" s="1879"/>
      <c r="PZG3" s="1879"/>
      <c r="PZH3" s="1879"/>
      <c r="PZI3" s="1879"/>
      <c r="PZJ3" s="1879"/>
      <c r="PZK3" s="1879"/>
      <c r="PZL3" s="1879"/>
      <c r="PZM3" s="1879"/>
      <c r="PZN3" s="1879"/>
      <c r="PZO3" s="1879"/>
      <c r="PZP3" s="1879"/>
      <c r="PZQ3" s="1879"/>
      <c r="PZR3" s="1879"/>
      <c r="PZS3" s="1879"/>
      <c r="PZT3" s="1879"/>
      <c r="PZU3" s="1879"/>
      <c r="PZV3" s="1879"/>
      <c r="PZW3" s="1879"/>
      <c r="PZX3" s="1879"/>
      <c r="PZY3" s="1879"/>
      <c r="PZZ3" s="1879"/>
      <c r="QAA3" s="1879"/>
      <c r="QAB3" s="1879"/>
      <c r="QAC3" s="1879"/>
      <c r="QAD3" s="1879"/>
      <c r="QAE3" s="1879"/>
      <c r="QAF3" s="1879"/>
      <c r="QAG3" s="1879"/>
      <c r="QAH3" s="1879"/>
      <c r="QAI3" s="1879"/>
      <c r="QAJ3" s="1879"/>
      <c r="QAK3" s="1879"/>
      <c r="QAL3" s="1879"/>
      <c r="QAM3" s="1879"/>
      <c r="QAN3" s="1879"/>
      <c r="QAO3" s="1879"/>
      <c r="QAP3" s="1879"/>
      <c r="QAQ3" s="1879"/>
      <c r="QAR3" s="1879"/>
      <c r="QAS3" s="1879"/>
      <c r="QAT3" s="1879"/>
      <c r="QAU3" s="1879"/>
      <c r="QAV3" s="1879"/>
      <c r="QAW3" s="1879"/>
      <c r="QAX3" s="1879"/>
      <c r="QAY3" s="1879"/>
      <c r="QAZ3" s="1879"/>
      <c r="QBA3" s="1879"/>
      <c r="QBB3" s="1879"/>
      <c r="QBC3" s="1879"/>
      <c r="QBD3" s="1879"/>
      <c r="QBE3" s="1879"/>
      <c r="QBF3" s="1879"/>
      <c r="QBG3" s="1879"/>
      <c r="QBH3" s="1879"/>
      <c r="QBI3" s="1879"/>
      <c r="QBJ3" s="1879"/>
      <c r="QBK3" s="1879"/>
      <c r="QBL3" s="1879"/>
      <c r="QBM3" s="1879"/>
      <c r="QBN3" s="1879"/>
      <c r="QBO3" s="1879"/>
      <c r="QBP3" s="1879"/>
      <c r="QBQ3" s="1879"/>
      <c r="QBR3" s="1879"/>
      <c r="QBS3" s="1879"/>
      <c r="QBT3" s="1879"/>
      <c r="QBU3" s="1879"/>
      <c r="QBV3" s="1879"/>
      <c r="QBW3" s="1879"/>
      <c r="QBX3" s="1879"/>
      <c r="QBY3" s="1879"/>
      <c r="QBZ3" s="1879"/>
      <c r="QCA3" s="1879"/>
      <c r="QCB3" s="1879"/>
      <c r="QCC3" s="1879"/>
      <c r="QCD3" s="1879"/>
      <c r="QCE3" s="1879"/>
      <c r="QCF3" s="1879"/>
      <c r="QCG3" s="1879"/>
      <c r="QCH3" s="1879"/>
      <c r="QCI3" s="1879"/>
      <c r="QCJ3" s="1879"/>
      <c r="QCK3" s="1879"/>
      <c r="QCL3" s="1879"/>
      <c r="QCM3" s="1879"/>
      <c r="QCN3" s="1879"/>
      <c r="QCO3" s="1879"/>
      <c r="QCP3" s="1879"/>
      <c r="QCQ3" s="1879"/>
      <c r="QCR3" s="1879"/>
      <c r="QCS3" s="1879"/>
      <c r="QCT3" s="1879"/>
      <c r="QCU3" s="1879"/>
      <c r="QCV3" s="1879"/>
      <c r="QCW3" s="1879"/>
      <c r="QCX3" s="1879"/>
      <c r="QCY3" s="1879"/>
      <c r="QCZ3" s="1879"/>
      <c r="QDA3" s="1879"/>
      <c r="QDB3" s="1879"/>
      <c r="QDC3" s="1879"/>
      <c r="QDD3" s="1879"/>
      <c r="QDE3" s="1879"/>
      <c r="QDF3" s="1879"/>
      <c r="QDG3" s="1879"/>
      <c r="QDH3" s="1879"/>
      <c r="QDI3" s="1879"/>
      <c r="QDJ3" s="1879"/>
      <c r="QDK3" s="1879"/>
      <c r="QDL3" s="1879"/>
      <c r="QDM3" s="1879"/>
      <c r="QDN3" s="1879"/>
      <c r="QDO3" s="1879"/>
      <c r="QDP3" s="1879"/>
      <c r="QDQ3" s="1879"/>
      <c r="QDR3" s="1879"/>
      <c r="QDS3" s="1879"/>
      <c r="QDT3" s="1879"/>
      <c r="QDU3" s="1879"/>
      <c r="QDV3" s="1879"/>
      <c r="QDW3" s="1879"/>
      <c r="QDX3" s="1879"/>
      <c r="QDY3" s="1879"/>
      <c r="QDZ3" s="1879"/>
      <c r="QEA3" s="1879"/>
      <c r="QEB3" s="1879"/>
      <c r="QEC3" s="1879"/>
      <c r="QED3" s="1879"/>
      <c r="QEE3" s="1879"/>
      <c r="QEF3" s="1879"/>
      <c r="QEG3" s="1879"/>
      <c r="QEH3" s="1879"/>
      <c r="QEI3" s="1879"/>
      <c r="QEJ3" s="1879"/>
      <c r="QEK3" s="1879"/>
      <c r="QEL3" s="1879"/>
      <c r="QEM3" s="1879"/>
      <c r="QEN3" s="1879"/>
      <c r="QEO3" s="1879"/>
      <c r="QEP3" s="1879"/>
      <c r="QEQ3" s="1879"/>
      <c r="QER3" s="1879"/>
      <c r="QES3" s="1879"/>
      <c r="QET3" s="1879"/>
      <c r="QEU3" s="1879"/>
      <c r="QEV3" s="1879"/>
      <c r="QEW3" s="1879"/>
      <c r="QEX3" s="1879"/>
      <c r="QEY3" s="1879"/>
      <c r="QEZ3" s="1879"/>
      <c r="QFA3" s="1879"/>
      <c r="QFB3" s="1879"/>
      <c r="QFC3" s="1879"/>
      <c r="QFD3" s="1879"/>
      <c r="QFE3" s="1879"/>
      <c r="QFF3" s="1879"/>
      <c r="QFG3" s="1879"/>
      <c r="QFH3" s="1879"/>
      <c r="QFI3" s="1879"/>
      <c r="QFJ3" s="1879"/>
      <c r="QFK3" s="1879"/>
      <c r="QFL3" s="1879"/>
      <c r="QFM3" s="1879"/>
      <c r="QFN3" s="1879"/>
      <c r="QFO3" s="1879"/>
      <c r="QFP3" s="1879"/>
      <c r="QFQ3" s="1879"/>
      <c r="QFR3" s="1879"/>
      <c r="QFS3" s="1879"/>
      <c r="QFT3" s="1879"/>
      <c r="QFU3" s="1879"/>
      <c r="QFV3" s="1879"/>
      <c r="QFW3" s="1879"/>
      <c r="QFX3" s="1879"/>
      <c r="QFY3" s="1879"/>
      <c r="QFZ3" s="1879"/>
      <c r="QGA3" s="1879"/>
      <c r="QGB3" s="1879"/>
      <c r="QGC3" s="1879"/>
      <c r="QGD3" s="1879"/>
      <c r="QGE3" s="1879"/>
      <c r="QGF3" s="1879"/>
      <c r="QGG3" s="1879"/>
      <c r="QGH3" s="1879"/>
      <c r="QGI3" s="1879"/>
      <c r="QGJ3" s="1879"/>
      <c r="QGK3" s="1879"/>
      <c r="QGL3" s="1879"/>
      <c r="QGM3" s="1879"/>
      <c r="QGN3" s="1879"/>
      <c r="QGO3" s="1879"/>
      <c r="QGP3" s="1879"/>
      <c r="QGQ3" s="1879"/>
      <c r="QGR3" s="1879"/>
      <c r="QGS3" s="1879"/>
      <c r="QGT3" s="1879"/>
      <c r="QGU3" s="1879"/>
      <c r="QGV3" s="1879"/>
      <c r="QGW3" s="1879"/>
      <c r="QGX3" s="1879"/>
      <c r="QGY3" s="1879"/>
      <c r="QGZ3" s="1879"/>
      <c r="QHA3" s="1879"/>
      <c r="QHB3" s="1879"/>
      <c r="QHC3" s="1879"/>
      <c r="QHD3" s="1879"/>
      <c r="QHE3" s="1879"/>
      <c r="QHF3" s="1879"/>
      <c r="QHG3" s="1879"/>
      <c r="QHH3" s="1879"/>
      <c r="QHI3" s="1879"/>
      <c r="QHJ3" s="1879"/>
      <c r="QHK3" s="1879"/>
      <c r="QHL3" s="1879"/>
      <c r="QHM3" s="1879"/>
      <c r="QHN3" s="1879"/>
      <c r="QHO3" s="1879"/>
      <c r="QHP3" s="1879"/>
      <c r="QHQ3" s="1879"/>
      <c r="QHR3" s="1879"/>
      <c r="QHS3" s="1879"/>
      <c r="QHT3" s="1879"/>
      <c r="QHU3" s="1879"/>
      <c r="QHV3" s="1879"/>
      <c r="QHW3" s="1879"/>
      <c r="QHX3" s="1879"/>
      <c r="QHY3" s="1879"/>
      <c r="QHZ3" s="1879"/>
      <c r="QIA3" s="1879"/>
      <c r="QIB3" s="1879"/>
      <c r="QIC3" s="1879"/>
      <c r="QID3" s="1879"/>
      <c r="QIE3" s="1879"/>
      <c r="QIF3" s="1879"/>
      <c r="QIG3" s="1879"/>
      <c r="QIH3" s="1879"/>
      <c r="QII3" s="1879"/>
      <c r="QIJ3" s="1879"/>
      <c r="QIK3" s="1879"/>
      <c r="QIL3" s="1879"/>
      <c r="QIM3" s="1879"/>
      <c r="QIN3" s="1879"/>
      <c r="QIO3" s="1879"/>
      <c r="QIP3" s="1879"/>
      <c r="QIQ3" s="1879"/>
      <c r="QIR3" s="1879"/>
      <c r="QIS3" s="1879"/>
      <c r="QIT3" s="1879"/>
      <c r="QIU3" s="1879"/>
      <c r="QIV3" s="1879"/>
      <c r="QIW3" s="1879"/>
      <c r="QIX3" s="1879"/>
      <c r="QIY3" s="1879"/>
      <c r="QIZ3" s="1879"/>
      <c r="QJA3" s="1879"/>
      <c r="QJB3" s="1879"/>
      <c r="QJC3" s="1879"/>
      <c r="QJD3" s="1879"/>
      <c r="QJE3" s="1879"/>
      <c r="QJF3" s="1879"/>
      <c r="QJG3" s="1879"/>
      <c r="QJH3" s="1879"/>
      <c r="QJI3" s="1879"/>
      <c r="QJJ3" s="1879"/>
      <c r="QJK3" s="1879"/>
      <c r="QJL3" s="1879"/>
      <c r="QJM3" s="1879"/>
      <c r="QJN3" s="1879"/>
      <c r="QJO3" s="1879"/>
      <c r="QJP3" s="1879"/>
      <c r="QJQ3" s="1879"/>
      <c r="QJR3" s="1879"/>
      <c r="QJS3" s="1879"/>
      <c r="QJT3" s="1879"/>
      <c r="QJU3" s="1879"/>
      <c r="QJV3" s="1879"/>
      <c r="QJW3" s="1879"/>
      <c r="QJX3" s="1879"/>
      <c r="QJY3" s="1879"/>
      <c r="QJZ3" s="1879"/>
      <c r="QKA3" s="1879"/>
      <c r="QKB3" s="1879"/>
      <c r="QKC3" s="1879"/>
      <c r="QKD3" s="1879"/>
      <c r="QKE3" s="1879"/>
      <c r="QKF3" s="1879"/>
      <c r="QKG3" s="1879"/>
      <c r="QKH3" s="1879"/>
      <c r="QKI3" s="1879"/>
      <c r="QKJ3" s="1879"/>
      <c r="QKK3" s="1879"/>
      <c r="QKL3" s="1879"/>
      <c r="QKM3" s="1879"/>
      <c r="QKN3" s="1879"/>
      <c r="QKO3" s="1879"/>
      <c r="QKP3" s="1879"/>
      <c r="QKQ3" s="1879"/>
      <c r="QKR3" s="1879"/>
      <c r="QKS3" s="1879"/>
      <c r="QKT3" s="1879"/>
      <c r="QKU3" s="1879"/>
      <c r="QKV3" s="1879"/>
      <c r="QKW3" s="1879"/>
      <c r="QKX3" s="1879"/>
      <c r="QKY3" s="1879"/>
      <c r="QKZ3" s="1879"/>
      <c r="QLA3" s="1879"/>
      <c r="QLB3" s="1879"/>
      <c r="QLC3" s="1879"/>
      <c r="QLD3" s="1879"/>
      <c r="QLE3" s="1879"/>
      <c r="QLF3" s="1879"/>
      <c r="QLG3" s="1879"/>
      <c r="QLH3" s="1879"/>
      <c r="QLI3" s="1879"/>
      <c r="QLJ3" s="1879"/>
      <c r="QLK3" s="1879"/>
      <c r="QLL3" s="1879"/>
      <c r="QLM3" s="1879"/>
      <c r="QLN3" s="1879"/>
      <c r="QLO3" s="1879"/>
      <c r="QLP3" s="1879"/>
      <c r="QLQ3" s="1879"/>
      <c r="QLR3" s="1879"/>
      <c r="QLS3" s="1879"/>
      <c r="QLT3" s="1879"/>
      <c r="QLU3" s="1879"/>
      <c r="QLV3" s="1879"/>
      <c r="QLW3" s="1879"/>
      <c r="QLX3" s="1879"/>
      <c r="QLY3" s="1879"/>
      <c r="QLZ3" s="1879"/>
      <c r="QMA3" s="1879"/>
      <c r="QMB3" s="1879"/>
      <c r="QMC3" s="1879"/>
      <c r="QMD3" s="1879"/>
      <c r="QME3" s="1879"/>
      <c r="QMF3" s="1879"/>
      <c r="QMG3" s="1879"/>
      <c r="QMH3" s="1879"/>
      <c r="QMI3" s="1879"/>
      <c r="QMJ3" s="1879"/>
      <c r="QMK3" s="1879"/>
      <c r="QML3" s="1879"/>
      <c r="QMM3" s="1879"/>
      <c r="QMN3" s="1879"/>
      <c r="QMO3" s="1879"/>
      <c r="QMP3" s="1879"/>
      <c r="QMQ3" s="1879"/>
      <c r="QMR3" s="1879"/>
      <c r="QMS3" s="1879"/>
      <c r="QMT3" s="1879"/>
      <c r="QMU3" s="1879"/>
      <c r="QMV3" s="1879"/>
      <c r="QMW3" s="1879"/>
      <c r="QMX3" s="1879"/>
      <c r="QMY3" s="1879"/>
      <c r="QMZ3" s="1879"/>
      <c r="QNA3" s="1879"/>
      <c r="QNB3" s="1879"/>
      <c r="QNC3" s="1879"/>
      <c r="QND3" s="1879"/>
      <c r="QNE3" s="1879"/>
      <c r="QNF3" s="1879"/>
      <c r="QNG3" s="1879"/>
      <c r="QNH3" s="1879"/>
      <c r="QNI3" s="1879"/>
      <c r="QNJ3" s="1879"/>
      <c r="QNK3" s="1879"/>
      <c r="QNL3" s="1879"/>
      <c r="QNM3" s="1879"/>
      <c r="QNN3" s="1879"/>
      <c r="QNO3" s="1879"/>
      <c r="QNP3" s="1879"/>
      <c r="QNQ3" s="1879"/>
      <c r="QNR3" s="1879"/>
      <c r="QNS3" s="1879"/>
      <c r="QNT3" s="1879"/>
      <c r="QNU3" s="1879"/>
      <c r="QNV3" s="1879"/>
      <c r="QNW3" s="1879"/>
      <c r="QNX3" s="1879"/>
      <c r="QNY3" s="1879"/>
      <c r="QNZ3" s="1879"/>
      <c r="QOA3" s="1879"/>
      <c r="QOB3" s="1879"/>
      <c r="QOC3" s="1879"/>
      <c r="QOD3" s="1879"/>
      <c r="QOE3" s="1879"/>
      <c r="QOF3" s="1879"/>
      <c r="QOG3" s="1879"/>
      <c r="QOH3" s="1879"/>
      <c r="QOI3" s="1879"/>
      <c r="QOJ3" s="1879"/>
      <c r="QOK3" s="1879"/>
      <c r="QOL3" s="1879"/>
      <c r="QOM3" s="1879"/>
      <c r="QON3" s="1879"/>
      <c r="QOO3" s="1879"/>
      <c r="QOP3" s="1879"/>
      <c r="QOQ3" s="1879"/>
      <c r="QOR3" s="1879"/>
      <c r="QOS3" s="1879"/>
      <c r="QOT3" s="1879"/>
      <c r="QOU3" s="1879"/>
      <c r="QOV3" s="1879"/>
      <c r="QOW3" s="1879"/>
      <c r="QOX3" s="1879"/>
      <c r="QOY3" s="1879"/>
      <c r="QOZ3" s="1879"/>
      <c r="QPA3" s="1879"/>
      <c r="QPB3" s="1879"/>
      <c r="QPC3" s="1879"/>
      <c r="QPD3" s="1879"/>
      <c r="QPE3" s="1879"/>
      <c r="QPF3" s="1879"/>
      <c r="QPG3" s="1879"/>
      <c r="QPH3" s="1879"/>
      <c r="QPI3" s="1879"/>
      <c r="QPJ3" s="1879"/>
      <c r="QPK3" s="1879"/>
      <c r="QPL3" s="1879"/>
      <c r="QPM3" s="1879"/>
      <c r="QPN3" s="1879"/>
      <c r="QPO3" s="1879"/>
      <c r="QPP3" s="1879"/>
      <c r="QPQ3" s="1879"/>
      <c r="QPR3" s="1879"/>
      <c r="QPS3" s="1879"/>
      <c r="QPT3" s="1879"/>
      <c r="QPU3" s="1879"/>
      <c r="QPV3" s="1879"/>
      <c r="QPW3" s="1879"/>
      <c r="QPX3" s="1879"/>
      <c r="QPY3" s="1879"/>
      <c r="QPZ3" s="1879"/>
      <c r="QQA3" s="1879"/>
      <c r="QQB3" s="1879"/>
      <c r="QQC3" s="1879"/>
      <c r="QQD3" s="1879"/>
      <c r="QQE3" s="1879"/>
      <c r="QQF3" s="1879"/>
      <c r="QQG3" s="1879"/>
      <c r="QQH3" s="1879"/>
      <c r="QQI3" s="1879"/>
      <c r="QQJ3" s="1879"/>
      <c r="QQK3" s="1879"/>
      <c r="QQL3" s="1879"/>
      <c r="QQM3" s="1879"/>
      <c r="QQN3" s="1879"/>
      <c r="QQO3" s="1879"/>
      <c r="QQP3" s="1879"/>
      <c r="QQQ3" s="1879"/>
      <c r="QQR3" s="1879"/>
      <c r="QQS3" s="1879"/>
      <c r="QQT3" s="1879"/>
      <c r="QQU3" s="1879"/>
      <c r="QQV3" s="1879"/>
      <c r="QQW3" s="1879"/>
      <c r="QQX3" s="1879"/>
      <c r="QQY3" s="1879"/>
      <c r="QQZ3" s="1879"/>
      <c r="QRA3" s="1879"/>
      <c r="QRB3" s="1879"/>
      <c r="QRC3" s="1879"/>
      <c r="QRD3" s="1879"/>
      <c r="QRE3" s="1879"/>
      <c r="QRF3" s="1879"/>
      <c r="QRG3" s="1879"/>
      <c r="QRH3" s="1879"/>
      <c r="QRI3" s="1879"/>
      <c r="QRJ3" s="1879"/>
      <c r="QRK3" s="1879"/>
      <c r="QRL3" s="1879"/>
      <c r="QRM3" s="1879"/>
      <c r="QRN3" s="1879"/>
      <c r="QRO3" s="1879"/>
      <c r="QRP3" s="1879"/>
      <c r="QRQ3" s="1879"/>
      <c r="QRR3" s="1879"/>
      <c r="QRS3" s="1879"/>
      <c r="QRT3" s="1879"/>
      <c r="QRU3" s="1879"/>
      <c r="QRV3" s="1879"/>
      <c r="QRW3" s="1879"/>
      <c r="QRX3" s="1879"/>
      <c r="QRY3" s="1879"/>
      <c r="QRZ3" s="1879"/>
      <c r="QSA3" s="1879"/>
      <c r="QSB3" s="1879"/>
      <c r="QSC3" s="1879"/>
      <c r="QSD3" s="1879"/>
      <c r="QSE3" s="1879"/>
      <c r="QSF3" s="1879"/>
      <c r="QSG3" s="1879"/>
      <c r="QSH3" s="1879"/>
      <c r="QSI3" s="1879"/>
      <c r="QSJ3" s="1879"/>
      <c r="QSK3" s="1879"/>
      <c r="QSL3" s="1879"/>
      <c r="QSM3" s="1879"/>
      <c r="QSN3" s="1879"/>
      <c r="QSO3" s="1879"/>
      <c r="QSP3" s="1879"/>
      <c r="QSQ3" s="1879"/>
      <c r="QSR3" s="1879"/>
      <c r="QSS3" s="1879"/>
      <c r="QST3" s="1879"/>
      <c r="QSU3" s="1879"/>
      <c r="QSV3" s="1879"/>
      <c r="QSW3" s="1879"/>
      <c r="QSX3" s="1879"/>
      <c r="QSY3" s="1879"/>
      <c r="QSZ3" s="1879"/>
      <c r="QTA3" s="1879"/>
      <c r="QTB3" s="1879"/>
      <c r="QTC3" s="1879"/>
      <c r="QTD3" s="1879"/>
      <c r="QTE3" s="1879"/>
      <c r="QTF3" s="1879"/>
      <c r="QTG3" s="1879"/>
      <c r="QTH3" s="1879"/>
      <c r="QTI3" s="1879"/>
      <c r="QTJ3" s="1879"/>
      <c r="QTK3" s="1879"/>
      <c r="QTL3" s="1879"/>
      <c r="QTM3" s="1879"/>
      <c r="QTN3" s="1879"/>
      <c r="QTO3" s="1879"/>
      <c r="QTP3" s="1879"/>
      <c r="QTQ3" s="1879"/>
      <c r="QTR3" s="1879"/>
      <c r="QTS3" s="1879"/>
      <c r="QTT3" s="1879"/>
      <c r="QTU3" s="1879"/>
      <c r="QTV3" s="1879"/>
      <c r="QTW3" s="1879"/>
      <c r="QTX3" s="1879"/>
      <c r="QTY3" s="1879"/>
      <c r="QTZ3" s="1879"/>
      <c r="QUA3" s="1879"/>
      <c r="QUB3" s="1879"/>
      <c r="QUC3" s="1879"/>
      <c r="QUD3" s="1879"/>
      <c r="QUE3" s="1879"/>
      <c r="QUF3" s="1879"/>
      <c r="QUG3" s="1879"/>
      <c r="QUH3" s="1879"/>
      <c r="QUI3" s="1879"/>
      <c r="QUJ3" s="1879"/>
      <c r="QUK3" s="1879"/>
      <c r="QUL3" s="1879"/>
      <c r="QUM3" s="1879"/>
      <c r="QUN3" s="1879"/>
      <c r="QUO3" s="1879"/>
      <c r="QUP3" s="1879"/>
      <c r="QUQ3" s="1879"/>
      <c r="QUR3" s="1879"/>
      <c r="QUS3" s="1879"/>
      <c r="QUT3" s="1879"/>
      <c r="QUU3" s="1879"/>
      <c r="QUV3" s="1879"/>
      <c r="QUW3" s="1879"/>
      <c r="QUX3" s="1879"/>
      <c r="QUY3" s="1879"/>
      <c r="QUZ3" s="1879"/>
      <c r="QVA3" s="1879"/>
      <c r="QVB3" s="1879"/>
      <c r="QVC3" s="1879"/>
      <c r="QVD3" s="1879"/>
      <c r="QVE3" s="1879"/>
      <c r="QVF3" s="1879"/>
      <c r="QVG3" s="1879"/>
      <c r="QVH3" s="1879"/>
      <c r="QVI3" s="1879"/>
      <c r="QVJ3" s="1879"/>
      <c r="QVK3" s="1879"/>
      <c r="QVL3" s="1879"/>
      <c r="QVM3" s="1879"/>
      <c r="QVN3" s="1879"/>
      <c r="QVO3" s="1879"/>
      <c r="QVP3" s="1879"/>
      <c r="QVQ3" s="1879"/>
      <c r="QVR3" s="1879"/>
      <c r="QVS3" s="1879"/>
      <c r="QVT3" s="1879"/>
      <c r="QVU3" s="1879"/>
      <c r="QVV3" s="1879"/>
      <c r="QVW3" s="1879"/>
      <c r="QVX3" s="1879"/>
      <c r="QVY3" s="1879"/>
      <c r="QVZ3" s="1879"/>
      <c r="QWA3" s="1879"/>
      <c r="QWB3" s="1879"/>
      <c r="QWC3" s="1879"/>
      <c r="QWD3" s="1879"/>
      <c r="QWE3" s="1879"/>
      <c r="QWF3" s="1879"/>
      <c r="QWG3" s="1879"/>
      <c r="QWH3" s="1879"/>
      <c r="QWI3" s="1879"/>
      <c r="QWJ3" s="1879"/>
      <c r="QWK3" s="1879"/>
      <c r="QWL3" s="1879"/>
      <c r="QWM3" s="1879"/>
      <c r="QWN3" s="1879"/>
      <c r="QWO3" s="1879"/>
      <c r="QWP3" s="1879"/>
      <c r="QWQ3" s="1879"/>
      <c r="QWR3" s="1879"/>
      <c r="QWS3" s="1879"/>
      <c r="QWT3" s="1879"/>
      <c r="QWU3" s="1879"/>
      <c r="QWV3" s="1879"/>
      <c r="QWW3" s="1879"/>
      <c r="QWX3" s="1879"/>
      <c r="QWY3" s="1879"/>
      <c r="QWZ3" s="1879"/>
      <c r="QXA3" s="1879"/>
      <c r="QXB3" s="1879"/>
      <c r="QXC3" s="1879"/>
      <c r="QXD3" s="1879"/>
      <c r="QXE3" s="1879"/>
      <c r="QXF3" s="1879"/>
      <c r="QXG3" s="1879"/>
      <c r="QXH3" s="1879"/>
      <c r="QXI3" s="1879"/>
      <c r="QXJ3" s="1879"/>
      <c r="QXK3" s="1879"/>
      <c r="QXL3" s="1879"/>
      <c r="QXM3" s="1879"/>
      <c r="QXN3" s="1879"/>
      <c r="QXO3" s="1879"/>
      <c r="QXP3" s="1879"/>
      <c r="QXQ3" s="1879"/>
      <c r="QXR3" s="1879"/>
      <c r="QXS3" s="1879"/>
      <c r="QXT3" s="1879"/>
      <c r="QXU3" s="1879"/>
      <c r="QXV3" s="1879"/>
      <c r="QXW3" s="1879"/>
      <c r="QXX3" s="1879"/>
      <c r="QXY3" s="1879"/>
      <c r="QXZ3" s="1879"/>
      <c r="QYA3" s="1879"/>
      <c r="QYB3" s="1879"/>
      <c r="QYC3" s="1879"/>
      <c r="QYD3" s="1879"/>
      <c r="QYE3" s="1879"/>
      <c r="QYF3" s="1879"/>
      <c r="QYG3" s="1879"/>
      <c r="QYH3" s="1879"/>
      <c r="QYI3" s="1879"/>
      <c r="QYJ3" s="1879"/>
      <c r="QYK3" s="1879"/>
      <c r="QYL3" s="1879"/>
      <c r="QYM3" s="1879"/>
      <c r="QYN3" s="1879"/>
      <c r="QYO3" s="1879"/>
      <c r="QYP3" s="1879"/>
      <c r="QYQ3" s="1879"/>
      <c r="QYR3" s="1879"/>
      <c r="QYS3" s="1879"/>
      <c r="QYT3" s="1879"/>
      <c r="QYU3" s="1879"/>
      <c r="QYV3" s="1879"/>
      <c r="QYW3" s="1879"/>
      <c r="QYX3" s="1879"/>
      <c r="QYY3" s="1879"/>
      <c r="QYZ3" s="1879"/>
      <c r="QZA3" s="1879"/>
      <c r="QZB3" s="1879"/>
      <c r="QZC3" s="1879"/>
      <c r="QZD3" s="1879"/>
      <c r="QZE3" s="1879"/>
      <c r="QZF3" s="1879"/>
      <c r="QZG3" s="1879"/>
      <c r="QZH3" s="1879"/>
      <c r="QZI3" s="1879"/>
      <c r="QZJ3" s="1879"/>
      <c r="QZK3" s="1879"/>
      <c r="QZL3" s="1879"/>
      <c r="QZM3" s="1879"/>
      <c r="QZN3" s="1879"/>
      <c r="QZO3" s="1879"/>
      <c r="QZP3" s="1879"/>
      <c r="QZQ3" s="1879"/>
      <c r="QZR3" s="1879"/>
      <c r="QZS3" s="1879"/>
      <c r="QZT3" s="1879"/>
      <c r="QZU3" s="1879"/>
      <c r="QZV3" s="1879"/>
      <c r="QZW3" s="1879"/>
      <c r="QZX3" s="1879"/>
      <c r="QZY3" s="1879"/>
      <c r="QZZ3" s="1879"/>
      <c r="RAA3" s="1879"/>
      <c r="RAB3" s="1879"/>
      <c r="RAC3" s="1879"/>
      <c r="RAD3" s="1879"/>
      <c r="RAE3" s="1879"/>
      <c r="RAF3" s="1879"/>
      <c r="RAG3" s="1879"/>
      <c r="RAH3" s="1879"/>
      <c r="RAI3" s="1879"/>
      <c r="RAJ3" s="1879"/>
      <c r="RAK3" s="1879"/>
      <c r="RAL3" s="1879"/>
      <c r="RAM3" s="1879"/>
      <c r="RAN3" s="1879"/>
      <c r="RAO3" s="1879"/>
      <c r="RAP3" s="1879"/>
      <c r="RAQ3" s="1879"/>
      <c r="RAR3" s="1879"/>
      <c r="RAS3" s="1879"/>
      <c r="RAT3" s="1879"/>
      <c r="RAU3" s="1879"/>
      <c r="RAV3" s="1879"/>
      <c r="RAW3" s="1879"/>
      <c r="RAX3" s="1879"/>
      <c r="RAY3" s="1879"/>
      <c r="RAZ3" s="1879"/>
      <c r="RBA3" s="1879"/>
      <c r="RBB3" s="1879"/>
      <c r="RBC3" s="1879"/>
      <c r="RBD3" s="1879"/>
      <c r="RBE3" s="1879"/>
      <c r="RBF3" s="1879"/>
      <c r="RBG3" s="1879"/>
      <c r="RBH3" s="1879"/>
      <c r="RBI3" s="1879"/>
      <c r="RBJ3" s="1879"/>
      <c r="RBK3" s="1879"/>
      <c r="RBL3" s="1879"/>
      <c r="RBM3" s="1879"/>
      <c r="RBN3" s="1879"/>
      <c r="RBO3" s="1879"/>
      <c r="RBP3" s="1879"/>
      <c r="RBQ3" s="1879"/>
      <c r="RBR3" s="1879"/>
      <c r="RBS3" s="1879"/>
      <c r="RBT3" s="1879"/>
      <c r="RBU3" s="1879"/>
      <c r="RBV3" s="1879"/>
      <c r="RBW3" s="1879"/>
      <c r="RBX3" s="1879"/>
      <c r="RBY3" s="1879"/>
      <c r="RBZ3" s="1879"/>
      <c r="RCA3" s="1879"/>
      <c r="RCB3" s="1879"/>
      <c r="RCC3" s="1879"/>
      <c r="RCD3" s="1879"/>
      <c r="RCE3" s="1879"/>
      <c r="RCF3" s="1879"/>
      <c r="RCG3" s="1879"/>
      <c r="RCH3" s="1879"/>
      <c r="RCI3" s="1879"/>
      <c r="RCJ3" s="1879"/>
      <c r="RCK3" s="1879"/>
      <c r="RCL3" s="1879"/>
      <c r="RCM3" s="1879"/>
      <c r="RCN3" s="1879"/>
      <c r="RCO3" s="1879"/>
      <c r="RCP3" s="1879"/>
      <c r="RCQ3" s="1879"/>
      <c r="RCR3" s="1879"/>
      <c r="RCS3" s="1879"/>
      <c r="RCT3" s="1879"/>
      <c r="RCU3" s="1879"/>
      <c r="RCV3" s="1879"/>
      <c r="RCW3" s="1879"/>
      <c r="RCX3" s="1879"/>
      <c r="RCY3" s="1879"/>
      <c r="RCZ3" s="1879"/>
      <c r="RDA3" s="1879"/>
      <c r="RDB3" s="1879"/>
      <c r="RDC3" s="1879"/>
      <c r="RDD3" s="1879"/>
      <c r="RDE3" s="1879"/>
      <c r="RDF3" s="1879"/>
      <c r="RDG3" s="1879"/>
      <c r="RDH3" s="1879"/>
      <c r="RDI3" s="1879"/>
      <c r="RDJ3" s="1879"/>
      <c r="RDK3" s="1879"/>
      <c r="RDL3" s="1879"/>
      <c r="RDM3" s="1879"/>
      <c r="RDN3" s="1879"/>
      <c r="RDO3" s="1879"/>
      <c r="RDP3" s="1879"/>
      <c r="RDQ3" s="1879"/>
      <c r="RDR3" s="1879"/>
      <c r="RDS3" s="1879"/>
      <c r="RDT3" s="1879"/>
      <c r="RDU3" s="1879"/>
      <c r="RDV3" s="1879"/>
      <c r="RDW3" s="1879"/>
      <c r="RDX3" s="1879"/>
      <c r="RDY3" s="1879"/>
      <c r="RDZ3" s="1879"/>
      <c r="REA3" s="1879"/>
      <c r="REB3" s="1879"/>
      <c r="REC3" s="1879"/>
      <c r="RED3" s="1879"/>
      <c r="REE3" s="1879"/>
      <c r="REF3" s="1879"/>
      <c r="REG3" s="1879"/>
      <c r="REH3" s="1879"/>
      <c r="REI3" s="1879"/>
      <c r="REJ3" s="1879"/>
      <c r="REK3" s="1879"/>
      <c r="REL3" s="1879"/>
      <c r="REM3" s="1879"/>
      <c r="REN3" s="1879"/>
      <c r="REO3" s="1879"/>
      <c r="REP3" s="1879"/>
      <c r="REQ3" s="1879"/>
      <c r="RER3" s="1879"/>
      <c r="RES3" s="1879"/>
      <c r="RET3" s="1879"/>
      <c r="REU3" s="1879"/>
      <c r="REV3" s="1879"/>
      <c r="REW3" s="1879"/>
      <c r="REX3" s="1879"/>
      <c r="REY3" s="1879"/>
      <c r="REZ3" s="1879"/>
      <c r="RFA3" s="1879"/>
      <c r="RFB3" s="1879"/>
      <c r="RFC3" s="1879"/>
      <c r="RFD3" s="1879"/>
      <c r="RFE3" s="1879"/>
      <c r="RFF3" s="1879"/>
      <c r="RFG3" s="1879"/>
      <c r="RFH3" s="1879"/>
      <c r="RFI3" s="1879"/>
      <c r="RFJ3" s="1879"/>
      <c r="RFK3" s="1879"/>
      <c r="RFL3" s="1879"/>
      <c r="RFM3" s="1879"/>
      <c r="RFN3" s="1879"/>
      <c r="RFO3" s="1879"/>
      <c r="RFP3" s="1879"/>
      <c r="RFQ3" s="1879"/>
      <c r="RFR3" s="1879"/>
      <c r="RFS3" s="1879"/>
      <c r="RFT3" s="1879"/>
      <c r="RFU3" s="1879"/>
      <c r="RFV3" s="1879"/>
      <c r="RFW3" s="1879"/>
      <c r="RFX3" s="1879"/>
      <c r="RFY3" s="1879"/>
      <c r="RFZ3" s="1879"/>
      <c r="RGA3" s="1879"/>
      <c r="RGB3" s="1879"/>
      <c r="RGC3" s="1879"/>
      <c r="RGD3" s="1879"/>
      <c r="RGE3" s="1879"/>
      <c r="RGF3" s="1879"/>
      <c r="RGG3" s="1879"/>
      <c r="RGH3" s="1879"/>
      <c r="RGI3" s="1879"/>
      <c r="RGJ3" s="1879"/>
      <c r="RGK3" s="1879"/>
      <c r="RGL3" s="1879"/>
      <c r="RGM3" s="1879"/>
      <c r="RGN3" s="1879"/>
      <c r="RGO3" s="1879"/>
      <c r="RGP3" s="1879"/>
      <c r="RGQ3" s="1879"/>
      <c r="RGR3" s="1879"/>
      <c r="RGS3" s="1879"/>
      <c r="RGT3" s="1879"/>
      <c r="RGU3" s="1879"/>
      <c r="RGV3" s="1879"/>
      <c r="RGW3" s="1879"/>
      <c r="RGX3" s="1879"/>
      <c r="RGY3" s="1879"/>
      <c r="RGZ3" s="1879"/>
      <c r="RHA3" s="1879"/>
      <c r="RHB3" s="1879"/>
      <c r="RHC3" s="1879"/>
      <c r="RHD3" s="1879"/>
      <c r="RHE3" s="1879"/>
      <c r="RHF3" s="1879"/>
      <c r="RHG3" s="1879"/>
      <c r="RHH3" s="1879"/>
      <c r="RHI3" s="1879"/>
      <c r="RHJ3" s="1879"/>
      <c r="RHK3" s="1879"/>
      <c r="RHL3" s="1879"/>
      <c r="RHM3" s="1879"/>
      <c r="RHN3" s="1879"/>
      <c r="RHO3" s="1879"/>
      <c r="RHP3" s="1879"/>
      <c r="RHQ3" s="1879"/>
      <c r="RHR3" s="1879"/>
      <c r="RHS3" s="1879"/>
      <c r="RHT3" s="1879"/>
      <c r="RHU3" s="1879"/>
      <c r="RHV3" s="1879"/>
      <c r="RHW3" s="1879"/>
      <c r="RHX3" s="1879"/>
      <c r="RHY3" s="1879"/>
      <c r="RHZ3" s="1879"/>
      <c r="RIA3" s="1879"/>
      <c r="RIB3" s="1879"/>
      <c r="RIC3" s="1879"/>
      <c r="RID3" s="1879"/>
      <c r="RIE3" s="1879"/>
      <c r="RIF3" s="1879"/>
      <c r="RIG3" s="1879"/>
      <c r="RIH3" s="1879"/>
      <c r="RII3" s="1879"/>
      <c r="RIJ3" s="1879"/>
      <c r="RIK3" s="1879"/>
      <c r="RIL3" s="1879"/>
      <c r="RIM3" s="1879"/>
      <c r="RIN3" s="1879"/>
      <c r="RIO3" s="1879"/>
      <c r="RIP3" s="1879"/>
      <c r="RIQ3" s="1879"/>
      <c r="RIR3" s="1879"/>
      <c r="RIS3" s="1879"/>
      <c r="RIT3" s="1879"/>
      <c r="RIU3" s="1879"/>
      <c r="RIV3" s="1879"/>
      <c r="RIW3" s="1879"/>
      <c r="RIX3" s="1879"/>
      <c r="RIY3" s="1879"/>
      <c r="RIZ3" s="1879"/>
      <c r="RJA3" s="1879"/>
      <c r="RJB3" s="1879"/>
      <c r="RJC3" s="1879"/>
      <c r="RJD3" s="1879"/>
      <c r="RJE3" s="1879"/>
      <c r="RJF3" s="1879"/>
      <c r="RJG3" s="1879"/>
      <c r="RJH3" s="1879"/>
      <c r="RJI3" s="1879"/>
      <c r="RJJ3" s="1879"/>
      <c r="RJK3" s="1879"/>
      <c r="RJL3" s="1879"/>
      <c r="RJM3" s="1879"/>
      <c r="RJN3" s="1879"/>
      <c r="RJO3" s="1879"/>
      <c r="RJP3" s="1879"/>
      <c r="RJQ3" s="1879"/>
      <c r="RJR3" s="1879"/>
      <c r="RJS3" s="1879"/>
      <c r="RJT3" s="1879"/>
      <c r="RJU3" s="1879"/>
      <c r="RJV3" s="1879"/>
      <c r="RJW3" s="1879"/>
      <c r="RJX3" s="1879"/>
      <c r="RJY3" s="1879"/>
      <c r="RJZ3" s="1879"/>
      <c r="RKA3" s="1879"/>
      <c r="RKB3" s="1879"/>
      <c r="RKC3" s="1879"/>
      <c r="RKD3" s="1879"/>
      <c r="RKE3" s="1879"/>
      <c r="RKF3" s="1879"/>
      <c r="RKG3" s="1879"/>
      <c r="RKH3" s="1879"/>
      <c r="RKI3" s="1879"/>
      <c r="RKJ3" s="1879"/>
      <c r="RKK3" s="1879"/>
      <c r="RKL3" s="1879"/>
      <c r="RKM3" s="1879"/>
      <c r="RKN3" s="1879"/>
      <c r="RKO3" s="1879"/>
      <c r="RKP3" s="1879"/>
      <c r="RKQ3" s="1879"/>
      <c r="RKR3" s="1879"/>
      <c r="RKS3" s="1879"/>
      <c r="RKT3" s="1879"/>
      <c r="RKU3" s="1879"/>
      <c r="RKV3" s="1879"/>
      <c r="RKW3" s="1879"/>
      <c r="RKX3" s="1879"/>
      <c r="RKY3" s="1879"/>
      <c r="RKZ3" s="1879"/>
      <c r="RLA3" s="1879"/>
      <c r="RLB3" s="1879"/>
      <c r="RLC3" s="1879"/>
      <c r="RLD3" s="1879"/>
      <c r="RLE3" s="1879"/>
      <c r="RLF3" s="1879"/>
      <c r="RLG3" s="1879"/>
      <c r="RLH3" s="1879"/>
      <c r="RLI3" s="1879"/>
      <c r="RLJ3" s="1879"/>
      <c r="RLK3" s="1879"/>
      <c r="RLL3" s="1879"/>
      <c r="RLM3" s="1879"/>
      <c r="RLN3" s="1879"/>
      <c r="RLO3" s="1879"/>
      <c r="RLP3" s="1879"/>
      <c r="RLQ3" s="1879"/>
      <c r="RLR3" s="1879"/>
      <c r="RLS3" s="1879"/>
      <c r="RLT3" s="1879"/>
      <c r="RLU3" s="1879"/>
      <c r="RLV3" s="1879"/>
      <c r="RLW3" s="1879"/>
      <c r="RLX3" s="1879"/>
      <c r="RLY3" s="1879"/>
      <c r="RLZ3" s="1879"/>
      <c r="RMA3" s="1879"/>
      <c r="RMB3" s="1879"/>
      <c r="RMC3" s="1879"/>
      <c r="RMD3" s="1879"/>
      <c r="RME3" s="1879"/>
      <c r="RMF3" s="1879"/>
      <c r="RMG3" s="1879"/>
      <c r="RMH3" s="1879"/>
      <c r="RMI3" s="1879"/>
      <c r="RMJ3" s="1879"/>
      <c r="RMK3" s="1879"/>
      <c r="RML3" s="1879"/>
      <c r="RMM3" s="1879"/>
      <c r="RMN3" s="1879"/>
      <c r="RMO3" s="1879"/>
      <c r="RMP3" s="1879"/>
      <c r="RMQ3" s="1879"/>
      <c r="RMR3" s="1879"/>
      <c r="RMS3" s="1879"/>
      <c r="RMT3" s="1879"/>
      <c r="RMU3" s="1879"/>
      <c r="RMV3" s="1879"/>
      <c r="RMW3" s="1879"/>
      <c r="RMX3" s="1879"/>
      <c r="RMY3" s="1879"/>
      <c r="RMZ3" s="1879"/>
      <c r="RNA3" s="1879"/>
      <c r="RNB3" s="1879"/>
      <c r="RNC3" s="1879"/>
      <c r="RND3" s="1879"/>
      <c r="RNE3" s="1879"/>
      <c r="RNF3" s="1879"/>
      <c r="RNG3" s="1879"/>
      <c r="RNH3" s="1879"/>
      <c r="RNI3" s="1879"/>
      <c r="RNJ3" s="1879"/>
      <c r="RNK3" s="1879"/>
      <c r="RNL3" s="1879"/>
      <c r="RNM3" s="1879"/>
      <c r="RNN3" s="1879"/>
      <c r="RNO3" s="1879"/>
      <c r="RNP3" s="1879"/>
      <c r="RNQ3" s="1879"/>
      <c r="RNR3" s="1879"/>
      <c r="RNS3" s="1879"/>
      <c r="RNT3" s="1879"/>
      <c r="RNU3" s="1879"/>
      <c r="RNV3" s="1879"/>
      <c r="RNW3" s="1879"/>
      <c r="RNX3" s="1879"/>
      <c r="RNY3" s="1879"/>
      <c r="RNZ3" s="1879"/>
      <c r="ROA3" s="1879"/>
      <c r="ROB3" s="1879"/>
      <c r="ROC3" s="1879"/>
      <c r="ROD3" s="1879"/>
      <c r="ROE3" s="1879"/>
      <c r="ROF3" s="1879"/>
      <c r="ROG3" s="1879"/>
      <c r="ROH3" s="1879"/>
      <c r="ROI3" s="1879"/>
      <c r="ROJ3" s="1879"/>
      <c r="ROK3" s="1879"/>
      <c r="ROL3" s="1879"/>
      <c r="ROM3" s="1879"/>
      <c r="RON3" s="1879"/>
      <c r="ROO3" s="1879"/>
      <c r="ROP3" s="1879"/>
      <c r="ROQ3" s="1879"/>
      <c r="ROR3" s="1879"/>
      <c r="ROS3" s="1879"/>
      <c r="ROT3" s="1879"/>
      <c r="ROU3" s="1879"/>
      <c r="ROV3" s="1879"/>
      <c r="ROW3" s="1879"/>
      <c r="ROX3" s="1879"/>
      <c r="ROY3" s="1879"/>
      <c r="ROZ3" s="1879"/>
      <c r="RPA3" s="1879"/>
      <c r="RPB3" s="1879"/>
      <c r="RPC3" s="1879"/>
      <c r="RPD3" s="1879"/>
      <c r="RPE3" s="1879"/>
      <c r="RPF3" s="1879"/>
      <c r="RPG3" s="1879"/>
      <c r="RPH3" s="1879"/>
      <c r="RPI3" s="1879"/>
      <c r="RPJ3" s="1879"/>
      <c r="RPK3" s="1879"/>
      <c r="RPL3" s="1879"/>
      <c r="RPM3" s="1879"/>
      <c r="RPN3" s="1879"/>
      <c r="RPO3" s="1879"/>
      <c r="RPP3" s="1879"/>
      <c r="RPQ3" s="1879"/>
      <c r="RPR3" s="1879"/>
      <c r="RPS3" s="1879"/>
      <c r="RPT3" s="1879"/>
      <c r="RPU3" s="1879"/>
      <c r="RPV3" s="1879"/>
      <c r="RPW3" s="1879"/>
      <c r="RPX3" s="1879"/>
      <c r="RPY3" s="1879"/>
      <c r="RPZ3" s="1879"/>
      <c r="RQA3" s="1879"/>
      <c r="RQB3" s="1879"/>
      <c r="RQC3" s="1879"/>
      <c r="RQD3" s="1879"/>
      <c r="RQE3" s="1879"/>
      <c r="RQF3" s="1879"/>
      <c r="RQG3" s="1879"/>
      <c r="RQH3" s="1879"/>
      <c r="RQI3" s="1879"/>
      <c r="RQJ3" s="1879"/>
      <c r="RQK3" s="1879"/>
      <c r="RQL3" s="1879"/>
      <c r="RQM3" s="1879"/>
      <c r="RQN3" s="1879"/>
      <c r="RQO3" s="1879"/>
      <c r="RQP3" s="1879"/>
      <c r="RQQ3" s="1879"/>
      <c r="RQR3" s="1879"/>
      <c r="RQS3" s="1879"/>
      <c r="RQT3" s="1879"/>
      <c r="RQU3" s="1879"/>
      <c r="RQV3" s="1879"/>
      <c r="RQW3" s="1879"/>
      <c r="RQX3" s="1879"/>
      <c r="RQY3" s="1879"/>
      <c r="RQZ3" s="1879"/>
      <c r="RRA3" s="1879"/>
      <c r="RRB3" s="1879"/>
      <c r="RRC3" s="1879"/>
      <c r="RRD3" s="1879"/>
      <c r="RRE3" s="1879"/>
      <c r="RRF3" s="1879"/>
      <c r="RRG3" s="1879"/>
      <c r="RRH3" s="1879"/>
      <c r="RRI3" s="1879"/>
      <c r="RRJ3" s="1879"/>
      <c r="RRK3" s="1879"/>
      <c r="RRL3" s="1879"/>
      <c r="RRM3" s="1879"/>
      <c r="RRN3" s="1879"/>
      <c r="RRO3" s="1879"/>
      <c r="RRP3" s="1879"/>
      <c r="RRQ3" s="1879"/>
      <c r="RRR3" s="1879"/>
      <c r="RRS3" s="1879"/>
      <c r="RRT3" s="1879"/>
      <c r="RRU3" s="1879"/>
      <c r="RRV3" s="1879"/>
      <c r="RRW3" s="1879"/>
      <c r="RRX3" s="1879"/>
      <c r="RRY3" s="1879"/>
      <c r="RRZ3" s="1879"/>
      <c r="RSA3" s="1879"/>
      <c r="RSB3" s="1879"/>
      <c r="RSC3" s="1879"/>
      <c r="RSD3" s="1879"/>
      <c r="RSE3" s="1879"/>
      <c r="RSF3" s="1879"/>
      <c r="RSG3" s="1879"/>
      <c r="RSH3" s="1879"/>
      <c r="RSI3" s="1879"/>
      <c r="RSJ3" s="1879"/>
      <c r="RSK3" s="1879"/>
      <c r="RSL3" s="1879"/>
      <c r="RSM3" s="1879"/>
      <c r="RSN3" s="1879"/>
      <c r="RSO3" s="1879"/>
      <c r="RSP3" s="1879"/>
      <c r="RSQ3" s="1879"/>
      <c r="RSR3" s="1879"/>
      <c r="RSS3" s="1879"/>
      <c r="RST3" s="1879"/>
      <c r="RSU3" s="1879"/>
      <c r="RSV3" s="1879"/>
      <c r="RSW3" s="1879"/>
      <c r="RSX3" s="1879"/>
      <c r="RSY3" s="1879"/>
      <c r="RSZ3" s="1879"/>
      <c r="RTA3" s="1879"/>
      <c r="RTB3" s="1879"/>
      <c r="RTC3" s="1879"/>
      <c r="RTD3" s="1879"/>
      <c r="RTE3" s="1879"/>
      <c r="RTF3" s="1879"/>
      <c r="RTG3" s="1879"/>
      <c r="RTH3" s="1879"/>
      <c r="RTI3" s="1879"/>
      <c r="RTJ3" s="1879"/>
      <c r="RTK3" s="1879"/>
      <c r="RTL3" s="1879"/>
      <c r="RTM3" s="1879"/>
      <c r="RTN3" s="1879"/>
      <c r="RTO3" s="1879"/>
      <c r="RTP3" s="1879"/>
      <c r="RTQ3" s="1879"/>
      <c r="RTR3" s="1879"/>
      <c r="RTS3" s="1879"/>
      <c r="RTT3" s="1879"/>
      <c r="RTU3" s="1879"/>
      <c r="RTV3" s="1879"/>
      <c r="RTW3" s="1879"/>
      <c r="RTX3" s="1879"/>
      <c r="RTY3" s="1879"/>
      <c r="RTZ3" s="1879"/>
      <c r="RUA3" s="1879"/>
      <c r="RUB3" s="1879"/>
      <c r="RUC3" s="1879"/>
      <c r="RUD3" s="1879"/>
      <c r="RUE3" s="1879"/>
      <c r="RUF3" s="1879"/>
      <c r="RUG3" s="1879"/>
      <c r="RUH3" s="1879"/>
      <c r="RUI3" s="1879"/>
      <c r="RUJ3" s="1879"/>
      <c r="RUK3" s="1879"/>
      <c r="RUL3" s="1879"/>
      <c r="RUM3" s="1879"/>
      <c r="RUN3" s="1879"/>
      <c r="RUO3" s="1879"/>
      <c r="RUP3" s="1879"/>
      <c r="RUQ3" s="1879"/>
      <c r="RUR3" s="1879"/>
      <c r="RUS3" s="1879"/>
      <c r="RUT3" s="1879"/>
      <c r="RUU3" s="1879"/>
      <c r="RUV3" s="1879"/>
      <c r="RUW3" s="1879"/>
      <c r="RUX3" s="1879"/>
      <c r="RUY3" s="1879"/>
      <c r="RUZ3" s="1879"/>
      <c r="RVA3" s="1879"/>
      <c r="RVB3" s="1879"/>
      <c r="RVC3" s="1879"/>
      <c r="RVD3" s="1879"/>
      <c r="RVE3" s="1879"/>
      <c r="RVF3" s="1879"/>
      <c r="RVG3" s="1879"/>
      <c r="RVH3" s="1879"/>
      <c r="RVI3" s="1879"/>
      <c r="RVJ3" s="1879"/>
      <c r="RVK3" s="1879"/>
      <c r="RVL3" s="1879"/>
      <c r="RVM3" s="1879"/>
      <c r="RVN3" s="1879"/>
      <c r="RVO3" s="1879"/>
      <c r="RVP3" s="1879"/>
      <c r="RVQ3" s="1879"/>
      <c r="RVR3" s="1879"/>
      <c r="RVS3" s="1879"/>
      <c r="RVT3" s="1879"/>
      <c r="RVU3" s="1879"/>
      <c r="RVV3" s="1879"/>
      <c r="RVW3" s="1879"/>
      <c r="RVX3" s="1879"/>
      <c r="RVY3" s="1879"/>
      <c r="RVZ3" s="1879"/>
      <c r="RWA3" s="1879"/>
      <c r="RWB3" s="1879"/>
      <c r="RWC3" s="1879"/>
      <c r="RWD3" s="1879"/>
      <c r="RWE3" s="1879"/>
      <c r="RWF3" s="1879"/>
      <c r="RWG3" s="1879"/>
      <c r="RWH3" s="1879"/>
      <c r="RWI3" s="1879"/>
      <c r="RWJ3" s="1879"/>
      <c r="RWK3" s="1879"/>
      <c r="RWL3" s="1879"/>
      <c r="RWM3" s="1879"/>
      <c r="RWN3" s="1879"/>
      <c r="RWO3" s="1879"/>
      <c r="RWP3" s="1879"/>
      <c r="RWQ3" s="1879"/>
      <c r="RWR3" s="1879"/>
      <c r="RWS3" s="1879"/>
      <c r="RWT3" s="1879"/>
      <c r="RWU3" s="1879"/>
      <c r="RWV3" s="1879"/>
      <c r="RWW3" s="1879"/>
      <c r="RWX3" s="1879"/>
      <c r="RWY3" s="1879"/>
      <c r="RWZ3" s="1879"/>
      <c r="RXA3" s="1879"/>
      <c r="RXB3" s="1879"/>
      <c r="RXC3" s="1879"/>
      <c r="RXD3" s="1879"/>
      <c r="RXE3" s="1879"/>
      <c r="RXF3" s="1879"/>
      <c r="RXG3" s="1879"/>
      <c r="RXH3" s="1879"/>
      <c r="RXI3" s="1879"/>
      <c r="RXJ3" s="1879"/>
      <c r="RXK3" s="1879"/>
      <c r="RXL3" s="1879"/>
      <c r="RXM3" s="1879"/>
      <c r="RXN3" s="1879"/>
      <c r="RXO3" s="1879"/>
      <c r="RXP3" s="1879"/>
      <c r="RXQ3" s="1879"/>
      <c r="RXR3" s="1879"/>
      <c r="RXS3" s="1879"/>
      <c r="RXT3" s="1879"/>
      <c r="RXU3" s="1879"/>
      <c r="RXV3" s="1879"/>
      <c r="RXW3" s="1879"/>
      <c r="RXX3" s="1879"/>
      <c r="RXY3" s="1879"/>
      <c r="RXZ3" s="1879"/>
      <c r="RYA3" s="1879"/>
      <c r="RYB3" s="1879"/>
      <c r="RYC3" s="1879"/>
      <c r="RYD3" s="1879"/>
      <c r="RYE3" s="1879"/>
      <c r="RYF3" s="1879"/>
      <c r="RYG3" s="1879"/>
      <c r="RYH3" s="1879"/>
      <c r="RYI3" s="1879"/>
      <c r="RYJ3" s="1879"/>
      <c r="RYK3" s="1879"/>
      <c r="RYL3" s="1879"/>
      <c r="RYM3" s="1879"/>
      <c r="RYN3" s="1879"/>
      <c r="RYO3" s="1879"/>
      <c r="RYP3" s="1879"/>
      <c r="RYQ3" s="1879"/>
      <c r="RYR3" s="1879"/>
      <c r="RYS3" s="1879"/>
      <c r="RYT3" s="1879"/>
      <c r="RYU3" s="1879"/>
      <c r="RYV3" s="1879"/>
      <c r="RYW3" s="1879"/>
      <c r="RYX3" s="1879"/>
      <c r="RYY3" s="1879"/>
      <c r="RYZ3" s="1879"/>
      <c r="RZA3" s="1879"/>
      <c r="RZB3" s="1879"/>
      <c r="RZC3" s="1879"/>
      <c r="RZD3" s="1879"/>
      <c r="RZE3" s="1879"/>
      <c r="RZF3" s="1879"/>
      <c r="RZG3" s="1879"/>
      <c r="RZH3" s="1879"/>
      <c r="RZI3" s="1879"/>
      <c r="RZJ3" s="1879"/>
      <c r="RZK3" s="1879"/>
      <c r="RZL3" s="1879"/>
      <c r="RZM3" s="1879"/>
      <c r="RZN3" s="1879"/>
      <c r="RZO3" s="1879"/>
      <c r="RZP3" s="1879"/>
      <c r="RZQ3" s="1879"/>
      <c r="RZR3" s="1879"/>
      <c r="RZS3" s="1879"/>
      <c r="RZT3" s="1879"/>
      <c r="RZU3" s="1879"/>
      <c r="RZV3" s="1879"/>
      <c r="RZW3" s="1879"/>
      <c r="RZX3" s="1879"/>
      <c r="RZY3" s="1879"/>
      <c r="RZZ3" s="1879"/>
      <c r="SAA3" s="1879"/>
      <c r="SAB3" s="1879"/>
      <c r="SAC3" s="1879"/>
      <c r="SAD3" s="1879"/>
      <c r="SAE3" s="1879"/>
      <c r="SAF3" s="1879"/>
      <c r="SAG3" s="1879"/>
      <c r="SAH3" s="1879"/>
      <c r="SAI3" s="1879"/>
      <c r="SAJ3" s="1879"/>
      <c r="SAK3" s="1879"/>
      <c r="SAL3" s="1879"/>
      <c r="SAM3" s="1879"/>
      <c r="SAN3" s="1879"/>
      <c r="SAO3" s="1879"/>
      <c r="SAP3" s="1879"/>
      <c r="SAQ3" s="1879"/>
      <c r="SAR3" s="1879"/>
      <c r="SAS3" s="1879"/>
      <c r="SAT3" s="1879"/>
      <c r="SAU3" s="1879"/>
      <c r="SAV3" s="1879"/>
      <c r="SAW3" s="1879"/>
      <c r="SAX3" s="1879"/>
      <c r="SAY3" s="1879"/>
      <c r="SAZ3" s="1879"/>
      <c r="SBA3" s="1879"/>
      <c r="SBB3" s="1879"/>
      <c r="SBC3" s="1879"/>
      <c r="SBD3" s="1879"/>
      <c r="SBE3" s="1879"/>
      <c r="SBF3" s="1879"/>
      <c r="SBG3" s="1879"/>
      <c r="SBH3" s="1879"/>
      <c r="SBI3" s="1879"/>
      <c r="SBJ3" s="1879"/>
      <c r="SBK3" s="1879"/>
      <c r="SBL3" s="1879"/>
      <c r="SBM3" s="1879"/>
      <c r="SBN3" s="1879"/>
      <c r="SBO3" s="1879"/>
      <c r="SBP3" s="1879"/>
      <c r="SBQ3" s="1879"/>
      <c r="SBR3" s="1879"/>
      <c r="SBS3" s="1879"/>
      <c r="SBT3" s="1879"/>
      <c r="SBU3" s="1879"/>
      <c r="SBV3" s="1879"/>
      <c r="SBW3" s="1879"/>
      <c r="SBX3" s="1879"/>
      <c r="SBY3" s="1879"/>
      <c r="SBZ3" s="1879"/>
      <c r="SCA3" s="1879"/>
      <c r="SCB3" s="1879"/>
      <c r="SCC3" s="1879"/>
      <c r="SCD3" s="1879"/>
      <c r="SCE3" s="1879"/>
      <c r="SCF3" s="1879"/>
      <c r="SCG3" s="1879"/>
      <c r="SCH3" s="1879"/>
      <c r="SCI3" s="1879"/>
      <c r="SCJ3" s="1879"/>
      <c r="SCK3" s="1879"/>
      <c r="SCL3" s="1879"/>
      <c r="SCM3" s="1879"/>
      <c r="SCN3" s="1879"/>
      <c r="SCO3" s="1879"/>
      <c r="SCP3" s="1879"/>
      <c r="SCQ3" s="1879"/>
      <c r="SCR3" s="1879"/>
      <c r="SCS3" s="1879"/>
      <c r="SCT3" s="1879"/>
      <c r="SCU3" s="1879"/>
      <c r="SCV3" s="1879"/>
      <c r="SCW3" s="1879"/>
      <c r="SCX3" s="1879"/>
      <c r="SCY3" s="1879"/>
      <c r="SCZ3" s="1879"/>
      <c r="SDA3" s="1879"/>
      <c r="SDB3" s="1879"/>
      <c r="SDC3" s="1879"/>
      <c r="SDD3" s="1879"/>
      <c r="SDE3" s="1879"/>
      <c r="SDF3" s="1879"/>
      <c r="SDG3" s="1879"/>
      <c r="SDH3" s="1879"/>
      <c r="SDI3" s="1879"/>
      <c r="SDJ3" s="1879"/>
      <c r="SDK3" s="1879"/>
      <c r="SDL3" s="1879"/>
      <c r="SDM3" s="1879"/>
      <c r="SDN3" s="1879"/>
      <c r="SDO3" s="1879"/>
      <c r="SDP3" s="1879"/>
      <c r="SDQ3" s="1879"/>
      <c r="SDR3" s="1879"/>
      <c r="SDS3" s="1879"/>
      <c r="SDT3" s="1879"/>
      <c r="SDU3" s="1879"/>
      <c r="SDV3" s="1879"/>
      <c r="SDW3" s="1879"/>
      <c r="SDX3" s="1879"/>
      <c r="SDY3" s="1879"/>
      <c r="SDZ3" s="1879"/>
      <c r="SEA3" s="1879"/>
      <c r="SEB3" s="1879"/>
      <c r="SEC3" s="1879"/>
      <c r="SED3" s="1879"/>
      <c r="SEE3" s="1879"/>
      <c r="SEF3" s="1879"/>
      <c r="SEG3" s="1879"/>
      <c r="SEH3" s="1879"/>
      <c r="SEI3" s="1879"/>
      <c r="SEJ3" s="1879"/>
      <c r="SEK3" s="1879"/>
      <c r="SEL3" s="1879"/>
      <c r="SEM3" s="1879"/>
      <c r="SEN3" s="1879"/>
      <c r="SEO3" s="1879"/>
      <c r="SEP3" s="1879"/>
      <c r="SEQ3" s="1879"/>
      <c r="SER3" s="1879"/>
      <c r="SES3" s="1879"/>
      <c r="SET3" s="1879"/>
      <c r="SEU3" s="1879"/>
      <c r="SEV3" s="1879"/>
      <c r="SEW3" s="1879"/>
      <c r="SEX3" s="1879"/>
      <c r="SEY3" s="1879"/>
      <c r="SEZ3" s="1879"/>
      <c r="SFA3" s="1879"/>
      <c r="SFB3" s="1879"/>
      <c r="SFC3" s="1879"/>
      <c r="SFD3" s="1879"/>
      <c r="SFE3" s="1879"/>
      <c r="SFF3" s="1879"/>
      <c r="SFG3" s="1879"/>
      <c r="SFH3" s="1879"/>
      <c r="SFI3" s="1879"/>
      <c r="SFJ3" s="1879"/>
      <c r="SFK3" s="1879"/>
      <c r="SFL3" s="1879"/>
      <c r="SFM3" s="1879"/>
      <c r="SFN3" s="1879"/>
      <c r="SFO3" s="1879"/>
      <c r="SFP3" s="1879"/>
      <c r="SFQ3" s="1879"/>
      <c r="SFR3" s="1879"/>
      <c r="SFS3" s="1879"/>
      <c r="SFT3" s="1879"/>
      <c r="SFU3" s="1879"/>
      <c r="SFV3" s="1879"/>
      <c r="SFW3" s="1879"/>
      <c r="SFX3" s="1879"/>
      <c r="SFY3" s="1879"/>
      <c r="SFZ3" s="1879"/>
      <c r="SGA3" s="1879"/>
      <c r="SGB3" s="1879"/>
      <c r="SGC3" s="1879"/>
      <c r="SGD3" s="1879"/>
      <c r="SGE3" s="1879"/>
      <c r="SGF3" s="1879"/>
      <c r="SGG3" s="1879"/>
      <c r="SGH3" s="1879"/>
      <c r="SGI3" s="1879"/>
      <c r="SGJ3" s="1879"/>
      <c r="SGK3" s="1879"/>
      <c r="SGL3" s="1879"/>
      <c r="SGM3" s="1879"/>
      <c r="SGN3" s="1879"/>
      <c r="SGO3" s="1879"/>
      <c r="SGP3" s="1879"/>
      <c r="SGQ3" s="1879"/>
      <c r="SGR3" s="1879"/>
      <c r="SGS3" s="1879"/>
      <c r="SGT3" s="1879"/>
      <c r="SGU3" s="1879"/>
      <c r="SGV3" s="1879"/>
      <c r="SGW3" s="1879"/>
      <c r="SGX3" s="1879"/>
      <c r="SGY3" s="1879"/>
      <c r="SGZ3" s="1879"/>
      <c r="SHA3" s="1879"/>
      <c r="SHB3" s="1879"/>
      <c r="SHC3" s="1879"/>
      <c r="SHD3" s="1879"/>
      <c r="SHE3" s="1879"/>
      <c r="SHF3" s="1879"/>
      <c r="SHG3" s="1879"/>
      <c r="SHH3" s="1879"/>
      <c r="SHI3" s="1879"/>
      <c r="SHJ3" s="1879"/>
      <c r="SHK3" s="1879"/>
      <c r="SHL3" s="1879"/>
      <c r="SHM3" s="1879"/>
      <c r="SHN3" s="1879"/>
      <c r="SHO3" s="1879"/>
      <c r="SHP3" s="1879"/>
      <c r="SHQ3" s="1879"/>
      <c r="SHR3" s="1879"/>
      <c r="SHS3" s="1879"/>
      <c r="SHT3" s="1879"/>
      <c r="SHU3" s="1879"/>
      <c r="SHV3" s="1879"/>
      <c r="SHW3" s="1879"/>
      <c r="SHX3" s="1879"/>
      <c r="SHY3" s="1879"/>
      <c r="SHZ3" s="1879"/>
      <c r="SIA3" s="1879"/>
      <c r="SIB3" s="1879"/>
      <c r="SIC3" s="1879"/>
      <c r="SID3" s="1879"/>
      <c r="SIE3" s="1879"/>
      <c r="SIF3" s="1879"/>
      <c r="SIG3" s="1879"/>
      <c r="SIH3" s="1879"/>
      <c r="SII3" s="1879"/>
      <c r="SIJ3" s="1879"/>
      <c r="SIK3" s="1879"/>
      <c r="SIL3" s="1879"/>
      <c r="SIM3" s="1879"/>
      <c r="SIN3" s="1879"/>
      <c r="SIO3" s="1879"/>
      <c r="SIP3" s="1879"/>
      <c r="SIQ3" s="1879"/>
      <c r="SIR3" s="1879"/>
      <c r="SIS3" s="1879"/>
      <c r="SIT3" s="1879"/>
      <c r="SIU3" s="1879"/>
      <c r="SIV3" s="1879"/>
      <c r="SIW3" s="1879"/>
      <c r="SIX3" s="1879"/>
      <c r="SIY3" s="1879"/>
      <c r="SIZ3" s="1879"/>
      <c r="SJA3" s="1879"/>
      <c r="SJB3" s="1879"/>
      <c r="SJC3" s="1879"/>
      <c r="SJD3" s="1879"/>
      <c r="SJE3" s="1879"/>
      <c r="SJF3" s="1879"/>
      <c r="SJG3" s="1879"/>
      <c r="SJH3" s="1879"/>
      <c r="SJI3" s="1879"/>
      <c r="SJJ3" s="1879"/>
      <c r="SJK3" s="1879"/>
      <c r="SJL3" s="1879"/>
      <c r="SJM3" s="1879"/>
      <c r="SJN3" s="1879"/>
      <c r="SJO3" s="1879"/>
      <c r="SJP3" s="1879"/>
      <c r="SJQ3" s="1879"/>
      <c r="SJR3" s="1879"/>
      <c r="SJS3" s="1879"/>
      <c r="SJT3" s="1879"/>
      <c r="SJU3" s="1879"/>
      <c r="SJV3" s="1879"/>
      <c r="SJW3" s="1879"/>
      <c r="SJX3" s="1879"/>
      <c r="SJY3" s="1879"/>
      <c r="SJZ3" s="1879"/>
      <c r="SKA3" s="1879"/>
      <c r="SKB3" s="1879"/>
      <c r="SKC3" s="1879"/>
      <c r="SKD3" s="1879"/>
      <c r="SKE3" s="1879"/>
      <c r="SKF3" s="1879"/>
      <c r="SKG3" s="1879"/>
      <c r="SKH3" s="1879"/>
      <c r="SKI3" s="1879"/>
      <c r="SKJ3" s="1879"/>
      <c r="SKK3" s="1879"/>
      <c r="SKL3" s="1879"/>
      <c r="SKM3" s="1879"/>
      <c r="SKN3" s="1879"/>
      <c r="SKO3" s="1879"/>
      <c r="SKP3" s="1879"/>
      <c r="SKQ3" s="1879"/>
      <c r="SKR3" s="1879"/>
      <c r="SKS3" s="1879"/>
      <c r="SKT3" s="1879"/>
      <c r="SKU3" s="1879"/>
      <c r="SKV3" s="1879"/>
      <c r="SKW3" s="1879"/>
      <c r="SKX3" s="1879"/>
      <c r="SKY3" s="1879"/>
      <c r="SKZ3" s="1879"/>
      <c r="SLA3" s="1879"/>
      <c r="SLB3" s="1879"/>
      <c r="SLC3" s="1879"/>
      <c r="SLD3" s="1879"/>
      <c r="SLE3" s="1879"/>
      <c r="SLF3" s="1879"/>
      <c r="SLG3" s="1879"/>
      <c r="SLH3" s="1879"/>
      <c r="SLI3" s="1879"/>
      <c r="SLJ3" s="1879"/>
      <c r="SLK3" s="1879"/>
      <c r="SLL3" s="1879"/>
      <c r="SLM3" s="1879"/>
      <c r="SLN3" s="1879"/>
      <c r="SLO3" s="1879"/>
      <c r="SLP3" s="1879"/>
      <c r="SLQ3" s="1879"/>
      <c r="SLR3" s="1879"/>
      <c r="SLS3" s="1879"/>
      <c r="SLT3" s="1879"/>
      <c r="SLU3" s="1879"/>
      <c r="SLV3" s="1879"/>
      <c r="SLW3" s="1879"/>
      <c r="SLX3" s="1879"/>
      <c r="SLY3" s="1879"/>
      <c r="SLZ3" s="1879"/>
      <c r="SMA3" s="1879"/>
      <c r="SMB3" s="1879"/>
      <c r="SMC3" s="1879"/>
      <c r="SMD3" s="1879"/>
      <c r="SME3" s="1879"/>
      <c r="SMF3" s="1879"/>
      <c r="SMG3" s="1879"/>
      <c r="SMH3" s="1879"/>
      <c r="SMI3" s="1879"/>
      <c r="SMJ3" s="1879"/>
      <c r="SMK3" s="1879"/>
      <c r="SML3" s="1879"/>
      <c r="SMM3" s="1879"/>
      <c r="SMN3" s="1879"/>
      <c r="SMO3" s="1879"/>
      <c r="SMP3" s="1879"/>
      <c r="SMQ3" s="1879"/>
      <c r="SMR3" s="1879"/>
      <c r="SMS3" s="1879"/>
      <c r="SMT3" s="1879"/>
      <c r="SMU3" s="1879"/>
      <c r="SMV3" s="1879"/>
      <c r="SMW3" s="1879"/>
      <c r="SMX3" s="1879"/>
      <c r="SMY3" s="1879"/>
      <c r="SMZ3" s="1879"/>
      <c r="SNA3" s="1879"/>
      <c r="SNB3" s="1879"/>
      <c r="SNC3" s="1879"/>
      <c r="SND3" s="1879"/>
      <c r="SNE3" s="1879"/>
      <c r="SNF3" s="1879"/>
      <c r="SNG3" s="1879"/>
      <c r="SNH3" s="1879"/>
      <c r="SNI3" s="1879"/>
      <c r="SNJ3" s="1879"/>
      <c r="SNK3" s="1879"/>
      <c r="SNL3" s="1879"/>
      <c r="SNM3" s="1879"/>
      <c r="SNN3" s="1879"/>
      <c r="SNO3" s="1879"/>
      <c r="SNP3" s="1879"/>
      <c r="SNQ3" s="1879"/>
      <c r="SNR3" s="1879"/>
      <c r="SNS3" s="1879"/>
      <c r="SNT3" s="1879"/>
      <c r="SNU3" s="1879"/>
      <c r="SNV3" s="1879"/>
      <c r="SNW3" s="1879"/>
      <c r="SNX3" s="1879"/>
      <c r="SNY3" s="1879"/>
      <c r="SNZ3" s="1879"/>
      <c r="SOA3" s="1879"/>
      <c r="SOB3" s="1879"/>
      <c r="SOC3" s="1879"/>
      <c r="SOD3" s="1879"/>
      <c r="SOE3" s="1879"/>
      <c r="SOF3" s="1879"/>
      <c r="SOG3" s="1879"/>
      <c r="SOH3" s="1879"/>
      <c r="SOI3" s="1879"/>
      <c r="SOJ3" s="1879"/>
      <c r="SOK3" s="1879"/>
      <c r="SOL3" s="1879"/>
      <c r="SOM3" s="1879"/>
      <c r="SON3" s="1879"/>
      <c r="SOO3" s="1879"/>
      <c r="SOP3" s="1879"/>
      <c r="SOQ3" s="1879"/>
      <c r="SOR3" s="1879"/>
      <c r="SOS3" s="1879"/>
      <c r="SOT3" s="1879"/>
      <c r="SOU3" s="1879"/>
      <c r="SOV3" s="1879"/>
      <c r="SOW3" s="1879"/>
      <c r="SOX3" s="1879"/>
      <c r="SOY3" s="1879"/>
      <c r="SOZ3" s="1879"/>
      <c r="SPA3" s="1879"/>
      <c r="SPB3" s="1879"/>
      <c r="SPC3" s="1879"/>
      <c r="SPD3" s="1879"/>
      <c r="SPE3" s="1879"/>
      <c r="SPF3" s="1879"/>
      <c r="SPG3" s="1879"/>
      <c r="SPH3" s="1879"/>
      <c r="SPI3" s="1879"/>
      <c r="SPJ3" s="1879"/>
      <c r="SPK3" s="1879"/>
      <c r="SPL3" s="1879"/>
      <c r="SPM3" s="1879"/>
      <c r="SPN3" s="1879"/>
      <c r="SPO3" s="1879"/>
      <c r="SPP3" s="1879"/>
      <c r="SPQ3" s="1879"/>
      <c r="SPR3" s="1879"/>
      <c r="SPS3" s="1879"/>
      <c r="SPT3" s="1879"/>
      <c r="SPU3" s="1879"/>
      <c r="SPV3" s="1879"/>
      <c r="SPW3" s="1879"/>
      <c r="SPX3" s="1879"/>
      <c r="SPY3" s="1879"/>
      <c r="SPZ3" s="1879"/>
      <c r="SQA3" s="1879"/>
      <c r="SQB3" s="1879"/>
      <c r="SQC3" s="1879"/>
      <c r="SQD3" s="1879"/>
      <c r="SQE3" s="1879"/>
      <c r="SQF3" s="1879"/>
      <c r="SQG3" s="1879"/>
      <c r="SQH3" s="1879"/>
      <c r="SQI3" s="1879"/>
      <c r="SQJ3" s="1879"/>
      <c r="SQK3" s="1879"/>
      <c r="SQL3" s="1879"/>
      <c r="SQM3" s="1879"/>
      <c r="SQN3" s="1879"/>
      <c r="SQO3" s="1879"/>
      <c r="SQP3" s="1879"/>
      <c r="SQQ3" s="1879"/>
      <c r="SQR3" s="1879"/>
      <c r="SQS3" s="1879"/>
      <c r="SQT3" s="1879"/>
      <c r="SQU3" s="1879"/>
      <c r="SQV3" s="1879"/>
      <c r="SQW3" s="1879"/>
      <c r="SQX3" s="1879"/>
      <c r="SQY3" s="1879"/>
      <c r="SQZ3" s="1879"/>
      <c r="SRA3" s="1879"/>
      <c r="SRB3" s="1879"/>
      <c r="SRC3" s="1879"/>
      <c r="SRD3" s="1879"/>
      <c r="SRE3" s="1879"/>
      <c r="SRF3" s="1879"/>
      <c r="SRG3" s="1879"/>
      <c r="SRH3" s="1879"/>
      <c r="SRI3" s="1879"/>
      <c r="SRJ3" s="1879"/>
      <c r="SRK3" s="1879"/>
      <c r="SRL3" s="1879"/>
      <c r="SRM3" s="1879"/>
      <c r="SRN3" s="1879"/>
      <c r="SRO3" s="1879"/>
      <c r="SRP3" s="1879"/>
      <c r="SRQ3" s="1879"/>
      <c r="SRR3" s="1879"/>
      <c r="SRS3" s="1879"/>
      <c r="SRT3" s="1879"/>
      <c r="SRU3" s="1879"/>
      <c r="SRV3" s="1879"/>
      <c r="SRW3" s="1879"/>
      <c r="SRX3" s="1879"/>
      <c r="SRY3" s="1879"/>
      <c r="SRZ3" s="1879"/>
      <c r="SSA3" s="1879"/>
      <c r="SSB3" s="1879"/>
      <c r="SSC3" s="1879"/>
      <c r="SSD3" s="1879"/>
      <c r="SSE3" s="1879"/>
      <c r="SSF3" s="1879"/>
      <c r="SSG3" s="1879"/>
      <c r="SSH3" s="1879"/>
      <c r="SSI3" s="1879"/>
      <c r="SSJ3" s="1879"/>
      <c r="SSK3" s="1879"/>
      <c r="SSL3" s="1879"/>
      <c r="SSM3" s="1879"/>
      <c r="SSN3" s="1879"/>
      <c r="SSO3" s="1879"/>
      <c r="SSP3" s="1879"/>
      <c r="SSQ3" s="1879"/>
      <c r="SSR3" s="1879"/>
      <c r="SSS3" s="1879"/>
      <c r="SST3" s="1879"/>
      <c r="SSU3" s="1879"/>
      <c r="SSV3" s="1879"/>
      <c r="SSW3" s="1879"/>
      <c r="SSX3" s="1879"/>
      <c r="SSY3" s="1879"/>
      <c r="SSZ3" s="1879"/>
      <c r="STA3" s="1879"/>
      <c r="STB3" s="1879"/>
      <c r="STC3" s="1879"/>
      <c r="STD3" s="1879"/>
      <c r="STE3" s="1879"/>
      <c r="STF3" s="1879"/>
      <c r="STG3" s="1879"/>
      <c r="STH3" s="1879"/>
      <c r="STI3" s="1879"/>
      <c r="STJ3" s="1879"/>
      <c r="STK3" s="1879"/>
      <c r="STL3" s="1879"/>
      <c r="STM3" s="1879"/>
      <c r="STN3" s="1879"/>
      <c r="STO3" s="1879"/>
      <c r="STP3" s="1879"/>
      <c r="STQ3" s="1879"/>
      <c r="STR3" s="1879"/>
      <c r="STS3" s="1879"/>
      <c r="STT3" s="1879"/>
      <c r="STU3" s="1879"/>
      <c r="STV3" s="1879"/>
      <c r="STW3" s="1879"/>
      <c r="STX3" s="1879"/>
      <c r="STY3" s="1879"/>
      <c r="STZ3" s="1879"/>
      <c r="SUA3" s="1879"/>
      <c r="SUB3" s="1879"/>
      <c r="SUC3" s="1879"/>
      <c r="SUD3" s="1879"/>
      <c r="SUE3" s="1879"/>
      <c r="SUF3" s="1879"/>
      <c r="SUG3" s="1879"/>
      <c r="SUH3" s="1879"/>
      <c r="SUI3" s="1879"/>
      <c r="SUJ3" s="1879"/>
      <c r="SUK3" s="1879"/>
      <c r="SUL3" s="1879"/>
      <c r="SUM3" s="1879"/>
      <c r="SUN3" s="1879"/>
      <c r="SUO3" s="1879"/>
      <c r="SUP3" s="1879"/>
      <c r="SUQ3" s="1879"/>
      <c r="SUR3" s="1879"/>
      <c r="SUS3" s="1879"/>
      <c r="SUT3" s="1879"/>
      <c r="SUU3" s="1879"/>
      <c r="SUV3" s="1879"/>
      <c r="SUW3" s="1879"/>
      <c r="SUX3" s="1879"/>
      <c r="SUY3" s="1879"/>
      <c r="SUZ3" s="1879"/>
      <c r="SVA3" s="1879"/>
      <c r="SVB3" s="1879"/>
      <c r="SVC3" s="1879"/>
      <c r="SVD3" s="1879"/>
      <c r="SVE3" s="1879"/>
      <c r="SVF3" s="1879"/>
      <c r="SVG3" s="1879"/>
      <c r="SVH3" s="1879"/>
      <c r="SVI3" s="1879"/>
      <c r="SVJ3" s="1879"/>
      <c r="SVK3" s="1879"/>
      <c r="SVL3" s="1879"/>
      <c r="SVM3" s="1879"/>
      <c r="SVN3" s="1879"/>
      <c r="SVO3" s="1879"/>
      <c r="SVP3" s="1879"/>
      <c r="SVQ3" s="1879"/>
      <c r="SVR3" s="1879"/>
      <c r="SVS3" s="1879"/>
      <c r="SVT3" s="1879"/>
      <c r="SVU3" s="1879"/>
      <c r="SVV3" s="1879"/>
      <c r="SVW3" s="1879"/>
      <c r="SVX3" s="1879"/>
      <c r="SVY3" s="1879"/>
      <c r="SVZ3" s="1879"/>
      <c r="SWA3" s="1879"/>
      <c r="SWB3" s="1879"/>
      <c r="SWC3" s="1879"/>
      <c r="SWD3" s="1879"/>
      <c r="SWE3" s="1879"/>
      <c r="SWF3" s="1879"/>
      <c r="SWG3" s="1879"/>
      <c r="SWH3" s="1879"/>
      <c r="SWI3" s="1879"/>
      <c r="SWJ3" s="1879"/>
      <c r="SWK3" s="1879"/>
      <c r="SWL3" s="1879"/>
      <c r="SWM3" s="1879"/>
      <c r="SWN3" s="1879"/>
      <c r="SWO3" s="1879"/>
      <c r="SWP3" s="1879"/>
      <c r="SWQ3" s="1879"/>
      <c r="SWR3" s="1879"/>
      <c r="SWS3" s="1879"/>
      <c r="SWT3" s="1879"/>
      <c r="SWU3" s="1879"/>
      <c r="SWV3" s="1879"/>
      <c r="SWW3" s="1879"/>
      <c r="SWX3" s="1879"/>
      <c r="SWY3" s="1879"/>
      <c r="SWZ3" s="1879"/>
      <c r="SXA3" s="1879"/>
      <c r="SXB3" s="1879"/>
      <c r="SXC3" s="1879"/>
      <c r="SXD3" s="1879"/>
      <c r="SXE3" s="1879"/>
      <c r="SXF3" s="1879"/>
      <c r="SXG3" s="1879"/>
      <c r="SXH3" s="1879"/>
      <c r="SXI3" s="1879"/>
      <c r="SXJ3" s="1879"/>
      <c r="SXK3" s="1879"/>
      <c r="SXL3" s="1879"/>
      <c r="SXM3" s="1879"/>
      <c r="SXN3" s="1879"/>
      <c r="SXO3" s="1879"/>
      <c r="SXP3" s="1879"/>
      <c r="SXQ3" s="1879"/>
      <c r="SXR3" s="1879"/>
      <c r="SXS3" s="1879"/>
      <c r="SXT3" s="1879"/>
      <c r="SXU3" s="1879"/>
      <c r="SXV3" s="1879"/>
      <c r="SXW3" s="1879"/>
      <c r="SXX3" s="1879"/>
      <c r="SXY3" s="1879"/>
      <c r="SXZ3" s="1879"/>
      <c r="SYA3" s="1879"/>
      <c r="SYB3" s="1879"/>
      <c r="SYC3" s="1879"/>
      <c r="SYD3" s="1879"/>
      <c r="SYE3" s="1879"/>
      <c r="SYF3" s="1879"/>
      <c r="SYG3" s="1879"/>
      <c r="SYH3" s="1879"/>
      <c r="SYI3" s="1879"/>
      <c r="SYJ3" s="1879"/>
      <c r="SYK3" s="1879"/>
      <c r="SYL3" s="1879"/>
      <c r="SYM3" s="1879"/>
      <c r="SYN3" s="1879"/>
      <c r="SYO3" s="1879"/>
      <c r="SYP3" s="1879"/>
      <c r="SYQ3" s="1879"/>
      <c r="SYR3" s="1879"/>
      <c r="SYS3" s="1879"/>
      <c r="SYT3" s="1879"/>
      <c r="SYU3" s="1879"/>
      <c r="SYV3" s="1879"/>
      <c r="SYW3" s="1879"/>
      <c r="SYX3" s="1879"/>
      <c r="SYY3" s="1879"/>
      <c r="SYZ3" s="1879"/>
      <c r="SZA3" s="1879"/>
      <c r="SZB3" s="1879"/>
      <c r="SZC3" s="1879"/>
      <c r="SZD3" s="1879"/>
      <c r="SZE3" s="1879"/>
      <c r="SZF3" s="1879"/>
      <c r="SZG3" s="1879"/>
      <c r="SZH3" s="1879"/>
      <c r="SZI3" s="1879"/>
      <c r="SZJ3" s="1879"/>
      <c r="SZK3" s="1879"/>
      <c r="SZL3" s="1879"/>
      <c r="SZM3" s="1879"/>
      <c r="SZN3" s="1879"/>
      <c r="SZO3" s="1879"/>
      <c r="SZP3" s="1879"/>
      <c r="SZQ3" s="1879"/>
      <c r="SZR3" s="1879"/>
      <c r="SZS3" s="1879"/>
      <c r="SZT3" s="1879"/>
      <c r="SZU3" s="1879"/>
      <c r="SZV3" s="1879"/>
      <c r="SZW3" s="1879"/>
      <c r="SZX3" s="1879"/>
      <c r="SZY3" s="1879"/>
      <c r="SZZ3" s="1879"/>
      <c r="TAA3" s="1879"/>
      <c r="TAB3" s="1879"/>
      <c r="TAC3" s="1879"/>
      <c r="TAD3" s="1879"/>
      <c r="TAE3" s="1879"/>
      <c r="TAF3" s="1879"/>
      <c r="TAG3" s="1879"/>
      <c r="TAH3" s="1879"/>
      <c r="TAI3" s="1879"/>
      <c r="TAJ3" s="1879"/>
      <c r="TAK3" s="1879"/>
      <c r="TAL3" s="1879"/>
      <c r="TAM3" s="1879"/>
      <c r="TAN3" s="1879"/>
      <c r="TAO3" s="1879"/>
      <c r="TAP3" s="1879"/>
      <c r="TAQ3" s="1879"/>
      <c r="TAR3" s="1879"/>
      <c r="TAS3" s="1879"/>
      <c r="TAT3" s="1879"/>
      <c r="TAU3" s="1879"/>
      <c r="TAV3" s="1879"/>
      <c r="TAW3" s="1879"/>
      <c r="TAX3" s="1879"/>
      <c r="TAY3" s="1879"/>
      <c r="TAZ3" s="1879"/>
      <c r="TBA3" s="1879"/>
      <c r="TBB3" s="1879"/>
      <c r="TBC3" s="1879"/>
      <c r="TBD3" s="1879"/>
      <c r="TBE3" s="1879"/>
      <c r="TBF3" s="1879"/>
      <c r="TBG3" s="1879"/>
      <c r="TBH3" s="1879"/>
      <c r="TBI3" s="1879"/>
      <c r="TBJ3" s="1879"/>
      <c r="TBK3" s="1879"/>
      <c r="TBL3" s="1879"/>
      <c r="TBM3" s="1879"/>
      <c r="TBN3" s="1879"/>
      <c r="TBO3" s="1879"/>
      <c r="TBP3" s="1879"/>
      <c r="TBQ3" s="1879"/>
      <c r="TBR3" s="1879"/>
      <c r="TBS3" s="1879"/>
      <c r="TBT3" s="1879"/>
      <c r="TBU3" s="1879"/>
      <c r="TBV3" s="1879"/>
      <c r="TBW3" s="1879"/>
      <c r="TBX3" s="1879"/>
      <c r="TBY3" s="1879"/>
      <c r="TBZ3" s="1879"/>
      <c r="TCA3" s="1879"/>
      <c r="TCB3" s="1879"/>
      <c r="TCC3" s="1879"/>
      <c r="TCD3" s="1879"/>
      <c r="TCE3" s="1879"/>
      <c r="TCF3" s="1879"/>
      <c r="TCG3" s="1879"/>
      <c r="TCH3" s="1879"/>
      <c r="TCI3" s="1879"/>
      <c r="TCJ3" s="1879"/>
      <c r="TCK3" s="1879"/>
      <c r="TCL3" s="1879"/>
      <c r="TCM3" s="1879"/>
      <c r="TCN3" s="1879"/>
      <c r="TCO3" s="1879"/>
      <c r="TCP3" s="1879"/>
      <c r="TCQ3" s="1879"/>
      <c r="TCR3" s="1879"/>
      <c r="TCS3" s="1879"/>
      <c r="TCT3" s="1879"/>
      <c r="TCU3" s="1879"/>
      <c r="TCV3" s="1879"/>
      <c r="TCW3" s="1879"/>
      <c r="TCX3" s="1879"/>
      <c r="TCY3" s="1879"/>
      <c r="TCZ3" s="1879"/>
      <c r="TDA3" s="1879"/>
      <c r="TDB3" s="1879"/>
      <c r="TDC3" s="1879"/>
      <c r="TDD3" s="1879"/>
      <c r="TDE3" s="1879"/>
      <c r="TDF3" s="1879"/>
      <c r="TDG3" s="1879"/>
      <c r="TDH3" s="1879"/>
      <c r="TDI3" s="1879"/>
      <c r="TDJ3" s="1879"/>
      <c r="TDK3" s="1879"/>
      <c r="TDL3" s="1879"/>
      <c r="TDM3" s="1879"/>
      <c r="TDN3" s="1879"/>
      <c r="TDO3" s="1879"/>
      <c r="TDP3" s="1879"/>
      <c r="TDQ3" s="1879"/>
      <c r="TDR3" s="1879"/>
      <c r="TDS3" s="1879"/>
      <c r="TDT3" s="1879"/>
      <c r="TDU3" s="1879"/>
      <c r="TDV3" s="1879"/>
      <c r="TDW3" s="1879"/>
      <c r="TDX3" s="1879"/>
      <c r="TDY3" s="1879"/>
      <c r="TDZ3" s="1879"/>
      <c r="TEA3" s="1879"/>
      <c r="TEB3" s="1879"/>
      <c r="TEC3" s="1879"/>
      <c r="TED3" s="1879"/>
      <c r="TEE3" s="1879"/>
      <c r="TEF3" s="1879"/>
      <c r="TEG3" s="1879"/>
      <c r="TEH3" s="1879"/>
      <c r="TEI3" s="1879"/>
      <c r="TEJ3" s="1879"/>
      <c r="TEK3" s="1879"/>
      <c r="TEL3" s="1879"/>
      <c r="TEM3" s="1879"/>
      <c r="TEN3" s="1879"/>
      <c r="TEO3" s="1879"/>
      <c r="TEP3" s="1879"/>
      <c r="TEQ3" s="1879"/>
      <c r="TER3" s="1879"/>
      <c r="TES3" s="1879"/>
      <c r="TET3" s="1879"/>
      <c r="TEU3" s="1879"/>
      <c r="TEV3" s="1879"/>
      <c r="TEW3" s="1879"/>
      <c r="TEX3" s="1879"/>
      <c r="TEY3" s="1879"/>
      <c r="TEZ3" s="1879"/>
      <c r="TFA3" s="1879"/>
      <c r="TFB3" s="1879"/>
      <c r="TFC3" s="1879"/>
      <c r="TFD3" s="1879"/>
      <c r="TFE3" s="1879"/>
      <c r="TFF3" s="1879"/>
      <c r="TFG3" s="1879"/>
      <c r="TFH3" s="1879"/>
      <c r="TFI3" s="1879"/>
      <c r="TFJ3" s="1879"/>
      <c r="TFK3" s="1879"/>
      <c r="TFL3" s="1879"/>
      <c r="TFM3" s="1879"/>
      <c r="TFN3" s="1879"/>
      <c r="TFO3" s="1879"/>
      <c r="TFP3" s="1879"/>
      <c r="TFQ3" s="1879"/>
      <c r="TFR3" s="1879"/>
      <c r="TFS3" s="1879"/>
      <c r="TFT3" s="1879"/>
      <c r="TFU3" s="1879"/>
      <c r="TFV3" s="1879"/>
      <c r="TFW3" s="1879"/>
      <c r="TFX3" s="1879"/>
      <c r="TFY3" s="1879"/>
      <c r="TFZ3" s="1879"/>
      <c r="TGA3" s="1879"/>
      <c r="TGB3" s="1879"/>
      <c r="TGC3" s="1879"/>
      <c r="TGD3" s="1879"/>
      <c r="TGE3" s="1879"/>
      <c r="TGF3" s="1879"/>
      <c r="TGG3" s="1879"/>
      <c r="TGH3" s="1879"/>
      <c r="TGI3" s="1879"/>
      <c r="TGJ3" s="1879"/>
      <c r="TGK3" s="1879"/>
      <c r="TGL3" s="1879"/>
      <c r="TGM3" s="1879"/>
      <c r="TGN3" s="1879"/>
      <c r="TGO3" s="1879"/>
      <c r="TGP3" s="1879"/>
      <c r="TGQ3" s="1879"/>
      <c r="TGR3" s="1879"/>
      <c r="TGS3" s="1879"/>
      <c r="TGT3" s="1879"/>
      <c r="TGU3" s="1879"/>
      <c r="TGV3" s="1879"/>
      <c r="TGW3" s="1879"/>
      <c r="TGX3" s="1879"/>
      <c r="TGY3" s="1879"/>
      <c r="TGZ3" s="1879"/>
      <c r="THA3" s="1879"/>
      <c r="THB3" s="1879"/>
      <c r="THC3" s="1879"/>
      <c r="THD3" s="1879"/>
      <c r="THE3" s="1879"/>
      <c r="THF3" s="1879"/>
      <c r="THG3" s="1879"/>
      <c r="THH3" s="1879"/>
      <c r="THI3" s="1879"/>
      <c r="THJ3" s="1879"/>
      <c r="THK3" s="1879"/>
      <c r="THL3" s="1879"/>
      <c r="THM3" s="1879"/>
      <c r="THN3" s="1879"/>
      <c r="THO3" s="1879"/>
      <c r="THP3" s="1879"/>
      <c r="THQ3" s="1879"/>
      <c r="THR3" s="1879"/>
      <c r="THS3" s="1879"/>
      <c r="THT3" s="1879"/>
      <c r="THU3" s="1879"/>
      <c r="THV3" s="1879"/>
      <c r="THW3" s="1879"/>
      <c r="THX3" s="1879"/>
      <c r="THY3" s="1879"/>
      <c r="THZ3" s="1879"/>
      <c r="TIA3" s="1879"/>
      <c r="TIB3" s="1879"/>
      <c r="TIC3" s="1879"/>
      <c r="TID3" s="1879"/>
      <c r="TIE3" s="1879"/>
      <c r="TIF3" s="1879"/>
      <c r="TIG3" s="1879"/>
      <c r="TIH3" s="1879"/>
      <c r="TII3" s="1879"/>
      <c r="TIJ3" s="1879"/>
      <c r="TIK3" s="1879"/>
      <c r="TIL3" s="1879"/>
      <c r="TIM3" s="1879"/>
      <c r="TIN3" s="1879"/>
      <c r="TIO3" s="1879"/>
      <c r="TIP3" s="1879"/>
      <c r="TIQ3" s="1879"/>
      <c r="TIR3" s="1879"/>
      <c r="TIS3" s="1879"/>
      <c r="TIT3" s="1879"/>
      <c r="TIU3" s="1879"/>
      <c r="TIV3" s="1879"/>
      <c r="TIW3" s="1879"/>
      <c r="TIX3" s="1879"/>
      <c r="TIY3" s="1879"/>
      <c r="TIZ3" s="1879"/>
      <c r="TJA3" s="1879"/>
      <c r="TJB3" s="1879"/>
      <c r="TJC3" s="1879"/>
      <c r="TJD3" s="1879"/>
      <c r="TJE3" s="1879"/>
      <c r="TJF3" s="1879"/>
      <c r="TJG3" s="1879"/>
      <c r="TJH3" s="1879"/>
      <c r="TJI3" s="1879"/>
      <c r="TJJ3" s="1879"/>
      <c r="TJK3" s="1879"/>
      <c r="TJL3" s="1879"/>
      <c r="TJM3" s="1879"/>
      <c r="TJN3" s="1879"/>
      <c r="TJO3" s="1879"/>
      <c r="TJP3" s="1879"/>
      <c r="TJQ3" s="1879"/>
      <c r="TJR3" s="1879"/>
      <c r="TJS3" s="1879"/>
      <c r="TJT3" s="1879"/>
      <c r="TJU3" s="1879"/>
      <c r="TJV3" s="1879"/>
      <c r="TJW3" s="1879"/>
      <c r="TJX3" s="1879"/>
      <c r="TJY3" s="1879"/>
      <c r="TJZ3" s="1879"/>
      <c r="TKA3" s="1879"/>
      <c r="TKB3" s="1879"/>
      <c r="TKC3" s="1879"/>
      <c r="TKD3" s="1879"/>
      <c r="TKE3" s="1879"/>
      <c r="TKF3" s="1879"/>
      <c r="TKG3" s="1879"/>
      <c r="TKH3" s="1879"/>
      <c r="TKI3" s="1879"/>
      <c r="TKJ3" s="1879"/>
      <c r="TKK3" s="1879"/>
      <c r="TKL3" s="1879"/>
      <c r="TKM3" s="1879"/>
      <c r="TKN3" s="1879"/>
      <c r="TKO3" s="1879"/>
      <c r="TKP3" s="1879"/>
      <c r="TKQ3" s="1879"/>
      <c r="TKR3" s="1879"/>
      <c r="TKS3" s="1879"/>
      <c r="TKT3" s="1879"/>
      <c r="TKU3" s="1879"/>
      <c r="TKV3" s="1879"/>
      <c r="TKW3" s="1879"/>
      <c r="TKX3" s="1879"/>
      <c r="TKY3" s="1879"/>
      <c r="TKZ3" s="1879"/>
      <c r="TLA3" s="1879"/>
      <c r="TLB3" s="1879"/>
      <c r="TLC3" s="1879"/>
      <c r="TLD3" s="1879"/>
      <c r="TLE3" s="1879"/>
      <c r="TLF3" s="1879"/>
      <c r="TLG3" s="1879"/>
      <c r="TLH3" s="1879"/>
      <c r="TLI3" s="1879"/>
      <c r="TLJ3" s="1879"/>
      <c r="TLK3" s="1879"/>
      <c r="TLL3" s="1879"/>
      <c r="TLM3" s="1879"/>
      <c r="TLN3" s="1879"/>
      <c r="TLO3" s="1879"/>
      <c r="TLP3" s="1879"/>
      <c r="TLQ3" s="1879"/>
      <c r="TLR3" s="1879"/>
      <c r="TLS3" s="1879"/>
      <c r="TLT3" s="1879"/>
      <c r="TLU3" s="1879"/>
      <c r="TLV3" s="1879"/>
      <c r="TLW3" s="1879"/>
      <c r="TLX3" s="1879"/>
      <c r="TLY3" s="1879"/>
      <c r="TLZ3" s="1879"/>
      <c r="TMA3" s="1879"/>
      <c r="TMB3" s="1879"/>
      <c r="TMC3" s="1879"/>
      <c r="TMD3" s="1879"/>
      <c r="TME3" s="1879"/>
      <c r="TMF3" s="1879"/>
      <c r="TMG3" s="1879"/>
      <c r="TMH3" s="1879"/>
      <c r="TMI3" s="1879"/>
      <c r="TMJ3" s="1879"/>
      <c r="TMK3" s="1879"/>
      <c r="TML3" s="1879"/>
      <c r="TMM3" s="1879"/>
      <c r="TMN3" s="1879"/>
      <c r="TMO3" s="1879"/>
      <c r="TMP3" s="1879"/>
      <c r="TMQ3" s="1879"/>
      <c r="TMR3" s="1879"/>
      <c r="TMS3" s="1879"/>
      <c r="TMT3" s="1879"/>
      <c r="TMU3" s="1879"/>
      <c r="TMV3" s="1879"/>
      <c r="TMW3" s="1879"/>
      <c r="TMX3" s="1879"/>
      <c r="TMY3" s="1879"/>
      <c r="TMZ3" s="1879"/>
      <c r="TNA3" s="1879"/>
      <c r="TNB3" s="1879"/>
      <c r="TNC3" s="1879"/>
      <c r="TND3" s="1879"/>
      <c r="TNE3" s="1879"/>
      <c r="TNF3" s="1879"/>
      <c r="TNG3" s="1879"/>
      <c r="TNH3" s="1879"/>
      <c r="TNI3" s="1879"/>
      <c r="TNJ3" s="1879"/>
      <c r="TNK3" s="1879"/>
      <c r="TNL3" s="1879"/>
      <c r="TNM3" s="1879"/>
      <c r="TNN3" s="1879"/>
      <c r="TNO3" s="1879"/>
      <c r="TNP3" s="1879"/>
      <c r="TNQ3" s="1879"/>
      <c r="TNR3" s="1879"/>
      <c r="TNS3" s="1879"/>
      <c r="TNT3" s="1879"/>
      <c r="TNU3" s="1879"/>
      <c r="TNV3" s="1879"/>
      <c r="TNW3" s="1879"/>
      <c r="TNX3" s="1879"/>
      <c r="TNY3" s="1879"/>
      <c r="TNZ3" s="1879"/>
      <c r="TOA3" s="1879"/>
      <c r="TOB3" s="1879"/>
      <c r="TOC3" s="1879"/>
      <c r="TOD3" s="1879"/>
      <c r="TOE3" s="1879"/>
      <c r="TOF3" s="1879"/>
      <c r="TOG3" s="1879"/>
      <c r="TOH3" s="1879"/>
      <c r="TOI3" s="1879"/>
      <c r="TOJ3" s="1879"/>
      <c r="TOK3" s="1879"/>
      <c r="TOL3" s="1879"/>
      <c r="TOM3" s="1879"/>
      <c r="TON3" s="1879"/>
      <c r="TOO3" s="1879"/>
      <c r="TOP3" s="1879"/>
      <c r="TOQ3" s="1879"/>
      <c r="TOR3" s="1879"/>
      <c r="TOS3" s="1879"/>
      <c r="TOT3" s="1879"/>
      <c r="TOU3" s="1879"/>
      <c r="TOV3" s="1879"/>
      <c r="TOW3" s="1879"/>
      <c r="TOX3" s="1879"/>
      <c r="TOY3" s="1879"/>
      <c r="TOZ3" s="1879"/>
      <c r="TPA3" s="1879"/>
      <c r="TPB3" s="1879"/>
      <c r="TPC3" s="1879"/>
      <c r="TPD3" s="1879"/>
      <c r="TPE3" s="1879"/>
      <c r="TPF3" s="1879"/>
      <c r="TPG3" s="1879"/>
      <c r="TPH3" s="1879"/>
      <c r="TPI3" s="1879"/>
      <c r="TPJ3" s="1879"/>
      <c r="TPK3" s="1879"/>
      <c r="TPL3" s="1879"/>
      <c r="TPM3" s="1879"/>
      <c r="TPN3" s="1879"/>
      <c r="TPO3" s="1879"/>
      <c r="TPP3" s="1879"/>
      <c r="TPQ3" s="1879"/>
      <c r="TPR3" s="1879"/>
      <c r="TPS3" s="1879"/>
      <c r="TPT3" s="1879"/>
      <c r="TPU3" s="1879"/>
      <c r="TPV3" s="1879"/>
      <c r="TPW3" s="1879"/>
      <c r="TPX3" s="1879"/>
      <c r="TPY3" s="1879"/>
      <c r="TPZ3" s="1879"/>
      <c r="TQA3" s="1879"/>
      <c r="TQB3" s="1879"/>
      <c r="TQC3" s="1879"/>
      <c r="TQD3" s="1879"/>
      <c r="TQE3" s="1879"/>
      <c r="TQF3" s="1879"/>
      <c r="TQG3" s="1879"/>
      <c r="TQH3" s="1879"/>
      <c r="TQI3" s="1879"/>
      <c r="TQJ3" s="1879"/>
      <c r="TQK3" s="1879"/>
      <c r="TQL3" s="1879"/>
      <c r="TQM3" s="1879"/>
      <c r="TQN3" s="1879"/>
      <c r="TQO3" s="1879"/>
      <c r="TQP3" s="1879"/>
      <c r="TQQ3" s="1879"/>
      <c r="TQR3" s="1879"/>
      <c r="TQS3" s="1879"/>
      <c r="TQT3" s="1879"/>
      <c r="TQU3" s="1879"/>
      <c r="TQV3" s="1879"/>
      <c r="TQW3" s="1879"/>
      <c r="TQX3" s="1879"/>
      <c r="TQY3" s="1879"/>
      <c r="TQZ3" s="1879"/>
      <c r="TRA3" s="1879"/>
      <c r="TRB3" s="1879"/>
      <c r="TRC3" s="1879"/>
      <c r="TRD3" s="1879"/>
      <c r="TRE3" s="1879"/>
      <c r="TRF3" s="1879"/>
      <c r="TRG3" s="1879"/>
      <c r="TRH3" s="1879"/>
      <c r="TRI3" s="1879"/>
      <c r="TRJ3" s="1879"/>
      <c r="TRK3" s="1879"/>
      <c r="TRL3" s="1879"/>
      <c r="TRM3" s="1879"/>
      <c r="TRN3" s="1879"/>
      <c r="TRO3" s="1879"/>
      <c r="TRP3" s="1879"/>
      <c r="TRQ3" s="1879"/>
      <c r="TRR3" s="1879"/>
      <c r="TRS3" s="1879"/>
      <c r="TRT3" s="1879"/>
      <c r="TRU3" s="1879"/>
      <c r="TRV3" s="1879"/>
      <c r="TRW3" s="1879"/>
      <c r="TRX3" s="1879"/>
      <c r="TRY3" s="1879"/>
      <c r="TRZ3" s="1879"/>
      <c r="TSA3" s="1879"/>
      <c r="TSB3" s="1879"/>
      <c r="TSC3" s="1879"/>
      <c r="TSD3" s="1879"/>
      <c r="TSE3" s="1879"/>
      <c r="TSF3" s="1879"/>
      <c r="TSG3" s="1879"/>
      <c r="TSH3" s="1879"/>
      <c r="TSI3" s="1879"/>
      <c r="TSJ3" s="1879"/>
      <c r="TSK3" s="1879"/>
      <c r="TSL3" s="1879"/>
      <c r="TSM3" s="1879"/>
      <c r="TSN3" s="1879"/>
      <c r="TSO3" s="1879"/>
      <c r="TSP3" s="1879"/>
      <c r="TSQ3" s="1879"/>
      <c r="TSR3" s="1879"/>
      <c r="TSS3" s="1879"/>
      <c r="TST3" s="1879"/>
      <c r="TSU3" s="1879"/>
      <c r="TSV3" s="1879"/>
      <c r="TSW3" s="1879"/>
      <c r="TSX3" s="1879"/>
      <c r="TSY3" s="1879"/>
      <c r="TSZ3" s="1879"/>
      <c r="TTA3" s="1879"/>
      <c r="TTB3" s="1879"/>
      <c r="TTC3" s="1879"/>
      <c r="TTD3" s="1879"/>
      <c r="TTE3" s="1879"/>
      <c r="TTF3" s="1879"/>
      <c r="TTG3" s="1879"/>
      <c r="TTH3" s="1879"/>
      <c r="TTI3" s="1879"/>
      <c r="TTJ3" s="1879"/>
      <c r="TTK3" s="1879"/>
      <c r="TTL3" s="1879"/>
      <c r="TTM3" s="1879"/>
      <c r="TTN3" s="1879"/>
      <c r="TTO3" s="1879"/>
      <c r="TTP3" s="1879"/>
      <c r="TTQ3" s="1879"/>
      <c r="TTR3" s="1879"/>
      <c r="TTS3" s="1879"/>
      <c r="TTT3" s="1879"/>
      <c r="TTU3" s="1879"/>
      <c r="TTV3" s="1879"/>
      <c r="TTW3" s="1879"/>
      <c r="TTX3" s="1879"/>
      <c r="TTY3" s="1879"/>
      <c r="TTZ3" s="1879"/>
      <c r="TUA3" s="1879"/>
      <c r="TUB3" s="1879"/>
      <c r="TUC3" s="1879"/>
      <c r="TUD3" s="1879"/>
      <c r="TUE3" s="1879"/>
      <c r="TUF3" s="1879"/>
      <c r="TUG3" s="1879"/>
      <c r="TUH3" s="1879"/>
      <c r="TUI3" s="1879"/>
      <c r="TUJ3" s="1879"/>
      <c r="TUK3" s="1879"/>
      <c r="TUL3" s="1879"/>
      <c r="TUM3" s="1879"/>
      <c r="TUN3" s="1879"/>
      <c r="TUO3" s="1879"/>
      <c r="TUP3" s="1879"/>
      <c r="TUQ3" s="1879"/>
      <c r="TUR3" s="1879"/>
      <c r="TUS3" s="1879"/>
      <c r="TUT3" s="1879"/>
      <c r="TUU3" s="1879"/>
      <c r="TUV3" s="1879"/>
      <c r="TUW3" s="1879"/>
      <c r="TUX3" s="1879"/>
      <c r="TUY3" s="1879"/>
      <c r="TUZ3" s="1879"/>
      <c r="TVA3" s="1879"/>
      <c r="TVB3" s="1879"/>
      <c r="TVC3" s="1879"/>
      <c r="TVD3" s="1879"/>
      <c r="TVE3" s="1879"/>
      <c r="TVF3" s="1879"/>
      <c r="TVG3" s="1879"/>
      <c r="TVH3" s="1879"/>
      <c r="TVI3" s="1879"/>
      <c r="TVJ3" s="1879"/>
      <c r="TVK3" s="1879"/>
      <c r="TVL3" s="1879"/>
      <c r="TVM3" s="1879"/>
      <c r="TVN3" s="1879"/>
      <c r="TVO3" s="1879"/>
      <c r="TVP3" s="1879"/>
      <c r="TVQ3" s="1879"/>
      <c r="TVR3" s="1879"/>
      <c r="TVS3" s="1879"/>
      <c r="TVT3" s="1879"/>
      <c r="TVU3" s="1879"/>
      <c r="TVV3" s="1879"/>
      <c r="TVW3" s="1879"/>
      <c r="TVX3" s="1879"/>
      <c r="TVY3" s="1879"/>
      <c r="TVZ3" s="1879"/>
      <c r="TWA3" s="1879"/>
      <c r="TWB3" s="1879"/>
      <c r="TWC3" s="1879"/>
      <c r="TWD3" s="1879"/>
      <c r="TWE3" s="1879"/>
      <c r="TWF3" s="1879"/>
      <c r="TWG3" s="1879"/>
      <c r="TWH3" s="1879"/>
      <c r="TWI3" s="1879"/>
      <c r="TWJ3" s="1879"/>
      <c r="TWK3" s="1879"/>
      <c r="TWL3" s="1879"/>
      <c r="TWM3" s="1879"/>
      <c r="TWN3" s="1879"/>
      <c r="TWO3" s="1879"/>
      <c r="TWP3" s="1879"/>
      <c r="TWQ3" s="1879"/>
      <c r="TWR3" s="1879"/>
      <c r="TWS3" s="1879"/>
      <c r="TWT3" s="1879"/>
      <c r="TWU3" s="1879"/>
      <c r="TWV3" s="1879"/>
      <c r="TWW3" s="1879"/>
      <c r="TWX3" s="1879"/>
      <c r="TWY3" s="1879"/>
      <c r="TWZ3" s="1879"/>
      <c r="TXA3" s="1879"/>
      <c r="TXB3" s="1879"/>
      <c r="TXC3" s="1879"/>
      <c r="TXD3" s="1879"/>
      <c r="TXE3" s="1879"/>
      <c r="TXF3" s="1879"/>
      <c r="TXG3" s="1879"/>
      <c r="TXH3" s="1879"/>
      <c r="TXI3" s="1879"/>
      <c r="TXJ3" s="1879"/>
      <c r="TXK3" s="1879"/>
      <c r="TXL3" s="1879"/>
      <c r="TXM3" s="1879"/>
      <c r="TXN3" s="1879"/>
      <c r="TXO3" s="1879"/>
      <c r="TXP3" s="1879"/>
      <c r="TXQ3" s="1879"/>
      <c r="TXR3" s="1879"/>
      <c r="TXS3" s="1879"/>
      <c r="TXT3" s="1879"/>
      <c r="TXU3" s="1879"/>
      <c r="TXV3" s="1879"/>
      <c r="TXW3" s="1879"/>
      <c r="TXX3" s="1879"/>
      <c r="TXY3" s="1879"/>
      <c r="TXZ3" s="1879"/>
      <c r="TYA3" s="1879"/>
      <c r="TYB3" s="1879"/>
      <c r="TYC3" s="1879"/>
      <c r="TYD3" s="1879"/>
      <c r="TYE3" s="1879"/>
      <c r="TYF3" s="1879"/>
      <c r="TYG3" s="1879"/>
      <c r="TYH3" s="1879"/>
      <c r="TYI3" s="1879"/>
      <c r="TYJ3" s="1879"/>
      <c r="TYK3" s="1879"/>
      <c r="TYL3" s="1879"/>
      <c r="TYM3" s="1879"/>
      <c r="TYN3" s="1879"/>
      <c r="TYO3" s="1879"/>
      <c r="TYP3" s="1879"/>
      <c r="TYQ3" s="1879"/>
      <c r="TYR3" s="1879"/>
      <c r="TYS3" s="1879"/>
      <c r="TYT3" s="1879"/>
      <c r="TYU3" s="1879"/>
      <c r="TYV3" s="1879"/>
      <c r="TYW3" s="1879"/>
      <c r="TYX3" s="1879"/>
      <c r="TYY3" s="1879"/>
      <c r="TYZ3" s="1879"/>
      <c r="TZA3" s="1879"/>
      <c r="TZB3" s="1879"/>
      <c r="TZC3" s="1879"/>
      <c r="TZD3" s="1879"/>
      <c r="TZE3" s="1879"/>
      <c r="TZF3" s="1879"/>
      <c r="TZG3" s="1879"/>
      <c r="TZH3" s="1879"/>
      <c r="TZI3" s="1879"/>
      <c r="TZJ3" s="1879"/>
      <c r="TZK3" s="1879"/>
      <c r="TZL3" s="1879"/>
      <c r="TZM3" s="1879"/>
      <c r="TZN3" s="1879"/>
      <c r="TZO3" s="1879"/>
      <c r="TZP3" s="1879"/>
      <c r="TZQ3" s="1879"/>
      <c r="TZR3" s="1879"/>
      <c r="TZS3" s="1879"/>
      <c r="TZT3" s="1879"/>
      <c r="TZU3" s="1879"/>
      <c r="TZV3" s="1879"/>
      <c r="TZW3" s="1879"/>
      <c r="TZX3" s="1879"/>
      <c r="TZY3" s="1879"/>
      <c r="TZZ3" s="1879"/>
      <c r="UAA3" s="1879"/>
      <c r="UAB3" s="1879"/>
      <c r="UAC3" s="1879"/>
      <c r="UAD3" s="1879"/>
      <c r="UAE3" s="1879"/>
      <c r="UAF3" s="1879"/>
      <c r="UAG3" s="1879"/>
      <c r="UAH3" s="1879"/>
      <c r="UAI3" s="1879"/>
      <c r="UAJ3" s="1879"/>
      <c r="UAK3" s="1879"/>
      <c r="UAL3" s="1879"/>
      <c r="UAM3" s="1879"/>
      <c r="UAN3" s="1879"/>
      <c r="UAO3" s="1879"/>
      <c r="UAP3" s="1879"/>
      <c r="UAQ3" s="1879"/>
      <c r="UAR3" s="1879"/>
      <c r="UAS3" s="1879"/>
      <c r="UAT3" s="1879"/>
      <c r="UAU3" s="1879"/>
      <c r="UAV3" s="1879"/>
      <c r="UAW3" s="1879"/>
      <c r="UAX3" s="1879"/>
      <c r="UAY3" s="1879"/>
      <c r="UAZ3" s="1879"/>
      <c r="UBA3" s="1879"/>
      <c r="UBB3" s="1879"/>
      <c r="UBC3" s="1879"/>
      <c r="UBD3" s="1879"/>
      <c r="UBE3" s="1879"/>
      <c r="UBF3" s="1879"/>
      <c r="UBG3" s="1879"/>
      <c r="UBH3" s="1879"/>
      <c r="UBI3" s="1879"/>
      <c r="UBJ3" s="1879"/>
      <c r="UBK3" s="1879"/>
      <c r="UBL3" s="1879"/>
      <c r="UBM3" s="1879"/>
      <c r="UBN3" s="1879"/>
      <c r="UBO3" s="1879"/>
      <c r="UBP3" s="1879"/>
      <c r="UBQ3" s="1879"/>
      <c r="UBR3" s="1879"/>
      <c r="UBS3" s="1879"/>
      <c r="UBT3" s="1879"/>
      <c r="UBU3" s="1879"/>
      <c r="UBV3" s="1879"/>
      <c r="UBW3" s="1879"/>
      <c r="UBX3" s="1879"/>
      <c r="UBY3" s="1879"/>
      <c r="UBZ3" s="1879"/>
      <c r="UCA3" s="1879"/>
      <c r="UCB3" s="1879"/>
      <c r="UCC3" s="1879"/>
      <c r="UCD3" s="1879"/>
      <c r="UCE3" s="1879"/>
      <c r="UCF3" s="1879"/>
      <c r="UCG3" s="1879"/>
      <c r="UCH3" s="1879"/>
      <c r="UCI3" s="1879"/>
      <c r="UCJ3" s="1879"/>
      <c r="UCK3" s="1879"/>
      <c r="UCL3" s="1879"/>
      <c r="UCM3" s="1879"/>
      <c r="UCN3" s="1879"/>
      <c r="UCO3" s="1879"/>
      <c r="UCP3" s="1879"/>
      <c r="UCQ3" s="1879"/>
      <c r="UCR3" s="1879"/>
      <c r="UCS3" s="1879"/>
      <c r="UCT3" s="1879"/>
      <c r="UCU3" s="1879"/>
      <c r="UCV3" s="1879"/>
      <c r="UCW3" s="1879"/>
      <c r="UCX3" s="1879"/>
      <c r="UCY3" s="1879"/>
      <c r="UCZ3" s="1879"/>
      <c r="UDA3" s="1879"/>
      <c r="UDB3" s="1879"/>
      <c r="UDC3" s="1879"/>
      <c r="UDD3" s="1879"/>
      <c r="UDE3" s="1879"/>
      <c r="UDF3" s="1879"/>
      <c r="UDG3" s="1879"/>
      <c r="UDH3" s="1879"/>
      <c r="UDI3" s="1879"/>
      <c r="UDJ3" s="1879"/>
      <c r="UDK3" s="1879"/>
      <c r="UDL3" s="1879"/>
      <c r="UDM3" s="1879"/>
      <c r="UDN3" s="1879"/>
      <c r="UDO3" s="1879"/>
      <c r="UDP3" s="1879"/>
      <c r="UDQ3" s="1879"/>
      <c r="UDR3" s="1879"/>
      <c r="UDS3" s="1879"/>
      <c r="UDT3" s="1879"/>
      <c r="UDU3" s="1879"/>
      <c r="UDV3" s="1879"/>
      <c r="UDW3" s="1879"/>
      <c r="UDX3" s="1879"/>
      <c r="UDY3" s="1879"/>
      <c r="UDZ3" s="1879"/>
      <c r="UEA3" s="1879"/>
      <c r="UEB3" s="1879"/>
      <c r="UEC3" s="1879"/>
      <c r="UED3" s="1879"/>
      <c r="UEE3" s="1879"/>
      <c r="UEF3" s="1879"/>
      <c r="UEG3" s="1879"/>
      <c r="UEH3" s="1879"/>
      <c r="UEI3" s="1879"/>
      <c r="UEJ3" s="1879"/>
      <c r="UEK3" s="1879"/>
      <c r="UEL3" s="1879"/>
      <c r="UEM3" s="1879"/>
      <c r="UEN3" s="1879"/>
      <c r="UEO3" s="1879"/>
      <c r="UEP3" s="1879"/>
      <c r="UEQ3" s="1879"/>
      <c r="UER3" s="1879"/>
      <c r="UES3" s="1879"/>
      <c r="UET3" s="1879"/>
      <c r="UEU3" s="1879"/>
      <c r="UEV3" s="1879"/>
      <c r="UEW3" s="1879"/>
      <c r="UEX3" s="1879"/>
      <c r="UEY3" s="1879"/>
      <c r="UEZ3" s="1879"/>
      <c r="UFA3" s="1879"/>
      <c r="UFB3" s="1879"/>
      <c r="UFC3" s="1879"/>
      <c r="UFD3" s="1879"/>
      <c r="UFE3" s="1879"/>
      <c r="UFF3" s="1879"/>
      <c r="UFG3" s="1879"/>
      <c r="UFH3" s="1879"/>
      <c r="UFI3" s="1879"/>
      <c r="UFJ3" s="1879"/>
      <c r="UFK3" s="1879"/>
      <c r="UFL3" s="1879"/>
      <c r="UFM3" s="1879"/>
      <c r="UFN3" s="1879"/>
      <c r="UFO3" s="1879"/>
      <c r="UFP3" s="1879"/>
      <c r="UFQ3" s="1879"/>
      <c r="UFR3" s="1879"/>
      <c r="UFS3" s="1879"/>
      <c r="UFT3" s="1879"/>
      <c r="UFU3" s="1879"/>
      <c r="UFV3" s="1879"/>
      <c r="UFW3" s="1879"/>
      <c r="UFX3" s="1879"/>
      <c r="UFY3" s="1879"/>
      <c r="UFZ3" s="1879"/>
      <c r="UGA3" s="1879"/>
      <c r="UGB3" s="1879"/>
      <c r="UGC3" s="1879"/>
      <c r="UGD3" s="1879"/>
      <c r="UGE3" s="1879"/>
      <c r="UGF3" s="1879"/>
      <c r="UGG3" s="1879"/>
      <c r="UGH3" s="1879"/>
      <c r="UGI3" s="1879"/>
      <c r="UGJ3" s="1879"/>
      <c r="UGK3" s="1879"/>
      <c r="UGL3" s="1879"/>
      <c r="UGM3" s="1879"/>
      <c r="UGN3" s="1879"/>
      <c r="UGO3" s="1879"/>
      <c r="UGP3" s="1879"/>
      <c r="UGQ3" s="1879"/>
      <c r="UGR3" s="1879"/>
      <c r="UGS3" s="1879"/>
      <c r="UGT3" s="1879"/>
      <c r="UGU3" s="1879"/>
      <c r="UGV3" s="1879"/>
      <c r="UGW3" s="1879"/>
      <c r="UGX3" s="1879"/>
      <c r="UGY3" s="1879"/>
      <c r="UGZ3" s="1879"/>
      <c r="UHA3" s="1879"/>
      <c r="UHB3" s="1879"/>
      <c r="UHC3" s="1879"/>
      <c r="UHD3" s="1879"/>
      <c r="UHE3" s="1879"/>
      <c r="UHF3" s="1879"/>
      <c r="UHG3" s="1879"/>
      <c r="UHH3" s="1879"/>
      <c r="UHI3" s="1879"/>
      <c r="UHJ3" s="1879"/>
      <c r="UHK3" s="1879"/>
      <c r="UHL3" s="1879"/>
      <c r="UHM3" s="1879"/>
      <c r="UHN3" s="1879"/>
      <c r="UHO3" s="1879"/>
      <c r="UHP3" s="1879"/>
      <c r="UHQ3" s="1879"/>
      <c r="UHR3" s="1879"/>
      <c r="UHS3" s="1879"/>
      <c r="UHT3" s="1879"/>
      <c r="UHU3" s="1879"/>
      <c r="UHV3" s="1879"/>
      <c r="UHW3" s="1879"/>
      <c r="UHX3" s="1879"/>
      <c r="UHY3" s="1879"/>
      <c r="UHZ3" s="1879"/>
      <c r="UIA3" s="1879"/>
      <c r="UIB3" s="1879"/>
      <c r="UIC3" s="1879"/>
      <c r="UID3" s="1879"/>
      <c r="UIE3" s="1879"/>
      <c r="UIF3" s="1879"/>
      <c r="UIG3" s="1879"/>
      <c r="UIH3" s="1879"/>
      <c r="UII3" s="1879"/>
      <c r="UIJ3" s="1879"/>
      <c r="UIK3" s="1879"/>
      <c r="UIL3" s="1879"/>
      <c r="UIM3" s="1879"/>
      <c r="UIN3" s="1879"/>
      <c r="UIO3" s="1879"/>
      <c r="UIP3" s="1879"/>
      <c r="UIQ3" s="1879"/>
      <c r="UIR3" s="1879"/>
      <c r="UIS3" s="1879"/>
      <c r="UIT3" s="1879"/>
      <c r="UIU3" s="1879"/>
      <c r="UIV3" s="1879"/>
      <c r="UIW3" s="1879"/>
      <c r="UIX3" s="1879"/>
      <c r="UIY3" s="1879"/>
      <c r="UIZ3" s="1879"/>
      <c r="UJA3" s="1879"/>
      <c r="UJB3" s="1879"/>
      <c r="UJC3" s="1879"/>
      <c r="UJD3" s="1879"/>
      <c r="UJE3" s="1879"/>
      <c r="UJF3" s="1879"/>
      <c r="UJG3" s="1879"/>
      <c r="UJH3" s="1879"/>
      <c r="UJI3" s="1879"/>
      <c r="UJJ3" s="1879"/>
      <c r="UJK3" s="1879"/>
      <c r="UJL3" s="1879"/>
      <c r="UJM3" s="1879"/>
      <c r="UJN3" s="1879"/>
      <c r="UJO3" s="1879"/>
      <c r="UJP3" s="1879"/>
      <c r="UJQ3" s="1879"/>
      <c r="UJR3" s="1879"/>
      <c r="UJS3" s="1879"/>
      <c r="UJT3" s="1879"/>
      <c r="UJU3" s="1879"/>
      <c r="UJV3" s="1879"/>
      <c r="UJW3" s="1879"/>
      <c r="UJX3" s="1879"/>
      <c r="UJY3" s="1879"/>
      <c r="UJZ3" s="1879"/>
      <c r="UKA3" s="1879"/>
      <c r="UKB3" s="1879"/>
      <c r="UKC3" s="1879"/>
      <c r="UKD3" s="1879"/>
      <c r="UKE3" s="1879"/>
      <c r="UKF3" s="1879"/>
      <c r="UKG3" s="1879"/>
      <c r="UKH3" s="1879"/>
      <c r="UKI3" s="1879"/>
      <c r="UKJ3" s="1879"/>
      <c r="UKK3" s="1879"/>
      <c r="UKL3" s="1879"/>
      <c r="UKM3" s="1879"/>
      <c r="UKN3" s="1879"/>
      <c r="UKO3" s="1879"/>
      <c r="UKP3" s="1879"/>
      <c r="UKQ3" s="1879"/>
      <c r="UKR3" s="1879"/>
      <c r="UKS3" s="1879"/>
      <c r="UKT3" s="1879"/>
      <c r="UKU3" s="1879"/>
      <c r="UKV3" s="1879"/>
      <c r="UKW3" s="1879"/>
      <c r="UKX3" s="1879"/>
      <c r="UKY3" s="1879"/>
      <c r="UKZ3" s="1879"/>
      <c r="ULA3" s="1879"/>
      <c r="ULB3" s="1879"/>
      <c r="ULC3" s="1879"/>
      <c r="ULD3" s="1879"/>
      <c r="ULE3" s="1879"/>
      <c r="ULF3" s="1879"/>
      <c r="ULG3" s="1879"/>
      <c r="ULH3" s="1879"/>
      <c r="ULI3" s="1879"/>
      <c r="ULJ3" s="1879"/>
      <c r="ULK3" s="1879"/>
      <c r="ULL3" s="1879"/>
      <c r="ULM3" s="1879"/>
      <c r="ULN3" s="1879"/>
      <c r="ULO3" s="1879"/>
      <c r="ULP3" s="1879"/>
      <c r="ULQ3" s="1879"/>
      <c r="ULR3" s="1879"/>
      <c r="ULS3" s="1879"/>
      <c r="ULT3" s="1879"/>
      <c r="ULU3" s="1879"/>
      <c r="ULV3" s="1879"/>
      <c r="ULW3" s="1879"/>
      <c r="ULX3" s="1879"/>
      <c r="ULY3" s="1879"/>
      <c r="ULZ3" s="1879"/>
      <c r="UMA3" s="1879"/>
      <c r="UMB3" s="1879"/>
      <c r="UMC3" s="1879"/>
      <c r="UMD3" s="1879"/>
      <c r="UME3" s="1879"/>
      <c r="UMF3" s="1879"/>
      <c r="UMG3" s="1879"/>
      <c r="UMH3" s="1879"/>
      <c r="UMI3" s="1879"/>
      <c r="UMJ3" s="1879"/>
      <c r="UMK3" s="1879"/>
      <c r="UML3" s="1879"/>
      <c r="UMM3" s="1879"/>
      <c r="UMN3" s="1879"/>
      <c r="UMO3" s="1879"/>
      <c r="UMP3" s="1879"/>
      <c r="UMQ3" s="1879"/>
      <c r="UMR3" s="1879"/>
      <c r="UMS3" s="1879"/>
      <c r="UMT3" s="1879"/>
      <c r="UMU3" s="1879"/>
      <c r="UMV3" s="1879"/>
      <c r="UMW3" s="1879"/>
      <c r="UMX3" s="1879"/>
      <c r="UMY3" s="1879"/>
      <c r="UMZ3" s="1879"/>
      <c r="UNA3" s="1879"/>
      <c r="UNB3" s="1879"/>
      <c r="UNC3" s="1879"/>
      <c r="UND3" s="1879"/>
      <c r="UNE3" s="1879"/>
      <c r="UNF3" s="1879"/>
      <c r="UNG3" s="1879"/>
      <c r="UNH3" s="1879"/>
      <c r="UNI3" s="1879"/>
      <c r="UNJ3" s="1879"/>
      <c r="UNK3" s="1879"/>
      <c r="UNL3" s="1879"/>
      <c r="UNM3" s="1879"/>
      <c r="UNN3" s="1879"/>
      <c r="UNO3" s="1879"/>
      <c r="UNP3" s="1879"/>
      <c r="UNQ3" s="1879"/>
      <c r="UNR3" s="1879"/>
      <c r="UNS3" s="1879"/>
      <c r="UNT3" s="1879"/>
      <c r="UNU3" s="1879"/>
      <c r="UNV3" s="1879"/>
      <c r="UNW3" s="1879"/>
      <c r="UNX3" s="1879"/>
      <c r="UNY3" s="1879"/>
      <c r="UNZ3" s="1879"/>
      <c r="UOA3" s="1879"/>
      <c r="UOB3" s="1879"/>
      <c r="UOC3" s="1879"/>
      <c r="UOD3" s="1879"/>
      <c r="UOE3" s="1879"/>
      <c r="UOF3" s="1879"/>
      <c r="UOG3" s="1879"/>
      <c r="UOH3" s="1879"/>
      <c r="UOI3" s="1879"/>
      <c r="UOJ3" s="1879"/>
      <c r="UOK3" s="1879"/>
      <c r="UOL3" s="1879"/>
      <c r="UOM3" s="1879"/>
      <c r="UON3" s="1879"/>
      <c r="UOO3" s="1879"/>
      <c r="UOP3" s="1879"/>
      <c r="UOQ3" s="1879"/>
      <c r="UOR3" s="1879"/>
      <c r="UOS3" s="1879"/>
      <c r="UOT3" s="1879"/>
      <c r="UOU3" s="1879"/>
      <c r="UOV3" s="1879"/>
      <c r="UOW3" s="1879"/>
      <c r="UOX3" s="1879"/>
      <c r="UOY3" s="1879"/>
      <c r="UOZ3" s="1879"/>
      <c r="UPA3" s="1879"/>
      <c r="UPB3" s="1879"/>
      <c r="UPC3" s="1879"/>
      <c r="UPD3" s="1879"/>
      <c r="UPE3" s="1879"/>
      <c r="UPF3" s="1879"/>
      <c r="UPG3" s="1879"/>
      <c r="UPH3" s="1879"/>
      <c r="UPI3" s="1879"/>
      <c r="UPJ3" s="1879"/>
      <c r="UPK3" s="1879"/>
      <c r="UPL3" s="1879"/>
      <c r="UPM3" s="1879"/>
      <c r="UPN3" s="1879"/>
      <c r="UPO3" s="1879"/>
      <c r="UPP3" s="1879"/>
      <c r="UPQ3" s="1879"/>
      <c r="UPR3" s="1879"/>
      <c r="UPS3" s="1879"/>
      <c r="UPT3" s="1879"/>
      <c r="UPU3" s="1879"/>
      <c r="UPV3" s="1879"/>
      <c r="UPW3" s="1879"/>
      <c r="UPX3" s="1879"/>
      <c r="UPY3" s="1879"/>
      <c r="UPZ3" s="1879"/>
      <c r="UQA3" s="1879"/>
      <c r="UQB3" s="1879"/>
      <c r="UQC3" s="1879"/>
      <c r="UQD3" s="1879"/>
      <c r="UQE3" s="1879"/>
      <c r="UQF3" s="1879"/>
      <c r="UQG3" s="1879"/>
      <c r="UQH3" s="1879"/>
      <c r="UQI3" s="1879"/>
      <c r="UQJ3" s="1879"/>
      <c r="UQK3" s="1879"/>
      <c r="UQL3" s="1879"/>
      <c r="UQM3" s="1879"/>
      <c r="UQN3" s="1879"/>
      <c r="UQO3" s="1879"/>
      <c r="UQP3" s="1879"/>
      <c r="UQQ3" s="1879"/>
      <c r="UQR3" s="1879"/>
      <c r="UQS3" s="1879"/>
      <c r="UQT3" s="1879"/>
      <c r="UQU3" s="1879"/>
      <c r="UQV3" s="1879"/>
      <c r="UQW3" s="1879"/>
      <c r="UQX3" s="1879"/>
      <c r="UQY3" s="1879"/>
      <c r="UQZ3" s="1879"/>
      <c r="URA3" s="1879"/>
      <c r="URB3" s="1879"/>
      <c r="URC3" s="1879"/>
      <c r="URD3" s="1879"/>
      <c r="URE3" s="1879"/>
      <c r="URF3" s="1879"/>
      <c r="URG3" s="1879"/>
      <c r="URH3" s="1879"/>
      <c r="URI3" s="1879"/>
      <c r="URJ3" s="1879"/>
      <c r="URK3" s="1879"/>
      <c r="URL3" s="1879"/>
      <c r="URM3" s="1879"/>
      <c r="URN3" s="1879"/>
      <c r="URO3" s="1879"/>
      <c r="URP3" s="1879"/>
      <c r="URQ3" s="1879"/>
      <c r="URR3" s="1879"/>
      <c r="URS3" s="1879"/>
      <c r="URT3" s="1879"/>
      <c r="URU3" s="1879"/>
      <c r="URV3" s="1879"/>
      <c r="URW3" s="1879"/>
      <c r="URX3" s="1879"/>
      <c r="URY3" s="1879"/>
      <c r="URZ3" s="1879"/>
      <c r="USA3" s="1879"/>
      <c r="USB3" s="1879"/>
      <c r="USC3" s="1879"/>
      <c r="USD3" s="1879"/>
      <c r="USE3" s="1879"/>
      <c r="USF3" s="1879"/>
      <c r="USG3" s="1879"/>
      <c r="USH3" s="1879"/>
      <c r="USI3" s="1879"/>
      <c r="USJ3" s="1879"/>
      <c r="USK3" s="1879"/>
      <c r="USL3" s="1879"/>
      <c r="USM3" s="1879"/>
      <c r="USN3" s="1879"/>
      <c r="USO3" s="1879"/>
      <c r="USP3" s="1879"/>
      <c r="USQ3" s="1879"/>
      <c r="USR3" s="1879"/>
      <c r="USS3" s="1879"/>
      <c r="UST3" s="1879"/>
      <c r="USU3" s="1879"/>
      <c r="USV3" s="1879"/>
      <c r="USW3" s="1879"/>
      <c r="USX3" s="1879"/>
      <c r="USY3" s="1879"/>
      <c r="USZ3" s="1879"/>
      <c r="UTA3" s="1879"/>
      <c r="UTB3" s="1879"/>
      <c r="UTC3" s="1879"/>
      <c r="UTD3" s="1879"/>
      <c r="UTE3" s="1879"/>
      <c r="UTF3" s="1879"/>
      <c r="UTG3" s="1879"/>
      <c r="UTH3" s="1879"/>
      <c r="UTI3" s="1879"/>
      <c r="UTJ3" s="1879"/>
      <c r="UTK3" s="1879"/>
      <c r="UTL3" s="1879"/>
      <c r="UTM3" s="1879"/>
      <c r="UTN3" s="1879"/>
      <c r="UTO3" s="1879"/>
      <c r="UTP3" s="1879"/>
      <c r="UTQ3" s="1879"/>
      <c r="UTR3" s="1879"/>
      <c r="UTS3" s="1879"/>
      <c r="UTT3" s="1879"/>
      <c r="UTU3" s="1879"/>
      <c r="UTV3" s="1879"/>
      <c r="UTW3" s="1879"/>
      <c r="UTX3" s="1879"/>
      <c r="UTY3" s="1879"/>
      <c r="UTZ3" s="1879"/>
      <c r="UUA3" s="1879"/>
      <c r="UUB3" s="1879"/>
      <c r="UUC3" s="1879"/>
      <c r="UUD3" s="1879"/>
      <c r="UUE3" s="1879"/>
      <c r="UUF3" s="1879"/>
      <c r="UUG3" s="1879"/>
      <c r="UUH3" s="1879"/>
      <c r="UUI3" s="1879"/>
      <c r="UUJ3" s="1879"/>
      <c r="UUK3" s="1879"/>
      <c r="UUL3" s="1879"/>
      <c r="UUM3" s="1879"/>
      <c r="UUN3" s="1879"/>
      <c r="UUO3" s="1879"/>
      <c r="UUP3" s="1879"/>
      <c r="UUQ3" s="1879"/>
      <c r="UUR3" s="1879"/>
      <c r="UUS3" s="1879"/>
      <c r="UUT3" s="1879"/>
      <c r="UUU3" s="1879"/>
      <c r="UUV3" s="1879"/>
      <c r="UUW3" s="1879"/>
      <c r="UUX3" s="1879"/>
      <c r="UUY3" s="1879"/>
      <c r="UUZ3" s="1879"/>
      <c r="UVA3" s="1879"/>
      <c r="UVB3" s="1879"/>
      <c r="UVC3" s="1879"/>
      <c r="UVD3" s="1879"/>
      <c r="UVE3" s="1879"/>
      <c r="UVF3" s="1879"/>
      <c r="UVG3" s="1879"/>
      <c r="UVH3" s="1879"/>
      <c r="UVI3" s="1879"/>
      <c r="UVJ3" s="1879"/>
      <c r="UVK3" s="1879"/>
      <c r="UVL3" s="1879"/>
      <c r="UVM3" s="1879"/>
      <c r="UVN3" s="1879"/>
      <c r="UVO3" s="1879"/>
      <c r="UVP3" s="1879"/>
      <c r="UVQ3" s="1879"/>
      <c r="UVR3" s="1879"/>
      <c r="UVS3" s="1879"/>
      <c r="UVT3" s="1879"/>
      <c r="UVU3" s="1879"/>
      <c r="UVV3" s="1879"/>
      <c r="UVW3" s="1879"/>
      <c r="UVX3" s="1879"/>
      <c r="UVY3" s="1879"/>
      <c r="UVZ3" s="1879"/>
      <c r="UWA3" s="1879"/>
      <c r="UWB3" s="1879"/>
      <c r="UWC3" s="1879"/>
      <c r="UWD3" s="1879"/>
      <c r="UWE3" s="1879"/>
      <c r="UWF3" s="1879"/>
      <c r="UWG3" s="1879"/>
      <c r="UWH3" s="1879"/>
      <c r="UWI3" s="1879"/>
      <c r="UWJ3" s="1879"/>
      <c r="UWK3" s="1879"/>
      <c r="UWL3" s="1879"/>
      <c r="UWM3" s="1879"/>
      <c r="UWN3" s="1879"/>
      <c r="UWO3" s="1879"/>
      <c r="UWP3" s="1879"/>
      <c r="UWQ3" s="1879"/>
      <c r="UWR3" s="1879"/>
      <c r="UWS3" s="1879"/>
      <c r="UWT3" s="1879"/>
      <c r="UWU3" s="1879"/>
      <c r="UWV3" s="1879"/>
      <c r="UWW3" s="1879"/>
      <c r="UWX3" s="1879"/>
      <c r="UWY3" s="1879"/>
      <c r="UWZ3" s="1879"/>
      <c r="UXA3" s="1879"/>
      <c r="UXB3" s="1879"/>
      <c r="UXC3" s="1879"/>
      <c r="UXD3" s="1879"/>
      <c r="UXE3" s="1879"/>
      <c r="UXF3" s="1879"/>
      <c r="UXG3" s="1879"/>
      <c r="UXH3" s="1879"/>
      <c r="UXI3" s="1879"/>
      <c r="UXJ3" s="1879"/>
      <c r="UXK3" s="1879"/>
      <c r="UXL3" s="1879"/>
      <c r="UXM3" s="1879"/>
      <c r="UXN3" s="1879"/>
      <c r="UXO3" s="1879"/>
      <c r="UXP3" s="1879"/>
      <c r="UXQ3" s="1879"/>
      <c r="UXR3" s="1879"/>
      <c r="UXS3" s="1879"/>
      <c r="UXT3" s="1879"/>
      <c r="UXU3" s="1879"/>
      <c r="UXV3" s="1879"/>
      <c r="UXW3" s="1879"/>
      <c r="UXX3" s="1879"/>
      <c r="UXY3" s="1879"/>
      <c r="UXZ3" s="1879"/>
      <c r="UYA3" s="1879"/>
      <c r="UYB3" s="1879"/>
      <c r="UYC3" s="1879"/>
      <c r="UYD3" s="1879"/>
      <c r="UYE3" s="1879"/>
      <c r="UYF3" s="1879"/>
      <c r="UYG3" s="1879"/>
      <c r="UYH3" s="1879"/>
      <c r="UYI3" s="1879"/>
      <c r="UYJ3" s="1879"/>
      <c r="UYK3" s="1879"/>
      <c r="UYL3" s="1879"/>
      <c r="UYM3" s="1879"/>
      <c r="UYN3" s="1879"/>
      <c r="UYO3" s="1879"/>
      <c r="UYP3" s="1879"/>
      <c r="UYQ3" s="1879"/>
      <c r="UYR3" s="1879"/>
      <c r="UYS3" s="1879"/>
      <c r="UYT3" s="1879"/>
      <c r="UYU3" s="1879"/>
      <c r="UYV3" s="1879"/>
      <c r="UYW3" s="1879"/>
      <c r="UYX3" s="1879"/>
      <c r="UYY3" s="1879"/>
      <c r="UYZ3" s="1879"/>
      <c r="UZA3" s="1879"/>
      <c r="UZB3" s="1879"/>
      <c r="UZC3" s="1879"/>
      <c r="UZD3" s="1879"/>
      <c r="UZE3" s="1879"/>
      <c r="UZF3" s="1879"/>
      <c r="UZG3" s="1879"/>
      <c r="UZH3" s="1879"/>
      <c r="UZI3" s="1879"/>
      <c r="UZJ3" s="1879"/>
      <c r="UZK3" s="1879"/>
      <c r="UZL3" s="1879"/>
      <c r="UZM3" s="1879"/>
      <c r="UZN3" s="1879"/>
      <c r="UZO3" s="1879"/>
      <c r="UZP3" s="1879"/>
      <c r="UZQ3" s="1879"/>
      <c r="UZR3" s="1879"/>
      <c r="UZS3" s="1879"/>
      <c r="UZT3" s="1879"/>
      <c r="UZU3" s="1879"/>
      <c r="UZV3" s="1879"/>
      <c r="UZW3" s="1879"/>
      <c r="UZX3" s="1879"/>
      <c r="UZY3" s="1879"/>
      <c r="UZZ3" s="1879"/>
      <c r="VAA3" s="1879"/>
      <c r="VAB3" s="1879"/>
      <c r="VAC3" s="1879"/>
      <c r="VAD3" s="1879"/>
      <c r="VAE3" s="1879"/>
      <c r="VAF3" s="1879"/>
      <c r="VAG3" s="1879"/>
      <c r="VAH3" s="1879"/>
      <c r="VAI3" s="1879"/>
      <c r="VAJ3" s="1879"/>
      <c r="VAK3" s="1879"/>
      <c r="VAL3" s="1879"/>
      <c r="VAM3" s="1879"/>
      <c r="VAN3" s="1879"/>
      <c r="VAO3" s="1879"/>
      <c r="VAP3" s="1879"/>
      <c r="VAQ3" s="1879"/>
      <c r="VAR3" s="1879"/>
      <c r="VAS3" s="1879"/>
      <c r="VAT3" s="1879"/>
      <c r="VAU3" s="1879"/>
      <c r="VAV3" s="1879"/>
      <c r="VAW3" s="1879"/>
      <c r="VAX3" s="1879"/>
      <c r="VAY3" s="1879"/>
      <c r="VAZ3" s="1879"/>
      <c r="VBA3" s="1879"/>
      <c r="VBB3" s="1879"/>
      <c r="VBC3" s="1879"/>
      <c r="VBD3" s="1879"/>
      <c r="VBE3" s="1879"/>
      <c r="VBF3" s="1879"/>
      <c r="VBG3" s="1879"/>
      <c r="VBH3" s="1879"/>
      <c r="VBI3" s="1879"/>
      <c r="VBJ3" s="1879"/>
      <c r="VBK3" s="1879"/>
      <c r="VBL3" s="1879"/>
      <c r="VBM3" s="1879"/>
      <c r="VBN3" s="1879"/>
      <c r="VBO3" s="1879"/>
      <c r="VBP3" s="1879"/>
      <c r="VBQ3" s="1879"/>
      <c r="VBR3" s="1879"/>
      <c r="VBS3" s="1879"/>
      <c r="VBT3" s="1879"/>
      <c r="VBU3" s="1879"/>
      <c r="VBV3" s="1879"/>
      <c r="VBW3" s="1879"/>
      <c r="VBX3" s="1879"/>
      <c r="VBY3" s="1879"/>
      <c r="VBZ3" s="1879"/>
      <c r="VCA3" s="1879"/>
      <c r="VCB3" s="1879"/>
      <c r="VCC3" s="1879"/>
      <c r="VCD3" s="1879"/>
      <c r="VCE3" s="1879"/>
      <c r="VCF3" s="1879"/>
      <c r="VCG3" s="1879"/>
      <c r="VCH3" s="1879"/>
      <c r="VCI3" s="1879"/>
      <c r="VCJ3" s="1879"/>
      <c r="VCK3" s="1879"/>
      <c r="VCL3" s="1879"/>
      <c r="VCM3" s="1879"/>
      <c r="VCN3" s="1879"/>
      <c r="VCO3" s="1879"/>
      <c r="VCP3" s="1879"/>
      <c r="VCQ3" s="1879"/>
      <c r="VCR3" s="1879"/>
      <c r="VCS3" s="1879"/>
      <c r="VCT3" s="1879"/>
      <c r="VCU3" s="1879"/>
      <c r="VCV3" s="1879"/>
      <c r="VCW3" s="1879"/>
      <c r="VCX3" s="1879"/>
      <c r="VCY3" s="1879"/>
      <c r="VCZ3" s="1879"/>
      <c r="VDA3" s="1879"/>
      <c r="VDB3" s="1879"/>
      <c r="VDC3" s="1879"/>
      <c r="VDD3" s="1879"/>
      <c r="VDE3" s="1879"/>
      <c r="VDF3" s="1879"/>
      <c r="VDG3" s="1879"/>
      <c r="VDH3" s="1879"/>
      <c r="VDI3" s="1879"/>
      <c r="VDJ3" s="1879"/>
      <c r="VDK3" s="1879"/>
      <c r="VDL3" s="1879"/>
      <c r="VDM3" s="1879"/>
      <c r="VDN3" s="1879"/>
      <c r="VDO3" s="1879"/>
      <c r="VDP3" s="1879"/>
      <c r="VDQ3" s="1879"/>
      <c r="VDR3" s="1879"/>
      <c r="VDS3" s="1879"/>
      <c r="VDT3" s="1879"/>
      <c r="VDU3" s="1879"/>
      <c r="VDV3" s="1879"/>
      <c r="VDW3" s="1879"/>
      <c r="VDX3" s="1879"/>
      <c r="VDY3" s="1879"/>
      <c r="VDZ3" s="1879"/>
      <c r="VEA3" s="1879"/>
      <c r="VEB3" s="1879"/>
      <c r="VEC3" s="1879"/>
      <c r="VED3" s="1879"/>
      <c r="VEE3" s="1879"/>
      <c r="VEF3" s="1879"/>
      <c r="VEG3" s="1879"/>
      <c r="VEH3" s="1879"/>
      <c r="VEI3" s="1879"/>
      <c r="VEJ3" s="1879"/>
      <c r="VEK3" s="1879"/>
      <c r="VEL3" s="1879"/>
      <c r="VEM3" s="1879"/>
      <c r="VEN3" s="1879"/>
      <c r="VEO3" s="1879"/>
      <c r="VEP3" s="1879"/>
      <c r="VEQ3" s="1879"/>
      <c r="VER3" s="1879"/>
      <c r="VES3" s="1879"/>
      <c r="VET3" s="1879"/>
      <c r="VEU3" s="1879"/>
      <c r="VEV3" s="1879"/>
      <c r="VEW3" s="1879"/>
      <c r="VEX3" s="1879"/>
      <c r="VEY3" s="1879"/>
      <c r="VEZ3" s="1879"/>
      <c r="VFA3" s="1879"/>
      <c r="VFB3" s="1879"/>
      <c r="VFC3" s="1879"/>
      <c r="VFD3" s="1879"/>
      <c r="VFE3" s="1879"/>
      <c r="VFF3" s="1879"/>
      <c r="VFG3" s="1879"/>
      <c r="VFH3" s="1879"/>
      <c r="VFI3" s="1879"/>
      <c r="VFJ3" s="1879"/>
      <c r="VFK3" s="1879"/>
      <c r="VFL3" s="1879"/>
      <c r="VFM3" s="1879"/>
      <c r="VFN3" s="1879"/>
      <c r="VFO3" s="1879"/>
      <c r="VFP3" s="1879"/>
      <c r="VFQ3" s="1879"/>
      <c r="VFR3" s="1879"/>
      <c r="VFS3" s="1879"/>
      <c r="VFT3" s="1879"/>
      <c r="VFU3" s="1879"/>
      <c r="VFV3" s="1879"/>
      <c r="VFW3" s="1879"/>
      <c r="VFX3" s="1879"/>
      <c r="VFY3" s="1879"/>
      <c r="VFZ3" s="1879"/>
      <c r="VGA3" s="1879"/>
      <c r="VGB3" s="1879"/>
      <c r="VGC3" s="1879"/>
      <c r="VGD3" s="1879"/>
      <c r="VGE3" s="1879"/>
      <c r="VGF3" s="1879"/>
      <c r="VGG3" s="1879"/>
      <c r="VGH3" s="1879"/>
      <c r="VGI3" s="1879"/>
      <c r="VGJ3" s="1879"/>
      <c r="VGK3" s="1879"/>
      <c r="VGL3" s="1879"/>
      <c r="VGM3" s="1879"/>
      <c r="VGN3" s="1879"/>
      <c r="VGO3" s="1879"/>
      <c r="VGP3" s="1879"/>
      <c r="VGQ3" s="1879"/>
      <c r="VGR3" s="1879"/>
      <c r="VGS3" s="1879"/>
      <c r="VGT3" s="1879"/>
      <c r="VGU3" s="1879"/>
      <c r="VGV3" s="1879"/>
      <c r="VGW3" s="1879"/>
      <c r="VGX3" s="1879"/>
      <c r="VGY3" s="1879"/>
      <c r="VGZ3" s="1879"/>
      <c r="VHA3" s="1879"/>
      <c r="VHB3" s="1879"/>
      <c r="VHC3" s="1879"/>
      <c r="VHD3" s="1879"/>
      <c r="VHE3" s="1879"/>
      <c r="VHF3" s="1879"/>
      <c r="VHG3" s="1879"/>
      <c r="VHH3" s="1879"/>
      <c r="VHI3" s="1879"/>
      <c r="VHJ3" s="1879"/>
      <c r="VHK3" s="1879"/>
      <c r="VHL3" s="1879"/>
      <c r="VHM3" s="1879"/>
      <c r="VHN3" s="1879"/>
      <c r="VHO3" s="1879"/>
      <c r="VHP3" s="1879"/>
      <c r="VHQ3" s="1879"/>
      <c r="VHR3" s="1879"/>
      <c r="VHS3" s="1879"/>
      <c r="VHT3" s="1879"/>
      <c r="VHU3" s="1879"/>
      <c r="VHV3" s="1879"/>
      <c r="VHW3" s="1879"/>
      <c r="VHX3" s="1879"/>
      <c r="VHY3" s="1879"/>
      <c r="VHZ3" s="1879"/>
      <c r="VIA3" s="1879"/>
      <c r="VIB3" s="1879"/>
      <c r="VIC3" s="1879"/>
      <c r="VID3" s="1879"/>
      <c r="VIE3" s="1879"/>
      <c r="VIF3" s="1879"/>
      <c r="VIG3" s="1879"/>
      <c r="VIH3" s="1879"/>
      <c r="VII3" s="1879"/>
      <c r="VIJ3" s="1879"/>
      <c r="VIK3" s="1879"/>
      <c r="VIL3" s="1879"/>
      <c r="VIM3" s="1879"/>
      <c r="VIN3" s="1879"/>
      <c r="VIO3" s="1879"/>
      <c r="VIP3" s="1879"/>
      <c r="VIQ3" s="1879"/>
      <c r="VIR3" s="1879"/>
      <c r="VIS3" s="1879"/>
      <c r="VIT3" s="1879"/>
      <c r="VIU3" s="1879"/>
      <c r="VIV3" s="1879"/>
      <c r="VIW3" s="1879"/>
      <c r="VIX3" s="1879"/>
      <c r="VIY3" s="1879"/>
      <c r="VIZ3" s="1879"/>
      <c r="VJA3" s="1879"/>
      <c r="VJB3" s="1879"/>
      <c r="VJC3" s="1879"/>
      <c r="VJD3" s="1879"/>
      <c r="VJE3" s="1879"/>
      <c r="VJF3" s="1879"/>
      <c r="VJG3" s="1879"/>
      <c r="VJH3" s="1879"/>
      <c r="VJI3" s="1879"/>
      <c r="VJJ3" s="1879"/>
      <c r="VJK3" s="1879"/>
      <c r="VJL3" s="1879"/>
      <c r="VJM3" s="1879"/>
      <c r="VJN3" s="1879"/>
      <c r="VJO3" s="1879"/>
      <c r="VJP3" s="1879"/>
      <c r="VJQ3" s="1879"/>
      <c r="VJR3" s="1879"/>
      <c r="VJS3" s="1879"/>
      <c r="VJT3" s="1879"/>
      <c r="VJU3" s="1879"/>
      <c r="VJV3" s="1879"/>
      <c r="VJW3" s="1879"/>
      <c r="VJX3" s="1879"/>
      <c r="VJY3" s="1879"/>
      <c r="VJZ3" s="1879"/>
      <c r="VKA3" s="1879"/>
      <c r="VKB3" s="1879"/>
      <c r="VKC3" s="1879"/>
      <c r="VKD3" s="1879"/>
      <c r="VKE3" s="1879"/>
      <c r="VKF3" s="1879"/>
      <c r="VKG3" s="1879"/>
      <c r="VKH3" s="1879"/>
      <c r="VKI3" s="1879"/>
      <c r="VKJ3" s="1879"/>
      <c r="VKK3" s="1879"/>
      <c r="VKL3" s="1879"/>
      <c r="VKM3" s="1879"/>
      <c r="VKN3" s="1879"/>
      <c r="VKO3" s="1879"/>
      <c r="VKP3" s="1879"/>
      <c r="VKQ3" s="1879"/>
      <c r="VKR3" s="1879"/>
      <c r="VKS3" s="1879"/>
      <c r="VKT3" s="1879"/>
      <c r="VKU3" s="1879"/>
      <c r="VKV3" s="1879"/>
      <c r="VKW3" s="1879"/>
      <c r="VKX3" s="1879"/>
      <c r="VKY3" s="1879"/>
      <c r="VKZ3" s="1879"/>
      <c r="VLA3" s="1879"/>
      <c r="VLB3" s="1879"/>
      <c r="VLC3" s="1879"/>
      <c r="VLD3" s="1879"/>
      <c r="VLE3" s="1879"/>
      <c r="VLF3" s="1879"/>
      <c r="VLG3" s="1879"/>
      <c r="VLH3" s="1879"/>
      <c r="VLI3" s="1879"/>
      <c r="VLJ3" s="1879"/>
      <c r="VLK3" s="1879"/>
      <c r="VLL3" s="1879"/>
      <c r="VLM3" s="1879"/>
      <c r="VLN3" s="1879"/>
      <c r="VLO3" s="1879"/>
      <c r="VLP3" s="1879"/>
      <c r="VLQ3" s="1879"/>
      <c r="VLR3" s="1879"/>
      <c r="VLS3" s="1879"/>
      <c r="VLT3" s="1879"/>
      <c r="VLU3" s="1879"/>
      <c r="VLV3" s="1879"/>
      <c r="VLW3" s="1879"/>
      <c r="VLX3" s="1879"/>
      <c r="VLY3" s="1879"/>
      <c r="VLZ3" s="1879"/>
      <c r="VMA3" s="1879"/>
      <c r="VMB3" s="1879"/>
      <c r="VMC3" s="1879"/>
      <c r="VMD3" s="1879"/>
      <c r="VME3" s="1879"/>
      <c r="VMF3" s="1879"/>
      <c r="VMG3" s="1879"/>
      <c r="VMH3" s="1879"/>
      <c r="VMI3" s="1879"/>
      <c r="VMJ3" s="1879"/>
      <c r="VMK3" s="1879"/>
      <c r="VML3" s="1879"/>
      <c r="VMM3" s="1879"/>
      <c r="VMN3" s="1879"/>
      <c r="VMO3" s="1879"/>
      <c r="VMP3" s="1879"/>
      <c r="VMQ3" s="1879"/>
      <c r="VMR3" s="1879"/>
      <c r="VMS3" s="1879"/>
      <c r="VMT3" s="1879"/>
      <c r="VMU3" s="1879"/>
      <c r="VMV3" s="1879"/>
      <c r="VMW3" s="1879"/>
      <c r="VMX3" s="1879"/>
      <c r="VMY3" s="1879"/>
      <c r="VMZ3" s="1879"/>
      <c r="VNA3" s="1879"/>
      <c r="VNB3" s="1879"/>
      <c r="VNC3" s="1879"/>
      <c r="VND3" s="1879"/>
      <c r="VNE3" s="1879"/>
      <c r="VNF3" s="1879"/>
      <c r="VNG3" s="1879"/>
      <c r="VNH3" s="1879"/>
      <c r="VNI3" s="1879"/>
      <c r="VNJ3" s="1879"/>
      <c r="VNK3" s="1879"/>
      <c r="VNL3" s="1879"/>
      <c r="VNM3" s="1879"/>
      <c r="VNN3" s="1879"/>
      <c r="VNO3" s="1879"/>
      <c r="VNP3" s="1879"/>
      <c r="VNQ3" s="1879"/>
      <c r="VNR3" s="1879"/>
      <c r="VNS3" s="1879"/>
      <c r="VNT3" s="1879"/>
      <c r="VNU3" s="1879"/>
      <c r="VNV3" s="1879"/>
      <c r="VNW3" s="1879"/>
      <c r="VNX3" s="1879"/>
      <c r="VNY3" s="1879"/>
      <c r="VNZ3" s="1879"/>
      <c r="VOA3" s="1879"/>
      <c r="VOB3" s="1879"/>
      <c r="VOC3" s="1879"/>
      <c r="VOD3" s="1879"/>
      <c r="VOE3" s="1879"/>
      <c r="VOF3" s="1879"/>
      <c r="VOG3" s="1879"/>
      <c r="VOH3" s="1879"/>
      <c r="VOI3" s="1879"/>
      <c r="VOJ3" s="1879"/>
      <c r="VOK3" s="1879"/>
      <c r="VOL3" s="1879"/>
      <c r="VOM3" s="1879"/>
      <c r="VON3" s="1879"/>
      <c r="VOO3" s="1879"/>
      <c r="VOP3" s="1879"/>
      <c r="VOQ3" s="1879"/>
      <c r="VOR3" s="1879"/>
      <c r="VOS3" s="1879"/>
      <c r="VOT3" s="1879"/>
      <c r="VOU3" s="1879"/>
      <c r="VOV3" s="1879"/>
      <c r="VOW3" s="1879"/>
      <c r="VOX3" s="1879"/>
      <c r="VOY3" s="1879"/>
      <c r="VOZ3" s="1879"/>
      <c r="VPA3" s="1879"/>
      <c r="VPB3" s="1879"/>
      <c r="VPC3" s="1879"/>
      <c r="VPD3" s="1879"/>
      <c r="VPE3" s="1879"/>
      <c r="VPF3" s="1879"/>
      <c r="VPG3" s="1879"/>
      <c r="VPH3" s="1879"/>
      <c r="VPI3" s="1879"/>
      <c r="VPJ3" s="1879"/>
      <c r="VPK3" s="1879"/>
      <c r="VPL3" s="1879"/>
      <c r="VPM3" s="1879"/>
      <c r="VPN3" s="1879"/>
      <c r="VPO3" s="1879"/>
      <c r="VPP3" s="1879"/>
      <c r="VPQ3" s="1879"/>
      <c r="VPR3" s="1879"/>
      <c r="VPS3" s="1879"/>
      <c r="VPT3" s="1879"/>
      <c r="VPU3" s="1879"/>
      <c r="VPV3" s="1879"/>
      <c r="VPW3" s="1879"/>
      <c r="VPX3" s="1879"/>
      <c r="VPY3" s="1879"/>
      <c r="VPZ3" s="1879"/>
      <c r="VQA3" s="1879"/>
      <c r="VQB3" s="1879"/>
      <c r="VQC3" s="1879"/>
      <c r="VQD3" s="1879"/>
      <c r="VQE3" s="1879"/>
      <c r="VQF3" s="1879"/>
      <c r="VQG3" s="1879"/>
      <c r="VQH3" s="1879"/>
      <c r="VQI3" s="1879"/>
      <c r="VQJ3" s="1879"/>
      <c r="VQK3" s="1879"/>
      <c r="VQL3" s="1879"/>
      <c r="VQM3" s="1879"/>
      <c r="VQN3" s="1879"/>
      <c r="VQO3" s="1879"/>
      <c r="VQP3" s="1879"/>
      <c r="VQQ3" s="1879"/>
      <c r="VQR3" s="1879"/>
      <c r="VQS3" s="1879"/>
      <c r="VQT3" s="1879"/>
      <c r="VQU3" s="1879"/>
      <c r="VQV3" s="1879"/>
      <c r="VQW3" s="1879"/>
      <c r="VQX3" s="1879"/>
      <c r="VQY3" s="1879"/>
      <c r="VQZ3" s="1879"/>
      <c r="VRA3" s="1879"/>
      <c r="VRB3" s="1879"/>
      <c r="VRC3" s="1879"/>
      <c r="VRD3" s="1879"/>
      <c r="VRE3" s="1879"/>
      <c r="VRF3" s="1879"/>
      <c r="VRG3" s="1879"/>
      <c r="VRH3" s="1879"/>
      <c r="VRI3" s="1879"/>
      <c r="VRJ3" s="1879"/>
      <c r="VRK3" s="1879"/>
      <c r="VRL3" s="1879"/>
      <c r="VRM3" s="1879"/>
      <c r="VRN3" s="1879"/>
      <c r="VRO3" s="1879"/>
      <c r="VRP3" s="1879"/>
      <c r="VRQ3" s="1879"/>
      <c r="VRR3" s="1879"/>
      <c r="VRS3" s="1879"/>
      <c r="VRT3" s="1879"/>
      <c r="VRU3" s="1879"/>
      <c r="VRV3" s="1879"/>
      <c r="VRW3" s="1879"/>
      <c r="VRX3" s="1879"/>
      <c r="VRY3" s="1879"/>
      <c r="VRZ3" s="1879"/>
      <c r="VSA3" s="1879"/>
      <c r="VSB3" s="1879"/>
      <c r="VSC3" s="1879"/>
      <c r="VSD3" s="1879"/>
      <c r="VSE3" s="1879"/>
      <c r="VSF3" s="1879"/>
      <c r="VSG3" s="1879"/>
      <c r="VSH3" s="1879"/>
      <c r="VSI3" s="1879"/>
      <c r="VSJ3" s="1879"/>
      <c r="VSK3" s="1879"/>
      <c r="VSL3" s="1879"/>
      <c r="VSM3" s="1879"/>
      <c r="VSN3" s="1879"/>
      <c r="VSO3" s="1879"/>
      <c r="VSP3" s="1879"/>
      <c r="VSQ3" s="1879"/>
      <c r="VSR3" s="1879"/>
      <c r="VSS3" s="1879"/>
      <c r="VST3" s="1879"/>
      <c r="VSU3" s="1879"/>
      <c r="VSV3" s="1879"/>
      <c r="VSW3" s="1879"/>
      <c r="VSX3" s="1879"/>
      <c r="VSY3" s="1879"/>
      <c r="VSZ3" s="1879"/>
      <c r="VTA3" s="1879"/>
      <c r="VTB3" s="1879"/>
      <c r="VTC3" s="1879"/>
      <c r="VTD3" s="1879"/>
      <c r="VTE3" s="1879"/>
      <c r="VTF3" s="1879"/>
      <c r="VTG3" s="1879"/>
      <c r="VTH3" s="1879"/>
      <c r="VTI3" s="1879"/>
      <c r="VTJ3" s="1879"/>
      <c r="VTK3" s="1879"/>
      <c r="VTL3" s="1879"/>
      <c r="VTM3" s="1879"/>
      <c r="VTN3" s="1879"/>
      <c r="VTO3" s="1879"/>
      <c r="VTP3" s="1879"/>
      <c r="VTQ3" s="1879"/>
      <c r="VTR3" s="1879"/>
      <c r="VTS3" s="1879"/>
      <c r="VTT3" s="1879"/>
      <c r="VTU3" s="1879"/>
      <c r="VTV3" s="1879"/>
      <c r="VTW3" s="1879"/>
      <c r="VTX3" s="1879"/>
      <c r="VTY3" s="1879"/>
      <c r="VTZ3" s="1879"/>
      <c r="VUA3" s="1879"/>
      <c r="VUB3" s="1879"/>
      <c r="VUC3" s="1879"/>
      <c r="VUD3" s="1879"/>
      <c r="VUE3" s="1879"/>
      <c r="VUF3" s="1879"/>
      <c r="VUG3" s="1879"/>
      <c r="VUH3" s="1879"/>
      <c r="VUI3" s="1879"/>
      <c r="VUJ3" s="1879"/>
      <c r="VUK3" s="1879"/>
      <c r="VUL3" s="1879"/>
      <c r="VUM3" s="1879"/>
      <c r="VUN3" s="1879"/>
      <c r="VUO3" s="1879"/>
      <c r="VUP3" s="1879"/>
      <c r="VUQ3" s="1879"/>
      <c r="VUR3" s="1879"/>
      <c r="VUS3" s="1879"/>
      <c r="VUT3" s="1879"/>
      <c r="VUU3" s="1879"/>
      <c r="VUV3" s="1879"/>
      <c r="VUW3" s="1879"/>
      <c r="VUX3" s="1879"/>
      <c r="VUY3" s="1879"/>
      <c r="VUZ3" s="1879"/>
      <c r="VVA3" s="1879"/>
      <c r="VVB3" s="1879"/>
      <c r="VVC3" s="1879"/>
      <c r="VVD3" s="1879"/>
      <c r="VVE3" s="1879"/>
      <c r="VVF3" s="1879"/>
      <c r="VVG3" s="1879"/>
      <c r="VVH3" s="1879"/>
      <c r="VVI3" s="1879"/>
      <c r="VVJ3" s="1879"/>
      <c r="VVK3" s="1879"/>
      <c r="VVL3" s="1879"/>
      <c r="VVM3" s="1879"/>
      <c r="VVN3" s="1879"/>
      <c r="VVO3" s="1879"/>
      <c r="VVP3" s="1879"/>
      <c r="VVQ3" s="1879"/>
      <c r="VVR3" s="1879"/>
      <c r="VVS3" s="1879"/>
      <c r="VVT3" s="1879"/>
      <c r="VVU3" s="1879"/>
      <c r="VVV3" s="1879"/>
      <c r="VVW3" s="1879"/>
      <c r="VVX3" s="1879"/>
      <c r="VVY3" s="1879"/>
      <c r="VVZ3" s="1879"/>
      <c r="VWA3" s="1879"/>
      <c r="VWB3" s="1879"/>
      <c r="VWC3" s="1879"/>
      <c r="VWD3" s="1879"/>
      <c r="VWE3" s="1879"/>
      <c r="VWF3" s="1879"/>
      <c r="VWG3" s="1879"/>
      <c r="VWH3" s="1879"/>
      <c r="VWI3" s="1879"/>
      <c r="VWJ3" s="1879"/>
      <c r="VWK3" s="1879"/>
      <c r="VWL3" s="1879"/>
      <c r="VWM3" s="1879"/>
      <c r="VWN3" s="1879"/>
      <c r="VWO3" s="1879"/>
      <c r="VWP3" s="1879"/>
      <c r="VWQ3" s="1879"/>
      <c r="VWR3" s="1879"/>
      <c r="VWS3" s="1879"/>
      <c r="VWT3" s="1879"/>
      <c r="VWU3" s="1879"/>
      <c r="VWV3" s="1879"/>
      <c r="VWW3" s="1879"/>
      <c r="VWX3" s="1879"/>
      <c r="VWY3" s="1879"/>
      <c r="VWZ3" s="1879"/>
      <c r="VXA3" s="1879"/>
      <c r="VXB3" s="1879"/>
      <c r="VXC3" s="1879"/>
      <c r="VXD3" s="1879"/>
      <c r="VXE3" s="1879"/>
      <c r="VXF3" s="1879"/>
      <c r="VXG3" s="1879"/>
      <c r="VXH3" s="1879"/>
      <c r="VXI3" s="1879"/>
      <c r="VXJ3" s="1879"/>
      <c r="VXK3" s="1879"/>
      <c r="VXL3" s="1879"/>
      <c r="VXM3" s="1879"/>
      <c r="VXN3" s="1879"/>
      <c r="VXO3" s="1879"/>
      <c r="VXP3" s="1879"/>
      <c r="VXQ3" s="1879"/>
      <c r="VXR3" s="1879"/>
      <c r="VXS3" s="1879"/>
      <c r="VXT3" s="1879"/>
      <c r="VXU3" s="1879"/>
      <c r="VXV3" s="1879"/>
      <c r="VXW3" s="1879"/>
      <c r="VXX3" s="1879"/>
      <c r="VXY3" s="1879"/>
      <c r="VXZ3" s="1879"/>
      <c r="VYA3" s="1879"/>
      <c r="VYB3" s="1879"/>
      <c r="VYC3" s="1879"/>
      <c r="VYD3" s="1879"/>
      <c r="VYE3" s="1879"/>
      <c r="VYF3" s="1879"/>
      <c r="VYG3" s="1879"/>
      <c r="VYH3" s="1879"/>
      <c r="VYI3" s="1879"/>
      <c r="VYJ3" s="1879"/>
      <c r="VYK3" s="1879"/>
      <c r="VYL3" s="1879"/>
      <c r="VYM3" s="1879"/>
      <c r="VYN3" s="1879"/>
      <c r="VYO3" s="1879"/>
      <c r="VYP3" s="1879"/>
      <c r="VYQ3" s="1879"/>
      <c r="VYR3" s="1879"/>
      <c r="VYS3" s="1879"/>
      <c r="VYT3" s="1879"/>
      <c r="VYU3" s="1879"/>
      <c r="VYV3" s="1879"/>
      <c r="VYW3" s="1879"/>
      <c r="VYX3" s="1879"/>
      <c r="VYY3" s="1879"/>
      <c r="VYZ3" s="1879"/>
      <c r="VZA3" s="1879"/>
      <c r="VZB3" s="1879"/>
      <c r="VZC3" s="1879"/>
      <c r="VZD3" s="1879"/>
      <c r="VZE3" s="1879"/>
      <c r="VZF3" s="1879"/>
      <c r="VZG3" s="1879"/>
      <c r="VZH3" s="1879"/>
      <c r="VZI3" s="1879"/>
      <c r="VZJ3" s="1879"/>
      <c r="VZK3" s="1879"/>
      <c r="VZL3" s="1879"/>
      <c r="VZM3" s="1879"/>
      <c r="VZN3" s="1879"/>
      <c r="VZO3" s="1879"/>
      <c r="VZP3" s="1879"/>
      <c r="VZQ3" s="1879"/>
      <c r="VZR3" s="1879"/>
      <c r="VZS3" s="1879"/>
      <c r="VZT3" s="1879"/>
      <c r="VZU3" s="1879"/>
      <c r="VZV3" s="1879"/>
      <c r="VZW3" s="1879"/>
      <c r="VZX3" s="1879"/>
      <c r="VZY3" s="1879"/>
      <c r="VZZ3" s="1879"/>
      <c r="WAA3" s="1879"/>
      <c r="WAB3" s="1879"/>
      <c r="WAC3" s="1879"/>
      <c r="WAD3" s="1879"/>
      <c r="WAE3" s="1879"/>
      <c r="WAF3" s="1879"/>
      <c r="WAG3" s="1879"/>
      <c r="WAH3" s="1879"/>
      <c r="WAI3" s="1879"/>
      <c r="WAJ3" s="1879"/>
      <c r="WAK3" s="1879"/>
      <c r="WAL3" s="1879"/>
      <c r="WAM3" s="1879"/>
      <c r="WAN3" s="1879"/>
      <c r="WAO3" s="1879"/>
      <c r="WAP3" s="1879"/>
      <c r="WAQ3" s="1879"/>
      <c r="WAR3" s="1879"/>
      <c r="WAS3" s="1879"/>
      <c r="WAT3" s="1879"/>
      <c r="WAU3" s="1879"/>
      <c r="WAV3" s="1879"/>
      <c r="WAW3" s="1879"/>
      <c r="WAX3" s="1879"/>
      <c r="WAY3" s="1879"/>
      <c r="WAZ3" s="1879"/>
      <c r="WBA3" s="1879"/>
      <c r="WBB3" s="1879"/>
      <c r="WBC3" s="1879"/>
      <c r="WBD3" s="1879"/>
      <c r="WBE3" s="1879"/>
      <c r="WBF3" s="1879"/>
      <c r="WBG3" s="1879"/>
      <c r="WBH3" s="1879"/>
      <c r="WBI3" s="1879"/>
      <c r="WBJ3" s="1879"/>
      <c r="WBK3" s="1879"/>
      <c r="WBL3" s="1879"/>
      <c r="WBM3" s="1879"/>
      <c r="WBN3" s="1879"/>
      <c r="WBO3" s="1879"/>
      <c r="WBP3" s="1879"/>
      <c r="WBQ3" s="1879"/>
      <c r="WBR3" s="1879"/>
      <c r="WBS3" s="1879"/>
      <c r="WBT3" s="1879"/>
      <c r="WBU3" s="1879"/>
      <c r="WBV3" s="1879"/>
      <c r="WBW3" s="1879"/>
      <c r="WBX3" s="1879"/>
      <c r="WBY3" s="1879"/>
      <c r="WBZ3" s="1879"/>
      <c r="WCA3" s="1879"/>
      <c r="WCB3" s="1879"/>
      <c r="WCC3" s="1879"/>
      <c r="WCD3" s="1879"/>
      <c r="WCE3" s="1879"/>
      <c r="WCF3" s="1879"/>
      <c r="WCG3" s="1879"/>
      <c r="WCH3" s="1879"/>
      <c r="WCI3" s="1879"/>
      <c r="WCJ3" s="1879"/>
      <c r="WCK3" s="1879"/>
      <c r="WCL3" s="1879"/>
      <c r="WCM3" s="1879"/>
      <c r="WCN3" s="1879"/>
      <c r="WCO3" s="1879"/>
      <c r="WCP3" s="1879"/>
      <c r="WCQ3" s="1879"/>
      <c r="WCR3" s="1879"/>
      <c r="WCS3" s="1879"/>
      <c r="WCT3" s="1879"/>
      <c r="WCU3" s="1879"/>
      <c r="WCV3" s="1879"/>
      <c r="WCW3" s="1879"/>
      <c r="WCX3" s="1879"/>
      <c r="WCY3" s="1879"/>
      <c r="WCZ3" s="1879"/>
      <c r="WDA3" s="1879"/>
      <c r="WDB3" s="1879"/>
      <c r="WDC3" s="1879"/>
      <c r="WDD3" s="1879"/>
      <c r="WDE3" s="1879"/>
      <c r="WDF3" s="1879"/>
      <c r="WDG3" s="1879"/>
      <c r="WDH3" s="1879"/>
      <c r="WDI3" s="1879"/>
      <c r="WDJ3" s="1879"/>
      <c r="WDK3" s="1879"/>
      <c r="WDL3" s="1879"/>
      <c r="WDM3" s="1879"/>
      <c r="WDN3" s="1879"/>
      <c r="WDO3" s="1879"/>
      <c r="WDP3" s="1879"/>
      <c r="WDQ3" s="1879"/>
      <c r="WDR3" s="1879"/>
      <c r="WDS3" s="1879"/>
      <c r="WDT3" s="1879"/>
      <c r="WDU3" s="1879"/>
      <c r="WDV3" s="1879"/>
      <c r="WDW3" s="1879"/>
      <c r="WDX3" s="1879"/>
      <c r="WDY3" s="1879"/>
      <c r="WDZ3" s="1879"/>
      <c r="WEA3" s="1879"/>
      <c r="WEB3" s="1879"/>
      <c r="WEC3" s="1879"/>
      <c r="WED3" s="1879"/>
      <c r="WEE3" s="1879"/>
      <c r="WEF3" s="1879"/>
      <c r="WEG3" s="1879"/>
      <c r="WEH3" s="1879"/>
      <c r="WEI3" s="1879"/>
      <c r="WEJ3" s="1879"/>
      <c r="WEK3" s="1879"/>
      <c r="WEL3" s="1879"/>
      <c r="WEM3" s="1879"/>
      <c r="WEN3" s="1879"/>
      <c r="WEO3" s="1879"/>
      <c r="WEP3" s="1879"/>
      <c r="WEQ3" s="1879"/>
      <c r="WER3" s="1879"/>
      <c r="WES3" s="1879"/>
      <c r="WET3" s="1879"/>
      <c r="WEU3" s="1879"/>
      <c r="WEV3" s="1879"/>
      <c r="WEW3" s="1879"/>
      <c r="WEX3" s="1879"/>
      <c r="WEY3" s="1879"/>
      <c r="WEZ3" s="1879"/>
      <c r="WFA3" s="1879"/>
      <c r="WFB3" s="1879"/>
      <c r="WFC3" s="1879"/>
      <c r="WFD3" s="1879"/>
      <c r="WFE3" s="1879"/>
      <c r="WFF3" s="1879"/>
      <c r="WFG3" s="1879"/>
      <c r="WFH3" s="1879"/>
      <c r="WFI3" s="1879"/>
      <c r="WFJ3" s="1879"/>
      <c r="WFK3" s="1879"/>
      <c r="WFL3" s="1879"/>
      <c r="WFM3" s="1879"/>
      <c r="WFN3" s="1879"/>
      <c r="WFO3" s="1879"/>
      <c r="WFP3" s="1879"/>
      <c r="WFQ3" s="1879"/>
      <c r="WFR3" s="1879"/>
      <c r="WFS3" s="1879"/>
      <c r="WFT3" s="1879"/>
      <c r="WFU3" s="1879"/>
      <c r="WFV3" s="1879"/>
      <c r="WFW3" s="1879"/>
      <c r="WFX3" s="1879"/>
      <c r="WFY3" s="1879"/>
      <c r="WFZ3" s="1879"/>
      <c r="WGA3" s="1879"/>
      <c r="WGB3" s="1879"/>
      <c r="WGC3" s="1879"/>
      <c r="WGD3" s="1879"/>
      <c r="WGE3" s="1879"/>
      <c r="WGF3" s="1879"/>
      <c r="WGG3" s="1879"/>
      <c r="WGH3" s="1879"/>
      <c r="WGI3" s="1879"/>
      <c r="WGJ3" s="1879"/>
      <c r="WGK3" s="1879"/>
      <c r="WGL3" s="1879"/>
      <c r="WGM3" s="1879"/>
      <c r="WGN3" s="1879"/>
      <c r="WGO3" s="1879"/>
      <c r="WGP3" s="1879"/>
      <c r="WGQ3" s="1879"/>
      <c r="WGR3" s="1879"/>
      <c r="WGS3" s="1879"/>
      <c r="WGT3" s="1879"/>
      <c r="WGU3" s="1879"/>
      <c r="WGV3" s="1879"/>
      <c r="WGW3" s="1879"/>
      <c r="WGX3" s="1879"/>
      <c r="WGY3" s="1879"/>
      <c r="WGZ3" s="1879"/>
      <c r="WHA3" s="1879"/>
      <c r="WHB3" s="1879"/>
      <c r="WHC3" s="1879"/>
      <c r="WHD3" s="1879"/>
      <c r="WHE3" s="1879"/>
      <c r="WHF3" s="1879"/>
      <c r="WHG3" s="1879"/>
      <c r="WHH3" s="1879"/>
      <c r="WHI3" s="1879"/>
      <c r="WHJ3" s="1879"/>
      <c r="WHK3" s="1879"/>
      <c r="WHL3" s="1879"/>
      <c r="WHM3" s="1879"/>
      <c r="WHN3" s="1879"/>
      <c r="WHO3" s="1879"/>
      <c r="WHP3" s="1879"/>
      <c r="WHQ3" s="1879"/>
      <c r="WHR3" s="1879"/>
      <c r="WHS3" s="1879"/>
      <c r="WHT3" s="1879"/>
      <c r="WHU3" s="1879"/>
      <c r="WHV3" s="1879"/>
      <c r="WHW3" s="1879"/>
      <c r="WHX3" s="1879"/>
      <c r="WHY3" s="1879"/>
      <c r="WHZ3" s="1879"/>
      <c r="WIA3" s="1879"/>
      <c r="WIB3" s="1879"/>
      <c r="WIC3" s="1879"/>
      <c r="WID3" s="1879"/>
      <c r="WIE3" s="1879"/>
      <c r="WIF3" s="1879"/>
      <c r="WIG3" s="1879"/>
      <c r="WIH3" s="1879"/>
      <c r="WII3" s="1879"/>
      <c r="WIJ3" s="1879"/>
      <c r="WIK3" s="1879"/>
      <c r="WIL3" s="1879"/>
      <c r="WIM3" s="1879"/>
      <c r="WIN3" s="1879"/>
      <c r="WIO3" s="1879"/>
      <c r="WIP3" s="1879"/>
      <c r="WIQ3" s="1879"/>
      <c r="WIR3" s="1879"/>
      <c r="WIS3" s="1879"/>
      <c r="WIT3" s="1879"/>
      <c r="WIU3" s="1879"/>
      <c r="WIV3" s="1879"/>
      <c r="WIW3" s="1879"/>
      <c r="WIX3" s="1879"/>
      <c r="WIY3" s="1879"/>
      <c r="WIZ3" s="1879"/>
      <c r="WJA3" s="1879"/>
      <c r="WJB3" s="1879"/>
      <c r="WJC3" s="1879"/>
      <c r="WJD3" s="1879"/>
      <c r="WJE3" s="1879"/>
      <c r="WJF3" s="1879"/>
      <c r="WJG3" s="1879"/>
      <c r="WJH3" s="1879"/>
      <c r="WJI3" s="1879"/>
      <c r="WJJ3" s="1879"/>
      <c r="WJK3" s="1879"/>
      <c r="WJL3" s="1879"/>
      <c r="WJM3" s="1879"/>
      <c r="WJN3" s="1879"/>
      <c r="WJO3" s="1879"/>
      <c r="WJP3" s="1879"/>
      <c r="WJQ3" s="1879"/>
      <c r="WJR3" s="1879"/>
      <c r="WJS3" s="1879"/>
      <c r="WJT3" s="1879"/>
      <c r="WJU3" s="1879"/>
      <c r="WJV3" s="1879"/>
      <c r="WJW3" s="1879"/>
      <c r="WJX3" s="1879"/>
      <c r="WJY3" s="1879"/>
      <c r="WJZ3" s="1879"/>
      <c r="WKA3" s="1879"/>
      <c r="WKB3" s="1879"/>
      <c r="WKC3" s="1879"/>
      <c r="WKD3" s="1879"/>
      <c r="WKE3" s="1879"/>
      <c r="WKF3" s="1879"/>
      <c r="WKG3" s="1879"/>
      <c r="WKH3" s="1879"/>
      <c r="WKI3" s="1879"/>
      <c r="WKJ3" s="1879"/>
      <c r="WKK3" s="1879"/>
      <c r="WKL3" s="1879"/>
      <c r="WKM3" s="1879"/>
      <c r="WKN3" s="1879"/>
      <c r="WKO3" s="1879"/>
      <c r="WKP3" s="1879"/>
      <c r="WKQ3" s="1879"/>
      <c r="WKR3" s="1879"/>
      <c r="WKS3" s="1879"/>
      <c r="WKT3" s="1879"/>
      <c r="WKU3" s="1879"/>
      <c r="WKV3" s="1879"/>
      <c r="WKW3" s="1879"/>
      <c r="WKX3" s="1879"/>
      <c r="WKY3" s="1879"/>
      <c r="WKZ3" s="1879"/>
      <c r="WLA3" s="1879"/>
      <c r="WLB3" s="1879"/>
      <c r="WLC3" s="1879"/>
      <c r="WLD3" s="1879"/>
      <c r="WLE3" s="1879"/>
      <c r="WLF3" s="1879"/>
      <c r="WLG3" s="1879"/>
      <c r="WLH3" s="1879"/>
      <c r="WLI3" s="1879"/>
      <c r="WLJ3" s="1879"/>
      <c r="WLK3" s="1879"/>
      <c r="WLL3" s="1879"/>
      <c r="WLM3" s="1879"/>
      <c r="WLN3" s="1879"/>
      <c r="WLO3" s="1879"/>
      <c r="WLP3" s="1879"/>
      <c r="WLQ3" s="1879"/>
      <c r="WLR3" s="1879"/>
      <c r="WLS3" s="1879"/>
      <c r="WLT3" s="1879"/>
      <c r="WLU3" s="1879"/>
      <c r="WLV3" s="1879"/>
      <c r="WLW3" s="1879"/>
      <c r="WLX3" s="1879"/>
      <c r="WLY3" s="1879"/>
      <c r="WLZ3" s="1879"/>
      <c r="WMA3" s="1879"/>
      <c r="WMB3" s="1879"/>
      <c r="WMC3" s="1879"/>
      <c r="WMD3" s="1879"/>
      <c r="WME3" s="1879"/>
      <c r="WMF3" s="1879"/>
      <c r="WMG3" s="1879"/>
      <c r="WMH3" s="1879"/>
      <c r="WMI3" s="1879"/>
      <c r="WMJ3" s="1879"/>
      <c r="WMK3" s="1879"/>
      <c r="WML3" s="1879"/>
      <c r="WMM3" s="1879"/>
      <c r="WMN3" s="1879"/>
      <c r="WMO3" s="1879"/>
      <c r="WMP3" s="1879"/>
      <c r="WMQ3" s="1879"/>
      <c r="WMR3" s="1879"/>
      <c r="WMS3" s="1879"/>
      <c r="WMT3" s="1879"/>
      <c r="WMU3" s="1879"/>
      <c r="WMV3" s="1879"/>
      <c r="WMW3" s="1879"/>
      <c r="WMX3" s="1879"/>
      <c r="WMY3" s="1879"/>
      <c r="WMZ3" s="1879"/>
      <c r="WNA3" s="1879"/>
      <c r="WNB3" s="1879"/>
      <c r="WNC3" s="1879"/>
      <c r="WND3" s="1879"/>
      <c r="WNE3" s="1879"/>
      <c r="WNF3" s="1879"/>
      <c r="WNG3" s="1879"/>
      <c r="WNH3" s="1879"/>
      <c r="WNI3" s="1879"/>
      <c r="WNJ3" s="1879"/>
      <c r="WNK3" s="1879"/>
      <c r="WNL3" s="1879"/>
      <c r="WNM3" s="1879"/>
      <c r="WNN3" s="1879"/>
      <c r="WNO3" s="1879"/>
      <c r="WNP3" s="1879"/>
      <c r="WNQ3" s="1879"/>
      <c r="WNR3" s="1879"/>
      <c r="WNS3" s="1879"/>
      <c r="WNT3" s="1879"/>
      <c r="WNU3" s="1879"/>
      <c r="WNV3" s="1879"/>
      <c r="WNW3" s="1879"/>
      <c r="WNX3" s="1879"/>
      <c r="WNY3" s="1879"/>
      <c r="WNZ3" s="1879"/>
      <c r="WOA3" s="1879"/>
      <c r="WOB3" s="1879"/>
      <c r="WOC3" s="1879"/>
      <c r="WOD3" s="1879"/>
      <c r="WOE3" s="1879"/>
      <c r="WOF3" s="1879"/>
      <c r="WOG3" s="1879"/>
      <c r="WOH3" s="1879"/>
      <c r="WOI3" s="1879"/>
      <c r="WOJ3" s="1879"/>
      <c r="WOK3" s="1879"/>
      <c r="WOL3" s="1879"/>
      <c r="WOM3" s="1879"/>
      <c r="WON3" s="1879"/>
      <c r="WOO3" s="1879"/>
      <c r="WOP3" s="1879"/>
      <c r="WOQ3" s="1879"/>
      <c r="WOR3" s="1879"/>
      <c r="WOS3" s="1879"/>
      <c r="WOT3" s="1879"/>
      <c r="WOU3" s="1879"/>
      <c r="WOV3" s="1879"/>
      <c r="WOW3" s="1879"/>
      <c r="WOX3" s="1879"/>
      <c r="WOY3" s="1879"/>
      <c r="WOZ3" s="1879"/>
      <c r="WPA3" s="1879"/>
      <c r="WPB3" s="1879"/>
      <c r="WPC3" s="1879"/>
      <c r="WPD3" s="1879"/>
      <c r="WPE3" s="1879"/>
      <c r="WPF3" s="1879"/>
      <c r="WPG3" s="1879"/>
      <c r="WPH3" s="1879"/>
      <c r="WPI3" s="1879"/>
      <c r="WPJ3" s="1879"/>
      <c r="WPK3" s="1879"/>
      <c r="WPL3" s="1879"/>
      <c r="WPM3" s="1879"/>
      <c r="WPN3" s="1879"/>
      <c r="WPO3" s="1879"/>
      <c r="WPP3" s="1879"/>
      <c r="WPQ3" s="1879"/>
      <c r="WPR3" s="1879"/>
      <c r="WPS3" s="1879"/>
      <c r="WPT3" s="1879"/>
      <c r="WPU3" s="1879"/>
      <c r="WPV3" s="1879"/>
      <c r="WPW3" s="1879"/>
      <c r="WPX3" s="1879"/>
      <c r="WPY3" s="1879"/>
      <c r="WPZ3" s="1879"/>
      <c r="WQA3" s="1879"/>
      <c r="WQB3" s="1879"/>
      <c r="WQC3" s="1879"/>
      <c r="WQD3" s="1879"/>
      <c r="WQE3" s="1879"/>
      <c r="WQF3" s="1879"/>
      <c r="WQG3" s="1879"/>
      <c r="WQH3" s="1879"/>
      <c r="WQI3" s="1879"/>
      <c r="WQJ3" s="1879"/>
      <c r="WQK3" s="1879"/>
      <c r="WQL3" s="1879"/>
      <c r="WQM3" s="1879"/>
      <c r="WQN3" s="1879"/>
      <c r="WQO3" s="1879"/>
      <c r="WQP3" s="1879"/>
      <c r="WQQ3" s="1879"/>
      <c r="WQR3" s="1879"/>
      <c r="WQS3" s="1879"/>
      <c r="WQT3" s="1879"/>
      <c r="WQU3" s="1879"/>
      <c r="WQV3" s="1879"/>
      <c r="WQW3" s="1879"/>
      <c r="WQX3" s="1879"/>
      <c r="WQY3" s="1879"/>
      <c r="WQZ3" s="1879"/>
      <c r="WRA3" s="1879"/>
      <c r="WRB3" s="1879"/>
      <c r="WRC3" s="1879"/>
      <c r="WRD3" s="1879"/>
      <c r="WRE3" s="1879"/>
      <c r="WRF3" s="1879"/>
      <c r="WRG3" s="1879"/>
      <c r="WRH3" s="1879"/>
      <c r="WRI3" s="1879"/>
      <c r="WRJ3" s="1879"/>
      <c r="WRK3" s="1879"/>
      <c r="WRL3" s="1879"/>
      <c r="WRM3" s="1879"/>
      <c r="WRN3" s="1879"/>
      <c r="WRO3" s="1879"/>
      <c r="WRP3" s="1879"/>
      <c r="WRQ3" s="1879"/>
      <c r="WRR3" s="1879"/>
      <c r="WRS3" s="1879"/>
      <c r="WRT3" s="1879"/>
      <c r="WRU3" s="1879"/>
      <c r="WRV3" s="1879"/>
      <c r="WRW3" s="1879"/>
      <c r="WRX3" s="1879"/>
      <c r="WRY3" s="1879"/>
      <c r="WRZ3" s="1879"/>
      <c r="WSA3" s="1879"/>
      <c r="WSB3" s="1879"/>
      <c r="WSC3" s="1879"/>
      <c r="WSD3" s="1879"/>
      <c r="WSE3" s="1879"/>
      <c r="WSF3" s="1879"/>
      <c r="WSG3" s="1879"/>
      <c r="WSH3" s="1879"/>
      <c r="WSI3" s="1879"/>
      <c r="WSJ3" s="1879"/>
      <c r="WSK3" s="1879"/>
      <c r="WSL3" s="1879"/>
      <c r="WSM3" s="1879"/>
      <c r="WSN3" s="1879"/>
      <c r="WSO3" s="1879"/>
      <c r="WSP3" s="1879"/>
      <c r="WSQ3" s="1879"/>
      <c r="WSR3" s="1879"/>
      <c r="WSS3" s="1879"/>
      <c r="WST3" s="1879"/>
      <c r="WSU3" s="1879"/>
      <c r="WSV3" s="1879"/>
      <c r="WSW3" s="1879"/>
      <c r="WSX3" s="1879"/>
      <c r="WSY3" s="1879"/>
      <c r="WSZ3" s="1879"/>
      <c r="WTA3" s="1879"/>
      <c r="WTB3" s="1879"/>
      <c r="WTC3" s="1879"/>
      <c r="WTD3" s="1879"/>
      <c r="WTE3" s="1879"/>
      <c r="WTF3" s="1879"/>
      <c r="WTG3" s="1879"/>
      <c r="WTH3" s="1879"/>
      <c r="WTI3" s="1879"/>
      <c r="WTJ3" s="1879"/>
      <c r="WTK3" s="1879"/>
      <c r="WTL3" s="1879"/>
      <c r="WTM3" s="1879"/>
      <c r="WTN3" s="1879"/>
      <c r="WTO3" s="1879"/>
      <c r="WTP3" s="1879"/>
      <c r="WTQ3" s="1879"/>
      <c r="WTR3" s="1879"/>
      <c r="WTS3" s="1879"/>
      <c r="WTT3" s="1879"/>
      <c r="WTU3" s="1879"/>
      <c r="WTV3" s="1879"/>
      <c r="WTW3" s="1879"/>
      <c r="WTX3" s="1879"/>
      <c r="WTY3" s="1879"/>
      <c r="WTZ3" s="1879"/>
      <c r="WUA3" s="1879"/>
      <c r="WUB3" s="1879"/>
      <c r="WUC3" s="1879"/>
      <c r="WUD3" s="1879"/>
      <c r="WUE3" s="1879"/>
      <c r="WUF3" s="1879"/>
      <c r="WUG3" s="1879"/>
      <c r="WUH3" s="1879"/>
      <c r="WUI3" s="1879"/>
      <c r="WUJ3" s="1879"/>
      <c r="WUK3" s="1879"/>
      <c r="WUL3" s="1879"/>
      <c r="WUM3" s="1879"/>
      <c r="WUN3" s="1879"/>
      <c r="WUO3" s="1879"/>
      <c r="WUP3" s="1879"/>
      <c r="WUQ3" s="1879"/>
      <c r="WUR3" s="1879"/>
      <c r="WUS3" s="1879"/>
      <c r="WUT3" s="1879"/>
      <c r="WUU3" s="1879"/>
      <c r="WUV3" s="1879"/>
      <c r="WUW3" s="1879"/>
      <c r="WUX3" s="1879"/>
      <c r="WUY3" s="1879"/>
      <c r="WUZ3" s="1879"/>
      <c r="WVA3" s="1879"/>
      <c r="WVB3" s="1879"/>
      <c r="WVC3" s="1879"/>
      <c r="WVD3" s="1879"/>
      <c r="WVE3" s="1879"/>
      <c r="WVF3" s="1879"/>
      <c r="WVG3" s="1879"/>
      <c r="WVH3" s="1879"/>
      <c r="WVI3" s="1879"/>
      <c r="WVJ3" s="1879"/>
      <c r="WVK3" s="1879"/>
      <c r="WVL3" s="1879"/>
      <c r="WVM3" s="1879"/>
      <c r="WVN3" s="1879"/>
      <c r="WVO3" s="1879"/>
      <c r="WVP3" s="1879"/>
      <c r="WVQ3" s="1879"/>
      <c r="WVR3" s="1879"/>
      <c r="WVS3" s="1879"/>
      <c r="WVT3" s="1879"/>
      <c r="WVU3" s="1879"/>
      <c r="WVV3" s="1879"/>
      <c r="WVW3" s="1879"/>
      <c r="WVX3" s="1879"/>
      <c r="WVY3" s="1879"/>
      <c r="WVZ3" s="1879"/>
      <c r="WWA3" s="1879"/>
      <c r="WWB3" s="1879"/>
      <c r="WWC3" s="1879"/>
      <c r="WWD3" s="1879"/>
      <c r="WWE3" s="1879"/>
      <c r="WWF3" s="1879"/>
      <c r="WWG3" s="1879"/>
      <c r="WWH3" s="1879"/>
      <c r="WWI3" s="1879"/>
      <c r="WWJ3" s="1879"/>
      <c r="WWK3" s="1879"/>
      <c r="WWL3" s="1879"/>
      <c r="WWM3" s="1879"/>
      <c r="WWN3" s="1879"/>
      <c r="WWO3" s="1879"/>
      <c r="WWP3" s="1879"/>
      <c r="WWQ3" s="1879"/>
      <c r="WWR3" s="1879"/>
      <c r="WWS3" s="1879"/>
      <c r="WWT3" s="1879"/>
      <c r="WWU3" s="1879"/>
      <c r="WWV3" s="1879"/>
      <c r="WWW3" s="1879"/>
      <c r="WWX3" s="1879"/>
      <c r="WWY3" s="1879"/>
      <c r="WWZ3" s="1879"/>
      <c r="WXA3" s="1879"/>
      <c r="WXB3" s="1879"/>
      <c r="WXC3" s="1879"/>
      <c r="WXD3" s="1879"/>
      <c r="WXE3" s="1879"/>
      <c r="WXF3" s="1879"/>
      <c r="WXG3" s="1879"/>
      <c r="WXH3" s="1879"/>
      <c r="WXI3" s="1879"/>
      <c r="WXJ3" s="1879"/>
      <c r="WXK3" s="1879"/>
      <c r="WXL3" s="1879"/>
      <c r="WXM3" s="1879"/>
      <c r="WXN3" s="1879"/>
      <c r="WXO3" s="1879"/>
      <c r="WXP3" s="1879"/>
      <c r="WXQ3" s="1879"/>
      <c r="WXR3" s="1879"/>
      <c r="WXS3" s="1879"/>
      <c r="WXT3" s="1879"/>
      <c r="WXU3" s="1879"/>
      <c r="WXV3" s="1879"/>
      <c r="WXW3" s="1879"/>
      <c r="WXX3" s="1879"/>
      <c r="WXY3" s="1879"/>
      <c r="WXZ3" s="1879"/>
      <c r="WYA3" s="1879"/>
      <c r="WYB3" s="1879"/>
      <c r="WYC3" s="1879"/>
      <c r="WYD3" s="1879"/>
      <c r="WYE3" s="1879"/>
      <c r="WYF3" s="1879"/>
      <c r="WYG3" s="1879"/>
      <c r="WYH3" s="1879"/>
      <c r="WYI3" s="1879"/>
      <c r="WYJ3" s="1879"/>
      <c r="WYK3" s="1879"/>
      <c r="WYL3" s="1879"/>
      <c r="WYM3" s="1879"/>
      <c r="WYN3" s="1879"/>
      <c r="WYO3" s="1879"/>
      <c r="WYP3" s="1879"/>
      <c r="WYQ3" s="1879"/>
      <c r="WYR3" s="1879"/>
      <c r="WYS3" s="1879"/>
      <c r="WYT3" s="1879"/>
      <c r="WYU3" s="1879"/>
      <c r="WYV3" s="1879"/>
      <c r="WYW3" s="1879"/>
      <c r="WYX3" s="1879"/>
      <c r="WYY3" s="1879"/>
      <c r="WYZ3" s="1879"/>
      <c r="WZA3" s="1879"/>
      <c r="WZB3" s="1879"/>
      <c r="WZC3" s="1879"/>
      <c r="WZD3" s="1879"/>
      <c r="WZE3" s="1879"/>
      <c r="WZF3" s="1879"/>
      <c r="WZG3" s="1879"/>
      <c r="WZH3" s="1879"/>
      <c r="WZI3" s="1879"/>
      <c r="WZJ3" s="1879"/>
      <c r="WZK3" s="1879"/>
      <c r="WZL3" s="1879"/>
      <c r="WZM3" s="1879"/>
      <c r="WZN3" s="1879"/>
      <c r="WZO3" s="1879"/>
      <c r="WZP3" s="1879"/>
      <c r="WZQ3" s="1879"/>
      <c r="WZR3" s="1879"/>
      <c r="WZS3" s="1879"/>
      <c r="WZT3" s="1879"/>
      <c r="WZU3" s="1879"/>
      <c r="WZV3" s="1879"/>
      <c r="WZW3" s="1879"/>
      <c r="WZX3" s="1879"/>
      <c r="WZY3" s="1879"/>
      <c r="WZZ3" s="1879"/>
      <c r="XAA3" s="1879"/>
      <c r="XAB3" s="1879"/>
      <c r="XAC3" s="1879"/>
      <c r="XAD3" s="1879"/>
      <c r="XAE3" s="1879"/>
      <c r="XAF3" s="1879"/>
      <c r="XAG3" s="1879"/>
      <c r="XAH3" s="1879"/>
      <c r="XAI3" s="1879"/>
      <c r="XAJ3" s="1879"/>
      <c r="XAK3" s="1879"/>
      <c r="XAL3" s="1879"/>
      <c r="XAM3" s="1879"/>
      <c r="XAN3" s="1879"/>
      <c r="XAO3" s="1879"/>
      <c r="XAP3" s="1879"/>
      <c r="XAQ3" s="1879"/>
      <c r="XAR3" s="1879"/>
      <c r="XAS3" s="1879"/>
      <c r="XAT3" s="1879"/>
      <c r="XAU3" s="1879"/>
      <c r="XAV3" s="1879"/>
      <c r="XAW3" s="1879"/>
      <c r="XAX3" s="1879"/>
      <c r="XAY3" s="1879"/>
      <c r="XAZ3" s="1879"/>
      <c r="XBA3" s="1879"/>
      <c r="XBB3" s="1879"/>
      <c r="XBC3" s="1879"/>
      <c r="XBD3" s="1879"/>
      <c r="XBE3" s="1879"/>
      <c r="XBF3" s="1879"/>
      <c r="XBG3" s="1879"/>
      <c r="XBH3" s="1879"/>
      <c r="XBI3" s="1879"/>
      <c r="XBJ3" s="1879"/>
      <c r="XBK3" s="1879"/>
      <c r="XBL3" s="1879"/>
      <c r="XBM3" s="1879"/>
      <c r="XBN3" s="1879"/>
      <c r="XBO3" s="1879"/>
      <c r="XBP3" s="1879"/>
      <c r="XBQ3" s="1879"/>
      <c r="XBR3" s="1879"/>
      <c r="XBS3" s="1879"/>
      <c r="XBT3" s="1879"/>
      <c r="XBU3" s="1879"/>
      <c r="XBV3" s="1879"/>
      <c r="XBW3" s="1879"/>
      <c r="XBX3" s="1879"/>
      <c r="XBY3" s="1879"/>
      <c r="XBZ3" s="1879"/>
      <c r="XCA3" s="1879"/>
      <c r="XCB3" s="1879"/>
      <c r="XCC3" s="1879"/>
      <c r="XCD3" s="1879"/>
      <c r="XCE3" s="1879"/>
      <c r="XCF3" s="1879"/>
      <c r="XCG3" s="1879"/>
      <c r="XCH3" s="1879"/>
      <c r="XCI3" s="1879"/>
      <c r="XCJ3" s="1879"/>
      <c r="XCK3" s="1879"/>
      <c r="XCL3" s="1879"/>
      <c r="XCM3" s="1879"/>
      <c r="XCN3" s="1879"/>
      <c r="XCO3" s="1879"/>
      <c r="XCP3" s="1879"/>
      <c r="XCQ3" s="1879"/>
      <c r="XCR3" s="1879"/>
      <c r="XCS3" s="1879"/>
      <c r="XCT3" s="1879"/>
      <c r="XCU3" s="1879"/>
      <c r="XCV3" s="1879"/>
      <c r="XCW3" s="1879"/>
      <c r="XCX3" s="1879"/>
      <c r="XCY3" s="1879"/>
      <c r="XCZ3" s="1879"/>
      <c r="XDA3" s="1879"/>
      <c r="XDB3" s="1879"/>
      <c r="XDC3" s="1879"/>
      <c r="XDD3" s="1879"/>
      <c r="XDE3" s="1879"/>
      <c r="XDF3" s="1879"/>
      <c r="XDG3" s="1879"/>
      <c r="XDH3" s="1879"/>
      <c r="XDI3" s="1879"/>
      <c r="XDJ3" s="1879"/>
      <c r="XDK3" s="1879"/>
      <c r="XDL3" s="1879"/>
      <c r="XDM3" s="1879"/>
      <c r="XDN3" s="1879"/>
      <c r="XDO3" s="1879"/>
      <c r="XDP3" s="1879"/>
      <c r="XDQ3" s="1879"/>
      <c r="XDR3" s="1879"/>
      <c r="XDS3" s="1879"/>
      <c r="XDT3" s="1879"/>
      <c r="XDU3" s="1879"/>
      <c r="XDV3" s="1879"/>
      <c r="XDW3" s="1879"/>
      <c r="XDX3" s="1879"/>
      <c r="XDY3" s="1879"/>
      <c r="XDZ3" s="1879"/>
      <c r="XEA3" s="1879"/>
      <c r="XEB3" s="1879"/>
      <c r="XEC3" s="1879"/>
      <c r="XED3" s="1879"/>
      <c r="XEE3" s="1879"/>
      <c r="XEF3" s="1879"/>
      <c r="XEG3" s="1879"/>
      <c r="XEH3" s="1879"/>
      <c r="XEI3" s="1879"/>
      <c r="XEJ3" s="1879"/>
      <c r="XEK3" s="1879"/>
      <c r="XEL3" s="1879"/>
      <c r="XEM3" s="1879"/>
      <c r="XEN3" s="1879"/>
      <c r="XEO3" s="1879"/>
      <c r="XEP3" s="1879"/>
      <c r="XEQ3" s="1879"/>
      <c r="XER3" s="1879"/>
      <c r="XES3" s="1879"/>
      <c r="XET3" s="1879"/>
      <c r="XEU3" s="1879"/>
      <c r="XEV3" s="1879"/>
      <c r="XEW3" s="1879"/>
      <c r="XEX3" s="1879"/>
      <c r="XEY3" s="1879"/>
      <c r="XEZ3" s="1879"/>
      <c r="XFA3" s="1879"/>
      <c r="XFB3" s="1879"/>
      <c r="XFC3" s="1879"/>
      <c r="XFD3" s="1879"/>
    </row>
    <row r="4" spans="1:16384" s="1835" customFormat="1">
      <c r="A4" s="1820"/>
      <c r="B4" s="1820"/>
      <c r="C4" s="1820"/>
      <c r="D4" s="1820"/>
      <c r="E4" s="1820"/>
      <c r="F4" s="1820"/>
      <c r="G4" s="1820"/>
      <c r="H4" s="1820"/>
    </row>
    <row r="5" spans="1:16384" s="1879" customFormat="1" ht="20.25">
      <c r="A5" s="1827" t="str">
        <f ca="1">VLOOKUP(RIGHT(CELL("filename",A1),LEN(CELL("filename",A1))-FIND("]",CELL("filename",A1))),Index!$D$8:$E$102,2,FALSE)</f>
        <v>4.5 TO Non operational capex</v>
      </c>
      <c r="B5" s="1827"/>
      <c r="C5" s="1827"/>
      <c r="D5" s="1827"/>
      <c r="E5" s="1827"/>
      <c r="F5" s="1827"/>
      <c r="G5" s="1827"/>
      <c r="H5" s="1827"/>
    </row>
    <row r="6" spans="1:16384" s="86" customFormat="1">
      <c r="B6" s="88"/>
      <c r="C6" s="88"/>
      <c r="D6" s="88"/>
      <c r="E6" s="88"/>
      <c r="F6" s="88"/>
      <c r="G6" s="88"/>
      <c r="H6" s="88"/>
    </row>
    <row r="7" spans="1:16384" s="86" customFormat="1">
      <c r="B7" s="88"/>
      <c r="C7" s="88"/>
      <c r="D7" s="88"/>
      <c r="E7" s="88"/>
      <c r="F7" s="88"/>
      <c r="G7" s="88"/>
      <c r="H7" s="88"/>
    </row>
    <row r="8" spans="1:16384" s="86" customFormat="1">
      <c r="B8" s="461" t="s">
        <v>583</v>
      </c>
      <c r="C8" s="461" t="s">
        <v>584</v>
      </c>
      <c r="D8" s="461" t="s">
        <v>585</v>
      </c>
      <c r="E8" s="461" t="s">
        <v>586</v>
      </c>
      <c r="F8" s="461"/>
      <c r="G8" s="1204" t="s">
        <v>167</v>
      </c>
      <c r="H8" s="1205">
        <v>2013</v>
      </c>
    </row>
    <row r="9" spans="1:16384" s="86" customFormat="1" ht="38.25">
      <c r="B9" s="2358" t="s">
        <v>2734</v>
      </c>
      <c r="C9" s="2361" t="s">
        <v>1990</v>
      </c>
      <c r="D9" s="2364" t="s">
        <v>1991</v>
      </c>
      <c r="E9" s="1208" t="s">
        <v>1992</v>
      </c>
      <c r="F9" s="1208" t="s">
        <v>5</v>
      </c>
      <c r="G9" s="1207"/>
      <c r="H9" s="1209"/>
    </row>
    <row r="10" spans="1:16384" s="86" customFormat="1">
      <c r="B10" s="2359" t="s">
        <v>1989</v>
      </c>
      <c r="C10" s="2362" t="s">
        <v>1990</v>
      </c>
      <c r="D10" s="2365" t="s">
        <v>1993</v>
      </c>
      <c r="E10" s="2188"/>
      <c r="F10" s="2188"/>
      <c r="G10" s="1210" t="s">
        <v>10</v>
      </c>
      <c r="H10" s="2188"/>
    </row>
    <row r="11" spans="1:16384" s="91" customFormat="1">
      <c r="B11" s="2359" t="s">
        <v>1989</v>
      </c>
      <c r="C11" s="2362" t="s">
        <v>1990</v>
      </c>
      <c r="D11" s="2365" t="s">
        <v>1993</v>
      </c>
      <c r="E11" s="2188"/>
      <c r="F11" s="2188"/>
      <c r="G11" s="1210" t="s">
        <v>10</v>
      </c>
      <c r="H11" s="2188"/>
    </row>
    <row r="12" spans="1:16384">
      <c r="B12" s="2359" t="s">
        <v>1989</v>
      </c>
      <c r="C12" s="2362" t="s">
        <v>1990</v>
      </c>
      <c r="D12" s="2365" t="s">
        <v>1993</v>
      </c>
      <c r="E12" s="2188"/>
      <c r="F12" s="2188"/>
      <c r="G12" s="1210" t="s">
        <v>10</v>
      </c>
      <c r="H12" s="2188"/>
    </row>
    <row r="13" spans="1:16384">
      <c r="B13" s="2359" t="s">
        <v>1989</v>
      </c>
      <c r="C13" s="2362" t="s">
        <v>1990</v>
      </c>
      <c r="D13" s="2365" t="s">
        <v>1993</v>
      </c>
      <c r="E13" s="2188"/>
      <c r="F13" s="2188"/>
      <c r="G13" s="1210" t="s">
        <v>10</v>
      </c>
      <c r="H13" s="2188"/>
    </row>
    <row r="14" spans="1:16384">
      <c r="B14" s="2359" t="s">
        <v>1989</v>
      </c>
      <c r="C14" s="2362" t="s">
        <v>1990</v>
      </c>
      <c r="D14" s="2365" t="s">
        <v>1993</v>
      </c>
      <c r="E14" s="2188"/>
      <c r="F14" s="2188"/>
      <c r="G14" s="1210" t="s">
        <v>10</v>
      </c>
      <c r="H14" s="2188"/>
    </row>
    <row r="15" spans="1:16384">
      <c r="B15" s="2359" t="s">
        <v>1989</v>
      </c>
      <c r="C15" s="2362" t="s">
        <v>1990</v>
      </c>
      <c r="D15" s="2365" t="s">
        <v>1993</v>
      </c>
      <c r="E15" s="2188"/>
      <c r="F15" s="2188"/>
      <c r="G15" s="1210" t="s">
        <v>10</v>
      </c>
      <c r="H15" s="2188"/>
    </row>
    <row r="16" spans="1:16384">
      <c r="B16" s="2359" t="s">
        <v>1989</v>
      </c>
      <c r="C16" s="2362" t="s">
        <v>1990</v>
      </c>
      <c r="D16" s="2365" t="s">
        <v>1993</v>
      </c>
      <c r="E16" s="2188"/>
      <c r="F16" s="2188"/>
      <c r="G16" s="1210" t="s">
        <v>10</v>
      </c>
      <c r="H16" s="2188"/>
    </row>
    <row r="17" spans="2:8">
      <c r="B17" s="2359" t="s">
        <v>1989</v>
      </c>
      <c r="C17" s="2362" t="s">
        <v>1990</v>
      </c>
      <c r="D17" s="2365" t="s">
        <v>1993</v>
      </c>
      <c r="E17" s="2188"/>
      <c r="F17" s="2188"/>
      <c r="G17" s="1210" t="s">
        <v>10</v>
      </c>
      <c r="H17" s="2188"/>
    </row>
    <row r="18" spans="2:8">
      <c r="B18" s="2359" t="s">
        <v>1989</v>
      </c>
      <c r="C18" s="2362" t="s">
        <v>1990</v>
      </c>
      <c r="D18" s="2365" t="s">
        <v>1993</v>
      </c>
      <c r="E18" s="2188"/>
      <c r="F18" s="2188"/>
      <c r="G18" s="1210" t="s">
        <v>10</v>
      </c>
      <c r="H18" s="2188"/>
    </row>
    <row r="19" spans="2:8">
      <c r="B19" s="2359" t="s">
        <v>1989</v>
      </c>
      <c r="C19" s="2362" t="s">
        <v>1990</v>
      </c>
      <c r="D19" s="2366" t="s">
        <v>1993</v>
      </c>
      <c r="E19" s="2188"/>
      <c r="F19" s="2188"/>
      <c r="G19" s="1210" t="s">
        <v>10</v>
      </c>
      <c r="H19" s="2188"/>
    </row>
    <row r="20" spans="2:8">
      <c r="B20" s="2359" t="s">
        <v>1989</v>
      </c>
      <c r="C20" s="2362" t="s">
        <v>1990</v>
      </c>
      <c r="D20" s="1212" t="s">
        <v>1994</v>
      </c>
      <c r="E20" s="1213"/>
      <c r="F20" s="1214"/>
      <c r="G20" s="1210" t="s">
        <v>10</v>
      </c>
      <c r="H20" s="1215">
        <f>SUM(H10:H19)</f>
        <v>0</v>
      </c>
    </row>
    <row r="21" spans="2:8">
      <c r="B21" s="2359" t="s">
        <v>1989</v>
      </c>
      <c r="C21" s="2363" t="s">
        <v>1990</v>
      </c>
      <c r="D21" s="1212" t="s">
        <v>1995</v>
      </c>
      <c r="E21" s="1216"/>
      <c r="F21" s="1217"/>
      <c r="G21" s="1210" t="s">
        <v>10</v>
      </c>
      <c r="H21" s="2188"/>
    </row>
    <row r="22" spans="2:8">
      <c r="B22" s="2359" t="s">
        <v>1989</v>
      </c>
      <c r="C22" s="1206" t="s">
        <v>1996</v>
      </c>
      <c r="D22" s="1216"/>
      <c r="E22" s="1216"/>
      <c r="F22" s="1217"/>
      <c r="G22" s="1210" t="s">
        <v>10</v>
      </c>
      <c r="H22" s="1215">
        <f>SUM(H20:H21)</f>
        <v>0</v>
      </c>
    </row>
    <row r="23" spans="2:8">
      <c r="B23" s="2359" t="s">
        <v>1989</v>
      </c>
      <c r="C23" s="1213" t="s">
        <v>744</v>
      </c>
      <c r="D23" s="1216"/>
      <c r="E23" s="1216"/>
      <c r="F23" s="1217"/>
      <c r="G23" s="1210" t="s">
        <v>10</v>
      </c>
      <c r="H23" s="2188"/>
    </row>
    <row r="24" spans="2:8">
      <c r="B24" s="2359" t="s">
        <v>1989</v>
      </c>
      <c r="C24" s="1213" t="s">
        <v>745</v>
      </c>
      <c r="D24" s="1216"/>
      <c r="E24" s="1216"/>
      <c r="F24" s="1217"/>
      <c r="G24" s="1210" t="s">
        <v>10</v>
      </c>
      <c r="H24" s="2188"/>
    </row>
    <row r="25" spans="2:8">
      <c r="B25" s="2359" t="s">
        <v>1989</v>
      </c>
      <c r="C25" s="1213" t="s">
        <v>746</v>
      </c>
      <c r="D25" s="1216"/>
      <c r="E25" s="1216"/>
      <c r="F25" s="1217"/>
      <c r="G25" s="1210" t="s">
        <v>10</v>
      </c>
      <c r="H25" s="2188"/>
    </row>
    <row r="26" spans="2:8">
      <c r="B26" s="2359" t="s">
        <v>1989</v>
      </c>
      <c r="C26" s="1213" t="s">
        <v>747</v>
      </c>
      <c r="D26" s="1216"/>
      <c r="E26" s="1216"/>
      <c r="F26" s="1217"/>
      <c r="G26" s="1210" t="s">
        <v>10</v>
      </c>
      <c r="H26" s="2188"/>
    </row>
    <row r="27" spans="2:8">
      <c r="B27" s="2360" t="s">
        <v>1989</v>
      </c>
      <c r="C27" s="1206" t="s">
        <v>1989</v>
      </c>
      <c r="D27" s="1216"/>
      <c r="E27" s="1216"/>
      <c r="F27" s="1217"/>
      <c r="G27" s="1210" t="s">
        <v>10</v>
      </c>
      <c r="H27" s="1218">
        <f>SUM(H22:H26)</f>
        <v>0</v>
      </c>
    </row>
  </sheetData>
  <pageMargins left="0.23622047244094491" right="0.23622047244094491" top="0.74803149606299213" bottom="0.74803149606299213" header="0.31496062992125984" footer="0.31496062992125984"/>
  <pageSetup paperSize="8" scale="89" fitToHeight="0" orientation="portrait" r:id="rId1"/>
</worksheet>
</file>

<file path=xl/worksheets/sheet42.xml><?xml version="1.0" encoding="utf-8"?>
<worksheet xmlns="http://schemas.openxmlformats.org/spreadsheetml/2006/main" xmlns:r="http://schemas.openxmlformats.org/officeDocument/2006/relationships">
  <sheetPr codeName="Sheet40">
    <tabColor theme="8" tint="0.59999389629810485"/>
    <pageSetUpPr fitToPage="1"/>
  </sheetPr>
  <dimension ref="A1:XFD96"/>
  <sheetViews>
    <sheetView workbookViewId="0">
      <selection activeCell="D14" sqref="D14"/>
    </sheetView>
  </sheetViews>
  <sheetFormatPr defaultColWidth="8" defaultRowHeight="12.75"/>
  <cols>
    <col min="1" max="1" width="5.125" style="92" customWidth="1"/>
    <col min="2" max="2" width="15.625" style="92" bestFit="1" customWidth="1"/>
    <col min="3" max="3" width="36.75" style="92" customWidth="1"/>
    <col min="4" max="4" width="27.375" style="92" customWidth="1"/>
    <col min="5" max="5" width="15.125" style="92" customWidth="1"/>
    <col min="6" max="6" width="21.5" style="92" customWidth="1"/>
    <col min="7" max="7" width="6.25" style="2379" customWidth="1"/>
    <col min="8" max="8" width="11.125" style="92" bestFit="1" customWidth="1"/>
    <col min="9" max="243" width="8" style="92"/>
    <col min="244" max="244" width="11.5" style="92" customWidth="1"/>
    <col min="245" max="245" width="49" style="92" customWidth="1"/>
    <col min="246" max="246" width="14" style="92" bestFit="1" customWidth="1"/>
    <col min="247" max="247" width="12.25" style="92" customWidth="1"/>
    <col min="248" max="248" width="16.5" style="92" bestFit="1" customWidth="1"/>
    <col min="249" max="249" width="16.5" style="92" customWidth="1"/>
    <col min="250" max="250" width="13.25" style="92" customWidth="1"/>
    <col min="251" max="260" width="11.375" style="92" customWidth="1"/>
    <col min="261" max="261" width="12.25" style="92" customWidth="1"/>
    <col min="262" max="499" width="8" style="92"/>
    <col min="500" max="500" width="11.5" style="92" customWidth="1"/>
    <col min="501" max="501" width="49" style="92" customWidth="1"/>
    <col min="502" max="502" width="14" style="92" bestFit="1" customWidth="1"/>
    <col min="503" max="503" width="12.25" style="92" customWidth="1"/>
    <col min="504" max="504" width="16.5" style="92" bestFit="1" customWidth="1"/>
    <col min="505" max="505" width="16.5" style="92" customWidth="1"/>
    <col min="506" max="506" width="13.25" style="92" customWidth="1"/>
    <col min="507" max="516" width="11.375" style="92" customWidth="1"/>
    <col min="517" max="517" width="12.25" style="92" customWidth="1"/>
    <col min="518" max="755" width="8" style="92"/>
    <col min="756" max="756" width="11.5" style="92" customWidth="1"/>
    <col min="757" max="757" width="49" style="92" customWidth="1"/>
    <col min="758" max="758" width="14" style="92" bestFit="1" customWidth="1"/>
    <col min="759" max="759" width="12.25" style="92" customWidth="1"/>
    <col min="760" max="760" width="16.5" style="92" bestFit="1" customWidth="1"/>
    <col min="761" max="761" width="16.5" style="92" customWidth="1"/>
    <col min="762" max="762" width="13.25" style="92" customWidth="1"/>
    <col min="763" max="772" width="11.375" style="92" customWidth="1"/>
    <col min="773" max="773" width="12.25" style="92" customWidth="1"/>
    <col min="774" max="1011" width="8" style="92"/>
    <col min="1012" max="1012" width="11.5" style="92" customWidth="1"/>
    <col min="1013" max="1013" width="49" style="92" customWidth="1"/>
    <col min="1014" max="1014" width="14" style="92" bestFit="1" customWidth="1"/>
    <col min="1015" max="1015" width="12.25" style="92" customWidth="1"/>
    <col min="1016" max="1016" width="16.5" style="92" bestFit="1" customWidth="1"/>
    <col min="1017" max="1017" width="16.5" style="92" customWidth="1"/>
    <col min="1018" max="1018" width="13.25" style="92" customWidth="1"/>
    <col min="1019" max="1028" width="11.375" style="92" customWidth="1"/>
    <col min="1029" max="1029" width="12.25" style="92" customWidth="1"/>
    <col min="1030" max="1267" width="8" style="92"/>
    <col min="1268" max="1268" width="11.5" style="92" customWidth="1"/>
    <col min="1269" max="1269" width="49" style="92" customWidth="1"/>
    <col min="1270" max="1270" width="14" style="92" bestFit="1" customWidth="1"/>
    <col min="1271" max="1271" width="12.25" style="92" customWidth="1"/>
    <col min="1272" max="1272" width="16.5" style="92" bestFit="1" customWidth="1"/>
    <col min="1273" max="1273" width="16.5" style="92" customWidth="1"/>
    <col min="1274" max="1274" width="13.25" style="92" customWidth="1"/>
    <col min="1275" max="1284" width="11.375" style="92" customWidth="1"/>
    <col min="1285" max="1285" width="12.25" style="92" customWidth="1"/>
    <col min="1286" max="1523" width="8" style="92"/>
    <col min="1524" max="1524" width="11.5" style="92" customWidth="1"/>
    <col min="1525" max="1525" width="49" style="92" customWidth="1"/>
    <col min="1526" max="1526" width="14" style="92" bestFit="1" customWidth="1"/>
    <col min="1527" max="1527" width="12.25" style="92" customWidth="1"/>
    <col min="1528" max="1528" width="16.5" style="92" bestFit="1" customWidth="1"/>
    <col min="1529" max="1529" width="16.5" style="92" customWidth="1"/>
    <col min="1530" max="1530" width="13.25" style="92" customWidth="1"/>
    <col min="1531" max="1540" width="11.375" style="92" customWidth="1"/>
    <col min="1541" max="1541" width="12.25" style="92" customWidth="1"/>
    <col min="1542" max="1779" width="8" style="92"/>
    <col min="1780" max="1780" width="11.5" style="92" customWidth="1"/>
    <col min="1781" max="1781" width="49" style="92" customWidth="1"/>
    <col min="1782" max="1782" width="14" style="92" bestFit="1" customWidth="1"/>
    <col min="1783" max="1783" width="12.25" style="92" customWidth="1"/>
    <col min="1784" max="1784" width="16.5" style="92" bestFit="1" customWidth="1"/>
    <col min="1785" max="1785" width="16.5" style="92" customWidth="1"/>
    <col min="1786" max="1786" width="13.25" style="92" customWidth="1"/>
    <col min="1787" max="1796" width="11.375" style="92" customWidth="1"/>
    <col min="1797" max="1797" width="12.25" style="92" customWidth="1"/>
    <col min="1798" max="2035" width="8" style="92"/>
    <col min="2036" max="2036" width="11.5" style="92" customWidth="1"/>
    <col min="2037" max="2037" width="49" style="92" customWidth="1"/>
    <col min="2038" max="2038" width="14" style="92" bestFit="1" customWidth="1"/>
    <col min="2039" max="2039" width="12.25" style="92" customWidth="1"/>
    <col min="2040" max="2040" width="16.5" style="92" bestFit="1" customWidth="1"/>
    <col min="2041" max="2041" width="16.5" style="92" customWidth="1"/>
    <col min="2042" max="2042" width="13.25" style="92" customWidth="1"/>
    <col min="2043" max="2052" width="11.375" style="92" customWidth="1"/>
    <col min="2053" max="2053" width="12.25" style="92" customWidth="1"/>
    <col min="2054" max="2291" width="8" style="92"/>
    <col min="2292" max="2292" width="11.5" style="92" customWidth="1"/>
    <col min="2293" max="2293" width="49" style="92" customWidth="1"/>
    <col min="2294" max="2294" width="14" style="92" bestFit="1" customWidth="1"/>
    <col min="2295" max="2295" width="12.25" style="92" customWidth="1"/>
    <col min="2296" max="2296" width="16.5" style="92" bestFit="1" customWidth="1"/>
    <col min="2297" max="2297" width="16.5" style="92" customWidth="1"/>
    <col min="2298" max="2298" width="13.25" style="92" customWidth="1"/>
    <col min="2299" max="2308" width="11.375" style="92" customWidth="1"/>
    <col min="2309" max="2309" width="12.25" style="92" customWidth="1"/>
    <col min="2310" max="2547" width="8" style="92"/>
    <col min="2548" max="2548" width="11.5" style="92" customWidth="1"/>
    <col min="2549" max="2549" width="49" style="92" customWidth="1"/>
    <col min="2550" max="2550" width="14" style="92" bestFit="1" customWidth="1"/>
    <col min="2551" max="2551" width="12.25" style="92" customWidth="1"/>
    <col min="2552" max="2552" width="16.5" style="92" bestFit="1" customWidth="1"/>
    <col min="2553" max="2553" width="16.5" style="92" customWidth="1"/>
    <col min="2554" max="2554" width="13.25" style="92" customWidth="1"/>
    <col min="2555" max="2564" width="11.375" style="92" customWidth="1"/>
    <col min="2565" max="2565" width="12.25" style="92" customWidth="1"/>
    <col min="2566" max="2803" width="8" style="92"/>
    <col min="2804" max="2804" width="11.5" style="92" customWidth="1"/>
    <col min="2805" max="2805" width="49" style="92" customWidth="1"/>
    <col min="2806" max="2806" width="14" style="92" bestFit="1" customWidth="1"/>
    <col min="2807" max="2807" width="12.25" style="92" customWidth="1"/>
    <col min="2808" max="2808" width="16.5" style="92" bestFit="1" customWidth="1"/>
    <col min="2809" max="2809" width="16.5" style="92" customWidth="1"/>
    <col min="2810" max="2810" width="13.25" style="92" customWidth="1"/>
    <col min="2811" max="2820" width="11.375" style="92" customWidth="1"/>
    <col min="2821" max="2821" width="12.25" style="92" customWidth="1"/>
    <col min="2822" max="3059" width="8" style="92"/>
    <col min="3060" max="3060" width="11.5" style="92" customWidth="1"/>
    <col min="3061" max="3061" width="49" style="92" customWidth="1"/>
    <col min="3062" max="3062" width="14" style="92" bestFit="1" customWidth="1"/>
    <col min="3063" max="3063" width="12.25" style="92" customWidth="1"/>
    <col min="3064" max="3064" width="16.5" style="92" bestFit="1" customWidth="1"/>
    <col min="3065" max="3065" width="16.5" style="92" customWidth="1"/>
    <col min="3066" max="3066" width="13.25" style="92" customWidth="1"/>
    <col min="3067" max="3076" width="11.375" style="92" customWidth="1"/>
    <col min="3077" max="3077" width="12.25" style="92" customWidth="1"/>
    <col min="3078" max="3315" width="8" style="92"/>
    <col min="3316" max="3316" width="11.5" style="92" customWidth="1"/>
    <col min="3317" max="3317" width="49" style="92" customWidth="1"/>
    <col min="3318" max="3318" width="14" style="92" bestFit="1" customWidth="1"/>
    <col min="3319" max="3319" width="12.25" style="92" customWidth="1"/>
    <col min="3320" max="3320" width="16.5" style="92" bestFit="1" customWidth="1"/>
    <col min="3321" max="3321" width="16.5" style="92" customWidth="1"/>
    <col min="3322" max="3322" width="13.25" style="92" customWidth="1"/>
    <col min="3323" max="3332" width="11.375" style="92" customWidth="1"/>
    <col min="3333" max="3333" width="12.25" style="92" customWidth="1"/>
    <col min="3334" max="3571" width="8" style="92"/>
    <col min="3572" max="3572" width="11.5" style="92" customWidth="1"/>
    <col min="3573" max="3573" width="49" style="92" customWidth="1"/>
    <col min="3574" max="3574" width="14" style="92" bestFit="1" customWidth="1"/>
    <col min="3575" max="3575" width="12.25" style="92" customWidth="1"/>
    <col min="3576" max="3576" width="16.5" style="92" bestFit="1" customWidth="1"/>
    <col min="3577" max="3577" width="16.5" style="92" customWidth="1"/>
    <col min="3578" max="3578" width="13.25" style="92" customWidth="1"/>
    <col min="3579" max="3588" width="11.375" style="92" customWidth="1"/>
    <col min="3589" max="3589" width="12.25" style="92" customWidth="1"/>
    <col min="3590" max="3827" width="8" style="92"/>
    <col min="3828" max="3828" width="11.5" style="92" customWidth="1"/>
    <col min="3829" max="3829" width="49" style="92" customWidth="1"/>
    <col min="3830" max="3830" width="14" style="92" bestFit="1" customWidth="1"/>
    <col min="3831" max="3831" width="12.25" style="92" customWidth="1"/>
    <col min="3832" max="3832" width="16.5" style="92" bestFit="1" customWidth="1"/>
    <col min="3833" max="3833" width="16.5" style="92" customWidth="1"/>
    <col min="3834" max="3834" width="13.25" style="92" customWidth="1"/>
    <col min="3835" max="3844" width="11.375" style="92" customWidth="1"/>
    <col min="3845" max="3845" width="12.25" style="92" customWidth="1"/>
    <col min="3846" max="4083" width="8" style="92"/>
    <col min="4084" max="4084" width="11.5" style="92" customWidth="1"/>
    <col min="4085" max="4085" width="49" style="92" customWidth="1"/>
    <col min="4086" max="4086" width="14" style="92" bestFit="1" customWidth="1"/>
    <col min="4087" max="4087" width="12.25" style="92" customWidth="1"/>
    <col min="4088" max="4088" width="16.5" style="92" bestFit="1" customWidth="1"/>
    <col min="4089" max="4089" width="16.5" style="92" customWidth="1"/>
    <col min="4090" max="4090" width="13.25" style="92" customWidth="1"/>
    <col min="4091" max="4100" width="11.375" style="92" customWidth="1"/>
    <col min="4101" max="4101" width="12.25" style="92" customWidth="1"/>
    <col min="4102" max="4339" width="8" style="92"/>
    <col min="4340" max="4340" width="11.5" style="92" customWidth="1"/>
    <col min="4341" max="4341" width="49" style="92" customWidth="1"/>
    <col min="4342" max="4342" width="14" style="92" bestFit="1" customWidth="1"/>
    <col min="4343" max="4343" width="12.25" style="92" customWidth="1"/>
    <col min="4344" max="4344" width="16.5" style="92" bestFit="1" customWidth="1"/>
    <col min="4345" max="4345" width="16.5" style="92" customWidth="1"/>
    <col min="4346" max="4346" width="13.25" style="92" customWidth="1"/>
    <col min="4347" max="4356" width="11.375" style="92" customWidth="1"/>
    <col min="4357" max="4357" width="12.25" style="92" customWidth="1"/>
    <col min="4358" max="4595" width="8" style="92"/>
    <col min="4596" max="4596" width="11.5" style="92" customWidth="1"/>
    <col min="4597" max="4597" width="49" style="92" customWidth="1"/>
    <col min="4598" max="4598" width="14" style="92" bestFit="1" customWidth="1"/>
    <col min="4599" max="4599" width="12.25" style="92" customWidth="1"/>
    <col min="4600" max="4600" width="16.5" style="92" bestFit="1" customWidth="1"/>
    <col min="4601" max="4601" width="16.5" style="92" customWidth="1"/>
    <col min="4602" max="4602" width="13.25" style="92" customWidth="1"/>
    <col min="4603" max="4612" width="11.375" style="92" customWidth="1"/>
    <col min="4613" max="4613" width="12.25" style="92" customWidth="1"/>
    <col min="4614" max="4851" width="8" style="92"/>
    <col min="4852" max="4852" width="11.5" style="92" customWidth="1"/>
    <col min="4853" max="4853" width="49" style="92" customWidth="1"/>
    <col min="4854" max="4854" width="14" style="92" bestFit="1" customWidth="1"/>
    <col min="4855" max="4855" width="12.25" style="92" customWidth="1"/>
    <col min="4856" max="4856" width="16.5" style="92" bestFit="1" customWidth="1"/>
    <col min="4857" max="4857" width="16.5" style="92" customWidth="1"/>
    <col min="4858" max="4858" width="13.25" style="92" customWidth="1"/>
    <col min="4859" max="4868" width="11.375" style="92" customWidth="1"/>
    <col min="4869" max="4869" width="12.25" style="92" customWidth="1"/>
    <col min="4870" max="5107" width="8" style="92"/>
    <col min="5108" max="5108" width="11.5" style="92" customWidth="1"/>
    <col min="5109" max="5109" width="49" style="92" customWidth="1"/>
    <col min="5110" max="5110" width="14" style="92" bestFit="1" customWidth="1"/>
    <col min="5111" max="5111" width="12.25" style="92" customWidth="1"/>
    <col min="5112" max="5112" width="16.5" style="92" bestFit="1" customWidth="1"/>
    <col min="5113" max="5113" width="16.5" style="92" customWidth="1"/>
    <col min="5114" max="5114" width="13.25" style="92" customWidth="1"/>
    <col min="5115" max="5124" width="11.375" style="92" customWidth="1"/>
    <col min="5125" max="5125" width="12.25" style="92" customWidth="1"/>
    <col min="5126" max="5363" width="8" style="92"/>
    <col min="5364" max="5364" width="11.5" style="92" customWidth="1"/>
    <col min="5365" max="5365" width="49" style="92" customWidth="1"/>
    <col min="5366" max="5366" width="14" style="92" bestFit="1" customWidth="1"/>
    <col min="5367" max="5367" width="12.25" style="92" customWidth="1"/>
    <col min="5368" max="5368" width="16.5" style="92" bestFit="1" customWidth="1"/>
    <col min="5369" max="5369" width="16.5" style="92" customWidth="1"/>
    <col min="5370" max="5370" width="13.25" style="92" customWidth="1"/>
    <col min="5371" max="5380" width="11.375" style="92" customWidth="1"/>
    <col min="5381" max="5381" width="12.25" style="92" customWidth="1"/>
    <col min="5382" max="5619" width="8" style="92"/>
    <col min="5620" max="5620" width="11.5" style="92" customWidth="1"/>
    <col min="5621" max="5621" width="49" style="92" customWidth="1"/>
    <col min="5622" max="5622" width="14" style="92" bestFit="1" customWidth="1"/>
    <col min="5623" max="5623" width="12.25" style="92" customWidth="1"/>
    <col min="5624" max="5624" width="16.5" style="92" bestFit="1" customWidth="1"/>
    <col min="5625" max="5625" width="16.5" style="92" customWidth="1"/>
    <col min="5626" max="5626" width="13.25" style="92" customWidth="1"/>
    <col min="5627" max="5636" width="11.375" style="92" customWidth="1"/>
    <col min="5637" max="5637" width="12.25" style="92" customWidth="1"/>
    <col min="5638" max="5875" width="8" style="92"/>
    <col min="5876" max="5876" width="11.5" style="92" customWidth="1"/>
    <col min="5877" max="5877" width="49" style="92" customWidth="1"/>
    <col min="5878" max="5878" width="14" style="92" bestFit="1" customWidth="1"/>
    <col min="5879" max="5879" width="12.25" style="92" customWidth="1"/>
    <col min="5880" max="5880" width="16.5" style="92" bestFit="1" customWidth="1"/>
    <col min="5881" max="5881" width="16.5" style="92" customWidth="1"/>
    <col min="5882" max="5882" width="13.25" style="92" customWidth="1"/>
    <col min="5883" max="5892" width="11.375" style="92" customWidth="1"/>
    <col min="5893" max="5893" width="12.25" style="92" customWidth="1"/>
    <col min="5894" max="6131" width="8" style="92"/>
    <col min="6132" max="6132" width="11.5" style="92" customWidth="1"/>
    <col min="6133" max="6133" width="49" style="92" customWidth="1"/>
    <col min="6134" max="6134" width="14" style="92" bestFit="1" customWidth="1"/>
    <col min="6135" max="6135" width="12.25" style="92" customWidth="1"/>
    <col min="6136" max="6136" width="16.5" style="92" bestFit="1" customWidth="1"/>
    <col min="6137" max="6137" width="16.5" style="92" customWidth="1"/>
    <col min="6138" max="6138" width="13.25" style="92" customWidth="1"/>
    <col min="6139" max="6148" width="11.375" style="92" customWidth="1"/>
    <col min="6149" max="6149" width="12.25" style="92" customWidth="1"/>
    <col min="6150" max="6387" width="8" style="92"/>
    <col min="6388" max="6388" width="11.5" style="92" customWidth="1"/>
    <col min="6389" max="6389" width="49" style="92" customWidth="1"/>
    <col min="6390" max="6390" width="14" style="92" bestFit="1" customWidth="1"/>
    <col min="6391" max="6391" width="12.25" style="92" customWidth="1"/>
    <col min="6392" max="6392" width="16.5" style="92" bestFit="1" customWidth="1"/>
    <col min="6393" max="6393" width="16.5" style="92" customWidth="1"/>
    <col min="6394" max="6394" width="13.25" style="92" customWidth="1"/>
    <col min="6395" max="6404" width="11.375" style="92" customWidth="1"/>
    <col min="6405" max="6405" width="12.25" style="92" customWidth="1"/>
    <col min="6406" max="6643" width="8" style="92"/>
    <col min="6644" max="6644" width="11.5" style="92" customWidth="1"/>
    <col min="6645" max="6645" width="49" style="92" customWidth="1"/>
    <col min="6646" max="6646" width="14" style="92" bestFit="1" customWidth="1"/>
    <col min="6647" max="6647" width="12.25" style="92" customWidth="1"/>
    <col min="6648" max="6648" width="16.5" style="92" bestFit="1" customWidth="1"/>
    <col min="6649" max="6649" width="16.5" style="92" customWidth="1"/>
    <col min="6650" max="6650" width="13.25" style="92" customWidth="1"/>
    <col min="6651" max="6660" width="11.375" style="92" customWidth="1"/>
    <col min="6661" max="6661" width="12.25" style="92" customWidth="1"/>
    <col min="6662" max="6899" width="8" style="92"/>
    <col min="6900" max="6900" width="11.5" style="92" customWidth="1"/>
    <col min="6901" max="6901" width="49" style="92" customWidth="1"/>
    <col min="6902" max="6902" width="14" style="92" bestFit="1" customWidth="1"/>
    <col min="6903" max="6903" width="12.25" style="92" customWidth="1"/>
    <col min="6904" max="6904" width="16.5" style="92" bestFit="1" customWidth="1"/>
    <col min="6905" max="6905" width="16.5" style="92" customWidth="1"/>
    <col min="6906" max="6906" width="13.25" style="92" customWidth="1"/>
    <col min="6907" max="6916" width="11.375" style="92" customWidth="1"/>
    <col min="6917" max="6917" width="12.25" style="92" customWidth="1"/>
    <col min="6918" max="7155" width="8" style="92"/>
    <col min="7156" max="7156" width="11.5" style="92" customWidth="1"/>
    <col min="7157" max="7157" width="49" style="92" customWidth="1"/>
    <col min="7158" max="7158" width="14" style="92" bestFit="1" customWidth="1"/>
    <col min="7159" max="7159" width="12.25" style="92" customWidth="1"/>
    <col min="7160" max="7160" width="16.5" style="92" bestFit="1" customWidth="1"/>
    <col min="7161" max="7161" width="16.5" style="92" customWidth="1"/>
    <col min="7162" max="7162" width="13.25" style="92" customWidth="1"/>
    <col min="7163" max="7172" width="11.375" style="92" customWidth="1"/>
    <col min="7173" max="7173" width="12.25" style="92" customWidth="1"/>
    <col min="7174" max="7411" width="8" style="92"/>
    <col min="7412" max="7412" width="11.5" style="92" customWidth="1"/>
    <col min="7413" max="7413" width="49" style="92" customWidth="1"/>
    <col min="7414" max="7414" width="14" style="92" bestFit="1" customWidth="1"/>
    <col min="7415" max="7415" width="12.25" style="92" customWidth="1"/>
    <col min="7416" max="7416" width="16.5" style="92" bestFit="1" customWidth="1"/>
    <col min="7417" max="7417" width="16.5" style="92" customWidth="1"/>
    <col min="7418" max="7418" width="13.25" style="92" customWidth="1"/>
    <col min="7419" max="7428" width="11.375" style="92" customWidth="1"/>
    <col min="7429" max="7429" width="12.25" style="92" customWidth="1"/>
    <col min="7430" max="7667" width="8" style="92"/>
    <col min="7668" max="7668" width="11.5" style="92" customWidth="1"/>
    <col min="7669" max="7669" width="49" style="92" customWidth="1"/>
    <col min="7670" max="7670" width="14" style="92" bestFit="1" customWidth="1"/>
    <col min="7671" max="7671" width="12.25" style="92" customWidth="1"/>
    <col min="7672" max="7672" width="16.5" style="92" bestFit="1" customWidth="1"/>
    <col min="7673" max="7673" width="16.5" style="92" customWidth="1"/>
    <col min="7674" max="7674" width="13.25" style="92" customWidth="1"/>
    <col min="7675" max="7684" width="11.375" style="92" customWidth="1"/>
    <col min="7685" max="7685" width="12.25" style="92" customWidth="1"/>
    <col min="7686" max="7923" width="8" style="92"/>
    <col min="7924" max="7924" width="11.5" style="92" customWidth="1"/>
    <col min="7925" max="7925" width="49" style="92" customWidth="1"/>
    <col min="7926" max="7926" width="14" style="92" bestFit="1" customWidth="1"/>
    <col min="7927" max="7927" width="12.25" style="92" customWidth="1"/>
    <col min="7928" max="7928" width="16.5" style="92" bestFit="1" customWidth="1"/>
    <col min="7929" max="7929" width="16.5" style="92" customWidth="1"/>
    <col min="7930" max="7930" width="13.25" style="92" customWidth="1"/>
    <col min="7931" max="7940" width="11.375" style="92" customWidth="1"/>
    <col min="7941" max="7941" width="12.25" style="92" customWidth="1"/>
    <col min="7942" max="8179" width="8" style="92"/>
    <col min="8180" max="8180" width="11.5" style="92" customWidth="1"/>
    <col min="8181" max="8181" width="49" style="92" customWidth="1"/>
    <col min="8182" max="8182" width="14" style="92" bestFit="1" customWidth="1"/>
    <col min="8183" max="8183" width="12.25" style="92" customWidth="1"/>
    <col min="8184" max="8184" width="16.5" style="92" bestFit="1" customWidth="1"/>
    <col min="8185" max="8185" width="16.5" style="92" customWidth="1"/>
    <col min="8186" max="8186" width="13.25" style="92" customWidth="1"/>
    <col min="8187" max="8196" width="11.375" style="92" customWidth="1"/>
    <col min="8197" max="8197" width="12.25" style="92" customWidth="1"/>
    <col min="8198" max="8435" width="8" style="92"/>
    <col min="8436" max="8436" width="11.5" style="92" customWidth="1"/>
    <col min="8437" max="8437" width="49" style="92" customWidth="1"/>
    <col min="8438" max="8438" width="14" style="92" bestFit="1" customWidth="1"/>
    <col min="8439" max="8439" width="12.25" style="92" customWidth="1"/>
    <col min="8440" max="8440" width="16.5" style="92" bestFit="1" customWidth="1"/>
    <col min="8441" max="8441" width="16.5" style="92" customWidth="1"/>
    <col min="8442" max="8442" width="13.25" style="92" customWidth="1"/>
    <col min="8443" max="8452" width="11.375" style="92" customWidth="1"/>
    <col min="8453" max="8453" width="12.25" style="92" customWidth="1"/>
    <col min="8454" max="8691" width="8" style="92"/>
    <col min="8692" max="8692" width="11.5" style="92" customWidth="1"/>
    <col min="8693" max="8693" width="49" style="92" customWidth="1"/>
    <col min="8694" max="8694" width="14" style="92" bestFit="1" customWidth="1"/>
    <col min="8695" max="8695" width="12.25" style="92" customWidth="1"/>
    <col min="8696" max="8696" width="16.5" style="92" bestFit="1" customWidth="1"/>
    <col min="8697" max="8697" width="16.5" style="92" customWidth="1"/>
    <col min="8698" max="8698" width="13.25" style="92" customWidth="1"/>
    <col min="8699" max="8708" width="11.375" style="92" customWidth="1"/>
    <col min="8709" max="8709" width="12.25" style="92" customWidth="1"/>
    <col min="8710" max="8947" width="8" style="92"/>
    <col min="8948" max="8948" width="11.5" style="92" customWidth="1"/>
    <col min="8949" max="8949" width="49" style="92" customWidth="1"/>
    <col min="8950" max="8950" width="14" style="92" bestFit="1" customWidth="1"/>
    <col min="8951" max="8951" width="12.25" style="92" customWidth="1"/>
    <col min="8952" max="8952" width="16.5" style="92" bestFit="1" customWidth="1"/>
    <col min="8953" max="8953" width="16.5" style="92" customWidth="1"/>
    <col min="8954" max="8954" width="13.25" style="92" customWidth="1"/>
    <col min="8955" max="8964" width="11.375" style="92" customWidth="1"/>
    <col min="8965" max="8965" width="12.25" style="92" customWidth="1"/>
    <col min="8966" max="9203" width="8" style="92"/>
    <col min="9204" max="9204" width="11.5" style="92" customWidth="1"/>
    <col min="9205" max="9205" width="49" style="92" customWidth="1"/>
    <col min="9206" max="9206" width="14" style="92" bestFit="1" customWidth="1"/>
    <col min="9207" max="9207" width="12.25" style="92" customWidth="1"/>
    <col min="9208" max="9208" width="16.5" style="92" bestFit="1" customWidth="1"/>
    <col min="9209" max="9209" width="16.5" style="92" customWidth="1"/>
    <col min="9210" max="9210" width="13.25" style="92" customWidth="1"/>
    <col min="9211" max="9220" width="11.375" style="92" customWidth="1"/>
    <col min="9221" max="9221" width="12.25" style="92" customWidth="1"/>
    <col min="9222" max="9459" width="8" style="92"/>
    <col min="9460" max="9460" width="11.5" style="92" customWidth="1"/>
    <col min="9461" max="9461" width="49" style="92" customWidth="1"/>
    <col min="9462" max="9462" width="14" style="92" bestFit="1" customWidth="1"/>
    <col min="9463" max="9463" width="12.25" style="92" customWidth="1"/>
    <col min="9464" max="9464" width="16.5" style="92" bestFit="1" customWidth="1"/>
    <col min="9465" max="9465" width="16.5" style="92" customWidth="1"/>
    <col min="9466" max="9466" width="13.25" style="92" customWidth="1"/>
    <col min="9467" max="9476" width="11.375" style="92" customWidth="1"/>
    <col min="9477" max="9477" width="12.25" style="92" customWidth="1"/>
    <col min="9478" max="9715" width="8" style="92"/>
    <col min="9716" max="9716" width="11.5" style="92" customWidth="1"/>
    <col min="9717" max="9717" width="49" style="92" customWidth="1"/>
    <col min="9718" max="9718" width="14" style="92" bestFit="1" customWidth="1"/>
    <col min="9719" max="9719" width="12.25" style="92" customWidth="1"/>
    <col min="9720" max="9720" width="16.5" style="92" bestFit="1" customWidth="1"/>
    <col min="9721" max="9721" width="16.5" style="92" customWidth="1"/>
    <col min="9722" max="9722" width="13.25" style="92" customWidth="1"/>
    <col min="9723" max="9732" width="11.375" style="92" customWidth="1"/>
    <col min="9733" max="9733" width="12.25" style="92" customWidth="1"/>
    <col min="9734" max="9971" width="8" style="92"/>
    <col min="9972" max="9972" width="11.5" style="92" customWidth="1"/>
    <col min="9973" max="9973" width="49" style="92" customWidth="1"/>
    <col min="9974" max="9974" width="14" style="92" bestFit="1" customWidth="1"/>
    <col min="9975" max="9975" width="12.25" style="92" customWidth="1"/>
    <col min="9976" max="9976" width="16.5" style="92" bestFit="1" customWidth="1"/>
    <col min="9977" max="9977" width="16.5" style="92" customWidth="1"/>
    <col min="9978" max="9978" width="13.25" style="92" customWidth="1"/>
    <col min="9979" max="9988" width="11.375" style="92" customWidth="1"/>
    <col min="9989" max="9989" width="12.25" style="92" customWidth="1"/>
    <col min="9990" max="10227" width="8" style="92"/>
    <col min="10228" max="10228" width="11.5" style="92" customWidth="1"/>
    <col min="10229" max="10229" width="49" style="92" customWidth="1"/>
    <col min="10230" max="10230" width="14" style="92" bestFit="1" customWidth="1"/>
    <col min="10231" max="10231" width="12.25" style="92" customWidth="1"/>
    <col min="10232" max="10232" width="16.5" style="92" bestFit="1" customWidth="1"/>
    <col min="10233" max="10233" width="16.5" style="92" customWidth="1"/>
    <col min="10234" max="10234" width="13.25" style="92" customWidth="1"/>
    <col min="10235" max="10244" width="11.375" style="92" customWidth="1"/>
    <col min="10245" max="10245" width="12.25" style="92" customWidth="1"/>
    <col min="10246" max="10483" width="8" style="92"/>
    <col min="10484" max="10484" width="11.5" style="92" customWidth="1"/>
    <col min="10485" max="10485" width="49" style="92" customWidth="1"/>
    <col min="10486" max="10486" width="14" style="92" bestFit="1" customWidth="1"/>
    <col min="10487" max="10487" width="12.25" style="92" customWidth="1"/>
    <col min="10488" max="10488" width="16.5" style="92" bestFit="1" customWidth="1"/>
    <col min="10489" max="10489" width="16.5" style="92" customWidth="1"/>
    <col min="10490" max="10490" width="13.25" style="92" customWidth="1"/>
    <col min="10491" max="10500" width="11.375" style="92" customWidth="1"/>
    <col min="10501" max="10501" width="12.25" style="92" customWidth="1"/>
    <col min="10502" max="10739" width="8" style="92"/>
    <col min="10740" max="10740" width="11.5" style="92" customWidth="1"/>
    <col min="10741" max="10741" width="49" style="92" customWidth="1"/>
    <col min="10742" max="10742" width="14" style="92" bestFit="1" customWidth="1"/>
    <col min="10743" max="10743" width="12.25" style="92" customWidth="1"/>
    <col min="10744" max="10744" width="16.5" style="92" bestFit="1" customWidth="1"/>
    <col min="10745" max="10745" width="16.5" style="92" customWidth="1"/>
    <col min="10746" max="10746" width="13.25" style="92" customWidth="1"/>
    <col min="10747" max="10756" width="11.375" style="92" customWidth="1"/>
    <col min="10757" max="10757" width="12.25" style="92" customWidth="1"/>
    <col min="10758" max="10995" width="8" style="92"/>
    <col min="10996" max="10996" width="11.5" style="92" customWidth="1"/>
    <col min="10997" max="10997" width="49" style="92" customWidth="1"/>
    <col min="10998" max="10998" width="14" style="92" bestFit="1" customWidth="1"/>
    <col min="10999" max="10999" width="12.25" style="92" customWidth="1"/>
    <col min="11000" max="11000" width="16.5" style="92" bestFit="1" customWidth="1"/>
    <col min="11001" max="11001" width="16.5" style="92" customWidth="1"/>
    <col min="11002" max="11002" width="13.25" style="92" customWidth="1"/>
    <col min="11003" max="11012" width="11.375" style="92" customWidth="1"/>
    <col min="11013" max="11013" width="12.25" style="92" customWidth="1"/>
    <col min="11014" max="11251" width="8" style="92"/>
    <col min="11252" max="11252" width="11.5" style="92" customWidth="1"/>
    <col min="11253" max="11253" width="49" style="92" customWidth="1"/>
    <col min="11254" max="11254" width="14" style="92" bestFit="1" customWidth="1"/>
    <col min="11255" max="11255" width="12.25" style="92" customWidth="1"/>
    <col min="11256" max="11256" width="16.5" style="92" bestFit="1" customWidth="1"/>
    <col min="11257" max="11257" width="16.5" style="92" customWidth="1"/>
    <col min="11258" max="11258" width="13.25" style="92" customWidth="1"/>
    <col min="11259" max="11268" width="11.375" style="92" customWidth="1"/>
    <col min="11269" max="11269" width="12.25" style="92" customWidth="1"/>
    <col min="11270" max="11507" width="8" style="92"/>
    <col min="11508" max="11508" width="11.5" style="92" customWidth="1"/>
    <col min="11509" max="11509" width="49" style="92" customWidth="1"/>
    <col min="11510" max="11510" width="14" style="92" bestFit="1" customWidth="1"/>
    <col min="11511" max="11511" width="12.25" style="92" customWidth="1"/>
    <col min="11512" max="11512" width="16.5" style="92" bestFit="1" customWidth="1"/>
    <col min="11513" max="11513" width="16.5" style="92" customWidth="1"/>
    <col min="11514" max="11514" width="13.25" style="92" customWidth="1"/>
    <col min="11515" max="11524" width="11.375" style="92" customWidth="1"/>
    <col min="11525" max="11525" width="12.25" style="92" customWidth="1"/>
    <col min="11526" max="11763" width="8" style="92"/>
    <col min="11764" max="11764" width="11.5" style="92" customWidth="1"/>
    <col min="11765" max="11765" width="49" style="92" customWidth="1"/>
    <col min="11766" max="11766" width="14" style="92" bestFit="1" customWidth="1"/>
    <col min="11767" max="11767" width="12.25" style="92" customWidth="1"/>
    <col min="11768" max="11768" width="16.5" style="92" bestFit="1" customWidth="1"/>
    <col min="11769" max="11769" width="16.5" style="92" customWidth="1"/>
    <col min="11770" max="11770" width="13.25" style="92" customWidth="1"/>
    <col min="11771" max="11780" width="11.375" style="92" customWidth="1"/>
    <col min="11781" max="11781" width="12.25" style="92" customWidth="1"/>
    <col min="11782" max="12019" width="8" style="92"/>
    <col min="12020" max="12020" width="11.5" style="92" customWidth="1"/>
    <col min="12021" max="12021" width="49" style="92" customWidth="1"/>
    <col min="12022" max="12022" width="14" style="92" bestFit="1" customWidth="1"/>
    <col min="12023" max="12023" width="12.25" style="92" customWidth="1"/>
    <col min="12024" max="12024" width="16.5" style="92" bestFit="1" customWidth="1"/>
    <col min="12025" max="12025" width="16.5" style="92" customWidth="1"/>
    <col min="12026" max="12026" width="13.25" style="92" customWidth="1"/>
    <col min="12027" max="12036" width="11.375" style="92" customWidth="1"/>
    <col min="12037" max="12037" width="12.25" style="92" customWidth="1"/>
    <col min="12038" max="12275" width="8" style="92"/>
    <col min="12276" max="12276" width="11.5" style="92" customWidth="1"/>
    <col min="12277" max="12277" width="49" style="92" customWidth="1"/>
    <col min="12278" max="12278" width="14" style="92" bestFit="1" customWidth="1"/>
    <col min="12279" max="12279" width="12.25" style="92" customWidth="1"/>
    <col min="12280" max="12280" width="16.5" style="92" bestFit="1" customWidth="1"/>
    <col min="12281" max="12281" width="16.5" style="92" customWidth="1"/>
    <col min="12282" max="12282" width="13.25" style="92" customWidth="1"/>
    <col min="12283" max="12292" width="11.375" style="92" customWidth="1"/>
    <col min="12293" max="12293" width="12.25" style="92" customWidth="1"/>
    <col min="12294" max="12531" width="8" style="92"/>
    <col min="12532" max="12532" width="11.5" style="92" customWidth="1"/>
    <col min="12533" max="12533" width="49" style="92" customWidth="1"/>
    <col min="12534" max="12534" width="14" style="92" bestFit="1" customWidth="1"/>
    <col min="12535" max="12535" width="12.25" style="92" customWidth="1"/>
    <col min="12536" max="12536" width="16.5" style="92" bestFit="1" customWidth="1"/>
    <col min="12537" max="12537" width="16.5" style="92" customWidth="1"/>
    <col min="12538" max="12538" width="13.25" style="92" customWidth="1"/>
    <col min="12539" max="12548" width="11.375" style="92" customWidth="1"/>
    <col min="12549" max="12549" width="12.25" style="92" customWidth="1"/>
    <col min="12550" max="12787" width="8" style="92"/>
    <col min="12788" max="12788" width="11.5" style="92" customWidth="1"/>
    <col min="12789" max="12789" width="49" style="92" customWidth="1"/>
    <col min="12790" max="12790" width="14" style="92" bestFit="1" customWidth="1"/>
    <col min="12791" max="12791" width="12.25" style="92" customWidth="1"/>
    <col min="12792" max="12792" width="16.5" style="92" bestFit="1" customWidth="1"/>
    <col min="12793" max="12793" width="16.5" style="92" customWidth="1"/>
    <col min="12794" max="12794" width="13.25" style="92" customWidth="1"/>
    <col min="12795" max="12804" width="11.375" style="92" customWidth="1"/>
    <col min="12805" max="12805" width="12.25" style="92" customWidth="1"/>
    <col min="12806" max="13043" width="8" style="92"/>
    <col min="13044" max="13044" width="11.5" style="92" customWidth="1"/>
    <col min="13045" max="13045" width="49" style="92" customWidth="1"/>
    <col min="13046" max="13046" width="14" style="92" bestFit="1" customWidth="1"/>
    <col min="13047" max="13047" width="12.25" style="92" customWidth="1"/>
    <col min="13048" max="13048" width="16.5" style="92" bestFit="1" customWidth="1"/>
    <col min="13049" max="13049" width="16.5" style="92" customWidth="1"/>
    <col min="13050" max="13050" width="13.25" style="92" customWidth="1"/>
    <col min="13051" max="13060" width="11.375" style="92" customWidth="1"/>
    <col min="13061" max="13061" width="12.25" style="92" customWidth="1"/>
    <col min="13062" max="13299" width="8" style="92"/>
    <col min="13300" max="13300" width="11.5" style="92" customWidth="1"/>
    <col min="13301" max="13301" width="49" style="92" customWidth="1"/>
    <col min="13302" max="13302" width="14" style="92" bestFit="1" customWidth="1"/>
    <col min="13303" max="13303" width="12.25" style="92" customWidth="1"/>
    <col min="13304" max="13304" width="16.5" style="92" bestFit="1" customWidth="1"/>
    <col min="13305" max="13305" width="16.5" style="92" customWidth="1"/>
    <col min="13306" max="13306" width="13.25" style="92" customWidth="1"/>
    <col min="13307" max="13316" width="11.375" style="92" customWidth="1"/>
    <col min="13317" max="13317" width="12.25" style="92" customWidth="1"/>
    <col min="13318" max="13555" width="8" style="92"/>
    <col min="13556" max="13556" width="11.5" style="92" customWidth="1"/>
    <col min="13557" max="13557" width="49" style="92" customWidth="1"/>
    <col min="13558" max="13558" width="14" style="92" bestFit="1" customWidth="1"/>
    <col min="13559" max="13559" width="12.25" style="92" customWidth="1"/>
    <col min="13560" max="13560" width="16.5" style="92" bestFit="1" customWidth="1"/>
    <col min="13561" max="13561" width="16.5" style="92" customWidth="1"/>
    <col min="13562" max="13562" width="13.25" style="92" customWidth="1"/>
    <col min="13563" max="13572" width="11.375" style="92" customWidth="1"/>
    <col min="13573" max="13573" width="12.25" style="92" customWidth="1"/>
    <col min="13574" max="13811" width="8" style="92"/>
    <col min="13812" max="13812" width="11.5" style="92" customWidth="1"/>
    <col min="13813" max="13813" width="49" style="92" customWidth="1"/>
    <col min="13814" max="13814" width="14" style="92" bestFit="1" customWidth="1"/>
    <col min="13815" max="13815" width="12.25" style="92" customWidth="1"/>
    <col min="13816" max="13816" width="16.5" style="92" bestFit="1" customWidth="1"/>
    <col min="13817" max="13817" width="16.5" style="92" customWidth="1"/>
    <col min="13818" max="13818" width="13.25" style="92" customWidth="1"/>
    <col min="13819" max="13828" width="11.375" style="92" customWidth="1"/>
    <col min="13829" max="13829" width="12.25" style="92" customWidth="1"/>
    <col min="13830" max="14067" width="8" style="92"/>
    <col min="14068" max="14068" width="11.5" style="92" customWidth="1"/>
    <col min="14069" max="14069" width="49" style="92" customWidth="1"/>
    <col min="14070" max="14070" width="14" style="92" bestFit="1" customWidth="1"/>
    <col min="14071" max="14071" width="12.25" style="92" customWidth="1"/>
    <col min="14072" max="14072" width="16.5" style="92" bestFit="1" customWidth="1"/>
    <col min="14073" max="14073" width="16.5" style="92" customWidth="1"/>
    <col min="14074" max="14074" width="13.25" style="92" customWidth="1"/>
    <col min="14075" max="14084" width="11.375" style="92" customWidth="1"/>
    <col min="14085" max="14085" width="12.25" style="92" customWidth="1"/>
    <col min="14086" max="14323" width="8" style="92"/>
    <col min="14324" max="14324" width="11.5" style="92" customWidth="1"/>
    <col min="14325" max="14325" width="49" style="92" customWidth="1"/>
    <col min="14326" max="14326" width="14" style="92" bestFit="1" customWidth="1"/>
    <col min="14327" max="14327" width="12.25" style="92" customWidth="1"/>
    <col min="14328" max="14328" width="16.5" style="92" bestFit="1" customWidth="1"/>
    <col min="14329" max="14329" width="16.5" style="92" customWidth="1"/>
    <col min="14330" max="14330" width="13.25" style="92" customWidth="1"/>
    <col min="14331" max="14340" width="11.375" style="92" customWidth="1"/>
    <col min="14341" max="14341" width="12.25" style="92" customWidth="1"/>
    <col min="14342" max="14579" width="8" style="92"/>
    <col min="14580" max="14580" width="11.5" style="92" customWidth="1"/>
    <col min="14581" max="14581" width="49" style="92" customWidth="1"/>
    <col min="14582" max="14582" width="14" style="92" bestFit="1" customWidth="1"/>
    <col min="14583" max="14583" width="12.25" style="92" customWidth="1"/>
    <col min="14584" max="14584" width="16.5" style="92" bestFit="1" customWidth="1"/>
    <col min="14585" max="14585" width="16.5" style="92" customWidth="1"/>
    <col min="14586" max="14586" width="13.25" style="92" customWidth="1"/>
    <col min="14587" max="14596" width="11.375" style="92" customWidth="1"/>
    <col min="14597" max="14597" width="12.25" style="92" customWidth="1"/>
    <col min="14598" max="14835" width="8" style="92"/>
    <col min="14836" max="14836" width="11.5" style="92" customWidth="1"/>
    <col min="14837" max="14837" width="49" style="92" customWidth="1"/>
    <col min="14838" max="14838" width="14" style="92" bestFit="1" customWidth="1"/>
    <col min="14839" max="14839" width="12.25" style="92" customWidth="1"/>
    <col min="14840" max="14840" width="16.5" style="92" bestFit="1" customWidth="1"/>
    <col min="14841" max="14841" width="16.5" style="92" customWidth="1"/>
    <col min="14842" max="14842" width="13.25" style="92" customWidth="1"/>
    <col min="14843" max="14852" width="11.375" style="92" customWidth="1"/>
    <col min="14853" max="14853" width="12.25" style="92" customWidth="1"/>
    <col min="14854" max="15091" width="8" style="92"/>
    <col min="15092" max="15092" width="11.5" style="92" customWidth="1"/>
    <col min="15093" max="15093" width="49" style="92" customWidth="1"/>
    <col min="15094" max="15094" width="14" style="92" bestFit="1" customWidth="1"/>
    <col min="15095" max="15095" width="12.25" style="92" customWidth="1"/>
    <col min="15096" max="15096" width="16.5" style="92" bestFit="1" customWidth="1"/>
    <col min="15097" max="15097" width="16.5" style="92" customWidth="1"/>
    <col min="15098" max="15098" width="13.25" style="92" customWidth="1"/>
    <col min="15099" max="15108" width="11.375" style="92" customWidth="1"/>
    <col min="15109" max="15109" width="12.25" style="92" customWidth="1"/>
    <col min="15110" max="15347" width="8" style="92"/>
    <col min="15348" max="15348" width="11.5" style="92" customWidth="1"/>
    <col min="15349" max="15349" width="49" style="92" customWidth="1"/>
    <col min="15350" max="15350" width="14" style="92" bestFit="1" customWidth="1"/>
    <col min="15351" max="15351" width="12.25" style="92" customWidth="1"/>
    <col min="15352" max="15352" width="16.5" style="92" bestFit="1" customWidth="1"/>
    <col min="15353" max="15353" width="16.5" style="92" customWidth="1"/>
    <col min="15354" max="15354" width="13.25" style="92" customWidth="1"/>
    <col min="15355" max="15364" width="11.375" style="92" customWidth="1"/>
    <col min="15365" max="15365" width="12.25" style="92" customWidth="1"/>
    <col min="15366" max="15603" width="8" style="92"/>
    <col min="15604" max="15604" width="11.5" style="92" customWidth="1"/>
    <col min="15605" max="15605" width="49" style="92" customWidth="1"/>
    <col min="15606" max="15606" width="14" style="92" bestFit="1" customWidth="1"/>
    <col min="15607" max="15607" width="12.25" style="92" customWidth="1"/>
    <col min="15608" max="15608" width="16.5" style="92" bestFit="1" customWidth="1"/>
    <col min="15609" max="15609" width="16.5" style="92" customWidth="1"/>
    <col min="15610" max="15610" width="13.25" style="92" customWidth="1"/>
    <col min="15611" max="15620" width="11.375" style="92" customWidth="1"/>
    <col min="15621" max="15621" width="12.25" style="92" customWidth="1"/>
    <col min="15622" max="15859" width="8" style="92"/>
    <col min="15860" max="15860" width="11.5" style="92" customWidth="1"/>
    <col min="15861" max="15861" width="49" style="92" customWidth="1"/>
    <col min="15862" max="15862" width="14" style="92" bestFit="1" customWidth="1"/>
    <col min="15863" max="15863" width="12.25" style="92" customWidth="1"/>
    <col min="15864" max="15864" width="16.5" style="92" bestFit="1" customWidth="1"/>
    <col min="15865" max="15865" width="16.5" style="92" customWidth="1"/>
    <col min="15866" max="15866" width="13.25" style="92" customWidth="1"/>
    <col min="15867" max="15876" width="11.375" style="92" customWidth="1"/>
    <col min="15877" max="15877" width="12.25" style="92" customWidth="1"/>
    <col min="15878" max="16115" width="8" style="92"/>
    <col min="16116" max="16116" width="11.5" style="92" customWidth="1"/>
    <col min="16117" max="16117" width="49" style="92" customWidth="1"/>
    <col min="16118" max="16118" width="14" style="92" bestFit="1" customWidth="1"/>
    <col min="16119" max="16119" width="12.25" style="92" customWidth="1"/>
    <col min="16120" max="16120" width="16.5" style="92" bestFit="1" customWidth="1"/>
    <col min="16121" max="16121" width="16.5" style="92" customWidth="1"/>
    <col min="16122" max="16122" width="13.25" style="92" customWidth="1"/>
    <col min="16123" max="16132" width="11.375" style="92" customWidth="1"/>
    <col min="16133" max="16133" width="12.25" style="92" customWidth="1"/>
    <col min="16134" max="16384" width="8" style="92"/>
  </cols>
  <sheetData>
    <row r="1" spans="1:16384" s="1871" customFormat="1" ht="26.25">
      <c r="A1" s="1706" t="str">
        <f ca="1">VLOOKUP(LEFT(RIGHT(CELL("filename",A1),LEN(CELL("filename",A1))-FIND("]",CELL("filename",A1))),1)*1,Index!$B$8:$C$90,2,FALSE)</f>
        <v>Capex</v>
      </c>
      <c r="B1" s="1810"/>
      <c r="C1" s="1706"/>
      <c r="D1" s="1869"/>
      <c r="E1" s="1869"/>
      <c r="F1" s="1869"/>
      <c r="G1" s="2373"/>
      <c r="H1" s="1869"/>
      <c r="I1" s="1870"/>
      <c r="J1" s="1870"/>
      <c r="K1" s="1870"/>
      <c r="L1" s="1870"/>
      <c r="M1" s="1870"/>
      <c r="N1" s="1870"/>
      <c r="O1" s="1870"/>
      <c r="P1" s="1870"/>
      <c r="Q1" s="1870"/>
      <c r="R1" s="1870"/>
      <c r="S1" s="1870"/>
      <c r="T1" s="1870"/>
      <c r="U1" s="1870"/>
      <c r="V1" s="1870"/>
      <c r="W1" s="1870"/>
      <c r="X1" s="1870"/>
      <c r="Y1" s="1870"/>
      <c r="Z1" s="1870"/>
      <c r="AA1" s="1870"/>
      <c r="AB1" s="1870"/>
      <c r="AC1" s="1870"/>
      <c r="AD1" s="1870"/>
      <c r="AE1" s="1870"/>
      <c r="AF1" s="1870"/>
      <c r="AG1" s="1870"/>
      <c r="AH1" s="1870"/>
      <c r="AI1" s="1870"/>
      <c r="AJ1" s="1870"/>
      <c r="AK1" s="1870"/>
      <c r="AL1" s="1870"/>
      <c r="AM1" s="1870"/>
      <c r="AN1" s="1870"/>
      <c r="AO1" s="1870"/>
      <c r="AP1" s="1870"/>
      <c r="AQ1" s="1870"/>
      <c r="AR1" s="1870"/>
      <c r="AS1" s="1870"/>
      <c r="AT1" s="1870"/>
      <c r="AU1" s="1870"/>
      <c r="AV1" s="1870"/>
      <c r="AW1" s="1870"/>
      <c r="AX1" s="1870"/>
      <c r="AY1" s="1870"/>
      <c r="AZ1" s="1870"/>
      <c r="BA1" s="1870"/>
      <c r="BB1" s="1870"/>
      <c r="BC1" s="1870"/>
      <c r="BD1" s="1870"/>
      <c r="BE1" s="1870"/>
      <c r="BF1" s="1870"/>
      <c r="BG1" s="1870"/>
      <c r="BH1" s="1870"/>
      <c r="BI1" s="1870"/>
      <c r="BJ1" s="1870"/>
      <c r="BK1" s="1870"/>
      <c r="BL1" s="1870"/>
      <c r="BM1" s="1870"/>
      <c r="BN1" s="1870"/>
      <c r="BO1" s="1870"/>
      <c r="BP1" s="1870"/>
      <c r="BQ1" s="1870"/>
      <c r="BR1" s="1870"/>
      <c r="BS1" s="1870"/>
      <c r="BT1" s="1870"/>
      <c r="BU1" s="1870"/>
      <c r="BV1" s="1870"/>
      <c r="BW1" s="1870"/>
      <c r="BX1" s="1870"/>
      <c r="BY1" s="1870"/>
      <c r="BZ1" s="1870"/>
      <c r="CA1" s="1870"/>
      <c r="CB1" s="1870"/>
      <c r="CC1" s="1870"/>
      <c r="CD1" s="1870"/>
      <c r="CE1" s="1870"/>
      <c r="CF1" s="1870"/>
      <c r="CG1" s="1870"/>
      <c r="CH1" s="1870"/>
      <c r="CI1" s="1870"/>
      <c r="CJ1" s="1870"/>
      <c r="CK1" s="1870"/>
      <c r="CL1" s="1870"/>
      <c r="CM1" s="1870"/>
      <c r="CN1" s="1870"/>
      <c r="CO1" s="1870"/>
      <c r="CP1" s="1870"/>
      <c r="CQ1" s="1870"/>
      <c r="CR1" s="1870"/>
      <c r="CS1" s="1870"/>
      <c r="CT1" s="1870"/>
      <c r="CU1" s="1870"/>
      <c r="CV1" s="1870"/>
      <c r="CW1" s="1870"/>
      <c r="CX1" s="1870"/>
      <c r="CY1" s="1870"/>
      <c r="CZ1" s="1870"/>
      <c r="DA1" s="1870"/>
      <c r="DB1" s="1870"/>
      <c r="DC1" s="1870"/>
      <c r="DD1" s="1870"/>
      <c r="DE1" s="1870"/>
      <c r="DF1" s="1870"/>
      <c r="DG1" s="1870"/>
      <c r="DH1" s="1870"/>
      <c r="DI1" s="1870"/>
      <c r="DJ1" s="1870"/>
      <c r="DK1" s="1870"/>
      <c r="DL1" s="1870"/>
      <c r="DM1" s="1870"/>
      <c r="DN1" s="1870"/>
      <c r="DO1" s="1870"/>
      <c r="DP1" s="1870"/>
      <c r="DQ1" s="1870"/>
      <c r="DR1" s="1870"/>
      <c r="DS1" s="1870"/>
      <c r="DT1" s="1870"/>
      <c r="DU1" s="1870"/>
      <c r="DV1" s="1870"/>
      <c r="DW1" s="1870"/>
      <c r="DX1" s="1870"/>
      <c r="DY1" s="1870"/>
      <c r="DZ1" s="1870"/>
      <c r="EA1" s="1870"/>
      <c r="EB1" s="1870"/>
      <c r="EC1" s="1870"/>
      <c r="ED1" s="1870"/>
      <c r="EE1" s="1870"/>
      <c r="EF1" s="1870"/>
      <c r="EG1" s="1870"/>
      <c r="EH1" s="1870"/>
      <c r="EI1" s="1870"/>
      <c r="EJ1" s="1870"/>
      <c r="EK1" s="1870"/>
      <c r="EL1" s="1870"/>
      <c r="EM1" s="1870"/>
      <c r="EN1" s="1870"/>
      <c r="EO1" s="1870"/>
      <c r="EP1" s="1870"/>
      <c r="EQ1" s="1870"/>
      <c r="ER1" s="1870"/>
      <c r="ES1" s="1870"/>
      <c r="ET1" s="1870"/>
      <c r="EU1" s="1870"/>
      <c r="EV1" s="1870"/>
      <c r="EW1" s="1870"/>
      <c r="EX1" s="1870"/>
      <c r="EY1" s="1870"/>
      <c r="EZ1" s="1870"/>
      <c r="FA1" s="1870"/>
      <c r="FB1" s="1870"/>
      <c r="FC1" s="1870"/>
      <c r="FD1" s="1870"/>
      <c r="FE1" s="1870"/>
      <c r="FF1" s="1870"/>
      <c r="FG1" s="1870"/>
      <c r="FH1" s="1870"/>
      <c r="FI1" s="1870"/>
      <c r="FJ1" s="1870"/>
      <c r="FK1" s="1870"/>
      <c r="FL1" s="1870"/>
      <c r="FM1" s="1870"/>
      <c r="FN1" s="1870"/>
      <c r="FO1" s="1870"/>
      <c r="FP1" s="1870"/>
      <c r="FQ1" s="1870"/>
      <c r="FR1" s="1870"/>
      <c r="FS1" s="1870"/>
      <c r="FT1" s="1870"/>
      <c r="FU1" s="1870"/>
      <c r="FV1" s="1870"/>
      <c r="FW1" s="1870"/>
      <c r="FX1" s="1870"/>
      <c r="FY1" s="1870"/>
      <c r="FZ1" s="1870"/>
      <c r="GA1" s="1870"/>
      <c r="GB1" s="1870"/>
      <c r="GC1" s="1870"/>
      <c r="GD1" s="1870"/>
      <c r="GE1" s="1870"/>
      <c r="GF1" s="1870"/>
      <c r="GG1" s="1870"/>
      <c r="GH1" s="1870"/>
      <c r="GI1" s="1870"/>
      <c r="GJ1" s="1870"/>
      <c r="GK1" s="1870"/>
      <c r="GL1" s="1870"/>
      <c r="GM1" s="1870"/>
      <c r="GN1" s="1870"/>
      <c r="GO1" s="1870"/>
      <c r="GP1" s="1870"/>
      <c r="GQ1" s="1870"/>
      <c r="GR1" s="1870"/>
      <c r="GS1" s="1870"/>
      <c r="GT1" s="1870"/>
      <c r="GU1" s="1870"/>
      <c r="GV1" s="1870"/>
      <c r="GW1" s="1870"/>
      <c r="GX1" s="1870"/>
      <c r="GY1" s="1870"/>
      <c r="GZ1" s="1870"/>
      <c r="HA1" s="1870"/>
      <c r="HB1" s="1870"/>
      <c r="HC1" s="1870"/>
      <c r="HD1" s="1870"/>
      <c r="HE1" s="1870"/>
      <c r="HF1" s="1870"/>
      <c r="HG1" s="1870"/>
      <c r="HH1" s="1870"/>
      <c r="HI1" s="1870"/>
      <c r="HJ1" s="1870"/>
      <c r="HK1" s="1870"/>
      <c r="HL1" s="1870"/>
      <c r="HM1" s="1870"/>
      <c r="HN1" s="1870"/>
      <c r="HO1" s="1870"/>
      <c r="HP1" s="1870"/>
      <c r="HQ1" s="1870"/>
      <c r="HR1" s="1870"/>
      <c r="HS1" s="1870"/>
      <c r="HT1" s="1870"/>
      <c r="HU1" s="1870"/>
      <c r="HV1" s="1870"/>
      <c r="HW1" s="1870"/>
      <c r="HX1" s="1870"/>
      <c r="HY1" s="1870"/>
      <c r="HZ1" s="1870"/>
      <c r="IA1" s="1870"/>
      <c r="IB1" s="1870"/>
      <c r="IC1" s="1870"/>
      <c r="ID1" s="1870"/>
      <c r="IE1" s="1870"/>
      <c r="IF1" s="1870"/>
      <c r="IG1" s="1870"/>
      <c r="IH1" s="1870"/>
      <c r="II1" s="1870"/>
      <c r="IJ1" s="1870"/>
      <c r="IK1" s="1870"/>
      <c r="IL1" s="1870"/>
      <c r="IM1" s="1870"/>
      <c r="IN1" s="1870"/>
      <c r="IO1" s="1870"/>
      <c r="IP1" s="1870"/>
      <c r="IQ1" s="1870"/>
      <c r="IR1" s="1870"/>
      <c r="IS1" s="1870"/>
      <c r="IT1" s="1870"/>
      <c r="IU1" s="1870"/>
      <c r="IV1" s="1870"/>
      <c r="IW1" s="1870"/>
      <c r="IX1" s="1870"/>
      <c r="IY1" s="1870"/>
      <c r="IZ1" s="1870"/>
      <c r="JA1" s="1870"/>
      <c r="JB1" s="1870"/>
      <c r="JC1" s="1870"/>
      <c r="JD1" s="1870"/>
      <c r="JE1" s="1870"/>
      <c r="JF1" s="1870"/>
      <c r="JG1" s="1870"/>
      <c r="JH1" s="1870"/>
      <c r="JI1" s="1870"/>
      <c r="JJ1" s="1870"/>
      <c r="JK1" s="1870"/>
      <c r="JL1" s="1870"/>
      <c r="JM1" s="1870"/>
      <c r="JN1" s="1870"/>
      <c r="JO1" s="1870"/>
      <c r="JP1" s="1870"/>
      <c r="JQ1" s="1870"/>
      <c r="JR1" s="1870"/>
      <c r="JS1" s="1870"/>
      <c r="JT1" s="1870"/>
      <c r="JU1" s="1870"/>
      <c r="JV1" s="1870"/>
      <c r="JW1" s="1870"/>
      <c r="JX1" s="1870"/>
      <c r="JY1" s="1870"/>
      <c r="JZ1" s="1870"/>
      <c r="KA1" s="1870"/>
      <c r="KB1" s="1870"/>
      <c r="KC1" s="1870"/>
      <c r="KD1" s="1870"/>
      <c r="KE1" s="1870"/>
      <c r="KF1" s="1870"/>
      <c r="KG1" s="1870"/>
      <c r="KH1" s="1870"/>
      <c r="KI1" s="1870"/>
      <c r="KJ1" s="1870"/>
      <c r="KK1" s="1870"/>
      <c r="KL1" s="1870"/>
      <c r="KM1" s="1870"/>
      <c r="KN1" s="1870"/>
      <c r="KO1" s="1870"/>
      <c r="KP1" s="1870"/>
      <c r="KQ1" s="1870"/>
      <c r="KR1" s="1870"/>
      <c r="KS1" s="1870"/>
      <c r="KT1" s="1870"/>
      <c r="KU1" s="1870"/>
      <c r="KV1" s="1870"/>
      <c r="KW1" s="1870"/>
      <c r="KX1" s="1870"/>
      <c r="KY1" s="1870"/>
      <c r="KZ1" s="1870"/>
      <c r="LA1" s="1870"/>
      <c r="LB1" s="1870"/>
      <c r="LC1" s="1870"/>
      <c r="LD1" s="1870"/>
      <c r="LE1" s="1870"/>
      <c r="LF1" s="1870"/>
      <c r="LG1" s="1870"/>
      <c r="LH1" s="1870"/>
      <c r="LI1" s="1870"/>
      <c r="LJ1" s="1870"/>
      <c r="LK1" s="1870"/>
      <c r="LL1" s="1870"/>
      <c r="LM1" s="1870"/>
      <c r="LN1" s="1870"/>
      <c r="LO1" s="1870"/>
      <c r="LP1" s="1870"/>
      <c r="LQ1" s="1870"/>
      <c r="LR1" s="1870"/>
      <c r="LS1" s="1870"/>
      <c r="LT1" s="1870"/>
      <c r="LU1" s="1870"/>
      <c r="LV1" s="1870"/>
      <c r="LW1" s="1870"/>
      <c r="LX1" s="1870"/>
      <c r="LY1" s="1870"/>
      <c r="LZ1" s="1870"/>
      <c r="MA1" s="1870"/>
      <c r="MB1" s="1870"/>
      <c r="MC1" s="1870"/>
      <c r="MD1" s="1870"/>
      <c r="ME1" s="1870"/>
      <c r="MF1" s="1870"/>
      <c r="MG1" s="1870"/>
      <c r="MH1" s="1870"/>
      <c r="MI1" s="1870"/>
      <c r="MJ1" s="1870"/>
      <c r="MK1" s="1870"/>
      <c r="ML1" s="1870"/>
      <c r="MM1" s="1870"/>
      <c r="MN1" s="1870"/>
      <c r="MO1" s="1870"/>
      <c r="MP1" s="1870"/>
      <c r="MQ1" s="1870"/>
      <c r="MR1" s="1870"/>
      <c r="MS1" s="1870"/>
      <c r="MT1" s="1870"/>
      <c r="MU1" s="1870"/>
      <c r="MV1" s="1870"/>
      <c r="MW1" s="1870"/>
      <c r="MX1" s="1870"/>
      <c r="MY1" s="1870"/>
      <c r="MZ1" s="1870"/>
      <c r="NA1" s="1870"/>
      <c r="NB1" s="1870"/>
      <c r="NC1" s="1870"/>
      <c r="ND1" s="1870"/>
      <c r="NE1" s="1870"/>
      <c r="NF1" s="1870"/>
      <c r="NG1" s="1870"/>
      <c r="NH1" s="1870"/>
      <c r="NI1" s="1870"/>
      <c r="NJ1" s="1870"/>
      <c r="NK1" s="1870"/>
      <c r="NL1" s="1870"/>
      <c r="NM1" s="1870"/>
      <c r="NN1" s="1870"/>
      <c r="NO1" s="1870"/>
      <c r="NP1" s="1870"/>
      <c r="NQ1" s="1870"/>
      <c r="NR1" s="1870"/>
      <c r="NS1" s="1870"/>
      <c r="NT1" s="1870"/>
      <c r="NU1" s="1870"/>
      <c r="NV1" s="1870"/>
      <c r="NW1" s="1870"/>
      <c r="NX1" s="1870"/>
      <c r="NY1" s="1870"/>
      <c r="NZ1" s="1870"/>
      <c r="OA1" s="1870"/>
      <c r="OB1" s="1870"/>
      <c r="OC1" s="1870"/>
      <c r="OD1" s="1870"/>
      <c r="OE1" s="1870"/>
      <c r="OF1" s="1870"/>
      <c r="OG1" s="1870"/>
      <c r="OH1" s="1870"/>
      <c r="OI1" s="1870"/>
      <c r="OJ1" s="1870"/>
      <c r="OK1" s="1870"/>
      <c r="OL1" s="1870"/>
      <c r="OM1" s="1870"/>
      <c r="ON1" s="1870"/>
      <c r="OO1" s="1870"/>
      <c r="OP1" s="1870"/>
      <c r="OQ1" s="1870"/>
      <c r="OR1" s="1870"/>
      <c r="OS1" s="1870"/>
      <c r="OT1" s="1870"/>
      <c r="OU1" s="1870"/>
      <c r="OV1" s="1870"/>
      <c r="OW1" s="1870"/>
      <c r="OX1" s="1870"/>
      <c r="OY1" s="1870"/>
      <c r="OZ1" s="1870"/>
      <c r="PA1" s="1870"/>
      <c r="PB1" s="1870"/>
      <c r="PC1" s="1870"/>
      <c r="PD1" s="1870"/>
      <c r="PE1" s="1870"/>
      <c r="PF1" s="1870"/>
      <c r="PG1" s="1870"/>
      <c r="PH1" s="1870"/>
      <c r="PI1" s="1870"/>
      <c r="PJ1" s="1870"/>
      <c r="PK1" s="1870"/>
      <c r="PL1" s="1870"/>
      <c r="PM1" s="1870"/>
      <c r="PN1" s="1870"/>
      <c r="PO1" s="1870"/>
      <c r="PP1" s="1870"/>
      <c r="PQ1" s="1870"/>
      <c r="PR1" s="1870"/>
      <c r="PS1" s="1870"/>
      <c r="PT1" s="1870"/>
      <c r="PU1" s="1870"/>
      <c r="PV1" s="1870"/>
      <c r="PW1" s="1870"/>
      <c r="PX1" s="1870"/>
      <c r="PY1" s="1870"/>
      <c r="PZ1" s="1870"/>
      <c r="QA1" s="1870"/>
      <c r="QB1" s="1870"/>
      <c r="QC1" s="1870"/>
      <c r="QD1" s="1870"/>
      <c r="QE1" s="1870"/>
      <c r="QF1" s="1870"/>
      <c r="QG1" s="1870"/>
      <c r="QH1" s="1870"/>
      <c r="QI1" s="1870"/>
      <c r="QJ1" s="1870"/>
      <c r="QK1" s="1870"/>
      <c r="QL1" s="1870"/>
      <c r="QM1" s="1870"/>
      <c r="QN1" s="1870"/>
      <c r="QO1" s="1870"/>
      <c r="QP1" s="1870"/>
      <c r="QQ1" s="1870"/>
      <c r="QR1" s="1870"/>
      <c r="QS1" s="1870"/>
      <c r="QT1" s="1870"/>
      <c r="QU1" s="1870"/>
      <c r="QV1" s="1870"/>
      <c r="QW1" s="1870"/>
      <c r="QX1" s="1870"/>
      <c r="QY1" s="1870"/>
      <c r="QZ1" s="1870"/>
      <c r="RA1" s="1870"/>
      <c r="RB1" s="1870"/>
      <c r="RC1" s="1870"/>
      <c r="RD1" s="1870"/>
      <c r="RE1" s="1870"/>
      <c r="RF1" s="1870"/>
      <c r="RG1" s="1870"/>
      <c r="RH1" s="1870"/>
      <c r="RI1" s="1870"/>
      <c r="RJ1" s="1870"/>
      <c r="RK1" s="1870"/>
      <c r="RL1" s="1870"/>
      <c r="RM1" s="1870"/>
      <c r="RN1" s="1870"/>
      <c r="RO1" s="1870"/>
      <c r="RP1" s="1870"/>
      <c r="RQ1" s="1870"/>
      <c r="RR1" s="1870"/>
      <c r="RS1" s="1870"/>
      <c r="RT1" s="1870"/>
      <c r="RU1" s="1870"/>
      <c r="RV1" s="1870"/>
      <c r="RW1" s="1870"/>
      <c r="RX1" s="1870"/>
      <c r="RY1" s="1870"/>
      <c r="RZ1" s="1870"/>
      <c r="SA1" s="1870"/>
      <c r="SB1" s="1870"/>
      <c r="SC1" s="1870"/>
      <c r="SD1" s="1870"/>
      <c r="SE1" s="1870"/>
      <c r="SF1" s="1870"/>
      <c r="SG1" s="1870"/>
      <c r="SH1" s="1870"/>
      <c r="SI1" s="1870"/>
      <c r="SJ1" s="1870"/>
      <c r="SK1" s="1870"/>
      <c r="SL1" s="1870"/>
      <c r="SM1" s="1870"/>
      <c r="SN1" s="1870"/>
      <c r="SO1" s="1870"/>
      <c r="SP1" s="1870"/>
      <c r="SQ1" s="1870"/>
      <c r="SR1" s="1870"/>
      <c r="SS1" s="1870"/>
      <c r="ST1" s="1870"/>
      <c r="SU1" s="1870"/>
      <c r="SV1" s="1870"/>
      <c r="SW1" s="1870"/>
      <c r="SX1" s="1870"/>
      <c r="SY1" s="1870"/>
      <c r="SZ1" s="1870"/>
      <c r="TA1" s="1870"/>
      <c r="TB1" s="1870"/>
      <c r="TC1" s="1870"/>
      <c r="TD1" s="1870"/>
      <c r="TE1" s="1870"/>
      <c r="TF1" s="1870"/>
      <c r="TG1" s="1870"/>
      <c r="TH1" s="1870"/>
      <c r="TI1" s="1870"/>
      <c r="TJ1" s="1870"/>
      <c r="TK1" s="1870"/>
      <c r="TL1" s="1870"/>
      <c r="TM1" s="1870"/>
      <c r="TN1" s="1870"/>
      <c r="TO1" s="1870"/>
      <c r="TP1" s="1870"/>
      <c r="TQ1" s="1870"/>
      <c r="TR1" s="1870"/>
      <c r="TS1" s="1870"/>
      <c r="TT1" s="1870"/>
      <c r="TU1" s="1870"/>
      <c r="TV1" s="1870"/>
      <c r="TW1" s="1870"/>
      <c r="TX1" s="1870"/>
      <c r="TY1" s="1870"/>
      <c r="TZ1" s="1870"/>
      <c r="UA1" s="1870"/>
      <c r="UB1" s="1870"/>
      <c r="UC1" s="1870"/>
      <c r="UD1" s="1870"/>
      <c r="UE1" s="1870"/>
      <c r="UF1" s="1870"/>
      <c r="UG1" s="1870"/>
      <c r="UH1" s="1870"/>
      <c r="UI1" s="1870"/>
      <c r="UJ1" s="1870"/>
      <c r="UK1" s="1870"/>
      <c r="UL1" s="1870"/>
      <c r="UM1" s="1870"/>
      <c r="UN1" s="1870"/>
      <c r="UO1" s="1870"/>
      <c r="UP1" s="1870"/>
      <c r="UQ1" s="1870"/>
      <c r="UR1" s="1870"/>
      <c r="US1" s="1870"/>
      <c r="UT1" s="1870"/>
      <c r="UU1" s="1870"/>
      <c r="UV1" s="1870"/>
      <c r="UW1" s="1870"/>
      <c r="UX1" s="1870"/>
      <c r="UY1" s="1870"/>
      <c r="UZ1" s="1870"/>
      <c r="VA1" s="1870"/>
      <c r="VB1" s="1870"/>
      <c r="VC1" s="1870"/>
      <c r="VD1" s="1870"/>
      <c r="VE1" s="1870"/>
      <c r="VF1" s="1870"/>
      <c r="VG1" s="1870"/>
      <c r="VH1" s="1870"/>
      <c r="VI1" s="1870"/>
      <c r="VJ1" s="1870"/>
      <c r="VK1" s="1870"/>
      <c r="VL1" s="1870"/>
      <c r="VM1" s="1870"/>
      <c r="VN1" s="1870"/>
      <c r="VO1" s="1870"/>
      <c r="VP1" s="1870"/>
      <c r="VQ1" s="1870"/>
      <c r="VR1" s="1870"/>
      <c r="VS1" s="1870"/>
      <c r="VT1" s="1870"/>
      <c r="VU1" s="1870"/>
      <c r="VV1" s="1870"/>
      <c r="VW1" s="1870"/>
      <c r="VX1" s="1870"/>
      <c r="VY1" s="1870"/>
      <c r="VZ1" s="1870"/>
      <c r="WA1" s="1870"/>
      <c r="WB1" s="1870"/>
      <c r="WC1" s="1870"/>
      <c r="WD1" s="1870"/>
      <c r="WE1" s="1870"/>
      <c r="WF1" s="1870"/>
      <c r="WG1" s="1870"/>
      <c r="WH1" s="1870"/>
      <c r="WI1" s="1870"/>
      <c r="WJ1" s="1870"/>
      <c r="WK1" s="1870"/>
      <c r="WL1" s="1870"/>
      <c r="WM1" s="1870"/>
      <c r="WN1" s="1870"/>
      <c r="WO1" s="1870"/>
      <c r="WP1" s="1870"/>
      <c r="WQ1" s="1870"/>
      <c r="WR1" s="1870"/>
      <c r="WS1" s="1870"/>
      <c r="WT1" s="1870"/>
      <c r="WU1" s="1870"/>
      <c r="WV1" s="1870"/>
      <c r="WW1" s="1870"/>
      <c r="WX1" s="1870"/>
      <c r="WY1" s="1870"/>
      <c r="WZ1" s="1870"/>
      <c r="XA1" s="1870"/>
      <c r="XB1" s="1870"/>
      <c r="XC1" s="1870"/>
      <c r="XD1" s="1870"/>
      <c r="XE1" s="1870"/>
      <c r="XF1" s="1870"/>
      <c r="XG1" s="1870"/>
      <c r="XH1" s="1870"/>
      <c r="XI1" s="1870"/>
      <c r="XJ1" s="1870"/>
      <c r="XK1" s="1870"/>
      <c r="XL1" s="1870"/>
      <c r="XM1" s="1870"/>
      <c r="XN1" s="1870"/>
      <c r="XO1" s="1870"/>
      <c r="XP1" s="1870"/>
      <c r="XQ1" s="1870"/>
      <c r="XR1" s="1870"/>
      <c r="XS1" s="1870"/>
      <c r="XT1" s="1870"/>
      <c r="XU1" s="1870"/>
      <c r="XV1" s="1870"/>
      <c r="XW1" s="1870"/>
      <c r="XX1" s="1870"/>
      <c r="XY1" s="1870"/>
      <c r="XZ1" s="1870"/>
      <c r="YA1" s="1870"/>
      <c r="YB1" s="1870"/>
      <c r="YC1" s="1870"/>
      <c r="YD1" s="1870"/>
      <c r="YE1" s="1870"/>
      <c r="YF1" s="1870"/>
      <c r="YG1" s="1870"/>
      <c r="YH1" s="1870"/>
      <c r="YI1" s="1870"/>
      <c r="YJ1" s="1870"/>
      <c r="YK1" s="1870"/>
      <c r="YL1" s="1870"/>
      <c r="YM1" s="1870"/>
      <c r="YN1" s="1870"/>
      <c r="YO1" s="1870"/>
      <c r="YP1" s="1870"/>
      <c r="YQ1" s="1870"/>
      <c r="YR1" s="1870"/>
      <c r="YS1" s="1870"/>
      <c r="YT1" s="1870"/>
      <c r="YU1" s="1870"/>
      <c r="YV1" s="1870"/>
      <c r="YW1" s="1870"/>
      <c r="YX1" s="1870"/>
      <c r="YY1" s="1870"/>
      <c r="YZ1" s="1870"/>
      <c r="ZA1" s="1870"/>
      <c r="ZB1" s="1870"/>
      <c r="ZC1" s="1870"/>
      <c r="ZD1" s="1870"/>
      <c r="ZE1" s="1870"/>
      <c r="ZF1" s="1870"/>
      <c r="ZG1" s="1870"/>
      <c r="ZH1" s="1870"/>
      <c r="ZI1" s="1870"/>
      <c r="ZJ1" s="1870"/>
      <c r="ZK1" s="1870"/>
      <c r="ZL1" s="1870"/>
      <c r="ZM1" s="1870"/>
      <c r="ZN1" s="1870"/>
      <c r="ZO1" s="1870"/>
      <c r="ZP1" s="1870"/>
      <c r="ZQ1" s="1870"/>
      <c r="ZR1" s="1870"/>
      <c r="ZS1" s="1870"/>
      <c r="ZT1" s="1870"/>
      <c r="ZU1" s="1870"/>
      <c r="ZV1" s="1870"/>
      <c r="ZW1" s="1870"/>
      <c r="ZX1" s="1870"/>
      <c r="ZY1" s="1870"/>
      <c r="ZZ1" s="1870"/>
      <c r="AAA1" s="1870"/>
      <c r="AAB1" s="1870"/>
      <c r="AAC1" s="1870"/>
      <c r="AAD1" s="1870"/>
      <c r="AAE1" s="1870"/>
      <c r="AAF1" s="1870"/>
      <c r="AAG1" s="1870"/>
      <c r="AAH1" s="1870"/>
      <c r="AAI1" s="1870"/>
      <c r="AAJ1" s="1870"/>
      <c r="AAK1" s="1870"/>
      <c r="AAL1" s="1870"/>
      <c r="AAM1" s="1870"/>
      <c r="AAN1" s="1870"/>
      <c r="AAO1" s="1870"/>
      <c r="AAP1" s="1870"/>
      <c r="AAQ1" s="1870"/>
      <c r="AAR1" s="1870"/>
      <c r="AAS1" s="1870"/>
      <c r="AAT1" s="1870"/>
      <c r="AAU1" s="1870"/>
      <c r="AAV1" s="1870"/>
      <c r="AAW1" s="1870"/>
      <c r="AAX1" s="1870"/>
      <c r="AAY1" s="1870"/>
      <c r="AAZ1" s="1870"/>
      <c r="ABA1" s="1870"/>
      <c r="ABB1" s="1870"/>
      <c r="ABC1" s="1870"/>
      <c r="ABD1" s="1870"/>
      <c r="ABE1" s="1870"/>
      <c r="ABF1" s="1870"/>
      <c r="ABG1" s="1870"/>
      <c r="ABH1" s="1870"/>
      <c r="ABI1" s="1870"/>
      <c r="ABJ1" s="1870"/>
      <c r="ABK1" s="1870"/>
      <c r="ABL1" s="1870"/>
      <c r="ABM1" s="1870"/>
      <c r="ABN1" s="1870"/>
      <c r="ABO1" s="1870"/>
      <c r="ABP1" s="1870"/>
      <c r="ABQ1" s="1870"/>
      <c r="ABR1" s="1870"/>
      <c r="ABS1" s="1870"/>
      <c r="ABT1" s="1870"/>
      <c r="ABU1" s="1870"/>
      <c r="ABV1" s="1870"/>
      <c r="ABW1" s="1870"/>
      <c r="ABX1" s="1870"/>
      <c r="ABY1" s="1870"/>
      <c r="ABZ1" s="1870"/>
      <c r="ACA1" s="1870"/>
      <c r="ACB1" s="1870"/>
      <c r="ACC1" s="1870"/>
      <c r="ACD1" s="1870"/>
      <c r="ACE1" s="1870"/>
      <c r="ACF1" s="1870"/>
      <c r="ACG1" s="1870"/>
      <c r="ACH1" s="1870"/>
      <c r="ACI1" s="1870"/>
      <c r="ACJ1" s="1870"/>
      <c r="ACK1" s="1870"/>
      <c r="ACL1" s="1870"/>
      <c r="ACM1" s="1870"/>
      <c r="ACN1" s="1870"/>
      <c r="ACO1" s="1870"/>
      <c r="ACP1" s="1870"/>
      <c r="ACQ1" s="1870"/>
      <c r="ACR1" s="1870"/>
      <c r="ACS1" s="1870"/>
      <c r="ACT1" s="1870"/>
      <c r="ACU1" s="1870"/>
      <c r="ACV1" s="1870"/>
      <c r="ACW1" s="1870"/>
      <c r="ACX1" s="1870"/>
      <c r="ACY1" s="1870"/>
      <c r="ACZ1" s="1870"/>
      <c r="ADA1" s="1870"/>
      <c r="ADB1" s="1870"/>
      <c r="ADC1" s="1870"/>
      <c r="ADD1" s="1870"/>
      <c r="ADE1" s="1870"/>
      <c r="ADF1" s="1870"/>
      <c r="ADG1" s="1870"/>
      <c r="ADH1" s="1870"/>
      <c r="ADI1" s="1870"/>
      <c r="ADJ1" s="1870"/>
      <c r="ADK1" s="1870"/>
      <c r="ADL1" s="1870"/>
      <c r="ADM1" s="1870"/>
      <c r="ADN1" s="1870"/>
      <c r="ADO1" s="1870"/>
      <c r="ADP1" s="1870"/>
      <c r="ADQ1" s="1870"/>
      <c r="ADR1" s="1870"/>
      <c r="ADS1" s="1870"/>
      <c r="ADT1" s="1870"/>
      <c r="ADU1" s="1870"/>
      <c r="ADV1" s="1870"/>
      <c r="ADW1" s="1870"/>
      <c r="ADX1" s="1870"/>
      <c r="ADY1" s="1870"/>
      <c r="ADZ1" s="1870"/>
      <c r="AEA1" s="1870"/>
      <c r="AEB1" s="1870"/>
      <c r="AEC1" s="1870"/>
      <c r="AED1" s="1870"/>
      <c r="AEE1" s="1870"/>
      <c r="AEF1" s="1870"/>
      <c r="AEG1" s="1870"/>
      <c r="AEH1" s="1870"/>
      <c r="AEI1" s="1870"/>
      <c r="AEJ1" s="1870"/>
      <c r="AEK1" s="1870"/>
      <c r="AEL1" s="1870"/>
      <c r="AEM1" s="1870"/>
      <c r="AEN1" s="1870"/>
      <c r="AEO1" s="1870"/>
      <c r="AEP1" s="1870"/>
      <c r="AEQ1" s="1870"/>
      <c r="AER1" s="1870"/>
      <c r="AES1" s="1870"/>
      <c r="AET1" s="1870"/>
      <c r="AEU1" s="1870"/>
      <c r="AEV1" s="1870"/>
      <c r="AEW1" s="1870"/>
      <c r="AEX1" s="1870"/>
      <c r="AEY1" s="1870"/>
      <c r="AEZ1" s="1870"/>
      <c r="AFA1" s="1870"/>
      <c r="AFB1" s="1870"/>
      <c r="AFC1" s="1870"/>
      <c r="AFD1" s="1870"/>
      <c r="AFE1" s="1870"/>
      <c r="AFF1" s="1870"/>
      <c r="AFG1" s="1870"/>
      <c r="AFH1" s="1870"/>
      <c r="AFI1" s="1870"/>
      <c r="AFJ1" s="1870"/>
      <c r="AFK1" s="1870"/>
      <c r="AFL1" s="1870"/>
      <c r="AFM1" s="1870"/>
      <c r="AFN1" s="1870"/>
      <c r="AFO1" s="1870"/>
      <c r="AFP1" s="1870"/>
      <c r="AFQ1" s="1870"/>
      <c r="AFR1" s="1870"/>
      <c r="AFS1" s="1870"/>
      <c r="AFT1" s="1870"/>
      <c r="AFU1" s="1870"/>
      <c r="AFV1" s="1870"/>
      <c r="AFW1" s="1870"/>
      <c r="AFX1" s="1870"/>
      <c r="AFY1" s="1870"/>
      <c r="AFZ1" s="1870"/>
      <c r="AGA1" s="1870"/>
      <c r="AGB1" s="1870"/>
      <c r="AGC1" s="1870"/>
      <c r="AGD1" s="1870"/>
      <c r="AGE1" s="1870"/>
      <c r="AGF1" s="1870"/>
      <c r="AGG1" s="1870"/>
      <c r="AGH1" s="1870"/>
      <c r="AGI1" s="1870"/>
      <c r="AGJ1" s="1870"/>
      <c r="AGK1" s="1870"/>
      <c r="AGL1" s="1870"/>
      <c r="AGM1" s="1870"/>
      <c r="AGN1" s="1870"/>
      <c r="AGO1" s="1870"/>
      <c r="AGP1" s="1870"/>
      <c r="AGQ1" s="1870"/>
      <c r="AGR1" s="1870"/>
      <c r="AGS1" s="1870"/>
      <c r="AGT1" s="1870"/>
      <c r="AGU1" s="1870"/>
      <c r="AGV1" s="1870"/>
      <c r="AGW1" s="1870"/>
      <c r="AGX1" s="1870"/>
      <c r="AGY1" s="1870"/>
      <c r="AGZ1" s="1870"/>
      <c r="AHA1" s="1870"/>
      <c r="AHB1" s="1870"/>
      <c r="AHC1" s="1870"/>
      <c r="AHD1" s="1870"/>
      <c r="AHE1" s="1870"/>
      <c r="AHF1" s="1870"/>
      <c r="AHG1" s="1870"/>
      <c r="AHH1" s="1870"/>
      <c r="AHI1" s="1870"/>
      <c r="AHJ1" s="1870"/>
      <c r="AHK1" s="1870"/>
      <c r="AHL1" s="1870"/>
      <c r="AHM1" s="1870"/>
      <c r="AHN1" s="1870"/>
      <c r="AHO1" s="1870"/>
      <c r="AHP1" s="1870"/>
      <c r="AHQ1" s="1870"/>
      <c r="AHR1" s="1870"/>
      <c r="AHS1" s="1870"/>
      <c r="AHT1" s="1870"/>
      <c r="AHU1" s="1870"/>
      <c r="AHV1" s="1870"/>
      <c r="AHW1" s="1870"/>
      <c r="AHX1" s="1870"/>
      <c r="AHY1" s="1870"/>
      <c r="AHZ1" s="1870"/>
      <c r="AIA1" s="1870"/>
      <c r="AIB1" s="1870"/>
      <c r="AIC1" s="1870"/>
      <c r="AID1" s="1870"/>
      <c r="AIE1" s="1870"/>
      <c r="AIF1" s="1870"/>
      <c r="AIG1" s="1870"/>
      <c r="AIH1" s="1870"/>
      <c r="AII1" s="1870"/>
      <c r="AIJ1" s="1870"/>
      <c r="AIK1" s="1870"/>
      <c r="AIL1" s="1870"/>
      <c r="AIM1" s="1870"/>
      <c r="AIN1" s="1870"/>
      <c r="AIO1" s="1870"/>
      <c r="AIP1" s="1870"/>
      <c r="AIQ1" s="1870"/>
      <c r="AIR1" s="1870"/>
      <c r="AIS1" s="1870"/>
      <c r="AIT1" s="1870"/>
      <c r="AIU1" s="1870"/>
      <c r="AIV1" s="1870"/>
      <c r="AIW1" s="1870"/>
      <c r="AIX1" s="1870"/>
      <c r="AIY1" s="1870"/>
      <c r="AIZ1" s="1870"/>
      <c r="AJA1" s="1870"/>
      <c r="AJB1" s="1870"/>
      <c r="AJC1" s="1870"/>
      <c r="AJD1" s="1870"/>
      <c r="AJE1" s="1870"/>
      <c r="AJF1" s="1870"/>
      <c r="AJG1" s="1870"/>
      <c r="AJH1" s="1870"/>
      <c r="AJI1" s="1870"/>
      <c r="AJJ1" s="1870"/>
      <c r="AJK1" s="1870"/>
      <c r="AJL1" s="1870"/>
      <c r="AJM1" s="1870"/>
      <c r="AJN1" s="1870"/>
      <c r="AJO1" s="1870"/>
      <c r="AJP1" s="1870"/>
      <c r="AJQ1" s="1870"/>
      <c r="AJR1" s="1870"/>
      <c r="AJS1" s="1870"/>
      <c r="AJT1" s="1870"/>
      <c r="AJU1" s="1870"/>
      <c r="AJV1" s="1870"/>
      <c r="AJW1" s="1870"/>
      <c r="AJX1" s="1870"/>
      <c r="AJY1" s="1870"/>
      <c r="AJZ1" s="1870"/>
      <c r="AKA1" s="1870"/>
      <c r="AKB1" s="1870"/>
      <c r="AKC1" s="1870"/>
      <c r="AKD1" s="1870"/>
      <c r="AKE1" s="1870"/>
      <c r="AKF1" s="1870"/>
      <c r="AKG1" s="1870"/>
      <c r="AKH1" s="1870"/>
      <c r="AKI1" s="1870"/>
      <c r="AKJ1" s="1870"/>
      <c r="AKK1" s="1870"/>
      <c r="AKL1" s="1870"/>
      <c r="AKM1" s="1870"/>
      <c r="AKN1" s="1870"/>
      <c r="AKO1" s="1870"/>
      <c r="AKP1" s="1870"/>
      <c r="AKQ1" s="1870"/>
      <c r="AKR1" s="1870"/>
      <c r="AKS1" s="1870"/>
      <c r="AKT1" s="1870"/>
      <c r="AKU1" s="1870"/>
      <c r="AKV1" s="1870"/>
      <c r="AKW1" s="1870"/>
      <c r="AKX1" s="1870"/>
      <c r="AKY1" s="1870"/>
      <c r="AKZ1" s="1870"/>
      <c r="ALA1" s="1870"/>
      <c r="ALB1" s="1870"/>
      <c r="ALC1" s="1870"/>
      <c r="ALD1" s="1870"/>
      <c r="ALE1" s="1870"/>
      <c r="ALF1" s="1870"/>
      <c r="ALG1" s="1870"/>
      <c r="ALH1" s="1870"/>
      <c r="ALI1" s="1870"/>
      <c r="ALJ1" s="1870"/>
      <c r="ALK1" s="1870"/>
      <c r="ALL1" s="1870"/>
      <c r="ALM1" s="1870"/>
      <c r="ALN1" s="1870"/>
      <c r="ALO1" s="1870"/>
      <c r="ALP1" s="1870"/>
      <c r="ALQ1" s="1870"/>
      <c r="ALR1" s="1870"/>
      <c r="ALS1" s="1870"/>
      <c r="ALT1" s="1870"/>
      <c r="ALU1" s="1870"/>
      <c r="ALV1" s="1870"/>
      <c r="ALW1" s="1870"/>
      <c r="ALX1" s="1870"/>
      <c r="ALY1" s="1870"/>
      <c r="ALZ1" s="1870"/>
      <c r="AMA1" s="1870"/>
      <c r="AMB1" s="1870"/>
      <c r="AMC1" s="1870"/>
      <c r="AMD1" s="1870"/>
      <c r="AME1" s="1870"/>
      <c r="AMF1" s="1870"/>
      <c r="AMG1" s="1870"/>
      <c r="AMH1" s="1870"/>
      <c r="AMI1" s="1870"/>
      <c r="AMJ1" s="1870"/>
      <c r="AMK1" s="1870"/>
      <c r="AML1" s="1870"/>
      <c r="AMM1" s="1870"/>
      <c r="AMN1" s="1870"/>
      <c r="AMO1" s="1870"/>
      <c r="AMP1" s="1870"/>
      <c r="AMQ1" s="1870"/>
      <c r="AMR1" s="1870"/>
      <c r="AMS1" s="1870"/>
      <c r="AMT1" s="1870"/>
      <c r="AMU1" s="1870"/>
      <c r="AMV1" s="1870"/>
      <c r="AMW1" s="1870"/>
      <c r="AMX1" s="1870"/>
      <c r="AMY1" s="1870"/>
      <c r="AMZ1" s="1870"/>
      <c r="ANA1" s="1870"/>
      <c r="ANB1" s="1870"/>
      <c r="ANC1" s="1870"/>
      <c r="AND1" s="1870"/>
      <c r="ANE1" s="1870"/>
      <c r="ANF1" s="1870"/>
      <c r="ANG1" s="1870"/>
      <c r="ANH1" s="1870"/>
      <c r="ANI1" s="1870"/>
      <c r="ANJ1" s="1870"/>
      <c r="ANK1" s="1870"/>
      <c r="ANL1" s="1870"/>
      <c r="ANM1" s="1870"/>
      <c r="ANN1" s="1870"/>
      <c r="ANO1" s="1870"/>
      <c r="ANP1" s="1870"/>
      <c r="ANQ1" s="1870"/>
      <c r="ANR1" s="1870"/>
      <c r="ANS1" s="1870"/>
      <c r="ANT1" s="1870"/>
      <c r="ANU1" s="1870"/>
      <c r="ANV1" s="1870"/>
      <c r="ANW1" s="1870"/>
      <c r="ANX1" s="1870"/>
      <c r="ANY1" s="1870"/>
      <c r="ANZ1" s="1870"/>
      <c r="AOA1" s="1870"/>
      <c r="AOB1" s="1870"/>
      <c r="AOC1" s="1870"/>
      <c r="AOD1" s="1870"/>
      <c r="AOE1" s="1870"/>
      <c r="AOF1" s="1870"/>
      <c r="AOG1" s="1870"/>
      <c r="AOH1" s="1870"/>
      <c r="AOI1" s="1870"/>
      <c r="AOJ1" s="1870"/>
      <c r="AOK1" s="1870"/>
      <c r="AOL1" s="1870"/>
      <c r="AOM1" s="1870"/>
      <c r="AON1" s="1870"/>
      <c r="AOO1" s="1870"/>
      <c r="AOP1" s="1870"/>
      <c r="AOQ1" s="1870"/>
      <c r="AOR1" s="1870"/>
      <c r="AOS1" s="1870"/>
      <c r="AOT1" s="1870"/>
      <c r="AOU1" s="1870"/>
      <c r="AOV1" s="1870"/>
      <c r="AOW1" s="1870"/>
      <c r="AOX1" s="1870"/>
      <c r="AOY1" s="1870"/>
      <c r="AOZ1" s="1870"/>
      <c r="APA1" s="1870"/>
      <c r="APB1" s="1870"/>
      <c r="APC1" s="1870"/>
      <c r="APD1" s="1870"/>
      <c r="APE1" s="1870"/>
      <c r="APF1" s="1870"/>
      <c r="APG1" s="1870"/>
      <c r="APH1" s="1870"/>
      <c r="API1" s="1870"/>
      <c r="APJ1" s="1870"/>
      <c r="APK1" s="1870"/>
      <c r="APL1" s="1870"/>
      <c r="APM1" s="1870"/>
      <c r="APN1" s="1870"/>
      <c r="APO1" s="1870"/>
      <c r="APP1" s="1870"/>
      <c r="APQ1" s="1870"/>
      <c r="APR1" s="1870"/>
      <c r="APS1" s="1870"/>
      <c r="APT1" s="1870"/>
      <c r="APU1" s="1870"/>
      <c r="APV1" s="1870"/>
      <c r="APW1" s="1870"/>
      <c r="APX1" s="1870"/>
      <c r="APY1" s="1870"/>
      <c r="APZ1" s="1870"/>
      <c r="AQA1" s="1870"/>
      <c r="AQB1" s="1870"/>
      <c r="AQC1" s="1870"/>
      <c r="AQD1" s="1870"/>
      <c r="AQE1" s="1870"/>
      <c r="AQF1" s="1870"/>
      <c r="AQG1" s="1870"/>
      <c r="AQH1" s="1870"/>
      <c r="AQI1" s="1870"/>
      <c r="AQJ1" s="1870"/>
      <c r="AQK1" s="1870"/>
      <c r="AQL1" s="1870"/>
      <c r="AQM1" s="1870"/>
      <c r="AQN1" s="1870"/>
      <c r="AQO1" s="1870"/>
      <c r="AQP1" s="1870"/>
      <c r="AQQ1" s="1870"/>
      <c r="AQR1" s="1870"/>
      <c r="AQS1" s="1870"/>
      <c r="AQT1" s="1870"/>
      <c r="AQU1" s="1870"/>
      <c r="AQV1" s="1870"/>
      <c r="AQW1" s="1870"/>
      <c r="AQX1" s="1870"/>
      <c r="AQY1" s="1870"/>
      <c r="AQZ1" s="1870"/>
      <c r="ARA1" s="1870"/>
      <c r="ARB1" s="1870"/>
      <c r="ARC1" s="1870"/>
      <c r="ARD1" s="1870"/>
      <c r="ARE1" s="1870"/>
      <c r="ARF1" s="1870"/>
      <c r="ARG1" s="1870"/>
      <c r="ARH1" s="1870"/>
      <c r="ARI1" s="1870"/>
      <c r="ARJ1" s="1870"/>
      <c r="ARK1" s="1870"/>
      <c r="ARL1" s="1870"/>
      <c r="ARM1" s="1870"/>
      <c r="ARN1" s="1870"/>
      <c r="ARO1" s="1870"/>
      <c r="ARP1" s="1870"/>
      <c r="ARQ1" s="1870"/>
      <c r="ARR1" s="1870"/>
      <c r="ARS1" s="1870"/>
      <c r="ART1" s="1870"/>
      <c r="ARU1" s="1870"/>
      <c r="ARV1" s="1870"/>
      <c r="ARW1" s="1870"/>
      <c r="ARX1" s="1870"/>
      <c r="ARY1" s="1870"/>
      <c r="ARZ1" s="1870"/>
      <c r="ASA1" s="1870"/>
      <c r="ASB1" s="1870"/>
      <c r="ASC1" s="1870"/>
      <c r="ASD1" s="1870"/>
      <c r="ASE1" s="1870"/>
      <c r="ASF1" s="1870"/>
      <c r="ASG1" s="1870"/>
      <c r="ASH1" s="1870"/>
      <c r="ASI1" s="1870"/>
      <c r="ASJ1" s="1870"/>
      <c r="ASK1" s="1870"/>
      <c r="ASL1" s="1870"/>
      <c r="ASM1" s="1870"/>
      <c r="ASN1" s="1870"/>
      <c r="ASO1" s="1870"/>
      <c r="ASP1" s="1870"/>
      <c r="ASQ1" s="1870"/>
      <c r="ASR1" s="1870"/>
      <c r="ASS1" s="1870"/>
      <c r="AST1" s="1870"/>
      <c r="ASU1" s="1870"/>
      <c r="ASV1" s="1870"/>
      <c r="ASW1" s="1870"/>
      <c r="ASX1" s="1870"/>
      <c r="ASY1" s="1870"/>
      <c r="ASZ1" s="1870"/>
      <c r="ATA1" s="1870"/>
      <c r="ATB1" s="1870"/>
      <c r="ATC1" s="1870"/>
      <c r="ATD1" s="1870"/>
      <c r="ATE1" s="1870"/>
      <c r="ATF1" s="1870"/>
      <c r="ATG1" s="1870"/>
      <c r="ATH1" s="1870"/>
      <c r="ATI1" s="1870"/>
      <c r="ATJ1" s="1870"/>
      <c r="ATK1" s="1870"/>
      <c r="ATL1" s="1870"/>
      <c r="ATM1" s="1870"/>
      <c r="ATN1" s="1870"/>
      <c r="ATO1" s="1870"/>
      <c r="ATP1" s="1870"/>
      <c r="ATQ1" s="1870"/>
      <c r="ATR1" s="1870"/>
      <c r="ATS1" s="1870"/>
      <c r="ATT1" s="1870"/>
      <c r="ATU1" s="1870"/>
      <c r="ATV1" s="1870"/>
      <c r="ATW1" s="1870"/>
      <c r="ATX1" s="1870"/>
      <c r="ATY1" s="1870"/>
      <c r="ATZ1" s="1870"/>
      <c r="AUA1" s="1870"/>
      <c r="AUB1" s="1870"/>
      <c r="AUC1" s="1870"/>
      <c r="AUD1" s="1870"/>
      <c r="AUE1" s="1870"/>
      <c r="AUF1" s="1870"/>
      <c r="AUG1" s="1870"/>
      <c r="AUH1" s="1870"/>
      <c r="AUI1" s="1870"/>
      <c r="AUJ1" s="1870"/>
      <c r="AUK1" s="1870"/>
      <c r="AUL1" s="1870"/>
      <c r="AUM1" s="1870"/>
      <c r="AUN1" s="1870"/>
      <c r="AUO1" s="1870"/>
      <c r="AUP1" s="1870"/>
      <c r="AUQ1" s="1870"/>
      <c r="AUR1" s="1870"/>
      <c r="AUS1" s="1870"/>
      <c r="AUT1" s="1870"/>
      <c r="AUU1" s="1870"/>
      <c r="AUV1" s="1870"/>
      <c r="AUW1" s="1870"/>
      <c r="AUX1" s="1870"/>
      <c r="AUY1" s="1870"/>
      <c r="AUZ1" s="1870"/>
      <c r="AVA1" s="1870"/>
      <c r="AVB1" s="1870"/>
      <c r="AVC1" s="1870"/>
      <c r="AVD1" s="1870"/>
      <c r="AVE1" s="1870"/>
      <c r="AVF1" s="1870"/>
      <c r="AVG1" s="1870"/>
      <c r="AVH1" s="1870"/>
      <c r="AVI1" s="1870"/>
      <c r="AVJ1" s="1870"/>
      <c r="AVK1" s="1870"/>
      <c r="AVL1" s="1870"/>
      <c r="AVM1" s="1870"/>
      <c r="AVN1" s="1870"/>
      <c r="AVO1" s="1870"/>
      <c r="AVP1" s="1870"/>
      <c r="AVQ1" s="1870"/>
      <c r="AVR1" s="1870"/>
      <c r="AVS1" s="1870"/>
      <c r="AVT1" s="1870"/>
      <c r="AVU1" s="1870"/>
      <c r="AVV1" s="1870"/>
      <c r="AVW1" s="1870"/>
      <c r="AVX1" s="1870"/>
      <c r="AVY1" s="1870"/>
      <c r="AVZ1" s="1870"/>
      <c r="AWA1" s="1870"/>
      <c r="AWB1" s="1870"/>
      <c r="AWC1" s="1870"/>
      <c r="AWD1" s="1870"/>
      <c r="AWE1" s="1870"/>
      <c r="AWF1" s="1870"/>
      <c r="AWG1" s="1870"/>
      <c r="AWH1" s="1870"/>
      <c r="AWI1" s="1870"/>
      <c r="AWJ1" s="1870"/>
      <c r="AWK1" s="1870"/>
      <c r="AWL1" s="1870"/>
      <c r="AWM1" s="1870"/>
      <c r="AWN1" s="1870"/>
      <c r="AWO1" s="1870"/>
      <c r="AWP1" s="1870"/>
      <c r="AWQ1" s="1870"/>
      <c r="AWR1" s="1870"/>
      <c r="AWS1" s="1870"/>
      <c r="AWT1" s="1870"/>
      <c r="AWU1" s="1870"/>
      <c r="AWV1" s="1870"/>
      <c r="AWW1" s="1870"/>
      <c r="AWX1" s="1870"/>
      <c r="AWY1" s="1870"/>
      <c r="AWZ1" s="1870"/>
      <c r="AXA1" s="1870"/>
      <c r="AXB1" s="1870"/>
      <c r="AXC1" s="1870"/>
      <c r="AXD1" s="1870"/>
      <c r="AXE1" s="1870"/>
      <c r="AXF1" s="1870"/>
      <c r="AXG1" s="1870"/>
      <c r="AXH1" s="1870"/>
      <c r="AXI1" s="1870"/>
      <c r="AXJ1" s="1870"/>
      <c r="AXK1" s="1870"/>
      <c r="AXL1" s="1870"/>
      <c r="AXM1" s="1870"/>
      <c r="AXN1" s="1870"/>
      <c r="AXO1" s="1870"/>
      <c r="AXP1" s="1870"/>
      <c r="AXQ1" s="1870"/>
      <c r="AXR1" s="1870"/>
      <c r="AXS1" s="1870"/>
      <c r="AXT1" s="1870"/>
      <c r="AXU1" s="1870"/>
      <c r="AXV1" s="1870"/>
      <c r="AXW1" s="1870"/>
      <c r="AXX1" s="1870"/>
      <c r="AXY1" s="1870"/>
      <c r="AXZ1" s="1870"/>
      <c r="AYA1" s="1870"/>
      <c r="AYB1" s="1870"/>
      <c r="AYC1" s="1870"/>
      <c r="AYD1" s="1870"/>
      <c r="AYE1" s="1870"/>
      <c r="AYF1" s="1870"/>
      <c r="AYG1" s="1870"/>
      <c r="AYH1" s="1870"/>
      <c r="AYI1" s="1870"/>
      <c r="AYJ1" s="1870"/>
      <c r="AYK1" s="1870"/>
      <c r="AYL1" s="1870"/>
      <c r="AYM1" s="1870"/>
      <c r="AYN1" s="1870"/>
      <c r="AYO1" s="1870"/>
      <c r="AYP1" s="1870"/>
      <c r="AYQ1" s="1870"/>
      <c r="AYR1" s="1870"/>
      <c r="AYS1" s="1870"/>
      <c r="AYT1" s="1870"/>
      <c r="AYU1" s="1870"/>
      <c r="AYV1" s="1870"/>
      <c r="AYW1" s="1870"/>
      <c r="AYX1" s="1870"/>
      <c r="AYY1" s="1870"/>
      <c r="AYZ1" s="1870"/>
      <c r="AZA1" s="1870"/>
      <c r="AZB1" s="1870"/>
      <c r="AZC1" s="1870"/>
      <c r="AZD1" s="1870"/>
      <c r="AZE1" s="1870"/>
      <c r="AZF1" s="1870"/>
      <c r="AZG1" s="1870"/>
      <c r="AZH1" s="1870"/>
      <c r="AZI1" s="1870"/>
      <c r="AZJ1" s="1870"/>
      <c r="AZK1" s="1870"/>
      <c r="AZL1" s="1870"/>
      <c r="AZM1" s="1870"/>
      <c r="AZN1" s="1870"/>
      <c r="AZO1" s="1870"/>
      <c r="AZP1" s="1870"/>
      <c r="AZQ1" s="1870"/>
      <c r="AZR1" s="1870"/>
      <c r="AZS1" s="1870"/>
      <c r="AZT1" s="1870"/>
      <c r="AZU1" s="1870"/>
      <c r="AZV1" s="1870"/>
      <c r="AZW1" s="1870"/>
      <c r="AZX1" s="1870"/>
      <c r="AZY1" s="1870"/>
      <c r="AZZ1" s="1870"/>
      <c r="BAA1" s="1870"/>
      <c r="BAB1" s="1870"/>
      <c r="BAC1" s="1870"/>
      <c r="BAD1" s="1870"/>
      <c r="BAE1" s="1870"/>
      <c r="BAF1" s="1870"/>
      <c r="BAG1" s="1870"/>
      <c r="BAH1" s="1870"/>
      <c r="BAI1" s="1870"/>
      <c r="BAJ1" s="1870"/>
      <c r="BAK1" s="1870"/>
      <c r="BAL1" s="1870"/>
      <c r="BAM1" s="1870"/>
      <c r="BAN1" s="1870"/>
      <c r="BAO1" s="1870"/>
      <c r="BAP1" s="1870"/>
      <c r="BAQ1" s="1870"/>
      <c r="BAR1" s="1870"/>
      <c r="BAS1" s="1870"/>
      <c r="BAT1" s="1870"/>
      <c r="BAU1" s="1870"/>
      <c r="BAV1" s="1870"/>
      <c r="BAW1" s="1870"/>
      <c r="BAX1" s="1870"/>
      <c r="BAY1" s="1870"/>
      <c r="BAZ1" s="1870"/>
      <c r="BBA1" s="1870"/>
      <c r="BBB1" s="1870"/>
      <c r="BBC1" s="1870"/>
      <c r="BBD1" s="1870"/>
      <c r="BBE1" s="1870"/>
      <c r="BBF1" s="1870"/>
      <c r="BBG1" s="1870"/>
      <c r="BBH1" s="1870"/>
      <c r="BBI1" s="1870"/>
      <c r="BBJ1" s="1870"/>
      <c r="BBK1" s="1870"/>
      <c r="BBL1" s="1870"/>
      <c r="BBM1" s="1870"/>
      <c r="BBN1" s="1870"/>
      <c r="BBO1" s="1870"/>
      <c r="BBP1" s="1870"/>
      <c r="BBQ1" s="1870"/>
      <c r="BBR1" s="1870"/>
      <c r="BBS1" s="1870"/>
      <c r="BBT1" s="1870"/>
      <c r="BBU1" s="1870"/>
      <c r="BBV1" s="1870"/>
      <c r="BBW1" s="1870"/>
      <c r="BBX1" s="1870"/>
      <c r="BBY1" s="1870"/>
      <c r="BBZ1" s="1870"/>
      <c r="BCA1" s="1870"/>
      <c r="BCB1" s="1870"/>
      <c r="BCC1" s="1870"/>
      <c r="BCD1" s="1870"/>
      <c r="BCE1" s="1870"/>
      <c r="BCF1" s="1870"/>
      <c r="BCG1" s="1870"/>
      <c r="BCH1" s="1870"/>
      <c r="BCI1" s="1870"/>
      <c r="BCJ1" s="1870"/>
      <c r="BCK1" s="1870"/>
      <c r="BCL1" s="1870"/>
      <c r="BCM1" s="1870"/>
      <c r="BCN1" s="1870"/>
      <c r="BCO1" s="1870"/>
      <c r="BCP1" s="1870"/>
      <c r="BCQ1" s="1870"/>
      <c r="BCR1" s="1870"/>
      <c r="BCS1" s="1870"/>
      <c r="BCT1" s="1870"/>
      <c r="BCU1" s="1870"/>
      <c r="BCV1" s="1870"/>
      <c r="BCW1" s="1870"/>
      <c r="BCX1" s="1870"/>
      <c r="BCY1" s="1870"/>
      <c r="BCZ1" s="1870"/>
      <c r="BDA1" s="1870"/>
      <c r="BDB1" s="1870"/>
      <c r="BDC1" s="1870"/>
      <c r="BDD1" s="1870"/>
      <c r="BDE1" s="1870"/>
      <c r="BDF1" s="1870"/>
      <c r="BDG1" s="1870"/>
      <c r="BDH1" s="1870"/>
      <c r="BDI1" s="1870"/>
      <c r="BDJ1" s="1870"/>
      <c r="BDK1" s="1870"/>
      <c r="BDL1" s="1870"/>
      <c r="BDM1" s="1870"/>
      <c r="BDN1" s="1870"/>
      <c r="BDO1" s="1870"/>
      <c r="BDP1" s="1870"/>
      <c r="BDQ1" s="1870"/>
      <c r="BDR1" s="1870"/>
      <c r="BDS1" s="1870"/>
      <c r="BDT1" s="1870"/>
      <c r="BDU1" s="1870"/>
      <c r="BDV1" s="1870"/>
      <c r="BDW1" s="1870"/>
      <c r="BDX1" s="1870"/>
      <c r="BDY1" s="1870"/>
      <c r="BDZ1" s="1870"/>
      <c r="BEA1" s="1870"/>
      <c r="BEB1" s="1870"/>
      <c r="BEC1" s="1870"/>
      <c r="BED1" s="1870"/>
      <c r="BEE1" s="1870"/>
      <c r="BEF1" s="1870"/>
      <c r="BEG1" s="1870"/>
      <c r="BEH1" s="1870"/>
      <c r="BEI1" s="1870"/>
      <c r="BEJ1" s="1870"/>
      <c r="BEK1" s="1870"/>
      <c r="BEL1" s="1870"/>
      <c r="BEM1" s="1870"/>
      <c r="BEN1" s="1870"/>
      <c r="BEO1" s="1870"/>
      <c r="BEP1" s="1870"/>
      <c r="BEQ1" s="1870"/>
      <c r="BER1" s="1870"/>
      <c r="BES1" s="1870"/>
      <c r="BET1" s="1870"/>
      <c r="BEU1" s="1870"/>
      <c r="BEV1" s="1870"/>
      <c r="BEW1" s="1870"/>
      <c r="BEX1" s="1870"/>
      <c r="BEY1" s="1870"/>
      <c r="BEZ1" s="1870"/>
      <c r="BFA1" s="1870"/>
      <c r="BFB1" s="1870"/>
      <c r="BFC1" s="1870"/>
      <c r="BFD1" s="1870"/>
      <c r="BFE1" s="1870"/>
      <c r="BFF1" s="1870"/>
      <c r="BFG1" s="1870"/>
      <c r="BFH1" s="1870"/>
      <c r="BFI1" s="1870"/>
      <c r="BFJ1" s="1870"/>
      <c r="BFK1" s="1870"/>
      <c r="BFL1" s="1870"/>
      <c r="BFM1" s="1870"/>
      <c r="BFN1" s="1870"/>
      <c r="BFO1" s="1870"/>
      <c r="BFP1" s="1870"/>
      <c r="BFQ1" s="1870"/>
      <c r="BFR1" s="1870"/>
      <c r="BFS1" s="1870"/>
      <c r="BFT1" s="1870"/>
      <c r="BFU1" s="1870"/>
      <c r="BFV1" s="1870"/>
      <c r="BFW1" s="1870"/>
      <c r="BFX1" s="1870"/>
      <c r="BFY1" s="1870"/>
      <c r="BFZ1" s="1870"/>
      <c r="BGA1" s="1870"/>
      <c r="BGB1" s="1870"/>
      <c r="BGC1" s="1870"/>
      <c r="BGD1" s="1870"/>
      <c r="BGE1" s="1870"/>
      <c r="BGF1" s="1870"/>
      <c r="BGG1" s="1870"/>
      <c r="BGH1" s="1870"/>
      <c r="BGI1" s="1870"/>
      <c r="BGJ1" s="1870"/>
      <c r="BGK1" s="1870"/>
      <c r="BGL1" s="1870"/>
      <c r="BGM1" s="1870"/>
      <c r="BGN1" s="1870"/>
      <c r="BGO1" s="1870"/>
      <c r="BGP1" s="1870"/>
      <c r="BGQ1" s="1870"/>
      <c r="BGR1" s="1870"/>
      <c r="BGS1" s="1870"/>
      <c r="BGT1" s="1870"/>
      <c r="BGU1" s="1870"/>
      <c r="BGV1" s="1870"/>
      <c r="BGW1" s="1870"/>
      <c r="BGX1" s="1870"/>
      <c r="BGY1" s="1870"/>
      <c r="BGZ1" s="1870"/>
      <c r="BHA1" s="1870"/>
      <c r="BHB1" s="1870"/>
      <c r="BHC1" s="1870"/>
      <c r="BHD1" s="1870"/>
      <c r="BHE1" s="1870"/>
      <c r="BHF1" s="1870"/>
      <c r="BHG1" s="1870"/>
      <c r="BHH1" s="1870"/>
      <c r="BHI1" s="1870"/>
      <c r="BHJ1" s="1870"/>
      <c r="BHK1" s="1870"/>
      <c r="BHL1" s="1870"/>
      <c r="BHM1" s="1870"/>
      <c r="BHN1" s="1870"/>
      <c r="BHO1" s="1870"/>
      <c r="BHP1" s="1870"/>
      <c r="BHQ1" s="1870"/>
      <c r="BHR1" s="1870"/>
      <c r="BHS1" s="1870"/>
      <c r="BHT1" s="1870"/>
      <c r="BHU1" s="1870"/>
      <c r="BHV1" s="1870"/>
      <c r="BHW1" s="1870"/>
      <c r="BHX1" s="1870"/>
      <c r="BHY1" s="1870"/>
      <c r="BHZ1" s="1870"/>
      <c r="BIA1" s="1870"/>
      <c r="BIB1" s="1870"/>
      <c r="BIC1" s="1870"/>
      <c r="BID1" s="1870"/>
      <c r="BIE1" s="1870"/>
      <c r="BIF1" s="1870"/>
      <c r="BIG1" s="1870"/>
      <c r="BIH1" s="1870"/>
      <c r="BII1" s="1870"/>
      <c r="BIJ1" s="1870"/>
      <c r="BIK1" s="1870"/>
      <c r="BIL1" s="1870"/>
      <c r="BIM1" s="1870"/>
      <c r="BIN1" s="1870"/>
      <c r="BIO1" s="1870"/>
      <c r="BIP1" s="1870"/>
      <c r="BIQ1" s="1870"/>
      <c r="BIR1" s="1870"/>
      <c r="BIS1" s="1870"/>
      <c r="BIT1" s="1870"/>
      <c r="BIU1" s="1870"/>
      <c r="BIV1" s="1870"/>
      <c r="BIW1" s="1870"/>
      <c r="BIX1" s="1870"/>
      <c r="BIY1" s="1870"/>
      <c r="BIZ1" s="1870"/>
      <c r="BJA1" s="1870"/>
      <c r="BJB1" s="1870"/>
      <c r="BJC1" s="1870"/>
      <c r="BJD1" s="1870"/>
      <c r="BJE1" s="1870"/>
      <c r="BJF1" s="1870"/>
      <c r="BJG1" s="1870"/>
      <c r="BJH1" s="1870"/>
      <c r="BJI1" s="1870"/>
      <c r="BJJ1" s="1870"/>
      <c r="BJK1" s="1870"/>
      <c r="BJL1" s="1870"/>
      <c r="BJM1" s="1870"/>
      <c r="BJN1" s="1870"/>
      <c r="BJO1" s="1870"/>
      <c r="BJP1" s="1870"/>
      <c r="BJQ1" s="1870"/>
      <c r="BJR1" s="1870"/>
      <c r="BJS1" s="1870"/>
      <c r="BJT1" s="1870"/>
      <c r="BJU1" s="1870"/>
      <c r="BJV1" s="1870"/>
      <c r="BJW1" s="1870"/>
      <c r="BJX1" s="1870"/>
      <c r="BJY1" s="1870"/>
      <c r="BJZ1" s="1870"/>
      <c r="BKA1" s="1870"/>
      <c r="BKB1" s="1870"/>
      <c r="BKC1" s="1870"/>
      <c r="BKD1" s="1870"/>
      <c r="BKE1" s="1870"/>
      <c r="BKF1" s="1870"/>
      <c r="BKG1" s="1870"/>
      <c r="BKH1" s="1870"/>
      <c r="BKI1" s="1870"/>
      <c r="BKJ1" s="1870"/>
      <c r="BKK1" s="1870"/>
      <c r="BKL1" s="1870"/>
      <c r="BKM1" s="1870"/>
      <c r="BKN1" s="1870"/>
      <c r="BKO1" s="1870"/>
      <c r="BKP1" s="1870"/>
      <c r="BKQ1" s="1870"/>
      <c r="BKR1" s="1870"/>
      <c r="BKS1" s="1870"/>
      <c r="BKT1" s="1870"/>
      <c r="BKU1" s="1870"/>
      <c r="BKV1" s="1870"/>
      <c r="BKW1" s="1870"/>
      <c r="BKX1" s="1870"/>
      <c r="BKY1" s="1870"/>
      <c r="BKZ1" s="1870"/>
      <c r="BLA1" s="1870"/>
      <c r="BLB1" s="1870"/>
      <c r="BLC1" s="1870"/>
      <c r="BLD1" s="1870"/>
      <c r="BLE1" s="1870"/>
      <c r="BLF1" s="1870"/>
      <c r="BLG1" s="1870"/>
      <c r="BLH1" s="1870"/>
      <c r="BLI1" s="1870"/>
      <c r="BLJ1" s="1870"/>
      <c r="BLK1" s="1870"/>
      <c r="BLL1" s="1870"/>
      <c r="BLM1" s="1870"/>
      <c r="BLN1" s="1870"/>
      <c r="BLO1" s="1870"/>
      <c r="BLP1" s="1870"/>
      <c r="BLQ1" s="1870"/>
      <c r="BLR1" s="1870"/>
      <c r="BLS1" s="1870"/>
      <c r="BLT1" s="1870"/>
      <c r="BLU1" s="1870"/>
      <c r="BLV1" s="1870"/>
      <c r="BLW1" s="1870"/>
      <c r="BLX1" s="1870"/>
      <c r="BLY1" s="1870"/>
      <c r="BLZ1" s="1870"/>
      <c r="BMA1" s="1870"/>
      <c r="BMB1" s="1870"/>
      <c r="BMC1" s="1870"/>
      <c r="BMD1" s="1870"/>
      <c r="BME1" s="1870"/>
      <c r="BMF1" s="1870"/>
      <c r="BMG1" s="1870"/>
      <c r="BMH1" s="1870"/>
      <c r="BMI1" s="1870"/>
      <c r="BMJ1" s="1870"/>
      <c r="BMK1" s="1870"/>
      <c r="BML1" s="1870"/>
      <c r="BMM1" s="1870"/>
      <c r="BMN1" s="1870"/>
      <c r="BMO1" s="1870"/>
      <c r="BMP1" s="1870"/>
      <c r="BMQ1" s="1870"/>
      <c r="BMR1" s="1870"/>
      <c r="BMS1" s="1870"/>
      <c r="BMT1" s="1870"/>
      <c r="BMU1" s="1870"/>
      <c r="BMV1" s="1870"/>
      <c r="BMW1" s="1870"/>
      <c r="BMX1" s="1870"/>
      <c r="BMY1" s="1870"/>
      <c r="BMZ1" s="1870"/>
      <c r="BNA1" s="1870"/>
      <c r="BNB1" s="1870"/>
      <c r="BNC1" s="1870"/>
      <c r="BND1" s="1870"/>
      <c r="BNE1" s="1870"/>
      <c r="BNF1" s="1870"/>
      <c r="BNG1" s="1870"/>
      <c r="BNH1" s="1870"/>
      <c r="BNI1" s="1870"/>
      <c r="BNJ1" s="1870"/>
      <c r="BNK1" s="1870"/>
      <c r="BNL1" s="1870"/>
      <c r="BNM1" s="1870"/>
      <c r="BNN1" s="1870"/>
      <c r="BNO1" s="1870"/>
      <c r="BNP1" s="1870"/>
      <c r="BNQ1" s="1870"/>
      <c r="BNR1" s="1870"/>
      <c r="BNS1" s="1870"/>
      <c r="BNT1" s="1870"/>
      <c r="BNU1" s="1870"/>
      <c r="BNV1" s="1870"/>
      <c r="BNW1" s="1870"/>
      <c r="BNX1" s="1870"/>
      <c r="BNY1" s="1870"/>
      <c r="BNZ1" s="1870"/>
      <c r="BOA1" s="1870"/>
      <c r="BOB1" s="1870"/>
      <c r="BOC1" s="1870"/>
      <c r="BOD1" s="1870"/>
      <c r="BOE1" s="1870"/>
      <c r="BOF1" s="1870"/>
      <c r="BOG1" s="1870"/>
      <c r="BOH1" s="1870"/>
      <c r="BOI1" s="1870"/>
      <c r="BOJ1" s="1870"/>
      <c r="BOK1" s="1870"/>
      <c r="BOL1" s="1870"/>
      <c r="BOM1" s="1870"/>
      <c r="BON1" s="1870"/>
      <c r="BOO1" s="1870"/>
      <c r="BOP1" s="1870"/>
      <c r="BOQ1" s="1870"/>
      <c r="BOR1" s="1870"/>
      <c r="BOS1" s="1870"/>
      <c r="BOT1" s="1870"/>
      <c r="BOU1" s="1870"/>
      <c r="BOV1" s="1870"/>
      <c r="BOW1" s="1870"/>
      <c r="BOX1" s="1870"/>
      <c r="BOY1" s="1870"/>
      <c r="BOZ1" s="1870"/>
      <c r="BPA1" s="1870"/>
      <c r="BPB1" s="1870"/>
      <c r="BPC1" s="1870"/>
      <c r="BPD1" s="1870"/>
      <c r="BPE1" s="1870"/>
      <c r="BPF1" s="1870"/>
      <c r="BPG1" s="1870"/>
      <c r="BPH1" s="1870"/>
      <c r="BPI1" s="1870"/>
      <c r="BPJ1" s="1870"/>
      <c r="BPK1" s="1870"/>
      <c r="BPL1" s="1870"/>
      <c r="BPM1" s="1870"/>
      <c r="BPN1" s="1870"/>
      <c r="BPO1" s="1870"/>
      <c r="BPP1" s="1870"/>
      <c r="BPQ1" s="1870"/>
      <c r="BPR1" s="1870"/>
      <c r="BPS1" s="1870"/>
      <c r="BPT1" s="1870"/>
      <c r="BPU1" s="1870"/>
      <c r="BPV1" s="1870"/>
      <c r="BPW1" s="1870"/>
      <c r="BPX1" s="1870"/>
      <c r="BPY1" s="1870"/>
      <c r="BPZ1" s="1870"/>
      <c r="BQA1" s="1870"/>
      <c r="BQB1" s="1870"/>
      <c r="BQC1" s="1870"/>
      <c r="BQD1" s="1870"/>
      <c r="BQE1" s="1870"/>
      <c r="BQF1" s="1870"/>
      <c r="BQG1" s="1870"/>
      <c r="BQH1" s="1870"/>
      <c r="BQI1" s="1870"/>
      <c r="BQJ1" s="1870"/>
      <c r="BQK1" s="1870"/>
      <c r="BQL1" s="1870"/>
      <c r="BQM1" s="1870"/>
      <c r="BQN1" s="1870"/>
      <c r="BQO1" s="1870"/>
      <c r="BQP1" s="1870"/>
      <c r="BQQ1" s="1870"/>
      <c r="BQR1" s="1870"/>
      <c r="BQS1" s="1870"/>
      <c r="BQT1" s="1870"/>
      <c r="BQU1" s="1870"/>
      <c r="BQV1" s="1870"/>
      <c r="BQW1" s="1870"/>
      <c r="BQX1" s="1870"/>
      <c r="BQY1" s="1870"/>
      <c r="BQZ1" s="1870"/>
      <c r="BRA1" s="1870"/>
      <c r="BRB1" s="1870"/>
      <c r="BRC1" s="1870"/>
      <c r="BRD1" s="1870"/>
      <c r="BRE1" s="1870"/>
      <c r="BRF1" s="1870"/>
      <c r="BRG1" s="1870"/>
      <c r="BRH1" s="1870"/>
      <c r="BRI1" s="1870"/>
      <c r="BRJ1" s="1870"/>
      <c r="BRK1" s="1870"/>
      <c r="BRL1" s="1870"/>
      <c r="BRM1" s="1870"/>
      <c r="BRN1" s="1870"/>
      <c r="BRO1" s="1870"/>
      <c r="BRP1" s="1870"/>
      <c r="BRQ1" s="1870"/>
      <c r="BRR1" s="1870"/>
      <c r="BRS1" s="1870"/>
      <c r="BRT1" s="1870"/>
      <c r="BRU1" s="1870"/>
      <c r="BRV1" s="1870"/>
      <c r="BRW1" s="1870"/>
      <c r="BRX1" s="1870"/>
      <c r="BRY1" s="1870"/>
      <c r="BRZ1" s="1870"/>
      <c r="BSA1" s="1870"/>
      <c r="BSB1" s="1870"/>
      <c r="BSC1" s="1870"/>
      <c r="BSD1" s="1870"/>
      <c r="BSE1" s="1870"/>
      <c r="BSF1" s="1870"/>
      <c r="BSG1" s="1870"/>
      <c r="BSH1" s="1870"/>
      <c r="BSI1" s="1870"/>
      <c r="BSJ1" s="1870"/>
      <c r="BSK1" s="1870"/>
      <c r="BSL1" s="1870"/>
      <c r="BSM1" s="1870"/>
      <c r="BSN1" s="1870"/>
      <c r="BSO1" s="1870"/>
      <c r="BSP1" s="1870"/>
      <c r="BSQ1" s="1870"/>
      <c r="BSR1" s="1870"/>
      <c r="BSS1" s="1870"/>
      <c r="BST1" s="1870"/>
      <c r="BSU1" s="1870"/>
      <c r="BSV1" s="1870"/>
      <c r="BSW1" s="1870"/>
      <c r="BSX1" s="1870"/>
      <c r="BSY1" s="1870"/>
      <c r="BSZ1" s="1870"/>
      <c r="BTA1" s="1870"/>
      <c r="BTB1" s="1870"/>
      <c r="BTC1" s="1870"/>
      <c r="BTD1" s="1870"/>
      <c r="BTE1" s="1870"/>
      <c r="BTF1" s="1870"/>
      <c r="BTG1" s="1870"/>
      <c r="BTH1" s="1870"/>
      <c r="BTI1" s="1870"/>
      <c r="BTJ1" s="1870"/>
      <c r="BTK1" s="1870"/>
      <c r="BTL1" s="1870"/>
      <c r="BTM1" s="1870"/>
      <c r="BTN1" s="1870"/>
      <c r="BTO1" s="1870"/>
      <c r="BTP1" s="1870"/>
      <c r="BTQ1" s="1870"/>
      <c r="BTR1" s="1870"/>
      <c r="BTS1" s="1870"/>
      <c r="BTT1" s="1870"/>
      <c r="BTU1" s="1870"/>
      <c r="BTV1" s="1870"/>
      <c r="BTW1" s="1870"/>
      <c r="BTX1" s="1870"/>
      <c r="BTY1" s="1870"/>
      <c r="BTZ1" s="1870"/>
      <c r="BUA1" s="1870"/>
      <c r="BUB1" s="1870"/>
      <c r="BUC1" s="1870"/>
      <c r="BUD1" s="1870"/>
      <c r="BUE1" s="1870"/>
      <c r="BUF1" s="1870"/>
      <c r="BUG1" s="1870"/>
      <c r="BUH1" s="1870"/>
      <c r="BUI1" s="1870"/>
      <c r="BUJ1" s="1870"/>
      <c r="BUK1" s="1870"/>
      <c r="BUL1" s="1870"/>
      <c r="BUM1" s="1870"/>
      <c r="BUN1" s="1870"/>
      <c r="BUO1" s="1870"/>
      <c r="BUP1" s="1870"/>
      <c r="BUQ1" s="1870"/>
      <c r="BUR1" s="1870"/>
      <c r="BUS1" s="1870"/>
      <c r="BUT1" s="1870"/>
      <c r="BUU1" s="1870"/>
      <c r="BUV1" s="1870"/>
      <c r="BUW1" s="1870"/>
      <c r="BUX1" s="1870"/>
      <c r="BUY1" s="1870"/>
      <c r="BUZ1" s="1870"/>
      <c r="BVA1" s="1870"/>
      <c r="BVB1" s="1870"/>
      <c r="BVC1" s="1870"/>
      <c r="BVD1" s="1870"/>
      <c r="BVE1" s="1870"/>
      <c r="BVF1" s="1870"/>
      <c r="BVG1" s="1870"/>
      <c r="BVH1" s="1870"/>
      <c r="BVI1" s="1870"/>
      <c r="BVJ1" s="1870"/>
      <c r="BVK1" s="1870"/>
      <c r="BVL1" s="1870"/>
      <c r="BVM1" s="1870"/>
      <c r="BVN1" s="1870"/>
      <c r="BVO1" s="1870"/>
      <c r="BVP1" s="1870"/>
      <c r="BVQ1" s="1870"/>
      <c r="BVR1" s="1870"/>
      <c r="BVS1" s="1870"/>
      <c r="BVT1" s="1870"/>
      <c r="BVU1" s="1870"/>
      <c r="BVV1" s="1870"/>
      <c r="BVW1" s="1870"/>
      <c r="BVX1" s="1870"/>
      <c r="BVY1" s="1870"/>
      <c r="BVZ1" s="1870"/>
      <c r="BWA1" s="1870"/>
      <c r="BWB1" s="1870"/>
      <c r="BWC1" s="1870"/>
      <c r="BWD1" s="1870"/>
      <c r="BWE1" s="1870"/>
      <c r="BWF1" s="1870"/>
      <c r="BWG1" s="1870"/>
      <c r="BWH1" s="1870"/>
      <c r="BWI1" s="1870"/>
      <c r="BWJ1" s="1870"/>
      <c r="BWK1" s="1870"/>
      <c r="BWL1" s="1870"/>
      <c r="BWM1" s="1870"/>
      <c r="BWN1" s="1870"/>
      <c r="BWO1" s="1870"/>
      <c r="BWP1" s="1870"/>
      <c r="BWQ1" s="1870"/>
      <c r="BWR1" s="1870"/>
      <c r="BWS1" s="1870"/>
      <c r="BWT1" s="1870"/>
      <c r="BWU1" s="1870"/>
      <c r="BWV1" s="1870"/>
      <c r="BWW1" s="1870"/>
      <c r="BWX1" s="1870"/>
      <c r="BWY1" s="1870"/>
      <c r="BWZ1" s="1870"/>
      <c r="BXA1" s="1870"/>
      <c r="BXB1" s="1870"/>
      <c r="BXC1" s="1870"/>
      <c r="BXD1" s="1870"/>
      <c r="BXE1" s="1870"/>
      <c r="BXF1" s="1870"/>
      <c r="BXG1" s="1870"/>
      <c r="BXH1" s="1870"/>
      <c r="BXI1" s="1870"/>
      <c r="BXJ1" s="1870"/>
      <c r="BXK1" s="1870"/>
      <c r="BXL1" s="1870"/>
      <c r="BXM1" s="1870"/>
      <c r="BXN1" s="1870"/>
      <c r="BXO1" s="1870"/>
      <c r="BXP1" s="1870"/>
      <c r="BXQ1" s="1870"/>
      <c r="BXR1" s="1870"/>
      <c r="BXS1" s="1870"/>
      <c r="BXT1" s="1870"/>
      <c r="BXU1" s="1870"/>
      <c r="BXV1" s="1870"/>
      <c r="BXW1" s="1870"/>
      <c r="BXX1" s="1870"/>
      <c r="BXY1" s="1870"/>
      <c r="BXZ1" s="1870"/>
      <c r="BYA1" s="1870"/>
      <c r="BYB1" s="1870"/>
      <c r="BYC1" s="1870"/>
      <c r="BYD1" s="1870"/>
      <c r="BYE1" s="1870"/>
      <c r="BYF1" s="1870"/>
      <c r="BYG1" s="1870"/>
      <c r="BYH1" s="1870"/>
      <c r="BYI1" s="1870"/>
      <c r="BYJ1" s="1870"/>
      <c r="BYK1" s="1870"/>
      <c r="BYL1" s="1870"/>
      <c r="BYM1" s="1870"/>
      <c r="BYN1" s="1870"/>
      <c r="BYO1" s="1870"/>
      <c r="BYP1" s="1870"/>
      <c r="BYQ1" s="1870"/>
      <c r="BYR1" s="1870"/>
      <c r="BYS1" s="1870"/>
      <c r="BYT1" s="1870"/>
      <c r="BYU1" s="1870"/>
      <c r="BYV1" s="1870"/>
      <c r="BYW1" s="1870"/>
      <c r="BYX1" s="1870"/>
      <c r="BYY1" s="1870"/>
      <c r="BYZ1" s="1870"/>
      <c r="BZA1" s="1870"/>
      <c r="BZB1" s="1870"/>
      <c r="BZC1" s="1870"/>
      <c r="BZD1" s="1870"/>
      <c r="BZE1" s="1870"/>
      <c r="BZF1" s="1870"/>
      <c r="BZG1" s="1870"/>
      <c r="BZH1" s="1870"/>
      <c r="BZI1" s="1870"/>
      <c r="BZJ1" s="1870"/>
      <c r="BZK1" s="1870"/>
      <c r="BZL1" s="1870"/>
      <c r="BZM1" s="1870"/>
      <c r="BZN1" s="1870"/>
      <c r="BZO1" s="1870"/>
      <c r="BZP1" s="1870"/>
      <c r="BZQ1" s="1870"/>
      <c r="BZR1" s="1870"/>
      <c r="BZS1" s="1870"/>
      <c r="BZT1" s="1870"/>
      <c r="BZU1" s="1870"/>
      <c r="BZV1" s="1870"/>
      <c r="BZW1" s="1870"/>
      <c r="BZX1" s="1870"/>
      <c r="BZY1" s="1870"/>
      <c r="BZZ1" s="1870"/>
      <c r="CAA1" s="1870"/>
      <c r="CAB1" s="1870"/>
      <c r="CAC1" s="1870"/>
      <c r="CAD1" s="1870"/>
      <c r="CAE1" s="1870"/>
      <c r="CAF1" s="1870"/>
      <c r="CAG1" s="1870"/>
      <c r="CAH1" s="1870"/>
      <c r="CAI1" s="1870"/>
      <c r="CAJ1" s="1870"/>
      <c r="CAK1" s="1870"/>
      <c r="CAL1" s="1870"/>
      <c r="CAM1" s="1870"/>
      <c r="CAN1" s="1870"/>
      <c r="CAO1" s="1870"/>
      <c r="CAP1" s="1870"/>
      <c r="CAQ1" s="1870"/>
      <c r="CAR1" s="1870"/>
      <c r="CAS1" s="1870"/>
      <c r="CAT1" s="1870"/>
      <c r="CAU1" s="1870"/>
      <c r="CAV1" s="1870"/>
      <c r="CAW1" s="1870"/>
      <c r="CAX1" s="1870"/>
      <c r="CAY1" s="1870"/>
      <c r="CAZ1" s="1870"/>
      <c r="CBA1" s="1870"/>
      <c r="CBB1" s="1870"/>
      <c r="CBC1" s="1870"/>
      <c r="CBD1" s="1870"/>
      <c r="CBE1" s="1870"/>
      <c r="CBF1" s="1870"/>
      <c r="CBG1" s="1870"/>
      <c r="CBH1" s="1870"/>
      <c r="CBI1" s="1870"/>
      <c r="CBJ1" s="1870"/>
      <c r="CBK1" s="1870"/>
      <c r="CBL1" s="1870"/>
      <c r="CBM1" s="1870"/>
      <c r="CBN1" s="1870"/>
      <c r="CBO1" s="1870"/>
      <c r="CBP1" s="1870"/>
      <c r="CBQ1" s="1870"/>
      <c r="CBR1" s="1870"/>
      <c r="CBS1" s="1870"/>
      <c r="CBT1" s="1870"/>
      <c r="CBU1" s="1870"/>
      <c r="CBV1" s="1870"/>
      <c r="CBW1" s="1870"/>
      <c r="CBX1" s="1870"/>
      <c r="CBY1" s="1870"/>
      <c r="CBZ1" s="1870"/>
      <c r="CCA1" s="1870"/>
      <c r="CCB1" s="1870"/>
      <c r="CCC1" s="1870"/>
      <c r="CCD1" s="1870"/>
      <c r="CCE1" s="1870"/>
      <c r="CCF1" s="1870"/>
      <c r="CCG1" s="1870"/>
      <c r="CCH1" s="1870"/>
      <c r="CCI1" s="1870"/>
      <c r="CCJ1" s="1870"/>
      <c r="CCK1" s="1870"/>
      <c r="CCL1" s="1870"/>
      <c r="CCM1" s="1870"/>
      <c r="CCN1" s="1870"/>
      <c r="CCO1" s="1870"/>
      <c r="CCP1" s="1870"/>
      <c r="CCQ1" s="1870"/>
      <c r="CCR1" s="1870"/>
      <c r="CCS1" s="1870"/>
      <c r="CCT1" s="1870"/>
      <c r="CCU1" s="1870"/>
      <c r="CCV1" s="1870"/>
      <c r="CCW1" s="1870"/>
      <c r="CCX1" s="1870"/>
      <c r="CCY1" s="1870"/>
      <c r="CCZ1" s="1870"/>
      <c r="CDA1" s="1870"/>
      <c r="CDB1" s="1870"/>
      <c r="CDC1" s="1870"/>
      <c r="CDD1" s="1870"/>
      <c r="CDE1" s="1870"/>
      <c r="CDF1" s="1870"/>
      <c r="CDG1" s="1870"/>
      <c r="CDH1" s="1870"/>
      <c r="CDI1" s="1870"/>
      <c r="CDJ1" s="1870"/>
      <c r="CDK1" s="1870"/>
      <c r="CDL1" s="1870"/>
      <c r="CDM1" s="1870"/>
      <c r="CDN1" s="1870"/>
      <c r="CDO1" s="1870"/>
      <c r="CDP1" s="1870"/>
      <c r="CDQ1" s="1870"/>
      <c r="CDR1" s="1870"/>
      <c r="CDS1" s="1870"/>
      <c r="CDT1" s="1870"/>
      <c r="CDU1" s="1870"/>
      <c r="CDV1" s="1870"/>
      <c r="CDW1" s="1870"/>
      <c r="CDX1" s="1870"/>
      <c r="CDY1" s="1870"/>
      <c r="CDZ1" s="1870"/>
      <c r="CEA1" s="1870"/>
      <c r="CEB1" s="1870"/>
      <c r="CEC1" s="1870"/>
      <c r="CED1" s="1870"/>
      <c r="CEE1" s="1870"/>
      <c r="CEF1" s="1870"/>
      <c r="CEG1" s="1870"/>
      <c r="CEH1" s="1870"/>
      <c r="CEI1" s="1870"/>
      <c r="CEJ1" s="1870"/>
      <c r="CEK1" s="1870"/>
      <c r="CEL1" s="1870"/>
      <c r="CEM1" s="1870"/>
      <c r="CEN1" s="1870"/>
      <c r="CEO1" s="1870"/>
      <c r="CEP1" s="1870"/>
      <c r="CEQ1" s="1870"/>
      <c r="CER1" s="1870"/>
      <c r="CES1" s="1870"/>
      <c r="CET1" s="1870"/>
      <c r="CEU1" s="1870"/>
      <c r="CEV1" s="1870"/>
      <c r="CEW1" s="1870"/>
      <c r="CEX1" s="1870"/>
      <c r="CEY1" s="1870"/>
      <c r="CEZ1" s="1870"/>
      <c r="CFA1" s="1870"/>
      <c r="CFB1" s="1870"/>
      <c r="CFC1" s="1870"/>
      <c r="CFD1" s="1870"/>
      <c r="CFE1" s="1870"/>
      <c r="CFF1" s="1870"/>
      <c r="CFG1" s="1870"/>
      <c r="CFH1" s="1870"/>
      <c r="CFI1" s="1870"/>
      <c r="CFJ1" s="1870"/>
      <c r="CFK1" s="1870"/>
      <c r="CFL1" s="1870"/>
      <c r="CFM1" s="1870"/>
      <c r="CFN1" s="1870"/>
      <c r="CFO1" s="1870"/>
      <c r="CFP1" s="1870"/>
      <c r="CFQ1" s="1870"/>
      <c r="CFR1" s="1870"/>
      <c r="CFS1" s="1870"/>
      <c r="CFT1" s="1870"/>
      <c r="CFU1" s="1870"/>
      <c r="CFV1" s="1870"/>
      <c r="CFW1" s="1870"/>
      <c r="CFX1" s="1870"/>
      <c r="CFY1" s="1870"/>
      <c r="CFZ1" s="1870"/>
      <c r="CGA1" s="1870"/>
      <c r="CGB1" s="1870"/>
      <c r="CGC1" s="1870"/>
      <c r="CGD1" s="1870"/>
      <c r="CGE1" s="1870"/>
      <c r="CGF1" s="1870"/>
      <c r="CGG1" s="1870"/>
      <c r="CGH1" s="1870"/>
      <c r="CGI1" s="1870"/>
      <c r="CGJ1" s="1870"/>
      <c r="CGK1" s="1870"/>
      <c r="CGL1" s="1870"/>
      <c r="CGM1" s="1870"/>
      <c r="CGN1" s="1870"/>
      <c r="CGO1" s="1870"/>
      <c r="CGP1" s="1870"/>
      <c r="CGQ1" s="1870"/>
      <c r="CGR1" s="1870"/>
      <c r="CGS1" s="1870"/>
      <c r="CGT1" s="1870"/>
      <c r="CGU1" s="1870"/>
      <c r="CGV1" s="1870"/>
      <c r="CGW1" s="1870"/>
      <c r="CGX1" s="1870"/>
      <c r="CGY1" s="1870"/>
      <c r="CGZ1" s="1870"/>
      <c r="CHA1" s="1870"/>
      <c r="CHB1" s="1870"/>
      <c r="CHC1" s="1870"/>
      <c r="CHD1" s="1870"/>
      <c r="CHE1" s="1870"/>
      <c r="CHF1" s="1870"/>
      <c r="CHG1" s="1870"/>
      <c r="CHH1" s="1870"/>
      <c r="CHI1" s="1870"/>
      <c r="CHJ1" s="1870"/>
      <c r="CHK1" s="1870"/>
      <c r="CHL1" s="1870"/>
      <c r="CHM1" s="1870"/>
      <c r="CHN1" s="1870"/>
      <c r="CHO1" s="1870"/>
      <c r="CHP1" s="1870"/>
      <c r="CHQ1" s="1870"/>
      <c r="CHR1" s="1870"/>
      <c r="CHS1" s="1870"/>
      <c r="CHT1" s="1870"/>
      <c r="CHU1" s="1870"/>
      <c r="CHV1" s="1870"/>
      <c r="CHW1" s="1870"/>
      <c r="CHX1" s="1870"/>
      <c r="CHY1" s="1870"/>
      <c r="CHZ1" s="1870"/>
      <c r="CIA1" s="1870"/>
      <c r="CIB1" s="1870"/>
      <c r="CIC1" s="1870"/>
      <c r="CID1" s="1870"/>
      <c r="CIE1" s="1870"/>
      <c r="CIF1" s="1870"/>
      <c r="CIG1" s="1870"/>
      <c r="CIH1" s="1870"/>
      <c r="CII1" s="1870"/>
      <c r="CIJ1" s="1870"/>
      <c r="CIK1" s="1870"/>
      <c r="CIL1" s="1870"/>
      <c r="CIM1" s="1870"/>
      <c r="CIN1" s="1870"/>
      <c r="CIO1" s="1870"/>
      <c r="CIP1" s="1870"/>
      <c r="CIQ1" s="1870"/>
      <c r="CIR1" s="1870"/>
      <c r="CIS1" s="1870"/>
      <c r="CIT1" s="1870"/>
      <c r="CIU1" s="1870"/>
      <c r="CIV1" s="1870"/>
      <c r="CIW1" s="1870"/>
      <c r="CIX1" s="1870"/>
      <c r="CIY1" s="1870"/>
      <c r="CIZ1" s="1870"/>
      <c r="CJA1" s="1870"/>
      <c r="CJB1" s="1870"/>
      <c r="CJC1" s="1870"/>
      <c r="CJD1" s="1870"/>
      <c r="CJE1" s="1870"/>
      <c r="CJF1" s="1870"/>
      <c r="CJG1" s="1870"/>
      <c r="CJH1" s="1870"/>
      <c r="CJI1" s="1870"/>
      <c r="CJJ1" s="1870"/>
      <c r="CJK1" s="1870"/>
      <c r="CJL1" s="1870"/>
      <c r="CJM1" s="1870"/>
      <c r="CJN1" s="1870"/>
      <c r="CJO1" s="1870"/>
      <c r="CJP1" s="1870"/>
      <c r="CJQ1" s="1870"/>
      <c r="CJR1" s="1870"/>
      <c r="CJS1" s="1870"/>
      <c r="CJT1" s="1870"/>
      <c r="CJU1" s="1870"/>
      <c r="CJV1" s="1870"/>
      <c r="CJW1" s="1870"/>
      <c r="CJX1" s="1870"/>
      <c r="CJY1" s="1870"/>
      <c r="CJZ1" s="1870"/>
      <c r="CKA1" s="1870"/>
      <c r="CKB1" s="1870"/>
      <c r="CKC1" s="1870"/>
      <c r="CKD1" s="1870"/>
      <c r="CKE1" s="1870"/>
      <c r="CKF1" s="1870"/>
      <c r="CKG1" s="1870"/>
      <c r="CKH1" s="1870"/>
      <c r="CKI1" s="1870"/>
      <c r="CKJ1" s="1870"/>
      <c r="CKK1" s="1870"/>
      <c r="CKL1" s="1870"/>
      <c r="CKM1" s="1870"/>
      <c r="CKN1" s="1870"/>
      <c r="CKO1" s="1870"/>
      <c r="CKP1" s="1870"/>
      <c r="CKQ1" s="1870"/>
      <c r="CKR1" s="1870"/>
      <c r="CKS1" s="1870"/>
      <c r="CKT1" s="1870"/>
      <c r="CKU1" s="1870"/>
      <c r="CKV1" s="1870"/>
      <c r="CKW1" s="1870"/>
      <c r="CKX1" s="1870"/>
      <c r="CKY1" s="1870"/>
      <c r="CKZ1" s="1870"/>
      <c r="CLA1" s="1870"/>
      <c r="CLB1" s="1870"/>
      <c r="CLC1" s="1870"/>
      <c r="CLD1" s="1870"/>
      <c r="CLE1" s="1870"/>
      <c r="CLF1" s="1870"/>
      <c r="CLG1" s="1870"/>
      <c r="CLH1" s="1870"/>
      <c r="CLI1" s="1870"/>
      <c r="CLJ1" s="1870"/>
      <c r="CLK1" s="1870"/>
      <c r="CLL1" s="1870"/>
      <c r="CLM1" s="1870"/>
      <c r="CLN1" s="1870"/>
      <c r="CLO1" s="1870"/>
      <c r="CLP1" s="1870"/>
      <c r="CLQ1" s="1870"/>
      <c r="CLR1" s="1870"/>
      <c r="CLS1" s="1870"/>
      <c r="CLT1" s="1870"/>
      <c r="CLU1" s="1870"/>
      <c r="CLV1" s="1870"/>
      <c r="CLW1" s="1870"/>
      <c r="CLX1" s="1870"/>
      <c r="CLY1" s="1870"/>
      <c r="CLZ1" s="1870"/>
      <c r="CMA1" s="1870"/>
      <c r="CMB1" s="1870"/>
      <c r="CMC1" s="1870"/>
      <c r="CMD1" s="1870"/>
      <c r="CME1" s="1870"/>
      <c r="CMF1" s="1870"/>
      <c r="CMG1" s="1870"/>
      <c r="CMH1" s="1870"/>
      <c r="CMI1" s="1870"/>
      <c r="CMJ1" s="1870"/>
      <c r="CMK1" s="1870"/>
      <c r="CML1" s="1870"/>
      <c r="CMM1" s="1870"/>
      <c r="CMN1" s="1870"/>
      <c r="CMO1" s="1870"/>
      <c r="CMP1" s="1870"/>
      <c r="CMQ1" s="1870"/>
      <c r="CMR1" s="1870"/>
      <c r="CMS1" s="1870"/>
      <c r="CMT1" s="1870"/>
      <c r="CMU1" s="1870"/>
      <c r="CMV1" s="1870"/>
      <c r="CMW1" s="1870"/>
      <c r="CMX1" s="1870"/>
      <c r="CMY1" s="1870"/>
      <c r="CMZ1" s="1870"/>
      <c r="CNA1" s="1870"/>
      <c r="CNB1" s="1870"/>
      <c r="CNC1" s="1870"/>
      <c r="CND1" s="1870"/>
      <c r="CNE1" s="1870"/>
      <c r="CNF1" s="1870"/>
      <c r="CNG1" s="1870"/>
      <c r="CNH1" s="1870"/>
      <c r="CNI1" s="1870"/>
      <c r="CNJ1" s="1870"/>
      <c r="CNK1" s="1870"/>
      <c r="CNL1" s="1870"/>
      <c r="CNM1" s="1870"/>
      <c r="CNN1" s="1870"/>
      <c r="CNO1" s="1870"/>
      <c r="CNP1" s="1870"/>
      <c r="CNQ1" s="1870"/>
      <c r="CNR1" s="1870"/>
      <c r="CNS1" s="1870"/>
      <c r="CNT1" s="1870"/>
      <c r="CNU1" s="1870"/>
      <c r="CNV1" s="1870"/>
      <c r="CNW1" s="1870"/>
      <c r="CNX1" s="1870"/>
      <c r="CNY1" s="1870"/>
      <c r="CNZ1" s="1870"/>
      <c r="COA1" s="1870"/>
      <c r="COB1" s="1870"/>
      <c r="COC1" s="1870"/>
      <c r="COD1" s="1870"/>
      <c r="COE1" s="1870"/>
      <c r="COF1" s="1870"/>
      <c r="COG1" s="1870"/>
      <c r="COH1" s="1870"/>
      <c r="COI1" s="1870"/>
      <c r="COJ1" s="1870"/>
      <c r="COK1" s="1870"/>
      <c r="COL1" s="1870"/>
      <c r="COM1" s="1870"/>
      <c r="CON1" s="1870"/>
      <c r="COO1" s="1870"/>
      <c r="COP1" s="1870"/>
      <c r="COQ1" s="1870"/>
      <c r="COR1" s="1870"/>
      <c r="COS1" s="1870"/>
      <c r="COT1" s="1870"/>
      <c r="COU1" s="1870"/>
      <c r="COV1" s="1870"/>
      <c r="COW1" s="1870"/>
      <c r="COX1" s="1870"/>
      <c r="COY1" s="1870"/>
      <c r="COZ1" s="1870"/>
      <c r="CPA1" s="1870"/>
      <c r="CPB1" s="1870"/>
      <c r="CPC1" s="1870"/>
      <c r="CPD1" s="1870"/>
      <c r="CPE1" s="1870"/>
      <c r="CPF1" s="1870"/>
      <c r="CPG1" s="1870"/>
      <c r="CPH1" s="1870"/>
      <c r="CPI1" s="1870"/>
      <c r="CPJ1" s="1870"/>
      <c r="CPK1" s="1870"/>
      <c r="CPL1" s="1870"/>
      <c r="CPM1" s="1870"/>
      <c r="CPN1" s="1870"/>
      <c r="CPO1" s="1870"/>
      <c r="CPP1" s="1870"/>
      <c r="CPQ1" s="1870"/>
      <c r="CPR1" s="1870"/>
      <c r="CPS1" s="1870"/>
      <c r="CPT1" s="1870"/>
      <c r="CPU1" s="1870"/>
      <c r="CPV1" s="1870"/>
      <c r="CPW1" s="1870"/>
      <c r="CPX1" s="1870"/>
      <c r="CPY1" s="1870"/>
      <c r="CPZ1" s="1870"/>
      <c r="CQA1" s="1870"/>
      <c r="CQB1" s="1870"/>
      <c r="CQC1" s="1870"/>
      <c r="CQD1" s="1870"/>
      <c r="CQE1" s="1870"/>
      <c r="CQF1" s="1870"/>
      <c r="CQG1" s="1870"/>
      <c r="CQH1" s="1870"/>
      <c r="CQI1" s="1870"/>
      <c r="CQJ1" s="1870"/>
      <c r="CQK1" s="1870"/>
      <c r="CQL1" s="1870"/>
      <c r="CQM1" s="1870"/>
      <c r="CQN1" s="1870"/>
      <c r="CQO1" s="1870"/>
      <c r="CQP1" s="1870"/>
      <c r="CQQ1" s="1870"/>
      <c r="CQR1" s="1870"/>
      <c r="CQS1" s="1870"/>
      <c r="CQT1" s="1870"/>
      <c r="CQU1" s="1870"/>
      <c r="CQV1" s="1870"/>
      <c r="CQW1" s="1870"/>
      <c r="CQX1" s="1870"/>
      <c r="CQY1" s="1870"/>
      <c r="CQZ1" s="1870"/>
      <c r="CRA1" s="1870"/>
      <c r="CRB1" s="1870"/>
      <c r="CRC1" s="1870"/>
      <c r="CRD1" s="1870"/>
      <c r="CRE1" s="1870"/>
      <c r="CRF1" s="1870"/>
      <c r="CRG1" s="1870"/>
      <c r="CRH1" s="1870"/>
      <c r="CRI1" s="1870"/>
      <c r="CRJ1" s="1870"/>
      <c r="CRK1" s="1870"/>
      <c r="CRL1" s="1870"/>
      <c r="CRM1" s="1870"/>
      <c r="CRN1" s="1870"/>
      <c r="CRO1" s="1870"/>
      <c r="CRP1" s="1870"/>
      <c r="CRQ1" s="1870"/>
      <c r="CRR1" s="1870"/>
      <c r="CRS1" s="1870"/>
      <c r="CRT1" s="1870"/>
      <c r="CRU1" s="1870"/>
      <c r="CRV1" s="1870"/>
      <c r="CRW1" s="1870"/>
      <c r="CRX1" s="1870"/>
      <c r="CRY1" s="1870"/>
      <c r="CRZ1" s="1870"/>
      <c r="CSA1" s="1870"/>
      <c r="CSB1" s="1870"/>
      <c r="CSC1" s="1870"/>
      <c r="CSD1" s="1870"/>
      <c r="CSE1" s="1870"/>
      <c r="CSF1" s="1870"/>
      <c r="CSG1" s="1870"/>
      <c r="CSH1" s="1870"/>
      <c r="CSI1" s="1870"/>
      <c r="CSJ1" s="1870"/>
      <c r="CSK1" s="1870"/>
      <c r="CSL1" s="1870"/>
      <c r="CSM1" s="1870"/>
      <c r="CSN1" s="1870"/>
      <c r="CSO1" s="1870"/>
      <c r="CSP1" s="1870"/>
      <c r="CSQ1" s="1870"/>
      <c r="CSR1" s="1870"/>
      <c r="CSS1" s="1870"/>
      <c r="CST1" s="1870"/>
      <c r="CSU1" s="1870"/>
      <c r="CSV1" s="1870"/>
      <c r="CSW1" s="1870"/>
      <c r="CSX1" s="1870"/>
      <c r="CSY1" s="1870"/>
      <c r="CSZ1" s="1870"/>
      <c r="CTA1" s="1870"/>
      <c r="CTB1" s="1870"/>
      <c r="CTC1" s="1870"/>
      <c r="CTD1" s="1870"/>
      <c r="CTE1" s="1870"/>
      <c r="CTF1" s="1870"/>
      <c r="CTG1" s="1870"/>
      <c r="CTH1" s="1870"/>
      <c r="CTI1" s="1870"/>
      <c r="CTJ1" s="1870"/>
      <c r="CTK1" s="1870"/>
      <c r="CTL1" s="1870"/>
      <c r="CTM1" s="1870"/>
      <c r="CTN1" s="1870"/>
      <c r="CTO1" s="1870"/>
      <c r="CTP1" s="1870"/>
      <c r="CTQ1" s="1870"/>
      <c r="CTR1" s="1870"/>
      <c r="CTS1" s="1870"/>
      <c r="CTT1" s="1870"/>
      <c r="CTU1" s="1870"/>
      <c r="CTV1" s="1870"/>
      <c r="CTW1" s="1870"/>
      <c r="CTX1" s="1870"/>
      <c r="CTY1" s="1870"/>
      <c r="CTZ1" s="1870"/>
      <c r="CUA1" s="1870"/>
      <c r="CUB1" s="1870"/>
      <c r="CUC1" s="1870"/>
      <c r="CUD1" s="1870"/>
      <c r="CUE1" s="1870"/>
      <c r="CUF1" s="1870"/>
      <c r="CUG1" s="1870"/>
      <c r="CUH1" s="1870"/>
      <c r="CUI1" s="1870"/>
      <c r="CUJ1" s="1870"/>
      <c r="CUK1" s="1870"/>
      <c r="CUL1" s="1870"/>
      <c r="CUM1" s="1870"/>
      <c r="CUN1" s="1870"/>
      <c r="CUO1" s="1870"/>
      <c r="CUP1" s="1870"/>
      <c r="CUQ1" s="1870"/>
      <c r="CUR1" s="1870"/>
      <c r="CUS1" s="1870"/>
      <c r="CUT1" s="1870"/>
      <c r="CUU1" s="1870"/>
      <c r="CUV1" s="1870"/>
      <c r="CUW1" s="1870"/>
      <c r="CUX1" s="1870"/>
      <c r="CUY1" s="1870"/>
      <c r="CUZ1" s="1870"/>
      <c r="CVA1" s="1870"/>
      <c r="CVB1" s="1870"/>
      <c r="CVC1" s="1870"/>
      <c r="CVD1" s="1870"/>
      <c r="CVE1" s="1870"/>
      <c r="CVF1" s="1870"/>
      <c r="CVG1" s="1870"/>
      <c r="CVH1" s="1870"/>
      <c r="CVI1" s="1870"/>
      <c r="CVJ1" s="1870"/>
      <c r="CVK1" s="1870"/>
      <c r="CVL1" s="1870"/>
      <c r="CVM1" s="1870"/>
      <c r="CVN1" s="1870"/>
      <c r="CVO1" s="1870"/>
      <c r="CVP1" s="1870"/>
      <c r="CVQ1" s="1870"/>
      <c r="CVR1" s="1870"/>
      <c r="CVS1" s="1870"/>
      <c r="CVT1" s="1870"/>
      <c r="CVU1" s="1870"/>
      <c r="CVV1" s="1870"/>
      <c r="CVW1" s="1870"/>
      <c r="CVX1" s="1870"/>
      <c r="CVY1" s="1870"/>
      <c r="CVZ1" s="1870"/>
      <c r="CWA1" s="1870"/>
      <c r="CWB1" s="1870"/>
      <c r="CWC1" s="1870"/>
      <c r="CWD1" s="1870"/>
      <c r="CWE1" s="1870"/>
      <c r="CWF1" s="1870"/>
      <c r="CWG1" s="1870"/>
      <c r="CWH1" s="1870"/>
      <c r="CWI1" s="1870"/>
      <c r="CWJ1" s="1870"/>
      <c r="CWK1" s="1870"/>
      <c r="CWL1" s="1870"/>
      <c r="CWM1" s="1870"/>
      <c r="CWN1" s="1870"/>
      <c r="CWO1" s="1870"/>
      <c r="CWP1" s="1870"/>
      <c r="CWQ1" s="1870"/>
      <c r="CWR1" s="1870"/>
      <c r="CWS1" s="1870"/>
      <c r="CWT1" s="1870"/>
      <c r="CWU1" s="1870"/>
      <c r="CWV1" s="1870"/>
      <c r="CWW1" s="1870"/>
      <c r="CWX1" s="1870"/>
      <c r="CWY1" s="1870"/>
      <c r="CWZ1" s="1870"/>
      <c r="CXA1" s="1870"/>
      <c r="CXB1" s="1870"/>
      <c r="CXC1" s="1870"/>
      <c r="CXD1" s="1870"/>
      <c r="CXE1" s="1870"/>
      <c r="CXF1" s="1870"/>
      <c r="CXG1" s="1870"/>
      <c r="CXH1" s="1870"/>
      <c r="CXI1" s="1870"/>
      <c r="CXJ1" s="1870"/>
      <c r="CXK1" s="1870"/>
      <c r="CXL1" s="1870"/>
      <c r="CXM1" s="1870"/>
      <c r="CXN1" s="1870"/>
      <c r="CXO1" s="1870"/>
      <c r="CXP1" s="1870"/>
      <c r="CXQ1" s="1870"/>
      <c r="CXR1" s="1870"/>
      <c r="CXS1" s="1870"/>
      <c r="CXT1" s="1870"/>
      <c r="CXU1" s="1870"/>
      <c r="CXV1" s="1870"/>
      <c r="CXW1" s="1870"/>
      <c r="CXX1" s="1870"/>
      <c r="CXY1" s="1870"/>
      <c r="CXZ1" s="1870"/>
      <c r="CYA1" s="1870"/>
      <c r="CYB1" s="1870"/>
      <c r="CYC1" s="1870"/>
      <c r="CYD1" s="1870"/>
      <c r="CYE1" s="1870"/>
      <c r="CYF1" s="1870"/>
      <c r="CYG1" s="1870"/>
      <c r="CYH1" s="1870"/>
      <c r="CYI1" s="1870"/>
      <c r="CYJ1" s="1870"/>
      <c r="CYK1" s="1870"/>
      <c r="CYL1" s="1870"/>
      <c r="CYM1" s="1870"/>
      <c r="CYN1" s="1870"/>
      <c r="CYO1" s="1870"/>
      <c r="CYP1" s="1870"/>
      <c r="CYQ1" s="1870"/>
      <c r="CYR1" s="1870"/>
      <c r="CYS1" s="1870"/>
      <c r="CYT1" s="1870"/>
      <c r="CYU1" s="1870"/>
      <c r="CYV1" s="1870"/>
      <c r="CYW1" s="1870"/>
      <c r="CYX1" s="1870"/>
      <c r="CYY1" s="1870"/>
      <c r="CYZ1" s="1870"/>
      <c r="CZA1" s="1870"/>
      <c r="CZB1" s="1870"/>
      <c r="CZC1" s="1870"/>
      <c r="CZD1" s="1870"/>
      <c r="CZE1" s="1870"/>
      <c r="CZF1" s="1870"/>
      <c r="CZG1" s="1870"/>
      <c r="CZH1" s="1870"/>
      <c r="CZI1" s="1870"/>
      <c r="CZJ1" s="1870"/>
      <c r="CZK1" s="1870"/>
      <c r="CZL1" s="1870"/>
      <c r="CZM1" s="1870"/>
      <c r="CZN1" s="1870"/>
      <c r="CZO1" s="1870"/>
      <c r="CZP1" s="1870"/>
      <c r="CZQ1" s="1870"/>
      <c r="CZR1" s="1870"/>
      <c r="CZS1" s="1870"/>
      <c r="CZT1" s="1870"/>
      <c r="CZU1" s="1870"/>
      <c r="CZV1" s="1870"/>
      <c r="CZW1" s="1870"/>
      <c r="CZX1" s="1870"/>
      <c r="CZY1" s="1870"/>
      <c r="CZZ1" s="1870"/>
      <c r="DAA1" s="1870"/>
      <c r="DAB1" s="1870"/>
      <c r="DAC1" s="1870"/>
      <c r="DAD1" s="1870"/>
      <c r="DAE1" s="1870"/>
      <c r="DAF1" s="1870"/>
      <c r="DAG1" s="1870"/>
      <c r="DAH1" s="1870"/>
      <c r="DAI1" s="1870"/>
      <c r="DAJ1" s="1870"/>
      <c r="DAK1" s="1870"/>
      <c r="DAL1" s="1870"/>
      <c r="DAM1" s="1870"/>
      <c r="DAN1" s="1870"/>
      <c r="DAO1" s="1870"/>
      <c r="DAP1" s="1870"/>
      <c r="DAQ1" s="1870"/>
      <c r="DAR1" s="1870"/>
      <c r="DAS1" s="1870"/>
      <c r="DAT1" s="1870"/>
      <c r="DAU1" s="1870"/>
      <c r="DAV1" s="1870"/>
      <c r="DAW1" s="1870"/>
      <c r="DAX1" s="1870"/>
      <c r="DAY1" s="1870"/>
      <c r="DAZ1" s="1870"/>
      <c r="DBA1" s="1870"/>
      <c r="DBB1" s="1870"/>
      <c r="DBC1" s="1870"/>
      <c r="DBD1" s="1870"/>
      <c r="DBE1" s="1870"/>
      <c r="DBF1" s="1870"/>
      <c r="DBG1" s="1870"/>
      <c r="DBH1" s="1870"/>
      <c r="DBI1" s="1870"/>
      <c r="DBJ1" s="1870"/>
      <c r="DBK1" s="1870"/>
      <c r="DBL1" s="1870"/>
      <c r="DBM1" s="1870"/>
      <c r="DBN1" s="1870"/>
      <c r="DBO1" s="1870"/>
      <c r="DBP1" s="1870"/>
      <c r="DBQ1" s="1870"/>
      <c r="DBR1" s="1870"/>
      <c r="DBS1" s="1870"/>
      <c r="DBT1" s="1870"/>
      <c r="DBU1" s="1870"/>
      <c r="DBV1" s="1870"/>
      <c r="DBW1" s="1870"/>
      <c r="DBX1" s="1870"/>
      <c r="DBY1" s="1870"/>
      <c r="DBZ1" s="1870"/>
      <c r="DCA1" s="1870"/>
      <c r="DCB1" s="1870"/>
      <c r="DCC1" s="1870"/>
      <c r="DCD1" s="1870"/>
      <c r="DCE1" s="1870"/>
      <c r="DCF1" s="1870"/>
      <c r="DCG1" s="1870"/>
      <c r="DCH1" s="1870"/>
      <c r="DCI1" s="1870"/>
      <c r="DCJ1" s="1870"/>
      <c r="DCK1" s="1870"/>
      <c r="DCL1" s="1870"/>
      <c r="DCM1" s="1870"/>
      <c r="DCN1" s="1870"/>
      <c r="DCO1" s="1870"/>
      <c r="DCP1" s="1870"/>
      <c r="DCQ1" s="1870"/>
      <c r="DCR1" s="1870"/>
      <c r="DCS1" s="1870"/>
      <c r="DCT1" s="1870"/>
      <c r="DCU1" s="1870"/>
      <c r="DCV1" s="1870"/>
      <c r="DCW1" s="1870"/>
      <c r="DCX1" s="1870"/>
      <c r="DCY1" s="1870"/>
      <c r="DCZ1" s="1870"/>
      <c r="DDA1" s="1870"/>
      <c r="DDB1" s="1870"/>
      <c r="DDC1" s="1870"/>
      <c r="DDD1" s="1870"/>
      <c r="DDE1" s="1870"/>
      <c r="DDF1" s="1870"/>
      <c r="DDG1" s="1870"/>
      <c r="DDH1" s="1870"/>
      <c r="DDI1" s="1870"/>
      <c r="DDJ1" s="1870"/>
      <c r="DDK1" s="1870"/>
      <c r="DDL1" s="1870"/>
      <c r="DDM1" s="1870"/>
      <c r="DDN1" s="1870"/>
      <c r="DDO1" s="1870"/>
      <c r="DDP1" s="1870"/>
      <c r="DDQ1" s="1870"/>
      <c r="DDR1" s="1870"/>
      <c r="DDS1" s="1870"/>
      <c r="DDT1" s="1870"/>
      <c r="DDU1" s="1870"/>
      <c r="DDV1" s="1870"/>
      <c r="DDW1" s="1870"/>
      <c r="DDX1" s="1870"/>
      <c r="DDY1" s="1870"/>
      <c r="DDZ1" s="1870"/>
      <c r="DEA1" s="1870"/>
      <c r="DEB1" s="1870"/>
      <c r="DEC1" s="1870"/>
      <c r="DED1" s="1870"/>
      <c r="DEE1" s="1870"/>
      <c r="DEF1" s="1870"/>
      <c r="DEG1" s="1870"/>
      <c r="DEH1" s="1870"/>
      <c r="DEI1" s="1870"/>
      <c r="DEJ1" s="1870"/>
      <c r="DEK1" s="1870"/>
      <c r="DEL1" s="1870"/>
      <c r="DEM1" s="1870"/>
      <c r="DEN1" s="1870"/>
      <c r="DEO1" s="1870"/>
      <c r="DEP1" s="1870"/>
      <c r="DEQ1" s="1870"/>
      <c r="DER1" s="1870"/>
      <c r="DES1" s="1870"/>
      <c r="DET1" s="1870"/>
      <c r="DEU1" s="1870"/>
      <c r="DEV1" s="1870"/>
      <c r="DEW1" s="1870"/>
      <c r="DEX1" s="1870"/>
      <c r="DEY1" s="1870"/>
      <c r="DEZ1" s="1870"/>
      <c r="DFA1" s="1870"/>
      <c r="DFB1" s="1870"/>
      <c r="DFC1" s="1870"/>
      <c r="DFD1" s="1870"/>
      <c r="DFE1" s="1870"/>
      <c r="DFF1" s="1870"/>
      <c r="DFG1" s="1870"/>
      <c r="DFH1" s="1870"/>
      <c r="DFI1" s="1870"/>
      <c r="DFJ1" s="1870"/>
      <c r="DFK1" s="1870"/>
      <c r="DFL1" s="1870"/>
      <c r="DFM1" s="1870"/>
      <c r="DFN1" s="1870"/>
      <c r="DFO1" s="1870"/>
      <c r="DFP1" s="1870"/>
      <c r="DFQ1" s="1870"/>
      <c r="DFR1" s="1870"/>
      <c r="DFS1" s="1870"/>
      <c r="DFT1" s="1870"/>
      <c r="DFU1" s="1870"/>
      <c r="DFV1" s="1870"/>
      <c r="DFW1" s="1870"/>
      <c r="DFX1" s="1870"/>
      <c r="DFY1" s="1870"/>
      <c r="DFZ1" s="1870"/>
      <c r="DGA1" s="1870"/>
      <c r="DGB1" s="1870"/>
      <c r="DGC1" s="1870"/>
      <c r="DGD1" s="1870"/>
      <c r="DGE1" s="1870"/>
      <c r="DGF1" s="1870"/>
      <c r="DGG1" s="1870"/>
      <c r="DGH1" s="1870"/>
      <c r="DGI1" s="1870"/>
      <c r="DGJ1" s="1870"/>
      <c r="DGK1" s="1870"/>
      <c r="DGL1" s="1870"/>
      <c r="DGM1" s="1870"/>
      <c r="DGN1" s="1870"/>
      <c r="DGO1" s="1870"/>
      <c r="DGP1" s="1870"/>
      <c r="DGQ1" s="1870"/>
      <c r="DGR1" s="1870"/>
      <c r="DGS1" s="1870"/>
      <c r="DGT1" s="1870"/>
      <c r="DGU1" s="1870"/>
      <c r="DGV1" s="1870"/>
      <c r="DGW1" s="1870"/>
      <c r="DGX1" s="1870"/>
      <c r="DGY1" s="1870"/>
      <c r="DGZ1" s="1870"/>
      <c r="DHA1" s="1870"/>
      <c r="DHB1" s="1870"/>
      <c r="DHC1" s="1870"/>
      <c r="DHD1" s="1870"/>
      <c r="DHE1" s="1870"/>
      <c r="DHF1" s="1870"/>
      <c r="DHG1" s="1870"/>
      <c r="DHH1" s="1870"/>
      <c r="DHI1" s="1870"/>
      <c r="DHJ1" s="1870"/>
      <c r="DHK1" s="1870"/>
      <c r="DHL1" s="1870"/>
      <c r="DHM1" s="1870"/>
      <c r="DHN1" s="1870"/>
      <c r="DHO1" s="1870"/>
      <c r="DHP1" s="1870"/>
      <c r="DHQ1" s="1870"/>
      <c r="DHR1" s="1870"/>
      <c r="DHS1" s="1870"/>
      <c r="DHT1" s="1870"/>
      <c r="DHU1" s="1870"/>
      <c r="DHV1" s="1870"/>
      <c r="DHW1" s="1870"/>
      <c r="DHX1" s="1870"/>
      <c r="DHY1" s="1870"/>
      <c r="DHZ1" s="1870"/>
      <c r="DIA1" s="1870"/>
      <c r="DIB1" s="1870"/>
      <c r="DIC1" s="1870"/>
      <c r="DID1" s="1870"/>
      <c r="DIE1" s="1870"/>
      <c r="DIF1" s="1870"/>
      <c r="DIG1" s="1870"/>
      <c r="DIH1" s="1870"/>
      <c r="DII1" s="1870"/>
      <c r="DIJ1" s="1870"/>
      <c r="DIK1" s="1870"/>
      <c r="DIL1" s="1870"/>
      <c r="DIM1" s="1870"/>
      <c r="DIN1" s="1870"/>
      <c r="DIO1" s="1870"/>
      <c r="DIP1" s="1870"/>
      <c r="DIQ1" s="1870"/>
      <c r="DIR1" s="1870"/>
      <c r="DIS1" s="1870"/>
      <c r="DIT1" s="1870"/>
      <c r="DIU1" s="1870"/>
      <c r="DIV1" s="1870"/>
      <c r="DIW1" s="1870"/>
      <c r="DIX1" s="1870"/>
      <c r="DIY1" s="1870"/>
      <c r="DIZ1" s="1870"/>
      <c r="DJA1" s="1870"/>
      <c r="DJB1" s="1870"/>
      <c r="DJC1" s="1870"/>
      <c r="DJD1" s="1870"/>
      <c r="DJE1" s="1870"/>
      <c r="DJF1" s="1870"/>
      <c r="DJG1" s="1870"/>
      <c r="DJH1" s="1870"/>
      <c r="DJI1" s="1870"/>
      <c r="DJJ1" s="1870"/>
      <c r="DJK1" s="1870"/>
      <c r="DJL1" s="1870"/>
      <c r="DJM1" s="1870"/>
      <c r="DJN1" s="1870"/>
      <c r="DJO1" s="1870"/>
      <c r="DJP1" s="1870"/>
      <c r="DJQ1" s="1870"/>
      <c r="DJR1" s="1870"/>
      <c r="DJS1" s="1870"/>
      <c r="DJT1" s="1870"/>
      <c r="DJU1" s="1870"/>
      <c r="DJV1" s="1870"/>
      <c r="DJW1" s="1870"/>
      <c r="DJX1" s="1870"/>
      <c r="DJY1" s="1870"/>
      <c r="DJZ1" s="1870"/>
      <c r="DKA1" s="1870"/>
      <c r="DKB1" s="1870"/>
      <c r="DKC1" s="1870"/>
      <c r="DKD1" s="1870"/>
      <c r="DKE1" s="1870"/>
      <c r="DKF1" s="1870"/>
      <c r="DKG1" s="1870"/>
      <c r="DKH1" s="1870"/>
      <c r="DKI1" s="1870"/>
      <c r="DKJ1" s="1870"/>
      <c r="DKK1" s="1870"/>
      <c r="DKL1" s="1870"/>
      <c r="DKM1" s="1870"/>
      <c r="DKN1" s="1870"/>
      <c r="DKO1" s="1870"/>
      <c r="DKP1" s="1870"/>
      <c r="DKQ1" s="1870"/>
      <c r="DKR1" s="1870"/>
      <c r="DKS1" s="1870"/>
      <c r="DKT1" s="1870"/>
      <c r="DKU1" s="1870"/>
      <c r="DKV1" s="1870"/>
      <c r="DKW1" s="1870"/>
      <c r="DKX1" s="1870"/>
      <c r="DKY1" s="1870"/>
      <c r="DKZ1" s="1870"/>
      <c r="DLA1" s="1870"/>
      <c r="DLB1" s="1870"/>
      <c r="DLC1" s="1870"/>
      <c r="DLD1" s="1870"/>
      <c r="DLE1" s="1870"/>
      <c r="DLF1" s="1870"/>
      <c r="DLG1" s="1870"/>
      <c r="DLH1" s="1870"/>
      <c r="DLI1" s="1870"/>
      <c r="DLJ1" s="1870"/>
      <c r="DLK1" s="1870"/>
      <c r="DLL1" s="1870"/>
      <c r="DLM1" s="1870"/>
      <c r="DLN1" s="1870"/>
      <c r="DLO1" s="1870"/>
      <c r="DLP1" s="1870"/>
      <c r="DLQ1" s="1870"/>
      <c r="DLR1" s="1870"/>
      <c r="DLS1" s="1870"/>
      <c r="DLT1" s="1870"/>
      <c r="DLU1" s="1870"/>
      <c r="DLV1" s="1870"/>
      <c r="DLW1" s="1870"/>
      <c r="DLX1" s="1870"/>
      <c r="DLY1" s="1870"/>
      <c r="DLZ1" s="1870"/>
      <c r="DMA1" s="1870"/>
      <c r="DMB1" s="1870"/>
      <c r="DMC1" s="1870"/>
      <c r="DMD1" s="1870"/>
      <c r="DME1" s="1870"/>
      <c r="DMF1" s="1870"/>
      <c r="DMG1" s="1870"/>
      <c r="DMH1" s="1870"/>
      <c r="DMI1" s="1870"/>
      <c r="DMJ1" s="1870"/>
      <c r="DMK1" s="1870"/>
      <c r="DML1" s="1870"/>
      <c r="DMM1" s="1870"/>
      <c r="DMN1" s="1870"/>
      <c r="DMO1" s="1870"/>
      <c r="DMP1" s="1870"/>
      <c r="DMQ1" s="1870"/>
      <c r="DMR1" s="1870"/>
      <c r="DMS1" s="1870"/>
      <c r="DMT1" s="1870"/>
      <c r="DMU1" s="1870"/>
      <c r="DMV1" s="1870"/>
      <c r="DMW1" s="1870"/>
      <c r="DMX1" s="1870"/>
      <c r="DMY1" s="1870"/>
      <c r="DMZ1" s="1870"/>
      <c r="DNA1" s="1870"/>
      <c r="DNB1" s="1870"/>
      <c r="DNC1" s="1870"/>
      <c r="DND1" s="1870"/>
      <c r="DNE1" s="1870"/>
      <c r="DNF1" s="1870"/>
      <c r="DNG1" s="1870"/>
      <c r="DNH1" s="1870"/>
      <c r="DNI1" s="1870"/>
      <c r="DNJ1" s="1870"/>
      <c r="DNK1" s="1870"/>
      <c r="DNL1" s="1870"/>
      <c r="DNM1" s="1870"/>
      <c r="DNN1" s="1870"/>
      <c r="DNO1" s="1870"/>
      <c r="DNP1" s="1870"/>
      <c r="DNQ1" s="1870"/>
      <c r="DNR1" s="1870"/>
      <c r="DNS1" s="1870"/>
      <c r="DNT1" s="1870"/>
      <c r="DNU1" s="1870"/>
      <c r="DNV1" s="1870"/>
      <c r="DNW1" s="1870"/>
      <c r="DNX1" s="1870"/>
      <c r="DNY1" s="1870"/>
      <c r="DNZ1" s="1870"/>
      <c r="DOA1" s="1870"/>
      <c r="DOB1" s="1870"/>
      <c r="DOC1" s="1870"/>
      <c r="DOD1" s="1870"/>
      <c r="DOE1" s="1870"/>
      <c r="DOF1" s="1870"/>
      <c r="DOG1" s="1870"/>
      <c r="DOH1" s="1870"/>
      <c r="DOI1" s="1870"/>
      <c r="DOJ1" s="1870"/>
      <c r="DOK1" s="1870"/>
      <c r="DOL1" s="1870"/>
      <c r="DOM1" s="1870"/>
      <c r="DON1" s="1870"/>
      <c r="DOO1" s="1870"/>
      <c r="DOP1" s="1870"/>
      <c r="DOQ1" s="1870"/>
      <c r="DOR1" s="1870"/>
      <c r="DOS1" s="1870"/>
      <c r="DOT1" s="1870"/>
      <c r="DOU1" s="1870"/>
      <c r="DOV1" s="1870"/>
      <c r="DOW1" s="1870"/>
      <c r="DOX1" s="1870"/>
      <c r="DOY1" s="1870"/>
      <c r="DOZ1" s="1870"/>
      <c r="DPA1" s="1870"/>
      <c r="DPB1" s="1870"/>
      <c r="DPC1" s="1870"/>
      <c r="DPD1" s="1870"/>
      <c r="DPE1" s="1870"/>
      <c r="DPF1" s="1870"/>
      <c r="DPG1" s="1870"/>
      <c r="DPH1" s="1870"/>
      <c r="DPI1" s="1870"/>
      <c r="DPJ1" s="1870"/>
      <c r="DPK1" s="1870"/>
      <c r="DPL1" s="1870"/>
      <c r="DPM1" s="1870"/>
      <c r="DPN1" s="1870"/>
      <c r="DPO1" s="1870"/>
      <c r="DPP1" s="1870"/>
      <c r="DPQ1" s="1870"/>
      <c r="DPR1" s="1870"/>
      <c r="DPS1" s="1870"/>
      <c r="DPT1" s="1870"/>
      <c r="DPU1" s="1870"/>
      <c r="DPV1" s="1870"/>
      <c r="DPW1" s="1870"/>
      <c r="DPX1" s="1870"/>
      <c r="DPY1" s="1870"/>
      <c r="DPZ1" s="1870"/>
      <c r="DQA1" s="1870"/>
      <c r="DQB1" s="1870"/>
      <c r="DQC1" s="1870"/>
      <c r="DQD1" s="1870"/>
      <c r="DQE1" s="1870"/>
      <c r="DQF1" s="1870"/>
      <c r="DQG1" s="1870"/>
      <c r="DQH1" s="1870"/>
      <c r="DQI1" s="1870"/>
      <c r="DQJ1" s="1870"/>
      <c r="DQK1" s="1870"/>
      <c r="DQL1" s="1870"/>
      <c r="DQM1" s="1870"/>
      <c r="DQN1" s="1870"/>
      <c r="DQO1" s="1870"/>
      <c r="DQP1" s="1870"/>
      <c r="DQQ1" s="1870"/>
      <c r="DQR1" s="1870"/>
      <c r="DQS1" s="1870"/>
      <c r="DQT1" s="1870"/>
      <c r="DQU1" s="1870"/>
      <c r="DQV1" s="1870"/>
      <c r="DQW1" s="1870"/>
      <c r="DQX1" s="1870"/>
      <c r="DQY1" s="1870"/>
      <c r="DQZ1" s="1870"/>
      <c r="DRA1" s="1870"/>
      <c r="DRB1" s="1870"/>
      <c r="DRC1" s="1870"/>
      <c r="DRD1" s="1870"/>
      <c r="DRE1" s="1870"/>
      <c r="DRF1" s="1870"/>
      <c r="DRG1" s="1870"/>
      <c r="DRH1" s="1870"/>
      <c r="DRI1" s="1870"/>
      <c r="DRJ1" s="1870"/>
      <c r="DRK1" s="1870"/>
      <c r="DRL1" s="1870"/>
      <c r="DRM1" s="1870"/>
      <c r="DRN1" s="1870"/>
      <c r="DRO1" s="1870"/>
      <c r="DRP1" s="1870"/>
      <c r="DRQ1" s="1870"/>
      <c r="DRR1" s="1870"/>
      <c r="DRS1" s="1870"/>
      <c r="DRT1" s="1870"/>
      <c r="DRU1" s="1870"/>
      <c r="DRV1" s="1870"/>
      <c r="DRW1" s="1870"/>
      <c r="DRX1" s="1870"/>
      <c r="DRY1" s="1870"/>
      <c r="DRZ1" s="1870"/>
      <c r="DSA1" s="1870"/>
      <c r="DSB1" s="1870"/>
      <c r="DSC1" s="1870"/>
      <c r="DSD1" s="1870"/>
      <c r="DSE1" s="1870"/>
      <c r="DSF1" s="1870"/>
      <c r="DSG1" s="1870"/>
      <c r="DSH1" s="1870"/>
      <c r="DSI1" s="1870"/>
      <c r="DSJ1" s="1870"/>
      <c r="DSK1" s="1870"/>
      <c r="DSL1" s="1870"/>
      <c r="DSM1" s="1870"/>
      <c r="DSN1" s="1870"/>
      <c r="DSO1" s="1870"/>
      <c r="DSP1" s="1870"/>
      <c r="DSQ1" s="1870"/>
      <c r="DSR1" s="1870"/>
      <c r="DSS1" s="1870"/>
      <c r="DST1" s="1870"/>
      <c r="DSU1" s="1870"/>
      <c r="DSV1" s="1870"/>
      <c r="DSW1" s="1870"/>
      <c r="DSX1" s="1870"/>
      <c r="DSY1" s="1870"/>
      <c r="DSZ1" s="1870"/>
      <c r="DTA1" s="1870"/>
      <c r="DTB1" s="1870"/>
      <c r="DTC1" s="1870"/>
      <c r="DTD1" s="1870"/>
      <c r="DTE1" s="1870"/>
      <c r="DTF1" s="1870"/>
      <c r="DTG1" s="1870"/>
      <c r="DTH1" s="1870"/>
      <c r="DTI1" s="1870"/>
      <c r="DTJ1" s="1870"/>
      <c r="DTK1" s="1870"/>
      <c r="DTL1" s="1870"/>
      <c r="DTM1" s="1870"/>
      <c r="DTN1" s="1870"/>
      <c r="DTO1" s="1870"/>
      <c r="DTP1" s="1870"/>
      <c r="DTQ1" s="1870"/>
      <c r="DTR1" s="1870"/>
      <c r="DTS1" s="1870"/>
      <c r="DTT1" s="1870"/>
      <c r="DTU1" s="1870"/>
      <c r="DTV1" s="1870"/>
      <c r="DTW1" s="1870"/>
      <c r="DTX1" s="1870"/>
      <c r="DTY1" s="1870"/>
      <c r="DTZ1" s="1870"/>
      <c r="DUA1" s="1870"/>
      <c r="DUB1" s="1870"/>
      <c r="DUC1" s="1870"/>
      <c r="DUD1" s="1870"/>
      <c r="DUE1" s="1870"/>
      <c r="DUF1" s="1870"/>
      <c r="DUG1" s="1870"/>
      <c r="DUH1" s="1870"/>
      <c r="DUI1" s="1870"/>
      <c r="DUJ1" s="1870"/>
      <c r="DUK1" s="1870"/>
      <c r="DUL1" s="1870"/>
      <c r="DUM1" s="1870"/>
      <c r="DUN1" s="1870"/>
      <c r="DUO1" s="1870"/>
      <c r="DUP1" s="1870"/>
      <c r="DUQ1" s="1870"/>
      <c r="DUR1" s="1870"/>
      <c r="DUS1" s="1870"/>
      <c r="DUT1" s="1870"/>
      <c r="DUU1" s="1870"/>
      <c r="DUV1" s="1870"/>
      <c r="DUW1" s="1870"/>
      <c r="DUX1" s="1870"/>
      <c r="DUY1" s="1870"/>
      <c r="DUZ1" s="1870"/>
      <c r="DVA1" s="1870"/>
      <c r="DVB1" s="1870"/>
      <c r="DVC1" s="1870"/>
      <c r="DVD1" s="1870"/>
      <c r="DVE1" s="1870"/>
      <c r="DVF1" s="1870"/>
      <c r="DVG1" s="1870"/>
      <c r="DVH1" s="1870"/>
      <c r="DVI1" s="1870"/>
      <c r="DVJ1" s="1870"/>
      <c r="DVK1" s="1870"/>
      <c r="DVL1" s="1870"/>
      <c r="DVM1" s="1870"/>
      <c r="DVN1" s="1870"/>
      <c r="DVO1" s="1870"/>
      <c r="DVP1" s="1870"/>
      <c r="DVQ1" s="1870"/>
      <c r="DVR1" s="1870"/>
      <c r="DVS1" s="1870"/>
      <c r="DVT1" s="1870"/>
      <c r="DVU1" s="1870"/>
      <c r="DVV1" s="1870"/>
      <c r="DVW1" s="1870"/>
      <c r="DVX1" s="1870"/>
      <c r="DVY1" s="1870"/>
      <c r="DVZ1" s="1870"/>
      <c r="DWA1" s="1870"/>
      <c r="DWB1" s="1870"/>
      <c r="DWC1" s="1870"/>
      <c r="DWD1" s="1870"/>
      <c r="DWE1" s="1870"/>
      <c r="DWF1" s="1870"/>
      <c r="DWG1" s="1870"/>
      <c r="DWH1" s="1870"/>
      <c r="DWI1" s="1870"/>
      <c r="DWJ1" s="1870"/>
      <c r="DWK1" s="1870"/>
      <c r="DWL1" s="1870"/>
      <c r="DWM1" s="1870"/>
      <c r="DWN1" s="1870"/>
      <c r="DWO1" s="1870"/>
      <c r="DWP1" s="1870"/>
      <c r="DWQ1" s="1870"/>
      <c r="DWR1" s="1870"/>
      <c r="DWS1" s="1870"/>
      <c r="DWT1" s="1870"/>
      <c r="DWU1" s="1870"/>
      <c r="DWV1" s="1870"/>
      <c r="DWW1" s="1870"/>
      <c r="DWX1" s="1870"/>
      <c r="DWY1" s="1870"/>
      <c r="DWZ1" s="1870"/>
      <c r="DXA1" s="1870"/>
      <c r="DXB1" s="1870"/>
      <c r="DXC1" s="1870"/>
      <c r="DXD1" s="1870"/>
      <c r="DXE1" s="1870"/>
      <c r="DXF1" s="1870"/>
      <c r="DXG1" s="1870"/>
      <c r="DXH1" s="1870"/>
      <c r="DXI1" s="1870"/>
      <c r="DXJ1" s="1870"/>
      <c r="DXK1" s="1870"/>
      <c r="DXL1" s="1870"/>
      <c r="DXM1" s="1870"/>
      <c r="DXN1" s="1870"/>
      <c r="DXO1" s="1870"/>
      <c r="DXP1" s="1870"/>
      <c r="DXQ1" s="1870"/>
      <c r="DXR1" s="1870"/>
      <c r="DXS1" s="1870"/>
      <c r="DXT1" s="1870"/>
      <c r="DXU1" s="1870"/>
      <c r="DXV1" s="1870"/>
      <c r="DXW1" s="1870"/>
      <c r="DXX1" s="1870"/>
      <c r="DXY1" s="1870"/>
      <c r="DXZ1" s="1870"/>
      <c r="DYA1" s="1870"/>
      <c r="DYB1" s="1870"/>
      <c r="DYC1" s="1870"/>
      <c r="DYD1" s="1870"/>
      <c r="DYE1" s="1870"/>
      <c r="DYF1" s="1870"/>
      <c r="DYG1" s="1870"/>
      <c r="DYH1" s="1870"/>
      <c r="DYI1" s="1870"/>
      <c r="DYJ1" s="1870"/>
      <c r="DYK1" s="1870"/>
      <c r="DYL1" s="1870"/>
      <c r="DYM1" s="1870"/>
      <c r="DYN1" s="1870"/>
      <c r="DYO1" s="1870"/>
      <c r="DYP1" s="1870"/>
      <c r="DYQ1" s="1870"/>
      <c r="DYR1" s="1870"/>
      <c r="DYS1" s="1870"/>
      <c r="DYT1" s="1870"/>
      <c r="DYU1" s="1870"/>
      <c r="DYV1" s="1870"/>
      <c r="DYW1" s="1870"/>
      <c r="DYX1" s="1870"/>
      <c r="DYY1" s="1870"/>
      <c r="DYZ1" s="1870"/>
      <c r="DZA1" s="1870"/>
      <c r="DZB1" s="1870"/>
      <c r="DZC1" s="1870"/>
      <c r="DZD1" s="1870"/>
      <c r="DZE1" s="1870"/>
      <c r="DZF1" s="1870"/>
      <c r="DZG1" s="1870"/>
      <c r="DZH1" s="1870"/>
      <c r="DZI1" s="1870"/>
      <c r="DZJ1" s="1870"/>
      <c r="DZK1" s="1870"/>
      <c r="DZL1" s="1870"/>
      <c r="DZM1" s="1870"/>
      <c r="DZN1" s="1870"/>
      <c r="DZO1" s="1870"/>
      <c r="DZP1" s="1870"/>
      <c r="DZQ1" s="1870"/>
      <c r="DZR1" s="1870"/>
      <c r="DZS1" s="1870"/>
      <c r="DZT1" s="1870"/>
      <c r="DZU1" s="1870"/>
      <c r="DZV1" s="1870"/>
      <c r="DZW1" s="1870"/>
      <c r="DZX1" s="1870"/>
      <c r="DZY1" s="1870"/>
      <c r="DZZ1" s="1870"/>
      <c r="EAA1" s="1870"/>
      <c r="EAB1" s="1870"/>
      <c r="EAC1" s="1870"/>
      <c r="EAD1" s="1870"/>
      <c r="EAE1" s="1870"/>
      <c r="EAF1" s="1870"/>
      <c r="EAG1" s="1870"/>
      <c r="EAH1" s="1870"/>
      <c r="EAI1" s="1870"/>
      <c r="EAJ1" s="1870"/>
      <c r="EAK1" s="1870"/>
      <c r="EAL1" s="1870"/>
      <c r="EAM1" s="1870"/>
      <c r="EAN1" s="1870"/>
      <c r="EAO1" s="1870"/>
      <c r="EAP1" s="1870"/>
      <c r="EAQ1" s="1870"/>
      <c r="EAR1" s="1870"/>
      <c r="EAS1" s="1870"/>
      <c r="EAT1" s="1870"/>
      <c r="EAU1" s="1870"/>
      <c r="EAV1" s="1870"/>
      <c r="EAW1" s="1870"/>
      <c r="EAX1" s="1870"/>
      <c r="EAY1" s="1870"/>
      <c r="EAZ1" s="1870"/>
      <c r="EBA1" s="1870"/>
      <c r="EBB1" s="1870"/>
      <c r="EBC1" s="1870"/>
      <c r="EBD1" s="1870"/>
      <c r="EBE1" s="1870"/>
      <c r="EBF1" s="1870"/>
      <c r="EBG1" s="1870"/>
      <c r="EBH1" s="1870"/>
      <c r="EBI1" s="1870"/>
      <c r="EBJ1" s="1870"/>
      <c r="EBK1" s="1870"/>
      <c r="EBL1" s="1870"/>
      <c r="EBM1" s="1870"/>
      <c r="EBN1" s="1870"/>
      <c r="EBO1" s="1870"/>
      <c r="EBP1" s="1870"/>
      <c r="EBQ1" s="1870"/>
      <c r="EBR1" s="1870"/>
      <c r="EBS1" s="1870"/>
      <c r="EBT1" s="1870"/>
      <c r="EBU1" s="1870"/>
      <c r="EBV1" s="1870"/>
      <c r="EBW1" s="1870"/>
      <c r="EBX1" s="1870"/>
      <c r="EBY1" s="1870"/>
      <c r="EBZ1" s="1870"/>
      <c r="ECA1" s="1870"/>
      <c r="ECB1" s="1870"/>
      <c r="ECC1" s="1870"/>
      <c r="ECD1" s="1870"/>
      <c r="ECE1" s="1870"/>
      <c r="ECF1" s="1870"/>
      <c r="ECG1" s="1870"/>
      <c r="ECH1" s="1870"/>
      <c r="ECI1" s="1870"/>
      <c r="ECJ1" s="1870"/>
      <c r="ECK1" s="1870"/>
      <c r="ECL1" s="1870"/>
      <c r="ECM1" s="1870"/>
      <c r="ECN1" s="1870"/>
      <c r="ECO1" s="1870"/>
      <c r="ECP1" s="1870"/>
      <c r="ECQ1" s="1870"/>
      <c r="ECR1" s="1870"/>
      <c r="ECS1" s="1870"/>
      <c r="ECT1" s="1870"/>
      <c r="ECU1" s="1870"/>
      <c r="ECV1" s="1870"/>
      <c r="ECW1" s="1870"/>
      <c r="ECX1" s="1870"/>
      <c r="ECY1" s="1870"/>
      <c r="ECZ1" s="1870"/>
      <c r="EDA1" s="1870"/>
      <c r="EDB1" s="1870"/>
      <c r="EDC1" s="1870"/>
      <c r="EDD1" s="1870"/>
      <c r="EDE1" s="1870"/>
      <c r="EDF1" s="1870"/>
      <c r="EDG1" s="1870"/>
      <c r="EDH1" s="1870"/>
      <c r="EDI1" s="1870"/>
      <c r="EDJ1" s="1870"/>
      <c r="EDK1" s="1870"/>
      <c r="EDL1" s="1870"/>
      <c r="EDM1" s="1870"/>
      <c r="EDN1" s="1870"/>
      <c r="EDO1" s="1870"/>
      <c r="EDP1" s="1870"/>
      <c r="EDQ1" s="1870"/>
      <c r="EDR1" s="1870"/>
      <c r="EDS1" s="1870"/>
      <c r="EDT1" s="1870"/>
      <c r="EDU1" s="1870"/>
      <c r="EDV1" s="1870"/>
      <c r="EDW1" s="1870"/>
      <c r="EDX1" s="1870"/>
      <c r="EDY1" s="1870"/>
      <c r="EDZ1" s="1870"/>
      <c r="EEA1" s="1870"/>
      <c r="EEB1" s="1870"/>
      <c r="EEC1" s="1870"/>
      <c r="EED1" s="1870"/>
      <c r="EEE1" s="1870"/>
      <c r="EEF1" s="1870"/>
      <c r="EEG1" s="1870"/>
      <c r="EEH1" s="1870"/>
      <c r="EEI1" s="1870"/>
      <c r="EEJ1" s="1870"/>
      <c r="EEK1" s="1870"/>
      <c r="EEL1" s="1870"/>
      <c r="EEM1" s="1870"/>
      <c r="EEN1" s="1870"/>
      <c r="EEO1" s="1870"/>
      <c r="EEP1" s="1870"/>
      <c r="EEQ1" s="1870"/>
      <c r="EER1" s="1870"/>
      <c r="EES1" s="1870"/>
      <c r="EET1" s="1870"/>
      <c r="EEU1" s="1870"/>
      <c r="EEV1" s="1870"/>
      <c r="EEW1" s="1870"/>
      <c r="EEX1" s="1870"/>
      <c r="EEY1" s="1870"/>
      <c r="EEZ1" s="1870"/>
      <c r="EFA1" s="1870"/>
      <c r="EFB1" s="1870"/>
      <c r="EFC1" s="1870"/>
      <c r="EFD1" s="1870"/>
      <c r="EFE1" s="1870"/>
      <c r="EFF1" s="1870"/>
      <c r="EFG1" s="1870"/>
      <c r="EFH1" s="1870"/>
      <c r="EFI1" s="1870"/>
      <c r="EFJ1" s="1870"/>
      <c r="EFK1" s="1870"/>
      <c r="EFL1" s="1870"/>
      <c r="EFM1" s="1870"/>
      <c r="EFN1" s="1870"/>
      <c r="EFO1" s="1870"/>
      <c r="EFP1" s="1870"/>
      <c r="EFQ1" s="1870"/>
      <c r="EFR1" s="1870"/>
      <c r="EFS1" s="1870"/>
      <c r="EFT1" s="1870"/>
      <c r="EFU1" s="1870"/>
      <c r="EFV1" s="1870"/>
      <c r="EFW1" s="1870"/>
      <c r="EFX1" s="1870"/>
      <c r="EFY1" s="1870"/>
      <c r="EFZ1" s="1870"/>
      <c r="EGA1" s="1870"/>
      <c r="EGB1" s="1870"/>
      <c r="EGC1" s="1870"/>
      <c r="EGD1" s="1870"/>
      <c r="EGE1" s="1870"/>
      <c r="EGF1" s="1870"/>
      <c r="EGG1" s="1870"/>
      <c r="EGH1" s="1870"/>
      <c r="EGI1" s="1870"/>
      <c r="EGJ1" s="1870"/>
      <c r="EGK1" s="1870"/>
      <c r="EGL1" s="1870"/>
      <c r="EGM1" s="1870"/>
      <c r="EGN1" s="1870"/>
      <c r="EGO1" s="1870"/>
      <c r="EGP1" s="1870"/>
      <c r="EGQ1" s="1870"/>
      <c r="EGR1" s="1870"/>
      <c r="EGS1" s="1870"/>
      <c r="EGT1" s="1870"/>
      <c r="EGU1" s="1870"/>
      <c r="EGV1" s="1870"/>
      <c r="EGW1" s="1870"/>
      <c r="EGX1" s="1870"/>
      <c r="EGY1" s="1870"/>
      <c r="EGZ1" s="1870"/>
      <c r="EHA1" s="1870"/>
      <c r="EHB1" s="1870"/>
      <c r="EHC1" s="1870"/>
      <c r="EHD1" s="1870"/>
      <c r="EHE1" s="1870"/>
      <c r="EHF1" s="1870"/>
      <c r="EHG1" s="1870"/>
      <c r="EHH1" s="1870"/>
      <c r="EHI1" s="1870"/>
      <c r="EHJ1" s="1870"/>
      <c r="EHK1" s="1870"/>
      <c r="EHL1" s="1870"/>
      <c r="EHM1" s="1870"/>
      <c r="EHN1" s="1870"/>
      <c r="EHO1" s="1870"/>
      <c r="EHP1" s="1870"/>
      <c r="EHQ1" s="1870"/>
      <c r="EHR1" s="1870"/>
      <c r="EHS1" s="1870"/>
      <c r="EHT1" s="1870"/>
      <c r="EHU1" s="1870"/>
      <c r="EHV1" s="1870"/>
      <c r="EHW1" s="1870"/>
      <c r="EHX1" s="1870"/>
      <c r="EHY1" s="1870"/>
      <c r="EHZ1" s="1870"/>
      <c r="EIA1" s="1870"/>
      <c r="EIB1" s="1870"/>
      <c r="EIC1" s="1870"/>
      <c r="EID1" s="1870"/>
      <c r="EIE1" s="1870"/>
      <c r="EIF1" s="1870"/>
      <c r="EIG1" s="1870"/>
      <c r="EIH1" s="1870"/>
      <c r="EII1" s="1870"/>
      <c r="EIJ1" s="1870"/>
      <c r="EIK1" s="1870"/>
      <c r="EIL1" s="1870"/>
      <c r="EIM1" s="1870"/>
      <c r="EIN1" s="1870"/>
      <c r="EIO1" s="1870"/>
      <c r="EIP1" s="1870"/>
      <c r="EIQ1" s="1870"/>
      <c r="EIR1" s="1870"/>
      <c r="EIS1" s="1870"/>
      <c r="EIT1" s="1870"/>
      <c r="EIU1" s="1870"/>
      <c r="EIV1" s="1870"/>
      <c r="EIW1" s="1870"/>
      <c r="EIX1" s="1870"/>
      <c r="EIY1" s="1870"/>
      <c r="EIZ1" s="1870"/>
      <c r="EJA1" s="1870"/>
      <c r="EJB1" s="1870"/>
      <c r="EJC1" s="1870"/>
      <c r="EJD1" s="1870"/>
      <c r="EJE1" s="1870"/>
      <c r="EJF1" s="1870"/>
      <c r="EJG1" s="1870"/>
      <c r="EJH1" s="1870"/>
      <c r="EJI1" s="1870"/>
      <c r="EJJ1" s="1870"/>
      <c r="EJK1" s="1870"/>
      <c r="EJL1" s="1870"/>
      <c r="EJM1" s="1870"/>
      <c r="EJN1" s="1870"/>
      <c r="EJO1" s="1870"/>
      <c r="EJP1" s="1870"/>
      <c r="EJQ1" s="1870"/>
      <c r="EJR1" s="1870"/>
      <c r="EJS1" s="1870"/>
      <c r="EJT1" s="1870"/>
      <c r="EJU1" s="1870"/>
      <c r="EJV1" s="1870"/>
      <c r="EJW1" s="1870"/>
      <c r="EJX1" s="1870"/>
      <c r="EJY1" s="1870"/>
      <c r="EJZ1" s="1870"/>
      <c r="EKA1" s="1870"/>
      <c r="EKB1" s="1870"/>
      <c r="EKC1" s="1870"/>
      <c r="EKD1" s="1870"/>
      <c r="EKE1" s="1870"/>
      <c r="EKF1" s="1870"/>
      <c r="EKG1" s="1870"/>
      <c r="EKH1" s="1870"/>
      <c r="EKI1" s="1870"/>
      <c r="EKJ1" s="1870"/>
      <c r="EKK1" s="1870"/>
      <c r="EKL1" s="1870"/>
      <c r="EKM1" s="1870"/>
      <c r="EKN1" s="1870"/>
      <c r="EKO1" s="1870"/>
      <c r="EKP1" s="1870"/>
      <c r="EKQ1" s="1870"/>
      <c r="EKR1" s="1870"/>
      <c r="EKS1" s="1870"/>
      <c r="EKT1" s="1870"/>
      <c r="EKU1" s="1870"/>
      <c r="EKV1" s="1870"/>
      <c r="EKW1" s="1870"/>
      <c r="EKX1" s="1870"/>
      <c r="EKY1" s="1870"/>
      <c r="EKZ1" s="1870"/>
      <c r="ELA1" s="1870"/>
      <c r="ELB1" s="1870"/>
      <c r="ELC1" s="1870"/>
      <c r="ELD1" s="1870"/>
      <c r="ELE1" s="1870"/>
      <c r="ELF1" s="1870"/>
      <c r="ELG1" s="1870"/>
      <c r="ELH1" s="1870"/>
      <c r="ELI1" s="1870"/>
      <c r="ELJ1" s="1870"/>
      <c r="ELK1" s="1870"/>
      <c r="ELL1" s="1870"/>
      <c r="ELM1" s="1870"/>
      <c r="ELN1" s="1870"/>
      <c r="ELO1" s="1870"/>
      <c r="ELP1" s="1870"/>
      <c r="ELQ1" s="1870"/>
      <c r="ELR1" s="1870"/>
      <c r="ELS1" s="1870"/>
      <c r="ELT1" s="1870"/>
      <c r="ELU1" s="1870"/>
      <c r="ELV1" s="1870"/>
      <c r="ELW1" s="1870"/>
      <c r="ELX1" s="1870"/>
      <c r="ELY1" s="1870"/>
      <c r="ELZ1" s="1870"/>
      <c r="EMA1" s="1870"/>
      <c r="EMB1" s="1870"/>
      <c r="EMC1" s="1870"/>
      <c r="EMD1" s="1870"/>
      <c r="EME1" s="1870"/>
      <c r="EMF1" s="1870"/>
      <c r="EMG1" s="1870"/>
      <c r="EMH1" s="1870"/>
      <c r="EMI1" s="1870"/>
      <c r="EMJ1" s="1870"/>
      <c r="EMK1" s="1870"/>
      <c r="EML1" s="1870"/>
      <c r="EMM1" s="1870"/>
      <c r="EMN1" s="1870"/>
      <c r="EMO1" s="1870"/>
      <c r="EMP1" s="1870"/>
      <c r="EMQ1" s="1870"/>
      <c r="EMR1" s="1870"/>
      <c r="EMS1" s="1870"/>
      <c r="EMT1" s="1870"/>
      <c r="EMU1" s="1870"/>
      <c r="EMV1" s="1870"/>
      <c r="EMW1" s="1870"/>
      <c r="EMX1" s="1870"/>
      <c r="EMY1" s="1870"/>
      <c r="EMZ1" s="1870"/>
      <c r="ENA1" s="1870"/>
      <c r="ENB1" s="1870"/>
      <c r="ENC1" s="1870"/>
      <c r="END1" s="1870"/>
      <c r="ENE1" s="1870"/>
      <c r="ENF1" s="1870"/>
      <c r="ENG1" s="1870"/>
      <c r="ENH1" s="1870"/>
      <c r="ENI1" s="1870"/>
      <c r="ENJ1" s="1870"/>
      <c r="ENK1" s="1870"/>
      <c r="ENL1" s="1870"/>
      <c r="ENM1" s="1870"/>
      <c r="ENN1" s="1870"/>
      <c r="ENO1" s="1870"/>
      <c r="ENP1" s="1870"/>
      <c r="ENQ1" s="1870"/>
      <c r="ENR1" s="1870"/>
      <c r="ENS1" s="1870"/>
      <c r="ENT1" s="1870"/>
      <c r="ENU1" s="1870"/>
      <c r="ENV1" s="1870"/>
      <c r="ENW1" s="1870"/>
      <c r="ENX1" s="1870"/>
      <c r="ENY1" s="1870"/>
      <c r="ENZ1" s="1870"/>
      <c r="EOA1" s="1870"/>
      <c r="EOB1" s="1870"/>
      <c r="EOC1" s="1870"/>
      <c r="EOD1" s="1870"/>
      <c r="EOE1" s="1870"/>
      <c r="EOF1" s="1870"/>
      <c r="EOG1" s="1870"/>
      <c r="EOH1" s="1870"/>
      <c r="EOI1" s="1870"/>
      <c r="EOJ1" s="1870"/>
      <c r="EOK1" s="1870"/>
      <c r="EOL1" s="1870"/>
      <c r="EOM1" s="1870"/>
      <c r="EON1" s="1870"/>
      <c r="EOO1" s="1870"/>
      <c r="EOP1" s="1870"/>
      <c r="EOQ1" s="1870"/>
      <c r="EOR1" s="1870"/>
      <c r="EOS1" s="1870"/>
      <c r="EOT1" s="1870"/>
      <c r="EOU1" s="1870"/>
      <c r="EOV1" s="1870"/>
      <c r="EOW1" s="1870"/>
      <c r="EOX1" s="1870"/>
      <c r="EOY1" s="1870"/>
      <c r="EOZ1" s="1870"/>
      <c r="EPA1" s="1870"/>
      <c r="EPB1" s="1870"/>
      <c r="EPC1" s="1870"/>
      <c r="EPD1" s="1870"/>
      <c r="EPE1" s="1870"/>
      <c r="EPF1" s="1870"/>
      <c r="EPG1" s="1870"/>
      <c r="EPH1" s="1870"/>
      <c r="EPI1" s="1870"/>
      <c r="EPJ1" s="1870"/>
      <c r="EPK1" s="1870"/>
      <c r="EPL1" s="1870"/>
      <c r="EPM1" s="1870"/>
      <c r="EPN1" s="1870"/>
      <c r="EPO1" s="1870"/>
      <c r="EPP1" s="1870"/>
      <c r="EPQ1" s="1870"/>
      <c r="EPR1" s="1870"/>
      <c r="EPS1" s="1870"/>
      <c r="EPT1" s="1870"/>
      <c r="EPU1" s="1870"/>
      <c r="EPV1" s="1870"/>
      <c r="EPW1" s="1870"/>
      <c r="EPX1" s="1870"/>
      <c r="EPY1" s="1870"/>
      <c r="EPZ1" s="1870"/>
      <c r="EQA1" s="1870"/>
      <c r="EQB1" s="1870"/>
      <c r="EQC1" s="1870"/>
      <c r="EQD1" s="1870"/>
      <c r="EQE1" s="1870"/>
      <c r="EQF1" s="1870"/>
      <c r="EQG1" s="1870"/>
      <c r="EQH1" s="1870"/>
      <c r="EQI1" s="1870"/>
      <c r="EQJ1" s="1870"/>
      <c r="EQK1" s="1870"/>
      <c r="EQL1" s="1870"/>
      <c r="EQM1" s="1870"/>
      <c r="EQN1" s="1870"/>
      <c r="EQO1" s="1870"/>
      <c r="EQP1" s="1870"/>
      <c r="EQQ1" s="1870"/>
      <c r="EQR1" s="1870"/>
      <c r="EQS1" s="1870"/>
      <c r="EQT1" s="1870"/>
      <c r="EQU1" s="1870"/>
      <c r="EQV1" s="1870"/>
      <c r="EQW1" s="1870"/>
      <c r="EQX1" s="1870"/>
      <c r="EQY1" s="1870"/>
      <c r="EQZ1" s="1870"/>
      <c r="ERA1" s="1870"/>
      <c r="ERB1" s="1870"/>
      <c r="ERC1" s="1870"/>
      <c r="ERD1" s="1870"/>
      <c r="ERE1" s="1870"/>
      <c r="ERF1" s="1870"/>
      <c r="ERG1" s="1870"/>
      <c r="ERH1" s="1870"/>
      <c r="ERI1" s="1870"/>
      <c r="ERJ1" s="1870"/>
      <c r="ERK1" s="1870"/>
      <c r="ERL1" s="1870"/>
      <c r="ERM1" s="1870"/>
      <c r="ERN1" s="1870"/>
      <c r="ERO1" s="1870"/>
      <c r="ERP1" s="1870"/>
      <c r="ERQ1" s="1870"/>
      <c r="ERR1" s="1870"/>
      <c r="ERS1" s="1870"/>
      <c r="ERT1" s="1870"/>
      <c r="ERU1" s="1870"/>
      <c r="ERV1" s="1870"/>
      <c r="ERW1" s="1870"/>
      <c r="ERX1" s="1870"/>
      <c r="ERY1" s="1870"/>
      <c r="ERZ1" s="1870"/>
      <c r="ESA1" s="1870"/>
      <c r="ESB1" s="1870"/>
      <c r="ESC1" s="1870"/>
      <c r="ESD1" s="1870"/>
      <c r="ESE1" s="1870"/>
      <c r="ESF1" s="1870"/>
      <c r="ESG1" s="1870"/>
      <c r="ESH1" s="1870"/>
      <c r="ESI1" s="1870"/>
      <c r="ESJ1" s="1870"/>
      <c r="ESK1" s="1870"/>
      <c r="ESL1" s="1870"/>
      <c r="ESM1" s="1870"/>
      <c r="ESN1" s="1870"/>
      <c r="ESO1" s="1870"/>
      <c r="ESP1" s="1870"/>
      <c r="ESQ1" s="1870"/>
      <c r="ESR1" s="1870"/>
      <c r="ESS1" s="1870"/>
      <c r="EST1" s="1870"/>
      <c r="ESU1" s="1870"/>
      <c r="ESV1" s="1870"/>
      <c r="ESW1" s="1870"/>
      <c r="ESX1" s="1870"/>
      <c r="ESY1" s="1870"/>
      <c r="ESZ1" s="1870"/>
      <c r="ETA1" s="1870"/>
      <c r="ETB1" s="1870"/>
      <c r="ETC1" s="1870"/>
      <c r="ETD1" s="1870"/>
      <c r="ETE1" s="1870"/>
      <c r="ETF1" s="1870"/>
      <c r="ETG1" s="1870"/>
      <c r="ETH1" s="1870"/>
      <c r="ETI1" s="1870"/>
      <c r="ETJ1" s="1870"/>
      <c r="ETK1" s="1870"/>
      <c r="ETL1" s="1870"/>
      <c r="ETM1" s="1870"/>
      <c r="ETN1" s="1870"/>
      <c r="ETO1" s="1870"/>
      <c r="ETP1" s="1870"/>
      <c r="ETQ1" s="1870"/>
      <c r="ETR1" s="1870"/>
      <c r="ETS1" s="1870"/>
      <c r="ETT1" s="1870"/>
      <c r="ETU1" s="1870"/>
      <c r="ETV1" s="1870"/>
      <c r="ETW1" s="1870"/>
      <c r="ETX1" s="1870"/>
      <c r="ETY1" s="1870"/>
      <c r="ETZ1" s="1870"/>
      <c r="EUA1" s="1870"/>
      <c r="EUB1" s="1870"/>
      <c r="EUC1" s="1870"/>
      <c r="EUD1" s="1870"/>
      <c r="EUE1" s="1870"/>
      <c r="EUF1" s="1870"/>
      <c r="EUG1" s="1870"/>
      <c r="EUH1" s="1870"/>
      <c r="EUI1" s="1870"/>
      <c r="EUJ1" s="1870"/>
      <c r="EUK1" s="1870"/>
      <c r="EUL1" s="1870"/>
      <c r="EUM1" s="1870"/>
      <c r="EUN1" s="1870"/>
      <c r="EUO1" s="1870"/>
      <c r="EUP1" s="1870"/>
      <c r="EUQ1" s="1870"/>
      <c r="EUR1" s="1870"/>
      <c r="EUS1" s="1870"/>
      <c r="EUT1" s="1870"/>
      <c r="EUU1" s="1870"/>
      <c r="EUV1" s="1870"/>
      <c r="EUW1" s="1870"/>
      <c r="EUX1" s="1870"/>
      <c r="EUY1" s="1870"/>
      <c r="EUZ1" s="1870"/>
      <c r="EVA1" s="1870"/>
      <c r="EVB1" s="1870"/>
      <c r="EVC1" s="1870"/>
      <c r="EVD1" s="1870"/>
      <c r="EVE1" s="1870"/>
      <c r="EVF1" s="1870"/>
      <c r="EVG1" s="1870"/>
      <c r="EVH1" s="1870"/>
      <c r="EVI1" s="1870"/>
      <c r="EVJ1" s="1870"/>
      <c r="EVK1" s="1870"/>
      <c r="EVL1" s="1870"/>
      <c r="EVM1" s="1870"/>
      <c r="EVN1" s="1870"/>
      <c r="EVO1" s="1870"/>
      <c r="EVP1" s="1870"/>
      <c r="EVQ1" s="1870"/>
      <c r="EVR1" s="1870"/>
      <c r="EVS1" s="1870"/>
      <c r="EVT1" s="1870"/>
      <c r="EVU1" s="1870"/>
      <c r="EVV1" s="1870"/>
      <c r="EVW1" s="1870"/>
      <c r="EVX1" s="1870"/>
      <c r="EVY1" s="1870"/>
      <c r="EVZ1" s="1870"/>
      <c r="EWA1" s="1870"/>
      <c r="EWB1" s="1870"/>
      <c r="EWC1" s="1870"/>
      <c r="EWD1" s="1870"/>
      <c r="EWE1" s="1870"/>
      <c r="EWF1" s="1870"/>
      <c r="EWG1" s="1870"/>
      <c r="EWH1" s="1870"/>
      <c r="EWI1" s="1870"/>
      <c r="EWJ1" s="1870"/>
      <c r="EWK1" s="1870"/>
      <c r="EWL1" s="1870"/>
      <c r="EWM1" s="1870"/>
      <c r="EWN1" s="1870"/>
      <c r="EWO1" s="1870"/>
      <c r="EWP1" s="1870"/>
      <c r="EWQ1" s="1870"/>
      <c r="EWR1" s="1870"/>
      <c r="EWS1" s="1870"/>
      <c r="EWT1" s="1870"/>
      <c r="EWU1" s="1870"/>
      <c r="EWV1" s="1870"/>
      <c r="EWW1" s="1870"/>
      <c r="EWX1" s="1870"/>
      <c r="EWY1" s="1870"/>
      <c r="EWZ1" s="1870"/>
      <c r="EXA1" s="1870"/>
      <c r="EXB1" s="1870"/>
      <c r="EXC1" s="1870"/>
      <c r="EXD1" s="1870"/>
      <c r="EXE1" s="1870"/>
      <c r="EXF1" s="1870"/>
      <c r="EXG1" s="1870"/>
      <c r="EXH1" s="1870"/>
      <c r="EXI1" s="1870"/>
      <c r="EXJ1" s="1870"/>
      <c r="EXK1" s="1870"/>
      <c r="EXL1" s="1870"/>
      <c r="EXM1" s="1870"/>
      <c r="EXN1" s="1870"/>
      <c r="EXO1" s="1870"/>
      <c r="EXP1" s="1870"/>
      <c r="EXQ1" s="1870"/>
      <c r="EXR1" s="1870"/>
      <c r="EXS1" s="1870"/>
      <c r="EXT1" s="1870"/>
      <c r="EXU1" s="1870"/>
      <c r="EXV1" s="1870"/>
      <c r="EXW1" s="1870"/>
      <c r="EXX1" s="1870"/>
      <c r="EXY1" s="1870"/>
      <c r="EXZ1" s="1870"/>
      <c r="EYA1" s="1870"/>
      <c r="EYB1" s="1870"/>
      <c r="EYC1" s="1870"/>
      <c r="EYD1" s="1870"/>
      <c r="EYE1" s="1870"/>
      <c r="EYF1" s="1870"/>
      <c r="EYG1" s="1870"/>
      <c r="EYH1" s="1870"/>
      <c r="EYI1" s="1870"/>
      <c r="EYJ1" s="1870"/>
      <c r="EYK1" s="1870"/>
      <c r="EYL1" s="1870"/>
      <c r="EYM1" s="1870"/>
      <c r="EYN1" s="1870"/>
      <c r="EYO1" s="1870"/>
      <c r="EYP1" s="1870"/>
      <c r="EYQ1" s="1870"/>
      <c r="EYR1" s="1870"/>
      <c r="EYS1" s="1870"/>
      <c r="EYT1" s="1870"/>
      <c r="EYU1" s="1870"/>
      <c r="EYV1" s="1870"/>
      <c r="EYW1" s="1870"/>
      <c r="EYX1" s="1870"/>
      <c r="EYY1" s="1870"/>
      <c r="EYZ1" s="1870"/>
      <c r="EZA1" s="1870"/>
      <c r="EZB1" s="1870"/>
      <c r="EZC1" s="1870"/>
      <c r="EZD1" s="1870"/>
      <c r="EZE1" s="1870"/>
      <c r="EZF1" s="1870"/>
      <c r="EZG1" s="1870"/>
      <c r="EZH1" s="1870"/>
      <c r="EZI1" s="1870"/>
      <c r="EZJ1" s="1870"/>
      <c r="EZK1" s="1870"/>
      <c r="EZL1" s="1870"/>
      <c r="EZM1" s="1870"/>
      <c r="EZN1" s="1870"/>
      <c r="EZO1" s="1870"/>
      <c r="EZP1" s="1870"/>
      <c r="EZQ1" s="1870"/>
      <c r="EZR1" s="1870"/>
      <c r="EZS1" s="1870"/>
      <c r="EZT1" s="1870"/>
      <c r="EZU1" s="1870"/>
      <c r="EZV1" s="1870"/>
      <c r="EZW1" s="1870"/>
      <c r="EZX1" s="1870"/>
      <c r="EZY1" s="1870"/>
      <c r="EZZ1" s="1870"/>
      <c r="FAA1" s="1870"/>
      <c r="FAB1" s="1870"/>
      <c r="FAC1" s="1870"/>
      <c r="FAD1" s="1870"/>
      <c r="FAE1" s="1870"/>
      <c r="FAF1" s="1870"/>
      <c r="FAG1" s="1870"/>
      <c r="FAH1" s="1870"/>
      <c r="FAI1" s="1870"/>
      <c r="FAJ1" s="1870"/>
      <c r="FAK1" s="1870"/>
      <c r="FAL1" s="1870"/>
      <c r="FAM1" s="1870"/>
      <c r="FAN1" s="1870"/>
      <c r="FAO1" s="1870"/>
      <c r="FAP1" s="1870"/>
      <c r="FAQ1" s="1870"/>
      <c r="FAR1" s="1870"/>
      <c r="FAS1" s="1870"/>
      <c r="FAT1" s="1870"/>
      <c r="FAU1" s="1870"/>
      <c r="FAV1" s="1870"/>
      <c r="FAW1" s="1870"/>
      <c r="FAX1" s="1870"/>
      <c r="FAY1" s="1870"/>
      <c r="FAZ1" s="1870"/>
      <c r="FBA1" s="1870"/>
      <c r="FBB1" s="1870"/>
      <c r="FBC1" s="1870"/>
      <c r="FBD1" s="1870"/>
      <c r="FBE1" s="1870"/>
      <c r="FBF1" s="1870"/>
      <c r="FBG1" s="1870"/>
      <c r="FBH1" s="1870"/>
      <c r="FBI1" s="1870"/>
      <c r="FBJ1" s="1870"/>
      <c r="FBK1" s="1870"/>
      <c r="FBL1" s="1870"/>
      <c r="FBM1" s="1870"/>
      <c r="FBN1" s="1870"/>
      <c r="FBO1" s="1870"/>
      <c r="FBP1" s="1870"/>
      <c r="FBQ1" s="1870"/>
      <c r="FBR1" s="1870"/>
      <c r="FBS1" s="1870"/>
      <c r="FBT1" s="1870"/>
      <c r="FBU1" s="1870"/>
      <c r="FBV1" s="1870"/>
      <c r="FBW1" s="1870"/>
      <c r="FBX1" s="1870"/>
      <c r="FBY1" s="1870"/>
      <c r="FBZ1" s="1870"/>
      <c r="FCA1" s="1870"/>
      <c r="FCB1" s="1870"/>
      <c r="FCC1" s="1870"/>
      <c r="FCD1" s="1870"/>
      <c r="FCE1" s="1870"/>
      <c r="FCF1" s="1870"/>
      <c r="FCG1" s="1870"/>
      <c r="FCH1" s="1870"/>
      <c r="FCI1" s="1870"/>
      <c r="FCJ1" s="1870"/>
      <c r="FCK1" s="1870"/>
      <c r="FCL1" s="1870"/>
      <c r="FCM1" s="1870"/>
      <c r="FCN1" s="1870"/>
      <c r="FCO1" s="1870"/>
      <c r="FCP1" s="1870"/>
      <c r="FCQ1" s="1870"/>
      <c r="FCR1" s="1870"/>
      <c r="FCS1" s="1870"/>
      <c r="FCT1" s="1870"/>
      <c r="FCU1" s="1870"/>
      <c r="FCV1" s="1870"/>
      <c r="FCW1" s="1870"/>
      <c r="FCX1" s="1870"/>
      <c r="FCY1" s="1870"/>
      <c r="FCZ1" s="1870"/>
      <c r="FDA1" s="1870"/>
      <c r="FDB1" s="1870"/>
      <c r="FDC1" s="1870"/>
      <c r="FDD1" s="1870"/>
      <c r="FDE1" s="1870"/>
      <c r="FDF1" s="1870"/>
      <c r="FDG1" s="1870"/>
      <c r="FDH1" s="1870"/>
      <c r="FDI1" s="1870"/>
      <c r="FDJ1" s="1870"/>
      <c r="FDK1" s="1870"/>
      <c r="FDL1" s="1870"/>
      <c r="FDM1" s="1870"/>
      <c r="FDN1" s="1870"/>
      <c r="FDO1" s="1870"/>
      <c r="FDP1" s="1870"/>
      <c r="FDQ1" s="1870"/>
      <c r="FDR1" s="1870"/>
      <c r="FDS1" s="1870"/>
      <c r="FDT1" s="1870"/>
      <c r="FDU1" s="1870"/>
      <c r="FDV1" s="1870"/>
      <c r="FDW1" s="1870"/>
      <c r="FDX1" s="1870"/>
      <c r="FDY1" s="1870"/>
      <c r="FDZ1" s="1870"/>
      <c r="FEA1" s="1870"/>
      <c r="FEB1" s="1870"/>
      <c r="FEC1" s="1870"/>
      <c r="FED1" s="1870"/>
      <c r="FEE1" s="1870"/>
      <c r="FEF1" s="1870"/>
      <c r="FEG1" s="1870"/>
      <c r="FEH1" s="1870"/>
      <c r="FEI1" s="1870"/>
      <c r="FEJ1" s="1870"/>
      <c r="FEK1" s="1870"/>
      <c r="FEL1" s="1870"/>
      <c r="FEM1" s="1870"/>
      <c r="FEN1" s="1870"/>
      <c r="FEO1" s="1870"/>
      <c r="FEP1" s="1870"/>
      <c r="FEQ1" s="1870"/>
      <c r="FER1" s="1870"/>
      <c r="FES1" s="1870"/>
      <c r="FET1" s="1870"/>
      <c r="FEU1" s="1870"/>
      <c r="FEV1" s="1870"/>
      <c r="FEW1" s="1870"/>
      <c r="FEX1" s="1870"/>
      <c r="FEY1" s="1870"/>
      <c r="FEZ1" s="1870"/>
      <c r="FFA1" s="1870"/>
      <c r="FFB1" s="1870"/>
      <c r="FFC1" s="1870"/>
      <c r="FFD1" s="1870"/>
      <c r="FFE1" s="1870"/>
      <c r="FFF1" s="1870"/>
      <c r="FFG1" s="1870"/>
      <c r="FFH1" s="1870"/>
      <c r="FFI1" s="1870"/>
      <c r="FFJ1" s="1870"/>
      <c r="FFK1" s="1870"/>
      <c r="FFL1" s="1870"/>
      <c r="FFM1" s="1870"/>
      <c r="FFN1" s="1870"/>
      <c r="FFO1" s="1870"/>
      <c r="FFP1" s="1870"/>
      <c r="FFQ1" s="1870"/>
      <c r="FFR1" s="1870"/>
      <c r="FFS1" s="1870"/>
      <c r="FFT1" s="1870"/>
      <c r="FFU1" s="1870"/>
      <c r="FFV1" s="1870"/>
      <c r="FFW1" s="1870"/>
      <c r="FFX1" s="1870"/>
      <c r="FFY1" s="1870"/>
      <c r="FFZ1" s="1870"/>
      <c r="FGA1" s="1870"/>
      <c r="FGB1" s="1870"/>
      <c r="FGC1" s="1870"/>
      <c r="FGD1" s="1870"/>
      <c r="FGE1" s="1870"/>
      <c r="FGF1" s="1870"/>
      <c r="FGG1" s="1870"/>
      <c r="FGH1" s="1870"/>
      <c r="FGI1" s="1870"/>
      <c r="FGJ1" s="1870"/>
      <c r="FGK1" s="1870"/>
      <c r="FGL1" s="1870"/>
      <c r="FGM1" s="1870"/>
      <c r="FGN1" s="1870"/>
      <c r="FGO1" s="1870"/>
      <c r="FGP1" s="1870"/>
      <c r="FGQ1" s="1870"/>
      <c r="FGR1" s="1870"/>
      <c r="FGS1" s="1870"/>
      <c r="FGT1" s="1870"/>
      <c r="FGU1" s="1870"/>
      <c r="FGV1" s="1870"/>
      <c r="FGW1" s="1870"/>
      <c r="FGX1" s="1870"/>
      <c r="FGY1" s="1870"/>
      <c r="FGZ1" s="1870"/>
      <c r="FHA1" s="1870"/>
      <c r="FHB1" s="1870"/>
      <c r="FHC1" s="1870"/>
      <c r="FHD1" s="1870"/>
      <c r="FHE1" s="1870"/>
      <c r="FHF1" s="1870"/>
      <c r="FHG1" s="1870"/>
      <c r="FHH1" s="1870"/>
      <c r="FHI1" s="1870"/>
      <c r="FHJ1" s="1870"/>
      <c r="FHK1" s="1870"/>
      <c r="FHL1" s="1870"/>
      <c r="FHM1" s="1870"/>
      <c r="FHN1" s="1870"/>
      <c r="FHO1" s="1870"/>
      <c r="FHP1" s="1870"/>
      <c r="FHQ1" s="1870"/>
      <c r="FHR1" s="1870"/>
      <c r="FHS1" s="1870"/>
      <c r="FHT1" s="1870"/>
      <c r="FHU1" s="1870"/>
      <c r="FHV1" s="1870"/>
      <c r="FHW1" s="1870"/>
      <c r="FHX1" s="1870"/>
      <c r="FHY1" s="1870"/>
      <c r="FHZ1" s="1870"/>
      <c r="FIA1" s="1870"/>
      <c r="FIB1" s="1870"/>
      <c r="FIC1" s="1870"/>
      <c r="FID1" s="1870"/>
      <c r="FIE1" s="1870"/>
      <c r="FIF1" s="1870"/>
      <c r="FIG1" s="1870"/>
      <c r="FIH1" s="1870"/>
      <c r="FII1" s="1870"/>
      <c r="FIJ1" s="1870"/>
      <c r="FIK1" s="1870"/>
      <c r="FIL1" s="1870"/>
      <c r="FIM1" s="1870"/>
      <c r="FIN1" s="1870"/>
      <c r="FIO1" s="1870"/>
      <c r="FIP1" s="1870"/>
      <c r="FIQ1" s="1870"/>
      <c r="FIR1" s="1870"/>
      <c r="FIS1" s="1870"/>
      <c r="FIT1" s="1870"/>
      <c r="FIU1" s="1870"/>
      <c r="FIV1" s="1870"/>
      <c r="FIW1" s="1870"/>
      <c r="FIX1" s="1870"/>
      <c r="FIY1" s="1870"/>
      <c r="FIZ1" s="1870"/>
      <c r="FJA1" s="1870"/>
      <c r="FJB1" s="1870"/>
      <c r="FJC1" s="1870"/>
      <c r="FJD1" s="1870"/>
      <c r="FJE1" s="1870"/>
      <c r="FJF1" s="1870"/>
      <c r="FJG1" s="1870"/>
      <c r="FJH1" s="1870"/>
      <c r="FJI1" s="1870"/>
      <c r="FJJ1" s="1870"/>
      <c r="FJK1" s="1870"/>
      <c r="FJL1" s="1870"/>
      <c r="FJM1" s="1870"/>
      <c r="FJN1" s="1870"/>
      <c r="FJO1" s="1870"/>
      <c r="FJP1" s="1870"/>
      <c r="FJQ1" s="1870"/>
      <c r="FJR1" s="1870"/>
      <c r="FJS1" s="1870"/>
      <c r="FJT1" s="1870"/>
      <c r="FJU1" s="1870"/>
      <c r="FJV1" s="1870"/>
      <c r="FJW1" s="1870"/>
      <c r="FJX1" s="1870"/>
      <c r="FJY1" s="1870"/>
      <c r="FJZ1" s="1870"/>
      <c r="FKA1" s="1870"/>
      <c r="FKB1" s="1870"/>
      <c r="FKC1" s="1870"/>
      <c r="FKD1" s="1870"/>
      <c r="FKE1" s="1870"/>
      <c r="FKF1" s="1870"/>
      <c r="FKG1" s="1870"/>
      <c r="FKH1" s="1870"/>
      <c r="FKI1" s="1870"/>
      <c r="FKJ1" s="1870"/>
      <c r="FKK1" s="1870"/>
      <c r="FKL1" s="1870"/>
      <c r="FKM1" s="1870"/>
      <c r="FKN1" s="1870"/>
      <c r="FKO1" s="1870"/>
      <c r="FKP1" s="1870"/>
      <c r="FKQ1" s="1870"/>
      <c r="FKR1" s="1870"/>
      <c r="FKS1" s="1870"/>
      <c r="FKT1" s="1870"/>
      <c r="FKU1" s="1870"/>
      <c r="FKV1" s="1870"/>
      <c r="FKW1" s="1870"/>
      <c r="FKX1" s="1870"/>
      <c r="FKY1" s="1870"/>
      <c r="FKZ1" s="1870"/>
      <c r="FLA1" s="1870"/>
      <c r="FLB1" s="1870"/>
      <c r="FLC1" s="1870"/>
      <c r="FLD1" s="1870"/>
      <c r="FLE1" s="1870"/>
      <c r="FLF1" s="1870"/>
      <c r="FLG1" s="1870"/>
      <c r="FLH1" s="1870"/>
      <c r="FLI1" s="1870"/>
      <c r="FLJ1" s="1870"/>
      <c r="FLK1" s="1870"/>
      <c r="FLL1" s="1870"/>
      <c r="FLM1" s="1870"/>
      <c r="FLN1" s="1870"/>
      <c r="FLO1" s="1870"/>
      <c r="FLP1" s="1870"/>
      <c r="FLQ1" s="1870"/>
      <c r="FLR1" s="1870"/>
      <c r="FLS1" s="1870"/>
      <c r="FLT1" s="1870"/>
      <c r="FLU1" s="1870"/>
      <c r="FLV1" s="1870"/>
      <c r="FLW1" s="1870"/>
      <c r="FLX1" s="1870"/>
      <c r="FLY1" s="1870"/>
      <c r="FLZ1" s="1870"/>
      <c r="FMA1" s="1870"/>
      <c r="FMB1" s="1870"/>
      <c r="FMC1" s="1870"/>
      <c r="FMD1" s="1870"/>
      <c r="FME1" s="1870"/>
      <c r="FMF1" s="1870"/>
      <c r="FMG1" s="1870"/>
      <c r="FMH1" s="1870"/>
      <c r="FMI1" s="1870"/>
      <c r="FMJ1" s="1870"/>
      <c r="FMK1" s="1870"/>
      <c r="FML1" s="1870"/>
      <c r="FMM1" s="1870"/>
      <c r="FMN1" s="1870"/>
      <c r="FMO1" s="1870"/>
      <c r="FMP1" s="1870"/>
      <c r="FMQ1" s="1870"/>
      <c r="FMR1" s="1870"/>
      <c r="FMS1" s="1870"/>
      <c r="FMT1" s="1870"/>
      <c r="FMU1" s="1870"/>
      <c r="FMV1" s="1870"/>
      <c r="FMW1" s="1870"/>
      <c r="FMX1" s="1870"/>
      <c r="FMY1" s="1870"/>
      <c r="FMZ1" s="1870"/>
      <c r="FNA1" s="1870"/>
      <c r="FNB1" s="1870"/>
      <c r="FNC1" s="1870"/>
      <c r="FND1" s="1870"/>
      <c r="FNE1" s="1870"/>
      <c r="FNF1" s="1870"/>
      <c r="FNG1" s="1870"/>
      <c r="FNH1" s="1870"/>
      <c r="FNI1" s="1870"/>
      <c r="FNJ1" s="1870"/>
      <c r="FNK1" s="1870"/>
      <c r="FNL1" s="1870"/>
      <c r="FNM1" s="1870"/>
      <c r="FNN1" s="1870"/>
      <c r="FNO1" s="1870"/>
      <c r="FNP1" s="1870"/>
      <c r="FNQ1" s="1870"/>
      <c r="FNR1" s="1870"/>
      <c r="FNS1" s="1870"/>
      <c r="FNT1" s="1870"/>
      <c r="FNU1" s="1870"/>
      <c r="FNV1" s="1870"/>
      <c r="FNW1" s="1870"/>
      <c r="FNX1" s="1870"/>
      <c r="FNY1" s="1870"/>
      <c r="FNZ1" s="1870"/>
      <c r="FOA1" s="1870"/>
      <c r="FOB1" s="1870"/>
      <c r="FOC1" s="1870"/>
      <c r="FOD1" s="1870"/>
      <c r="FOE1" s="1870"/>
      <c r="FOF1" s="1870"/>
      <c r="FOG1" s="1870"/>
      <c r="FOH1" s="1870"/>
      <c r="FOI1" s="1870"/>
      <c r="FOJ1" s="1870"/>
      <c r="FOK1" s="1870"/>
      <c r="FOL1" s="1870"/>
      <c r="FOM1" s="1870"/>
      <c r="FON1" s="1870"/>
      <c r="FOO1" s="1870"/>
      <c r="FOP1" s="1870"/>
      <c r="FOQ1" s="1870"/>
      <c r="FOR1" s="1870"/>
      <c r="FOS1" s="1870"/>
      <c r="FOT1" s="1870"/>
      <c r="FOU1" s="1870"/>
      <c r="FOV1" s="1870"/>
      <c r="FOW1" s="1870"/>
      <c r="FOX1" s="1870"/>
      <c r="FOY1" s="1870"/>
      <c r="FOZ1" s="1870"/>
      <c r="FPA1" s="1870"/>
      <c r="FPB1" s="1870"/>
      <c r="FPC1" s="1870"/>
      <c r="FPD1" s="1870"/>
      <c r="FPE1" s="1870"/>
      <c r="FPF1" s="1870"/>
      <c r="FPG1" s="1870"/>
      <c r="FPH1" s="1870"/>
      <c r="FPI1" s="1870"/>
      <c r="FPJ1" s="1870"/>
      <c r="FPK1" s="1870"/>
      <c r="FPL1" s="1870"/>
      <c r="FPM1" s="1870"/>
      <c r="FPN1" s="1870"/>
      <c r="FPO1" s="1870"/>
      <c r="FPP1" s="1870"/>
      <c r="FPQ1" s="1870"/>
      <c r="FPR1" s="1870"/>
      <c r="FPS1" s="1870"/>
      <c r="FPT1" s="1870"/>
      <c r="FPU1" s="1870"/>
      <c r="FPV1" s="1870"/>
      <c r="FPW1" s="1870"/>
      <c r="FPX1" s="1870"/>
      <c r="FPY1" s="1870"/>
      <c r="FPZ1" s="1870"/>
      <c r="FQA1" s="1870"/>
      <c r="FQB1" s="1870"/>
      <c r="FQC1" s="1870"/>
      <c r="FQD1" s="1870"/>
      <c r="FQE1" s="1870"/>
      <c r="FQF1" s="1870"/>
      <c r="FQG1" s="1870"/>
      <c r="FQH1" s="1870"/>
      <c r="FQI1" s="1870"/>
      <c r="FQJ1" s="1870"/>
      <c r="FQK1" s="1870"/>
      <c r="FQL1" s="1870"/>
      <c r="FQM1" s="1870"/>
      <c r="FQN1" s="1870"/>
      <c r="FQO1" s="1870"/>
      <c r="FQP1" s="1870"/>
      <c r="FQQ1" s="1870"/>
      <c r="FQR1" s="1870"/>
      <c r="FQS1" s="1870"/>
      <c r="FQT1" s="1870"/>
      <c r="FQU1" s="1870"/>
      <c r="FQV1" s="1870"/>
      <c r="FQW1" s="1870"/>
      <c r="FQX1" s="1870"/>
      <c r="FQY1" s="1870"/>
      <c r="FQZ1" s="1870"/>
      <c r="FRA1" s="1870"/>
      <c r="FRB1" s="1870"/>
      <c r="FRC1" s="1870"/>
      <c r="FRD1" s="1870"/>
      <c r="FRE1" s="1870"/>
      <c r="FRF1" s="1870"/>
      <c r="FRG1" s="1870"/>
      <c r="FRH1" s="1870"/>
      <c r="FRI1" s="1870"/>
      <c r="FRJ1" s="1870"/>
      <c r="FRK1" s="1870"/>
      <c r="FRL1" s="1870"/>
      <c r="FRM1" s="1870"/>
      <c r="FRN1" s="1870"/>
      <c r="FRO1" s="1870"/>
      <c r="FRP1" s="1870"/>
      <c r="FRQ1" s="1870"/>
      <c r="FRR1" s="1870"/>
      <c r="FRS1" s="1870"/>
      <c r="FRT1" s="1870"/>
      <c r="FRU1" s="1870"/>
      <c r="FRV1" s="1870"/>
      <c r="FRW1" s="1870"/>
      <c r="FRX1" s="1870"/>
      <c r="FRY1" s="1870"/>
      <c r="FRZ1" s="1870"/>
      <c r="FSA1" s="1870"/>
      <c r="FSB1" s="1870"/>
      <c r="FSC1" s="1870"/>
      <c r="FSD1" s="1870"/>
      <c r="FSE1" s="1870"/>
      <c r="FSF1" s="1870"/>
      <c r="FSG1" s="1870"/>
      <c r="FSH1" s="1870"/>
      <c r="FSI1" s="1870"/>
      <c r="FSJ1" s="1870"/>
      <c r="FSK1" s="1870"/>
      <c r="FSL1" s="1870"/>
      <c r="FSM1" s="1870"/>
      <c r="FSN1" s="1870"/>
      <c r="FSO1" s="1870"/>
      <c r="FSP1" s="1870"/>
      <c r="FSQ1" s="1870"/>
      <c r="FSR1" s="1870"/>
      <c r="FSS1" s="1870"/>
      <c r="FST1" s="1870"/>
      <c r="FSU1" s="1870"/>
      <c r="FSV1" s="1870"/>
      <c r="FSW1" s="1870"/>
      <c r="FSX1" s="1870"/>
      <c r="FSY1" s="1870"/>
      <c r="FSZ1" s="1870"/>
      <c r="FTA1" s="1870"/>
      <c r="FTB1" s="1870"/>
      <c r="FTC1" s="1870"/>
      <c r="FTD1" s="1870"/>
      <c r="FTE1" s="1870"/>
      <c r="FTF1" s="1870"/>
      <c r="FTG1" s="1870"/>
      <c r="FTH1" s="1870"/>
      <c r="FTI1" s="1870"/>
      <c r="FTJ1" s="1870"/>
      <c r="FTK1" s="1870"/>
      <c r="FTL1" s="1870"/>
      <c r="FTM1" s="1870"/>
      <c r="FTN1" s="1870"/>
      <c r="FTO1" s="1870"/>
      <c r="FTP1" s="1870"/>
      <c r="FTQ1" s="1870"/>
      <c r="FTR1" s="1870"/>
      <c r="FTS1" s="1870"/>
      <c r="FTT1" s="1870"/>
      <c r="FTU1" s="1870"/>
      <c r="FTV1" s="1870"/>
      <c r="FTW1" s="1870"/>
      <c r="FTX1" s="1870"/>
      <c r="FTY1" s="1870"/>
      <c r="FTZ1" s="1870"/>
      <c r="FUA1" s="1870"/>
      <c r="FUB1" s="1870"/>
      <c r="FUC1" s="1870"/>
      <c r="FUD1" s="1870"/>
      <c r="FUE1" s="1870"/>
      <c r="FUF1" s="1870"/>
      <c r="FUG1" s="1870"/>
      <c r="FUH1" s="1870"/>
      <c r="FUI1" s="1870"/>
      <c r="FUJ1" s="1870"/>
      <c r="FUK1" s="1870"/>
      <c r="FUL1" s="1870"/>
      <c r="FUM1" s="1870"/>
      <c r="FUN1" s="1870"/>
      <c r="FUO1" s="1870"/>
      <c r="FUP1" s="1870"/>
      <c r="FUQ1" s="1870"/>
      <c r="FUR1" s="1870"/>
      <c r="FUS1" s="1870"/>
      <c r="FUT1" s="1870"/>
      <c r="FUU1" s="1870"/>
      <c r="FUV1" s="1870"/>
      <c r="FUW1" s="1870"/>
      <c r="FUX1" s="1870"/>
      <c r="FUY1" s="1870"/>
      <c r="FUZ1" s="1870"/>
      <c r="FVA1" s="1870"/>
      <c r="FVB1" s="1870"/>
      <c r="FVC1" s="1870"/>
      <c r="FVD1" s="1870"/>
      <c r="FVE1" s="1870"/>
      <c r="FVF1" s="1870"/>
      <c r="FVG1" s="1870"/>
      <c r="FVH1" s="1870"/>
      <c r="FVI1" s="1870"/>
      <c r="FVJ1" s="1870"/>
      <c r="FVK1" s="1870"/>
      <c r="FVL1" s="1870"/>
      <c r="FVM1" s="1870"/>
      <c r="FVN1" s="1870"/>
      <c r="FVO1" s="1870"/>
      <c r="FVP1" s="1870"/>
      <c r="FVQ1" s="1870"/>
      <c r="FVR1" s="1870"/>
      <c r="FVS1" s="1870"/>
      <c r="FVT1" s="1870"/>
      <c r="FVU1" s="1870"/>
      <c r="FVV1" s="1870"/>
      <c r="FVW1" s="1870"/>
      <c r="FVX1" s="1870"/>
      <c r="FVY1" s="1870"/>
      <c r="FVZ1" s="1870"/>
      <c r="FWA1" s="1870"/>
      <c r="FWB1" s="1870"/>
      <c r="FWC1" s="1870"/>
      <c r="FWD1" s="1870"/>
      <c r="FWE1" s="1870"/>
      <c r="FWF1" s="1870"/>
      <c r="FWG1" s="1870"/>
      <c r="FWH1" s="1870"/>
      <c r="FWI1" s="1870"/>
      <c r="FWJ1" s="1870"/>
      <c r="FWK1" s="1870"/>
      <c r="FWL1" s="1870"/>
      <c r="FWM1" s="1870"/>
      <c r="FWN1" s="1870"/>
      <c r="FWO1" s="1870"/>
      <c r="FWP1" s="1870"/>
      <c r="FWQ1" s="1870"/>
      <c r="FWR1" s="1870"/>
      <c r="FWS1" s="1870"/>
      <c r="FWT1" s="1870"/>
      <c r="FWU1" s="1870"/>
      <c r="FWV1" s="1870"/>
      <c r="FWW1" s="1870"/>
      <c r="FWX1" s="1870"/>
      <c r="FWY1" s="1870"/>
      <c r="FWZ1" s="1870"/>
      <c r="FXA1" s="1870"/>
      <c r="FXB1" s="1870"/>
      <c r="FXC1" s="1870"/>
      <c r="FXD1" s="1870"/>
      <c r="FXE1" s="1870"/>
      <c r="FXF1" s="1870"/>
      <c r="FXG1" s="1870"/>
      <c r="FXH1" s="1870"/>
      <c r="FXI1" s="1870"/>
      <c r="FXJ1" s="1870"/>
      <c r="FXK1" s="1870"/>
      <c r="FXL1" s="1870"/>
      <c r="FXM1" s="1870"/>
      <c r="FXN1" s="1870"/>
      <c r="FXO1" s="1870"/>
      <c r="FXP1" s="1870"/>
      <c r="FXQ1" s="1870"/>
      <c r="FXR1" s="1870"/>
      <c r="FXS1" s="1870"/>
      <c r="FXT1" s="1870"/>
      <c r="FXU1" s="1870"/>
      <c r="FXV1" s="1870"/>
      <c r="FXW1" s="1870"/>
      <c r="FXX1" s="1870"/>
      <c r="FXY1" s="1870"/>
      <c r="FXZ1" s="1870"/>
      <c r="FYA1" s="1870"/>
      <c r="FYB1" s="1870"/>
      <c r="FYC1" s="1870"/>
      <c r="FYD1" s="1870"/>
      <c r="FYE1" s="1870"/>
      <c r="FYF1" s="1870"/>
      <c r="FYG1" s="1870"/>
      <c r="FYH1" s="1870"/>
      <c r="FYI1" s="1870"/>
      <c r="FYJ1" s="1870"/>
      <c r="FYK1" s="1870"/>
      <c r="FYL1" s="1870"/>
      <c r="FYM1" s="1870"/>
      <c r="FYN1" s="1870"/>
      <c r="FYO1" s="1870"/>
      <c r="FYP1" s="1870"/>
      <c r="FYQ1" s="1870"/>
      <c r="FYR1" s="1870"/>
      <c r="FYS1" s="1870"/>
      <c r="FYT1" s="1870"/>
      <c r="FYU1" s="1870"/>
      <c r="FYV1" s="1870"/>
      <c r="FYW1" s="1870"/>
      <c r="FYX1" s="1870"/>
      <c r="FYY1" s="1870"/>
      <c r="FYZ1" s="1870"/>
      <c r="FZA1" s="1870"/>
      <c r="FZB1" s="1870"/>
      <c r="FZC1" s="1870"/>
      <c r="FZD1" s="1870"/>
      <c r="FZE1" s="1870"/>
      <c r="FZF1" s="1870"/>
      <c r="FZG1" s="1870"/>
      <c r="FZH1" s="1870"/>
      <c r="FZI1" s="1870"/>
      <c r="FZJ1" s="1870"/>
      <c r="FZK1" s="1870"/>
      <c r="FZL1" s="1870"/>
      <c r="FZM1" s="1870"/>
      <c r="FZN1" s="1870"/>
      <c r="FZO1" s="1870"/>
      <c r="FZP1" s="1870"/>
      <c r="FZQ1" s="1870"/>
      <c r="FZR1" s="1870"/>
      <c r="FZS1" s="1870"/>
      <c r="FZT1" s="1870"/>
      <c r="FZU1" s="1870"/>
      <c r="FZV1" s="1870"/>
      <c r="FZW1" s="1870"/>
      <c r="FZX1" s="1870"/>
      <c r="FZY1" s="1870"/>
      <c r="FZZ1" s="1870"/>
      <c r="GAA1" s="1870"/>
      <c r="GAB1" s="1870"/>
      <c r="GAC1" s="1870"/>
      <c r="GAD1" s="1870"/>
      <c r="GAE1" s="1870"/>
      <c r="GAF1" s="1870"/>
      <c r="GAG1" s="1870"/>
      <c r="GAH1" s="1870"/>
      <c r="GAI1" s="1870"/>
      <c r="GAJ1" s="1870"/>
      <c r="GAK1" s="1870"/>
      <c r="GAL1" s="1870"/>
      <c r="GAM1" s="1870"/>
      <c r="GAN1" s="1870"/>
      <c r="GAO1" s="1870"/>
      <c r="GAP1" s="1870"/>
      <c r="GAQ1" s="1870"/>
      <c r="GAR1" s="1870"/>
      <c r="GAS1" s="1870"/>
      <c r="GAT1" s="1870"/>
      <c r="GAU1" s="1870"/>
      <c r="GAV1" s="1870"/>
      <c r="GAW1" s="1870"/>
      <c r="GAX1" s="1870"/>
      <c r="GAY1" s="1870"/>
      <c r="GAZ1" s="1870"/>
      <c r="GBA1" s="1870"/>
      <c r="GBB1" s="1870"/>
      <c r="GBC1" s="1870"/>
      <c r="GBD1" s="1870"/>
      <c r="GBE1" s="1870"/>
      <c r="GBF1" s="1870"/>
      <c r="GBG1" s="1870"/>
      <c r="GBH1" s="1870"/>
      <c r="GBI1" s="1870"/>
      <c r="GBJ1" s="1870"/>
      <c r="GBK1" s="1870"/>
      <c r="GBL1" s="1870"/>
      <c r="GBM1" s="1870"/>
      <c r="GBN1" s="1870"/>
      <c r="GBO1" s="1870"/>
      <c r="GBP1" s="1870"/>
      <c r="GBQ1" s="1870"/>
      <c r="GBR1" s="1870"/>
      <c r="GBS1" s="1870"/>
      <c r="GBT1" s="1870"/>
      <c r="GBU1" s="1870"/>
      <c r="GBV1" s="1870"/>
      <c r="GBW1" s="1870"/>
      <c r="GBX1" s="1870"/>
      <c r="GBY1" s="1870"/>
      <c r="GBZ1" s="1870"/>
      <c r="GCA1" s="1870"/>
      <c r="GCB1" s="1870"/>
      <c r="GCC1" s="1870"/>
      <c r="GCD1" s="1870"/>
      <c r="GCE1" s="1870"/>
      <c r="GCF1" s="1870"/>
      <c r="GCG1" s="1870"/>
      <c r="GCH1" s="1870"/>
      <c r="GCI1" s="1870"/>
      <c r="GCJ1" s="1870"/>
      <c r="GCK1" s="1870"/>
      <c r="GCL1" s="1870"/>
      <c r="GCM1" s="1870"/>
      <c r="GCN1" s="1870"/>
      <c r="GCO1" s="1870"/>
      <c r="GCP1" s="1870"/>
      <c r="GCQ1" s="1870"/>
      <c r="GCR1" s="1870"/>
      <c r="GCS1" s="1870"/>
      <c r="GCT1" s="1870"/>
      <c r="GCU1" s="1870"/>
      <c r="GCV1" s="1870"/>
      <c r="GCW1" s="1870"/>
      <c r="GCX1" s="1870"/>
      <c r="GCY1" s="1870"/>
      <c r="GCZ1" s="1870"/>
      <c r="GDA1" s="1870"/>
      <c r="GDB1" s="1870"/>
      <c r="GDC1" s="1870"/>
      <c r="GDD1" s="1870"/>
      <c r="GDE1" s="1870"/>
      <c r="GDF1" s="1870"/>
      <c r="GDG1" s="1870"/>
      <c r="GDH1" s="1870"/>
      <c r="GDI1" s="1870"/>
      <c r="GDJ1" s="1870"/>
      <c r="GDK1" s="1870"/>
      <c r="GDL1" s="1870"/>
      <c r="GDM1" s="1870"/>
      <c r="GDN1" s="1870"/>
      <c r="GDO1" s="1870"/>
      <c r="GDP1" s="1870"/>
      <c r="GDQ1" s="1870"/>
      <c r="GDR1" s="1870"/>
      <c r="GDS1" s="1870"/>
      <c r="GDT1" s="1870"/>
      <c r="GDU1" s="1870"/>
      <c r="GDV1" s="1870"/>
      <c r="GDW1" s="1870"/>
      <c r="GDX1" s="1870"/>
      <c r="GDY1" s="1870"/>
      <c r="GDZ1" s="1870"/>
      <c r="GEA1" s="1870"/>
      <c r="GEB1" s="1870"/>
      <c r="GEC1" s="1870"/>
      <c r="GED1" s="1870"/>
      <c r="GEE1" s="1870"/>
      <c r="GEF1" s="1870"/>
      <c r="GEG1" s="1870"/>
      <c r="GEH1" s="1870"/>
      <c r="GEI1" s="1870"/>
      <c r="GEJ1" s="1870"/>
      <c r="GEK1" s="1870"/>
      <c r="GEL1" s="1870"/>
      <c r="GEM1" s="1870"/>
      <c r="GEN1" s="1870"/>
      <c r="GEO1" s="1870"/>
      <c r="GEP1" s="1870"/>
      <c r="GEQ1" s="1870"/>
      <c r="GER1" s="1870"/>
      <c r="GES1" s="1870"/>
      <c r="GET1" s="1870"/>
      <c r="GEU1" s="1870"/>
      <c r="GEV1" s="1870"/>
      <c r="GEW1" s="1870"/>
      <c r="GEX1" s="1870"/>
      <c r="GEY1" s="1870"/>
      <c r="GEZ1" s="1870"/>
      <c r="GFA1" s="1870"/>
      <c r="GFB1" s="1870"/>
      <c r="GFC1" s="1870"/>
      <c r="GFD1" s="1870"/>
      <c r="GFE1" s="1870"/>
      <c r="GFF1" s="1870"/>
      <c r="GFG1" s="1870"/>
      <c r="GFH1" s="1870"/>
      <c r="GFI1" s="1870"/>
      <c r="GFJ1" s="1870"/>
      <c r="GFK1" s="1870"/>
      <c r="GFL1" s="1870"/>
      <c r="GFM1" s="1870"/>
      <c r="GFN1" s="1870"/>
      <c r="GFO1" s="1870"/>
      <c r="GFP1" s="1870"/>
      <c r="GFQ1" s="1870"/>
      <c r="GFR1" s="1870"/>
      <c r="GFS1" s="1870"/>
      <c r="GFT1" s="1870"/>
      <c r="GFU1" s="1870"/>
      <c r="GFV1" s="1870"/>
      <c r="GFW1" s="1870"/>
      <c r="GFX1" s="1870"/>
      <c r="GFY1" s="1870"/>
      <c r="GFZ1" s="1870"/>
      <c r="GGA1" s="1870"/>
      <c r="GGB1" s="1870"/>
      <c r="GGC1" s="1870"/>
      <c r="GGD1" s="1870"/>
      <c r="GGE1" s="1870"/>
      <c r="GGF1" s="1870"/>
      <c r="GGG1" s="1870"/>
      <c r="GGH1" s="1870"/>
      <c r="GGI1" s="1870"/>
      <c r="GGJ1" s="1870"/>
      <c r="GGK1" s="1870"/>
      <c r="GGL1" s="1870"/>
      <c r="GGM1" s="1870"/>
      <c r="GGN1" s="1870"/>
      <c r="GGO1" s="1870"/>
      <c r="GGP1" s="1870"/>
      <c r="GGQ1" s="1870"/>
      <c r="GGR1" s="1870"/>
      <c r="GGS1" s="1870"/>
      <c r="GGT1" s="1870"/>
      <c r="GGU1" s="1870"/>
      <c r="GGV1" s="1870"/>
      <c r="GGW1" s="1870"/>
      <c r="GGX1" s="1870"/>
      <c r="GGY1" s="1870"/>
      <c r="GGZ1" s="1870"/>
      <c r="GHA1" s="1870"/>
      <c r="GHB1" s="1870"/>
      <c r="GHC1" s="1870"/>
      <c r="GHD1" s="1870"/>
      <c r="GHE1" s="1870"/>
      <c r="GHF1" s="1870"/>
      <c r="GHG1" s="1870"/>
      <c r="GHH1" s="1870"/>
      <c r="GHI1" s="1870"/>
      <c r="GHJ1" s="1870"/>
      <c r="GHK1" s="1870"/>
      <c r="GHL1" s="1870"/>
      <c r="GHM1" s="1870"/>
      <c r="GHN1" s="1870"/>
      <c r="GHO1" s="1870"/>
      <c r="GHP1" s="1870"/>
      <c r="GHQ1" s="1870"/>
      <c r="GHR1" s="1870"/>
      <c r="GHS1" s="1870"/>
      <c r="GHT1" s="1870"/>
      <c r="GHU1" s="1870"/>
      <c r="GHV1" s="1870"/>
      <c r="GHW1" s="1870"/>
      <c r="GHX1" s="1870"/>
      <c r="GHY1" s="1870"/>
      <c r="GHZ1" s="1870"/>
      <c r="GIA1" s="1870"/>
      <c r="GIB1" s="1870"/>
      <c r="GIC1" s="1870"/>
      <c r="GID1" s="1870"/>
      <c r="GIE1" s="1870"/>
      <c r="GIF1" s="1870"/>
      <c r="GIG1" s="1870"/>
      <c r="GIH1" s="1870"/>
      <c r="GII1" s="1870"/>
      <c r="GIJ1" s="1870"/>
      <c r="GIK1" s="1870"/>
      <c r="GIL1" s="1870"/>
      <c r="GIM1" s="1870"/>
      <c r="GIN1" s="1870"/>
      <c r="GIO1" s="1870"/>
      <c r="GIP1" s="1870"/>
      <c r="GIQ1" s="1870"/>
      <c r="GIR1" s="1870"/>
      <c r="GIS1" s="1870"/>
      <c r="GIT1" s="1870"/>
      <c r="GIU1" s="1870"/>
      <c r="GIV1" s="1870"/>
      <c r="GIW1" s="1870"/>
      <c r="GIX1" s="1870"/>
      <c r="GIY1" s="1870"/>
      <c r="GIZ1" s="1870"/>
      <c r="GJA1" s="1870"/>
      <c r="GJB1" s="1870"/>
      <c r="GJC1" s="1870"/>
      <c r="GJD1" s="1870"/>
      <c r="GJE1" s="1870"/>
      <c r="GJF1" s="1870"/>
      <c r="GJG1" s="1870"/>
      <c r="GJH1" s="1870"/>
      <c r="GJI1" s="1870"/>
      <c r="GJJ1" s="1870"/>
      <c r="GJK1" s="1870"/>
      <c r="GJL1" s="1870"/>
      <c r="GJM1" s="1870"/>
      <c r="GJN1" s="1870"/>
      <c r="GJO1" s="1870"/>
      <c r="GJP1" s="1870"/>
      <c r="GJQ1" s="1870"/>
      <c r="GJR1" s="1870"/>
      <c r="GJS1" s="1870"/>
      <c r="GJT1" s="1870"/>
      <c r="GJU1" s="1870"/>
      <c r="GJV1" s="1870"/>
      <c r="GJW1" s="1870"/>
      <c r="GJX1" s="1870"/>
      <c r="GJY1" s="1870"/>
      <c r="GJZ1" s="1870"/>
      <c r="GKA1" s="1870"/>
      <c r="GKB1" s="1870"/>
      <c r="GKC1" s="1870"/>
      <c r="GKD1" s="1870"/>
      <c r="GKE1" s="1870"/>
      <c r="GKF1" s="1870"/>
      <c r="GKG1" s="1870"/>
      <c r="GKH1" s="1870"/>
      <c r="GKI1" s="1870"/>
      <c r="GKJ1" s="1870"/>
      <c r="GKK1" s="1870"/>
      <c r="GKL1" s="1870"/>
      <c r="GKM1" s="1870"/>
      <c r="GKN1" s="1870"/>
      <c r="GKO1" s="1870"/>
      <c r="GKP1" s="1870"/>
      <c r="GKQ1" s="1870"/>
      <c r="GKR1" s="1870"/>
      <c r="GKS1" s="1870"/>
      <c r="GKT1" s="1870"/>
      <c r="GKU1" s="1870"/>
      <c r="GKV1" s="1870"/>
      <c r="GKW1" s="1870"/>
      <c r="GKX1" s="1870"/>
      <c r="GKY1" s="1870"/>
      <c r="GKZ1" s="1870"/>
      <c r="GLA1" s="1870"/>
      <c r="GLB1" s="1870"/>
      <c r="GLC1" s="1870"/>
      <c r="GLD1" s="1870"/>
      <c r="GLE1" s="1870"/>
      <c r="GLF1" s="1870"/>
      <c r="GLG1" s="1870"/>
      <c r="GLH1" s="1870"/>
      <c r="GLI1" s="1870"/>
      <c r="GLJ1" s="1870"/>
      <c r="GLK1" s="1870"/>
      <c r="GLL1" s="1870"/>
      <c r="GLM1" s="1870"/>
      <c r="GLN1" s="1870"/>
      <c r="GLO1" s="1870"/>
      <c r="GLP1" s="1870"/>
      <c r="GLQ1" s="1870"/>
      <c r="GLR1" s="1870"/>
      <c r="GLS1" s="1870"/>
      <c r="GLT1" s="1870"/>
      <c r="GLU1" s="1870"/>
      <c r="GLV1" s="1870"/>
      <c r="GLW1" s="1870"/>
      <c r="GLX1" s="1870"/>
      <c r="GLY1" s="1870"/>
      <c r="GLZ1" s="1870"/>
      <c r="GMA1" s="1870"/>
      <c r="GMB1" s="1870"/>
      <c r="GMC1" s="1870"/>
      <c r="GMD1" s="1870"/>
      <c r="GME1" s="1870"/>
      <c r="GMF1" s="1870"/>
      <c r="GMG1" s="1870"/>
      <c r="GMH1" s="1870"/>
      <c r="GMI1" s="1870"/>
      <c r="GMJ1" s="1870"/>
      <c r="GMK1" s="1870"/>
      <c r="GML1" s="1870"/>
      <c r="GMM1" s="1870"/>
      <c r="GMN1" s="1870"/>
      <c r="GMO1" s="1870"/>
      <c r="GMP1" s="1870"/>
      <c r="GMQ1" s="1870"/>
      <c r="GMR1" s="1870"/>
      <c r="GMS1" s="1870"/>
      <c r="GMT1" s="1870"/>
      <c r="GMU1" s="1870"/>
      <c r="GMV1" s="1870"/>
      <c r="GMW1" s="1870"/>
      <c r="GMX1" s="1870"/>
      <c r="GMY1" s="1870"/>
      <c r="GMZ1" s="1870"/>
      <c r="GNA1" s="1870"/>
      <c r="GNB1" s="1870"/>
      <c r="GNC1" s="1870"/>
      <c r="GND1" s="1870"/>
      <c r="GNE1" s="1870"/>
      <c r="GNF1" s="1870"/>
      <c r="GNG1" s="1870"/>
      <c r="GNH1" s="1870"/>
      <c r="GNI1" s="1870"/>
      <c r="GNJ1" s="1870"/>
      <c r="GNK1" s="1870"/>
      <c r="GNL1" s="1870"/>
      <c r="GNM1" s="1870"/>
      <c r="GNN1" s="1870"/>
      <c r="GNO1" s="1870"/>
      <c r="GNP1" s="1870"/>
      <c r="GNQ1" s="1870"/>
      <c r="GNR1" s="1870"/>
      <c r="GNS1" s="1870"/>
      <c r="GNT1" s="1870"/>
      <c r="GNU1" s="1870"/>
      <c r="GNV1" s="1870"/>
      <c r="GNW1" s="1870"/>
      <c r="GNX1" s="1870"/>
      <c r="GNY1" s="1870"/>
      <c r="GNZ1" s="1870"/>
      <c r="GOA1" s="1870"/>
      <c r="GOB1" s="1870"/>
      <c r="GOC1" s="1870"/>
      <c r="GOD1" s="1870"/>
      <c r="GOE1" s="1870"/>
      <c r="GOF1" s="1870"/>
      <c r="GOG1" s="1870"/>
      <c r="GOH1" s="1870"/>
      <c r="GOI1" s="1870"/>
      <c r="GOJ1" s="1870"/>
      <c r="GOK1" s="1870"/>
      <c r="GOL1" s="1870"/>
      <c r="GOM1" s="1870"/>
      <c r="GON1" s="1870"/>
      <c r="GOO1" s="1870"/>
      <c r="GOP1" s="1870"/>
      <c r="GOQ1" s="1870"/>
      <c r="GOR1" s="1870"/>
      <c r="GOS1" s="1870"/>
      <c r="GOT1" s="1870"/>
      <c r="GOU1" s="1870"/>
      <c r="GOV1" s="1870"/>
      <c r="GOW1" s="1870"/>
      <c r="GOX1" s="1870"/>
      <c r="GOY1" s="1870"/>
      <c r="GOZ1" s="1870"/>
      <c r="GPA1" s="1870"/>
      <c r="GPB1" s="1870"/>
      <c r="GPC1" s="1870"/>
      <c r="GPD1" s="1870"/>
      <c r="GPE1" s="1870"/>
      <c r="GPF1" s="1870"/>
      <c r="GPG1" s="1870"/>
      <c r="GPH1" s="1870"/>
      <c r="GPI1" s="1870"/>
      <c r="GPJ1" s="1870"/>
      <c r="GPK1" s="1870"/>
      <c r="GPL1" s="1870"/>
      <c r="GPM1" s="1870"/>
      <c r="GPN1" s="1870"/>
      <c r="GPO1" s="1870"/>
      <c r="GPP1" s="1870"/>
      <c r="GPQ1" s="1870"/>
      <c r="GPR1" s="1870"/>
      <c r="GPS1" s="1870"/>
      <c r="GPT1" s="1870"/>
      <c r="GPU1" s="1870"/>
      <c r="GPV1" s="1870"/>
      <c r="GPW1" s="1870"/>
      <c r="GPX1" s="1870"/>
      <c r="GPY1" s="1870"/>
      <c r="GPZ1" s="1870"/>
      <c r="GQA1" s="1870"/>
      <c r="GQB1" s="1870"/>
      <c r="GQC1" s="1870"/>
      <c r="GQD1" s="1870"/>
      <c r="GQE1" s="1870"/>
      <c r="GQF1" s="1870"/>
      <c r="GQG1" s="1870"/>
      <c r="GQH1" s="1870"/>
      <c r="GQI1" s="1870"/>
      <c r="GQJ1" s="1870"/>
      <c r="GQK1" s="1870"/>
      <c r="GQL1" s="1870"/>
      <c r="GQM1" s="1870"/>
      <c r="GQN1" s="1870"/>
      <c r="GQO1" s="1870"/>
      <c r="GQP1" s="1870"/>
      <c r="GQQ1" s="1870"/>
      <c r="GQR1" s="1870"/>
      <c r="GQS1" s="1870"/>
      <c r="GQT1" s="1870"/>
      <c r="GQU1" s="1870"/>
      <c r="GQV1" s="1870"/>
      <c r="GQW1" s="1870"/>
      <c r="GQX1" s="1870"/>
      <c r="GQY1" s="1870"/>
      <c r="GQZ1" s="1870"/>
      <c r="GRA1" s="1870"/>
      <c r="GRB1" s="1870"/>
      <c r="GRC1" s="1870"/>
      <c r="GRD1" s="1870"/>
      <c r="GRE1" s="1870"/>
      <c r="GRF1" s="1870"/>
      <c r="GRG1" s="1870"/>
      <c r="GRH1" s="1870"/>
      <c r="GRI1" s="1870"/>
      <c r="GRJ1" s="1870"/>
      <c r="GRK1" s="1870"/>
      <c r="GRL1" s="1870"/>
      <c r="GRM1" s="1870"/>
      <c r="GRN1" s="1870"/>
      <c r="GRO1" s="1870"/>
      <c r="GRP1" s="1870"/>
      <c r="GRQ1" s="1870"/>
      <c r="GRR1" s="1870"/>
      <c r="GRS1" s="1870"/>
      <c r="GRT1" s="1870"/>
      <c r="GRU1" s="1870"/>
      <c r="GRV1" s="1870"/>
      <c r="GRW1" s="1870"/>
      <c r="GRX1" s="1870"/>
      <c r="GRY1" s="1870"/>
      <c r="GRZ1" s="1870"/>
      <c r="GSA1" s="1870"/>
      <c r="GSB1" s="1870"/>
      <c r="GSC1" s="1870"/>
      <c r="GSD1" s="1870"/>
      <c r="GSE1" s="1870"/>
      <c r="GSF1" s="1870"/>
      <c r="GSG1" s="1870"/>
      <c r="GSH1" s="1870"/>
      <c r="GSI1" s="1870"/>
      <c r="GSJ1" s="1870"/>
      <c r="GSK1" s="1870"/>
      <c r="GSL1" s="1870"/>
      <c r="GSM1" s="1870"/>
      <c r="GSN1" s="1870"/>
      <c r="GSO1" s="1870"/>
      <c r="GSP1" s="1870"/>
      <c r="GSQ1" s="1870"/>
      <c r="GSR1" s="1870"/>
      <c r="GSS1" s="1870"/>
      <c r="GST1" s="1870"/>
      <c r="GSU1" s="1870"/>
      <c r="GSV1" s="1870"/>
      <c r="GSW1" s="1870"/>
      <c r="GSX1" s="1870"/>
      <c r="GSY1" s="1870"/>
      <c r="GSZ1" s="1870"/>
      <c r="GTA1" s="1870"/>
      <c r="GTB1" s="1870"/>
      <c r="GTC1" s="1870"/>
      <c r="GTD1" s="1870"/>
      <c r="GTE1" s="1870"/>
      <c r="GTF1" s="1870"/>
      <c r="GTG1" s="1870"/>
      <c r="GTH1" s="1870"/>
      <c r="GTI1" s="1870"/>
      <c r="GTJ1" s="1870"/>
      <c r="GTK1" s="1870"/>
      <c r="GTL1" s="1870"/>
      <c r="GTM1" s="1870"/>
      <c r="GTN1" s="1870"/>
      <c r="GTO1" s="1870"/>
      <c r="GTP1" s="1870"/>
      <c r="GTQ1" s="1870"/>
      <c r="GTR1" s="1870"/>
      <c r="GTS1" s="1870"/>
      <c r="GTT1" s="1870"/>
      <c r="GTU1" s="1870"/>
      <c r="GTV1" s="1870"/>
      <c r="GTW1" s="1870"/>
      <c r="GTX1" s="1870"/>
      <c r="GTY1" s="1870"/>
      <c r="GTZ1" s="1870"/>
      <c r="GUA1" s="1870"/>
      <c r="GUB1" s="1870"/>
      <c r="GUC1" s="1870"/>
      <c r="GUD1" s="1870"/>
      <c r="GUE1" s="1870"/>
      <c r="GUF1" s="1870"/>
      <c r="GUG1" s="1870"/>
      <c r="GUH1" s="1870"/>
      <c r="GUI1" s="1870"/>
      <c r="GUJ1" s="1870"/>
      <c r="GUK1" s="1870"/>
      <c r="GUL1" s="1870"/>
      <c r="GUM1" s="1870"/>
      <c r="GUN1" s="1870"/>
      <c r="GUO1" s="1870"/>
      <c r="GUP1" s="1870"/>
      <c r="GUQ1" s="1870"/>
      <c r="GUR1" s="1870"/>
      <c r="GUS1" s="1870"/>
      <c r="GUT1" s="1870"/>
      <c r="GUU1" s="1870"/>
      <c r="GUV1" s="1870"/>
      <c r="GUW1" s="1870"/>
      <c r="GUX1" s="1870"/>
      <c r="GUY1" s="1870"/>
      <c r="GUZ1" s="1870"/>
      <c r="GVA1" s="1870"/>
      <c r="GVB1" s="1870"/>
      <c r="GVC1" s="1870"/>
      <c r="GVD1" s="1870"/>
      <c r="GVE1" s="1870"/>
      <c r="GVF1" s="1870"/>
      <c r="GVG1" s="1870"/>
      <c r="GVH1" s="1870"/>
      <c r="GVI1" s="1870"/>
      <c r="GVJ1" s="1870"/>
      <c r="GVK1" s="1870"/>
      <c r="GVL1" s="1870"/>
      <c r="GVM1" s="1870"/>
      <c r="GVN1" s="1870"/>
      <c r="GVO1" s="1870"/>
      <c r="GVP1" s="1870"/>
      <c r="GVQ1" s="1870"/>
      <c r="GVR1" s="1870"/>
      <c r="GVS1" s="1870"/>
      <c r="GVT1" s="1870"/>
      <c r="GVU1" s="1870"/>
      <c r="GVV1" s="1870"/>
      <c r="GVW1" s="1870"/>
      <c r="GVX1" s="1870"/>
      <c r="GVY1" s="1870"/>
      <c r="GVZ1" s="1870"/>
      <c r="GWA1" s="1870"/>
      <c r="GWB1" s="1870"/>
      <c r="GWC1" s="1870"/>
      <c r="GWD1" s="1870"/>
      <c r="GWE1" s="1870"/>
      <c r="GWF1" s="1870"/>
      <c r="GWG1" s="1870"/>
      <c r="GWH1" s="1870"/>
      <c r="GWI1" s="1870"/>
      <c r="GWJ1" s="1870"/>
      <c r="GWK1" s="1870"/>
      <c r="GWL1" s="1870"/>
      <c r="GWM1" s="1870"/>
      <c r="GWN1" s="1870"/>
      <c r="GWO1" s="1870"/>
      <c r="GWP1" s="1870"/>
      <c r="GWQ1" s="1870"/>
      <c r="GWR1" s="1870"/>
      <c r="GWS1" s="1870"/>
      <c r="GWT1" s="1870"/>
      <c r="GWU1" s="1870"/>
      <c r="GWV1" s="1870"/>
      <c r="GWW1" s="1870"/>
      <c r="GWX1" s="1870"/>
      <c r="GWY1" s="1870"/>
      <c r="GWZ1" s="1870"/>
      <c r="GXA1" s="1870"/>
      <c r="GXB1" s="1870"/>
      <c r="GXC1" s="1870"/>
      <c r="GXD1" s="1870"/>
      <c r="GXE1" s="1870"/>
      <c r="GXF1" s="1870"/>
      <c r="GXG1" s="1870"/>
      <c r="GXH1" s="1870"/>
      <c r="GXI1" s="1870"/>
      <c r="GXJ1" s="1870"/>
      <c r="GXK1" s="1870"/>
      <c r="GXL1" s="1870"/>
      <c r="GXM1" s="1870"/>
      <c r="GXN1" s="1870"/>
      <c r="GXO1" s="1870"/>
      <c r="GXP1" s="1870"/>
      <c r="GXQ1" s="1870"/>
      <c r="GXR1" s="1870"/>
      <c r="GXS1" s="1870"/>
      <c r="GXT1" s="1870"/>
      <c r="GXU1" s="1870"/>
      <c r="GXV1" s="1870"/>
      <c r="GXW1" s="1870"/>
      <c r="GXX1" s="1870"/>
      <c r="GXY1" s="1870"/>
      <c r="GXZ1" s="1870"/>
      <c r="GYA1" s="1870"/>
      <c r="GYB1" s="1870"/>
      <c r="GYC1" s="1870"/>
      <c r="GYD1" s="1870"/>
      <c r="GYE1" s="1870"/>
      <c r="GYF1" s="1870"/>
      <c r="GYG1" s="1870"/>
      <c r="GYH1" s="1870"/>
      <c r="GYI1" s="1870"/>
      <c r="GYJ1" s="1870"/>
      <c r="GYK1" s="1870"/>
      <c r="GYL1" s="1870"/>
      <c r="GYM1" s="1870"/>
      <c r="GYN1" s="1870"/>
      <c r="GYO1" s="1870"/>
      <c r="GYP1" s="1870"/>
      <c r="GYQ1" s="1870"/>
      <c r="GYR1" s="1870"/>
      <c r="GYS1" s="1870"/>
      <c r="GYT1" s="1870"/>
      <c r="GYU1" s="1870"/>
      <c r="GYV1" s="1870"/>
      <c r="GYW1" s="1870"/>
      <c r="GYX1" s="1870"/>
      <c r="GYY1" s="1870"/>
      <c r="GYZ1" s="1870"/>
      <c r="GZA1" s="1870"/>
      <c r="GZB1" s="1870"/>
      <c r="GZC1" s="1870"/>
      <c r="GZD1" s="1870"/>
      <c r="GZE1" s="1870"/>
      <c r="GZF1" s="1870"/>
      <c r="GZG1" s="1870"/>
      <c r="GZH1" s="1870"/>
      <c r="GZI1" s="1870"/>
      <c r="GZJ1" s="1870"/>
      <c r="GZK1" s="1870"/>
      <c r="GZL1" s="1870"/>
      <c r="GZM1" s="1870"/>
      <c r="GZN1" s="1870"/>
      <c r="GZO1" s="1870"/>
      <c r="GZP1" s="1870"/>
      <c r="GZQ1" s="1870"/>
      <c r="GZR1" s="1870"/>
      <c r="GZS1" s="1870"/>
      <c r="GZT1" s="1870"/>
      <c r="GZU1" s="1870"/>
      <c r="GZV1" s="1870"/>
      <c r="GZW1" s="1870"/>
      <c r="GZX1" s="1870"/>
      <c r="GZY1" s="1870"/>
      <c r="GZZ1" s="1870"/>
      <c r="HAA1" s="1870"/>
      <c r="HAB1" s="1870"/>
      <c r="HAC1" s="1870"/>
      <c r="HAD1" s="1870"/>
      <c r="HAE1" s="1870"/>
      <c r="HAF1" s="1870"/>
      <c r="HAG1" s="1870"/>
      <c r="HAH1" s="1870"/>
      <c r="HAI1" s="1870"/>
      <c r="HAJ1" s="1870"/>
      <c r="HAK1" s="1870"/>
      <c r="HAL1" s="1870"/>
      <c r="HAM1" s="1870"/>
      <c r="HAN1" s="1870"/>
      <c r="HAO1" s="1870"/>
      <c r="HAP1" s="1870"/>
      <c r="HAQ1" s="1870"/>
      <c r="HAR1" s="1870"/>
      <c r="HAS1" s="1870"/>
      <c r="HAT1" s="1870"/>
      <c r="HAU1" s="1870"/>
      <c r="HAV1" s="1870"/>
      <c r="HAW1" s="1870"/>
      <c r="HAX1" s="1870"/>
      <c r="HAY1" s="1870"/>
      <c r="HAZ1" s="1870"/>
      <c r="HBA1" s="1870"/>
      <c r="HBB1" s="1870"/>
      <c r="HBC1" s="1870"/>
      <c r="HBD1" s="1870"/>
      <c r="HBE1" s="1870"/>
      <c r="HBF1" s="1870"/>
      <c r="HBG1" s="1870"/>
      <c r="HBH1" s="1870"/>
      <c r="HBI1" s="1870"/>
      <c r="HBJ1" s="1870"/>
      <c r="HBK1" s="1870"/>
      <c r="HBL1" s="1870"/>
      <c r="HBM1" s="1870"/>
      <c r="HBN1" s="1870"/>
      <c r="HBO1" s="1870"/>
      <c r="HBP1" s="1870"/>
      <c r="HBQ1" s="1870"/>
      <c r="HBR1" s="1870"/>
      <c r="HBS1" s="1870"/>
      <c r="HBT1" s="1870"/>
      <c r="HBU1" s="1870"/>
      <c r="HBV1" s="1870"/>
      <c r="HBW1" s="1870"/>
      <c r="HBX1" s="1870"/>
      <c r="HBY1" s="1870"/>
      <c r="HBZ1" s="1870"/>
      <c r="HCA1" s="1870"/>
      <c r="HCB1" s="1870"/>
      <c r="HCC1" s="1870"/>
      <c r="HCD1" s="1870"/>
      <c r="HCE1" s="1870"/>
      <c r="HCF1" s="1870"/>
      <c r="HCG1" s="1870"/>
      <c r="HCH1" s="1870"/>
      <c r="HCI1" s="1870"/>
      <c r="HCJ1" s="1870"/>
      <c r="HCK1" s="1870"/>
      <c r="HCL1" s="1870"/>
      <c r="HCM1" s="1870"/>
      <c r="HCN1" s="1870"/>
      <c r="HCO1" s="1870"/>
      <c r="HCP1" s="1870"/>
      <c r="HCQ1" s="1870"/>
      <c r="HCR1" s="1870"/>
      <c r="HCS1" s="1870"/>
      <c r="HCT1" s="1870"/>
      <c r="HCU1" s="1870"/>
      <c r="HCV1" s="1870"/>
      <c r="HCW1" s="1870"/>
      <c r="HCX1" s="1870"/>
      <c r="HCY1" s="1870"/>
      <c r="HCZ1" s="1870"/>
      <c r="HDA1" s="1870"/>
      <c r="HDB1" s="1870"/>
      <c r="HDC1" s="1870"/>
      <c r="HDD1" s="1870"/>
      <c r="HDE1" s="1870"/>
      <c r="HDF1" s="1870"/>
      <c r="HDG1" s="1870"/>
      <c r="HDH1" s="1870"/>
      <c r="HDI1" s="1870"/>
      <c r="HDJ1" s="1870"/>
      <c r="HDK1" s="1870"/>
      <c r="HDL1" s="1870"/>
      <c r="HDM1" s="1870"/>
      <c r="HDN1" s="1870"/>
      <c r="HDO1" s="1870"/>
      <c r="HDP1" s="1870"/>
      <c r="HDQ1" s="1870"/>
      <c r="HDR1" s="1870"/>
      <c r="HDS1" s="1870"/>
      <c r="HDT1" s="1870"/>
      <c r="HDU1" s="1870"/>
      <c r="HDV1" s="1870"/>
      <c r="HDW1" s="1870"/>
      <c r="HDX1" s="1870"/>
      <c r="HDY1" s="1870"/>
      <c r="HDZ1" s="1870"/>
      <c r="HEA1" s="1870"/>
      <c r="HEB1" s="1870"/>
      <c r="HEC1" s="1870"/>
      <c r="HED1" s="1870"/>
      <c r="HEE1" s="1870"/>
      <c r="HEF1" s="1870"/>
      <c r="HEG1" s="1870"/>
      <c r="HEH1" s="1870"/>
      <c r="HEI1" s="1870"/>
      <c r="HEJ1" s="1870"/>
      <c r="HEK1" s="1870"/>
      <c r="HEL1" s="1870"/>
      <c r="HEM1" s="1870"/>
      <c r="HEN1" s="1870"/>
      <c r="HEO1" s="1870"/>
      <c r="HEP1" s="1870"/>
      <c r="HEQ1" s="1870"/>
      <c r="HER1" s="1870"/>
      <c r="HES1" s="1870"/>
      <c r="HET1" s="1870"/>
      <c r="HEU1" s="1870"/>
      <c r="HEV1" s="1870"/>
      <c r="HEW1" s="1870"/>
      <c r="HEX1" s="1870"/>
      <c r="HEY1" s="1870"/>
      <c r="HEZ1" s="1870"/>
      <c r="HFA1" s="1870"/>
      <c r="HFB1" s="1870"/>
      <c r="HFC1" s="1870"/>
      <c r="HFD1" s="1870"/>
      <c r="HFE1" s="1870"/>
      <c r="HFF1" s="1870"/>
      <c r="HFG1" s="1870"/>
      <c r="HFH1" s="1870"/>
      <c r="HFI1" s="1870"/>
      <c r="HFJ1" s="1870"/>
      <c r="HFK1" s="1870"/>
      <c r="HFL1" s="1870"/>
      <c r="HFM1" s="1870"/>
      <c r="HFN1" s="1870"/>
      <c r="HFO1" s="1870"/>
      <c r="HFP1" s="1870"/>
      <c r="HFQ1" s="1870"/>
      <c r="HFR1" s="1870"/>
      <c r="HFS1" s="1870"/>
      <c r="HFT1" s="1870"/>
      <c r="HFU1" s="1870"/>
      <c r="HFV1" s="1870"/>
      <c r="HFW1" s="1870"/>
      <c r="HFX1" s="1870"/>
      <c r="HFY1" s="1870"/>
      <c r="HFZ1" s="1870"/>
      <c r="HGA1" s="1870"/>
      <c r="HGB1" s="1870"/>
      <c r="HGC1" s="1870"/>
      <c r="HGD1" s="1870"/>
      <c r="HGE1" s="1870"/>
      <c r="HGF1" s="1870"/>
      <c r="HGG1" s="1870"/>
      <c r="HGH1" s="1870"/>
      <c r="HGI1" s="1870"/>
      <c r="HGJ1" s="1870"/>
      <c r="HGK1" s="1870"/>
      <c r="HGL1" s="1870"/>
      <c r="HGM1" s="1870"/>
      <c r="HGN1" s="1870"/>
      <c r="HGO1" s="1870"/>
      <c r="HGP1" s="1870"/>
      <c r="HGQ1" s="1870"/>
      <c r="HGR1" s="1870"/>
      <c r="HGS1" s="1870"/>
      <c r="HGT1" s="1870"/>
      <c r="HGU1" s="1870"/>
      <c r="HGV1" s="1870"/>
      <c r="HGW1" s="1870"/>
      <c r="HGX1" s="1870"/>
      <c r="HGY1" s="1870"/>
      <c r="HGZ1" s="1870"/>
      <c r="HHA1" s="1870"/>
      <c r="HHB1" s="1870"/>
      <c r="HHC1" s="1870"/>
      <c r="HHD1" s="1870"/>
      <c r="HHE1" s="1870"/>
      <c r="HHF1" s="1870"/>
      <c r="HHG1" s="1870"/>
      <c r="HHH1" s="1870"/>
      <c r="HHI1" s="1870"/>
      <c r="HHJ1" s="1870"/>
      <c r="HHK1" s="1870"/>
      <c r="HHL1" s="1870"/>
      <c r="HHM1" s="1870"/>
      <c r="HHN1" s="1870"/>
      <c r="HHO1" s="1870"/>
      <c r="HHP1" s="1870"/>
      <c r="HHQ1" s="1870"/>
      <c r="HHR1" s="1870"/>
      <c r="HHS1" s="1870"/>
      <c r="HHT1" s="1870"/>
      <c r="HHU1" s="1870"/>
      <c r="HHV1" s="1870"/>
      <c r="HHW1" s="1870"/>
      <c r="HHX1" s="1870"/>
      <c r="HHY1" s="1870"/>
      <c r="HHZ1" s="1870"/>
      <c r="HIA1" s="1870"/>
      <c r="HIB1" s="1870"/>
      <c r="HIC1" s="1870"/>
      <c r="HID1" s="1870"/>
      <c r="HIE1" s="1870"/>
      <c r="HIF1" s="1870"/>
      <c r="HIG1" s="1870"/>
      <c r="HIH1" s="1870"/>
      <c r="HII1" s="1870"/>
      <c r="HIJ1" s="1870"/>
      <c r="HIK1" s="1870"/>
      <c r="HIL1" s="1870"/>
      <c r="HIM1" s="1870"/>
      <c r="HIN1" s="1870"/>
      <c r="HIO1" s="1870"/>
      <c r="HIP1" s="1870"/>
      <c r="HIQ1" s="1870"/>
      <c r="HIR1" s="1870"/>
      <c r="HIS1" s="1870"/>
      <c r="HIT1" s="1870"/>
      <c r="HIU1" s="1870"/>
      <c r="HIV1" s="1870"/>
      <c r="HIW1" s="1870"/>
      <c r="HIX1" s="1870"/>
      <c r="HIY1" s="1870"/>
      <c r="HIZ1" s="1870"/>
      <c r="HJA1" s="1870"/>
      <c r="HJB1" s="1870"/>
      <c r="HJC1" s="1870"/>
      <c r="HJD1" s="1870"/>
      <c r="HJE1" s="1870"/>
      <c r="HJF1" s="1870"/>
      <c r="HJG1" s="1870"/>
      <c r="HJH1" s="1870"/>
      <c r="HJI1" s="1870"/>
      <c r="HJJ1" s="1870"/>
      <c r="HJK1" s="1870"/>
      <c r="HJL1" s="1870"/>
      <c r="HJM1" s="1870"/>
      <c r="HJN1" s="1870"/>
      <c r="HJO1" s="1870"/>
      <c r="HJP1" s="1870"/>
      <c r="HJQ1" s="1870"/>
      <c r="HJR1" s="1870"/>
      <c r="HJS1" s="1870"/>
      <c r="HJT1" s="1870"/>
      <c r="HJU1" s="1870"/>
      <c r="HJV1" s="1870"/>
      <c r="HJW1" s="1870"/>
      <c r="HJX1" s="1870"/>
      <c r="HJY1" s="1870"/>
      <c r="HJZ1" s="1870"/>
      <c r="HKA1" s="1870"/>
      <c r="HKB1" s="1870"/>
      <c r="HKC1" s="1870"/>
      <c r="HKD1" s="1870"/>
      <c r="HKE1" s="1870"/>
      <c r="HKF1" s="1870"/>
      <c r="HKG1" s="1870"/>
      <c r="HKH1" s="1870"/>
      <c r="HKI1" s="1870"/>
      <c r="HKJ1" s="1870"/>
      <c r="HKK1" s="1870"/>
      <c r="HKL1" s="1870"/>
      <c r="HKM1" s="1870"/>
      <c r="HKN1" s="1870"/>
      <c r="HKO1" s="1870"/>
      <c r="HKP1" s="1870"/>
      <c r="HKQ1" s="1870"/>
      <c r="HKR1" s="1870"/>
      <c r="HKS1" s="1870"/>
      <c r="HKT1" s="1870"/>
      <c r="HKU1" s="1870"/>
      <c r="HKV1" s="1870"/>
      <c r="HKW1" s="1870"/>
      <c r="HKX1" s="1870"/>
      <c r="HKY1" s="1870"/>
      <c r="HKZ1" s="1870"/>
      <c r="HLA1" s="1870"/>
      <c r="HLB1" s="1870"/>
      <c r="HLC1" s="1870"/>
      <c r="HLD1" s="1870"/>
      <c r="HLE1" s="1870"/>
      <c r="HLF1" s="1870"/>
      <c r="HLG1" s="1870"/>
      <c r="HLH1" s="1870"/>
      <c r="HLI1" s="1870"/>
      <c r="HLJ1" s="1870"/>
      <c r="HLK1" s="1870"/>
      <c r="HLL1" s="1870"/>
      <c r="HLM1" s="1870"/>
      <c r="HLN1" s="1870"/>
      <c r="HLO1" s="1870"/>
      <c r="HLP1" s="1870"/>
      <c r="HLQ1" s="1870"/>
      <c r="HLR1" s="1870"/>
      <c r="HLS1" s="1870"/>
      <c r="HLT1" s="1870"/>
      <c r="HLU1" s="1870"/>
      <c r="HLV1" s="1870"/>
      <c r="HLW1" s="1870"/>
      <c r="HLX1" s="1870"/>
      <c r="HLY1" s="1870"/>
      <c r="HLZ1" s="1870"/>
      <c r="HMA1" s="1870"/>
      <c r="HMB1" s="1870"/>
      <c r="HMC1" s="1870"/>
      <c r="HMD1" s="1870"/>
      <c r="HME1" s="1870"/>
      <c r="HMF1" s="1870"/>
      <c r="HMG1" s="1870"/>
      <c r="HMH1" s="1870"/>
      <c r="HMI1" s="1870"/>
      <c r="HMJ1" s="1870"/>
      <c r="HMK1" s="1870"/>
      <c r="HML1" s="1870"/>
      <c r="HMM1" s="1870"/>
      <c r="HMN1" s="1870"/>
      <c r="HMO1" s="1870"/>
      <c r="HMP1" s="1870"/>
      <c r="HMQ1" s="1870"/>
      <c r="HMR1" s="1870"/>
      <c r="HMS1" s="1870"/>
      <c r="HMT1" s="1870"/>
      <c r="HMU1" s="1870"/>
      <c r="HMV1" s="1870"/>
      <c r="HMW1" s="1870"/>
      <c r="HMX1" s="1870"/>
      <c r="HMY1" s="1870"/>
      <c r="HMZ1" s="1870"/>
      <c r="HNA1" s="1870"/>
      <c r="HNB1" s="1870"/>
      <c r="HNC1" s="1870"/>
      <c r="HND1" s="1870"/>
      <c r="HNE1" s="1870"/>
      <c r="HNF1" s="1870"/>
      <c r="HNG1" s="1870"/>
      <c r="HNH1" s="1870"/>
      <c r="HNI1" s="1870"/>
      <c r="HNJ1" s="1870"/>
      <c r="HNK1" s="1870"/>
      <c r="HNL1" s="1870"/>
      <c r="HNM1" s="1870"/>
      <c r="HNN1" s="1870"/>
      <c r="HNO1" s="1870"/>
      <c r="HNP1" s="1870"/>
      <c r="HNQ1" s="1870"/>
      <c r="HNR1" s="1870"/>
      <c r="HNS1" s="1870"/>
      <c r="HNT1" s="1870"/>
      <c r="HNU1" s="1870"/>
      <c r="HNV1" s="1870"/>
      <c r="HNW1" s="1870"/>
      <c r="HNX1" s="1870"/>
      <c r="HNY1" s="1870"/>
      <c r="HNZ1" s="1870"/>
      <c r="HOA1" s="1870"/>
      <c r="HOB1" s="1870"/>
      <c r="HOC1" s="1870"/>
      <c r="HOD1" s="1870"/>
      <c r="HOE1" s="1870"/>
      <c r="HOF1" s="1870"/>
      <c r="HOG1" s="1870"/>
      <c r="HOH1" s="1870"/>
      <c r="HOI1" s="1870"/>
      <c r="HOJ1" s="1870"/>
      <c r="HOK1" s="1870"/>
      <c r="HOL1" s="1870"/>
      <c r="HOM1" s="1870"/>
      <c r="HON1" s="1870"/>
      <c r="HOO1" s="1870"/>
      <c r="HOP1" s="1870"/>
      <c r="HOQ1" s="1870"/>
      <c r="HOR1" s="1870"/>
      <c r="HOS1" s="1870"/>
      <c r="HOT1" s="1870"/>
      <c r="HOU1" s="1870"/>
      <c r="HOV1" s="1870"/>
      <c r="HOW1" s="1870"/>
      <c r="HOX1" s="1870"/>
      <c r="HOY1" s="1870"/>
      <c r="HOZ1" s="1870"/>
      <c r="HPA1" s="1870"/>
      <c r="HPB1" s="1870"/>
      <c r="HPC1" s="1870"/>
      <c r="HPD1" s="1870"/>
      <c r="HPE1" s="1870"/>
      <c r="HPF1" s="1870"/>
      <c r="HPG1" s="1870"/>
      <c r="HPH1" s="1870"/>
      <c r="HPI1" s="1870"/>
      <c r="HPJ1" s="1870"/>
      <c r="HPK1" s="1870"/>
      <c r="HPL1" s="1870"/>
      <c r="HPM1" s="1870"/>
      <c r="HPN1" s="1870"/>
      <c r="HPO1" s="1870"/>
      <c r="HPP1" s="1870"/>
      <c r="HPQ1" s="1870"/>
      <c r="HPR1" s="1870"/>
      <c r="HPS1" s="1870"/>
      <c r="HPT1" s="1870"/>
      <c r="HPU1" s="1870"/>
      <c r="HPV1" s="1870"/>
      <c r="HPW1" s="1870"/>
      <c r="HPX1" s="1870"/>
      <c r="HPY1" s="1870"/>
      <c r="HPZ1" s="1870"/>
      <c r="HQA1" s="1870"/>
      <c r="HQB1" s="1870"/>
      <c r="HQC1" s="1870"/>
      <c r="HQD1" s="1870"/>
      <c r="HQE1" s="1870"/>
      <c r="HQF1" s="1870"/>
      <c r="HQG1" s="1870"/>
      <c r="HQH1" s="1870"/>
      <c r="HQI1" s="1870"/>
      <c r="HQJ1" s="1870"/>
      <c r="HQK1" s="1870"/>
      <c r="HQL1" s="1870"/>
      <c r="HQM1" s="1870"/>
      <c r="HQN1" s="1870"/>
      <c r="HQO1" s="1870"/>
      <c r="HQP1" s="1870"/>
      <c r="HQQ1" s="1870"/>
      <c r="HQR1" s="1870"/>
      <c r="HQS1" s="1870"/>
      <c r="HQT1" s="1870"/>
      <c r="HQU1" s="1870"/>
      <c r="HQV1" s="1870"/>
      <c r="HQW1" s="1870"/>
      <c r="HQX1" s="1870"/>
      <c r="HQY1" s="1870"/>
      <c r="HQZ1" s="1870"/>
      <c r="HRA1" s="1870"/>
      <c r="HRB1" s="1870"/>
      <c r="HRC1" s="1870"/>
      <c r="HRD1" s="1870"/>
      <c r="HRE1" s="1870"/>
      <c r="HRF1" s="1870"/>
      <c r="HRG1" s="1870"/>
      <c r="HRH1" s="1870"/>
      <c r="HRI1" s="1870"/>
      <c r="HRJ1" s="1870"/>
      <c r="HRK1" s="1870"/>
      <c r="HRL1" s="1870"/>
      <c r="HRM1" s="1870"/>
      <c r="HRN1" s="1870"/>
      <c r="HRO1" s="1870"/>
      <c r="HRP1" s="1870"/>
      <c r="HRQ1" s="1870"/>
      <c r="HRR1" s="1870"/>
      <c r="HRS1" s="1870"/>
      <c r="HRT1" s="1870"/>
      <c r="HRU1" s="1870"/>
      <c r="HRV1" s="1870"/>
      <c r="HRW1" s="1870"/>
      <c r="HRX1" s="1870"/>
      <c r="HRY1" s="1870"/>
      <c r="HRZ1" s="1870"/>
      <c r="HSA1" s="1870"/>
      <c r="HSB1" s="1870"/>
      <c r="HSC1" s="1870"/>
      <c r="HSD1" s="1870"/>
      <c r="HSE1" s="1870"/>
      <c r="HSF1" s="1870"/>
      <c r="HSG1" s="1870"/>
      <c r="HSH1" s="1870"/>
      <c r="HSI1" s="1870"/>
      <c r="HSJ1" s="1870"/>
      <c r="HSK1" s="1870"/>
      <c r="HSL1" s="1870"/>
      <c r="HSM1" s="1870"/>
      <c r="HSN1" s="1870"/>
      <c r="HSO1" s="1870"/>
      <c r="HSP1" s="1870"/>
      <c r="HSQ1" s="1870"/>
      <c r="HSR1" s="1870"/>
      <c r="HSS1" s="1870"/>
      <c r="HST1" s="1870"/>
      <c r="HSU1" s="1870"/>
      <c r="HSV1" s="1870"/>
      <c r="HSW1" s="1870"/>
      <c r="HSX1" s="1870"/>
      <c r="HSY1" s="1870"/>
      <c r="HSZ1" s="1870"/>
      <c r="HTA1" s="1870"/>
      <c r="HTB1" s="1870"/>
      <c r="HTC1" s="1870"/>
      <c r="HTD1" s="1870"/>
      <c r="HTE1" s="1870"/>
      <c r="HTF1" s="1870"/>
      <c r="HTG1" s="1870"/>
      <c r="HTH1" s="1870"/>
      <c r="HTI1" s="1870"/>
      <c r="HTJ1" s="1870"/>
      <c r="HTK1" s="1870"/>
      <c r="HTL1" s="1870"/>
      <c r="HTM1" s="1870"/>
      <c r="HTN1" s="1870"/>
      <c r="HTO1" s="1870"/>
      <c r="HTP1" s="1870"/>
      <c r="HTQ1" s="1870"/>
      <c r="HTR1" s="1870"/>
      <c r="HTS1" s="1870"/>
      <c r="HTT1" s="1870"/>
      <c r="HTU1" s="1870"/>
      <c r="HTV1" s="1870"/>
      <c r="HTW1" s="1870"/>
      <c r="HTX1" s="1870"/>
      <c r="HTY1" s="1870"/>
      <c r="HTZ1" s="1870"/>
      <c r="HUA1" s="1870"/>
      <c r="HUB1" s="1870"/>
      <c r="HUC1" s="1870"/>
      <c r="HUD1" s="1870"/>
      <c r="HUE1" s="1870"/>
      <c r="HUF1" s="1870"/>
      <c r="HUG1" s="1870"/>
      <c r="HUH1" s="1870"/>
      <c r="HUI1" s="1870"/>
      <c r="HUJ1" s="1870"/>
      <c r="HUK1" s="1870"/>
      <c r="HUL1" s="1870"/>
      <c r="HUM1" s="1870"/>
      <c r="HUN1" s="1870"/>
      <c r="HUO1" s="1870"/>
      <c r="HUP1" s="1870"/>
      <c r="HUQ1" s="1870"/>
      <c r="HUR1" s="1870"/>
      <c r="HUS1" s="1870"/>
      <c r="HUT1" s="1870"/>
      <c r="HUU1" s="1870"/>
      <c r="HUV1" s="1870"/>
      <c r="HUW1" s="1870"/>
      <c r="HUX1" s="1870"/>
      <c r="HUY1" s="1870"/>
      <c r="HUZ1" s="1870"/>
      <c r="HVA1" s="1870"/>
      <c r="HVB1" s="1870"/>
      <c r="HVC1" s="1870"/>
      <c r="HVD1" s="1870"/>
      <c r="HVE1" s="1870"/>
      <c r="HVF1" s="1870"/>
      <c r="HVG1" s="1870"/>
      <c r="HVH1" s="1870"/>
      <c r="HVI1" s="1870"/>
      <c r="HVJ1" s="1870"/>
      <c r="HVK1" s="1870"/>
      <c r="HVL1" s="1870"/>
      <c r="HVM1" s="1870"/>
      <c r="HVN1" s="1870"/>
      <c r="HVO1" s="1870"/>
      <c r="HVP1" s="1870"/>
      <c r="HVQ1" s="1870"/>
      <c r="HVR1" s="1870"/>
      <c r="HVS1" s="1870"/>
      <c r="HVT1" s="1870"/>
      <c r="HVU1" s="1870"/>
      <c r="HVV1" s="1870"/>
      <c r="HVW1" s="1870"/>
      <c r="HVX1" s="1870"/>
      <c r="HVY1" s="1870"/>
      <c r="HVZ1" s="1870"/>
      <c r="HWA1" s="1870"/>
      <c r="HWB1" s="1870"/>
      <c r="HWC1" s="1870"/>
      <c r="HWD1" s="1870"/>
      <c r="HWE1" s="1870"/>
      <c r="HWF1" s="1870"/>
      <c r="HWG1" s="1870"/>
      <c r="HWH1" s="1870"/>
      <c r="HWI1" s="1870"/>
      <c r="HWJ1" s="1870"/>
      <c r="HWK1" s="1870"/>
      <c r="HWL1" s="1870"/>
      <c r="HWM1" s="1870"/>
      <c r="HWN1" s="1870"/>
      <c r="HWO1" s="1870"/>
      <c r="HWP1" s="1870"/>
      <c r="HWQ1" s="1870"/>
      <c r="HWR1" s="1870"/>
      <c r="HWS1" s="1870"/>
      <c r="HWT1" s="1870"/>
      <c r="HWU1" s="1870"/>
      <c r="HWV1" s="1870"/>
      <c r="HWW1" s="1870"/>
      <c r="HWX1" s="1870"/>
      <c r="HWY1" s="1870"/>
      <c r="HWZ1" s="1870"/>
      <c r="HXA1" s="1870"/>
      <c r="HXB1" s="1870"/>
      <c r="HXC1" s="1870"/>
      <c r="HXD1" s="1870"/>
      <c r="HXE1" s="1870"/>
      <c r="HXF1" s="1870"/>
      <c r="HXG1" s="1870"/>
      <c r="HXH1" s="1870"/>
      <c r="HXI1" s="1870"/>
      <c r="HXJ1" s="1870"/>
      <c r="HXK1" s="1870"/>
      <c r="HXL1" s="1870"/>
      <c r="HXM1" s="1870"/>
      <c r="HXN1" s="1870"/>
      <c r="HXO1" s="1870"/>
      <c r="HXP1" s="1870"/>
      <c r="HXQ1" s="1870"/>
      <c r="HXR1" s="1870"/>
      <c r="HXS1" s="1870"/>
      <c r="HXT1" s="1870"/>
      <c r="HXU1" s="1870"/>
      <c r="HXV1" s="1870"/>
      <c r="HXW1" s="1870"/>
      <c r="HXX1" s="1870"/>
      <c r="HXY1" s="1870"/>
      <c r="HXZ1" s="1870"/>
      <c r="HYA1" s="1870"/>
      <c r="HYB1" s="1870"/>
      <c r="HYC1" s="1870"/>
      <c r="HYD1" s="1870"/>
      <c r="HYE1" s="1870"/>
      <c r="HYF1" s="1870"/>
      <c r="HYG1" s="1870"/>
      <c r="HYH1" s="1870"/>
      <c r="HYI1" s="1870"/>
      <c r="HYJ1" s="1870"/>
      <c r="HYK1" s="1870"/>
      <c r="HYL1" s="1870"/>
      <c r="HYM1" s="1870"/>
      <c r="HYN1" s="1870"/>
      <c r="HYO1" s="1870"/>
      <c r="HYP1" s="1870"/>
      <c r="HYQ1" s="1870"/>
      <c r="HYR1" s="1870"/>
      <c r="HYS1" s="1870"/>
      <c r="HYT1" s="1870"/>
      <c r="HYU1" s="1870"/>
      <c r="HYV1" s="1870"/>
      <c r="HYW1" s="1870"/>
      <c r="HYX1" s="1870"/>
      <c r="HYY1" s="1870"/>
      <c r="HYZ1" s="1870"/>
      <c r="HZA1" s="1870"/>
      <c r="HZB1" s="1870"/>
      <c r="HZC1" s="1870"/>
      <c r="HZD1" s="1870"/>
      <c r="HZE1" s="1870"/>
      <c r="HZF1" s="1870"/>
      <c r="HZG1" s="1870"/>
      <c r="HZH1" s="1870"/>
      <c r="HZI1" s="1870"/>
      <c r="HZJ1" s="1870"/>
      <c r="HZK1" s="1870"/>
      <c r="HZL1" s="1870"/>
      <c r="HZM1" s="1870"/>
      <c r="HZN1" s="1870"/>
      <c r="HZO1" s="1870"/>
      <c r="HZP1" s="1870"/>
      <c r="HZQ1" s="1870"/>
      <c r="HZR1" s="1870"/>
      <c r="HZS1" s="1870"/>
      <c r="HZT1" s="1870"/>
      <c r="HZU1" s="1870"/>
      <c r="HZV1" s="1870"/>
      <c r="HZW1" s="1870"/>
      <c r="HZX1" s="1870"/>
      <c r="HZY1" s="1870"/>
      <c r="HZZ1" s="1870"/>
      <c r="IAA1" s="1870"/>
      <c r="IAB1" s="1870"/>
      <c r="IAC1" s="1870"/>
      <c r="IAD1" s="1870"/>
      <c r="IAE1" s="1870"/>
      <c r="IAF1" s="1870"/>
      <c r="IAG1" s="1870"/>
      <c r="IAH1" s="1870"/>
      <c r="IAI1" s="1870"/>
      <c r="IAJ1" s="1870"/>
      <c r="IAK1" s="1870"/>
      <c r="IAL1" s="1870"/>
      <c r="IAM1" s="1870"/>
      <c r="IAN1" s="1870"/>
      <c r="IAO1" s="1870"/>
      <c r="IAP1" s="1870"/>
      <c r="IAQ1" s="1870"/>
      <c r="IAR1" s="1870"/>
      <c r="IAS1" s="1870"/>
      <c r="IAT1" s="1870"/>
      <c r="IAU1" s="1870"/>
      <c r="IAV1" s="1870"/>
      <c r="IAW1" s="1870"/>
      <c r="IAX1" s="1870"/>
      <c r="IAY1" s="1870"/>
      <c r="IAZ1" s="1870"/>
      <c r="IBA1" s="1870"/>
      <c r="IBB1" s="1870"/>
      <c r="IBC1" s="1870"/>
      <c r="IBD1" s="1870"/>
      <c r="IBE1" s="1870"/>
      <c r="IBF1" s="1870"/>
      <c r="IBG1" s="1870"/>
      <c r="IBH1" s="1870"/>
      <c r="IBI1" s="1870"/>
      <c r="IBJ1" s="1870"/>
      <c r="IBK1" s="1870"/>
      <c r="IBL1" s="1870"/>
      <c r="IBM1" s="1870"/>
      <c r="IBN1" s="1870"/>
      <c r="IBO1" s="1870"/>
      <c r="IBP1" s="1870"/>
      <c r="IBQ1" s="1870"/>
      <c r="IBR1" s="1870"/>
      <c r="IBS1" s="1870"/>
      <c r="IBT1" s="1870"/>
      <c r="IBU1" s="1870"/>
      <c r="IBV1" s="1870"/>
      <c r="IBW1" s="1870"/>
      <c r="IBX1" s="1870"/>
      <c r="IBY1" s="1870"/>
      <c r="IBZ1" s="1870"/>
      <c r="ICA1" s="1870"/>
      <c r="ICB1" s="1870"/>
      <c r="ICC1" s="1870"/>
      <c r="ICD1" s="1870"/>
      <c r="ICE1" s="1870"/>
      <c r="ICF1" s="1870"/>
      <c r="ICG1" s="1870"/>
      <c r="ICH1" s="1870"/>
      <c r="ICI1" s="1870"/>
      <c r="ICJ1" s="1870"/>
      <c r="ICK1" s="1870"/>
      <c r="ICL1" s="1870"/>
      <c r="ICM1" s="1870"/>
      <c r="ICN1" s="1870"/>
      <c r="ICO1" s="1870"/>
      <c r="ICP1" s="1870"/>
      <c r="ICQ1" s="1870"/>
      <c r="ICR1" s="1870"/>
      <c r="ICS1" s="1870"/>
      <c r="ICT1" s="1870"/>
      <c r="ICU1" s="1870"/>
      <c r="ICV1" s="1870"/>
      <c r="ICW1" s="1870"/>
      <c r="ICX1" s="1870"/>
      <c r="ICY1" s="1870"/>
      <c r="ICZ1" s="1870"/>
      <c r="IDA1" s="1870"/>
      <c r="IDB1" s="1870"/>
      <c r="IDC1" s="1870"/>
      <c r="IDD1" s="1870"/>
      <c r="IDE1" s="1870"/>
      <c r="IDF1" s="1870"/>
      <c r="IDG1" s="1870"/>
      <c r="IDH1" s="1870"/>
      <c r="IDI1" s="1870"/>
      <c r="IDJ1" s="1870"/>
      <c r="IDK1" s="1870"/>
      <c r="IDL1" s="1870"/>
      <c r="IDM1" s="1870"/>
      <c r="IDN1" s="1870"/>
      <c r="IDO1" s="1870"/>
      <c r="IDP1" s="1870"/>
      <c r="IDQ1" s="1870"/>
      <c r="IDR1" s="1870"/>
      <c r="IDS1" s="1870"/>
      <c r="IDT1" s="1870"/>
      <c r="IDU1" s="1870"/>
      <c r="IDV1" s="1870"/>
      <c r="IDW1" s="1870"/>
      <c r="IDX1" s="1870"/>
      <c r="IDY1" s="1870"/>
      <c r="IDZ1" s="1870"/>
      <c r="IEA1" s="1870"/>
      <c r="IEB1" s="1870"/>
      <c r="IEC1" s="1870"/>
      <c r="IED1" s="1870"/>
      <c r="IEE1" s="1870"/>
      <c r="IEF1" s="1870"/>
      <c r="IEG1" s="1870"/>
      <c r="IEH1" s="1870"/>
      <c r="IEI1" s="1870"/>
      <c r="IEJ1" s="1870"/>
      <c r="IEK1" s="1870"/>
      <c r="IEL1" s="1870"/>
      <c r="IEM1" s="1870"/>
      <c r="IEN1" s="1870"/>
      <c r="IEO1" s="1870"/>
      <c r="IEP1" s="1870"/>
      <c r="IEQ1" s="1870"/>
      <c r="IER1" s="1870"/>
      <c r="IES1" s="1870"/>
      <c r="IET1" s="1870"/>
      <c r="IEU1" s="1870"/>
      <c r="IEV1" s="1870"/>
      <c r="IEW1" s="1870"/>
      <c r="IEX1" s="1870"/>
      <c r="IEY1" s="1870"/>
      <c r="IEZ1" s="1870"/>
      <c r="IFA1" s="1870"/>
      <c r="IFB1" s="1870"/>
      <c r="IFC1" s="1870"/>
      <c r="IFD1" s="1870"/>
      <c r="IFE1" s="1870"/>
      <c r="IFF1" s="1870"/>
      <c r="IFG1" s="1870"/>
      <c r="IFH1" s="1870"/>
      <c r="IFI1" s="1870"/>
      <c r="IFJ1" s="1870"/>
      <c r="IFK1" s="1870"/>
      <c r="IFL1" s="1870"/>
      <c r="IFM1" s="1870"/>
      <c r="IFN1" s="1870"/>
      <c r="IFO1" s="1870"/>
      <c r="IFP1" s="1870"/>
      <c r="IFQ1" s="1870"/>
      <c r="IFR1" s="1870"/>
      <c r="IFS1" s="1870"/>
      <c r="IFT1" s="1870"/>
      <c r="IFU1" s="1870"/>
      <c r="IFV1" s="1870"/>
      <c r="IFW1" s="1870"/>
      <c r="IFX1" s="1870"/>
      <c r="IFY1" s="1870"/>
      <c r="IFZ1" s="1870"/>
      <c r="IGA1" s="1870"/>
      <c r="IGB1" s="1870"/>
      <c r="IGC1" s="1870"/>
      <c r="IGD1" s="1870"/>
      <c r="IGE1" s="1870"/>
      <c r="IGF1" s="1870"/>
      <c r="IGG1" s="1870"/>
      <c r="IGH1" s="1870"/>
      <c r="IGI1" s="1870"/>
      <c r="IGJ1" s="1870"/>
      <c r="IGK1" s="1870"/>
      <c r="IGL1" s="1870"/>
      <c r="IGM1" s="1870"/>
      <c r="IGN1" s="1870"/>
      <c r="IGO1" s="1870"/>
      <c r="IGP1" s="1870"/>
      <c r="IGQ1" s="1870"/>
      <c r="IGR1" s="1870"/>
      <c r="IGS1" s="1870"/>
      <c r="IGT1" s="1870"/>
      <c r="IGU1" s="1870"/>
      <c r="IGV1" s="1870"/>
      <c r="IGW1" s="1870"/>
      <c r="IGX1" s="1870"/>
      <c r="IGY1" s="1870"/>
      <c r="IGZ1" s="1870"/>
      <c r="IHA1" s="1870"/>
      <c r="IHB1" s="1870"/>
      <c r="IHC1" s="1870"/>
      <c r="IHD1" s="1870"/>
      <c r="IHE1" s="1870"/>
      <c r="IHF1" s="1870"/>
      <c r="IHG1" s="1870"/>
      <c r="IHH1" s="1870"/>
      <c r="IHI1" s="1870"/>
      <c r="IHJ1" s="1870"/>
      <c r="IHK1" s="1870"/>
      <c r="IHL1" s="1870"/>
      <c r="IHM1" s="1870"/>
      <c r="IHN1" s="1870"/>
      <c r="IHO1" s="1870"/>
      <c r="IHP1" s="1870"/>
      <c r="IHQ1" s="1870"/>
      <c r="IHR1" s="1870"/>
      <c r="IHS1" s="1870"/>
      <c r="IHT1" s="1870"/>
      <c r="IHU1" s="1870"/>
      <c r="IHV1" s="1870"/>
      <c r="IHW1" s="1870"/>
      <c r="IHX1" s="1870"/>
      <c r="IHY1" s="1870"/>
      <c r="IHZ1" s="1870"/>
      <c r="IIA1" s="1870"/>
      <c r="IIB1" s="1870"/>
      <c r="IIC1" s="1870"/>
      <c r="IID1" s="1870"/>
      <c r="IIE1" s="1870"/>
      <c r="IIF1" s="1870"/>
      <c r="IIG1" s="1870"/>
      <c r="IIH1" s="1870"/>
      <c r="III1" s="1870"/>
      <c r="IIJ1" s="1870"/>
      <c r="IIK1" s="1870"/>
      <c r="IIL1" s="1870"/>
      <c r="IIM1" s="1870"/>
      <c r="IIN1" s="1870"/>
      <c r="IIO1" s="1870"/>
      <c r="IIP1" s="1870"/>
      <c r="IIQ1" s="1870"/>
      <c r="IIR1" s="1870"/>
      <c r="IIS1" s="1870"/>
      <c r="IIT1" s="1870"/>
      <c r="IIU1" s="1870"/>
      <c r="IIV1" s="1870"/>
      <c r="IIW1" s="1870"/>
      <c r="IIX1" s="1870"/>
      <c r="IIY1" s="1870"/>
      <c r="IIZ1" s="1870"/>
      <c r="IJA1" s="1870"/>
      <c r="IJB1" s="1870"/>
      <c r="IJC1" s="1870"/>
      <c r="IJD1" s="1870"/>
      <c r="IJE1" s="1870"/>
      <c r="IJF1" s="1870"/>
      <c r="IJG1" s="1870"/>
      <c r="IJH1" s="1870"/>
      <c r="IJI1" s="1870"/>
      <c r="IJJ1" s="1870"/>
      <c r="IJK1" s="1870"/>
      <c r="IJL1" s="1870"/>
      <c r="IJM1" s="1870"/>
      <c r="IJN1" s="1870"/>
      <c r="IJO1" s="1870"/>
      <c r="IJP1" s="1870"/>
      <c r="IJQ1" s="1870"/>
      <c r="IJR1" s="1870"/>
      <c r="IJS1" s="1870"/>
      <c r="IJT1" s="1870"/>
      <c r="IJU1" s="1870"/>
      <c r="IJV1" s="1870"/>
      <c r="IJW1" s="1870"/>
      <c r="IJX1" s="1870"/>
      <c r="IJY1" s="1870"/>
      <c r="IJZ1" s="1870"/>
      <c r="IKA1" s="1870"/>
      <c r="IKB1" s="1870"/>
      <c r="IKC1" s="1870"/>
      <c r="IKD1" s="1870"/>
      <c r="IKE1" s="1870"/>
      <c r="IKF1" s="1870"/>
      <c r="IKG1" s="1870"/>
      <c r="IKH1" s="1870"/>
      <c r="IKI1" s="1870"/>
      <c r="IKJ1" s="1870"/>
      <c r="IKK1" s="1870"/>
      <c r="IKL1" s="1870"/>
      <c r="IKM1" s="1870"/>
      <c r="IKN1" s="1870"/>
      <c r="IKO1" s="1870"/>
      <c r="IKP1" s="1870"/>
      <c r="IKQ1" s="1870"/>
      <c r="IKR1" s="1870"/>
      <c r="IKS1" s="1870"/>
      <c r="IKT1" s="1870"/>
      <c r="IKU1" s="1870"/>
      <c r="IKV1" s="1870"/>
      <c r="IKW1" s="1870"/>
      <c r="IKX1" s="1870"/>
      <c r="IKY1" s="1870"/>
      <c r="IKZ1" s="1870"/>
      <c r="ILA1" s="1870"/>
      <c r="ILB1" s="1870"/>
      <c r="ILC1" s="1870"/>
      <c r="ILD1" s="1870"/>
      <c r="ILE1" s="1870"/>
      <c r="ILF1" s="1870"/>
      <c r="ILG1" s="1870"/>
      <c r="ILH1" s="1870"/>
      <c r="ILI1" s="1870"/>
      <c r="ILJ1" s="1870"/>
      <c r="ILK1" s="1870"/>
      <c r="ILL1" s="1870"/>
      <c r="ILM1" s="1870"/>
      <c r="ILN1" s="1870"/>
      <c r="ILO1" s="1870"/>
      <c r="ILP1" s="1870"/>
      <c r="ILQ1" s="1870"/>
      <c r="ILR1" s="1870"/>
      <c r="ILS1" s="1870"/>
      <c r="ILT1" s="1870"/>
      <c r="ILU1" s="1870"/>
      <c r="ILV1" s="1870"/>
      <c r="ILW1" s="1870"/>
      <c r="ILX1" s="1870"/>
      <c r="ILY1" s="1870"/>
      <c r="ILZ1" s="1870"/>
      <c r="IMA1" s="1870"/>
      <c r="IMB1" s="1870"/>
      <c r="IMC1" s="1870"/>
      <c r="IMD1" s="1870"/>
      <c r="IME1" s="1870"/>
      <c r="IMF1" s="1870"/>
      <c r="IMG1" s="1870"/>
      <c r="IMH1" s="1870"/>
      <c r="IMI1" s="1870"/>
      <c r="IMJ1" s="1870"/>
      <c r="IMK1" s="1870"/>
      <c r="IML1" s="1870"/>
      <c r="IMM1" s="1870"/>
      <c r="IMN1" s="1870"/>
      <c r="IMO1" s="1870"/>
      <c r="IMP1" s="1870"/>
      <c r="IMQ1" s="1870"/>
      <c r="IMR1" s="1870"/>
      <c r="IMS1" s="1870"/>
      <c r="IMT1" s="1870"/>
      <c r="IMU1" s="1870"/>
      <c r="IMV1" s="1870"/>
      <c r="IMW1" s="1870"/>
      <c r="IMX1" s="1870"/>
      <c r="IMY1" s="1870"/>
      <c r="IMZ1" s="1870"/>
      <c r="INA1" s="1870"/>
      <c r="INB1" s="1870"/>
      <c r="INC1" s="1870"/>
      <c r="IND1" s="1870"/>
      <c r="INE1" s="1870"/>
      <c r="INF1" s="1870"/>
      <c r="ING1" s="1870"/>
      <c r="INH1" s="1870"/>
      <c r="INI1" s="1870"/>
      <c r="INJ1" s="1870"/>
      <c r="INK1" s="1870"/>
      <c r="INL1" s="1870"/>
      <c r="INM1" s="1870"/>
      <c r="INN1" s="1870"/>
      <c r="INO1" s="1870"/>
      <c r="INP1" s="1870"/>
      <c r="INQ1" s="1870"/>
      <c r="INR1" s="1870"/>
      <c r="INS1" s="1870"/>
      <c r="INT1" s="1870"/>
      <c r="INU1" s="1870"/>
      <c r="INV1" s="1870"/>
      <c r="INW1" s="1870"/>
      <c r="INX1" s="1870"/>
      <c r="INY1" s="1870"/>
      <c r="INZ1" s="1870"/>
      <c r="IOA1" s="1870"/>
      <c r="IOB1" s="1870"/>
      <c r="IOC1" s="1870"/>
      <c r="IOD1" s="1870"/>
      <c r="IOE1" s="1870"/>
      <c r="IOF1" s="1870"/>
      <c r="IOG1" s="1870"/>
      <c r="IOH1" s="1870"/>
      <c r="IOI1" s="1870"/>
      <c r="IOJ1" s="1870"/>
      <c r="IOK1" s="1870"/>
      <c r="IOL1" s="1870"/>
      <c r="IOM1" s="1870"/>
      <c r="ION1" s="1870"/>
      <c r="IOO1" s="1870"/>
      <c r="IOP1" s="1870"/>
      <c r="IOQ1" s="1870"/>
      <c r="IOR1" s="1870"/>
      <c r="IOS1" s="1870"/>
      <c r="IOT1" s="1870"/>
      <c r="IOU1" s="1870"/>
      <c r="IOV1" s="1870"/>
      <c r="IOW1" s="1870"/>
      <c r="IOX1" s="1870"/>
      <c r="IOY1" s="1870"/>
      <c r="IOZ1" s="1870"/>
      <c r="IPA1" s="1870"/>
      <c r="IPB1" s="1870"/>
      <c r="IPC1" s="1870"/>
      <c r="IPD1" s="1870"/>
      <c r="IPE1" s="1870"/>
      <c r="IPF1" s="1870"/>
      <c r="IPG1" s="1870"/>
      <c r="IPH1" s="1870"/>
      <c r="IPI1" s="1870"/>
      <c r="IPJ1" s="1870"/>
      <c r="IPK1" s="1870"/>
      <c r="IPL1" s="1870"/>
      <c r="IPM1" s="1870"/>
      <c r="IPN1" s="1870"/>
      <c r="IPO1" s="1870"/>
      <c r="IPP1" s="1870"/>
      <c r="IPQ1" s="1870"/>
      <c r="IPR1" s="1870"/>
      <c r="IPS1" s="1870"/>
      <c r="IPT1" s="1870"/>
      <c r="IPU1" s="1870"/>
      <c r="IPV1" s="1870"/>
      <c r="IPW1" s="1870"/>
      <c r="IPX1" s="1870"/>
      <c r="IPY1" s="1870"/>
      <c r="IPZ1" s="1870"/>
      <c r="IQA1" s="1870"/>
      <c r="IQB1" s="1870"/>
      <c r="IQC1" s="1870"/>
      <c r="IQD1" s="1870"/>
      <c r="IQE1" s="1870"/>
      <c r="IQF1" s="1870"/>
      <c r="IQG1" s="1870"/>
      <c r="IQH1" s="1870"/>
      <c r="IQI1" s="1870"/>
      <c r="IQJ1" s="1870"/>
      <c r="IQK1" s="1870"/>
      <c r="IQL1" s="1870"/>
      <c r="IQM1" s="1870"/>
      <c r="IQN1" s="1870"/>
      <c r="IQO1" s="1870"/>
      <c r="IQP1" s="1870"/>
      <c r="IQQ1" s="1870"/>
      <c r="IQR1" s="1870"/>
      <c r="IQS1" s="1870"/>
      <c r="IQT1" s="1870"/>
      <c r="IQU1" s="1870"/>
      <c r="IQV1" s="1870"/>
      <c r="IQW1" s="1870"/>
      <c r="IQX1" s="1870"/>
      <c r="IQY1" s="1870"/>
      <c r="IQZ1" s="1870"/>
      <c r="IRA1" s="1870"/>
      <c r="IRB1" s="1870"/>
      <c r="IRC1" s="1870"/>
      <c r="IRD1" s="1870"/>
      <c r="IRE1" s="1870"/>
      <c r="IRF1" s="1870"/>
      <c r="IRG1" s="1870"/>
      <c r="IRH1" s="1870"/>
      <c r="IRI1" s="1870"/>
      <c r="IRJ1" s="1870"/>
      <c r="IRK1" s="1870"/>
      <c r="IRL1" s="1870"/>
      <c r="IRM1" s="1870"/>
      <c r="IRN1" s="1870"/>
      <c r="IRO1" s="1870"/>
      <c r="IRP1" s="1870"/>
      <c r="IRQ1" s="1870"/>
      <c r="IRR1" s="1870"/>
      <c r="IRS1" s="1870"/>
      <c r="IRT1" s="1870"/>
      <c r="IRU1" s="1870"/>
      <c r="IRV1" s="1870"/>
      <c r="IRW1" s="1870"/>
      <c r="IRX1" s="1870"/>
      <c r="IRY1" s="1870"/>
      <c r="IRZ1" s="1870"/>
      <c r="ISA1" s="1870"/>
      <c r="ISB1" s="1870"/>
      <c r="ISC1" s="1870"/>
      <c r="ISD1" s="1870"/>
      <c r="ISE1" s="1870"/>
      <c r="ISF1" s="1870"/>
      <c r="ISG1" s="1870"/>
      <c r="ISH1" s="1870"/>
      <c r="ISI1" s="1870"/>
      <c r="ISJ1" s="1870"/>
      <c r="ISK1" s="1870"/>
      <c r="ISL1" s="1870"/>
      <c r="ISM1" s="1870"/>
      <c r="ISN1" s="1870"/>
      <c r="ISO1" s="1870"/>
      <c r="ISP1" s="1870"/>
      <c r="ISQ1" s="1870"/>
      <c r="ISR1" s="1870"/>
      <c r="ISS1" s="1870"/>
      <c r="IST1" s="1870"/>
      <c r="ISU1" s="1870"/>
      <c r="ISV1" s="1870"/>
      <c r="ISW1" s="1870"/>
      <c r="ISX1" s="1870"/>
      <c r="ISY1" s="1870"/>
      <c r="ISZ1" s="1870"/>
      <c r="ITA1" s="1870"/>
      <c r="ITB1" s="1870"/>
      <c r="ITC1" s="1870"/>
      <c r="ITD1" s="1870"/>
      <c r="ITE1" s="1870"/>
      <c r="ITF1" s="1870"/>
      <c r="ITG1" s="1870"/>
      <c r="ITH1" s="1870"/>
      <c r="ITI1" s="1870"/>
      <c r="ITJ1" s="1870"/>
      <c r="ITK1" s="1870"/>
      <c r="ITL1" s="1870"/>
      <c r="ITM1" s="1870"/>
      <c r="ITN1" s="1870"/>
      <c r="ITO1" s="1870"/>
      <c r="ITP1" s="1870"/>
      <c r="ITQ1" s="1870"/>
      <c r="ITR1" s="1870"/>
      <c r="ITS1" s="1870"/>
      <c r="ITT1" s="1870"/>
      <c r="ITU1" s="1870"/>
      <c r="ITV1" s="1870"/>
      <c r="ITW1" s="1870"/>
      <c r="ITX1" s="1870"/>
      <c r="ITY1" s="1870"/>
      <c r="ITZ1" s="1870"/>
      <c r="IUA1" s="1870"/>
      <c r="IUB1" s="1870"/>
      <c r="IUC1" s="1870"/>
      <c r="IUD1" s="1870"/>
      <c r="IUE1" s="1870"/>
      <c r="IUF1" s="1870"/>
      <c r="IUG1" s="1870"/>
      <c r="IUH1" s="1870"/>
      <c r="IUI1" s="1870"/>
      <c r="IUJ1" s="1870"/>
      <c r="IUK1" s="1870"/>
      <c r="IUL1" s="1870"/>
      <c r="IUM1" s="1870"/>
      <c r="IUN1" s="1870"/>
      <c r="IUO1" s="1870"/>
      <c r="IUP1" s="1870"/>
      <c r="IUQ1" s="1870"/>
      <c r="IUR1" s="1870"/>
      <c r="IUS1" s="1870"/>
      <c r="IUT1" s="1870"/>
      <c r="IUU1" s="1870"/>
      <c r="IUV1" s="1870"/>
      <c r="IUW1" s="1870"/>
      <c r="IUX1" s="1870"/>
      <c r="IUY1" s="1870"/>
      <c r="IUZ1" s="1870"/>
      <c r="IVA1" s="1870"/>
      <c r="IVB1" s="1870"/>
      <c r="IVC1" s="1870"/>
      <c r="IVD1" s="1870"/>
      <c r="IVE1" s="1870"/>
      <c r="IVF1" s="1870"/>
      <c r="IVG1" s="1870"/>
      <c r="IVH1" s="1870"/>
      <c r="IVI1" s="1870"/>
      <c r="IVJ1" s="1870"/>
      <c r="IVK1" s="1870"/>
      <c r="IVL1" s="1870"/>
      <c r="IVM1" s="1870"/>
      <c r="IVN1" s="1870"/>
      <c r="IVO1" s="1870"/>
      <c r="IVP1" s="1870"/>
      <c r="IVQ1" s="1870"/>
      <c r="IVR1" s="1870"/>
      <c r="IVS1" s="1870"/>
      <c r="IVT1" s="1870"/>
      <c r="IVU1" s="1870"/>
      <c r="IVV1" s="1870"/>
      <c r="IVW1" s="1870"/>
      <c r="IVX1" s="1870"/>
      <c r="IVY1" s="1870"/>
      <c r="IVZ1" s="1870"/>
      <c r="IWA1" s="1870"/>
      <c r="IWB1" s="1870"/>
      <c r="IWC1" s="1870"/>
      <c r="IWD1" s="1870"/>
      <c r="IWE1" s="1870"/>
      <c r="IWF1" s="1870"/>
      <c r="IWG1" s="1870"/>
      <c r="IWH1" s="1870"/>
      <c r="IWI1" s="1870"/>
      <c r="IWJ1" s="1870"/>
      <c r="IWK1" s="1870"/>
      <c r="IWL1" s="1870"/>
      <c r="IWM1" s="1870"/>
      <c r="IWN1" s="1870"/>
      <c r="IWO1" s="1870"/>
      <c r="IWP1" s="1870"/>
      <c r="IWQ1" s="1870"/>
      <c r="IWR1" s="1870"/>
      <c r="IWS1" s="1870"/>
      <c r="IWT1" s="1870"/>
      <c r="IWU1" s="1870"/>
      <c r="IWV1" s="1870"/>
      <c r="IWW1" s="1870"/>
      <c r="IWX1" s="1870"/>
      <c r="IWY1" s="1870"/>
      <c r="IWZ1" s="1870"/>
      <c r="IXA1" s="1870"/>
      <c r="IXB1" s="1870"/>
      <c r="IXC1" s="1870"/>
      <c r="IXD1" s="1870"/>
      <c r="IXE1" s="1870"/>
      <c r="IXF1" s="1870"/>
      <c r="IXG1" s="1870"/>
      <c r="IXH1" s="1870"/>
      <c r="IXI1" s="1870"/>
      <c r="IXJ1" s="1870"/>
      <c r="IXK1" s="1870"/>
      <c r="IXL1" s="1870"/>
      <c r="IXM1" s="1870"/>
      <c r="IXN1" s="1870"/>
      <c r="IXO1" s="1870"/>
      <c r="IXP1" s="1870"/>
      <c r="IXQ1" s="1870"/>
      <c r="IXR1" s="1870"/>
      <c r="IXS1" s="1870"/>
      <c r="IXT1" s="1870"/>
      <c r="IXU1" s="1870"/>
      <c r="IXV1" s="1870"/>
      <c r="IXW1" s="1870"/>
      <c r="IXX1" s="1870"/>
      <c r="IXY1" s="1870"/>
      <c r="IXZ1" s="1870"/>
      <c r="IYA1" s="1870"/>
      <c r="IYB1" s="1870"/>
      <c r="IYC1" s="1870"/>
      <c r="IYD1" s="1870"/>
      <c r="IYE1" s="1870"/>
      <c r="IYF1" s="1870"/>
      <c r="IYG1" s="1870"/>
      <c r="IYH1" s="1870"/>
      <c r="IYI1" s="1870"/>
      <c r="IYJ1" s="1870"/>
      <c r="IYK1" s="1870"/>
      <c r="IYL1" s="1870"/>
      <c r="IYM1" s="1870"/>
      <c r="IYN1" s="1870"/>
      <c r="IYO1" s="1870"/>
      <c r="IYP1" s="1870"/>
      <c r="IYQ1" s="1870"/>
      <c r="IYR1" s="1870"/>
      <c r="IYS1" s="1870"/>
      <c r="IYT1" s="1870"/>
      <c r="IYU1" s="1870"/>
      <c r="IYV1" s="1870"/>
      <c r="IYW1" s="1870"/>
      <c r="IYX1" s="1870"/>
      <c r="IYY1" s="1870"/>
      <c r="IYZ1" s="1870"/>
      <c r="IZA1" s="1870"/>
      <c r="IZB1" s="1870"/>
      <c r="IZC1" s="1870"/>
      <c r="IZD1" s="1870"/>
      <c r="IZE1" s="1870"/>
      <c r="IZF1" s="1870"/>
      <c r="IZG1" s="1870"/>
      <c r="IZH1" s="1870"/>
      <c r="IZI1" s="1870"/>
      <c r="IZJ1" s="1870"/>
      <c r="IZK1" s="1870"/>
      <c r="IZL1" s="1870"/>
      <c r="IZM1" s="1870"/>
      <c r="IZN1" s="1870"/>
      <c r="IZO1" s="1870"/>
      <c r="IZP1" s="1870"/>
      <c r="IZQ1" s="1870"/>
      <c r="IZR1" s="1870"/>
      <c r="IZS1" s="1870"/>
      <c r="IZT1" s="1870"/>
      <c r="IZU1" s="1870"/>
      <c r="IZV1" s="1870"/>
      <c r="IZW1" s="1870"/>
      <c r="IZX1" s="1870"/>
      <c r="IZY1" s="1870"/>
      <c r="IZZ1" s="1870"/>
      <c r="JAA1" s="1870"/>
      <c r="JAB1" s="1870"/>
      <c r="JAC1" s="1870"/>
      <c r="JAD1" s="1870"/>
      <c r="JAE1" s="1870"/>
      <c r="JAF1" s="1870"/>
      <c r="JAG1" s="1870"/>
      <c r="JAH1" s="1870"/>
      <c r="JAI1" s="1870"/>
      <c r="JAJ1" s="1870"/>
      <c r="JAK1" s="1870"/>
      <c r="JAL1" s="1870"/>
      <c r="JAM1" s="1870"/>
      <c r="JAN1" s="1870"/>
      <c r="JAO1" s="1870"/>
      <c r="JAP1" s="1870"/>
      <c r="JAQ1" s="1870"/>
      <c r="JAR1" s="1870"/>
      <c r="JAS1" s="1870"/>
      <c r="JAT1" s="1870"/>
      <c r="JAU1" s="1870"/>
      <c r="JAV1" s="1870"/>
      <c r="JAW1" s="1870"/>
      <c r="JAX1" s="1870"/>
      <c r="JAY1" s="1870"/>
      <c r="JAZ1" s="1870"/>
      <c r="JBA1" s="1870"/>
      <c r="JBB1" s="1870"/>
      <c r="JBC1" s="1870"/>
      <c r="JBD1" s="1870"/>
      <c r="JBE1" s="1870"/>
      <c r="JBF1" s="1870"/>
      <c r="JBG1" s="1870"/>
      <c r="JBH1" s="1870"/>
      <c r="JBI1" s="1870"/>
      <c r="JBJ1" s="1870"/>
      <c r="JBK1" s="1870"/>
      <c r="JBL1" s="1870"/>
      <c r="JBM1" s="1870"/>
      <c r="JBN1" s="1870"/>
      <c r="JBO1" s="1870"/>
      <c r="JBP1" s="1870"/>
      <c r="JBQ1" s="1870"/>
      <c r="JBR1" s="1870"/>
      <c r="JBS1" s="1870"/>
      <c r="JBT1" s="1870"/>
      <c r="JBU1" s="1870"/>
      <c r="JBV1" s="1870"/>
      <c r="JBW1" s="1870"/>
      <c r="JBX1" s="1870"/>
      <c r="JBY1" s="1870"/>
      <c r="JBZ1" s="1870"/>
      <c r="JCA1" s="1870"/>
      <c r="JCB1" s="1870"/>
      <c r="JCC1" s="1870"/>
      <c r="JCD1" s="1870"/>
      <c r="JCE1" s="1870"/>
      <c r="JCF1" s="1870"/>
      <c r="JCG1" s="1870"/>
      <c r="JCH1" s="1870"/>
      <c r="JCI1" s="1870"/>
      <c r="JCJ1" s="1870"/>
      <c r="JCK1" s="1870"/>
      <c r="JCL1" s="1870"/>
      <c r="JCM1" s="1870"/>
      <c r="JCN1" s="1870"/>
      <c r="JCO1" s="1870"/>
      <c r="JCP1" s="1870"/>
      <c r="JCQ1" s="1870"/>
      <c r="JCR1" s="1870"/>
      <c r="JCS1" s="1870"/>
      <c r="JCT1" s="1870"/>
      <c r="JCU1" s="1870"/>
      <c r="JCV1" s="1870"/>
      <c r="JCW1" s="1870"/>
      <c r="JCX1" s="1870"/>
      <c r="JCY1" s="1870"/>
      <c r="JCZ1" s="1870"/>
      <c r="JDA1" s="1870"/>
      <c r="JDB1" s="1870"/>
      <c r="JDC1" s="1870"/>
      <c r="JDD1" s="1870"/>
      <c r="JDE1" s="1870"/>
      <c r="JDF1" s="1870"/>
      <c r="JDG1" s="1870"/>
      <c r="JDH1" s="1870"/>
      <c r="JDI1" s="1870"/>
      <c r="JDJ1" s="1870"/>
      <c r="JDK1" s="1870"/>
      <c r="JDL1" s="1870"/>
      <c r="JDM1" s="1870"/>
      <c r="JDN1" s="1870"/>
      <c r="JDO1" s="1870"/>
      <c r="JDP1" s="1870"/>
      <c r="JDQ1" s="1870"/>
      <c r="JDR1" s="1870"/>
      <c r="JDS1" s="1870"/>
      <c r="JDT1" s="1870"/>
      <c r="JDU1" s="1870"/>
      <c r="JDV1" s="1870"/>
      <c r="JDW1" s="1870"/>
      <c r="JDX1" s="1870"/>
      <c r="JDY1" s="1870"/>
      <c r="JDZ1" s="1870"/>
      <c r="JEA1" s="1870"/>
      <c r="JEB1" s="1870"/>
      <c r="JEC1" s="1870"/>
      <c r="JED1" s="1870"/>
      <c r="JEE1" s="1870"/>
      <c r="JEF1" s="1870"/>
      <c r="JEG1" s="1870"/>
      <c r="JEH1" s="1870"/>
      <c r="JEI1" s="1870"/>
      <c r="JEJ1" s="1870"/>
      <c r="JEK1" s="1870"/>
      <c r="JEL1" s="1870"/>
      <c r="JEM1" s="1870"/>
      <c r="JEN1" s="1870"/>
      <c r="JEO1" s="1870"/>
      <c r="JEP1" s="1870"/>
      <c r="JEQ1" s="1870"/>
      <c r="JER1" s="1870"/>
      <c r="JES1" s="1870"/>
      <c r="JET1" s="1870"/>
      <c r="JEU1" s="1870"/>
      <c r="JEV1" s="1870"/>
      <c r="JEW1" s="1870"/>
      <c r="JEX1" s="1870"/>
      <c r="JEY1" s="1870"/>
      <c r="JEZ1" s="1870"/>
      <c r="JFA1" s="1870"/>
      <c r="JFB1" s="1870"/>
      <c r="JFC1" s="1870"/>
      <c r="JFD1" s="1870"/>
      <c r="JFE1" s="1870"/>
      <c r="JFF1" s="1870"/>
      <c r="JFG1" s="1870"/>
      <c r="JFH1" s="1870"/>
      <c r="JFI1" s="1870"/>
      <c r="JFJ1" s="1870"/>
      <c r="JFK1" s="1870"/>
      <c r="JFL1" s="1870"/>
      <c r="JFM1" s="1870"/>
      <c r="JFN1" s="1870"/>
      <c r="JFO1" s="1870"/>
      <c r="JFP1" s="1870"/>
      <c r="JFQ1" s="1870"/>
      <c r="JFR1" s="1870"/>
      <c r="JFS1" s="1870"/>
      <c r="JFT1" s="1870"/>
      <c r="JFU1" s="1870"/>
      <c r="JFV1" s="1870"/>
      <c r="JFW1" s="1870"/>
      <c r="JFX1" s="1870"/>
      <c r="JFY1" s="1870"/>
      <c r="JFZ1" s="1870"/>
      <c r="JGA1" s="1870"/>
      <c r="JGB1" s="1870"/>
      <c r="JGC1" s="1870"/>
      <c r="JGD1" s="1870"/>
      <c r="JGE1" s="1870"/>
      <c r="JGF1" s="1870"/>
      <c r="JGG1" s="1870"/>
      <c r="JGH1" s="1870"/>
      <c r="JGI1" s="1870"/>
      <c r="JGJ1" s="1870"/>
      <c r="JGK1" s="1870"/>
      <c r="JGL1" s="1870"/>
      <c r="JGM1" s="1870"/>
      <c r="JGN1" s="1870"/>
      <c r="JGO1" s="1870"/>
      <c r="JGP1" s="1870"/>
      <c r="JGQ1" s="1870"/>
      <c r="JGR1" s="1870"/>
      <c r="JGS1" s="1870"/>
      <c r="JGT1" s="1870"/>
      <c r="JGU1" s="1870"/>
      <c r="JGV1" s="1870"/>
      <c r="JGW1" s="1870"/>
      <c r="JGX1" s="1870"/>
      <c r="JGY1" s="1870"/>
      <c r="JGZ1" s="1870"/>
      <c r="JHA1" s="1870"/>
      <c r="JHB1" s="1870"/>
      <c r="JHC1" s="1870"/>
      <c r="JHD1" s="1870"/>
      <c r="JHE1" s="1870"/>
      <c r="JHF1" s="1870"/>
      <c r="JHG1" s="1870"/>
      <c r="JHH1" s="1870"/>
      <c r="JHI1" s="1870"/>
      <c r="JHJ1" s="1870"/>
      <c r="JHK1" s="1870"/>
      <c r="JHL1" s="1870"/>
      <c r="JHM1" s="1870"/>
      <c r="JHN1" s="1870"/>
      <c r="JHO1" s="1870"/>
      <c r="JHP1" s="1870"/>
      <c r="JHQ1" s="1870"/>
      <c r="JHR1" s="1870"/>
      <c r="JHS1" s="1870"/>
      <c r="JHT1" s="1870"/>
      <c r="JHU1" s="1870"/>
      <c r="JHV1" s="1870"/>
      <c r="JHW1" s="1870"/>
      <c r="JHX1" s="1870"/>
      <c r="JHY1" s="1870"/>
      <c r="JHZ1" s="1870"/>
      <c r="JIA1" s="1870"/>
      <c r="JIB1" s="1870"/>
      <c r="JIC1" s="1870"/>
      <c r="JID1" s="1870"/>
      <c r="JIE1" s="1870"/>
      <c r="JIF1" s="1870"/>
      <c r="JIG1" s="1870"/>
      <c r="JIH1" s="1870"/>
      <c r="JII1" s="1870"/>
      <c r="JIJ1" s="1870"/>
      <c r="JIK1" s="1870"/>
      <c r="JIL1" s="1870"/>
      <c r="JIM1" s="1870"/>
      <c r="JIN1" s="1870"/>
      <c r="JIO1" s="1870"/>
      <c r="JIP1" s="1870"/>
      <c r="JIQ1" s="1870"/>
      <c r="JIR1" s="1870"/>
      <c r="JIS1" s="1870"/>
      <c r="JIT1" s="1870"/>
      <c r="JIU1" s="1870"/>
      <c r="JIV1" s="1870"/>
      <c r="JIW1" s="1870"/>
      <c r="JIX1" s="1870"/>
      <c r="JIY1" s="1870"/>
      <c r="JIZ1" s="1870"/>
      <c r="JJA1" s="1870"/>
      <c r="JJB1" s="1870"/>
      <c r="JJC1" s="1870"/>
      <c r="JJD1" s="1870"/>
      <c r="JJE1" s="1870"/>
      <c r="JJF1" s="1870"/>
      <c r="JJG1" s="1870"/>
      <c r="JJH1" s="1870"/>
      <c r="JJI1" s="1870"/>
      <c r="JJJ1" s="1870"/>
      <c r="JJK1" s="1870"/>
      <c r="JJL1" s="1870"/>
      <c r="JJM1" s="1870"/>
      <c r="JJN1" s="1870"/>
      <c r="JJO1" s="1870"/>
      <c r="JJP1" s="1870"/>
      <c r="JJQ1" s="1870"/>
      <c r="JJR1" s="1870"/>
      <c r="JJS1" s="1870"/>
      <c r="JJT1" s="1870"/>
      <c r="JJU1" s="1870"/>
      <c r="JJV1" s="1870"/>
      <c r="JJW1" s="1870"/>
      <c r="JJX1" s="1870"/>
      <c r="JJY1" s="1870"/>
      <c r="JJZ1" s="1870"/>
      <c r="JKA1" s="1870"/>
      <c r="JKB1" s="1870"/>
      <c r="JKC1" s="1870"/>
      <c r="JKD1" s="1870"/>
      <c r="JKE1" s="1870"/>
      <c r="JKF1" s="1870"/>
      <c r="JKG1" s="1870"/>
      <c r="JKH1" s="1870"/>
      <c r="JKI1" s="1870"/>
      <c r="JKJ1" s="1870"/>
      <c r="JKK1" s="1870"/>
      <c r="JKL1" s="1870"/>
      <c r="JKM1" s="1870"/>
      <c r="JKN1" s="1870"/>
      <c r="JKO1" s="1870"/>
      <c r="JKP1" s="1870"/>
      <c r="JKQ1" s="1870"/>
      <c r="JKR1" s="1870"/>
      <c r="JKS1" s="1870"/>
      <c r="JKT1" s="1870"/>
      <c r="JKU1" s="1870"/>
      <c r="JKV1" s="1870"/>
      <c r="JKW1" s="1870"/>
      <c r="JKX1" s="1870"/>
      <c r="JKY1" s="1870"/>
      <c r="JKZ1" s="1870"/>
      <c r="JLA1" s="1870"/>
      <c r="JLB1" s="1870"/>
      <c r="JLC1" s="1870"/>
      <c r="JLD1" s="1870"/>
      <c r="JLE1" s="1870"/>
      <c r="JLF1" s="1870"/>
      <c r="JLG1" s="1870"/>
      <c r="JLH1" s="1870"/>
      <c r="JLI1" s="1870"/>
      <c r="JLJ1" s="1870"/>
      <c r="JLK1" s="1870"/>
      <c r="JLL1" s="1870"/>
      <c r="JLM1" s="1870"/>
      <c r="JLN1" s="1870"/>
      <c r="JLO1" s="1870"/>
      <c r="JLP1" s="1870"/>
      <c r="JLQ1" s="1870"/>
      <c r="JLR1" s="1870"/>
      <c r="JLS1" s="1870"/>
      <c r="JLT1" s="1870"/>
      <c r="JLU1" s="1870"/>
      <c r="JLV1" s="1870"/>
      <c r="JLW1" s="1870"/>
      <c r="JLX1" s="1870"/>
      <c r="JLY1" s="1870"/>
      <c r="JLZ1" s="1870"/>
      <c r="JMA1" s="1870"/>
      <c r="JMB1" s="1870"/>
      <c r="JMC1" s="1870"/>
      <c r="JMD1" s="1870"/>
      <c r="JME1" s="1870"/>
      <c r="JMF1" s="1870"/>
      <c r="JMG1" s="1870"/>
      <c r="JMH1" s="1870"/>
      <c r="JMI1" s="1870"/>
      <c r="JMJ1" s="1870"/>
      <c r="JMK1" s="1870"/>
      <c r="JML1" s="1870"/>
      <c r="JMM1" s="1870"/>
      <c r="JMN1" s="1870"/>
      <c r="JMO1" s="1870"/>
      <c r="JMP1" s="1870"/>
      <c r="JMQ1" s="1870"/>
      <c r="JMR1" s="1870"/>
      <c r="JMS1" s="1870"/>
      <c r="JMT1" s="1870"/>
      <c r="JMU1" s="1870"/>
      <c r="JMV1" s="1870"/>
      <c r="JMW1" s="1870"/>
      <c r="JMX1" s="1870"/>
      <c r="JMY1" s="1870"/>
      <c r="JMZ1" s="1870"/>
      <c r="JNA1" s="1870"/>
      <c r="JNB1" s="1870"/>
      <c r="JNC1" s="1870"/>
      <c r="JND1" s="1870"/>
      <c r="JNE1" s="1870"/>
      <c r="JNF1" s="1870"/>
      <c r="JNG1" s="1870"/>
      <c r="JNH1" s="1870"/>
      <c r="JNI1" s="1870"/>
      <c r="JNJ1" s="1870"/>
      <c r="JNK1" s="1870"/>
      <c r="JNL1" s="1870"/>
      <c r="JNM1" s="1870"/>
      <c r="JNN1" s="1870"/>
      <c r="JNO1" s="1870"/>
      <c r="JNP1" s="1870"/>
      <c r="JNQ1" s="1870"/>
      <c r="JNR1" s="1870"/>
      <c r="JNS1" s="1870"/>
      <c r="JNT1" s="1870"/>
      <c r="JNU1" s="1870"/>
      <c r="JNV1" s="1870"/>
      <c r="JNW1" s="1870"/>
      <c r="JNX1" s="1870"/>
      <c r="JNY1" s="1870"/>
      <c r="JNZ1" s="1870"/>
      <c r="JOA1" s="1870"/>
      <c r="JOB1" s="1870"/>
      <c r="JOC1" s="1870"/>
      <c r="JOD1" s="1870"/>
      <c r="JOE1" s="1870"/>
      <c r="JOF1" s="1870"/>
      <c r="JOG1" s="1870"/>
      <c r="JOH1" s="1870"/>
      <c r="JOI1" s="1870"/>
      <c r="JOJ1" s="1870"/>
      <c r="JOK1" s="1870"/>
      <c r="JOL1" s="1870"/>
      <c r="JOM1" s="1870"/>
      <c r="JON1" s="1870"/>
      <c r="JOO1" s="1870"/>
      <c r="JOP1" s="1870"/>
      <c r="JOQ1" s="1870"/>
      <c r="JOR1" s="1870"/>
      <c r="JOS1" s="1870"/>
      <c r="JOT1" s="1870"/>
      <c r="JOU1" s="1870"/>
      <c r="JOV1" s="1870"/>
      <c r="JOW1" s="1870"/>
      <c r="JOX1" s="1870"/>
      <c r="JOY1" s="1870"/>
      <c r="JOZ1" s="1870"/>
      <c r="JPA1" s="1870"/>
      <c r="JPB1" s="1870"/>
      <c r="JPC1" s="1870"/>
      <c r="JPD1" s="1870"/>
      <c r="JPE1" s="1870"/>
      <c r="JPF1" s="1870"/>
      <c r="JPG1" s="1870"/>
      <c r="JPH1" s="1870"/>
      <c r="JPI1" s="1870"/>
      <c r="JPJ1" s="1870"/>
      <c r="JPK1" s="1870"/>
      <c r="JPL1" s="1870"/>
      <c r="JPM1" s="1870"/>
      <c r="JPN1" s="1870"/>
      <c r="JPO1" s="1870"/>
      <c r="JPP1" s="1870"/>
      <c r="JPQ1" s="1870"/>
      <c r="JPR1" s="1870"/>
      <c r="JPS1" s="1870"/>
      <c r="JPT1" s="1870"/>
      <c r="JPU1" s="1870"/>
      <c r="JPV1" s="1870"/>
      <c r="JPW1" s="1870"/>
      <c r="JPX1" s="1870"/>
      <c r="JPY1" s="1870"/>
      <c r="JPZ1" s="1870"/>
      <c r="JQA1" s="1870"/>
      <c r="JQB1" s="1870"/>
      <c r="JQC1" s="1870"/>
      <c r="JQD1" s="1870"/>
      <c r="JQE1" s="1870"/>
      <c r="JQF1" s="1870"/>
      <c r="JQG1" s="1870"/>
      <c r="JQH1" s="1870"/>
      <c r="JQI1" s="1870"/>
      <c r="JQJ1" s="1870"/>
      <c r="JQK1" s="1870"/>
      <c r="JQL1" s="1870"/>
      <c r="JQM1" s="1870"/>
      <c r="JQN1" s="1870"/>
      <c r="JQO1" s="1870"/>
      <c r="JQP1" s="1870"/>
      <c r="JQQ1" s="1870"/>
      <c r="JQR1" s="1870"/>
      <c r="JQS1" s="1870"/>
      <c r="JQT1" s="1870"/>
      <c r="JQU1" s="1870"/>
      <c r="JQV1" s="1870"/>
      <c r="JQW1" s="1870"/>
      <c r="JQX1" s="1870"/>
      <c r="JQY1" s="1870"/>
      <c r="JQZ1" s="1870"/>
      <c r="JRA1" s="1870"/>
      <c r="JRB1" s="1870"/>
      <c r="JRC1" s="1870"/>
      <c r="JRD1" s="1870"/>
      <c r="JRE1" s="1870"/>
      <c r="JRF1" s="1870"/>
      <c r="JRG1" s="1870"/>
      <c r="JRH1" s="1870"/>
      <c r="JRI1" s="1870"/>
      <c r="JRJ1" s="1870"/>
      <c r="JRK1" s="1870"/>
      <c r="JRL1" s="1870"/>
      <c r="JRM1" s="1870"/>
      <c r="JRN1" s="1870"/>
      <c r="JRO1" s="1870"/>
      <c r="JRP1" s="1870"/>
      <c r="JRQ1" s="1870"/>
      <c r="JRR1" s="1870"/>
      <c r="JRS1" s="1870"/>
      <c r="JRT1" s="1870"/>
      <c r="JRU1" s="1870"/>
      <c r="JRV1" s="1870"/>
      <c r="JRW1" s="1870"/>
      <c r="JRX1" s="1870"/>
      <c r="JRY1" s="1870"/>
      <c r="JRZ1" s="1870"/>
      <c r="JSA1" s="1870"/>
      <c r="JSB1" s="1870"/>
      <c r="JSC1" s="1870"/>
      <c r="JSD1" s="1870"/>
      <c r="JSE1" s="1870"/>
      <c r="JSF1" s="1870"/>
      <c r="JSG1" s="1870"/>
      <c r="JSH1" s="1870"/>
      <c r="JSI1" s="1870"/>
      <c r="JSJ1" s="1870"/>
      <c r="JSK1" s="1870"/>
      <c r="JSL1" s="1870"/>
      <c r="JSM1" s="1870"/>
      <c r="JSN1" s="1870"/>
      <c r="JSO1" s="1870"/>
      <c r="JSP1" s="1870"/>
      <c r="JSQ1" s="1870"/>
      <c r="JSR1" s="1870"/>
      <c r="JSS1" s="1870"/>
      <c r="JST1" s="1870"/>
      <c r="JSU1" s="1870"/>
      <c r="JSV1" s="1870"/>
      <c r="JSW1" s="1870"/>
      <c r="JSX1" s="1870"/>
      <c r="JSY1" s="1870"/>
      <c r="JSZ1" s="1870"/>
      <c r="JTA1" s="1870"/>
      <c r="JTB1" s="1870"/>
      <c r="JTC1" s="1870"/>
      <c r="JTD1" s="1870"/>
      <c r="JTE1" s="1870"/>
      <c r="JTF1" s="1870"/>
      <c r="JTG1" s="1870"/>
      <c r="JTH1" s="1870"/>
      <c r="JTI1" s="1870"/>
      <c r="JTJ1" s="1870"/>
      <c r="JTK1" s="1870"/>
      <c r="JTL1" s="1870"/>
      <c r="JTM1" s="1870"/>
      <c r="JTN1" s="1870"/>
      <c r="JTO1" s="1870"/>
      <c r="JTP1" s="1870"/>
      <c r="JTQ1" s="1870"/>
      <c r="JTR1" s="1870"/>
      <c r="JTS1" s="1870"/>
      <c r="JTT1" s="1870"/>
      <c r="JTU1" s="1870"/>
      <c r="JTV1" s="1870"/>
      <c r="JTW1" s="1870"/>
      <c r="JTX1" s="1870"/>
      <c r="JTY1" s="1870"/>
      <c r="JTZ1" s="1870"/>
      <c r="JUA1" s="1870"/>
      <c r="JUB1" s="1870"/>
      <c r="JUC1" s="1870"/>
      <c r="JUD1" s="1870"/>
      <c r="JUE1" s="1870"/>
      <c r="JUF1" s="1870"/>
      <c r="JUG1" s="1870"/>
      <c r="JUH1" s="1870"/>
      <c r="JUI1" s="1870"/>
      <c r="JUJ1" s="1870"/>
      <c r="JUK1" s="1870"/>
      <c r="JUL1" s="1870"/>
      <c r="JUM1" s="1870"/>
      <c r="JUN1" s="1870"/>
      <c r="JUO1" s="1870"/>
      <c r="JUP1" s="1870"/>
      <c r="JUQ1" s="1870"/>
      <c r="JUR1" s="1870"/>
      <c r="JUS1" s="1870"/>
      <c r="JUT1" s="1870"/>
      <c r="JUU1" s="1870"/>
      <c r="JUV1" s="1870"/>
      <c r="JUW1" s="1870"/>
      <c r="JUX1" s="1870"/>
      <c r="JUY1" s="1870"/>
      <c r="JUZ1" s="1870"/>
      <c r="JVA1" s="1870"/>
      <c r="JVB1" s="1870"/>
      <c r="JVC1" s="1870"/>
      <c r="JVD1" s="1870"/>
      <c r="JVE1" s="1870"/>
      <c r="JVF1" s="1870"/>
      <c r="JVG1" s="1870"/>
      <c r="JVH1" s="1870"/>
      <c r="JVI1" s="1870"/>
      <c r="JVJ1" s="1870"/>
      <c r="JVK1" s="1870"/>
      <c r="JVL1" s="1870"/>
      <c r="JVM1" s="1870"/>
      <c r="JVN1" s="1870"/>
      <c r="JVO1" s="1870"/>
      <c r="JVP1" s="1870"/>
      <c r="JVQ1" s="1870"/>
      <c r="JVR1" s="1870"/>
      <c r="JVS1" s="1870"/>
      <c r="JVT1" s="1870"/>
      <c r="JVU1" s="1870"/>
      <c r="JVV1" s="1870"/>
      <c r="JVW1" s="1870"/>
      <c r="JVX1" s="1870"/>
      <c r="JVY1" s="1870"/>
      <c r="JVZ1" s="1870"/>
      <c r="JWA1" s="1870"/>
      <c r="JWB1" s="1870"/>
      <c r="JWC1" s="1870"/>
      <c r="JWD1" s="1870"/>
      <c r="JWE1" s="1870"/>
      <c r="JWF1" s="1870"/>
      <c r="JWG1" s="1870"/>
      <c r="JWH1" s="1870"/>
      <c r="JWI1" s="1870"/>
      <c r="JWJ1" s="1870"/>
      <c r="JWK1" s="1870"/>
      <c r="JWL1" s="1870"/>
      <c r="JWM1" s="1870"/>
      <c r="JWN1" s="1870"/>
      <c r="JWO1" s="1870"/>
      <c r="JWP1" s="1870"/>
      <c r="JWQ1" s="1870"/>
      <c r="JWR1" s="1870"/>
      <c r="JWS1" s="1870"/>
      <c r="JWT1" s="1870"/>
      <c r="JWU1" s="1870"/>
      <c r="JWV1" s="1870"/>
      <c r="JWW1" s="1870"/>
      <c r="JWX1" s="1870"/>
      <c r="JWY1" s="1870"/>
      <c r="JWZ1" s="1870"/>
      <c r="JXA1" s="1870"/>
      <c r="JXB1" s="1870"/>
      <c r="JXC1" s="1870"/>
      <c r="JXD1" s="1870"/>
      <c r="JXE1" s="1870"/>
      <c r="JXF1" s="1870"/>
      <c r="JXG1" s="1870"/>
      <c r="JXH1" s="1870"/>
      <c r="JXI1" s="1870"/>
      <c r="JXJ1" s="1870"/>
      <c r="JXK1" s="1870"/>
      <c r="JXL1" s="1870"/>
      <c r="JXM1" s="1870"/>
      <c r="JXN1" s="1870"/>
      <c r="JXO1" s="1870"/>
      <c r="JXP1" s="1870"/>
      <c r="JXQ1" s="1870"/>
      <c r="JXR1" s="1870"/>
      <c r="JXS1" s="1870"/>
      <c r="JXT1" s="1870"/>
      <c r="JXU1" s="1870"/>
      <c r="JXV1" s="1870"/>
      <c r="JXW1" s="1870"/>
      <c r="JXX1" s="1870"/>
      <c r="JXY1" s="1870"/>
      <c r="JXZ1" s="1870"/>
      <c r="JYA1" s="1870"/>
      <c r="JYB1" s="1870"/>
      <c r="JYC1" s="1870"/>
      <c r="JYD1" s="1870"/>
      <c r="JYE1" s="1870"/>
      <c r="JYF1" s="1870"/>
      <c r="JYG1" s="1870"/>
      <c r="JYH1" s="1870"/>
      <c r="JYI1" s="1870"/>
      <c r="JYJ1" s="1870"/>
      <c r="JYK1" s="1870"/>
      <c r="JYL1" s="1870"/>
      <c r="JYM1" s="1870"/>
      <c r="JYN1" s="1870"/>
      <c r="JYO1" s="1870"/>
      <c r="JYP1" s="1870"/>
      <c r="JYQ1" s="1870"/>
      <c r="JYR1" s="1870"/>
      <c r="JYS1" s="1870"/>
      <c r="JYT1" s="1870"/>
      <c r="JYU1" s="1870"/>
      <c r="JYV1" s="1870"/>
      <c r="JYW1" s="1870"/>
      <c r="JYX1" s="1870"/>
      <c r="JYY1" s="1870"/>
      <c r="JYZ1" s="1870"/>
      <c r="JZA1" s="1870"/>
      <c r="JZB1" s="1870"/>
      <c r="JZC1" s="1870"/>
      <c r="JZD1" s="1870"/>
      <c r="JZE1" s="1870"/>
      <c r="JZF1" s="1870"/>
      <c r="JZG1" s="1870"/>
      <c r="JZH1" s="1870"/>
      <c r="JZI1" s="1870"/>
      <c r="JZJ1" s="1870"/>
      <c r="JZK1" s="1870"/>
      <c r="JZL1" s="1870"/>
      <c r="JZM1" s="1870"/>
      <c r="JZN1" s="1870"/>
      <c r="JZO1" s="1870"/>
      <c r="JZP1" s="1870"/>
      <c r="JZQ1" s="1870"/>
      <c r="JZR1" s="1870"/>
      <c r="JZS1" s="1870"/>
      <c r="JZT1" s="1870"/>
      <c r="JZU1" s="1870"/>
      <c r="JZV1" s="1870"/>
      <c r="JZW1" s="1870"/>
      <c r="JZX1" s="1870"/>
      <c r="JZY1" s="1870"/>
      <c r="JZZ1" s="1870"/>
      <c r="KAA1" s="1870"/>
      <c r="KAB1" s="1870"/>
      <c r="KAC1" s="1870"/>
      <c r="KAD1" s="1870"/>
      <c r="KAE1" s="1870"/>
      <c r="KAF1" s="1870"/>
      <c r="KAG1" s="1870"/>
      <c r="KAH1" s="1870"/>
      <c r="KAI1" s="1870"/>
      <c r="KAJ1" s="1870"/>
      <c r="KAK1" s="1870"/>
      <c r="KAL1" s="1870"/>
      <c r="KAM1" s="1870"/>
      <c r="KAN1" s="1870"/>
      <c r="KAO1" s="1870"/>
      <c r="KAP1" s="1870"/>
      <c r="KAQ1" s="1870"/>
      <c r="KAR1" s="1870"/>
      <c r="KAS1" s="1870"/>
      <c r="KAT1" s="1870"/>
      <c r="KAU1" s="1870"/>
      <c r="KAV1" s="1870"/>
      <c r="KAW1" s="1870"/>
      <c r="KAX1" s="1870"/>
      <c r="KAY1" s="1870"/>
      <c r="KAZ1" s="1870"/>
      <c r="KBA1" s="1870"/>
      <c r="KBB1" s="1870"/>
      <c r="KBC1" s="1870"/>
      <c r="KBD1" s="1870"/>
      <c r="KBE1" s="1870"/>
      <c r="KBF1" s="1870"/>
      <c r="KBG1" s="1870"/>
      <c r="KBH1" s="1870"/>
      <c r="KBI1" s="1870"/>
      <c r="KBJ1" s="1870"/>
      <c r="KBK1" s="1870"/>
      <c r="KBL1" s="1870"/>
      <c r="KBM1" s="1870"/>
      <c r="KBN1" s="1870"/>
      <c r="KBO1" s="1870"/>
      <c r="KBP1" s="1870"/>
      <c r="KBQ1" s="1870"/>
      <c r="KBR1" s="1870"/>
      <c r="KBS1" s="1870"/>
      <c r="KBT1" s="1870"/>
      <c r="KBU1" s="1870"/>
      <c r="KBV1" s="1870"/>
      <c r="KBW1" s="1870"/>
      <c r="KBX1" s="1870"/>
      <c r="KBY1" s="1870"/>
      <c r="KBZ1" s="1870"/>
      <c r="KCA1" s="1870"/>
      <c r="KCB1" s="1870"/>
      <c r="KCC1" s="1870"/>
      <c r="KCD1" s="1870"/>
      <c r="KCE1" s="1870"/>
      <c r="KCF1" s="1870"/>
      <c r="KCG1" s="1870"/>
      <c r="KCH1" s="1870"/>
      <c r="KCI1" s="1870"/>
      <c r="KCJ1" s="1870"/>
      <c r="KCK1" s="1870"/>
      <c r="KCL1" s="1870"/>
      <c r="KCM1" s="1870"/>
      <c r="KCN1" s="1870"/>
      <c r="KCO1" s="1870"/>
      <c r="KCP1" s="1870"/>
      <c r="KCQ1" s="1870"/>
      <c r="KCR1" s="1870"/>
      <c r="KCS1" s="1870"/>
      <c r="KCT1" s="1870"/>
      <c r="KCU1" s="1870"/>
      <c r="KCV1" s="1870"/>
      <c r="KCW1" s="1870"/>
      <c r="KCX1" s="1870"/>
      <c r="KCY1" s="1870"/>
      <c r="KCZ1" s="1870"/>
      <c r="KDA1" s="1870"/>
      <c r="KDB1" s="1870"/>
      <c r="KDC1" s="1870"/>
      <c r="KDD1" s="1870"/>
      <c r="KDE1" s="1870"/>
      <c r="KDF1" s="1870"/>
      <c r="KDG1" s="1870"/>
      <c r="KDH1" s="1870"/>
      <c r="KDI1" s="1870"/>
      <c r="KDJ1" s="1870"/>
      <c r="KDK1" s="1870"/>
      <c r="KDL1" s="1870"/>
      <c r="KDM1" s="1870"/>
      <c r="KDN1" s="1870"/>
      <c r="KDO1" s="1870"/>
      <c r="KDP1" s="1870"/>
      <c r="KDQ1" s="1870"/>
      <c r="KDR1" s="1870"/>
      <c r="KDS1" s="1870"/>
      <c r="KDT1" s="1870"/>
      <c r="KDU1" s="1870"/>
      <c r="KDV1" s="1870"/>
      <c r="KDW1" s="1870"/>
      <c r="KDX1" s="1870"/>
      <c r="KDY1" s="1870"/>
      <c r="KDZ1" s="1870"/>
      <c r="KEA1" s="1870"/>
      <c r="KEB1" s="1870"/>
      <c r="KEC1" s="1870"/>
      <c r="KED1" s="1870"/>
      <c r="KEE1" s="1870"/>
      <c r="KEF1" s="1870"/>
      <c r="KEG1" s="1870"/>
      <c r="KEH1" s="1870"/>
      <c r="KEI1" s="1870"/>
      <c r="KEJ1" s="1870"/>
      <c r="KEK1" s="1870"/>
      <c r="KEL1" s="1870"/>
      <c r="KEM1" s="1870"/>
      <c r="KEN1" s="1870"/>
      <c r="KEO1" s="1870"/>
      <c r="KEP1" s="1870"/>
      <c r="KEQ1" s="1870"/>
      <c r="KER1" s="1870"/>
      <c r="KES1" s="1870"/>
      <c r="KET1" s="1870"/>
      <c r="KEU1" s="1870"/>
      <c r="KEV1" s="1870"/>
      <c r="KEW1" s="1870"/>
      <c r="KEX1" s="1870"/>
      <c r="KEY1" s="1870"/>
      <c r="KEZ1" s="1870"/>
      <c r="KFA1" s="1870"/>
      <c r="KFB1" s="1870"/>
      <c r="KFC1" s="1870"/>
      <c r="KFD1" s="1870"/>
      <c r="KFE1" s="1870"/>
      <c r="KFF1" s="1870"/>
      <c r="KFG1" s="1870"/>
      <c r="KFH1" s="1870"/>
      <c r="KFI1" s="1870"/>
      <c r="KFJ1" s="1870"/>
      <c r="KFK1" s="1870"/>
      <c r="KFL1" s="1870"/>
      <c r="KFM1" s="1870"/>
      <c r="KFN1" s="1870"/>
      <c r="KFO1" s="1870"/>
      <c r="KFP1" s="1870"/>
      <c r="KFQ1" s="1870"/>
      <c r="KFR1" s="1870"/>
      <c r="KFS1" s="1870"/>
      <c r="KFT1" s="1870"/>
      <c r="KFU1" s="1870"/>
      <c r="KFV1" s="1870"/>
      <c r="KFW1" s="1870"/>
      <c r="KFX1" s="1870"/>
      <c r="KFY1" s="1870"/>
      <c r="KFZ1" s="1870"/>
      <c r="KGA1" s="1870"/>
      <c r="KGB1" s="1870"/>
      <c r="KGC1" s="1870"/>
      <c r="KGD1" s="1870"/>
      <c r="KGE1" s="1870"/>
      <c r="KGF1" s="1870"/>
      <c r="KGG1" s="1870"/>
      <c r="KGH1" s="1870"/>
      <c r="KGI1" s="1870"/>
      <c r="KGJ1" s="1870"/>
      <c r="KGK1" s="1870"/>
      <c r="KGL1" s="1870"/>
      <c r="KGM1" s="1870"/>
      <c r="KGN1" s="1870"/>
      <c r="KGO1" s="1870"/>
      <c r="KGP1" s="1870"/>
      <c r="KGQ1" s="1870"/>
      <c r="KGR1" s="1870"/>
      <c r="KGS1" s="1870"/>
      <c r="KGT1" s="1870"/>
      <c r="KGU1" s="1870"/>
      <c r="KGV1" s="1870"/>
      <c r="KGW1" s="1870"/>
      <c r="KGX1" s="1870"/>
      <c r="KGY1" s="1870"/>
      <c r="KGZ1" s="1870"/>
      <c r="KHA1" s="1870"/>
      <c r="KHB1" s="1870"/>
      <c r="KHC1" s="1870"/>
      <c r="KHD1" s="1870"/>
      <c r="KHE1" s="1870"/>
      <c r="KHF1" s="1870"/>
      <c r="KHG1" s="1870"/>
      <c r="KHH1" s="1870"/>
      <c r="KHI1" s="1870"/>
      <c r="KHJ1" s="1870"/>
      <c r="KHK1" s="1870"/>
      <c r="KHL1" s="1870"/>
      <c r="KHM1" s="1870"/>
      <c r="KHN1" s="1870"/>
      <c r="KHO1" s="1870"/>
      <c r="KHP1" s="1870"/>
      <c r="KHQ1" s="1870"/>
      <c r="KHR1" s="1870"/>
      <c r="KHS1" s="1870"/>
      <c r="KHT1" s="1870"/>
      <c r="KHU1" s="1870"/>
      <c r="KHV1" s="1870"/>
      <c r="KHW1" s="1870"/>
      <c r="KHX1" s="1870"/>
      <c r="KHY1" s="1870"/>
      <c r="KHZ1" s="1870"/>
      <c r="KIA1" s="1870"/>
      <c r="KIB1" s="1870"/>
      <c r="KIC1" s="1870"/>
      <c r="KID1" s="1870"/>
      <c r="KIE1" s="1870"/>
      <c r="KIF1" s="1870"/>
      <c r="KIG1" s="1870"/>
      <c r="KIH1" s="1870"/>
      <c r="KII1" s="1870"/>
      <c r="KIJ1" s="1870"/>
      <c r="KIK1" s="1870"/>
      <c r="KIL1" s="1870"/>
      <c r="KIM1" s="1870"/>
      <c r="KIN1" s="1870"/>
      <c r="KIO1" s="1870"/>
      <c r="KIP1" s="1870"/>
      <c r="KIQ1" s="1870"/>
      <c r="KIR1" s="1870"/>
      <c r="KIS1" s="1870"/>
      <c r="KIT1" s="1870"/>
      <c r="KIU1" s="1870"/>
      <c r="KIV1" s="1870"/>
      <c r="KIW1" s="1870"/>
      <c r="KIX1" s="1870"/>
      <c r="KIY1" s="1870"/>
      <c r="KIZ1" s="1870"/>
      <c r="KJA1" s="1870"/>
      <c r="KJB1" s="1870"/>
      <c r="KJC1" s="1870"/>
      <c r="KJD1" s="1870"/>
      <c r="KJE1" s="1870"/>
      <c r="KJF1" s="1870"/>
      <c r="KJG1" s="1870"/>
      <c r="KJH1" s="1870"/>
      <c r="KJI1" s="1870"/>
      <c r="KJJ1" s="1870"/>
      <c r="KJK1" s="1870"/>
      <c r="KJL1" s="1870"/>
      <c r="KJM1" s="1870"/>
      <c r="KJN1" s="1870"/>
      <c r="KJO1" s="1870"/>
      <c r="KJP1" s="1870"/>
      <c r="KJQ1" s="1870"/>
      <c r="KJR1" s="1870"/>
      <c r="KJS1" s="1870"/>
      <c r="KJT1" s="1870"/>
      <c r="KJU1" s="1870"/>
      <c r="KJV1" s="1870"/>
      <c r="KJW1" s="1870"/>
      <c r="KJX1" s="1870"/>
      <c r="KJY1" s="1870"/>
      <c r="KJZ1" s="1870"/>
      <c r="KKA1" s="1870"/>
      <c r="KKB1" s="1870"/>
      <c r="KKC1" s="1870"/>
      <c r="KKD1" s="1870"/>
      <c r="KKE1" s="1870"/>
      <c r="KKF1" s="1870"/>
      <c r="KKG1" s="1870"/>
      <c r="KKH1" s="1870"/>
      <c r="KKI1" s="1870"/>
      <c r="KKJ1" s="1870"/>
      <c r="KKK1" s="1870"/>
      <c r="KKL1" s="1870"/>
      <c r="KKM1" s="1870"/>
      <c r="KKN1" s="1870"/>
      <c r="KKO1" s="1870"/>
      <c r="KKP1" s="1870"/>
      <c r="KKQ1" s="1870"/>
      <c r="KKR1" s="1870"/>
      <c r="KKS1" s="1870"/>
      <c r="KKT1" s="1870"/>
      <c r="KKU1" s="1870"/>
      <c r="KKV1" s="1870"/>
      <c r="KKW1" s="1870"/>
      <c r="KKX1" s="1870"/>
      <c r="KKY1" s="1870"/>
      <c r="KKZ1" s="1870"/>
      <c r="KLA1" s="1870"/>
      <c r="KLB1" s="1870"/>
      <c r="KLC1" s="1870"/>
      <c r="KLD1" s="1870"/>
      <c r="KLE1" s="1870"/>
      <c r="KLF1" s="1870"/>
      <c r="KLG1" s="1870"/>
      <c r="KLH1" s="1870"/>
      <c r="KLI1" s="1870"/>
      <c r="KLJ1" s="1870"/>
      <c r="KLK1" s="1870"/>
      <c r="KLL1" s="1870"/>
      <c r="KLM1" s="1870"/>
      <c r="KLN1" s="1870"/>
      <c r="KLO1" s="1870"/>
      <c r="KLP1" s="1870"/>
      <c r="KLQ1" s="1870"/>
      <c r="KLR1" s="1870"/>
      <c r="KLS1" s="1870"/>
      <c r="KLT1" s="1870"/>
      <c r="KLU1" s="1870"/>
      <c r="KLV1" s="1870"/>
      <c r="KLW1" s="1870"/>
      <c r="KLX1" s="1870"/>
      <c r="KLY1" s="1870"/>
      <c r="KLZ1" s="1870"/>
      <c r="KMA1" s="1870"/>
      <c r="KMB1" s="1870"/>
      <c r="KMC1" s="1870"/>
      <c r="KMD1" s="1870"/>
      <c r="KME1" s="1870"/>
      <c r="KMF1" s="1870"/>
      <c r="KMG1" s="1870"/>
      <c r="KMH1" s="1870"/>
      <c r="KMI1" s="1870"/>
      <c r="KMJ1" s="1870"/>
      <c r="KMK1" s="1870"/>
      <c r="KML1" s="1870"/>
      <c r="KMM1" s="1870"/>
      <c r="KMN1" s="1870"/>
      <c r="KMO1" s="1870"/>
      <c r="KMP1" s="1870"/>
      <c r="KMQ1" s="1870"/>
      <c r="KMR1" s="1870"/>
      <c r="KMS1" s="1870"/>
      <c r="KMT1" s="1870"/>
      <c r="KMU1" s="1870"/>
      <c r="KMV1" s="1870"/>
      <c r="KMW1" s="1870"/>
      <c r="KMX1" s="1870"/>
      <c r="KMY1" s="1870"/>
      <c r="KMZ1" s="1870"/>
      <c r="KNA1" s="1870"/>
      <c r="KNB1" s="1870"/>
      <c r="KNC1" s="1870"/>
      <c r="KND1" s="1870"/>
      <c r="KNE1" s="1870"/>
      <c r="KNF1" s="1870"/>
      <c r="KNG1" s="1870"/>
      <c r="KNH1" s="1870"/>
      <c r="KNI1" s="1870"/>
      <c r="KNJ1" s="1870"/>
      <c r="KNK1" s="1870"/>
      <c r="KNL1" s="1870"/>
      <c r="KNM1" s="1870"/>
      <c r="KNN1" s="1870"/>
      <c r="KNO1" s="1870"/>
      <c r="KNP1" s="1870"/>
      <c r="KNQ1" s="1870"/>
      <c r="KNR1" s="1870"/>
      <c r="KNS1" s="1870"/>
      <c r="KNT1" s="1870"/>
      <c r="KNU1" s="1870"/>
      <c r="KNV1" s="1870"/>
      <c r="KNW1" s="1870"/>
      <c r="KNX1" s="1870"/>
      <c r="KNY1" s="1870"/>
      <c r="KNZ1" s="1870"/>
      <c r="KOA1" s="1870"/>
      <c r="KOB1" s="1870"/>
      <c r="KOC1" s="1870"/>
      <c r="KOD1" s="1870"/>
      <c r="KOE1" s="1870"/>
      <c r="KOF1" s="1870"/>
      <c r="KOG1" s="1870"/>
      <c r="KOH1" s="1870"/>
      <c r="KOI1" s="1870"/>
      <c r="KOJ1" s="1870"/>
      <c r="KOK1" s="1870"/>
      <c r="KOL1" s="1870"/>
      <c r="KOM1" s="1870"/>
      <c r="KON1" s="1870"/>
      <c r="KOO1" s="1870"/>
      <c r="KOP1" s="1870"/>
      <c r="KOQ1" s="1870"/>
      <c r="KOR1" s="1870"/>
      <c r="KOS1" s="1870"/>
      <c r="KOT1" s="1870"/>
      <c r="KOU1" s="1870"/>
      <c r="KOV1" s="1870"/>
      <c r="KOW1" s="1870"/>
      <c r="KOX1" s="1870"/>
      <c r="KOY1" s="1870"/>
      <c r="KOZ1" s="1870"/>
      <c r="KPA1" s="1870"/>
      <c r="KPB1" s="1870"/>
      <c r="KPC1" s="1870"/>
      <c r="KPD1" s="1870"/>
      <c r="KPE1" s="1870"/>
      <c r="KPF1" s="1870"/>
      <c r="KPG1" s="1870"/>
      <c r="KPH1" s="1870"/>
      <c r="KPI1" s="1870"/>
      <c r="KPJ1" s="1870"/>
      <c r="KPK1" s="1870"/>
      <c r="KPL1" s="1870"/>
      <c r="KPM1" s="1870"/>
      <c r="KPN1" s="1870"/>
      <c r="KPO1" s="1870"/>
      <c r="KPP1" s="1870"/>
      <c r="KPQ1" s="1870"/>
      <c r="KPR1" s="1870"/>
      <c r="KPS1" s="1870"/>
      <c r="KPT1" s="1870"/>
      <c r="KPU1" s="1870"/>
      <c r="KPV1" s="1870"/>
      <c r="KPW1" s="1870"/>
      <c r="KPX1" s="1870"/>
      <c r="KPY1" s="1870"/>
      <c r="KPZ1" s="1870"/>
      <c r="KQA1" s="1870"/>
      <c r="KQB1" s="1870"/>
      <c r="KQC1" s="1870"/>
      <c r="KQD1" s="1870"/>
      <c r="KQE1" s="1870"/>
      <c r="KQF1" s="1870"/>
      <c r="KQG1" s="1870"/>
      <c r="KQH1" s="1870"/>
      <c r="KQI1" s="1870"/>
      <c r="KQJ1" s="1870"/>
      <c r="KQK1" s="1870"/>
      <c r="KQL1" s="1870"/>
      <c r="KQM1" s="1870"/>
      <c r="KQN1" s="1870"/>
      <c r="KQO1" s="1870"/>
      <c r="KQP1" s="1870"/>
      <c r="KQQ1" s="1870"/>
      <c r="KQR1" s="1870"/>
      <c r="KQS1" s="1870"/>
      <c r="KQT1" s="1870"/>
      <c r="KQU1" s="1870"/>
      <c r="KQV1" s="1870"/>
      <c r="KQW1" s="1870"/>
      <c r="KQX1" s="1870"/>
      <c r="KQY1" s="1870"/>
      <c r="KQZ1" s="1870"/>
      <c r="KRA1" s="1870"/>
      <c r="KRB1" s="1870"/>
      <c r="KRC1" s="1870"/>
      <c r="KRD1" s="1870"/>
      <c r="KRE1" s="1870"/>
      <c r="KRF1" s="1870"/>
      <c r="KRG1" s="1870"/>
      <c r="KRH1" s="1870"/>
      <c r="KRI1" s="1870"/>
      <c r="KRJ1" s="1870"/>
      <c r="KRK1" s="1870"/>
      <c r="KRL1" s="1870"/>
      <c r="KRM1" s="1870"/>
      <c r="KRN1" s="1870"/>
      <c r="KRO1" s="1870"/>
      <c r="KRP1" s="1870"/>
      <c r="KRQ1" s="1870"/>
      <c r="KRR1" s="1870"/>
      <c r="KRS1" s="1870"/>
      <c r="KRT1" s="1870"/>
      <c r="KRU1" s="1870"/>
      <c r="KRV1" s="1870"/>
      <c r="KRW1" s="1870"/>
      <c r="KRX1" s="1870"/>
      <c r="KRY1" s="1870"/>
      <c r="KRZ1" s="1870"/>
      <c r="KSA1" s="1870"/>
      <c r="KSB1" s="1870"/>
      <c r="KSC1" s="1870"/>
      <c r="KSD1" s="1870"/>
      <c r="KSE1" s="1870"/>
      <c r="KSF1" s="1870"/>
      <c r="KSG1" s="1870"/>
      <c r="KSH1" s="1870"/>
      <c r="KSI1" s="1870"/>
      <c r="KSJ1" s="1870"/>
      <c r="KSK1" s="1870"/>
      <c r="KSL1" s="1870"/>
      <c r="KSM1" s="1870"/>
      <c r="KSN1" s="1870"/>
      <c r="KSO1" s="1870"/>
      <c r="KSP1" s="1870"/>
      <c r="KSQ1" s="1870"/>
      <c r="KSR1" s="1870"/>
      <c r="KSS1" s="1870"/>
      <c r="KST1" s="1870"/>
      <c r="KSU1" s="1870"/>
      <c r="KSV1" s="1870"/>
      <c r="KSW1" s="1870"/>
      <c r="KSX1" s="1870"/>
      <c r="KSY1" s="1870"/>
      <c r="KSZ1" s="1870"/>
      <c r="KTA1" s="1870"/>
      <c r="KTB1" s="1870"/>
      <c r="KTC1" s="1870"/>
      <c r="KTD1" s="1870"/>
      <c r="KTE1" s="1870"/>
      <c r="KTF1" s="1870"/>
      <c r="KTG1" s="1870"/>
      <c r="KTH1" s="1870"/>
      <c r="KTI1" s="1870"/>
      <c r="KTJ1" s="1870"/>
      <c r="KTK1" s="1870"/>
      <c r="KTL1" s="1870"/>
      <c r="KTM1" s="1870"/>
      <c r="KTN1" s="1870"/>
      <c r="KTO1" s="1870"/>
      <c r="KTP1" s="1870"/>
      <c r="KTQ1" s="1870"/>
      <c r="KTR1" s="1870"/>
      <c r="KTS1" s="1870"/>
      <c r="KTT1" s="1870"/>
      <c r="KTU1" s="1870"/>
      <c r="KTV1" s="1870"/>
      <c r="KTW1" s="1870"/>
      <c r="KTX1" s="1870"/>
      <c r="KTY1" s="1870"/>
      <c r="KTZ1" s="1870"/>
      <c r="KUA1" s="1870"/>
      <c r="KUB1" s="1870"/>
      <c r="KUC1" s="1870"/>
      <c r="KUD1" s="1870"/>
      <c r="KUE1" s="1870"/>
      <c r="KUF1" s="1870"/>
      <c r="KUG1" s="1870"/>
      <c r="KUH1" s="1870"/>
      <c r="KUI1" s="1870"/>
      <c r="KUJ1" s="1870"/>
      <c r="KUK1" s="1870"/>
      <c r="KUL1" s="1870"/>
      <c r="KUM1" s="1870"/>
      <c r="KUN1" s="1870"/>
      <c r="KUO1" s="1870"/>
      <c r="KUP1" s="1870"/>
      <c r="KUQ1" s="1870"/>
      <c r="KUR1" s="1870"/>
      <c r="KUS1" s="1870"/>
      <c r="KUT1" s="1870"/>
      <c r="KUU1" s="1870"/>
      <c r="KUV1" s="1870"/>
      <c r="KUW1" s="1870"/>
      <c r="KUX1" s="1870"/>
      <c r="KUY1" s="1870"/>
      <c r="KUZ1" s="1870"/>
      <c r="KVA1" s="1870"/>
      <c r="KVB1" s="1870"/>
      <c r="KVC1" s="1870"/>
      <c r="KVD1" s="1870"/>
      <c r="KVE1" s="1870"/>
      <c r="KVF1" s="1870"/>
      <c r="KVG1" s="1870"/>
      <c r="KVH1" s="1870"/>
      <c r="KVI1" s="1870"/>
      <c r="KVJ1" s="1870"/>
      <c r="KVK1" s="1870"/>
      <c r="KVL1" s="1870"/>
      <c r="KVM1" s="1870"/>
      <c r="KVN1" s="1870"/>
      <c r="KVO1" s="1870"/>
      <c r="KVP1" s="1870"/>
      <c r="KVQ1" s="1870"/>
      <c r="KVR1" s="1870"/>
      <c r="KVS1" s="1870"/>
      <c r="KVT1" s="1870"/>
      <c r="KVU1" s="1870"/>
      <c r="KVV1" s="1870"/>
      <c r="KVW1" s="1870"/>
      <c r="KVX1" s="1870"/>
      <c r="KVY1" s="1870"/>
      <c r="KVZ1" s="1870"/>
      <c r="KWA1" s="1870"/>
      <c r="KWB1" s="1870"/>
      <c r="KWC1" s="1870"/>
      <c r="KWD1" s="1870"/>
      <c r="KWE1" s="1870"/>
      <c r="KWF1" s="1870"/>
      <c r="KWG1" s="1870"/>
      <c r="KWH1" s="1870"/>
      <c r="KWI1" s="1870"/>
      <c r="KWJ1" s="1870"/>
      <c r="KWK1" s="1870"/>
      <c r="KWL1" s="1870"/>
      <c r="KWM1" s="1870"/>
      <c r="KWN1" s="1870"/>
      <c r="KWO1" s="1870"/>
      <c r="KWP1" s="1870"/>
      <c r="KWQ1" s="1870"/>
      <c r="KWR1" s="1870"/>
      <c r="KWS1" s="1870"/>
      <c r="KWT1" s="1870"/>
      <c r="KWU1" s="1870"/>
      <c r="KWV1" s="1870"/>
      <c r="KWW1" s="1870"/>
      <c r="KWX1" s="1870"/>
      <c r="KWY1" s="1870"/>
      <c r="KWZ1" s="1870"/>
      <c r="KXA1" s="1870"/>
      <c r="KXB1" s="1870"/>
      <c r="KXC1" s="1870"/>
      <c r="KXD1" s="1870"/>
      <c r="KXE1" s="1870"/>
      <c r="KXF1" s="1870"/>
      <c r="KXG1" s="1870"/>
      <c r="KXH1" s="1870"/>
      <c r="KXI1" s="1870"/>
      <c r="KXJ1" s="1870"/>
      <c r="KXK1" s="1870"/>
      <c r="KXL1" s="1870"/>
      <c r="KXM1" s="1870"/>
      <c r="KXN1" s="1870"/>
      <c r="KXO1" s="1870"/>
      <c r="KXP1" s="1870"/>
      <c r="KXQ1" s="1870"/>
      <c r="KXR1" s="1870"/>
      <c r="KXS1" s="1870"/>
      <c r="KXT1" s="1870"/>
      <c r="KXU1" s="1870"/>
      <c r="KXV1" s="1870"/>
      <c r="KXW1" s="1870"/>
      <c r="KXX1" s="1870"/>
      <c r="KXY1" s="1870"/>
      <c r="KXZ1" s="1870"/>
      <c r="KYA1" s="1870"/>
      <c r="KYB1" s="1870"/>
      <c r="KYC1" s="1870"/>
      <c r="KYD1" s="1870"/>
      <c r="KYE1" s="1870"/>
      <c r="KYF1" s="1870"/>
      <c r="KYG1" s="1870"/>
      <c r="KYH1" s="1870"/>
      <c r="KYI1" s="1870"/>
      <c r="KYJ1" s="1870"/>
      <c r="KYK1" s="1870"/>
      <c r="KYL1" s="1870"/>
      <c r="KYM1" s="1870"/>
      <c r="KYN1" s="1870"/>
      <c r="KYO1" s="1870"/>
      <c r="KYP1" s="1870"/>
      <c r="KYQ1" s="1870"/>
      <c r="KYR1" s="1870"/>
      <c r="KYS1" s="1870"/>
      <c r="KYT1" s="1870"/>
      <c r="KYU1" s="1870"/>
      <c r="KYV1" s="1870"/>
      <c r="KYW1" s="1870"/>
      <c r="KYX1" s="1870"/>
      <c r="KYY1" s="1870"/>
      <c r="KYZ1" s="1870"/>
      <c r="KZA1" s="1870"/>
      <c r="KZB1" s="1870"/>
      <c r="KZC1" s="1870"/>
      <c r="KZD1" s="1870"/>
      <c r="KZE1" s="1870"/>
      <c r="KZF1" s="1870"/>
      <c r="KZG1" s="1870"/>
      <c r="KZH1" s="1870"/>
      <c r="KZI1" s="1870"/>
      <c r="KZJ1" s="1870"/>
      <c r="KZK1" s="1870"/>
      <c r="KZL1" s="1870"/>
      <c r="KZM1" s="1870"/>
      <c r="KZN1" s="1870"/>
      <c r="KZO1" s="1870"/>
      <c r="KZP1" s="1870"/>
      <c r="KZQ1" s="1870"/>
      <c r="KZR1" s="1870"/>
      <c r="KZS1" s="1870"/>
      <c r="KZT1" s="1870"/>
      <c r="KZU1" s="1870"/>
      <c r="KZV1" s="1870"/>
      <c r="KZW1" s="1870"/>
      <c r="KZX1" s="1870"/>
      <c r="KZY1" s="1870"/>
      <c r="KZZ1" s="1870"/>
      <c r="LAA1" s="1870"/>
      <c r="LAB1" s="1870"/>
      <c r="LAC1" s="1870"/>
      <c r="LAD1" s="1870"/>
      <c r="LAE1" s="1870"/>
      <c r="LAF1" s="1870"/>
      <c r="LAG1" s="1870"/>
      <c r="LAH1" s="1870"/>
      <c r="LAI1" s="1870"/>
      <c r="LAJ1" s="1870"/>
      <c r="LAK1" s="1870"/>
      <c r="LAL1" s="1870"/>
      <c r="LAM1" s="1870"/>
      <c r="LAN1" s="1870"/>
      <c r="LAO1" s="1870"/>
      <c r="LAP1" s="1870"/>
      <c r="LAQ1" s="1870"/>
      <c r="LAR1" s="1870"/>
      <c r="LAS1" s="1870"/>
      <c r="LAT1" s="1870"/>
      <c r="LAU1" s="1870"/>
      <c r="LAV1" s="1870"/>
      <c r="LAW1" s="1870"/>
      <c r="LAX1" s="1870"/>
      <c r="LAY1" s="1870"/>
      <c r="LAZ1" s="1870"/>
      <c r="LBA1" s="1870"/>
      <c r="LBB1" s="1870"/>
      <c r="LBC1" s="1870"/>
      <c r="LBD1" s="1870"/>
      <c r="LBE1" s="1870"/>
      <c r="LBF1" s="1870"/>
      <c r="LBG1" s="1870"/>
      <c r="LBH1" s="1870"/>
      <c r="LBI1" s="1870"/>
      <c r="LBJ1" s="1870"/>
      <c r="LBK1" s="1870"/>
      <c r="LBL1" s="1870"/>
      <c r="LBM1" s="1870"/>
      <c r="LBN1" s="1870"/>
      <c r="LBO1" s="1870"/>
      <c r="LBP1" s="1870"/>
      <c r="LBQ1" s="1870"/>
      <c r="LBR1" s="1870"/>
      <c r="LBS1" s="1870"/>
      <c r="LBT1" s="1870"/>
      <c r="LBU1" s="1870"/>
      <c r="LBV1" s="1870"/>
      <c r="LBW1" s="1870"/>
      <c r="LBX1" s="1870"/>
      <c r="LBY1" s="1870"/>
      <c r="LBZ1" s="1870"/>
      <c r="LCA1" s="1870"/>
      <c r="LCB1" s="1870"/>
      <c r="LCC1" s="1870"/>
      <c r="LCD1" s="1870"/>
      <c r="LCE1" s="1870"/>
      <c r="LCF1" s="1870"/>
      <c r="LCG1" s="1870"/>
      <c r="LCH1" s="1870"/>
      <c r="LCI1" s="1870"/>
      <c r="LCJ1" s="1870"/>
      <c r="LCK1" s="1870"/>
      <c r="LCL1" s="1870"/>
      <c r="LCM1" s="1870"/>
      <c r="LCN1" s="1870"/>
      <c r="LCO1" s="1870"/>
      <c r="LCP1" s="1870"/>
      <c r="LCQ1" s="1870"/>
      <c r="LCR1" s="1870"/>
      <c r="LCS1" s="1870"/>
      <c r="LCT1" s="1870"/>
      <c r="LCU1" s="1870"/>
      <c r="LCV1" s="1870"/>
      <c r="LCW1" s="1870"/>
      <c r="LCX1" s="1870"/>
      <c r="LCY1" s="1870"/>
      <c r="LCZ1" s="1870"/>
      <c r="LDA1" s="1870"/>
      <c r="LDB1" s="1870"/>
      <c r="LDC1" s="1870"/>
      <c r="LDD1" s="1870"/>
      <c r="LDE1" s="1870"/>
      <c r="LDF1" s="1870"/>
      <c r="LDG1" s="1870"/>
      <c r="LDH1" s="1870"/>
      <c r="LDI1" s="1870"/>
      <c r="LDJ1" s="1870"/>
      <c r="LDK1" s="1870"/>
      <c r="LDL1" s="1870"/>
      <c r="LDM1" s="1870"/>
      <c r="LDN1" s="1870"/>
      <c r="LDO1" s="1870"/>
      <c r="LDP1" s="1870"/>
      <c r="LDQ1" s="1870"/>
      <c r="LDR1" s="1870"/>
      <c r="LDS1" s="1870"/>
      <c r="LDT1" s="1870"/>
      <c r="LDU1" s="1870"/>
      <c r="LDV1" s="1870"/>
      <c r="LDW1" s="1870"/>
      <c r="LDX1" s="1870"/>
      <c r="LDY1" s="1870"/>
      <c r="LDZ1" s="1870"/>
      <c r="LEA1" s="1870"/>
      <c r="LEB1" s="1870"/>
      <c r="LEC1" s="1870"/>
      <c r="LED1" s="1870"/>
      <c r="LEE1" s="1870"/>
      <c r="LEF1" s="1870"/>
      <c r="LEG1" s="1870"/>
      <c r="LEH1" s="1870"/>
      <c r="LEI1" s="1870"/>
      <c r="LEJ1" s="1870"/>
      <c r="LEK1" s="1870"/>
      <c r="LEL1" s="1870"/>
      <c r="LEM1" s="1870"/>
      <c r="LEN1" s="1870"/>
      <c r="LEO1" s="1870"/>
      <c r="LEP1" s="1870"/>
      <c r="LEQ1" s="1870"/>
      <c r="LER1" s="1870"/>
      <c r="LES1" s="1870"/>
      <c r="LET1" s="1870"/>
      <c r="LEU1" s="1870"/>
      <c r="LEV1" s="1870"/>
      <c r="LEW1" s="1870"/>
      <c r="LEX1" s="1870"/>
      <c r="LEY1" s="1870"/>
      <c r="LEZ1" s="1870"/>
      <c r="LFA1" s="1870"/>
      <c r="LFB1" s="1870"/>
      <c r="LFC1" s="1870"/>
      <c r="LFD1" s="1870"/>
      <c r="LFE1" s="1870"/>
      <c r="LFF1" s="1870"/>
      <c r="LFG1" s="1870"/>
      <c r="LFH1" s="1870"/>
      <c r="LFI1" s="1870"/>
      <c r="LFJ1" s="1870"/>
      <c r="LFK1" s="1870"/>
      <c r="LFL1" s="1870"/>
      <c r="LFM1" s="1870"/>
      <c r="LFN1" s="1870"/>
      <c r="LFO1" s="1870"/>
      <c r="LFP1" s="1870"/>
      <c r="LFQ1" s="1870"/>
      <c r="LFR1" s="1870"/>
      <c r="LFS1" s="1870"/>
      <c r="LFT1" s="1870"/>
      <c r="LFU1" s="1870"/>
      <c r="LFV1" s="1870"/>
      <c r="LFW1" s="1870"/>
      <c r="LFX1" s="1870"/>
      <c r="LFY1" s="1870"/>
      <c r="LFZ1" s="1870"/>
      <c r="LGA1" s="1870"/>
      <c r="LGB1" s="1870"/>
      <c r="LGC1" s="1870"/>
      <c r="LGD1" s="1870"/>
      <c r="LGE1" s="1870"/>
      <c r="LGF1" s="1870"/>
      <c r="LGG1" s="1870"/>
      <c r="LGH1" s="1870"/>
      <c r="LGI1" s="1870"/>
      <c r="LGJ1" s="1870"/>
      <c r="LGK1" s="1870"/>
      <c r="LGL1" s="1870"/>
      <c r="LGM1" s="1870"/>
      <c r="LGN1" s="1870"/>
      <c r="LGO1" s="1870"/>
      <c r="LGP1" s="1870"/>
      <c r="LGQ1" s="1870"/>
      <c r="LGR1" s="1870"/>
      <c r="LGS1" s="1870"/>
      <c r="LGT1" s="1870"/>
      <c r="LGU1" s="1870"/>
      <c r="LGV1" s="1870"/>
      <c r="LGW1" s="1870"/>
      <c r="LGX1" s="1870"/>
      <c r="LGY1" s="1870"/>
      <c r="LGZ1" s="1870"/>
      <c r="LHA1" s="1870"/>
      <c r="LHB1" s="1870"/>
      <c r="LHC1" s="1870"/>
      <c r="LHD1" s="1870"/>
      <c r="LHE1" s="1870"/>
      <c r="LHF1" s="1870"/>
      <c r="LHG1" s="1870"/>
      <c r="LHH1" s="1870"/>
      <c r="LHI1" s="1870"/>
      <c r="LHJ1" s="1870"/>
      <c r="LHK1" s="1870"/>
      <c r="LHL1" s="1870"/>
      <c r="LHM1" s="1870"/>
      <c r="LHN1" s="1870"/>
      <c r="LHO1" s="1870"/>
      <c r="LHP1" s="1870"/>
      <c r="LHQ1" s="1870"/>
      <c r="LHR1" s="1870"/>
      <c r="LHS1" s="1870"/>
      <c r="LHT1" s="1870"/>
      <c r="LHU1" s="1870"/>
      <c r="LHV1" s="1870"/>
      <c r="LHW1" s="1870"/>
      <c r="LHX1" s="1870"/>
      <c r="LHY1" s="1870"/>
      <c r="LHZ1" s="1870"/>
      <c r="LIA1" s="1870"/>
      <c r="LIB1" s="1870"/>
      <c r="LIC1" s="1870"/>
      <c r="LID1" s="1870"/>
      <c r="LIE1" s="1870"/>
      <c r="LIF1" s="1870"/>
      <c r="LIG1" s="1870"/>
      <c r="LIH1" s="1870"/>
      <c r="LII1" s="1870"/>
      <c r="LIJ1" s="1870"/>
      <c r="LIK1" s="1870"/>
      <c r="LIL1" s="1870"/>
      <c r="LIM1" s="1870"/>
      <c r="LIN1" s="1870"/>
      <c r="LIO1" s="1870"/>
      <c r="LIP1" s="1870"/>
      <c r="LIQ1" s="1870"/>
      <c r="LIR1" s="1870"/>
      <c r="LIS1" s="1870"/>
      <c r="LIT1" s="1870"/>
      <c r="LIU1" s="1870"/>
      <c r="LIV1" s="1870"/>
      <c r="LIW1" s="1870"/>
      <c r="LIX1" s="1870"/>
      <c r="LIY1" s="1870"/>
      <c r="LIZ1" s="1870"/>
      <c r="LJA1" s="1870"/>
      <c r="LJB1" s="1870"/>
      <c r="LJC1" s="1870"/>
      <c r="LJD1" s="1870"/>
      <c r="LJE1" s="1870"/>
      <c r="LJF1" s="1870"/>
      <c r="LJG1" s="1870"/>
      <c r="LJH1" s="1870"/>
      <c r="LJI1" s="1870"/>
      <c r="LJJ1" s="1870"/>
      <c r="LJK1" s="1870"/>
      <c r="LJL1" s="1870"/>
      <c r="LJM1" s="1870"/>
      <c r="LJN1" s="1870"/>
      <c r="LJO1" s="1870"/>
      <c r="LJP1" s="1870"/>
      <c r="LJQ1" s="1870"/>
      <c r="LJR1" s="1870"/>
      <c r="LJS1" s="1870"/>
      <c r="LJT1" s="1870"/>
      <c r="LJU1" s="1870"/>
      <c r="LJV1" s="1870"/>
      <c r="LJW1" s="1870"/>
      <c r="LJX1" s="1870"/>
      <c r="LJY1" s="1870"/>
      <c r="LJZ1" s="1870"/>
      <c r="LKA1" s="1870"/>
      <c r="LKB1" s="1870"/>
      <c r="LKC1" s="1870"/>
      <c r="LKD1" s="1870"/>
      <c r="LKE1" s="1870"/>
      <c r="LKF1" s="1870"/>
      <c r="LKG1" s="1870"/>
      <c r="LKH1" s="1870"/>
      <c r="LKI1" s="1870"/>
      <c r="LKJ1" s="1870"/>
      <c r="LKK1" s="1870"/>
      <c r="LKL1" s="1870"/>
      <c r="LKM1" s="1870"/>
      <c r="LKN1" s="1870"/>
      <c r="LKO1" s="1870"/>
      <c r="LKP1" s="1870"/>
      <c r="LKQ1" s="1870"/>
      <c r="LKR1" s="1870"/>
      <c r="LKS1" s="1870"/>
      <c r="LKT1" s="1870"/>
      <c r="LKU1" s="1870"/>
      <c r="LKV1" s="1870"/>
      <c r="LKW1" s="1870"/>
      <c r="LKX1" s="1870"/>
      <c r="LKY1" s="1870"/>
      <c r="LKZ1" s="1870"/>
      <c r="LLA1" s="1870"/>
      <c r="LLB1" s="1870"/>
      <c r="LLC1" s="1870"/>
      <c r="LLD1" s="1870"/>
      <c r="LLE1" s="1870"/>
      <c r="LLF1" s="1870"/>
      <c r="LLG1" s="1870"/>
      <c r="LLH1" s="1870"/>
      <c r="LLI1" s="1870"/>
      <c r="LLJ1" s="1870"/>
      <c r="LLK1" s="1870"/>
      <c r="LLL1" s="1870"/>
      <c r="LLM1" s="1870"/>
      <c r="LLN1" s="1870"/>
      <c r="LLO1" s="1870"/>
      <c r="LLP1" s="1870"/>
      <c r="LLQ1" s="1870"/>
      <c r="LLR1" s="1870"/>
      <c r="LLS1" s="1870"/>
      <c r="LLT1" s="1870"/>
      <c r="LLU1" s="1870"/>
      <c r="LLV1" s="1870"/>
      <c r="LLW1" s="1870"/>
      <c r="LLX1" s="1870"/>
      <c r="LLY1" s="1870"/>
      <c r="LLZ1" s="1870"/>
      <c r="LMA1" s="1870"/>
      <c r="LMB1" s="1870"/>
      <c r="LMC1" s="1870"/>
      <c r="LMD1" s="1870"/>
      <c r="LME1" s="1870"/>
      <c r="LMF1" s="1870"/>
      <c r="LMG1" s="1870"/>
      <c r="LMH1" s="1870"/>
      <c r="LMI1" s="1870"/>
      <c r="LMJ1" s="1870"/>
      <c r="LMK1" s="1870"/>
      <c r="LML1" s="1870"/>
      <c r="LMM1" s="1870"/>
      <c r="LMN1" s="1870"/>
      <c r="LMO1" s="1870"/>
      <c r="LMP1" s="1870"/>
      <c r="LMQ1" s="1870"/>
      <c r="LMR1" s="1870"/>
      <c r="LMS1" s="1870"/>
      <c r="LMT1" s="1870"/>
      <c r="LMU1" s="1870"/>
      <c r="LMV1" s="1870"/>
      <c r="LMW1" s="1870"/>
      <c r="LMX1" s="1870"/>
      <c r="LMY1" s="1870"/>
      <c r="LMZ1" s="1870"/>
      <c r="LNA1" s="1870"/>
      <c r="LNB1" s="1870"/>
      <c r="LNC1" s="1870"/>
      <c r="LND1" s="1870"/>
      <c r="LNE1" s="1870"/>
      <c r="LNF1" s="1870"/>
      <c r="LNG1" s="1870"/>
      <c r="LNH1" s="1870"/>
      <c r="LNI1" s="1870"/>
      <c r="LNJ1" s="1870"/>
      <c r="LNK1" s="1870"/>
      <c r="LNL1" s="1870"/>
      <c r="LNM1" s="1870"/>
      <c r="LNN1" s="1870"/>
      <c r="LNO1" s="1870"/>
      <c r="LNP1" s="1870"/>
      <c r="LNQ1" s="1870"/>
      <c r="LNR1" s="1870"/>
      <c r="LNS1" s="1870"/>
      <c r="LNT1" s="1870"/>
      <c r="LNU1" s="1870"/>
      <c r="LNV1" s="1870"/>
      <c r="LNW1" s="1870"/>
      <c r="LNX1" s="1870"/>
      <c r="LNY1" s="1870"/>
      <c r="LNZ1" s="1870"/>
      <c r="LOA1" s="1870"/>
      <c r="LOB1" s="1870"/>
      <c r="LOC1" s="1870"/>
      <c r="LOD1" s="1870"/>
      <c r="LOE1" s="1870"/>
      <c r="LOF1" s="1870"/>
      <c r="LOG1" s="1870"/>
      <c r="LOH1" s="1870"/>
      <c r="LOI1" s="1870"/>
      <c r="LOJ1" s="1870"/>
      <c r="LOK1" s="1870"/>
      <c r="LOL1" s="1870"/>
      <c r="LOM1" s="1870"/>
      <c r="LON1" s="1870"/>
      <c r="LOO1" s="1870"/>
      <c r="LOP1" s="1870"/>
      <c r="LOQ1" s="1870"/>
      <c r="LOR1" s="1870"/>
      <c r="LOS1" s="1870"/>
      <c r="LOT1" s="1870"/>
      <c r="LOU1" s="1870"/>
      <c r="LOV1" s="1870"/>
      <c r="LOW1" s="1870"/>
      <c r="LOX1" s="1870"/>
      <c r="LOY1" s="1870"/>
      <c r="LOZ1" s="1870"/>
      <c r="LPA1" s="1870"/>
      <c r="LPB1" s="1870"/>
      <c r="LPC1" s="1870"/>
      <c r="LPD1" s="1870"/>
      <c r="LPE1" s="1870"/>
      <c r="LPF1" s="1870"/>
      <c r="LPG1" s="1870"/>
      <c r="LPH1" s="1870"/>
      <c r="LPI1" s="1870"/>
      <c r="LPJ1" s="1870"/>
      <c r="LPK1" s="1870"/>
      <c r="LPL1" s="1870"/>
      <c r="LPM1" s="1870"/>
      <c r="LPN1" s="1870"/>
      <c r="LPO1" s="1870"/>
      <c r="LPP1" s="1870"/>
      <c r="LPQ1" s="1870"/>
      <c r="LPR1" s="1870"/>
      <c r="LPS1" s="1870"/>
      <c r="LPT1" s="1870"/>
      <c r="LPU1" s="1870"/>
      <c r="LPV1" s="1870"/>
      <c r="LPW1" s="1870"/>
      <c r="LPX1" s="1870"/>
      <c r="LPY1" s="1870"/>
      <c r="LPZ1" s="1870"/>
      <c r="LQA1" s="1870"/>
      <c r="LQB1" s="1870"/>
      <c r="LQC1" s="1870"/>
      <c r="LQD1" s="1870"/>
      <c r="LQE1" s="1870"/>
      <c r="LQF1" s="1870"/>
      <c r="LQG1" s="1870"/>
      <c r="LQH1" s="1870"/>
      <c r="LQI1" s="1870"/>
      <c r="LQJ1" s="1870"/>
      <c r="LQK1" s="1870"/>
      <c r="LQL1" s="1870"/>
      <c r="LQM1" s="1870"/>
      <c r="LQN1" s="1870"/>
      <c r="LQO1" s="1870"/>
      <c r="LQP1" s="1870"/>
      <c r="LQQ1" s="1870"/>
      <c r="LQR1" s="1870"/>
      <c r="LQS1" s="1870"/>
      <c r="LQT1" s="1870"/>
      <c r="LQU1" s="1870"/>
      <c r="LQV1" s="1870"/>
      <c r="LQW1" s="1870"/>
      <c r="LQX1" s="1870"/>
      <c r="LQY1" s="1870"/>
      <c r="LQZ1" s="1870"/>
      <c r="LRA1" s="1870"/>
      <c r="LRB1" s="1870"/>
      <c r="LRC1" s="1870"/>
      <c r="LRD1" s="1870"/>
      <c r="LRE1" s="1870"/>
      <c r="LRF1" s="1870"/>
      <c r="LRG1" s="1870"/>
      <c r="LRH1" s="1870"/>
      <c r="LRI1" s="1870"/>
      <c r="LRJ1" s="1870"/>
      <c r="LRK1" s="1870"/>
      <c r="LRL1" s="1870"/>
      <c r="LRM1" s="1870"/>
      <c r="LRN1" s="1870"/>
      <c r="LRO1" s="1870"/>
      <c r="LRP1" s="1870"/>
      <c r="LRQ1" s="1870"/>
      <c r="LRR1" s="1870"/>
      <c r="LRS1" s="1870"/>
      <c r="LRT1" s="1870"/>
      <c r="LRU1" s="1870"/>
      <c r="LRV1" s="1870"/>
      <c r="LRW1" s="1870"/>
      <c r="LRX1" s="1870"/>
      <c r="LRY1" s="1870"/>
      <c r="LRZ1" s="1870"/>
      <c r="LSA1" s="1870"/>
      <c r="LSB1" s="1870"/>
      <c r="LSC1" s="1870"/>
      <c r="LSD1" s="1870"/>
      <c r="LSE1" s="1870"/>
      <c r="LSF1" s="1870"/>
      <c r="LSG1" s="1870"/>
      <c r="LSH1" s="1870"/>
      <c r="LSI1" s="1870"/>
      <c r="LSJ1" s="1870"/>
      <c r="LSK1" s="1870"/>
      <c r="LSL1" s="1870"/>
      <c r="LSM1" s="1870"/>
      <c r="LSN1" s="1870"/>
      <c r="LSO1" s="1870"/>
      <c r="LSP1" s="1870"/>
      <c r="LSQ1" s="1870"/>
      <c r="LSR1" s="1870"/>
      <c r="LSS1" s="1870"/>
      <c r="LST1" s="1870"/>
      <c r="LSU1" s="1870"/>
      <c r="LSV1" s="1870"/>
      <c r="LSW1" s="1870"/>
      <c r="LSX1" s="1870"/>
      <c r="LSY1" s="1870"/>
      <c r="LSZ1" s="1870"/>
      <c r="LTA1" s="1870"/>
      <c r="LTB1" s="1870"/>
      <c r="LTC1" s="1870"/>
      <c r="LTD1" s="1870"/>
      <c r="LTE1" s="1870"/>
      <c r="LTF1" s="1870"/>
      <c r="LTG1" s="1870"/>
      <c r="LTH1" s="1870"/>
      <c r="LTI1" s="1870"/>
      <c r="LTJ1" s="1870"/>
      <c r="LTK1" s="1870"/>
      <c r="LTL1" s="1870"/>
      <c r="LTM1" s="1870"/>
      <c r="LTN1" s="1870"/>
      <c r="LTO1" s="1870"/>
      <c r="LTP1" s="1870"/>
      <c r="LTQ1" s="1870"/>
      <c r="LTR1" s="1870"/>
      <c r="LTS1" s="1870"/>
      <c r="LTT1" s="1870"/>
      <c r="LTU1" s="1870"/>
      <c r="LTV1" s="1870"/>
      <c r="LTW1" s="1870"/>
      <c r="LTX1" s="1870"/>
      <c r="LTY1" s="1870"/>
      <c r="LTZ1" s="1870"/>
      <c r="LUA1" s="1870"/>
      <c r="LUB1" s="1870"/>
      <c r="LUC1" s="1870"/>
      <c r="LUD1" s="1870"/>
      <c r="LUE1" s="1870"/>
      <c r="LUF1" s="1870"/>
      <c r="LUG1" s="1870"/>
      <c r="LUH1" s="1870"/>
      <c r="LUI1" s="1870"/>
      <c r="LUJ1" s="1870"/>
      <c r="LUK1" s="1870"/>
      <c r="LUL1" s="1870"/>
      <c r="LUM1" s="1870"/>
      <c r="LUN1" s="1870"/>
      <c r="LUO1" s="1870"/>
      <c r="LUP1" s="1870"/>
      <c r="LUQ1" s="1870"/>
      <c r="LUR1" s="1870"/>
      <c r="LUS1" s="1870"/>
      <c r="LUT1" s="1870"/>
      <c r="LUU1" s="1870"/>
      <c r="LUV1" s="1870"/>
      <c r="LUW1" s="1870"/>
      <c r="LUX1" s="1870"/>
      <c r="LUY1" s="1870"/>
      <c r="LUZ1" s="1870"/>
      <c r="LVA1" s="1870"/>
      <c r="LVB1" s="1870"/>
      <c r="LVC1" s="1870"/>
      <c r="LVD1" s="1870"/>
      <c r="LVE1" s="1870"/>
      <c r="LVF1" s="1870"/>
      <c r="LVG1" s="1870"/>
      <c r="LVH1" s="1870"/>
      <c r="LVI1" s="1870"/>
      <c r="LVJ1" s="1870"/>
      <c r="LVK1" s="1870"/>
      <c r="LVL1" s="1870"/>
      <c r="LVM1" s="1870"/>
      <c r="LVN1" s="1870"/>
      <c r="LVO1" s="1870"/>
      <c r="LVP1" s="1870"/>
      <c r="LVQ1" s="1870"/>
      <c r="LVR1" s="1870"/>
      <c r="LVS1" s="1870"/>
      <c r="LVT1" s="1870"/>
      <c r="LVU1" s="1870"/>
      <c r="LVV1" s="1870"/>
      <c r="LVW1" s="1870"/>
      <c r="LVX1" s="1870"/>
      <c r="LVY1" s="1870"/>
      <c r="LVZ1" s="1870"/>
      <c r="LWA1" s="1870"/>
      <c r="LWB1" s="1870"/>
      <c r="LWC1" s="1870"/>
      <c r="LWD1" s="1870"/>
      <c r="LWE1" s="1870"/>
      <c r="LWF1" s="1870"/>
      <c r="LWG1" s="1870"/>
      <c r="LWH1" s="1870"/>
      <c r="LWI1" s="1870"/>
      <c r="LWJ1" s="1870"/>
      <c r="LWK1" s="1870"/>
      <c r="LWL1" s="1870"/>
      <c r="LWM1" s="1870"/>
      <c r="LWN1" s="1870"/>
      <c r="LWO1" s="1870"/>
      <c r="LWP1" s="1870"/>
      <c r="LWQ1" s="1870"/>
      <c r="LWR1" s="1870"/>
      <c r="LWS1" s="1870"/>
      <c r="LWT1" s="1870"/>
      <c r="LWU1" s="1870"/>
      <c r="LWV1" s="1870"/>
      <c r="LWW1" s="1870"/>
      <c r="LWX1" s="1870"/>
      <c r="LWY1" s="1870"/>
      <c r="LWZ1" s="1870"/>
      <c r="LXA1" s="1870"/>
      <c r="LXB1" s="1870"/>
      <c r="LXC1" s="1870"/>
      <c r="LXD1" s="1870"/>
      <c r="LXE1" s="1870"/>
      <c r="LXF1" s="1870"/>
      <c r="LXG1" s="1870"/>
      <c r="LXH1" s="1870"/>
      <c r="LXI1" s="1870"/>
      <c r="LXJ1" s="1870"/>
      <c r="LXK1" s="1870"/>
      <c r="LXL1" s="1870"/>
      <c r="LXM1" s="1870"/>
      <c r="LXN1" s="1870"/>
      <c r="LXO1" s="1870"/>
      <c r="LXP1" s="1870"/>
      <c r="LXQ1" s="1870"/>
      <c r="LXR1" s="1870"/>
      <c r="LXS1" s="1870"/>
      <c r="LXT1" s="1870"/>
      <c r="LXU1" s="1870"/>
      <c r="LXV1" s="1870"/>
      <c r="LXW1" s="1870"/>
      <c r="LXX1" s="1870"/>
      <c r="LXY1" s="1870"/>
      <c r="LXZ1" s="1870"/>
      <c r="LYA1" s="1870"/>
      <c r="LYB1" s="1870"/>
      <c r="LYC1" s="1870"/>
      <c r="LYD1" s="1870"/>
      <c r="LYE1" s="1870"/>
      <c r="LYF1" s="1870"/>
      <c r="LYG1" s="1870"/>
      <c r="LYH1" s="1870"/>
      <c r="LYI1" s="1870"/>
      <c r="LYJ1" s="1870"/>
      <c r="LYK1" s="1870"/>
      <c r="LYL1" s="1870"/>
      <c r="LYM1" s="1870"/>
      <c r="LYN1" s="1870"/>
      <c r="LYO1" s="1870"/>
      <c r="LYP1" s="1870"/>
      <c r="LYQ1" s="1870"/>
      <c r="LYR1" s="1870"/>
      <c r="LYS1" s="1870"/>
      <c r="LYT1" s="1870"/>
      <c r="LYU1" s="1870"/>
      <c r="LYV1" s="1870"/>
      <c r="LYW1" s="1870"/>
      <c r="LYX1" s="1870"/>
      <c r="LYY1" s="1870"/>
      <c r="LYZ1" s="1870"/>
      <c r="LZA1" s="1870"/>
      <c r="LZB1" s="1870"/>
      <c r="LZC1" s="1870"/>
      <c r="LZD1" s="1870"/>
      <c r="LZE1" s="1870"/>
      <c r="LZF1" s="1870"/>
      <c r="LZG1" s="1870"/>
      <c r="LZH1" s="1870"/>
      <c r="LZI1" s="1870"/>
      <c r="LZJ1" s="1870"/>
      <c r="LZK1" s="1870"/>
      <c r="LZL1" s="1870"/>
      <c r="LZM1" s="1870"/>
      <c r="LZN1" s="1870"/>
      <c r="LZO1" s="1870"/>
      <c r="LZP1" s="1870"/>
      <c r="LZQ1" s="1870"/>
      <c r="LZR1" s="1870"/>
      <c r="LZS1" s="1870"/>
      <c r="LZT1" s="1870"/>
      <c r="LZU1" s="1870"/>
      <c r="LZV1" s="1870"/>
      <c r="LZW1" s="1870"/>
      <c r="LZX1" s="1870"/>
      <c r="LZY1" s="1870"/>
      <c r="LZZ1" s="1870"/>
      <c r="MAA1" s="1870"/>
      <c r="MAB1" s="1870"/>
      <c r="MAC1" s="1870"/>
      <c r="MAD1" s="1870"/>
      <c r="MAE1" s="1870"/>
      <c r="MAF1" s="1870"/>
      <c r="MAG1" s="1870"/>
      <c r="MAH1" s="1870"/>
      <c r="MAI1" s="1870"/>
      <c r="MAJ1" s="1870"/>
      <c r="MAK1" s="1870"/>
      <c r="MAL1" s="1870"/>
      <c r="MAM1" s="1870"/>
      <c r="MAN1" s="1870"/>
      <c r="MAO1" s="1870"/>
      <c r="MAP1" s="1870"/>
      <c r="MAQ1" s="1870"/>
      <c r="MAR1" s="1870"/>
      <c r="MAS1" s="1870"/>
      <c r="MAT1" s="1870"/>
      <c r="MAU1" s="1870"/>
      <c r="MAV1" s="1870"/>
      <c r="MAW1" s="1870"/>
      <c r="MAX1" s="1870"/>
      <c r="MAY1" s="1870"/>
      <c r="MAZ1" s="1870"/>
      <c r="MBA1" s="1870"/>
      <c r="MBB1" s="1870"/>
      <c r="MBC1" s="1870"/>
      <c r="MBD1" s="1870"/>
      <c r="MBE1" s="1870"/>
      <c r="MBF1" s="1870"/>
      <c r="MBG1" s="1870"/>
      <c r="MBH1" s="1870"/>
      <c r="MBI1" s="1870"/>
      <c r="MBJ1" s="1870"/>
      <c r="MBK1" s="1870"/>
      <c r="MBL1" s="1870"/>
      <c r="MBM1" s="1870"/>
      <c r="MBN1" s="1870"/>
      <c r="MBO1" s="1870"/>
      <c r="MBP1" s="1870"/>
      <c r="MBQ1" s="1870"/>
      <c r="MBR1" s="1870"/>
      <c r="MBS1" s="1870"/>
      <c r="MBT1" s="1870"/>
      <c r="MBU1" s="1870"/>
      <c r="MBV1" s="1870"/>
      <c r="MBW1" s="1870"/>
      <c r="MBX1" s="1870"/>
      <c r="MBY1" s="1870"/>
      <c r="MBZ1" s="1870"/>
      <c r="MCA1" s="1870"/>
      <c r="MCB1" s="1870"/>
      <c r="MCC1" s="1870"/>
      <c r="MCD1" s="1870"/>
      <c r="MCE1" s="1870"/>
      <c r="MCF1" s="1870"/>
      <c r="MCG1" s="1870"/>
      <c r="MCH1" s="1870"/>
      <c r="MCI1" s="1870"/>
      <c r="MCJ1" s="1870"/>
      <c r="MCK1" s="1870"/>
      <c r="MCL1" s="1870"/>
      <c r="MCM1" s="1870"/>
      <c r="MCN1" s="1870"/>
      <c r="MCO1" s="1870"/>
      <c r="MCP1" s="1870"/>
      <c r="MCQ1" s="1870"/>
      <c r="MCR1" s="1870"/>
      <c r="MCS1" s="1870"/>
      <c r="MCT1" s="1870"/>
      <c r="MCU1" s="1870"/>
      <c r="MCV1" s="1870"/>
      <c r="MCW1" s="1870"/>
      <c r="MCX1" s="1870"/>
      <c r="MCY1" s="1870"/>
      <c r="MCZ1" s="1870"/>
      <c r="MDA1" s="1870"/>
      <c r="MDB1" s="1870"/>
      <c r="MDC1" s="1870"/>
      <c r="MDD1" s="1870"/>
      <c r="MDE1" s="1870"/>
      <c r="MDF1" s="1870"/>
      <c r="MDG1" s="1870"/>
      <c r="MDH1" s="1870"/>
      <c r="MDI1" s="1870"/>
      <c r="MDJ1" s="1870"/>
      <c r="MDK1" s="1870"/>
      <c r="MDL1" s="1870"/>
      <c r="MDM1" s="1870"/>
      <c r="MDN1" s="1870"/>
      <c r="MDO1" s="1870"/>
      <c r="MDP1" s="1870"/>
      <c r="MDQ1" s="1870"/>
      <c r="MDR1" s="1870"/>
      <c r="MDS1" s="1870"/>
      <c r="MDT1" s="1870"/>
      <c r="MDU1" s="1870"/>
      <c r="MDV1" s="1870"/>
      <c r="MDW1" s="1870"/>
      <c r="MDX1" s="1870"/>
      <c r="MDY1" s="1870"/>
      <c r="MDZ1" s="1870"/>
      <c r="MEA1" s="1870"/>
      <c r="MEB1" s="1870"/>
      <c r="MEC1" s="1870"/>
      <c r="MED1" s="1870"/>
      <c r="MEE1" s="1870"/>
      <c r="MEF1" s="1870"/>
      <c r="MEG1" s="1870"/>
      <c r="MEH1" s="1870"/>
      <c r="MEI1" s="1870"/>
      <c r="MEJ1" s="1870"/>
      <c r="MEK1" s="1870"/>
      <c r="MEL1" s="1870"/>
      <c r="MEM1" s="1870"/>
      <c r="MEN1" s="1870"/>
      <c r="MEO1" s="1870"/>
      <c r="MEP1" s="1870"/>
      <c r="MEQ1" s="1870"/>
      <c r="MER1" s="1870"/>
      <c r="MES1" s="1870"/>
      <c r="MET1" s="1870"/>
      <c r="MEU1" s="1870"/>
      <c r="MEV1" s="1870"/>
      <c r="MEW1" s="1870"/>
      <c r="MEX1" s="1870"/>
      <c r="MEY1" s="1870"/>
      <c r="MEZ1" s="1870"/>
      <c r="MFA1" s="1870"/>
      <c r="MFB1" s="1870"/>
      <c r="MFC1" s="1870"/>
      <c r="MFD1" s="1870"/>
      <c r="MFE1" s="1870"/>
      <c r="MFF1" s="1870"/>
      <c r="MFG1" s="1870"/>
      <c r="MFH1" s="1870"/>
      <c r="MFI1" s="1870"/>
      <c r="MFJ1" s="1870"/>
      <c r="MFK1" s="1870"/>
      <c r="MFL1" s="1870"/>
      <c r="MFM1" s="1870"/>
      <c r="MFN1" s="1870"/>
      <c r="MFO1" s="1870"/>
      <c r="MFP1" s="1870"/>
      <c r="MFQ1" s="1870"/>
      <c r="MFR1" s="1870"/>
      <c r="MFS1" s="1870"/>
      <c r="MFT1" s="1870"/>
      <c r="MFU1" s="1870"/>
      <c r="MFV1" s="1870"/>
      <c r="MFW1" s="1870"/>
      <c r="MFX1" s="1870"/>
      <c r="MFY1" s="1870"/>
      <c r="MFZ1" s="1870"/>
      <c r="MGA1" s="1870"/>
      <c r="MGB1" s="1870"/>
      <c r="MGC1" s="1870"/>
      <c r="MGD1" s="1870"/>
      <c r="MGE1" s="1870"/>
      <c r="MGF1" s="1870"/>
      <c r="MGG1" s="1870"/>
      <c r="MGH1" s="1870"/>
      <c r="MGI1" s="1870"/>
      <c r="MGJ1" s="1870"/>
      <c r="MGK1" s="1870"/>
      <c r="MGL1" s="1870"/>
      <c r="MGM1" s="1870"/>
      <c r="MGN1" s="1870"/>
      <c r="MGO1" s="1870"/>
      <c r="MGP1" s="1870"/>
      <c r="MGQ1" s="1870"/>
      <c r="MGR1" s="1870"/>
      <c r="MGS1" s="1870"/>
      <c r="MGT1" s="1870"/>
      <c r="MGU1" s="1870"/>
      <c r="MGV1" s="1870"/>
      <c r="MGW1" s="1870"/>
      <c r="MGX1" s="1870"/>
      <c r="MGY1" s="1870"/>
      <c r="MGZ1" s="1870"/>
      <c r="MHA1" s="1870"/>
      <c r="MHB1" s="1870"/>
      <c r="MHC1" s="1870"/>
      <c r="MHD1" s="1870"/>
      <c r="MHE1" s="1870"/>
      <c r="MHF1" s="1870"/>
      <c r="MHG1" s="1870"/>
      <c r="MHH1" s="1870"/>
      <c r="MHI1" s="1870"/>
      <c r="MHJ1" s="1870"/>
      <c r="MHK1" s="1870"/>
      <c r="MHL1" s="1870"/>
      <c r="MHM1" s="1870"/>
      <c r="MHN1" s="1870"/>
      <c r="MHO1" s="1870"/>
      <c r="MHP1" s="1870"/>
      <c r="MHQ1" s="1870"/>
      <c r="MHR1" s="1870"/>
      <c r="MHS1" s="1870"/>
      <c r="MHT1" s="1870"/>
      <c r="MHU1" s="1870"/>
      <c r="MHV1" s="1870"/>
      <c r="MHW1" s="1870"/>
      <c r="MHX1" s="1870"/>
      <c r="MHY1" s="1870"/>
      <c r="MHZ1" s="1870"/>
      <c r="MIA1" s="1870"/>
      <c r="MIB1" s="1870"/>
      <c r="MIC1" s="1870"/>
      <c r="MID1" s="1870"/>
      <c r="MIE1" s="1870"/>
      <c r="MIF1" s="1870"/>
      <c r="MIG1" s="1870"/>
      <c r="MIH1" s="1870"/>
      <c r="MII1" s="1870"/>
      <c r="MIJ1" s="1870"/>
      <c r="MIK1" s="1870"/>
      <c r="MIL1" s="1870"/>
      <c r="MIM1" s="1870"/>
      <c r="MIN1" s="1870"/>
      <c r="MIO1" s="1870"/>
      <c r="MIP1" s="1870"/>
      <c r="MIQ1" s="1870"/>
      <c r="MIR1" s="1870"/>
      <c r="MIS1" s="1870"/>
      <c r="MIT1" s="1870"/>
      <c r="MIU1" s="1870"/>
      <c r="MIV1" s="1870"/>
      <c r="MIW1" s="1870"/>
      <c r="MIX1" s="1870"/>
      <c r="MIY1" s="1870"/>
      <c r="MIZ1" s="1870"/>
      <c r="MJA1" s="1870"/>
      <c r="MJB1" s="1870"/>
      <c r="MJC1" s="1870"/>
      <c r="MJD1" s="1870"/>
      <c r="MJE1" s="1870"/>
      <c r="MJF1" s="1870"/>
      <c r="MJG1" s="1870"/>
      <c r="MJH1" s="1870"/>
      <c r="MJI1" s="1870"/>
      <c r="MJJ1" s="1870"/>
      <c r="MJK1" s="1870"/>
      <c r="MJL1" s="1870"/>
      <c r="MJM1" s="1870"/>
      <c r="MJN1" s="1870"/>
      <c r="MJO1" s="1870"/>
      <c r="MJP1" s="1870"/>
      <c r="MJQ1" s="1870"/>
      <c r="MJR1" s="1870"/>
      <c r="MJS1" s="1870"/>
      <c r="MJT1" s="1870"/>
      <c r="MJU1" s="1870"/>
      <c r="MJV1" s="1870"/>
      <c r="MJW1" s="1870"/>
      <c r="MJX1" s="1870"/>
      <c r="MJY1" s="1870"/>
      <c r="MJZ1" s="1870"/>
      <c r="MKA1" s="1870"/>
      <c r="MKB1" s="1870"/>
      <c r="MKC1" s="1870"/>
      <c r="MKD1" s="1870"/>
      <c r="MKE1" s="1870"/>
      <c r="MKF1" s="1870"/>
      <c r="MKG1" s="1870"/>
      <c r="MKH1" s="1870"/>
      <c r="MKI1" s="1870"/>
      <c r="MKJ1" s="1870"/>
      <c r="MKK1" s="1870"/>
      <c r="MKL1" s="1870"/>
      <c r="MKM1" s="1870"/>
      <c r="MKN1" s="1870"/>
      <c r="MKO1" s="1870"/>
      <c r="MKP1" s="1870"/>
      <c r="MKQ1" s="1870"/>
      <c r="MKR1" s="1870"/>
      <c r="MKS1" s="1870"/>
      <c r="MKT1" s="1870"/>
      <c r="MKU1" s="1870"/>
      <c r="MKV1" s="1870"/>
      <c r="MKW1" s="1870"/>
      <c r="MKX1" s="1870"/>
      <c r="MKY1" s="1870"/>
      <c r="MKZ1" s="1870"/>
      <c r="MLA1" s="1870"/>
      <c r="MLB1" s="1870"/>
      <c r="MLC1" s="1870"/>
      <c r="MLD1" s="1870"/>
      <c r="MLE1" s="1870"/>
      <c r="MLF1" s="1870"/>
      <c r="MLG1" s="1870"/>
      <c r="MLH1" s="1870"/>
      <c r="MLI1" s="1870"/>
      <c r="MLJ1" s="1870"/>
      <c r="MLK1" s="1870"/>
      <c r="MLL1" s="1870"/>
      <c r="MLM1" s="1870"/>
      <c r="MLN1" s="1870"/>
      <c r="MLO1" s="1870"/>
      <c r="MLP1" s="1870"/>
      <c r="MLQ1" s="1870"/>
      <c r="MLR1" s="1870"/>
      <c r="MLS1" s="1870"/>
      <c r="MLT1" s="1870"/>
      <c r="MLU1" s="1870"/>
      <c r="MLV1" s="1870"/>
      <c r="MLW1" s="1870"/>
      <c r="MLX1" s="1870"/>
      <c r="MLY1" s="1870"/>
      <c r="MLZ1" s="1870"/>
      <c r="MMA1" s="1870"/>
      <c r="MMB1" s="1870"/>
      <c r="MMC1" s="1870"/>
      <c r="MMD1" s="1870"/>
      <c r="MME1" s="1870"/>
      <c r="MMF1" s="1870"/>
      <c r="MMG1" s="1870"/>
      <c r="MMH1" s="1870"/>
      <c r="MMI1" s="1870"/>
      <c r="MMJ1" s="1870"/>
      <c r="MMK1" s="1870"/>
      <c r="MML1" s="1870"/>
      <c r="MMM1" s="1870"/>
      <c r="MMN1" s="1870"/>
      <c r="MMO1" s="1870"/>
      <c r="MMP1" s="1870"/>
      <c r="MMQ1" s="1870"/>
      <c r="MMR1" s="1870"/>
      <c r="MMS1" s="1870"/>
      <c r="MMT1" s="1870"/>
      <c r="MMU1" s="1870"/>
      <c r="MMV1" s="1870"/>
      <c r="MMW1" s="1870"/>
      <c r="MMX1" s="1870"/>
      <c r="MMY1" s="1870"/>
      <c r="MMZ1" s="1870"/>
      <c r="MNA1" s="1870"/>
      <c r="MNB1" s="1870"/>
      <c r="MNC1" s="1870"/>
      <c r="MND1" s="1870"/>
      <c r="MNE1" s="1870"/>
      <c r="MNF1" s="1870"/>
      <c r="MNG1" s="1870"/>
      <c r="MNH1" s="1870"/>
      <c r="MNI1" s="1870"/>
      <c r="MNJ1" s="1870"/>
      <c r="MNK1" s="1870"/>
      <c r="MNL1" s="1870"/>
      <c r="MNM1" s="1870"/>
      <c r="MNN1" s="1870"/>
      <c r="MNO1" s="1870"/>
      <c r="MNP1" s="1870"/>
      <c r="MNQ1" s="1870"/>
      <c r="MNR1" s="1870"/>
      <c r="MNS1" s="1870"/>
      <c r="MNT1" s="1870"/>
      <c r="MNU1" s="1870"/>
      <c r="MNV1" s="1870"/>
      <c r="MNW1" s="1870"/>
      <c r="MNX1" s="1870"/>
      <c r="MNY1" s="1870"/>
      <c r="MNZ1" s="1870"/>
      <c r="MOA1" s="1870"/>
      <c r="MOB1" s="1870"/>
      <c r="MOC1" s="1870"/>
      <c r="MOD1" s="1870"/>
      <c r="MOE1" s="1870"/>
      <c r="MOF1" s="1870"/>
      <c r="MOG1" s="1870"/>
      <c r="MOH1" s="1870"/>
      <c r="MOI1" s="1870"/>
      <c r="MOJ1" s="1870"/>
      <c r="MOK1" s="1870"/>
      <c r="MOL1" s="1870"/>
      <c r="MOM1" s="1870"/>
      <c r="MON1" s="1870"/>
      <c r="MOO1" s="1870"/>
      <c r="MOP1" s="1870"/>
      <c r="MOQ1" s="1870"/>
      <c r="MOR1" s="1870"/>
      <c r="MOS1" s="1870"/>
      <c r="MOT1" s="1870"/>
      <c r="MOU1" s="1870"/>
      <c r="MOV1" s="1870"/>
      <c r="MOW1" s="1870"/>
      <c r="MOX1" s="1870"/>
      <c r="MOY1" s="1870"/>
      <c r="MOZ1" s="1870"/>
      <c r="MPA1" s="1870"/>
      <c r="MPB1" s="1870"/>
      <c r="MPC1" s="1870"/>
      <c r="MPD1" s="1870"/>
      <c r="MPE1" s="1870"/>
      <c r="MPF1" s="1870"/>
      <c r="MPG1" s="1870"/>
      <c r="MPH1" s="1870"/>
      <c r="MPI1" s="1870"/>
      <c r="MPJ1" s="1870"/>
      <c r="MPK1" s="1870"/>
      <c r="MPL1" s="1870"/>
      <c r="MPM1" s="1870"/>
      <c r="MPN1" s="1870"/>
      <c r="MPO1" s="1870"/>
      <c r="MPP1" s="1870"/>
      <c r="MPQ1" s="1870"/>
      <c r="MPR1" s="1870"/>
      <c r="MPS1" s="1870"/>
      <c r="MPT1" s="1870"/>
      <c r="MPU1" s="1870"/>
      <c r="MPV1" s="1870"/>
      <c r="MPW1" s="1870"/>
      <c r="MPX1" s="1870"/>
      <c r="MPY1" s="1870"/>
      <c r="MPZ1" s="1870"/>
      <c r="MQA1" s="1870"/>
      <c r="MQB1" s="1870"/>
      <c r="MQC1" s="1870"/>
      <c r="MQD1" s="1870"/>
      <c r="MQE1" s="1870"/>
      <c r="MQF1" s="1870"/>
      <c r="MQG1" s="1870"/>
      <c r="MQH1" s="1870"/>
      <c r="MQI1" s="1870"/>
      <c r="MQJ1" s="1870"/>
      <c r="MQK1" s="1870"/>
      <c r="MQL1" s="1870"/>
      <c r="MQM1" s="1870"/>
      <c r="MQN1" s="1870"/>
      <c r="MQO1" s="1870"/>
      <c r="MQP1" s="1870"/>
      <c r="MQQ1" s="1870"/>
      <c r="MQR1" s="1870"/>
      <c r="MQS1" s="1870"/>
      <c r="MQT1" s="1870"/>
      <c r="MQU1" s="1870"/>
      <c r="MQV1" s="1870"/>
      <c r="MQW1" s="1870"/>
      <c r="MQX1" s="1870"/>
      <c r="MQY1" s="1870"/>
      <c r="MQZ1" s="1870"/>
      <c r="MRA1" s="1870"/>
      <c r="MRB1" s="1870"/>
      <c r="MRC1" s="1870"/>
      <c r="MRD1" s="1870"/>
      <c r="MRE1" s="1870"/>
      <c r="MRF1" s="1870"/>
      <c r="MRG1" s="1870"/>
      <c r="MRH1" s="1870"/>
      <c r="MRI1" s="1870"/>
      <c r="MRJ1" s="1870"/>
      <c r="MRK1" s="1870"/>
      <c r="MRL1" s="1870"/>
      <c r="MRM1" s="1870"/>
      <c r="MRN1" s="1870"/>
      <c r="MRO1" s="1870"/>
      <c r="MRP1" s="1870"/>
      <c r="MRQ1" s="1870"/>
      <c r="MRR1" s="1870"/>
      <c r="MRS1" s="1870"/>
      <c r="MRT1" s="1870"/>
      <c r="MRU1" s="1870"/>
      <c r="MRV1" s="1870"/>
      <c r="MRW1" s="1870"/>
      <c r="MRX1" s="1870"/>
      <c r="MRY1" s="1870"/>
      <c r="MRZ1" s="1870"/>
      <c r="MSA1" s="1870"/>
      <c r="MSB1" s="1870"/>
      <c r="MSC1" s="1870"/>
      <c r="MSD1" s="1870"/>
      <c r="MSE1" s="1870"/>
      <c r="MSF1" s="1870"/>
      <c r="MSG1" s="1870"/>
      <c r="MSH1" s="1870"/>
      <c r="MSI1" s="1870"/>
      <c r="MSJ1" s="1870"/>
      <c r="MSK1" s="1870"/>
      <c r="MSL1" s="1870"/>
      <c r="MSM1" s="1870"/>
      <c r="MSN1" s="1870"/>
      <c r="MSO1" s="1870"/>
      <c r="MSP1" s="1870"/>
      <c r="MSQ1" s="1870"/>
      <c r="MSR1" s="1870"/>
      <c r="MSS1" s="1870"/>
      <c r="MST1" s="1870"/>
      <c r="MSU1" s="1870"/>
      <c r="MSV1" s="1870"/>
      <c r="MSW1" s="1870"/>
      <c r="MSX1" s="1870"/>
      <c r="MSY1" s="1870"/>
      <c r="MSZ1" s="1870"/>
      <c r="MTA1" s="1870"/>
      <c r="MTB1" s="1870"/>
      <c r="MTC1" s="1870"/>
      <c r="MTD1" s="1870"/>
      <c r="MTE1" s="1870"/>
      <c r="MTF1" s="1870"/>
      <c r="MTG1" s="1870"/>
      <c r="MTH1" s="1870"/>
      <c r="MTI1" s="1870"/>
      <c r="MTJ1" s="1870"/>
      <c r="MTK1" s="1870"/>
      <c r="MTL1" s="1870"/>
      <c r="MTM1" s="1870"/>
      <c r="MTN1" s="1870"/>
      <c r="MTO1" s="1870"/>
      <c r="MTP1" s="1870"/>
      <c r="MTQ1" s="1870"/>
      <c r="MTR1" s="1870"/>
      <c r="MTS1" s="1870"/>
      <c r="MTT1" s="1870"/>
      <c r="MTU1" s="1870"/>
      <c r="MTV1" s="1870"/>
      <c r="MTW1" s="1870"/>
      <c r="MTX1" s="1870"/>
      <c r="MTY1" s="1870"/>
      <c r="MTZ1" s="1870"/>
      <c r="MUA1" s="1870"/>
      <c r="MUB1" s="1870"/>
      <c r="MUC1" s="1870"/>
      <c r="MUD1" s="1870"/>
      <c r="MUE1" s="1870"/>
      <c r="MUF1" s="1870"/>
      <c r="MUG1" s="1870"/>
      <c r="MUH1" s="1870"/>
      <c r="MUI1" s="1870"/>
      <c r="MUJ1" s="1870"/>
      <c r="MUK1" s="1870"/>
      <c r="MUL1" s="1870"/>
      <c r="MUM1" s="1870"/>
      <c r="MUN1" s="1870"/>
      <c r="MUO1" s="1870"/>
      <c r="MUP1" s="1870"/>
      <c r="MUQ1" s="1870"/>
      <c r="MUR1" s="1870"/>
      <c r="MUS1" s="1870"/>
      <c r="MUT1" s="1870"/>
      <c r="MUU1" s="1870"/>
      <c r="MUV1" s="1870"/>
      <c r="MUW1" s="1870"/>
      <c r="MUX1" s="1870"/>
      <c r="MUY1" s="1870"/>
      <c r="MUZ1" s="1870"/>
      <c r="MVA1" s="1870"/>
      <c r="MVB1" s="1870"/>
      <c r="MVC1" s="1870"/>
      <c r="MVD1" s="1870"/>
      <c r="MVE1" s="1870"/>
      <c r="MVF1" s="1870"/>
      <c r="MVG1" s="1870"/>
      <c r="MVH1" s="1870"/>
      <c r="MVI1" s="1870"/>
      <c r="MVJ1" s="1870"/>
      <c r="MVK1" s="1870"/>
      <c r="MVL1" s="1870"/>
      <c r="MVM1" s="1870"/>
      <c r="MVN1" s="1870"/>
      <c r="MVO1" s="1870"/>
      <c r="MVP1" s="1870"/>
      <c r="MVQ1" s="1870"/>
      <c r="MVR1" s="1870"/>
      <c r="MVS1" s="1870"/>
      <c r="MVT1" s="1870"/>
      <c r="MVU1" s="1870"/>
      <c r="MVV1" s="1870"/>
      <c r="MVW1" s="1870"/>
      <c r="MVX1" s="1870"/>
      <c r="MVY1" s="1870"/>
      <c r="MVZ1" s="1870"/>
      <c r="MWA1" s="1870"/>
      <c r="MWB1" s="1870"/>
      <c r="MWC1" s="1870"/>
      <c r="MWD1" s="1870"/>
      <c r="MWE1" s="1870"/>
      <c r="MWF1" s="1870"/>
      <c r="MWG1" s="1870"/>
      <c r="MWH1" s="1870"/>
      <c r="MWI1" s="1870"/>
      <c r="MWJ1" s="1870"/>
      <c r="MWK1" s="1870"/>
      <c r="MWL1" s="1870"/>
      <c r="MWM1" s="1870"/>
      <c r="MWN1" s="1870"/>
      <c r="MWO1" s="1870"/>
      <c r="MWP1" s="1870"/>
      <c r="MWQ1" s="1870"/>
      <c r="MWR1" s="1870"/>
      <c r="MWS1" s="1870"/>
      <c r="MWT1" s="1870"/>
      <c r="MWU1" s="1870"/>
      <c r="MWV1" s="1870"/>
      <c r="MWW1" s="1870"/>
      <c r="MWX1" s="1870"/>
      <c r="MWY1" s="1870"/>
      <c r="MWZ1" s="1870"/>
      <c r="MXA1" s="1870"/>
      <c r="MXB1" s="1870"/>
      <c r="MXC1" s="1870"/>
      <c r="MXD1" s="1870"/>
      <c r="MXE1" s="1870"/>
      <c r="MXF1" s="1870"/>
      <c r="MXG1" s="1870"/>
      <c r="MXH1" s="1870"/>
      <c r="MXI1" s="1870"/>
      <c r="MXJ1" s="1870"/>
      <c r="MXK1" s="1870"/>
      <c r="MXL1" s="1870"/>
      <c r="MXM1" s="1870"/>
      <c r="MXN1" s="1870"/>
      <c r="MXO1" s="1870"/>
      <c r="MXP1" s="1870"/>
      <c r="MXQ1" s="1870"/>
      <c r="MXR1" s="1870"/>
      <c r="MXS1" s="1870"/>
      <c r="MXT1" s="1870"/>
      <c r="MXU1" s="1870"/>
      <c r="MXV1" s="1870"/>
      <c r="MXW1" s="1870"/>
      <c r="MXX1" s="1870"/>
      <c r="MXY1" s="1870"/>
      <c r="MXZ1" s="1870"/>
      <c r="MYA1" s="1870"/>
      <c r="MYB1" s="1870"/>
      <c r="MYC1" s="1870"/>
      <c r="MYD1" s="1870"/>
      <c r="MYE1" s="1870"/>
      <c r="MYF1" s="1870"/>
      <c r="MYG1" s="1870"/>
      <c r="MYH1" s="1870"/>
      <c r="MYI1" s="1870"/>
      <c r="MYJ1" s="1870"/>
      <c r="MYK1" s="1870"/>
      <c r="MYL1" s="1870"/>
      <c r="MYM1" s="1870"/>
      <c r="MYN1" s="1870"/>
      <c r="MYO1" s="1870"/>
      <c r="MYP1" s="1870"/>
      <c r="MYQ1" s="1870"/>
      <c r="MYR1" s="1870"/>
      <c r="MYS1" s="1870"/>
      <c r="MYT1" s="1870"/>
      <c r="MYU1" s="1870"/>
      <c r="MYV1" s="1870"/>
      <c r="MYW1" s="1870"/>
      <c r="MYX1" s="1870"/>
      <c r="MYY1" s="1870"/>
      <c r="MYZ1" s="1870"/>
      <c r="MZA1" s="1870"/>
      <c r="MZB1" s="1870"/>
      <c r="MZC1" s="1870"/>
      <c r="MZD1" s="1870"/>
      <c r="MZE1" s="1870"/>
      <c r="MZF1" s="1870"/>
      <c r="MZG1" s="1870"/>
      <c r="MZH1" s="1870"/>
      <c r="MZI1" s="1870"/>
      <c r="MZJ1" s="1870"/>
      <c r="MZK1" s="1870"/>
      <c r="MZL1" s="1870"/>
      <c r="MZM1" s="1870"/>
      <c r="MZN1" s="1870"/>
      <c r="MZO1" s="1870"/>
      <c r="MZP1" s="1870"/>
      <c r="MZQ1" s="1870"/>
      <c r="MZR1" s="1870"/>
      <c r="MZS1" s="1870"/>
      <c r="MZT1" s="1870"/>
      <c r="MZU1" s="1870"/>
      <c r="MZV1" s="1870"/>
      <c r="MZW1" s="1870"/>
      <c r="MZX1" s="1870"/>
      <c r="MZY1" s="1870"/>
      <c r="MZZ1" s="1870"/>
      <c r="NAA1" s="1870"/>
      <c r="NAB1" s="1870"/>
      <c r="NAC1" s="1870"/>
      <c r="NAD1" s="1870"/>
      <c r="NAE1" s="1870"/>
      <c r="NAF1" s="1870"/>
      <c r="NAG1" s="1870"/>
      <c r="NAH1" s="1870"/>
      <c r="NAI1" s="1870"/>
      <c r="NAJ1" s="1870"/>
      <c r="NAK1" s="1870"/>
      <c r="NAL1" s="1870"/>
      <c r="NAM1" s="1870"/>
      <c r="NAN1" s="1870"/>
      <c r="NAO1" s="1870"/>
      <c r="NAP1" s="1870"/>
      <c r="NAQ1" s="1870"/>
      <c r="NAR1" s="1870"/>
      <c r="NAS1" s="1870"/>
      <c r="NAT1" s="1870"/>
      <c r="NAU1" s="1870"/>
      <c r="NAV1" s="1870"/>
      <c r="NAW1" s="1870"/>
      <c r="NAX1" s="1870"/>
      <c r="NAY1" s="1870"/>
      <c r="NAZ1" s="1870"/>
      <c r="NBA1" s="1870"/>
      <c r="NBB1" s="1870"/>
      <c r="NBC1" s="1870"/>
      <c r="NBD1" s="1870"/>
      <c r="NBE1" s="1870"/>
      <c r="NBF1" s="1870"/>
      <c r="NBG1" s="1870"/>
      <c r="NBH1" s="1870"/>
      <c r="NBI1" s="1870"/>
      <c r="NBJ1" s="1870"/>
      <c r="NBK1" s="1870"/>
      <c r="NBL1" s="1870"/>
      <c r="NBM1" s="1870"/>
      <c r="NBN1" s="1870"/>
      <c r="NBO1" s="1870"/>
      <c r="NBP1" s="1870"/>
      <c r="NBQ1" s="1870"/>
      <c r="NBR1" s="1870"/>
      <c r="NBS1" s="1870"/>
      <c r="NBT1" s="1870"/>
      <c r="NBU1" s="1870"/>
      <c r="NBV1" s="1870"/>
      <c r="NBW1" s="1870"/>
      <c r="NBX1" s="1870"/>
      <c r="NBY1" s="1870"/>
      <c r="NBZ1" s="1870"/>
      <c r="NCA1" s="1870"/>
      <c r="NCB1" s="1870"/>
      <c r="NCC1" s="1870"/>
      <c r="NCD1" s="1870"/>
      <c r="NCE1" s="1870"/>
      <c r="NCF1" s="1870"/>
      <c r="NCG1" s="1870"/>
      <c r="NCH1" s="1870"/>
      <c r="NCI1" s="1870"/>
      <c r="NCJ1" s="1870"/>
      <c r="NCK1" s="1870"/>
      <c r="NCL1" s="1870"/>
      <c r="NCM1" s="1870"/>
      <c r="NCN1" s="1870"/>
      <c r="NCO1" s="1870"/>
      <c r="NCP1" s="1870"/>
      <c r="NCQ1" s="1870"/>
      <c r="NCR1" s="1870"/>
      <c r="NCS1" s="1870"/>
      <c r="NCT1" s="1870"/>
      <c r="NCU1" s="1870"/>
      <c r="NCV1" s="1870"/>
      <c r="NCW1" s="1870"/>
      <c r="NCX1" s="1870"/>
      <c r="NCY1" s="1870"/>
      <c r="NCZ1" s="1870"/>
      <c r="NDA1" s="1870"/>
      <c r="NDB1" s="1870"/>
      <c r="NDC1" s="1870"/>
      <c r="NDD1" s="1870"/>
      <c r="NDE1" s="1870"/>
      <c r="NDF1" s="1870"/>
      <c r="NDG1" s="1870"/>
      <c r="NDH1" s="1870"/>
      <c r="NDI1" s="1870"/>
      <c r="NDJ1" s="1870"/>
      <c r="NDK1" s="1870"/>
      <c r="NDL1" s="1870"/>
      <c r="NDM1" s="1870"/>
      <c r="NDN1" s="1870"/>
      <c r="NDO1" s="1870"/>
      <c r="NDP1" s="1870"/>
      <c r="NDQ1" s="1870"/>
      <c r="NDR1" s="1870"/>
      <c r="NDS1" s="1870"/>
      <c r="NDT1" s="1870"/>
      <c r="NDU1" s="1870"/>
      <c r="NDV1" s="1870"/>
      <c r="NDW1" s="1870"/>
      <c r="NDX1" s="1870"/>
      <c r="NDY1" s="1870"/>
      <c r="NDZ1" s="1870"/>
      <c r="NEA1" s="1870"/>
      <c r="NEB1" s="1870"/>
      <c r="NEC1" s="1870"/>
      <c r="NED1" s="1870"/>
      <c r="NEE1" s="1870"/>
      <c r="NEF1" s="1870"/>
      <c r="NEG1" s="1870"/>
      <c r="NEH1" s="1870"/>
      <c r="NEI1" s="1870"/>
      <c r="NEJ1" s="1870"/>
      <c r="NEK1" s="1870"/>
      <c r="NEL1" s="1870"/>
      <c r="NEM1" s="1870"/>
      <c r="NEN1" s="1870"/>
      <c r="NEO1" s="1870"/>
      <c r="NEP1" s="1870"/>
      <c r="NEQ1" s="1870"/>
      <c r="NER1" s="1870"/>
      <c r="NES1" s="1870"/>
      <c r="NET1" s="1870"/>
      <c r="NEU1" s="1870"/>
      <c r="NEV1" s="1870"/>
      <c r="NEW1" s="1870"/>
      <c r="NEX1" s="1870"/>
      <c r="NEY1" s="1870"/>
      <c r="NEZ1" s="1870"/>
      <c r="NFA1" s="1870"/>
      <c r="NFB1" s="1870"/>
      <c r="NFC1" s="1870"/>
      <c r="NFD1" s="1870"/>
      <c r="NFE1" s="1870"/>
      <c r="NFF1" s="1870"/>
      <c r="NFG1" s="1870"/>
      <c r="NFH1" s="1870"/>
      <c r="NFI1" s="1870"/>
      <c r="NFJ1" s="1870"/>
      <c r="NFK1" s="1870"/>
      <c r="NFL1" s="1870"/>
      <c r="NFM1" s="1870"/>
      <c r="NFN1" s="1870"/>
      <c r="NFO1" s="1870"/>
      <c r="NFP1" s="1870"/>
      <c r="NFQ1" s="1870"/>
      <c r="NFR1" s="1870"/>
      <c r="NFS1" s="1870"/>
      <c r="NFT1" s="1870"/>
      <c r="NFU1" s="1870"/>
      <c r="NFV1" s="1870"/>
      <c r="NFW1" s="1870"/>
      <c r="NFX1" s="1870"/>
      <c r="NFY1" s="1870"/>
      <c r="NFZ1" s="1870"/>
      <c r="NGA1" s="1870"/>
      <c r="NGB1" s="1870"/>
      <c r="NGC1" s="1870"/>
      <c r="NGD1" s="1870"/>
      <c r="NGE1" s="1870"/>
      <c r="NGF1" s="1870"/>
      <c r="NGG1" s="1870"/>
      <c r="NGH1" s="1870"/>
      <c r="NGI1" s="1870"/>
      <c r="NGJ1" s="1870"/>
      <c r="NGK1" s="1870"/>
      <c r="NGL1" s="1870"/>
      <c r="NGM1" s="1870"/>
      <c r="NGN1" s="1870"/>
      <c r="NGO1" s="1870"/>
      <c r="NGP1" s="1870"/>
      <c r="NGQ1" s="1870"/>
      <c r="NGR1" s="1870"/>
      <c r="NGS1" s="1870"/>
      <c r="NGT1" s="1870"/>
      <c r="NGU1" s="1870"/>
      <c r="NGV1" s="1870"/>
      <c r="NGW1" s="1870"/>
      <c r="NGX1" s="1870"/>
      <c r="NGY1" s="1870"/>
      <c r="NGZ1" s="1870"/>
      <c r="NHA1" s="1870"/>
      <c r="NHB1" s="1870"/>
      <c r="NHC1" s="1870"/>
      <c r="NHD1" s="1870"/>
      <c r="NHE1" s="1870"/>
      <c r="NHF1" s="1870"/>
      <c r="NHG1" s="1870"/>
      <c r="NHH1" s="1870"/>
      <c r="NHI1" s="1870"/>
      <c r="NHJ1" s="1870"/>
      <c r="NHK1" s="1870"/>
      <c r="NHL1" s="1870"/>
      <c r="NHM1" s="1870"/>
      <c r="NHN1" s="1870"/>
      <c r="NHO1" s="1870"/>
      <c r="NHP1" s="1870"/>
      <c r="NHQ1" s="1870"/>
      <c r="NHR1" s="1870"/>
      <c r="NHS1" s="1870"/>
      <c r="NHT1" s="1870"/>
      <c r="NHU1" s="1870"/>
      <c r="NHV1" s="1870"/>
      <c r="NHW1" s="1870"/>
      <c r="NHX1" s="1870"/>
      <c r="NHY1" s="1870"/>
      <c r="NHZ1" s="1870"/>
      <c r="NIA1" s="1870"/>
      <c r="NIB1" s="1870"/>
      <c r="NIC1" s="1870"/>
      <c r="NID1" s="1870"/>
      <c r="NIE1" s="1870"/>
      <c r="NIF1" s="1870"/>
      <c r="NIG1" s="1870"/>
      <c r="NIH1" s="1870"/>
      <c r="NII1" s="1870"/>
      <c r="NIJ1" s="1870"/>
      <c r="NIK1" s="1870"/>
      <c r="NIL1" s="1870"/>
      <c r="NIM1" s="1870"/>
      <c r="NIN1" s="1870"/>
      <c r="NIO1" s="1870"/>
      <c r="NIP1" s="1870"/>
      <c r="NIQ1" s="1870"/>
      <c r="NIR1" s="1870"/>
      <c r="NIS1" s="1870"/>
      <c r="NIT1" s="1870"/>
      <c r="NIU1" s="1870"/>
      <c r="NIV1" s="1870"/>
      <c r="NIW1" s="1870"/>
      <c r="NIX1" s="1870"/>
      <c r="NIY1" s="1870"/>
      <c r="NIZ1" s="1870"/>
      <c r="NJA1" s="1870"/>
      <c r="NJB1" s="1870"/>
      <c r="NJC1" s="1870"/>
      <c r="NJD1" s="1870"/>
      <c r="NJE1" s="1870"/>
      <c r="NJF1" s="1870"/>
      <c r="NJG1" s="1870"/>
      <c r="NJH1" s="1870"/>
      <c r="NJI1" s="1870"/>
      <c r="NJJ1" s="1870"/>
      <c r="NJK1" s="1870"/>
      <c r="NJL1" s="1870"/>
      <c r="NJM1" s="1870"/>
      <c r="NJN1" s="1870"/>
      <c r="NJO1" s="1870"/>
      <c r="NJP1" s="1870"/>
      <c r="NJQ1" s="1870"/>
      <c r="NJR1" s="1870"/>
      <c r="NJS1" s="1870"/>
      <c r="NJT1" s="1870"/>
      <c r="NJU1" s="1870"/>
      <c r="NJV1" s="1870"/>
      <c r="NJW1" s="1870"/>
      <c r="NJX1" s="1870"/>
      <c r="NJY1" s="1870"/>
      <c r="NJZ1" s="1870"/>
      <c r="NKA1" s="1870"/>
      <c r="NKB1" s="1870"/>
      <c r="NKC1" s="1870"/>
      <c r="NKD1" s="1870"/>
      <c r="NKE1" s="1870"/>
      <c r="NKF1" s="1870"/>
      <c r="NKG1" s="1870"/>
      <c r="NKH1" s="1870"/>
      <c r="NKI1" s="1870"/>
      <c r="NKJ1" s="1870"/>
      <c r="NKK1" s="1870"/>
      <c r="NKL1" s="1870"/>
      <c r="NKM1" s="1870"/>
      <c r="NKN1" s="1870"/>
      <c r="NKO1" s="1870"/>
      <c r="NKP1" s="1870"/>
      <c r="NKQ1" s="1870"/>
      <c r="NKR1" s="1870"/>
      <c r="NKS1" s="1870"/>
      <c r="NKT1" s="1870"/>
      <c r="NKU1" s="1870"/>
      <c r="NKV1" s="1870"/>
      <c r="NKW1" s="1870"/>
      <c r="NKX1" s="1870"/>
      <c r="NKY1" s="1870"/>
      <c r="NKZ1" s="1870"/>
      <c r="NLA1" s="1870"/>
      <c r="NLB1" s="1870"/>
      <c r="NLC1" s="1870"/>
      <c r="NLD1" s="1870"/>
      <c r="NLE1" s="1870"/>
      <c r="NLF1" s="1870"/>
      <c r="NLG1" s="1870"/>
      <c r="NLH1" s="1870"/>
      <c r="NLI1" s="1870"/>
      <c r="NLJ1" s="1870"/>
      <c r="NLK1" s="1870"/>
      <c r="NLL1" s="1870"/>
      <c r="NLM1" s="1870"/>
      <c r="NLN1" s="1870"/>
      <c r="NLO1" s="1870"/>
      <c r="NLP1" s="1870"/>
      <c r="NLQ1" s="1870"/>
      <c r="NLR1" s="1870"/>
      <c r="NLS1" s="1870"/>
      <c r="NLT1" s="1870"/>
      <c r="NLU1" s="1870"/>
      <c r="NLV1" s="1870"/>
      <c r="NLW1" s="1870"/>
      <c r="NLX1" s="1870"/>
      <c r="NLY1" s="1870"/>
      <c r="NLZ1" s="1870"/>
      <c r="NMA1" s="1870"/>
      <c r="NMB1" s="1870"/>
      <c r="NMC1" s="1870"/>
      <c r="NMD1" s="1870"/>
      <c r="NME1" s="1870"/>
      <c r="NMF1" s="1870"/>
      <c r="NMG1" s="1870"/>
      <c r="NMH1" s="1870"/>
      <c r="NMI1" s="1870"/>
      <c r="NMJ1" s="1870"/>
      <c r="NMK1" s="1870"/>
      <c r="NML1" s="1870"/>
      <c r="NMM1" s="1870"/>
      <c r="NMN1" s="1870"/>
      <c r="NMO1" s="1870"/>
      <c r="NMP1" s="1870"/>
      <c r="NMQ1" s="1870"/>
      <c r="NMR1" s="1870"/>
      <c r="NMS1" s="1870"/>
      <c r="NMT1" s="1870"/>
      <c r="NMU1" s="1870"/>
      <c r="NMV1" s="1870"/>
      <c r="NMW1" s="1870"/>
      <c r="NMX1" s="1870"/>
      <c r="NMY1" s="1870"/>
      <c r="NMZ1" s="1870"/>
      <c r="NNA1" s="1870"/>
      <c r="NNB1" s="1870"/>
      <c r="NNC1" s="1870"/>
      <c r="NND1" s="1870"/>
      <c r="NNE1" s="1870"/>
      <c r="NNF1" s="1870"/>
      <c r="NNG1" s="1870"/>
      <c r="NNH1" s="1870"/>
      <c r="NNI1" s="1870"/>
      <c r="NNJ1" s="1870"/>
      <c r="NNK1" s="1870"/>
      <c r="NNL1" s="1870"/>
      <c r="NNM1" s="1870"/>
      <c r="NNN1" s="1870"/>
      <c r="NNO1" s="1870"/>
      <c r="NNP1" s="1870"/>
      <c r="NNQ1" s="1870"/>
      <c r="NNR1" s="1870"/>
      <c r="NNS1" s="1870"/>
      <c r="NNT1" s="1870"/>
      <c r="NNU1" s="1870"/>
      <c r="NNV1" s="1870"/>
      <c r="NNW1" s="1870"/>
      <c r="NNX1" s="1870"/>
      <c r="NNY1" s="1870"/>
      <c r="NNZ1" s="1870"/>
      <c r="NOA1" s="1870"/>
      <c r="NOB1" s="1870"/>
      <c r="NOC1" s="1870"/>
      <c r="NOD1" s="1870"/>
      <c r="NOE1" s="1870"/>
      <c r="NOF1" s="1870"/>
      <c r="NOG1" s="1870"/>
      <c r="NOH1" s="1870"/>
      <c r="NOI1" s="1870"/>
      <c r="NOJ1" s="1870"/>
      <c r="NOK1" s="1870"/>
      <c r="NOL1" s="1870"/>
      <c r="NOM1" s="1870"/>
      <c r="NON1" s="1870"/>
      <c r="NOO1" s="1870"/>
      <c r="NOP1" s="1870"/>
      <c r="NOQ1" s="1870"/>
      <c r="NOR1" s="1870"/>
      <c r="NOS1" s="1870"/>
      <c r="NOT1" s="1870"/>
      <c r="NOU1" s="1870"/>
      <c r="NOV1" s="1870"/>
      <c r="NOW1" s="1870"/>
      <c r="NOX1" s="1870"/>
      <c r="NOY1" s="1870"/>
      <c r="NOZ1" s="1870"/>
      <c r="NPA1" s="1870"/>
      <c r="NPB1" s="1870"/>
      <c r="NPC1" s="1870"/>
      <c r="NPD1" s="1870"/>
      <c r="NPE1" s="1870"/>
      <c r="NPF1" s="1870"/>
      <c r="NPG1" s="1870"/>
      <c r="NPH1" s="1870"/>
      <c r="NPI1" s="1870"/>
      <c r="NPJ1" s="1870"/>
      <c r="NPK1" s="1870"/>
      <c r="NPL1" s="1870"/>
      <c r="NPM1" s="1870"/>
      <c r="NPN1" s="1870"/>
      <c r="NPO1" s="1870"/>
      <c r="NPP1" s="1870"/>
      <c r="NPQ1" s="1870"/>
      <c r="NPR1" s="1870"/>
      <c r="NPS1" s="1870"/>
      <c r="NPT1" s="1870"/>
      <c r="NPU1" s="1870"/>
      <c r="NPV1" s="1870"/>
      <c r="NPW1" s="1870"/>
      <c r="NPX1" s="1870"/>
      <c r="NPY1" s="1870"/>
      <c r="NPZ1" s="1870"/>
      <c r="NQA1" s="1870"/>
      <c r="NQB1" s="1870"/>
      <c r="NQC1" s="1870"/>
      <c r="NQD1" s="1870"/>
      <c r="NQE1" s="1870"/>
      <c r="NQF1" s="1870"/>
      <c r="NQG1" s="1870"/>
      <c r="NQH1" s="1870"/>
      <c r="NQI1" s="1870"/>
      <c r="NQJ1" s="1870"/>
      <c r="NQK1" s="1870"/>
      <c r="NQL1" s="1870"/>
      <c r="NQM1" s="1870"/>
      <c r="NQN1" s="1870"/>
      <c r="NQO1" s="1870"/>
      <c r="NQP1" s="1870"/>
      <c r="NQQ1" s="1870"/>
      <c r="NQR1" s="1870"/>
      <c r="NQS1" s="1870"/>
      <c r="NQT1" s="1870"/>
      <c r="NQU1" s="1870"/>
      <c r="NQV1" s="1870"/>
      <c r="NQW1" s="1870"/>
      <c r="NQX1" s="1870"/>
      <c r="NQY1" s="1870"/>
      <c r="NQZ1" s="1870"/>
      <c r="NRA1" s="1870"/>
      <c r="NRB1" s="1870"/>
      <c r="NRC1" s="1870"/>
      <c r="NRD1" s="1870"/>
      <c r="NRE1" s="1870"/>
      <c r="NRF1" s="1870"/>
      <c r="NRG1" s="1870"/>
      <c r="NRH1" s="1870"/>
      <c r="NRI1" s="1870"/>
      <c r="NRJ1" s="1870"/>
      <c r="NRK1" s="1870"/>
      <c r="NRL1" s="1870"/>
      <c r="NRM1" s="1870"/>
      <c r="NRN1" s="1870"/>
      <c r="NRO1" s="1870"/>
      <c r="NRP1" s="1870"/>
      <c r="NRQ1" s="1870"/>
      <c r="NRR1" s="1870"/>
      <c r="NRS1" s="1870"/>
      <c r="NRT1" s="1870"/>
      <c r="NRU1" s="1870"/>
      <c r="NRV1" s="1870"/>
      <c r="NRW1" s="1870"/>
      <c r="NRX1" s="1870"/>
      <c r="NRY1" s="1870"/>
      <c r="NRZ1" s="1870"/>
      <c r="NSA1" s="1870"/>
      <c r="NSB1" s="1870"/>
      <c r="NSC1" s="1870"/>
      <c r="NSD1" s="1870"/>
      <c r="NSE1" s="1870"/>
      <c r="NSF1" s="1870"/>
      <c r="NSG1" s="1870"/>
      <c r="NSH1" s="1870"/>
      <c r="NSI1" s="1870"/>
      <c r="NSJ1" s="1870"/>
      <c r="NSK1" s="1870"/>
      <c r="NSL1" s="1870"/>
      <c r="NSM1" s="1870"/>
      <c r="NSN1" s="1870"/>
      <c r="NSO1" s="1870"/>
      <c r="NSP1" s="1870"/>
      <c r="NSQ1" s="1870"/>
      <c r="NSR1" s="1870"/>
      <c r="NSS1" s="1870"/>
      <c r="NST1" s="1870"/>
      <c r="NSU1" s="1870"/>
      <c r="NSV1" s="1870"/>
      <c r="NSW1" s="1870"/>
      <c r="NSX1" s="1870"/>
      <c r="NSY1" s="1870"/>
      <c r="NSZ1" s="1870"/>
      <c r="NTA1" s="1870"/>
      <c r="NTB1" s="1870"/>
      <c r="NTC1" s="1870"/>
      <c r="NTD1" s="1870"/>
      <c r="NTE1" s="1870"/>
      <c r="NTF1" s="1870"/>
      <c r="NTG1" s="1870"/>
      <c r="NTH1" s="1870"/>
      <c r="NTI1" s="1870"/>
      <c r="NTJ1" s="1870"/>
      <c r="NTK1" s="1870"/>
      <c r="NTL1" s="1870"/>
      <c r="NTM1" s="1870"/>
      <c r="NTN1" s="1870"/>
      <c r="NTO1" s="1870"/>
      <c r="NTP1" s="1870"/>
      <c r="NTQ1" s="1870"/>
      <c r="NTR1" s="1870"/>
      <c r="NTS1" s="1870"/>
      <c r="NTT1" s="1870"/>
      <c r="NTU1" s="1870"/>
      <c r="NTV1" s="1870"/>
      <c r="NTW1" s="1870"/>
      <c r="NTX1" s="1870"/>
      <c r="NTY1" s="1870"/>
      <c r="NTZ1" s="1870"/>
      <c r="NUA1" s="1870"/>
      <c r="NUB1" s="1870"/>
      <c r="NUC1" s="1870"/>
      <c r="NUD1" s="1870"/>
      <c r="NUE1" s="1870"/>
      <c r="NUF1" s="1870"/>
      <c r="NUG1" s="1870"/>
      <c r="NUH1" s="1870"/>
      <c r="NUI1" s="1870"/>
      <c r="NUJ1" s="1870"/>
      <c r="NUK1" s="1870"/>
      <c r="NUL1" s="1870"/>
      <c r="NUM1" s="1870"/>
      <c r="NUN1" s="1870"/>
      <c r="NUO1" s="1870"/>
      <c r="NUP1" s="1870"/>
      <c r="NUQ1" s="1870"/>
      <c r="NUR1" s="1870"/>
      <c r="NUS1" s="1870"/>
      <c r="NUT1" s="1870"/>
      <c r="NUU1" s="1870"/>
      <c r="NUV1" s="1870"/>
      <c r="NUW1" s="1870"/>
      <c r="NUX1" s="1870"/>
      <c r="NUY1" s="1870"/>
      <c r="NUZ1" s="1870"/>
      <c r="NVA1" s="1870"/>
      <c r="NVB1" s="1870"/>
      <c r="NVC1" s="1870"/>
      <c r="NVD1" s="1870"/>
      <c r="NVE1" s="1870"/>
      <c r="NVF1" s="1870"/>
      <c r="NVG1" s="1870"/>
      <c r="NVH1" s="1870"/>
      <c r="NVI1" s="1870"/>
      <c r="NVJ1" s="1870"/>
      <c r="NVK1" s="1870"/>
      <c r="NVL1" s="1870"/>
      <c r="NVM1" s="1870"/>
      <c r="NVN1" s="1870"/>
      <c r="NVO1" s="1870"/>
      <c r="NVP1" s="1870"/>
      <c r="NVQ1" s="1870"/>
      <c r="NVR1" s="1870"/>
      <c r="NVS1" s="1870"/>
      <c r="NVT1" s="1870"/>
      <c r="NVU1" s="1870"/>
      <c r="NVV1" s="1870"/>
      <c r="NVW1" s="1870"/>
      <c r="NVX1" s="1870"/>
      <c r="NVY1" s="1870"/>
      <c r="NVZ1" s="1870"/>
      <c r="NWA1" s="1870"/>
      <c r="NWB1" s="1870"/>
      <c r="NWC1" s="1870"/>
      <c r="NWD1" s="1870"/>
      <c r="NWE1" s="1870"/>
      <c r="NWF1" s="1870"/>
      <c r="NWG1" s="1870"/>
      <c r="NWH1" s="1870"/>
      <c r="NWI1" s="1870"/>
      <c r="NWJ1" s="1870"/>
      <c r="NWK1" s="1870"/>
      <c r="NWL1" s="1870"/>
      <c r="NWM1" s="1870"/>
      <c r="NWN1" s="1870"/>
      <c r="NWO1" s="1870"/>
      <c r="NWP1" s="1870"/>
      <c r="NWQ1" s="1870"/>
      <c r="NWR1" s="1870"/>
      <c r="NWS1" s="1870"/>
      <c r="NWT1" s="1870"/>
      <c r="NWU1" s="1870"/>
      <c r="NWV1" s="1870"/>
      <c r="NWW1" s="1870"/>
      <c r="NWX1" s="1870"/>
      <c r="NWY1" s="1870"/>
      <c r="NWZ1" s="1870"/>
      <c r="NXA1" s="1870"/>
      <c r="NXB1" s="1870"/>
      <c r="NXC1" s="1870"/>
      <c r="NXD1" s="1870"/>
      <c r="NXE1" s="1870"/>
      <c r="NXF1" s="1870"/>
      <c r="NXG1" s="1870"/>
      <c r="NXH1" s="1870"/>
      <c r="NXI1" s="1870"/>
      <c r="NXJ1" s="1870"/>
      <c r="NXK1" s="1870"/>
      <c r="NXL1" s="1870"/>
      <c r="NXM1" s="1870"/>
      <c r="NXN1" s="1870"/>
      <c r="NXO1" s="1870"/>
      <c r="NXP1" s="1870"/>
      <c r="NXQ1" s="1870"/>
      <c r="NXR1" s="1870"/>
      <c r="NXS1" s="1870"/>
      <c r="NXT1" s="1870"/>
      <c r="NXU1" s="1870"/>
      <c r="NXV1" s="1870"/>
      <c r="NXW1" s="1870"/>
      <c r="NXX1" s="1870"/>
      <c r="NXY1" s="1870"/>
      <c r="NXZ1" s="1870"/>
      <c r="NYA1" s="1870"/>
      <c r="NYB1" s="1870"/>
      <c r="NYC1" s="1870"/>
      <c r="NYD1" s="1870"/>
      <c r="NYE1" s="1870"/>
      <c r="NYF1" s="1870"/>
      <c r="NYG1" s="1870"/>
      <c r="NYH1" s="1870"/>
      <c r="NYI1" s="1870"/>
      <c r="NYJ1" s="1870"/>
      <c r="NYK1" s="1870"/>
      <c r="NYL1" s="1870"/>
      <c r="NYM1" s="1870"/>
      <c r="NYN1" s="1870"/>
      <c r="NYO1" s="1870"/>
      <c r="NYP1" s="1870"/>
      <c r="NYQ1" s="1870"/>
      <c r="NYR1" s="1870"/>
      <c r="NYS1" s="1870"/>
      <c r="NYT1" s="1870"/>
      <c r="NYU1" s="1870"/>
      <c r="NYV1" s="1870"/>
      <c r="NYW1" s="1870"/>
      <c r="NYX1" s="1870"/>
      <c r="NYY1" s="1870"/>
      <c r="NYZ1" s="1870"/>
      <c r="NZA1" s="1870"/>
      <c r="NZB1" s="1870"/>
      <c r="NZC1" s="1870"/>
      <c r="NZD1" s="1870"/>
      <c r="NZE1" s="1870"/>
      <c r="NZF1" s="1870"/>
      <c r="NZG1" s="1870"/>
      <c r="NZH1" s="1870"/>
      <c r="NZI1" s="1870"/>
      <c r="NZJ1" s="1870"/>
      <c r="NZK1" s="1870"/>
      <c r="NZL1" s="1870"/>
      <c r="NZM1" s="1870"/>
      <c r="NZN1" s="1870"/>
      <c r="NZO1" s="1870"/>
      <c r="NZP1" s="1870"/>
      <c r="NZQ1" s="1870"/>
      <c r="NZR1" s="1870"/>
      <c r="NZS1" s="1870"/>
      <c r="NZT1" s="1870"/>
      <c r="NZU1" s="1870"/>
      <c r="NZV1" s="1870"/>
      <c r="NZW1" s="1870"/>
      <c r="NZX1" s="1870"/>
      <c r="NZY1" s="1870"/>
      <c r="NZZ1" s="1870"/>
      <c r="OAA1" s="1870"/>
      <c r="OAB1" s="1870"/>
      <c r="OAC1" s="1870"/>
      <c r="OAD1" s="1870"/>
      <c r="OAE1" s="1870"/>
      <c r="OAF1" s="1870"/>
      <c r="OAG1" s="1870"/>
      <c r="OAH1" s="1870"/>
      <c r="OAI1" s="1870"/>
      <c r="OAJ1" s="1870"/>
      <c r="OAK1" s="1870"/>
      <c r="OAL1" s="1870"/>
      <c r="OAM1" s="1870"/>
      <c r="OAN1" s="1870"/>
      <c r="OAO1" s="1870"/>
      <c r="OAP1" s="1870"/>
      <c r="OAQ1" s="1870"/>
      <c r="OAR1" s="1870"/>
      <c r="OAS1" s="1870"/>
      <c r="OAT1" s="1870"/>
      <c r="OAU1" s="1870"/>
      <c r="OAV1" s="1870"/>
      <c r="OAW1" s="1870"/>
      <c r="OAX1" s="1870"/>
      <c r="OAY1" s="1870"/>
      <c r="OAZ1" s="1870"/>
      <c r="OBA1" s="1870"/>
      <c r="OBB1" s="1870"/>
      <c r="OBC1" s="1870"/>
      <c r="OBD1" s="1870"/>
      <c r="OBE1" s="1870"/>
      <c r="OBF1" s="1870"/>
      <c r="OBG1" s="1870"/>
      <c r="OBH1" s="1870"/>
      <c r="OBI1" s="1870"/>
      <c r="OBJ1" s="1870"/>
      <c r="OBK1" s="1870"/>
      <c r="OBL1" s="1870"/>
      <c r="OBM1" s="1870"/>
      <c r="OBN1" s="1870"/>
      <c r="OBO1" s="1870"/>
      <c r="OBP1" s="1870"/>
      <c r="OBQ1" s="1870"/>
      <c r="OBR1" s="1870"/>
      <c r="OBS1" s="1870"/>
      <c r="OBT1" s="1870"/>
      <c r="OBU1" s="1870"/>
      <c r="OBV1" s="1870"/>
      <c r="OBW1" s="1870"/>
      <c r="OBX1" s="1870"/>
      <c r="OBY1" s="1870"/>
      <c r="OBZ1" s="1870"/>
      <c r="OCA1" s="1870"/>
      <c r="OCB1" s="1870"/>
      <c r="OCC1" s="1870"/>
      <c r="OCD1" s="1870"/>
      <c r="OCE1" s="1870"/>
      <c r="OCF1" s="1870"/>
      <c r="OCG1" s="1870"/>
      <c r="OCH1" s="1870"/>
      <c r="OCI1" s="1870"/>
      <c r="OCJ1" s="1870"/>
      <c r="OCK1" s="1870"/>
      <c r="OCL1" s="1870"/>
      <c r="OCM1" s="1870"/>
      <c r="OCN1" s="1870"/>
      <c r="OCO1" s="1870"/>
      <c r="OCP1" s="1870"/>
      <c r="OCQ1" s="1870"/>
      <c r="OCR1" s="1870"/>
      <c r="OCS1" s="1870"/>
      <c r="OCT1" s="1870"/>
      <c r="OCU1" s="1870"/>
      <c r="OCV1" s="1870"/>
      <c r="OCW1" s="1870"/>
      <c r="OCX1" s="1870"/>
      <c r="OCY1" s="1870"/>
      <c r="OCZ1" s="1870"/>
      <c r="ODA1" s="1870"/>
      <c r="ODB1" s="1870"/>
      <c r="ODC1" s="1870"/>
      <c r="ODD1" s="1870"/>
      <c r="ODE1" s="1870"/>
      <c r="ODF1" s="1870"/>
      <c r="ODG1" s="1870"/>
      <c r="ODH1" s="1870"/>
      <c r="ODI1" s="1870"/>
      <c r="ODJ1" s="1870"/>
      <c r="ODK1" s="1870"/>
      <c r="ODL1" s="1870"/>
      <c r="ODM1" s="1870"/>
      <c r="ODN1" s="1870"/>
      <c r="ODO1" s="1870"/>
      <c r="ODP1" s="1870"/>
      <c r="ODQ1" s="1870"/>
      <c r="ODR1" s="1870"/>
      <c r="ODS1" s="1870"/>
      <c r="ODT1" s="1870"/>
      <c r="ODU1" s="1870"/>
      <c r="ODV1" s="1870"/>
      <c r="ODW1" s="1870"/>
      <c r="ODX1" s="1870"/>
      <c r="ODY1" s="1870"/>
      <c r="ODZ1" s="1870"/>
      <c r="OEA1" s="1870"/>
      <c r="OEB1" s="1870"/>
      <c r="OEC1" s="1870"/>
      <c r="OED1" s="1870"/>
      <c r="OEE1" s="1870"/>
      <c r="OEF1" s="1870"/>
      <c r="OEG1" s="1870"/>
      <c r="OEH1" s="1870"/>
      <c r="OEI1" s="1870"/>
      <c r="OEJ1" s="1870"/>
      <c r="OEK1" s="1870"/>
      <c r="OEL1" s="1870"/>
      <c r="OEM1" s="1870"/>
      <c r="OEN1" s="1870"/>
      <c r="OEO1" s="1870"/>
      <c r="OEP1" s="1870"/>
      <c r="OEQ1" s="1870"/>
      <c r="OER1" s="1870"/>
      <c r="OES1" s="1870"/>
      <c r="OET1" s="1870"/>
      <c r="OEU1" s="1870"/>
      <c r="OEV1" s="1870"/>
      <c r="OEW1" s="1870"/>
      <c r="OEX1" s="1870"/>
      <c r="OEY1" s="1870"/>
      <c r="OEZ1" s="1870"/>
      <c r="OFA1" s="1870"/>
      <c r="OFB1" s="1870"/>
      <c r="OFC1" s="1870"/>
      <c r="OFD1" s="1870"/>
      <c r="OFE1" s="1870"/>
      <c r="OFF1" s="1870"/>
      <c r="OFG1" s="1870"/>
      <c r="OFH1" s="1870"/>
      <c r="OFI1" s="1870"/>
      <c r="OFJ1" s="1870"/>
      <c r="OFK1" s="1870"/>
      <c r="OFL1" s="1870"/>
      <c r="OFM1" s="1870"/>
      <c r="OFN1" s="1870"/>
      <c r="OFO1" s="1870"/>
      <c r="OFP1" s="1870"/>
      <c r="OFQ1" s="1870"/>
      <c r="OFR1" s="1870"/>
      <c r="OFS1" s="1870"/>
      <c r="OFT1" s="1870"/>
      <c r="OFU1" s="1870"/>
      <c r="OFV1" s="1870"/>
      <c r="OFW1" s="1870"/>
      <c r="OFX1" s="1870"/>
      <c r="OFY1" s="1870"/>
      <c r="OFZ1" s="1870"/>
      <c r="OGA1" s="1870"/>
      <c r="OGB1" s="1870"/>
      <c r="OGC1" s="1870"/>
      <c r="OGD1" s="1870"/>
      <c r="OGE1" s="1870"/>
      <c r="OGF1" s="1870"/>
      <c r="OGG1" s="1870"/>
      <c r="OGH1" s="1870"/>
      <c r="OGI1" s="1870"/>
      <c r="OGJ1" s="1870"/>
      <c r="OGK1" s="1870"/>
      <c r="OGL1" s="1870"/>
      <c r="OGM1" s="1870"/>
      <c r="OGN1" s="1870"/>
      <c r="OGO1" s="1870"/>
      <c r="OGP1" s="1870"/>
      <c r="OGQ1" s="1870"/>
      <c r="OGR1" s="1870"/>
      <c r="OGS1" s="1870"/>
      <c r="OGT1" s="1870"/>
      <c r="OGU1" s="1870"/>
      <c r="OGV1" s="1870"/>
      <c r="OGW1" s="1870"/>
      <c r="OGX1" s="1870"/>
      <c r="OGY1" s="1870"/>
      <c r="OGZ1" s="1870"/>
      <c r="OHA1" s="1870"/>
      <c r="OHB1" s="1870"/>
      <c r="OHC1" s="1870"/>
      <c r="OHD1" s="1870"/>
      <c r="OHE1" s="1870"/>
      <c r="OHF1" s="1870"/>
      <c r="OHG1" s="1870"/>
      <c r="OHH1" s="1870"/>
      <c r="OHI1" s="1870"/>
      <c r="OHJ1" s="1870"/>
      <c r="OHK1" s="1870"/>
      <c r="OHL1" s="1870"/>
      <c r="OHM1" s="1870"/>
      <c r="OHN1" s="1870"/>
      <c r="OHO1" s="1870"/>
      <c r="OHP1" s="1870"/>
      <c r="OHQ1" s="1870"/>
      <c r="OHR1" s="1870"/>
      <c r="OHS1" s="1870"/>
      <c r="OHT1" s="1870"/>
      <c r="OHU1" s="1870"/>
      <c r="OHV1" s="1870"/>
      <c r="OHW1" s="1870"/>
      <c r="OHX1" s="1870"/>
      <c r="OHY1" s="1870"/>
      <c r="OHZ1" s="1870"/>
      <c r="OIA1" s="1870"/>
      <c r="OIB1" s="1870"/>
      <c r="OIC1" s="1870"/>
      <c r="OID1" s="1870"/>
      <c r="OIE1" s="1870"/>
      <c r="OIF1" s="1870"/>
      <c r="OIG1" s="1870"/>
      <c r="OIH1" s="1870"/>
      <c r="OII1" s="1870"/>
      <c r="OIJ1" s="1870"/>
      <c r="OIK1" s="1870"/>
      <c r="OIL1" s="1870"/>
      <c r="OIM1" s="1870"/>
      <c r="OIN1" s="1870"/>
      <c r="OIO1" s="1870"/>
      <c r="OIP1" s="1870"/>
      <c r="OIQ1" s="1870"/>
      <c r="OIR1" s="1870"/>
      <c r="OIS1" s="1870"/>
      <c r="OIT1" s="1870"/>
      <c r="OIU1" s="1870"/>
      <c r="OIV1" s="1870"/>
      <c r="OIW1" s="1870"/>
      <c r="OIX1" s="1870"/>
      <c r="OIY1" s="1870"/>
      <c r="OIZ1" s="1870"/>
      <c r="OJA1" s="1870"/>
      <c r="OJB1" s="1870"/>
      <c r="OJC1" s="1870"/>
      <c r="OJD1" s="1870"/>
      <c r="OJE1" s="1870"/>
      <c r="OJF1" s="1870"/>
      <c r="OJG1" s="1870"/>
      <c r="OJH1" s="1870"/>
      <c r="OJI1" s="1870"/>
      <c r="OJJ1" s="1870"/>
      <c r="OJK1" s="1870"/>
      <c r="OJL1" s="1870"/>
      <c r="OJM1" s="1870"/>
      <c r="OJN1" s="1870"/>
      <c r="OJO1" s="1870"/>
      <c r="OJP1" s="1870"/>
      <c r="OJQ1" s="1870"/>
      <c r="OJR1" s="1870"/>
      <c r="OJS1" s="1870"/>
      <c r="OJT1" s="1870"/>
      <c r="OJU1" s="1870"/>
      <c r="OJV1" s="1870"/>
      <c r="OJW1" s="1870"/>
      <c r="OJX1" s="1870"/>
      <c r="OJY1" s="1870"/>
      <c r="OJZ1" s="1870"/>
      <c r="OKA1" s="1870"/>
      <c r="OKB1" s="1870"/>
      <c r="OKC1" s="1870"/>
      <c r="OKD1" s="1870"/>
      <c r="OKE1" s="1870"/>
      <c r="OKF1" s="1870"/>
      <c r="OKG1" s="1870"/>
      <c r="OKH1" s="1870"/>
      <c r="OKI1" s="1870"/>
      <c r="OKJ1" s="1870"/>
      <c r="OKK1" s="1870"/>
      <c r="OKL1" s="1870"/>
      <c r="OKM1" s="1870"/>
      <c r="OKN1" s="1870"/>
      <c r="OKO1" s="1870"/>
      <c r="OKP1" s="1870"/>
      <c r="OKQ1" s="1870"/>
      <c r="OKR1" s="1870"/>
      <c r="OKS1" s="1870"/>
      <c r="OKT1" s="1870"/>
      <c r="OKU1" s="1870"/>
      <c r="OKV1" s="1870"/>
      <c r="OKW1" s="1870"/>
      <c r="OKX1" s="1870"/>
      <c r="OKY1" s="1870"/>
      <c r="OKZ1" s="1870"/>
      <c r="OLA1" s="1870"/>
      <c r="OLB1" s="1870"/>
      <c r="OLC1" s="1870"/>
      <c r="OLD1" s="1870"/>
      <c r="OLE1" s="1870"/>
      <c r="OLF1" s="1870"/>
      <c r="OLG1" s="1870"/>
      <c r="OLH1" s="1870"/>
      <c r="OLI1" s="1870"/>
      <c r="OLJ1" s="1870"/>
      <c r="OLK1" s="1870"/>
      <c r="OLL1" s="1870"/>
      <c r="OLM1" s="1870"/>
      <c r="OLN1" s="1870"/>
      <c r="OLO1" s="1870"/>
      <c r="OLP1" s="1870"/>
      <c r="OLQ1" s="1870"/>
      <c r="OLR1" s="1870"/>
      <c r="OLS1" s="1870"/>
      <c r="OLT1" s="1870"/>
      <c r="OLU1" s="1870"/>
      <c r="OLV1" s="1870"/>
      <c r="OLW1" s="1870"/>
      <c r="OLX1" s="1870"/>
      <c r="OLY1" s="1870"/>
      <c r="OLZ1" s="1870"/>
      <c r="OMA1" s="1870"/>
      <c r="OMB1" s="1870"/>
      <c r="OMC1" s="1870"/>
      <c r="OMD1" s="1870"/>
      <c r="OME1" s="1870"/>
      <c r="OMF1" s="1870"/>
      <c r="OMG1" s="1870"/>
      <c r="OMH1" s="1870"/>
      <c r="OMI1" s="1870"/>
      <c r="OMJ1" s="1870"/>
      <c r="OMK1" s="1870"/>
      <c r="OML1" s="1870"/>
      <c r="OMM1" s="1870"/>
      <c r="OMN1" s="1870"/>
      <c r="OMO1" s="1870"/>
      <c r="OMP1" s="1870"/>
      <c r="OMQ1" s="1870"/>
      <c r="OMR1" s="1870"/>
      <c r="OMS1" s="1870"/>
      <c r="OMT1" s="1870"/>
      <c r="OMU1" s="1870"/>
      <c r="OMV1" s="1870"/>
      <c r="OMW1" s="1870"/>
      <c r="OMX1" s="1870"/>
      <c r="OMY1" s="1870"/>
      <c r="OMZ1" s="1870"/>
      <c r="ONA1" s="1870"/>
      <c r="ONB1" s="1870"/>
      <c r="ONC1" s="1870"/>
      <c r="OND1" s="1870"/>
      <c r="ONE1" s="1870"/>
      <c r="ONF1" s="1870"/>
      <c r="ONG1" s="1870"/>
      <c r="ONH1" s="1870"/>
      <c r="ONI1" s="1870"/>
      <c r="ONJ1" s="1870"/>
      <c r="ONK1" s="1870"/>
      <c r="ONL1" s="1870"/>
      <c r="ONM1" s="1870"/>
      <c r="ONN1" s="1870"/>
      <c r="ONO1" s="1870"/>
      <c r="ONP1" s="1870"/>
      <c r="ONQ1" s="1870"/>
      <c r="ONR1" s="1870"/>
      <c r="ONS1" s="1870"/>
      <c r="ONT1" s="1870"/>
      <c r="ONU1" s="1870"/>
      <c r="ONV1" s="1870"/>
      <c r="ONW1" s="1870"/>
      <c r="ONX1" s="1870"/>
      <c r="ONY1" s="1870"/>
      <c r="ONZ1" s="1870"/>
      <c r="OOA1" s="1870"/>
      <c r="OOB1" s="1870"/>
      <c r="OOC1" s="1870"/>
      <c r="OOD1" s="1870"/>
      <c r="OOE1" s="1870"/>
      <c r="OOF1" s="1870"/>
      <c r="OOG1" s="1870"/>
      <c r="OOH1" s="1870"/>
      <c r="OOI1" s="1870"/>
      <c r="OOJ1" s="1870"/>
      <c r="OOK1" s="1870"/>
      <c r="OOL1" s="1870"/>
      <c r="OOM1" s="1870"/>
      <c r="OON1" s="1870"/>
      <c r="OOO1" s="1870"/>
      <c r="OOP1" s="1870"/>
      <c r="OOQ1" s="1870"/>
      <c r="OOR1" s="1870"/>
      <c r="OOS1" s="1870"/>
      <c r="OOT1" s="1870"/>
      <c r="OOU1" s="1870"/>
      <c r="OOV1" s="1870"/>
      <c r="OOW1" s="1870"/>
      <c r="OOX1" s="1870"/>
      <c r="OOY1" s="1870"/>
      <c r="OOZ1" s="1870"/>
      <c r="OPA1" s="1870"/>
      <c r="OPB1" s="1870"/>
      <c r="OPC1" s="1870"/>
      <c r="OPD1" s="1870"/>
      <c r="OPE1" s="1870"/>
      <c r="OPF1" s="1870"/>
      <c r="OPG1" s="1870"/>
      <c r="OPH1" s="1870"/>
      <c r="OPI1" s="1870"/>
      <c r="OPJ1" s="1870"/>
      <c r="OPK1" s="1870"/>
      <c r="OPL1" s="1870"/>
      <c r="OPM1" s="1870"/>
      <c r="OPN1" s="1870"/>
      <c r="OPO1" s="1870"/>
      <c r="OPP1" s="1870"/>
      <c r="OPQ1" s="1870"/>
      <c r="OPR1" s="1870"/>
      <c r="OPS1" s="1870"/>
      <c r="OPT1" s="1870"/>
      <c r="OPU1" s="1870"/>
      <c r="OPV1" s="1870"/>
      <c r="OPW1" s="1870"/>
      <c r="OPX1" s="1870"/>
      <c r="OPY1" s="1870"/>
      <c r="OPZ1" s="1870"/>
      <c r="OQA1" s="1870"/>
      <c r="OQB1" s="1870"/>
      <c r="OQC1" s="1870"/>
      <c r="OQD1" s="1870"/>
      <c r="OQE1" s="1870"/>
      <c r="OQF1" s="1870"/>
      <c r="OQG1" s="1870"/>
      <c r="OQH1" s="1870"/>
      <c r="OQI1" s="1870"/>
      <c r="OQJ1" s="1870"/>
      <c r="OQK1" s="1870"/>
      <c r="OQL1" s="1870"/>
      <c r="OQM1" s="1870"/>
      <c r="OQN1" s="1870"/>
      <c r="OQO1" s="1870"/>
      <c r="OQP1" s="1870"/>
      <c r="OQQ1" s="1870"/>
      <c r="OQR1" s="1870"/>
      <c r="OQS1" s="1870"/>
      <c r="OQT1" s="1870"/>
      <c r="OQU1" s="1870"/>
      <c r="OQV1" s="1870"/>
      <c r="OQW1" s="1870"/>
      <c r="OQX1" s="1870"/>
      <c r="OQY1" s="1870"/>
      <c r="OQZ1" s="1870"/>
      <c r="ORA1" s="1870"/>
      <c r="ORB1" s="1870"/>
      <c r="ORC1" s="1870"/>
      <c r="ORD1" s="1870"/>
      <c r="ORE1" s="1870"/>
      <c r="ORF1" s="1870"/>
      <c r="ORG1" s="1870"/>
      <c r="ORH1" s="1870"/>
      <c r="ORI1" s="1870"/>
      <c r="ORJ1" s="1870"/>
      <c r="ORK1" s="1870"/>
      <c r="ORL1" s="1870"/>
      <c r="ORM1" s="1870"/>
      <c r="ORN1" s="1870"/>
      <c r="ORO1" s="1870"/>
      <c r="ORP1" s="1870"/>
      <c r="ORQ1" s="1870"/>
      <c r="ORR1" s="1870"/>
      <c r="ORS1" s="1870"/>
      <c r="ORT1" s="1870"/>
      <c r="ORU1" s="1870"/>
      <c r="ORV1" s="1870"/>
      <c r="ORW1" s="1870"/>
      <c r="ORX1" s="1870"/>
      <c r="ORY1" s="1870"/>
      <c r="ORZ1" s="1870"/>
      <c r="OSA1" s="1870"/>
      <c r="OSB1" s="1870"/>
      <c r="OSC1" s="1870"/>
      <c r="OSD1" s="1870"/>
      <c r="OSE1" s="1870"/>
      <c r="OSF1" s="1870"/>
      <c r="OSG1" s="1870"/>
      <c r="OSH1" s="1870"/>
      <c r="OSI1" s="1870"/>
      <c r="OSJ1" s="1870"/>
      <c r="OSK1" s="1870"/>
      <c r="OSL1" s="1870"/>
      <c r="OSM1" s="1870"/>
      <c r="OSN1" s="1870"/>
      <c r="OSO1" s="1870"/>
      <c r="OSP1" s="1870"/>
      <c r="OSQ1" s="1870"/>
      <c r="OSR1" s="1870"/>
      <c r="OSS1" s="1870"/>
      <c r="OST1" s="1870"/>
      <c r="OSU1" s="1870"/>
      <c r="OSV1" s="1870"/>
      <c r="OSW1" s="1870"/>
      <c r="OSX1" s="1870"/>
      <c r="OSY1" s="1870"/>
      <c r="OSZ1" s="1870"/>
      <c r="OTA1" s="1870"/>
      <c r="OTB1" s="1870"/>
      <c r="OTC1" s="1870"/>
      <c r="OTD1" s="1870"/>
      <c r="OTE1" s="1870"/>
      <c r="OTF1" s="1870"/>
      <c r="OTG1" s="1870"/>
      <c r="OTH1" s="1870"/>
      <c r="OTI1" s="1870"/>
      <c r="OTJ1" s="1870"/>
      <c r="OTK1" s="1870"/>
      <c r="OTL1" s="1870"/>
      <c r="OTM1" s="1870"/>
      <c r="OTN1" s="1870"/>
      <c r="OTO1" s="1870"/>
      <c r="OTP1" s="1870"/>
      <c r="OTQ1" s="1870"/>
      <c r="OTR1" s="1870"/>
      <c r="OTS1" s="1870"/>
      <c r="OTT1" s="1870"/>
      <c r="OTU1" s="1870"/>
      <c r="OTV1" s="1870"/>
      <c r="OTW1" s="1870"/>
      <c r="OTX1" s="1870"/>
      <c r="OTY1" s="1870"/>
      <c r="OTZ1" s="1870"/>
      <c r="OUA1" s="1870"/>
      <c r="OUB1" s="1870"/>
      <c r="OUC1" s="1870"/>
      <c r="OUD1" s="1870"/>
      <c r="OUE1" s="1870"/>
      <c r="OUF1" s="1870"/>
      <c r="OUG1" s="1870"/>
      <c r="OUH1" s="1870"/>
      <c r="OUI1" s="1870"/>
      <c r="OUJ1" s="1870"/>
      <c r="OUK1" s="1870"/>
      <c r="OUL1" s="1870"/>
      <c r="OUM1" s="1870"/>
      <c r="OUN1" s="1870"/>
      <c r="OUO1" s="1870"/>
      <c r="OUP1" s="1870"/>
      <c r="OUQ1" s="1870"/>
      <c r="OUR1" s="1870"/>
      <c r="OUS1" s="1870"/>
      <c r="OUT1" s="1870"/>
      <c r="OUU1" s="1870"/>
      <c r="OUV1" s="1870"/>
      <c r="OUW1" s="1870"/>
      <c r="OUX1" s="1870"/>
      <c r="OUY1" s="1870"/>
      <c r="OUZ1" s="1870"/>
      <c r="OVA1" s="1870"/>
      <c r="OVB1" s="1870"/>
      <c r="OVC1" s="1870"/>
      <c r="OVD1" s="1870"/>
      <c r="OVE1" s="1870"/>
      <c r="OVF1" s="1870"/>
      <c r="OVG1" s="1870"/>
      <c r="OVH1" s="1870"/>
      <c r="OVI1" s="1870"/>
      <c r="OVJ1" s="1870"/>
      <c r="OVK1" s="1870"/>
      <c r="OVL1" s="1870"/>
      <c r="OVM1" s="1870"/>
      <c r="OVN1" s="1870"/>
      <c r="OVO1" s="1870"/>
      <c r="OVP1" s="1870"/>
      <c r="OVQ1" s="1870"/>
      <c r="OVR1" s="1870"/>
      <c r="OVS1" s="1870"/>
      <c r="OVT1" s="1870"/>
      <c r="OVU1" s="1870"/>
      <c r="OVV1" s="1870"/>
      <c r="OVW1" s="1870"/>
      <c r="OVX1" s="1870"/>
      <c r="OVY1" s="1870"/>
      <c r="OVZ1" s="1870"/>
      <c r="OWA1" s="1870"/>
      <c r="OWB1" s="1870"/>
      <c r="OWC1" s="1870"/>
      <c r="OWD1" s="1870"/>
      <c r="OWE1" s="1870"/>
      <c r="OWF1" s="1870"/>
      <c r="OWG1" s="1870"/>
      <c r="OWH1" s="1870"/>
      <c r="OWI1" s="1870"/>
      <c r="OWJ1" s="1870"/>
      <c r="OWK1" s="1870"/>
      <c r="OWL1" s="1870"/>
      <c r="OWM1" s="1870"/>
      <c r="OWN1" s="1870"/>
      <c r="OWO1" s="1870"/>
      <c r="OWP1" s="1870"/>
      <c r="OWQ1" s="1870"/>
      <c r="OWR1" s="1870"/>
      <c r="OWS1" s="1870"/>
      <c r="OWT1" s="1870"/>
      <c r="OWU1" s="1870"/>
      <c r="OWV1" s="1870"/>
      <c r="OWW1" s="1870"/>
      <c r="OWX1" s="1870"/>
      <c r="OWY1" s="1870"/>
      <c r="OWZ1" s="1870"/>
      <c r="OXA1" s="1870"/>
      <c r="OXB1" s="1870"/>
      <c r="OXC1" s="1870"/>
      <c r="OXD1" s="1870"/>
      <c r="OXE1" s="1870"/>
      <c r="OXF1" s="1870"/>
      <c r="OXG1" s="1870"/>
      <c r="OXH1" s="1870"/>
      <c r="OXI1" s="1870"/>
      <c r="OXJ1" s="1870"/>
      <c r="OXK1" s="1870"/>
      <c r="OXL1" s="1870"/>
      <c r="OXM1" s="1870"/>
      <c r="OXN1" s="1870"/>
      <c r="OXO1" s="1870"/>
      <c r="OXP1" s="1870"/>
      <c r="OXQ1" s="1870"/>
      <c r="OXR1" s="1870"/>
      <c r="OXS1" s="1870"/>
      <c r="OXT1" s="1870"/>
      <c r="OXU1" s="1870"/>
      <c r="OXV1" s="1870"/>
      <c r="OXW1" s="1870"/>
      <c r="OXX1" s="1870"/>
      <c r="OXY1" s="1870"/>
      <c r="OXZ1" s="1870"/>
      <c r="OYA1" s="1870"/>
      <c r="OYB1" s="1870"/>
      <c r="OYC1" s="1870"/>
      <c r="OYD1" s="1870"/>
      <c r="OYE1" s="1870"/>
      <c r="OYF1" s="1870"/>
      <c r="OYG1" s="1870"/>
      <c r="OYH1" s="1870"/>
      <c r="OYI1" s="1870"/>
      <c r="OYJ1" s="1870"/>
      <c r="OYK1" s="1870"/>
      <c r="OYL1" s="1870"/>
      <c r="OYM1" s="1870"/>
      <c r="OYN1" s="1870"/>
      <c r="OYO1" s="1870"/>
      <c r="OYP1" s="1870"/>
      <c r="OYQ1" s="1870"/>
      <c r="OYR1" s="1870"/>
      <c r="OYS1" s="1870"/>
      <c r="OYT1" s="1870"/>
      <c r="OYU1" s="1870"/>
      <c r="OYV1" s="1870"/>
      <c r="OYW1" s="1870"/>
      <c r="OYX1" s="1870"/>
      <c r="OYY1" s="1870"/>
      <c r="OYZ1" s="1870"/>
      <c r="OZA1" s="1870"/>
      <c r="OZB1" s="1870"/>
      <c r="OZC1" s="1870"/>
      <c r="OZD1" s="1870"/>
      <c r="OZE1" s="1870"/>
      <c r="OZF1" s="1870"/>
      <c r="OZG1" s="1870"/>
      <c r="OZH1" s="1870"/>
      <c r="OZI1" s="1870"/>
      <c r="OZJ1" s="1870"/>
      <c r="OZK1" s="1870"/>
      <c r="OZL1" s="1870"/>
      <c r="OZM1" s="1870"/>
      <c r="OZN1" s="1870"/>
      <c r="OZO1" s="1870"/>
      <c r="OZP1" s="1870"/>
      <c r="OZQ1" s="1870"/>
      <c r="OZR1" s="1870"/>
      <c r="OZS1" s="1870"/>
      <c r="OZT1" s="1870"/>
      <c r="OZU1" s="1870"/>
      <c r="OZV1" s="1870"/>
      <c r="OZW1" s="1870"/>
      <c r="OZX1" s="1870"/>
      <c r="OZY1" s="1870"/>
      <c r="OZZ1" s="1870"/>
      <c r="PAA1" s="1870"/>
      <c r="PAB1" s="1870"/>
      <c r="PAC1" s="1870"/>
      <c r="PAD1" s="1870"/>
      <c r="PAE1" s="1870"/>
      <c r="PAF1" s="1870"/>
      <c r="PAG1" s="1870"/>
      <c r="PAH1" s="1870"/>
      <c r="PAI1" s="1870"/>
      <c r="PAJ1" s="1870"/>
      <c r="PAK1" s="1870"/>
      <c r="PAL1" s="1870"/>
      <c r="PAM1" s="1870"/>
      <c r="PAN1" s="1870"/>
      <c r="PAO1" s="1870"/>
      <c r="PAP1" s="1870"/>
      <c r="PAQ1" s="1870"/>
      <c r="PAR1" s="1870"/>
      <c r="PAS1" s="1870"/>
      <c r="PAT1" s="1870"/>
      <c r="PAU1" s="1870"/>
      <c r="PAV1" s="1870"/>
      <c r="PAW1" s="1870"/>
      <c r="PAX1" s="1870"/>
      <c r="PAY1" s="1870"/>
      <c r="PAZ1" s="1870"/>
      <c r="PBA1" s="1870"/>
      <c r="PBB1" s="1870"/>
      <c r="PBC1" s="1870"/>
      <c r="PBD1" s="1870"/>
      <c r="PBE1" s="1870"/>
      <c r="PBF1" s="1870"/>
      <c r="PBG1" s="1870"/>
      <c r="PBH1" s="1870"/>
      <c r="PBI1" s="1870"/>
      <c r="PBJ1" s="1870"/>
      <c r="PBK1" s="1870"/>
      <c r="PBL1" s="1870"/>
      <c r="PBM1" s="1870"/>
      <c r="PBN1" s="1870"/>
      <c r="PBO1" s="1870"/>
      <c r="PBP1" s="1870"/>
      <c r="PBQ1" s="1870"/>
      <c r="PBR1" s="1870"/>
      <c r="PBS1" s="1870"/>
      <c r="PBT1" s="1870"/>
      <c r="PBU1" s="1870"/>
      <c r="PBV1" s="1870"/>
      <c r="PBW1" s="1870"/>
      <c r="PBX1" s="1870"/>
      <c r="PBY1" s="1870"/>
      <c r="PBZ1" s="1870"/>
      <c r="PCA1" s="1870"/>
      <c r="PCB1" s="1870"/>
      <c r="PCC1" s="1870"/>
      <c r="PCD1" s="1870"/>
      <c r="PCE1" s="1870"/>
      <c r="PCF1" s="1870"/>
      <c r="PCG1" s="1870"/>
      <c r="PCH1" s="1870"/>
      <c r="PCI1" s="1870"/>
      <c r="PCJ1" s="1870"/>
      <c r="PCK1" s="1870"/>
      <c r="PCL1" s="1870"/>
      <c r="PCM1" s="1870"/>
      <c r="PCN1" s="1870"/>
      <c r="PCO1" s="1870"/>
      <c r="PCP1" s="1870"/>
      <c r="PCQ1" s="1870"/>
      <c r="PCR1" s="1870"/>
      <c r="PCS1" s="1870"/>
      <c r="PCT1" s="1870"/>
      <c r="PCU1" s="1870"/>
      <c r="PCV1" s="1870"/>
      <c r="PCW1" s="1870"/>
      <c r="PCX1" s="1870"/>
      <c r="PCY1" s="1870"/>
      <c r="PCZ1" s="1870"/>
      <c r="PDA1" s="1870"/>
      <c r="PDB1" s="1870"/>
      <c r="PDC1" s="1870"/>
      <c r="PDD1" s="1870"/>
      <c r="PDE1" s="1870"/>
      <c r="PDF1" s="1870"/>
      <c r="PDG1" s="1870"/>
      <c r="PDH1" s="1870"/>
      <c r="PDI1" s="1870"/>
      <c r="PDJ1" s="1870"/>
      <c r="PDK1" s="1870"/>
      <c r="PDL1" s="1870"/>
      <c r="PDM1" s="1870"/>
      <c r="PDN1" s="1870"/>
      <c r="PDO1" s="1870"/>
      <c r="PDP1" s="1870"/>
      <c r="PDQ1" s="1870"/>
      <c r="PDR1" s="1870"/>
      <c r="PDS1" s="1870"/>
      <c r="PDT1" s="1870"/>
      <c r="PDU1" s="1870"/>
      <c r="PDV1" s="1870"/>
      <c r="PDW1" s="1870"/>
      <c r="PDX1" s="1870"/>
      <c r="PDY1" s="1870"/>
      <c r="PDZ1" s="1870"/>
      <c r="PEA1" s="1870"/>
      <c r="PEB1" s="1870"/>
      <c r="PEC1" s="1870"/>
      <c r="PED1" s="1870"/>
      <c r="PEE1" s="1870"/>
      <c r="PEF1" s="1870"/>
      <c r="PEG1" s="1870"/>
      <c r="PEH1" s="1870"/>
      <c r="PEI1" s="1870"/>
      <c r="PEJ1" s="1870"/>
      <c r="PEK1" s="1870"/>
      <c r="PEL1" s="1870"/>
      <c r="PEM1" s="1870"/>
      <c r="PEN1" s="1870"/>
      <c r="PEO1" s="1870"/>
      <c r="PEP1" s="1870"/>
      <c r="PEQ1" s="1870"/>
      <c r="PER1" s="1870"/>
      <c r="PES1" s="1870"/>
      <c r="PET1" s="1870"/>
      <c r="PEU1" s="1870"/>
      <c r="PEV1" s="1870"/>
      <c r="PEW1" s="1870"/>
      <c r="PEX1" s="1870"/>
      <c r="PEY1" s="1870"/>
      <c r="PEZ1" s="1870"/>
      <c r="PFA1" s="1870"/>
      <c r="PFB1" s="1870"/>
      <c r="PFC1" s="1870"/>
      <c r="PFD1" s="1870"/>
      <c r="PFE1" s="1870"/>
      <c r="PFF1" s="1870"/>
      <c r="PFG1" s="1870"/>
      <c r="PFH1" s="1870"/>
      <c r="PFI1" s="1870"/>
      <c r="PFJ1" s="1870"/>
      <c r="PFK1" s="1870"/>
      <c r="PFL1" s="1870"/>
      <c r="PFM1" s="1870"/>
      <c r="PFN1" s="1870"/>
      <c r="PFO1" s="1870"/>
      <c r="PFP1" s="1870"/>
      <c r="PFQ1" s="1870"/>
      <c r="PFR1" s="1870"/>
      <c r="PFS1" s="1870"/>
      <c r="PFT1" s="1870"/>
      <c r="PFU1" s="1870"/>
      <c r="PFV1" s="1870"/>
      <c r="PFW1" s="1870"/>
      <c r="PFX1" s="1870"/>
      <c r="PFY1" s="1870"/>
      <c r="PFZ1" s="1870"/>
      <c r="PGA1" s="1870"/>
      <c r="PGB1" s="1870"/>
      <c r="PGC1" s="1870"/>
      <c r="PGD1" s="1870"/>
      <c r="PGE1" s="1870"/>
      <c r="PGF1" s="1870"/>
      <c r="PGG1" s="1870"/>
      <c r="PGH1" s="1870"/>
      <c r="PGI1" s="1870"/>
      <c r="PGJ1" s="1870"/>
      <c r="PGK1" s="1870"/>
      <c r="PGL1" s="1870"/>
      <c r="PGM1" s="1870"/>
      <c r="PGN1" s="1870"/>
      <c r="PGO1" s="1870"/>
      <c r="PGP1" s="1870"/>
      <c r="PGQ1" s="1870"/>
      <c r="PGR1" s="1870"/>
      <c r="PGS1" s="1870"/>
      <c r="PGT1" s="1870"/>
      <c r="PGU1" s="1870"/>
      <c r="PGV1" s="1870"/>
      <c r="PGW1" s="1870"/>
      <c r="PGX1" s="1870"/>
      <c r="PGY1" s="1870"/>
      <c r="PGZ1" s="1870"/>
      <c r="PHA1" s="1870"/>
      <c r="PHB1" s="1870"/>
      <c r="PHC1" s="1870"/>
      <c r="PHD1" s="1870"/>
      <c r="PHE1" s="1870"/>
      <c r="PHF1" s="1870"/>
      <c r="PHG1" s="1870"/>
      <c r="PHH1" s="1870"/>
      <c r="PHI1" s="1870"/>
      <c r="PHJ1" s="1870"/>
      <c r="PHK1" s="1870"/>
      <c r="PHL1" s="1870"/>
      <c r="PHM1" s="1870"/>
      <c r="PHN1" s="1870"/>
      <c r="PHO1" s="1870"/>
      <c r="PHP1" s="1870"/>
      <c r="PHQ1" s="1870"/>
      <c r="PHR1" s="1870"/>
      <c r="PHS1" s="1870"/>
      <c r="PHT1" s="1870"/>
      <c r="PHU1" s="1870"/>
      <c r="PHV1" s="1870"/>
      <c r="PHW1" s="1870"/>
      <c r="PHX1" s="1870"/>
      <c r="PHY1" s="1870"/>
      <c r="PHZ1" s="1870"/>
      <c r="PIA1" s="1870"/>
      <c r="PIB1" s="1870"/>
      <c r="PIC1" s="1870"/>
      <c r="PID1" s="1870"/>
      <c r="PIE1" s="1870"/>
      <c r="PIF1" s="1870"/>
      <c r="PIG1" s="1870"/>
      <c r="PIH1" s="1870"/>
      <c r="PII1" s="1870"/>
      <c r="PIJ1" s="1870"/>
      <c r="PIK1" s="1870"/>
      <c r="PIL1" s="1870"/>
      <c r="PIM1" s="1870"/>
      <c r="PIN1" s="1870"/>
      <c r="PIO1" s="1870"/>
      <c r="PIP1" s="1870"/>
      <c r="PIQ1" s="1870"/>
      <c r="PIR1" s="1870"/>
      <c r="PIS1" s="1870"/>
      <c r="PIT1" s="1870"/>
      <c r="PIU1" s="1870"/>
      <c r="PIV1" s="1870"/>
      <c r="PIW1" s="1870"/>
      <c r="PIX1" s="1870"/>
      <c r="PIY1" s="1870"/>
      <c r="PIZ1" s="1870"/>
      <c r="PJA1" s="1870"/>
      <c r="PJB1" s="1870"/>
      <c r="PJC1" s="1870"/>
      <c r="PJD1" s="1870"/>
      <c r="PJE1" s="1870"/>
      <c r="PJF1" s="1870"/>
      <c r="PJG1" s="1870"/>
      <c r="PJH1" s="1870"/>
      <c r="PJI1" s="1870"/>
      <c r="PJJ1" s="1870"/>
      <c r="PJK1" s="1870"/>
      <c r="PJL1" s="1870"/>
      <c r="PJM1" s="1870"/>
      <c r="PJN1" s="1870"/>
      <c r="PJO1" s="1870"/>
      <c r="PJP1" s="1870"/>
      <c r="PJQ1" s="1870"/>
      <c r="PJR1" s="1870"/>
      <c r="PJS1" s="1870"/>
      <c r="PJT1" s="1870"/>
      <c r="PJU1" s="1870"/>
      <c r="PJV1" s="1870"/>
      <c r="PJW1" s="1870"/>
      <c r="PJX1" s="1870"/>
      <c r="PJY1" s="1870"/>
      <c r="PJZ1" s="1870"/>
      <c r="PKA1" s="1870"/>
      <c r="PKB1" s="1870"/>
      <c r="PKC1" s="1870"/>
      <c r="PKD1" s="1870"/>
      <c r="PKE1" s="1870"/>
      <c r="PKF1" s="1870"/>
      <c r="PKG1" s="1870"/>
      <c r="PKH1" s="1870"/>
      <c r="PKI1" s="1870"/>
      <c r="PKJ1" s="1870"/>
      <c r="PKK1" s="1870"/>
      <c r="PKL1" s="1870"/>
      <c r="PKM1" s="1870"/>
      <c r="PKN1" s="1870"/>
      <c r="PKO1" s="1870"/>
      <c r="PKP1" s="1870"/>
      <c r="PKQ1" s="1870"/>
      <c r="PKR1" s="1870"/>
      <c r="PKS1" s="1870"/>
      <c r="PKT1" s="1870"/>
      <c r="PKU1" s="1870"/>
      <c r="PKV1" s="1870"/>
      <c r="PKW1" s="1870"/>
      <c r="PKX1" s="1870"/>
      <c r="PKY1" s="1870"/>
      <c r="PKZ1" s="1870"/>
      <c r="PLA1" s="1870"/>
      <c r="PLB1" s="1870"/>
      <c r="PLC1" s="1870"/>
      <c r="PLD1" s="1870"/>
      <c r="PLE1" s="1870"/>
      <c r="PLF1" s="1870"/>
      <c r="PLG1" s="1870"/>
      <c r="PLH1" s="1870"/>
      <c r="PLI1" s="1870"/>
      <c r="PLJ1" s="1870"/>
      <c r="PLK1" s="1870"/>
      <c r="PLL1" s="1870"/>
      <c r="PLM1" s="1870"/>
      <c r="PLN1" s="1870"/>
      <c r="PLO1" s="1870"/>
      <c r="PLP1" s="1870"/>
      <c r="PLQ1" s="1870"/>
      <c r="PLR1" s="1870"/>
      <c r="PLS1" s="1870"/>
      <c r="PLT1" s="1870"/>
      <c r="PLU1" s="1870"/>
      <c r="PLV1" s="1870"/>
      <c r="PLW1" s="1870"/>
      <c r="PLX1" s="1870"/>
      <c r="PLY1" s="1870"/>
      <c r="PLZ1" s="1870"/>
      <c r="PMA1" s="1870"/>
      <c r="PMB1" s="1870"/>
      <c r="PMC1" s="1870"/>
      <c r="PMD1" s="1870"/>
      <c r="PME1" s="1870"/>
      <c r="PMF1" s="1870"/>
      <c r="PMG1" s="1870"/>
      <c r="PMH1" s="1870"/>
      <c r="PMI1" s="1870"/>
      <c r="PMJ1" s="1870"/>
      <c r="PMK1" s="1870"/>
      <c r="PML1" s="1870"/>
      <c r="PMM1" s="1870"/>
      <c r="PMN1" s="1870"/>
      <c r="PMO1" s="1870"/>
      <c r="PMP1" s="1870"/>
      <c r="PMQ1" s="1870"/>
      <c r="PMR1" s="1870"/>
      <c r="PMS1" s="1870"/>
      <c r="PMT1" s="1870"/>
      <c r="PMU1" s="1870"/>
      <c r="PMV1" s="1870"/>
      <c r="PMW1" s="1870"/>
      <c r="PMX1" s="1870"/>
      <c r="PMY1" s="1870"/>
      <c r="PMZ1" s="1870"/>
      <c r="PNA1" s="1870"/>
      <c r="PNB1" s="1870"/>
      <c r="PNC1" s="1870"/>
      <c r="PND1" s="1870"/>
      <c r="PNE1" s="1870"/>
      <c r="PNF1" s="1870"/>
      <c r="PNG1" s="1870"/>
      <c r="PNH1" s="1870"/>
      <c r="PNI1" s="1870"/>
      <c r="PNJ1" s="1870"/>
      <c r="PNK1" s="1870"/>
      <c r="PNL1" s="1870"/>
      <c r="PNM1" s="1870"/>
      <c r="PNN1" s="1870"/>
      <c r="PNO1" s="1870"/>
      <c r="PNP1" s="1870"/>
      <c r="PNQ1" s="1870"/>
      <c r="PNR1" s="1870"/>
      <c r="PNS1" s="1870"/>
      <c r="PNT1" s="1870"/>
      <c r="PNU1" s="1870"/>
      <c r="PNV1" s="1870"/>
      <c r="PNW1" s="1870"/>
      <c r="PNX1" s="1870"/>
      <c r="PNY1" s="1870"/>
      <c r="PNZ1" s="1870"/>
      <c r="POA1" s="1870"/>
      <c r="POB1" s="1870"/>
      <c r="POC1" s="1870"/>
      <c r="POD1" s="1870"/>
      <c r="POE1" s="1870"/>
      <c r="POF1" s="1870"/>
      <c r="POG1" s="1870"/>
      <c r="POH1" s="1870"/>
      <c r="POI1" s="1870"/>
      <c r="POJ1" s="1870"/>
      <c r="POK1" s="1870"/>
      <c r="POL1" s="1870"/>
      <c r="POM1" s="1870"/>
      <c r="PON1" s="1870"/>
      <c r="POO1" s="1870"/>
      <c r="POP1" s="1870"/>
      <c r="POQ1" s="1870"/>
      <c r="POR1" s="1870"/>
      <c r="POS1" s="1870"/>
      <c r="POT1" s="1870"/>
      <c r="POU1" s="1870"/>
      <c r="POV1" s="1870"/>
      <c r="POW1" s="1870"/>
      <c r="POX1" s="1870"/>
      <c r="POY1" s="1870"/>
      <c r="POZ1" s="1870"/>
      <c r="PPA1" s="1870"/>
      <c r="PPB1" s="1870"/>
      <c r="PPC1" s="1870"/>
      <c r="PPD1" s="1870"/>
      <c r="PPE1" s="1870"/>
      <c r="PPF1" s="1870"/>
      <c r="PPG1" s="1870"/>
      <c r="PPH1" s="1870"/>
      <c r="PPI1" s="1870"/>
      <c r="PPJ1" s="1870"/>
      <c r="PPK1" s="1870"/>
      <c r="PPL1" s="1870"/>
      <c r="PPM1" s="1870"/>
      <c r="PPN1" s="1870"/>
      <c r="PPO1" s="1870"/>
      <c r="PPP1" s="1870"/>
      <c r="PPQ1" s="1870"/>
      <c r="PPR1" s="1870"/>
      <c r="PPS1" s="1870"/>
      <c r="PPT1" s="1870"/>
      <c r="PPU1" s="1870"/>
      <c r="PPV1" s="1870"/>
      <c r="PPW1" s="1870"/>
      <c r="PPX1" s="1870"/>
      <c r="PPY1" s="1870"/>
      <c r="PPZ1" s="1870"/>
      <c r="PQA1" s="1870"/>
      <c r="PQB1" s="1870"/>
      <c r="PQC1" s="1870"/>
      <c r="PQD1" s="1870"/>
      <c r="PQE1" s="1870"/>
      <c r="PQF1" s="1870"/>
      <c r="PQG1" s="1870"/>
      <c r="PQH1" s="1870"/>
      <c r="PQI1" s="1870"/>
      <c r="PQJ1" s="1870"/>
      <c r="PQK1" s="1870"/>
      <c r="PQL1" s="1870"/>
      <c r="PQM1" s="1870"/>
      <c r="PQN1" s="1870"/>
      <c r="PQO1" s="1870"/>
      <c r="PQP1" s="1870"/>
      <c r="PQQ1" s="1870"/>
      <c r="PQR1" s="1870"/>
      <c r="PQS1" s="1870"/>
      <c r="PQT1" s="1870"/>
      <c r="PQU1" s="1870"/>
      <c r="PQV1" s="1870"/>
      <c r="PQW1" s="1870"/>
      <c r="PQX1" s="1870"/>
      <c r="PQY1" s="1870"/>
      <c r="PQZ1" s="1870"/>
      <c r="PRA1" s="1870"/>
      <c r="PRB1" s="1870"/>
      <c r="PRC1" s="1870"/>
      <c r="PRD1" s="1870"/>
      <c r="PRE1" s="1870"/>
      <c r="PRF1" s="1870"/>
      <c r="PRG1" s="1870"/>
      <c r="PRH1" s="1870"/>
      <c r="PRI1" s="1870"/>
      <c r="PRJ1" s="1870"/>
      <c r="PRK1" s="1870"/>
      <c r="PRL1" s="1870"/>
      <c r="PRM1" s="1870"/>
      <c r="PRN1" s="1870"/>
      <c r="PRO1" s="1870"/>
      <c r="PRP1" s="1870"/>
      <c r="PRQ1" s="1870"/>
      <c r="PRR1" s="1870"/>
      <c r="PRS1" s="1870"/>
      <c r="PRT1" s="1870"/>
      <c r="PRU1" s="1870"/>
      <c r="PRV1" s="1870"/>
      <c r="PRW1" s="1870"/>
      <c r="PRX1" s="1870"/>
      <c r="PRY1" s="1870"/>
      <c r="PRZ1" s="1870"/>
      <c r="PSA1" s="1870"/>
      <c r="PSB1" s="1870"/>
      <c r="PSC1" s="1870"/>
      <c r="PSD1" s="1870"/>
      <c r="PSE1" s="1870"/>
      <c r="PSF1" s="1870"/>
      <c r="PSG1" s="1870"/>
      <c r="PSH1" s="1870"/>
      <c r="PSI1" s="1870"/>
      <c r="PSJ1" s="1870"/>
      <c r="PSK1" s="1870"/>
      <c r="PSL1" s="1870"/>
      <c r="PSM1" s="1870"/>
      <c r="PSN1" s="1870"/>
      <c r="PSO1" s="1870"/>
      <c r="PSP1" s="1870"/>
      <c r="PSQ1" s="1870"/>
      <c r="PSR1" s="1870"/>
      <c r="PSS1" s="1870"/>
      <c r="PST1" s="1870"/>
      <c r="PSU1" s="1870"/>
      <c r="PSV1" s="1870"/>
      <c r="PSW1" s="1870"/>
      <c r="PSX1" s="1870"/>
      <c r="PSY1" s="1870"/>
      <c r="PSZ1" s="1870"/>
      <c r="PTA1" s="1870"/>
      <c r="PTB1" s="1870"/>
      <c r="PTC1" s="1870"/>
      <c r="PTD1" s="1870"/>
      <c r="PTE1" s="1870"/>
      <c r="PTF1" s="1870"/>
      <c r="PTG1" s="1870"/>
      <c r="PTH1" s="1870"/>
      <c r="PTI1" s="1870"/>
      <c r="PTJ1" s="1870"/>
      <c r="PTK1" s="1870"/>
      <c r="PTL1" s="1870"/>
      <c r="PTM1" s="1870"/>
      <c r="PTN1" s="1870"/>
      <c r="PTO1" s="1870"/>
      <c r="PTP1" s="1870"/>
      <c r="PTQ1" s="1870"/>
      <c r="PTR1" s="1870"/>
      <c r="PTS1" s="1870"/>
      <c r="PTT1" s="1870"/>
      <c r="PTU1" s="1870"/>
      <c r="PTV1" s="1870"/>
      <c r="PTW1" s="1870"/>
      <c r="PTX1" s="1870"/>
      <c r="PTY1" s="1870"/>
      <c r="PTZ1" s="1870"/>
      <c r="PUA1" s="1870"/>
      <c r="PUB1" s="1870"/>
      <c r="PUC1" s="1870"/>
      <c r="PUD1" s="1870"/>
      <c r="PUE1" s="1870"/>
      <c r="PUF1" s="1870"/>
      <c r="PUG1" s="1870"/>
      <c r="PUH1" s="1870"/>
      <c r="PUI1" s="1870"/>
      <c r="PUJ1" s="1870"/>
      <c r="PUK1" s="1870"/>
      <c r="PUL1" s="1870"/>
      <c r="PUM1" s="1870"/>
      <c r="PUN1" s="1870"/>
      <c r="PUO1" s="1870"/>
      <c r="PUP1" s="1870"/>
      <c r="PUQ1" s="1870"/>
      <c r="PUR1" s="1870"/>
      <c r="PUS1" s="1870"/>
      <c r="PUT1" s="1870"/>
      <c r="PUU1" s="1870"/>
      <c r="PUV1" s="1870"/>
      <c r="PUW1" s="1870"/>
      <c r="PUX1" s="1870"/>
      <c r="PUY1" s="1870"/>
      <c r="PUZ1" s="1870"/>
      <c r="PVA1" s="1870"/>
      <c r="PVB1" s="1870"/>
      <c r="PVC1" s="1870"/>
      <c r="PVD1" s="1870"/>
      <c r="PVE1" s="1870"/>
      <c r="PVF1" s="1870"/>
      <c r="PVG1" s="1870"/>
      <c r="PVH1" s="1870"/>
      <c r="PVI1" s="1870"/>
      <c r="PVJ1" s="1870"/>
      <c r="PVK1" s="1870"/>
      <c r="PVL1" s="1870"/>
      <c r="PVM1" s="1870"/>
      <c r="PVN1" s="1870"/>
      <c r="PVO1" s="1870"/>
      <c r="PVP1" s="1870"/>
      <c r="PVQ1" s="1870"/>
      <c r="PVR1" s="1870"/>
      <c r="PVS1" s="1870"/>
      <c r="PVT1" s="1870"/>
      <c r="PVU1" s="1870"/>
      <c r="PVV1" s="1870"/>
      <c r="PVW1" s="1870"/>
      <c r="PVX1" s="1870"/>
      <c r="PVY1" s="1870"/>
      <c r="PVZ1" s="1870"/>
      <c r="PWA1" s="1870"/>
      <c r="PWB1" s="1870"/>
      <c r="PWC1" s="1870"/>
      <c r="PWD1" s="1870"/>
      <c r="PWE1" s="1870"/>
      <c r="PWF1" s="1870"/>
      <c r="PWG1" s="1870"/>
      <c r="PWH1" s="1870"/>
      <c r="PWI1" s="1870"/>
      <c r="PWJ1" s="1870"/>
      <c r="PWK1" s="1870"/>
      <c r="PWL1" s="1870"/>
      <c r="PWM1" s="1870"/>
      <c r="PWN1" s="1870"/>
      <c r="PWO1" s="1870"/>
      <c r="PWP1" s="1870"/>
      <c r="PWQ1" s="1870"/>
      <c r="PWR1" s="1870"/>
      <c r="PWS1" s="1870"/>
      <c r="PWT1" s="1870"/>
      <c r="PWU1" s="1870"/>
      <c r="PWV1" s="1870"/>
      <c r="PWW1" s="1870"/>
      <c r="PWX1" s="1870"/>
      <c r="PWY1" s="1870"/>
      <c r="PWZ1" s="1870"/>
      <c r="PXA1" s="1870"/>
      <c r="PXB1" s="1870"/>
      <c r="PXC1" s="1870"/>
      <c r="PXD1" s="1870"/>
      <c r="PXE1" s="1870"/>
      <c r="PXF1" s="1870"/>
      <c r="PXG1" s="1870"/>
      <c r="PXH1" s="1870"/>
      <c r="PXI1" s="1870"/>
      <c r="PXJ1" s="1870"/>
      <c r="PXK1" s="1870"/>
      <c r="PXL1" s="1870"/>
      <c r="PXM1" s="1870"/>
      <c r="PXN1" s="1870"/>
      <c r="PXO1" s="1870"/>
      <c r="PXP1" s="1870"/>
      <c r="PXQ1" s="1870"/>
      <c r="PXR1" s="1870"/>
      <c r="PXS1" s="1870"/>
      <c r="PXT1" s="1870"/>
      <c r="PXU1" s="1870"/>
      <c r="PXV1" s="1870"/>
      <c r="PXW1" s="1870"/>
      <c r="PXX1" s="1870"/>
      <c r="PXY1" s="1870"/>
      <c r="PXZ1" s="1870"/>
      <c r="PYA1" s="1870"/>
      <c r="PYB1" s="1870"/>
      <c r="PYC1" s="1870"/>
      <c r="PYD1" s="1870"/>
      <c r="PYE1" s="1870"/>
      <c r="PYF1" s="1870"/>
      <c r="PYG1" s="1870"/>
      <c r="PYH1" s="1870"/>
      <c r="PYI1" s="1870"/>
      <c r="PYJ1" s="1870"/>
      <c r="PYK1" s="1870"/>
      <c r="PYL1" s="1870"/>
      <c r="PYM1" s="1870"/>
      <c r="PYN1" s="1870"/>
      <c r="PYO1" s="1870"/>
      <c r="PYP1" s="1870"/>
      <c r="PYQ1" s="1870"/>
      <c r="PYR1" s="1870"/>
      <c r="PYS1" s="1870"/>
      <c r="PYT1" s="1870"/>
      <c r="PYU1" s="1870"/>
      <c r="PYV1" s="1870"/>
      <c r="PYW1" s="1870"/>
      <c r="PYX1" s="1870"/>
      <c r="PYY1" s="1870"/>
      <c r="PYZ1" s="1870"/>
      <c r="PZA1" s="1870"/>
      <c r="PZB1" s="1870"/>
      <c r="PZC1" s="1870"/>
      <c r="PZD1" s="1870"/>
      <c r="PZE1" s="1870"/>
      <c r="PZF1" s="1870"/>
      <c r="PZG1" s="1870"/>
      <c r="PZH1" s="1870"/>
      <c r="PZI1" s="1870"/>
      <c r="PZJ1" s="1870"/>
      <c r="PZK1" s="1870"/>
      <c r="PZL1" s="1870"/>
      <c r="PZM1" s="1870"/>
      <c r="PZN1" s="1870"/>
      <c r="PZO1" s="1870"/>
      <c r="PZP1" s="1870"/>
      <c r="PZQ1" s="1870"/>
      <c r="PZR1" s="1870"/>
      <c r="PZS1" s="1870"/>
      <c r="PZT1" s="1870"/>
      <c r="PZU1" s="1870"/>
      <c r="PZV1" s="1870"/>
      <c r="PZW1" s="1870"/>
      <c r="PZX1" s="1870"/>
      <c r="PZY1" s="1870"/>
      <c r="PZZ1" s="1870"/>
      <c r="QAA1" s="1870"/>
      <c r="QAB1" s="1870"/>
      <c r="QAC1" s="1870"/>
      <c r="QAD1" s="1870"/>
      <c r="QAE1" s="1870"/>
      <c r="QAF1" s="1870"/>
      <c r="QAG1" s="1870"/>
      <c r="QAH1" s="1870"/>
      <c r="QAI1" s="1870"/>
      <c r="QAJ1" s="1870"/>
      <c r="QAK1" s="1870"/>
      <c r="QAL1" s="1870"/>
      <c r="QAM1" s="1870"/>
      <c r="QAN1" s="1870"/>
      <c r="QAO1" s="1870"/>
      <c r="QAP1" s="1870"/>
      <c r="QAQ1" s="1870"/>
      <c r="QAR1" s="1870"/>
      <c r="QAS1" s="1870"/>
      <c r="QAT1" s="1870"/>
      <c r="QAU1" s="1870"/>
      <c r="QAV1" s="1870"/>
      <c r="QAW1" s="1870"/>
      <c r="QAX1" s="1870"/>
      <c r="QAY1" s="1870"/>
      <c r="QAZ1" s="1870"/>
      <c r="QBA1" s="1870"/>
      <c r="QBB1" s="1870"/>
      <c r="QBC1" s="1870"/>
      <c r="QBD1" s="1870"/>
      <c r="QBE1" s="1870"/>
      <c r="QBF1" s="1870"/>
      <c r="QBG1" s="1870"/>
      <c r="QBH1" s="1870"/>
      <c r="QBI1" s="1870"/>
      <c r="QBJ1" s="1870"/>
      <c r="QBK1" s="1870"/>
      <c r="QBL1" s="1870"/>
      <c r="QBM1" s="1870"/>
      <c r="QBN1" s="1870"/>
      <c r="QBO1" s="1870"/>
      <c r="QBP1" s="1870"/>
      <c r="QBQ1" s="1870"/>
      <c r="QBR1" s="1870"/>
      <c r="QBS1" s="1870"/>
      <c r="QBT1" s="1870"/>
      <c r="QBU1" s="1870"/>
      <c r="QBV1" s="1870"/>
      <c r="QBW1" s="1870"/>
      <c r="QBX1" s="1870"/>
      <c r="QBY1" s="1870"/>
      <c r="QBZ1" s="1870"/>
      <c r="QCA1" s="1870"/>
      <c r="QCB1" s="1870"/>
      <c r="QCC1" s="1870"/>
      <c r="QCD1" s="1870"/>
      <c r="QCE1" s="1870"/>
      <c r="QCF1" s="1870"/>
      <c r="QCG1" s="1870"/>
      <c r="QCH1" s="1870"/>
      <c r="QCI1" s="1870"/>
      <c r="QCJ1" s="1870"/>
      <c r="QCK1" s="1870"/>
      <c r="QCL1" s="1870"/>
      <c r="QCM1" s="1870"/>
      <c r="QCN1" s="1870"/>
      <c r="QCO1" s="1870"/>
      <c r="QCP1" s="1870"/>
      <c r="QCQ1" s="1870"/>
      <c r="QCR1" s="1870"/>
      <c r="QCS1" s="1870"/>
      <c r="QCT1" s="1870"/>
      <c r="QCU1" s="1870"/>
      <c r="QCV1" s="1870"/>
      <c r="QCW1" s="1870"/>
      <c r="QCX1" s="1870"/>
      <c r="QCY1" s="1870"/>
      <c r="QCZ1" s="1870"/>
      <c r="QDA1" s="1870"/>
      <c r="QDB1" s="1870"/>
      <c r="QDC1" s="1870"/>
      <c r="QDD1" s="1870"/>
      <c r="QDE1" s="1870"/>
      <c r="QDF1" s="1870"/>
      <c r="QDG1" s="1870"/>
      <c r="QDH1" s="1870"/>
      <c r="QDI1" s="1870"/>
      <c r="QDJ1" s="1870"/>
      <c r="QDK1" s="1870"/>
      <c r="QDL1" s="1870"/>
      <c r="QDM1" s="1870"/>
      <c r="QDN1" s="1870"/>
      <c r="QDO1" s="1870"/>
      <c r="QDP1" s="1870"/>
      <c r="QDQ1" s="1870"/>
      <c r="QDR1" s="1870"/>
      <c r="QDS1" s="1870"/>
      <c r="QDT1" s="1870"/>
      <c r="QDU1" s="1870"/>
      <c r="QDV1" s="1870"/>
      <c r="QDW1" s="1870"/>
      <c r="QDX1" s="1870"/>
      <c r="QDY1" s="1870"/>
      <c r="QDZ1" s="1870"/>
      <c r="QEA1" s="1870"/>
      <c r="QEB1" s="1870"/>
      <c r="QEC1" s="1870"/>
      <c r="QED1" s="1870"/>
      <c r="QEE1" s="1870"/>
      <c r="QEF1" s="1870"/>
      <c r="QEG1" s="1870"/>
      <c r="QEH1" s="1870"/>
      <c r="QEI1" s="1870"/>
      <c r="QEJ1" s="1870"/>
      <c r="QEK1" s="1870"/>
      <c r="QEL1" s="1870"/>
      <c r="QEM1" s="1870"/>
      <c r="QEN1" s="1870"/>
      <c r="QEO1" s="1870"/>
      <c r="QEP1" s="1870"/>
      <c r="QEQ1" s="1870"/>
      <c r="QER1" s="1870"/>
      <c r="QES1" s="1870"/>
      <c r="QET1" s="1870"/>
      <c r="QEU1" s="1870"/>
      <c r="QEV1" s="1870"/>
      <c r="QEW1" s="1870"/>
      <c r="QEX1" s="1870"/>
      <c r="QEY1" s="1870"/>
      <c r="QEZ1" s="1870"/>
      <c r="QFA1" s="1870"/>
      <c r="QFB1" s="1870"/>
      <c r="QFC1" s="1870"/>
      <c r="QFD1" s="1870"/>
      <c r="QFE1" s="1870"/>
      <c r="QFF1" s="1870"/>
      <c r="QFG1" s="1870"/>
      <c r="QFH1" s="1870"/>
      <c r="QFI1" s="1870"/>
      <c r="QFJ1" s="1870"/>
      <c r="QFK1" s="1870"/>
      <c r="QFL1" s="1870"/>
      <c r="QFM1" s="1870"/>
      <c r="QFN1" s="1870"/>
      <c r="QFO1" s="1870"/>
      <c r="QFP1" s="1870"/>
      <c r="QFQ1" s="1870"/>
      <c r="QFR1" s="1870"/>
      <c r="QFS1" s="1870"/>
      <c r="QFT1" s="1870"/>
      <c r="QFU1" s="1870"/>
      <c r="QFV1" s="1870"/>
      <c r="QFW1" s="1870"/>
      <c r="QFX1" s="1870"/>
      <c r="QFY1" s="1870"/>
      <c r="QFZ1" s="1870"/>
      <c r="QGA1" s="1870"/>
      <c r="QGB1" s="1870"/>
      <c r="QGC1" s="1870"/>
      <c r="QGD1" s="1870"/>
      <c r="QGE1" s="1870"/>
      <c r="QGF1" s="1870"/>
      <c r="QGG1" s="1870"/>
      <c r="QGH1" s="1870"/>
      <c r="QGI1" s="1870"/>
      <c r="QGJ1" s="1870"/>
      <c r="QGK1" s="1870"/>
      <c r="QGL1" s="1870"/>
      <c r="QGM1" s="1870"/>
      <c r="QGN1" s="1870"/>
      <c r="QGO1" s="1870"/>
      <c r="QGP1" s="1870"/>
      <c r="QGQ1" s="1870"/>
      <c r="QGR1" s="1870"/>
      <c r="QGS1" s="1870"/>
      <c r="QGT1" s="1870"/>
      <c r="QGU1" s="1870"/>
      <c r="QGV1" s="1870"/>
      <c r="QGW1" s="1870"/>
      <c r="QGX1" s="1870"/>
      <c r="QGY1" s="1870"/>
      <c r="QGZ1" s="1870"/>
      <c r="QHA1" s="1870"/>
      <c r="QHB1" s="1870"/>
      <c r="QHC1" s="1870"/>
      <c r="QHD1" s="1870"/>
      <c r="QHE1" s="1870"/>
      <c r="QHF1" s="1870"/>
      <c r="QHG1" s="1870"/>
      <c r="QHH1" s="1870"/>
      <c r="QHI1" s="1870"/>
      <c r="QHJ1" s="1870"/>
      <c r="QHK1" s="1870"/>
      <c r="QHL1" s="1870"/>
      <c r="QHM1" s="1870"/>
      <c r="QHN1" s="1870"/>
      <c r="QHO1" s="1870"/>
      <c r="QHP1" s="1870"/>
      <c r="QHQ1" s="1870"/>
      <c r="QHR1" s="1870"/>
      <c r="QHS1" s="1870"/>
      <c r="QHT1" s="1870"/>
      <c r="QHU1" s="1870"/>
      <c r="QHV1" s="1870"/>
      <c r="QHW1" s="1870"/>
      <c r="QHX1" s="1870"/>
      <c r="QHY1" s="1870"/>
      <c r="QHZ1" s="1870"/>
      <c r="QIA1" s="1870"/>
      <c r="QIB1" s="1870"/>
      <c r="QIC1" s="1870"/>
      <c r="QID1" s="1870"/>
      <c r="QIE1" s="1870"/>
      <c r="QIF1" s="1870"/>
      <c r="QIG1" s="1870"/>
      <c r="QIH1" s="1870"/>
      <c r="QII1" s="1870"/>
      <c r="QIJ1" s="1870"/>
      <c r="QIK1" s="1870"/>
      <c r="QIL1" s="1870"/>
      <c r="QIM1" s="1870"/>
      <c r="QIN1" s="1870"/>
      <c r="QIO1" s="1870"/>
      <c r="QIP1" s="1870"/>
      <c r="QIQ1" s="1870"/>
      <c r="QIR1" s="1870"/>
      <c r="QIS1" s="1870"/>
      <c r="QIT1" s="1870"/>
      <c r="QIU1" s="1870"/>
      <c r="QIV1" s="1870"/>
      <c r="QIW1" s="1870"/>
      <c r="QIX1" s="1870"/>
      <c r="QIY1" s="1870"/>
      <c r="QIZ1" s="1870"/>
      <c r="QJA1" s="1870"/>
      <c r="QJB1" s="1870"/>
      <c r="QJC1" s="1870"/>
      <c r="QJD1" s="1870"/>
      <c r="QJE1" s="1870"/>
      <c r="QJF1" s="1870"/>
      <c r="QJG1" s="1870"/>
      <c r="QJH1" s="1870"/>
      <c r="QJI1" s="1870"/>
      <c r="QJJ1" s="1870"/>
      <c r="QJK1" s="1870"/>
      <c r="QJL1" s="1870"/>
      <c r="QJM1" s="1870"/>
      <c r="QJN1" s="1870"/>
      <c r="QJO1" s="1870"/>
      <c r="QJP1" s="1870"/>
      <c r="QJQ1" s="1870"/>
      <c r="QJR1" s="1870"/>
      <c r="QJS1" s="1870"/>
      <c r="QJT1" s="1870"/>
      <c r="QJU1" s="1870"/>
      <c r="QJV1" s="1870"/>
      <c r="QJW1" s="1870"/>
      <c r="QJX1" s="1870"/>
      <c r="QJY1" s="1870"/>
      <c r="QJZ1" s="1870"/>
      <c r="QKA1" s="1870"/>
      <c r="QKB1" s="1870"/>
      <c r="QKC1" s="1870"/>
      <c r="QKD1" s="1870"/>
      <c r="QKE1" s="1870"/>
      <c r="QKF1" s="1870"/>
      <c r="QKG1" s="1870"/>
      <c r="QKH1" s="1870"/>
      <c r="QKI1" s="1870"/>
      <c r="QKJ1" s="1870"/>
      <c r="QKK1" s="1870"/>
      <c r="QKL1" s="1870"/>
      <c r="QKM1" s="1870"/>
      <c r="QKN1" s="1870"/>
      <c r="QKO1" s="1870"/>
      <c r="QKP1" s="1870"/>
      <c r="QKQ1" s="1870"/>
      <c r="QKR1" s="1870"/>
      <c r="QKS1" s="1870"/>
      <c r="QKT1" s="1870"/>
      <c r="QKU1" s="1870"/>
      <c r="QKV1" s="1870"/>
      <c r="QKW1" s="1870"/>
      <c r="QKX1" s="1870"/>
      <c r="QKY1" s="1870"/>
      <c r="QKZ1" s="1870"/>
      <c r="QLA1" s="1870"/>
      <c r="QLB1" s="1870"/>
      <c r="QLC1" s="1870"/>
      <c r="QLD1" s="1870"/>
      <c r="QLE1" s="1870"/>
      <c r="QLF1" s="1870"/>
      <c r="QLG1" s="1870"/>
      <c r="QLH1" s="1870"/>
      <c r="QLI1" s="1870"/>
      <c r="QLJ1" s="1870"/>
      <c r="QLK1" s="1870"/>
      <c r="QLL1" s="1870"/>
      <c r="QLM1" s="1870"/>
      <c r="QLN1" s="1870"/>
      <c r="QLO1" s="1870"/>
      <c r="QLP1" s="1870"/>
      <c r="QLQ1" s="1870"/>
      <c r="QLR1" s="1870"/>
      <c r="QLS1" s="1870"/>
      <c r="QLT1" s="1870"/>
      <c r="QLU1" s="1870"/>
      <c r="QLV1" s="1870"/>
      <c r="QLW1" s="1870"/>
      <c r="QLX1" s="1870"/>
      <c r="QLY1" s="1870"/>
      <c r="QLZ1" s="1870"/>
      <c r="QMA1" s="1870"/>
      <c r="QMB1" s="1870"/>
      <c r="QMC1" s="1870"/>
      <c r="QMD1" s="1870"/>
      <c r="QME1" s="1870"/>
      <c r="QMF1" s="1870"/>
      <c r="QMG1" s="1870"/>
      <c r="QMH1" s="1870"/>
      <c r="QMI1" s="1870"/>
      <c r="QMJ1" s="1870"/>
      <c r="QMK1" s="1870"/>
      <c r="QML1" s="1870"/>
      <c r="QMM1" s="1870"/>
      <c r="QMN1" s="1870"/>
      <c r="QMO1" s="1870"/>
      <c r="QMP1" s="1870"/>
      <c r="QMQ1" s="1870"/>
      <c r="QMR1" s="1870"/>
      <c r="QMS1" s="1870"/>
      <c r="QMT1" s="1870"/>
      <c r="QMU1" s="1870"/>
      <c r="QMV1" s="1870"/>
      <c r="QMW1" s="1870"/>
      <c r="QMX1" s="1870"/>
      <c r="QMY1" s="1870"/>
      <c r="QMZ1" s="1870"/>
      <c r="QNA1" s="1870"/>
      <c r="QNB1" s="1870"/>
      <c r="QNC1" s="1870"/>
      <c r="QND1" s="1870"/>
      <c r="QNE1" s="1870"/>
      <c r="QNF1" s="1870"/>
      <c r="QNG1" s="1870"/>
      <c r="QNH1" s="1870"/>
      <c r="QNI1" s="1870"/>
      <c r="QNJ1" s="1870"/>
      <c r="QNK1" s="1870"/>
      <c r="QNL1" s="1870"/>
      <c r="QNM1" s="1870"/>
      <c r="QNN1" s="1870"/>
      <c r="QNO1" s="1870"/>
      <c r="QNP1" s="1870"/>
      <c r="QNQ1" s="1870"/>
      <c r="QNR1" s="1870"/>
      <c r="QNS1" s="1870"/>
      <c r="QNT1" s="1870"/>
      <c r="QNU1" s="1870"/>
      <c r="QNV1" s="1870"/>
      <c r="QNW1" s="1870"/>
      <c r="QNX1" s="1870"/>
      <c r="QNY1" s="1870"/>
      <c r="QNZ1" s="1870"/>
      <c r="QOA1" s="1870"/>
      <c r="QOB1" s="1870"/>
      <c r="QOC1" s="1870"/>
      <c r="QOD1" s="1870"/>
      <c r="QOE1" s="1870"/>
      <c r="QOF1" s="1870"/>
      <c r="QOG1" s="1870"/>
      <c r="QOH1" s="1870"/>
      <c r="QOI1" s="1870"/>
      <c r="QOJ1" s="1870"/>
      <c r="QOK1" s="1870"/>
      <c r="QOL1" s="1870"/>
      <c r="QOM1" s="1870"/>
      <c r="QON1" s="1870"/>
      <c r="QOO1" s="1870"/>
      <c r="QOP1" s="1870"/>
      <c r="QOQ1" s="1870"/>
      <c r="QOR1" s="1870"/>
      <c r="QOS1" s="1870"/>
      <c r="QOT1" s="1870"/>
      <c r="QOU1" s="1870"/>
      <c r="QOV1" s="1870"/>
      <c r="QOW1" s="1870"/>
      <c r="QOX1" s="1870"/>
      <c r="QOY1" s="1870"/>
      <c r="QOZ1" s="1870"/>
      <c r="QPA1" s="1870"/>
      <c r="QPB1" s="1870"/>
      <c r="QPC1" s="1870"/>
      <c r="QPD1" s="1870"/>
      <c r="QPE1" s="1870"/>
      <c r="QPF1" s="1870"/>
      <c r="QPG1" s="1870"/>
      <c r="QPH1" s="1870"/>
      <c r="QPI1" s="1870"/>
      <c r="QPJ1" s="1870"/>
      <c r="QPK1" s="1870"/>
      <c r="QPL1" s="1870"/>
      <c r="QPM1" s="1870"/>
      <c r="QPN1" s="1870"/>
      <c r="QPO1" s="1870"/>
      <c r="QPP1" s="1870"/>
      <c r="QPQ1" s="1870"/>
      <c r="QPR1" s="1870"/>
      <c r="QPS1" s="1870"/>
      <c r="QPT1" s="1870"/>
      <c r="QPU1" s="1870"/>
      <c r="QPV1" s="1870"/>
      <c r="QPW1" s="1870"/>
      <c r="QPX1" s="1870"/>
      <c r="QPY1" s="1870"/>
      <c r="QPZ1" s="1870"/>
      <c r="QQA1" s="1870"/>
      <c r="QQB1" s="1870"/>
      <c r="QQC1" s="1870"/>
      <c r="QQD1" s="1870"/>
      <c r="QQE1" s="1870"/>
      <c r="QQF1" s="1870"/>
      <c r="QQG1" s="1870"/>
      <c r="QQH1" s="1870"/>
      <c r="QQI1" s="1870"/>
      <c r="QQJ1" s="1870"/>
      <c r="QQK1" s="1870"/>
      <c r="QQL1" s="1870"/>
      <c r="QQM1" s="1870"/>
      <c r="QQN1" s="1870"/>
      <c r="QQO1" s="1870"/>
      <c r="QQP1" s="1870"/>
      <c r="QQQ1" s="1870"/>
      <c r="QQR1" s="1870"/>
      <c r="QQS1" s="1870"/>
      <c r="QQT1" s="1870"/>
      <c r="QQU1" s="1870"/>
      <c r="QQV1" s="1870"/>
      <c r="QQW1" s="1870"/>
      <c r="QQX1" s="1870"/>
      <c r="QQY1" s="1870"/>
      <c r="QQZ1" s="1870"/>
      <c r="QRA1" s="1870"/>
      <c r="QRB1" s="1870"/>
      <c r="QRC1" s="1870"/>
      <c r="QRD1" s="1870"/>
      <c r="QRE1" s="1870"/>
      <c r="QRF1" s="1870"/>
      <c r="QRG1" s="1870"/>
      <c r="QRH1" s="1870"/>
      <c r="QRI1" s="1870"/>
      <c r="QRJ1" s="1870"/>
      <c r="QRK1" s="1870"/>
      <c r="QRL1" s="1870"/>
      <c r="QRM1" s="1870"/>
      <c r="QRN1" s="1870"/>
      <c r="QRO1" s="1870"/>
      <c r="QRP1" s="1870"/>
      <c r="QRQ1" s="1870"/>
      <c r="QRR1" s="1870"/>
      <c r="QRS1" s="1870"/>
      <c r="QRT1" s="1870"/>
      <c r="QRU1" s="1870"/>
      <c r="QRV1" s="1870"/>
      <c r="QRW1" s="1870"/>
      <c r="QRX1" s="1870"/>
      <c r="QRY1" s="1870"/>
      <c r="QRZ1" s="1870"/>
      <c r="QSA1" s="1870"/>
      <c r="QSB1" s="1870"/>
      <c r="QSC1" s="1870"/>
      <c r="QSD1" s="1870"/>
      <c r="QSE1" s="1870"/>
      <c r="QSF1" s="1870"/>
      <c r="QSG1" s="1870"/>
      <c r="QSH1" s="1870"/>
      <c r="QSI1" s="1870"/>
      <c r="QSJ1" s="1870"/>
      <c r="QSK1" s="1870"/>
      <c r="QSL1" s="1870"/>
      <c r="QSM1" s="1870"/>
      <c r="QSN1" s="1870"/>
      <c r="QSO1" s="1870"/>
      <c r="QSP1" s="1870"/>
      <c r="QSQ1" s="1870"/>
      <c r="QSR1" s="1870"/>
      <c r="QSS1" s="1870"/>
      <c r="QST1" s="1870"/>
      <c r="QSU1" s="1870"/>
      <c r="QSV1" s="1870"/>
      <c r="QSW1" s="1870"/>
      <c r="QSX1" s="1870"/>
      <c r="QSY1" s="1870"/>
      <c r="QSZ1" s="1870"/>
      <c r="QTA1" s="1870"/>
      <c r="QTB1" s="1870"/>
      <c r="QTC1" s="1870"/>
      <c r="QTD1" s="1870"/>
      <c r="QTE1" s="1870"/>
      <c r="QTF1" s="1870"/>
      <c r="QTG1" s="1870"/>
      <c r="QTH1" s="1870"/>
      <c r="QTI1" s="1870"/>
      <c r="QTJ1" s="1870"/>
      <c r="QTK1" s="1870"/>
      <c r="QTL1" s="1870"/>
      <c r="QTM1" s="1870"/>
      <c r="QTN1" s="1870"/>
      <c r="QTO1" s="1870"/>
      <c r="QTP1" s="1870"/>
      <c r="QTQ1" s="1870"/>
      <c r="QTR1" s="1870"/>
      <c r="QTS1" s="1870"/>
      <c r="QTT1" s="1870"/>
      <c r="QTU1" s="1870"/>
      <c r="QTV1" s="1870"/>
      <c r="QTW1" s="1870"/>
      <c r="QTX1" s="1870"/>
      <c r="QTY1" s="1870"/>
      <c r="QTZ1" s="1870"/>
      <c r="QUA1" s="1870"/>
      <c r="QUB1" s="1870"/>
      <c r="QUC1" s="1870"/>
      <c r="QUD1" s="1870"/>
      <c r="QUE1" s="1870"/>
      <c r="QUF1" s="1870"/>
      <c r="QUG1" s="1870"/>
      <c r="QUH1" s="1870"/>
      <c r="QUI1" s="1870"/>
      <c r="QUJ1" s="1870"/>
      <c r="QUK1" s="1870"/>
      <c r="QUL1" s="1870"/>
      <c r="QUM1" s="1870"/>
      <c r="QUN1" s="1870"/>
      <c r="QUO1" s="1870"/>
      <c r="QUP1" s="1870"/>
      <c r="QUQ1" s="1870"/>
      <c r="QUR1" s="1870"/>
      <c r="QUS1" s="1870"/>
      <c r="QUT1" s="1870"/>
      <c r="QUU1" s="1870"/>
      <c r="QUV1" s="1870"/>
      <c r="QUW1" s="1870"/>
      <c r="QUX1" s="1870"/>
      <c r="QUY1" s="1870"/>
      <c r="QUZ1" s="1870"/>
      <c r="QVA1" s="1870"/>
      <c r="QVB1" s="1870"/>
      <c r="QVC1" s="1870"/>
      <c r="QVD1" s="1870"/>
      <c r="QVE1" s="1870"/>
      <c r="QVF1" s="1870"/>
      <c r="QVG1" s="1870"/>
      <c r="QVH1" s="1870"/>
      <c r="QVI1" s="1870"/>
      <c r="QVJ1" s="1870"/>
      <c r="QVK1" s="1870"/>
      <c r="QVL1" s="1870"/>
      <c r="QVM1" s="1870"/>
      <c r="QVN1" s="1870"/>
      <c r="QVO1" s="1870"/>
      <c r="QVP1" s="1870"/>
      <c r="QVQ1" s="1870"/>
      <c r="QVR1" s="1870"/>
      <c r="QVS1" s="1870"/>
      <c r="QVT1" s="1870"/>
      <c r="QVU1" s="1870"/>
      <c r="QVV1" s="1870"/>
      <c r="QVW1" s="1870"/>
      <c r="QVX1" s="1870"/>
      <c r="QVY1" s="1870"/>
      <c r="QVZ1" s="1870"/>
      <c r="QWA1" s="1870"/>
      <c r="QWB1" s="1870"/>
      <c r="QWC1" s="1870"/>
      <c r="QWD1" s="1870"/>
      <c r="QWE1" s="1870"/>
      <c r="QWF1" s="1870"/>
      <c r="QWG1" s="1870"/>
      <c r="QWH1" s="1870"/>
      <c r="QWI1" s="1870"/>
      <c r="QWJ1" s="1870"/>
      <c r="QWK1" s="1870"/>
      <c r="QWL1" s="1870"/>
      <c r="QWM1" s="1870"/>
      <c r="QWN1" s="1870"/>
      <c r="QWO1" s="1870"/>
      <c r="QWP1" s="1870"/>
      <c r="QWQ1" s="1870"/>
      <c r="QWR1" s="1870"/>
      <c r="QWS1" s="1870"/>
      <c r="QWT1" s="1870"/>
      <c r="QWU1" s="1870"/>
      <c r="QWV1" s="1870"/>
      <c r="QWW1" s="1870"/>
      <c r="QWX1" s="1870"/>
      <c r="QWY1" s="1870"/>
      <c r="QWZ1" s="1870"/>
      <c r="QXA1" s="1870"/>
      <c r="QXB1" s="1870"/>
      <c r="QXC1" s="1870"/>
      <c r="QXD1" s="1870"/>
      <c r="QXE1" s="1870"/>
      <c r="QXF1" s="1870"/>
      <c r="QXG1" s="1870"/>
      <c r="QXH1" s="1870"/>
      <c r="QXI1" s="1870"/>
      <c r="QXJ1" s="1870"/>
      <c r="QXK1" s="1870"/>
      <c r="QXL1" s="1870"/>
      <c r="QXM1" s="1870"/>
      <c r="QXN1" s="1870"/>
      <c r="QXO1" s="1870"/>
      <c r="QXP1" s="1870"/>
      <c r="QXQ1" s="1870"/>
      <c r="QXR1" s="1870"/>
      <c r="QXS1" s="1870"/>
      <c r="QXT1" s="1870"/>
      <c r="QXU1" s="1870"/>
      <c r="QXV1" s="1870"/>
      <c r="QXW1" s="1870"/>
      <c r="QXX1" s="1870"/>
      <c r="QXY1" s="1870"/>
      <c r="QXZ1" s="1870"/>
      <c r="QYA1" s="1870"/>
      <c r="QYB1" s="1870"/>
      <c r="QYC1" s="1870"/>
      <c r="QYD1" s="1870"/>
      <c r="QYE1" s="1870"/>
      <c r="QYF1" s="1870"/>
      <c r="QYG1" s="1870"/>
      <c r="QYH1" s="1870"/>
      <c r="QYI1" s="1870"/>
      <c r="QYJ1" s="1870"/>
      <c r="QYK1" s="1870"/>
      <c r="QYL1" s="1870"/>
      <c r="QYM1" s="1870"/>
      <c r="QYN1" s="1870"/>
      <c r="QYO1" s="1870"/>
      <c r="QYP1" s="1870"/>
      <c r="QYQ1" s="1870"/>
      <c r="QYR1" s="1870"/>
      <c r="QYS1" s="1870"/>
      <c r="QYT1" s="1870"/>
      <c r="QYU1" s="1870"/>
      <c r="QYV1" s="1870"/>
      <c r="QYW1" s="1870"/>
      <c r="QYX1" s="1870"/>
      <c r="QYY1" s="1870"/>
      <c r="QYZ1" s="1870"/>
      <c r="QZA1" s="1870"/>
      <c r="QZB1" s="1870"/>
      <c r="QZC1" s="1870"/>
      <c r="QZD1" s="1870"/>
      <c r="QZE1" s="1870"/>
      <c r="QZF1" s="1870"/>
      <c r="QZG1" s="1870"/>
      <c r="QZH1" s="1870"/>
      <c r="QZI1" s="1870"/>
      <c r="QZJ1" s="1870"/>
      <c r="QZK1" s="1870"/>
      <c r="QZL1" s="1870"/>
      <c r="QZM1" s="1870"/>
      <c r="QZN1" s="1870"/>
      <c r="QZO1" s="1870"/>
      <c r="QZP1" s="1870"/>
      <c r="QZQ1" s="1870"/>
      <c r="QZR1" s="1870"/>
      <c r="QZS1" s="1870"/>
      <c r="QZT1" s="1870"/>
      <c r="QZU1" s="1870"/>
      <c r="QZV1" s="1870"/>
      <c r="QZW1" s="1870"/>
      <c r="QZX1" s="1870"/>
      <c r="QZY1" s="1870"/>
      <c r="QZZ1" s="1870"/>
      <c r="RAA1" s="1870"/>
      <c r="RAB1" s="1870"/>
      <c r="RAC1" s="1870"/>
      <c r="RAD1" s="1870"/>
      <c r="RAE1" s="1870"/>
      <c r="RAF1" s="1870"/>
      <c r="RAG1" s="1870"/>
      <c r="RAH1" s="1870"/>
      <c r="RAI1" s="1870"/>
      <c r="RAJ1" s="1870"/>
      <c r="RAK1" s="1870"/>
      <c r="RAL1" s="1870"/>
      <c r="RAM1" s="1870"/>
      <c r="RAN1" s="1870"/>
      <c r="RAO1" s="1870"/>
      <c r="RAP1" s="1870"/>
      <c r="RAQ1" s="1870"/>
      <c r="RAR1" s="1870"/>
      <c r="RAS1" s="1870"/>
      <c r="RAT1" s="1870"/>
      <c r="RAU1" s="1870"/>
      <c r="RAV1" s="1870"/>
      <c r="RAW1" s="1870"/>
      <c r="RAX1" s="1870"/>
      <c r="RAY1" s="1870"/>
      <c r="RAZ1" s="1870"/>
      <c r="RBA1" s="1870"/>
      <c r="RBB1" s="1870"/>
      <c r="RBC1" s="1870"/>
      <c r="RBD1" s="1870"/>
      <c r="RBE1" s="1870"/>
      <c r="RBF1" s="1870"/>
      <c r="RBG1" s="1870"/>
      <c r="RBH1" s="1870"/>
      <c r="RBI1" s="1870"/>
      <c r="RBJ1" s="1870"/>
      <c r="RBK1" s="1870"/>
      <c r="RBL1" s="1870"/>
      <c r="RBM1" s="1870"/>
      <c r="RBN1" s="1870"/>
      <c r="RBO1" s="1870"/>
      <c r="RBP1" s="1870"/>
      <c r="RBQ1" s="1870"/>
      <c r="RBR1" s="1870"/>
      <c r="RBS1" s="1870"/>
      <c r="RBT1" s="1870"/>
      <c r="RBU1" s="1870"/>
      <c r="RBV1" s="1870"/>
      <c r="RBW1" s="1870"/>
      <c r="RBX1" s="1870"/>
      <c r="RBY1" s="1870"/>
      <c r="RBZ1" s="1870"/>
      <c r="RCA1" s="1870"/>
      <c r="RCB1" s="1870"/>
      <c r="RCC1" s="1870"/>
      <c r="RCD1" s="1870"/>
      <c r="RCE1" s="1870"/>
      <c r="RCF1" s="1870"/>
      <c r="RCG1" s="1870"/>
      <c r="RCH1" s="1870"/>
      <c r="RCI1" s="1870"/>
      <c r="RCJ1" s="1870"/>
      <c r="RCK1" s="1870"/>
      <c r="RCL1" s="1870"/>
      <c r="RCM1" s="1870"/>
      <c r="RCN1" s="1870"/>
      <c r="RCO1" s="1870"/>
      <c r="RCP1" s="1870"/>
      <c r="RCQ1" s="1870"/>
      <c r="RCR1" s="1870"/>
      <c r="RCS1" s="1870"/>
      <c r="RCT1" s="1870"/>
      <c r="RCU1" s="1870"/>
      <c r="RCV1" s="1870"/>
      <c r="RCW1" s="1870"/>
      <c r="RCX1" s="1870"/>
      <c r="RCY1" s="1870"/>
      <c r="RCZ1" s="1870"/>
      <c r="RDA1" s="1870"/>
      <c r="RDB1" s="1870"/>
      <c r="RDC1" s="1870"/>
      <c r="RDD1" s="1870"/>
      <c r="RDE1" s="1870"/>
      <c r="RDF1" s="1870"/>
      <c r="RDG1" s="1870"/>
      <c r="RDH1" s="1870"/>
      <c r="RDI1" s="1870"/>
      <c r="RDJ1" s="1870"/>
      <c r="RDK1" s="1870"/>
      <c r="RDL1" s="1870"/>
      <c r="RDM1" s="1870"/>
      <c r="RDN1" s="1870"/>
      <c r="RDO1" s="1870"/>
      <c r="RDP1" s="1870"/>
      <c r="RDQ1" s="1870"/>
      <c r="RDR1" s="1870"/>
      <c r="RDS1" s="1870"/>
      <c r="RDT1" s="1870"/>
      <c r="RDU1" s="1870"/>
      <c r="RDV1" s="1870"/>
      <c r="RDW1" s="1870"/>
      <c r="RDX1" s="1870"/>
      <c r="RDY1" s="1870"/>
      <c r="RDZ1" s="1870"/>
      <c r="REA1" s="1870"/>
      <c r="REB1" s="1870"/>
      <c r="REC1" s="1870"/>
      <c r="RED1" s="1870"/>
      <c r="REE1" s="1870"/>
      <c r="REF1" s="1870"/>
      <c r="REG1" s="1870"/>
      <c r="REH1" s="1870"/>
      <c r="REI1" s="1870"/>
      <c r="REJ1" s="1870"/>
      <c r="REK1" s="1870"/>
      <c r="REL1" s="1870"/>
      <c r="REM1" s="1870"/>
      <c r="REN1" s="1870"/>
      <c r="REO1" s="1870"/>
      <c r="REP1" s="1870"/>
      <c r="REQ1" s="1870"/>
      <c r="RER1" s="1870"/>
      <c r="RES1" s="1870"/>
      <c r="RET1" s="1870"/>
      <c r="REU1" s="1870"/>
      <c r="REV1" s="1870"/>
      <c r="REW1" s="1870"/>
      <c r="REX1" s="1870"/>
      <c r="REY1" s="1870"/>
      <c r="REZ1" s="1870"/>
      <c r="RFA1" s="1870"/>
      <c r="RFB1" s="1870"/>
      <c r="RFC1" s="1870"/>
      <c r="RFD1" s="1870"/>
      <c r="RFE1" s="1870"/>
      <c r="RFF1" s="1870"/>
      <c r="RFG1" s="1870"/>
      <c r="RFH1" s="1870"/>
      <c r="RFI1" s="1870"/>
      <c r="RFJ1" s="1870"/>
      <c r="RFK1" s="1870"/>
      <c r="RFL1" s="1870"/>
      <c r="RFM1" s="1870"/>
      <c r="RFN1" s="1870"/>
      <c r="RFO1" s="1870"/>
      <c r="RFP1" s="1870"/>
      <c r="RFQ1" s="1870"/>
      <c r="RFR1" s="1870"/>
      <c r="RFS1" s="1870"/>
      <c r="RFT1" s="1870"/>
      <c r="RFU1" s="1870"/>
      <c r="RFV1" s="1870"/>
      <c r="RFW1" s="1870"/>
      <c r="RFX1" s="1870"/>
      <c r="RFY1" s="1870"/>
      <c r="RFZ1" s="1870"/>
      <c r="RGA1" s="1870"/>
      <c r="RGB1" s="1870"/>
      <c r="RGC1" s="1870"/>
      <c r="RGD1" s="1870"/>
      <c r="RGE1" s="1870"/>
      <c r="RGF1" s="1870"/>
      <c r="RGG1" s="1870"/>
      <c r="RGH1" s="1870"/>
      <c r="RGI1" s="1870"/>
      <c r="RGJ1" s="1870"/>
      <c r="RGK1" s="1870"/>
      <c r="RGL1" s="1870"/>
      <c r="RGM1" s="1870"/>
      <c r="RGN1" s="1870"/>
      <c r="RGO1" s="1870"/>
      <c r="RGP1" s="1870"/>
      <c r="RGQ1" s="1870"/>
      <c r="RGR1" s="1870"/>
      <c r="RGS1" s="1870"/>
      <c r="RGT1" s="1870"/>
      <c r="RGU1" s="1870"/>
      <c r="RGV1" s="1870"/>
      <c r="RGW1" s="1870"/>
      <c r="RGX1" s="1870"/>
      <c r="RGY1" s="1870"/>
      <c r="RGZ1" s="1870"/>
      <c r="RHA1" s="1870"/>
      <c r="RHB1" s="1870"/>
      <c r="RHC1" s="1870"/>
      <c r="RHD1" s="1870"/>
      <c r="RHE1" s="1870"/>
      <c r="RHF1" s="1870"/>
      <c r="RHG1" s="1870"/>
      <c r="RHH1" s="1870"/>
      <c r="RHI1" s="1870"/>
      <c r="RHJ1" s="1870"/>
      <c r="RHK1" s="1870"/>
      <c r="RHL1" s="1870"/>
      <c r="RHM1" s="1870"/>
      <c r="RHN1" s="1870"/>
      <c r="RHO1" s="1870"/>
      <c r="RHP1" s="1870"/>
      <c r="RHQ1" s="1870"/>
      <c r="RHR1" s="1870"/>
      <c r="RHS1" s="1870"/>
      <c r="RHT1" s="1870"/>
      <c r="RHU1" s="1870"/>
      <c r="RHV1" s="1870"/>
      <c r="RHW1" s="1870"/>
      <c r="RHX1" s="1870"/>
      <c r="RHY1" s="1870"/>
      <c r="RHZ1" s="1870"/>
      <c r="RIA1" s="1870"/>
      <c r="RIB1" s="1870"/>
      <c r="RIC1" s="1870"/>
      <c r="RID1" s="1870"/>
      <c r="RIE1" s="1870"/>
      <c r="RIF1" s="1870"/>
      <c r="RIG1" s="1870"/>
      <c r="RIH1" s="1870"/>
      <c r="RII1" s="1870"/>
      <c r="RIJ1" s="1870"/>
      <c r="RIK1" s="1870"/>
      <c r="RIL1" s="1870"/>
      <c r="RIM1" s="1870"/>
      <c r="RIN1" s="1870"/>
      <c r="RIO1" s="1870"/>
      <c r="RIP1" s="1870"/>
      <c r="RIQ1" s="1870"/>
      <c r="RIR1" s="1870"/>
      <c r="RIS1" s="1870"/>
      <c r="RIT1" s="1870"/>
      <c r="RIU1" s="1870"/>
      <c r="RIV1" s="1870"/>
      <c r="RIW1" s="1870"/>
      <c r="RIX1" s="1870"/>
      <c r="RIY1" s="1870"/>
      <c r="RIZ1" s="1870"/>
      <c r="RJA1" s="1870"/>
      <c r="RJB1" s="1870"/>
      <c r="RJC1" s="1870"/>
      <c r="RJD1" s="1870"/>
      <c r="RJE1" s="1870"/>
      <c r="RJF1" s="1870"/>
      <c r="RJG1" s="1870"/>
      <c r="RJH1" s="1870"/>
      <c r="RJI1" s="1870"/>
      <c r="RJJ1" s="1870"/>
      <c r="RJK1" s="1870"/>
      <c r="RJL1" s="1870"/>
      <c r="RJM1" s="1870"/>
      <c r="RJN1" s="1870"/>
      <c r="RJO1" s="1870"/>
      <c r="RJP1" s="1870"/>
      <c r="RJQ1" s="1870"/>
      <c r="RJR1" s="1870"/>
      <c r="RJS1" s="1870"/>
      <c r="RJT1" s="1870"/>
      <c r="RJU1" s="1870"/>
      <c r="RJV1" s="1870"/>
      <c r="RJW1" s="1870"/>
      <c r="RJX1" s="1870"/>
      <c r="RJY1" s="1870"/>
      <c r="RJZ1" s="1870"/>
      <c r="RKA1" s="1870"/>
      <c r="RKB1" s="1870"/>
      <c r="RKC1" s="1870"/>
      <c r="RKD1" s="1870"/>
      <c r="RKE1" s="1870"/>
      <c r="RKF1" s="1870"/>
      <c r="RKG1" s="1870"/>
      <c r="RKH1" s="1870"/>
      <c r="RKI1" s="1870"/>
      <c r="RKJ1" s="1870"/>
      <c r="RKK1" s="1870"/>
      <c r="RKL1" s="1870"/>
      <c r="RKM1" s="1870"/>
      <c r="RKN1" s="1870"/>
      <c r="RKO1" s="1870"/>
      <c r="RKP1" s="1870"/>
      <c r="RKQ1" s="1870"/>
      <c r="RKR1" s="1870"/>
      <c r="RKS1" s="1870"/>
      <c r="RKT1" s="1870"/>
      <c r="RKU1" s="1870"/>
      <c r="RKV1" s="1870"/>
      <c r="RKW1" s="1870"/>
      <c r="RKX1" s="1870"/>
      <c r="RKY1" s="1870"/>
      <c r="RKZ1" s="1870"/>
      <c r="RLA1" s="1870"/>
      <c r="RLB1" s="1870"/>
      <c r="RLC1" s="1870"/>
      <c r="RLD1" s="1870"/>
      <c r="RLE1" s="1870"/>
      <c r="RLF1" s="1870"/>
      <c r="RLG1" s="1870"/>
      <c r="RLH1" s="1870"/>
      <c r="RLI1" s="1870"/>
      <c r="RLJ1" s="1870"/>
      <c r="RLK1" s="1870"/>
      <c r="RLL1" s="1870"/>
      <c r="RLM1" s="1870"/>
      <c r="RLN1" s="1870"/>
      <c r="RLO1" s="1870"/>
      <c r="RLP1" s="1870"/>
      <c r="RLQ1" s="1870"/>
      <c r="RLR1" s="1870"/>
      <c r="RLS1" s="1870"/>
      <c r="RLT1" s="1870"/>
      <c r="RLU1" s="1870"/>
      <c r="RLV1" s="1870"/>
      <c r="RLW1" s="1870"/>
      <c r="RLX1" s="1870"/>
      <c r="RLY1" s="1870"/>
      <c r="RLZ1" s="1870"/>
      <c r="RMA1" s="1870"/>
      <c r="RMB1" s="1870"/>
      <c r="RMC1" s="1870"/>
      <c r="RMD1" s="1870"/>
      <c r="RME1" s="1870"/>
      <c r="RMF1" s="1870"/>
      <c r="RMG1" s="1870"/>
      <c r="RMH1" s="1870"/>
      <c r="RMI1" s="1870"/>
      <c r="RMJ1" s="1870"/>
      <c r="RMK1" s="1870"/>
      <c r="RML1" s="1870"/>
      <c r="RMM1" s="1870"/>
      <c r="RMN1" s="1870"/>
      <c r="RMO1" s="1870"/>
      <c r="RMP1" s="1870"/>
      <c r="RMQ1" s="1870"/>
      <c r="RMR1" s="1870"/>
      <c r="RMS1" s="1870"/>
      <c r="RMT1" s="1870"/>
      <c r="RMU1" s="1870"/>
      <c r="RMV1" s="1870"/>
      <c r="RMW1" s="1870"/>
      <c r="RMX1" s="1870"/>
      <c r="RMY1" s="1870"/>
      <c r="RMZ1" s="1870"/>
      <c r="RNA1" s="1870"/>
      <c r="RNB1" s="1870"/>
      <c r="RNC1" s="1870"/>
      <c r="RND1" s="1870"/>
      <c r="RNE1" s="1870"/>
      <c r="RNF1" s="1870"/>
      <c r="RNG1" s="1870"/>
      <c r="RNH1" s="1870"/>
      <c r="RNI1" s="1870"/>
      <c r="RNJ1" s="1870"/>
      <c r="RNK1" s="1870"/>
      <c r="RNL1" s="1870"/>
      <c r="RNM1" s="1870"/>
      <c r="RNN1" s="1870"/>
      <c r="RNO1" s="1870"/>
      <c r="RNP1" s="1870"/>
      <c r="RNQ1" s="1870"/>
      <c r="RNR1" s="1870"/>
      <c r="RNS1" s="1870"/>
      <c r="RNT1" s="1870"/>
      <c r="RNU1" s="1870"/>
      <c r="RNV1" s="1870"/>
      <c r="RNW1" s="1870"/>
      <c r="RNX1" s="1870"/>
      <c r="RNY1" s="1870"/>
      <c r="RNZ1" s="1870"/>
      <c r="ROA1" s="1870"/>
      <c r="ROB1" s="1870"/>
      <c r="ROC1" s="1870"/>
      <c r="ROD1" s="1870"/>
      <c r="ROE1" s="1870"/>
      <c r="ROF1" s="1870"/>
      <c r="ROG1" s="1870"/>
      <c r="ROH1" s="1870"/>
      <c r="ROI1" s="1870"/>
      <c r="ROJ1" s="1870"/>
      <c r="ROK1" s="1870"/>
      <c r="ROL1" s="1870"/>
      <c r="ROM1" s="1870"/>
      <c r="RON1" s="1870"/>
      <c r="ROO1" s="1870"/>
      <c r="ROP1" s="1870"/>
      <c r="ROQ1" s="1870"/>
      <c r="ROR1" s="1870"/>
      <c r="ROS1" s="1870"/>
      <c r="ROT1" s="1870"/>
      <c r="ROU1" s="1870"/>
      <c r="ROV1" s="1870"/>
      <c r="ROW1" s="1870"/>
      <c r="ROX1" s="1870"/>
      <c r="ROY1" s="1870"/>
      <c r="ROZ1" s="1870"/>
      <c r="RPA1" s="1870"/>
      <c r="RPB1" s="1870"/>
      <c r="RPC1" s="1870"/>
      <c r="RPD1" s="1870"/>
      <c r="RPE1" s="1870"/>
      <c r="RPF1" s="1870"/>
      <c r="RPG1" s="1870"/>
      <c r="RPH1" s="1870"/>
      <c r="RPI1" s="1870"/>
      <c r="RPJ1" s="1870"/>
      <c r="RPK1" s="1870"/>
      <c r="RPL1" s="1870"/>
      <c r="RPM1" s="1870"/>
      <c r="RPN1" s="1870"/>
      <c r="RPO1" s="1870"/>
      <c r="RPP1" s="1870"/>
      <c r="RPQ1" s="1870"/>
      <c r="RPR1" s="1870"/>
      <c r="RPS1" s="1870"/>
      <c r="RPT1" s="1870"/>
      <c r="RPU1" s="1870"/>
      <c r="RPV1" s="1870"/>
      <c r="RPW1" s="1870"/>
      <c r="RPX1" s="1870"/>
      <c r="RPY1" s="1870"/>
      <c r="RPZ1" s="1870"/>
      <c r="RQA1" s="1870"/>
      <c r="RQB1" s="1870"/>
      <c r="RQC1" s="1870"/>
      <c r="RQD1" s="1870"/>
      <c r="RQE1" s="1870"/>
      <c r="RQF1" s="1870"/>
      <c r="RQG1" s="1870"/>
      <c r="RQH1" s="1870"/>
      <c r="RQI1" s="1870"/>
      <c r="RQJ1" s="1870"/>
      <c r="RQK1" s="1870"/>
      <c r="RQL1" s="1870"/>
      <c r="RQM1" s="1870"/>
      <c r="RQN1" s="1870"/>
      <c r="RQO1" s="1870"/>
      <c r="RQP1" s="1870"/>
      <c r="RQQ1" s="1870"/>
      <c r="RQR1" s="1870"/>
      <c r="RQS1" s="1870"/>
      <c r="RQT1" s="1870"/>
      <c r="RQU1" s="1870"/>
      <c r="RQV1" s="1870"/>
      <c r="RQW1" s="1870"/>
      <c r="RQX1" s="1870"/>
      <c r="RQY1" s="1870"/>
      <c r="RQZ1" s="1870"/>
      <c r="RRA1" s="1870"/>
      <c r="RRB1" s="1870"/>
      <c r="RRC1" s="1870"/>
      <c r="RRD1" s="1870"/>
      <c r="RRE1" s="1870"/>
      <c r="RRF1" s="1870"/>
      <c r="RRG1" s="1870"/>
      <c r="RRH1" s="1870"/>
      <c r="RRI1" s="1870"/>
      <c r="RRJ1" s="1870"/>
      <c r="RRK1" s="1870"/>
      <c r="RRL1" s="1870"/>
      <c r="RRM1" s="1870"/>
      <c r="RRN1" s="1870"/>
      <c r="RRO1" s="1870"/>
      <c r="RRP1" s="1870"/>
      <c r="RRQ1" s="1870"/>
      <c r="RRR1" s="1870"/>
      <c r="RRS1" s="1870"/>
      <c r="RRT1" s="1870"/>
      <c r="RRU1" s="1870"/>
      <c r="RRV1" s="1870"/>
      <c r="RRW1" s="1870"/>
      <c r="RRX1" s="1870"/>
      <c r="RRY1" s="1870"/>
      <c r="RRZ1" s="1870"/>
      <c r="RSA1" s="1870"/>
      <c r="RSB1" s="1870"/>
      <c r="RSC1" s="1870"/>
      <c r="RSD1" s="1870"/>
      <c r="RSE1" s="1870"/>
      <c r="RSF1" s="1870"/>
      <c r="RSG1" s="1870"/>
      <c r="RSH1" s="1870"/>
      <c r="RSI1" s="1870"/>
      <c r="RSJ1" s="1870"/>
      <c r="RSK1" s="1870"/>
      <c r="RSL1" s="1870"/>
      <c r="RSM1" s="1870"/>
      <c r="RSN1" s="1870"/>
      <c r="RSO1" s="1870"/>
      <c r="RSP1" s="1870"/>
      <c r="RSQ1" s="1870"/>
      <c r="RSR1" s="1870"/>
      <c r="RSS1" s="1870"/>
      <c r="RST1" s="1870"/>
      <c r="RSU1" s="1870"/>
      <c r="RSV1" s="1870"/>
      <c r="RSW1" s="1870"/>
      <c r="RSX1" s="1870"/>
      <c r="RSY1" s="1870"/>
      <c r="RSZ1" s="1870"/>
      <c r="RTA1" s="1870"/>
      <c r="RTB1" s="1870"/>
      <c r="RTC1" s="1870"/>
      <c r="RTD1" s="1870"/>
      <c r="RTE1" s="1870"/>
      <c r="RTF1" s="1870"/>
      <c r="RTG1" s="1870"/>
      <c r="RTH1" s="1870"/>
      <c r="RTI1" s="1870"/>
      <c r="RTJ1" s="1870"/>
      <c r="RTK1" s="1870"/>
      <c r="RTL1" s="1870"/>
      <c r="RTM1" s="1870"/>
      <c r="RTN1" s="1870"/>
      <c r="RTO1" s="1870"/>
      <c r="RTP1" s="1870"/>
      <c r="RTQ1" s="1870"/>
      <c r="RTR1" s="1870"/>
      <c r="RTS1" s="1870"/>
      <c r="RTT1" s="1870"/>
      <c r="RTU1" s="1870"/>
      <c r="RTV1" s="1870"/>
      <c r="RTW1" s="1870"/>
      <c r="RTX1" s="1870"/>
      <c r="RTY1" s="1870"/>
      <c r="RTZ1" s="1870"/>
      <c r="RUA1" s="1870"/>
      <c r="RUB1" s="1870"/>
      <c r="RUC1" s="1870"/>
      <c r="RUD1" s="1870"/>
      <c r="RUE1" s="1870"/>
      <c r="RUF1" s="1870"/>
      <c r="RUG1" s="1870"/>
      <c r="RUH1" s="1870"/>
      <c r="RUI1" s="1870"/>
      <c r="RUJ1" s="1870"/>
      <c r="RUK1" s="1870"/>
      <c r="RUL1" s="1870"/>
      <c r="RUM1" s="1870"/>
      <c r="RUN1" s="1870"/>
      <c r="RUO1" s="1870"/>
      <c r="RUP1" s="1870"/>
      <c r="RUQ1" s="1870"/>
      <c r="RUR1" s="1870"/>
      <c r="RUS1" s="1870"/>
      <c r="RUT1" s="1870"/>
      <c r="RUU1" s="1870"/>
      <c r="RUV1" s="1870"/>
      <c r="RUW1" s="1870"/>
      <c r="RUX1" s="1870"/>
      <c r="RUY1" s="1870"/>
      <c r="RUZ1" s="1870"/>
      <c r="RVA1" s="1870"/>
      <c r="RVB1" s="1870"/>
      <c r="RVC1" s="1870"/>
      <c r="RVD1" s="1870"/>
      <c r="RVE1" s="1870"/>
      <c r="RVF1" s="1870"/>
      <c r="RVG1" s="1870"/>
      <c r="RVH1" s="1870"/>
      <c r="RVI1" s="1870"/>
      <c r="RVJ1" s="1870"/>
      <c r="RVK1" s="1870"/>
      <c r="RVL1" s="1870"/>
      <c r="RVM1" s="1870"/>
      <c r="RVN1" s="1870"/>
      <c r="RVO1" s="1870"/>
      <c r="RVP1" s="1870"/>
      <c r="RVQ1" s="1870"/>
      <c r="RVR1" s="1870"/>
      <c r="RVS1" s="1870"/>
      <c r="RVT1" s="1870"/>
      <c r="RVU1" s="1870"/>
      <c r="RVV1" s="1870"/>
      <c r="RVW1" s="1870"/>
      <c r="RVX1" s="1870"/>
      <c r="RVY1" s="1870"/>
      <c r="RVZ1" s="1870"/>
      <c r="RWA1" s="1870"/>
      <c r="RWB1" s="1870"/>
      <c r="RWC1" s="1870"/>
      <c r="RWD1" s="1870"/>
      <c r="RWE1" s="1870"/>
      <c r="RWF1" s="1870"/>
      <c r="RWG1" s="1870"/>
      <c r="RWH1" s="1870"/>
      <c r="RWI1" s="1870"/>
      <c r="RWJ1" s="1870"/>
      <c r="RWK1" s="1870"/>
      <c r="RWL1" s="1870"/>
      <c r="RWM1" s="1870"/>
      <c r="RWN1" s="1870"/>
      <c r="RWO1" s="1870"/>
      <c r="RWP1" s="1870"/>
      <c r="RWQ1" s="1870"/>
      <c r="RWR1" s="1870"/>
      <c r="RWS1" s="1870"/>
      <c r="RWT1" s="1870"/>
      <c r="RWU1" s="1870"/>
      <c r="RWV1" s="1870"/>
      <c r="RWW1" s="1870"/>
      <c r="RWX1" s="1870"/>
      <c r="RWY1" s="1870"/>
      <c r="RWZ1" s="1870"/>
      <c r="RXA1" s="1870"/>
      <c r="RXB1" s="1870"/>
      <c r="RXC1" s="1870"/>
      <c r="RXD1" s="1870"/>
      <c r="RXE1" s="1870"/>
      <c r="RXF1" s="1870"/>
      <c r="RXG1" s="1870"/>
      <c r="RXH1" s="1870"/>
      <c r="RXI1" s="1870"/>
      <c r="RXJ1" s="1870"/>
      <c r="RXK1" s="1870"/>
      <c r="RXL1" s="1870"/>
      <c r="RXM1" s="1870"/>
      <c r="RXN1" s="1870"/>
      <c r="RXO1" s="1870"/>
      <c r="RXP1" s="1870"/>
      <c r="RXQ1" s="1870"/>
      <c r="RXR1" s="1870"/>
      <c r="RXS1" s="1870"/>
      <c r="RXT1" s="1870"/>
      <c r="RXU1" s="1870"/>
      <c r="RXV1" s="1870"/>
      <c r="RXW1" s="1870"/>
      <c r="RXX1" s="1870"/>
      <c r="RXY1" s="1870"/>
      <c r="RXZ1" s="1870"/>
      <c r="RYA1" s="1870"/>
      <c r="RYB1" s="1870"/>
      <c r="RYC1" s="1870"/>
      <c r="RYD1" s="1870"/>
      <c r="RYE1" s="1870"/>
      <c r="RYF1" s="1870"/>
      <c r="RYG1" s="1870"/>
      <c r="RYH1" s="1870"/>
      <c r="RYI1" s="1870"/>
      <c r="RYJ1" s="1870"/>
      <c r="RYK1" s="1870"/>
      <c r="RYL1" s="1870"/>
      <c r="RYM1" s="1870"/>
      <c r="RYN1" s="1870"/>
      <c r="RYO1" s="1870"/>
      <c r="RYP1" s="1870"/>
      <c r="RYQ1" s="1870"/>
      <c r="RYR1" s="1870"/>
      <c r="RYS1" s="1870"/>
      <c r="RYT1" s="1870"/>
      <c r="RYU1" s="1870"/>
      <c r="RYV1" s="1870"/>
      <c r="RYW1" s="1870"/>
      <c r="RYX1" s="1870"/>
      <c r="RYY1" s="1870"/>
      <c r="RYZ1" s="1870"/>
      <c r="RZA1" s="1870"/>
      <c r="RZB1" s="1870"/>
      <c r="RZC1" s="1870"/>
      <c r="RZD1" s="1870"/>
      <c r="RZE1" s="1870"/>
      <c r="RZF1" s="1870"/>
      <c r="RZG1" s="1870"/>
      <c r="RZH1" s="1870"/>
      <c r="RZI1" s="1870"/>
      <c r="RZJ1" s="1870"/>
      <c r="RZK1" s="1870"/>
      <c r="RZL1" s="1870"/>
      <c r="RZM1" s="1870"/>
      <c r="RZN1" s="1870"/>
      <c r="RZO1" s="1870"/>
      <c r="RZP1" s="1870"/>
      <c r="RZQ1" s="1870"/>
      <c r="RZR1" s="1870"/>
      <c r="RZS1" s="1870"/>
      <c r="RZT1" s="1870"/>
      <c r="RZU1" s="1870"/>
      <c r="RZV1" s="1870"/>
      <c r="RZW1" s="1870"/>
      <c r="RZX1" s="1870"/>
      <c r="RZY1" s="1870"/>
      <c r="RZZ1" s="1870"/>
      <c r="SAA1" s="1870"/>
      <c r="SAB1" s="1870"/>
      <c r="SAC1" s="1870"/>
      <c r="SAD1" s="1870"/>
      <c r="SAE1" s="1870"/>
      <c r="SAF1" s="1870"/>
      <c r="SAG1" s="1870"/>
      <c r="SAH1" s="1870"/>
      <c r="SAI1" s="1870"/>
      <c r="SAJ1" s="1870"/>
      <c r="SAK1" s="1870"/>
      <c r="SAL1" s="1870"/>
      <c r="SAM1" s="1870"/>
      <c r="SAN1" s="1870"/>
      <c r="SAO1" s="1870"/>
      <c r="SAP1" s="1870"/>
      <c r="SAQ1" s="1870"/>
      <c r="SAR1" s="1870"/>
      <c r="SAS1" s="1870"/>
      <c r="SAT1" s="1870"/>
      <c r="SAU1" s="1870"/>
      <c r="SAV1" s="1870"/>
      <c r="SAW1" s="1870"/>
      <c r="SAX1" s="1870"/>
      <c r="SAY1" s="1870"/>
      <c r="SAZ1" s="1870"/>
      <c r="SBA1" s="1870"/>
      <c r="SBB1" s="1870"/>
      <c r="SBC1" s="1870"/>
      <c r="SBD1" s="1870"/>
      <c r="SBE1" s="1870"/>
      <c r="SBF1" s="1870"/>
      <c r="SBG1" s="1870"/>
      <c r="SBH1" s="1870"/>
      <c r="SBI1" s="1870"/>
      <c r="SBJ1" s="1870"/>
      <c r="SBK1" s="1870"/>
      <c r="SBL1" s="1870"/>
      <c r="SBM1" s="1870"/>
      <c r="SBN1" s="1870"/>
      <c r="SBO1" s="1870"/>
      <c r="SBP1" s="1870"/>
      <c r="SBQ1" s="1870"/>
      <c r="SBR1" s="1870"/>
      <c r="SBS1" s="1870"/>
      <c r="SBT1" s="1870"/>
      <c r="SBU1" s="1870"/>
      <c r="SBV1" s="1870"/>
      <c r="SBW1" s="1870"/>
      <c r="SBX1" s="1870"/>
      <c r="SBY1" s="1870"/>
      <c r="SBZ1" s="1870"/>
      <c r="SCA1" s="1870"/>
      <c r="SCB1" s="1870"/>
      <c r="SCC1" s="1870"/>
      <c r="SCD1" s="1870"/>
      <c r="SCE1" s="1870"/>
      <c r="SCF1" s="1870"/>
      <c r="SCG1" s="1870"/>
      <c r="SCH1" s="1870"/>
      <c r="SCI1" s="1870"/>
      <c r="SCJ1" s="1870"/>
      <c r="SCK1" s="1870"/>
      <c r="SCL1" s="1870"/>
      <c r="SCM1" s="1870"/>
      <c r="SCN1" s="1870"/>
      <c r="SCO1" s="1870"/>
      <c r="SCP1" s="1870"/>
      <c r="SCQ1" s="1870"/>
      <c r="SCR1" s="1870"/>
      <c r="SCS1" s="1870"/>
      <c r="SCT1" s="1870"/>
      <c r="SCU1" s="1870"/>
      <c r="SCV1" s="1870"/>
      <c r="SCW1" s="1870"/>
      <c r="SCX1" s="1870"/>
      <c r="SCY1" s="1870"/>
      <c r="SCZ1" s="1870"/>
      <c r="SDA1" s="1870"/>
      <c r="SDB1" s="1870"/>
      <c r="SDC1" s="1870"/>
      <c r="SDD1" s="1870"/>
      <c r="SDE1" s="1870"/>
      <c r="SDF1" s="1870"/>
      <c r="SDG1" s="1870"/>
      <c r="SDH1" s="1870"/>
      <c r="SDI1" s="1870"/>
      <c r="SDJ1" s="1870"/>
      <c r="SDK1" s="1870"/>
      <c r="SDL1" s="1870"/>
      <c r="SDM1" s="1870"/>
      <c r="SDN1" s="1870"/>
      <c r="SDO1" s="1870"/>
      <c r="SDP1" s="1870"/>
      <c r="SDQ1" s="1870"/>
      <c r="SDR1" s="1870"/>
      <c r="SDS1" s="1870"/>
      <c r="SDT1" s="1870"/>
      <c r="SDU1" s="1870"/>
      <c r="SDV1" s="1870"/>
      <c r="SDW1" s="1870"/>
      <c r="SDX1" s="1870"/>
      <c r="SDY1" s="1870"/>
      <c r="SDZ1" s="1870"/>
      <c r="SEA1" s="1870"/>
      <c r="SEB1" s="1870"/>
      <c r="SEC1" s="1870"/>
      <c r="SED1" s="1870"/>
      <c r="SEE1" s="1870"/>
      <c r="SEF1" s="1870"/>
      <c r="SEG1" s="1870"/>
      <c r="SEH1" s="1870"/>
      <c r="SEI1" s="1870"/>
      <c r="SEJ1" s="1870"/>
      <c r="SEK1" s="1870"/>
      <c r="SEL1" s="1870"/>
      <c r="SEM1" s="1870"/>
      <c r="SEN1" s="1870"/>
      <c r="SEO1" s="1870"/>
      <c r="SEP1" s="1870"/>
      <c r="SEQ1" s="1870"/>
      <c r="SER1" s="1870"/>
      <c r="SES1" s="1870"/>
      <c r="SET1" s="1870"/>
      <c r="SEU1" s="1870"/>
      <c r="SEV1" s="1870"/>
      <c r="SEW1" s="1870"/>
      <c r="SEX1" s="1870"/>
      <c r="SEY1" s="1870"/>
      <c r="SEZ1" s="1870"/>
      <c r="SFA1" s="1870"/>
      <c r="SFB1" s="1870"/>
      <c r="SFC1" s="1870"/>
      <c r="SFD1" s="1870"/>
      <c r="SFE1" s="1870"/>
      <c r="SFF1" s="1870"/>
      <c r="SFG1" s="1870"/>
      <c r="SFH1" s="1870"/>
      <c r="SFI1" s="1870"/>
      <c r="SFJ1" s="1870"/>
      <c r="SFK1" s="1870"/>
      <c r="SFL1" s="1870"/>
      <c r="SFM1" s="1870"/>
      <c r="SFN1" s="1870"/>
      <c r="SFO1" s="1870"/>
      <c r="SFP1" s="1870"/>
      <c r="SFQ1" s="1870"/>
      <c r="SFR1" s="1870"/>
      <c r="SFS1" s="1870"/>
      <c r="SFT1" s="1870"/>
      <c r="SFU1" s="1870"/>
      <c r="SFV1" s="1870"/>
      <c r="SFW1" s="1870"/>
      <c r="SFX1" s="1870"/>
      <c r="SFY1" s="1870"/>
      <c r="SFZ1" s="1870"/>
      <c r="SGA1" s="1870"/>
      <c r="SGB1" s="1870"/>
      <c r="SGC1" s="1870"/>
      <c r="SGD1" s="1870"/>
      <c r="SGE1" s="1870"/>
      <c r="SGF1" s="1870"/>
      <c r="SGG1" s="1870"/>
      <c r="SGH1" s="1870"/>
      <c r="SGI1" s="1870"/>
      <c r="SGJ1" s="1870"/>
      <c r="SGK1" s="1870"/>
      <c r="SGL1" s="1870"/>
      <c r="SGM1" s="1870"/>
      <c r="SGN1" s="1870"/>
      <c r="SGO1" s="1870"/>
      <c r="SGP1" s="1870"/>
      <c r="SGQ1" s="1870"/>
      <c r="SGR1" s="1870"/>
      <c r="SGS1" s="1870"/>
      <c r="SGT1" s="1870"/>
      <c r="SGU1" s="1870"/>
      <c r="SGV1" s="1870"/>
      <c r="SGW1" s="1870"/>
      <c r="SGX1" s="1870"/>
      <c r="SGY1" s="1870"/>
      <c r="SGZ1" s="1870"/>
      <c r="SHA1" s="1870"/>
      <c r="SHB1" s="1870"/>
      <c r="SHC1" s="1870"/>
      <c r="SHD1" s="1870"/>
      <c r="SHE1" s="1870"/>
      <c r="SHF1" s="1870"/>
      <c r="SHG1" s="1870"/>
      <c r="SHH1" s="1870"/>
      <c r="SHI1" s="1870"/>
      <c r="SHJ1" s="1870"/>
      <c r="SHK1" s="1870"/>
      <c r="SHL1" s="1870"/>
      <c r="SHM1" s="1870"/>
      <c r="SHN1" s="1870"/>
      <c r="SHO1" s="1870"/>
      <c r="SHP1" s="1870"/>
      <c r="SHQ1" s="1870"/>
      <c r="SHR1" s="1870"/>
      <c r="SHS1" s="1870"/>
      <c r="SHT1" s="1870"/>
      <c r="SHU1" s="1870"/>
      <c r="SHV1" s="1870"/>
      <c r="SHW1" s="1870"/>
      <c r="SHX1" s="1870"/>
      <c r="SHY1" s="1870"/>
      <c r="SHZ1" s="1870"/>
      <c r="SIA1" s="1870"/>
      <c r="SIB1" s="1870"/>
      <c r="SIC1" s="1870"/>
      <c r="SID1" s="1870"/>
      <c r="SIE1" s="1870"/>
      <c r="SIF1" s="1870"/>
      <c r="SIG1" s="1870"/>
      <c r="SIH1" s="1870"/>
      <c r="SII1" s="1870"/>
      <c r="SIJ1" s="1870"/>
      <c r="SIK1" s="1870"/>
      <c r="SIL1" s="1870"/>
      <c r="SIM1" s="1870"/>
      <c r="SIN1" s="1870"/>
      <c r="SIO1" s="1870"/>
      <c r="SIP1" s="1870"/>
      <c r="SIQ1" s="1870"/>
      <c r="SIR1" s="1870"/>
      <c r="SIS1" s="1870"/>
      <c r="SIT1" s="1870"/>
      <c r="SIU1" s="1870"/>
      <c r="SIV1" s="1870"/>
      <c r="SIW1" s="1870"/>
      <c r="SIX1" s="1870"/>
      <c r="SIY1" s="1870"/>
      <c r="SIZ1" s="1870"/>
      <c r="SJA1" s="1870"/>
      <c r="SJB1" s="1870"/>
      <c r="SJC1" s="1870"/>
      <c r="SJD1" s="1870"/>
      <c r="SJE1" s="1870"/>
      <c r="SJF1" s="1870"/>
      <c r="SJG1" s="1870"/>
      <c r="SJH1" s="1870"/>
      <c r="SJI1" s="1870"/>
      <c r="SJJ1" s="1870"/>
      <c r="SJK1" s="1870"/>
      <c r="SJL1" s="1870"/>
      <c r="SJM1" s="1870"/>
      <c r="SJN1" s="1870"/>
      <c r="SJO1" s="1870"/>
      <c r="SJP1" s="1870"/>
      <c r="SJQ1" s="1870"/>
      <c r="SJR1" s="1870"/>
      <c r="SJS1" s="1870"/>
      <c r="SJT1" s="1870"/>
      <c r="SJU1" s="1870"/>
      <c r="SJV1" s="1870"/>
      <c r="SJW1" s="1870"/>
      <c r="SJX1" s="1870"/>
      <c r="SJY1" s="1870"/>
      <c r="SJZ1" s="1870"/>
      <c r="SKA1" s="1870"/>
      <c r="SKB1" s="1870"/>
      <c r="SKC1" s="1870"/>
      <c r="SKD1" s="1870"/>
      <c r="SKE1" s="1870"/>
      <c r="SKF1" s="1870"/>
      <c r="SKG1" s="1870"/>
      <c r="SKH1" s="1870"/>
      <c r="SKI1" s="1870"/>
      <c r="SKJ1" s="1870"/>
      <c r="SKK1" s="1870"/>
      <c r="SKL1" s="1870"/>
      <c r="SKM1" s="1870"/>
      <c r="SKN1" s="1870"/>
      <c r="SKO1" s="1870"/>
      <c r="SKP1" s="1870"/>
      <c r="SKQ1" s="1870"/>
      <c r="SKR1" s="1870"/>
      <c r="SKS1" s="1870"/>
      <c r="SKT1" s="1870"/>
      <c r="SKU1" s="1870"/>
      <c r="SKV1" s="1870"/>
      <c r="SKW1" s="1870"/>
      <c r="SKX1" s="1870"/>
      <c r="SKY1" s="1870"/>
      <c r="SKZ1" s="1870"/>
      <c r="SLA1" s="1870"/>
      <c r="SLB1" s="1870"/>
      <c r="SLC1" s="1870"/>
      <c r="SLD1" s="1870"/>
      <c r="SLE1" s="1870"/>
      <c r="SLF1" s="1870"/>
      <c r="SLG1" s="1870"/>
      <c r="SLH1" s="1870"/>
      <c r="SLI1" s="1870"/>
      <c r="SLJ1" s="1870"/>
      <c r="SLK1" s="1870"/>
      <c r="SLL1" s="1870"/>
      <c r="SLM1" s="1870"/>
      <c r="SLN1" s="1870"/>
      <c r="SLO1" s="1870"/>
      <c r="SLP1" s="1870"/>
      <c r="SLQ1" s="1870"/>
      <c r="SLR1" s="1870"/>
      <c r="SLS1" s="1870"/>
      <c r="SLT1" s="1870"/>
      <c r="SLU1" s="1870"/>
      <c r="SLV1" s="1870"/>
      <c r="SLW1" s="1870"/>
      <c r="SLX1" s="1870"/>
      <c r="SLY1" s="1870"/>
      <c r="SLZ1" s="1870"/>
      <c r="SMA1" s="1870"/>
      <c r="SMB1" s="1870"/>
      <c r="SMC1" s="1870"/>
      <c r="SMD1" s="1870"/>
      <c r="SME1" s="1870"/>
      <c r="SMF1" s="1870"/>
      <c r="SMG1" s="1870"/>
      <c r="SMH1" s="1870"/>
      <c r="SMI1" s="1870"/>
      <c r="SMJ1" s="1870"/>
      <c r="SMK1" s="1870"/>
      <c r="SML1" s="1870"/>
      <c r="SMM1" s="1870"/>
      <c r="SMN1" s="1870"/>
      <c r="SMO1" s="1870"/>
      <c r="SMP1" s="1870"/>
      <c r="SMQ1" s="1870"/>
      <c r="SMR1" s="1870"/>
      <c r="SMS1" s="1870"/>
      <c r="SMT1" s="1870"/>
      <c r="SMU1" s="1870"/>
      <c r="SMV1" s="1870"/>
      <c r="SMW1" s="1870"/>
      <c r="SMX1" s="1870"/>
      <c r="SMY1" s="1870"/>
      <c r="SMZ1" s="1870"/>
      <c r="SNA1" s="1870"/>
      <c r="SNB1" s="1870"/>
      <c r="SNC1" s="1870"/>
      <c r="SND1" s="1870"/>
      <c r="SNE1" s="1870"/>
      <c r="SNF1" s="1870"/>
      <c r="SNG1" s="1870"/>
      <c r="SNH1" s="1870"/>
      <c r="SNI1" s="1870"/>
      <c r="SNJ1" s="1870"/>
      <c r="SNK1" s="1870"/>
      <c r="SNL1" s="1870"/>
      <c r="SNM1" s="1870"/>
      <c r="SNN1" s="1870"/>
      <c r="SNO1" s="1870"/>
      <c r="SNP1" s="1870"/>
      <c r="SNQ1" s="1870"/>
      <c r="SNR1" s="1870"/>
      <c r="SNS1" s="1870"/>
      <c r="SNT1" s="1870"/>
      <c r="SNU1" s="1870"/>
      <c r="SNV1" s="1870"/>
      <c r="SNW1" s="1870"/>
      <c r="SNX1" s="1870"/>
      <c r="SNY1" s="1870"/>
      <c r="SNZ1" s="1870"/>
      <c r="SOA1" s="1870"/>
      <c r="SOB1" s="1870"/>
      <c r="SOC1" s="1870"/>
      <c r="SOD1" s="1870"/>
      <c r="SOE1" s="1870"/>
      <c r="SOF1" s="1870"/>
      <c r="SOG1" s="1870"/>
      <c r="SOH1" s="1870"/>
      <c r="SOI1" s="1870"/>
      <c r="SOJ1" s="1870"/>
      <c r="SOK1" s="1870"/>
      <c r="SOL1" s="1870"/>
      <c r="SOM1" s="1870"/>
      <c r="SON1" s="1870"/>
      <c r="SOO1" s="1870"/>
      <c r="SOP1" s="1870"/>
      <c r="SOQ1" s="1870"/>
      <c r="SOR1" s="1870"/>
      <c r="SOS1" s="1870"/>
      <c r="SOT1" s="1870"/>
      <c r="SOU1" s="1870"/>
      <c r="SOV1" s="1870"/>
      <c r="SOW1" s="1870"/>
      <c r="SOX1" s="1870"/>
      <c r="SOY1" s="1870"/>
      <c r="SOZ1" s="1870"/>
      <c r="SPA1" s="1870"/>
      <c r="SPB1" s="1870"/>
      <c r="SPC1" s="1870"/>
      <c r="SPD1" s="1870"/>
      <c r="SPE1" s="1870"/>
      <c r="SPF1" s="1870"/>
      <c r="SPG1" s="1870"/>
      <c r="SPH1" s="1870"/>
      <c r="SPI1" s="1870"/>
      <c r="SPJ1" s="1870"/>
      <c r="SPK1" s="1870"/>
      <c r="SPL1" s="1870"/>
      <c r="SPM1" s="1870"/>
      <c r="SPN1" s="1870"/>
      <c r="SPO1" s="1870"/>
      <c r="SPP1" s="1870"/>
      <c r="SPQ1" s="1870"/>
      <c r="SPR1" s="1870"/>
      <c r="SPS1" s="1870"/>
      <c r="SPT1" s="1870"/>
      <c r="SPU1" s="1870"/>
      <c r="SPV1" s="1870"/>
      <c r="SPW1" s="1870"/>
      <c r="SPX1" s="1870"/>
      <c r="SPY1" s="1870"/>
      <c r="SPZ1" s="1870"/>
      <c r="SQA1" s="1870"/>
      <c r="SQB1" s="1870"/>
      <c r="SQC1" s="1870"/>
      <c r="SQD1" s="1870"/>
      <c r="SQE1" s="1870"/>
      <c r="SQF1" s="1870"/>
      <c r="SQG1" s="1870"/>
      <c r="SQH1" s="1870"/>
      <c r="SQI1" s="1870"/>
      <c r="SQJ1" s="1870"/>
      <c r="SQK1" s="1870"/>
      <c r="SQL1" s="1870"/>
      <c r="SQM1" s="1870"/>
      <c r="SQN1" s="1870"/>
      <c r="SQO1" s="1870"/>
      <c r="SQP1" s="1870"/>
      <c r="SQQ1" s="1870"/>
      <c r="SQR1" s="1870"/>
      <c r="SQS1" s="1870"/>
      <c r="SQT1" s="1870"/>
      <c r="SQU1" s="1870"/>
      <c r="SQV1" s="1870"/>
      <c r="SQW1" s="1870"/>
      <c r="SQX1" s="1870"/>
      <c r="SQY1" s="1870"/>
      <c r="SQZ1" s="1870"/>
      <c r="SRA1" s="1870"/>
      <c r="SRB1" s="1870"/>
      <c r="SRC1" s="1870"/>
      <c r="SRD1" s="1870"/>
      <c r="SRE1" s="1870"/>
      <c r="SRF1" s="1870"/>
      <c r="SRG1" s="1870"/>
      <c r="SRH1" s="1870"/>
      <c r="SRI1" s="1870"/>
      <c r="SRJ1" s="1870"/>
      <c r="SRK1" s="1870"/>
      <c r="SRL1" s="1870"/>
      <c r="SRM1" s="1870"/>
      <c r="SRN1" s="1870"/>
      <c r="SRO1" s="1870"/>
      <c r="SRP1" s="1870"/>
      <c r="SRQ1" s="1870"/>
      <c r="SRR1" s="1870"/>
      <c r="SRS1" s="1870"/>
      <c r="SRT1" s="1870"/>
      <c r="SRU1" s="1870"/>
      <c r="SRV1" s="1870"/>
      <c r="SRW1" s="1870"/>
      <c r="SRX1" s="1870"/>
      <c r="SRY1" s="1870"/>
      <c r="SRZ1" s="1870"/>
      <c r="SSA1" s="1870"/>
      <c r="SSB1" s="1870"/>
      <c r="SSC1" s="1870"/>
      <c r="SSD1" s="1870"/>
      <c r="SSE1" s="1870"/>
      <c r="SSF1" s="1870"/>
      <c r="SSG1" s="1870"/>
      <c r="SSH1" s="1870"/>
      <c r="SSI1" s="1870"/>
      <c r="SSJ1" s="1870"/>
      <c r="SSK1" s="1870"/>
      <c r="SSL1" s="1870"/>
      <c r="SSM1" s="1870"/>
      <c r="SSN1" s="1870"/>
      <c r="SSO1" s="1870"/>
      <c r="SSP1" s="1870"/>
      <c r="SSQ1" s="1870"/>
      <c r="SSR1" s="1870"/>
      <c r="SSS1" s="1870"/>
      <c r="SST1" s="1870"/>
      <c r="SSU1" s="1870"/>
      <c r="SSV1" s="1870"/>
      <c r="SSW1" s="1870"/>
      <c r="SSX1" s="1870"/>
      <c r="SSY1" s="1870"/>
      <c r="SSZ1" s="1870"/>
      <c r="STA1" s="1870"/>
      <c r="STB1" s="1870"/>
      <c r="STC1" s="1870"/>
      <c r="STD1" s="1870"/>
      <c r="STE1" s="1870"/>
      <c r="STF1" s="1870"/>
      <c r="STG1" s="1870"/>
      <c r="STH1" s="1870"/>
      <c r="STI1" s="1870"/>
      <c r="STJ1" s="1870"/>
      <c r="STK1" s="1870"/>
      <c r="STL1" s="1870"/>
      <c r="STM1" s="1870"/>
      <c r="STN1" s="1870"/>
      <c r="STO1" s="1870"/>
      <c r="STP1" s="1870"/>
      <c r="STQ1" s="1870"/>
      <c r="STR1" s="1870"/>
      <c r="STS1" s="1870"/>
      <c r="STT1" s="1870"/>
      <c r="STU1" s="1870"/>
      <c r="STV1" s="1870"/>
      <c r="STW1" s="1870"/>
      <c r="STX1" s="1870"/>
      <c r="STY1" s="1870"/>
      <c r="STZ1" s="1870"/>
      <c r="SUA1" s="1870"/>
      <c r="SUB1" s="1870"/>
      <c r="SUC1" s="1870"/>
      <c r="SUD1" s="1870"/>
      <c r="SUE1" s="1870"/>
      <c r="SUF1" s="1870"/>
      <c r="SUG1" s="1870"/>
      <c r="SUH1" s="1870"/>
      <c r="SUI1" s="1870"/>
      <c r="SUJ1" s="1870"/>
      <c r="SUK1" s="1870"/>
      <c r="SUL1" s="1870"/>
      <c r="SUM1" s="1870"/>
      <c r="SUN1" s="1870"/>
      <c r="SUO1" s="1870"/>
      <c r="SUP1" s="1870"/>
      <c r="SUQ1" s="1870"/>
      <c r="SUR1" s="1870"/>
      <c r="SUS1" s="1870"/>
      <c r="SUT1" s="1870"/>
      <c r="SUU1" s="1870"/>
      <c r="SUV1" s="1870"/>
      <c r="SUW1" s="1870"/>
      <c r="SUX1" s="1870"/>
      <c r="SUY1" s="1870"/>
      <c r="SUZ1" s="1870"/>
      <c r="SVA1" s="1870"/>
      <c r="SVB1" s="1870"/>
      <c r="SVC1" s="1870"/>
      <c r="SVD1" s="1870"/>
      <c r="SVE1" s="1870"/>
      <c r="SVF1" s="1870"/>
      <c r="SVG1" s="1870"/>
      <c r="SVH1" s="1870"/>
      <c r="SVI1" s="1870"/>
      <c r="SVJ1" s="1870"/>
      <c r="SVK1" s="1870"/>
      <c r="SVL1" s="1870"/>
      <c r="SVM1" s="1870"/>
      <c r="SVN1" s="1870"/>
      <c r="SVO1" s="1870"/>
      <c r="SVP1" s="1870"/>
      <c r="SVQ1" s="1870"/>
      <c r="SVR1" s="1870"/>
      <c r="SVS1" s="1870"/>
      <c r="SVT1" s="1870"/>
      <c r="SVU1" s="1870"/>
      <c r="SVV1" s="1870"/>
      <c r="SVW1" s="1870"/>
      <c r="SVX1" s="1870"/>
      <c r="SVY1" s="1870"/>
      <c r="SVZ1" s="1870"/>
      <c r="SWA1" s="1870"/>
      <c r="SWB1" s="1870"/>
      <c r="SWC1" s="1870"/>
      <c r="SWD1" s="1870"/>
      <c r="SWE1" s="1870"/>
      <c r="SWF1" s="1870"/>
      <c r="SWG1" s="1870"/>
      <c r="SWH1" s="1870"/>
      <c r="SWI1" s="1870"/>
      <c r="SWJ1" s="1870"/>
      <c r="SWK1" s="1870"/>
      <c r="SWL1" s="1870"/>
      <c r="SWM1" s="1870"/>
      <c r="SWN1" s="1870"/>
      <c r="SWO1" s="1870"/>
      <c r="SWP1" s="1870"/>
      <c r="SWQ1" s="1870"/>
      <c r="SWR1" s="1870"/>
      <c r="SWS1" s="1870"/>
      <c r="SWT1" s="1870"/>
      <c r="SWU1" s="1870"/>
      <c r="SWV1" s="1870"/>
      <c r="SWW1" s="1870"/>
      <c r="SWX1" s="1870"/>
      <c r="SWY1" s="1870"/>
      <c r="SWZ1" s="1870"/>
      <c r="SXA1" s="1870"/>
      <c r="SXB1" s="1870"/>
      <c r="SXC1" s="1870"/>
      <c r="SXD1" s="1870"/>
      <c r="SXE1" s="1870"/>
      <c r="SXF1" s="1870"/>
      <c r="SXG1" s="1870"/>
      <c r="SXH1" s="1870"/>
      <c r="SXI1" s="1870"/>
      <c r="SXJ1" s="1870"/>
      <c r="SXK1" s="1870"/>
      <c r="SXL1" s="1870"/>
      <c r="SXM1" s="1870"/>
      <c r="SXN1" s="1870"/>
      <c r="SXO1" s="1870"/>
      <c r="SXP1" s="1870"/>
      <c r="SXQ1" s="1870"/>
      <c r="SXR1" s="1870"/>
      <c r="SXS1" s="1870"/>
      <c r="SXT1" s="1870"/>
      <c r="SXU1" s="1870"/>
      <c r="SXV1" s="1870"/>
      <c r="SXW1" s="1870"/>
      <c r="SXX1" s="1870"/>
      <c r="SXY1" s="1870"/>
      <c r="SXZ1" s="1870"/>
      <c r="SYA1" s="1870"/>
      <c r="SYB1" s="1870"/>
      <c r="SYC1" s="1870"/>
      <c r="SYD1" s="1870"/>
      <c r="SYE1" s="1870"/>
      <c r="SYF1" s="1870"/>
      <c r="SYG1" s="1870"/>
      <c r="SYH1" s="1870"/>
      <c r="SYI1" s="1870"/>
      <c r="SYJ1" s="1870"/>
      <c r="SYK1" s="1870"/>
      <c r="SYL1" s="1870"/>
      <c r="SYM1" s="1870"/>
      <c r="SYN1" s="1870"/>
      <c r="SYO1" s="1870"/>
      <c r="SYP1" s="1870"/>
      <c r="SYQ1" s="1870"/>
      <c r="SYR1" s="1870"/>
      <c r="SYS1" s="1870"/>
      <c r="SYT1" s="1870"/>
      <c r="SYU1" s="1870"/>
      <c r="SYV1" s="1870"/>
      <c r="SYW1" s="1870"/>
      <c r="SYX1" s="1870"/>
      <c r="SYY1" s="1870"/>
      <c r="SYZ1" s="1870"/>
      <c r="SZA1" s="1870"/>
      <c r="SZB1" s="1870"/>
      <c r="SZC1" s="1870"/>
      <c r="SZD1" s="1870"/>
      <c r="SZE1" s="1870"/>
      <c r="SZF1" s="1870"/>
      <c r="SZG1" s="1870"/>
      <c r="SZH1" s="1870"/>
      <c r="SZI1" s="1870"/>
      <c r="SZJ1" s="1870"/>
      <c r="SZK1" s="1870"/>
      <c r="SZL1" s="1870"/>
      <c r="SZM1" s="1870"/>
      <c r="SZN1" s="1870"/>
      <c r="SZO1" s="1870"/>
      <c r="SZP1" s="1870"/>
      <c r="SZQ1" s="1870"/>
      <c r="SZR1" s="1870"/>
      <c r="SZS1" s="1870"/>
      <c r="SZT1" s="1870"/>
      <c r="SZU1" s="1870"/>
      <c r="SZV1" s="1870"/>
      <c r="SZW1" s="1870"/>
      <c r="SZX1" s="1870"/>
      <c r="SZY1" s="1870"/>
      <c r="SZZ1" s="1870"/>
      <c r="TAA1" s="1870"/>
      <c r="TAB1" s="1870"/>
      <c r="TAC1" s="1870"/>
      <c r="TAD1" s="1870"/>
      <c r="TAE1" s="1870"/>
      <c r="TAF1" s="1870"/>
      <c r="TAG1" s="1870"/>
      <c r="TAH1" s="1870"/>
      <c r="TAI1" s="1870"/>
      <c r="TAJ1" s="1870"/>
      <c r="TAK1" s="1870"/>
      <c r="TAL1" s="1870"/>
      <c r="TAM1" s="1870"/>
      <c r="TAN1" s="1870"/>
      <c r="TAO1" s="1870"/>
      <c r="TAP1" s="1870"/>
      <c r="TAQ1" s="1870"/>
      <c r="TAR1" s="1870"/>
      <c r="TAS1" s="1870"/>
      <c r="TAT1" s="1870"/>
      <c r="TAU1" s="1870"/>
      <c r="TAV1" s="1870"/>
      <c r="TAW1" s="1870"/>
      <c r="TAX1" s="1870"/>
      <c r="TAY1" s="1870"/>
      <c r="TAZ1" s="1870"/>
      <c r="TBA1" s="1870"/>
      <c r="TBB1" s="1870"/>
      <c r="TBC1" s="1870"/>
      <c r="TBD1" s="1870"/>
      <c r="TBE1" s="1870"/>
      <c r="TBF1" s="1870"/>
      <c r="TBG1" s="1870"/>
      <c r="TBH1" s="1870"/>
      <c r="TBI1" s="1870"/>
      <c r="TBJ1" s="1870"/>
      <c r="TBK1" s="1870"/>
      <c r="TBL1" s="1870"/>
      <c r="TBM1" s="1870"/>
      <c r="TBN1" s="1870"/>
      <c r="TBO1" s="1870"/>
      <c r="TBP1" s="1870"/>
      <c r="TBQ1" s="1870"/>
      <c r="TBR1" s="1870"/>
      <c r="TBS1" s="1870"/>
      <c r="TBT1" s="1870"/>
      <c r="TBU1" s="1870"/>
      <c r="TBV1" s="1870"/>
      <c r="TBW1" s="1870"/>
      <c r="TBX1" s="1870"/>
      <c r="TBY1" s="1870"/>
      <c r="TBZ1" s="1870"/>
      <c r="TCA1" s="1870"/>
      <c r="TCB1" s="1870"/>
      <c r="TCC1" s="1870"/>
      <c r="TCD1" s="1870"/>
      <c r="TCE1" s="1870"/>
      <c r="TCF1" s="1870"/>
      <c r="TCG1" s="1870"/>
      <c r="TCH1" s="1870"/>
      <c r="TCI1" s="1870"/>
      <c r="TCJ1" s="1870"/>
      <c r="TCK1" s="1870"/>
      <c r="TCL1" s="1870"/>
      <c r="TCM1" s="1870"/>
      <c r="TCN1" s="1870"/>
      <c r="TCO1" s="1870"/>
      <c r="TCP1" s="1870"/>
      <c r="TCQ1" s="1870"/>
      <c r="TCR1" s="1870"/>
      <c r="TCS1" s="1870"/>
      <c r="TCT1" s="1870"/>
      <c r="TCU1" s="1870"/>
      <c r="TCV1" s="1870"/>
      <c r="TCW1" s="1870"/>
      <c r="TCX1" s="1870"/>
      <c r="TCY1" s="1870"/>
      <c r="TCZ1" s="1870"/>
      <c r="TDA1" s="1870"/>
      <c r="TDB1" s="1870"/>
      <c r="TDC1" s="1870"/>
      <c r="TDD1" s="1870"/>
      <c r="TDE1" s="1870"/>
      <c r="TDF1" s="1870"/>
      <c r="TDG1" s="1870"/>
      <c r="TDH1" s="1870"/>
      <c r="TDI1" s="1870"/>
      <c r="TDJ1" s="1870"/>
      <c r="TDK1" s="1870"/>
      <c r="TDL1" s="1870"/>
      <c r="TDM1" s="1870"/>
      <c r="TDN1" s="1870"/>
      <c r="TDO1" s="1870"/>
      <c r="TDP1" s="1870"/>
      <c r="TDQ1" s="1870"/>
      <c r="TDR1" s="1870"/>
      <c r="TDS1" s="1870"/>
      <c r="TDT1" s="1870"/>
      <c r="TDU1" s="1870"/>
      <c r="TDV1" s="1870"/>
      <c r="TDW1" s="1870"/>
      <c r="TDX1" s="1870"/>
      <c r="TDY1" s="1870"/>
      <c r="TDZ1" s="1870"/>
      <c r="TEA1" s="1870"/>
      <c r="TEB1" s="1870"/>
      <c r="TEC1" s="1870"/>
      <c r="TED1" s="1870"/>
      <c r="TEE1" s="1870"/>
      <c r="TEF1" s="1870"/>
      <c r="TEG1" s="1870"/>
      <c r="TEH1" s="1870"/>
      <c r="TEI1" s="1870"/>
      <c r="TEJ1" s="1870"/>
      <c r="TEK1" s="1870"/>
      <c r="TEL1" s="1870"/>
      <c r="TEM1" s="1870"/>
      <c r="TEN1" s="1870"/>
      <c r="TEO1" s="1870"/>
      <c r="TEP1" s="1870"/>
      <c r="TEQ1" s="1870"/>
      <c r="TER1" s="1870"/>
      <c r="TES1" s="1870"/>
      <c r="TET1" s="1870"/>
      <c r="TEU1" s="1870"/>
      <c r="TEV1" s="1870"/>
      <c r="TEW1" s="1870"/>
      <c r="TEX1" s="1870"/>
      <c r="TEY1" s="1870"/>
      <c r="TEZ1" s="1870"/>
      <c r="TFA1" s="1870"/>
      <c r="TFB1" s="1870"/>
      <c r="TFC1" s="1870"/>
      <c r="TFD1" s="1870"/>
      <c r="TFE1" s="1870"/>
      <c r="TFF1" s="1870"/>
      <c r="TFG1" s="1870"/>
      <c r="TFH1" s="1870"/>
      <c r="TFI1" s="1870"/>
      <c r="TFJ1" s="1870"/>
      <c r="TFK1" s="1870"/>
      <c r="TFL1" s="1870"/>
      <c r="TFM1" s="1870"/>
      <c r="TFN1" s="1870"/>
      <c r="TFO1" s="1870"/>
      <c r="TFP1" s="1870"/>
      <c r="TFQ1" s="1870"/>
      <c r="TFR1" s="1870"/>
      <c r="TFS1" s="1870"/>
      <c r="TFT1" s="1870"/>
      <c r="TFU1" s="1870"/>
      <c r="TFV1" s="1870"/>
      <c r="TFW1" s="1870"/>
      <c r="TFX1" s="1870"/>
      <c r="TFY1" s="1870"/>
      <c r="TFZ1" s="1870"/>
      <c r="TGA1" s="1870"/>
      <c r="TGB1" s="1870"/>
      <c r="TGC1" s="1870"/>
      <c r="TGD1" s="1870"/>
      <c r="TGE1" s="1870"/>
      <c r="TGF1" s="1870"/>
      <c r="TGG1" s="1870"/>
      <c r="TGH1" s="1870"/>
      <c r="TGI1" s="1870"/>
      <c r="TGJ1" s="1870"/>
      <c r="TGK1" s="1870"/>
      <c r="TGL1" s="1870"/>
      <c r="TGM1" s="1870"/>
      <c r="TGN1" s="1870"/>
      <c r="TGO1" s="1870"/>
      <c r="TGP1" s="1870"/>
      <c r="TGQ1" s="1870"/>
      <c r="TGR1" s="1870"/>
      <c r="TGS1" s="1870"/>
      <c r="TGT1" s="1870"/>
      <c r="TGU1" s="1870"/>
      <c r="TGV1" s="1870"/>
      <c r="TGW1" s="1870"/>
      <c r="TGX1" s="1870"/>
      <c r="TGY1" s="1870"/>
      <c r="TGZ1" s="1870"/>
      <c r="THA1" s="1870"/>
      <c r="THB1" s="1870"/>
      <c r="THC1" s="1870"/>
      <c r="THD1" s="1870"/>
      <c r="THE1" s="1870"/>
      <c r="THF1" s="1870"/>
      <c r="THG1" s="1870"/>
      <c r="THH1" s="1870"/>
      <c r="THI1" s="1870"/>
      <c r="THJ1" s="1870"/>
      <c r="THK1" s="1870"/>
      <c r="THL1" s="1870"/>
      <c r="THM1" s="1870"/>
      <c r="THN1" s="1870"/>
      <c r="THO1" s="1870"/>
      <c r="THP1" s="1870"/>
      <c r="THQ1" s="1870"/>
      <c r="THR1" s="1870"/>
      <c r="THS1" s="1870"/>
      <c r="THT1" s="1870"/>
      <c r="THU1" s="1870"/>
      <c r="THV1" s="1870"/>
      <c r="THW1" s="1870"/>
      <c r="THX1" s="1870"/>
      <c r="THY1" s="1870"/>
      <c r="THZ1" s="1870"/>
      <c r="TIA1" s="1870"/>
      <c r="TIB1" s="1870"/>
      <c r="TIC1" s="1870"/>
      <c r="TID1" s="1870"/>
      <c r="TIE1" s="1870"/>
      <c r="TIF1" s="1870"/>
      <c r="TIG1" s="1870"/>
      <c r="TIH1" s="1870"/>
      <c r="TII1" s="1870"/>
      <c r="TIJ1" s="1870"/>
      <c r="TIK1" s="1870"/>
      <c r="TIL1" s="1870"/>
      <c r="TIM1" s="1870"/>
      <c r="TIN1" s="1870"/>
      <c r="TIO1" s="1870"/>
      <c r="TIP1" s="1870"/>
      <c r="TIQ1" s="1870"/>
      <c r="TIR1" s="1870"/>
      <c r="TIS1" s="1870"/>
      <c r="TIT1" s="1870"/>
      <c r="TIU1" s="1870"/>
      <c r="TIV1" s="1870"/>
      <c r="TIW1" s="1870"/>
      <c r="TIX1" s="1870"/>
      <c r="TIY1" s="1870"/>
      <c r="TIZ1" s="1870"/>
      <c r="TJA1" s="1870"/>
      <c r="TJB1" s="1870"/>
      <c r="TJC1" s="1870"/>
      <c r="TJD1" s="1870"/>
      <c r="TJE1" s="1870"/>
      <c r="TJF1" s="1870"/>
      <c r="TJG1" s="1870"/>
      <c r="TJH1" s="1870"/>
      <c r="TJI1" s="1870"/>
      <c r="TJJ1" s="1870"/>
      <c r="TJK1" s="1870"/>
      <c r="TJL1" s="1870"/>
      <c r="TJM1" s="1870"/>
      <c r="TJN1" s="1870"/>
      <c r="TJO1" s="1870"/>
      <c r="TJP1" s="1870"/>
      <c r="TJQ1" s="1870"/>
      <c r="TJR1" s="1870"/>
      <c r="TJS1" s="1870"/>
      <c r="TJT1" s="1870"/>
      <c r="TJU1" s="1870"/>
      <c r="TJV1" s="1870"/>
      <c r="TJW1" s="1870"/>
      <c r="TJX1" s="1870"/>
      <c r="TJY1" s="1870"/>
      <c r="TJZ1" s="1870"/>
      <c r="TKA1" s="1870"/>
      <c r="TKB1" s="1870"/>
      <c r="TKC1" s="1870"/>
      <c r="TKD1" s="1870"/>
      <c r="TKE1" s="1870"/>
      <c r="TKF1" s="1870"/>
      <c r="TKG1" s="1870"/>
      <c r="TKH1" s="1870"/>
      <c r="TKI1" s="1870"/>
      <c r="TKJ1" s="1870"/>
      <c r="TKK1" s="1870"/>
      <c r="TKL1" s="1870"/>
      <c r="TKM1" s="1870"/>
      <c r="TKN1" s="1870"/>
      <c r="TKO1" s="1870"/>
      <c r="TKP1" s="1870"/>
      <c r="TKQ1" s="1870"/>
      <c r="TKR1" s="1870"/>
      <c r="TKS1" s="1870"/>
      <c r="TKT1" s="1870"/>
      <c r="TKU1" s="1870"/>
      <c r="TKV1" s="1870"/>
      <c r="TKW1" s="1870"/>
      <c r="TKX1" s="1870"/>
      <c r="TKY1" s="1870"/>
      <c r="TKZ1" s="1870"/>
      <c r="TLA1" s="1870"/>
      <c r="TLB1" s="1870"/>
      <c r="TLC1" s="1870"/>
      <c r="TLD1" s="1870"/>
      <c r="TLE1" s="1870"/>
      <c r="TLF1" s="1870"/>
      <c r="TLG1" s="1870"/>
      <c r="TLH1" s="1870"/>
      <c r="TLI1" s="1870"/>
      <c r="TLJ1" s="1870"/>
      <c r="TLK1" s="1870"/>
      <c r="TLL1" s="1870"/>
      <c r="TLM1" s="1870"/>
      <c r="TLN1" s="1870"/>
      <c r="TLO1" s="1870"/>
      <c r="TLP1" s="1870"/>
      <c r="TLQ1" s="1870"/>
      <c r="TLR1" s="1870"/>
      <c r="TLS1" s="1870"/>
      <c r="TLT1" s="1870"/>
      <c r="TLU1" s="1870"/>
      <c r="TLV1" s="1870"/>
      <c r="TLW1" s="1870"/>
      <c r="TLX1" s="1870"/>
      <c r="TLY1" s="1870"/>
      <c r="TLZ1" s="1870"/>
      <c r="TMA1" s="1870"/>
      <c r="TMB1" s="1870"/>
      <c r="TMC1" s="1870"/>
      <c r="TMD1" s="1870"/>
      <c r="TME1" s="1870"/>
      <c r="TMF1" s="1870"/>
      <c r="TMG1" s="1870"/>
      <c r="TMH1" s="1870"/>
      <c r="TMI1" s="1870"/>
      <c r="TMJ1" s="1870"/>
      <c r="TMK1" s="1870"/>
      <c r="TML1" s="1870"/>
      <c r="TMM1" s="1870"/>
      <c r="TMN1" s="1870"/>
      <c r="TMO1" s="1870"/>
      <c r="TMP1" s="1870"/>
      <c r="TMQ1" s="1870"/>
      <c r="TMR1" s="1870"/>
      <c r="TMS1" s="1870"/>
      <c r="TMT1" s="1870"/>
      <c r="TMU1" s="1870"/>
      <c r="TMV1" s="1870"/>
      <c r="TMW1" s="1870"/>
      <c r="TMX1" s="1870"/>
      <c r="TMY1" s="1870"/>
      <c r="TMZ1" s="1870"/>
      <c r="TNA1" s="1870"/>
      <c r="TNB1" s="1870"/>
      <c r="TNC1" s="1870"/>
      <c r="TND1" s="1870"/>
      <c r="TNE1" s="1870"/>
      <c r="TNF1" s="1870"/>
      <c r="TNG1" s="1870"/>
      <c r="TNH1" s="1870"/>
      <c r="TNI1" s="1870"/>
      <c r="TNJ1" s="1870"/>
      <c r="TNK1" s="1870"/>
      <c r="TNL1" s="1870"/>
      <c r="TNM1" s="1870"/>
      <c r="TNN1" s="1870"/>
      <c r="TNO1" s="1870"/>
      <c r="TNP1" s="1870"/>
      <c r="TNQ1" s="1870"/>
      <c r="TNR1" s="1870"/>
      <c r="TNS1" s="1870"/>
      <c r="TNT1" s="1870"/>
      <c r="TNU1" s="1870"/>
      <c r="TNV1" s="1870"/>
      <c r="TNW1" s="1870"/>
      <c r="TNX1" s="1870"/>
      <c r="TNY1" s="1870"/>
      <c r="TNZ1" s="1870"/>
      <c r="TOA1" s="1870"/>
      <c r="TOB1" s="1870"/>
      <c r="TOC1" s="1870"/>
      <c r="TOD1" s="1870"/>
      <c r="TOE1" s="1870"/>
      <c r="TOF1" s="1870"/>
      <c r="TOG1" s="1870"/>
      <c r="TOH1" s="1870"/>
      <c r="TOI1" s="1870"/>
      <c r="TOJ1" s="1870"/>
      <c r="TOK1" s="1870"/>
      <c r="TOL1" s="1870"/>
      <c r="TOM1" s="1870"/>
      <c r="TON1" s="1870"/>
      <c r="TOO1" s="1870"/>
      <c r="TOP1" s="1870"/>
      <c r="TOQ1" s="1870"/>
      <c r="TOR1" s="1870"/>
      <c r="TOS1" s="1870"/>
      <c r="TOT1" s="1870"/>
      <c r="TOU1" s="1870"/>
      <c r="TOV1" s="1870"/>
      <c r="TOW1" s="1870"/>
      <c r="TOX1" s="1870"/>
      <c r="TOY1" s="1870"/>
      <c r="TOZ1" s="1870"/>
      <c r="TPA1" s="1870"/>
      <c r="TPB1" s="1870"/>
      <c r="TPC1" s="1870"/>
      <c r="TPD1" s="1870"/>
      <c r="TPE1" s="1870"/>
      <c r="TPF1" s="1870"/>
      <c r="TPG1" s="1870"/>
      <c r="TPH1" s="1870"/>
      <c r="TPI1" s="1870"/>
      <c r="TPJ1" s="1870"/>
      <c r="TPK1" s="1870"/>
      <c r="TPL1" s="1870"/>
      <c r="TPM1" s="1870"/>
      <c r="TPN1" s="1870"/>
      <c r="TPO1" s="1870"/>
      <c r="TPP1" s="1870"/>
      <c r="TPQ1" s="1870"/>
      <c r="TPR1" s="1870"/>
      <c r="TPS1" s="1870"/>
      <c r="TPT1" s="1870"/>
      <c r="TPU1" s="1870"/>
      <c r="TPV1" s="1870"/>
      <c r="TPW1" s="1870"/>
      <c r="TPX1" s="1870"/>
      <c r="TPY1" s="1870"/>
      <c r="TPZ1" s="1870"/>
      <c r="TQA1" s="1870"/>
      <c r="TQB1" s="1870"/>
      <c r="TQC1" s="1870"/>
      <c r="TQD1" s="1870"/>
      <c r="TQE1" s="1870"/>
      <c r="TQF1" s="1870"/>
      <c r="TQG1" s="1870"/>
      <c r="TQH1" s="1870"/>
      <c r="TQI1" s="1870"/>
      <c r="TQJ1" s="1870"/>
      <c r="TQK1" s="1870"/>
      <c r="TQL1" s="1870"/>
      <c r="TQM1" s="1870"/>
      <c r="TQN1" s="1870"/>
      <c r="TQO1" s="1870"/>
      <c r="TQP1" s="1870"/>
      <c r="TQQ1" s="1870"/>
      <c r="TQR1" s="1870"/>
      <c r="TQS1" s="1870"/>
      <c r="TQT1" s="1870"/>
      <c r="TQU1" s="1870"/>
      <c r="TQV1" s="1870"/>
      <c r="TQW1" s="1870"/>
      <c r="TQX1" s="1870"/>
      <c r="TQY1" s="1870"/>
      <c r="TQZ1" s="1870"/>
      <c r="TRA1" s="1870"/>
      <c r="TRB1" s="1870"/>
      <c r="TRC1" s="1870"/>
      <c r="TRD1" s="1870"/>
      <c r="TRE1" s="1870"/>
      <c r="TRF1" s="1870"/>
      <c r="TRG1" s="1870"/>
      <c r="TRH1" s="1870"/>
      <c r="TRI1" s="1870"/>
      <c r="TRJ1" s="1870"/>
      <c r="TRK1" s="1870"/>
      <c r="TRL1" s="1870"/>
      <c r="TRM1" s="1870"/>
      <c r="TRN1" s="1870"/>
      <c r="TRO1" s="1870"/>
      <c r="TRP1" s="1870"/>
      <c r="TRQ1" s="1870"/>
      <c r="TRR1" s="1870"/>
      <c r="TRS1" s="1870"/>
      <c r="TRT1" s="1870"/>
      <c r="TRU1" s="1870"/>
      <c r="TRV1" s="1870"/>
      <c r="TRW1" s="1870"/>
      <c r="TRX1" s="1870"/>
      <c r="TRY1" s="1870"/>
      <c r="TRZ1" s="1870"/>
      <c r="TSA1" s="1870"/>
      <c r="TSB1" s="1870"/>
      <c r="TSC1" s="1870"/>
      <c r="TSD1" s="1870"/>
      <c r="TSE1" s="1870"/>
      <c r="TSF1" s="1870"/>
      <c r="TSG1" s="1870"/>
      <c r="TSH1" s="1870"/>
      <c r="TSI1" s="1870"/>
      <c r="TSJ1" s="1870"/>
      <c r="TSK1" s="1870"/>
      <c r="TSL1" s="1870"/>
      <c r="TSM1" s="1870"/>
      <c r="TSN1" s="1870"/>
      <c r="TSO1" s="1870"/>
      <c r="TSP1" s="1870"/>
      <c r="TSQ1" s="1870"/>
      <c r="TSR1" s="1870"/>
      <c r="TSS1" s="1870"/>
      <c r="TST1" s="1870"/>
      <c r="TSU1" s="1870"/>
      <c r="TSV1" s="1870"/>
      <c r="TSW1" s="1870"/>
      <c r="TSX1" s="1870"/>
      <c r="TSY1" s="1870"/>
      <c r="TSZ1" s="1870"/>
      <c r="TTA1" s="1870"/>
      <c r="TTB1" s="1870"/>
      <c r="TTC1" s="1870"/>
      <c r="TTD1" s="1870"/>
      <c r="TTE1" s="1870"/>
      <c r="TTF1" s="1870"/>
      <c r="TTG1" s="1870"/>
      <c r="TTH1" s="1870"/>
      <c r="TTI1" s="1870"/>
      <c r="TTJ1" s="1870"/>
      <c r="TTK1" s="1870"/>
      <c r="TTL1" s="1870"/>
      <c r="TTM1" s="1870"/>
      <c r="TTN1" s="1870"/>
      <c r="TTO1" s="1870"/>
      <c r="TTP1" s="1870"/>
      <c r="TTQ1" s="1870"/>
      <c r="TTR1" s="1870"/>
      <c r="TTS1" s="1870"/>
      <c r="TTT1" s="1870"/>
      <c r="TTU1" s="1870"/>
      <c r="TTV1" s="1870"/>
      <c r="TTW1" s="1870"/>
      <c r="TTX1" s="1870"/>
      <c r="TTY1" s="1870"/>
      <c r="TTZ1" s="1870"/>
      <c r="TUA1" s="1870"/>
      <c r="TUB1" s="1870"/>
      <c r="TUC1" s="1870"/>
      <c r="TUD1" s="1870"/>
      <c r="TUE1" s="1870"/>
      <c r="TUF1" s="1870"/>
      <c r="TUG1" s="1870"/>
      <c r="TUH1" s="1870"/>
      <c r="TUI1" s="1870"/>
      <c r="TUJ1" s="1870"/>
      <c r="TUK1" s="1870"/>
      <c r="TUL1" s="1870"/>
      <c r="TUM1" s="1870"/>
      <c r="TUN1" s="1870"/>
      <c r="TUO1" s="1870"/>
      <c r="TUP1" s="1870"/>
      <c r="TUQ1" s="1870"/>
      <c r="TUR1" s="1870"/>
      <c r="TUS1" s="1870"/>
      <c r="TUT1" s="1870"/>
      <c r="TUU1" s="1870"/>
      <c r="TUV1" s="1870"/>
      <c r="TUW1" s="1870"/>
      <c r="TUX1" s="1870"/>
      <c r="TUY1" s="1870"/>
      <c r="TUZ1" s="1870"/>
      <c r="TVA1" s="1870"/>
      <c r="TVB1" s="1870"/>
      <c r="TVC1" s="1870"/>
      <c r="TVD1" s="1870"/>
      <c r="TVE1" s="1870"/>
      <c r="TVF1" s="1870"/>
      <c r="TVG1" s="1870"/>
      <c r="TVH1" s="1870"/>
      <c r="TVI1" s="1870"/>
      <c r="TVJ1" s="1870"/>
      <c r="TVK1" s="1870"/>
      <c r="TVL1" s="1870"/>
      <c r="TVM1" s="1870"/>
      <c r="TVN1" s="1870"/>
      <c r="TVO1" s="1870"/>
      <c r="TVP1" s="1870"/>
      <c r="TVQ1" s="1870"/>
      <c r="TVR1" s="1870"/>
      <c r="TVS1" s="1870"/>
      <c r="TVT1" s="1870"/>
      <c r="TVU1" s="1870"/>
      <c r="TVV1" s="1870"/>
      <c r="TVW1" s="1870"/>
      <c r="TVX1" s="1870"/>
      <c r="TVY1" s="1870"/>
      <c r="TVZ1" s="1870"/>
      <c r="TWA1" s="1870"/>
      <c r="TWB1" s="1870"/>
      <c r="TWC1" s="1870"/>
      <c r="TWD1" s="1870"/>
      <c r="TWE1" s="1870"/>
      <c r="TWF1" s="1870"/>
      <c r="TWG1" s="1870"/>
      <c r="TWH1" s="1870"/>
      <c r="TWI1" s="1870"/>
      <c r="TWJ1" s="1870"/>
      <c r="TWK1" s="1870"/>
      <c r="TWL1" s="1870"/>
      <c r="TWM1" s="1870"/>
      <c r="TWN1" s="1870"/>
      <c r="TWO1" s="1870"/>
      <c r="TWP1" s="1870"/>
      <c r="TWQ1" s="1870"/>
      <c r="TWR1" s="1870"/>
      <c r="TWS1" s="1870"/>
      <c r="TWT1" s="1870"/>
      <c r="TWU1" s="1870"/>
      <c r="TWV1" s="1870"/>
      <c r="TWW1" s="1870"/>
      <c r="TWX1" s="1870"/>
      <c r="TWY1" s="1870"/>
      <c r="TWZ1" s="1870"/>
      <c r="TXA1" s="1870"/>
      <c r="TXB1" s="1870"/>
      <c r="TXC1" s="1870"/>
      <c r="TXD1" s="1870"/>
      <c r="TXE1" s="1870"/>
      <c r="TXF1" s="1870"/>
      <c r="TXG1" s="1870"/>
      <c r="TXH1" s="1870"/>
      <c r="TXI1" s="1870"/>
      <c r="TXJ1" s="1870"/>
      <c r="TXK1" s="1870"/>
      <c r="TXL1" s="1870"/>
      <c r="TXM1" s="1870"/>
      <c r="TXN1" s="1870"/>
      <c r="TXO1" s="1870"/>
      <c r="TXP1" s="1870"/>
      <c r="TXQ1" s="1870"/>
      <c r="TXR1" s="1870"/>
      <c r="TXS1" s="1870"/>
      <c r="TXT1" s="1870"/>
      <c r="TXU1" s="1870"/>
      <c r="TXV1" s="1870"/>
      <c r="TXW1" s="1870"/>
      <c r="TXX1" s="1870"/>
      <c r="TXY1" s="1870"/>
      <c r="TXZ1" s="1870"/>
      <c r="TYA1" s="1870"/>
      <c r="TYB1" s="1870"/>
      <c r="TYC1" s="1870"/>
      <c r="TYD1" s="1870"/>
      <c r="TYE1" s="1870"/>
      <c r="TYF1" s="1870"/>
      <c r="TYG1" s="1870"/>
      <c r="TYH1" s="1870"/>
      <c r="TYI1" s="1870"/>
      <c r="TYJ1" s="1870"/>
      <c r="TYK1" s="1870"/>
      <c r="TYL1" s="1870"/>
      <c r="TYM1" s="1870"/>
      <c r="TYN1" s="1870"/>
      <c r="TYO1" s="1870"/>
      <c r="TYP1" s="1870"/>
      <c r="TYQ1" s="1870"/>
      <c r="TYR1" s="1870"/>
      <c r="TYS1" s="1870"/>
      <c r="TYT1" s="1870"/>
      <c r="TYU1" s="1870"/>
      <c r="TYV1" s="1870"/>
      <c r="TYW1" s="1870"/>
      <c r="TYX1" s="1870"/>
      <c r="TYY1" s="1870"/>
      <c r="TYZ1" s="1870"/>
      <c r="TZA1" s="1870"/>
      <c r="TZB1" s="1870"/>
      <c r="TZC1" s="1870"/>
      <c r="TZD1" s="1870"/>
      <c r="TZE1" s="1870"/>
      <c r="TZF1" s="1870"/>
      <c r="TZG1" s="1870"/>
      <c r="TZH1" s="1870"/>
      <c r="TZI1" s="1870"/>
      <c r="TZJ1" s="1870"/>
      <c r="TZK1" s="1870"/>
      <c r="TZL1" s="1870"/>
      <c r="TZM1" s="1870"/>
      <c r="TZN1" s="1870"/>
      <c r="TZO1" s="1870"/>
      <c r="TZP1" s="1870"/>
      <c r="TZQ1" s="1870"/>
      <c r="TZR1" s="1870"/>
      <c r="TZS1" s="1870"/>
      <c r="TZT1" s="1870"/>
      <c r="TZU1" s="1870"/>
      <c r="TZV1" s="1870"/>
      <c r="TZW1" s="1870"/>
      <c r="TZX1" s="1870"/>
      <c r="TZY1" s="1870"/>
      <c r="TZZ1" s="1870"/>
      <c r="UAA1" s="1870"/>
      <c r="UAB1" s="1870"/>
      <c r="UAC1" s="1870"/>
      <c r="UAD1" s="1870"/>
      <c r="UAE1" s="1870"/>
      <c r="UAF1" s="1870"/>
      <c r="UAG1" s="1870"/>
      <c r="UAH1" s="1870"/>
      <c r="UAI1" s="1870"/>
      <c r="UAJ1" s="1870"/>
      <c r="UAK1" s="1870"/>
      <c r="UAL1" s="1870"/>
      <c r="UAM1" s="1870"/>
      <c r="UAN1" s="1870"/>
      <c r="UAO1" s="1870"/>
      <c r="UAP1" s="1870"/>
      <c r="UAQ1" s="1870"/>
      <c r="UAR1" s="1870"/>
      <c r="UAS1" s="1870"/>
      <c r="UAT1" s="1870"/>
      <c r="UAU1" s="1870"/>
      <c r="UAV1" s="1870"/>
      <c r="UAW1" s="1870"/>
      <c r="UAX1" s="1870"/>
      <c r="UAY1" s="1870"/>
      <c r="UAZ1" s="1870"/>
      <c r="UBA1" s="1870"/>
      <c r="UBB1" s="1870"/>
      <c r="UBC1" s="1870"/>
      <c r="UBD1" s="1870"/>
      <c r="UBE1" s="1870"/>
      <c r="UBF1" s="1870"/>
      <c r="UBG1" s="1870"/>
      <c r="UBH1" s="1870"/>
      <c r="UBI1" s="1870"/>
      <c r="UBJ1" s="1870"/>
      <c r="UBK1" s="1870"/>
      <c r="UBL1" s="1870"/>
      <c r="UBM1" s="1870"/>
      <c r="UBN1" s="1870"/>
      <c r="UBO1" s="1870"/>
      <c r="UBP1" s="1870"/>
      <c r="UBQ1" s="1870"/>
      <c r="UBR1" s="1870"/>
      <c r="UBS1" s="1870"/>
      <c r="UBT1" s="1870"/>
      <c r="UBU1" s="1870"/>
      <c r="UBV1" s="1870"/>
      <c r="UBW1" s="1870"/>
      <c r="UBX1" s="1870"/>
      <c r="UBY1" s="1870"/>
      <c r="UBZ1" s="1870"/>
      <c r="UCA1" s="1870"/>
      <c r="UCB1" s="1870"/>
      <c r="UCC1" s="1870"/>
      <c r="UCD1" s="1870"/>
      <c r="UCE1" s="1870"/>
      <c r="UCF1" s="1870"/>
      <c r="UCG1" s="1870"/>
      <c r="UCH1" s="1870"/>
      <c r="UCI1" s="1870"/>
      <c r="UCJ1" s="1870"/>
      <c r="UCK1" s="1870"/>
      <c r="UCL1" s="1870"/>
      <c r="UCM1" s="1870"/>
      <c r="UCN1" s="1870"/>
      <c r="UCO1" s="1870"/>
      <c r="UCP1" s="1870"/>
      <c r="UCQ1" s="1870"/>
      <c r="UCR1" s="1870"/>
      <c r="UCS1" s="1870"/>
      <c r="UCT1" s="1870"/>
      <c r="UCU1" s="1870"/>
      <c r="UCV1" s="1870"/>
      <c r="UCW1" s="1870"/>
      <c r="UCX1" s="1870"/>
      <c r="UCY1" s="1870"/>
      <c r="UCZ1" s="1870"/>
      <c r="UDA1" s="1870"/>
      <c r="UDB1" s="1870"/>
      <c r="UDC1" s="1870"/>
      <c r="UDD1" s="1870"/>
      <c r="UDE1" s="1870"/>
      <c r="UDF1" s="1870"/>
      <c r="UDG1" s="1870"/>
      <c r="UDH1" s="1870"/>
      <c r="UDI1" s="1870"/>
      <c r="UDJ1" s="1870"/>
      <c r="UDK1" s="1870"/>
      <c r="UDL1" s="1870"/>
      <c r="UDM1" s="1870"/>
      <c r="UDN1" s="1870"/>
      <c r="UDO1" s="1870"/>
      <c r="UDP1" s="1870"/>
      <c r="UDQ1" s="1870"/>
      <c r="UDR1" s="1870"/>
      <c r="UDS1" s="1870"/>
      <c r="UDT1" s="1870"/>
      <c r="UDU1" s="1870"/>
      <c r="UDV1" s="1870"/>
      <c r="UDW1" s="1870"/>
      <c r="UDX1" s="1870"/>
      <c r="UDY1" s="1870"/>
      <c r="UDZ1" s="1870"/>
      <c r="UEA1" s="1870"/>
      <c r="UEB1" s="1870"/>
      <c r="UEC1" s="1870"/>
      <c r="UED1" s="1870"/>
      <c r="UEE1" s="1870"/>
      <c r="UEF1" s="1870"/>
      <c r="UEG1" s="1870"/>
      <c r="UEH1" s="1870"/>
      <c r="UEI1" s="1870"/>
      <c r="UEJ1" s="1870"/>
      <c r="UEK1" s="1870"/>
      <c r="UEL1" s="1870"/>
      <c r="UEM1" s="1870"/>
      <c r="UEN1" s="1870"/>
      <c r="UEO1" s="1870"/>
      <c r="UEP1" s="1870"/>
      <c r="UEQ1" s="1870"/>
      <c r="UER1" s="1870"/>
      <c r="UES1" s="1870"/>
      <c r="UET1" s="1870"/>
      <c r="UEU1" s="1870"/>
      <c r="UEV1" s="1870"/>
      <c r="UEW1" s="1870"/>
      <c r="UEX1" s="1870"/>
      <c r="UEY1" s="1870"/>
      <c r="UEZ1" s="1870"/>
      <c r="UFA1" s="1870"/>
      <c r="UFB1" s="1870"/>
      <c r="UFC1" s="1870"/>
      <c r="UFD1" s="1870"/>
      <c r="UFE1" s="1870"/>
      <c r="UFF1" s="1870"/>
      <c r="UFG1" s="1870"/>
      <c r="UFH1" s="1870"/>
      <c r="UFI1" s="1870"/>
      <c r="UFJ1" s="1870"/>
      <c r="UFK1" s="1870"/>
      <c r="UFL1" s="1870"/>
      <c r="UFM1" s="1870"/>
      <c r="UFN1" s="1870"/>
      <c r="UFO1" s="1870"/>
      <c r="UFP1" s="1870"/>
      <c r="UFQ1" s="1870"/>
      <c r="UFR1" s="1870"/>
      <c r="UFS1" s="1870"/>
      <c r="UFT1" s="1870"/>
      <c r="UFU1" s="1870"/>
      <c r="UFV1" s="1870"/>
      <c r="UFW1" s="1870"/>
      <c r="UFX1" s="1870"/>
      <c r="UFY1" s="1870"/>
      <c r="UFZ1" s="1870"/>
      <c r="UGA1" s="1870"/>
      <c r="UGB1" s="1870"/>
      <c r="UGC1" s="1870"/>
      <c r="UGD1" s="1870"/>
      <c r="UGE1" s="1870"/>
      <c r="UGF1" s="1870"/>
      <c r="UGG1" s="1870"/>
      <c r="UGH1" s="1870"/>
      <c r="UGI1" s="1870"/>
      <c r="UGJ1" s="1870"/>
      <c r="UGK1" s="1870"/>
      <c r="UGL1" s="1870"/>
      <c r="UGM1" s="1870"/>
      <c r="UGN1" s="1870"/>
      <c r="UGO1" s="1870"/>
      <c r="UGP1" s="1870"/>
      <c r="UGQ1" s="1870"/>
      <c r="UGR1" s="1870"/>
      <c r="UGS1" s="1870"/>
      <c r="UGT1" s="1870"/>
      <c r="UGU1" s="1870"/>
      <c r="UGV1" s="1870"/>
      <c r="UGW1" s="1870"/>
      <c r="UGX1" s="1870"/>
      <c r="UGY1" s="1870"/>
      <c r="UGZ1" s="1870"/>
      <c r="UHA1" s="1870"/>
      <c r="UHB1" s="1870"/>
      <c r="UHC1" s="1870"/>
      <c r="UHD1" s="1870"/>
      <c r="UHE1" s="1870"/>
      <c r="UHF1" s="1870"/>
      <c r="UHG1" s="1870"/>
      <c r="UHH1" s="1870"/>
      <c r="UHI1" s="1870"/>
      <c r="UHJ1" s="1870"/>
      <c r="UHK1" s="1870"/>
      <c r="UHL1" s="1870"/>
      <c r="UHM1" s="1870"/>
      <c r="UHN1" s="1870"/>
      <c r="UHO1" s="1870"/>
      <c r="UHP1" s="1870"/>
      <c r="UHQ1" s="1870"/>
      <c r="UHR1" s="1870"/>
      <c r="UHS1" s="1870"/>
      <c r="UHT1" s="1870"/>
      <c r="UHU1" s="1870"/>
      <c r="UHV1" s="1870"/>
      <c r="UHW1" s="1870"/>
      <c r="UHX1" s="1870"/>
      <c r="UHY1" s="1870"/>
      <c r="UHZ1" s="1870"/>
      <c r="UIA1" s="1870"/>
      <c r="UIB1" s="1870"/>
      <c r="UIC1" s="1870"/>
      <c r="UID1" s="1870"/>
      <c r="UIE1" s="1870"/>
      <c r="UIF1" s="1870"/>
      <c r="UIG1" s="1870"/>
      <c r="UIH1" s="1870"/>
      <c r="UII1" s="1870"/>
      <c r="UIJ1" s="1870"/>
      <c r="UIK1" s="1870"/>
      <c r="UIL1" s="1870"/>
      <c r="UIM1" s="1870"/>
      <c r="UIN1" s="1870"/>
      <c r="UIO1" s="1870"/>
      <c r="UIP1" s="1870"/>
      <c r="UIQ1" s="1870"/>
      <c r="UIR1" s="1870"/>
      <c r="UIS1" s="1870"/>
      <c r="UIT1" s="1870"/>
      <c r="UIU1" s="1870"/>
      <c r="UIV1" s="1870"/>
      <c r="UIW1" s="1870"/>
      <c r="UIX1" s="1870"/>
      <c r="UIY1" s="1870"/>
      <c r="UIZ1" s="1870"/>
      <c r="UJA1" s="1870"/>
      <c r="UJB1" s="1870"/>
      <c r="UJC1" s="1870"/>
      <c r="UJD1" s="1870"/>
      <c r="UJE1" s="1870"/>
      <c r="UJF1" s="1870"/>
      <c r="UJG1" s="1870"/>
      <c r="UJH1" s="1870"/>
      <c r="UJI1" s="1870"/>
      <c r="UJJ1" s="1870"/>
      <c r="UJK1" s="1870"/>
      <c r="UJL1" s="1870"/>
      <c r="UJM1" s="1870"/>
      <c r="UJN1" s="1870"/>
      <c r="UJO1" s="1870"/>
      <c r="UJP1" s="1870"/>
      <c r="UJQ1" s="1870"/>
      <c r="UJR1" s="1870"/>
      <c r="UJS1" s="1870"/>
      <c r="UJT1" s="1870"/>
      <c r="UJU1" s="1870"/>
      <c r="UJV1" s="1870"/>
      <c r="UJW1" s="1870"/>
      <c r="UJX1" s="1870"/>
      <c r="UJY1" s="1870"/>
      <c r="UJZ1" s="1870"/>
      <c r="UKA1" s="1870"/>
      <c r="UKB1" s="1870"/>
      <c r="UKC1" s="1870"/>
      <c r="UKD1" s="1870"/>
      <c r="UKE1" s="1870"/>
      <c r="UKF1" s="1870"/>
      <c r="UKG1" s="1870"/>
      <c r="UKH1" s="1870"/>
      <c r="UKI1" s="1870"/>
      <c r="UKJ1" s="1870"/>
      <c r="UKK1" s="1870"/>
      <c r="UKL1" s="1870"/>
      <c r="UKM1" s="1870"/>
      <c r="UKN1" s="1870"/>
      <c r="UKO1" s="1870"/>
      <c r="UKP1" s="1870"/>
      <c r="UKQ1" s="1870"/>
      <c r="UKR1" s="1870"/>
      <c r="UKS1" s="1870"/>
      <c r="UKT1" s="1870"/>
      <c r="UKU1" s="1870"/>
      <c r="UKV1" s="1870"/>
      <c r="UKW1" s="1870"/>
      <c r="UKX1" s="1870"/>
      <c r="UKY1" s="1870"/>
      <c r="UKZ1" s="1870"/>
      <c r="ULA1" s="1870"/>
      <c r="ULB1" s="1870"/>
      <c r="ULC1" s="1870"/>
      <c r="ULD1" s="1870"/>
      <c r="ULE1" s="1870"/>
      <c r="ULF1" s="1870"/>
      <c r="ULG1" s="1870"/>
      <c r="ULH1" s="1870"/>
      <c r="ULI1" s="1870"/>
      <c r="ULJ1" s="1870"/>
      <c r="ULK1" s="1870"/>
      <c r="ULL1" s="1870"/>
      <c r="ULM1" s="1870"/>
      <c r="ULN1" s="1870"/>
      <c r="ULO1" s="1870"/>
      <c r="ULP1" s="1870"/>
      <c r="ULQ1" s="1870"/>
      <c r="ULR1" s="1870"/>
      <c r="ULS1" s="1870"/>
      <c r="ULT1" s="1870"/>
      <c r="ULU1" s="1870"/>
      <c r="ULV1" s="1870"/>
      <c r="ULW1" s="1870"/>
      <c r="ULX1" s="1870"/>
      <c r="ULY1" s="1870"/>
      <c r="ULZ1" s="1870"/>
      <c r="UMA1" s="1870"/>
      <c r="UMB1" s="1870"/>
      <c r="UMC1" s="1870"/>
      <c r="UMD1" s="1870"/>
      <c r="UME1" s="1870"/>
      <c r="UMF1" s="1870"/>
      <c r="UMG1" s="1870"/>
      <c r="UMH1" s="1870"/>
      <c r="UMI1" s="1870"/>
      <c r="UMJ1" s="1870"/>
      <c r="UMK1" s="1870"/>
      <c r="UML1" s="1870"/>
      <c r="UMM1" s="1870"/>
      <c r="UMN1" s="1870"/>
      <c r="UMO1" s="1870"/>
      <c r="UMP1" s="1870"/>
      <c r="UMQ1" s="1870"/>
      <c r="UMR1" s="1870"/>
      <c r="UMS1" s="1870"/>
      <c r="UMT1" s="1870"/>
      <c r="UMU1" s="1870"/>
      <c r="UMV1" s="1870"/>
      <c r="UMW1" s="1870"/>
      <c r="UMX1" s="1870"/>
      <c r="UMY1" s="1870"/>
      <c r="UMZ1" s="1870"/>
      <c r="UNA1" s="1870"/>
      <c r="UNB1" s="1870"/>
      <c r="UNC1" s="1870"/>
      <c r="UND1" s="1870"/>
      <c r="UNE1" s="1870"/>
      <c r="UNF1" s="1870"/>
      <c r="UNG1" s="1870"/>
      <c r="UNH1" s="1870"/>
      <c r="UNI1" s="1870"/>
      <c r="UNJ1" s="1870"/>
      <c r="UNK1" s="1870"/>
      <c r="UNL1" s="1870"/>
      <c r="UNM1" s="1870"/>
      <c r="UNN1" s="1870"/>
      <c r="UNO1" s="1870"/>
      <c r="UNP1" s="1870"/>
      <c r="UNQ1" s="1870"/>
      <c r="UNR1" s="1870"/>
      <c r="UNS1" s="1870"/>
      <c r="UNT1" s="1870"/>
      <c r="UNU1" s="1870"/>
      <c r="UNV1" s="1870"/>
      <c r="UNW1" s="1870"/>
      <c r="UNX1" s="1870"/>
      <c r="UNY1" s="1870"/>
      <c r="UNZ1" s="1870"/>
      <c r="UOA1" s="1870"/>
      <c r="UOB1" s="1870"/>
      <c r="UOC1" s="1870"/>
      <c r="UOD1" s="1870"/>
      <c r="UOE1" s="1870"/>
      <c r="UOF1" s="1870"/>
      <c r="UOG1" s="1870"/>
      <c r="UOH1" s="1870"/>
      <c r="UOI1" s="1870"/>
      <c r="UOJ1" s="1870"/>
      <c r="UOK1" s="1870"/>
      <c r="UOL1" s="1870"/>
      <c r="UOM1" s="1870"/>
      <c r="UON1" s="1870"/>
      <c r="UOO1" s="1870"/>
      <c r="UOP1" s="1870"/>
      <c r="UOQ1" s="1870"/>
      <c r="UOR1" s="1870"/>
      <c r="UOS1" s="1870"/>
      <c r="UOT1" s="1870"/>
      <c r="UOU1" s="1870"/>
      <c r="UOV1" s="1870"/>
      <c r="UOW1" s="1870"/>
      <c r="UOX1" s="1870"/>
      <c r="UOY1" s="1870"/>
      <c r="UOZ1" s="1870"/>
      <c r="UPA1" s="1870"/>
      <c r="UPB1" s="1870"/>
      <c r="UPC1" s="1870"/>
      <c r="UPD1" s="1870"/>
      <c r="UPE1" s="1870"/>
      <c r="UPF1" s="1870"/>
      <c r="UPG1" s="1870"/>
      <c r="UPH1" s="1870"/>
      <c r="UPI1" s="1870"/>
      <c r="UPJ1" s="1870"/>
      <c r="UPK1" s="1870"/>
      <c r="UPL1" s="1870"/>
      <c r="UPM1" s="1870"/>
      <c r="UPN1" s="1870"/>
      <c r="UPO1" s="1870"/>
      <c r="UPP1" s="1870"/>
      <c r="UPQ1" s="1870"/>
      <c r="UPR1" s="1870"/>
      <c r="UPS1" s="1870"/>
      <c r="UPT1" s="1870"/>
      <c r="UPU1" s="1870"/>
      <c r="UPV1" s="1870"/>
      <c r="UPW1" s="1870"/>
      <c r="UPX1" s="1870"/>
      <c r="UPY1" s="1870"/>
      <c r="UPZ1" s="1870"/>
      <c r="UQA1" s="1870"/>
      <c r="UQB1" s="1870"/>
      <c r="UQC1" s="1870"/>
      <c r="UQD1" s="1870"/>
      <c r="UQE1" s="1870"/>
      <c r="UQF1" s="1870"/>
      <c r="UQG1" s="1870"/>
      <c r="UQH1" s="1870"/>
      <c r="UQI1" s="1870"/>
      <c r="UQJ1" s="1870"/>
      <c r="UQK1" s="1870"/>
      <c r="UQL1" s="1870"/>
      <c r="UQM1" s="1870"/>
      <c r="UQN1" s="1870"/>
      <c r="UQO1" s="1870"/>
      <c r="UQP1" s="1870"/>
      <c r="UQQ1" s="1870"/>
      <c r="UQR1" s="1870"/>
      <c r="UQS1" s="1870"/>
      <c r="UQT1" s="1870"/>
      <c r="UQU1" s="1870"/>
      <c r="UQV1" s="1870"/>
      <c r="UQW1" s="1870"/>
      <c r="UQX1" s="1870"/>
      <c r="UQY1" s="1870"/>
      <c r="UQZ1" s="1870"/>
      <c r="URA1" s="1870"/>
      <c r="URB1" s="1870"/>
      <c r="URC1" s="1870"/>
      <c r="URD1" s="1870"/>
      <c r="URE1" s="1870"/>
      <c r="URF1" s="1870"/>
      <c r="URG1" s="1870"/>
      <c r="URH1" s="1870"/>
      <c r="URI1" s="1870"/>
      <c r="URJ1" s="1870"/>
      <c r="URK1" s="1870"/>
      <c r="URL1" s="1870"/>
      <c r="URM1" s="1870"/>
      <c r="URN1" s="1870"/>
      <c r="URO1" s="1870"/>
      <c r="URP1" s="1870"/>
      <c r="URQ1" s="1870"/>
      <c r="URR1" s="1870"/>
      <c r="URS1" s="1870"/>
      <c r="URT1" s="1870"/>
      <c r="URU1" s="1870"/>
      <c r="URV1" s="1870"/>
      <c r="URW1" s="1870"/>
      <c r="URX1" s="1870"/>
      <c r="URY1" s="1870"/>
      <c r="URZ1" s="1870"/>
      <c r="USA1" s="1870"/>
      <c r="USB1" s="1870"/>
      <c r="USC1" s="1870"/>
      <c r="USD1" s="1870"/>
      <c r="USE1" s="1870"/>
      <c r="USF1" s="1870"/>
      <c r="USG1" s="1870"/>
      <c r="USH1" s="1870"/>
      <c r="USI1" s="1870"/>
      <c r="USJ1" s="1870"/>
      <c r="USK1" s="1870"/>
      <c r="USL1" s="1870"/>
      <c r="USM1" s="1870"/>
      <c r="USN1" s="1870"/>
      <c r="USO1" s="1870"/>
      <c r="USP1" s="1870"/>
      <c r="USQ1" s="1870"/>
      <c r="USR1" s="1870"/>
      <c r="USS1" s="1870"/>
      <c r="UST1" s="1870"/>
      <c r="USU1" s="1870"/>
      <c r="USV1" s="1870"/>
      <c r="USW1" s="1870"/>
      <c r="USX1" s="1870"/>
      <c r="USY1" s="1870"/>
      <c r="USZ1" s="1870"/>
      <c r="UTA1" s="1870"/>
      <c r="UTB1" s="1870"/>
      <c r="UTC1" s="1870"/>
      <c r="UTD1" s="1870"/>
      <c r="UTE1" s="1870"/>
      <c r="UTF1" s="1870"/>
      <c r="UTG1" s="1870"/>
      <c r="UTH1" s="1870"/>
      <c r="UTI1" s="1870"/>
      <c r="UTJ1" s="1870"/>
      <c r="UTK1" s="1870"/>
      <c r="UTL1" s="1870"/>
      <c r="UTM1" s="1870"/>
      <c r="UTN1" s="1870"/>
      <c r="UTO1" s="1870"/>
      <c r="UTP1" s="1870"/>
      <c r="UTQ1" s="1870"/>
      <c r="UTR1" s="1870"/>
      <c r="UTS1" s="1870"/>
      <c r="UTT1" s="1870"/>
      <c r="UTU1" s="1870"/>
      <c r="UTV1" s="1870"/>
      <c r="UTW1" s="1870"/>
      <c r="UTX1" s="1870"/>
      <c r="UTY1" s="1870"/>
      <c r="UTZ1" s="1870"/>
      <c r="UUA1" s="1870"/>
      <c r="UUB1" s="1870"/>
      <c r="UUC1" s="1870"/>
      <c r="UUD1" s="1870"/>
      <c r="UUE1" s="1870"/>
      <c r="UUF1" s="1870"/>
      <c r="UUG1" s="1870"/>
      <c r="UUH1" s="1870"/>
      <c r="UUI1" s="1870"/>
      <c r="UUJ1" s="1870"/>
      <c r="UUK1" s="1870"/>
      <c r="UUL1" s="1870"/>
      <c r="UUM1" s="1870"/>
      <c r="UUN1" s="1870"/>
      <c r="UUO1" s="1870"/>
      <c r="UUP1" s="1870"/>
      <c r="UUQ1" s="1870"/>
      <c r="UUR1" s="1870"/>
      <c r="UUS1" s="1870"/>
      <c r="UUT1" s="1870"/>
      <c r="UUU1" s="1870"/>
      <c r="UUV1" s="1870"/>
      <c r="UUW1" s="1870"/>
      <c r="UUX1" s="1870"/>
      <c r="UUY1" s="1870"/>
      <c r="UUZ1" s="1870"/>
      <c r="UVA1" s="1870"/>
      <c r="UVB1" s="1870"/>
      <c r="UVC1" s="1870"/>
      <c r="UVD1" s="1870"/>
      <c r="UVE1" s="1870"/>
      <c r="UVF1" s="1870"/>
      <c r="UVG1" s="1870"/>
      <c r="UVH1" s="1870"/>
      <c r="UVI1" s="1870"/>
      <c r="UVJ1" s="1870"/>
      <c r="UVK1" s="1870"/>
      <c r="UVL1" s="1870"/>
      <c r="UVM1" s="1870"/>
      <c r="UVN1" s="1870"/>
      <c r="UVO1" s="1870"/>
      <c r="UVP1" s="1870"/>
      <c r="UVQ1" s="1870"/>
      <c r="UVR1" s="1870"/>
      <c r="UVS1" s="1870"/>
      <c r="UVT1" s="1870"/>
      <c r="UVU1" s="1870"/>
      <c r="UVV1" s="1870"/>
      <c r="UVW1" s="1870"/>
      <c r="UVX1" s="1870"/>
      <c r="UVY1" s="1870"/>
      <c r="UVZ1" s="1870"/>
      <c r="UWA1" s="1870"/>
      <c r="UWB1" s="1870"/>
      <c r="UWC1" s="1870"/>
      <c r="UWD1" s="1870"/>
      <c r="UWE1" s="1870"/>
      <c r="UWF1" s="1870"/>
      <c r="UWG1" s="1870"/>
      <c r="UWH1" s="1870"/>
      <c r="UWI1" s="1870"/>
      <c r="UWJ1" s="1870"/>
      <c r="UWK1" s="1870"/>
      <c r="UWL1" s="1870"/>
      <c r="UWM1" s="1870"/>
      <c r="UWN1" s="1870"/>
      <c r="UWO1" s="1870"/>
      <c r="UWP1" s="1870"/>
      <c r="UWQ1" s="1870"/>
      <c r="UWR1" s="1870"/>
      <c r="UWS1" s="1870"/>
      <c r="UWT1" s="1870"/>
      <c r="UWU1" s="1870"/>
      <c r="UWV1" s="1870"/>
      <c r="UWW1" s="1870"/>
      <c r="UWX1" s="1870"/>
      <c r="UWY1" s="1870"/>
      <c r="UWZ1" s="1870"/>
      <c r="UXA1" s="1870"/>
      <c r="UXB1" s="1870"/>
      <c r="UXC1" s="1870"/>
      <c r="UXD1" s="1870"/>
      <c r="UXE1" s="1870"/>
      <c r="UXF1" s="1870"/>
      <c r="UXG1" s="1870"/>
      <c r="UXH1" s="1870"/>
      <c r="UXI1" s="1870"/>
      <c r="UXJ1" s="1870"/>
      <c r="UXK1" s="1870"/>
      <c r="UXL1" s="1870"/>
      <c r="UXM1" s="1870"/>
      <c r="UXN1" s="1870"/>
      <c r="UXO1" s="1870"/>
      <c r="UXP1" s="1870"/>
      <c r="UXQ1" s="1870"/>
      <c r="UXR1" s="1870"/>
      <c r="UXS1" s="1870"/>
      <c r="UXT1" s="1870"/>
      <c r="UXU1" s="1870"/>
      <c r="UXV1" s="1870"/>
      <c r="UXW1" s="1870"/>
      <c r="UXX1" s="1870"/>
      <c r="UXY1" s="1870"/>
      <c r="UXZ1" s="1870"/>
      <c r="UYA1" s="1870"/>
      <c r="UYB1" s="1870"/>
      <c r="UYC1" s="1870"/>
      <c r="UYD1" s="1870"/>
      <c r="UYE1" s="1870"/>
      <c r="UYF1" s="1870"/>
      <c r="UYG1" s="1870"/>
      <c r="UYH1" s="1870"/>
      <c r="UYI1" s="1870"/>
      <c r="UYJ1" s="1870"/>
      <c r="UYK1" s="1870"/>
      <c r="UYL1" s="1870"/>
      <c r="UYM1" s="1870"/>
      <c r="UYN1" s="1870"/>
      <c r="UYO1" s="1870"/>
      <c r="UYP1" s="1870"/>
      <c r="UYQ1" s="1870"/>
      <c r="UYR1" s="1870"/>
      <c r="UYS1" s="1870"/>
      <c r="UYT1" s="1870"/>
      <c r="UYU1" s="1870"/>
      <c r="UYV1" s="1870"/>
      <c r="UYW1" s="1870"/>
      <c r="UYX1" s="1870"/>
      <c r="UYY1" s="1870"/>
      <c r="UYZ1" s="1870"/>
      <c r="UZA1" s="1870"/>
      <c r="UZB1" s="1870"/>
      <c r="UZC1" s="1870"/>
      <c r="UZD1" s="1870"/>
      <c r="UZE1" s="1870"/>
      <c r="UZF1" s="1870"/>
      <c r="UZG1" s="1870"/>
      <c r="UZH1" s="1870"/>
      <c r="UZI1" s="1870"/>
      <c r="UZJ1" s="1870"/>
      <c r="UZK1" s="1870"/>
      <c r="UZL1" s="1870"/>
      <c r="UZM1" s="1870"/>
      <c r="UZN1" s="1870"/>
      <c r="UZO1" s="1870"/>
      <c r="UZP1" s="1870"/>
      <c r="UZQ1" s="1870"/>
      <c r="UZR1" s="1870"/>
      <c r="UZS1" s="1870"/>
      <c r="UZT1" s="1870"/>
      <c r="UZU1" s="1870"/>
      <c r="UZV1" s="1870"/>
      <c r="UZW1" s="1870"/>
      <c r="UZX1" s="1870"/>
      <c r="UZY1" s="1870"/>
      <c r="UZZ1" s="1870"/>
      <c r="VAA1" s="1870"/>
      <c r="VAB1" s="1870"/>
      <c r="VAC1" s="1870"/>
      <c r="VAD1" s="1870"/>
      <c r="VAE1" s="1870"/>
      <c r="VAF1" s="1870"/>
      <c r="VAG1" s="1870"/>
      <c r="VAH1" s="1870"/>
      <c r="VAI1" s="1870"/>
      <c r="VAJ1" s="1870"/>
      <c r="VAK1" s="1870"/>
      <c r="VAL1" s="1870"/>
      <c r="VAM1" s="1870"/>
      <c r="VAN1" s="1870"/>
      <c r="VAO1" s="1870"/>
      <c r="VAP1" s="1870"/>
      <c r="VAQ1" s="1870"/>
      <c r="VAR1" s="1870"/>
      <c r="VAS1" s="1870"/>
      <c r="VAT1" s="1870"/>
      <c r="VAU1" s="1870"/>
      <c r="VAV1" s="1870"/>
      <c r="VAW1" s="1870"/>
      <c r="VAX1" s="1870"/>
      <c r="VAY1" s="1870"/>
      <c r="VAZ1" s="1870"/>
      <c r="VBA1" s="1870"/>
      <c r="VBB1" s="1870"/>
      <c r="VBC1" s="1870"/>
      <c r="VBD1" s="1870"/>
      <c r="VBE1" s="1870"/>
      <c r="VBF1" s="1870"/>
      <c r="VBG1" s="1870"/>
      <c r="VBH1" s="1870"/>
      <c r="VBI1" s="1870"/>
      <c r="VBJ1" s="1870"/>
      <c r="VBK1" s="1870"/>
      <c r="VBL1" s="1870"/>
      <c r="VBM1" s="1870"/>
      <c r="VBN1" s="1870"/>
      <c r="VBO1" s="1870"/>
      <c r="VBP1" s="1870"/>
      <c r="VBQ1" s="1870"/>
      <c r="VBR1" s="1870"/>
      <c r="VBS1" s="1870"/>
      <c r="VBT1" s="1870"/>
      <c r="VBU1" s="1870"/>
      <c r="VBV1" s="1870"/>
      <c r="VBW1" s="1870"/>
      <c r="VBX1" s="1870"/>
      <c r="VBY1" s="1870"/>
      <c r="VBZ1" s="1870"/>
      <c r="VCA1" s="1870"/>
      <c r="VCB1" s="1870"/>
      <c r="VCC1" s="1870"/>
      <c r="VCD1" s="1870"/>
      <c r="VCE1" s="1870"/>
      <c r="VCF1" s="1870"/>
      <c r="VCG1" s="1870"/>
      <c r="VCH1" s="1870"/>
      <c r="VCI1" s="1870"/>
      <c r="VCJ1" s="1870"/>
      <c r="VCK1" s="1870"/>
      <c r="VCL1" s="1870"/>
      <c r="VCM1" s="1870"/>
      <c r="VCN1" s="1870"/>
      <c r="VCO1" s="1870"/>
      <c r="VCP1" s="1870"/>
      <c r="VCQ1" s="1870"/>
      <c r="VCR1" s="1870"/>
      <c r="VCS1" s="1870"/>
      <c r="VCT1" s="1870"/>
      <c r="VCU1" s="1870"/>
      <c r="VCV1" s="1870"/>
      <c r="VCW1" s="1870"/>
      <c r="VCX1" s="1870"/>
      <c r="VCY1" s="1870"/>
      <c r="VCZ1" s="1870"/>
      <c r="VDA1" s="1870"/>
      <c r="VDB1" s="1870"/>
      <c r="VDC1" s="1870"/>
      <c r="VDD1" s="1870"/>
      <c r="VDE1" s="1870"/>
      <c r="VDF1" s="1870"/>
      <c r="VDG1" s="1870"/>
      <c r="VDH1" s="1870"/>
      <c r="VDI1" s="1870"/>
      <c r="VDJ1" s="1870"/>
      <c r="VDK1" s="1870"/>
      <c r="VDL1" s="1870"/>
      <c r="VDM1" s="1870"/>
      <c r="VDN1" s="1870"/>
      <c r="VDO1" s="1870"/>
      <c r="VDP1" s="1870"/>
      <c r="VDQ1" s="1870"/>
      <c r="VDR1" s="1870"/>
      <c r="VDS1" s="1870"/>
      <c r="VDT1" s="1870"/>
      <c r="VDU1" s="1870"/>
      <c r="VDV1" s="1870"/>
      <c r="VDW1" s="1870"/>
      <c r="VDX1" s="1870"/>
      <c r="VDY1" s="1870"/>
      <c r="VDZ1" s="1870"/>
      <c r="VEA1" s="1870"/>
      <c r="VEB1" s="1870"/>
      <c r="VEC1" s="1870"/>
      <c r="VED1" s="1870"/>
      <c r="VEE1" s="1870"/>
      <c r="VEF1" s="1870"/>
      <c r="VEG1" s="1870"/>
      <c r="VEH1" s="1870"/>
      <c r="VEI1" s="1870"/>
      <c r="VEJ1" s="1870"/>
      <c r="VEK1" s="1870"/>
      <c r="VEL1" s="1870"/>
      <c r="VEM1" s="1870"/>
      <c r="VEN1" s="1870"/>
      <c r="VEO1" s="1870"/>
      <c r="VEP1" s="1870"/>
      <c r="VEQ1" s="1870"/>
      <c r="VER1" s="1870"/>
      <c r="VES1" s="1870"/>
      <c r="VET1" s="1870"/>
      <c r="VEU1" s="1870"/>
      <c r="VEV1" s="1870"/>
      <c r="VEW1" s="1870"/>
      <c r="VEX1" s="1870"/>
      <c r="VEY1" s="1870"/>
      <c r="VEZ1" s="1870"/>
      <c r="VFA1" s="1870"/>
      <c r="VFB1" s="1870"/>
      <c r="VFC1" s="1870"/>
      <c r="VFD1" s="1870"/>
      <c r="VFE1" s="1870"/>
      <c r="VFF1" s="1870"/>
      <c r="VFG1" s="1870"/>
      <c r="VFH1" s="1870"/>
      <c r="VFI1" s="1870"/>
      <c r="VFJ1" s="1870"/>
      <c r="VFK1" s="1870"/>
      <c r="VFL1" s="1870"/>
      <c r="VFM1" s="1870"/>
      <c r="VFN1" s="1870"/>
      <c r="VFO1" s="1870"/>
      <c r="VFP1" s="1870"/>
      <c r="VFQ1" s="1870"/>
      <c r="VFR1" s="1870"/>
      <c r="VFS1" s="1870"/>
      <c r="VFT1" s="1870"/>
      <c r="VFU1" s="1870"/>
      <c r="VFV1" s="1870"/>
      <c r="VFW1" s="1870"/>
      <c r="VFX1" s="1870"/>
      <c r="VFY1" s="1870"/>
      <c r="VFZ1" s="1870"/>
      <c r="VGA1" s="1870"/>
      <c r="VGB1" s="1870"/>
      <c r="VGC1" s="1870"/>
      <c r="VGD1" s="1870"/>
      <c r="VGE1" s="1870"/>
      <c r="VGF1" s="1870"/>
      <c r="VGG1" s="1870"/>
      <c r="VGH1" s="1870"/>
      <c r="VGI1" s="1870"/>
      <c r="VGJ1" s="1870"/>
      <c r="VGK1" s="1870"/>
      <c r="VGL1" s="1870"/>
      <c r="VGM1" s="1870"/>
      <c r="VGN1" s="1870"/>
      <c r="VGO1" s="1870"/>
      <c r="VGP1" s="1870"/>
      <c r="VGQ1" s="1870"/>
      <c r="VGR1" s="1870"/>
      <c r="VGS1" s="1870"/>
      <c r="VGT1" s="1870"/>
      <c r="VGU1" s="1870"/>
      <c r="VGV1" s="1870"/>
      <c r="VGW1" s="1870"/>
      <c r="VGX1" s="1870"/>
      <c r="VGY1" s="1870"/>
      <c r="VGZ1" s="1870"/>
      <c r="VHA1" s="1870"/>
      <c r="VHB1" s="1870"/>
      <c r="VHC1" s="1870"/>
      <c r="VHD1" s="1870"/>
      <c r="VHE1" s="1870"/>
      <c r="VHF1" s="1870"/>
      <c r="VHG1" s="1870"/>
      <c r="VHH1" s="1870"/>
      <c r="VHI1" s="1870"/>
      <c r="VHJ1" s="1870"/>
      <c r="VHK1" s="1870"/>
      <c r="VHL1" s="1870"/>
      <c r="VHM1" s="1870"/>
      <c r="VHN1" s="1870"/>
      <c r="VHO1" s="1870"/>
      <c r="VHP1" s="1870"/>
      <c r="VHQ1" s="1870"/>
      <c r="VHR1" s="1870"/>
      <c r="VHS1" s="1870"/>
      <c r="VHT1" s="1870"/>
      <c r="VHU1" s="1870"/>
      <c r="VHV1" s="1870"/>
      <c r="VHW1" s="1870"/>
      <c r="VHX1" s="1870"/>
      <c r="VHY1" s="1870"/>
      <c r="VHZ1" s="1870"/>
      <c r="VIA1" s="1870"/>
      <c r="VIB1" s="1870"/>
      <c r="VIC1" s="1870"/>
      <c r="VID1" s="1870"/>
      <c r="VIE1" s="1870"/>
      <c r="VIF1" s="1870"/>
      <c r="VIG1" s="1870"/>
      <c r="VIH1" s="1870"/>
      <c r="VII1" s="1870"/>
      <c r="VIJ1" s="1870"/>
      <c r="VIK1" s="1870"/>
      <c r="VIL1" s="1870"/>
      <c r="VIM1" s="1870"/>
      <c r="VIN1" s="1870"/>
      <c r="VIO1" s="1870"/>
      <c r="VIP1" s="1870"/>
      <c r="VIQ1" s="1870"/>
      <c r="VIR1" s="1870"/>
      <c r="VIS1" s="1870"/>
      <c r="VIT1" s="1870"/>
      <c r="VIU1" s="1870"/>
      <c r="VIV1" s="1870"/>
      <c r="VIW1" s="1870"/>
      <c r="VIX1" s="1870"/>
      <c r="VIY1" s="1870"/>
      <c r="VIZ1" s="1870"/>
      <c r="VJA1" s="1870"/>
      <c r="VJB1" s="1870"/>
      <c r="VJC1" s="1870"/>
      <c r="VJD1" s="1870"/>
      <c r="VJE1" s="1870"/>
      <c r="VJF1" s="1870"/>
      <c r="VJG1" s="1870"/>
      <c r="VJH1" s="1870"/>
      <c r="VJI1" s="1870"/>
      <c r="VJJ1" s="1870"/>
      <c r="VJK1" s="1870"/>
      <c r="VJL1" s="1870"/>
      <c r="VJM1" s="1870"/>
      <c r="VJN1" s="1870"/>
      <c r="VJO1" s="1870"/>
      <c r="VJP1" s="1870"/>
      <c r="VJQ1" s="1870"/>
      <c r="VJR1" s="1870"/>
      <c r="VJS1" s="1870"/>
      <c r="VJT1" s="1870"/>
      <c r="VJU1" s="1870"/>
      <c r="VJV1" s="1870"/>
      <c r="VJW1" s="1870"/>
      <c r="VJX1" s="1870"/>
      <c r="VJY1" s="1870"/>
      <c r="VJZ1" s="1870"/>
      <c r="VKA1" s="1870"/>
      <c r="VKB1" s="1870"/>
      <c r="VKC1" s="1870"/>
      <c r="VKD1" s="1870"/>
      <c r="VKE1" s="1870"/>
      <c r="VKF1" s="1870"/>
      <c r="VKG1" s="1870"/>
      <c r="VKH1" s="1870"/>
      <c r="VKI1" s="1870"/>
      <c r="VKJ1" s="1870"/>
      <c r="VKK1" s="1870"/>
      <c r="VKL1" s="1870"/>
      <c r="VKM1" s="1870"/>
      <c r="VKN1" s="1870"/>
      <c r="VKO1" s="1870"/>
      <c r="VKP1" s="1870"/>
      <c r="VKQ1" s="1870"/>
      <c r="VKR1" s="1870"/>
      <c r="VKS1" s="1870"/>
      <c r="VKT1" s="1870"/>
      <c r="VKU1" s="1870"/>
      <c r="VKV1" s="1870"/>
      <c r="VKW1" s="1870"/>
      <c r="VKX1" s="1870"/>
      <c r="VKY1" s="1870"/>
      <c r="VKZ1" s="1870"/>
      <c r="VLA1" s="1870"/>
      <c r="VLB1" s="1870"/>
      <c r="VLC1" s="1870"/>
      <c r="VLD1" s="1870"/>
      <c r="VLE1" s="1870"/>
      <c r="VLF1" s="1870"/>
      <c r="VLG1" s="1870"/>
      <c r="VLH1" s="1870"/>
      <c r="VLI1" s="1870"/>
      <c r="VLJ1" s="1870"/>
      <c r="VLK1" s="1870"/>
      <c r="VLL1" s="1870"/>
      <c r="VLM1" s="1870"/>
      <c r="VLN1" s="1870"/>
      <c r="VLO1" s="1870"/>
      <c r="VLP1" s="1870"/>
      <c r="VLQ1" s="1870"/>
      <c r="VLR1" s="1870"/>
      <c r="VLS1" s="1870"/>
      <c r="VLT1" s="1870"/>
      <c r="VLU1" s="1870"/>
      <c r="VLV1" s="1870"/>
      <c r="VLW1" s="1870"/>
      <c r="VLX1" s="1870"/>
      <c r="VLY1" s="1870"/>
      <c r="VLZ1" s="1870"/>
      <c r="VMA1" s="1870"/>
      <c r="VMB1" s="1870"/>
      <c r="VMC1" s="1870"/>
      <c r="VMD1" s="1870"/>
      <c r="VME1" s="1870"/>
      <c r="VMF1" s="1870"/>
      <c r="VMG1" s="1870"/>
      <c r="VMH1" s="1870"/>
      <c r="VMI1" s="1870"/>
      <c r="VMJ1" s="1870"/>
      <c r="VMK1" s="1870"/>
      <c r="VML1" s="1870"/>
      <c r="VMM1" s="1870"/>
      <c r="VMN1" s="1870"/>
      <c r="VMO1" s="1870"/>
      <c r="VMP1" s="1870"/>
      <c r="VMQ1" s="1870"/>
      <c r="VMR1" s="1870"/>
      <c r="VMS1" s="1870"/>
      <c r="VMT1" s="1870"/>
      <c r="VMU1" s="1870"/>
      <c r="VMV1" s="1870"/>
      <c r="VMW1" s="1870"/>
      <c r="VMX1" s="1870"/>
      <c r="VMY1" s="1870"/>
      <c r="VMZ1" s="1870"/>
      <c r="VNA1" s="1870"/>
      <c r="VNB1" s="1870"/>
      <c r="VNC1" s="1870"/>
      <c r="VND1" s="1870"/>
      <c r="VNE1" s="1870"/>
      <c r="VNF1" s="1870"/>
      <c r="VNG1" s="1870"/>
      <c r="VNH1" s="1870"/>
      <c r="VNI1" s="1870"/>
      <c r="VNJ1" s="1870"/>
      <c r="VNK1" s="1870"/>
      <c r="VNL1" s="1870"/>
      <c r="VNM1" s="1870"/>
      <c r="VNN1" s="1870"/>
      <c r="VNO1" s="1870"/>
      <c r="VNP1" s="1870"/>
      <c r="VNQ1" s="1870"/>
      <c r="VNR1" s="1870"/>
      <c r="VNS1" s="1870"/>
      <c r="VNT1" s="1870"/>
      <c r="VNU1" s="1870"/>
      <c r="VNV1" s="1870"/>
      <c r="VNW1" s="1870"/>
      <c r="VNX1" s="1870"/>
      <c r="VNY1" s="1870"/>
      <c r="VNZ1" s="1870"/>
      <c r="VOA1" s="1870"/>
      <c r="VOB1" s="1870"/>
      <c r="VOC1" s="1870"/>
      <c r="VOD1" s="1870"/>
      <c r="VOE1" s="1870"/>
      <c r="VOF1" s="1870"/>
      <c r="VOG1" s="1870"/>
      <c r="VOH1" s="1870"/>
      <c r="VOI1" s="1870"/>
      <c r="VOJ1" s="1870"/>
      <c r="VOK1" s="1870"/>
      <c r="VOL1" s="1870"/>
      <c r="VOM1" s="1870"/>
      <c r="VON1" s="1870"/>
      <c r="VOO1" s="1870"/>
      <c r="VOP1" s="1870"/>
      <c r="VOQ1" s="1870"/>
      <c r="VOR1" s="1870"/>
      <c r="VOS1" s="1870"/>
      <c r="VOT1" s="1870"/>
      <c r="VOU1" s="1870"/>
      <c r="VOV1" s="1870"/>
      <c r="VOW1" s="1870"/>
      <c r="VOX1" s="1870"/>
      <c r="VOY1" s="1870"/>
      <c r="VOZ1" s="1870"/>
      <c r="VPA1" s="1870"/>
      <c r="VPB1" s="1870"/>
      <c r="VPC1" s="1870"/>
      <c r="VPD1" s="1870"/>
      <c r="VPE1" s="1870"/>
      <c r="VPF1" s="1870"/>
      <c r="VPG1" s="1870"/>
      <c r="VPH1" s="1870"/>
      <c r="VPI1" s="1870"/>
      <c r="VPJ1" s="1870"/>
      <c r="VPK1" s="1870"/>
      <c r="VPL1" s="1870"/>
      <c r="VPM1" s="1870"/>
      <c r="VPN1" s="1870"/>
      <c r="VPO1" s="1870"/>
      <c r="VPP1" s="1870"/>
      <c r="VPQ1" s="1870"/>
      <c r="VPR1" s="1870"/>
      <c r="VPS1" s="1870"/>
      <c r="VPT1" s="1870"/>
      <c r="VPU1" s="1870"/>
      <c r="VPV1" s="1870"/>
      <c r="VPW1" s="1870"/>
      <c r="VPX1" s="1870"/>
      <c r="VPY1" s="1870"/>
      <c r="VPZ1" s="1870"/>
      <c r="VQA1" s="1870"/>
      <c r="VQB1" s="1870"/>
      <c r="VQC1" s="1870"/>
      <c r="VQD1" s="1870"/>
      <c r="VQE1" s="1870"/>
      <c r="VQF1" s="1870"/>
      <c r="VQG1" s="1870"/>
      <c r="VQH1" s="1870"/>
      <c r="VQI1" s="1870"/>
      <c r="VQJ1" s="1870"/>
      <c r="VQK1" s="1870"/>
      <c r="VQL1" s="1870"/>
      <c r="VQM1" s="1870"/>
      <c r="VQN1" s="1870"/>
      <c r="VQO1" s="1870"/>
      <c r="VQP1" s="1870"/>
      <c r="VQQ1" s="1870"/>
      <c r="VQR1" s="1870"/>
      <c r="VQS1" s="1870"/>
      <c r="VQT1" s="1870"/>
      <c r="VQU1" s="1870"/>
      <c r="VQV1" s="1870"/>
      <c r="VQW1" s="1870"/>
      <c r="VQX1" s="1870"/>
      <c r="VQY1" s="1870"/>
      <c r="VQZ1" s="1870"/>
      <c r="VRA1" s="1870"/>
      <c r="VRB1" s="1870"/>
      <c r="VRC1" s="1870"/>
      <c r="VRD1" s="1870"/>
      <c r="VRE1" s="1870"/>
      <c r="VRF1" s="1870"/>
      <c r="VRG1" s="1870"/>
      <c r="VRH1" s="1870"/>
      <c r="VRI1" s="1870"/>
      <c r="VRJ1" s="1870"/>
      <c r="VRK1" s="1870"/>
      <c r="VRL1" s="1870"/>
      <c r="VRM1" s="1870"/>
      <c r="VRN1" s="1870"/>
      <c r="VRO1" s="1870"/>
      <c r="VRP1" s="1870"/>
      <c r="VRQ1" s="1870"/>
      <c r="VRR1" s="1870"/>
      <c r="VRS1" s="1870"/>
      <c r="VRT1" s="1870"/>
      <c r="VRU1" s="1870"/>
      <c r="VRV1" s="1870"/>
      <c r="VRW1" s="1870"/>
      <c r="VRX1" s="1870"/>
      <c r="VRY1" s="1870"/>
      <c r="VRZ1" s="1870"/>
      <c r="VSA1" s="1870"/>
      <c r="VSB1" s="1870"/>
      <c r="VSC1" s="1870"/>
      <c r="VSD1" s="1870"/>
      <c r="VSE1" s="1870"/>
      <c r="VSF1" s="1870"/>
      <c r="VSG1" s="1870"/>
      <c r="VSH1" s="1870"/>
      <c r="VSI1" s="1870"/>
      <c r="VSJ1" s="1870"/>
      <c r="VSK1" s="1870"/>
      <c r="VSL1" s="1870"/>
      <c r="VSM1" s="1870"/>
      <c r="VSN1" s="1870"/>
      <c r="VSO1" s="1870"/>
      <c r="VSP1" s="1870"/>
      <c r="VSQ1" s="1870"/>
      <c r="VSR1" s="1870"/>
      <c r="VSS1" s="1870"/>
      <c r="VST1" s="1870"/>
      <c r="VSU1" s="1870"/>
      <c r="VSV1" s="1870"/>
      <c r="VSW1" s="1870"/>
      <c r="VSX1" s="1870"/>
      <c r="VSY1" s="1870"/>
      <c r="VSZ1" s="1870"/>
      <c r="VTA1" s="1870"/>
      <c r="VTB1" s="1870"/>
      <c r="VTC1" s="1870"/>
      <c r="VTD1" s="1870"/>
      <c r="VTE1" s="1870"/>
      <c r="VTF1" s="1870"/>
      <c r="VTG1" s="1870"/>
      <c r="VTH1" s="1870"/>
      <c r="VTI1" s="1870"/>
      <c r="VTJ1" s="1870"/>
      <c r="VTK1" s="1870"/>
      <c r="VTL1" s="1870"/>
      <c r="VTM1" s="1870"/>
      <c r="VTN1" s="1870"/>
      <c r="VTO1" s="1870"/>
      <c r="VTP1" s="1870"/>
      <c r="VTQ1" s="1870"/>
      <c r="VTR1" s="1870"/>
      <c r="VTS1" s="1870"/>
      <c r="VTT1" s="1870"/>
      <c r="VTU1" s="1870"/>
      <c r="VTV1" s="1870"/>
      <c r="VTW1" s="1870"/>
      <c r="VTX1" s="1870"/>
      <c r="VTY1" s="1870"/>
      <c r="VTZ1" s="1870"/>
      <c r="VUA1" s="1870"/>
      <c r="VUB1" s="1870"/>
      <c r="VUC1" s="1870"/>
      <c r="VUD1" s="1870"/>
      <c r="VUE1" s="1870"/>
      <c r="VUF1" s="1870"/>
      <c r="VUG1" s="1870"/>
      <c r="VUH1" s="1870"/>
      <c r="VUI1" s="1870"/>
      <c r="VUJ1" s="1870"/>
      <c r="VUK1" s="1870"/>
      <c r="VUL1" s="1870"/>
      <c r="VUM1" s="1870"/>
      <c r="VUN1" s="1870"/>
      <c r="VUO1" s="1870"/>
      <c r="VUP1" s="1870"/>
      <c r="VUQ1" s="1870"/>
      <c r="VUR1" s="1870"/>
      <c r="VUS1" s="1870"/>
      <c r="VUT1" s="1870"/>
      <c r="VUU1" s="1870"/>
      <c r="VUV1" s="1870"/>
      <c r="VUW1" s="1870"/>
      <c r="VUX1" s="1870"/>
      <c r="VUY1" s="1870"/>
      <c r="VUZ1" s="1870"/>
      <c r="VVA1" s="1870"/>
      <c r="VVB1" s="1870"/>
      <c r="VVC1" s="1870"/>
      <c r="VVD1" s="1870"/>
      <c r="VVE1" s="1870"/>
      <c r="VVF1" s="1870"/>
      <c r="VVG1" s="1870"/>
      <c r="VVH1" s="1870"/>
      <c r="VVI1" s="1870"/>
      <c r="VVJ1" s="1870"/>
      <c r="VVK1" s="1870"/>
      <c r="VVL1" s="1870"/>
      <c r="VVM1" s="1870"/>
      <c r="VVN1" s="1870"/>
      <c r="VVO1" s="1870"/>
      <c r="VVP1" s="1870"/>
      <c r="VVQ1" s="1870"/>
      <c r="VVR1" s="1870"/>
      <c r="VVS1" s="1870"/>
      <c r="VVT1" s="1870"/>
      <c r="VVU1" s="1870"/>
      <c r="VVV1" s="1870"/>
      <c r="VVW1" s="1870"/>
      <c r="VVX1" s="1870"/>
      <c r="VVY1" s="1870"/>
      <c r="VVZ1" s="1870"/>
      <c r="VWA1" s="1870"/>
      <c r="VWB1" s="1870"/>
      <c r="VWC1" s="1870"/>
      <c r="VWD1" s="1870"/>
      <c r="VWE1" s="1870"/>
      <c r="VWF1" s="1870"/>
      <c r="VWG1" s="1870"/>
      <c r="VWH1" s="1870"/>
      <c r="VWI1" s="1870"/>
      <c r="VWJ1" s="1870"/>
      <c r="VWK1" s="1870"/>
      <c r="VWL1" s="1870"/>
      <c r="VWM1" s="1870"/>
      <c r="VWN1" s="1870"/>
      <c r="VWO1" s="1870"/>
      <c r="VWP1" s="1870"/>
      <c r="VWQ1" s="1870"/>
      <c r="VWR1" s="1870"/>
      <c r="VWS1" s="1870"/>
      <c r="VWT1" s="1870"/>
      <c r="VWU1" s="1870"/>
      <c r="VWV1" s="1870"/>
      <c r="VWW1" s="1870"/>
      <c r="VWX1" s="1870"/>
      <c r="VWY1" s="1870"/>
      <c r="VWZ1" s="1870"/>
      <c r="VXA1" s="1870"/>
      <c r="VXB1" s="1870"/>
      <c r="VXC1" s="1870"/>
      <c r="VXD1" s="1870"/>
      <c r="VXE1" s="1870"/>
      <c r="VXF1" s="1870"/>
      <c r="VXG1" s="1870"/>
      <c r="VXH1" s="1870"/>
      <c r="VXI1" s="1870"/>
      <c r="VXJ1" s="1870"/>
      <c r="VXK1" s="1870"/>
      <c r="VXL1" s="1870"/>
      <c r="VXM1" s="1870"/>
      <c r="VXN1" s="1870"/>
      <c r="VXO1" s="1870"/>
      <c r="VXP1" s="1870"/>
      <c r="VXQ1" s="1870"/>
      <c r="VXR1" s="1870"/>
      <c r="VXS1" s="1870"/>
      <c r="VXT1" s="1870"/>
      <c r="VXU1" s="1870"/>
      <c r="VXV1" s="1870"/>
      <c r="VXW1" s="1870"/>
      <c r="VXX1" s="1870"/>
      <c r="VXY1" s="1870"/>
      <c r="VXZ1" s="1870"/>
      <c r="VYA1" s="1870"/>
      <c r="VYB1" s="1870"/>
      <c r="VYC1" s="1870"/>
      <c r="VYD1" s="1870"/>
      <c r="VYE1" s="1870"/>
      <c r="VYF1" s="1870"/>
      <c r="VYG1" s="1870"/>
      <c r="VYH1" s="1870"/>
      <c r="VYI1" s="1870"/>
      <c r="VYJ1" s="1870"/>
      <c r="VYK1" s="1870"/>
      <c r="VYL1" s="1870"/>
      <c r="VYM1" s="1870"/>
      <c r="VYN1" s="1870"/>
      <c r="VYO1" s="1870"/>
      <c r="VYP1" s="1870"/>
      <c r="VYQ1" s="1870"/>
      <c r="VYR1" s="1870"/>
      <c r="VYS1" s="1870"/>
      <c r="VYT1" s="1870"/>
      <c r="VYU1" s="1870"/>
      <c r="VYV1" s="1870"/>
      <c r="VYW1" s="1870"/>
      <c r="VYX1" s="1870"/>
      <c r="VYY1" s="1870"/>
      <c r="VYZ1" s="1870"/>
      <c r="VZA1" s="1870"/>
      <c r="VZB1" s="1870"/>
      <c r="VZC1" s="1870"/>
      <c r="VZD1" s="1870"/>
      <c r="VZE1" s="1870"/>
      <c r="VZF1" s="1870"/>
      <c r="VZG1" s="1870"/>
      <c r="VZH1" s="1870"/>
      <c r="VZI1" s="1870"/>
      <c r="VZJ1" s="1870"/>
      <c r="VZK1" s="1870"/>
      <c r="VZL1" s="1870"/>
      <c r="VZM1" s="1870"/>
      <c r="VZN1" s="1870"/>
      <c r="VZO1" s="1870"/>
      <c r="VZP1" s="1870"/>
      <c r="VZQ1" s="1870"/>
      <c r="VZR1" s="1870"/>
      <c r="VZS1" s="1870"/>
      <c r="VZT1" s="1870"/>
      <c r="VZU1" s="1870"/>
      <c r="VZV1" s="1870"/>
      <c r="VZW1" s="1870"/>
      <c r="VZX1" s="1870"/>
      <c r="VZY1" s="1870"/>
      <c r="VZZ1" s="1870"/>
      <c r="WAA1" s="1870"/>
      <c r="WAB1" s="1870"/>
      <c r="WAC1" s="1870"/>
      <c r="WAD1" s="1870"/>
      <c r="WAE1" s="1870"/>
      <c r="WAF1" s="1870"/>
      <c r="WAG1" s="1870"/>
      <c r="WAH1" s="1870"/>
      <c r="WAI1" s="1870"/>
      <c r="WAJ1" s="1870"/>
      <c r="WAK1" s="1870"/>
      <c r="WAL1" s="1870"/>
      <c r="WAM1" s="1870"/>
      <c r="WAN1" s="1870"/>
      <c r="WAO1" s="1870"/>
      <c r="WAP1" s="1870"/>
      <c r="WAQ1" s="1870"/>
      <c r="WAR1" s="1870"/>
      <c r="WAS1" s="1870"/>
      <c r="WAT1" s="1870"/>
      <c r="WAU1" s="1870"/>
      <c r="WAV1" s="1870"/>
      <c r="WAW1" s="1870"/>
      <c r="WAX1" s="1870"/>
      <c r="WAY1" s="1870"/>
      <c r="WAZ1" s="1870"/>
      <c r="WBA1" s="1870"/>
      <c r="WBB1" s="1870"/>
      <c r="WBC1" s="1870"/>
      <c r="WBD1" s="1870"/>
      <c r="WBE1" s="1870"/>
      <c r="WBF1" s="1870"/>
      <c r="WBG1" s="1870"/>
      <c r="WBH1" s="1870"/>
      <c r="WBI1" s="1870"/>
      <c r="WBJ1" s="1870"/>
      <c r="WBK1" s="1870"/>
      <c r="WBL1" s="1870"/>
      <c r="WBM1" s="1870"/>
      <c r="WBN1" s="1870"/>
      <c r="WBO1" s="1870"/>
      <c r="WBP1" s="1870"/>
      <c r="WBQ1" s="1870"/>
      <c r="WBR1" s="1870"/>
      <c r="WBS1" s="1870"/>
      <c r="WBT1" s="1870"/>
      <c r="WBU1" s="1870"/>
      <c r="WBV1" s="1870"/>
      <c r="WBW1" s="1870"/>
      <c r="WBX1" s="1870"/>
      <c r="WBY1" s="1870"/>
      <c r="WBZ1" s="1870"/>
      <c r="WCA1" s="1870"/>
      <c r="WCB1" s="1870"/>
      <c r="WCC1" s="1870"/>
      <c r="WCD1" s="1870"/>
      <c r="WCE1" s="1870"/>
      <c r="WCF1" s="1870"/>
      <c r="WCG1" s="1870"/>
      <c r="WCH1" s="1870"/>
      <c r="WCI1" s="1870"/>
      <c r="WCJ1" s="1870"/>
      <c r="WCK1" s="1870"/>
      <c r="WCL1" s="1870"/>
      <c r="WCM1" s="1870"/>
      <c r="WCN1" s="1870"/>
      <c r="WCO1" s="1870"/>
      <c r="WCP1" s="1870"/>
      <c r="WCQ1" s="1870"/>
      <c r="WCR1" s="1870"/>
      <c r="WCS1" s="1870"/>
      <c r="WCT1" s="1870"/>
      <c r="WCU1" s="1870"/>
      <c r="WCV1" s="1870"/>
      <c r="WCW1" s="1870"/>
      <c r="WCX1" s="1870"/>
      <c r="WCY1" s="1870"/>
      <c r="WCZ1" s="1870"/>
      <c r="WDA1" s="1870"/>
      <c r="WDB1" s="1870"/>
      <c r="WDC1" s="1870"/>
      <c r="WDD1" s="1870"/>
      <c r="WDE1" s="1870"/>
      <c r="WDF1" s="1870"/>
      <c r="WDG1" s="1870"/>
      <c r="WDH1" s="1870"/>
      <c r="WDI1" s="1870"/>
      <c r="WDJ1" s="1870"/>
      <c r="WDK1" s="1870"/>
      <c r="WDL1" s="1870"/>
      <c r="WDM1" s="1870"/>
      <c r="WDN1" s="1870"/>
      <c r="WDO1" s="1870"/>
      <c r="WDP1" s="1870"/>
      <c r="WDQ1" s="1870"/>
      <c r="WDR1" s="1870"/>
      <c r="WDS1" s="1870"/>
      <c r="WDT1" s="1870"/>
      <c r="WDU1" s="1870"/>
      <c r="WDV1" s="1870"/>
      <c r="WDW1" s="1870"/>
      <c r="WDX1" s="1870"/>
      <c r="WDY1" s="1870"/>
      <c r="WDZ1" s="1870"/>
      <c r="WEA1" s="1870"/>
      <c r="WEB1" s="1870"/>
      <c r="WEC1" s="1870"/>
      <c r="WED1" s="1870"/>
      <c r="WEE1" s="1870"/>
      <c r="WEF1" s="1870"/>
      <c r="WEG1" s="1870"/>
      <c r="WEH1" s="1870"/>
      <c r="WEI1" s="1870"/>
      <c r="WEJ1" s="1870"/>
      <c r="WEK1" s="1870"/>
      <c r="WEL1" s="1870"/>
      <c r="WEM1" s="1870"/>
      <c r="WEN1" s="1870"/>
      <c r="WEO1" s="1870"/>
      <c r="WEP1" s="1870"/>
      <c r="WEQ1" s="1870"/>
      <c r="WER1" s="1870"/>
      <c r="WES1" s="1870"/>
      <c r="WET1" s="1870"/>
      <c r="WEU1" s="1870"/>
      <c r="WEV1" s="1870"/>
      <c r="WEW1" s="1870"/>
      <c r="WEX1" s="1870"/>
      <c r="WEY1" s="1870"/>
      <c r="WEZ1" s="1870"/>
      <c r="WFA1" s="1870"/>
      <c r="WFB1" s="1870"/>
      <c r="WFC1" s="1870"/>
      <c r="WFD1" s="1870"/>
      <c r="WFE1" s="1870"/>
      <c r="WFF1" s="1870"/>
      <c r="WFG1" s="1870"/>
      <c r="WFH1" s="1870"/>
      <c r="WFI1" s="1870"/>
      <c r="WFJ1" s="1870"/>
      <c r="WFK1" s="1870"/>
      <c r="WFL1" s="1870"/>
      <c r="WFM1" s="1870"/>
      <c r="WFN1" s="1870"/>
      <c r="WFO1" s="1870"/>
      <c r="WFP1" s="1870"/>
      <c r="WFQ1" s="1870"/>
      <c r="WFR1" s="1870"/>
      <c r="WFS1" s="1870"/>
      <c r="WFT1" s="1870"/>
      <c r="WFU1" s="1870"/>
      <c r="WFV1" s="1870"/>
      <c r="WFW1" s="1870"/>
      <c r="WFX1" s="1870"/>
      <c r="WFY1" s="1870"/>
      <c r="WFZ1" s="1870"/>
      <c r="WGA1" s="1870"/>
      <c r="WGB1" s="1870"/>
      <c r="WGC1" s="1870"/>
      <c r="WGD1" s="1870"/>
      <c r="WGE1" s="1870"/>
      <c r="WGF1" s="1870"/>
      <c r="WGG1" s="1870"/>
      <c r="WGH1" s="1870"/>
      <c r="WGI1" s="1870"/>
      <c r="WGJ1" s="1870"/>
      <c r="WGK1" s="1870"/>
      <c r="WGL1" s="1870"/>
      <c r="WGM1" s="1870"/>
      <c r="WGN1" s="1870"/>
      <c r="WGO1" s="1870"/>
      <c r="WGP1" s="1870"/>
      <c r="WGQ1" s="1870"/>
      <c r="WGR1" s="1870"/>
      <c r="WGS1" s="1870"/>
      <c r="WGT1" s="1870"/>
      <c r="WGU1" s="1870"/>
      <c r="WGV1" s="1870"/>
      <c r="WGW1" s="1870"/>
      <c r="WGX1" s="1870"/>
      <c r="WGY1" s="1870"/>
      <c r="WGZ1" s="1870"/>
      <c r="WHA1" s="1870"/>
      <c r="WHB1" s="1870"/>
      <c r="WHC1" s="1870"/>
      <c r="WHD1" s="1870"/>
      <c r="WHE1" s="1870"/>
      <c r="WHF1" s="1870"/>
      <c r="WHG1" s="1870"/>
      <c r="WHH1" s="1870"/>
      <c r="WHI1" s="1870"/>
      <c r="WHJ1" s="1870"/>
      <c r="WHK1" s="1870"/>
      <c r="WHL1" s="1870"/>
      <c r="WHM1" s="1870"/>
      <c r="WHN1" s="1870"/>
      <c r="WHO1" s="1870"/>
      <c r="WHP1" s="1870"/>
      <c r="WHQ1" s="1870"/>
      <c r="WHR1" s="1870"/>
      <c r="WHS1" s="1870"/>
      <c r="WHT1" s="1870"/>
      <c r="WHU1" s="1870"/>
      <c r="WHV1" s="1870"/>
      <c r="WHW1" s="1870"/>
      <c r="WHX1" s="1870"/>
      <c r="WHY1" s="1870"/>
      <c r="WHZ1" s="1870"/>
      <c r="WIA1" s="1870"/>
      <c r="WIB1" s="1870"/>
      <c r="WIC1" s="1870"/>
      <c r="WID1" s="1870"/>
      <c r="WIE1" s="1870"/>
      <c r="WIF1" s="1870"/>
      <c r="WIG1" s="1870"/>
      <c r="WIH1" s="1870"/>
      <c r="WII1" s="1870"/>
      <c r="WIJ1" s="1870"/>
      <c r="WIK1" s="1870"/>
      <c r="WIL1" s="1870"/>
      <c r="WIM1" s="1870"/>
      <c r="WIN1" s="1870"/>
      <c r="WIO1" s="1870"/>
      <c r="WIP1" s="1870"/>
      <c r="WIQ1" s="1870"/>
      <c r="WIR1" s="1870"/>
      <c r="WIS1" s="1870"/>
      <c r="WIT1" s="1870"/>
      <c r="WIU1" s="1870"/>
      <c r="WIV1" s="1870"/>
      <c r="WIW1" s="1870"/>
      <c r="WIX1" s="1870"/>
      <c r="WIY1" s="1870"/>
      <c r="WIZ1" s="1870"/>
      <c r="WJA1" s="1870"/>
      <c r="WJB1" s="1870"/>
      <c r="WJC1" s="1870"/>
      <c r="WJD1" s="1870"/>
      <c r="WJE1" s="1870"/>
      <c r="WJF1" s="1870"/>
      <c r="WJG1" s="1870"/>
      <c r="WJH1" s="1870"/>
      <c r="WJI1" s="1870"/>
      <c r="WJJ1" s="1870"/>
      <c r="WJK1" s="1870"/>
      <c r="WJL1" s="1870"/>
      <c r="WJM1" s="1870"/>
      <c r="WJN1" s="1870"/>
      <c r="WJO1" s="1870"/>
      <c r="WJP1" s="1870"/>
      <c r="WJQ1" s="1870"/>
      <c r="WJR1" s="1870"/>
      <c r="WJS1" s="1870"/>
      <c r="WJT1" s="1870"/>
      <c r="WJU1" s="1870"/>
      <c r="WJV1" s="1870"/>
      <c r="WJW1" s="1870"/>
      <c r="WJX1" s="1870"/>
      <c r="WJY1" s="1870"/>
      <c r="WJZ1" s="1870"/>
      <c r="WKA1" s="1870"/>
      <c r="WKB1" s="1870"/>
      <c r="WKC1" s="1870"/>
      <c r="WKD1" s="1870"/>
      <c r="WKE1" s="1870"/>
      <c r="WKF1" s="1870"/>
      <c r="WKG1" s="1870"/>
      <c r="WKH1" s="1870"/>
      <c r="WKI1" s="1870"/>
      <c r="WKJ1" s="1870"/>
      <c r="WKK1" s="1870"/>
      <c r="WKL1" s="1870"/>
      <c r="WKM1" s="1870"/>
      <c r="WKN1" s="1870"/>
      <c r="WKO1" s="1870"/>
      <c r="WKP1" s="1870"/>
      <c r="WKQ1" s="1870"/>
      <c r="WKR1" s="1870"/>
      <c r="WKS1" s="1870"/>
      <c r="WKT1" s="1870"/>
      <c r="WKU1" s="1870"/>
      <c r="WKV1" s="1870"/>
      <c r="WKW1" s="1870"/>
      <c r="WKX1" s="1870"/>
      <c r="WKY1" s="1870"/>
      <c r="WKZ1" s="1870"/>
      <c r="WLA1" s="1870"/>
      <c r="WLB1" s="1870"/>
      <c r="WLC1" s="1870"/>
      <c r="WLD1" s="1870"/>
      <c r="WLE1" s="1870"/>
      <c r="WLF1" s="1870"/>
      <c r="WLG1" s="1870"/>
      <c r="WLH1" s="1870"/>
      <c r="WLI1" s="1870"/>
      <c r="WLJ1" s="1870"/>
      <c r="WLK1" s="1870"/>
      <c r="WLL1" s="1870"/>
      <c r="WLM1" s="1870"/>
      <c r="WLN1" s="1870"/>
      <c r="WLO1" s="1870"/>
      <c r="WLP1" s="1870"/>
      <c r="WLQ1" s="1870"/>
      <c r="WLR1" s="1870"/>
      <c r="WLS1" s="1870"/>
      <c r="WLT1" s="1870"/>
      <c r="WLU1" s="1870"/>
      <c r="WLV1" s="1870"/>
      <c r="WLW1" s="1870"/>
      <c r="WLX1" s="1870"/>
      <c r="WLY1" s="1870"/>
      <c r="WLZ1" s="1870"/>
      <c r="WMA1" s="1870"/>
      <c r="WMB1" s="1870"/>
      <c r="WMC1" s="1870"/>
      <c r="WMD1" s="1870"/>
      <c r="WME1" s="1870"/>
      <c r="WMF1" s="1870"/>
      <c r="WMG1" s="1870"/>
      <c r="WMH1" s="1870"/>
      <c r="WMI1" s="1870"/>
      <c r="WMJ1" s="1870"/>
      <c r="WMK1" s="1870"/>
      <c r="WML1" s="1870"/>
      <c r="WMM1" s="1870"/>
      <c r="WMN1" s="1870"/>
      <c r="WMO1" s="1870"/>
      <c r="WMP1" s="1870"/>
      <c r="WMQ1" s="1870"/>
      <c r="WMR1" s="1870"/>
      <c r="WMS1" s="1870"/>
      <c r="WMT1" s="1870"/>
      <c r="WMU1" s="1870"/>
      <c r="WMV1" s="1870"/>
      <c r="WMW1" s="1870"/>
      <c r="WMX1" s="1870"/>
      <c r="WMY1" s="1870"/>
      <c r="WMZ1" s="1870"/>
      <c r="WNA1" s="1870"/>
      <c r="WNB1" s="1870"/>
      <c r="WNC1" s="1870"/>
      <c r="WND1" s="1870"/>
      <c r="WNE1" s="1870"/>
      <c r="WNF1" s="1870"/>
      <c r="WNG1" s="1870"/>
      <c r="WNH1" s="1870"/>
      <c r="WNI1" s="1870"/>
      <c r="WNJ1" s="1870"/>
      <c r="WNK1" s="1870"/>
      <c r="WNL1" s="1870"/>
      <c r="WNM1" s="1870"/>
      <c r="WNN1" s="1870"/>
      <c r="WNO1" s="1870"/>
      <c r="WNP1" s="1870"/>
      <c r="WNQ1" s="1870"/>
      <c r="WNR1" s="1870"/>
      <c r="WNS1" s="1870"/>
      <c r="WNT1" s="1870"/>
      <c r="WNU1" s="1870"/>
      <c r="WNV1" s="1870"/>
      <c r="WNW1" s="1870"/>
      <c r="WNX1" s="1870"/>
      <c r="WNY1" s="1870"/>
      <c r="WNZ1" s="1870"/>
      <c r="WOA1" s="1870"/>
      <c r="WOB1" s="1870"/>
      <c r="WOC1" s="1870"/>
      <c r="WOD1" s="1870"/>
      <c r="WOE1" s="1870"/>
      <c r="WOF1" s="1870"/>
      <c r="WOG1" s="1870"/>
      <c r="WOH1" s="1870"/>
      <c r="WOI1" s="1870"/>
      <c r="WOJ1" s="1870"/>
      <c r="WOK1" s="1870"/>
      <c r="WOL1" s="1870"/>
      <c r="WOM1" s="1870"/>
      <c r="WON1" s="1870"/>
      <c r="WOO1" s="1870"/>
      <c r="WOP1" s="1870"/>
      <c r="WOQ1" s="1870"/>
      <c r="WOR1" s="1870"/>
      <c r="WOS1" s="1870"/>
      <c r="WOT1" s="1870"/>
      <c r="WOU1" s="1870"/>
      <c r="WOV1" s="1870"/>
      <c r="WOW1" s="1870"/>
      <c r="WOX1" s="1870"/>
      <c r="WOY1" s="1870"/>
      <c r="WOZ1" s="1870"/>
      <c r="WPA1" s="1870"/>
      <c r="WPB1" s="1870"/>
      <c r="WPC1" s="1870"/>
      <c r="WPD1" s="1870"/>
      <c r="WPE1" s="1870"/>
      <c r="WPF1" s="1870"/>
      <c r="WPG1" s="1870"/>
      <c r="WPH1" s="1870"/>
      <c r="WPI1" s="1870"/>
      <c r="WPJ1" s="1870"/>
      <c r="WPK1" s="1870"/>
      <c r="WPL1" s="1870"/>
      <c r="WPM1" s="1870"/>
      <c r="WPN1" s="1870"/>
      <c r="WPO1" s="1870"/>
      <c r="WPP1" s="1870"/>
      <c r="WPQ1" s="1870"/>
      <c r="WPR1" s="1870"/>
      <c r="WPS1" s="1870"/>
      <c r="WPT1" s="1870"/>
      <c r="WPU1" s="1870"/>
      <c r="WPV1" s="1870"/>
      <c r="WPW1" s="1870"/>
      <c r="WPX1" s="1870"/>
      <c r="WPY1" s="1870"/>
      <c r="WPZ1" s="1870"/>
      <c r="WQA1" s="1870"/>
      <c r="WQB1" s="1870"/>
      <c r="WQC1" s="1870"/>
      <c r="WQD1" s="1870"/>
      <c r="WQE1" s="1870"/>
      <c r="WQF1" s="1870"/>
      <c r="WQG1" s="1870"/>
      <c r="WQH1" s="1870"/>
      <c r="WQI1" s="1870"/>
      <c r="WQJ1" s="1870"/>
      <c r="WQK1" s="1870"/>
      <c r="WQL1" s="1870"/>
      <c r="WQM1" s="1870"/>
      <c r="WQN1" s="1870"/>
      <c r="WQO1" s="1870"/>
      <c r="WQP1" s="1870"/>
      <c r="WQQ1" s="1870"/>
      <c r="WQR1" s="1870"/>
      <c r="WQS1" s="1870"/>
      <c r="WQT1" s="1870"/>
      <c r="WQU1" s="1870"/>
      <c r="WQV1" s="1870"/>
      <c r="WQW1" s="1870"/>
      <c r="WQX1" s="1870"/>
      <c r="WQY1" s="1870"/>
      <c r="WQZ1" s="1870"/>
      <c r="WRA1" s="1870"/>
      <c r="WRB1" s="1870"/>
      <c r="WRC1" s="1870"/>
      <c r="WRD1" s="1870"/>
      <c r="WRE1" s="1870"/>
      <c r="WRF1" s="1870"/>
      <c r="WRG1" s="1870"/>
      <c r="WRH1" s="1870"/>
      <c r="WRI1" s="1870"/>
      <c r="WRJ1" s="1870"/>
      <c r="WRK1" s="1870"/>
      <c r="WRL1" s="1870"/>
      <c r="WRM1" s="1870"/>
      <c r="WRN1" s="1870"/>
      <c r="WRO1" s="1870"/>
      <c r="WRP1" s="1870"/>
      <c r="WRQ1" s="1870"/>
      <c r="WRR1" s="1870"/>
      <c r="WRS1" s="1870"/>
      <c r="WRT1" s="1870"/>
      <c r="WRU1" s="1870"/>
      <c r="WRV1" s="1870"/>
      <c r="WRW1" s="1870"/>
      <c r="WRX1" s="1870"/>
      <c r="WRY1" s="1870"/>
      <c r="WRZ1" s="1870"/>
      <c r="WSA1" s="1870"/>
      <c r="WSB1" s="1870"/>
      <c r="WSC1" s="1870"/>
      <c r="WSD1" s="1870"/>
      <c r="WSE1" s="1870"/>
      <c r="WSF1" s="1870"/>
      <c r="WSG1" s="1870"/>
      <c r="WSH1" s="1870"/>
      <c r="WSI1" s="1870"/>
      <c r="WSJ1" s="1870"/>
      <c r="WSK1" s="1870"/>
      <c r="WSL1" s="1870"/>
      <c r="WSM1" s="1870"/>
      <c r="WSN1" s="1870"/>
      <c r="WSO1" s="1870"/>
      <c r="WSP1" s="1870"/>
      <c r="WSQ1" s="1870"/>
      <c r="WSR1" s="1870"/>
      <c r="WSS1" s="1870"/>
      <c r="WST1" s="1870"/>
      <c r="WSU1" s="1870"/>
      <c r="WSV1" s="1870"/>
      <c r="WSW1" s="1870"/>
      <c r="WSX1" s="1870"/>
      <c r="WSY1" s="1870"/>
      <c r="WSZ1" s="1870"/>
      <c r="WTA1" s="1870"/>
      <c r="WTB1" s="1870"/>
      <c r="WTC1" s="1870"/>
      <c r="WTD1" s="1870"/>
      <c r="WTE1" s="1870"/>
      <c r="WTF1" s="1870"/>
      <c r="WTG1" s="1870"/>
      <c r="WTH1" s="1870"/>
      <c r="WTI1" s="1870"/>
      <c r="WTJ1" s="1870"/>
      <c r="WTK1" s="1870"/>
      <c r="WTL1" s="1870"/>
      <c r="WTM1" s="1870"/>
      <c r="WTN1" s="1870"/>
      <c r="WTO1" s="1870"/>
      <c r="WTP1" s="1870"/>
      <c r="WTQ1" s="1870"/>
      <c r="WTR1" s="1870"/>
      <c r="WTS1" s="1870"/>
      <c r="WTT1" s="1870"/>
      <c r="WTU1" s="1870"/>
      <c r="WTV1" s="1870"/>
      <c r="WTW1" s="1870"/>
      <c r="WTX1" s="1870"/>
      <c r="WTY1" s="1870"/>
      <c r="WTZ1" s="1870"/>
      <c r="WUA1" s="1870"/>
      <c r="WUB1" s="1870"/>
      <c r="WUC1" s="1870"/>
      <c r="WUD1" s="1870"/>
      <c r="WUE1" s="1870"/>
      <c r="WUF1" s="1870"/>
      <c r="WUG1" s="1870"/>
      <c r="WUH1" s="1870"/>
      <c r="WUI1" s="1870"/>
      <c r="WUJ1" s="1870"/>
      <c r="WUK1" s="1870"/>
      <c r="WUL1" s="1870"/>
      <c r="WUM1" s="1870"/>
      <c r="WUN1" s="1870"/>
      <c r="WUO1" s="1870"/>
      <c r="WUP1" s="1870"/>
      <c r="WUQ1" s="1870"/>
      <c r="WUR1" s="1870"/>
      <c r="WUS1" s="1870"/>
      <c r="WUT1" s="1870"/>
      <c r="WUU1" s="1870"/>
      <c r="WUV1" s="1870"/>
      <c r="WUW1" s="1870"/>
      <c r="WUX1" s="1870"/>
      <c r="WUY1" s="1870"/>
      <c r="WUZ1" s="1870"/>
      <c r="WVA1" s="1870"/>
      <c r="WVB1" s="1870"/>
      <c r="WVC1" s="1870"/>
      <c r="WVD1" s="1870"/>
      <c r="WVE1" s="1870"/>
      <c r="WVF1" s="1870"/>
      <c r="WVG1" s="1870"/>
      <c r="WVH1" s="1870"/>
      <c r="WVI1" s="1870"/>
      <c r="WVJ1" s="1870"/>
      <c r="WVK1" s="1870"/>
      <c r="WVL1" s="1870"/>
      <c r="WVM1" s="1870"/>
      <c r="WVN1" s="1870"/>
      <c r="WVO1" s="1870"/>
      <c r="WVP1" s="1870"/>
      <c r="WVQ1" s="1870"/>
      <c r="WVR1" s="1870"/>
      <c r="WVS1" s="1870"/>
      <c r="WVT1" s="1870"/>
      <c r="WVU1" s="1870"/>
      <c r="WVV1" s="1870"/>
      <c r="WVW1" s="1870"/>
      <c r="WVX1" s="1870"/>
      <c r="WVY1" s="1870"/>
      <c r="WVZ1" s="1870"/>
      <c r="WWA1" s="1870"/>
      <c r="WWB1" s="1870"/>
      <c r="WWC1" s="1870"/>
      <c r="WWD1" s="1870"/>
      <c r="WWE1" s="1870"/>
      <c r="WWF1" s="1870"/>
      <c r="WWG1" s="1870"/>
      <c r="WWH1" s="1870"/>
      <c r="WWI1" s="1870"/>
      <c r="WWJ1" s="1870"/>
      <c r="WWK1" s="1870"/>
      <c r="WWL1" s="1870"/>
      <c r="WWM1" s="1870"/>
      <c r="WWN1" s="1870"/>
      <c r="WWO1" s="1870"/>
      <c r="WWP1" s="1870"/>
      <c r="WWQ1" s="1870"/>
      <c r="WWR1" s="1870"/>
      <c r="WWS1" s="1870"/>
      <c r="WWT1" s="1870"/>
      <c r="WWU1" s="1870"/>
      <c r="WWV1" s="1870"/>
      <c r="WWW1" s="1870"/>
      <c r="WWX1" s="1870"/>
      <c r="WWY1" s="1870"/>
      <c r="WWZ1" s="1870"/>
      <c r="WXA1" s="1870"/>
      <c r="WXB1" s="1870"/>
      <c r="WXC1" s="1870"/>
      <c r="WXD1" s="1870"/>
      <c r="WXE1" s="1870"/>
      <c r="WXF1" s="1870"/>
      <c r="WXG1" s="1870"/>
      <c r="WXH1" s="1870"/>
      <c r="WXI1" s="1870"/>
      <c r="WXJ1" s="1870"/>
      <c r="WXK1" s="1870"/>
      <c r="WXL1" s="1870"/>
      <c r="WXM1" s="1870"/>
      <c r="WXN1" s="1870"/>
      <c r="WXO1" s="1870"/>
      <c r="WXP1" s="1870"/>
      <c r="WXQ1" s="1870"/>
      <c r="WXR1" s="1870"/>
      <c r="WXS1" s="1870"/>
      <c r="WXT1" s="1870"/>
      <c r="WXU1" s="1870"/>
      <c r="WXV1" s="1870"/>
      <c r="WXW1" s="1870"/>
      <c r="WXX1" s="1870"/>
      <c r="WXY1" s="1870"/>
      <c r="WXZ1" s="1870"/>
      <c r="WYA1" s="1870"/>
      <c r="WYB1" s="1870"/>
      <c r="WYC1" s="1870"/>
      <c r="WYD1" s="1870"/>
      <c r="WYE1" s="1870"/>
      <c r="WYF1" s="1870"/>
      <c r="WYG1" s="1870"/>
      <c r="WYH1" s="1870"/>
      <c r="WYI1" s="1870"/>
      <c r="WYJ1" s="1870"/>
      <c r="WYK1" s="1870"/>
      <c r="WYL1" s="1870"/>
      <c r="WYM1" s="1870"/>
      <c r="WYN1" s="1870"/>
      <c r="WYO1" s="1870"/>
      <c r="WYP1" s="1870"/>
      <c r="WYQ1" s="1870"/>
      <c r="WYR1" s="1870"/>
      <c r="WYS1" s="1870"/>
      <c r="WYT1" s="1870"/>
      <c r="WYU1" s="1870"/>
      <c r="WYV1" s="1870"/>
      <c r="WYW1" s="1870"/>
      <c r="WYX1" s="1870"/>
      <c r="WYY1" s="1870"/>
      <c r="WYZ1" s="1870"/>
      <c r="WZA1" s="1870"/>
      <c r="WZB1" s="1870"/>
      <c r="WZC1" s="1870"/>
      <c r="WZD1" s="1870"/>
      <c r="WZE1" s="1870"/>
      <c r="WZF1" s="1870"/>
      <c r="WZG1" s="1870"/>
      <c r="WZH1" s="1870"/>
      <c r="WZI1" s="1870"/>
      <c r="WZJ1" s="1870"/>
      <c r="WZK1" s="1870"/>
      <c r="WZL1" s="1870"/>
      <c r="WZM1" s="1870"/>
      <c r="WZN1" s="1870"/>
      <c r="WZO1" s="1870"/>
      <c r="WZP1" s="1870"/>
      <c r="WZQ1" s="1870"/>
      <c r="WZR1" s="1870"/>
      <c r="WZS1" s="1870"/>
      <c r="WZT1" s="1870"/>
      <c r="WZU1" s="1870"/>
      <c r="WZV1" s="1870"/>
      <c r="WZW1" s="1870"/>
      <c r="WZX1" s="1870"/>
      <c r="WZY1" s="1870"/>
      <c r="WZZ1" s="1870"/>
      <c r="XAA1" s="1870"/>
      <c r="XAB1" s="1870"/>
      <c r="XAC1" s="1870"/>
      <c r="XAD1" s="1870"/>
      <c r="XAE1" s="1870"/>
      <c r="XAF1" s="1870"/>
      <c r="XAG1" s="1870"/>
      <c r="XAH1" s="1870"/>
      <c r="XAI1" s="1870"/>
      <c r="XAJ1" s="1870"/>
      <c r="XAK1" s="1870"/>
      <c r="XAL1" s="1870"/>
      <c r="XAM1" s="1870"/>
      <c r="XAN1" s="1870"/>
      <c r="XAO1" s="1870"/>
      <c r="XAP1" s="1870"/>
      <c r="XAQ1" s="1870"/>
      <c r="XAR1" s="1870"/>
      <c r="XAS1" s="1870"/>
      <c r="XAT1" s="1870"/>
      <c r="XAU1" s="1870"/>
      <c r="XAV1" s="1870"/>
      <c r="XAW1" s="1870"/>
      <c r="XAX1" s="1870"/>
      <c r="XAY1" s="1870"/>
      <c r="XAZ1" s="1870"/>
      <c r="XBA1" s="1870"/>
      <c r="XBB1" s="1870"/>
      <c r="XBC1" s="1870"/>
      <c r="XBD1" s="1870"/>
      <c r="XBE1" s="1870"/>
      <c r="XBF1" s="1870"/>
      <c r="XBG1" s="1870"/>
      <c r="XBH1" s="1870"/>
      <c r="XBI1" s="1870"/>
      <c r="XBJ1" s="1870"/>
      <c r="XBK1" s="1870"/>
      <c r="XBL1" s="1870"/>
      <c r="XBM1" s="1870"/>
      <c r="XBN1" s="1870"/>
      <c r="XBO1" s="1870"/>
      <c r="XBP1" s="1870"/>
      <c r="XBQ1" s="1870"/>
      <c r="XBR1" s="1870"/>
      <c r="XBS1" s="1870"/>
      <c r="XBT1" s="1870"/>
      <c r="XBU1" s="1870"/>
      <c r="XBV1" s="1870"/>
      <c r="XBW1" s="1870"/>
      <c r="XBX1" s="1870"/>
      <c r="XBY1" s="1870"/>
      <c r="XBZ1" s="1870"/>
      <c r="XCA1" s="1870"/>
      <c r="XCB1" s="1870"/>
      <c r="XCC1" s="1870"/>
      <c r="XCD1" s="1870"/>
      <c r="XCE1" s="1870"/>
      <c r="XCF1" s="1870"/>
      <c r="XCG1" s="1870"/>
      <c r="XCH1" s="1870"/>
      <c r="XCI1" s="1870"/>
      <c r="XCJ1" s="1870"/>
      <c r="XCK1" s="1870"/>
      <c r="XCL1" s="1870"/>
      <c r="XCM1" s="1870"/>
      <c r="XCN1" s="1870"/>
      <c r="XCO1" s="1870"/>
      <c r="XCP1" s="1870"/>
      <c r="XCQ1" s="1870"/>
      <c r="XCR1" s="1870"/>
      <c r="XCS1" s="1870"/>
      <c r="XCT1" s="1870"/>
      <c r="XCU1" s="1870"/>
      <c r="XCV1" s="1870"/>
      <c r="XCW1" s="1870"/>
      <c r="XCX1" s="1870"/>
      <c r="XCY1" s="1870"/>
      <c r="XCZ1" s="1870"/>
      <c r="XDA1" s="1870"/>
      <c r="XDB1" s="1870"/>
      <c r="XDC1" s="1870"/>
      <c r="XDD1" s="1870"/>
      <c r="XDE1" s="1870"/>
      <c r="XDF1" s="1870"/>
      <c r="XDG1" s="1870"/>
      <c r="XDH1" s="1870"/>
      <c r="XDI1" s="1870"/>
      <c r="XDJ1" s="1870"/>
      <c r="XDK1" s="1870"/>
      <c r="XDL1" s="1870"/>
      <c r="XDM1" s="1870"/>
      <c r="XDN1" s="1870"/>
      <c r="XDO1" s="1870"/>
      <c r="XDP1" s="1870"/>
      <c r="XDQ1" s="1870"/>
      <c r="XDR1" s="1870"/>
      <c r="XDS1" s="1870"/>
      <c r="XDT1" s="1870"/>
      <c r="XDU1" s="1870"/>
      <c r="XDV1" s="1870"/>
      <c r="XDW1" s="1870"/>
      <c r="XDX1" s="1870"/>
      <c r="XDY1" s="1870"/>
      <c r="XDZ1" s="1870"/>
      <c r="XEA1" s="1870"/>
      <c r="XEB1" s="1870"/>
      <c r="XEC1" s="1870"/>
      <c r="XED1" s="1870"/>
      <c r="XEE1" s="1870"/>
      <c r="XEF1" s="1870"/>
      <c r="XEG1" s="1870"/>
      <c r="XEH1" s="1870"/>
      <c r="XEI1" s="1870"/>
      <c r="XEJ1" s="1870"/>
      <c r="XEK1" s="1870"/>
      <c r="XEL1" s="1870"/>
      <c r="XEM1" s="1870"/>
      <c r="XEN1" s="1870"/>
      <c r="XEO1" s="1870"/>
      <c r="XEP1" s="1870"/>
      <c r="XEQ1" s="1870"/>
      <c r="XER1" s="1870"/>
      <c r="XES1" s="1870"/>
      <c r="XET1" s="1870"/>
      <c r="XEU1" s="1870"/>
      <c r="XEV1" s="1870"/>
      <c r="XEW1" s="1870"/>
      <c r="XEX1" s="1870"/>
      <c r="XEY1" s="1870"/>
      <c r="XEZ1" s="1870"/>
      <c r="XFA1" s="1870"/>
      <c r="XFB1" s="1870"/>
      <c r="XFC1" s="1870"/>
      <c r="XFD1" s="1870"/>
    </row>
    <row r="2" spans="1:16384" s="1871" customFormat="1" ht="26.25">
      <c r="A2" s="1706" t="str">
        <f>'Universal data'!C8</f>
        <v>National Grid Gas Transmission</v>
      </c>
      <c r="B2" s="1706"/>
      <c r="C2" s="1872"/>
      <c r="D2" s="1873"/>
      <c r="E2" s="1873"/>
      <c r="F2" s="1873"/>
      <c r="G2" s="2374"/>
      <c r="H2" s="1869"/>
      <c r="I2" s="1870"/>
      <c r="J2" s="1870"/>
      <c r="K2" s="1870"/>
      <c r="L2" s="1870"/>
      <c r="M2" s="1870"/>
      <c r="N2" s="1870"/>
      <c r="O2" s="1870"/>
      <c r="P2" s="1870"/>
      <c r="Q2" s="1870"/>
      <c r="R2" s="1870"/>
      <c r="S2" s="1870"/>
      <c r="T2" s="1870"/>
      <c r="U2" s="1870"/>
      <c r="V2" s="1870"/>
      <c r="W2" s="1870"/>
      <c r="X2" s="1870"/>
      <c r="Y2" s="1870"/>
      <c r="Z2" s="1870"/>
      <c r="AA2" s="1870"/>
      <c r="AB2" s="1870"/>
      <c r="AC2" s="1870"/>
      <c r="AD2" s="1870"/>
      <c r="AE2" s="1870"/>
      <c r="AF2" s="1870"/>
      <c r="AG2" s="1870"/>
      <c r="AH2" s="1870"/>
      <c r="AI2" s="1870"/>
      <c r="AJ2" s="1870"/>
      <c r="AK2" s="1870"/>
      <c r="AL2" s="1870"/>
      <c r="AM2" s="1870"/>
      <c r="AN2" s="1870"/>
      <c r="AO2" s="1870"/>
      <c r="AP2" s="1870"/>
      <c r="AQ2" s="1870"/>
      <c r="AR2" s="1870"/>
      <c r="AS2" s="1870"/>
      <c r="AT2" s="1870"/>
      <c r="AU2" s="1870"/>
      <c r="AV2" s="1870"/>
      <c r="AW2" s="1870"/>
      <c r="AX2" s="1870"/>
      <c r="AY2" s="1870"/>
      <c r="AZ2" s="1870"/>
      <c r="BA2" s="1870"/>
      <c r="BB2" s="1870"/>
      <c r="BC2" s="1870"/>
      <c r="BD2" s="1870"/>
      <c r="BE2" s="1870"/>
      <c r="BF2" s="1870"/>
      <c r="BG2" s="1870"/>
      <c r="BH2" s="1870"/>
      <c r="BI2" s="1870"/>
      <c r="BJ2" s="1870"/>
      <c r="BK2" s="1870"/>
      <c r="BL2" s="1870"/>
      <c r="BM2" s="1870"/>
      <c r="BN2" s="1870"/>
      <c r="BO2" s="1870"/>
      <c r="BP2" s="1870"/>
      <c r="BQ2" s="1870"/>
      <c r="BR2" s="1870"/>
      <c r="BS2" s="1870"/>
      <c r="BT2" s="1870"/>
      <c r="BU2" s="1870"/>
      <c r="BV2" s="1870"/>
      <c r="BW2" s="1870"/>
      <c r="BX2" s="1870"/>
      <c r="BY2" s="1870"/>
      <c r="BZ2" s="1870"/>
      <c r="CA2" s="1870"/>
      <c r="CB2" s="1870"/>
      <c r="CC2" s="1870"/>
      <c r="CD2" s="1870"/>
      <c r="CE2" s="1870"/>
      <c r="CF2" s="1870"/>
      <c r="CG2" s="1870"/>
      <c r="CH2" s="1870"/>
      <c r="CI2" s="1870"/>
      <c r="CJ2" s="1870"/>
      <c r="CK2" s="1870"/>
      <c r="CL2" s="1870"/>
      <c r="CM2" s="1870"/>
      <c r="CN2" s="1870"/>
      <c r="CO2" s="1870"/>
      <c r="CP2" s="1870"/>
      <c r="CQ2" s="1870"/>
      <c r="CR2" s="1870"/>
      <c r="CS2" s="1870"/>
      <c r="CT2" s="1870"/>
      <c r="CU2" s="1870"/>
      <c r="CV2" s="1870"/>
      <c r="CW2" s="1870"/>
      <c r="CX2" s="1870"/>
      <c r="CY2" s="1870"/>
      <c r="CZ2" s="1870"/>
      <c r="DA2" s="1870"/>
      <c r="DB2" s="1870"/>
      <c r="DC2" s="1870"/>
      <c r="DD2" s="1870"/>
      <c r="DE2" s="1870"/>
      <c r="DF2" s="1870"/>
      <c r="DG2" s="1870"/>
      <c r="DH2" s="1870"/>
      <c r="DI2" s="1870"/>
      <c r="DJ2" s="1870"/>
      <c r="DK2" s="1870"/>
      <c r="DL2" s="1870"/>
      <c r="DM2" s="1870"/>
      <c r="DN2" s="1870"/>
      <c r="DO2" s="1870"/>
      <c r="DP2" s="1870"/>
      <c r="DQ2" s="1870"/>
      <c r="DR2" s="1870"/>
      <c r="DS2" s="1870"/>
      <c r="DT2" s="1870"/>
      <c r="DU2" s="1870"/>
      <c r="DV2" s="1870"/>
      <c r="DW2" s="1870"/>
      <c r="DX2" s="1870"/>
      <c r="DY2" s="1870"/>
      <c r="DZ2" s="1870"/>
      <c r="EA2" s="1870"/>
      <c r="EB2" s="1870"/>
      <c r="EC2" s="1870"/>
      <c r="ED2" s="1870"/>
      <c r="EE2" s="1870"/>
      <c r="EF2" s="1870"/>
      <c r="EG2" s="1870"/>
      <c r="EH2" s="1870"/>
      <c r="EI2" s="1870"/>
      <c r="EJ2" s="1870"/>
      <c r="EK2" s="1870"/>
      <c r="EL2" s="1870"/>
      <c r="EM2" s="1870"/>
      <c r="EN2" s="1870"/>
      <c r="EO2" s="1870"/>
      <c r="EP2" s="1870"/>
      <c r="EQ2" s="1870"/>
      <c r="ER2" s="1870"/>
      <c r="ES2" s="1870"/>
      <c r="ET2" s="1870"/>
      <c r="EU2" s="1870"/>
      <c r="EV2" s="1870"/>
      <c r="EW2" s="1870"/>
      <c r="EX2" s="1870"/>
      <c r="EY2" s="1870"/>
      <c r="EZ2" s="1870"/>
      <c r="FA2" s="1870"/>
      <c r="FB2" s="1870"/>
      <c r="FC2" s="1870"/>
      <c r="FD2" s="1870"/>
      <c r="FE2" s="1870"/>
      <c r="FF2" s="1870"/>
      <c r="FG2" s="1870"/>
      <c r="FH2" s="1870"/>
      <c r="FI2" s="1870"/>
      <c r="FJ2" s="1870"/>
      <c r="FK2" s="1870"/>
      <c r="FL2" s="1870"/>
      <c r="FM2" s="1870"/>
      <c r="FN2" s="1870"/>
      <c r="FO2" s="1870"/>
      <c r="FP2" s="1870"/>
      <c r="FQ2" s="1870"/>
      <c r="FR2" s="1870"/>
      <c r="FS2" s="1870"/>
      <c r="FT2" s="1870"/>
      <c r="FU2" s="1870"/>
      <c r="FV2" s="1870"/>
      <c r="FW2" s="1870"/>
      <c r="FX2" s="1870"/>
      <c r="FY2" s="1870"/>
      <c r="FZ2" s="1870"/>
      <c r="GA2" s="1870"/>
      <c r="GB2" s="1870"/>
      <c r="GC2" s="1870"/>
      <c r="GD2" s="1870"/>
      <c r="GE2" s="1870"/>
      <c r="GF2" s="1870"/>
      <c r="GG2" s="1870"/>
      <c r="GH2" s="1870"/>
      <c r="GI2" s="1870"/>
      <c r="GJ2" s="1870"/>
      <c r="GK2" s="1870"/>
      <c r="GL2" s="1870"/>
      <c r="GM2" s="1870"/>
      <c r="GN2" s="1870"/>
      <c r="GO2" s="1870"/>
      <c r="GP2" s="1870"/>
      <c r="GQ2" s="1870"/>
      <c r="GR2" s="1870"/>
      <c r="GS2" s="1870"/>
      <c r="GT2" s="1870"/>
      <c r="GU2" s="1870"/>
      <c r="GV2" s="1870"/>
      <c r="GW2" s="1870"/>
      <c r="GX2" s="1870"/>
      <c r="GY2" s="1870"/>
      <c r="GZ2" s="1870"/>
      <c r="HA2" s="1870"/>
      <c r="HB2" s="1870"/>
      <c r="HC2" s="1870"/>
      <c r="HD2" s="1870"/>
      <c r="HE2" s="1870"/>
      <c r="HF2" s="1870"/>
      <c r="HG2" s="1870"/>
      <c r="HH2" s="1870"/>
      <c r="HI2" s="1870"/>
      <c r="HJ2" s="1870"/>
      <c r="HK2" s="1870"/>
      <c r="HL2" s="1870"/>
      <c r="HM2" s="1870"/>
      <c r="HN2" s="1870"/>
      <c r="HO2" s="1870"/>
      <c r="HP2" s="1870"/>
      <c r="HQ2" s="1870"/>
      <c r="HR2" s="1870"/>
      <c r="HS2" s="1870"/>
      <c r="HT2" s="1870"/>
      <c r="HU2" s="1870"/>
      <c r="HV2" s="1870"/>
      <c r="HW2" s="1870"/>
      <c r="HX2" s="1870"/>
      <c r="HY2" s="1870"/>
      <c r="HZ2" s="1870"/>
      <c r="IA2" s="1870"/>
      <c r="IB2" s="1870"/>
      <c r="IC2" s="1870"/>
      <c r="ID2" s="1870"/>
      <c r="IE2" s="1870"/>
      <c r="IF2" s="1870"/>
      <c r="IG2" s="1870"/>
      <c r="IH2" s="1870"/>
      <c r="II2" s="1870"/>
      <c r="IJ2" s="1870"/>
      <c r="IK2" s="1870"/>
      <c r="IL2" s="1870"/>
      <c r="IM2" s="1870"/>
      <c r="IN2" s="1870"/>
      <c r="IO2" s="1870"/>
      <c r="IP2" s="1870"/>
      <c r="IQ2" s="1870"/>
      <c r="IR2" s="1870"/>
      <c r="IS2" s="1870"/>
      <c r="IT2" s="1870"/>
      <c r="IU2" s="1870"/>
      <c r="IV2" s="1870"/>
      <c r="IW2" s="1870"/>
      <c r="IX2" s="1870"/>
      <c r="IY2" s="1870"/>
      <c r="IZ2" s="1870"/>
      <c r="JA2" s="1870"/>
      <c r="JB2" s="1870"/>
      <c r="JC2" s="1870"/>
      <c r="JD2" s="1870"/>
      <c r="JE2" s="1870"/>
      <c r="JF2" s="1870"/>
      <c r="JG2" s="1870"/>
      <c r="JH2" s="1870"/>
      <c r="JI2" s="1870"/>
      <c r="JJ2" s="1870"/>
      <c r="JK2" s="1870"/>
      <c r="JL2" s="1870"/>
      <c r="JM2" s="1870"/>
      <c r="JN2" s="1870"/>
      <c r="JO2" s="1870"/>
      <c r="JP2" s="1870"/>
      <c r="JQ2" s="1870"/>
      <c r="JR2" s="1870"/>
      <c r="JS2" s="1870"/>
      <c r="JT2" s="1870"/>
      <c r="JU2" s="1870"/>
      <c r="JV2" s="1870"/>
      <c r="JW2" s="1870"/>
      <c r="JX2" s="1870"/>
      <c r="JY2" s="1870"/>
      <c r="JZ2" s="1870"/>
      <c r="KA2" s="1870"/>
      <c r="KB2" s="1870"/>
      <c r="KC2" s="1870"/>
      <c r="KD2" s="1870"/>
      <c r="KE2" s="1870"/>
      <c r="KF2" s="1870"/>
      <c r="KG2" s="1870"/>
      <c r="KH2" s="1870"/>
      <c r="KI2" s="1870"/>
      <c r="KJ2" s="1870"/>
      <c r="KK2" s="1870"/>
      <c r="KL2" s="1870"/>
      <c r="KM2" s="1870"/>
      <c r="KN2" s="1870"/>
      <c r="KO2" s="1870"/>
      <c r="KP2" s="1870"/>
      <c r="KQ2" s="1870"/>
      <c r="KR2" s="1870"/>
      <c r="KS2" s="1870"/>
      <c r="KT2" s="1870"/>
      <c r="KU2" s="1870"/>
      <c r="KV2" s="1870"/>
      <c r="KW2" s="1870"/>
      <c r="KX2" s="1870"/>
      <c r="KY2" s="1870"/>
      <c r="KZ2" s="1870"/>
      <c r="LA2" s="1870"/>
      <c r="LB2" s="1870"/>
      <c r="LC2" s="1870"/>
      <c r="LD2" s="1870"/>
      <c r="LE2" s="1870"/>
      <c r="LF2" s="1870"/>
      <c r="LG2" s="1870"/>
      <c r="LH2" s="1870"/>
      <c r="LI2" s="1870"/>
      <c r="LJ2" s="1870"/>
      <c r="LK2" s="1870"/>
      <c r="LL2" s="1870"/>
      <c r="LM2" s="1870"/>
      <c r="LN2" s="1870"/>
      <c r="LO2" s="1870"/>
      <c r="LP2" s="1870"/>
      <c r="LQ2" s="1870"/>
      <c r="LR2" s="1870"/>
      <c r="LS2" s="1870"/>
      <c r="LT2" s="1870"/>
      <c r="LU2" s="1870"/>
      <c r="LV2" s="1870"/>
      <c r="LW2" s="1870"/>
      <c r="LX2" s="1870"/>
      <c r="LY2" s="1870"/>
      <c r="LZ2" s="1870"/>
      <c r="MA2" s="1870"/>
      <c r="MB2" s="1870"/>
      <c r="MC2" s="1870"/>
      <c r="MD2" s="1870"/>
      <c r="ME2" s="1870"/>
      <c r="MF2" s="1870"/>
      <c r="MG2" s="1870"/>
      <c r="MH2" s="1870"/>
      <c r="MI2" s="1870"/>
      <c r="MJ2" s="1870"/>
      <c r="MK2" s="1870"/>
      <c r="ML2" s="1870"/>
      <c r="MM2" s="1870"/>
      <c r="MN2" s="1870"/>
      <c r="MO2" s="1870"/>
      <c r="MP2" s="1870"/>
      <c r="MQ2" s="1870"/>
      <c r="MR2" s="1870"/>
      <c r="MS2" s="1870"/>
      <c r="MT2" s="1870"/>
      <c r="MU2" s="1870"/>
      <c r="MV2" s="1870"/>
      <c r="MW2" s="1870"/>
      <c r="MX2" s="1870"/>
      <c r="MY2" s="1870"/>
      <c r="MZ2" s="1870"/>
      <c r="NA2" s="1870"/>
      <c r="NB2" s="1870"/>
      <c r="NC2" s="1870"/>
      <c r="ND2" s="1870"/>
      <c r="NE2" s="1870"/>
      <c r="NF2" s="1870"/>
      <c r="NG2" s="1870"/>
      <c r="NH2" s="1870"/>
      <c r="NI2" s="1870"/>
      <c r="NJ2" s="1870"/>
      <c r="NK2" s="1870"/>
      <c r="NL2" s="1870"/>
      <c r="NM2" s="1870"/>
      <c r="NN2" s="1870"/>
      <c r="NO2" s="1870"/>
      <c r="NP2" s="1870"/>
      <c r="NQ2" s="1870"/>
      <c r="NR2" s="1870"/>
      <c r="NS2" s="1870"/>
      <c r="NT2" s="1870"/>
      <c r="NU2" s="1870"/>
      <c r="NV2" s="1870"/>
      <c r="NW2" s="1870"/>
      <c r="NX2" s="1870"/>
      <c r="NY2" s="1870"/>
      <c r="NZ2" s="1870"/>
      <c r="OA2" s="1870"/>
      <c r="OB2" s="1870"/>
      <c r="OC2" s="1870"/>
      <c r="OD2" s="1870"/>
      <c r="OE2" s="1870"/>
      <c r="OF2" s="1870"/>
      <c r="OG2" s="1870"/>
      <c r="OH2" s="1870"/>
      <c r="OI2" s="1870"/>
      <c r="OJ2" s="1870"/>
      <c r="OK2" s="1870"/>
      <c r="OL2" s="1870"/>
      <c r="OM2" s="1870"/>
      <c r="ON2" s="1870"/>
      <c r="OO2" s="1870"/>
      <c r="OP2" s="1870"/>
      <c r="OQ2" s="1870"/>
      <c r="OR2" s="1870"/>
      <c r="OS2" s="1870"/>
      <c r="OT2" s="1870"/>
      <c r="OU2" s="1870"/>
      <c r="OV2" s="1870"/>
      <c r="OW2" s="1870"/>
      <c r="OX2" s="1870"/>
      <c r="OY2" s="1870"/>
      <c r="OZ2" s="1870"/>
      <c r="PA2" s="1870"/>
      <c r="PB2" s="1870"/>
      <c r="PC2" s="1870"/>
      <c r="PD2" s="1870"/>
      <c r="PE2" s="1870"/>
      <c r="PF2" s="1870"/>
      <c r="PG2" s="1870"/>
      <c r="PH2" s="1870"/>
      <c r="PI2" s="1870"/>
      <c r="PJ2" s="1870"/>
      <c r="PK2" s="1870"/>
      <c r="PL2" s="1870"/>
      <c r="PM2" s="1870"/>
      <c r="PN2" s="1870"/>
      <c r="PO2" s="1870"/>
      <c r="PP2" s="1870"/>
      <c r="PQ2" s="1870"/>
      <c r="PR2" s="1870"/>
      <c r="PS2" s="1870"/>
      <c r="PT2" s="1870"/>
      <c r="PU2" s="1870"/>
      <c r="PV2" s="1870"/>
      <c r="PW2" s="1870"/>
      <c r="PX2" s="1870"/>
      <c r="PY2" s="1870"/>
      <c r="PZ2" s="1870"/>
      <c r="QA2" s="1870"/>
      <c r="QB2" s="1870"/>
      <c r="QC2" s="1870"/>
      <c r="QD2" s="1870"/>
      <c r="QE2" s="1870"/>
      <c r="QF2" s="1870"/>
      <c r="QG2" s="1870"/>
      <c r="QH2" s="1870"/>
      <c r="QI2" s="1870"/>
      <c r="QJ2" s="1870"/>
      <c r="QK2" s="1870"/>
      <c r="QL2" s="1870"/>
      <c r="QM2" s="1870"/>
      <c r="QN2" s="1870"/>
      <c r="QO2" s="1870"/>
      <c r="QP2" s="1870"/>
      <c r="QQ2" s="1870"/>
      <c r="QR2" s="1870"/>
      <c r="QS2" s="1870"/>
      <c r="QT2" s="1870"/>
      <c r="QU2" s="1870"/>
      <c r="QV2" s="1870"/>
      <c r="QW2" s="1870"/>
      <c r="QX2" s="1870"/>
      <c r="QY2" s="1870"/>
      <c r="QZ2" s="1870"/>
      <c r="RA2" s="1870"/>
      <c r="RB2" s="1870"/>
      <c r="RC2" s="1870"/>
      <c r="RD2" s="1870"/>
      <c r="RE2" s="1870"/>
      <c r="RF2" s="1870"/>
      <c r="RG2" s="1870"/>
      <c r="RH2" s="1870"/>
      <c r="RI2" s="1870"/>
      <c r="RJ2" s="1870"/>
      <c r="RK2" s="1870"/>
      <c r="RL2" s="1870"/>
      <c r="RM2" s="1870"/>
      <c r="RN2" s="1870"/>
      <c r="RO2" s="1870"/>
      <c r="RP2" s="1870"/>
      <c r="RQ2" s="1870"/>
      <c r="RR2" s="1870"/>
      <c r="RS2" s="1870"/>
      <c r="RT2" s="1870"/>
      <c r="RU2" s="1870"/>
      <c r="RV2" s="1870"/>
      <c r="RW2" s="1870"/>
      <c r="RX2" s="1870"/>
      <c r="RY2" s="1870"/>
      <c r="RZ2" s="1870"/>
      <c r="SA2" s="1870"/>
      <c r="SB2" s="1870"/>
      <c r="SC2" s="1870"/>
      <c r="SD2" s="1870"/>
      <c r="SE2" s="1870"/>
      <c r="SF2" s="1870"/>
      <c r="SG2" s="1870"/>
      <c r="SH2" s="1870"/>
      <c r="SI2" s="1870"/>
      <c r="SJ2" s="1870"/>
      <c r="SK2" s="1870"/>
      <c r="SL2" s="1870"/>
      <c r="SM2" s="1870"/>
      <c r="SN2" s="1870"/>
      <c r="SO2" s="1870"/>
      <c r="SP2" s="1870"/>
      <c r="SQ2" s="1870"/>
      <c r="SR2" s="1870"/>
      <c r="SS2" s="1870"/>
      <c r="ST2" s="1870"/>
      <c r="SU2" s="1870"/>
      <c r="SV2" s="1870"/>
      <c r="SW2" s="1870"/>
      <c r="SX2" s="1870"/>
      <c r="SY2" s="1870"/>
      <c r="SZ2" s="1870"/>
      <c r="TA2" s="1870"/>
      <c r="TB2" s="1870"/>
      <c r="TC2" s="1870"/>
      <c r="TD2" s="1870"/>
      <c r="TE2" s="1870"/>
      <c r="TF2" s="1870"/>
      <c r="TG2" s="1870"/>
      <c r="TH2" s="1870"/>
      <c r="TI2" s="1870"/>
      <c r="TJ2" s="1870"/>
      <c r="TK2" s="1870"/>
      <c r="TL2" s="1870"/>
      <c r="TM2" s="1870"/>
      <c r="TN2" s="1870"/>
      <c r="TO2" s="1870"/>
      <c r="TP2" s="1870"/>
      <c r="TQ2" s="1870"/>
      <c r="TR2" s="1870"/>
      <c r="TS2" s="1870"/>
      <c r="TT2" s="1870"/>
      <c r="TU2" s="1870"/>
      <c r="TV2" s="1870"/>
      <c r="TW2" s="1870"/>
      <c r="TX2" s="1870"/>
      <c r="TY2" s="1870"/>
      <c r="TZ2" s="1870"/>
      <c r="UA2" s="1870"/>
      <c r="UB2" s="1870"/>
      <c r="UC2" s="1870"/>
      <c r="UD2" s="1870"/>
      <c r="UE2" s="1870"/>
      <c r="UF2" s="1870"/>
      <c r="UG2" s="1870"/>
      <c r="UH2" s="1870"/>
      <c r="UI2" s="1870"/>
      <c r="UJ2" s="1870"/>
      <c r="UK2" s="1870"/>
      <c r="UL2" s="1870"/>
      <c r="UM2" s="1870"/>
      <c r="UN2" s="1870"/>
      <c r="UO2" s="1870"/>
      <c r="UP2" s="1870"/>
      <c r="UQ2" s="1870"/>
      <c r="UR2" s="1870"/>
      <c r="US2" s="1870"/>
      <c r="UT2" s="1870"/>
      <c r="UU2" s="1870"/>
      <c r="UV2" s="1870"/>
      <c r="UW2" s="1870"/>
      <c r="UX2" s="1870"/>
      <c r="UY2" s="1870"/>
      <c r="UZ2" s="1870"/>
      <c r="VA2" s="1870"/>
      <c r="VB2" s="1870"/>
      <c r="VC2" s="1870"/>
      <c r="VD2" s="1870"/>
      <c r="VE2" s="1870"/>
      <c r="VF2" s="1870"/>
      <c r="VG2" s="1870"/>
      <c r="VH2" s="1870"/>
      <c r="VI2" s="1870"/>
      <c r="VJ2" s="1870"/>
      <c r="VK2" s="1870"/>
      <c r="VL2" s="1870"/>
      <c r="VM2" s="1870"/>
      <c r="VN2" s="1870"/>
      <c r="VO2" s="1870"/>
      <c r="VP2" s="1870"/>
      <c r="VQ2" s="1870"/>
      <c r="VR2" s="1870"/>
      <c r="VS2" s="1870"/>
      <c r="VT2" s="1870"/>
      <c r="VU2" s="1870"/>
      <c r="VV2" s="1870"/>
      <c r="VW2" s="1870"/>
      <c r="VX2" s="1870"/>
      <c r="VY2" s="1870"/>
      <c r="VZ2" s="1870"/>
      <c r="WA2" s="1870"/>
      <c r="WB2" s="1870"/>
      <c r="WC2" s="1870"/>
      <c r="WD2" s="1870"/>
      <c r="WE2" s="1870"/>
      <c r="WF2" s="1870"/>
      <c r="WG2" s="1870"/>
      <c r="WH2" s="1870"/>
      <c r="WI2" s="1870"/>
      <c r="WJ2" s="1870"/>
      <c r="WK2" s="1870"/>
      <c r="WL2" s="1870"/>
      <c r="WM2" s="1870"/>
      <c r="WN2" s="1870"/>
      <c r="WO2" s="1870"/>
      <c r="WP2" s="1870"/>
      <c r="WQ2" s="1870"/>
      <c r="WR2" s="1870"/>
      <c r="WS2" s="1870"/>
      <c r="WT2" s="1870"/>
      <c r="WU2" s="1870"/>
      <c r="WV2" s="1870"/>
      <c r="WW2" s="1870"/>
      <c r="WX2" s="1870"/>
      <c r="WY2" s="1870"/>
      <c r="WZ2" s="1870"/>
      <c r="XA2" s="1870"/>
      <c r="XB2" s="1870"/>
      <c r="XC2" s="1870"/>
      <c r="XD2" s="1870"/>
      <c r="XE2" s="1870"/>
      <c r="XF2" s="1870"/>
      <c r="XG2" s="1870"/>
      <c r="XH2" s="1870"/>
      <c r="XI2" s="1870"/>
      <c r="XJ2" s="1870"/>
      <c r="XK2" s="1870"/>
      <c r="XL2" s="1870"/>
      <c r="XM2" s="1870"/>
      <c r="XN2" s="1870"/>
      <c r="XO2" s="1870"/>
      <c r="XP2" s="1870"/>
      <c r="XQ2" s="1870"/>
      <c r="XR2" s="1870"/>
      <c r="XS2" s="1870"/>
      <c r="XT2" s="1870"/>
      <c r="XU2" s="1870"/>
      <c r="XV2" s="1870"/>
      <c r="XW2" s="1870"/>
      <c r="XX2" s="1870"/>
      <c r="XY2" s="1870"/>
      <c r="XZ2" s="1870"/>
      <c r="YA2" s="1870"/>
      <c r="YB2" s="1870"/>
      <c r="YC2" s="1870"/>
      <c r="YD2" s="1870"/>
      <c r="YE2" s="1870"/>
      <c r="YF2" s="1870"/>
      <c r="YG2" s="1870"/>
      <c r="YH2" s="1870"/>
      <c r="YI2" s="1870"/>
      <c r="YJ2" s="1870"/>
      <c r="YK2" s="1870"/>
      <c r="YL2" s="1870"/>
      <c r="YM2" s="1870"/>
      <c r="YN2" s="1870"/>
      <c r="YO2" s="1870"/>
      <c r="YP2" s="1870"/>
      <c r="YQ2" s="1870"/>
      <c r="YR2" s="1870"/>
      <c r="YS2" s="1870"/>
      <c r="YT2" s="1870"/>
      <c r="YU2" s="1870"/>
      <c r="YV2" s="1870"/>
      <c r="YW2" s="1870"/>
      <c r="YX2" s="1870"/>
      <c r="YY2" s="1870"/>
      <c r="YZ2" s="1870"/>
      <c r="ZA2" s="1870"/>
      <c r="ZB2" s="1870"/>
      <c r="ZC2" s="1870"/>
      <c r="ZD2" s="1870"/>
      <c r="ZE2" s="1870"/>
      <c r="ZF2" s="1870"/>
      <c r="ZG2" s="1870"/>
      <c r="ZH2" s="1870"/>
      <c r="ZI2" s="1870"/>
      <c r="ZJ2" s="1870"/>
      <c r="ZK2" s="1870"/>
      <c r="ZL2" s="1870"/>
      <c r="ZM2" s="1870"/>
      <c r="ZN2" s="1870"/>
      <c r="ZO2" s="1870"/>
      <c r="ZP2" s="1870"/>
      <c r="ZQ2" s="1870"/>
      <c r="ZR2" s="1870"/>
      <c r="ZS2" s="1870"/>
      <c r="ZT2" s="1870"/>
      <c r="ZU2" s="1870"/>
      <c r="ZV2" s="1870"/>
      <c r="ZW2" s="1870"/>
      <c r="ZX2" s="1870"/>
      <c r="ZY2" s="1870"/>
      <c r="ZZ2" s="1870"/>
      <c r="AAA2" s="1870"/>
      <c r="AAB2" s="1870"/>
      <c r="AAC2" s="1870"/>
      <c r="AAD2" s="1870"/>
      <c r="AAE2" s="1870"/>
      <c r="AAF2" s="1870"/>
      <c r="AAG2" s="1870"/>
      <c r="AAH2" s="1870"/>
      <c r="AAI2" s="1870"/>
      <c r="AAJ2" s="1870"/>
      <c r="AAK2" s="1870"/>
      <c r="AAL2" s="1870"/>
      <c r="AAM2" s="1870"/>
      <c r="AAN2" s="1870"/>
      <c r="AAO2" s="1870"/>
      <c r="AAP2" s="1870"/>
      <c r="AAQ2" s="1870"/>
      <c r="AAR2" s="1870"/>
      <c r="AAS2" s="1870"/>
      <c r="AAT2" s="1870"/>
      <c r="AAU2" s="1870"/>
      <c r="AAV2" s="1870"/>
      <c r="AAW2" s="1870"/>
      <c r="AAX2" s="1870"/>
      <c r="AAY2" s="1870"/>
      <c r="AAZ2" s="1870"/>
      <c r="ABA2" s="1870"/>
      <c r="ABB2" s="1870"/>
      <c r="ABC2" s="1870"/>
      <c r="ABD2" s="1870"/>
      <c r="ABE2" s="1870"/>
      <c r="ABF2" s="1870"/>
      <c r="ABG2" s="1870"/>
      <c r="ABH2" s="1870"/>
      <c r="ABI2" s="1870"/>
      <c r="ABJ2" s="1870"/>
      <c r="ABK2" s="1870"/>
      <c r="ABL2" s="1870"/>
      <c r="ABM2" s="1870"/>
      <c r="ABN2" s="1870"/>
      <c r="ABO2" s="1870"/>
      <c r="ABP2" s="1870"/>
      <c r="ABQ2" s="1870"/>
      <c r="ABR2" s="1870"/>
      <c r="ABS2" s="1870"/>
      <c r="ABT2" s="1870"/>
      <c r="ABU2" s="1870"/>
      <c r="ABV2" s="1870"/>
      <c r="ABW2" s="1870"/>
      <c r="ABX2" s="1870"/>
      <c r="ABY2" s="1870"/>
      <c r="ABZ2" s="1870"/>
      <c r="ACA2" s="1870"/>
      <c r="ACB2" s="1870"/>
      <c r="ACC2" s="1870"/>
      <c r="ACD2" s="1870"/>
      <c r="ACE2" s="1870"/>
      <c r="ACF2" s="1870"/>
      <c r="ACG2" s="1870"/>
      <c r="ACH2" s="1870"/>
      <c r="ACI2" s="1870"/>
      <c r="ACJ2" s="1870"/>
      <c r="ACK2" s="1870"/>
      <c r="ACL2" s="1870"/>
      <c r="ACM2" s="1870"/>
      <c r="ACN2" s="1870"/>
      <c r="ACO2" s="1870"/>
      <c r="ACP2" s="1870"/>
      <c r="ACQ2" s="1870"/>
      <c r="ACR2" s="1870"/>
      <c r="ACS2" s="1870"/>
      <c r="ACT2" s="1870"/>
      <c r="ACU2" s="1870"/>
      <c r="ACV2" s="1870"/>
      <c r="ACW2" s="1870"/>
      <c r="ACX2" s="1870"/>
      <c r="ACY2" s="1870"/>
      <c r="ACZ2" s="1870"/>
      <c r="ADA2" s="1870"/>
      <c r="ADB2" s="1870"/>
      <c r="ADC2" s="1870"/>
      <c r="ADD2" s="1870"/>
      <c r="ADE2" s="1870"/>
      <c r="ADF2" s="1870"/>
      <c r="ADG2" s="1870"/>
      <c r="ADH2" s="1870"/>
      <c r="ADI2" s="1870"/>
      <c r="ADJ2" s="1870"/>
      <c r="ADK2" s="1870"/>
      <c r="ADL2" s="1870"/>
      <c r="ADM2" s="1870"/>
      <c r="ADN2" s="1870"/>
      <c r="ADO2" s="1870"/>
      <c r="ADP2" s="1870"/>
      <c r="ADQ2" s="1870"/>
      <c r="ADR2" s="1870"/>
      <c r="ADS2" s="1870"/>
      <c r="ADT2" s="1870"/>
      <c r="ADU2" s="1870"/>
      <c r="ADV2" s="1870"/>
      <c r="ADW2" s="1870"/>
      <c r="ADX2" s="1870"/>
      <c r="ADY2" s="1870"/>
      <c r="ADZ2" s="1870"/>
      <c r="AEA2" s="1870"/>
      <c r="AEB2" s="1870"/>
      <c r="AEC2" s="1870"/>
      <c r="AED2" s="1870"/>
      <c r="AEE2" s="1870"/>
      <c r="AEF2" s="1870"/>
      <c r="AEG2" s="1870"/>
      <c r="AEH2" s="1870"/>
      <c r="AEI2" s="1870"/>
      <c r="AEJ2" s="1870"/>
      <c r="AEK2" s="1870"/>
      <c r="AEL2" s="1870"/>
      <c r="AEM2" s="1870"/>
      <c r="AEN2" s="1870"/>
      <c r="AEO2" s="1870"/>
      <c r="AEP2" s="1870"/>
      <c r="AEQ2" s="1870"/>
      <c r="AER2" s="1870"/>
      <c r="AES2" s="1870"/>
      <c r="AET2" s="1870"/>
      <c r="AEU2" s="1870"/>
      <c r="AEV2" s="1870"/>
      <c r="AEW2" s="1870"/>
      <c r="AEX2" s="1870"/>
      <c r="AEY2" s="1870"/>
      <c r="AEZ2" s="1870"/>
      <c r="AFA2" s="1870"/>
      <c r="AFB2" s="1870"/>
      <c r="AFC2" s="1870"/>
      <c r="AFD2" s="1870"/>
      <c r="AFE2" s="1870"/>
      <c r="AFF2" s="1870"/>
      <c r="AFG2" s="1870"/>
      <c r="AFH2" s="1870"/>
      <c r="AFI2" s="1870"/>
      <c r="AFJ2" s="1870"/>
      <c r="AFK2" s="1870"/>
      <c r="AFL2" s="1870"/>
      <c r="AFM2" s="1870"/>
      <c r="AFN2" s="1870"/>
      <c r="AFO2" s="1870"/>
      <c r="AFP2" s="1870"/>
      <c r="AFQ2" s="1870"/>
      <c r="AFR2" s="1870"/>
      <c r="AFS2" s="1870"/>
      <c r="AFT2" s="1870"/>
      <c r="AFU2" s="1870"/>
      <c r="AFV2" s="1870"/>
      <c r="AFW2" s="1870"/>
      <c r="AFX2" s="1870"/>
      <c r="AFY2" s="1870"/>
      <c r="AFZ2" s="1870"/>
      <c r="AGA2" s="1870"/>
      <c r="AGB2" s="1870"/>
      <c r="AGC2" s="1870"/>
      <c r="AGD2" s="1870"/>
      <c r="AGE2" s="1870"/>
      <c r="AGF2" s="1870"/>
      <c r="AGG2" s="1870"/>
      <c r="AGH2" s="1870"/>
      <c r="AGI2" s="1870"/>
      <c r="AGJ2" s="1870"/>
      <c r="AGK2" s="1870"/>
      <c r="AGL2" s="1870"/>
      <c r="AGM2" s="1870"/>
      <c r="AGN2" s="1870"/>
      <c r="AGO2" s="1870"/>
      <c r="AGP2" s="1870"/>
      <c r="AGQ2" s="1870"/>
      <c r="AGR2" s="1870"/>
      <c r="AGS2" s="1870"/>
      <c r="AGT2" s="1870"/>
      <c r="AGU2" s="1870"/>
      <c r="AGV2" s="1870"/>
      <c r="AGW2" s="1870"/>
      <c r="AGX2" s="1870"/>
      <c r="AGY2" s="1870"/>
      <c r="AGZ2" s="1870"/>
      <c r="AHA2" s="1870"/>
      <c r="AHB2" s="1870"/>
      <c r="AHC2" s="1870"/>
      <c r="AHD2" s="1870"/>
      <c r="AHE2" s="1870"/>
      <c r="AHF2" s="1870"/>
      <c r="AHG2" s="1870"/>
      <c r="AHH2" s="1870"/>
      <c r="AHI2" s="1870"/>
      <c r="AHJ2" s="1870"/>
      <c r="AHK2" s="1870"/>
      <c r="AHL2" s="1870"/>
      <c r="AHM2" s="1870"/>
      <c r="AHN2" s="1870"/>
      <c r="AHO2" s="1870"/>
      <c r="AHP2" s="1870"/>
      <c r="AHQ2" s="1870"/>
      <c r="AHR2" s="1870"/>
      <c r="AHS2" s="1870"/>
      <c r="AHT2" s="1870"/>
      <c r="AHU2" s="1870"/>
      <c r="AHV2" s="1870"/>
      <c r="AHW2" s="1870"/>
      <c r="AHX2" s="1870"/>
      <c r="AHY2" s="1870"/>
      <c r="AHZ2" s="1870"/>
      <c r="AIA2" s="1870"/>
      <c r="AIB2" s="1870"/>
      <c r="AIC2" s="1870"/>
      <c r="AID2" s="1870"/>
      <c r="AIE2" s="1870"/>
      <c r="AIF2" s="1870"/>
      <c r="AIG2" s="1870"/>
      <c r="AIH2" s="1870"/>
      <c r="AII2" s="1870"/>
      <c r="AIJ2" s="1870"/>
      <c r="AIK2" s="1870"/>
      <c r="AIL2" s="1870"/>
      <c r="AIM2" s="1870"/>
      <c r="AIN2" s="1870"/>
      <c r="AIO2" s="1870"/>
      <c r="AIP2" s="1870"/>
      <c r="AIQ2" s="1870"/>
      <c r="AIR2" s="1870"/>
      <c r="AIS2" s="1870"/>
      <c r="AIT2" s="1870"/>
      <c r="AIU2" s="1870"/>
      <c r="AIV2" s="1870"/>
      <c r="AIW2" s="1870"/>
      <c r="AIX2" s="1870"/>
      <c r="AIY2" s="1870"/>
      <c r="AIZ2" s="1870"/>
      <c r="AJA2" s="1870"/>
      <c r="AJB2" s="1870"/>
      <c r="AJC2" s="1870"/>
      <c r="AJD2" s="1870"/>
      <c r="AJE2" s="1870"/>
      <c r="AJF2" s="1870"/>
      <c r="AJG2" s="1870"/>
      <c r="AJH2" s="1870"/>
      <c r="AJI2" s="1870"/>
      <c r="AJJ2" s="1870"/>
      <c r="AJK2" s="1870"/>
      <c r="AJL2" s="1870"/>
      <c r="AJM2" s="1870"/>
      <c r="AJN2" s="1870"/>
      <c r="AJO2" s="1870"/>
      <c r="AJP2" s="1870"/>
      <c r="AJQ2" s="1870"/>
      <c r="AJR2" s="1870"/>
      <c r="AJS2" s="1870"/>
      <c r="AJT2" s="1870"/>
      <c r="AJU2" s="1870"/>
      <c r="AJV2" s="1870"/>
      <c r="AJW2" s="1870"/>
      <c r="AJX2" s="1870"/>
      <c r="AJY2" s="1870"/>
      <c r="AJZ2" s="1870"/>
      <c r="AKA2" s="1870"/>
      <c r="AKB2" s="1870"/>
      <c r="AKC2" s="1870"/>
      <c r="AKD2" s="1870"/>
      <c r="AKE2" s="1870"/>
      <c r="AKF2" s="1870"/>
      <c r="AKG2" s="1870"/>
      <c r="AKH2" s="1870"/>
      <c r="AKI2" s="1870"/>
      <c r="AKJ2" s="1870"/>
      <c r="AKK2" s="1870"/>
      <c r="AKL2" s="1870"/>
      <c r="AKM2" s="1870"/>
      <c r="AKN2" s="1870"/>
      <c r="AKO2" s="1870"/>
      <c r="AKP2" s="1870"/>
      <c r="AKQ2" s="1870"/>
      <c r="AKR2" s="1870"/>
      <c r="AKS2" s="1870"/>
      <c r="AKT2" s="1870"/>
      <c r="AKU2" s="1870"/>
      <c r="AKV2" s="1870"/>
      <c r="AKW2" s="1870"/>
      <c r="AKX2" s="1870"/>
      <c r="AKY2" s="1870"/>
      <c r="AKZ2" s="1870"/>
      <c r="ALA2" s="1870"/>
      <c r="ALB2" s="1870"/>
      <c r="ALC2" s="1870"/>
      <c r="ALD2" s="1870"/>
      <c r="ALE2" s="1870"/>
      <c r="ALF2" s="1870"/>
      <c r="ALG2" s="1870"/>
      <c r="ALH2" s="1870"/>
      <c r="ALI2" s="1870"/>
      <c r="ALJ2" s="1870"/>
      <c r="ALK2" s="1870"/>
      <c r="ALL2" s="1870"/>
      <c r="ALM2" s="1870"/>
      <c r="ALN2" s="1870"/>
      <c r="ALO2" s="1870"/>
      <c r="ALP2" s="1870"/>
      <c r="ALQ2" s="1870"/>
      <c r="ALR2" s="1870"/>
      <c r="ALS2" s="1870"/>
      <c r="ALT2" s="1870"/>
      <c r="ALU2" s="1870"/>
      <c r="ALV2" s="1870"/>
      <c r="ALW2" s="1870"/>
      <c r="ALX2" s="1870"/>
      <c r="ALY2" s="1870"/>
      <c r="ALZ2" s="1870"/>
      <c r="AMA2" s="1870"/>
      <c r="AMB2" s="1870"/>
      <c r="AMC2" s="1870"/>
      <c r="AMD2" s="1870"/>
      <c r="AME2" s="1870"/>
      <c r="AMF2" s="1870"/>
      <c r="AMG2" s="1870"/>
      <c r="AMH2" s="1870"/>
      <c r="AMI2" s="1870"/>
      <c r="AMJ2" s="1870"/>
      <c r="AMK2" s="1870"/>
      <c r="AML2" s="1870"/>
      <c r="AMM2" s="1870"/>
      <c r="AMN2" s="1870"/>
      <c r="AMO2" s="1870"/>
      <c r="AMP2" s="1870"/>
      <c r="AMQ2" s="1870"/>
      <c r="AMR2" s="1870"/>
      <c r="AMS2" s="1870"/>
      <c r="AMT2" s="1870"/>
      <c r="AMU2" s="1870"/>
      <c r="AMV2" s="1870"/>
      <c r="AMW2" s="1870"/>
      <c r="AMX2" s="1870"/>
      <c r="AMY2" s="1870"/>
      <c r="AMZ2" s="1870"/>
      <c r="ANA2" s="1870"/>
      <c r="ANB2" s="1870"/>
      <c r="ANC2" s="1870"/>
      <c r="AND2" s="1870"/>
      <c r="ANE2" s="1870"/>
      <c r="ANF2" s="1870"/>
      <c r="ANG2" s="1870"/>
      <c r="ANH2" s="1870"/>
      <c r="ANI2" s="1870"/>
      <c r="ANJ2" s="1870"/>
      <c r="ANK2" s="1870"/>
      <c r="ANL2" s="1870"/>
      <c r="ANM2" s="1870"/>
      <c r="ANN2" s="1870"/>
      <c r="ANO2" s="1870"/>
      <c r="ANP2" s="1870"/>
      <c r="ANQ2" s="1870"/>
      <c r="ANR2" s="1870"/>
      <c r="ANS2" s="1870"/>
      <c r="ANT2" s="1870"/>
      <c r="ANU2" s="1870"/>
      <c r="ANV2" s="1870"/>
      <c r="ANW2" s="1870"/>
      <c r="ANX2" s="1870"/>
      <c r="ANY2" s="1870"/>
      <c r="ANZ2" s="1870"/>
      <c r="AOA2" s="1870"/>
      <c r="AOB2" s="1870"/>
      <c r="AOC2" s="1870"/>
      <c r="AOD2" s="1870"/>
      <c r="AOE2" s="1870"/>
      <c r="AOF2" s="1870"/>
      <c r="AOG2" s="1870"/>
      <c r="AOH2" s="1870"/>
      <c r="AOI2" s="1870"/>
      <c r="AOJ2" s="1870"/>
      <c r="AOK2" s="1870"/>
      <c r="AOL2" s="1870"/>
      <c r="AOM2" s="1870"/>
      <c r="AON2" s="1870"/>
      <c r="AOO2" s="1870"/>
      <c r="AOP2" s="1870"/>
      <c r="AOQ2" s="1870"/>
      <c r="AOR2" s="1870"/>
      <c r="AOS2" s="1870"/>
      <c r="AOT2" s="1870"/>
      <c r="AOU2" s="1870"/>
      <c r="AOV2" s="1870"/>
      <c r="AOW2" s="1870"/>
      <c r="AOX2" s="1870"/>
      <c r="AOY2" s="1870"/>
      <c r="AOZ2" s="1870"/>
      <c r="APA2" s="1870"/>
      <c r="APB2" s="1870"/>
      <c r="APC2" s="1870"/>
      <c r="APD2" s="1870"/>
      <c r="APE2" s="1870"/>
      <c r="APF2" s="1870"/>
      <c r="APG2" s="1870"/>
      <c r="APH2" s="1870"/>
      <c r="API2" s="1870"/>
      <c r="APJ2" s="1870"/>
      <c r="APK2" s="1870"/>
      <c r="APL2" s="1870"/>
      <c r="APM2" s="1870"/>
      <c r="APN2" s="1870"/>
      <c r="APO2" s="1870"/>
      <c r="APP2" s="1870"/>
      <c r="APQ2" s="1870"/>
      <c r="APR2" s="1870"/>
      <c r="APS2" s="1870"/>
      <c r="APT2" s="1870"/>
      <c r="APU2" s="1870"/>
      <c r="APV2" s="1870"/>
      <c r="APW2" s="1870"/>
      <c r="APX2" s="1870"/>
      <c r="APY2" s="1870"/>
      <c r="APZ2" s="1870"/>
      <c r="AQA2" s="1870"/>
      <c r="AQB2" s="1870"/>
      <c r="AQC2" s="1870"/>
      <c r="AQD2" s="1870"/>
      <c r="AQE2" s="1870"/>
      <c r="AQF2" s="1870"/>
      <c r="AQG2" s="1870"/>
      <c r="AQH2" s="1870"/>
      <c r="AQI2" s="1870"/>
      <c r="AQJ2" s="1870"/>
      <c r="AQK2" s="1870"/>
      <c r="AQL2" s="1870"/>
      <c r="AQM2" s="1870"/>
      <c r="AQN2" s="1870"/>
      <c r="AQO2" s="1870"/>
      <c r="AQP2" s="1870"/>
      <c r="AQQ2" s="1870"/>
      <c r="AQR2" s="1870"/>
      <c r="AQS2" s="1870"/>
      <c r="AQT2" s="1870"/>
      <c r="AQU2" s="1870"/>
      <c r="AQV2" s="1870"/>
      <c r="AQW2" s="1870"/>
      <c r="AQX2" s="1870"/>
      <c r="AQY2" s="1870"/>
      <c r="AQZ2" s="1870"/>
      <c r="ARA2" s="1870"/>
      <c r="ARB2" s="1870"/>
      <c r="ARC2" s="1870"/>
      <c r="ARD2" s="1870"/>
      <c r="ARE2" s="1870"/>
      <c r="ARF2" s="1870"/>
      <c r="ARG2" s="1870"/>
      <c r="ARH2" s="1870"/>
      <c r="ARI2" s="1870"/>
      <c r="ARJ2" s="1870"/>
      <c r="ARK2" s="1870"/>
      <c r="ARL2" s="1870"/>
      <c r="ARM2" s="1870"/>
      <c r="ARN2" s="1870"/>
      <c r="ARO2" s="1870"/>
      <c r="ARP2" s="1870"/>
      <c r="ARQ2" s="1870"/>
      <c r="ARR2" s="1870"/>
      <c r="ARS2" s="1870"/>
      <c r="ART2" s="1870"/>
      <c r="ARU2" s="1870"/>
      <c r="ARV2" s="1870"/>
      <c r="ARW2" s="1870"/>
      <c r="ARX2" s="1870"/>
      <c r="ARY2" s="1870"/>
      <c r="ARZ2" s="1870"/>
      <c r="ASA2" s="1870"/>
      <c r="ASB2" s="1870"/>
      <c r="ASC2" s="1870"/>
      <c r="ASD2" s="1870"/>
      <c r="ASE2" s="1870"/>
      <c r="ASF2" s="1870"/>
      <c r="ASG2" s="1870"/>
      <c r="ASH2" s="1870"/>
      <c r="ASI2" s="1870"/>
      <c r="ASJ2" s="1870"/>
      <c r="ASK2" s="1870"/>
      <c r="ASL2" s="1870"/>
      <c r="ASM2" s="1870"/>
      <c r="ASN2" s="1870"/>
      <c r="ASO2" s="1870"/>
      <c r="ASP2" s="1870"/>
      <c r="ASQ2" s="1870"/>
      <c r="ASR2" s="1870"/>
      <c r="ASS2" s="1870"/>
      <c r="AST2" s="1870"/>
      <c r="ASU2" s="1870"/>
      <c r="ASV2" s="1870"/>
      <c r="ASW2" s="1870"/>
      <c r="ASX2" s="1870"/>
      <c r="ASY2" s="1870"/>
      <c r="ASZ2" s="1870"/>
      <c r="ATA2" s="1870"/>
      <c r="ATB2" s="1870"/>
      <c r="ATC2" s="1870"/>
      <c r="ATD2" s="1870"/>
      <c r="ATE2" s="1870"/>
      <c r="ATF2" s="1870"/>
      <c r="ATG2" s="1870"/>
      <c r="ATH2" s="1870"/>
      <c r="ATI2" s="1870"/>
      <c r="ATJ2" s="1870"/>
      <c r="ATK2" s="1870"/>
      <c r="ATL2" s="1870"/>
      <c r="ATM2" s="1870"/>
      <c r="ATN2" s="1870"/>
      <c r="ATO2" s="1870"/>
      <c r="ATP2" s="1870"/>
      <c r="ATQ2" s="1870"/>
      <c r="ATR2" s="1870"/>
      <c r="ATS2" s="1870"/>
      <c r="ATT2" s="1870"/>
      <c r="ATU2" s="1870"/>
      <c r="ATV2" s="1870"/>
      <c r="ATW2" s="1870"/>
      <c r="ATX2" s="1870"/>
      <c r="ATY2" s="1870"/>
      <c r="ATZ2" s="1870"/>
      <c r="AUA2" s="1870"/>
      <c r="AUB2" s="1870"/>
      <c r="AUC2" s="1870"/>
      <c r="AUD2" s="1870"/>
      <c r="AUE2" s="1870"/>
      <c r="AUF2" s="1870"/>
      <c r="AUG2" s="1870"/>
      <c r="AUH2" s="1870"/>
      <c r="AUI2" s="1870"/>
      <c r="AUJ2" s="1870"/>
      <c r="AUK2" s="1870"/>
      <c r="AUL2" s="1870"/>
      <c r="AUM2" s="1870"/>
      <c r="AUN2" s="1870"/>
      <c r="AUO2" s="1870"/>
      <c r="AUP2" s="1870"/>
      <c r="AUQ2" s="1870"/>
      <c r="AUR2" s="1870"/>
      <c r="AUS2" s="1870"/>
      <c r="AUT2" s="1870"/>
      <c r="AUU2" s="1870"/>
      <c r="AUV2" s="1870"/>
      <c r="AUW2" s="1870"/>
      <c r="AUX2" s="1870"/>
      <c r="AUY2" s="1870"/>
      <c r="AUZ2" s="1870"/>
      <c r="AVA2" s="1870"/>
      <c r="AVB2" s="1870"/>
      <c r="AVC2" s="1870"/>
      <c r="AVD2" s="1870"/>
      <c r="AVE2" s="1870"/>
      <c r="AVF2" s="1870"/>
      <c r="AVG2" s="1870"/>
      <c r="AVH2" s="1870"/>
      <c r="AVI2" s="1870"/>
      <c r="AVJ2" s="1870"/>
      <c r="AVK2" s="1870"/>
      <c r="AVL2" s="1870"/>
      <c r="AVM2" s="1870"/>
      <c r="AVN2" s="1870"/>
      <c r="AVO2" s="1870"/>
      <c r="AVP2" s="1870"/>
      <c r="AVQ2" s="1870"/>
      <c r="AVR2" s="1870"/>
      <c r="AVS2" s="1870"/>
      <c r="AVT2" s="1870"/>
      <c r="AVU2" s="1870"/>
      <c r="AVV2" s="1870"/>
      <c r="AVW2" s="1870"/>
      <c r="AVX2" s="1870"/>
      <c r="AVY2" s="1870"/>
      <c r="AVZ2" s="1870"/>
      <c r="AWA2" s="1870"/>
      <c r="AWB2" s="1870"/>
      <c r="AWC2" s="1870"/>
      <c r="AWD2" s="1870"/>
      <c r="AWE2" s="1870"/>
      <c r="AWF2" s="1870"/>
      <c r="AWG2" s="1870"/>
      <c r="AWH2" s="1870"/>
      <c r="AWI2" s="1870"/>
      <c r="AWJ2" s="1870"/>
      <c r="AWK2" s="1870"/>
      <c r="AWL2" s="1870"/>
      <c r="AWM2" s="1870"/>
      <c r="AWN2" s="1870"/>
      <c r="AWO2" s="1870"/>
      <c r="AWP2" s="1870"/>
      <c r="AWQ2" s="1870"/>
      <c r="AWR2" s="1870"/>
      <c r="AWS2" s="1870"/>
      <c r="AWT2" s="1870"/>
      <c r="AWU2" s="1870"/>
      <c r="AWV2" s="1870"/>
      <c r="AWW2" s="1870"/>
      <c r="AWX2" s="1870"/>
      <c r="AWY2" s="1870"/>
      <c r="AWZ2" s="1870"/>
      <c r="AXA2" s="1870"/>
      <c r="AXB2" s="1870"/>
      <c r="AXC2" s="1870"/>
      <c r="AXD2" s="1870"/>
      <c r="AXE2" s="1870"/>
      <c r="AXF2" s="1870"/>
      <c r="AXG2" s="1870"/>
      <c r="AXH2" s="1870"/>
      <c r="AXI2" s="1870"/>
      <c r="AXJ2" s="1870"/>
      <c r="AXK2" s="1870"/>
      <c r="AXL2" s="1870"/>
      <c r="AXM2" s="1870"/>
      <c r="AXN2" s="1870"/>
      <c r="AXO2" s="1870"/>
      <c r="AXP2" s="1870"/>
      <c r="AXQ2" s="1870"/>
      <c r="AXR2" s="1870"/>
      <c r="AXS2" s="1870"/>
      <c r="AXT2" s="1870"/>
      <c r="AXU2" s="1870"/>
      <c r="AXV2" s="1870"/>
      <c r="AXW2" s="1870"/>
      <c r="AXX2" s="1870"/>
      <c r="AXY2" s="1870"/>
      <c r="AXZ2" s="1870"/>
      <c r="AYA2" s="1870"/>
      <c r="AYB2" s="1870"/>
      <c r="AYC2" s="1870"/>
      <c r="AYD2" s="1870"/>
      <c r="AYE2" s="1870"/>
      <c r="AYF2" s="1870"/>
      <c r="AYG2" s="1870"/>
      <c r="AYH2" s="1870"/>
      <c r="AYI2" s="1870"/>
      <c r="AYJ2" s="1870"/>
      <c r="AYK2" s="1870"/>
      <c r="AYL2" s="1870"/>
      <c r="AYM2" s="1870"/>
      <c r="AYN2" s="1870"/>
      <c r="AYO2" s="1870"/>
      <c r="AYP2" s="1870"/>
      <c r="AYQ2" s="1870"/>
      <c r="AYR2" s="1870"/>
      <c r="AYS2" s="1870"/>
      <c r="AYT2" s="1870"/>
      <c r="AYU2" s="1870"/>
      <c r="AYV2" s="1870"/>
      <c r="AYW2" s="1870"/>
      <c r="AYX2" s="1870"/>
      <c r="AYY2" s="1870"/>
      <c r="AYZ2" s="1870"/>
      <c r="AZA2" s="1870"/>
      <c r="AZB2" s="1870"/>
      <c r="AZC2" s="1870"/>
      <c r="AZD2" s="1870"/>
      <c r="AZE2" s="1870"/>
      <c r="AZF2" s="1870"/>
      <c r="AZG2" s="1870"/>
      <c r="AZH2" s="1870"/>
      <c r="AZI2" s="1870"/>
      <c r="AZJ2" s="1870"/>
      <c r="AZK2" s="1870"/>
      <c r="AZL2" s="1870"/>
      <c r="AZM2" s="1870"/>
      <c r="AZN2" s="1870"/>
      <c r="AZO2" s="1870"/>
      <c r="AZP2" s="1870"/>
      <c r="AZQ2" s="1870"/>
      <c r="AZR2" s="1870"/>
      <c r="AZS2" s="1870"/>
      <c r="AZT2" s="1870"/>
      <c r="AZU2" s="1870"/>
      <c r="AZV2" s="1870"/>
      <c r="AZW2" s="1870"/>
      <c r="AZX2" s="1870"/>
      <c r="AZY2" s="1870"/>
      <c r="AZZ2" s="1870"/>
      <c r="BAA2" s="1870"/>
      <c r="BAB2" s="1870"/>
      <c r="BAC2" s="1870"/>
      <c r="BAD2" s="1870"/>
      <c r="BAE2" s="1870"/>
      <c r="BAF2" s="1870"/>
      <c r="BAG2" s="1870"/>
      <c r="BAH2" s="1870"/>
      <c r="BAI2" s="1870"/>
      <c r="BAJ2" s="1870"/>
      <c r="BAK2" s="1870"/>
      <c r="BAL2" s="1870"/>
      <c r="BAM2" s="1870"/>
      <c r="BAN2" s="1870"/>
      <c r="BAO2" s="1870"/>
      <c r="BAP2" s="1870"/>
      <c r="BAQ2" s="1870"/>
      <c r="BAR2" s="1870"/>
      <c r="BAS2" s="1870"/>
      <c r="BAT2" s="1870"/>
      <c r="BAU2" s="1870"/>
      <c r="BAV2" s="1870"/>
      <c r="BAW2" s="1870"/>
      <c r="BAX2" s="1870"/>
      <c r="BAY2" s="1870"/>
      <c r="BAZ2" s="1870"/>
      <c r="BBA2" s="1870"/>
      <c r="BBB2" s="1870"/>
      <c r="BBC2" s="1870"/>
      <c r="BBD2" s="1870"/>
      <c r="BBE2" s="1870"/>
      <c r="BBF2" s="1870"/>
      <c r="BBG2" s="1870"/>
      <c r="BBH2" s="1870"/>
      <c r="BBI2" s="1870"/>
      <c r="BBJ2" s="1870"/>
      <c r="BBK2" s="1870"/>
      <c r="BBL2" s="1870"/>
      <c r="BBM2" s="1870"/>
      <c r="BBN2" s="1870"/>
      <c r="BBO2" s="1870"/>
      <c r="BBP2" s="1870"/>
      <c r="BBQ2" s="1870"/>
      <c r="BBR2" s="1870"/>
      <c r="BBS2" s="1870"/>
      <c r="BBT2" s="1870"/>
      <c r="BBU2" s="1870"/>
      <c r="BBV2" s="1870"/>
      <c r="BBW2" s="1870"/>
      <c r="BBX2" s="1870"/>
      <c r="BBY2" s="1870"/>
      <c r="BBZ2" s="1870"/>
      <c r="BCA2" s="1870"/>
      <c r="BCB2" s="1870"/>
      <c r="BCC2" s="1870"/>
      <c r="BCD2" s="1870"/>
      <c r="BCE2" s="1870"/>
      <c r="BCF2" s="1870"/>
      <c r="BCG2" s="1870"/>
      <c r="BCH2" s="1870"/>
      <c r="BCI2" s="1870"/>
      <c r="BCJ2" s="1870"/>
      <c r="BCK2" s="1870"/>
      <c r="BCL2" s="1870"/>
      <c r="BCM2" s="1870"/>
      <c r="BCN2" s="1870"/>
      <c r="BCO2" s="1870"/>
      <c r="BCP2" s="1870"/>
      <c r="BCQ2" s="1870"/>
      <c r="BCR2" s="1870"/>
      <c r="BCS2" s="1870"/>
      <c r="BCT2" s="1870"/>
      <c r="BCU2" s="1870"/>
      <c r="BCV2" s="1870"/>
      <c r="BCW2" s="1870"/>
      <c r="BCX2" s="1870"/>
      <c r="BCY2" s="1870"/>
      <c r="BCZ2" s="1870"/>
      <c r="BDA2" s="1870"/>
      <c r="BDB2" s="1870"/>
      <c r="BDC2" s="1870"/>
      <c r="BDD2" s="1870"/>
      <c r="BDE2" s="1870"/>
      <c r="BDF2" s="1870"/>
      <c r="BDG2" s="1870"/>
      <c r="BDH2" s="1870"/>
      <c r="BDI2" s="1870"/>
      <c r="BDJ2" s="1870"/>
      <c r="BDK2" s="1870"/>
      <c r="BDL2" s="1870"/>
      <c r="BDM2" s="1870"/>
      <c r="BDN2" s="1870"/>
      <c r="BDO2" s="1870"/>
      <c r="BDP2" s="1870"/>
      <c r="BDQ2" s="1870"/>
      <c r="BDR2" s="1870"/>
      <c r="BDS2" s="1870"/>
      <c r="BDT2" s="1870"/>
      <c r="BDU2" s="1870"/>
      <c r="BDV2" s="1870"/>
      <c r="BDW2" s="1870"/>
      <c r="BDX2" s="1870"/>
      <c r="BDY2" s="1870"/>
      <c r="BDZ2" s="1870"/>
      <c r="BEA2" s="1870"/>
      <c r="BEB2" s="1870"/>
      <c r="BEC2" s="1870"/>
      <c r="BED2" s="1870"/>
      <c r="BEE2" s="1870"/>
      <c r="BEF2" s="1870"/>
      <c r="BEG2" s="1870"/>
      <c r="BEH2" s="1870"/>
      <c r="BEI2" s="1870"/>
      <c r="BEJ2" s="1870"/>
      <c r="BEK2" s="1870"/>
      <c r="BEL2" s="1870"/>
      <c r="BEM2" s="1870"/>
      <c r="BEN2" s="1870"/>
      <c r="BEO2" s="1870"/>
      <c r="BEP2" s="1870"/>
      <c r="BEQ2" s="1870"/>
      <c r="BER2" s="1870"/>
      <c r="BES2" s="1870"/>
      <c r="BET2" s="1870"/>
      <c r="BEU2" s="1870"/>
      <c r="BEV2" s="1870"/>
      <c r="BEW2" s="1870"/>
      <c r="BEX2" s="1870"/>
      <c r="BEY2" s="1870"/>
      <c r="BEZ2" s="1870"/>
      <c r="BFA2" s="1870"/>
      <c r="BFB2" s="1870"/>
      <c r="BFC2" s="1870"/>
      <c r="BFD2" s="1870"/>
      <c r="BFE2" s="1870"/>
      <c r="BFF2" s="1870"/>
      <c r="BFG2" s="1870"/>
      <c r="BFH2" s="1870"/>
      <c r="BFI2" s="1870"/>
      <c r="BFJ2" s="1870"/>
      <c r="BFK2" s="1870"/>
      <c r="BFL2" s="1870"/>
      <c r="BFM2" s="1870"/>
      <c r="BFN2" s="1870"/>
      <c r="BFO2" s="1870"/>
      <c r="BFP2" s="1870"/>
      <c r="BFQ2" s="1870"/>
      <c r="BFR2" s="1870"/>
      <c r="BFS2" s="1870"/>
      <c r="BFT2" s="1870"/>
      <c r="BFU2" s="1870"/>
      <c r="BFV2" s="1870"/>
      <c r="BFW2" s="1870"/>
      <c r="BFX2" s="1870"/>
      <c r="BFY2" s="1870"/>
      <c r="BFZ2" s="1870"/>
      <c r="BGA2" s="1870"/>
      <c r="BGB2" s="1870"/>
      <c r="BGC2" s="1870"/>
      <c r="BGD2" s="1870"/>
      <c r="BGE2" s="1870"/>
      <c r="BGF2" s="1870"/>
      <c r="BGG2" s="1870"/>
      <c r="BGH2" s="1870"/>
      <c r="BGI2" s="1870"/>
      <c r="BGJ2" s="1870"/>
      <c r="BGK2" s="1870"/>
      <c r="BGL2" s="1870"/>
      <c r="BGM2" s="1870"/>
      <c r="BGN2" s="1870"/>
      <c r="BGO2" s="1870"/>
      <c r="BGP2" s="1870"/>
      <c r="BGQ2" s="1870"/>
      <c r="BGR2" s="1870"/>
      <c r="BGS2" s="1870"/>
      <c r="BGT2" s="1870"/>
      <c r="BGU2" s="1870"/>
      <c r="BGV2" s="1870"/>
      <c r="BGW2" s="1870"/>
      <c r="BGX2" s="1870"/>
      <c r="BGY2" s="1870"/>
      <c r="BGZ2" s="1870"/>
      <c r="BHA2" s="1870"/>
      <c r="BHB2" s="1870"/>
      <c r="BHC2" s="1870"/>
      <c r="BHD2" s="1870"/>
      <c r="BHE2" s="1870"/>
      <c r="BHF2" s="1870"/>
      <c r="BHG2" s="1870"/>
      <c r="BHH2" s="1870"/>
      <c r="BHI2" s="1870"/>
      <c r="BHJ2" s="1870"/>
      <c r="BHK2" s="1870"/>
      <c r="BHL2" s="1870"/>
      <c r="BHM2" s="1870"/>
      <c r="BHN2" s="1870"/>
      <c r="BHO2" s="1870"/>
      <c r="BHP2" s="1870"/>
      <c r="BHQ2" s="1870"/>
      <c r="BHR2" s="1870"/>
      <c r="BHS2" s="1870"/>
      <c r="BHT2" s="1870"/>
      <c r="BHU2" s="1870"/>
      <c r="BHV2" s="1870"/>
      <c r="BHW2" s="1870"/>
      <c r="BHX2" s="1870"/>
      <c r="BHY2" s="1870"/>
      <c r="BHZ2" s="1870"/>
      <c r="BIA2" s="1870"/>
      <c r="BIB2" s="1870"/>
      <c r="BIC2" s="1870"/>
      <c r="BID2" s="1870"/>
      <c r="BIE2" s="1870"/>
      <c r="BIF2" s="1870"/>
      <c r="BIG2" s="1870"/>
      <c r="BIH2" s="1870"/>
      <c r="BII2" s="1870"/>
      <c r="BIJ2" s="1870"/>
      <c r="BIK2" s="1870"/>
      <c r="BIL2" s="1870"/>
      <c r="BIM2" s="1870"/>
      <c r="BIN2" s="1870"/>
      <c r="BIO2" s="1870"/>
      <c r="BIP2" s="1870"/>
      <c r="BIQ2" s="1870"/>
      <c r="BIR2" s="1870"/>
      <c r="BIS2" s="1870"/>
      <c r="BIT2" s="1870"/>
      <c r="BIU2" s="1870"/>
      <c r="BIV2" s="1870"/>
      <c r="BIW2" s="1870"/>
      <c r="BIX2" s="1870"/>
      <c r="BIY2" s="1870"/>
      <c r="BIZ2" s="1870"/>
      <c r="BJA2" s="1870"/>
      <c r="BJB2" s="1870"/>
      <c r="BJC2" s="1870"/>
      <c r="BJD2" s="1870"/>
      <c r="BJE2" s="1870"/>
      <c r="BJF2" s="1870"/>
      <c r="BJG2" s="1870"/>
      <c r="BJH2" s="1870"/>
      <c r="BJI2" s="1870"/>
      <c r="BJJ2" s="1870"/>
      <c r="BJK2" s="1870"/>
      <c r="BJL2" s="1870"/>
      <c r="BJM2" s="1870"/>
      <c r="BJN2" s="1870"/>
      <c r="BJO2" s="1870"/>
      <c r="BJP2" s="1870"/>
      <c r="BJQ2" s="1870"/>
      <c r="BJR2" s="1870"/>
      <c r="BJS2" s="1870"/>
      <c r="BJT2" s="1870"/>
      <c r="BJU2" s="1870"/>
      <c r="BJV2" s="1870"/>
      <c r="BJW2" s="1870"/>
      <c r="BJX2" s="1870"/>
      <c r="BJY2" s="1870"/>
      <c r="BJZ2" s="1870"/>
      <c r="BKA2" s="1870"/>
      <c r="BKB2" s="1870"/>
      <c r="BKC2" s="1870"/>
      <c r="BKD2" s="1870"/>
      <c r="BKE2" s="1870"/>
      <c r="BKF2" s="1870"/>
      <c r="BKG2" s="1870"/>
      <c r="BKH2" s="1870"/>
      <c r="BKI2" s="1870"/>
      <c r="BKJ2" s="1870"/>
      <c r="BKK2" s="1870"/>
      <c r="BKL2" s="1870"/>
      <c r="BKM2" s="1870"/>
      <c r="BKN2" s="1870"/>
      <c r="BKO2" s="1870"/>
      <c r="BKP2" s="1870"/>
      <c r="BKQ2" s="1870"/>
      <c r="BKR2" s="1870"/>
      <c r="BKS2" s="1870"/>
      <c r="BKT2" s="1870"/>
      <c r="BKU2" s="1870"/>
      <c r="BKV2" s="1870"/>
      <c r="BKW2" s="1870"/>
      <c r="BKX2" s="1870"/>
      <c r="BKY2" s="1870"/>
      <c r="BKZ2" s="1870"/>
      <c r="BLA2" s="1870"/>
      <c r="BLB2" s="1870"/>
      <c r="BLC2" s="1870"/>
      <c r="BLD2" s="1870"/>
      <c r="BLE2" s="1870"/>
      <c r="BLF2" s="1870"/>
      <c r="BLG2" s="1870"/>
      <c r="BLH2" s="1870"/>
      <c r="BLI2" s="1870"/>
      <c r="BLJ2" s="1870"/>
      <c r="BLK2" s="1870"/>
      <c r="BLL2" s="1870"/>
      <c r="BLM2" s="1870"/>
      <c r="BLN2" s="1870"/>
      <c r="BLO2" s="1870"/>
      <c r="BLP2" s="1870"/>
      <c r="BLQ2" s="1870"/>
      <c r="BLR2" s="1870"/>
      <c r="BLS2" s="1870"/>
      <c r="BLT2" s="1870"/>
      <c r="BLU2" s="1870"/>
      <c r="BLV2" s="1870"/>
      <c r="BLW2" s="1870"/>
      <c r="BLX2" s="1870"/>
      <c r="BLY2" s="1870"/>
      <c r="BLZ2" s="1870"/>
      <c r="BMA2" s="1870"/>
      <c r="BMB2" s="1870"/>
      <c r="BMC2" s="1870"/>
      <c r="BMD2" s="1870"/>
      <c r="BME2" s="1870"/>
      <c r="BMF2" s="1870"/>
      <c r="BMG2" s="1870"/>
      <c r="BMH2" s="1870"/>
      <c r="BMI2" s="1870"/>
      <c r="BMJ2" s="1870"/>
      <c r="BMK2" s="1870"/>
      <c r="BML2" s="1870"/>
      <c r="BMM2" s="1870"/>
      <c r="BMN2" s="1870"/>
      <c r="BMO2" s="1870"/>
      <c r="BMP2" s="1870"/>
      <c r="BMQ2" s="1870"/>
      <c r="BMR2" s="1870"/>
      <c r="BMS2" s="1870"/>
      <c r="BMT2" s="1870"/>
      <c r="BMU2" s="1870"/>
      <c r="BMV2" s="1870"/>
      <c r="BMW2" s="1870"/>
      <c r="BMX2" s="1870"/>
      <c r="BMY2" s="1870"/>
      <c r="BMZ2" s="1870"/>
      <c r="BNA2" s="1870"/>
      <c r="BNB2" s="1870"/>
      <c r="BNC2" s="1870"/>
      <c r="BND2" s="1870"/>
      <c r="BNE2" s="1870"/>
      <c r="BNF2" s="1870"/>
      <c r="BNG2" s="1870"/>
      <c r="BNH2" s="1870"/>
      <c r="BNI2" s="1870"/>
      <c r="BNJ2" s="1870"/>
      <c r="BNK2" s="1870"/>
      <c r="BNL2" s="1870"/>
      <c r="BNM2" s="1870"/>
      <c r="BNN2" s="1870"/>
      <c r="BNO2" s="1870"/>
      <c r="BNP2" s="1870"/>
      <c r="BNQ2" s="1870"/>
      <c r="BNR2" s="1870"/>
      <c r="BNS2" s="1870"/>
      <c r="BNT2" s="1870"/>
      <c r="BNU2" s="1870"/>
      <c r="BNV2" s="1870"/>
      <c r="BNW2" s="1870"/>
      <c r="BNX2" s="1870"/>
      <c r="BNY2" s="1870"/>
      <c r="BNZ2" s="1870"/>
      <c r="BOA2" s="1870"/>
      <c r="BOB2" s="1870"/>
      <c r="BOC2" s="1870"/>
      <c r="BOD2" s="1870"/>
      <c r="BOE2" s="1870"/>
      <c r="BOF2" s="1870"/>
      <c r="BOG2" s="1870"/>
      <c r="BOH2" s="1870"/>
      <c r="BOI2" s="1870"/>
      <c r="BOJ2" s="1870"/>
      <c r="BOK2" s="1870"/>
      <c r="BOL2" s="1870"/>
      <c r="BOM2" s="1870"/>
      <c r="BON2" s="1870"/>
      <c r="BOO2" s="1870"/>
      <c r="BOP2" s="1870"/>
      <c r="BOQ2" s="1870"/>
      <c r="BOR2" s="1870"/>
      <c r="BOS2" s="1870"/>
      <c r="BOT2" s="1870"/>
      <c r="BOU2" s="1870"/>
      <c r="BOV2" s="1870"/>
      <c r="BOW2" s="1870"/>
      <c r="BOX2" s="1870"/>
      <c r="BOY2" s="1870"/>
      <c r="BOZ2" s="1870"/>
      <c r="BPA2" s="1870"/>
      <c r="BPB2" s="1870"/>
      <c r="BPC2" s="1870"/>
      <c r="BPD2" s="1870"/>
      <c r="BPE2" s="1870"/>
      <c r="BPF2" s="1870"/>
      <c r="BPG2" s="1870"/>
      <c r="BPH2" s="1870"/>
      <c r="BPI2" s="1870"/>
      <c r="BPJ2" s="1870"/>
      <c r="BPK2" s="1870"/>
      <c r="BPL2" s="1870"/>
      <c r="BPM2" s="1870"/>
      <c r="BPN2" s="1870"/>
      <c r="BPO2" s="1870"/>
      <c r="BPP2" s="1870"/>
      <c r="BPQ2" s="1870"/>
      <c r="BPR2" s="1870"/>
      <c r="BPS2" s="1870"/>
      <c r="BPT2" s="1870"/>
      <c r="BPU2" s="1870"/>
      <c r="BPV2" s="1870"/>
      <c r="BPW2" s="1870"/>
      <c r="BPX2" s="1870"/>
      <c r="BPY2" s="1870"/>
      <c r="BPZ2" s="1870"/>
      <c r="BQA2" s="1870"/>
      <c r="BQB2" s="1870"/>
      <c r="BQC2" s="1870"/>
      <c r="BQD2" s="1870"/>
      <c r="BQE2" s="1870"/>
      <c r="BQF2" s="1870"/>
      <c r="BQG2" s="1870"/>
      <c r="BQH2" s="1870"/>
      <c r="BQI2" s="1870"/>
      <c r="BQJ2" s="1870"/>
      <c r="BQK2" s="1870"/>
      <c r="BQL2" s="1870"/>
      <c r="BQM2" s="1870"/>
      <c r="BQN2" s="1870"/>
      <c r="BQO2" s="1870"/>
      <c r="BQP2" s="1870"/>
      <c r="BQQ2" s="1870"/>
      <c r="BQR2" s="1870"/>
      <c r="BQS2" s="1870"/>
      <c r="BQT2" s="1870"/>
      <c r="BQU2" s="1870"/>
      <c r="BQV2" s="1870"/>
      <c r="BQW2" s="1870"/>
      <c r="BQX2" s="1870"/>
      <c r="BQY2" s="1870"/>
      <c r="BQZ2" s="1870"/>
      <c r="BRA2" s="1870"/>
      <c r="BRB2" s="1870"/>
      <c r="BRC2" s="1870"/>
      <c r="BRD2" s="1870"/>
      <c r="BRE2" s="1870"/>
      <c r="BRF2" s="1870"/>
      <c r="BRG2" s="1870"/>
      <c r="BRH2" s="1870"/>
      <c r="BRI2" s="1870"/>
      <c r="BRJ2" s="1870"/>
      <c r="BRK2" s="1870"/>
      <c r="BRL2" s="1870"/>
      <c r="BRM2" s="1870"/>
      <c r="BRN2" s="1870"/>
      <c r="BRO2" s="1870"/>
      <c r="BRP2" s="1870"/>
      <c r="BRQ2" s="1870"/>
      <c r="BRR2" s="1870"/>
      <c r="BRS2" s="1870"/>
      <c r="BRT2" s="1870"/>
      <c r="BRU2" s="1870"/>
      <c r="BRV2" s="1870"/>
      <c r="BRW2" s="1870"/>
      <c r="BRX2" s="1870"/>
      <c r="BRY2" s="1870"/>
      <c r="BRZ2" s="1870"/>
      <c r="BSA2" s="1870"/>
      <c r="BSB2" s="1870"/>
      <c r="BSC2" s="1870"/>
      <c r="BSD2" s="1870"/>
      <c r="BSE2" s="1870"/>
      <c r="BSF2" s="1870"/>
      <c r="BSG2" s="1870"/>
      <c r="BSH2" s="1870"/>
      <c r="BSI2" s="1870"/>
      <c r="BSJ2" s="1870"/>
      <c r="BSK2" s="1870"/>
      <c r="BSL2" s="1870"/>
      <c r="BSM2" s="1870"/>
      <c r="BSN2" s="1870"/>
      <c r="BSO2" s="1870"/>
      <c r="BSP2" s="1870"/>
      <c r="BSQ2" s="1870"/>
      <c r="BSR2" s="1870"/>
      <c r="BSS2" s="1870"/>
      <c r="BST2" s="1870"/>
      <c r="BSU2" s="1870"/>
      <c r="BSV2" s="1870"/>
      <c r="BSW2" s="1870"/>
      <c r="BSX2" s="1870"/>
      <c r="BSY2" s="1870"/>
      <c r="BSZ2" s="1870"/>
      <c r="BTA2" s="1870"/>
      <c r="BTB2" s="1870"/>
      <c r="BTC2" s="1870"/>
      <c r="BTD2" s="1870"/>
      <c r="BTE2" s="1870"/>
      <c r="BTF2" s="1870"/>
      <c r="BTG2" s="1870"/>
      <c r="BTH2" s="1870"/>
      <c r="BTI2" s="1870"/>
      <c r="BTJ2" s="1870"/>
      <c r="BTK2" s="1870"/>
      <c r="BTL2" s="1870"/>
      <c r="BTM2" s="1870"/>
      <c r="BTN2" s="1870"/>
      <c r="BTO2" s="1870"/>
      <c r="BTP2" s="1870"/>
      <c r="BTQ2" s="1870"/>
      <c r="BTR2" s="1870"/>
      <c r="BTS2" s="1870"/>
      <c r="BTT2" s="1870"/>
      <c r="BTU2" s="1870"/>
      <c r="BTV2" s="1870"/>
      <c r="BTW2" s="1870"/>
      <c r="BTX2" s="1870"/>
      <c r="BTY2" s="1870"/>
      <c r="BTZ2" s="1870"/>
      <c r="BUA2" s="1870"/>
      <c r="BUB2" s="1870"/>
      <c r="BUC2" s="1870"/>
      <c r="BUD2" s="1870"/>
      <c r="BUE2" s="1870"/>
      <c r="BUF2" s="1870"/>
      <c r="BUG2" s="1870"/>
      <c r="BUH2" s="1870"/>
      <c r="BUI2" s="1870"/>
      <c r="BUJ2" s="1870"/>
      <c r="BUK2" s="1870"/>
      <c r="BUL2" s="1870"/>
      <c r="BUM2" s="1870"/>
      <c r="BUN2" s="1870"/>
      <c r="BUO2" s="1870"/>
      <c r="BUP2" s="1870"/>
      <c r="BUQ2" s="1870"/>
      <c r="BUR2" s="1870"/>
      <c r="BUS2" s="1870"/>
      <c r="BUT2" s="1870"/>
      <c r="BUU2" s="1870"/>
      <c r="BUV2" s="1870"/>
      <c r="BUW2" s="1870"/>
      <c r="BUX2" s="1870"/>
      <c r="BUY2" s="1870"/>
      <c r="BUZ2" s="1870"/>
      <c r="BVA2" s="1870"/>
      <c r="BVB2" s="1870"/>
      <c r="BVC2" s="1870"/>
      <c r="BVD2" s="1870"/>
      <c r="BVE2" s="1870"/>
      <c r="BVF2" s="1870"/>
      <c r="BVG2" s="1870"/>
      <c r="BVH2" s="1870"/>
      <c r="BVI2" s="1870"/>
      <c r="BVJ2" s="1870"/>
      <c r="BVK2" s="1870"/>
      <c r="BVL2" s="1870"/>
      <c r="BVM2" s="1870"/>
      <c r="BVN2" s="1870"/>
      <c r="BVO2" s="1870"/>
      <c r="BVP2" s="1870"/>
      <c r="BVQ2" s="1870"/>
      <c r="BVR2" s="1870"/>
      <c r="BVS2" s="1870"/>
      <c r="BVT2" s="1870"/>
      <c r="BVU2" s="1870"/>
      <c r="BVV2" s="1870"/>
      <c r="BVW2" s="1870"/>
      <c r="BVX2" s="1870"/>
      <c r="BVY2" s="1870"/>
      <c r="BVZ2" s="1870"/>
      <c r="BWA2" s="1870"/>
      <c r="BWB2" s="1870"/>
      <c r="BWC2" s="1870"/>
      <c r="BWD2" s="1870"/>
      <c r="BWE2" s="1870"/>
      <c r="BWF2" s="1870"/>
      <c r="BWG2" s="1870"/>
      <c r="BWH2" s="1870"/>
      <c r="BWI2" s="1870"/>
      <c r="BWJ2" s="1870"/>
      <c r="BWK2" s="1870"/>
      <c r="BWL2" s="1870"/>
      <c r="BWM2" s="1870"/>
      <c r="BWN2" s="1870"/>
      <c r="BWO2" s="1870"/>
      <c r="BWP2" s="1870"/>
      <c r="BWQ2" s="1870"/>
      <c r="BWR2" s="1870"/>
      <c r="BWS2" s="1870"/>
      <c r="BWT2" s="1870"/>
      <c r="BWU2" s="1870"/>
      <c r="BWV2" s="1870"/>
      <c r="BWW2" s="1870"/>
      <c r="BWX2" s="1870"/>
      <c r="BWY2" s="1870"/>
      <c r="BWZ2" s="1870"/>
      <c r="BXA2" s="1870"/>
      <c r="BXB2" s="1870"/>
      <c r="BXC2" s="1870"/>
      <c r="BXD2" s="1870"/>
      <c r="BXE2" s="1870"/>
      <c r="BXF2" s="1870"/>
      <c r="BXG2" s="1870"/>
      <c r="BXH2" s="1870"/>
      <c r="BXI2" s="1870"/>
      <c r="BXJ2" s="1870"/>
      <c r="BXK2" s="1870"/>
      <c r="BXL2" s="1870"/>
      <c r="BXM2" s="1870"/>
      <c r="BXN2" s="1870"/>
      <c r="BXO2" s="1870"/>
      <c r="BXP2" s="1870"/>
      <c r="BXQ2" s="1870"/>
      <c r="BXR2" s="1870"/>
      <c r="BXS2" s="1870"/>
      <c r="BXT2" s="1870"/>
      <c r="BXU2" s="1870"/>
      <c r="BXV2" s="1870"/>
      <c r="BXW2" s="1870"/>
      <c r="BXX2" s="1870"/>
      <c r="BXY2" s="1870"/>
      <c r="BXZ2" s="1870"/>
      <c r="BYA2" s="1870"/>
      <c r="BYB2" s="1870"/>
      <c r="BYC2" s="1870"/>
      <c r="BYD2" s="1870"/>
      <c r="BYE2" s="1870"/>
      <c r="BYF2" s="1870"/>
      <c r="BYG2" s="1870"/>
      <c r="BYH2" s="1870"/>
      <c r="BYI2" s="1870"/>
      <c r="BYJ2" s="1870"/>
      <c r="BYK2" s="1870"/>
      <c r="BYL2" s="1870"/>
      <c r="BYM2" s="1870"/>
      <c r="BYN2" s="1870"/>
      <c r="BYO2" s="1870"/>
      <c r="BYP2" s="1870"/>
      <c r="BYQ2" s="1870"/>
      <c r="BYR2" s="1870"/>
      <c r="BYS2" s="1870"/>
      <c r="BYT2" s="1870"/>
      <c r="BYU2" s="1870"/>
      <c r="BYV2" s="1870"/>
      <c r="BYW2" s="1870"/>
      <c r="BYX2" s="1870"/>
      <c r="BYY2" s="1870"/>
      <c r="BYZ2" s="1870"/>
      <c r="BZA2" s="1870"/>
      <c r="BZB2" s="1870"/>
      <c r="BZC2" s="1870"/>
      <c r="BZD2" s="1870"/>
      <c r="BZE2" s="1870"/>
      <c r="BZF2" s="1870"/>
      <c r="BZG2" s="1870"/>
      <c r="BZH2" s="1870"/>
      <c r="BZI2" s="1870"/>
      <c r="BZJ2" s="1870"/>
      <c r="BZK2" s="1870"/>
      <c r="BZL2" s="1870"/>
      <c r="BZM2" s="1870"/>
      <c r="BZN2" s="1870"/>
      <c r="BZO2" s="1870"/>
      <c r="BZP2" s="1870"/>
      <c r="BZQ2" s="1870"/>
      <c r="BZR2" s="1870"/>
      <c r="BZS2" s="1870"/>
      <c r="BZT2" s="1870"/>
      <c r="BZU2" s="1870"/>
      <c r="BZV2" s="1870"/>
      <c r="BZW2" s="1870"/>
      <c r="BZX2" s="1870"/>
      <c r="BZY2" s="1870"/>
      <c r="BZZ2" s="1870"/>
      <c r="CAA2" s="1870"/>
      <c r="CAB2" s="1870"/>
      <c r="CAC2" s="1870"/>
      <c r="CAD2" s="1870"/>
      <c r="CAE2" s="1870"/>
      <c r="CAF2" s="1870"/>
      <c r="CAG2" s="1870"/>
      <c r="CAH2" s="1870"/>
      <c r="CAI2" s="1870"/>
      <c r="CAJ2" s="1870"/>
      <c r="CAK2" s="1870"/>
      <c r="CAL2" s="1870"/>
      <c r="CAM2" s="1870"/>
      <c r="CAN2" s="1870"/>
      <c r="CAO2" s="1870"/>
      <c r="CAP2" s="1870"/>
      <c r="CAQ2" s="1870"/>
      <c r="CAR2" s="1870"/>
      <c r="CAS2" s="1870"/>
      <c r="CAT2" s="1870"/>
      <c r="CAU2" s="1870"/>
      <c r="CAV2" s="1870"/>
      <c r="CAW2" s="1870"/>
      <c r="CAX2" s="1870"/>
      <c r="CAY2" s="1870"/>
      <c r="CAZ2" s="1870"/>
      <c r="CBA2" s="1870"/>
      <c r="CBB2" s="1870"/>
      <c r="CBC2" s="1870"/>
      <c r="CBD2" s="1870"/>
      <c r="CBE2" s="1870"/>
      <c r="CBF2" s="1870"/>
      <c r="CBG2" s="1870"/>
      <c r="CBH2" s="1870"/>
      <c r="CBI2" s="1870"/>
      <c r="CBJ2" s="1870"/>
      <c r="CBK2" s="1870"/>
      <c r="CBL2" s="1870"/>
      <c r="CBM2" s="1870"/>
      <c r="CBN2" s="1870"/>
      <c r="CBO2" s="1870"/>
      <c r="CBP2" s="1870"/>
      <c r="CBQ2" s="1870"/>
      <c r="CBR2" s="1870"/>
      <c r="CBS2" s="1870"/>
      <c r="CBT2" s="1870"/>
      <c r="CBU2" s="1870"/>
      <c r="CBV2" s="1870"/>
      <c r="CBW2" s="1870"/>
      <c r="CBX2" s="1870"/>
      <c r="CBY2" s="1870"/>
      <c r="CBZ2" s="1870"/>
      <c r="CCA2" s="1870"/>
      <c r="CCB2" s="1870"/>
      <c r="CCC2" s="1870"/>
      <c r="CCD2" s="1870"/>
      <c r="CCE2" s="1870"/>
      <c r="CCF2" s="1870"/>
      <c r="CCG2" s="1870"/>
      <c r="CCH2" s="1870"/>
      <c r="CCI2" s="1870"/>
      <c r="CCJ2" s="1870"/>
      <c r="CCK2" s="1870"/>
      <c r="CCL2" s="1870"/>
      <c r="CCM2" s="1870"/>
      <c r="CCN2" s="1870"/>
      <c r="CCO2" s="1870"/>
      <c r="CCP2" s="1870"/>
      <c r="CCQ2" s="1870"/>
      <c r="CCR2" s="1870"/>
      <c r="CCS2" s="1870"/>
      <c r="CCT2" s="1870"/>
      <c r="CCU2" s="1870"/>
      <c r="CCV2" s="1870"/>
      <c r="CCW2" s="1870"/>
      <c r="CCX2" s="1870"/>
      <c r="CCY2" s="1870"/>
      <c r="CCZ2" s="1870"/>
      <c r="CDA2" s="1870"/>
      <c r="CDB2" s="1870"/>
      <c r="CDC2" s="1870"/>
      <c r="CDD2" s="1870"/>
      <c r="CDE2" s="1870"/>
      <c r="CDF2" s="1870"/>
      <c r="CDG2" s="1870"/>
      <c r="CDH2" s="1870"/>
      <c r="CDI2" s="1870"/>
      <c r="CDJ2" s="1870"/>
      <c r="CDK2" s="1870"/>
      <c r="CDL2" s="1870"/>
      <c r="CDM2" s="1870"/>
      <c r="CDN2" s="1870"/>
      <c r="CDO2" s="1870"/>
      <c r="CDP2" s="1870"/>
      <c r="CDQ2" s="1870"/>
      <c r="CDR2" s="1870"/>
      <c r="CDS2" s="1870"/>
      <c r="CDT2" s="1870"/>
      <c r="CDU2" s="1870"/>
      <c r="CDV2" s="1870"/>
      <c r="CDW2" s="1870"/>
      <c r="CDX2" s="1870"/>
      <c r="CDY2" s="1870"/>
      <c r="CDZ2" s="1870"/>
      <c r="CEA2" s="1870"/>
      <c r="CEB2" s="1870"/>
      <c r="CEC2" s="1870"/>
      <c r="CED2" s="1870"/>
      <c r="CEE2" s="1870"/>
      <c r="CEF2" s="1870"/>
      <c r="CEG2" s="1870"/>
      <c r="CEH2" s="1870"/>
      <c r="CEI2" s="1870"/>
      <c r="CEJ2" s="1870"/>
      <c r="CEK2" s="1870"/>
      <c r="CEL2" s="1870"/>
      <c r="CEM2" s="1870"/>
      <c r="CEN2" s="1870"/>
      <c r="CEO2" s="1870"/>
      <c r="CEP2" s="1870"/>
      <c r="CEQ2" s="1870"/>
      <c r="CER2" s="1870"/>
      <c r="CES2" s="1870"/>
      <c r="CET2" s="1870"/>
      <c r="CEU2" s="1870"/>
      <c r="CEV2" s="1870"/>
      <c r="CEW2" s="1870"/>
      <c r="CEX2" s="1870"/>
      <c r="CEY2" s="1870"/>
      <c r="CEZ2" s="1870"/>
      <c r="CFA2" s="1870"/>
      <c r="CFB2" s="1870"/>
      <c r="CFC2" s="1870"/>
      <c r="CFD2" s="1870"/>
      <c r="CFE2" s="1870"/>
      <c r="CFF2" s="1870"/>
      <c r="CFG2" s="1870"/>
      <c r="CFH2" s="1870"/>
      <c r="CFI2" s="1870"/>
      <c r="CFJ2" s="1870"/>
      <c r="CFK2" s="1870"/>
      <c r="CFL2" s="1870"/>
      <c r="CFM2" s="1870"/>
      <c r="CFN2" s="1870"/>
      <c r="CFO2" s="1870"/>
      <c r="CFP2" s="1870"/>
      <c r="CFQ2" s="1870"/>
      <c r="CFR2" s="1870"/>
      <c r="CFS2" s="1870"/>
      <c r="CFT2" s="1870"/>
      <c r="CFU2" s="1870"/>
      <c r="CFV2" s="1870"/>
      <c r="CFW2" s="1870"/>
      <c r="CFX2" s="1870"/>
      <c r="CFY2" s="1870"/>
      <c r="CFZ2" s="1870"/>
      <c r="CGA2" s="1870"/>
      <c r="CGB2" s="1870"/>
      <c r="CGC2" s="1870"/>
      <c r="CGD2" s="1870"/>
      <c r="CGE2" s="1870"/>
      <c r="CGF2" s="1870"/>
      <c r="CGG2" s="1870"/>
      <c r="CGH2" s="1870"/>
      <c r="CGI2" s="1870"/>
      <c r="CGJ2" s="1870"/>
      <c r="CGK2" s="1870"/>
      <c r="CGL2" s="1870"/>
      <c r="CGM2" s="1870"/>
      <c r="CGN2" s="1870"/>
      <c r="CGO2" s="1870"/>
      <c r="CGP2" s="1870"/>
      <c r="CGQ2" s="1870"/>
      <c r="CGR2" s="1870"/>
      <c r="CGS2" s="1870"/>
      <c r="CGT2" s="1870"/>
      <c r="CGU2" s="1870"/>
      <c r="CGV2" s="1870"/>
      <c r="CGW2" s="1870"/>
      <c r="CGX2" s="1870"/>
      <c r="CGY2" s="1870"/>
      <c r="CGZ2" s="1870"/>
      <c r="CHA2" s="1870"/>
      <c r="CHB2" s="1870"/>
      <c r="CHC2" s="1870"/>
      <c r="CHD2" s="1870"/>
      <c r="CHE2" s="1870"/>
      <c r="CHF2" s="1870"/>
      <c r="CHG2" s="1870"/>
      <c r="CHH2" s="1870"/>
      <c r="CHI2" s="1870"/>
      <c r="CHJ2" s="1870"/>
      <c r="CHK2" s="1870"/>
      <c r="CHL2" s="1870"/>
      <c r="CHM2" s="1870"/>
      <c r="CHN2" s="1870"/>
      <c r="CHO2" s="1870"/>
      <c r="CHP2" s="1870"/>
      <c r="CHQ2" s="1870"/>
      <c r="CHR2" s="1870"/>
      <c r="CHS2" s="1870"/>
      <c r="CHT2" s="1870"/>
      <c r="CHU2" s="1870"/>
      <c r="CHV2" s="1870"/>
      <c r="CHW2" s="1870"/>
      <c r="CHX2" s="1870"/>
      <c r="CHY2" s="1870"/>
      <c r="CHZ2" s="1870"/>
      <c r="CIA2" s="1870"/>
      <c r="CIB2" s="1870"/>
      <c r="CIC2" s="1870"/>
      <c r="CID2" s="1870"/>
      <c r="CIE2" s="1870"/>
      <c r="CIF2" s="1870"/>
      <c r="CIG2" s="1870"/>
      <c r="CIH2" s="1870"/>
      <c r="CII2" s="1870"/>
      <c r="CIJ2" s="1870"/>
      <c r="CIK2" s="1870"/>
      <c r="CIL2" s="1870"/>
      <c r="CIM2" s="1870"/>
      <c r="CIN2" s="1870"/>
      <c r="CIO2" s="1870"/>
      <c r="CIP2" s="1870"/>
      <c r="CIQ2" s="1870"/>
      <c r="CIR2" s="1870"/>
      <c r="CIS2" s="1870"/>
      <c r="CIT2" s="1870"/>
      <c r="CIU2" s="1870"/>
      <c r="CIV2" s="1870"/>
      <c r="CIW2" s="1870"/>
      <c r="CIX2" s="1870"/>
      <c r="CIY2" s="1870"/>
      <c r="CIZ2" s="1870"/>
      <c r="CJA2" s="1870"/>
      <c r="CJB2" s="1870"/>
      <c r="CJC2" s="1870"/>
      <c r="CJD2" s="1870"/>
      <c r="CJE2" s="1870"/>
      <c r="CJF2" s="1870"/>
      <c r="CJG2" s="1870"/>
      <c r="CJH2" s="1870"/>
      <c r="CJI2" s="1870"/>
      <c r="CJJ2" s="1870"/>
      <c r="CJK2" s="1870"/>
      <c r="CJL2" s="1870"/>
      <c r="CJM2" s="1870"/>
      <c r="CJN2" s="1870"/>
      <c r="CJO2" s="1870"/>
      <c r="CJP2" s="1870"/>
      <c r="CJQ2" s="1870"/>
      <c r="CJR2" s="1870"/>
      <c r="CJS2" s="1870"/>
      <c r="CJT2" s="1870"/>
      <c r="CJU2" s="1870"/>
      <c r="CJV2" s="1870"/>
      <c r="CJW2" s="1870"/>
      <c r="CJX2" s="1870"/>
      <c r="CJY2" s="1870"/>
      <c r="CJZ2" s="1870"/>
      <c r="CKA2" s="1870"/>
      <c r="CKB2" s="1870"/>
      <c r="CKC2" s="1870"/>
      <c r="CKD2" s="1870"/>
      <c r="CKE2" s="1870"/>
      <c r="CKF2" s="1870"/>
      <c r="CKG2" s="1870"/>
      <c r="CKH2" s="1870"/>
      <c r="CKI2" s="1870"/>
      <c r="CKJ2" s="1870"/>
      <c r="CKK2" s="1870"/>
      <c r="CKL2" s="1870"/>
      <c r="CKM2" s="1870"/>
      <c r="CKN2" s="1870"/>
      <c r="CKO2" s="1870"/>
      <c r="CKP2" s="1870"/>
      <c r="CKQ2" s="1870"/>
      <c r="CKR2" s="1870"/>
      <c r="CKS2" s="1870"/>
      <c r="CKT2" s="1870"/>
      <c r="CKU2" s="1870"/>
      <c r="CKV2" s="1870"/>
      <c r="CKW2" s="1870"/>
      <c r="CKX2" s="1870"/>
      <c r="CKY2" s="1870"/>
      <c r="CKZ2" s="1870"/>
      <c r="CLA2" s="1870"/>
      <c r="CLB2" s="1870"/>
      <c r="CLC2" s="1870"/>
      <c r="CLD2" s="1870"/>
      <c r="CLE2" s="1870"/>
      <c r="CLF2" s="1870"/>
      <c r="CLG2" s="1870"/>
      <c r="CLH2" s="1870"/>
      <c r="CLI2" s="1870"/>
      <c r="CLJ2" s="1870"/>
      <c r="CLK2" s="1870"/>
      <c r="CLL2" s="1870"/>
      <c r="CLM2" s="1870"/>
      <c r="CLN2" s="1870"/>
      <c r="CLO2" s="1870"/>
      <c r="CLP2" s="1870"/>
      <c r="CLQ2" s="1870"/>
      <c r="CLR2" s="1870"/>
      <c r="CLS2" s="1870"/>
      <c r="CLT2" s="1870"/>
      <c r="CLU2" s="1870"/>
      <c r="CLV2" s="1870"/>
      <c r="CLW2" s="1870"/>
      <c r="CLX2" s="1870"/>
      <c r="CLY2" s="1870"/>
      <c r="CLZ2" s="1870"/>
      <c r="CMA2" s="1870"/>
      <c r="CMB2" s="1870"/>
      <c r="CMC2" s="1870"/>
      <c r="CMD2" s="1870"/>
      <c r="CME2" s="1870"/>
      <c r="CMF2" s="1870"/>
      <c r="CMG2" s="1870"/>
      <c r="CMH2" s="1870"/>
      <c r="CMI2" s="1870"/>
      <c r="CMJ2" s="1870"/>
      <c r="CMK2" s="1870"/>
      <c r="CML2" s="1870"/>
      <c r="CMM2" s="1870"/>
      <c r="CMN2" s="1870"/>
      <c r="CMO2" s="1870"/>
      <c r="CMP2" s="1870"/>
      <c r="CMQ2" s="1870"/>
      <c r="CMR2" s="1870"/>
      <c r="CMS2" s="1870"/>
      <c r="CMT2" s="1870"/>
      <c r="CMU2" s="1870"/>
      <c r="CMV2" s="1870"/>
      <c r="CMW2" s="1870"/>
      <c r="CMX2" s="1870"/>
      <c r="CMY2" s="1870"/>
      <c r="CMZ2" s="1870"/>
      <c r="CNA2" s="1870"/>
      <c r="CNB2" s="1870"/>
      <c r="CNC2" s="1870"/>
      <c r="CND2" s="1870"/>
      <c r="CNE2" s="1870"/>
      <c r="CNF2" s="1870"/>
      <c r="CNG2" s="1870"/>
      <c r="CNH2" s="1870"/>
      <c r="CNI2" s="1870"/>
      <c r="CNJ2" s="1870"/>
      <c r="CNK2" s="1870"/>
      <c r="CNL2" s="1870"/>
      <c r="CNM2" s="1870"/>
      <c r="CNN2" s="1870"/>
      <c r="CNO2" s="1870"/>
      <c r="CNP2" s="1870"/>
      <c r="CNQ2" s="1870"/>
      <c r="CNR2" s="1870"/>
      <c r="CNS2" s="1870"/>
      <c r="CNT2" s="1870"/>
      <c r="CNU2" s="1870"/>
      <c r="CNV2" s="1870"/>
      <c r="CNW2" s="1870"/>
      <c r="CNX2" s="1870"/>
      <c r="CNY2" s="1870"/>
      <c r="CNZ2" s="1870"/>
      <c r="COA2" s="1870"/>
      <c r="COB2" s="1870"/>
      <c r="COC2" s="1870"/>
      <c r="COD2" s="1870"/>
      <c r="COE2" s="1870"/>
      <c r="COF2" s="1870"/>
      <c r="COG2" s="1870"/>
      <c r="COH2" s="1870"/>
      <c r="COI2" s="1870"/>
      <c r="COJ2" s="1870"/>
      <c r="COK2" s="1870"/>
      <c r="COL2" s="1870"/>
      <c r="COM2" s="1870"/>
      <c r="CON2" s="1870"/>
      <c r="COO2" s="1870"/>
      <c r="COP2" s="1870"/>
      <c r="COQ2" s="1870"/>
      <c r="COR2" s="1870"/>
      <c r="COS2" s="1870"/>
      <c r="COT2" s="1870"/>
      <c r="COU2" s="1870"/>
      <c r="COV2" s="1870"/>
      <c r="COW2" s="1870"/>
      <c r="COX2" s="1870"/>
      <c r="COY2" s="1870"/>
      <c r="COZ2" s="1870"/>
      <c r="CPA2" s="1870"/>
      <c r="CPB2" s="1870"/>
      <c r="CPC2" s="1870"/>
      <c r="CPD2" s="1870"/>
      <c r="CPE2" s="1870"/>
      <c r="CPF2" s="1870"/>
      <c r="CPG2" s="1870"/>
      <c r="CPH2" s="1870"/>
      <c r="CPI2" s="1870"/>
      <c r="CPJ2" s="1870"/>
      <c r="CPK2" s="1870"/>
      <c r="CPL2" s="1870"/>
      <c r="CPM2" s="1870"/>
      <c r="CPN2" s="1870"/>
      <c r="CPO2" s="1870"/>
      <c r="CPP2" s="1870"/>
      <c r="CPQ2" s="1870"/>
      <c r="CPR2" s="1870"/>
      <c r="CPS2" s="1870"/>
      <c r="CPT2" s="1870"/>
      <c r="CPU2" s="1870"/>
      <c r="CPV2" s="1870"/>
      <c r="CPW2" s="1870"/>
      <c r="CPX2" s="1870"/>
      <c r="CPY2" s="1870"/>
      <c r="CPZ2" s="1870"/>
      <c r="CQA2" s="1870"/>
      <c r="CQB2" s="1870"/>
      <c r="CQC2" s="1870"/>
      <c r="CQD2" s="1870"/>
      <c r="CQE2" s="1870"/>
      <c r="CQF2" s="1870"/>
      <c r="CQG2" s="1870"/>
      <c r="CQH2" s="1870"/>
      <c r="CQI2" s="1870"/>
      <c r="CQJ2" s="1870"/>
      <c r="CQK2" s="1870"/>
      <c r="CQL2" s="1870"/>
      <c r="CQM2" s="1870"/>
      <c r="CQN2" s="1870"/>
      <c r="CQO2" s="1870"/>
      <c r="CQP2" s="1870"/>
      <c r="CQQ2" s="1870"/>
      <c r="CQR2" s="1870"/>
      <c r="CQS2" s="1870"/>
      <c r="CQT2" s="1870"/>
      <c r="CQU2" s="1870"/>
      <c r="CQV2" s="1870"/>
      <c r="CQW2" s="1870"/>
      <c r="CQX2" s="1870"/>
      <c r="CQY2" s="1870"/>
      <c r="CQZ2" s="1870"/>
      <c r="CRA2" s="1870"/>
      <c r="CRB2" s="1870"/>
      <c r="CRC2" s="1870"/>
      <c r="CRD2" s="1870"/>
      <c r="CRE2" s="1870"/>
      <c r="CRF2" s="1870"/>
      <c r="CRG2" s="1870"/>
      <c r="CRH2" s="1870"/>
      <c r="CRI2" s="1870"/>
      <c r="CRJ2" s="1870"/>
      <c r="CRK2" s="1870"/>
      <c r="CRL2" s="1870"/>
      <c r="CRM2" s="1870"/>
      <c r="CRN2" s="1870"/>
      <c r="CRO2" s="1870"/>
      <c r="CRP2" s="1870"/>
      <c r="CRQ2" s="1870"/>
      <c r="CRR2" s="1870"/>
      <c r="CRS2" s="1870"/>
      <c r="CRT2" s="1870"/>
      <c r="CRU2" s="1870"/>
      <c r="CRV2" s="1870"/>
      <c r="CRW2" s="1870"/>
      <c r="CRX2" s="1870"/>
      <c r="CRY2" s="1870"/>
      <c r="CRZ2" s="1870"/>
      <c r="CSA2" s="1870"/>
      <c r="CSB2" s="1870"/>
      <c r="CSC2" s="1870"/>
      <c r="CSD2" s="1870"/>
      <c r="CSE2" s="1870"/>
      <c r="CSF2" s="1870"/>
      <c r="CSG2" s="1870"/>
      <c r="CSH2" s="1870"/>
      <c r="CSI2" s="1870"/>
      <c r="CSJ2" s="1870"/>
      <c r="CSK2" s="1870"/>
      <c r="CSL2" s="1870"/>
      <c r="CSM2" s="1870"/>
      <c r="CSN2" s="1870"/>
      <c r="CSO2" s="1870"/>
      <c r="CSP2" s="1870"/>
      <c r="CSQ2" s="1870"/>
      <c r="CSR2" s="1870"/>
      <c r="CSS2" s="1870"/>
      <c r="CST2" s="1870"/>
      <c r="CSU2" s="1870"/>
      <c r="CSV2" s="1870"/>
      <c r="CSW2" s="1870"/>
      <c r="CSX2" s="1870"/>
      <c r="CSY2" s="1870"/>
      <c r="CSZ2" s="1870"/>
      <c r="CTA2" s="1870"/>
      <c r="CTB2" s="1870"/>
      <c r="CTC2" s="1870"/>
      <c r="CTD2" s="1870"/>
      <c r="CTE2" s="1870"/>
      <c r="CTF2" s="1870"/>
      <c r="CTG2" s="1870"/>
      <c r="CTH2" s="1870"/>
      <c r="CTI2" s="1870"/>
      <c r="CTJ2" s="1870"/>
      <c r="CTK2" s="1870"/>
      <c r="CTL2" s="1870"/>
      <c r="CTM2" s="1870"/>
      <c r="CTN2" s="1870"/>
      <c r="CTO2" s="1870"/>
      <c r="CTP2" s="1870"/>
      <c r="CTQ2" s="1870"/>
      <c r="CTR2" s="1870"/>
      <c r="CTS2" s="1870"/>
      <c r="CTT2" s="1870"/>
      <c r="CTU2" s="1870"/>
      <c r="CTV2" s="1870"/>
      <c r="CTW2" s="1870"/>
      <c r="CTX2" s="1870"/>
      <c r="CTY2" s="1870"/>
      <c r="CTZ2" s="1870"/>
      <c r="CUA2" s="1870"/>
      <c r="CUB2" s="1870"/>
      <c r="CUC2" s="1870"/>
      <c r="CUD2" s="1870"/>
      <c r="CUE2" s="1870"/>
      <c r="CUF2" s="1870"/>
      <c r="CUG2" s="1870"/>
      <c r="CUH2" s="1870"/>
      <c r="CUI2" s="1870"/>
      <c r="CUJ2" s="1870"/>
      <c r="CUK2" s="1870"/>
      <c r="CUL2" s="1870"/>
      <c r="CUM2" s="1870"/>
      <c r="CUN2" s="1870"/>
      <c r="CUO2" s="1870"/>
      <c r="CUP2" s="1870"/>
      <c r="CUQ2" s="1870"/>
      <c r="CUR2" s="1870"/>
      <c r="CUS2" s="1870"/>
      <c r="CUT2" s="1870"/>
      <c r="CUU2" s="1870"/>
      <c r="CUV2" s="1870"/>
      <c r="CUW2" s="1870"/>
      <c r="CUX2" s="1870"/>
      <c r="CUY2" s="1870"/>
      <c r="CUZ2" s="1870"/>
      <c r="CVA2" s="1870"/>
      <c r="CVB2" s="1870"/>
      <c r="CVC2" s="1870"/>
      <c r="CVD2" s="1870"/>
      <c r="CVE2" s="1870"/>
      <c r="CVF2" s="1870"/>
      <c r="CVG2" s="1870"/>
      <c r="CVH2" s="1870"/>
      <c r="CVI2" s="1870"/>
      <c r="CVJ2" s="1870"/>
      <c r="CVK2" s="1870"/>
      <c r="CVL2" s="1870"/>
      <c r="CVM2" s="1870"/>
      <c r="CVN2" s="1870"/>
      <c r="CVO2" s="1870"/>
      <c r="CVP2" s="1870"/>
      <c r="CVQ2" s="1870"/>
      <c r="CVR2" s="1870"/>
      <c r="CVS2" s="1870"/>
      <c r="CVT2" s="1870"/>
      <c r="CVU2" s="1870"/>
      <c r="CVV2" s="1870"/>
      <c r="CVW2" s="1870"/>
      <c r="CVX2" s="1870"/>
      <c r="CVY2" s="1870"/>
      <c r="CVZ2" s="1870"/>
      <c r="CWA2" s="1870"/>
      <c r="CWB2" s="1870"/>
      <c r="CWC2" s="1870"/>
      <c r="CWD2" s="1870"/>
      <c r="CWE2" s="1870"/>
      <c r="CWF2" s="1870"/>
      <c r="CWG2" s="1870"/>
      <c r="CWH2" s="1870"/>
      <c r="CWI2" s="1870"/>
      <c r="CWJ2" s="1870"/>
      <c r="CWK2" s="1870"/>
      <c r="CWL2" s="1870"/>
      <c r="CWM2" s="1870"/>
      <c r="CWN2" s="1870"/>
      <c r="CWO2" s="1870"/>
      <c r="CWP2" s="1870"/>
      <c r="CWQ2" s="1870"/>
      <c r="CWR2" s="1870"/>
      <c r="CWS2" s="1870"/>
      <c r="CWT2" s="1870"/>
      <c r="CWU2" s="1870"/>
      <c r="CWV2" s="1870"/>
      <c r="CWW2" s="1870"/>
      <c r="CWX2" s="1870"/>
      <c r="CWY2" s="1870"/>
      <c r="CWZ2" s="1870"/>
      <c r="CXA2" s="1870"/>
      <c r="CXB2" s="1870"/>
      <c r="CXC2" s="1870"/>
      <c r="CXD2" s="1870"/>
      <c r="CXE2" s="1870"/>
      <c r="CXF2" s="1870"/>
      <c r="CXG2" s="1870"/>
      <c r="CXH2" s="1870"/>
      <c r="CXI2" s="1870"/>
      <c r="CXJ2" s="1870"/>
      <c r="CXK2" s="1870"/>
      <c r="CXL2" s="1870"/>
      <c r="CXM2" s="1870"/>
      <c r="CXN2" s="1870"/>
      <c r="CXO2" s="1870"/>
      <c r="CXP2" s="1870"/>
      <c r="CXQ2" s="1870"/>
      <c r="CXR2" s="1870"/>
      <c r="CXS2" s="1870"/>
      <c r="CXT2" s="1870"/>
      <c r="CXU2" s="1870"/>
      <c r="CXV2" s="1870"/>
      <c r="CXW2" s="1870"/>
      <c r="CXX2" s="1870"/>
      <c r="CXY2" s="1870"/>
      <c r="CXZ2" s="1870"/>
      <c r="CYA2" s="1870"/>
      <c r="CYB2" s="1870"/>
      <c r="CYC2" s="1870"/>
      <c r="CYD2" s="1870"/>
      <c r="CYE2" s="1870"/>
      <c r="CYF2" s="1870"/>
      <c r="CYG2" s="1870"/>
      <c r="CYH2" s="1870"/>
      <c r="CYI2" s="1870"/>
      <c r="CYJ2" s="1870"/>
      <c r="CYK2" s="1870"/>
      <c r="CYL2" s="1870"/>
      <c r="CYM2" s="1870"/>
      <c r="CYN2" s="1870"/>
      <c r="CYO2" s="1870"/>
      <c r="CYP2" s="1870"/>
      <c r="CYQ2" s="1870"/>
      <c r="CYR2" s="1870"/>
      <c r="CYS2" s="1870"/>
      <c r="CYT2" s="1870"/>
      <c r="CYU2" s="1870"/>
      <c r="CYV2" s="1870"/>
      <c r="CYW2" s="1870"/>
      <c r="CYX2" s="1870"/>
      <c r="CYY2" s="1870"/>
      <c r="CYZ2" s="1870"/>
      <c r="CZA2" s="1870"/>
      <c r="CZB2" s="1870"/>
      <c r="CZC2" s="1870"/>
      <c r="CZD2" s="1870"/>
      <c r="CZE2" s="1870"/>
      <c r="CZF2" s="1870"/>
      <c r="CZG2" s="1870"/>
      <c r="CZH2" s="1870"/>
      <c r="CZI2" s="1870"/>
      <c r="CZJ2" s="1870"/>
      <c r="CZK2" s="1870"/>
      <c r="CZL2" s="1870"/>
      <c r="CZM2" s="1870"/>
      <c r="CZN2" s="1870"/>
      <c r="CZO2" s="1870"/>
      <c r="CZP2" s="1870"/>
      <c r="CZQ2" s="1870"/>
      <c r="CZR2" s="1870"/>
      <c r="CZS2" s="1870"/>
      <c r="CZT2" s="1870"/>
      <c r="CZU2" s="1870"/>
      <c r="CZV2" s="1870"/>
      <c r="CZW2" s="1870"/>
      <c r="CZX2" s="1870"/>
      <c r="CZY2" s="1870"/>
      <c r="CZZ2" s="1870"/>
      <c r="DAA2" s="1870"/>
      <c r="DAB2" s="1870"/>
      <c r="DAC2" s="1870"/>
      <c r="DAD2" s="1870"/>
      <c r="DAE2" s="1870"/>
      <c r="DAF2" s="1870"/>
      <c r="DAG2" s="1870"/>
      <c r="DAH2" s="1870"/>
      <c r="DAI2" s="1870"/>
      <c r="DAJ2" s="1870"/>
      <c r="DAK2" s="1870"/>
      <c r="DAL2" s="1870"/>
      <c r="DAM2" s="1870"/>
      <c r="DAN2" s="1870"/>
      <c r="DAO2" s="1870"/>
      <c r="DAP2" s="1870"/>
      <c r="DAQ2" s="1870"/>
      <c r="DAR2" s="1870"/>
      <c r="DAS2" s="1870"/>
      <c r="DAT2" s="1870"/>
      <c r="DAU2" s="1870"/>
      <c r="DAV2" s="1870"/>
      <c r="DAW2" s="1870"/>
      <c r="DAX2" s="1870"/>
      <c r="DAY2" s="1870"/>
      <c r="DAZ2" s="1870"/>
      <c r="DBA2" s="1870"/>
      <c r="DBB2" s="1870"/>
      <c r="DBC2" s="1870"/>
      <c r="DBD2" s="1870"/>
      <c r="DBE2" s="1870"/>
      <c r="DBF2" s="1870"/>
      <c r="DBG2" s="1870"/>
      <c r="DBH2" s="1870"/>
      <c r="DBI2" s="1870"/>
      <c r="DBJ2" s="1870"/>
      <c r="DBK2" s="1870"/>
      <c r="DBL2" s="1870"/>
      <c r="DBM2" s="1870"/>
      <c r="DBN2" s="1870"/>
      <c r="DBO2" s="1870"/>
      <c r="DBP2" s="1870"/>
      <c r="DBQ2" s="1870"/>
      <c r="DBR2" s="1870"/>
      <c r="DBS2" s="1870"/>
      <c r="DBT2" s="1870"/>
      <c r="DBU2" s="1870"/>
      <c r="DBV2" s="1870"/>
      <c r="DBW2" s="1870"/>
      <c r="DBX2" s="1870"/>
      <c r="DBY2" s="1870"/>
      <c r="DBZ2" s="1870"/>
      <c r="DCA2" s="1870"/>
      <c r="DCB2" s="1870"/>
      <c r="DCC2" s="1870"/>
      <c r="DCD2" s="1870"/>
      <c r="DCE2" s="1870"/>
      <c r="DCF2" s="1870"/>
      <c r="DCG2" s="1870"/>
      <c r="DCH2" s="1870"/>
      <c r="DCI2" s="1870"/>
      <c r="DCJ2" s="1870"/>
      <c r="DCK2" s="1870"/>
      <c r="DCL2" s="1870"/>
      <c r="DCM2" s="1870"/>
      <c r="DCN2" s="1870"/>
      <c r="DCO2" s="1870"/>
      <c r="DCP2" s="1870"/>
      <c r="DCQ2" s="1870"/>
      <c r="DCR2" s="1870"/>
      <c r="DCS2" s="1870"/>
      <c r="DCT2" s="1870"/>
      <c r="DCU2" s="1870"/>
      <c r="DCV2" s="1870"/>
      <c r="DCW2" s="1870"/>
      <c r="DCX2" s="1870"/>
      <c r="DCY2" s="1870"/>
      <c r="DCZ2" s="1870"/>
      <c r="DDA2" s="1870"/>
      <c r="DDB2" s="1870"/>
      <c r="DDC2" s="1870"/>
      <c r="DDD2" s="1870"/>
      <c r="DDE2" s="1870"/>
      <c r="DDF2" s="1870"/>
      <c r="DDG2" s="1870"/>
      <c r="DDH2" s="1870"/>
      <c r="DDI2" s="1870"/>
      <c r="DDJ2" s="1870"/>
      <c r="DDK2" s="1870"/>
      <c r="DDL2" s="1870"/>
      <c r="DDM2" s="1870"/>
      <c r="DDN2" s="1870"/>
      <c r="DDO2" s="1870"/>
      <c r="DDP2" s="1870"/>
      <c r="DDQ2" s="1870"/>
      <c r="DDR2" s="1870"/>
      <c r="DDS2" s="1870"/>
      <c r="DDT2" s="1870"/>
      <c r="DDU2" s="1870"/>
      <c r="DDV2" s="1870"/>
      <c r="DDW2" s="1870"/>
      <c r="DDX2" s="1870"/>
      <c r="DDY2" s="1870"/>
      <c r="DDZ2" s="1870"/>
      <c r="DEA2" s="1870"/>
      <c r="DEB2" s="1870"/>
      <c r="DEC2" s="1870"/>
      <c r="DED2" s="1870"/>
      <c r="DEE2" s="1870"/>
      <c r="DEF2" s="1870"/>
      <c r="DEG2" s="1870"/>
      <c r="DEH2" s="1870"/>
      <c r="DEI2" s="1870"/>
      <c r="DEJ2" s="1870"/>
      <c r="DEK2" s="1870"/>
      <c r="DEL2" s="1870"/>
      <c r="DEM2" s="1870"/>
      <c r="DEN2" s="1870"/>
      <c r="DEO2" s="1870"/>
      <c r="DEP2" s="1870"/>
      <c r="DEQ2" s="1870"/>
      <c r="DER2" s="1870"/>
      <c r="DES2" s="1870"/>
      <c r="DET2" s="1870"/>
      <c r="DEU2" s="1870"/>
      <c r="DEV2" s="1870"/>
      <c r="DEW2" s="1870"/>
      <c r="DEX2" s="1870"/>
      <c r="DEY2" s="1870"/>
      <c r="DEZ2" s="1870"/>
      <c r="DFA2" s="1870"/>
      <c r="DFB2" s="1870"/>
      <c r="DFC2" s="1870"/>
      <c r="DFD2" s="1870"/>
      <c r="DFE2" s="1870"/>
      <c r="DFF2" s="1870"/>
      <c r="DFG2" s="1870"/>
      <c r="DFH2" s="1870"/>
      <c r="DFI2" s="1870"/>
      <c r="DFJ2" s="1870"/>
      <c r="DFK2" s="1870"/>
      <c r="DFL2" s="1870"/>
      <c r="DFM2" s="1870"/>
      <c r="DFN2" s="1870"/>
      <c r="DFO2" s="1870"/>
      <c r="DFP2" s="1870"/>
      <c r="DFQ2" s="1870"/>
      <c r="DFR2" s="1870"/>
      <c r="DFS2" s="1870"/>
      <c r="DFT2" s="1870"/>
      <c r="DFU2" s="1870"/>
      <c r="DFV2" s="1870"/>
      <c r="DFW2" s="1870"/>
      <c r="DFX2" s="1870"/>
      <c r="DFY2" s="1870"/>
      <c r="DFZ2" s="1870"/>
      <c r="DGA2" s="1870"/>
      <c r="DGB2" s="1870"/>
      <c r="DGC2" s="1870"/>
      <c r="DGD2" s="1870"/>
      <c r="DGE2" s="1870"/>
      <c r="DGF2" s="1870"/>
      <c r="DGG2" s="1870"/>
      <c r="DGH2" s="1870"/>
      <c r="DGI2" s="1870"/>
      <c r="DGJ2" s="1870"/>
      <c r="DGK2" s="1870"/>
      <c r="DGL2" s="1870"/>
      <c r="DGM2" s="1870"/>
      <c r="DGN2" s="1870"/>
      <c r="DGO2" s="1870"/>
      <c r="DGP2" s="1870"/>
      <c r="DGQ2" s="1870"/>
      <c r="DGR2" s="1870"/>
      <c r="DGS2" s="1870"/>
      <c r="DGT2" s="1870"/>
      <c r="DGU2" s="1870"/>
      <c r="DGV2" s="1870"/>
      <c r="DGW2" s="1870"/>
      <c r="DGX2" s="1870"/>
      <c r="DGY2" s="1870"/>
      <c r="DGZ2" s="1870"/>
      <c r="DHA2" s="1870"/>
      <c r="DHB2" s="1870"/>
      <c r="DHC2" s="1870"/>
      <c r="DHD2" s="1870"/>
      <c r="DHE2" s="1870"/>
      <c r="DHF2" s="1870"/>
      <c r="DHG2" s="1870"/>
      <c r="DHH2" s="1870"/>
      <c r="DHI2" s="1870"/>
      <c r="DHJ2" s="1870"/>
      <c r="DHK2" s="1870"/>
      <c r="DHL2" s="1870"/>
      <c r="DHM2" s="1870"/>
      <c r="DHN2" s="1870"/>
      <c r="DHO2" s="1870"/>
      <c r="DHP2" s="1870"/>
      <c r="DHQ2" s="1870"/>
      <c r="DHR2" s="1870"/>
      <c r="DHS2" s="1870"/>
      <c r="DHT2" s="1870"/>
      <c r="DHU2" s="1870"/>
      <c r="DHV2" s="1870"/>
      <c r="DHW2" s="1870"/>
      <c r="DHX2" s="1870"/>
      <c r="DHY2" s="1870"/>
      <c r="DHZ2" s="1870"/>
      <c r="DIA2" s="1870"/>
      <c r="DIB2" s="1870"/>
      <c r="DIC2" s="1870"/>
      <c r="DID2" s="1870"/>
      <c r="DIE2" s="1870"/>
      <c r="DIF2" s="1870"/>
      <c r="DIG2" s="1870"/>
      <c r="DIH2" s="1870"/>
      <c r="DII2" s="1870"/>
      <c r="DIJ2" s="1870"/>
      <c r="DIK2" s="1870"/>
      <c r="DIL2" s="1870"/>
      <c r="DIM2" s="1870"/>
      <c r="DIN2" s="1870"/>
      <c r="DIO2" s="1870"/>
      <c r="DIP2" s="1870"/>
      <c r="DIQ2" s="1870"/>
      <c r="DIR2" s="1870"/>
      <c r="DIS2" s="1870"/>
      <c r="DIT2" s="1870"/>
      <c r="DIU2" s="1870"/>
      <c r="DIV2" s="1870"/>
      <c r="DIW2" s="1870"/>
      <c r="DIX2" s="1870"/>
      <c r="DIY2" s="1870"/>
      <c r="DIZ2" s="1870"/>
      <c r="DJA2" s="1870"/>
      <c r="DJB2" s="1870"/>
      <c r="DJC2" s="1870"/>
      <c r="DJD2" s="1870"/>
      <c r="DJE2" s="1870"/>
      <c r="DJF2" s="1870"/>
      <c r="DJG2" s="1870"/>
      <c r="DJH2" s="1870"/>
      <c r="DJI2" s="1870"/>
      <c r="DJJ2" s="1870"/>
      <c r="DJK2" s="1870"/>
      <c r="DJL2" s="1870"/>
      <c r="DJM2" s="1870"/>
      <c r="DJN2" s="1870"/>
      <c r="DJO2" s="1870"/>
      <c r="DJP2" s="1870"/>
      <c r="DJQ2" s="1870"/>
      <c r="DJR2" s="1870"/>
      <c r="DJS2" s="1870"/>
      <c r="DJT2" s="1870"/>
      <c r="DJU2" s="1870"/>
      <c r="DJV2" s="1870"/>
      <c r="DJW2" s="1870"/>
      <c r="DJX2" s="1870"/>
      <c r="DJY2" s="1870"/>
      <c r="DJZ2" s="1870"/>
      <c r="DKA2" s="1870"/>
      <c r="DKB2" s="1870"/>
      <c r="DKC2" s="1870"/>
      <c r="DKD2" s="1870"/>
      <c r="DKE2" s="1870"/>
      <c r="DKF2" s="1870"/>
      <c r="DKG2" s="1870"/>
      <c r="DKH2" s="1870"/>
      <c r="DKI2" s="1870"/>
      <c r="DKJ2" s="1870"/>
      <c r="DKK2" s="1870"/>
      <c r="DKL2" s="1870"/>
      <c r="DKM2" s="1870"/>
      <c r="DKN2" s="1870"/>
      <c r="DKO2" s="1870"/>
      <c r="DKP2" s="1870"/>
      <c r="DKQ2" s="1870"/>
      <c r="DKR2" s="1870"/>
      <c r="DKS2" s="1870"/>
      <c r="DKT2" s="1870"/>
      <c r="DKU2" s="1870"/>
      <c r="DKV2" s="1870"/>
      <c r="DKW2" s="1870"/>
      <c r="DKX2" s="1870"/>
      <c r="DKY2" s="1870"/>
      <c r="DKZ2" s="1870"/>
      <c r="DLA2" s="1870"/>
      <c r="DLB2" s="1870"/>
      <c r="DLC2" s="1870"/>
      <c r="DLD2" s="1870"/>
      <c r="DLE2" s="1870"/>
      <c r="DLF2" s="1870"/>
      <c r="DLG2" s="1870"/>
      <c r="DLH2" s="1870"/>
      <c r="DLI2" s="1870"/>
      <c r="DLJ2" s="1870"/>
      <c r="DLK2" s="1870"/>
      <c r="DLL2" s="1870"/>
      <c r="DLM2" s="1870"/>
      <c r="DLN2" s="1870"/>
      <c r="DLO2" s="1870"/>
      <c r="DLP2" s="1870"/>
      <c r="DLQ2" s="1870"/>
      <c r="DLR2" s="1870"/>
      <c r="DLS2" s="1870"/>
      <c r="DLT2" s="1870"/>
      <c r="DLU2" s="1870"/>
      <c r="DLV2" s="1870"/>
      <c r="DLW2" s="1870"/>
      <c r="DLX2" s="1870"/>
      <c r="DLY2" s="1870"/>
      <c r="DLZ2" s="1870"/>
      <c r="DMA2" s="1870"/>
      <c r="DMB2" s="1870"/>
      <c r="DMC2" s="1870"/>
      <c r="DMD2" s="1870"/>
      <c r="DME2" s="1870"/>
      <c r="DMF2" s="1870"/>
      <c r="DMG2" s="1870"/>
      <c r="DMH2" s="1870"/>
      <c r="DMI2" s="1870"/>
      <c r="DMJ2" s="1870"/>
      <c r="DMK2" s="1870"/>
      <c r="DML2" s="1870"/>
      <c r="DMM2" s="1870"/>
      <c r="DMN2" s="1870"/>
      <c r="DMO2" s="1870"/>
      <c r="DMP2" s="1870"/>
      <c r="DMQ2" s="1870"/>
      <c r="DMR2" s="1870"/>
      <c r="DMS2" s="1870"/>
      <c r="DMT2" s="1870"/>
      <c r="DMU2" s="1870"/>
      <c r="DMV2" s="1870"/>
      <c r="DMW2" s="1870"/>
      <c r="DMX2" s="1870"/>
      <c r="DMY2" s="1870"/>
      <c r="DMZ2" s="1870"/>
      <c r="DNA2" s="1870"/>
      <c r="DNB2" s="1870"/>
      <c r="DNC2" s="1870"/>
      <c r="DND2" s="1870"/>
      <c r="DNE2" s="1870"/>
      <c r="DNF2" s="1870"/>
      <c r="DNG2" s="1870"/>
      <c r="DNH2" s="1870"/>
      <c r="DNI2" s="1870"/>
      <c r="DNJ2" s="1870"/>
      <c r="DNK2" s="1870"/>
      <c r="DNL2" s="1870"/>
      <c r="DNM2" s="1870"/>
      <c r="DNN2" s="1870"/>
      <c r="DNO2" s="1870"/>
      <c r="DNP2" s="1870"/>
      <c r="DNQ2" s="1870"/>
      <c r="DNR2" s="1870"/>
      <c r="DNS2" s="1870"/>
      <c r="DNT2" s="1870"/>
      <c r="DNU2" s="1870"/>
      <c r="DNV2" s="1870"/>
      <c r="DNW2" s="1870"/>
      <c r="DNX2" s="1870"/>
      <c r="DNY2" s="1870"/>
      <c r="DNZ2" s="1870"/>
      <c r="DOA2" s="1870"/>
      <c r="DOB2" s="1870"/>
      <c r="DOC2" s="1870"/>
      <c r="DOD2" s="1870"/>
      <c r="DOE2" s="1870"/>
      <c r="DOF2" s="1870"/>
      <c r="DOG2" s="1870"/>
      <c r="DOH2" s="1870"/>
      <c r="DOI2" s="1870"/>
      <c r="DOJ2" s="1870"/>
      <c r="DOK2" s="1870"/>
      <c r="DOL2" s="1870"/>
      <c r="DOM2" s="1870"/>
      <c r="DON2" s="1870"/>
      <c r="DOO2" s="1870"/>
      <c r="DOP2" s="1870"/>
      <c r="DOQ2" s="1870"/>
      <c r="DOR2" s="1870"/>
      <c r="DOS2" s="1870"/>
      <c r="DOT2" s="1870"/>
      <c r="DOU2" s="1870"/>
      <c r="DOV2" s="1870"/>
      <c r="DOW2" s="1870"/>
      <c r="DOX2" s="1870"/>
      <c r="DOY2" s="1870"/>
      <c r="DOZ2" s="1870"/>
      <c r="DPA2" s="1870"/>
      <c r="DPB2" s="1870"/>
      <c r="DPC2" s="1870"/>
      <c r="DPD2" s="1870"/>
      <c r="DPE2" s="1870"/>
      <c r="DPF2" s="1870"/>
      <c r="DPG2" s="1870"/>
      <c r="DPH2" s="1870"/>
      <c r="DPI2" s="1870"/>
      <c r="DPJ2" s="1870"/>
      <c r="DPK2" s="1870"/>
      <c r="DPL2" s="1870"/>
      <c r="DPM2" s="1870"/>
      <c r="DPN2" s="1870"/>
      <c r="DPO2" s="1870"/>
      <c r="DPP2" s="1870"/>
      <c r="DPQ2" s="1870"/>
      <c r="DPR2" s="1870"/>
      <c r="DPS2" s="1870"/>
      <c r="DPT2" s="1870"/>
      <c r="DPU2" s="1870"/>
      <c r="DPV2" s="1870"/>
      <c r="DPW2" s="1870"/>
      <c r="DPX2" s="1870"/>
      <c r="DPY2" s="1870"/>
      <c r="DPZ2" s="1870"/>
      <c r="DQA2" s="1870"/>
      <c r="DQB2" s="1870"/>
      <c r="DQC2" s="1870"/>
      <c r="DQD2" s="1870"/>
      <c r="DQE2" s="1870"/>
      <c r="DQF2" s="1870"/>
      <c r="DQG2" s="1870"/>
      <c r="DQH2" s="1870"/>
      <c r="DQI2" s="1870"/>
      <c r="DQJ2" s="1870"/>
      <c r="DQK2" s="1870"/>
      <c r="DQL2" s="1870"/>
      <c r="DQM2" s="1870"/>
      <c r="DQN2" s="1870"/>
      <c r="DQO2" s="1870"/>
      <c r="DQP2" s="1870"/>
      <c r="DQQ2" s="1870"/>
      <c r="DQR2" s="1870"/>
      <c r="DQS2" s="1870"/>
      <c r="DQT2" s="1870"/>
      <c r="DQU2" s="1870"/>
      <c r="DQV2" s="1870"/>
      <c r="DQW2" s="1870"/>
      <c r="DQX2" s="1870"/>
      <c r="DQY2" s="1870"/>
      <c r="DQZ2" s="1870"/>
      <c r="DRA2" s="1870"/>
      <c r="DRB2" s="1870"/>
      <c r="DRC2" s="1870"/>
      <c r="DRD2" s="1870"/>
      <c r="DRE2" s="1870"/>
      <c r="DRF2" s="1870"/>
      <c r="DRG2" s="1870"/>
      <c r="DRH2" s="1870"/>
      <c r="DRI2" s="1870"/>
      <c r="DRJ2" s="1870"/>
      <c r="DRK2" s="1870"/>
      <c r="DRL2" s="1870"/>
      <c r="DRM2" s="1870"/>
      <c r="DRN2" s="1870"/>
      <c r="DRO2" s="1870"/>
      <c r="DRP2" s="1870"/>
      <c r="DRQ2" s="1870"/>
      <c r="DRR2" s="1870"/>
      <c r="DRS2" s="1870"/>
      <c r="DRT2" s="1870"/>
      <c r="DRU2" s="1870"/>
      <c r="DRV2" s="1870"/>
      <c r="DRW2" s="1870"/>
      <c r="DRX2" s="1870"/>
      <c r="DRY2" s="1870"/>
      <c r="DRZ2" s="1870"/>
      <c r="DSA2" s="1870"/>
      <c r="DSB2" s="1870"/>
      <c r="DSC2" s="1870"/>
      <c r="DSD2" s="1870"/>
      <c r="DSE2" s="1870"/>
      <c r="DSF2" s="1870"/>
      <c r="DSG2" s="1870"/>
      <c r="DSH2" s="1870"/>
      <c r="DSI2" s="1870"/>
      <c r="DSJ2" s="1870"/>
      <c r="DSK2" s="1870"/>
      <c r="DSL2" s="1870"/>
      <c r="DSM2" s="1870"/>
      <c r="DSN2" s="1870"/>
      <c r="DSO2" s="1870"/>
      <c r="DSP2" s="1870"/>
      <c r="DSQ2" s="1870"/>
      <c r="DSR2" s="1870"/>
      <c r="DSS2" s="1870"/>
      <c r="DST2" s="1870"/>
      <c r="DSU2" s="1870"/>
      <c r="DSV2" s="1870"/>
      <c r="DSW2" s="1870"/>
      <c r="DSX2" s="1870"/>
      <c r="DSY2" s="1870"/>
      <c r="DSZ2" s="1870"/>
      <c r="DTA2" s="1870"/>
      <c r="DTB2" s="1870"/>
      <c r="DTC2" s="1870"/>
      <c r="DTD2" s="1870"/>
      <c r="DTE2" s="1870"/>
      <c r="DTF2" s="1870"/>
      <c r="DTG2" s="1870"/>
      <c r="DTH2" s="1870"/>
      <c r="DTI2" s="1870"/>
      <c r="DTJ2" s="1870"/>
      <c r="DTK2" s="1870"/>
      <c r="DTL2" s="1870"/>
      <c r="DTM2" s="1870"/>
      <c r="DTN2" s="1870"/>
      <c r="DTO2" s="1870"/>
      <c r="DTP2" s="1870"/>
      <c r="DTQ2" s="1870"/>
      <c r="DTR2" s="1870"/>
      <c r="DTS2" s="1870"/>
      <c r="DTT2" s="1870"/>
      <c r="DTU2" s="1870"/>
      <c r="DTV2" s="1870"/>
      <c r="DTW2" s="1870"/>
      <c r="DTX2" s="1870"/>
      <c r="DTY2" s="1870"/>
      <c r="DTZ2" s="1870"/>
      <c r="DUA2" s="1870"/>
      <c r="DUB2" s="1870"/>
      <c r="DUC2" s="1870"/>
      <c r="DUD2" s="1870"/>
      <c r="DUE2" s="1870"/>
      <c r="DUF2" s="1870"/>
      <c r="DUG2" s="1870"/>
      <c r="DUH2" s="1870"/>
      <c r="DUI2" s="1870"/>
      <c r="DUJ2" s="1870"/>
      <c r="DUK2" s="1870"/>
      <c r="DUL2" s="1870"/>
      <c r="DUM2" s="1870"/>
      <c r="DUN2" s="1870"/>
      <c r="DUO2" s="1870"/>
      <c r="DUP2" s="1870"/>
      <c r="DUQ2" s="1870"/>
      <c r="DUR2" s="1870"/>
      <c r="DUS2" s="1870"/>
      <c r="DUT2" s="1870"/>
      <c r="DUU2" s="1870"/>
      <c r="DUV2" s="1870"/>
      <c r="DUW2" s="1870"/>
      <c r="DUX2" s="1870"/>
      <c r="DUY2" s="1870"/>
      <c r="DUZ2" s="1870"/>
      <c r="DVA2" s="1870"/>
      <c r="DVB2" s="1870"/>
      <c r="DVC2" s="1870"/>
      <c r="DVD2" s="1870"/>
      <c r="DVE2" s="1870"/>
      <c r="DVF2" s="1870"/>
      <c r="DVG2" s="1870"/>
      <c r="DVH2" s="1870"/>
      <c r="DVI2" s="1870"/>
      <c r="DVJ2" s="1870"/>
      <c r="DVK2" s="1870"/>
      <c r="DVL2" s="1870"/>
      <c r="DVM2" s="1870"/>
      <c r="DVN2" s="1870"/>
      <c r="DVO2" s="1870"/>
      <c r="DVP2" s="1870"/>
      <c r="DVQ2" s="1870"/>
      <c r="DVR2" s="1870"/>
      <c r="DVS2" s="1870"/>
      <c r="DVT2" s="1870"/>
      <c r="DVU2" s="1870"/>
      <c r="DVV2" s="1870"/>
      <c r="DVW2" s="1870"/>
      <c r="DVX2" s="1870"/>
      <c r="DVY2" s="1870"/>
      <c r="DVZ2" s="1870"/>
      <c r="DWA2" s="1870"/>
      <c r="DWB2" s="1870"/>
      <c r="DWC2" s="1870"/>
      <c r="DWD2" s="1870"/>
      <c r="DWE2" s="1870"/>
      <c r="DWF2" s="1870"/>
      <c r="DWG2" s="1870"/>
      <c r="DWH2" s="1870"/>
      <c r="DWI2" s="1870"/>
      <c r="DWJ2" s="1870"/>
      <c r="DWK2" s="1870"/>
      <c r="DWL2" s="1870"/>
      <c r="DWM2" s="1870"/>
      <c r="DWN2" s="1870"/>
      <c r="DWO2" s="1870"/>
      <c r="DWP2" s="1870"/>
      <c r="DWQ2" s="1870"/>
      <c r="DWR2" s="1870"/>
      <c r="DWS2" s="1870"/>
      <c r="DWT2" s="1870"/>
      <c r="DWU2" s="1870"/>
      <c r="DWV2" s="1870"/>
      <c r="DWW2" s="1870"/>
      <c r="DWX2" s="1870"/>
      <c r="DWY2" s="1870"/>
      <c r="DWZ2" s="1870"/>
      <c r="DXA2" s="1870"/>
      <c r="DXB2" s="1870"/>
      <c r="DXC2" s="1870"/>
      <c r="DXD2" s="1870"/>
      <c r="DXE2" s="1870"/>
      <c r="DXF2" s="1870"/>
      <c r="DXG2" s="1870"/>
      <c r="DXH2" s="1870"/>
      <c r="DXI2" s="1870"/>
      <c r="DXJ2" s="1870"/>
      <c r="DXK2" s="1870"/>
      <c r="DXL2" s="1870"/>
      <c r="DXM2" s="1870"/>
      <c r="DXN2" s="1870"/>
      <c r="DXO2" s="1870"/>
      <c r="DXP2" s="1870"/>
      <c r="DXQ2" s="1870"/>
      <c r="DXR2" s="1870"/>
      <c r="DXS2" s="1870"/>
      <c r="DXT2" s="1870"/>
      <c r="DXU2" s="1870"/>
      <c r="DXV2" s="1870"/>
      <c r="DXW2" s="1870"/>
      <c r="DXX2" s="1870"/>
      <c r="DXY2" s="1870"/>
      <c r="DXZ2" s="1870"/>
      <c r="DYA2" s="1870"/>
      <c r="DYB2" s="1870"/>
      <c r="DYC2" s="1870"/>
      <c r="DYD2" s="1870"/>
      <c r="DYE2" s="1870"/>
      <c r="DYF2" s="1870"/>
      <c r="DYG2" s="1870"/>
      <c r="DYH2" s="1870"/>
      <c r="DYI2" s="1870"/>
      <c r="DYJ2" s="1870"/>
      <c r="DYK2" s="1870"/>
      <c r="DYL2" s="1870"/>
      <c r="DYM2" s="1870"/>
      <c r="DYN2" s="1870"/>
      <c r="DYO2" s="1870"/>
      <c r="DYP2" s="1870"/>
      <c r="DYQ2" s="1870"/>
      <c r="DYR2" s="1870"/>
      <c r="DYS2" s="1870"/>
      <c r="DYT2" s="1870"/>
      <c r="DYU2" s="1870"/>
      <c r="DYV2" s="1870"/>
      <c r="DYW2" s="1870"/>
      <c r="DYX2" s="1870"/>
      <c r="DYY2" s="1870"/>
      <c r="DYZ2" s="1870"/>
      <c r="DZA2" s="1870"/>
      <c r="DZB2" s="1870"/>
      <c r="DZC2" s="1870"/>
      <c r="DZD2" s="1870"/>
      <c r="DZE2" s="1870"/>
      <c r="DZF2" s="1870"/>
      <c r="DZG2" s="1870"/>
      <c r="DZH2" s="1870"/>
      <c r="DZI2" s="1870"/>
      <c r="DZJ2" s="1870"/>
      <c r="DZK2" s="1870"/>
      <c r="DZL2" s="1870"/>
      <c r="DZM2" s="1870"/>
      <c r="DZN2" s="1870"/>
      <c r="DZO2" s="1870"/>
      <c r="DZP2" s="1870"/>
      <c r="DZQ2" s="1870"/>
      <c r="DZR2" s="1870"/>
      <c r="DZS2" s="1870"/>
      <c r="DZT2" s="1870"/>
      <c r="DZU2" s="1870"/>
      <c r="DZV2" s="1870"/>
      <c r="DZW2" s="1870"/>
      <c r="DZX2" s="1870"/>
      <c r="DZY2" s="1870"/>
      <c r="DZZ2" s="1870"/>
      <c r="EAA2" s="1870"/>
      <c r="EAB2" s="1870"/>
      <c r="EAC2" s="1870"/>
      <c r="EAD2" s="1870"/>
      <c r="EAE2" s="1870"/>
      <c r="EAF2" s="1870"/>
      <c r="EAG2" s="1870"/>
      <c r="EAH2" s="1870"/>
      <c r="EAI2" s="1870"/>
      <c r="EAJ2" s="1870"/>
      <c r="EAK2" s="1870"/>
      <c r="EAL2" s="1870"/>
      <c r="EAM2" s="1870"/>
      <c r="EAN2" s="1870"/>
      <c r="EAO2" s="1870"/>
      <c r="EAP2" s="1870"/>
      <c r="EAQ2" s="1870"/>
      <c r="EAR2" s="1870"/>
      <c r="EAS2" s="1870"/>
      <c r="EAT2" s="1870"/>
      <c r="EAU2" s="1870"/>
      <c r="EAV2" s="1870"/>
      <c r="EAW2" s="1870"/>
      <c r="EAX2" s="1870"/>
      <c r="EAY2" s="1870"/>
      <c r="EAZ2" s="1870"/>
      <c r="EBA2" s="1870"/>
      <c r="EBB2" s="1870"/>
      <c r="EBC2" s="1870"/>
      <c r="EBD2" s="1870"/>
      <c r="EBE2" s="1870"/>
      <c r="EBF2" s="1870"/>
      <c r="EBG2" s="1870"/>
      <c r="EBH2" s="1870"/>
      <c r="EBI2" s="1870"/>
      <c r="EBJ2" s="1870"/>
      <c r="EBK2" s="1870"/>
      <c r="EBL2" s="1870"/>
      <c r="EBM2" s="1870"/>
      <c r="EBN2" s="1870"/>
      <c r="EBO2" s="1870"/>
      <c r="EBP2" s="1870"/>
      <c r="EBQ2" s="1870"/>
      <c r="EBR2" s="1870"/>
      <c r="EBS2" s="1870"/>
      <c r="EBT2" s="1870"/>
      <c r="EBU2" s="1870"/>
      <c r="EBV2" s="1870"/>
      <c r="EBW2" s="1870"/>
      <c r="EBX2" s="1870"/>
      <c r="EBY2" s="1870"/>
      <c r="EBZ2" s="1870"/>
      <c r="ECA2" s="1870"/>
      <c r="ECB2" s="1870"/>
      <c r="ECC2" s="1870"/>
      <c r="ECD2" s="1870"/>
      <c r="ECE2" s="1870"/>
      <c r="ECF2" s="1870"/>
      <c r="ECG2" s="1870"/>
      <c r="ECH2" s="1870"/>
      <c r="ECI2" s="1870"/>
      <c r="ECJ2" s="1870"/>
      <c r="ECK2" s="1870"/>
      <c r="ECL2" s="1870"/>
      <c r="ECM2" s="1870"/>
      <c r="ECN2" s="1870"/>
      <c r="ECO2" s="1870"/>
      <c r="ECP2" s="1870"/>
      <c r="ECQ2" s="1870"/>
      <c r="ECR2" s="1870"/>
      <c r="ECS2" s="1870"/>
      <c r="ECT2" s="1870"/>
      <c r="ECU2" s="1870"/>
      <c r="ECV2" s="1870"/>
      <c r="ECW2" s="1870"/>
      <c r="ECX2" s="1870"/>
      <c r="ECY2" s="1870"/>
      <c r="ECZ2" s="1870"/>
      <c r="EDA2" s="1870"/>
      <c r="EDB2" s="1870"/>
      <c r="EDC2" s="1870"/>
      <c r="EDD2" s="1870"/>
      <c r="EDE2" s="1870"/>
      <c r="EDF2" s="1870"/>
      <c r="EDG2" s="1870"/>
      <c r="EDH2" s="1870"/>
      <c r="EDI2" s="1870"/>
      <c r="EDJ2" s="1870"/>
      <c r="EDK2" s="1870"/>
      <c r="EDL2" s="1870"/>
      <c r="EDM2" s="1870"/>
      <c r="EDN2" s="1870"/>
      <c r="EDO2" s="1870"/>
      <c r="EDP2" s="1870"/>
      <c r="EDQ2" s="1870"/>
      <c r="EDR2" s="1870"/>
      <c r="EDS2" s="1870"/>
      <c r="EDT2" s="1870"/>
      <c r="EDU2" s="1870"/>
      <c r="EDV2" s="1870"/>
      <c r="EDW2" s="1870"/>
      <c r="EDX2" s="1870"/>
      <c r="EDY2" s="1870"/>
      <c r="EDZ2" s="1870"/>
      <c r="EEA2" s="1870"/>
      <c r="EEB2" s="1870"/>
      <c r="EEC2" s="1870"/>
      <c r="EED2" s="1870"/>
      <c r="EEE2" s="1870"/>
      <c r="EEF2" s="1870"/>
      <c r="EEG2" s="1870"/>
      <c r="EEH2" s="1870"/>
      <c r="EEI2" s="1870"/>
      <c r="EEJ2" s="1870"/>
      <c r="EEK2" s="1870"/>
      <c r="EEL2" s="1870"/>
      <c r="EEM2" s="1870"/>
      <c r="EEN2" s="1870"/>
      <c r="EEO2" s="1870"/>
      <c r="EEP2" s="1870"/>
      <c r="EEQ2" s="1870"/>
      <c r="EER2" s="1870"/>
      <c r="EES2" s="1870"/>
      <c r="EET2" s="1870"/>
      <c r="EEU2" s="1870"/>
      <c r="EEV2" s="1870"/>
      <c r="EEW2" s="1870"/>
      <c r="EEX2" s="1870"/>
      <c r="EEY2" s="1870"/>
      <c r="EEZ2" s="1870"/>
      <c r="EFA2" s="1870"/>
      <c r="EFB2" s="1870"/>
      <c r="EFC2" s="1870"/>
      <c r="EFD2" s="1870"/>
      <c r="EFE2" s="1870"/>
      <c r="EFF2" s="1870"/>
      <c r="EFG2" s="1870"/>
      <c r="EFH2" s="1870"/>
      <c r="EFI2" s="1870"/>
      <c r="EFJ2" s="1870"/>
      <c r="EFK2" s="1870"/>
      <c r="EFL2" s="1870"/>
      <c r="EFM2" s="1870"/>
      <c r="EFN2" s="1870"/>
      <c r="EFO2" s="1870"/>
      <c r="EFP2" s="1870"/>
      <c r="EFQ2" s="1870"/>
      <c r="EFR2" s="1870"/>
      <c r="EFS2" s="1870"/>
      <c r="EFT2" s="1870"/>
      <c r="EFU2" s="1870"/>
      <c r="EFV2" s="1870"/>
      <c r="EFW2" s="1870"/>
      <c r="EFX2" s="1870"/>
      <c r="EFY2" s="1870"/>
      <c r="EFZ2" s="1870"/>
      <c r="EGA2" s="1870"/>
      <c r="EGB2" s="1870"/>
      <c r="EGC2" s="1870"/>
      <c r="EGD2" s="1870"/>
      <c r="EGE2" s="1870"/>
      <c r="EGF2" s="1870"/>
      <c r="EGG2" s="1870"/>
      <c r="EGH2" s="1870"/>
      <c r="EGI2" s="1870"/>
      <c r="EGJ2" s="1870"/>
      <c r="EGK2" s="1870"/>
      <c r="EGL2" s="1870"/>
      <c r="EGM2" s="1870"/>
      <c r="EGN2" s="1870"/>
      <c r="EGO2" s="1870"/>
      <c r="EGP2" s="1870"/>
      <c r="EGQ2" s="1870"/>
      <c r="EGR2" s="1870"/>
      <c r="EGS2" s="1870"/>
      <c r="EGT2" s="1870"/>
      <c r="EGU2" s="1870"/>
      <c r="EGV2" s="1870"/>
      <c r="EGW2" s="1870"/>
      <c r="EGX2" s="1870"/>
      <c r="EGY2" s="1870"/>
      <c r="EGZ2" s="1870"/>
      <c r="EHA2" s="1870"/>
      <c r="EHB2" s="1870"/>
      <c r="EHC2" s="1870"/>
      <c r="EHD2" s="1870"/>
      <c r="EHE2" s="1870"/>
      <c r="EHF2" s="1870"/>
      <c r="EHG2" s="1870"/>
      <c r="EHH2" s="1870"/>
      <c r="EHI2" s="1870"/>
      <c r="EHJ2" s="1870"/>
      <c r="EHK2" s="1870"/>
      <c r="EHL2" s="1870"/>
      <c r="EHM2" s="1870"/>
      <c r="EHN2" s="1870"/>
      <c r="EHO2" s="1870"/>
      <c r="EHP2" s="1870"/>
      <c r="EHQ2" s="1870"/>
      <c r="EHR2" s="1870"/>
      <c r="EHS2" s="1870"/>
      <c r="EHT2" s="1870"/>
      <c r="EHU2" s="1870"/>
      <c r="EHV2" s="1870"/>
      <c r="EHW2" s="1870"/>
      <c r="EHX2" s="1870"/>
      <c r="EHY2" s="1870"/>
      <c r="EHZ2" s="1870"/>
      <c r="EIA2" s="1870"/>
      <c r="EIB2" s="1870"/>
      <c r="EIC2" s="1870"/>
      <c r="EID2" s="1870"/>
      <c r="EIE2" s="1870"/>
      <c r="EIF2" s="1870"/>
      <c r="EIG2" s="1870"/>
      <c r="EIH2" s="1870"/>
      <c r="EII2" s="1870"/>
      <c r="EIJ2" s="1870"/>
      <c r="EIK2" s="1870"/>
      <c r="EIL2" s="1870"/>
      <c r="EIM2" s="1870"/>
      <c r="EIN2" s="1870"/>
      <c r="EIO2" s="1870"/>
      <c r="EIP2" s="1870"/>
      <c r="EIQ2" s="1870"/>
      <c r="EIR2" s="1870"/>
      <c r="EIS2" s="1870"/>
      <c r="EIT2" s="1870"/>
      <c r="EIU2" s="1870"/>
      <c r="EIV2" s="1870"/>
      <c r="EIW2" s="1870"/>
      <c r="EIX2" s="1870"/>
      <c r="EIY2" s="1870"/>
      <c r="EIZ2" s="1870"/>
      <c r="EJA2" s="1870"/>
      <c r="EJB2" s="1870"/>
      <c r="EJC2" s="1870"/>
      <c r="EJD2" s="1870"/>
      <c r="EJE2" s="1870"/>
      <c r="EJF2" s="1870"/>
      <c r="EJG2" s="1870"/>
      <c r="EJH2" s="1870"/>
      <c r="EJI2" s="1870"/>
      <c r="EJJ2" s="1870"/>
      <c r="EJK2" s="1870"/>
      <c r="EJL2" s="1870"/>
      <c r="EJM2" s="1870"/>
      <c r="EJN2" s="1870"/>
      <c r="EJO2" s="1870"/>
      <c r="EJP2" s="1870"/>
      <c r="EJQ2" s="1870"/>
      <c r="EJR2" s="1870"/>
      <c r="EJS2" s="1870"/>
      <c r="EJT2" s="1870"/>
      <c r="EJU2" s="1870"/>
      <c r="EJV2" s="1870"/>
      <c r="EJW2" s="1870"/>
      <c r="EJX2" s="1870"/>
      <c r="EJY2" s="1870"/>
      <c r="EJZ2" s="1870"/>
      <c r="EKA2" s="1870"/>
      <c r="EKB2" s="1870"/>
      <c r="EKC2" s="1870"/>
      <c r="EKD2" s="1870"/>
      <c r="EKE2" s="1870"/>
      <c r="EKF2" s="1870"/>
      <c r="EKG2" s="1870"/>
      <c r="EKH2" s="1870"/>
      <c r="EKI2" s="1870"/>
      <c r="EKJ2" s="1870"/>
      <c r="EKK2" s="1870"/>
      <c r="EKL2" s="1870"/>
      <c r="EKM2" s="1870"/>
      <c r="EKN2" s="1870"/>
      <c r="EKO2" s="1870"/>
      <c r="EKP2" s="1870"/>
      <c r="EKQ2" s="1870"/>
      <c r="EKR2" s="1870"/>
      <c r="EKS2" s="1870"/>
      <c r="EKT2" s="1870"/>
      <c r="EKU2" s="1870"/>
      <c r="EKV2" s="1870"/>
      <c r="EKW2" s="1870"/>
      <c r="EKX2" s="1870"/>
      <c r="EKY2" s="1870"/>
      <c r="EKZ2" s="1870"/>
      <c r="ELA2" s="1870"/>
      <c r="ELB2" s="1870"/>
      <c r="ELC2" s="1870"/>
      <c r="ELD2" s="1870"/>
      <c r="ELE2" s="1870"/>
      <c r="ELF2" s="1870"/>
      <c r="ELG2" s="1870"/>
      <c r="ELH2" s="1870"/>
      <c r="ELI2" s="1870"/>
      <c r="ELJ2" s="1870"/>
      <c r="ELK2" s="1870"/>
      <c r="ELL2" s="1870"/>
      <c r="ELM2" s="1870"/>
      <c r="ELN2" s="1870"/>
      <c r="ELO2" s="1870"/>
      <c r="ELP2" s="1870"/>
      <c r="ELQ2" s="1870"/>
      <c r="ELR2" s="1870"/>
      <c r="ELS2" s="1870"/>
      <c r="ELT2" s="1870"/>
      <c r="ELU2" s="1870"/>
      <c r="ELV2" s="1870"/>
      <c r="ELW2" s="1870"/>
      <c r="ELX2" s="1870"/>
      <c r="ELY2" s="1870"/>
      <c r="ELZ2" s="1870"/>
      <c r="EMA2" s="1870"/>
      <c r="EMB2" s="1870"/>
      <c r="EMC2" s="1870"/>
      <c r="EMD2" s="1870"/>
      <c r="EME2" s="1870"/>
      <c r="EMF2" s="1870"/>
      <c r="EMG2" s="1870"/>
      <c r="EMH2" s="1870"/>
      <c r="EMI2" s="1870"/>
      <c r="EMJ2" s="1870"/>
      <c r="EMK2" s="1870"/>
      <c r="EML2" s="1870"/>
      <c r="EMM2" s="1870"/>
      <c r="EMN2" s="1870"/>
      <c r="EMO2" s="1870"/>
      <c r="EMP2" s="1870"/>
      <c r="EMQ2" s="1870"/>
      <c r="EMR2" s="1870"/>
      <c r="EMS2" s="1870"/>
      <c r="EMT2" s="1870"/>
      <c r="EMU2" s="1870"/>
      <c r="EMV2" s="1870"/>
      <c r="EMW2" s="1870"/>
      <c r="EMX2" s="1870"/>
      <c r="EMY2" s="1870"/>
      <c r="EMZ2" s="1870"/>
      <c r="ENA2" s="1870"/>
      <c r="ENB2" s="1870"/>
      <c r="ENC2" s="1870"/>
      <c r="END2" s="1870"/>
      <c r="ENE2" s="1870"/>
      <c r="ENF2" s="1870"/>
      <c r="ENG2" s="1870"/>
      <c r="ENH2" s="1870"/>
      <c r="ENI2" s="1870"/>
      <c r="ENJ2" s="1870"/>
      <c r="ENK2" s="1870"/>
      <c r="ENL2" s="1870"/>
      <c r="ENM2" s="1870"/>
      <c r="ENN2" s="1870"/>
      <c r="ENO2" s="1870"/>
      <c r="ENP2" s="1870"/>
      <c r="ENQ2" s="1870"/>
      <c r="ENR2" s="1870"/>
      <c r="ENS2" s="1870"/>
      <c r="ENT2" s="1870"/>
      <c r="ENU2" s="1870"/>
      <c r="ENV2" s="1870"/>
      <c r="ENW2" s="1870"/>
      <c r="ENX2" s="1870"/>
      <c r="ENY2" s="1870"/>
      <c r="ENZ2" s="1870"/>
      <c r="EOA2" s="1870"/>
      <c r="EOB2" s="1870"/>
      <c r="EOC2" s="1870"/>
      <c r="EOD2" s="1870"/>
      <c r="EOE2" s="1870"/>
      <c r="EOF2" s="1870"/>
      <c r="EOG2" s="1870"/>
      <c r="EOH2" s="1870"/>
      <c r="EOI2" s="1870"/>
      <c r="EOJ2" s="1870"/>
      <c r="EOK2" s="1870"/>
      <c r="EOL2" s="1870"/>
      <c r="EOM2" s="1870"/>
      <c r="EON2" s="1870"/>
      <c r="EOO2" s="1870"/>
      <c r="EOP2" s="1870"/>
      <c r="EOQ2" s="1870"/>
      <c r="EOR2" s="1870"/>
      <c r="EOS2" s="1870"/>
      <c r="EOT2" s="1870"/>
      <c r="EOU2" s="1870"/>
      <c r="EOV2" s="1870"/>
      <c r="EOW2" s="1870"/>
      <c r="EOX2" s="1870"/>
      <c r="EOY2" s="1870"/>
      <c r="EOZ2" s="1870"/>
      <c r="EPA2" s="1870"/>
      <c r="EPB2" s="1870"/>
      <c r="EPC2" s="1870"/>
      <c r="EPD2" s="1870"/>
      <c r="EPE2" s="1870"/>
      <c r="EPF2" s="1870"/>
      <c r="EPG2" s="1870"/>
      <c r="EPH2" s="1870"/>
      <c r="EPI2" s="1870"/>
      <c r="EPJ2" s="1870"/>
      <c r="EPK2" s="1870"/>
      <c r="EPL2" s="1870"/>
      <c r="EPM2" s="1870"/>
      <c r="EPN2" s="1870"/>
      <c r="EPO2" s="1870"/>
      <c r="EPP2" s="1870"/>
      <c r="EPQ2" s="1870"/>
      <c r="EPR2" s="1870"/>
      <c r="EPS2" s="1870"/>
      <c r="EPT2" s="1870"/>
      <c r="EPU2" s="1870"/>
      <c r="EPV2" s="1870"/>
      <c r="EPW2" s="1870"/>
      <c r="EPX2" s="1870"/>
      <c r="EPY2" s="1870"/>
      <c r="EPZ2" s="1870"/>
      <c r="EQA2" s="1870"/>
      <c r="EQB2" s="1870"/>
      <c r="EQC2" s="1870"/>
      <c r="EQD2" s="1870"/>
      <c r="EQE2" s="1870"/>
      <c r="EQF2" s="1870"/>
      <c r="EQG2" s="1870"/>
      <c r="EQH2" s="1870"/>
      <c r="EQI2" s="1870"/>
      <c r="EQJ2" s="1870"/>
      <c r="EQK2" s="1870"/>
      <c r="EQL2" s="1870"/>
      <c r="EQM2" s="1870"/>
      <c r="EQN2" s="1870"/>
      <c r="EQO2" s="1870"/>
      <c r="EQP2" s="1870"/>
      <c r="EQQ2" s="1870"/>
      <c r="EQR2" s="1870"/>
      <c r="EQS2" s="1870"/>
      <c r="EQT2" s="1870"/>
      <c r="EQU2" s="1870"/>
      <c r="EQV2" s="1870"/>
      <c r="EQW2" s="1870"/>
      <c r="EQX2" s="1870"/>
      <c r="EQY2" s="1870"/>
      <c r="EQZ2" s="1870"/>
      <c r="ERA2" s="1870"/>
      <c r="ERB2" s="1870"/>
      <c r="ERC2" s="1870"/>
      <c r="ERD2" s="1870"/>
      <c r="ERE2" s="1870"/>
      <c r="ERF2" s="1870"/>
      <c r="ERG2" s="1870"/>
      <c r="ERH2" s="1870"/>
      <c r="ERI2" s="1870"/>
      <c r="ERJ2" s="1870"/>
      <c r="ERK2" s="1870"/>
      <c r="ERL2" s="1870"/>
      <c r="ERM2" s="1870"/>
      <c r="ERN2" s="1870"/>
      <c r="ERO2" s="1870"/>
      <c r="ERP2" s="1870"/>
      <c r="ERQ2" s="1870"/>
      <c r="ERR2" s="1870"/>
      <c r="ERS2" s="1870"/>
      <c r="ERT2" s="1870"/>
      <c r="ERU2" s="1870"/>
      <c r="ERV2" s="1870"/>
      <c r="ERW2" s="1870"/>
      <c r="ERX2" s="1870"/>
      <c r="ERY2" s="1870"/>
      <c r="ERZ2" s="1870"/>
      <c r="ESA2" s="1870"/>
      <c r="ESB2" s="1870"/>
      <c r="ESC2" s="1870"/>
      <c r="ESD2" s="1870"/>
      <c r="ESE2" s="1870"/>
      <c r="ESF2" s="1870"/>
      <c r="ESG2" s="1870"/>
      <c r="ESH2" s="1870"/>
      <c r="ESI2" s="1870"/>
      <c r="ESJ2" s="1870"/>
      <c r="ESK2" s="1870"/>
      <c r="ESL2" s="1870"/>
      <c r="ESM2" s="1870"/>
      <c r="ESN2" s="1870"/>
      <c r="ESO2" s="1870"/>
      <c r="ESP2" s="1870"/>
      <c r="ESQ2" s="1870"/>
      <c r="ESR2" s="1870"/>
      <c r="ESS2" s="1870"/>
      <c r="EST2" s="1870"/>
      <c r="ESU2" s="1870"/>
      <c r="ESV2" s="1870"/>
      <c r="ESW2" s="1870"/>
      <c r="ESX2" s="1870"/>
      <c r="ESY2" s="1870"/>
      <c r="ESZ2" s="1870"/>
      <c r="ETA2" s="1870"/>
      <c r="ETB2" s="1870"/>
      <c r="ETC2" s="1870"/>
      <c r="ETD2" s="1870"/>
      <c r="ETE2" s="1870"/>
      <c r="ETF2" s="1870"/>
      <c r="ETG2" s="1870"/>
      <c r="ETH2" s="1870"/>
      <c r="ETI2" s="1870"/>
      <c r="ETJ2" s="1870"/>
      <c r="ETK2" s="1870"/>
      <c r="ETL2" s="1870"/>
      <c r="ETM2" s="1870"/>
      <c r="ETN2" s="1870"/>
      <c r="ETO2" s="1870"/>
      <c r="ETP2" s="1870"/>
      <c r="ETQ2" s="1870"/>
      <c r="ETR2" s="1870"/>
      <c r="ETS2" s="1870"/>
      <c r="ETT2" s="1870"/>
      <c r="ETU2" s="1870"/>
      <c r="ETV2" s="1870"/>
      <c r="ETW2" s="1870"/>
      <c r="ETX2" s="1870"/>
      <c r="ETY2" s="1870"/>
      <c r="ETZ2" s="1870"/>
      <c r="EUA2" s="1870"/>
      <c r="EUB2" s="1870"/>
      <c r="EUC2" s="1870"/>
      <c r="EUD2" s="1870"/>
      <c r="EUE2" s="1870"/>
      <c r="EUF2" s="1870"/>
      <c r="EUG2" s="1870"/>
      <c r="EUH2" s="1870"/>
      <c r="EUI2" s="1870"/>
      <c r="EUJ2" s="1870"/>
      <c r="EUK2" s="1870"/>
      <c r="EUL2" s="1870"/>
      <c r="EUM2" s="1870"/>
      <c r="EUN2" s="1870"/>
      <c r="EUO2" s="1870"/>
      <c r="EUP2" s="1870"/>
      <c r="EUQ2" s="1870"/>
      <c r="EUR2" s="1870"/>
      <c r="EUS2" s="1870"/>
      <c r="EUT2" s="1870"/>
      <c r="EUU2" s="1870"/>
      <c r="EUV2" s="1870"/>
      <c r="EUW2" s="1870"/>
      <c r="EUX2" s="1870"/>
      <c r="EUY2" s="1870"/>
      <c r="EUZ2" s="1870"/>
      <c r="EVA2" s="1870"/>
      <c r="EVB2" s="1870"/>
      <c r="EVC2" s="1870"/>
      <c r="EVD2" s="1870"/>
      <c r="EVE2" s="1870"/>
      <c r="EVF2" s="1870"/>
      <c r="EVG2" s="1870"/>
      <c r="EVH2" s="1870"/>
      <c r="EVI2" s="1870"/>
      <c r="EVJ2" s="1870"/>
      <c r="EVK2" s="1870"/>
      <c r="EVL2" s="1870"/>
      <c r="EVM2" s="1870"/>
      <c r="EVN2" s="1870"/>
      <c r="EVO2" s="1870"/>
      <c r="EVP2" s="1870"/>
      <c r="EVQ2" s="1870"/>
      <c r="EVR2" s="1870"/>
      <c r="EVS2" s="1870"/>
      <c r="EVT2" s="1870"/>
      <c r="EVU2" s="1870"/>
      <c r="EVV2" s="1870"/>
      <c r="EVW2" s="1870"/>
      <c r="EVX2" s="1870"/>
      <c r="EVY2" s="1870"/>
      <c r="EVZ2" s="1870"/>
      <c r="EWA2" s="1870"/>
      <c r="EWB2" s="1870"/>
      <c r="EWC2" s="1870"/>
      <c r="EWD2" s="1870"/>
      <c r="EWE2" s="1870"/>
      <c r="EWF2" s="1870"/>
      <c r="EWG2" s="1870"/>
      <c r="EWH2" s="1870"/>
      <c r="EWI2" s="1870"/>
      <c r="EWJ2" s="1870"/>
      <c r="EWK2" s="1870"/>
      <c r="EWL2" s="1870"/>
      <c r="EWM2" s="1870"/>
      <c r="EWN2" s="1870"/>
      <c r="EWO2" s="1870"/>
      <c r="EWP2" s="1870"/>
      <c r="EWQ2" s="1870"/>
      <c r="EWR2" s="1870"/>
      <c r="EWS2" s="1870"/>
      <c r="EWT2" s="1870"/>
      <c r="EWU2" s="1870"/>
      <c r="EWV2" s="1870"/>
      <c r="EWW2" s="1870"/>
      <c r="EWX2" s="1870"/>
      <c r="EWY2" s="1870"/>
      <c r="EWZ2" s="1870"/>
      <c r="EXA2" s="1870"/>
      <c r="EXB2" s="1870"/>
      <c r="EXC2" s="1870"/>
      <c r="EXD2" s="1870"/>
      <c r="EXE2" s="1870"/>
      <c r="EXF2" s="1870"/>
      <c r="EXG2" s="1870"/>
      <c r="EXH2" s="1870"/>
      <c r="EXI2" s="1870"/>
      <c r="EXJ2" s="1870"/>
      <c r="EXK2" s="1870"/>
      <c r="EXL2" s="1870"/>
      <c r="EXM2" s="1870"/>
      <c r="EXN2" s="1870"/>
      <c r="EXO2" s="1870"/>
      <c r="EXP2" s="1870"/>
      <c r="EXQ2" s="1870"/>
      <c r="EXR2" s="1870"/>
      <c r="EXS2" s="1870"/>
      <c r="EXT2" s="1870"/>
      <c r="EXU2" s="1870"/>
      <c r="EXV2" s="1870"/>
      <c r="EXW2" s="1870"/>
      <c r="EXX2" s="1870"/>
      <c r="EXY2" s="1870"/>
      <c r="EXZ2" s="1870"/>
      <c r="EYA2" s="1870"/>
      <c r="EYB2" s="1870"/>
      <c r="EYC2" s="1870"/>
      <c r="EYD2" s="1870"/>
      <c r="EYE2" s="1870"/>
      <c r="EYF2" s="1870"/>
      <c r="EYG2" s="1870"/>
      <c r="EYH2" s="1870"/>
      <c r="EYI2" s="1870"/>
      <c r="EYJ2" s="1870"/>
      <c r="EYK2" s="1870"/>
      <c r="EYL2" s="1870"/>
      <c r="EYM2" s="1870"/>
      <c r="EYN2" s="1870"/>
      <c r="EYO2" s="1870"/>
      <c r="EYP2" s="1870"/>
      <c r="EYQ2" s="1870"/>
      <c r="EYR2" s="1870"/>
      <c r="EYS2" s="1870"/>
      <c r="EYT2" s="1870"/>
      <c r="EYU2" s="1870"/>
      <c r="EYV2" s="1870"/>
      <c r="EYW2" s="1870"/>
      <c r="EYX2" s="1870"/>
      <c r="EYY2" s="1870"/>
      <c r="EYZ2" s="1870"/>
      <c r="EZA2" s="1870"/>
      <c r="EZB2" s="1870"/>
      <c r="EZC2" s="1870"/>
      <c r="EZD2" s="1870"/>
      <c r="EZE2" s="1870"/>
      <c r="EZF2" s="1870"/>
      <c r="EZG2" s="1870"/>
      <c r="EZH2" s="1870"/>
      <c r="EZI2" s="1870"/>
      <c r="EZJ2" s="1870"/>
      <c r="EZK2" s="1870"/>
      <c r="EZL2" s="1870"/>
      <c r="EZM2" s="1870"/>
      <c r="EZN2" s="1870"/>
      <c r="EZO2" s="1870"/>
      <c r="EZP2" s="1870"/>
      <c r="EZQ2" s="1870"/>
      <c r="EZR2" s="1870"/>
      <c r="EZS2" s="1870"/>
      <c r="EZT2" s="1870"/>
      <c r="EZU2" s="1870"/>
      <c r="EZV2" s="1870"/>
      <c r="EZW2" s="1870"/>
      <c r="EZX2" s="1870"/>
      <c r="EZY2" s="1870"/>
      <c r="EZZ2" s="1870"/>
      <c r="FAA2" s="1870"/>
      <c r="FAB2" s="1870"/>
      <c r="FAC2" s="1870"/>
      <c r="FAD2" s="1870"/>
      <c r="FAE2" s="1870"/>
      <c r="FAF2" s="1870"/>
      <c r="FAG2" s="1870"/>
      <c r="FAH2" s="1870"/>
      <c r="FAI2" s="1870"/>
      <c r="FAJ2" s="1870"/>
      <c r="FAK2" s="1870"/>
      <c r="FAL2" s="1870"/>
      <c r="FAM2" s="1870"/>
      <c r="FAN2" s="1870"/>
      <c r="FAO2" s="1870"/>
      <c r="FAP2" s="1870"/>
      <c r="FAQ2" s="1870"/>
      <c r="FAR2" s="1870"/>
      <c r="FAS2" s="1870"/>
      <c r="FAT2" s="1870"/>
      <c r="FAU2" s="1870"/>
      <c r="FAV2" s="1870"/>
      <c r="FAW2" s="1870"/>
      <c r="FAX2" s="1870"/>
      <c r="FAY2" s="1870"/>
      <c r="FAZ2" s="1870"/>
      <c r="FBA2" s="1870"/>
      <c r="FBB2" s="1870"/>
      <c r="FBC2" s="1870"/>
      <c r="FBD2" s="1870"/>
      <c r="FBE2" s="1870"/>
      <c r="FBF2" s="1870"/>
      <c r="FBG2" s="1870"/>
      <c r="FBH2" s="1870"/>
      <c r="FBI2" s="1870"/>
      <c r="FBJ2" s="1870"/>
      <c r="FBK2" s="1870"/>
      <c r="FBL2" s="1870"/>
      <c r="FBM2" s="1870"/>
      <c r="FBN2" s="1870"/>
      <c r="FBO2" s="1870"/>
      <c r="FBP2" s="1870"/>
      <c r="FBQ2" s="1870"/>
      <c r="FBR2" s="1870"/>
      <c r="FBS2" s="1870"/>
      <c r="FBT2" s="1870"/>
      <c r="FBU2" s="1870"/>
      <c r="FBV2" s="1870"/>
      <c r="FBW2" s="1870"/>
      <c r="FBX2" s="1870"/>
      <c r="FBY2" s="1870"/>
      <c r="FBZ2" s="1870"/>
      <c r="FCA2" s="1870"/>
      <c r="FCB2" s="1870"/>
      <c r="FCC2" s="1870"/>
      <c r="FCD2" s="1870"/>
      <c r="FCE2" s="1870"/>
      <c r="FCF2" s="1870"/>
      <c r="FCG2" s="1870"/>
      <c r="FCH2" s="1870"/>
      <c r="FCI2" s="1870"/>
      <c r="FCJ2" s="1870"/>
      <c r="FCK2" s="1870"/>
      <c r="FCL2" s="1870"/>
      <c r="FCM2" s="1870"/>
      <c r="FCN2" s="1870"/>
      <c r="FCO2" s="1870"/>
      <c r="FCP2" s="1870"/>
      <c r="FCQ2" s="1870"/>
      <c r="FCR2" s="1870"/>
      <c r="FCS2" s="1870"/>
      <c r="FCT2" s="1870"/>
      <c r="FCU2" s="1870"/>
      <c r="FCV2" s="1870"/>
      <c r="FCW2" s="1870"/>
      <c r="FCX2" s="1870"/>
      <c r="FCY2" s="1870"/>
      <c r="FCZ2" s="1870"/>
      <c r="FDA2" s="1870"/>
      <c r="FDB2" s="1870"/>
      <c r="FDC2" s="1870"/>
      <c r="FDD2" s="1870"/>
      <c r="FDE2" s="1870"/>
      <c r="FDF2" s="1870"/>
      <c r="FDG2" s="1870"/>
      <c r="FDH2" s="1870"/>
      <c r="FDI2" s="1870"/>
      <c r="FDJ2" s="1870"/>
      <c r="FDK2" s="1870"/>
      <c r="FDL2" s="1870"/>
      <c r="FDM2" s="1870"/>
      <c r="FDN2" s="1870"/>
      <c r="FDO2" s="1870"/>
      <c r="FDP2" s="1870"/>
      <c r="FDQ2" s="1870"/>
      <c r="FDR2" s="1870"/>
      <c r="FDS2" s="1870"/>
      <c r="FDT2" s="1870"/>
      <c r="FDU2" s="1870"/>
      <c r="FDV2" s="1870"/>
      <c r="FDW2" s="1870"/>
      <c r="FDX2" s="1870"/>
      <c r="FDY2" s="1870"/>
      <c r="FDZ2" s="1870"/>
      <c r="FEA2" s="1870"/>
      <c r="FEB2" s="1870"/>
      <c r="FEC2" s="1870"/>
      <c r="FED2" s="1870"/>
      <c r="FEE2" s="1870"/>
      <c r="FEF2" s="1870"/>
      <c r="FEG2" s="1870"/>
      <c r="FEH2" s="1870"/>
      <c r="FEI2" s="1870"/>
      <c r="FEJ2" s="1870"/>
      <c r="FEK2" s="1870"/>
      <c r="FEL2" s="1870"/>
      <c r="FEM2" s="1870"/>
      <c r="FEN2" s="1870"/>
      <c r="FEO2" s="1870"/>
      <c r="FEP2" s="1870"/>
      <c r="FEQ2" s="1870"/>
      <c r="FER2" s="1870"/>
      <c r="FES2" s="1870"/>
      <c r="FET2" s="1870"/>
      <c r="FEU2" s="1870"/>
      <c r="FEV2" s="1870"/>
      <c r="FEW2" s="1870"/>
      <c r="FEX2" s="1870"/>
      <c r="FEY2" s="1870"/>
      <c r="FEZ2" s="1870"/>
      <c r="FFA2" s="1870"/>
      <c r="FFB2" s="1870"/>
      <c r="FFC2" s="1870"/>
      <c r="FFD2" s="1870"/>
      <c r="FFE2" s="1870"/>
      <c r="FFF2" s="1870"/>
      <c r="FFG2" s="1870"/>
      <c r="FFH2" s="1870"/>
      <c r="FFI2" s="1870"/>
      <c r="FFJ2" s="1870"/>
      <c r="FFK2" s="1870"/>
      <c r="FFL2" s="1870"/>
      <c r="FFM2" s="1870"/>
      <c r="FFN2" s="1870"/>
      <c r="FFO2" s="1870"/>
      <c r="FFP2" s="1870"/>
      <c r="FFQ2" s="1870"/>
      <c r="FFR2" s="1870"/>
      <c r="FFS2" s="1870"/>
      <c r="FFT2" s="1870"/>
      <c r="FFU2" s="1870"/>
      <c r="FFV2" s="1870"/>
      <c r="FFW2" s="1870"/>
      <c r="FFX2" s="1870"/>
      <c r="FFY2" s="1870"/>
      <c r="FFZ2" s="1870"/>
      <c r="FGA2" s="1870"/>
      <c r="FGB2" s="1870"/>
      <c r="FGC2" s="1870"/>
      <c r="FGD2" s="1870"/>
      <c r="FGE2" s="1870"/>
      <c r="FGF2" s="1870"/>
      <c r="FGG2" s="1870"/>
      <c r="FGH2" s="1870"/>
      <c r="FGI2" s="1870"/>
      <c r="FGJ2" s="1870"/>
      <c r="FGK2" s="1870"/>
      <c r="FGL2" s="1870"/>
      <c r="FGM2" s="1870"/>
      <c r="FGN2" s="1870"/>
      <c r="FGO2" s="1870"/>
      <c r="FGP2" s="1870"/>
      <c r="FGQ2" s="1870"/>
      <c r="FGR2" s="1870"/>
      <c r="FGS2" s="1870"/>
      <c r="FGT2" s="1870"/>
      <c r="FGU2" s="1870"/>
      <c r="FGV2" s="1870"/>
      <c r="FGW2" s="1870"/>
      <c r="FGX2" s="1870"/>
      <c r="FGY2" s="1870"/>
      <c r="FGZ2" s="1870"/>
      <c r="FHA2" s="1870"/>
      <c r="FHB2" s="1870"/>
      <c r="FHC2" s="1870"/>
      <c r="FHD2" s="1870"/>
      <c r="FHE2" s="1870"/>
      <c r="FHF2" s="1870"/>
      <c r="FHG2" s="1870"/>
      <c r="FHH2" s="1870"/>
      <c r="FHI2" s="1870"/>
      <c r="FHJ2" s="1870"/>
      <c r="FHK2" s="1870"/>
      <c r="FHL2" s="1870"/>
      <c r="FHM2" s="1870"/>
      <c r="FHN2" s="1870"/>
      <c r="FHO2" s="1870"/>
      <c r="FHP2" s="1870"/>
      <c r="FHQ2" s="1870"/>
      <c r="FHR2" s="1870"/>
      <c r="FHS2" s="1870"/>
      <c r="FHT2" s="1870"/>
      <c r="FHU2" s="1870"/>
      <c r="FHV2" s="1870"/>
      <c r="FHW2" s="1870"/>
      <c r="FHX2" s="1870"/>
      <c r="FHY2" s="1870"/>
      <c r="FHZ2" s="1870"/>
      <c r="FIA2" s="1870"/>
      <c r="FIB2" s="1870"/>
      <c r="FIC2" s="1870"/>
      <c r="FID2" s="1870"/>
      <c r="FIE2" s="1870"/>
      <c r="FIF2" s="1870"/>
      <c r="FIG2" s="1870"/>
      <c r="FIH2" s="1870"/>
      <c r="FII2" s="1870"/>
      <c r="FIJ2" s="1870"/>
      <c r="FIK2" s="1870"/>
      <c r="FIL2" s="1870"/>
      <c r="FIM2" s="1870"/>
      <c r="FIN2" s="1870"/>
      <c r="FIO2" s="1870"/>
      <c r="FIP2" s="1870"/>
      <c r="FIQ2" s="1870"/>
      <c r="FIR2" s="1870"/>
      <c r="FIS2" s="1870"/>
      <c r="FIT2" s="1870"/>
      <c r="FIU2" s="1870"/>
      <c r="FIV2" s="1870"/>
      <c r="FIW2" s="1870"/>
      <c r="FIX2" s="1870"/>
      <c r="FIY2" s="1870"/>
      <c r="FIZ2" s="1870"/>
      <c r="FJA2" s="1870"/>
      <c r="FJB2" s="1870"/>
      <c r="FJC2" s="1870"/>
      <c r="FJD2" s="1870"/>
      <c r="FJE2" s="1870"/>
      <c r="FJF2" s="1870"/>
      <c r="FJG2" s="1870"/>
      <c r="FJH2" s="1870"/>
      <c r="FJI2" s="1870"/>
      <c r="FJJ2" s="1870"/>
      <c r="FJK2" s="1870"/>
      <c r="FJL2" s="1870"/>
      <c r="FJM2" s="1870"/>
      <c r="FJN2" s="1870"/>
      <c r="FJO2" s="1870"/>
      <c r="FJP2" s="1870"/>
      <c r="FJQ2" s="1870"/>
      <c r="FJR2" s="1870"/>
      <c r="FJS2" s="1870"/>
      <c r="FJT2" s="1870"/>
      <c r="FJU2" s="1870"/>
      <c r="FJV2" s="1870"/>
      <c r="FJW2" s="1870"/>
      <c r="FJX2" s="1870"/>
      <c r="FJY2" s="1870"/>
      <c r="FJZ2" s="1870"/>
      <c r="FKA2" s="1870"/>
      <c r="FKB2" s="1870"/>
      <c r="FKC2" s="1870"/>
      <c r="FKD2" s="1870"/>
      <c r="FKE2" s="1870"/>
      <c r="FKF2" s="1870"/>
      <c r="FKG2" s="1870"/>
      <c r="FKH2" s="1870"/>
      <c r="FKI2" s="1870"/>
      <c r="FKJ2" s="1870"/>
      <c r="FKK2" s="1870"/>
      <c r="FKL2" s="1870"/>
      <c r="FKM2" s="1870"/>
      <c r="FKN2" s="1870"/>
      <c r="FKO2" s="1870"/>
      <c r="FKP2" s="1870"/>
      <c r="FKQ2" s="1870"/>
      <c r="FKR2" s="1870"/>
      <c r="FKS2" s="1870"/>
      <c r="FKT2" s="1870"/>
      <c r="FKU2" s="1870"/>
      <c r="FKV2" s="1870"/>
      <c r="FKW2" s="1870"/>
      <c r="FKX2" s="1870"/>
      <c r="FKY2" s="1870"/>
      <c r="FKZ2" s="1870"/>
      <c r="FLA2" s="1870"/>
      <c r="FLB2" s="1870"/>
      <c r="FLC2" s="1870"/>
      <c r="FLD2" s="1870"/>
      <c r="FLE2" s="1870"/>
      <c r="FLF2" s="1870"/>
      <c r="FLG2" s="1870"/>
      <c r="FLH2" s="1870"/>
      <c r="FLI2" s="1870"/>
      <c r="FLJ2" s="1870"/>
      <c r="FLK2" s="1870"/>
      <c r="FLL2" s="1870"/>
      <c r="FLM2" s="1870"/>
      <c r="FLN2" s="1870"/>
      <c r="FLO2" s="1870"/>
      <c r="FLP2" s="1870"/>
      <c r="FLQ2" s="1870"/>
      <c r="FLR2" s="1870"/>
      <c r="FLS2" s="1870"/>
      <c r="FLT2" s="1870"/>
      <c r="FLU2" s="1870"/>
      <c r="FLV2" s="1870"/>
      <c r="FLW2" s="1870"/>
      <c r="FLX2" s="1870"/>
      <c r="FLY2" s="1870"/>
      <c r="FLZ2" s="1870"/>
      <c r="FMA2" s="1870"/>
      <c r="FMB2" s="1870"/>
      <c r="FMC2" s="1870"/>
      <c r="FMD2" s="1870"/>
      <c r="FME2" s="1870"/>
      <c r="FMF2" s="1870"/>
      <c r="FMG2" s="1870"/>
      <c r="FMH2" s="1870"/>
      <c r="FMI2" s="1870"/>
      <c r="FMJ2" s="1870"/>
      <c r="FMK2" s="1870"/>
      <c r="FML2" s="1870"/>
      <c r="FMM2" s="1870"/>
      <c r="FMN2" s="1870"/>
      <c r="FMO2" s="1870"/>
      <c r="FMP2" s="1870"/>
      <c r="FMQ2" s="1870"/>
      <c r="FMR2" s="1870"/>
      <c r="FMS2" s="1870"/>
      <c r="FMT2" s="1870"/>
      <c r="FMU2" s="1870"/>
      <c r="FMV2" s="1870"/>
      <c r="FMW2" s="1870"/>
      <c r="FMX2" s="1870"/>
      <c r="FMY2" s="1870"/>
      <c r="FMZ2" s="1870"/>
      <c r="FNA2" s="1870"/>
      <c r="FNB2" s="1870"/>
      <c r="FNC2" s="1870"/>
      <c r="FND2" s="1870"/>
      <c r="FNE2" s="1870"/>
      <c r="FNF2" s="1870"/>
      <c r="FNG2" s="1870"/>
      <c r="FNH2" s="1870"/>
      <c r="FNI2" s="1870"/>
      <c r="FNJ2" s="1870"/>
      <c r="FNK2" s="1870"/>
      <c r="FNL2" s="1870"/>
      <c r="FNM2" s="1870"/>
      <c r="FNN2" s="1870"/>
      <c r="FNO2" s="1870"/>
      <c r="FNP2" s="1870"/>
      <c r="FNQ2" s="1870"/>
      <c r="FNR2" s="1870"/>
      <c r="FNS2" s="1870"/>
      <c r="FNT2" s="1870"/>
      <c r="FNU2" s="1870"/>
      <c r="FNV2" s="1870"/>
      <c r="FNW2" s="1870"/>
      <c r="FNX2" s="1870"/>
      <c r="FNY2" s="1870"/>
      <c r="FNZ2" s="1870"/>
      <c r="FOA2" s="1870"/>
      <c r="FOB2" s="1870"/>
      <c r="FOC2" s="1870"/>
      <c r="FOD2" s="1870"/>
      <c r="FOE2" s="1870"/>
      <c r="FOF2" s="1870"/>
      <c r="FOG2" s="1870"/>
      <c r="FOH2" s="1870"/>
      <c r="FOI2" s="1870"/>
      <c r="FOJ2" s="1870"/>
      <c r="FOK2" s="1870"/>
      <c r="FOL2" s="1870"/>
      <c r="FOM2" s="1870"/>
      <c r="FON2" s="1870"/>
      <c r="FOO2" s="1870"/>
      <c r="FOP2" s="1870"/>
      <c r="FOQ2" s="1870"/>
      <c r="FOR2" s="1870"/>
      <c r="FOS2" s="1870"/>
      <c r="FOT2" s="1870"/>
      <c r="FOU2" s="1870"/>
      <c r="FOV2" s="1870"/>
      <c r="FOW2" s="1870"/>
      <c r="FOX2" s="1870"/>
      <c r="FOY2" s="1870"/>
      <c r="FOZ2" s="1870"/>
      <c r="FPA2" s="1870"/>
      <c r="FPB2" s="1870"/>
      <c r="FPC2" s="1870"/>
      <c r="FPD2" s="1870"/>
      <c r="FPE2" s="1870"/>
      <c r="FPF2" s="1870"/>
      <c r="FPG2" s="1870"/>
      <c r="FPH2" s="1870"/>
      <c r="FPI2" s="1870"/>
      <c r="FPJ2" s="1870"/>
      <c r="FPK2" s="1870"/>
      <c r="FPL2" s="1870"/>
      <c r="FPM2" s="1870"/>
      <c r="FPN2" s="1870"/>
      <c r="FPO2" s="1870"/>
      <c r="FPP2" s="1870"/>
      <c r="FPQ2" s="1870"/>
      <c r="FPR2" s="1870"/>
      <c r="FPS2" s="1870"/>
      <c r="FPT2" s="1870"/>
      <c r="FPU2" s="1870"/>
      <c r="FPV2" s="1870"/>
      <c r="FPW2" s="1870"/>
      <c r="FPX2" s="1870"/>
      <c r="FPY2" s="1870"/>
      <c r="FPZ2" s="1870"/>
      <c r="FQA2" s="1870"/>
      <c r="FQB2" s="1870"/>
      <c r="FQC2" s="1870"/>
      <c r="FQD2" s="1870"/>
      <c r="FQE2" s="1870"/>
      <c r="FQF2" s="1870"/>
      <c r="FQG2" s="1870"/>
      <c r="FQH2" s="1870"/>
      <c r="FQI2" s="1870"/>
      <c r="FQJ2" s="1870"/>
      <c r="FQK2" s="1870"/>
      <c r="FQL2" s="1870"/>
      <c r="FQM2" s="1870"/>
      <c r="FQN2" s="1870"/>
      <c r="FQO2" s="1870"/>
      <c r="FQP2" s="1870"/>
      <c r="FQQ2" s="1870"/>
      <c r="FQR2" s="1870"/>
      <c r="FQS2" s="1870"/>
      <c r="FQT2" s="1870"/>
      <c r="FQU2" s="1870"/>
      <c r="FQV2" s="1870"/>
      <c r="FQW2" s="1870"/>
      <c r="FQX2" s="1870"/>
      <c r="FQY2" s="1870"/>
      <c r="FQZ2" s="1870"/>
      <c r="FRA2" s="1870"/>
      <c r="FRB2" s="1870"/>
      <c r="FRC2" s="1870"/>
      <c r="FRD2" s="1870"/>
      <c r="FRE2" s="1870"/>
      <c r="FRF2" s="1870"/>
      <c r="FRG2" s="1870"/>
      <c r="FRH2" s="1870"/>
      <c r="FRI2" s="1870"/>
      <c r="FRJ2" s="1870"/>
      <c r="FRK2" s="1870"/>
      <c r="FRL2" s="1870"/>
      <c r="FRM2" s="1870"/>
      <c r="FRN2" s="1870"/>
      <c r="FRO2" s="1870"/>
      <c r="FRP2" s="1870"/>
      <c r="FRQ2" s="1870"/>
      <c r="FRR2" s="1870"/>
      <c r="FRS2" s="1870"/>
      <c r="FRT2" s="1870"/>
      <c r="FRU2" s="1870"/>
      <c r="FRV2" s="1870"/>
      <c r="FRW2" s="1870"/>
      <c r="FRX2" s="1870"/>
      <c r="FRY2" s="1870"/>
      <c r="FRZ2" s="1870"/>
      <c r="FSA2" s="1870"/>
      <c r="FSB2" s="1870"/>
      <c r="FSC2" s="1870"/>
      <c r="FSD2" s="1870"/>
      <c r="FSE2" s="1870"/>
      <c r="FSF2" s="1870"/>
      <c r="FSG2" s="1870"/>
      <c r="FSH2" s="1870"/>
      <c r="FSI2" s="1870"/>
      <c r="FSJ2" s="1870"/>
      <c r="FSK2" s="1870"/>
      <c r="FSL2" s="1870"/>
      <c r="FSM2" s="1870"/>
      <c r="FSN2" s="1870"/>
      <c r="FSO2" s="1870"/>
      <c r="FSP2" s="1870"/>
      <c r="FSQ2" s="1870"/>
      <c r="FSR2" s="1870"/>
      <c r="FSS2" s="1870"/>
      <c r="FST2" s="1870"/>
      <c r="FSU2" s="1870"/>
      <c r="FSV2" s="1870"/>
      <c r="FSW2" s="1870"/>
      <c r="FSX2" s="1870"/>
      <c r="FSY2" s="1870"/>
      <c r="FSZ2" s="1870"/>
      <c r="FTA2" s="1870"/>
      <c r="FTB2" s="1870"/>
      <c r="FTC2" s="1870"/>
      <c r="FTD2" s="1870"/>
      <c r="FTE2" s="1870"/>
      <c r="FTF2" s="1870"/>
      <c r="FTG2" s="1870"/>
      <c r="FTH2" s="1870"/>
      <c r="FTI2" s="1870"/>
      <c r="FTJ2" s="1870"/>
      <c r="FTK2" s="1870"/>
      <c r="FTL2" s="1870"/>
      <c r="FTM2" s="1870"/>
      <c r="FTN2" s="1870"/>
      <c r="FTO2" s="1870"/>
      <c r="FTP2" s="1870"/>
      <c r="FTQ2" s="1870"/>
      <c r="FTR2" s="1870"/>
      <c r="FTS2" s="1870"/>
      <c r="FTT2" s="1870"/>
      <c r="FTU2" s="1870"/>
      <c r="FTV2" s="1870"/>
      <c r="FTW2" s="1870"/>
      <c r="FTX2" s="1870"/>
      <c r="FTY2" s="1870"/>
      <c r="FTZ2" s="1870"/>
      <c r="FUA2" s="1870"/>
      <c r="FUB2" s="1870"/>
      <c r="FUC2" s="1870"/>
      <c r="FUD2" s="1870"/>
      <c r="FUE2" s="1870"/>
      <c r="FUF2" s="1870"/>
      <c r="FUG2" s="1870"/>
      <c r="FUH2" s="1870"/>
      <c r="FUI2" s="1870"/>
      <c r="FUJ2" s="1870"/>
      <c r="FUK2" s="1870"/>
      <c r="FUL2" s="1870"/>
      <c r="FUM2" s="1870"/>
      <c r="FUN2" s="1870"/>
      <c r="FUO2" s="1870"/>
      <c r="FUP2" s="1870"/>
      <c r="FUQ2" s="1870"/>
      <c r="FUR2" s="1870"/>
      <c r="FUS2" s="1870"/>
      <c r="FUT2" s="1870"/>
      <c r="FUU2" s="1870"/>
      <c r="FUV2" s="1870"/>
      <c r="FUW2" s="1870"/>
      <c r="FUX2" s="1870"/>
      <c r="FUY2" s="1870"/>
      <c r="FUZ2" s="1870"/>
      <c r="FVA2" s="1870"/>
      <c r="FVB2" s="1870"/>
      <c r="FVC2" s="1870"/>
      <c r="FVD2" s="1870"/>
      <c r="FVE2" s="1870"/>
      <c r="FVF2" s="1870"/>
      <c r="FVG2" s="1870"/>
      <c r="FVH2" s="1870"/>
      <c r="FVI2" s="1870"/>
      <c r="FVJ2" s="1870"/>
      <c r="FVK2" s="1870"/>
      <c r="FVL2" s="1870"/>
      <c r="FVM2" s="1870"/>
      <c r="FVN2" s="1870"/>
      <c r="FVO2" s="1870"/>
      <c r="FVP2" s="1870"/>
      <c r="FVQ2" s="1870"/>
      <c r="FVR2" s="1870"/>
      <c r="FVS2" s="1870"/>
      <c r="FVT2" s="1870"/>
      <c r="FVU2" s="1870"/>
      <c r="FVV2" s="1870"/>
      <c r="FVW2" s="1870"/>
      <c r="FVX2" s="1870"/>
      <c r="FVY2" s="1870"/>
      <c r="FVZ2" s="1870"/>
      <c r="FWA2" s="1870"/>
      <c r="FWB2" s="1870"/>
      <c r="FWC2" s="1870"/>
      <c r="FWD2" s="1870"/>
      <c r="FWE2" s="1870"/>
      <c r="FWF2" s="1870"/>
      <c r="FWG2" s="1870"/>
      <c r="FWH2" s="1870"/>
      <c r="FWI2" s="1870"/>
      <c r="FWJ2" s="1870"/>
      <c r="FWK2" s="1870"/>
      <c r="FWL2" s="1870"/>
      <c r="FWM2" s="1870"/>
      <c r="FWN2" s="1870"/>
      <c r="FWO2" s="1870"/>
      <c r="FWP2" s="1870"/>
      <c r="FWQ2" s="1870"/>
      <c r="FWR2" s="1870"/>
      <c r="FWS2" s="1870"/>
      <c r="FWT2" s="1870"/>
      <c r="FWU2" s="1870"/>
      <c r="FWV2" s="1870"/>
      <c r="FWW2" s="1870"/>
      <c r="FWX2" s="1870"/>
      <c r="FWY2" s="1870"/>
      <c r="FWZ2" s="1870"/>
      <c r="FXA2" s="1870"/>
      <c r="FXB2" s="1870"/>
      <c r="FXC2" s="1870"/>
      <c r="FXD2" s="1870"/>
      <c r="FXE2" s="1870"/>
      <c r="FXF2" s="1870"/>
      <c r="FXG2" s="1870"/>
      <c r="FXH2" s="1870"/>
      <c r="FXI2" s="1870"/>
      <c r="FXJ2" s="1870"/>
      <c r="FXK2" s="1870"/>
      <c r="FXL2" s="1870"/>
      <c r="FXM2" s="1870"/>
      <c r="FXN2" s="1870"/>
      <c r="FXO2" s="1870"/>
      <c r="FXP2" s="1870"/>
      <c r="FXQ2" s="1870"/>
      <c r="FXR2" s="1870"/>
      <c r="FXS2" s="1870"/>
      <c r="FXT2" s="1870"/>
      <c r="FXU2" s="1870"/>
      <c r="FXV2" s="1870"/>
      <c r="FXW2" s="1870"/>
      <c r="FXX2" s="1870"/>
      <c r="FXY2" s="1870"/>
      <c r="FXZ2" s="1870"/>
      <c r="FYA2" s="1870"/>
      <c r="FYB2" s="1870"/>
      <c r="FYC2" s="1870"/>
      <c r="FYD2" s="1870"/>
      <c r="FYE2" s="1870"/>
      <c r="FYF2" s="1870"/>
      <c r="FYG2" s="1870"/>
      <c r="FYH2" s="1870"/>
      <c r="FYI2" s="1870"/>
      <c r="FYJ2" s="1870"/>
      <c r="FYK2" s="1870"/>
      <c r="FYL2" s="1870"/>
      <c r="FYM2" s="1870"/>
      <c r="FYN2" s="1870"/>
      <c r="FYO2" s="1870"/>
      <c r="FYP2" s="1870"/>
      <c r="FYQ2" s="1870"/>
      <c r="FYR2" s="1870"/>
      <c r="FYS2" s="1870"/>
      <c r="FYT2" s="1870"/>
      <c r="FYU2" s="1870"/>
      <c r="FYV2" s="1870"/>
      <c r="FYW2" s="1870"/>
      <c r="FYX2" s="1870"/>
      <c r="FYY2" s="1870"/>
      <c r="FYZ2" s="1870"/>
      <c r="FZA2" s="1870"/>
      <c r="FZB2" s="1870"/>
      <c r="FZC2" s="1870"/>
      <c r="FZD2" s="1870"/>
      <c r="FZE2" s="1870"/>
      <c r="FZF2" s="1870"/>
      <c r="FZG2" s="1870"/>
      <c r="FZH2" s="1870"/>
      <c r="FZI2" s="1870"/>
      <c r="FZJ2" s="1870"/>
      <c r="FZK2" s="1870"/>
      <c r="FZL2" s="1870"/>
      <c r="FZM2" s="1870"/>
      <c r="FZN2" s="1870"/>
      <c r="FZO2" s="1870"/>
      <c r="FZP2" s="1870"/>
      <c r="FZQ2" s="1870"/>
      <c r="FZR2" s="1870"/>
      <c r="FZS2" s="1870"/>
      <c r="FZT2" s="1870"/>
      <c r="FZU2" s="1870"/>
      <c r="FZV2" s="1870"/>
      <c r="FZW2" s="1870"/>
      <c r="FZX2" s="1870"/>
      <c r="FZY2" s="1870"/>
      <c r="FZZ2" s="1870"/>
      <c r="GAA2" s="1870"/>
      <c r="GAB2" s="1870"/>
      <c r="GAC2" s="1870"/>
      <c r="GAD2" s="1870"/>
      <c r="GAE2" s="1870"/>
      <c r="GAF2" s="1870"/>
      <c r="GAG2" s="1870"/>
      <c r="GAH2" s="1870"/>
      <c r="GAI2" s="1870"/>
      <c r="GAJ2" s="1870"/>
      <c r="GAK2" s="1870"/>
      <c r="GAL2" s="1870"/>
      <c r="GAM2" s="1870"/>
      <c r="GAN2" s="1870"/>
      <c r="GAO2" s="1870"/>
      <c r="GAP2" s="1870"/>
      <c r="GAQ2" s="1870"/>
      <c r="GAR2" s="1870"/>
      <c r="GAS2" s="1870"/>
      <c r="GAT2" s="1870"/>
      <c r="GAU2" s="1870"/>
      <c r="GAV2" s="1870"/>
      <c r="GAW2" s="1870"/>
      <c r="GAX2" s="1870"/>
      <c r="GAY2" s="1870"/>
      <c r="GAZ2" s="1870"/>
      <c r="GBA2" s="1870"/>
      <c r="GBB2" s="1870"/>
      <c r="GBC2" s="1870"/>
      <c r="GBD2" s="1870"/>
      <c r="GBE2" s="1870"/>
      <c r="GBF2" s="1870"/>
      <c r="GBG2" s="1870"/>
      <c r="GBH2" s="1870"/>
      <c r="GBI2" s="1870"/>
      <c r="GBJ2" s="1870"/>
      <c r="GBK2" s="1870"/>
      <c r="GBL2" s="1870"/>
      <c r="GBM2" s="1870"/>
      <c r="GBN2" s="1870"/>
      <c r="GBO2" s="1870"/>
      <c r="GBP2" s="1870"/>
      <c r="GBQ2" s="1870"/>
      <c r="GBR2" s="1870"/>
      <c r="GBS2" s="1870"/>
      <c r="GBT2" s="1870"/>
      <c r="GBU2" s="1870"/>
      <c r="GBV2" s="1870"/>
      <c r="GBW2" s="1870"/>
      <c r="GBX2" s="1870"/>
      <c r="GBY2" s="1870"/>
      <c r="GBZ2" s="1870"/>
      <c r="GCA2" s="1870"/>
      <c r="GCB2" s="1870"/>
      <c r="GCC2" s="1870"/>
      <c r="GCD2" s="1870"/>
      <c r="GCE2" s="1870"/>
      <c r="GCF2" s="1870"/>
      <c r="GCG2" s="1870"/>
      <c r="GCH2" s="1870"/>
      <c r="GCI2" s="1870"/>
      <c r="GCJ2" s="1870"/>
      <c r="GCK2" s="1870"/>
      <c r="GCL2" s="1870"/>
      <c r="GCM2" s="1870"/>
      <c r="GCN2" s="1870"/>
      <c r="GCO2" s="1870"/>
      <c r="GCP2" s="1870"/>
      <c r="GCQ2" s="1870"/>
      <c r="GCR2" s="1870"/>
      <c r="GCS2" s="1870"/>
      <c r="GCT2" s="1870"/>
      <c r="GCU2" s="1870"/>
      <c r="GCV2" s="1870"/>
      <c r="GCW2" s="1870"/>
      <c r="GCX2" s="1870"/>
      <c r="GCY2" s="1870"/>
      <c r="GCZ2" s="1870"/>
      <c r="GDA2" s="1870"/>
      <c r="GDB2" s="1870"/>
      <c r="GDC2" s="1870"/>
      <c r="GDD2" s="1870"/>
      <c r="GDE2" s="1870"/>
      <c r="GDF2" s="1870"/>
      <c r="GDG2" s="1870"/>
      <c r="GDH2" s="1870"/>
      <c r="GDI2" s="1870"/>
      <c r="GDJ2" s="1870"/>
      <c r="GDK2" s="1870"/>
      <c r="GDL2" s="1870"/>
      <c r="GDM2" s="1870"/>
      <c r="GDN2" s="1870"/>
      <c r="GDO2" s="1870"/>
      <c r="GDP2" s="1870"/>
      <c r="GDQ2" s="1870"/>
      <c r="GDR2" s="1870"/>
      <c r="GDS2" s="1870"/>
      <c r="GDT2" s="1870"/>
      <c r="GDU2" s="1870"/>
      <c r="GDV2" s="1870"/>
      <c r="GDW2" s="1870"/>
      <c r="GDX2" s="1870"/>
      <c r="GDY2" s="1870"/>
      <c r="GDZ2" s="1870"/>
      <c r="GEA2" s="1870"/>
      <c r="GEB2" s="1870"/>
      <c r="GEC2" s="1870"/>
      <c r="GED2" s="1870"/>
      <c r="GEE2" s="1870"/>
      <c r="GEF2" s="1870"/>
      <c r="GEG2" s="1870"/>
      <c r="GEH2" s="1870"/>
      <c r="GEI2" s="1870"/>
      <c r="GEJ2" s="1870"/>
      <c r="GEK2" s="1870"/>
      <c r="GEL2" s="1870"/>
      <c r="GEM2" s="1870"/>
      <c r="GEN2" s="1870"/>
      <c r="GEO2" s="1870"/>
      <c r="GEP2" s="1870"/>
      <c r="GEQ2" s="1870"/>
      <c r="GER2" s="1870"/>
      <c r="GES2" s="1870"/>
      <c r="GET2" s="1870"/>
      <c r="GEU2" s="1870"/>
      <c r="GEV2" s="1870"/>
      <c r="GEW2" s="1870"/>
      <c r="GEX2" s="1870"/>
      <c r="GEY2" s="1870"/>
      <c r="GEZ2" s="1870"/>
      <c r="GFA2" s="1870"/>
      <c r="GFB2" s="1870"/>
      <c r="GFC2" s="1870"/>
      <c r="GFD2" s="1870"/>
      <c r="GFE2" s="1870"/>
      <c r="GFF2" s="1870"/>
      <c r="GFG2" s="1870"/>
      <c r="GFH2" s="1870"/>
      <c r="GFI2" s="1870"/>
      <c r="GFJ2" s="1870"/>
      <c r="GFK2" s="1870"/>
      <c r="GFL2" s="1870"/>
      <c r="GFM2" s="1870"/>
      <c r="GFN2" s="1870"/>
      <c r="GFO2" s="1870"/>
      <c r="GFP2" s="1870"/>
      <c r="GFQ2" s="1870"/>
      <c r="GFR2" s="1870"/>
      <c r="GFS2" s="1870"/>
      <c r="GFT2" s="1870"/>
      <c r="GFU2" s="1870"/>
      <c r="GFV2" s="1870"/>
      <c r="GFW2" s="1870"/>
      <c r="GFX2" s="1870"/>
      <c r="GFY2" s="1870"/>
      <c r="GFZ2" s="1870"/>
      <c r="GGA2" s="1870"/>
      <c r="GGB2" s="1870"/>
      <c r="GGC2" s="1870"/>
      <c r="GGD2" s="1870"/>
      <c r="GGE2" s="1870"/>
      <c r="GGF2" s="1870"/>
      <c r="GGG2" s="1870"/>
      <c r="GGH2" s="1870"/>
      <c r="GGI2" s="1870"/>
      <c r="GGJ2" s="1870"/>
      <c r="GGK2" s="1870"/>
      <c r="GGL2" s="1870"/>
      <c r="GGM2" s="1870"/>
      <c r="GGN2" s="1870"/>
      <c r="GGO2" s="1870"/>
      <c r="GGP2" s="1870"/>
      <c r="GGQ2" s="1870"/>
      <c r="GGR2" s="1870"/>
      <c r="GGS2" s="1870"/>
      <c r="GGT2" s="1870"/>
      <c r="GGU2" s="1870"/>
      <c r="GGV2" s="1870"/>
      <c r="GGW2" s="1870"/>
      <c r="GGX2" s="1870"/>
      <c r="GGY2" s="1870"/>
      <c r="GGZ2" s="1870"/>
      <c r="GHA2" s="1870"/>
      <c r="GHB2" s="1870"/>
      <c r="GHC2" s="1870"/>
      <c r="GHD2" s="1870"/>
      <c r="GHE2" s="1870"/>
      <c r="GHF2" s="1870"/>
      <c r="GHG2" s="1870"/>
      <c r="GHH2" s="1870"/>
      <c r="GHI2" s="1870"/>
      <c r="GHJ2" s="1870"/>
      <c r="GHK2" s="1870"/>
      <c r="GHL2" s="1870"/>
      <c r="GHM2" s="1870"/>
      <c r="GHN2" s="1870"/>
      <c r="GHO2" s="1870"/>
      <c r="GHP2" s="1870"/>
      <c r="GHQ2" s="1870"/>
      <c r="GHR2" s="1870"/>
      <c r="GHS2" s="1870"/>
      <c r="GHT2" s="1870"/>
      <c r="GHU2" s="1870"/>
      <c r="GHV2" s="1870"/>
      <c r="GHW2" s="1870"/>
      <c r="GHX2" s="1870"/>
      <c r="GHY2" s="1870"/>
      <c r="GHZ2" s="1870"/>
      <c r="GIA2" s="1870"/>
      <c r="GIB2" s="1870"/>
      <c r="GIC2" s="1870"/>
      <c r="GID2" s="1870"/>
      <c r="GIE2" s="1870"/>
      <c r="GIF2" s="1870"/>
      <c r="GIG2" s="1870"/>
      <c r="GIH2" s="1870"/>
      <c r="GII2" s="1870"/>
      <c r="GIJ2" s="1870"/>
      <c r="GIK2" s="1870"/>
      <c r="GIL2" s="1870"/>
      <c r="GIM2" s="1870"/>
      <c r="GIN2" s="1870"/>
      <c r="GIO2" s="1870"/>
      <c r="GIP2" s="1870"/>
      <c r="GIQ2" s="1870"/>
      <c r="GIR2" s="1870"/>
      <c r="GIS2" s="1870"/>
      <c r="GIT2" s="1870"/>
      <c r="GIU2" s="1870"/>
      <c r="GIV2" s="1870"/>
      <c r="GIW2" s="1870"/>
      <c r="GIX2" s="1870"/>
      <c r="GIY2" s="1870"/>
      <c r="GIZ2" s="1870"/>
      <c r="GJA2" s="1870"/>
      <c r="GJB2" s="1870"/>
      <c r="GJC2" s="1870"/>
      <c r="GJD2" s="1870"/>
      <c r="GJE2" s="1870"/>
      <c r="GJF2" s="1870"/>
      <c r="GJG2" s="1870"/>
      <c r="GJH2" s="1870"/>
      <c r="GJI2" s="1870"/>
      <c r="GJJ2" s="1870"/>
      <c r="GJK2" s="1870"/>
      <c r="GJL2" s="1870"/>
      <c r="GJM2" s="1870"/>
      <c r="GJN2" s="1870"/>
      <c r="GJO2" s="1870"/>
      <c r="GJP2" s="1870"/>
      <c r="GJQ2" s="1870"/>
      <c r="GJR2" s="1870"/>
      <c r="GJS2" s="1870"/>
      <c r="GJT2" s="1870"/>
      <c r="GJU2" s="1870"/>
      <c r="GJV2" s="1870"/>
      <c r="GJW2" s="1870"/>
      <c r="GJX2" s="1870"/>
      <c r="GJY2" s="1870"/>
      <c r="GJZ2" s="1870"/>
      <c r="GKA2" s="1870"/>
      <c r="GKB2" s="1870"/>
      <c r="GKC2" s="1870"/>
      <c r="GKD2" s="1870"/>
      <c r="GKE2" s="1870"/>
      <c r="GKF2" s="1870"/>
      <c r="GKG2" s="1870"/>
      <c r="GKH2" s="1870"/>
      <c r="GKI2" s="1870"/>
      <c r="GKJ2" s="1870"/>
      <c r="GKK2" s="1870"/>
      <c r="GKL2" s="1870"/>
      <c r="GKM2" s="1870"/>
      <c r="GKN2" s="1870"/>
      <c r="GKO2" s="1870"/>
      <c r="GKP2" s="1870"/>
      <c r="GKQ2" s="1870"/>
      <c r="GKR2" s="1870"/>
      <c r="GKS2" s="1870"/>
      <c r="GKT2" s="1870"/>
      <c r="GKU2" s="1870"/>
      <c r="GKV2" s="1870"/>
      <c r="GKW2" s="1870"/>
      <c r="GKX2" s="1870"/>
      <c r="GKY2" s="1870"/>
      <c r="GKZ2" s="1870"/>
      <c r="GLA2" s="1870"/>
      <c r="GLB2" s="1870"/>
      <c r="GLC2" s="1870"/>
      <c r="GLD2" s="1870"/>
      <c r="GLE2" s="1870"/>
      <c r="GLF2" s="1870"/>
      <c r="GLG2" s="1870"/>
      <c r="GLH2" s="1870"/>
      <c r="GLI2" s="1870"/>
      <c r="GLJ2" s="1870"/>
      <c r="GLK2" s="1870"/>
      <c r="GLL2" s="1870"/>
      <c r="GLM2" s="1870"/>
      <c r="GLN2" s="1870"/>
      <c r="GLO2" s="1870"/>
      <c r="GLP2" s="1870"/>
      <c r="GLQ2" s="1870"/>
      <c r="GLR2" s="1870"/>
      <c r="GLS2" s="1870"/>
      <c r="GLT2" s="1870"/>
      <c r="GLU2" s="1870"/>
      <c r="GLV2" s="1870"/>
      <c r="GLW2" s="1870"/>
      <c r="GLX2" s="1870"/>
      <c r="GLY2" s="1870"/>
      <c r="GLZ2" s="1870"/>
      <c r="GMA2" s="1870"/>
      <c r="GMB2" s="1870"/>
      <c r="GMC2" s="1870"/>
      <c r="GMD2" s="1870"/>
      <c r="GME2" s="1870"/>
      <c r="GMF2" s="1870"/>
      <c r="GMG2" s="1870"/>
      <c r="GMH2" s="1870"/>
      <c r="GMI2" s="1870"/>
      <c r="GMJ2" s="1870"/>
      <c r="GMK2" s="1870"/>
      <c r="GML2" s="1870"/>
      <c r="GMM2" s="1870"/>
      <c r="GMN2" s="1870"/>
      <c r="GMO2" s="1870"/>
      <c r="GMP2" s="1870"/>
      <c r="GMQ2" s="1870"/>
      <c r="GMR2" s="1870"/>
      <c r="GMS2" s="1870"/>
      <c r="GMT2" s="1870"/>
      <c r="GMU2" s="1870"/>
      <c r="GMV2" s="1870"/>
      <c r="GMW2" s="1870"/>
      <c r="GMX2" s="1870"/>
      <c r="GMY2" s="1870"/>
      <c r="GMZ2" s="1870"/>
      <c r="GNA2" s="1870"/>
      <c r="GNB2" s="1870"/>
      <c r="GNC2" s="1870"/>
      <c r="GND2" s="1870"/>
      <c r="GNE2" s="1870"/>
      <c r="GNF2" s="1870"/>
      <c r="GNG2" s="1870"/>
      <c r="GNH2" s="1870"/>
      <c r="GNI2" s="1870"/>
      <c r="GNJ2" s="1870"/>
      <c r="GNK2" s="1870"/>
      <c r="GNL2" s="1870"/>
      <c r="GNM2" s="1870"/>
      <c r="GNN2" s="1870"/>
      <c r="GNO2" s="1870"/>
      <c r="GNP2" s="1870"/>
      <c r="GNQ2" s="1870"/>
      <c r="GNR2" s="1870"/>
      <c r="GNS2" s="1870"/>
      <c r="GNT2" s="1870"/>
      <c r="GNU2" s="1870"/>
      <c r="GNV2" s="1870"/>
      <c r="GNW2" s="1870"/>
      <c r="GNX2" s="1870"/>
      <c r="GNY2" s="1870"/>
      <c r="GNZ2" s="1870"/>
      <c r="GOA2" s="1870"/>
      <c r="GOB2" s="1870"/>
      <c r="GOC2" s="1870"/>
      <c r="GOD2" s="1870"/>
      <c r="GOE2" s="1870"/>
      <c r="GOF2" s="1870"/>
      <c r="GOG2" s="1870"/>
      <c r="GOH2" s="1870"/>
      <c r="GOI2" s="1870"/>
      <c r="GOJ2" s="1870"/>
      <c r="GOK2" s="1870"/>
      <c r="GOL2" s="1870"/>
      <c r="GOM2" s="1870"/>
      <c r="GON2" s="1870"/>
      <c r="GOO2" s="1870"/>
      <c r="GOP2" s="1870"/>
      <c r="GOQ2" s="1870"/>
      <c r="GOR2" s="1870"/>
      <c r="GOS2" s="1870"/>
      <c r="GOT2" s="1870"/>
      <c r="GOU2" s="1870"/>
      <c r="GOV2" s="1870"/>
      <c r="GOW2" s="1870"/>
      <c r="GOX2" s="1870"/>
      <c r="GOY2" s="1870"/>
      <c r="GOZ2" s="1870"/>
      <c r="GPA2" s="1870"/>
      <c r="GPB2" s="1870"/>
      <c r="GPC2" s="1870"/>
      <c r="GPD2" s="1870"/>
      <c r="GPE2" s="1870"/>
      <c r="GPF2" s="1870"/>
      <c r="GPG2" s="1870"/>
      <c r="GPH2" s="1870"/>
      <c r="GPI2" s="1870"/>
      <c r="GPJ2" s="1870"/>
      <c r="GPK2" s="1870"/>
      <c r="GPL2" s="1870"/>
      <c r="GPM2" s="1870"/>
      <c r="GPN2" s="1870"/>
      <c r="GPO2" s="1870"/>
      <c r="GPP2" s="1870"/>
      <c r="GPQ2" s="1870"/>
      <c r="GPR2" s="1870"/>
      <c r="GPS2" s="1870"/>
      <c r="GPT2" s="1870"/>
      <c r="GPU2" s="1870"/>
      <c r="GPV2" s="1870"/>
      <c r="GPW2" s="1870"/>
      <c r="GPX2" s="1870"/>
      <c r="GPY2" s="1870"/>
      <c r="GPZ2" s="1870"/>
      <c r="GQA2" s="1870"/>
      <c r="GQB2" s="1870"/>
      <c r="GQC2" s="1870"/>
      <c r="GQD2" s="1870"/>
      <c r="GQE2" s="1870"/>
      <c r="GQF2" s="1870"/>
      <c r="GQG2" s="1870"/>
      <c r="GQH2" s="1870"/>
      <c r="GQI2" s="1870"/>
      <c r="GQJ2" s="1870"/>
      <c r="GQK2" s="1870"/>
      <c r="GQL2" s="1870"/>
      <c r="GQM2" s="1870"/>
      <c r="GQN2" s="1870"/>
      <c r="GQO2" s="1870"/>
      <c r="GQP2" s="1870"/>
      <c r="GQQ2" s="1870"/>
      <c r="GQR2" s="1870"/>
      <c r="GQS2" s="1870"/>
      <c r="GQT2" s="1870"/>
      <c r="GQU2" s="1870"/>
      <c r="GQV2" s="1870"/>
      <c r="GQW2" s="1870"/>
      <c r="GQX2" s="1870"/>
      <c r="GQY2" s="1870"/>
      <c r="GQZ2" s="1870"/>
      <c r="GRA2" s="1870"/>
      <c r="GRB2" s="1870"/>
      <c r="GRC2" s="1870"/>
      <c r="GRD2" s="1870"/>
      <c r="GRE2" s="1870"/>
      <c r="GRF2" s="1870"/>
      <c r="GRG2" s="1870"/>
      <c r="GRH2" s="1870"/>
      <c r="GRI2" s="1870"/>
      <c r="GRJ2" s="1870"/>
      <c r="GRK2" s="1870"/>
      <c r="GRL2" s="1870"/>
      <c r="GRM2" s="1870"/>
      <c r="GRN2" s="1870"/>
      <c r="GRO2" s="1870"/>
      <c r="GRP2" s="1870"/>
      <c r="GRQ2" s="1870"/>
      <c r="GRR2" s="1870"/>
      <c r="GRS2" s="1870"/>
      <c r="GRT2" s="1870"/>
      <c r="GRU2" s="1870"/>
      <c r="GRV2" s="1870"/>
      <c r="GRW2" s="1870"/>
      <c r="GRX2" s="1870"/>
      <c r="GRY2" s="1870"/>
      <c r="GRZ2" s="1870"/>
      <c r="GSA2" s="1870"/>
      <c r="GSB2" s="1870"/>
      <c r="GSC2" s="1870"/>
      <c r="GSD2" s="1870"/>
      <c r="GSE2" s="1870"/>
      <c r="GSF2" s="1870"/>
      <c r="GSG2" s="1870"/>
      <c r="GSH2" s="1870"/>
      <c r="GSI2" s="1870"/>
      <c r="GSJ2" s="1870"/>
      <c r="GSK2" s="1870"/>
      <c r="GSL2" s="1870"/>
      <c r="GSM2" s="1870"/>
      <c r="GSN2" s="1870"/>
      <c r="GSO2" s="1870"/>
      <c r="GSP2" s="1870"/>
      <c r="GSQ2" s="1870"/>
      <c r="GSR2" s="1870"/>
      <c r="GSS2" s="1870"/>
      <c r="GST2" s="1870"/>
      <c r="GSU2" s="1870"/>
      <c r="GSV2" s="1870"/>
      <c r="GSW2" s="1870"/>
      <c r="GSX2" s="1870"/>
      <c r="GSY2" s="1870"/>
      <c r="GSZ2" s="1870"/>
      <c r="GTA2" s="1870"/>
      <c r="GTB2" s="1870"/>
      <c r="GTC2" s="1870"/>
      <c r="GTD2" s="1870"/>
      <c r="GTE2" s="1870"/>
      <c r="GTF2" s="1870"/>
      <c r="GTG2" s="1870"/>
      <c r="GTH2" s="1870"/>
      <c r="GTI2" s="1870"/>
      <c r="GTJ2" s="1870"/>
      <c r="GTK2" s="1870"/>
      <c r="GTL2" s="1870"/>
      <c r="GTM2" s="1870"/>
      <c r="GTN2" s="1870"/>
      <c r="GTO2" s="1870"/>
      <c r="GTP2" s="1870"/>
      <c r="GTQ2" s="1870"/>
      <c r="GTR2" s="1870"/>
      <c r="GTS2" s="1870"/>
      <c r="GTT2" s="1870"/>
      <c r="GTU2" s="1870"/>
      <c r="GTV2" s="1870"/>
      <c r="GTW2" s="1870"/>
      <c r="GTX2" s="1870"/>
      <c r="GTY2" s="1870"/>
      <c r="GTZ2" s="1870"/>
      <c r="GUA2" s="1870"/>
      <c r="GUB2" s="1870"/>
      <c r="GUC2" s="1870"/>
      <c r="GUD2" s="1870"/>
      <c r="GUE2" s="1870"/>
      <c r="GUF2" s="1870"/>
      <c r="GUG2" s="1870"/>
      <c r="GUH2" s="1870"/>
      <c r="GUI2" s="1870"/>
      <c r="GUJ2" s="1870"/>
      <c r="GUK2" s="1870"/>
      <c r="GUL2" s="1870"/>
      <c r="GUM2" s="1870"/>
      <c r="GUN2" s="1870"/>
      <c r="GUO2" s="1870"/>
      <c r="GUP2" s="1870"/>
      <c r="GUQ2" s="1870"/>
      <c r="GUR2" s="1870"/>
      <c r="GUS2" s="1870"/>
      <c r="GUT2" s="1870"/>
      <c r="GUU2" s="1870"/>
      <c r="GUV2" s="1870"/>
      <c r="GUW2" s="1870"/>
      <c r="GUX2" s="1870"/>
      <c r="GUY2" s="1870"/>
      <c r="GUZ2" s="1870"/>
      <c r="GVA2" s="1870"/>
      <c r="GVB2" s="1870"/>
      <c r="GVC2" s="1870"/>
      <c r="GVD2" s="1870"/>
      <c r="GVE2" s="1870"/>
      <c r="GVF2" s="1870"/>
      <c r="GVG2" s="1870"/>
      <c r="GVH2" s="1870"/>
      <c r="GVI2" s="1870"/>
      <c r="GVJ2" s="1870"/>
      <c r="GVK2" s="1870"/>
      <c r="GVL2" s="1870"/>
      <c r="GVM2" s="1870"/>
      <c r="GVN2" s="1870"/>
      <c r="GVO2" s="1870"/>
      <c r="GVP2" s="1870"/>
      <c r="GVQ2" s="1870"/>
      <c r="GVR2" s="1870"/>
      <c r="GVS2" s="1870"/>
      <c r="GVT2" s="1870"/>
      <c r="GVU2" s="1870"/>
      <c r="GVV2" s="1870"/>
      <c r="GVW2" s="1870"/>
      <c r="GVX2" s="1870"/>
      <c r="GVY2" s="1870"/>
      <c r="GVZ2" s="1870"/>
      <c r="GWA2" s="1870"/>
      <c r="GWB2" s="1870"/>
      <c r="GWC2" s="1870"/>
      <c r="GWD2" s="1870"/>
      <c r="GWE2" s="1870"/>
      <c r="GWF2" s="1870"/>
      <c r="GWG2" s="1870"/>
      <c r="GWH2" s="1870"/>
      <c r="GWI2" s="1870"/>
      <c r="GWJ2" s="1870"/>
      <c r="GWK2" s="1870"/>
      <c r="GWL2" s="1870"/>
      <c r="GWM2" s="1870"/>
      <c r="GWN2" s="1870"/>
      <c r="GWO2" s="1870"/>
      <c r="GWP2" s="1870"/>
      <c r="GWQ2" s="1870"/>
      <c r="GWR2" s="1870"/>
      <c r="GWS2" s="1870"/>
      <c r="GWT2" s="1870"/>
      <c r="GWU2" s="1870"/>
      <c r="GWV2" s="1870"/>
      <c r="GWW2" s="1870"/>
      <c r="GWX2" s="1870"/>
      <c r="GWY2" s="1870"/>
      <c r="GWZ2" s="1870"/>
      <c r="GXA2" s="1870"/>
      <c r="GXB2" s="1870"/>
      <c r="GXC2" s="1870"/>
      <c r="GXD2" s="1870"/>
      <c r="GXE2" s="1870"/>
      <c r="GXF2" s="1870"/>
      <c r="GXG2" s="1870"/>
      <c r="GXH2" s="1870"/>
      <c r="GXI2" s="1870"/>
      <c r="GXJ2" s="1870"/>
      <c r="GXK2" s="1870"/>
      <c r="GXL2" s="1870"/>
      <c r="GXM2" s="1870"/>
      <c r="GXN2" s="1870"/>
      <c r="GXO2" s="1870"/>
      <c r="GXP2" s="1870"/>
      <c r="GXQ2" s="1870"/>
      <c r="GXR2" s="1870"/>
      <c r="GXS2" s="1870"/>
      <c r="GXT2" s="1870"/>
      <c r="GXU2" s="1870"/>
      <c r="GXV2" s="1870"/>
      <c r="GXW2" s="1870"/>
      <c r="GXX2" s="1870"/>
      <c r="GXY2" s="1870"/>
      <c r="GXZ2" s="1870"/>
      <c r="GYA2" s="1870"/>
      <c r="GYB2" s="1870"/>
      <c r="GYC2" s="1870"/>
      <c r="GYD2" s="1870"/>
      <c r="GYE2" s="1870"/>
      <c r="GYF2" s="1870"/>
      <c r="GYG2" s="1870"/>
      <c r="GYH2" s="1870"/>
      <c r="GYI2" s="1870"/>
      <c r="GYJ2" s="1870"/>
      <c r="GYK2" s="1870"/>
      <c r="GYL2" s="1870"/>
      <c r="GYM2" s="1870"/>
      <c r="GYN2" s="1870"/>
      <c r="GYO2" s="1870"/>
      <c r="GYP2" s="1870"/>
      <c r="GYQ2" s="1870"/>
      <c r="GYR2" s="1870"/>
      <c r="GYS2" s="1870"/>
      <c r="GYT2" s="1870"/>
      <c r="GYU2" s="1870"/>
      <c r="GYV2" s="1870"/>
      <c r="GYW2" s="1870"/>
      <c r="GYX2" s="1870"/>
      <c r="GYY2" s="1870"/>
      <c r="GYZ2" s="1870"/>
      <c r="GZA2" s="1870"/>
      <c r="GZB2" s="1870"/>
      <c r="GZC2" s="1870"/>
      <c r="GZD2" s="1870"/>
      <c r="GZE2" s="1870"/>
      <c r="GZF2" s="1870"/>
      <c r="GZG2" s="1870"/>
      <c r="GZH2" s="1870"/>
      <c r="GZI2" s="1870"/>
      <c r="GZJ2" s="1870"/>
      <c r="GZK2" s="1870"/>
      <c r="GZL2" s="1870"/>
      <c r="GZM2" s="1870"/>
      <c r="GZN2" s="1870"/>
      <c r="GZO2" s="1870"/>
      <c r="GZP2" s="1870"/>
      <c r="GZQ2" s="1870"/>
      <c r="GZR2" s="1870"/>
      <c r="GZS2" s="1870"/>
      <c r="GZT2" s="1870"/>
      <c r="GZU2" s="1870"/>
      <c r="GZV2" s="1870"/>
      <c r="GZW2" s="1870"/>
      <c r="GZX2" s="1870"/>
      <c r="GZY2" s="1870"/>
      <c r="GZZ2" s="1870"/>
      <c r="HAA2" s="1870"/>
      <c r="HAB2" s="1870"/>
      <c r="HAC2" s="1870"/>
      <c r="HAD2" s="1870"/>
      <c r="HAE2" s="1870"/>
      <c r="HAF2" s="1870"/>
      <c r="HAG2" s="1870"/>
      <c r="HAH2" s="1870"/>
      <c r="HAI2" s="1870"/>
      <c r="HAJ2" s="1870"/>
      <c r="HAK2" s="1870"/>
      <c r="HAL2" s="1870"/>
      <c r="HAM2" s="1870"/>
      <c r="HAN2" s="1870"/>
      <c r="HAO2" s="1870"/>
      <c r="HAP2" s="1870"/>
      <c r="HAQ2" s="1870"/>
      <c r="HAR2" s="1870"/>
      <c r="HAS2" s="1870"/>
      <c r="HAT2" s="1870"/>
      <c r="HAU2" s="1870"/>
      <c r="HAV2" s="1870"/>
      <c r="HAW2" s="1870"/>
      <c r="HAX2" s="1870"/>
      <c r="HAY2" s="1870"/>
      <c r="HAZ2" s="1870"/>
      <c r="HBA2" s="1870"/>
      <c r="HBB2" s="1870"/>
      <c r="HBC2" s="1870"/>
      <c r="HBD2" s="1870"/>
      <c r="HBE2" s="1870"/>
      <c r="HBF2" s="1870"/>
      <c r="HBG2" s="1870"/>
      <c r="HBH2" s="1870"/>
      <c r="HBI2" s="1870"/>
      <c r="HBJ2" s="1870"/>
      <c r="HBK2" s="1870"/>
      <c r="HBL2" s="1870"/>
      <c r="HBM2" s="1870"/>
      <c r="HBN2" s="1870"/>
      <c r="HBO2" s="1870"/>
      <c r="HBP2" s="1870"/>
      <c r="HBQ2" s="1870"/>
      <c r="HBR2" s="1870"/>
      <c r="HBS2" s="1870"/>
      <c r="HBT2" s="1870"/>
      <c r="HBU2" s="1870"/>
      <c r="HBV2" s="1870"/>
      <c r="HBW2" s="1870"/>
      <c r="HBX2" s="1870"/>
      <c r="HBY2" s="1870"/>
      <c r="HBZ2" s="1870"/>
      <c r="HCA2" s="1870"/>
      <c r="HCB2" s="1870"/>
      <c r="HCC2" s="1870"/>
      <c r="HCD2" s="1870"/>
      <c r="HCE2" s="1870"/>
      <c r="HCF2" s="1870"/>
      <c r="HCG2" s="1870"/>
      <c r="HCH2" s="1870"/>
      <c r="HCI2" s="1870"/>
      <c r="HCJ2" s="1870"/>
      <c r="HCK2" s="1870"/>
      <c r="HCL2" s="1870"/>
      <c r="HCM2" s="1870"/>
      <c r="HCN2" s="1870"/>
      <c r="HCO2" s="1870"/>
      <c r="HCP2" s="1870"/>
      <c r="HCQ2" s="1870"/>
      <c r="HCR2" s="1870"/>
      <c r="HCS2" s="1870"/>
      <c r="HCT2" s="1870"/>
      <c r="HCU2" s="1870"/>
      <c r="HCV2" s="1870"/>
      <c r="HCW2" s="1870"/>
      <c r="HCX2" s="1870"/>
      <c r="HCY2" s="1870"/>
      <c r="HCZ2" s="1870"/>
      <c r="HDA2" s="1870"/>
      <c r="HDB2" s="1870"/>
      <c r="HDC2" s="1870"/>
      <c r="HDD2" s="1870"/>
      <c r="HDE2" s="1870"/>
      <c r="HDF2" s="1870"/>
      <c r="HDG2" s="1870"/>
      <c r="HDH2" s="1870"/>
      <c r="HDI2" s="1870"/>
      <c r="HDJ2" s="1870"/>
      <c r="HDK2" s="1870"/>
      <c r="HDL2" s="1870"/>
      <c r="HDM2" s="1870"/>
      <c r="HDN2" s="1870"/>
      <c r="HDO2" s="1870"/>
      <c r="HDP2" s="1870"/>
      <c r="HDQ2" s="1870"/>
      <c r="HDR2" s="1870"/>
      <c r="HDS2" s="1870"/>
      <c r="HDT2" s="1870"/>
      <c r="HDU2" s="1870"/>
      <c r="HDV2" s="1870"/>
      <c r="HDW2" s="1870"/>
      <c r="HDX2" s="1870"/>
      <c r="HDY2" s="1870"/>
      <c r="HDZ2" s="1870"/>
      <c r="HEA2" s="1870"/>
      <c r="HEB2" s="1870"/>
      <c r="HEC2" s="1870"/>
      <c r="HED2" s="1870"/>
      <c r="HEE2" s="1870"/>
      <c r="HEF2" s="1870"/>
      <c r="HEG2" s="1870"/>
      <c r="HEH2" s="1870"/>
      <c r="HEI2" s="1870"/>
      <c r="HEJ2" s="1870"/>
      <c r="HEK2" s="1870"/>
      <c r="HEL2" s="1870"/>
      <c r="HEM2" s="1870"/>
      <c r="HEN2" s="1870"/>
      <c r="HEO2" s="1870"/>
      <c r="HEP2" s="1870"/>
      <c r="HEQ2" s="1870"/>
      <c r="HER2" s="1870"/>
      <c r="HES2" s="1870"/>
      <c r="HET2" s="1870"/>
      <c r="HEU2" s="1870"/>
      <c r="HEV2" s="1870"/>
      <c r="HEW2" s="1870"/>
      <c r="HEX2" s="1870"/>
      <c r="HEY2" s="1870"/>
      <c r="HEZ2" s="1870"/>
      <c r="HFA2" s="1870"/>
      <c r="HFB2" s="1870"/>
      <c r="HFC2" s="1870"/>
      <c r="HFD2" s="1870"/>
      <c r="HFE2" s="1870"/>
      <c r="HFF2" s="1870"/>
      <c r="HFG2" s="1870"/>
      <c r="HFH2" s="1870"/>
      <c r="HFI2" s="1870"/>
      <c r="HFJ2" s="1870"/>
      <c r="HFK2" s="1870"/>
      <c r="HFL2" s="1870"/>
      <c r="HFM2" s="1870"/>
      <c r="HFN2" s="1870"/>
      <c r="HFO2" s="1870"/>
      <c r="HFP2" s="1870"/>
      <c r="HFQ2" s="1870"/>
      <c r="HFR2" s="1870"/>
      <c r="HFS2" s="1870"/>
      <c r="HFT2" s="1870"/>
      <c r="HFU2" s="1870"/>
      <c r="HFV2" s="1870"/>
      <c r="HFW2" s="1870"/>
      <c r="HFX2" s="1870"/>
      <c r="HFY2" s="1870"/>
      <c r="HFZ2" s="1870"/>
      <c r="HGA2" s="1870"/>
      <c r="HGB2" s="1870"/>
      <c r="HGC2" s="1870"/>
      <c r="HGD2" s="1870"/>
      <c r="HGE2" s="1870"/>
      <c r="HGF2" s="1870"/>
      <c r="HGG2" s="1870"/>
      <c r="HGH2" s="1870"/>
      <c r="HGI2" s="1870"/>
      <c r="HGJ2" s="1870"/>
      <c r="HGK2" s="1870"/>
      <c r="HGL2" s="1870"/>
      <c r="HGM2" s="1870"/>
      <c r="HGN2" s="1870"/>
      <c r="HGO2" s="1870"/>
      <c r="HGP2" s="1870"/>
      <c r="HGQ2" s="1870"/>
      <c r="HGR2" s="1870"/>
      <c r="HGS2" s="1870"/>
      <c r="HGT2" s="1870"/>
      <c r="HGU2" s="1870"/>
      <c r="HGV2" s="1870"/>
      <c r="HGW2" s="1870"/>
      <c r="HGX2" s="1870"/>
      <c r="HGY2" s="1870"/>
      <c r="HGZ2" s="1870"/>
      <c r="HHA2" s="1870"/>
      <c r="HHB2" s="1870"/>
      <c r="HHC2" s="1870"/>
      <c r="HHD2" s="1870"/>
      <c r="HHE2" s="1870"/>
      <c r="HHF2" s="1870"/>
      <c r="HHG2" s="1870"/>
      <c r="HHH2" s="1870"/>
      <c r="HHI2" s="1870"/>
      <c r="HHJ2" s="1870"/>
      <c r="HHK2" s="1870"/>
      <c r="HHL2" s="1870"/>
      <c r="HHM2" s="1870"/>
      <c r="HHN2" s="1870"/>
      <c r="HHO2" s="1870"/>
      <c r="HHP2" s="1870"/>
      <c r="HHQ2" s="1870"/>
      <c r="HHR2" s="1870"/>
      <c r="HHS2" s="1870"/>
      <c r="HHT2" s="1870"/>
      <c r="HHU2" s="1870"/>
      <c r="HHV2" s="1870"/>
      <c r="HHW2" s="1870"/>
      <c r="HHX2" s="1870"/>
      <c r="HHY2" s="1870"/>
      <c r="HHZ2" s="1870"/>
      <c r="HIA2" s="1870"/>
      <c r="HIB2" s="1870"/>
      <c r="HIC2" s="1870"/>
      <c r="HID2" s="1870"/>
      <c r="HIE2" s="1870"/>
      <c r="HIF2" s="1870"/>
      <c r="HIG2" s="1870"/>
      <c r="HIH2" s="1870"/>
      <c r="HII2" s="1870"/>
      <c r="HIJ2" s="1870"/>
      <c r="HIK2" s="1870"/>
      <c r="HIL2" s="1870"/>
      <c r="HIM2" s="1870"/>
      <c r="HIN2" s="1870"/>
      <c r="HIO2" s="1870"/>
      <c r="HIP2" s="1870"/>
      <c r="HIQ2" s="1870"/>
      <c r="HIR2" s="1870"/>
      <c r="HIS2" s="1870"/>
      <c r="HIT2" s="1870"/>
      <c r="HIU2" s="1870"/>
      <c r="HIV2" s="1870"/>
      <c r="HIW2" s="1870"/>
      <c r="HIX2" s="1870"/>
      <c r="HIY2" s="1870"/>
      <c r="HIZ2" s="1870"/>
      <c r="HJA2" s="1870"/>
      <c r="HJB2" s="1870"/>
      <c r="HJC2" s="1870"/>
      <c r="HJD2" s="1870"/>
      <c r="HJE2" s="1870"/>
      <c r="HJF2" s="1870"/>
      <c r="HJG2" s="1870"/>
      <c r="HJH2" s="1870"/>
      <c r="HJI2" s="1870"/>
      <c r="HJJ2" s="1870"/>
      <c r="HJK2" s="1870"/>
      <c r="HJL2" s="1870"/>
      <c r="HJM2" s="1870"/>
      <c r="HJN2" s="1870"/>
      <c r="HJO2" s="1870"/>
      <c r="HJP2" s="1870"/>
      <c r="HJQ2" s="1870"/>
      <c r="HJR2" s="1870"/>
      <c r="HJS2" s="1870"/>
      <c r="HJT2" s="1870"/>
      <c r="HJU2" s="1870"/>
      <c r="HJV2" s="1870"/>
      <c r="HJW2" s="1870"/>
      <c r="HJX2" s="1870"/>
      <c r="HJY2" s="1870"/>
      <c r="HJZ2" s="1870"/>
      <c r="HKA2" s="1870"/>
      <c r="HKB2" s="1870"/>
      <c r="HKC2" s="1870"/>
      <c r="HKD2" s="1870"/>
      <c r="HKE2" s="1870"/>
      <c r="HKF2" s="1870"/>
      <c r="HKG2" s="1870"/>
      <c r="HKH2" s="1870"/>
      <c r="HKI2" s="1870"/>
      <c r="HKJ2" s="1870"/>
      <c r="HKK2" s="1870"/>
      <c r="HKL2" s="1870"/>
      <c r="HKM2" s="1870"/>
      <c r="HKN2" s="1870"/>
      <c r="HKO2" s="1870"/>
      <c r="HKP2" s="1870"/>
      <c r="HKQ2" s="1870"/>
      <c r="HKR2" s="1870"/>
      <c r="HKS2" s="1870"/>
      <c r="HKT2" s="1870"/>
      <c r="HKU2" s="1870"/>
      <c r="HKV2" s="1870"/>
      <c r="HKW2" s="1870"/>
      <c r="HKX2" s="1870"/>
      <c r="HKY2" s="1870"/>
      <c r="HKZ2" s="1870"/>
      <c r="HLA2" s="1870"/>
      <c r="HLB2" s="1870"/>
      <c r="HLC2" s="1870"/>
      <c r="HLD2" s="1870"/>
      <c r="HLE2" s="1870"/>
      <c r="HLF2" s="1870"/>
      <c r="HLG2" s="1870"/>
      <c r="HLH2" s="1870"/>
      <c r="HLI2" s="1870"/>
      <c r="HLJ2" s="1870"/>
      <c r="HLK2" s="1870"/>
      <c r="HLL2" s="1870"/>
      <c r="HLM2" s="1870"/>
      <c r="HLN2" s="1870"/>
      <c r="HLO2" s="1870"/>
      <c r="HLP2" s="1870"/>
      <c r="HLQ2" s="1870"/>
      <c r="HLR2" s="1870"/>
      <c r="HLS2" s="1870"/>
      <c r="HLT2" s="1870"/>
      <c r="HLU2" s="1870"/>
      <c r="HLV2" s="1870"/>
      <c r="HLW2" s="1870"/>
      <c r="HLX2" s="1870"/>
      <c r="HLY2" s="1870"/>
      <c r="HLZ2" s="1870"/>
      <c r="HMA2" s="1870"/>
      <c r="HMB2" s="1870"/>
      <c r="HMC2" s="1870"/>
      <c r="HMD2" s="1870"/>
      <c r="HME2" s="1870"/>
      <c r="HMF2" s="1870"/>
      <c r="HMG2" s="1870"/>
      <c r="HMH2" s="1870"/>
      <c r="HMI2" s="1870"/>
      <c r="HMJ2" s="1870"/>
      <c r="HMK2" s="1870"/>
      <c r="HML2" s="1870"/>
      <c r="HMM2" s="1870"/>
      <c r="HMN2" s="1870"/>
      <c r="HMO2" s="1870"/>
      <c r="HMP2" s="1870"/>
      <c r="HMQ2" s="1870"/>
      <c r="HMR2" s="1870"/>
      <c r="HMS2" s="1870"/>
      <c r="HMT2" s="1870"/>
      <c r="HMU2" s="1870"/>
      <c r="HMV2" s="1870"/>
      <c r="HMW2" s="1870"/>
      <c r="HMX2" s="1870"/>
      <c r="HMY2" s="1870"/>
      <c r="HMZ2" s="1870"/>
      <c r="HNA2" s="1870"/>
      <c r="HNB2" s="1870"/>
      <c r="HNC2" s="1870"/>
      <c r="HND2" s="1870"/>
      <c r="HNE2" s="1870"/>
      <c r="HNF2" s="1870"/>
      <c r="HNG2" s="1870"/>
      <c r="HNH2" s="1870"/>
      <c r="HNI2" s="1870"/>
      <c r="HNJ2" s="1870"/>
      <c r="HNK2" s="1870"/>
      <c r="HNL2" s="1870"/>
      <c r="HNM2" s="1870"/>
      <c r="HNN2" s="1870"/>
      <c r="HNO2" s="1870"/>
      <c r="HNP2" s="1870"/>
      <c r="HNQ2" s="1870"/>
      <c r="HNR2" s="1870"/>
      <c r="HNS2" s="1870"/>
      <c r="HNT2" s="1870"/>
      <c r="HNU2" s="1870"/>
      <c r="HNV2" s="1870"/>
      <c r="HNW2" s="1870"/>
      <c r="HNX2" s="1870"/>
      <c r="HNY2" s="1870"/>
      <c r="HNZ2" s="1870"/>
      <c r="HOA2" s="1870"/>
      <c r="HOB2" s="1870"/>
      <c r="HOC2" s="1870"/>
      <c r="HOD2" s="1870"/>
      <c r="HOE2" s="1870"/>
      <c r="HOF2" s="1870"/>
      <c r="HOG2" s="1870"/>
      <c r="HOH2" s="1870"/>
      <c r="HOI2" s="1870"/>
      <c r="HOJ2" s="1870"/>
      <c r="HOK2" s="1870"/>
      <c r="HOL2" s="1870"/>
      <c r="HOM2" s="1870"/>
      <c r="HON2" s="1870"/>
      <c r="HOO2" s="1870"/>
      <c r="HOP2" s="1870"/>
      <c r="HOQ2" s="1870"/>
      <c r="HOR2" s="1870"/>
      <c r="HOS2" s="1870"/>
      <c r="HOT2" s="1870"/>
      <c r="HOU2" s="1870"/>
      <c r="HOV2" s="1870"/>
      <c r="HOW2" s="1870"/>
      <c r="HOX2" s="1870"/>
      <c r="HOY2" s="1870"/>
      <c r="HOZ2" s="1870"/>
      <c r="HPA2" s="1870"/>
      <c r="HPB2" s="1870"/>
      <c r="HPC2" s="1870"/>
      <c r="HPD2" s="1870"/>
      <c r="HPE2" s="1870"/>
      <c r="HPF2" s="1870"/>
      <c r="HPG2" s="1870"/>
      <c r="HPH2" s="1870"/>
      <c r="HPI2" s="1870"/>
      <c r="HPJ2" s="1870"/>
      <c r="HPK2" s="1870"/>
      <c r="HPL2" s="1870"/>
      <c r="HPM2" s="1870"/>
      <c r="HPN2" s="1870"/>
      <c r="HPO2" s="1870"/>
      <c r="HPP2" s="1870"/>
      <c r="HPQ2" s="1870"/>
      <c r="HPR2" s="1870"/>
      <c r="HPS2" s="1870"/>
      <c r="HPT2" s="1870"/>
      <c r="HPU2" s="1870"/>
      <c r="HPV2" s="1870"/>
      <c r="HPW2" s="1870"/>
      <c r="HPX2" s="1870"/>
      <c r="HPY2" s="1870"/>
      <c r="HPZ2" s="1870"/>
      <c r="HQA2" s="1870"/>
      <c r="HQB2" s="1870"/>
      <c r="HQC2" s="1870"/>
      <c r="HQD2" s="1870"/>
      <c r="HQE2" s="1870"/>
      <c r="HQF2" s="1870"/>
      <c r="HQG2" s="1870"/>
      <c r="HQH2" s="1870"/>
      <c r="HQI2" s="1870"/>
      <c r="HQJ2" s="1870"/>
      <c r="HQK2" s="1870"/>
      <c r="HQL2" s="1870"/>
      <c r="HQM2" s="1870"/>
      <c r="HQN2" s="1870"/>
      <c r="HQO2" s="1870"/>
      <c r="HQP2" s="1870"/>
      <c r="HQQ2" s="1870"/>
      <c r="HQR2" s="1870"/>
      <c r="HQS2" s="1870"/>
      <c r="HQT2" s="1870"/>
      <c r="HQU2" s="1870"/>
      <c r="HQV2" s="1870"/>
      <c r="HQW2" s="1870"/>
      <c r="HQX2" s="1870"/>
      <c r="HQY2" s="1870"/>
      <c r="HQZ2" s="1870"/>
      <c r="HRA2" s="1870"/>
      <c r="HRB2" s="1870"/>
      <c r="HRC2" s="1870"/>
      <c r="HRD2" s="1870"/>
      <c r="HRE2" s="1870"/>
      <c r="HRF2" s="1870"/>
      <c r="HRG2" s="1870"/>
      <c r="HRH2" s="1870"/>
      <c r="HRI2" s="1870"/>
      <c r="HRJ2" s="1870"/>
      <c r="HRK2" s="1870"/>
      <c r="HRL2" s="1870"/>
      <c r="HRM2" s="1870"/>
      <c r="HRN2" s="1870"/>
      <c r="HRO2" s="1870"/>
      <c r="HRP2" s="1870"/>
      <c r="HRQ2" s="1870"/>
      <c r="HRR2" s="1870"/>
      <c r="HRS2" s="1870"/>
      <c r="HRT2" s="1870"/>
      <c r="HRU2" s="1870"/>
      <c r="HRV2" s="1870"/>
      <c r="HRW2" s="1870"/>
      <c r="HRX2" s="1870"/>
      <c r="HRY2" s="1870"/>
      <c r="HRZ2" s="1870"/>
      <c r="HSA2" s="1870"/>
      <c r="HSB2" s="1870"/>
      <c r="HSC2" s="1870"/>
      <c r="HSD2" s="1870"/>
      <c r="HSE2" s="1870"/>
      <c r="HSF2" s="1870"/>
      <c r="HSG2" s="1870"/>
      <c r="HSH2" s="1870"/>
      <c r="HSI2" s="1870"/>
      <c r="HSJ2" s="1870"/>
      <c r="HSK2" s="1870"/>
      <c r="HSL2" s="1870"/>
      <c r="HSM2" s="1870"/>
      <c r="HSN2" s="1870"/>
      <c r="HSO2" s="1870"/>
      <c r="HSP2" s="1870"/>
      <c r="HSQ2" s="1870"/>
      <c r="HSR2" s="1870"/>
      <c r="HSS2" s="1870"/>
      <c r="HST2" s="1870"/>
      <c r="HSU2" s="1870"/>
      <c r="HSV2" s="1870"/>
      <c r="HSW2" s="1870"/>
      <c r="HSX2" s="1870"/>
      <c r="HSY2" s="1870"/>
      <c r="HSZ2" s="1870"/>
      <c r="HTA2" s="1870"/>
      <c r="HTB2" s="1870"/>
      <c r="HTC2" s="1870"/>
      <c r="HTD2" s="1870"/>
      <c r="HTE2" s="1870"/>
      <c r="HTF2" s="1870"/>
      <c r="HTG2" s="1870"/>
      <c r="HTH2" s="1870"/>
      <c r="HTI2" s="1870"/>
      <c r="HTJ2" s="1870"/>
      <c r="HTK2" s="1870"/>
      <c r="HTL2" s="1870"/>
      <c r="HTM2" s="1870"/>
      <c r="HTN2" s="1870"/>
      <c r="HTO2" s="1870"/>
      <c r="HTP2" s="1870"/>
      <c r="HTQ2" s="1870"/>
      <c r="HTR2" s="1870"/>
      <c r="HTS2" s="1870"/>
      <c r="HTT2" s="1870"/>
      <c r="HTU2" s="1870"/>
      <c r="HTV2" s="1870"/>
      <c r="HTW2" s="1870"/>
      <c r="HTX2" s="1870"/>
      <c r="HTY2" s="1870"/>
      <c r="HTZ2" s="1870"/>
      <c r="HUA2" s="1870"/>
      <c r="HUB2" s="1870"/>
      <c r="HUC2" s="1870"/>
      <c r="HUD2" s="1870"/>
      <c r="HUE2" s="1870"/>
      <c r="HUF2" s="1870"/>
      <c r="HUG2" s="1870"/>
      <c r="HUH2" s="1870"/>
      <c r="HUI2" s="1870"/>
      <c r="HUJ2" s="1870"/>
      <c r="HUK2" s="1870"/>
      <c r="HUL2" s="1870"/>
      <c r="HUM2" s="1870"/>
      <c r="HUN2" s="1870"/>
      <c r="HUO2" s="1870"/>
      <c r="HUP2" s="1870"/>
      <c r="HUQ2" s="1870"/>
      <c r="HUR2" s="1870"/>
      <c r="HUS2" s="1870"/>
      <c r="HUT2" s="1870"/>
      <c r="HUU2" s="1870"/>
      <c r="HUV2" s="1870"/>
      <c r="HUW2" s="1870"/>
      <c r="HUX2" s="1870"/>
      <c r="HUY2" s="1870"/>
      <c r="HUZ2" s="1870"/>
      <c r="HVA2" s="1870"/>
      <c r="HVB2" s="1870"/>
      <c r="HVC2" s="1870"/>
      <c r="HVD2" s="1870"/>
      <c r="HVE2" s="1870"/>
      <c r="HVF2" s="1870"/>
      <c r="HVG2" s="1870"/>
      <c r="HVH2" s="1870"/>
      <c r="HVI2" s="1870"/>
      <c r="HVJ2" s="1870"/>
      <c r="HVK2" s="1870"/>
      <c r="HVL2" s="1870"/>
      <c r="HVM2" s="1870"/>
      <c r="HVN2" s="1870"/>
      <c r="HVO2" s="1870"/>
      <c r="HVP2" s="1870"/>
      <c r="HVQ2" s="1870"/>
      <c r="HVR2" s="1870"/>
      <c r="HVS2" s="1870"/>
      <c r="HVT2" s="1870"/>
      <c r="HVU2" s="1870"/>
      <c r="HVV2" s="1870"/>
      <c r="HVW2" s="1870"/>
      <c r="HVX2" s="1870"/>
      <c r="HVY2" s="1870"/>
      <c r="HVZ2" s="1870"/>
      <c r="HWA2" s="1870"/>
      <c r="HWB2" s="1870"/>
      <c r="HWC2" s="1870"/>
      <c r="HWD2" s="1870"/>
      <c r="HWE2" s="1870"/>
      <c r="HWF2" s="1870"/>
      <c r="HWG2" s="1870"/>
      <c r="HWH2" s="1870"/>
      <c r="HWI2" s="1870"/>
      <c r="HWJ2" s="1870"/>
      <c r="HWK2" s="1870"/>
      <c r="HWL2" s="1870"/>
      <c r="HWM2" s="1870"/>
      <c r="HWN2" s="1870"/>
      <c r="HWO2" s="1870"/>
      <c r="HWP2" s="1870"/>
      <c r="HWQ2" s="1870"/>
      <c r="HWR2" s="1870"/>
      <c r="HWS2" s="1870"/>
      <c r="HWT2" s="1870"/>
      <c r="HWU2" s="1870"/>
      <c r="HWV2" s="1870"/>
      <c r="HWW2" s="1870"/>
      <c r="HWX2" s="1870"/>
      <c r="HWY2" s="1870"/>
      <c r="HWZ2" s="1870"/>
      <c r="HXA2" s="1870"/>
      <c r="HXB2" s="1870"/>
      <c r="HXC2" s="1870"/>
      <c r="HXD2" s="1870"/>
      <c r="HXE2" s="1870"/>
      <c r="HXF2" s="1870"/>
      <c r="HXG2" s="1870"/>
      <c r="HXH2" s="1870"/>
      <c r="HXI2" s="1870"/>
      <c r="HXJ2" s="1870"/>
      <c r="HXK2" s="1870"/>
      <c r="HXL2" s="1870"/>
      <c r="HXM2" s="1870"/>
      <c r="HXN2" s="1870"/>
      <c r="HXO2" s="1870"/>
      <c r="HXP2" s="1870"/>
      <c r="HXQ2" s="1870"/>
      <c r="HXR2" s="1870"/>
      <c r="HXS2" s="1870"/>
      <c r="HXT2" s="1870"/>
      <c r="HXU2" s="1870"/>
      <c r="HXV2" s="1870"/>
      <c r="HXW2" s="1870"/>
      <c r="HXX2" s="1870"/>
      <c r="HXY2" s="1870"/>
      <c r="HXZ2" s="1870"/>
      <c r="HYA2" s="1870"/>
      <c r="HYB2" s="1870"/>
      <c r="HYC2" s="1870"/>
      <c r="HYD2" s="1870"/>
      <c r="HYE2" s="1870"/>
      <c r="HYF2" s="1870"/>
      <c r="HYG2" s="1870"/>
      <c r="HYH2" s="1870"/>
      <c r="HYI2" s="1870"/>
      <c r="HYJ2" s="1870"/>
      <c r="HYK2" s="1870"/>
      <c r="HYL2" s="1870"/>
      <c r="HYM2" s="1870"/>
      <c r="HYN2" s="1870"/>
      <c r="HYO2" s="1870"/>
      <c r="HYP2" s="1870"/>
      <c r="HYQ2" s="1870"/>
      <c r="HYR2" s="1870"/>
      <c r="HYS2" s="1870"/>
      <c r="HYT2" s="1870"/>
      <c r="HYU2" s="1870"/>
      <c r="HYV2" s="1870"/>
      <c r="HYW2" s="1870"/>
      <c r="HYX2" s="1870"/>
      <c r="HYY2" s="1870"/>
      <c r="HYZ2" s="1870"/>
      <c r="HZA2" s="1870"/>
      <c r="HZB2" s="1870"/>
      <c r="HZC2" s="1870"/>
      <c r="HZD2" s="1870"/>
      <c r="HZE2" s="1870"/>
      <c r="HZF2" s="1870"/>
      <c r="HZG2" s="1870"/>
      <c r="HZH2" s="1870"/>
      <c r="HZI2" s="1870"/>
      <c r="HZJ2" s="1870"/>
      <c r="HZK2" s="1870"/>
      <c r="HZL2" s="1870"/>
      <c r="HZM2" s="1870"/>
      <c r="HZN2" s="1870"/>
      <c r="HZO2" s="1870"/>
      <c r="HZP2" s="1870"/>
      <c r="HZQ2" s="1870"/>
      <c r="HZR2" s="1870"/>
      <c r="HZS2" s="1870"/>
      <c r="HZT2" s="1870"/>
      <c r="HZU2" s="1870"/>
      <c r="HZV2" s="1870"/>
      <c r="HZW2" s="1870"/>
      <c r="HZX2" s="1870"/>
      <c r="HZY2" s="1870"/>
      <c r="HZZ2" s="1870"/>
      <c r="IAA2" s="1870"/>
      <c r="IAB2" s="1870"/>
      <c r="IAC2" s="1870"/>
      <c r="IAD2" s="1870"/>
      <c r="IAE2" s="1870"/>
      <c r="IAF2" s="1870"/>
      <c r="IAG2" s="1870"/>
      <c r="IAH2" s="1870"/>
      <c r="IAI2" s="1870"/>
      <c r="IAJ2" s="1870"/>
      <c r="IAK2" s="1870"/>
      <c r="IAL2" s="1870"/>
      <c r="IAM2" s="1870"/>
      <c r="IAN2" s="1870"/>
      <c r="IAO2" s="1870"/>
      <c r="IAP2" s="1870"/>
      <c r="IAQ2" s="1870"/>
      <c r="IAR2" s="1870"/>
      <c r="IAS2" s="1870"/>
      <c r="IAT2" s="1870"/>
      <c r="IAU2" s="1870"/>
      <c r="IAV2" s="1870"/>
      <c r="IAW2" s="1870"/>
      <c r="IAX2" s="1870"/>
      <c r="IAY2" s="1870"/>
      <c r="IAZ2" s="1870"/>
      <c r="IBA2" s="1870"/>
      <c r="IBB2" s="1870"/>
      <c r="IBC2" s="1870"/>
      <c r="IBD2" s="1870"/>
      <c r="IBE2" s="1870"/>
      <c r="IBF2" s="1870"/>
      <c r="IBG2" s="1870"/>
      <c r="IBH2" s="1870"/>
      <c r="IBI2" s="1870"/>
      <c r="IBJ2" s="1870"/>
      <c r="IBK2" s="1870"/>
      <c r="IBL2" s="1870"/>
      <c r="IBM2" s="1870"/>
      <c r="IBN2" s="1870"/>
      <c r="IBO2" s="1870"/>
      <c r="IBP2" s="1870"/>
      <c r="IBQ2" s="1870"/>
      <c r="IBR2" s="1870"/>
      <c r="IBS2" s="1870"/>
      <c r="IBT2" s="1870"/>
      <c r="IBU2" s="1870"/>
      <c r="IBV2" s="1870"/>
      <c r="IBW2" s="1870"/>
      <c r="IBX2" s="1870"/>
      <c r="IBY2" s="1870"/>
      <c r="IBZ2" s="1870"/>
      <c r="ICA2" s="1870"/>
      <c r="ICB2" s="1870"/>
      <c r="ICC2" s="1870"/>
      <c r="ICD2" s="1870"/>
      <c r="ICE2" s="1870"/>
      <c r="ICF2" s="1870"/>
      <c r="ICG2" s="1870"/>
      <c r="ICH2" s="1870"/>
      <c r="ICI2" s="1870"/>
      <c r="ICJ2" s="1870"/>
      <c r="ICK2" s="1870"/>
      <c r="ICL2" s="1870"/>
      <c r="ICM2" s="1870"/>
      <c r="ICN2" s="1870"/>
      <c r="ICO2" s="1870"/>
      <c r="ICP2" s="1870"/>
      <c r="ICQ2" s="1870"/>
      <c r="ICR2" s="1870"/>
      <c r="ICS2" s="1870"/>
      <c r="ICT2" s="1870"/>
      <c r="ICU2" s="1870"/>
      <c r="ICV2" s="1870"/>
      <c r="ICW2" s="1870"/>
      <c r="ICX2" s="1870"/>
      <c r="ICY2" s="1870"/>
      <c r="ICZ2" s="1870"/>
      <c r="IDA2" s="1870"/>
      <c r="IDB2" s="1870"/>
      <c r="IDC2" s="1870"/>
      <c r="IDD2" s="1870"/>
      <c r="IDE2" s="1870"/>
      <c r="IDF2" s="1870"/>
      <c r="IDG2" s="1870"/>
      <c r="IDH2" s="1870"/>
      <c r="IDI2" s="1870"/>
      <c r="IDJ2" s="1870"/>
      <c r="IDK2" s="1870"/>
      <c r="IDL2" s="1870"/>
      <c r="IDM2" s="1870"/>
      <c r="IDN2" s="1870"/>
      <c r="IDO2" s="1870"/>
      <c r="IDP2" s="1870"/>
      <c r="IDQ2" s="1870"/>
      <c r="IDR2" s="1870"/>
      <c r="IDS2" s="1870"/>
      <c r="IDT2" s="1870"/>
      <c r="IDU2" s="1870"/>
      <c r="IDV2" s="1870"/>
      <c r="IDW2" s="1870"/>
      <c r="IDX2" s="1870"/>
      <c r="IDY2" s="1870"/>
      <c r="IDZ2" s="1870"/>
      <c r="IEA2" s="1870"/>
      <c r="IEB2" s="1870"/>
      <c r="IEC2" s="1870"/>
      <c r="IED2" s="1870"/>
      <c r="IEE2" s="1870"/>
      <c r="IEF2" s="1870"/>
      <c r="IEG2" s="1870"/>
      <c r="IEH2" s="1870"/>
      <c r="IEI2" s="1870"/>
      <c r="IEJ2" s="1870"/>
      <c r="IEK2" s="1870"/>
      <c r="IEL2" s="1870"/>
      <c r="IEM2" s="1870"/>
      <c r="IEN2" s="1870"/>
      <c r="IEO2" s="1870"/>
      <c r="IEP2" s="1870"/>
      <c r="IEQ2" s="1870"/>
      <c r="IER2" s="1870"/>
      <c r="IES2" s="1870"/>
      <c r="IET2" s="1870"/>
      <c r="IEU2" s="1870"/>
      <c r="IEV2" s="1870"/>
      <c r="IEW2" s="1870"/>
      <c r="IEX2" s="1870"/>
      <c r="IEY2" s="1870"/>
      <c r="IEZ2" s="1870"/>
      <c r="IFA2" s="1870"/>
      <c r="IFB2" s="1870"/>
      <c r="IFC2" s="1870"/>
      <c r="IFD2" s="1870"/>
      <c r="IFE2" s="1870"/>
      <c r="IFF2" s="1870"/>
      <c r="IFG2" s="1870"/>
      <c r="IFH2" s="1870"/>
      <c r="IFI2" s="1870"/>
      <c r="IFJ2" s="1870"/>
      <c r="IFK2" s="1870"/>
      <c r="IFL2" s="1870"/>
      <c r="IFM2" s="1870"/>
      <c r="IFN2" s="1870"/>
      <c r="IFO2" s="1870"/>
      <c r="IFP2" s="1870"/>
      <c r="IFQ2" s="1870"/>
      <c r="IFR2" s="1870"/>
      <c r="IFS2" s="1870"/>
      <c r="IFT2" s="1870"/>
      <c r="IFU2" s="1870"/>
      <c r="IFV2" s="1870"/>
      <c r="IFW2" s="1870"/>
      <c r="IFX2" s="1870"/>
      <c r="IFY2" s="1870"/>
      <c r="IFZ2" s="1870"/>
      <c r="IGA2" s="1870"/>
      <c r="IGB2" s="1870"/>
      <c r="IGC2" s="1870"/>
      <c r="IGD2" s="1870"/>
      <c r="IGE2" s="1870"/>
      <c r="IGF2" s="1870"/>
      <c r="IGG2" s="1870"/>
      <c r="IGH2" s="1870"/>
      <c r="IGI2" s="1870"/>
      <c r="IGJ2" s="1870"/>
      <c r="IGK2" s="1870"/>
      <c r="IGL2" s="1870"/>
      <c r="IGM2" s="1870"/>
      <c r="IGN2" s="1870"/>
      <c r="IGO2" s="1870"/>
      <c r="IGP2" s="1870"/>
      <c r="IGQ2" s="1870"/>
      <c r="IGR2" s="1870"/>
      <c r="IGS2" s="1870"/>
      <c r="IGT2" s="1870"/>
      <c r="IGU2" s="1870"/>
      <c r="IGV2" s="1870"/>
      <c r="IGW2" s="1870"/>
      <c r="IGX2" s="1870"/>
      <c r="IGY2" s="1870"/>
      <c r="IGZ2" s="1870"/>
      <c r="IHA2" s="1870"/>
      <c r="IHB2" s="1870"/>
      <c r="IHC2" s="1870"/>
      <c r="IHD2" s="1870"/>
      <c r="IHE2" s="1870"/>
      <c r="IHF2" s="1870"/>
      <c r="IHG2" s="1870"/>
      <c r="IHH2" s="1870"/>
      <c r="IHI2" s="1870"/>
      <c r="IHJ2" s="1870"/>
      <c r="IHK2" s="1870"/>
      <c r="IHL2" s="1870"/>
      <c r="IHM2" s="1870"/>
      <c r="IHN2" s="1870"/>
      <c r="IHO2" s="1870"/>
      <c r="IHP2" s="1870"/>
      <c r="IHQ2" s="1870"/>
      <c r="IHR2" s="1870"/>
      <c r="IHS2" s="1870"/>
      <c r="IHT2" s="1870"/>
      <c r="IHU2" s="1870"/>
      <c r="IHV2" s="1870"/>
      <c r="IHW2" s="1870"/>
      <c r="IHX2" s="1870"/>
      <c r="IHY2" s="1870"/>
      <c r="IHZ2" s="1870"/>
      <c r="IIA2" s="1870"/>
      <c r="IIB2" s="1870"/>
      <c r="IIC2" s="1870"/>
      <c r="IID2" s="1870"/>
      <c r="IIE2" s="1870"/>
      <c r="IIF2" s="1870"/>
      <c r="IIG2" s="1870"/>
      <c r="IIH2" s="1870"/>
      <c r="III2" s="1870"/>
      <c r="IIJ2" s="1870"/>
      <c r="IIK2" s="1870"/>
      <c r="IIL2" s="1870"/>
      <c r="IIM2" s="1870"/>
      <c r="IIN2" s="1870"/>
      <c r="IIO2" s="1870"/>
      <c r="IIP2" s="1870"/>
      <c r="IIQ2" s="1870"/>
      <c r="IIR2" s="1870"/>
      <c r="IIS2" s="1870"/>
      <c r="IIT2" s="1870"/>
      <c r="IIU2" s="1870"/>
      <c r="IIV2" s="1870"/>
      <c r="IIW2" s="1870"/>
      <c r="IIX2" s="1870"/>
      <c r="IIY2" s="1870"/>
      <c r="IIZ2" s="1870"/>
      <c r="IJA2" s="1870"/>
      <c r="IJB2" s="1870"/>
      <c r="IJC2" s="1870"/>
      <c r="IJD2" s="1870"/>
      <c r="IJE2" s="1870"/>
      <c r="IJF2" s="1870"/>
      <c r="IJG2" s="1870"/>
      <c r="IJH2" s="1870"/>
      <c r="IJI2" s="1870"/>
      <c r="IJJ2" s="1870"/>
      <c r="IJK2" s="1870"/>
      <c r="IJL2" s="1870"/>
      <c r="IJM2" s="1870"/>
      <c r="IJN2" s="1870"/>
      <c r="IJO2" s="1870"/>
      <c r="IJP2" s="1870"/>
      <c r="IJQ2" s="1870"/>
      <c r="IJR2" s="1870"/>
      <c r="IJS2" s="1870"/>
      <c r="IJT2" s="1870"/>
      <c r="IJU2" s="1870"/>
      <c r="IJV2" s="1870"/>
      <c r="IJW2" s="1870"/>
      <c r="IJX2" s="1870"/>
      <c r="IJY2" s="1870"/>
      <c r="IJZ2" s="1870"/>
      <c r="IKA2" s="1870"/>
      <c r="IKB2" s="1870"/>
      <c r="IKC2" s="1870"/>
      <c r="IKD2" s="1870"/>
      <c r="IKE2" s="1870"/>
      <c r="IKF2" s="1870"/>
      <c r="IKG2" s="1870"/>
      <c r="IKH2" s="1870"/>
      <c r="IKI2" s="1870"/>
      <c r="IKJ2" s="1870"/>
      <c r="IKK2" s="1870"/>
      <c r="IKL2" s="1870"/>
      <c r="IKM2" s="1870"/>
      <c r="IKN2" s="1870"/>
      <c r="IKO2" s="1870"/>
      <c r="IKP2" s="1870"/>
      <c r="IKQ2" s="1870"/>
      <c r="IKR2" s="1870"/>
      <c r="IKS2" s="1870"/>
      <c r="IKT2" s="1870"/>
      <c r="IKU2" s="1870"/>
      <c r="IKV2" s="1870"/>
      <c r="IKW2" s="1870"/>
      <c r="IKX2" s="1870"/>
      <c r="IKY2" s="1870"/>
      <c r="IKZ2" s="1870"/>
      <c r="ILA2" s="1870"/>
      <c r="ILB2" s="1870"/>
      <c r="ILC2" s="1870"/>
      <c r="ILD2" s="1870"/>
      <c r="ILE2" s="1870"/>
      <c r="ILF2" s="1870"/>
      <c r="ILG2" s="1870"/>
      <c r="ILH2" s="1870"/>
      <c r="ILI2" s="1870"/>
      <c r="ILJ2" s="1870"/>
      <c r="ILK2" s="1870"/>
      <c r="ILL2" s="1870"/>
      <c r="ILM2" s="1870"/>
      <c r="ILN2" s="1870"/>
      <c r="ILO2" s="1870"/>
      <c r="ILP2" s="1870"/>
      <c r="ILQ2" s="1870"/>
      <c r="ILR2" s="1870"/>
      <c r="ILS2" s="1870"/>
      <c r="ILT2" s="1870"/>
      <c r="ILU2" s="1870"/>
      <c r="ILV2" s="1870"/>
      <c r="ILW2" s="1870"/>
      <c r="ILX2" s="1870"/>
      <c r="ILY2" s="1870"/>
      <c r="ILZ2" s="1870"/>
      <c r="IMA2" s="1870"/>
      <c r="IMB2" s="1870"/>
      <c r="IMC2" s="1870"/>
      <c r="IMD2" s="1870"/>
      <c r="IME2" s="1870"/>
      <c r="IMF2" s="1870"/>
      <c r="IMG2" s="1870"/>
      <c r="IMH2" s="1870"/>
      <c r="IMI2" s="1870"/>
      <c r="IMJ2" s="1870"/>
      <c r="IMK2" s="1870"/>
      <c r="IML2" s="1870"/>
      <c r="IMM2" s="1870"/>
      <c r="IMN2" s="1870"/>
      <c r="IMO2" s="1870"/>
      <c r="IMP2" s="1870"/>
      <c r="IMQ2" s="1870"/>
      <c r="IMR2" s="1870"/>
      <c r="IMS2" s="1870"/>
      <c r="IMT2" s="1870"/>
      <c r="IMU2" s="1870"/>
      <c r="IMV2" s="1870"/>
      <c r="IMW2" s="1870"/>
      <c r="IMX2" s="1870"/>
      <c r="IMY2" s="1870"/>
      <c r="IMZ2" s="1870"/>
      <c r="INA2" s="1870"/>
      <c r="INB2" s="1870"/>
      <c r="INC2" s="1870"/>
      <c r="IND2" s="1870"/>
      <c r="INE2" s="1870"/>
      <c r="INF2" s="1870"/>
      <c r="ING2" s="1870"/>
      <c r="INH2" s="1870"/>
      <c r="INI2" s="1870"/>
      <c r="INJ2" s="1870"/>
      <c r="INK2" s="1870"/>
      <c r="INL2" s="1870"/>
      <c r="INM2" s="1870"/>
      <c r="INN2" s="1870"/>
      <c r="INO2" s="1870"/>
      <c r="INP2" s="1870"/>
      <c r="INQ2" s="1870"/>
      <c r="INR2" s="1870"/>
      <c r="INS2" s="1870"/>
      <c r="INT2" s="1870"/>
      <c r="INU2" s="1870"/>
      <c r="INV2" s="1870"/>
      <c r="INW2" s="1870"/>
      <c r="INX2" s="1870"/>
      <c r="INY2" s="1870"/>
      <c r="INZ2" s="1870"/>
      <c r="IOA2" s="1870"/>
      <c r="IOB2" s="1870"/>
      <c r="IOC2" s="1870"/>
      <c r="IOD2" s="1870"/>
      <c r="IOE2" s="1870"/>
      <c r="IOF2" s="1870"/>
      <c r="IOG2" s="1870"/>
      <c r="IOH2" s="1870"/>
      <c r="IOI2" s="1870"/>
      <c r="IOJ2" s="1870"/>
      <c r="IOK2" s="1870"/>
      <c r="IOL2" s="1870"/>
      <c r="IOM2" s="1870"/>
      <c r="ION2" s="1870"/>
      <c r="IOO2" s="1870"/>
      <c r="IOP2" s="1870"/>
      <c r="IOQ2" s="1870"/>
      <c r="IOR2" s="1870"/>
      <c r="IOS2" s="1870"/>
      <c r="IOT2" s="1870"/>
      <c r="IOU2" s="1870"/>
      <c r="IOV2" s="1870"/>
      <c r="IOW2" s="1870"/>
      <c r="IOX2" s="1870"/>
      <c r="IOY2" s="1870"/>
      <c r="IOZ2" s="1870"/>
      <c r="IPA2" s="1870"/>
      <c r="IPB2" s="1870"/>
      <c r="IPC2" s="1870"/>
      <c r="IPD2" s="1870"/>
      <c r="IPE2" s="1870"/>
      <c r="IPF2" s="1870"/>
      <c r="IPG2" s="1870"/>
      <c r="IPH2" s="1870"/>
      <c r="IPI2" s="1870"/>
      <c r="IPJ2" s="1870"/>
      <c r="IPK2" s="1870"/>
      <c r="IPL2" s="1870"/>
      <c r="IPM2" s="1870"/>
      <c r="IPN2" s="1870"/>
      <c r="IPO2" s="1870"/>
      <c r="IPP2" s="1870"/>
      <c r="IPQ2" s="1870"/>
      <c r="IPR2" s="1870"/>
      <c r="IPS2" s="1870"/>
      <c r="IPT2" s="1870"/>
      <c r="IPU2" s="1870"/>
      <c r="IPV2" s="1870"/>
      <c r="IPW2" s="1870"/>
      <c r="IPX2" s="1870"/>
      <c r="IPY2" s="1870"/>
      <c r="IPZ2" s="1870"/>
      <c r="IQA2" s="1870"/>
      <c r="IQB2" s="1870"/>
      <c r="IQC2" s="1870"/>
      <c r="IQD2" s="1870"/>
      <c r="IQE2" s="1870"/>
      <c r="IQF2" s="1870"/>
      <c r="IQG2" s="1870"/>
      <c r="IQH2" s="1870"/>
      <c r="IQI2" s="1870"/>
      <c r="IQJ2" s="1870"/>
      <c r="IQK2" s="1870"/>
      <c r="IQL2" s="1870"/>
      <c r="IQM2" s="1870"/>
      <c r="IQN2" s="1870"/>
      <c r="IQO2" s="1870"/>
      <c r="IQP2" s="1870"/>
      <c r="IQQ2" s="1870"/>
      <c r="IQR2" s="1870"/>
      <c r="IQS2" s="1870"/>
      <c r="IQT2" s="1870"/>
      <c r="IQU2" s="1870"/>
      <c r="IQV2" s="1870"/>
      <c r="IQW2" s="1870"/>
      <c r="IQX2" s="1870"/>
      <c r="IQY2" s="1870"/>
      <c r="IQZ2" s="1870"/>
      <c r="IRA2" s="1870"/>
      <c r="IRB2" s="1870"/>
      <c r="IRC2" s="1870"/>
      <c r="IRD2" s="1870"/>
      <c r="IRE2" s="1870"/>
      <c r="IRF2" s="1870"/>
      <c r="IRG2" s="1870"/>
      <c r="IRH2" s="1870"/>
      <c r="IRI2" s="1870"/>
      <c r="IRJ2" s="1870"/>
      <c r="IRK2" s="1870"/>
      <c r="IRL2" s="1870"/>
      <c r="IRM2" s="1870"/>
      <c r="IRN2" s="1870"/>
      <c r="IRO2" s="1870"/>
      <c r="IRP2" s="1870"/>
      <c r="IRQ2" s="1870"/>
      <c r="IRR2" s="1870"/>
      <c r="IRS2" s="1870"/>
      <c r="IRT2" s="1870"/>
      <c r="IRU2" s="1870"/>
      <c r="IRV2" s="1870"/>
      <c r="IRW2" s="1870"/>
      <c r="IRX2" s="1870"/>
      <c r="IRY2" s="1870"/>
      <c r="IRZ2" s="1870"/>
      <c r="ISA2" s="1870"/>
      <c r="ISB2" s="1870"/>
      <c r="ISC2" s="1870"/>
      <c r="ISD2" s="1870"/>
      <c r="ISE2" s="1870"/>
      <c r="ISF2" s="1870"/>
      <c r="ISG2" s="1870"/>
      <c r="ISH2" s="1870"/>
      <c r="ISI2" s="1870"/>
      <c r="ISJ2" s="1870"/>
      <c r="ISK2" s="1870"/>
      <c r="ISL2" s="1870"/>
      <c r="ISM2" s="1870"/>
      <c r="ISN2" s="1870"/>
      <c r="ISO2" s="1870"/>
      <c r="ISP2" s="1870"/>
      <c r="ISQ2" s="1870"/>
      <c r="ISR2" s="1870"/>
      <c r="ISS2" s="1870"/>
      <c r="IST2" s="1870"/>
      <c r="ISU2" s="1870"/>
      <c r="ISV2" s="1870"/>
      <c r="ISW2" s="1870"/>
      <c r="ISX2" s="1870"/>
      <c r="ISY2" s="1870"/>
      <c r="ISZ2" s="1870"/>
      <c r="ITA2" s="1870"/>
      <c r="ITB2" s="1870"/>
      <c r="ITC2" s="1870"/>
      <c r="ITD2" s="1870"/>
      <c r="ITE2" s="1870"/>
      <c r="ITF2" s="1870"/>
      <c r="ITG2" s="1870"/>
      <c r="ITH2" s="1870"/>
      <c r="ITI2" s="1870"/>
      <c r="ITJ2" s="1870"/>
      <c r="ITK2" s="1870"/>
      <c r="ITL2" s="1870"/>
      <c r="ITM2" s="1870"/>
      <c r="ITN2" s="1870"/>
      <c r="ITO2" s="1870"/>
      <c r="ITP2" s="1870"/>
      <c r="ITQ2" s="1870"/>
      <c r="ITR2" s="1870"/>
      <c r="ITS2" s="1870"/>
      <c r="ITT2" s="1870"/>
      <c r="ITU2" s="1870"/>
      <c r="ITV2" s="1870"/>
      <c r="ITW2" s="1870"/>
      <c r="ITX2" s="1870"/>
      <c r="ITY2" s="1870"/>
      <c r="ITZ2" s="1870"/>
      <c r="IUA2" s="1870"/>
      <c r="IUB2" s="1870"/>
      <c r="IUC2" s="1870"/>
      <c r="IUD2" s="1870"/>
      <c r="IUE2" s="1870"/>
      <c r="IUF2" s="1870"/>
      <c r="IUG2" s="1870"/>
      <c r="IUH2" s="1870"/>
      <c r="IUI2" s="1870"/>
      <c r="IUJ2" s="1870"/>
      <c r="IUK2" s="1870"/>
      <c r="IUL2" s="1870"/>
      <c r="IUM2" s="1870"/>
      <c r="IUN2" s="1870"/>
      <c r="IUO2" s="1870"/>
      <c r="IUP2" s="1870"/>
      <c r="IUQ2" s="1870"/>
      <c r="IUR2" s="1870"/>
      <c r="IUS2" s="1870"/>
      <c r="IUT2" s="1870"/>
      <c r="IUU2" s="1870"/>
      <c r="IUV2" s="1870"/>
      <c r="IUW2" s="1870"/>
      <c r="IUX2" s="1870"/>
      <c r="IUY2" s="1870"/>
      <c r="IUZ2" s="1870"/>
      <c r="IVA2" s="1870"/>
      <c r="IVB2" s="1870"/>
      <c r="IVC2" s="1870"/>
      <c r="IVD2" s="1870"/>
      <c r="IVE2" s="1870"/>
      <c r="IVF2" s="1870"/>
      <c r="IVG2" s="1870"/>
      <c r="IVH2" s="1870"/>
      <c r="IVI2" s="1870"/>
      <c r="IVJ2" s="1870"/>
      <c r="IVK2" s="1870"/>
      <c r="IVL2" s="1870"/>
      <c r="IVM2" s="1870"/>
      <c r="IVN2" s="1870"/>
      <c r="IVO2" s="1870"/>
      <c r="IVP2" s="1870"/>
      <c r="IVQ2" s="1870"/>
      <c r="IVR2" s="1870"/>
      <c r="IVS2" s="1870"/>
      <c r="IVT2" s="1870"/>
      <c r="IVU2" s="1870"/>
      <c r="IVV2" s="1870"/>
      <c r="IVW2" s="1870"/>
      <c r="IVX2" s="1870"/>
      <c r="IVY2" s="1870"/>
      <c r="IVZ2" s="1870"/>
      <c r="IWA2" s="1870"/>
      <c r="IWB2" s="1870"/>
      <c r="IWC2" s="1870"/>
      <c r="IWD2" s="1870"/>
      <c r="IWE2" s="1870"/>
      <c r="IWF2" s="1870"/>
      <c r="IWG2" s="1870"/>
      <c r="IWH2" s="1870"/>
      <c r="IWI2" s="1870"/>
      <c r="IWJ2" s="1870"/>
      <c r="IWK2" s="1870"/>
      <c r="IWL2" s="1870"/>
      <c r="IWM2" s="1870"/>
      <c r="IWN2" s="1870"/>
      <c r="IWO2" s="1870"/>
      <c r="IWP2" s="1870"/>
      <c r="IWQ2" s="1870"/>
      <c r="IWR2" s="1870"/>
      <c r="IWS2" s="1870"/>
      <c r="IWT2" s="1870"/>
      <c r="IWU2" s="1870"/>
      <c r="IWV2" s="1870"/>
      <c r="IWW2" s="1870"/>
      <c r="IWX2" s="1870"/>
      <c r="IWY2" s="1870"/>
      <c r="IWZ2" s="1870"/>
      <c r="IXA2" s="1870"/>
      <c r="IXB2" s="1870"/>
      <c r="IXC2" s="1870"/>
      <c r="IXD2" s="1870"/>
      <c r="IXE2" s="1870"/>
      <c r="IXF2" s="1870"/>
      <c r="IXG2" s="1870"/>
      <c r="IXH2" s="1870"/>
      <c r="IXI2" s="1870"/>
      <c r="IXJ2" s="1870"/>
      <c r="IXK2" s="1870"/>
      <c r="IXL2" s="1870"/>
      <c r="IXM2" s="1870"/>
      <c r="IXN2" s="1870"/>
      <c r="IXO2" s="1870"/>
      <c r="IXP2" s="1870"/>
      <c r="IXQ2" s="1870"/>
      <c r="IXR2" s="1870"/>
      <c r="IXS2" s="1870"/>
      <c r="IXT2" s="1870"/>
      <c r="IXU2" s="1870"/>
      <c r="IXV2" s="1870"/>
      <c r="IXW2" s="1870"/>
      <c r="IXX2" s="1870"/>
      <c r="IXY2" s="1870"/>
      <c r="IXZ2" s="1870"/>
      <c r="IYA2" s="1870"/>
      <c r="IYB2" s="1870"/>
      <c r="IYC2" s="1870"/>
      <c r="IYD2" s="1870"/>
      <c r="IYE2" s="1870"/>
      <c r="IYF2" s="1870"/>
      <c r="IYG2" s="1870"/>
      <c r="IYH2" s="1870"/>
      <c r="IYI2" s="1870"/>
      <c r="IYJ2" s="1870"/>
      <c r="IYK2" s="1870"/>
      <c r="IYL2" s="1870"/>
      <c r="IYM2" s="1870"/>
      <c r="IYN2" s="1870"/>
      <c r="IYO2" s="1870"/>
      <c r="IYP2" s="1870"/>
      <c r="IYQ2" s="1870"/>
      <c r="IYR2" s="1870"/>
      <c r="IYS2" s="1870"/>
      <c r="IYT2" s="1870"/>
      <c r="IYU2" s="1870"/>
      <c r="IYV2" s="1870"/>
      <c r="IYW2" s="1870"/>
      <c r="IYX2" s="1870"/>
      <c r="IYY2" s="1870"/>
      <c r="IYZ2" s="1870"/>
      <c r="IZA2" s="1870"/>
      <c r="IZB2" s="1870"/>
      <c r="IZC2" s="1870"/>
      <c r="IZD2" s="1870"/>
      <c r="IZE2" s="1870"/>
      <c r="IZF2" s="1870"/>
      <c r="IZG2" s="1870"/>
      <c r="IZH2" s="1870"/>
      <c r="IZI2" s="1870"/>
      <c r="IZJ2" s="1870"/>
      <c r="IZK2" s="1870"/>
      <c r="IZL2" s="1870"/>
      <c r="IZM2" s="1870"/>
      <c r="IZN2" s="1870"/>
      <c r="IZO2" s="1870"/>
      <c r="IZP2" s="1870"/>
      <c r="IZQ2" s="1870"/>
      <c r="IZR2" s="1870"/>
      <c r="IZS2" s="1870"/>
      <c r="IZT2" s="1870"/>
      <c r="IZU2" s="1870"/>
      <c r="IZV2" s="1870"/>
      <c r="IZW2" s="1870"/>
      <c r="IZX2" s="1870"/>
      <c r="IZY2" s="1870"/>
      <c r="IZZ2" s="1870"/>
      <c r="JAA2" s="1870"/>
      <c r="JAB2" s="1870"/>
      <c r="JAC2" s="1870"/>
      <c r="JAD2" s="1870"/>
      <c r="JAE2" s="1870"/>
      <c r="JAF2" s="1870"/>
      <c r="JAG2" s="1870"/>
      <c r="JAH2" s="1870"/>
      <c r="JAI2" s="1870"/>
      <c r="JAJ2" s="1870"/>
      <c r="JAK2" s="1870"/>
      <c r="JAL2" s="1870"/>
      <c r="JAM2" s="1870"/>
      <c r="JAN2" s="1870"/>
      <c r="JAO2" s="1870"/>
      <c r="JAP2" s="1870"/>
      <c r="JAQ2" s="1870"/>
      <c r="JAR2" s="1870"/>
      <c r="JAS2" s="1870"/>
      <c r="JAT2" s="1870"/>
      <c r="JAU2" s="1870"/>
      <c r="JAV2" s="1870"/>
      <c r="JAW2" s="1870"/>
      <c r="JAX2" s="1870"/>
      <c r="JAY2" s="1870"/>
      <c r="JAZ2" s="1870"/>
      <c r="JBA2" s="1870"/>
      <c r="JBB2" s="1870"/>
      <c r="JBC2" s="1870"/>
      <c r="JBD2" s="1870"/>
      <c r="JBE2" s="1870"/>
      <c r="JBF2" s="1870"/>
      <c r="JBG2" s="1870"/>
      <c r="JBH2" s="1870"/>
      <c r="JBI2" s="1870"/>
      <c r="JBJ2" s="1870"/>
      <c r="JBK2" s="1870"/>
      <c r="JBL2" s="1870"/>
      <c r="JBM2" s="1870"/>
      <c r="JBN2" s="1870"/>
      <c r="JBO2" s="1870"/>
      <c r="JBP2" s="1870"/>
      <c r="JBQ2" s="1870"/>
      <c r="JBR2" s="1870"/>
      <c r="JBS2" s="1870"/>
      <c r="JBT2" s="1870"/>
      <c r="JBU2" s="1870"/>
      <c r="JBV2" s="1870"/>
      <c r="JBW2" s="1870"/>
      <c r="JBX2" s="1870"/>
      <c r="JBY2" s="1870"/>
      <c r="JBZ2" s="1870"/>
      <c r="JCA2" s="1870"/>
      <c r="JCB2" s="1870"/>
      <c r="JCC2" s="1870"/>
      <c r="JCD2" s="1870"/>
      <c r="JCE2" s="1870"/>
      <c r="JCF2" s="1870"/>
      <c r="JCG2" s="1870"/>
      <c r="JCH2" s="1870"/>
      <c r="JCI2" s="1870"/>
      <c r="JCJ2" s="1870"/>
      <c r="JCK2" s="1870"/>
      <c r="JCL2" s="1870"/>
      <c r="JCM2" s="1870"/>
      <c r="JCN2" s="1870"/>
      <c r="JCO2" s="1870"/>
      <c r="JCP2" s="1870"/>
      <c r="JCQ2" s="1870"/>
      <c r="JCR2" s="1870"/>
      <c r="JCS2" s="1870"/>
      <c r="JCT2" s="1870"/>
      <c r="JCU2" s="1870"/>
      <c r="JCV2" s="1870"/>
      <c r="JCW2" s="1870"/>
      <c r="JCX2" s="1870"/>
      <c r="JCY2" s="1870"/>
      <c r="JCZ2" s="1870"/>
      <c r="JDA2" s="1870"/>
      <c r="JDB2" s="1870"/>
      <c r="JDC2" s="1870"/>
      <c r="JDD2" s="1870"/>
      <c r="JDE2" s="1870"/>
      <c r="JDF2" s="1870"/>
      <c r="JDG2" s="1870"/>
      <c r="JDH2" s="1870"/>
      <c r="JDI2" s="1870"/>
      <c r="JDJ2" s="1870"/>
      <c r="JDK2" s="1870"/>
      <c r="JDL2" s="1870"/>
      <c r="JDM2" s="1870"/>
      <c r="JDN2" s="1870"/>
      <c r="JDO2" s="1870"/>
      <c r="JDP2" s="1870"/>
      <c r="JDQ2" s="1870"/>
      <c r="JDR2" s="1870"/>
      <c r="JDS2" s="1870"/>
      <c r="JDT2" s="1870"/>
      <c r="JDU2" s="1870"/>
      <c r="JDV2" s="1870"/>
      <c r="JDW2" s="1870"/>
      <c r="JDX2" s="1870"/>
      <c r="JDY2" s="1870"/>
      <c r="JDZ2" s="1870"/>
      <c r="JEA2" s="1870"/>
      <c r="JEB2" s="1870"/>
      <c r="JEC2" s="1870"/>
      <c r="JED2" s="1870"/>
      <c r="JEE2" s="1870"/>
      <c r="JEF2" s="1870"/>
      <c r="JEG2" s="1870"/>
      <c r="JEH2" s="1870"/>
      <c r="JEI2" s="1870"/>
      <c r="JEJ2" s="1870"/>
      <c r="JEK2" s="1870"/>
      <c r="JEL2" s="1870"/>
      <c r="JEM2" s="1870"/>
      <c r="JEN2" s="1870"/>
      <c r="JEO2" s="1870"/>
      <c r="JEP2" s="1870"/>
      <c r="JEQ2" s="1870"/>
      <c r="JER2" s="1870"/>
      <c r="JES2" s="1870"/>
      <c r="JET2" s="1870"/>
      <c r="JEU2" s="1870"/>
      <c r="JEV2" s="1870"/>
      <c r="JEW2" s="1870"/>
      <c r="JEX2" s="1870"/>
      <c r="JEY2" s="1870"/>
      <c r="JEZ2" s="1870"/>
      <c r="JFA2" s="1870"/>
      <c r="JFB2" s="1870"/>
      <c r="JFC2" s="1870"/>
      <c r="JFD2" s="1870"/>
      <c r="JFE2" s="1870"/>
      <c r="JFF2" s="1870"/>
      <c r="JFG2" s="1870"/>
      <c r="JFH2" s="1870"/>
      <c r="JFI2" s="1870"/>
      <c r="JFJ2" s="1870"/>
      <c r="JFK2" s="1870"/>
      <c r="JFL2" s="1870"/>
      <c r="JFM2" s="1870"/>
      <c r="JFN2" s="1870"/>
      <c r="JFO2" s="1870"/>
      <c r="JFP2" s="1870"/>
      <c r="JFQ2" s="1870"/>
      <c r="JFR2" s="1870"/>
      <c r="JFS2" s="1870"/>
      <c r="JFT2" s="1870"/>
      <c r="JFU2" s="1870"/>
      <c r="JFV2" s="1870"/>
      <c r="JFW2" s="1870"/>
      <c r="JFX2" s="1870"/>
      <c r="JFY2" s="1870"/>
      <c r="JFZ2" s="1870"/>
      <c r="JGA2" s="1870"/>
      <c r="JGB2" s="1870"/>
      <c r="JGC2" s="1870"/>
      <c r="JGD2" s="1870"/>
      <c r="JGE2" s="1870"/>
      <c r="JGF2" s="1870"/>
      <c r="JGG2" s="1870"/>
      <c r="JGH2" s="1870"/>
      <c r="JGI2" s="1870"/>
      <c r="JGJ2" s="1870"/>
      <c r="JGK2" s="1870"/>
      <c r="JGL2" s="1870"/>
      <c r="JGM2" s="1870"/>
      <c r="JGN2" s="1870"/>
      <c r="JGO2" s="1870"/>
      <c r="JGP2" s="1870"/>
      <c r="JGQ2" s="1870"/>
      <c r="JGR2" s="1870"/>
      <c r="JGS2" s="1870"/>
      <c r="JGT2" s="1870"/>
      <c r="JGU2" s="1870"/>
      <c r="JGV2" s="1870"/>
      <c r="JGW2" s="1870"/>
      <c r="JGX2" s="1870"/>
      <c r="JGY2" s="1870"/>
      <c r="JGZ2" s="1870"/>
      <c r="JHA2" s="1870"/>
      <c r="JHB2" s="1870"/>
      <c r="JHC2" s="1870"/>
      <c r="JHD2" s="1870"/>
      <c r="JHE2" s="1870"/>
      <c r="JHF2" s="1870"/>
      <c r="JHG2" s="1870"/>
      <c r="JHH2" s="1870"/>
      <c r="JHI2" s="1870"/>
      <c r="JHJ2" s="1870"/>
      <c r="JHK2" s="1870"/>
      <c r="JHL2" s="1870"/>
      <c r="JHM2" s="1870"/>
      <c r="JHN2" s="1870"/>
      <c r="JHO2" s="1870"/>
      <c r="JHP2" s="1870"/>
      <c r="JHQ2" s="1870"/>
      <c r="JHR2" s="1870"/>
      <c r="JHS2" s="1870"/>
      <c r="JHT2" s="1870"/>
      <c r="JHU2" s="1870"/>
      <c r="JHV2" s="1870"/>
      <c r="JHW2" s="1870"/>
      <c r="JHX2" s="1870"/>
      <c r="JHY2" s="1870"/>
      <c r="JHZ2" s="1870"/>
      <c r="JIA2" s="1870"/>
      <c r="JIB2" s="1870"/>
      <c r="JIC2" s="1870"/>
      <c r="JID2" s="1870"/>
      <c r="JIE2" s="1870"/>
      <c r="JIF2" s="1870"/>
      <c r="JIG2" s="1870"/>
      <c r="JIH2" s="1870"/>
      <c r="JII2" s="1870"/>
      <c r="JIJ2" s="1870"/>
      <c r="JIK2" s="1870"/>
      <c r="JIL2" s="1870"/>
      <c r="JIM2" s="1870"/>
      <c r="JIN2" s="1870"/>
      <c r="JIO2" s="1870"/>
      <c r="JIP2" s="1870"/>
      <c r="JIQ2" s="1870"/>
      <c r="JIR2" s="1870"/>
      <c r="JIS2" s="1870"/>
      <c r="JIT2" s="1870"/>
      <c r="JIU2" s="1870"/>
      <c r="JIV2" s="1870"/>
      <c r="JIW2" s="1870"/>
      <c r="JIX2" s="1870"/>
      <c r="JIY2" s="1870"/>
      <c r="JIZ2" s="1870"/>
      <c r="JJA2" s="1870"/>
      <c r="JJB2" s="1870"/>
      <c r="JJC2" s="1870"/>
      <c r="JJD2" s="1870"/>
      <c r="JJE2" s="1870"/>
      <c r="JJF2" s="1870"/>
      <c r="JJG2" s="1870"/>
      <c r="JJH2" s="1870"/>
      <c r="JJI2" s="1870"/>
      <c r="JJJ2" s="1870"/>
      <c r="JJK2" s="1870"/>
      <c r="JJL2" s="1870"/>
      <c r="JJM2" s="1870"/>
      <c r="JJN2" s="1870"/>
      <c r="JJO2" s="1870"/>
      <c r="JJP2" s="1870"/>
      <c r="JJQ2" s="1870"/>
      <c r="JJR2" s="1870"/>
      <c r="JJS2" s="1870"/>
      <c r="JJT2" s="1870"/>
      <c r="JJU2" s="1870"/>
      <c r="JJV2" s="1870"/>
      <c r="JJW2" s="1870"/>
      <c r="JJX2" s="1870"/>
      <c r="JJY2" s="1870"/>
      <c r="JJZ2" s="1870"/>
      <c r="JKA2" s="1870"/>
      <c r="JKB2" s="1870"/>
      <c r="JKC2" s="1870"/>
      <c r="JKD2" s="1870"/>
      <c r="JKE2" s="1870"/>
      <c r="JKF2" s="1870"/>
      <c r="JKG2" s="1870"/>
      <c r="JKH2" s="1870"/>
      <c r="JKI2" s="1870"/>
      <c r="JKJ2" s="1870"/>
      <c r="JKK2" s="1870"/>
      <c r="JKL2" s="1870"/>
      <c r="JKM2" s="1870"/>
      <c r="JKN2" s="1870"/>
      <c r="JKO2" s="1870"/>
      <c r="JKP2" s="1870"/>
      <c r="JKQ2" s="1870"/>
      <c r="JKR2" s="1870"/>
      <c r="JKS2" s="1870"/>
      <c r="JKT2" s="1870"/>
      <c r="JKU2" s="1870"/>
      <c r="JKV2" s="1870"/>
      <c r="JKW2" s="1870"/>
      <c r="JKX2" s="1870"/>
      <c r="JKY2" s="1870"/>
      <c r="JKZ2" s="1870"/>
      <c r="JLA2" s="1870"/>
      <c r="JLB2" s="1870"/>
      <c r="JLC2" s="1870"/>
      <c r="JLD2" s="1870"/>
      <c r="JLE2" s="1870"/>
      <c r="JLF2" s="1870"/>
      <c r="JLG2" s="1870"/>
      <c r="JLH2" s="1870"/>
      <c r="JLI2" s="1870"/>
      <c r="JLJ2" s="1870"/>
      <c r="JLK2" s="1870"/>
      <c r="JLL2" s="1870"/>
      <c r="JLM2" s="1870"/>
      <c r="JLN2" s="1870"/>
      <c r="JLO2" s="1870"/>
      <c r="JLP2" s="1870"/>
      <c r="JLQ2" s="1870"/>
      <c r="JLR2" s="1870"/>
      <c r="JLS2" s="1870"/>
      <c r="JLT2" s="1870"/>
      <c r="JLU2" s="1870"/>
      <c r="JLV2" s="1870"/>
      <c r="JLW2" s="1870"/>
      <c r="JLX2" s="1870"/>
      <c r="JLY2" s="1870"/>
      <c r="JLZ2" s="1870"/>
      <c r="JMA2" s="1870"/>
      <c r="JMB2" s="1870"/>
      <c r="JMC2" s="1870"/>
      <c r="JMD2" s="1870"/>
      <c r="JME2" s="1870"/>
      <c r="JMF2" s="1870"/>
      <c r="JMG2" s="1870"/>
      <c r="JMH2" s="1870"/>
      <c r="JMI2" s="1870"/>
      <c r="JMJ2" s="1870"/>
      <c r="JMK2" s="1870"/>
      <c r="JML2" s="1870"/>
      <c r="JMM2" s="1870"/>
      <c r="JMN2" s="1870"/>
      <c r="JMO2" s="1870"/>
      <c r="JMP2" s="1870"/>
      <c r="JMQ2" s="1870"/>
      <c r="JMR2" s="1870"/>
      <c r="JMS2" s="1870"/>
      <c r="JMT2" s="1870"/>
      <c r="JMU2" s="1870"/>
      <c r="JMV2" s="1870"/>
      <c r="JMW2" s="1870"/>
      <c r="JMX2" s="1870"/>
      <c r="JMY2" s="1870"/>
      <c r="JMZ2" s="1870"/>
      <c r="JNA2" s="1870"/>
      <c r="JNB2" s="1870"/>
      <c r="JNC2" s="1870"/>
      <c r="JND2" s="1870"/>
      <c r="JNE2" s="1870"/>
      <c r="JNF2" s="1870"/>
      <c r="JNG2" s="1870"/>
      <c r="JNH2" s="1870"/>
      <c r="JNI2" s="1870"/>
      <c r="JNJ2" s="1870"/>
      <c r="JNK2" s="1870"/>
      <c r="JNL2" s="1870"/>
      <c r="JNM2" s="1870"/>
      <c r="JNN2" s="1870"/>
      <c r="JNO2" s="1870"/>
      <c r="JNP2" s="1870"/>
      <c r="JNQ2" s="1870"/>
      <c r="JNR2" s="1870"/>
      <c r="JNS2" s="1870"/>
      <c r="JNT2" s="1870"/>
      <c r="JNU2" s="1870"/>
      <c r="JNV2" s="1870"/>
      <c r="JNW2" s="1870"/>
      <c r="JNX2" s="1870"/>
      <c r="JNY2" s="1870"/>
      <c r="JNZ2" s="1870"/>
      <c r="JOA2" s="1870"/>
      <c r="JOB2" s="1870"/>
      <c r="JOC2" s="1870"/>
      <c r="JOD2" s="1870"/>
      <c r="JOE2" s="1870"/>
      <c r="JOF2" s="1870"/>
      <c r="JOG2" s="1870"/>
      <c r="JOH2" s="1870"/>
      <c r="JOI2" s="1870"/>
      <c r="JOJ2" s="1870"/>
      <c r="JOK2" s="1870"/>
      <c r="JOL2" s="1870"/>
      <c r="JOM2" s="1870"/>
      <c r="JON2" s="1870"/>
      <c r="JOO2" s="1870"/>
      <c r="JOP2" s="1870"/>
      <c r="JOQ2" s="1870"/>
      <c r="JOR2" s="1870"/>
      <c r="JOS2" s="1870"/>
      <c r="JOT2" s="1870"/>
      <c r="JOU2" s="1870"/>
      <c r="JOV2" s="1870"/>
      <c r="JOW2" s="1870"/>
      <c r="JOX2" s="1870"/>
      <c r="JOY2" s="1870"/>
      <c r="JOZ2" s="1870"/>
      <c r="JPA2" s="1870"/>
      <c r="JPB2" s="1870"/>
      <c r="JPC2" s="1870"/>
      <c r="JPD2" s="1870"/>
      <c r="JPE2" s="1870"/>
      <c r="JPF2" s="1870"/>
      <c r="JPG2" s="1870"/>
      <c r="JPH2" s="1870"/>
      <c r="JPI2" s="1870"/>
      <c r="JPJ2" s="1870"/>
      <c r="JPK2" s="1870"/>
      <c r="JPL2" s="1870"/>
      <c r="JPM2" s="1870"/>
      <c r="JPN2" s="1870"/>
      <c r="JPO2" s="1870"/>
      <c r="JPP2" s="1870"/>
      <c r="JPQ2" s="1870"/>
      <c r="JPR2" s="1870"/>
      <c r="JPS2" s="1870"/>
      <c r="JPT2" s="1870"/>
      <c r="JPU2" s="1870"/>
      <c r="JPV2" s="1870"/>
      <c r="JPW2" s="1870"/>
      <c r="JPX2" s="1870"/>
      <c r="JPY2" s="1870"/>
      <c r="JPZ2" s="1870"/>
      <c r="JQA2" s="1870"/>
      <c r="JQB2" s="1870"/>
      <c r="JQC2" s="1870"/>
      <c r="JQD2" s="1870"/>
      <c r="JQE2" s="1870"/>
      <c r="JQF2" s="1870"/>
      <c r="JQG2" s="1870"/>
      <c r="JQH2" s="1870"/>
      <c r="JQI2" s="1870"/>
      <c r="JQJ2" s="1870"/>
      <c r="JQK2" s="1870"/>
      <c r="JQL2" s="1870"/>
      <c r="JQM2" s="1870"/>
      <c r="JQN2" s="1870"/>
      <c r="JQO2" s="1870"/>
      <c r="JQP2" s="1870"/>
      <c r="JQQ2" s="1870"/>
      <c r="JQR2" s="1870"/>
      <c r="JQS2" s="1870"/>
      <c r="JQT2" s="1870"/>
      <c r="JQU2" s="1870"/>
      <c r="JQV2" s="1870"/>
      <c r="JQW2" s="1870"/>
      <c r="JQX2" s="1870"/>
      <c r="JQY2" s="1870"/>
      <c r="JQZ2" s="1870"/>
      <c r="JRA2" s="1870"/>
      <c r="JRB2" s="1870"/>
      <c r="JRC2" s="1870"/>
      <c r="JRD2" s="1870"/>
      <c r="JRE2" s="1870"/>
      <c r="JRF2" s="1870"/>
      <c r="JRG2" s="1870"/>
      <c r="JRH2" s="1870"/>
      <c r="JRI2" s="1870"/>
      <c r="JRJ2" s="1870"/>
      <c r="JRK2" s="1870"/>
      <c r="JRL2" s="1870"/>
      <c r="JRM2" s="1870"/>
      <c r="JRN2" s="1870"/>
      <c r="JRO2" s="1870"/>
      <c r="JRP2" s="1870"/>
      <c r="JRQ2" s="1870"/>
      <c r="JRR2" s="1870"/>
      <c r="JRS2" s="1870"/>
      <c r="JRT2" s="1870"/>
      <c r="JRU2" s="1870"/>
      <c r="JRV2" s="1870"/>
      <c r="JRW2" s="1870"/>
      <c r="JRX2" s="1870"/>
      <c r="JRY2" s="1870"/>
      <c r="JRZ2" s="1870"/>
      <c r="JSA2" s="1870"/>
      <c r="JSB2" s="1870"/>
      <c r="JSC2" s="1870"/>
      <c r="JSD2" s="1870"/>
      <c r="JSE2" s="1870"/>
      <c r="JSF2" s="1870"/>
      <c r="JSG2" s="1870"/>
      <c r="JSH2" s="1870"/>
      <c r="JSI2" s="1870"/>
      <c r="JSJ2" s="1870"/>
      <c r="JSK2" s="1870"/>
      <c r="JSL2" s="1870"/>
      <c r="JSM2" s="1870"/>
      <c r="JSN2" s="1870"/>
      <c r="JSO2" s="1870"/>
      <c r="JSP2" s="1870"/>
      <c r="JSQ2" s="1870"/>
      <c r="JSR2" s="1870"/>
      <c r="JSS2" s="1870"/>
      <c r="JST2" s="1870"/>
      <c r="JSU2" s="1870"/>
      <c r="JSV2" s="1870"/>
      <c r="JSW2" s="1870"/>
      <c r="JSX2" s="1870"/>
      <c r="JSY2" s="1870"/>
      <c r="JSZ2" s="1870"/>
      <c r="JTA2" s="1870"/>
      <c r="JTB2" s="1870"/>
      <c r="JTC2" s="1870"/>
      <c r="JTD2" s="1870"/>
      <c r="JTE2" s="1870"/>
      <c r="JTF2" s="1870"/>
      <c r="JTG2" s="1870"/>
      <c r="JTH2" s="1870"/>
      <c r="JTI2" s="1870"/>
      <c r="JTJ2" s="1870"/>
      <c r="JTK2" s="1870"/>
      <c r="JTL2" s="1870"/>
      <c r="JTM2" s="1870"/>
      <c r="JTN2" s="1870"/>
      <c r="JTO2" s="1870"/>
      <c r="JTP2" s="1870"/>
      <c r="JTQ2" s="1870"/>
      <c r="JTR2" s="1870"/>
      <c r="JTS2" s="1870"/>
      <c r="JTT2" s="1870"/>
      <c r="JTU2" s="1870"/>
      <c r="JTV2" s="1870"/>
      <c r="JTW2" s="1870"/>
      <c r="JTX2" s="1870"/>
      <c r="JTY2" s="1870"/>
      <c r="JTZ2" s="1870"/>
      <c r="JUA2" s="1870"/>
      <c r="JUB2" s="1870"/>
      <c r="JUC2" s="1870"/>
      <c r="JUD2" s="1870"/>
      <c r="JUE2" s="1870"/>
      <c r="JUF2" s="1870"/>
      <c r="JUG2" s="1870"/>
      <c r="JUH2" s="1870"/>
      <c r="JUI2" s="1870"/>
      <c r="JUJ2" s="1870"/>
      <c r="JUK2" s="1870"/>
      <c r="JUL2" s="1870"/>
      <c r="JUM2" s="1870"/>
      <c r="JUN2" s="1870"/>
      <c r="JUO2" s="1870"/>
      <c r="JUP2" s="1870"/>
      <c r="JUQ2" s="1870"/>
      <c r="JUR2" s="1870"/>
      <c r="JUS2" s="1870"/>
      <c r="JUT2" s="1870"/>
      <c r="JUU2" s="1870"/>
      <c r="JUV2" s="1870"/>
      <c r="JUW2" s="1870"/>
      <c r="JUX2" s="1870"/>
      <c r="JUY2" s="1870"/>
      <c r="JUZ2" s="1870"/>
      <c r="JVA2" s="1870"/>
      <c r="JVB2" s="1870"/>
      <c r="JVC2" s="1870"/>
      <c r="JVD2" s="1870"/>
      <c r="JVE2" s="1870"/>
      <c r="JVF2" s="1870"/>
      <c r="JVG2" s="1870"/>
      <c r="JVH2" s="1870"/>
      <c r="JVI2" s="1870"/>
      <c r="JVJ2" s="1870"/>
      <c r="JVK2" s="1870"/>
      <c r="JVL2" s="1870"/>
      <c r="JVM2" s="1870"/>
      <c r="JVN2" s="1870"/>
      <c r="JVO2" s="1870"/>
      <c r="JVP2" s="1870"/>
      <c r="JVQ2" s="1870"/>
      <c r="JVR2" s="1870"/>
      <c r="JVS2" s="1870"/>
      <c r="JVT2" s="1870"/>
      <c r="JVU2" s="1870"/>
      <c r="JVV2" s="1870"/>
      <c r="JVW2" s="1870"/>
      <c r="JVX2" s="1870"/>
      <c r="JVY2" s="1870"/>
      <c r="JVZ2" s="1870"/>
      <c r="JWA2" s="1870"/>
      <c r="JWB2" s="1870"/>
      <c r="JWC2" s="1870"/>
      <c r="JWD2" s="1870"/>
      <c r="JWE2" s="1870"/>
      <c r="JWF2" s="1870"/>
      <c r="JWG2" s="1870"/>
      <c r="JWH2" s="1870"/>
      <c r="JWI2" s="1870"/>
      <c r="JWJ2" s="1870"/>
      <c r="JWK2" s="1870"/>
      <c r="JWL2" s="1870"/>
      <c r="JWM2" s="1870"/>
      <c r="JWN2" s="1870"/>
      <c r="JWO2" s="1870"/>
      <c r="JWP2" s="1870"/>
      <c r="JWQ2" s="1870"/>
      <c r="JWR2" s="1870"/>
      <c r="JWS2" s="1870"/>
      <c r="JWT2" s="1870"/>
      <c r="JWU2" s="1870"/>
      <c r="JWV2" s="1870"/>
      <c r="JWW2" s="1870"/>
      <c r="JWX2" s="1870"/>
      <c r="JWY2" s="1870"/>
      <c r="JWZ2" s="1870"/>
      <c r="JXA2" s="1870"/>
      <c r="JXB2" s="1870"/>
      <c r="JXC2" s="1870"/>
      <c r="JXD2" s="1870"/>
      <c r="JXE2" s="1870"/>
      <c r="JXF2" s="1870"/>
      <c r="JXG2" s="1870"/>
      <c r="JXH2" s="1870"/>
      <c r="JXI2" s="1870"/>
      <c r="JXJ2" s="1870"/>
      <c r="JXK2" s="1870"/>
      <c r="JXL2" s="1870"/>
      <c r="JXM2" s="1870"/>
      <c r="JXN2" s="1870"/>
      <c r="JXO2" s="1870"/>
      <c r="JXP2" s="1870"/>
      <c r="JXQ2" s="1870"/>
      <c r="JXR2" s="1870"/>
      <c r="JXS2" s="1870"/>
      <c r="JXT2" s="1870"/>
      <c r="JXU2" s="1870"/>
      <c r="JXV2" s="1870"/>
      <c r="JXW2" s="1870"/>
      <c r="JXX2" s="1870"/>
      <c r="JXY2" s="1870"/>
      <c r="JXZ2" s="1870"/>
      <c r="JYA2" s="1870"/>
      <c r="JYB2" s="1870"/>
      <c r="JYC2" s="1870"/>
      <c r="JYD2" s="1870"/>
      <c r="JYE2" s="1870"/>
      <c r="JYF2" s="1870"/>
      <c r="JYG2" s="1870"/>
      <c r="JYH2" s="1870"/>
      <c r="JYI2" s="1870"/>
      <c r="JYJ2" s="1870"/>
      <c r="JYK2" s="1870"/>
      <c r="JYL2" s="1870"/>
      <c r="JYM2" s="1870"/>
      <c r="JYN2" s="1870"/>
      <c r="JYO2" s="1870"/>
      <c r="JYP2" s="1870"/>
      <c r="JYQ2" s="1870"/>
      <c r="JYR2" s="1870"/>
      <c r="JYS2" s="1870"/>
      <c r="JYT2" s="1870"/>
      <c r="JYU2" s="1870"/>
      <c r="JYV2" s="1870"/>
      <c r="JYW2" s="1870"/>
      <c r="JYX2" s="1870"/>
      <c r="JYY2" s="1870"/>
      <c r="JYZ2" s="1870"/>
      <c r="JZA2" s="1870"/>
      <c r="JZB2" s="1870"/>
      <c r="JZC2" s="1870"/>
      <c r="JZD2" s="1870"/>
      <c r="JZE2" s="1870"/>
      <c r="JZF2" s="1870"/>
      <c r="JZG2" s="1870"/>
      <c r="JZH2" s="1870"/>
      <c r="JZI2" s="1870"/>
      <c r="JZJ2" s="1870"/>
      <c r="JZK2" s="1870"/>
      <c r="JZL2" s="1870"/>
      <c r="JZM2" s="1870"/>
      <c r="JZN2" s="1870"/>
      <c r="JZO2" s="1870"/>
      <c r="JZP2" s="1870"/>
      <c r="JZQ2" s="1870"/>
      <c r="JZR2" s="1870"/>
      <c r="JZS2" s="1870"/>
      <c r="JZT2" s="1870"/>
      <c r="JZU2" s="1870"/>
      <c r="JZV2" s="1870"/>
      <c r="JZW2" s="1870"/>
      <c r="JZX2" s="1870"/>
      <c r="JZY2" s="1870"/>
      <c r="JZZ2" s="1870"/>
      <c r="KAA2" s="1870"/>
      <c r="KAB2" s="1870"/>
      <c r="KAC2" s="1870"/>
      <c r="KAD2" s="1870"/>
      <c r="KAE2" s="1870"/>
      <c r="KAF2" s="1870"/>
      <c r="KAG2" s="1870"/>
      <c r="KAH2" s="1870"/>
      <c r="KAI2" s="1870"/>
      <c r="KAJ2" s="1870"/>
      <c r="KAK2" s="1870"/>
      <c r="KAL2" s="1870"/>
      <c r="KAM2" s="1870"/>
      <c r="KAN2" s="1870"/>
      <c r="KAO2" s="1870"/>
      <c r="KAP2" s="1870"/>
      <c r="KAQ2" s="1870"/>
      <c r="KAR2" s="1870"/>
      <c r="KAS2" s="1870"/>
      <c r="KAT2" s="1870"/>
      <c r="KAU2" s="1870"/>
      <c r="KAV2" s="1870"/>
      <c r="KAW2" s="1870"/>
      <c r="KAX2" s="1870"/>
      <c r="KAY2" s="1870"/>
      <c r="KAZ2" s="1870"/>
      <c r="KBA2" s="1870"/>
      <c r="KBB2" s="1870"/>
      <c r="KBC2" s="1870"/>
      <c r="KBD2" s="1870"/>
      <c r="KBE2" s="1870"/>
      <c r="KBF2" s="1870"/>
      <c r="KBG2" s="1870"/>
      <c r="KBH2" s="1870"/>
      <c r="KBI2" s="1870"/>
      <c r="KBJ2" s="1870"/>
      <c r="KBK2" s="1870"/>
      <c r="KBL2" s="1870"/>
      <c r="KBM2" s="1870"/>
      <c r="KBN2" s="1870"/>
      <c r="KBO2" s="1870"/>
      <c r="KBP2" s="1870"/>
      <c r="KBQ2" s="1870"/>
      <c r="KBR2" s="1870"/>
      <c r="KBS2" s="1870"/>
      <c r="KBT2" s="1870"/>
      <c r="KBU2" s="1870"/>
      <c r="KBV2" s="1870"/>
      <c r="KBW2" s="1870"/>
      <c r="KBX2" s="1870"/>
      <c r="KBY2" s="1870"/>
      <c r="KBZ2" s="1870"/>
      <c r="KCA2" s="1870"/>
      <c r="KCB2" s="1870"/>
      <c r="KCC2" s="1870"/>
      <c r="KCD2" s="1870"/>
      <c r="KCE2" s="1870"/>
      <c r="KCF2" s="1870"/>
      <c r="KCG2" s="1870"/>
      <c r="KCH2" s="1870"/>
      <c r="KCI2" s="1870"/>
      <c r="KCJ2" s="1870"/>
      <c r="KCK2" s="1870"/>
      <c r="KCL2" s="1870"/>
      <c r="KCM2" s="1870"/>
      <c r="KCN2" s="1870"/>
      <c r="KCO2" s="1870"/>
      <c r="KCP2" s="1870"/>
      <c r="KCQ2" s="1870"/>
      <c r="KCR2" s="1870"/>
      <c r="KCS2" s="1870"/>
      <c r="KCT2" s="1870"/>
      <c r="KCU2" s="1870"/>
      <c r="KCV2" s="1870"/>
      <c r="KCW2" s="1870"/>
      <c r="KCX2" s="1870"/>
      <c r="KCY2" s="1870"/>
      <c r="KCZ2" s="1870"/>
      <c r="KDA2" s="1870"/>
      <c r="KDB2" s="1870"/>
      <c r="KDC2" s="1870"/>
      <c r="KDD2" s="1870"/>
      <c r="KDE2" s="1870"/>
      <c r="KDF2" s="1870"/>
      <c r="KDG2" s="1870"/>
      <c r="KDH2" s="1870"/>
      <c r="KDI2" s="1870"/>
      <c r="KDJ2" s="1870"/>
      <c r="KDK2" s="1870"/>
      <c r="KDL2" s="1870"/>
      <c r="KDM2" s="1870"/>
      <c r="KDN2" s="1870"/>
      <c r="KDO2" s="1870"/>
      <c r="KDP2" s="1870"/>
      <c r="KDQ2" s="1870"/>
      <c r="KDR2" s="1870"/>
      <c r="KDS2" s="1870"/>
      <c r="KDT2" s="1870"/>
      <c r="KDU2" s="1870"/>
      <c r="KDV2" s="1870"/>
      <c r="KDW2" s="1870"/>
      <c r="KDX2" s="1870"/>
      <c r="KDY2" s="1870"/>
      <c r="KDZ2" s="1870"/>
      <c r="KEA2" s="1870"/>
      <c r="KEB2" s="1870"/>
      <c r="KEC2" s="1870"/>
      <c r="KED2" s="1870"/>
      <c r="KEE2" s="1870"/>
      <c r="KEF2" s="1870"/>
      <c r="KEG2" s="1870"/>
      <c r="KEH2" s="1870"/>
      <c r="KEI2" s="1870"/>
      <c r="KEJ2" s="1870"/>
      <c r="KEK2" s="1870"/>
      <c r="KEL2" s="1870"/>
      <c r="KEM2" s="1870"/>
      <c r="KEN2" s="1870"/>
      <c r="KEO2" s="1870"/>
      <c r="KEP2" s="1870"/>
      <c r="KEQ2" s="1870"/>
      <c r="KER2" s="1870"/>
      <c r="KES2" s="1870"/>
      <c r="KET2" s="1870"/>
      <c r="KEU2" s="1870"/>
      <c r="KEV2" s="1870"/>
      <c r="KEW2" s="1870"/>
      <c r="KEX2" s="1870"/>
      <c r="KEY2" s="1870"/>
      <c r="KEZ2" s="1870"/>
      <c r="KFA2" s="1870"/>
      <c r="KFB2" s="1870"/>
      <c r="KFC2" s="1870"/>
      <c r="KFD2" s="1870"/>
      <c r="KFE2" s="1870"/>
      <c r="KFF2" s="1870"/>
      <c r="KFG2" s="1870"/>
      <c r="KFH2" s="1870"/>
      <c r="KFI2" s="1870"/>
      <c r="KFJ2" s="1870"/>
      <c r="KFK2" s="1870"/>
      <c r="KFL2" s="1870"/>
      <c r="KFM2" s="1870"/>
      <c r="KFN2" s="1870"/>
      <c r="KFO2" s="1870"/>
      <c r="KFP2" s="1870"/>
      <c r="KFQ2" s="1870"/>
      <c r="KFR2" s="1870"/>
      <c r="KFS2" s="1870"/>
      <c r="KFT2" s="1870"/>
      <c r="KFU2" s="1870"/>
      <c r="KFV2" s="1870"/>
      <c r="KFW2" s="1870"/>
      <c r="KFX2" s="1870"/>
      <c r="KFY2" s="1870"/>
      <c r="KFZ2" s="1870"/>
      <c r="KGA2" s="1870"/>
      <c r="KGB2" s="1870"/>
      <c r="KGC2" s="1870"/>
      <c r="KGD2" s="1870"/>
      <c r="KGE2" s="1870"/>
      <c r="KGF2" s="1870"/>
      <c r="KGG2" s="1870"/>
      <c r="KGH2" s="1870"/>
      <c r="KGI2" s="1870"/>
      <c r="KGJ2" s="1870"/>
      <c r="KGK2" s="1870"/>
      <c r="KGL2" s="1870"/>
      <c r="KGM2" s="1870"/>
      <c r="KGN2" s="1870"/>
      <c r="KGO2" s="1870"/>
      <c r="KGP2" s="1870"/>
      <c r="KGQ2" s="1870"/>
      <c r="KGR2" s="1870"/>
      <c r="KGS2" s="1870"/>
      <c r="KGT2" s="1870"/>
      <c r="KGU2" s="1870"/>
      <c r="KGV2" s="1870"/>
      <c r="KGW2" s="1870"/>
      <c r="KGX2" s="1870"/>
      <c r="KGY2" s="1870"/>
      <c r="KGZ2" s="1870"/>
      <c r="KHA2" s="1870"/>
      <c r="KHB2" s="1870"/>
      <c r="KHC2" s="1870"/>
      <c r="KHD2" s="1870"/>
      <c r="KHE2" s="1870"/>
      <c r="KHF2" s="1870"/>
      <c r="KHG2" s="1870"/>
      <c r="KHH2" s="1870"/>
      <c r="KHI2" s="1870"/>
      <c r="KHJ2" s="1870"/>
      <c r="KHK2" s="1870"/>
      <c r="KHL2" s="1870"/>
      <c r="KHM2" s="1870"/>
      <c r="KHN2" s="1870"/>
      <c r="KHO2" s="1870"/>
      <c r="KHP2" s="1870"/>
      <c r="KHQ2" s="1870"/>
      <c r="KHR2" s="1870"/>
      <c r="KHS2" s="1870"/>
      <c r="KHT2" s="1870"/>
      <c r="KHU2" s="1870"/>
      <c r="KHV2" s="1870"/>
      <c r="KHW2" s="1870"/>
      <c r="KHX2" s="1870"/>
      <c r="KHY2" s="1870"/>
      <c r="KHZ2" s="1870"/>
      <c r="KIA2" s="1870"/>
      <c r="KIB2" s="1870"/>
      <c r="KIC2" s="1870"/>
      <c r="KID2" s="1870"/>
      <c r="KIE2" s="1870"/>
      <c r="KIF2" s="1870"/>
      <c r="KIG2" s="1870"/>
      <c r="KIH2" s="1870"/>
      <c r="KII2" s="1870"/>
      <c r="KIJ2" s="1870"/>
      <c r="KIK2" s="1870"/>
      <c r="KIL2" s="1870"/>
      <c r="KIM2" s="1870"/>
      <c r="KIN2" s="1870"/>
      <c r="KIO2" s="1870"/>
      <c r="KIP2" s="1870"/>
      <c r="KIQ2" s="1870"/>
      <c r="KIR2" s="1870"/>
      <c r="KIS2" s="1870"/>
      <c r="KIT2" s="1870"/>
      <c r="KIU2" s="1870"/>
      <c r="KIV2" s="1870"/>
      <c r="KIW2" s="1870"/>
      <c r="KIX2" s="1870"/>
      <c r="KIY2" s="1870"/>
      <c r="KIZ2" s="1870"/>
      <c r="KJA2" s="1870"/>
      <c r="KJB2" s="1870"/>
      <c r="KJC2" s="1870"/>
      <c r="KJD2" s="1870"/>
      <c r="KJE2" s="1870"/>
      <c r="KJF2" s="1870"/>
      <c r="KJG2" s="1870"/>
      <c r="KJH2" s="1870"/>
      <c r="KJI2" s="1870"/>
      <c r="KJJ2" s="1870"/>
      <c r="KJK2" s="1870"/>
      <c r="KJL2" s="1870"/>
      <c r="KJM2" s="1870"/>
      <c r="KJN2" s="1870"/>
      <c r="KJO2" s="1870"/>
      <c r="KJP2" s="1870"/>
      <c r="KJQ2" s="1870"/>
      <c r="KJR2" s="1870"/>
      <c r="KJS2" s="1870"/>
      <c r="KJT2" s="1870"/>
      <c r="KJU2" s="1870"/>
      <c r="KJV2" s="1870"/>
      <c r="KJW2" s="1870"/>
      <c r="KJX2" s="1870"/>
      <c r="KJY2" s="1870"/>
      <c r="KJZ2" s="1870"/>
      <c r="KKA2" s="1870"/>
      <c r="KKB2" s="1870"/>
      <c r="KKC2" s="1870"/>
      <c r="KKD2" s="1870"/>
      <c r="KKE2" s="1870"/>
      <c r="KKF2" s="1870"/>
      <c r="KKG2" s="1870"/>
      <c r="KKH2" s="1870"/>
      <c r="KKI2" s="1870"/>
      <c r="KKJ2" s="1870"/>
      <c r="KKK2" s="1870"/>
      <c r="KKL2" s="1870"/>
      <c r="KKM2" s="1870"/>
      <c r="KKN2" s="1870"/>
      <c r="KKO2" s="1870"/>
      <c r="KKP2" s="1870"/>
      <c r="KKQ2" s="1870"/>
      <c r="KKR2" s="1870"/>
      <c r="KKS2" s="1870"/>
      <c r="KKT2" s="1870"/>
      <c r="KKU2" s="1870"/>
      <c r="KKV2" s="1870"/>
      <c r="KKW2" s="1870"/>
      <c r="KKX2" s="1870"/>
      <c r="KKY2" s="1870"/>
      <c r="KKZ2" s="1870"/>
      <c r="KLA2" s="1870"/>
      <c r="KLB2" s="1870"/>
      <c r="KLC2" s="1870"/>
      <c r="KLD2" s="1870"/>
      <c r="KLE2" s="1870"/>
      <c r="KLF2" s="1870"/>
      <c r="KLG2" s="1870"/>
      <c r="KLH2" s="1870"/>
      <c r="KLI2" s="1870"/>
      <c r="KLJ2" s="1870"/>
      <c r="KLK2" s="1870"/>
      <c r="KLL2" s="1870"/>
      <c r="KLM2" s="1870"/>
      <c r="KLN2" s="1870"/>
      <c r="KLO2" s="1870"/>
      <c r="KLP2" s="1870"/>
      <c r="KLQ2" s="1870"/>
      <c r="KLR2" s="1870"/>
      <c r="KLS2" s="1870"/>
      <c r="KLT2" s="1870"/>
      <c r="KLU2" s="1870"/>
      <c r="KLV2" s="1870"/>
      <c r="KLW2" s="1870"/>
      <c r="KLX2" s="1870"/>
      <c r="KLY2" s="1870"/>
      <c r="KLZ2" s="1870"/>
      <c r="KMA2" s="1870"/>
      <c r="KMB2" s="1870"/>
      <c r="KMC2" s="1870"/>
      <c r="KMD2" s="1870"/>
      <c r="KME2" s="1870"/>
      <c r="KMF2" s="1870"/>
      <c r="KMG2" s="1870"/>
      <c r="KMH2" s="1870"/>
      <c r="KMI2" s="1870"/>
      <c r="KMJ2" s="1870"/>
      <c r="KMK2" s="1870"/>
      <c r="KML2" s="1870"/>
      <c r="KMM2" s="1870"/>
      <c r="KMN2" s="1870"/>
      <c r="KMO2" s="1870"/>
      <c r="KMP2" s="1870"/>
      <c r="KMQ2" s="1870"/>
      <c r="KMR2" s="1870"/>
      <c r="KMS2" s="1870"/>
      <c r="KMT2" s="1870"/>
      <c r="KMU2" s="1870"/>
      <c r="KMV2" s="1870"/>
      <c r="KMW2" s="1870"/>
      <c r="KMX2" s="1870"/>
      <c r="KMY2" s="1870"/>
      <c r="KMZ2" s="1870"/>
      <c r="KNA2" s="1870"/>
      <c r="KNB2" s="1870"/>
      <c r="KNC2" s="1870"/>
      <c r="KND2" s="1870"/>
      <c r="KNE2" s="1870"/>
      <c r="KNF2" s="1870"/>
      <c r="KNG2" s="1870"/>
      <c r="KNH2" s="1870"/>
      <c r="KNI2" s="1870"/>
      <c r="KNJ2" s="1870"/>
      <c r="KNK2" s="1870"/>
      <c r="KNL2" s="1870"/>
      <c r="KNM2" s="1870"/>
      <c r="KNN2" s="1870"/>
      <c r="KNO2" s="1870"/>
      <c r="KNP2" s="1870"/>
      <c r="KNQ2" s="1870"/>
      <c r="KNR2" s="1870"/>
      <c r="KNS2" s="1870"/>
      <c r="KNT2" s="1870"/>
      <c r="KNU2" s="1870"/>
      <c r="KNV2" s="1870"/>
      <c r="KNW2" s="1870"/>
      <c r="KNX2" s="1870"/>
      <c r="KNY2" s="1870"/>
      <c r="KNZ2" s="1870"/>
      <c r="KOA2" s="1870"/>
      <c r="KOB2" s="1870"/>
      <c r="KOC2" s="1870"/>
      <c r="KOD2" s="1870"/>
      <c r="KOE2" s="1870"/>
      <c r="KOF2" s="1870"/>
      <c r="KOG2" s="1870"/>
      <c r="KOH2" s="1870"/>
      <c r="KOI2" s="1870"/>
      <c r="KOJ2" s="1870"/>
      <c r="KOK2" s="1870"/>
      <c r="KOL2" s="1870"/>
      <c r="KOM2" s="1870"/>
      <c r="KON2" s="1870"/>
      <c r="KOO2" s="1870"/>
      <c r="KOP2" s="1870"/>
      <c r="KOQ2" s="1870"/>
      <c r="KOR2" s="1870"/>
      <c r="KOS2" s="1870"/>
      <c r="KOT2" s="1870"/>
      <c r="KOU2" s="1870"/>
      <c r="KOV2" s="1870"/>
      <c r="KOW2" s="1870"/>
      <c r="KOX2" s="1870"/>
      <c r="KOY2" s="1870"/>
      <c r="KOZ2" s="1870"/>
      <c r="KPA2" s="1870"/>
      <c r="KPB2" s="1870"/>
      <c r="KPC2" s="1870"/>
      <c r="KPD2" s="1870"/>
      <c r="KPE2" s="1870"/>
      <c r="KPF2" s="1870"/>
      <c r="KPG2" s="1870"/>
      <c r="KPH2" s="1870"/>
      <c r="KPI2" s="1870"/>
      <c r="KPJ2" s="1870"/>
      <c r="KPK2" s="1870"/>
      <c r="KPL2" s="1870"/>
      <c r="KPM2" s="1870"/>
      <c r="KPN2" s="1870"/>
      <c r="KPO2" s="1870"/>
      <c r="KPP2" s="1870"/>
      <c r="KPQ2" s="1870"/>
      <c r="KPR2" s="1870"/>
      <c r="KPS2" s="1870"/>
      <c r="KPT2" s="1870"/>
      <c r="KPU2" s="1870"/>
      <c r="KPV2" s="1870"/>
      <c r="KPW2" s="1870"/>
      <c r="KPX2" s="1870"/>
      <c r="KPY2" s="1870"/>
      <c r="KPZ2" s="1870"/>
      <c r="KQA2" s="1870"/>
      <c r="KQB2" s="1870"/>
      <c r="KQC2" s="1870"/>
      <c r="KQD2" s="1870"/>
      <c r="KQE2" s="1870"/>
      <c r="KQF2" s="1870"/>
      <c r="KQG2" s="1870"/>
      <c r="KQH2" s="1870"/>
      <c r="KQI2" s="1870"/>
      <c r="KQJ2" s="1870"/>
      <c r="KQK2" s="1870"/>
      <c r="KQL2" s="1870"/>
      <c r="KQM2" s="1870"/>
      <c r="KQN2" s="1870"/>
      <c r="KQO2" s="1870"/>
      <c r="KQP2" s="1870"/>
      <c r="KQQ2" s="1870"/>
      <c r="KQR2" s="1870"/>
      <c r="KQS2" s="1870"/>
      <c r="KQT2" s="1870"/>
      <c r="KQU2" s="1870"/>
      <c r="KQV2" s="1870"/>
      <c r="KQW2" s="1870"/>
      <c r="KQX2" s="1870"/>
      <c r="KQY2" s="1870"/>
      <c r="KQZ2" s="1870"/>
      <c r="KRA2" s="1870"/>
      <c r="KRB2" s="1870"/>
      <c r="KRC2" s="1870"/>
      <c r="KRD2" s="1870"/>
      <c r="KRE2" s="1870"/>
      <c r="KRF2" s="1870"/>
      <c r="KRG2" s="1870"/>
      <c r="KRH2" s="1870"/>
      <c r="KRI2" s="1870"/>
      <c r="KRJ2" s="1870"/>
      <c r="KRK2" s="1870"/>
      <c r="KRL2" s="1870"/>
      <c r="KRM2" s="1870"/>
      <c r="KRN2" s="1870"/>
      <c r="KRO2" s="1870"/>
      <c r="KRP2" s="1870"/>
      <c r="KRQ2" s="1870"/>
      <c r="KRR2" s="1870"/>
      <c r="KRS2" s="1870"/>
      <c r="KRT2" s="1870"/>
      <c r="KRU2" s="1870"/>
      <c r="KRV2" s="1870"/>
      <c r="KRW2" s="1870"/>
      <c r="KRX2" s="1870"/>
      <c r="KRY2" s="1870"/>
      <c r="KRZ2" s="1870"/>
      <c r="KSA2" s="1870"/>
      <c r="KSB2" s="1870"/>
      <c r="KSC2" s="1870"/>
      <c r="KSD2" s="1870"/>
      <c r="KSE2" s="1870"/>
      <c r="KSF2" s="1870"/>
      <c r="KSG2" s="1870"/>
      <c r="KSH2" s="1870"/>
      <c r="KSI2" s="1870"/>
      <c r="KSJ2" s="1870"/>
      <c r="KSK2" s="1870"/>
      <c r="KSL2" s="1870"/>
      <c r="KSM2" s="1870"/>
      <c r="KSN2" s="1870"/>
      <c r="KSO2" s="1870"/>
      <c r="KSP2" s="1870"/>
      <c r="KSQ2" s="1870"/>
      <c r="KSR2" s="1870"/>
      <c r="KSS2" s="1870"/>
      <c r="KST2" s="1870"/>
      <c r="KSU2" s="1870"/>
      <c r="KSV2" s="1870"/>
      <c r="KSW2" s="1870"/>
      <c r="KSX2" s="1870"/>
      <c r="KSY2" s="1870"/>
      <c r="KSZ2" s="1870"/>
      <c r="KTA2" s="1870"/>
      <c r="KTB2" s="1870"/>
      <c r="KTC2" s="1870"/>
      <c r="KTD2" s="1870"/>
      <c r="KTE2" s="1870"/>
      <c r="KTF2" s="1870"/>
      <c r="KTG2" s="1870"/>
      <c r="KTH2" s="1870"/>
      <c r="KTI2" s="1870"/>
      <c r="KTJ2" s="1870"/>
      <c r="KTK2" s="1870"/>
      <c r="KTL2" s="1870"/>
      <c r="KTM2" s="1870"/>
      <c r="KTN2" s="1870"/>
      <c r="KTO2" s="1870"/>
      <c r="KTP2" s="1870"/>
      <c r="KTQ2" s="1870"/>
      <c r="KTR2" s="1870"/>
      <c r="KTS2" s="1870"/>
      <c r="KTT2" s="1870"/>
      <c r="KTU2" s="1870"/>
      <c r="KTV2" s="1870"/>
      <c r="KTW2" s="1870"/>
      <c r="KTX2" s="1870"/>
      <c r="KTY2" s="1870"/>
      <c r="KTZ2" s="1870"/>
      <c r="KUA2" s="1870"/>
      <c r="KUB2" s="1870"/>
      <c r="KUC2" s="1870"/>
      <c r="KUD2" s="1870"/>
      <c r="KUE2" s="1870"/>
      <c r="KUF2" s="1870"/>
      <c r="KUG2" s="1870"/>
      <c r="KUH2" s="1870"/>
      <c r="KUI2" s="1870"/>
      <c r="KUJ2" s="1870"/>
      <c r="KUK2" s="1870"/>
      <c r="KUL2" s="1870"/>
      <c r="KUM2" s="1870"/>
      <c r="KUN2" s="1870"/>
      <c r="KUO2" s="1870"/>
      <c r="KUP2" s="1870"/>
      <c r="KUQ2" s="1870"/>
      <c r="KUR2" s="1870"/>
      <c r="KUS2" s="1870"/>
      <c r="KUT2" s="1870"/>
      <c r="KUU2" s="1870"/>
      <c r="KUV2" s="1870"/>
      <c r="KUW2" s="1870"/>
      <c r="KUX2" s="1870"/>
      <c r="KUY2" s="1870"/>
      <c r="KUZ2" s="1870"/>
      <c r="KVA2" s="1870"/>
      <c r="KVB2" s="1870"/>
      <c r="KVC2" s="1870"/>
      <c r="KVD2" s="1870"/>
      <c r="KVE2" s="1870"/>
      <c r="KVF2" s="1870"/>
      <c r="KVG2" s="1870"/>
      <c r="KVH2" s="1870"/>
      <c r="KVI2" s="1870"/>
      <c r="KVJ2" s="1870"/>
      <c r="KVK2" s="1870"/>
      <c r="KVL2" s="1870"/>
      <c r="KVM2" s="1870"/>
      <c r="KVN2" s="1870"/>
      <c r="KVO2" s="1870"/>
      <c r="KVP2" s="1870"/>
      <c r="KVQ2" s="1870"/>
      <c r="KVR2" s="1870"/>
      <c r="KVS2" s="1870"/>
      <c r="KVT2" s="1870"/>
      <c r="KVU2" s="1870"/>
      <c r="KVV2" s="1870"/>
      <c r="KVW2" s="1870"/>
      <c r="KVX2" s="1870"/>
      <c r="KVY2" s="1870"/>
      <c r="KVZ2" s="1870"/>
      <c r="KWA2" s="1870"/>
      <c r="KWB2" s="1870"/>
      <c r="KWC2" s="1870"/>
      <c r="KWD2" s="1870"/>
      <c r="KWE2" s="1870"/>
      <c r="KWF2" s="1870"/>
      <c r="KWG2" s="1870"/>
      <c r="KWH2" s="1870"/>
      <c r="KWI2" s="1870"/>
      <c r="KWJ2" s="1870"/>
      <c r="KWK2" s="1870"/>
      <c r="KWL2" s="1870"/>
      <c r="KWM2" s="1870"/>
      <c r="KWN2" s="1870"/>
      <c r="KWO2" s="1870"/>
      <c r="KWP2" s="1870"/>
      <c r="KWQ2" s="1870"/>
      <c r="KWR2" s="1870"/>
      <c r="KWS2" s="1870"/>
      <c r="KWT2" s="1870"/>
      <c r="KWU2" s="1870"/>
      <c r="KWV2" s="1870"/>
      <c r="KWW2" s="1870"/>
      <c r="KWX2" s="1870"/>
      <c r="KWY2" s="1870"/>
      <c r="KWZ2" s="1870"/>
      <c r="KXA2" s="1870"/>
      <c r="KXB2" s="1870"/>
      <c r="KXC2" s="1870"/>
      <c r="KXD2" s="1870"/>
      <c r="KXE2" s="1870"/>
      <c r="KXF2" s="1870"/>
      <c r="KXG2" s="1870"/>
      <c r="KXH2" s="1870"/>
      <c r="KXI2" s="1870"/>
      <c r="KXJ2" s="1870"/>
      <c r="KXK2" s="1870"/>
      <c r="KXL2" s="1870"/>
      <c r="KXM2" s="1870"/>
      <c r="KXN2" s="1870"/>
      <c r="KXO2" s="1870"/>
      <c r="KXP2" s="1870"/>
      <c r="KXQ2" s="1870"/>
      <c r="KXR2" s="1870"/>
      <c r="KXS2" s="1870"/>
      <c r="KXT2" s="1870"/>
      <c r="KXU2" s="1870"/>
      <c r="KXV2" s="1870"/>
      <c r="KXW2" s="1870"/>
      <c r="KXX2" s="1870"/>
      <c r="KXY2" s="1870"/>
      <c r="KXZ2" s="1870"/>
      <c r="KYA2" s="1870"/>
      <c r="KYB2" s="1870"/>
      <c r="KYC2" s="1870"/>
      <c r="KYD2" s="1870"/>
      <c r="KYE2" s="1870"/>
      <c r="KYF2" s="1870"/>
      <c r="KYG2" s="1870"/>
      <c r="KYH2" s="1870"/>
      <c r="KYI2" s="1870"/>
      <c r="KYJ2" s="1870"/>
      <c r="KYK2" s="1870"/>
      <c r="KYL2" s="1870"/>
      <c r="KYM2" s="1870"/>
      <c r="KYN2" s="1870"/>
      <c r="KYO2" s="1870"/>
      <c r="KYP2" s="1870"/>
      <c r="KYQ2" s="1870"/>
      <c r="KYR2" s="1870"/>
      <c r="KYS2" s="1870"/>
      <c r="KYT2" s="1870"/>
      <c r="KYU2" s="1870"/>
      <c r="KYV2" s="1870"/>
      <c r="KYW2" s="1870"/>
      <c r="KYX2" s="1870"/>
      <c r="KYY2" s="1870"/>
      <c r="KYZ2" s="1870"/>
      <c r="KZA2" s="1870"/>
      <c r="KZB2" s="1870"/>
      <c r="KZC2" s="1870"/>
      <c r="KZD2" s="1870"/>
      <c r="KZE2" s="1870"/>
      <c r="KZF2" s="1870"/>
      <c r="KZG2" s="1870"/>
      <c r="KZH2" s="1870"/>
      <c r="KZI2" s="1870"/>
      <c r="KZJ2" s="1870"/>
      <c r="KZK2" s="1870"/>
      <c r="KZL2" s="1870"/>
      <c r="KZM2" s="1870"/>
      <c r="KZN2" s="1870"/>
      <c r="KZO2" s="1870"/>
      <c r="KZP2" s="1870"/>
      <c r="KZQ2" s="1870"/>
      <c r="KZR2" s="1870"/>
      <c r="KZS2" s="1870"/>
      <c r="KZT2" s="1870"/>
      <c r="KZU2" s="1870"/>
      <c r="KZV2" s="1870"/>
      <c r="KZW2" s="1870"/>
      <c r="KZX2" s="1870"/>
      <c r="KZY2" s="1870"/>
      <c r="KZZ2" s="1870"/>
      <c r="LAA2" s="1870"/>
      <c r="LAB2" s="1870"/>
      <c r="LAC2" s="1870"/>
      <c r="LAD2" s="1870"/>
      <c r="LAE2" s="1870"/>
      <c r="LAF2" s="1870"/>
      <c r="LAG2" s="1870"/>
      <c r="LAH2" s="1870"/>
      <c r="LAI2" s="1870"/>
      <c r="LAJ2" s="1870"/>
      <c r="LAK2" s="1870"/>
      <c r="LAL2" s="1870"/>
      <c r="LAM2" s="1870"/>
      <c r="LAN2" s="1870"/>
      <c r="LAO2" s="1870"/>
      <c r="LAP2" s="1870"/>
      <c r="LAQ2" s="1870"/>
      <c r="LAR2" s="1870"/>
      <c r="LAS2" s="1870"/>
      <c r="LAT2" s="1870"/>
      <c r="LAU2" s="1870"/>
      <c r="LAV2" s="1870"/>
      <c r="LAW2" s="1870"/>
      <c r="LAX2" s="1870"/>
      <c r="LAY2" s="1870"/>
      <c r="LAZ2" s="1870"/>
      <c r="LBA2" s="1870"/>
      <c r="LBB2" s="1870"/>
      <c r="LBC2" s="1870"/>
      <c r="LBD2" s="1870"/>
      <c r="LBE2" s="1870"/>
      <c r="LBF2" s="1870"/>
      <c r="LBG2" s="1870"/>
      <c r="LBH2" s="1870"/>
      <c r="LBI2" s="1870"/>
      <c r="LBJ2" s="1870"/>
      <c r="LBK2" s="1870"/>
      <c r="LBL2" s="1870"/>
      <c r="LBM2" s="1870"/>
      <c r="LBN2" s="1870"/>
      <c r="LBO2" s="1870"/>
      <c r="LBP2" s="1870"/>
      <c r="LBQ2" s="1870"/>
      <c r="LBR2" s="1870"/>
      <c r="LBS2" s="1870"/>
      <c r="LBT2" s="1870"/>
      <c r="LBU2" s="1870"/>
      <c r="LBV2" s="1870"/>
      <c r="LBW2" s="1870"/>
      <c r="LBX2" s="1870"/>
      <c r="LBY2" s="1870"/>
      <c r="LBZ2" s="1870"/>
      <c r="LCA2" s="1870"/>
      <c r="LCB2" s="1870"/>
      <c r="LCC2" s="1870"/>
      <c r="LCD2" s="1870"/>
      <c r="LCE2" s="1870"/>
      <c r="LCF2" s="1870"/>
      <c r="LCG2" s="1870"/>
      <c r="LCH2" s="1870"/>
      <c r="LCI2" s="1870"/>
      <c r="LCJ2" s="1870"/>
      <c r="LCK2" s="1870"/>
      <c r="LCL2" s="1870"/>
      <c r="LCM2" s="1870"/>
      <c r="LCN2" s="1870"/>
      <c r="LCO2" s="1870"/>
      <c r="LCP2" s="1870"/>
      <c r="LCQ2" s="1870"/>
      <c r="LCR2" s="1870"/>
      <c r="LCS2" s="1870"/>
      <c r="LCT2" s="1870"/>
      <c r="LCU2" s="1870"/>
      <c r="LCV2" s="1870"/>
      <c r="LCW2" s="1870"/>
      <c r="LCX2" s="1870"/>
      <c r="LCY2" s="1870"/>
      <c r="LCZ2" s="1870"/>
      <c r="LDA2" s="1870"/>
      <c r="LDB2" s="1870"/>
      <c r="LDC2" s="1870"/>
      <c r="LDD2" s="1870"/>
      <c r="LDE2" s="1870"/>
      <c r="LDF2" s="1870"/>
      <c r="LDG2" s="1870"/>
      <c r="LDH2" s="1870"/>
      <c r="LDI2" s="1870"/>
      <c r="LDJ2" s="1870"/>
      <c r="LDK2" s="1870"/>
      <c r="LDL2" s="1870"/>
      <c r="LDM2" s="1870"/>
      <c r="LDN2" s="1870"/>
      <c r="LDO2" s="1870"/>
      <c r="LDP2" s="1870"/>
      <c r="LDQ2" s="1870"/>
      <c r="LDR2" s="1870"/>
      <c r="LDS2" s="1870"/>
      <c r="LDT2" s="1870"/>
      <c r="LDU2" s="1870"/>
      <c r="LDV2" s="1870"/>
      <c r="LDW2" s="1870"/>
      <c r="LDX2" s="1870"/>
      <c r="LDY2" s="1870"/>
      <c r="LDZ2" s="1870"/>
      <c r="LEA2" s="1870"/>
      <c r="LEB2" s="1870"/>
      <c r="LEC2" s="1870"/>
      <c r="LED2" s="1870"/>
      <c r="LEE2" s="1870"/>
      <c r="LEF2" s="1870"/>
      <c r="LEG2" s="1870"/>
      <c r="LEH2" s="1870"/>
      <c r="LEI2" s="1870"/>
      <c r="LEJ2" s="1870"/>
      <c r="LEK2" s="1870"/>
      <c r="LEL2" s="1870"/>
      <c r="LEM2" s="1870"/>
      <c r="LEN2" s="1870"/>
      <c r="LEO2" s="1870"/>
      <c r="LEP2" s="1870"/>
      <c r="LEQ2" s="1870"/>
      <c r="LER2" s="1870"/>
      <c r="LES2" s="1870"/>
      <c r="LET2" s="1870"/>
      <c r="LEU2" s="1870"/>
      <c r="LEV2" s="1870"/>
      <c r="LEW2" s="1870"/>
      <c r="LEX2" s="1870"/>
      <c r="LEY2" s="1870"/>
      <c r="LEZ2" s="1870"/>
      <c r="LFA2" s="1870"/>
      <c r="LFB2" s="1870"/>
      <c r="LFC2" s="1870"/>
      <c r="LFD2" s="1870"/>
      <c r="LFE2" s="1870"/>
      <c r="LFF2" s="1870"/>
      <c r="LFG2" s="1870"/>
      <c r="LFH2" s="1870"/>
      <c r="LFI2" s="1870"/>
      <c r="LFJ2" s="1870"/>
      <c r="LFK2" s="1870"/>
      <c r="LFL2" s="1870"/>
      <c r="LFM2" s="1870"/>
      <c r="LFN2" s="1870"/>
      <c r="LFO2" s="1870"/>
      <c r="LFP2" s="1870"/>
      <c r="LFQ2" s="1870"/>
      <c r="LFR2" s="1870"/>
      <c r="LFS2" s="1870"/>
      <c r="LFT2" s="1870"/>
      <c r="LFU2" s="1870"/>
      <c r="LFV2" s="1870"/>
      <c r="LFW2" s="1870"/>
      <c r="LFX2" s="1870"/>
      <c r="LFY2" s="1870"/>
      <c r="LFZ2" s="1870"/>
      <c r="LGA2" s="1870"/>
      <c r="LGB2" s="1870"/>
      <c r="LGC2" s="1870"/>
      <c r="LGD2" s="1870"/>
      <c r="LGE2" s="1870"/>
      <c r="LGF2" s="1870"/>
      <c r="LGG2" s="1870"/>
      <c r="LGH2" s="1870"/>
      <c r="LGI2" s="1870"/>
      <c r="LGJ2" s="1870"/>
      <c r="LGK2" s="1870"/>
      <c r="LGL2" s="1870"/>
      <c r="LGM2" s="1870"/>
      <c r="LGN2" s="1870"/>
      <c r="LGO2" s="1870"/>
      <c r="LGP2" s="1870"/>
      <c r="LGQ2" s="1870"/>
      <c r="LGR2" s="1870"/>
      <c r="LGS2" s="1870"/>
      <c r="LGT2" s="1870"/>
      <c r="LGU2" s="1870"/>
      <c r="LGV2" s="1870"/>
      <c r="LGW2" s="1870"/>
      <c r="LGX2" s="1870"/>
      <c r="LGY2" s="1870"/>
      <c r="LGZ2" s="1870"/>
      <c r="LHA2" s="1870"/>
      <c r="LHB2" s="1870"/>
      <c r="LHC2" s="1870"/>
      <c r="LHD2" s="1870"/>
      <c r="LHE2" s="1870"/>
      <c r="LHF2" s="1870"/>
      <c r="LHG2" s="1870"/>
      <c r="LHH2" s="1870"/>
      <c r="LHI2" s="1870"/>
      <c r="LHJ2" s="1870"/>
      <c r="LHK2" s="1870"/>
      <c r="LHL2" s="1870"/>
      <c r="LHM2" s="1870"/>
      <c r="LHN2" s="1870"/>
      <c r="LHO2" s="1870"/>
      <c r="LHP2" s="1870"/>
      <c r="LHQ2" s="1870"/>
      <c r="LHR2" s="1870"/>
      <c r="LHS2" s="1870"/>
      <c r="LHT2" s="1870"/>
      <c r="LHU2" s="1870"/>
      <c r="LHV2" s="1870"/>
      <c r="LHW2" s="1870"/>
      <c r="LHX2" s="1870"/>
      <c r="LHY2" s="1870"/>
      <c r="LHZ2" s="1870"/>
      <c r="LIA2" s="1870"/>
      <c r="LIB2" s="1870"/>
      <c r="LIC2" s="1870"/>
      <c r="LID2" s="1870"/>
      <c r="LIE2" s="1870"/>
      <c r="LIF2" s="1870"/>
      <c r="LIG2" s="1870"/>
      <c r="LIH2" s="1870"/>
      <c r="LII2" s="1870"/>
      <c r="LIJ2" s="1870"/>
      <c r="LIK2" s="1870"/>
      <c r="LIL2" s="1870"/>
      <c r="LIM2" s="1870"/>
      <c r="LIN2" s="1870"/>
      <c r="LIO2" s="1870"/>
      <c r="LIP2" s="1870"/>
      <c r="LIQ2" s="1870"/>
      <c r="LIR2" s="1870"/>
      <c r="LIS2" s="1870"/>
      <c r="LIT2" s="1870"/>
      <c r="LIU2" s="1870"/>
      <c r="LIV2" s="1870"/>
      <c r="LIW2" s="1870"/>
      <c r="LIX2" s="1870"/>
      <c r="LIY2" s="1870"/>
      <c r="LIZ2" s="1870"/>
      <c r="LJA2" s="1870"/>
      <c r="LJB2" s="1870"/>
      <c r="LJC2" s="1870"/>
      <c r="LJD2" s="1870"/>
      <c r="LJE2" s="1870"/>
      <c r="LJF2" s="1870"/>
      <c r="LJG2" s="1870"/>
      <c r="LJH2" s="1870"/>
      <c r="LJI2" s="1870"/>
      <c r="LJJ2" s="1870"/>
      <c r="LJK2" s="1870"/>
      <c r="LJL2" s="1870"/>
      <c r="LJM2" s="1870"/>
      <c r="LJN2" s="1870"/>
      <c r="LJO2" s="1870"/>
      <c r="LJP2" s="1870"/>
      <c r="LJQ2" s="1870"/>
      <c r="LJR2" s="1870"/>
      <c r="LJS2" s="1870"/>
      <c r="LJT2" s="1870"/>
      <c r="LJU2" s="1870"/>
      <c r="LJV2" s="1870"/>
      <c r="LJW2" s="1870"/>
      <c r="LJX2" s="1870"/>
      <c r="LJY2" s="1870"/>
      <c r="LJZ2" s="1870"/>
      <c r="LKA2" s="1870"/>
      <c r="LKB2" s="1870"/>
      <c r="LKC2" s="1870"/>
      <c r="LKD2" s="1870"/>
      <c r="LKE2" s="1870"/>
      <c r="LKF2" s="1870"/>
      <c r="LKG2" s="1870"/>
      <c r="LKH2" s="1870"/>
      <c r="LKI2" s="1870"/>
      <c r="LKJ2" s="1870"/>
      <c r="LKK2" s="1870"/>
      <c r="LKL2" s="1870"/>
      <c r="LKM2" s="1870"/>
      <c r="LKN2" s="1870"/>
      <c r="LKO2" s="1870"/>
      <c r="LKP2" s="1870"/>
      <c r="LKQ2" s="1870"/>
      <c r="LKR2" s="1870"/>
      <c r="LKS2" s="1870"/>
      <c r="LKT2" s="1870"/>
      <c r="LKU2" s="1870"/>
      <c r="LKV2" s="1870"/>
      <c r="LKW2" s="1870"/>
      <c r="LKX2" s="1870"/>
      <c r="LKY2" s="1870"/>
      <c r="LKZ2" s="1870"/>
      <c r="LLA2" s="1870"/>
      <c r="LLB2" s="1870"/>
      <c r="LLC2" s="1870"/>
      <c r="LLD2" s="1870"/>
      <c r="LLE2" s="1870"/>
      <c r="LLF2" s="1870"/>
      <c r="LLG2" s="1870"/>
      <c r="LLH2" s="1870"/>
      <c r="LLI2" s="1870"/>
      <c r="LLJ2" s="1870"/>
      <c r="LLK2" s="1870"/>
      <c r="LLL2" s="1870"/>
      <c r="LLM2" s="1870"/>
      <c r="LLN2" s="1870"/>
      <c r="LLO2" s="1870"/>
      <c r="LLP2" s="1870"/>
      <c r="LLQ2" s="1870"/>
      <c r="LLR2" s="1870"/>
      <c r="LLS2" s="1870"/>
      <c r="LLT2" s="1870"/>
      <c r="LLU2" s="1870"/>
      <c r="LLV2" s="1870"/>
      <c r="LLW2" s="1870"/>
      <c r="LLX2" s="1870"/>
      <c r="LLY2" s="1870"/>
      <c r="LLZ2" s="1870"/>
      <c r="LMA2" s="1870"/>
      <c r="LMB2" s="1870"/>
      <c r="LMC2" s="1870"/>
      <c r="LMD2" s="1870"/>
      <c r="LME2" s="1870"/>
      <c r="LMF2" s="1870"/>
      <c r="LMG2" s="1870"/>
      <c r="LMH2" s="1870"/>
      <c r="LMI2" s="1870"/>
      <c r="LMJ2" s="1870"/>
      <c r="LMK2" s="1870"/>
      <c r="LML2" s="1870"/>
      <c r="LMM2" s="1870"/>
      <c r="LMN2" s="1870"/>
      <c r="LMO2" s="1870"/>
      <c r="LMP2" s="1870"/>
      <c r="LMQ2" s="1870"/>
      <c r="LMR2" s="1870"/>
      <c r="LMS2" s="1870"/>
      <c r="LMT2" s="1870"/>
      <c r="LMU2" s="1870"/>
      <c r="LMV2" s="1870"/>
      <c r="LMW2" s="1870"/>
      <c r="LMX2" s="1870"/>
      <c r="LMY2" s="1870"/>
      <c r="LMZ2" s="1870"/>
      <c r="LNA2" s="1870"/>
      <c r="LNB2" s="1870"/>
      <c r="LNC2" s="1870"/>
      <c r="LND2" s="1870"/>
      <c r="LNE2" s="1870"/>
      <c r="LNF2" s="1870"/>
      <c r="LNG2" s="1870"/>
      <c r="LNH2" s="1870"/>
      <c r="LNI2" s="1870"/>
      <c r="LNJ2" s="1870"/>
      <c r="LNK2" s="1870"/>
      <c r="LNL2" s="1870"/>
      <c r="LNM2" s="1870"/>
      <c r="LNN2" s="1870"/>
      <c r="LNO2" s="1870"/>
      <c r="LNP2" s="1870"/>
      <c r="LNQ2" s="1870"/>
      <c r="LNR2" s="1870"/>
      <c r="LNS2" s="1870"/>
      <c r="LNT2" s="1870"/>
      <c r="LNU2" s="1870"/>
      <c r="LNV2" s="1870"/>
      <c r="LNW2" s="1870"/>
      <c r="LNX2" s="1870"/>
      <c r="LNY2" s="1870"/>
      <c r="LNZ2" s="1870"/>
      <c r="LOA2" s="1870"/>
      <c r="LOB2" s="1870"/>
      <c r="LOC2" s="1870"/>
      <c r="LOD2" s="1870"/>
      <c r="LOE2" s="1870"/>
      <c r="LOF2" s="1870"/>
      <c r="LOG2" s="1870"/>
      <c r="LOH2" s="1870"/>
      <c r="LOI2" s="1870"/>
      <c r="LOJ2" s="1870"/>
      <c r="LOK2" s="1870"/>
      <c r="LOL2" s="1870"/>
      <c r="LOM2" s="1870"/>
      <c r="LON2" s="1870"/>
      <c r="LOO2" s="1870"/>
      <c r="LOP2" s="1870"/>
      <c r="LOQ2" s="1870"/>
      <c r="LOR2" s="1870"/>
      <c r="LOS2" s="1870"/>
      <c r="LOT2" s="1870"/>
      <c r="LOU2" s="1870"/>
      <c r="LOV2" s="1870"/>
      <c r="LOW2" s="1870"/>
      <c r="LOX2" s="1870"/>
      <c r="LOY2" s="1870"/>
      <c r="LOZ2" s="1870"/>
      <c r="LPA2" s="1870"/>
      <c r="LPB2" s="1870"/>
      <c r="LPC2" s="1870"/>
      <c r="LPD2" s="1870"/>
      <c r="LPE2" s="1870"/>
      <c r="LPF2" s="1870"/>
      <c r="LPG2" s="1870"/>
      <c r="LPH2" s="1870"/>
      <c r="LPI2" s="1870"/>
      <c r="LPJ2" s="1870"/>
      <c r="LPK2" s="1870"/>
      <c r="LPL2" s="1870"/>
      <c r="LPM2" s="1870"/>
      <c r="LPN2" s="1870"/>
      <c r="LPO2" s="1870"/>
      <c r="LPP2" s="1870"/>
      <c r="LPQ2" s="1870"/>
      <c r="LPR2" s="1870"/>
      <c r="LPS2" s="1870"/>
      <c r="LPT2" s="1870"/>
      <c r="LPU2" s="1870"/>
      <c r="LPV2" s="1870"/>
      <c r="LPW2" s="1870"/>
      <c r="LPX2" s="1870"/>
      <c r="LPY2" s="1870"/>
      <c r="LPZ2" s="1870"/>
      <c r="LQA2" s="1870"/>
      <c r="LQB2" s="1870"/>
      <c r="LQC2" s="1870"/>
      <c r="LQD2" s="1870"/>
      <c r="LQE2" s="1870"/>
      <c r="LQF2" s="1870"/>
      <c r="LQG2" s="1870"/>
      <c r="LQH2" s="1870"/>
      <c r="LQI2" s="1870"/>
      <c r="LQJ2" s="1870"/>
      <c r="LQK2" s="1870"/>
      <c r="LQL2" s="1870"/>
      <c r="LQM2" s="1870"/>
      <c r="LQN2" s="1870"/>
      <c r="LQO2" s="1870"/>
      <c r="LQP2" s="1870"/>
      <c r="LQQ2" s="1870"/>
      <c r="LQR2" s="1870"/>
      <c r="LQS2" s="1870"/>
      <c r="LQT2" s="1870"/>
      <c r="LQU2" s="1870"/>
      <c r="LQV2" s="1870"/>
      <c r="LQW2" s="1870"/>
      <c r="LQX2" s="1870"/>
      <c r="LQY2" s="1870"/>
      <c r="LQZ2" s="1870"/>
      <c r="LRA2" s="1870"/>
      <c r="LRB2" s="1870"/>
      <c r="LRC2" s="1870"/>
      <c r="LRD2" s="1870"/>
      <c r="LRE2" s="1870"/>
      <c r="LRF2" s="1870"/>
      <c r="LRG2" s="1870"/>
      <c r="LRH2" s="1870"/>
      <c r="LRI2" s="1870"/>
      <c r="LRJ2" s="1870"/>
      <c r="LRK2" s="1870"/>
      <c r="LRL2" s="1870"/>
      <c r="LRM2" s="1870"/>
      <c r="LRN2" s="1870"/>
      <c r="LRO2" s="1870"/>
      <c r="LRP2" s="1870"/>
      <c r="LRQ2" s="1870"/>
      <c r="LRR2" s="1870"/>
      <c r="LRS2" s="1870"/>
      <c r="LRT2" s="1870"/>
      <c r="LRU2" s="1870"/>
      <c r="LRV2" s="1870"/>
      <c r="LRW2" s="1870"/>
      <c r="LRX2" s="1870"/>
      <c r="LRY2" s="1870"/>
      <c r="LRZ2" s="1870"/>
      <c r="LSA2" s="1870"/>
      <c r="LSB2" s="1870"/>
      <c r="LSC2" s="1870"/>
      <c r="LSD2" s="1870"/>
      <c r="LSE2" s="1870"/>
      <c r="LSF2" s="1870"/>
      <c r="LSG2" s="1870"/>
      <c r="LSH2" s="1870"/>
      <c r="LSI2" s="1870"/>
      <c r="LSJ2" s="1870"/>
      <c r="LSK2" s="1870"/>
      <c r="LSL2" s="1870"/>
      <c r="LSM2" s="1870"/>
      <c r="LSN2" s="1870"/>
      <c r="LSO2" s="1870"/>
      <c r="LSP2" s="1870"/>
      <c r="LSQ2" s="1870"/>
      <c r="LSR2" s="1870"/>
      <c r="LSS2" s="1870"/>
      <c r="LST2" s="1870"/>
      <c r="LSU2" s="1870"/>
      <c r="LSV2" s="1870"/>
      <c r="LSW2" s="1870"/>
      <c r="LSX2" s="1870"/>
      <c r="LSY2" s="1870"/>
      <c r="LSZ2" s="1870"/>
      <c r="LTA2" s="1870"/>
      <c r="LTB2" s="1870"/>
      <c r="LTC2" s="1870"/>
      <c r="LTD2" s="1870"/>
      <c r="LTE2" s="1870"/>
      <c r="LTF2" s="1870"/>
      <c r="LTG2" s="1870"/>
      <c r="LTH2" s="1870"/>
      <c r="LTI2" s="1870"/>
      <c r="LTJ2" s="1870"/>
      <c r="LTK2" s="1870"/>
      <c r="LTL2" s="1870"/>
      <c r="LTM2" s="1870"/>
      <c r="LTN2" s="1870"/>
      <c r="LTO2" s="1870"/>
      <c r="LTP2" s="1870"/>
      <c r="LTQ2" s="1870"/>
      <c r="LTR2" s="1870"/>
      <c r="LTS2" s="1870"/>
      <c r="LTT2" s="1870"/>
      <c r="LTU2" s="1870"/>
      <c r="LTV2" s="1870"/>
      <c r="LTW2" s="1870"/>
      <c r="LTX2" s="1870"/>
      <c r="LTY2" s="1870"/>
      <c r="LTZ2" s="1870"/>
      <c r="LUA2" s="1870"/>
      <c r="LUB2" s="1870"/>
      <c r="LUC2" s="1870"/>
      <c r="LUD2" s="1870"/>
      <c r="LUE2" s="1870"/>
      <c r="LUF2" s="1870"/>
      <c r="LUG2" s="1870"/>
      <c r="LUH2" s="1870"/>
      <c r="LUI2" s="1870"/>
      <c r="LUJ2" s="1870"/>
      <c r="LUK2" s="1870"/>
      <c r="LUL2" s="1870"/>
      <c r="LUM2" s="1870"/>
      <c r="LUN2" s="1870"/>
      <c r="LUO2" s="1870"/>
      <c r="LUP2" s="1870"/>
      <c r="LUQ2" s="1870"/>
      <c r="LUR2" s="1870"/>
      <c r="LUS2" s="1870"/>
      <c r="LUT2" s="1870"/>
      <c r="LUU2" s="1870"/>
      <c r="LUV2" s="1870"/>
      <c r="LUW2" s="1870"/>
      <c r="LUX2" s="1870"/>
      <c r="LUY2" s="1870"/>
      <c r="LUZ2" s="1870"/>
      <c r="LVA2" s="1870"/>
      <c r="LVB2" s="1870"/>
      <c r="LVC2" s="1870"/>
      <c r="LVD2" s="1870"/>
      <c r="LVE2" s="1870"/>
      <c r="LVF2" s="1870"/>
      <c r="LVG2" s="1870"/>
      <c r="LVH2" s="1870"/>
      <c r="LVI2" s="1870"/>
      <c r="LVJ2" s="1870"/>
      <c r="LVK2" s="1870"/>
      <c r="LVL2" s="1870"/>
      <c r="LVM2" s="1870"/>
      <c r="LVN2" s="1870"/>
      <c r="LVO2" s="1870"/>
      <c r="LVP2" s="1870"/>
      <c r="LVQ2" s="1870"/>
      <c r="LVR2" s="1870"/>
      <c r="LVS2" s="1870"/>
      <c r="LVT2" s="1870"/>
      <c r="LVU2" s="1870"/>
      <c r="LVV2" s="1870"/>
      <c r="LVW2" s="1870"/>
      <c r="LVX2" s="1870"/>
      <c r="LVY2" s="1870"/>
      <c r="LVZ2" s="1870"/>
      <c r="LWA2" s="1870"/>
      <c r="LWB2" s="1870"/>
      <c r="LWC2" s="1870"/>
      <c r="LWD2" s="1870"/>
      <c r="LWE2" s="1870"/>
      <c r="LWF2" s="1870"/>
      <c r="LWG2" s="1870"/>
      <c r="LWH2" s="1870"/>
      <c r="LWI2" s="1870"/>
      <c r="LWJ2" s="1870"/>
      <c r="LWK2" s="1870"/>
      <c r="LWL2" s="1870"/>
      <c r="LWM2" s="1870"/>
      <c r="LWN2" s="1870"/>
      <c r="LWO2" s="1870"/>
      <c r="LWP2" s="1870"/>
      <c r="LWQ2" s="1870"/>
      <c r="LWR2" s="1870"/>
      <c r="LWS2" s="1870"/>
      <c r="LWT2" s="1870"/>
      <c r="LWU2" s="1870"/>
      <c r="LWV2" s="1870"/>
      <c r="LWW2" s="1870"/>
      <c r="LWX2" s="1870"/>
      <c r="LWY2" s="1870"/>
      <c r="LWZ2" s="1870"/>
      <c r="LXA2" s="1870"/>
      <c r="LXB2" s="1870"/>
      <c r="LXC2" s="1870"/>
      <c r="LXD2" s="1870"/>
      <c r="LXE2" s="1870"/>
      <c r="LXF2" s="1870"/>
      <c r="LXG2" s="1870"/>
      <c r="LXH2" s="1870"/>
      <c r="LXI2" s="1870"/>
      <c r="LXJ2" s="1870"/>
      <c r="LXK2" s="1870"/>
      <c r="LXL2" s="1870"/>
      <c r="LXM2" s="1870"/>
      <c r="LXN2" s="1870"/>
      <c r="LXO2" s="1870"/>
      <c r="LXP2" s="1870"/>
      <c r="LXQ2" s="1870"/>
      <c r="LXR2" s="1870"/>
      <c r="LXS2" s="1870"/>
      <c r="LXT2" s="1870"/>
      <c r="LXU2" s="1870"/>
      <c r="LXV2" s="1870"/>
      <c r="LXW2" s="1870"/>
      <c r="LXX2" s="1870"/>
      <c r="LXY2" s="1870"/>
      <c r="LXZ2" s="1870"/>
      <c r="LYA2" s="1870"/>
      <c r="LYB2" s="1870"/>
      <c r="LYC2" s="1870"/>
      <c r="LYD2" s="1870"/>
      <c r="LYE2" s="1870"/>
      <c r="LYF2" s="1870"/>
      <c r="LYG2" s="1870"/>
      <c r="LYH2" s="1870"/>
      <c r="LYI2" s="1870"/>
      <c r="LYJ2" s="1870"/>
      <c r="LYK2" s="1870"/>
      <c r="LYL2" s="1870"/>
      <c r="LYM2" s="1870"/>
      <c r="LYN2" s="1870"/>
      <c r="LYO2" s="1870"/>
      <c r="LYP2" s="1870"/>
      <c r="LYQ2" s="1870"/>
      <c r="LYR2" s="1870"/>
      <c r="LYS2" s="1870"/>
      <c r="LYT2" s="1870"/>
      <c r="LYU2" s="1870"/>
      <c r="LYV2" s="1870"/>
      <c r="LYW2" s="1870"/>
      <c r="LYX2" s="1870"/>
      <c r="LYY2" s="1870"/>
      <c r="LYZ2" s="1870"/>
      <c r="LZA2" s="1870"/>
      <c r="LZB2" s="1870"/>
      <c r="LZC2" s="1870"/>
      <c r="LZD2" s="1870"/>
      <c r="LZE2" s="1870"/>
      <c r="LZF2" s="1870"/>
      <c r="LZG2" s="1870"/>
      <c r="LZH2" s="1870"/>
      <c r="LZI2" s="1870"/>
      <c r="LZJ2" s="1870"/>
      <c r="LZK2" s="1870"/>
      <c r="LZL2" s="1870"/>
      <c r="LZM2" s="1870"/>
      <c r="LZN2" s="1870"/>
      <c r="LZO2" s="1870"/>
      <c r="LZP2" s="1870"/>
      <c r="LZQ2" s="1870"/>
      <c r="LZR2" s="1870"/>
      <c r="LZS2" s="1870"/>
      <c r="LZT2" s="1870"/>
      <c r="LZU2" s="1870"/>
      <c r="LZV2" s="1870"/>
      <c r="LZW2" s="1870"/>
      <c r="LZX2" s="1870"/>
      <c r="LZY2" s="1870"/>
      <c r="LZZ2" s="1870"/>
      <c r="MAA2" s="1870"/>
      <c r="MAB2" s="1870"/>
      <c r="MAC2" s="1870"/>
      <c r="MAD2" s="1870"/>
      <c r="MAE2" s="1870"/>
      <c r="MAF2" s="1870"/>
      <c r="MAG2" s="1870"/>
      <c r="MAH2" s="1870"/>
      <c r="MAI2" s="1870"/>
      <c r="MAJ2" s="1870"/>
      <c r="MAK2" s="1870"/>
      <c r="MAL2" s="1870"/>
      <c r="MAM2" s="1870"/>
      <c r="MAN2" s="1870"/>
      <c r="MAO2" s="1870"/>
      <c r="MAP2" s="1870"/>
      <c r="MAQ2" s="1870"/>
      <c r="MAR2" s="1870"/>
      <c r="MAS2" s="1870"/>
      <c r="MAT2" s="1870"/>
      <c r="MAU2" s="1870"/>
      <c r="MAV2" s="1870"/>
      <c r="MAW2" s="1870"/>
      <c r="MAX2" s="1870"/>
      <c r="MAY2" s="1870"/>
      <c r="MAZ2" s="1870"/>
      <c r="MBA2" s="1870"/>
      <c r="MBB2" s="1870"/>
      <c r="MBC2" s="1870"/>
      <c r="MBD2" s="1870"/>
      <c r="MBE2" s="1870"/>
      <c r="MBF2" s="1870"/>
      <c r="MBG2" s="1870"/>
      <c r="MBH2" s="1870"/>
      <c r="MBI2" s="1870"/>
      <c r="MBJ2" s="1870"/>
      <c r="MBK2" s="1870"/>
      <c r="MBL2" s="1870"/>
      <c r="MBM2" s="1870"/>
      <c r="MBN2" s="1870"/>
      <c r="MBO2" s="1870"/>
      <c r="MBP2" s="1870"/>
      <c r="MBQ2" s="1870"/>
      <c r="MBR2" s="1870"/>
      <c r="MBS2" s="1870"/>
      <c r="MBT2" s="1870"/>
      <c r="MBU2" s="1870"/>
      <c r="MBV2" s="1870"/>
      <c r="MBW2" s="1870"/>
      <c r="MBX2" s="1870"/>
      <c r="MBY2" s="1870"/>
      <c r="MBZ2" s="1870"/>
      <c r="MCA2" s="1870"/>
      <c r="MCB2" s="1870"/>
      <c r="MCC2" s="1870"/>
      <c r="MCD2" s="1870"/>
      <c r="MCE2" s="1870"/>
      <c r="MCF2" s="1870"/>
      <c r="MCG2" s="1870"/>
      <c r="MCH2" s="1870"/>
      <c r="MCI2" s="1870"/>
      <c r="MCJ2" s="1870"/>
      <c r="MCK2" s="1870"/>
      <c r="MCL2" s="1870"/>
      <c r="MCM2" s="1870"/>
      <c r="MCN2" s="1870"/>
      <c r="MCO2" s="1870"/>
      <c r="MCP2" s="1870"/>
      <c r="MCQ2" s="1870"/>
      <c r="MCR2" s="1870"/>
      <c r="MCS2" s="1870"/>
      <c r="MCT2" s="1870"/>
      <c r="MCU2" s="1870"/>
      <c r="MCV2" s="1870"/>
      <c r="MCW2" s="1870"/>
      <c r="MCX2" s="1870"/>
      <c r="MCY2" s="1870"/>
      <c r="MCZ2" s="1870"/>
      <c r="MDA2" s="1870"/>
      <c r="MDB2" s="1870"/>
      <c r="MDC2" s="1870"/>
      <c r="MDD2" s="1870"/>
      <c r="MDE2" s="1870"/>
      <c r="MDF2" s="1870"/>
      <c r="MDG2" s="1870"/>
      <c r="MDH2" s="1870"/>
      <c r="MDI2" s="1870"/>
      <c r="MDJ2" s="1870"/>
      <c r="MDK2" s="1870"/>
      <c r="MDL2" s="1870"/>
      <c r="MDM2" s="1870"/>
      <c r="MDN2" s="1870"/>
      <c r="MDO2" s="1870"/>
      <c r="MDP2" s="1870"/>
      <c r="MDQ2" s="1870"/>
      <c r="MDR2" s="1870"/>
      <c r="MDS2" s="1870"/>
      <c r="MDT2" s="1870"/>
      <c r="MDU2" s="1870"/>
      <c r="MDV2" s="1870"/>
      <c r="MDW2" s="1870"/>
      <c r="MDX2" s="1870"/>
      <c r="MDY2" s="1870"/>
      <c r="MDZ2" s="1870"/>
      <c r="MEA2" s="1870"/>
      <c r="MEB2" s="1870"/>
      <c r="MEC2" s="1870"/>
      <c r="MED2" s="1870"/>
      <c r="MEE2" s="1870"/>
      <c r="MEF2" s="1870"/>
      <c r="MEG2" s="1870"/>
      <c r="MEH2" s="1870"/>
      <c r="MEI2" s="1870"/>
      <c r="MEJ2" s="1870"/>
      <c r="MEK2" s="1870"/>
      <c r="MEL2" s="1870"/>
      <c r="MEM2" s="1870"/>
      <c r="MEN2" s="1870"/>
      <c r="MEO2" s="1870"/>
      <c r="MEP2" s="1870"/>
      <c r="MEQ2" s="1870"/>
      <c r="MER2" s="1870"/>
      <c r="MES2" s="1870"/>
      <c r="MET2" s="1870"/>
      <c r="MEU2" s="1870"/>
      <c r="MEV2" s="1870"/>
      <c r="MEW2" s="1870"/>
      <c r="MEX2" s="1870"/>
      <c r="MEY2" s="1870"/>
      <c r="MEZ2" s="1870"/>
      <c r="MFA2" s="1870"/>
      <c r="MFB2" s="1870"/>
      <c r="MFC2" s="1870"/>
      <c r="MFD2" s="1870"/>
      <c r="MFE2" s="1870"/>
      <c r="MFF2" s="1870"/>
      <c r="MFG2" s="1870"/>
      <c r="MFH2" s="1870"/>
      <c r="MFI2" s="1870"/>
      <c r="MFJ2" s="1870"/>
      <c r="MFK2" s="1870"/>
      <c r="MFL2" s="1870"/>
      <c r="MFM2" s="1870"/>
      <c r="MFN2" s="1870"/>
      <c r="MFO2" s="1870"/>
      <c r="MFP2" s="1870"/>
      <c r="MFQ2" s="1870"/>
      <c r="MFR2" s="1870"/>
      <c r="MFS2" s="1870"/>
      <c r="MFT2" s="1870"/>
      <c r="MFU2" s="1870"/>
      <c r="MFV2" s="1870"/>
      <c r="MFW2" s="1870"/>
      <c r="MFX2" s="1870"/>
      <c r="MFY2" s="1870"/>
      <c r="MFZ2" s="1870"/>
      <c r="MGA2" s="1870"/>
      <c r="MGB2" s="1870"/>
      <c r="MGC2" s="1870"/>
      <c r="MGD2" s="1870"/>
      <c r="MGE2" s="1870"/>
      <c r="MGF2" s="1870"/>
      <c r="MGG2" s="1870"/>
      <c r="MGH2" s="1870"/>
      <c r="MGI2" s="1870"/>
      <c r="MGJ2" s="1870"/>
      <c r="MGK2" s="1870"/>
      <c r="MGL2" s="1870"/>
      <c r="MGM2" s="1870"/>
      <c r="MGN2" s="1870"/>
      <c r="MGO2" s="1870"/>
      <c r="MGP2" s="1870"/>
      <c r="MGQ2" s="1870"/>
      <c r="MGR2" s="1870"/>
      <c r="MGS2" s="1870"/>
      <c r="MGT2" s="1870"/>
      <c r="MGU2" s="1870"/>
      <c r="MGV2" s="1870"/>
      <c r="MGW2" s="1870"/>
      <c r="MGX2" s="1870"/>
      <c r="MGY2" s="1870"/>
      <c r="MGZ2" s="1870"/>
      <c r="MHA2" s="1870"/>
      <c r="MHB2" s="1870"/>
      <c r="MHC2" s="1870"/>
      <c r="MHD2" s="1870"/>
      <c r="MHE2" s="1870"/>
      <c r="MHF2" s="1870"/>
      <c r="MHG2" s="1870"/>
      <c r="MHH2" s="1870"/>
      <c r="MHI2" s="1870"/>
      <c r="MHJ2" s="1870"/>
      <c r="MHK2" s="1870"/>
      <c r="MHL2" s="1870"/>
      <c r="MHM2" s="1870"/>
      <c r="MHN2" s="1870"/>
      <c r="MHO2" s="1870"/>
      <c r="MHP2" s="1870"/>
      <c r="MHQ2" s="1870"/>
      <c r="MHR2" s="1870"/>
      <c r="MHS2" s="1870"/>
      <c r="MHT2" s="1870"/>
      <c r="MHU2" s="1870"/>
      <c r="MHV2" s="1870"/>
      <c r="MHW2" s="1870"/>
      <c r="MHX2" s="1870"/>
      <c r="MHY2" s="1870"/>
      <c r="MHZ2" s="1870"/>
      <c r="MIA2" s="1870"/>
      <c r="MIB2" s="1870"/>
      <c r="MIC2" s="1870"/>
      <c r="MID2" s="1870"/>
      <c r="MIE2" s="1870"/>
      <c r="MIF2" s="1870"/>
      <c r="MIG2" s="1870"/>
      <c r="MIH2" s="1870"/>
      <c r="MII2" s="1870"/>
      <c r="MIJ2" s="1870"/>
      <c r="MIK2" s="1870"/>
      <c r="MIL2" s="1870"/>
      <c r="MIM2" s="1870"/>
      <c r="MIN2" s="1870"/>
      <c r="MIO2" s="1870"/>
      <c r="MIP2" s="1870"/>
      <c r="MIQ2" s="1870"/>
      <c r="MIR2" s="1870"/>
      <c r="MIS2" s="1870"/>
      <c r="MIT2" s="1870"/>
      <c r="MIU2" s="1870"/>
      <c r="MIV2" s="1870"/>
      <c r="MIW2" s="1870"/>
      <c r="MIX2" s="1870"/>
      <c r="MIY2" s="1870"/>
      <c r="MIZ2" s="1870"/>
      <c r="MJA2" s="1870"/>
      <c r="MJB2" s="1870"/>
      <c r="MJC2" s="1870"/>
      <c r="MJD2" s="1870"/>
      <c r="MJE2" s="1870"/>
      <c r="MJF2" s="1870"/>
      <c r="MJG2" s="1870"/>
      <c r="MJH2" s="1870"/>
      <c r="MJI2" s="1870"/>
      <c r="MJJ2" s="1870"/>
      <c r="MJK2" s="1870"/>
      <c r="MJL2" s="1870"/>
      <c r="MJM2" s="1870"/>
      <c r="MJN2" s="1870"/>
      <c r="MJO2" s="1870"/>
      <c r="MJP2" s="1870"/>
      <c r="MJQ2" s="1870"/>
      <c r="MJR2" s="1870"/>
      <c r="MJS2" s="1870"/>
      <c r="MJT2" s="1870"/>
      <c r="MJU2" s="1870"/>
      <c r="MJV2" s="1870"/>
      <c r="MJW2" s="1870"/>
      <c r="MJX2" s="1870"/>
      <c r="MJY2" s="1870"/>
      <c r="MJZ2" s="1870"/>
      <c r="MKA2" s="1870"/>
      <c r="MKB2" s="1870"/>
      <c r="MKC2" s="1870"/>
      <c r="MKD2" s="1870"/>
      <c r="MKE2" s="1870"/>
      <c r="MKF2" s="1870"/>
      <c r="MKG2" s="1870"/>
      <c r="MKH2" s="1870"/>
      <c r="MKI2" s="1870"/>
      <c r="MKJ2" s="1870"/>
      <c r="MKK2" s="1870"/>
      <c r="MKL2" s="1870"/>
      <c r="MKM2" s="1870"/>
      <c r="MKN2" s="1870"/>
      <c r="MKO2" s="1870"/>
      <c r="MKP2" s="1870"/>
      <c r="MKQ2" s="1870"/>
      <c r="MKR2" s="1870"/>
      <c r="MKS2" s="1870"/>
      <c r="MKT2" s="1870"/>
      <c r="MKU2" s="1870"/>
      <c r="MKV2" s="1870"/>
      <c r="MKW2" s="1870"/>
      <c r="MKX2" s="1870"/>
      <c r="MKY2" s="1870"/>
      <c r="MKZ2" s="1870"/>
      <c r="MLA2" s="1870"/>
      <c r="MLB2" s="1870"/>
      <c r="MLC2" s="1870"/>
      <c r="MLD2" s="1870"/>
      <c r="MLE2" s="1870"/>
      <c r="MLF2" s="1870"/>
      <c r="MLG2" s="1870"/>
      <c r="MLH2" s="1870"/>
      <c r="MLI2" s="1870"/>
      <c r="MLJ2" s="1870"/>
      <c r="MLK2" s="1870"/>
      <c r="MLL2" s="1870"/>
      <c r="MLM2" s="1870"/>
      <c r="MLN2" s="1870"/>
      <c r="MLO2" s="1870"/>
      <c r="MLP2" s="1870"/>
      <c r="MLQ2" s="1870"/>
      <c r="MLR2" s="1870"/>
      <c r="MLS2" s="1870"/>
      <c r="MLT2" s="1870"/>
      <c r="MLU2" s="1870"/>
      <c r="MLV2" s="1870"/>
      <c r="MLW2" s="1870"/>
      <c r="MLX2" s="1870"/>
      <c r="MLY2" s="1870"/>
      <c r="MLZ2" s="1870"/>
      <c r="MMA2" s="1870"/>
      <c r="MMB2" s="1870"/>
      <c r="MMC2" s="1870"/>
      <c r="MMD2" s="1870"/>
      <c r="MME2" s="1870"/>
      <c r="MMF2" s="1870"/>
      <c r="MMG2" s="1870"/>
      <c r="MMH2" s="1870"/>
      <c r="MMI2" s="1870"/>
      <c r="MMJ2" s="1870"/>
      <c r="MMK2" s="1870"/>
      <c r="MML2" s="1870"/>
      <c r="MMM2" s="1870"/>
      <c r="MMN2" s="1870"/>
      <c r="MMO2" s="1870"/>
      <c r="MMP2" s="1870"/>
      <c r="MMQ2" s="1870"/>
      <c r="MMR2" s="1870"/>
      <c r="MMS2" s="1870"/>
      <c r="MMT2" s="1870"/>
      <c r="MMU2" s="1870"/>
      <c r="MMV2" s="1870"/>
      <c r="MMW2" s="1870"/>
      <c r="MMX2" s="1870"/>
      <c r="MMY2" s="1870"/>
      <c r="MMZ2" s="1870"/>
      <c r="MNA2" s="1870"/>
      <c r="MNB2" s="1870"/>
      <c r="MNC2" s="1870"/>
      <c r="MND2" s="1870"/>
      <c r="MNE2" s="1870"/>
      <c r="MNF2" s="1870"/>
      <c r="MNG2" s="1870"/>
      <c r="MNH2" s="1870"/>
      <c r="MNI2" s="1870"/>
      <c r="MNJ2" s="1870"/>
      <c r="MNK2" s="1870"/>
      <c r="MNL2" s="1870"/>
      <c r="MNM2" s="1870"/>
      <c r="MNN2" s="1870"/>
      <c r="MNO2" s="1870"/>
      <c r="MNP2" s="1870"/>
      <c r="MNQ2" s="1870"/>
      <c r="MNR2" s="1870"/>
      <c r="MNS2" s="1870"/>
      <c r="MNT2" s="1870"/>
      <c r="MNU2" s="1870"/>
      <c r="MNV2" s="1870"/>
      <c r="MNW2" s="1870"/>
      <c r="MNX2" s="1870"/>
      <c r="MNY2" s="1870"/>
      <c r="MNZ2" s="1870"/>
      <c r="MOA2" s="1870"/>
      <c r="MOB2" s="1870"/>
      <c r="MOC2" s="1870"/>
      <c r="MOD2" s="1870"/>
      <c r="MOE2" s="1870"/>
      <c r="MOF2" s="1870"/>
      <c r="MOG2" s="1870"/>
      <c r="MOH2" s="1870"/>
      <c r="MOI2" s="1870"/>
      <c r="MOJ2" s="1870"/>
      <c r="MOK2" s="1870"/>
      <c r="MOL2" s="1870"/>
      <c r="MOM2" s="1870"/>
      <c r="MON2" s="1870"/>
      <c r="MOO2" s="1870"/>
      <c r="MOP2" s="1870"/>
      <c r="MOQ2" s="1870"/>
      <c r="MOR2" s="1870"/>
      <c r="MOS2" s="1870"/>
      <c r="MOT2" s="1870"/>
      <c r="MOU2" s="1870"/>
      <c r="MOV2" s="1870"/>
      <c r="MOW2" s="1870"/>
      <c r="MOX2" s="1870"/>
      <c r="MOY2" s="1870"/>
      <c r="MOZ2" s="1870"/>
      <c r="MPA2" s="1870"/>
      <c r="MPB2" s="1870"/>
      <c r="MPC2" s="1870"/>
      <c r="MPD2" s="1870"/>
      <c r="MPE2" s="1870"/>
      <c r="MPF2" s="1870"/>
      <c r="MPG2" s="1870"/>
      <c r="MPH2" s="1870"/>
      <c r="MPI2" s="1870"/>
      <c r="MPJ2" s="1870"/>
      <c r="MPK2" s="1870"/>
      <c r="MPL2" s="1870"/>
      <c r="MPM2" s="1870"/>
      <c r="MPN2" s="1870"/>
      <c r="MPO2" s="1870"/>
      <c r="MPP2" s="1870"/>
      <c r="MPQ2" s="1870"/>
      <c r="MPR2" s="1870"/>
      <c r="MPS2" s="1870"/>
      <c r="MPT2" s="1870"/>
      <c r="MPU2" s="1870"/>
      <c r="MPV2" s="1870"/>
      <c r="MPW2" s="1870"/>
      <c r="MPX2" s="1870"/>
      <c r="MPY2" s="1870"/>
      <c r="MPZ2" s="1870"/>
      <c r="MQA2" s="1870"/>
      <c r="MQB2" s="1870"/>
      <c r="MQC2" s="1870"/>
      <c r="MQD2" s="1870"/>
      <c r="MQE2" s="1870"/>
      <c r="MQF2" s="1870"/>
      <c r="MQG2" s="1870"/>
      <c r="MQH2" s="1870"/>
      <c r="MQI2" s="1870"/>
      <c r="MQJ2" s="1870"/>
      <c r="MQK2" s="1870"/>
      <c r="MQL2" s="1870"/>
      <c r="MQM2" s="1870"/>
      <c r="MQN2" s="1870"/>
      <c r="MQO2" s="1870"/>
      <c r="MQP2" s="1870"/>
      <c r="MQQ2" s="1870"/>
      <c r="MQR2" s="1870"/>
      <c r="MQS2" s="1870"/>
      <c r="MQT2" s="1870"/>
      <c r="MQU2" s="1870"/>
      <c r="MQV2" s="1870"/>
      <c r="MQW2" s="1870"/>
      <c r="MQX2" s="1870"/>
      <c r="MQY2" s="1870"/>
      <c r="MQZ2" s="1870"/>
      <c r="MRA2" s="1870"/>
      <c r="MRB2" s="1870"/>
      <c r="MRC2" s="1870"/>
      <c r="MRD2" s="1870"/>
      <c r="MRE2" s="1870"/>
      <c r="MRF2" s="1870"/>
      <c r="MRG2" s="1870"/>
      <c r="MRH2" s="1870"/>
      <c r="MRI2" s="1870"/>
      <c r="MRJ2" s="1870"/>
      <c r="MRK2" s="1870"/>
      <c r="MRL2" s="1870"/>
      <c r="MRM2" s="1870"/>
      <c r="MRN2" s="1870"/>
      <c r="MRO2" s="1870"/>
      <c r="MRP2" s="1870"/>
      <c r="MRQ2" s="1870"/>
      <c r="MRR2" s="1870"/>
      <c r="MRS2" s="1870"/>
      <c r="MRT2" s="1870"/>
      <c r="MRU2" s="1870"/>
      <c r="MRV2" s="1870"/>
      <c r="MRW2" s="1870"/>
      <c r="MRX2" s="1870"/>
      <c r="MRY2" s="1870"/>
      <c r="MRZ2" s="1870"/>
      <c r="MSA2" s="1870"/>
      <c r="MSB2" s="1870"/>
      <c r="MSC2" s="1870"/>
      <c r="MSD2" s="1870"/>
      <c r="MSE2" s="1870"/>
      <c r="MSF2" s="1870"/>
      <c r="MSG2" s="1870"/>
      <c r="MSH2" s="1870"/>
      <c r="MSI2" s="1870"/>
      <c r="MSJ2" s="1870"/>
      <c r="MSK2" s="1870"/>
      <c r="MSL2" s="1870"/>
      <c r="MSM2" s="1870"/>
      <c r="MSN2" s="1870"/>
      <c r="MSO2" s="1870"/>
      <c r="MSP2" s="1870"/>
      <c r="MSQ2" s="1870"/>
      <c r="MSR2" s="1870"/>
      <c r="MSS2" s="1870"/>
      <c r="MST2" s="1870"/>
      <c r="MSU2" s="1870"/>
      <c r="MSV2" s="1870"/>
      <c r="MSW2" s="1870"/>
      <c r="MSX2" s="1870"/>
      <c r="MSY2" s="1870"/>
      <c r="MSZ2" s="1870"/>
      <c r="MTA2" s="1870"/>
      <c r="MTB2" s="1870"/>
      <c r="MTC2" s="1870"/>
      <c r="MTD2" s="1870"/>
      <c r="MTE2" s="1870"/>
      <c r="MTF2" s="1870"/>
      <c r="MTG2" s="1870"/>
      <c r="MTH2" s="1870"/>
      <c r="MTI2" s="1870"/>
      <c r="MTJ2" s="1870"/>
      <c r="MTK2" s="1870"/>
      <c r="MTL2" s="1870"/>
      <c r="MTM2" s="1870"/>
      <c r="MTN2" s="1870"/>
      <c r="MTO2" s="1870"/>
      <c r="MTP2" s="1870"/>
      <c r="MTQ2" s="1870"/>
      <c r="MTR2" s="1870"/>
      <c r="MTS2" s="1870"/>
      <c r="MTT2" s="1870"/>
      <c r="MTU2" s="1870"/>
      <c r="MTV2" s="1870"/>
      <c r="MTW2" s="1870"/>
      <c r="MTX2" s="1870"/>
      <c r="MTY2" s="1870"/>
      <c r="MTZ2" s="1870"/>
      <c r="MUA2" s="1870"/>
      <c r="MUB2" s="1870"/>
      <c r="MUC2" s="1870"/>
      <c r="MUD2" s="1870"/>
      <c r="MUE2" s="1870"/>
      <c r="MUF2" s="1870"/>
      <c r="MUG2" s="1870"/>
      <c r="MUH2" s="1870"/>
      <c r="MUI2" s="1870"/>
      <c r="MUJ2" s="1870"/>
      <c r="MUK2" s="1870"/>
      <c r="MUL2" s="1870"/>
      <c r="MUM2" s="1870"/>
      <c r="MUN2" s="1870"/>
      <c r="MUO2" s="1870"/>
      <c r="MUP2" s="1870"/>
      <c r="MUQ2" s="1870"/>
      <c r="MUR2" s="1870"/>
      <c r="MUS2" s="1870"/>
      <c r="MUT2" s="1870"/>
      <c r="MUU2" s="1870"/>
      <c r="MUV2" s="1870"/>
      <c r="MUW2" s="1870"/>
      <c r="MUX2" s="1870"/>
      <c r="MUY2" s="1870"/>
      <c r="MUZ2" s="1870"/>
      <c r="MVA2" s="1870"/>
      <c r="MVB2" s="1870"/>
      <c r="MVC2" s="1870"/>
      <c r="MVD2" s="1870"/>
      <c r="MVE2" s="1870"/>
      <c r="MVF2" s="1870"/>
      <c r="MVG2" s="1870"/>
      <c r="MVH2" s="1870"/>
      <c r="MVI2" s="1870"/>
      <c r="MVJ2" s="1870"/>
      <c r="MVK2" s="1870"/>
      <c r="MVL2" s="1870"/>
      <c r="MVM2" s="1870"/>
      <c r="MVN2" s="1870"/>
      <c r="MVO2" s="1870"/>
      <c r="MVP2" s="1870"/>
      <c r="MVQ2" s="1870"/>
      <c r="MVR2" s="1870"/>
      <c r="MVS2" s="1870"/>
      <c r="MVT2" s="1870"/>
      <c r="MVU2" s="1870"/>
      <c r="MVV2" s="1870"/>
      <c r="MVW2" s="1870"/>
      <c r="MVX2" s="1870"/>
      <c r="MVY2" s="1870"/>
      <c r="MVZ2" s="1870"/>
      <c r="MWA2" s="1870"/>
      <c r="MWB2" s="1870"/>
      <c r="MWC2" s="1870"/>
      <c r="MWD2" s="1870"/>
      <c r="MWE2" s="1870"/>
      <c r="MWF2" s="1870"/>
      <c r="MWG2" s="1870"/>
      <c r="MWH2" s="1870"/>
      <c r="MWI2" s="1870"/>
      <c r="MWJ2" s="1870"/>
      <c r="MWK2" s="1870"/>
      <c r="MWL2" s="1870"/>
      <c r="MWM2" s="1870"/>
      <c r="MWN2" s="1870"/>
      <c r="MWO2" s="1870"/>
      <c r="MWP2" s="1870"/>
      <c r="MWQ2" s="1870"/>
      <c r="MWR2" s="1870"/>
      <c r="MWS2" s="1870"/>
      <c r="MWT2" s="1870"/>
      <c r="MWU2" s="1870"/>
      <c r="MWV2" s="1870"/>
      <c r="MWW2" s="1870"/>
      <c r="MWX2" s="1870"/>
      <c r="MWY2" s="1870"/>
      <c r="MWZ2" s="1870"/>
      <c r="MXA2" s="1870"/>
      <c r="MXB2" s="1870"/>
      <c r="MXC2" s="1870"/>
      <c r="MXD2" s="1870"/>
      <c r="MXE2" s="1870"/>
      <c r="MXF2" s="1870"/>
      <c r="MXG2" s="1870"/>
      <c r="MXH2" s="1870"/>
      <c r="MXI2" s="1870"/>
      <c r="MXJ2" s="1870"/>
      <c r="MXK2" s="1870"/>
      <c r="MXL2" s="1870"/>
      <c r="MXM2" s="1870"/>
      <c r="MXN2" s="1870"/>
      <c r="MXO2" s="1870"/>
      <c r="MXP2" s="1870"/>
      <c r="MXQ2" s="1870"/>
      <c r="MXR2" s="1870"/>
      <c r="MXS2" s="1870"/>
      <c r="MXT2" s="1870"/>
      <c r="MXU2" s="1870"/>
      <c r="MXV2" s="1870"/>
      <c r="MXW2" s="1870"/>
      <c r="MXX2" s="1870"/>
      <c r="MXY2" s="1870"/>
      <c r="MXZ2" s="1870"/>
      <c r="MYA2" s="1870"/>
      <c r="MYB2" s="1870"/>
      <c r="MYC2" s="1870"/>
      <c r="MYD2" s="1870"/>
      <c r="MYE2" s="1870"/>
      <c r="MYF2" s="1870"/>
      <c r="MYG2" s="1870"/>
      <c r="MYH2" s="1870"/>
      <c r="MYI2" s="1870"/>
      <c r="MYJ2" s="1870"/>
      <c r="MYK2" s="1870"/>
      <c r="MYL2" s="1870"/>
      <c r="MYM2" s="1870"/>
      <c r="MYN2" s="1870"/>
      <c r="MYO2" s="1870"/>
      <c r="MYP2" s="1870"/>
      <c r="MYQ2" s="1870"/>
      <c r="MYR2" s="1870"/>
      <c r="MYS2" s="1870"/>
      <c r="MYT2" s="1870"/>
      <c r="MYU2" s="1870"/>
      <c r="MYV2" s="1870"/>
      <c r="MYW2" s="1870"/>
      <c r="MYX2" s="1870"/>
      <c r="MYY2" s="1870"/>
      <c r="MYZ2" s="1870"/>
      <c r="MZA2" s="1870"/>
      <c r="MZB2" s="1870"/>
      <c r="MZC2" s="1870"/>
      <c r="MZD2" s="1870"/>
      <c r="MZE2" s="1870"/>
      <c r="MZF2" s="1870"/>
      <c r="MZG2" s="1870"/>
      <c r="MZH2" s="1870"/>
      <c r="MZI2" s="1870"/>
      <c r="MZJ2" s="1870"/>
      <c r="MZK2" s="1870"/>
      <c r="MZL2" s="1870"/>
      <c r="MZM2" s="1870"/>
      <c r="MZN2" s="1870"/>
      <c r="MZO2" s="1870"/>
      <c r="MZP2" s="1870"/>
      <c r="MZQ2" s="1870"/>
      <c r="MZR2" s="1870"/>
      <c r="MZS2" s="1870"/>
      <c r="MZT2" s="1870"/>
      <c r="MZU2" s="1870"/>
      <c r="MZV2" s="1870"/>
      <c r="MZW2" s="1870"/>
      <c r="MZX2" s="1870"/>
      <c r="MZY2" s="1870"/>
      <c r="MZZ2" s="1870"/>
      <c r="NAA2" s="1870"/>
      <c r="NAB2" s="1870"/>
      <c r="NAC2" s="1870"/>
      <c r="NAD2" s="1870"/>
      <c r="NAE2" s="1870"/>
      <c r="NAF2" s="1870"/>
      <c r="NAG2" s="1870"/>
      <c r="NAH2" s="1870"/>
      <c r="NAI2" s="1870"/>
      <c r="NAJ2" s="1870"/>
      <c r="NAK2" s="1870"/>
      <c r="NAL2" s="1870"/>
      <c r="NAM2" s="1870"/>
      <c r="NAN2" s="1870"/>
      <c r="NAO2" s="1870"/>
      <c r="NAP2" s="1870"/>
      <c r="NAQ2" s="1870"/>
      <c r="NAR2" s="1870"/>
      <c r="NAS2" s="1870"/>
      <c r="NAT2" s="1870"/>
      <c r="NAU2" s="1870"/>
      <c r="NAV2" s="1870"/>
      <c r="NAW2" s="1870"/>
      <c r="NAX2" s="1870"/>
      <c r="NAY2" s="1870"/>
      <c r="NAZ2" s="1870"/>
      <c r="NBA2" s="1870"/>
      <c r="NBB2" s="1870"/>
      <c r="NBC2" s="1870"/>
      <c r="NBD2" s="1870"/>
      <c r="NBE2" s="1870"/>
      <c r="NBF2" s="1870"/>
      <c r="NBG2" s="1870"/>
      <c r="NBH2" s="1870"/>
      <c r="NBI2" s="1870"/>
      <c r="NBJ2" s="1870"/>
      <c r="NBK2" s="1870"/>
      <c r="NBL2" s="1870"/>
      <c r="NBM2" s="1870"/>
      <c r="NBN2" s="1870"/>
      <c r="NBO2" s="1870"/>
      <c r="NBP2" s="1870"/>
      <c r="NBQ2" s="1870"/>
      <c r="NBR2" s="1870"/>
      <c r="NBS2" s="1870"/>
      <c r="NBT2" s="1870"/>
      <c r="NBU2" s="1870"/>
      <c r="NBV2" s="1870"/>
      <c r="NBW2" s="1870"/>
      <c r="NBX2" s="1870"/>
      <c r="NBY2" s="1870"/>
      <c r="NBZ2" s="1870"/>
      <c r="NCA2" s="1870"/>
      <c r="NCB2" s="1870"/>
      <c r="NCC2" s="1870"/>
      <c r="NCD2" s="1870"/>
      <c r="NCE2" s="1870"/>
      <c r="NCF2" s="1870"/>
      <c r="NCG2" s="1870"/>
      <c r="NCH2" s="1870"/>
      <c r="NCI2" s="1870"/>
      <c r="NCJ2" s="1870"/>
      <c r="NCK2" s="1870"/>
      <c r="NCL2" s="1870"/>
      <c r="NCM2" s="1870"/>
      <c r="NCN2" s="1870"/>
      <c r="NCO2" s="1870"/>
      <c r="NCP2" s="1870"/>
      <c r="NCQ2" s="1870"/>
      <c r="NCR2" s="1870"/>
      <c r="NCS2" s="1870"/>
      <c r="NCT2" s="1870"/>
      <c r="NCU2" s="1870"/>
      <c r="NCV2" s="1870"/>
      <c r="NCW2" s="1870"/>
      <c r="NCX2" s="1870"/>
      <c r="NCY2" s="1870"/>
      <c r="NCZ2" s="1870"/>
      <c r="NDA2" s="1870"/>
      <c r="NDB2" s="1870"/>
      <c r="NDC2" s="1870"/>
      <c r="NDD2" s="1870"/>
      <c r="NDE2" s="1870"/>
      <c r="NDF2" s="1870"/>
      <c r="NDG2" s="1870"/>
      <c r="NDH2" s="1870"/>
      <c r="NDI2" s="1870"/>
      <c r="NDJ2" s="1870"/>
      <c r="NDK2" s="1870"/>
      <c r="NDL2" s="1870"/>
      <c r="NDM2" s="1870"/>
      <c r="NDN2" s="1870"/>
      <c r="NDO2" s="1870"/>
      <c r="NDP2" s="1870"/>
      <c r="NDQ2" s="1870"/>
      <c r="NDR2" s="1870"/>
      <c r="NDS2" s="1870"/>
      <c r="NDT2" s="1870"/>
      <c r="NDU2" s="1870"/>
      <c r="NDV2" s="1870"/>
      <c r="NDW2" s="1870"/>
      <c r="NDX2" s="1870"/>
      <c r="NDY2" s="1870"/>
      <c r="NDZ2" s="1870"/>
      <c r="NEA2" s="1870"/>
      <c r="NEB2" s="1870"/>
      <c r="NEC2" s="1870"/>
      <c r="NED2" s="1870"/>
      <c r="NEE2" s="1870"/>
      <c r="NEF2" s="1870"/>
      <c r="NEG2" s="1870"/>
      <c r="NEH2" s="1870"/>
      <c r="NEI2" s="1870"/>
      <c r="NEJ2" s="1870"/>
      <c r="NEK2" s="1870"/>
      <c r="NEL2" s="1870"/>
      <c r="NEM2" s="1870"/>
      <c r="NEN2" s="1870"/>
      <c r="NEO2" s="1870"/>
      <c r="NEP2" s="1870"/>
      <c r="NEQ2" s="1870"/>
      <c r="NER2" s="1870"/>
      <c r="NES2" s="1870"/>
      <c r="NET2" s="1870"/>
      <c r="NEU2" s="1870"/>
      <c r="NEV2" s="1870"/>
      <c r="NEW2" s="1870"/>
      <c r="NEX2" s="1870"/>
      <c r="NEY2" s="1870"/>
      <c r="NEZ2" s="1870"/>
      <c r="NFA2" s="1870"/>
      <c r="NFB2" s="1870"/>
      <c r="NFC2" s="1870"/>
      <c r="NFD2" s="1870"/>
      <c r="NFE2" s="1870"/>
      <c r="NFF2" s="1870"/>
      <c r="NFG2" s="1870"/>
      <c r="NFH2" s="1870"/>
      <c r="NFI2" s="1870"/>
      <c r="NFJ2" s="1870"/>
      <c r="NFK2" s="1870"/>
      <c r="NFL2" s="1870"/>
      <c r="NFM2" s="1870"/>
      <c r="NFN2" s="1870"/>
      <c r="NFO2" s="1870"/>
      <c r="NFP2" s="1870"/>
      <c r="NFQ2" s="1870"/>
      <c r="NFR2" s="1870"/>
      <c r="NFS2" s="1870"/>
      <c r="NFT2" s="1870"/>
      <c r="NFU2" s="1870"/>
      <c r="NFV2" s="1870"/>
      <c r="NFW2" s="1870"/>
      <c r="NFX2" s="1870"/>
      <c r="NFY2" s="1870"/>
      <c r="NFZ2" s="1870"/>
      <c r="NGA2" s="1870"/>
      <c r="NGB2" s="1870"/>
      <c r="NGC2" s="1870"/>
      <c r="NGD2" s="1870"/>
      <c r="NGE2" s="1870"/>
      <c r="NGF2" s="1870"/>
      <c r="NGG2" s="1870"/>
      <c r="NGH2" s="1870"/>
      <c r="NGI2" s="1870"/>
      <c r="NGJ2" s="1870"/>
      <c r="NGK2" s="1870"/>
      <c r="NGL2" s="1870"/>
      <c r="NGM2" s="1870"/>
      <c r="NGN2" s="1870"/>
      <c r="NGO2" s="1870"/>
      <c r="NGP2" s="1870"/>
      <c r="NGQ2" s="1870"/>
      <c r="NGR2" s="1870"/>
      <c r="NGS2" s="1870"/>
      <c r="NGT2" s="1870"/>
      <c r="NGU2" s="1870"/>
      <c r="NGV2" s="1870"/>
      <c r="NGW2" s="1870"/>
      <c r="NGX2" s="1870"/>
      <c r="NGY2" s="1870"/>
      <c r="NGZ2" s="1870"/>
      <c r="NHA2" s="1870"/>
      <c r="NHB2" s="1870"/>
      <c r="NHC2" s="1870"/>
      <c r="NHD2" s="1870"/>
      <c r="NHE2" s="1870"/>
      <c r="NHF2" s="1870"/>
      <c r="NHG2" s="1870"/>
      <c r="NHH2" s="1870"/>
      <c r="NHI2" s="1870"/>
      <c r="NHJ2" s="1870"/>
      <c r="NHK2" s="1870"/>
      <c r="NHL2" s="1870"/>
      <c r="NHM2" s="1870"/>
      <c r="NHN2" s="1870"/>
      <c r="NHO2" s="1870"/>
      <c r="NHP2" s="1870"/>
      <c r="NHQ2" s="1870"/>
      <c r="NHR2" s="1870"/>
      <c r="NHS2" s="1870"/>
      <c r="NHT2" s="1870"/>
      <c r="NHU2" s="1870"/>
      <c r="NHV2" s="1870"/>
      <c r="NHW2" s="1870"/>
      <c r="NHX2" s="1870"/>
      <c r="NHY2" s="1870"/>
      <c r="NHZ2" s="1870"/>
      <c r="NIA2" s="1870"/>
      <c r="NIB2" s="1870"/>
      <c r="NIC2" s="1870"/>
      <c r="NID2" s="1870"/>
      <c r="NIE2" s="1870"/>
      <c r="NIF2" s="1870"/>
      <c r="NIG2" s="1870"/>
      <c r="NIH2" s="1870"/>
      <c r="NII2" s="1870"/>
      <c r="NIJ2" s="1870"/>
      <c r="NIK2" s="1870"/>
      <c r="NIL2" s="1870"/>
      <c r="NIM2" s="1870"/>
      <c r="NIN2" s="1870"/>
      <c r="NIO2" s="1870"/>
      <c r="NIP2" s="1870"/>
      <c r="NIQ2" s="1870"/>
      <c r="NIR2" s="1870"/>
      <c r="NIS2" s="1870"/>
      <c r="NIT2" s="1870"/>
      <c r="NIU2" s="1870"/>
      <c r="NIV2" s="1870"/>
      <c r="NIW2" s="1870"/>
      <c r="NIX2" s="1870"/>
      <c r="NIY2" s="1870"/>
      <c r="NIZ2" s="1870"/>
      <c r="NJA2" s="1870"/>
      <c r="NJB2" s="1870"/>
      <c r="NJC2" s="1870"/>
      <c r="NJD2" s="1870"/>
      <c r="NJE2" s="1870"/>
      <c r="NJF2" s="1870"/>
      <c r="NJG2" s="1870"/>
      <c r="NJH2" s="1870"/>
      <c r="NJI2" s="1870"/>
      <c r="NJJ2" s="1870"/>
      <c r="NJK2" s="1870"/>
      <c r="NJL2" s="1870"/>
      <c r="NJM2" s="1870"/>
      <c r="NJN2" s="1870"/>
      <c r="NJO2" s="1870"/>
      <c r="NJP2" s="1870"/>
      <c r="NJQ2" s="1870"/>
      <c r="NJR2" s="1870"/>
      <c r="NJS2" s="1870"/>
      <c r="NJT2" s="1870"/>
      <c r="NJU2" s="1870"/>
      <c r="NJV2" s="1870"/>
      <c r="NJW2" s="1870"/>
      <c r="NJX2" s="1870"/>
      <c r="NJY2" s="1870"/>
      <c r="NJZ2" s="1870"/>
      <c r="NKA2" s="1870"/>
      <c r="NKB2" s="1870"/>
      <c r="NKC2" s="1870"/>
      <c r="NKD2" s="1870"/>
      <c r="NKE2" s="1870"/>
      <c r="NKF2" s="1870"/>
      <c r="NKG2" s="1870"/>
      <c r="NKH2" s="1870"/>
      <c r="NKI2" s="1870"/>
      <c r="NKJ2" s="1870"/>
      <c r="NKK2" s="1870"/>
      <c r="NKL2" s="1870"/>
      <c r="NKM2" s="1870"/>
      <c r="NKN2" s="1870"/>
      <c r="NKO2" s="1870"/>
      <c r="NKP2" s="1870"/>
      <c r="NKQ2" s="1870"/>
      <c r="NKR2" s="1870"/>
      <c r="NKS2" s="1870"/>
      <c r="NKT2" s="1870"/>
      <c r="NKU2" s="1870"/>
      <c r="NKV2" s="1870"/>
      <c r="NKW2" s="1870"/>
      <c r="NKX2" s="1870"/>
      <c r="NKY2" s="1870"/>
      <c r="NKZ2" s="1870"/>
      <c r="NLA2" s="1870"/>
      <c r="NLB2" s="1870"/>
      <c r="NLC2" s="1870"/>
      <c r="NLD2" s="1870"/>
      <c r="NLE2" s="1870"/>
      <c r="NLF2" s="1870"/>
      <c r="NLG2" s="1870"/>
      <c r="NLH2" s="1870"/>
      <c r="NLI2" s="1870"/>
      <c r="NLJ2" s="1870"/>
      <c r="NLK2" s="1870"/>
      <c r="NLL2" s="1870"/>
      <c r="NLM2" s="1870"/>
      <c r="NLN2" s="1870"/>
      <c r="NLO2" s="1870"/>
      <c r="NLP2" s="1870"/>
      <c r="NLQ2" s="1870"/>
      <c r="NLR2" s="1870"/>
      <c r="NLS2" s="1870"/>
      <c r="NLT2" s="1870"/>
      <c r="NLU2" s="1870"/>
      <c r="NLV2" s="1870"/>
      <c r="NLW2" s="1870"/>
      <c r="NLX2" s="1870"/>
      <c r="NLY2" s="1870"/>
      <c r="NLZ2" s="1870"/>
      <c r="NMA2" s="1870"/>
      <c r="NMB2" s="1870"/>
      <c r="NMC2" s="1870"/>
      <c r="NMD2" s="1870"/>
      <c r="NME2" s="1870"/>
      <c r="NMF2" s="1870"/>
      <c r="NMG2" s="1870"/>
      <c r="NMH2" s="1870"/>
      <c r="NMI2" s="1870"/>
      <c r="NMJ2" s="1870"/>
      <c r="NMK2" s="1870"/>
      <c r="NML2" s="1870"/>
      <c r="NMM2" s="1870"/>
      <c r="NMN2" s="1870"/>
      <c r="NMO2" s="1870"/>
      <c r="NMP2" s="1870"/>
      <c r="NMQ2" s="1870"/>
      <c r="NMR2" s="1870"/>
      <c r="NMS2" s="1870"/>
      <c r="NMT2" s="1870"/>
      <c r="NMU2" s="1870"/>
      <c r="NMV2" s="1870"/>
      <c r="NMW2" s="1870"/>
      <c r="NMX2" s="1870"/>
      <c r="NMY2" s="1870"/>
      <c r="NMZ2" s="1870"/>
      <c r="NNA2" s="1870"/>
      <c r="NNB2" s="1870"/>
      <c r="NNC2" s="1870"/>
      <c r="NND2" s="1870"/>
      <c r="NNE2" s="1870"/>
      <c r="NNF2" s="1870"/>
      <c r="NNG2" s="1870"/>
      <c r="NNH2" s="1870"/>
      <c r="NNI2" s="1870"/>
      <c r="NNJ2" s="1870"/>
      <c r="NNK2" s="1870"/>
      <c r="NNL2" s="1870"/>
      <c r="NNM2" s="1870"/>
      <c r="NNN2" s="1870"/>
      <c r="NNO2" s="1870"/>
      <c r="NNP2" s="1870"/>
      <c r="NNQ2" s="1870"/>
      <c r="NNR2" s="1870"/>
      <c r="NNS2" s="1870"/>
      <c r="NNT2" s="1870"/>
      <c r="NNU2" s="1870"/>
      <c r="NNV2" s="1870"/>
      <c r="NNW2" s="1870"/>
      <c r="NNX2" s="1870"/>
      <c r="NNY2" s="1870"/>
      <c r="NNZ2" s="1870"/>
      <c r="NOA2" s="1870"/>
      <c r="NOB2" s="1870"/>
      <c r="NOC2" s="1870"/>
      <c r="NOD2" s="1870"/>
      <c r="NOE2" s="1870"/>
      <c r="NOF2" s="1870"/>
      <c r="NOG2" s="1870"/>
      <c r="NOH2" s="1870"/>
      <c r="NOI2" s="1870"/>
      <c r="NOJ2" s="1870"/>
      <c r="NOK2" s="1870"/>
      <c r="NOL2" s="1870"/>
      <c r="NOM2" s="1870"/>
      <c r="NON2" s="1870"/>
      <c r="NOO2" s="1870"/>
      <c r="NOP2" s="1870"/>
      <c r="NOQ2" s="1870"/>
      <c r="NOR2" s="1870"/>
      <c r="NOS2" s="1870"/>
      <c r="NOT2" s="1870"/>
      <c r="NOU2" s="1870"/>
      <c r="NOV2" s="1870"/>
      <c r="NOW2" s="1870"/>
      <c r="NOX2" s="1870"/>
      <c r="NOY2" s="1870"/>
      <c r="NOZ2" s="1870"/>
      <c r="NPA2" s="1870"/>
      <c r="NPB2" s="1870"/>
      <c r="NPC2" s="1870"/>
      <c r="NPD2" s="1870"/>
      <c r="NPE2" s="1870"/>
      <c r="NPF2" s="1870"/>
      <c r="NPG2" s="1870"/>
      <c r="NPH2" s="1870"/>
      <c r="NPI2" s="1870"/>
      <c r="NPJ2" s="1870"/>
      <c r="NPK2" s="1870"/>
      <c r="NPL2" s="1870"/>
      <c r="NPM2" s="1870"/>
      <c r="NPN2" s="1870"/>
      <c r="NPO2" s="1870"/>
      <c r="NPP2" s="1870"/>
      <c r="NPQ2" s="1870"/>
      <c r="NPR2" s="1870"/>
      <c r="NPS2" s="1870"/>
      <c r="NPT2" s="1870"/>
      <c r="NPU2" s="1870"/>
      <c r="NPV2" s="1870"/>
      <c r="NPW2" s="1870"/>
      <c r="NPX2" s="1870"/>
      <c r="NPY2" s="1870"/>
      <c r="NPZ2" s="1870"/>
      <c r="NQA2" s="1870"/>
      <c r="NQB2" s="1870"/>
      <c r="NQC2" s="1870"/>
      <c r="NQD2" s="1870"/>
      <c r="NQE2" s="1870"/>
      <c r="NQF2" s="1870"/>
      <c r="NQG2" s="1870"/>
      <c r="NQH2" s="1870"/>
      <c r="NQI2" s="1870"/>
      <c r="NQJ2" s="1870"/>
      <c r="NQK2" s="1870"/>
      <c r="NQL2" s="1870"/>
      <c r="NQM2" s="1870"/>
      <c r="NQN2" s="1870"/>
      <c r="NQO2" s="1870"/>
      <c r="NQP2" s="1870"/>
      <c r="NQQ2" s="1870"/>
      <c r="NQR2" s="1870"/>
      <c r="NQS2" s="1870"/>
      <c r="NQT2" s="1870"/>
      <c r="NQU2" s="1870"/>
      <c r="NQV2" s="1870"/>
      <c r="NQW2" s="1870"/>
      <c r="NQX2" s="1870"/>
      <c r="NQY2" s="1870"/>
      <c r="NQZ2" s="1870"/>
      <c r="NRA2" s="1870"/>
      <c r="NRB2" s="1870"/>
      <c r="NRC2" s="1870"/>
      <c r="NRD2" s="1870"/>
      <c r="NRE2" s="1870"/>
      <c r="NRF2" s="1870"/>
      <c r="NRG2" s="1870"/>
      <c r="NRH2" s="1870"/>
      <c r="NRI2" s="1870"/>
      <c r="NRJ2" s="1870"/>
      <c r="NRK2" s="1870"/>
      <c r="NRL2" s="1870"/>
      <c r="NRM2" s="1870"/>
      <c r="NRN2" s="1870"/>
      <c r="NRO2" s="1870"/>
      <c r="NRP2" s="1870"/>
      <c r="NRQ2" s="1870"/>
      <c r="NRR2" s="1870"/>
      <c r="NRS2" s="1870"/>
      <c r="NRT2" s="1870"/>
      <c r="NRU2" s="1870"/>
      <c r="NRV2" s="1870"/>
      <c r="NRW2" s="1870"/>
      <c r="NRX2" s="1870"/>
      <c r="NRY2" s="1870"/>
      <c r="NRZ2" s="1870"/>
      <c r="NSA2" s="1870"/>
      <c r="NSB2" s="1870"/>
      <c r="NSC2" s="1870"/>
      <c r="NSD2" s="1870"/>
      <c r="NSE2" s="1870"/>
      <c r="NSF2" s="1870"/>
      <c r="NSG2" s="1870"/>
      <c r="NSH2" s="1870"/>
      <c r="NSI2" s="1870"/>
      <c r="NSJ2" s="1870"/>
      <c r="NSK2" s="1870"/>
      <c r="NSL2" s="1870"/>
      <c r="NSM2" s="1870"/>
      <c r="NSN2" s="1870"/>
      <c r="NSO2" s="1870"/>
      <c r="NSP2" s="1870"/>
      <c r="NSQ2" s="1870"/>
      <c r="NSR2" s="1870"/>
      <c r="NSS2" s="1870"/>
      <c r="NST2" s="1870"/>
      <c r="NSU2" s="1870"/>
      <c r="NSV2" s="1870"/>
      <c r="NSW2" s="1870"/>
      <c r="NSX2" s="1870"/>
      <c r="NSY2" s="1870"/>
      <c r="NSZ2" s="1870"/>
      <c r="NTA2" s="1870"/>
      <c r="NTB2" s="1870"/>
      <c r="NTC2" s="1870"/>
      <c r="NTD2" s="1870"/>
      <c r="NTE2" s="1870"/>
      <c r="NTF2" s="1870"/>
      <c r="NTG2" s="1870"/>
      <c r="NTH2" s="1870"/>
      <c r="NTI2" s="1870"/>
      <c r="NTJ2" s="1870"/>
      <c r="NTK2" s="1870"/>
      <c r="NTL2" s="1870"/>
      <c r="NTM2" s="1870"/>
      <c r="NTN2" s="1870"/>
      <c r="NTO2" s="1870"/>
      <c r="NTP2" s="1870"/>
      <c r="NTQ2" s="1870"/>
      <c r="NTR2" s="1870"/>
      <c r="NTS2" s="1870"/>
      <c r="NTT2" s="1870"/>
      <c r="NTU2" s="1870"/>
      <c r="NTV2" s="1870"/>
      <c r="NTW2" s="1870"/>
      <c r="NTX2" s="1870"/>
      <c r="NTY2" s="1870"/>
      <c r="NTZ2" s="1870"/>
      <c r="NUA2" s="1870"/>
      <c r="NUB2" s="1870"/>
      <c r="NUC2" s="1870"/>
      <c r="NUD2" s="1870"/>
      <c r="NUE2" s="1870"/>
      <c r="NUF2" s="1870"/>
      <c r="NUG2" s="1870"/>
      <c r="NUH2" s="1870"/>
      <c r="NUI2" s="1870"/>
      <c r="NUJ2" s="1870"/>
      <c r="NUK2" s="1870"/>
      <c r="NUL2" s="1870"/>
      <c r="NUM2" s="1870"/>
      <c r="NUN2" s="1870"/>
      <c r="NUO2" s="1870"/>
      <c r="NUP2" s="1870"/>
      <c r="NUQ2" s="1870"/>
      <c r="NUR2" s="1870"/>
      <c r="NUS2" s="1870"/>
      <c r="NUT2" s="1870"/>
      <c r="NUU2" s="1870"/>
      <c r="NUV2" s="1870"/>
      <c r="NUW2" s="1870"/>
      <c r="NUX2" s="1870"/>
      <c r="NUY2" s="1870"/>
      <c r="NUZ2" s="1870"/>
      <c r="NVA2" s="1870"/>
      <c r="NVB2" s="1870"/>
      <c r="NVC2" s="1870"/>
      <c r="NVD2" s="1870"/>
      <c r="NVE2" s="1870"/>
      <c r="NVF2" s="1870"/>
      <c r="NVG2" s="1870"/>
      <c r="NVH2" s="1870"/>
      <c r="NVI2" s="1870"/>
      <c r="NVJ2" s="1870"/>
      <c r="NVK2" s="1870"/>
      <c r="NVL2" s="1870"/>
      <c r="NVM2" s="1870"/>
      <c r="NVN2" s="1870"/>
      <c r="NVO2" s="1870"/>
      <c r="NVP2" s="1870"/>
      <c r="NVQ2" s="1870"/>
      <c r="NVR2" s="1870"/>
      <c r="NVS2" s="1870"/>
      <c r="NVT2" s="1870"/>
      <c r="NVU2" s="1870"/>
      <c r="NVV2" s="1870"/>
      <c r="NVW2" s="1870"/>
      <c r="NVX2" s="1870"/>
      <c r="NVY2" s="1870"/>
      <c r="NVZ2" s="1870"/>
      <c r="NWA2" s="1870"/>
      <c r="NWB2" s="1870"/>
      <c r="NWC2" s="1870"/>
      <c r="NWD2" s="1870"/>
      <c r="NWE2" s="1870"/>
      <c r="NWF2" s="1870"/>
      <c r="NWG2" s="1870"/>
      <c r="NWH2" s="1870"/>
      <c r="NWI2" s="1870"/>
      <c r="NWJ2" s="1870"/>
      <c r="NWK2" s="1870"/>
      <c r="NWL2" s="1870"/>
      <c r="NWM2" s="1870"/>
      <c r="NWN2" s="1870"/>
      <c r="NWO2" s="1870"/>
      <c r="NWP2" s="1870"/>
      <c r="NWQ2" s="1870"/>
      <c r="NWR2" s="1870"/>
      <c r="NWS2" s="1870"/>
      <c r="NWT2" s="1870"/>
      <c r="NWU2" s="1870"/>
      <c r="NWV2" s="1870"/>
      <c r="NWW2" s="1870"/>
      <c r="NWX2" s="1870"/>
      <c r="NWY2" s="1870"/>
      <c r="NWZ2" s="1870"/>
      <c r="NXA2" s="1870"/>
      <c r="NXB2" s="1870"/>
      <c r="NXC2" s="1870"/>
      <c r="NXD2" s="1870"/>
      <c r="NXE2" s="1870"/>
      <c r="NXF2" s="1870"/>
      <c r="NXG2" s="1870"/>
      <c r="NXH2" s="1870"/>
      <c r="NXI2" s="1870"/>
      <c r="NXJ2" s="1870"/>
      <c r="NXK2" s="1870"/>
      <c r="NXL2" s="1870"/>
      <c r="NXM2" s="1870"/>
      <c r="NXN2" s="1870"/>
      <c r="NXO2" s="1870"/>
      <c r="NXP2" s="1870"/>
      <c r="NXQ2" s="1870"/>
      <c r="NXR2" s="1870"/>
      <c r="NXS2" s="1870"/>
      <c r="NXT2" s="1870"/>
      <c r="NXU2" s="1870"/>
      <c r="NXV2" s="1870"/>
      <c r="NXW2" s="1870"/>
      <c r="NXX2" s="1870"/>
      <c r="NXY2" s="1870"/>
      <c r="NXZ2" s="1870"/>
      <c r="NYA2" s="1870"/>
      <c r="NYB2" s="1870"/>
      <c r="NYC2" s="1870"/>
      <c r="NYD2" s="1870"/>
      <c r="NYE2" s="1870"/>
      <c r="NYF2" s="1870"/>
      <c r="NYG2" s="1870"/>
      <c r="NYH2" s="1870"/>
      <c r="NYI2" s="1870"/>
      <c r="NYJ2" s="1870"/>
      <c r="NYK2" s="1870"/>
      <c r="NYL2" s="1870"/>
      <c r="NYM2" s="1870"/>
      <c r="NYN2" s="1870"/>
      <c r="NYO2" s="1870"/>
      <c r="NYP2" s="1870"/>
      <c r="NYQ2" s="1870"/>
      <c r="NYR2" s="1870"/>
      <c r="NYS2" s="1870"/>
      <c r="NYT2" s="1870"/>
      <c r="NYU2" s="1870"/>
      <c r="NYV2" s="1870"/>
      <c r="NYW2" s="1870"/>
      <c r="NYX2" s="1870"/>
      <c r="NYY2" s="1870"/>
      <c r="NYZ2" s="1870"/>
      <c r="NZA2" s="1870"/>
      <c r="NZB2" s="1870"/>
      <c r="NZC2" s="1870"/>
      <c r="NZD2" s="1870"/>
      <c r="NZE2" s="1870"/>
      <c r="NZF2" s="1870"/>
      <c r="NZG2" s="1870"/>
      <c r="NZH2" s="1870"/>
      <c r="NZI2" s="1870"/>
      <c r="NZJ2" s="1870"/>
      <c r="NZK2" s="1870"/>
      <c r="NZL2" s="1870"/>
      <c r="NZM2" s="1870"/>
      <c r="NZN2" s="1870"/>
      <c r="NZO2" s="1870"/>
      <c r="NZP2" s="1870"/>
      <c r="NZQ2" s="1870"/>
      <c r="NZR2" s="1870"/>
      <c r="NZS2" s="1870"/>
      <c r="NZT2" s="1870"/>
      <c r="NZU2" s="1870"/>
      <c r="NZV2" s="1870"/>
      <c r="NZW2" s="1870"/>
      <c r="NZX2" s="1870"/>
      <c r="NZY2" s="1870"/>
      <c r="NZZ2" s="1870"/>
      <c r="OAA2" s="1870"/>
      <c r="OAB2" s="1870"/>
      <c r="OAC2" s="1870"/>
      <c r="OAD2" s="1870"/>
      <c r="OAE2" s="1870"/>
      <c r="OAF2" s="1870"/>
      <c r="OAG2" s="1870"/>
      <c r="OAH2" s="1870"/>
      <c r="OAI2" s="1870"/>
      <c r="OAJ2" s="1870"/>
      <c r="OAK2" s="1870"/>
      <c r="OAL2" s="1870"/>
      <c r="OAM2" s="1870"/>
      <c r="OAN2" s="1870"/>
      <c r="OAO2" s="1870"/>
      <c r="OAP2" s="1870"/>
      <c r="OAQ2" s="1870"/>
      <c r="OAR2" s="1870"/>
      <c r="OAS2" s="1870"/>
      <c r="OAT2" s="1870"/>
      <c r="OAU2" s="1870"/>
      <c r="OAV2" s="1870"/>
      <c r="OAW2" s="1870"/>
      <c r="OAX2" s="1870"/>
      <c r="OAY2" s="1870"/>
      <c r="OAZ2" s="1870"/>
      <c r="OBA2" s="1870"/>
      <c r="OBB2" s="1870"/>
      <c r="OBC2" s="1870"/>
      <c r="OBD2" s="1870"/>
      <c r="OBE2" s="1870"/>
      <c r="OBF2" s="1870"/>
      <c r="OBG2" s="1870"/>
      <c r="OBH2" s="1870"/>
      <c r="OBI2" s="1870"/>
      <c r="OBJ2" s="1870"/>
      <c r="OBK2" s="1870"/>
      <c r="OBL2" s="1870"/>
      <c r="OBM2" s="1870"/>
      <c r="OBN2" s="1870"/>
      <c r="OBO2" s="1870"/>
      <c r="OBP2" s="1870"/>
      <c r="OBQ2" s="1870"/>
      <c r="OBR2" s="1870"/>
      <c r="OBS2" s="1870"/>
      <c r="OBT2" s="1870"/>
      <c r="OBU2" s="1870"/>
      <c r="OBV2" s="1870"/>
      <c r="OBW2" s="1870"/>
      <c r="OBX2" s="1870"/>
      <c r="OBY2" s="1870"/>
      <c r="OBZ2" s="1870"/>
      <c r="OCA2" s="1870"/>
      <c r="OCB2" s="1870"/>
      <c r="OCC2" s="1870"/>
      <c r="OCD2" s="1870"/>
      <c r="OCE2" s="1870"/>
      <c r="OCF2" s="1870"/>
      <c r="OCG2" s="1870"/>
      <c r="OCH2" s="1870"/>
      <c r="OCI2" s="1870"/>
      <c r="OCJ2" s="1870"/>
      <c r="OCK2" s="1870"/>
      <c r="OCL2" s="1870"/>
      <c r="OCM2" s="1870"/>
      <c r="OCN2" s="1870"/>
      <c r="OCO2" s="1870"/>
      <c r="OCP2" s="1870"/>
      <c r="OCQ2" s="1870"/>
      <c r="OCR2" s="1870"/>
      <c r="OCS2" s="1870"/>
      <c r="OCT2" s="1870"/>
      <c r="OCU2" s="1870"/>
      <c r="OCV2" s="1870"/>
      <c r="OCW2" s="1870"/>
      <c r="OCX2" s="1870"/>
      <c r="OCY2" s="1870"/>
      <c r="OCZ2" s="1870"/>
      <c r="ODA2" s="1870"/>
      <c r="ODB2" s="1870"/>
      <c r="ODC2" s="1870"/>
      <c r="ODD2" s="1870"/>
      <c r="ODE2" s="1870"/>
      <c r="ODF2" s="1870"/>
      <c r="ODG2" s="1870"/>
      <c r="ODH2" s="1870"/>
      <c r="ODI2" s="1870"/>
      <c r="ODJ2" s="1870"/>
      <c r="ODK2" s="1870"/>
      <c r="ODL2" s="1870"/>
      <c r="ODM2" s="1870"/>
      <c r="ODN2" s="1870"/>
      <c r="ODO2" s="1870"/>
      <c r="ODP2" s="1870"/>
      <c r="ODQ2" s="1870"/>
      <c r="ODR2" s="1870"/>
      <c r="ODS2" s="1870"/>
      <c r="ODT2" s="1870"/>
      <c r="ODU2" s="1870"/>
      <c r="ODV2" s="1870"/>
      <c r="ODW2" s="1870"/>
      <c r="ODX2" s="1870"/>
      <c r="ODY2" s="1870"/>
      <c r="ODZ2" s="1870"/>
      <c r="OEA2" s="1870"/>
      <c r="OEB2" s="1870"/>
      <c r="OEC2" s="1870"/>
      <c r="OED2" s="1870"/>
      <c r="OEE2" s="1870"/>
      <c r="OEF2" s="1870"/>
      <c r="OEG2" s="1870"/>
      <c r="OEH2" s="1870"/>
      <c r="OEI2" s="1870"/>
      <c r="OEJ2" s="1870"/>
      <c r="OEK2" s="1870"/>
      <c r="OEL2" s="1870"/>
      <c r="OEM2" s="1870"/>
      <c r="OEN2" s="1870"/>
      <c r="OEO2" s="1870"/>
      <c r="OEP2" s="1870"/>
      <c r="OEQ2" s="1870"/>
      <c r="OER2" s="1870"/>
      <c r="OES2" s="1870"/>
      <c r="OET2" s="1870"/>
      <c r="OEU2" s="1870"/>
      <c r="OEV2" s="1870"/>
      <c r="OEW2" s="1870"/>
      <c r="OEX2" s="1870"/>
      <c r="OEY2" s="1870"/>
      <c r="OEZ2" s="1870"/>
      <c r="OFA2" s="1870"/>
      <c r="OFB2" s="1870"/>
      <c r="OFC2" s="1870"/>
      <c r="OFD2" s="1870"/>
      <c r="OFE2" s="1870"/>
      <c r="OFF2" s="1870"/>
      <c r="OFG2" s="1870"/>
      <c r="OFH2" s="1870"/>
      <c r="OFI2" s="1870"/>
      <c r="OFJ2" s="1870"/>
      <c r="OFK2" s="1870"/>
      <c r="OFL2" s="1870"/>
      <c r="OFM2" s="1870"/>
      <c r="OFN2" s="1870"/>
      <c r="OFO2" s="1870"/>
      <c r="OFP2" s="1870"/>
      <c r="OFQ2" s="1870"/>
      <c r="OFR2" s="1870"/>
      <c r="OFS2" s="1870"/>
      <c r="OFT2" s="1870"/>
      <c r="OFU2" s="1870"/>
      <c r="OFV2" s="1870"/>
      <c r="OFW2" s="1870"/>
      <c r="OFX2" s="1870"/>
      <c r="OFY2" s="1870"/>
      <c r="OFZ2" s="1870"/>
      <c r="OGA2" s="1870"/>
      <c r="OGB2" s="1870"/>
      <c r="OGC2" s="1870"/>
      <c r="OGD2" s="1870"/>
      <c r="OGE2" s="1870"/>
      <c r="OGF2" s="1870"/>
      <c r="OGG2" s="1870"/>
      <c r="OGH2" s="1870"/>
      <c r="OGI2" s="1870"/>
      <c r="OGJ2" s="1870"/>
      <c r="OGK2" s="1870"/>
      <c r="OGL2" s="1870"/>
      <c r="OGM2" s="1870"/>
      <c r="OGN2" s="1870"/>
      <c r="OGO2" s="1870"/>
      <c r="OGP2" s="1870"/>
      <c r="OGQ2" s="1870"/>
      <c r="OGR2" s="1870"/>
      <c r="OGS2" s="1870"/>
      <c r="OGT2" s="1870"/>
      <c r="OGU2" s="1870"/>
      <c r="OGV2" s="1870"/>
      <c r="OGW2" s="1870"/>
      <c r="OGX2" s="1870"/>
      <c r="OGY2" s="1870"/>
      <c r="OGZ2" s="1870"/>
      <c r="OHA2" s="1870"/>
      <c r="OHB2" s="1870"/>
      <c r="OHC2" s="1870"/>
      <c r="OHD2" s="1870"/>
      <c r="OHE2" s="1870"/>
      <c r="OHF2" s="1870"/>
      <c r="OHG2" s="1870"/>
      <c r="OHH2" s="1870"/>
      <c r="OHI2" s="1870"/>
      <c r="OHJ2" s="1870"/>
      <c r="OHK2" s="1870"/>
      <c r="OHL2" s="1870"/>
      <c r="OHM2" s="1870"/>
      <c r="OHN2" s="1870"/>
      <c r="OHO2" s="1870"/>
      <c r="OHP2" s="1870"/>
      <c r="OHQ2" s="1870"/>
      <c r="OHR2" s="1870"/>
      <c r="OHS2" s="1870"/>
      <c r="OHT2" s="1870"/>
      <c r="OHU2" s="1870"/>
      <c r="OHV2" s="1870"/>
      <c r="OHW2" s="1870"/>
      <c r="OHX2" s="1870"/>
      <c r="OHY2" s="1870"/>
      <c r="OHZ2" s="1870"/>
      <c r="OIA2" s="1870"/>
      <c r="OIB2" s="1870"/>
      <c r="OIC2" s="1870"/>
      <c r="OID2" s="1870"/>
      <c r="OIE2" s="1870"/>
      <c r="OIF2" s="1870"/>
      <c r="OIG2" s="1870"/>
      <c r="OIH2" s="1870"/>
      <c r="OII2" s="1870"/>
      <c r="OIJ2" s="1870"/>
      <c r="OIK2" s="1870"/>
      <c r="OIL2" s="1870"/>
      <c r="OIM2" s="1870"/>
      <c r="OIN2" s="1870"/>
      <c r="OIO2" s="1870"/>
      <c r="OIP2" s="1870"/>
      <c r="OIQ2" s="1870"/>
      <c r="OIR2" s="1870"/>
      <c r="OIS2" s="1870"/>
      <c r="OIT2" s="1870"/>
      <c r="OIU2" s="1870"/>
      <c r="OIV2" s="1870"/>
      <c r="OIW2" s="1870"/>
      <c r="OIX2" s="1870"/>
      <c r="OIY2" s="1870"/>
      <c r="OIZ2" s="1870"/>
      <c r="OJA2" s="1870"/>
      <c r="OJB2" s="1870"/>
      <c r="OJC2" s="1870"/>
      <c r="OJD2" s="1870"/>
      <c r="OJE2" s="1870"/>
      <c r="OJF2" s="1870"/>
      <c r="OJG2" s="1870"/>
      <c r="OJH2" s="1870"/>
      <c r="OJI2" s="1870"/>
      <c r="OJJ2" s="1870"/>
      <c r="OJK2" s="1870"/>
      <c r="OJL2" s="1870"/>
      <c r="OJM2" s="1870"/>
      <c r="OJN2" s="1870"/>
      <c r="OJO2" s="1870"/>
      <c r="OJP2" s="1870"/>
      <c r="OJQ2" s="1870"/>
      <c r="OJR2" s="1870"/>
      <c r="OJS2" s="1870"/>
      <c r="OJT2" s="1870"/>
      <c r="OJU2" s="1870"/>
      <c r="OJV2" s="1870"/>
      <c r="OJW2" s="1870"/>
      <c r="OJX2" s="1870"/>
      <c r="OJY2" s="1870"/>
      <c r="OJZ2" s="1870"/>
      <c r="OKA2" s="1870"/>
      <c r="OKB2" s="1870"/>
      <c r="OKC2" s="1870"/>
      <c r="OKD2" s="1870"/>
      <c r="OKE2" s="1870"/>
      <c r="OKF2" s="1870"/>
      <c r="OKG2" s="1870"/>
      <c r="OKH2" s="1870"/>
      <c r="OKI2" s="1870"/>
      <c r="OKJ2" s="1870"/>
      <c r="OKK2" s="1870"/>
      <c r="OKL2" s="1870"/>
      <c r="OKM2" s="1870"/>
      <c r="OKN2" s="1870"/>
      <c r="OKO2" s="1870"/>
      <c r="OKP2" s="1870"/>
      <c r="OKQ2" s="1870"/>
      <c r="OKR2" s="1870"/>
      <c r="OKS2" s="1870"/>
      <c r="OKT2" s="1870"/>
      <c r="OKU2" s="1870"/>
      <c r="OKV2" s="1870"/>
      <c r="OKW2" s="1870"/>
      <c r="OKX2" s="1870"/>
      <c r="OKY2" s="1870"/>
      <c r="OKZ2" s="1870"/>
      <c r="OLA2" s="1870"/>
      <c r="OLB2" s="1870"/>
      <c r="OLC2" s="1870"/>
      <c r="OLD2" s="1870"/>
      <c r="OLE2" s="1870"/>
      <c r="OLF2" s="1870"/>
      <c r="OLG2" s="1870"/>
      <c r="OLH2" s="1870"/>
      <c r="OLI2" s="1870"/>
      <c r="OLJ2" s="1870"/>
      <c r="OLK2" s="1870"/>
      <c r="OLL2" s="1870"/>
      <c r="OLM2" s="1870"/>
      <c r="OLN2" s="1870"/>
      <c r="OLO2" s="1870"/>
      <c r="OLP2" s="1870"/>
      <c r="OLQ2" s="1870"/>
      <c r="OLR2" s="1870"/>
      <c r="OLS2" s="1870"/>
      <c r="OLT2" s="1870"/>
      <c r="OLU2" s="1870"/>
      <c r="OLV2" s="1870"/>
      <c r="OLW2" s="1870"/>
      <c r="OLX2" s="1870"/>
      <c r="OLY2" s="1870"/>
      <c r="OLZ2" s="1870"/>
      <c r="OMA2" s="1870"/>
      <c r="OMB2" s="1870"/>
      <c r="OMC2" s="1870"/>
      <c r="OMD2" s="1870"/>
      <c r="OME2" s="1870"/>
      <c r="OMF2" s="1870"/>
      <c r="OMG2" s="1870"/>
      <c r="OMH2" s="1870"/>
      <c r="OMI2" s="1870"/>
      <c r="OMJ2" s="1870"/>
      <c r="OMK2" s="1870"/>
      <c r="OML2" s="1870"/>
      <c r="OMM2" s="1870"/>
      <c r="OMN2" s="1870"/>
      <c r="OMO2" s="1870"/>
      <c r="OMP2" s="1870"/>
      <c r="OMQ2" s="1870"/>
      <c r="OMR2" s="1870"/>
      <c r="OMS2" s="1870"/>
      <c r="OMT2" s="1870"/>
      <c r="OMU2" s="1870"/>
      <c r="OMV2" s="1870"/>
      <c r="OMW2" s="1870"/>
      <c r="OMX2" s="1870"/>
      <c r="OMY2" s="1870"/>
      <c r="OMZ2" s="1870"/>
      <c r="ONA2" s="1870"/>
      <c r="ONB2" s="1870"/>
      <c r="ONC2" s="1870"/>
      <c r="OND2" s="1870"/>
      <c r="ONE2" s="1870"/>
      <c r="ONF2" s="1870"/>
      <c r="ONG2" s="1870"/>
      <c r="ONH2" s="1870"/>
      <c r="ONI2" s="1870"/>
      <c r="ONJ2" s="1870"/>
      <c r="ONK2" s="1870"/>
      <c r="ONL2" s="1870"/>
      <c r="ONM2" s="1870"/>
      <c r="ONN2" s="1870"/>
      <c r="ONO2" s="1870"/>
      <c r="ONP2" s="1870"/>
      <c r="ONQ2" s="1870"/>
      <c r="ONR2" s="1870"/>
      <c r="ONS2" s="1870"/>
      <c r="ONT2" s="1870"/>
      <c r="ONU2" s="1870"/>
      <c r="ONV2" s="1870"/>
      <c r="ONW2" s="1870"/>
      <c r="ONX2" s="1870"/>
      <c r="ONY2" s="1870"/>
      <c r="ONZ2" s="1870"/>
      <c r="OOA2" s="1870"/>
      <c r="OOB2" s="1870"/>
      <c r="OOC2" s="1870"/>
      <c r="OOD2" s="1870"/>
      <c r="OOE2" s="1870"/>
      <c r="OOF2" s="1870"/>
      <c r="OOG2" s="1870"/>
      <c r="OOH2" s="1870"/>
      <c r="OOI2" s="1870"/>
      <c r="OOJ2" s="1870"/>
      <c r="OOK2" s="1870"/>
      <c r="OOL2" s="1870"/>
      <c r="OOM2" s="1870"/>
      <c r="OON2" s="1870"/>
      <c r="OOO2" s="1870"/>
      <c r="OOP2" s="1870"/>
      <c r="OOQ2" s="1870"/>
      <c r="OOR2" s="1870"/>
      <c r="OOS2" s="1870"/>
      <c r="OOT2" s="1870"/>
      <c r="OOU2" s="1870"/>
      <c r="OOV2" s="1870"/>
      <c r="OOW2" s="1870"/>
      <c r="OOX2" s="1870"/>
      <c r="OOY2" s="1870"/>
      <c r="OOZ2" s="1870"/>
      <c r="OPA2" s="1870"/>
      <c r="OPB2" s="1870"/>
      <c r="OPC2" s="1870"/>
      <c r="OPD2" s="1870"/>
      <c r="OPE2" s="1870"/>
      <c r="OPF2" s="1870"/>
      <c r="OPG2" s="1870"/>
      <c r="OPH2" s="1870"/>
      <c r="OPI2" s="1870"/>
      <c r="OPJ2" s="1870"/>
      <c r="OPK2" s="1870"/>
      <c r="OPL2" s="1870"/>
      <c r="OPM2" s="1870"/>
      <c r="OPN2" s="1870"/>
      <c r="OPO2" s="1870"/>
      <c r="OPP2" s="1870"/>
      <c r="OPQ2" s="1870"/>
      <c r="OPR2" s="1870"/>
      <c r="OPS2" s="1870"/>
      <c r="OPT2" s="1870"/>
      <c r="OPU2" s="1870"/>
      <c r="OPV2" s="1870"/>
      <c r="OPW2" s="1870"/>
      <c r="OPX2" s="1870"/>
      <c r="OPY2" s="1870"/>
      <c r="OPZ2" s="1870"/>
      <c r="OQA2" s="1870"/>
      <c r="OQB2" s="1870"/>
      <c r="OQC2" s="1870"/>
      <c r="OQD2" s="1870"/>
      <c r="OQE2" s="1870"/>
      <c r="OQF2" s="1870"/>
      <c r="OQG2" s="1870"/>
      <c r="OQH2" s="1870"/>
      <c r="OQI2" s="1870"/>
      <c r="OQJ2" s="1870"/>
      <c r="OQK2" s="1870"/>
      <c r="OQL2" s="1870"/>
      <c r="OQM2" s="1870"/>
      <c r="OQN2" s="1870"/>
      <c r="OQO2" s="1870"/>
      <c r="OQP2" s="1870"/>
      <c r="OQQ2" s="1870"/>
      <c r="OQR2" s="1870"/>
      <c r="OQS2" s="1870"/>
      <c r="OQT2" s="1870"/>
      <c r="OQU2" s="1870"/>
      <c r="OQV2" s="1870"/>
      <c r="OQW2" s="1870"/>
      <c r="OQX2" s="1870"/>
      <c r="OQY2" s="1870"/>
      <c r="OQZ2" s="1870"/>
      <c r="ORA2" s="1870"/>
      <c r="ORB2" s="1870"/>
      <c r="ORC2" s="1870"/>
      <c r="ORD2" s="1870"/>
      <c r="ORE2" s="1870"/>
      <c r="ORF2" s="1870"/>
      <c r="ORG2" s="1870"/>
      <c r="ORH2" s="1870"/>
      <c r="ORI2" s="1870"/>
      <c r="ORJ2" s="1870"/>
      <c r="ORK2" s="1870"/>
      <c r="ORL2" s="1870"/>
      <c r="ORM2" s="1870"/>
      <c r="ORN2" s="1870"/>
      <c r="ORO2" s="1870"/>
      <c r="ORP2" s="1870"/>
      <c r="ORQ2" s="1870"/>
      <c r="ORR2" s="1870"/>
      <c r="ORS2" s="1870"/>
      <c r="ORT2" s="1870"/>
      <c r="ORU2" s="1870"/>
      <c r="ORV2" s="1870"/>
      <c r="ORW2" s="1870"/>
      <c r="ORX2" s="1870"/>
      <c r="ORY2" s="1870"/>
      <c r="ORZ2" s="1870"/>
      <c r="OSA2" s="1870"/>
      <c r="OSB2" s="1870"/>
      <c r="OSC2" s="1870"/>
      <c r="OSD2" s="1870"/>
      <c r="OSE2" s="1870"/>
      <c r="OSF2" s="1870"/>
      <c r="OSG2" s="1870"/>
      <c r="OSH2" s="1870"/>
      <c r="OSI2" s="1870"/>
      <c r="OSJ2" s="1870"/>
      <c r="OSK2" s="1870"/>
      <c r="OSL2" s="1870"/>
      <c r="OSM2" s="1870"/>
      <c r="OSN2" s="1870"/>
      <c r="OSO2" s="1870"/>
      <c r="OSP2" s="1870"/>
      <c r="OSQ2" s="1870"/>
      <c r="OSR2" s="1870"/>
      <c r="OSS2" s="1870"/>
      <c r="OST2" s="1870"/>
      <c r="OSU2" s="1870"/>
      <c r="OSV2" s="1870"/>
      <c r="OSW2" s="1870"/>
      <c r="OSX2" s="1870"/>
      <c r="OSY2" s="1870"/>
      <c r="OSZ2" s="1870"/>
      <c r="OTA2" s="1870"/>
      <c r="OTB2" s="1870"/>
      <c r="OTC2" s="1870"/>
      <c r="OTD2" s="1870"/>
      <c r="OTE2" s="1870"/>
      <c r="OTF2" s="1870"/>
      <c r="OTG2" s="1870"/>
      <c r="OTH2" s="1870"/>
      <c r="OTI2" s="1870"/>
      <c r="OTJ2" s="1870"/>
      <c r="OTK2" s="1870"/>
      <c r="OTL2" s="1870"/>
      <c r="OTM2" s="1870"/>
      <c r="OTN2" s="1870"/>
      <c r="OTO2" s="1870"/>
      <c r="OTP2" s="1870"/>
      <c r="OTQ2" s="1870"/>
      <c r="OTR2" s="1870"/>
      <c r="OTS2" s="1870"/>
      <c r="OTT2" s="1870"/>
      <c r="OTU2" s="1870"/>
      <c r="OTV2" s="1870"/>
      <c r="OTW2" s="1870"/>
      <c r="OTX2" s="1870"/>
      <c r="OTY2" s="1870"/>
      <c r="OTZ2" s="1870"/>
      <c r="OUA2" s="1870"/>
      <c r="OUB2" s="1870"/>
      <c r="OUC2" s="1870"/>
      <c r="OUD2" s="1870"/>
      <c r="OUE2" s="1870"/>
      <c r="OUF2" s="1870"/>
      <c r="OUG2" s="1870"/>
      <c r="OUH2" s="1870"/>
      <c r="OUI2" s="1870"/>
      <c r="OUJ2" s="1870"/>
      <c r="OUK2" s="1870"/>
      <c r="OUL2" s="1870"/>
      <c r="OUM2" s="1870"/>
      <c r="OUN2" s="1870"/>
      <c r="OUO2" s="1870"/>
      <c r="OUP2" s="1870"/>
      <c r="OUQ2" s="1870"/>
      <c r="OUR2" s="1870"/>
      <c r="OUS2" s="1870"/>
      <c r="OUT2" s="1870"/>
      <c r="OUU2" s="1870"/>
      <c r="OUV2" s="1870"/>
      <c r="OUW2" s="1870"/>
      <c r="OUX2" s="1870"/>
      <c r="OUY2" s="1870"/>
      <c r="OUZ2" s="1870"/>
      <c r="OVA2" s="1870"/>
      <c r="OVB2" s="1870"/>
      <c r="OVC2" s="1870"/>
      <c r="OVD2" s="1870"/>
      <c r="OVE2" s="1870"/>
      <c r="OVF2" s="1870"/>
      <c r="OVG2" s="1870"/>
      <c r="OVH2" s="1870"/>
      <c r="OVI2" s="1870"/>
      <c r="OVJ2" s="1870"/>
      <c r="OVK2" s="1870"/>
      <c r="OVL2" s="1870"/>
      <c r="OVM2" s="1870"/>
      <c r="OVN2" s="1870"/>
      <c r="OVO2" s="1870"/>
      <c r="OVP2" s="1870"/>
      <c r="OVQ2" s="1870"/>
      <c r="OVR2" s="1870"/>
      <c r="OVS2" s="1870"/>
      <c r="OVT2" s="1870"/>
      <c r="OVU2" s="1870"/>
      <c r="OVV2" s="1870"/>
      <c r="OVW2" s="1870"/>
      <c r="OVX2" s="1870"/>
      <c r="OVY2" s="1870"/>
      <c r="OVZ2" s="1870"/>
      <c r="OWA2" s="1870"/>
      <c r="OWB2" s="1870"/>
      <c r="OWC2" s="1870"/>
      <c r="OWD2" s="1870"/>
      <c r="OWE2" s="1870"/>
      <c r="OWF2" s="1870"/>
      <c r="OWG2" s="1870"/>
      <c r="OWH2" s="1870"/>
      <c r="OWI2" s="1870"/>
      <c r="OWJ2" s="1870"/>
      <c r="OWK2" s="1870"/>
      <c r="OWL2" s="1870"/>
      <c r="OWM2" s="1870"/>
      <c r="OWN2" s="1870"/>
      <c r="OWO2" s="1870"/>
      <c r="OWP2" s="1870"/>
      <c r="OWQ2" s="1870"/>
      <c r="OWR2" s="1870"/>
      <c r="OWS2" s="1870"/>
      <c r="OWT2" s="1870"/>
      <c r="OWU2" s="1870"/>
      <c r="OWV2" s="1870"/>
      <c r="OWW2" s="1870"/>
      <c r="OWX2" s="1870"/>
      <c r="OWY2" s="1870"/>
      <c r="OWZ2" s="1870"/>
      <c r="OXA2" s="1870"/>
      <c r="OXB2" s="1870"/>
      <c r="OXC2" s="1870"/>
      <c r="OXD2" s="1870"/>
      <c r="OXE2" s="1870"/>
      <c r="OXF2" s="1870"/>
      <c r="OXG2" s="1870"/>
      <c r="OXH2" s="1870"/>
      <c r="OXI2" s="1870"/>
      <c r="OXJ2" s="1870"/>
      <c r="OXK2" s="1870"/>
      <c r="OXL2" s="1870"/>
      <c r="OXM2" s="1870"/>
      <c r="OXN2" s="1870"/>
      <c r="OXO2" s="1870"/>
      <c r="OXP2" s="1870"/>
      <c r="OXQ2" s="1870"/>
      <c r="OXR2" s="1870"/>
      <c r="OXS2" s="1870"/>
      <c r="OXT2" s="1870"/>
      <c r="OXU2" s="1870"/>
      <c r="OXV2" s="1870"/>
      <c r="OXW2" s="1870"/>
      <c r="OXX2" s="1870"/>
      <c r="OXY2" s="1870"/>
      <c r="OXZ2" s="1870"/>
      <c r="OYA2" s="1870"/>
      <c r="OYB2" s="1870"/>
      <c r="OYC2" s="1870"/>
      <c r="OYD2" s="1870"/>
      <c r="OYE2" s="1870"/>
      <c r="OYF2" s="1870"/>
      <c r="OYG2" s="1870"/>
      <c r="OYH2" s="1870"/>
      <c r="OYI2" s="1870"/>
      <c r="OYJ2" s="1870"/>
      <c r="OYK2" s="1870"/>
      <c r="OYL2" s="1870"/>
      <c r="OYM2" s="1870"/>
      <c r="OYN2" s="1870"/>
      <c r="OYO2" s="1870"/>
      <c r="OYP2" s="1870"/>
      <c r="OYQ2" s="1870"/>
      <c r="OYR2" s="1870"/>
      <c r="OYS2" s="1870"/>
      <c r="OYT2" s="1870"/>
      <c r="OYU2" s="1870"/>
      <c r="OYV2" s="1870"/>
      <c r="OYW2" s="1870"/>
      <c r="OYX2" s="1870"/>
      <c r="OYY2" s="1870"/>
      <c r="OYZ2" s="1870"/>
      <c r="OZA2" s="1870"/>
      <c r="OZB2" s="1870"/>
      <c r="OZC2" s="1870"/>
      <c r="OZD2" s="1870"/>
      <c r="OZE2" s="1870"/>
      <c r="OZF2" s="1870"/>
      <c r="OZG2" s="1870"/>
      <c r="OZH2" s="1870"/>
      <c r="OZI2" s="1870"/>
      <c r="OZJ2" s="1870"/>
      <c r="OZK2" s="1870"/>
      <c r="OZL2" s="1870"/>
      <c r="OZM2" s="1870"/>
      <c r="OZN2" s="1870"/>
      <c r="OZO2" s="1870"/>
      <c r="OZP2" s="1870"/>
      <c r="OZQ2" s="1870"/>
      <c r="OZR2" s="1870"/>
      <c r="OZS2" s="1870"/>
      <c r="OZT2" s="1870"/>
      <c r="OZU2" s="1870"/>
      <c r="OZV2" s="1870"/>
      <c r="OZW2" s="1870"/>
      <c r="OZX2" s="1870"/>
      <c r="OZY2" s="1870"/>
      <c r="OZZ2" s="1870"/>
      <c r="PAA2" s="1870"/>
      <c r="PAB2" s="1870"/>
      <c r="PAC2" s="1870"/>
      <c r="PAD2" s="1870"/>
      <c r="PAE2" s="1870"/>
      <c r="PAF2" s="1870"/>
      <c r="PAG2" s="1870"/>
      <c r="PAH2" s="1870"/>
      <c r="PAI2" s="1870"/>
      <c r="PAJ2" s="1870"/>
      <c r="PAK2" s="1870"/>
      <c r="PAL2" s="1870"/>
      <c r="PAM2" s="1870"/>
      <c r="PAN2" s="1870"/>
      <c r="PAO2" s="1870"/>
      <c r="PAP2" s="1870"/>
      <c r="PAQ2" s="1870"/>
      <c r="PAR2" s="1870"/>
      <c r="PAS2" s="1870"/>
      <c r="PAT2" s="1870"/>
      <c r="PAU2" s="1870"/>
      <c r="PAV2" s="1870"/>
      <c r="PAW2" s="1870"/>
      <c r="PAX2" s="1870"/>
      <c r="PAY2" s="1870"/>
      <c r="PAZ2" s="1870"/>
      <c r="PBA2" s="1870"/>
      <c r="PBB2" s="1870"/>
      <c r="PBC2" s="1870"/>
      <c r="PBD2" s="1870"/>
      <c r="PBE2" s="1870"/>
      <c r="PBF2" s="1870"/>
      <c r="PBG2" s="1870"/>
      <c r="PBH2" s="1870"/>
      <c r="PBI2" s="1870"/>
      <c r="PBJ2" s="1870"/>
      <c r="PBK2" s="1870"/>
      <c r="PBL2" s="1870"/>
      <c r="PBM2" s="1870"/>
      <c r="PBN2" s="1870"/>
      <c r="PBO2" s="1870"/>
      <c r="PBP2" s="1870"/>
      <c r="PBQ2" s="1870"/>
      <c r="PBR2" s="1870"/>
      <c r="PBS2" s="1870"/>
      <c r="PBT2" s="1870"/>
      <c r="PBU2" s="1870"/>
      <c r="PBV2" s="1870"/>
      <c r="PBW2" s="1870"/>
      <c r="PBX2" s="1870"/>
      <c r="PBY2" s="1870"/>
      <c r="PBZ2" s="1870"/>
      <c r="PCA2" s="1870"/>
      <c r="PCB2" s="1870"/>
      <c r="PCC2" s="1870"/>
      <c r="PCD2" s="1870"/>
      <c r="PCE2" s="1870"/>
      <c r="PCF2" s="1870"/>
      <c r="PCG2" s="1870"/>
      <c r="PCH2" s="1870"/>
      <c r="PCI2" s="1870"/>
      <c r="PCJ2" s="1870"/>
      <c r="PCK2" s="1870"/>
      <c r="PCL2" s="1870"/>
      <c r="PCM2" s="1870"/>
      <c r="PCN2" s="1870"/>
      <c r="PCO2" s="1870"/>
      <c r="PCP2" s="1870"/>
      <c r="PCQ2" s="1870"/>
      <c r="PCR2" s="1870"/>
      <c r="PCS2" s="1870"/>
      <c r="PCT2" s="1870"/>
      <c r="PCU2" s="1870"/>
      <c r="PCV2" s="1870"/>
      <c r="PCW2" s="1870"/>
      <c r="PCX2" s="1870"/>
      <c r="PCY2" s="1870"/>
      <c r="PCZ2" s="1870"/>
      <c r="PDA2" s="1870"/>
      <c r="PDB2" s="1870"/>
      <c r="PDC2" s="1870"/>
      <c r="PDD2" s="1870"/>
      <c r="PDE2" s="1870"/>
      <c r="PDF2" s="1870"/>
      <c r="PDG2" s="1870"/>
      <c r="PDH2" s="1870"/>
      <c r="PDI2" s="1870"/>
      <c r="PDJ2" s="1870"/>
      <c r="PDK2" s="1870"/>
      <c r="PDL2" s="1870"/>
      <c r="PDM2" s="1870"/>
      <c r="PDN2" s="1870"/>
      <c r="PDO2" s="1870"/>
      <c r="PDP2" s="1870"/>
      <c r="PDQ2" s="1870"/>
      <c r="PDR2" s="1870"/>
      <c r="PDS2" s="1870"/>
      <c r="PDT2" s="1870"/>
      <c r="PDU2" s="1870"/>
      <c r="PDV2" s="1870"/>
      <c r="PDW2" s="1870"/>
      <c r="PDX2" s="1870"/>
      <c r="PDY2" s="1870"/>
      <c r="PDZ2" s="1870"/>
      <c r="PEA2" s="1870"/>
      <c r="PEB2" s="1870"/>
      <c r="PEC2" s="1870"/>
      <c r="PED2" s="1870"/>
      <c r="PEE2" s="1870"/>
      <c r="PEF2" s="1870"/>
      <c r="PEG2" s="1870"/>
      <c r="PEH2" s="1870"/>
      <c r="PEI2" s="1870"/>
      <c r="PEJ2" s="1870"/>
      <c r="PEK2" s="1870"/>
      <c r="PEL2" s="1870"/>
      <c r="PEM2" s="1870"/>
      <c r="PEN2" s="1870"/>
      <c r="PEO2" s="1870"/>
      <c r="PEP2" s="1870"/>
      <c r="PEQ2" s="1870"/>
      <c r="PER2" s="1870"/>
      <c r="PES2" s="1870"/>
      <c r="PET2" s="1870"/>
      <c r="PEU2" s="1870"/>
      <c r="PEV2" s="1870"/>
      <c r="PEW2" s="1870"/>
      <c r="PEX2" s="1870"/>
      <c r="PEY2" s="1870"/>
      <c r="PEZ2" s="1870"/>
      <c r="PFA2" s="1870"/>
      <c r="PFB2" s="1870"/>
      <c r="PFC2" s="1870"/>
      <c r="PFD2" s="1870"/>
      <c r="PFE2" s="1870"/>
      <c r="PFF2" s="1870"/>
      <c r="PFG2" s="1870"/>
      <c r="PFH2" s="1870"/>
      <c r="PFI2" s="1870"/>
      <c r="PFJ2" s="1870"/>
      <c r="PFK2" s="1870"/>
      <c r="PFL2" s="1870"/>
      <c r="PFM2" s="1870"/>
      <c r="PFN2" s="1870"/>
      <c r="PFO2" s="1870"/>
      <c r="PFP2" s="1870"/>
      <c r="PFQ2" s="1870"/>
      <c r="PFR2" s="1870"/>
      <c r="PFS2" s="1870"/>
      <c r="PFT2" s="1870"/>
      <c r="PFU2" s="1870"/>
      <c r="PFV2" s="1870"/>
      <c r="PFW2" s="1870"/>
      <c r="PFX2" s="1870"/>
      <c r="PFY2" s="1870"/>
      <c r="PFZ2" s="1870"/>
      <c r="PGA2" s="1870"/>
      <c r="PGB2" s="1870"/>
      <c r="PGC2" s="1870"/>
      <c r="PGD2" s="1870"/>
      <c r="PGE2" s="1870"/>
      <c r="PGF2" s="1870"/>
      <c r="PGG2" s="1870"/>
      <c r="PGH2" s="1870"/>
      <c r="PGI2" s="1870"/>
      <c r="PGJ2" s="1870"/>
      <c r="PGK2" s="1870"/>
      <c r="PGL2" s="1870"/>
      <c r="PGM2" s="1870"/>
      <c r="PGN2" s="1870"/>
      <c r="PGO2" s="1870"/>
      <c r="PGP2" s="1870"/>
      <c r="PGQ2" s="1870"/>
      <c r="PGR2" s="1870"/>
      <c r="PGS2" s="1870"/>
      <c r="PGT2" s="1870"/>
      <c r="PGU2" s="1870"/>
      <c r="PGV2" s="1870"/>
      <c r="PGW2" s="1870"/>
      <c r="PGX2" s="1870"/>
      <c r="PGY2" s="1870"/>
      <c r="PGZ2" s="1870"/>
      <c r="PHA2" s="1870"/>
      <c r="PHB2" s="1870"/>
      <c r="PHC2" s="1870"/>
      <c r="PHD2" s="1870"/>
      <c r="PHE2" s="1870"/>
      <c r="PHF2" s="1870"/>
      <c r="PHG2" s="1870"/>
      <c r="PHH2" s="1870"/>
      <c r="PHI2" s="1870"/>
      <c r="PHJ2" s="1870"/>
      <c r="PHK2" s="1870"/>
      <c r="PHL2" s="1870"/>
      <c r="PHM2" s="1870"/>
      <c r="PHN2" s="1870"/>
      <c r="PHO2" s="1870"/>
      <c r="PHP2" s="1870"/>
      <c r="PHQ2" s="1870"/>
      <c r="PHR2" s="1870"/>
      <c r="PHS2" s="1870"/>
      <c r="PHT2" s="1870"/>
      <c r="PHU2" s="1870"/>
      <c r="PHV2" s="1870"/>
      <c r="PHW2" s="1870"/>
      <c r="PHX2" s="1870"/>
      <c r="PHY2" s="1870"/>
      <c r="PHZ2" s="1870"/>
      <c r="PIA2" s="1870"/>
      <c r="PIB2" s="1870"/>
      <c r="PIC2" s="1870"/>
      <c r="PID2" s="1870"/>
      <c r="PIE2" s="1870"/>
      <c r="PIF2" s="1870"/>
      <c r="PIG2" s="1870"/>
      <c r="PIH2" s="1870"/>
      <c r="PII2" s="1870"/>
      <c r="PIJ2" s="1870"/>
      <c r="PIK2" s="1870"/>
      <c r="PIL2" s="1870"/>
      <c r="PIM2" s="1870"/>
      <c r="PIN2" s="1870"/>
      <c r="PIO2" s="1870"/>
      <c r="PIP2" s="1870"/>
      <c r="PIQ2" s="1870"/>
      <c r="PIR2" s="1870"/>
      <c r="PIS2" s="1870"/>
      <c r="PIT2" s="1870"/>
      <c r="PIU2" s="1870"/>
      <c r="PIV2" s="1870"/>
      <c r="PIW2" s="1870"/>
      <c r="PIX2" s="1870"/>
      <c r="PIY2" s="1870"/>
      <c r="PIZ2" s="1870"/>
      <c r="PJA2" s="1870"/>
      <c r="PJB2" s="1870"/>
      <c r="PJC2" s="1870"/>
      <c r="PJD2" s="1870"/>
      <c r="PJE2" s="1870"/>
      <c r="PJF2" s="1870"/>
      <c r="PJG2" s="1870"/>
      <c r="PJH2" s="1870"/>
      <c r="PJI2" s="1870"/>
      <c r="PJJ2" s="1870"/>
      <c r="PJK2" s="1870"/>
      <c r="PJL2" s="1870"/>
      <c r="PJM2" s="1870"/>
      <c r="PJN2" s="1870"/>
      <c r="PJO2" s="1870"/>
      <c r="PJP2" s="1870"/>
      <c r="PJQ2" s="1870"/>
      <c r="PJR2" s="1870"/>
      <c r="PJS2" s="1870"/>
      <c r="PJT2" s="1870"/>
      <c r="PJU2" s="1870"/>
      <c r="PJV2" s="1870"/>
      <c r="PJW2" s="1870"/>
      <c r="PJX2" s="1870"/>
      <c r="PJY2" s="1870"/>
      <c r="PJZ2" s="1870"/>
      <c r="PKA2" s="1870"/>
      <c r="PKB2" s="1870"/>
      <c r="PKC2" s="1870"/>
      <c r="PKD2" s="1870"/>
      <c r="PKE2" s="1870"/>
      <c r="PKF2" s="1870"/>
      <c r="PKG2" s="1870"/>
      <c r="PKH2" s="1870"/>
      <c r="PKI2" s="1870"/>
      <c r="PKJ2" s="1870"/>
      <c r="PKK2" s="1870"/>
      <c r="PKL2" s="1870"/>
      <c r="PKM2" s="1870"/>
      <c r="PKN2" s="1870"/>
      <c r="PKO2" s="1870"/>
      <c r="PKP2" s="1870"/>
      <c r="PKQ2" s="1870"/>
      <c r="PKR2" s="1870"/>
      <c r="PKS2" s="1870"/>
      <c r="PKT2" s="1870"/>
      <c r="PKU2" s="1870"/>
      <c r="PKV2" s="1870"/>
      <c r="PKW2" s="1870"/>
      <c r="PKX2" s="1870"/>
      <c r="PKY2" s="1870"/>
      <c r="PKZ2" s="1870"/>
      <c r="PLA2" s="1870"/>
      <c r="PLB2" s="1870"/>
      <c r="PLC2" s="1870"/>
      <c r="PLD2" s="1870"/>
      <c r="PLE2" s="1870"/>
      <c r="PLF2" s="1870"/>
      <c r="PLG2" s="1870"/>
      <c r="PLH2" s="1870"/>
      <c r="PLI2" s="1870"/>
      <c r="PLJ2" s="1870"/>
      <c r="PLK2" s="1870"/>
      <c r="PLL2" s="1870"/>
      <c r="PLM2" s="1870"/>
      <c r="PLN2" s="1870"/>
      <c r="PLO2" s="1870"/>
      <c r="PLP2" s="1870"/>
      <c r="PLQ2" s="1870"/>
      <c r="PLR2" s="1870"/>
      <c r="PLS2" s="1870"/>
      <c r="PLT2" s="1870"/>
      <c r="PLU2" s="1870"/>
      <c r="PLV2" s="1870"/>
      <c r="PLW2" s="1870"/>
      <c r="PLX2" s="1870"/>
      <c r="PLY2" s="1870"/>
      <c r="PLZ2" s="1870"/>
      <c r="PMA2" s="1870"/>
      <c r="PMB2" s="1870"/>
      <c r="PMC2" s="1870"/>
      <c r="PMD2" s="1870"/>
      <c r="PME2" s="1870"/>
      <c r="PMF2" s="1870"/>
      <c r="PMG2" s="1870"/>
      <c r="PMH2" s="1870"/>
      <c r="PMI2" s="1870"/>
      <c r="PMJ2" s="1870"/>
      <c r="PMK2" s="1870"/>
      <c r="PML2" s="1870"/>
      <c r="PMM2" s="1870"/>
      <c r="PMN2" s="1870"/>
      <c r="PMO2" s="1870"/>
      <c r="PMP2" s="1870"/>
      <c r="PMQ2" s="1870"/>
      <c r="PMR2" s="1870"/>
      <c r="PMS2" s="1870"/>
      <c r="PMT2" s="1870"/>
      <c r="PMU2" s="1870"/>
      <c r="PMV2" s="1870"/>
      <c r="PMW2" s="1870"/>
      <c r="PMX2" s="1870"/>
      <c r="PMY2" s="1870"/>
      <c r="PMZ2" s="1870"/>
      <c r="PNA2" s="1870"/>
      <c r="PNB2" s="1870"/>
      <c r="PNC2" s="1870"/>
      <c r="PND2" s="1870"/>
      <c r="PNE2" s="1870"/>
      <c r="PNF2" s="1870"/>
      <c r="PNG2" s="1870"/>
      <c r="PNH2" s="1870"/>
      <c r="PNI2" s="1870"/>
      <c r="PNJ2" s="1870"/>
      <c r="PNK2" s="1870"/>
      <c r="PNL2" s="1870"/>
      <c r="PNM2" s="1870"/>
      <c r="PNN2" s="1870"/>
      <c r="PNO2" s="1870"/>
      <c r="PNP2" s="1870"/>
      <c r="PNQ2" s="1870"/>
      <c r="PNR2" s="1870"/>
      <c r="PNS2" s="1870"/>
      <c r="PNT2" s="1870"/>
      <c r="PNU2" s="1870"/>
      <c r="PNV2" s="1870"/>
      <c r="PNW2" s="1870"/>
      <c r="PNX2" s="1870"/>
      <c r="PNY2" s="1870"/>
      <c r="PNZ2" s="1870"/>
      <c r="POA2" s="1870"/>
      <c r="POB2" s="1870"/>
      <c r="POC2" s="1870"/>
      <c r="POD2" s="1870"/>
      <c r="POE2" s="1870"/>
      <c r="POF2" s="1870"/>
      <c r="POG2" s="1870"/>
      <c r="POH2" s="1870"/>
      <c r="POI2" s="1870"/>
      <c r="POJ2" s="1870"/>
      <c r="POK2" s="1870"/>
      <c r="POL2" s="1870"/>
      <c r="POM2" s="1870"/>
      <c r="PON2" s="1870"/>
      <c r="POO2" s="1870"/>
      <c r="POP2" s="1870"/>
      <c r="POQ2" s="1870"/>
      <c r="POR2" s="1870"/>
      <c r="POS2" s="1870"/>
      <c r="POT2" s="1870"/>
      <c r="POU2" s="1870"/>
      <c r="POV2" s="1870"/>
      <c r="POW2" s="1870"/>
      <c r="POX2" s="1870"/>
      <c r="POY2" s="1870"/>
      <c r="POZ2" s="1870"/>
      <c r="PPA2" s="1870"/>
      <c r="PPB2" s="1870"/>
      <c r="PPC2" s="1870"/>
      <c r="PPD2" s="1870"/>
      <c r="PPE2" s="1870"/>
      <c r="PPF2" s="1870"/>
      <c r="PPG2" s="1870"/>
      <c r="PPH2" s="1870"/>
      <c r="PPI2" s="1870"/>
      <c r="PPJ2" s="1870"/>
      <c r="PPK2" s="1870"/>
      <c r="PPL2" s="1870"/>
      <c r="PPM2" s="1870"/>
      <c r="PPN2" s="1870"/>
      <c r="PPO2" s="1870"/>
      <c r="PPP2" s="1870"/>
      <c r="PPQ2" s="1870"/>
      <c r="PPR2" s="1870"/>
      <c r="PPS2" s="1870"/>
      <c r="PPT2" s="1870"/>
      <c r="PPU2" s="1870"/>
      <c r="PPV2" s="1870"/>
      <c r="PPW2" s="1870"/>
      <c r="PPX2" s="1870"/>
      <c r="PPY2" s="1870"/>
      <c r="PPZ2" s="1870"/>
      <c r="PQA2" s="1870"/>
      <c r="PQB2" s="1870"/>
      <c r="PQC2" s="1870"/>
      <c r="PQD2" s="1870"/>
      <c r="PQE2" s="1870"/>
      <c r="PQF2" s="1870"/>
      <c r="PQG2" s="1870"/>
      <c r="PQH2" s="1870"/>
      <c r="PQI2" s="1870"/>
      <c r="PQJ2" s="1870"/>
      <c r="PQK2" s="1870"/>
      <c r="PQL2" s="1870"/>
      <c r="PQM2" s="1870"/>
      <c r="PQN2" s="1870"/>
      <c r="PQO2" s="1870"/>
      <c r="PQP2" s="1870"/>
      <c r="PQQ2" s="1870"/>
      <c r="PQR2" s="1870"/>
      <c r="PQS2" s="1870"/>
      <c r="PQT2" s="1870"/>
      <c r="PQU2" s="1870"/>
      <c r="PQV2" s="1870"/>
      <c r="PQW2" s="1870"/>
      <c r="PQX2" s="1870"/>
      <c r="PQY2" s="1870"/>
      <c r="PQZ2" s="1870"/>
      <c r="PRA2" s="1870"/>
      <c r="PRB2" s="1870"/>
      <c r="PRC2" s="1870"/>
      <c r="PRD2" s="1870"/>
      <c r="PRE2" s="1870"/>
      <c r="PRF2" s="1870"/>
      <c r="PRG2" s="1870"/>
      <c r="PRH2" s="1870"/>
      <c r="PRI2" s="1870"/>
      <c r="PRJ2" s="1870"/>
      <c r="PRK2" s="1870"/>
      <c r="PRL2" s="1870"/>
      <c r="PRM2" s="1870"/>
      <c r="PRN2" s="1870"/>
      <c r="PRO2" s="1870"/>
      <c r="PRP2" s="1870"/>
      <c r="PRQ2" s="1870"/>
      <c r="PRR2" s="1870"/>
      <c r="PRS2" s="1870"/>
      <c r="PRT2" s="1870"/>
      <c r="PRU2" s="1870"/>
      <c r="PRV2" s="1870"/>
      <c r="PRW2" s="1870"/>
      <c r="PRX2" s="1870"/>
      <c r="PRY2" s="1870"/>
      <c r="PRZ2" s="1870"/>
      <c r="PSA2" s="1870"/>
      <c r="PSB2" s="1870"/>
      <c r="PSC2" s="1870"/>
      <c r="PSD2" s="1870"/>
      <c r="PSE2" s="1870"/>
      <c r="PSF2" s="1870"/>
      <c r="PSG2" s="1870"/>
      <c r="PSH2" s="1870"/>
      <c r="PSI2" s="1870"/>
      <c r="PSJ2" s="1870"/>
      <c r="PSK2" s="1870"/>
      <c r="PSL2" s="1870"/>
      <c r="PSM2" s="1870"/>
      <c r="PSN2" s="1870"/>
      <c r="PSO2" s="1870"/>
      <c r="PSP2" s="1870"/>
      <c r="PSQ2" s="1870"/>
      <c r="PSR2" s="1870"/>
      <c r="PSS2" s="1870"/>
      <c r="PST2" s="1870"/>
      <c r="PSU2" s="1870"/>
      <c r="PSV2" s="1870"/>
      <c r="PSW2" s="1870"/>
      <c r="PSX2" s="1870"/>
      <c r="PSY2" s="1870"/>
      <c r="PSZ2" s="1870"/>
      <c r="PTA2" s="1870"/>
      <c r="PTB2" s="1870"/>
      <c r="PTC2" s="1870"/>
      <c r="PTD2" s="1870"/>
      <c r="PTE2" s="1870"/>
      <c r="PTF2" s="1870"/>
      <c r="PTG2" s="1870"/>
      <c r="PTH2" s="1870"/>
      <c r="PTI2" s="1870"/>
      <c r="PTJ2" s="1870"/>
      <c r="PTK2" s="1870"/>
      <c r="PTL2" s="1870"/>
      <c r="PTM2" s="1870"/>
      <c r="PTN2" s="1870"/>
      <c r="PTO2" s="1870"/>
      <c r="PTP2" s="1870"/>
      <c r="PTQ2" s="1870"/>
      <c r="PTR2" s="1870"/>
      <c r="PTS2" s="1870"/>
      <c r="PTT2" s="1870"/>
      <c r="PTU2" s="1870"/>
      <c r="PTV2" s="1870"/>
      <c r="PTW2" s="1870"/>
      <c r="PTX2" s="1870"/>
      <c r="PTY2" s="1870"/>
      <c r="PTZ2" s="1870"/>
      <c r="PUA2" s="1870"/>
      <c r="PUB2" s="1870"/>
      <c r="PUC2" s="1870"/>
      <c r="PUD2" s="1870"/>
      <c r="PUE2" s="1870"/>
      <c r="PUF2" s="1870"/>
      <c r="PUG2" s="1870"/>
      <c r="PUH2" s="1870"/>
      <c r="PUI2" s="1870"/>
      <c r="PUJ2" s="1870"/>
      <c r="PUK2" s="1870"/>
      <c r="PUL2" s="1870"/>
      <c r="PUM2" s="1870"/>
      <c r="PUN2" s="1870"/>
      <c r="PUO2" s="1870"/>
      <c r="PUP2" s="1870"/>
      <c r="PUQ2" s="1870"/>
      <c r="PUR2" s="1870"/>
      <c r="PUS2" s="1870"/>
      <c r="PUT2" s="1870"/>
      <c r="PUU2" s="1870"/>
      <c r="PUV2" s="1870"/>
      <c r="PUW2" s="1870"/>
      <c r="PUX2" s="1870"/>
      <c r="PUY2" s="1870"/>
      <c r="PUZ2" s="1870"/>
      <c r="PVA2" s="1870"/>
      <c r="PVB2" s="1870"/>
      <c r="PVC2" s="1870"/>
      <c r="PVD2" s="1870"/>
      <c r="PVE2" s="1870"/>
      <c r="PVF2" s="1870"/>
      <c r="PVG2" s="1870"/>
      <c r="PVH2" s="1870"/>
      <c r="PVI2" s="1870"/>
      <c r="PVJ2" s="1870"/>
      <c r="PVK2" s="1870"/>
      <c r="PVL2" s="1870"/>
      <c r="PVM2" s="1870"/>
      <c r="PVN2" s="1870"/>
      <c r="PVO2" s="1870"/>
      <c r="PVP2" s="1870"/>
      <c r="PVQ2" s="1870"/>
      <c r="PVR2" s="1870"/>
      <c r="PVS2" s="1870"/>
      <c r="PVT2" s="1870"/>
      <c r="PVU2" s="1870"/>
      <c r="PVV2" s="1870"/>
      <c r="PVW2" s="1870"/>
      <c r="PVX2" s="1870"/>
      <c r="PVY2" s="1870"/>
      <c r="PVZ2" s="1870"/>
      <c r="PWA2" s="1870"/>
      <c r="PWB2" s="1870"/>
      <c r="PWC2" s="1870"/>
      <c r="PWD2" s="1870"/>
      <c r="PWE2" s="1870"/>
      <c r="PWF2" s="1870"/>
      <c r="PWG2" s="1870"/>
      <c r="PWH2" s="1870"/>
      <c r="PWI2" s="1870"/>
      <c r="PWJ2" s="1870"/>
      <c r="PWK2" s="1870"/>
      <c r="PWL2" s="1870"/>
      <c r="PWM2" s="1870"/>
      <c r="PWN2" s="1870"/>
      <c r="PWO2" s="1870"/>
      <c r="PWP2" s="1870"/>
      <c r="PWQ2" s="1870"/>
      <c r="PWR2" s="1870"/>
      <c r="PWS2" s="1870"/>
      <c r="PWT2" s="1870"/>
      <c r="PWU2" s="1870"/>
      <c r="PWV2" s="1870"/>
      <c r="PWW2" s="1870"/>
      <c r="PWX2" s="1870"/>
      <c r="PWY2" s="1870"/>
      <c r="PWZ2" s="1870"/>
      <c r="PXA2" s="1870"/>
      <c r="PXB2" s="1870"/>
      <c r="PXC2" s="1870"/>
      <c r="PXD2" s="1870"/>
      <c r="PXE2" s="1870"/>
      <c r="PXF2" s="1870"/>
      <c r="PXG2" s="1870"/>
      <c r="PXH2" s="1870"/>
      <c r="PXI2" s="1870"/>
      <c r="PXJ2" s="1870"/>
      <c r="PXK2" s="1870"/>
      <c r="PXL2" s="1870"/>
      <c r="PXM2" s="1870"/>
      <c r="PXN2" s="1870"/>
      <c r="PXO2" s="1870"/>
      <c r="PXP2" s="1870"/>
      <c r="PXQ2" s="1870"/>
      <c r="PXR2" s="1870"/>
      <c r="PXS2" s="1870"/>
      <c r="PXT2" s="1870"/>
      <c r="PXU2" s="1870"/>
      <c r="PXV2" s="1870"/>
      <c r="PXW2" s="1870"/>
      <c r="PXX2" s="1870"/>
      <c r="PXY2" s="1870"/>
      <c r="PXZ2" s="1870"/>
      <c r="PYA2" s="1870"/>
      <c r="PYB2" s="1870"/>
      <c r="PYC2" s="1870"/>
      <c r="PYD2" s="1870"/>
      <c r="PYE2" s="1870"/>
      <c r="PYF2" s="1870"/>
      <c r="PYG2" s="1870"/>
      <c r="PYH2" s="1870"/>
      <c r="PYI2" s="1870"/>
      <c r="PYJ2" s="1870"/>
      <c r="PYK2" s="1870"/>
      <c r="PYL2" s="1870"/>
      <c r="PYM2" s="1870"/>
      <c r="PYN2" s="1870"/>
      <c r="PYO2" s="1870"/>
      <c r="PYP2" s="1870"/>
      <c r="PYQ2" s="1870"/>
      <c r="PYR2" s="1870"/>
      <c r="PYS2" s="1870"/>
      <c r="PYT2" s="1870"/>
      <c r="PYU2" s="1870"/>
      <c r="PYV2" s="1870"/>
      <c r="PYW2" s="1870"/>
      <c r="PYX2" s="1870"/>
      <c r="PYY2" s="1870"/>
      <c r="PYZ2" s="1870"/>
      <c r="PZA2" s="1870"/>
      <c r="PZB2" s="1870"/>
      <c r="PZC2" s="1870"/>
      <c r="PZD2" s="1870"/>
      <c r="PZE2" s="1870"/>
      <c r="PZF2" s="1870"/>
      <c r="PZG2" s="1870"/>
      <c r="PZH2" s="1870"/>
      <c r="PZI2" s="1870"/>
      <c r="PZJ2" s="1870"/>
      <c r="PZK2" s="1870"/>
      <c r="PZL2" s="1870"/>
      <c r="PZM2" s="1870"/>
      <c r="PZN2" s="1870"/>
      <c r="PZO2" s="1870"/>
      <c r="PZP2" s="1870"/>
      <c r="PZQ2" s="1870"/>
      <c r="PZR2" s="1870"/>
      <c r="PZS2" s="1870"/>
      <c r="PZT2" s="1870"/>
      <c r="PZU2" s="1870"/>
      <c r="PZV2" s="1870"/>
      <c r="PZW2" s="1870"/>
      <c r="PZX2" s="1870"/>
      <c r="PZY2" s="1870"/>
      <c r="PZZ2" s="1870"/>
      <c r="QAA2" s="1870"/>
      <c r="QAB2" s="1870"/>
      <c r="QAC2" s="1870"/>
      <c r="QAD2" s="1870"/>
      <c r="QAE2" s="1870"/>
      <c r="QAF2" s="1870"/>
      <c r="QAG2" s="1870"/>
      <c r="QAH2" s="1870"/>
      <c r="QAI2" s="1870"/>
      <c r="QAJ2" s="1870"/>
      <c r="QAK2" s="1870"/>
      <c r="QAL2" s="1870"/>
      <c r="QAM2" s="1870"/>
      <c r="QAN2" s="1870"/>
      <c r="QAO2" s="1870"/>
      <c r="QAP2" s="1870"/>
      <c r="QAQ2" s="1870"/>
      <c r="QAR2" s="1870"/>
      <c r="QAS2" s="1870"/>
      <c r="QAT2" s="1870"/>
      <c r="QAU2" s="1870"/>
      <c r="QAV2" s="1870"/>
      <c r="QAW2" s="1870"/>
      <c r="QAX2" s="1870"/>
      <c r="QAY2" s="1870"/>
      <c r="QAZ2" s="1870"/>
      <c r="QBA2" s="1870"/>
      <c r="QBB2" s="1870"/>
      <c r="QBC2" s="1870"/>
      <c r="QBD2" s="1870"/>
      <c r="QBE2" s="1870"/>
      <c r="QBF2" s="1870"/>
      <c r="QBG2" s="1870"/>
      <c r="QBH2" s="1870"/>
      <c r="QBI2" s="1870"/>
      <c r="QBJ2" s="1870"/>
      <c r="QBK2" s="1870"/>
      <c r="QBL2" s="1870"/>
      <c r="QBM2" s="1870"/>
      <c r="QBN2" s="1870"/>
      <c r="QBO2" s="1870"/>
      <c r="QBP2" s="1870"/>
      <c r="QBQ2" s="1870"/>
      <c r="QBR2" s="1870"/>
      <c r="QBS2" s="1870"/>
      <c r="QBT2" s="1870"/>
      <c r="QBU2" s="1870"/>
      <c r="QBV2" s="1870"/>
      <c r="QBW2" s="1870"/>
      <c r="QBX2" s="1870"/>
      <c r="QBY2" s="1870"/>
      <c r="QBZ2" s="1870"/>
      <c r="QCA2" s="1870"/>
      <c r="QCB2" s="1870"/>
      <c r="QCC2" s="1870"/>
      <c r="QCD2" s="1870"/>
      <c r="QCE2" s="1870"/>
      <c r="QCF2" s="1870"/>
      <c r="QCG2" s="1870"/>
      <c r="QCH2" s="1870"/>
      <c r="QCI2" s="1870"/>
      <c r="QCJ2" s="1870"/>
      <c r="QCK2" s="1870"/>
      <c r="QCL2" s="1870"/>
      <c r="QCM2" s="1870"/>
      <c r="QCN2" s="1870"/>
      <c r="QCO2" s="1870"/>
      <c r="QCP2" s="1870"/>
      <c r="QCQ2" s="1870"/>
      <c r="QCR2" s="1870"/>
      <c r="QCS2" s="1870"/>
      <c r="QCT2" s="1870"/>
      <c r="QCU2" s="1870"/>
      <c r="QCV2" s="1870"/>
      <c r="QCW2" s="1870"/>
      <c r="QCX2" s="1870"/>
      <c r="QCY2" s="1870"/>
      <c r="QCZ2" s="1870"/>
      <c r="QDA2" s="1870"/>
      <c r="QDB2" s="1870"/>
      <c r="QDC2" s="1870"/>
      <c r="QDD2" s="1870"/>
      <c r="QDE2" s="1870"/>
      <c r="QDF2" s="1870"/>
      <c r="QDG2" s="1870"/>
      <c r="QDH2" s="1870"/>
      <c r="QDI2" s="1870"/>
      <c r="QDJ2" s="1870"/>
      <c r="QDK2" s="1870"/>
      <c r="QDL2" s="1870"/>
      <c r="QDM2" s="1870"/>
      <c r="QDN2" s="1870"/>
      <c r="QDO2" s="1870"/>
      <c r="QDP2" s="1870"/>
      <c r="QDQ2" s="1870"/>
      <c r="QDR2" s="1870"/>
      <c r="QDS2" s="1870"/>
      <c r="QDT2" s="1870"/>
      <c r="QDU2" s="1870"/>
      <c r="QDV2" s="1870"/>
      <c r="QDW2" s="1870"/>
      <c r="QDX2" s="1870"/>
      <c r="QDY2" s="1870"/>
      <c r="QDZ2" s="1870"/>
      <c r="QEA2" s="1870"/>
      <c r="QEB2" s="1870"/>
      <c r="QEC2" s="1870"/>
      <c r="QED2" s="1870"/>
      <c r="QEE2" s="1870"/>
      <c r="QEF2" s="1870"/>
      <c r="QEG2" s="1870"/>
      <c r="QEH2" s="1870"/>
      <c r="QEI2" s="1870"/>
      <c r="QEJ2" s="1870"/>
      <c r="QEK2" s="1870"/>
      <c r="QEL2" s="1870"/>
      <c r="QEM2" s="1870"/>
      <c r="QEN2" s="1870"/>
      <c r="QEO2" s="1870"/>
      <c r="QEP2" s="1870"/>
      <c r="QEQ2" s="1870"/>
      <c r="QER2" s="1870"/>
      <c r="QES2" s="1870"/>
      <c r="QET2" s="1870"/>
      <c r="QEU2" s="1870"/>
      <c r="QEV2" s="1870"/>
      <c r="QEW2" s="1870"/>
      <c r="QEX2" s="1870"/>
      <c r="QEY2" s="1870"/>
      <c r="QEZ2" s="1870"/>
      <c r="QFA2" s="1870"/>
      <c r="QFB2" s="1870"/>
      <c r="QFC2" s="1870"/>
      <c r="QFD2" s="1870"/>
      <c r="QFE2" s="1870"/>
      <c r="QFF2" s="1870"/>
      <c r="QFG2" s="1870"/>
      <c r="QFH2" s="1870"/>
      <c r="QFI2" s="1870"/>
      <c r="QFJ2" s="1870"/>
      <c r="QFK2" s="1870"/>
      <c r="QFL2" s="1870"/>
      <c r="QFM2" s="1870"/>
      <c r="QFN2" s="1870"/>
      <c r="QFO2" s="1870"/>
      <c r="QFP2" s="1870"/>
      <c r="QFQ2" s="1870"/>
      <c r="QFR2" s="1870"/>
      <c r="QFS2" s="1870"/>
      <c r="QFT2" s="1870"/>
      <c r="QFU2" s="1870"/>
      <c r="QFV2" s="1870"/>
      <c r="QFW2" s="1870"/>
      <c r="QFX2" s="1870"/>
      <c r="QFY2" s="1870"/>
      <c r="QFZ2" s="1870"/>
      <c r="QGA2" s="1870"/>
      <c r="QGB2" s="1870"/>
      <c r="QGC2" s="1870"/>
      <c r="QGD2" s="1870"/>
      <c r="QGE2" s="1870"/>
      <c r="QGF2" s="1870"/>
      <c r="QGG2" s="1870"/>
      <c r="QGH2" s="1870"/>
      <c r="QGI2" s="1870"/>
      <c r="QGJ2" s="1870"/>
      <c r="QGK2" s="1870"/>
      <c r="QGL2" s="1870"/>
      <c r="QGM2" s="1870"/>
      <c r="QGN2" s="1870"/>
      <c r="QGO2" s="1870"/>
      <c r="QGP2" s="1870"/>
      <c r="QGQ2" s="1870"/>
      <c r="QGR2" s="1870"/>
      <c r="QGS2" s="1870"/>
      <c r="QGT2" s="1870"/>
      <c r="QGU2" s="1870"/>
      <c r="QGV2" s="1870"/>
      <c r="QGW2" s="1870"/>
      <c r="QGX2" s="1870"/>
      <c r="QGY2" s="1870"/>
      <c r="QGZ2" s="1870"/>
      <c r="QHA2" s="1870"/>
      <c r="QHB2" s="1870"/>
      <c r="QHC2" s="1870"/>
      <c r="QHD2" s="1870"/>
      <c r="QHE2" s="1870"/>
      <c r="QHF2" s="1870"/>
      <c r="QHG2" s="1870"/>
      <c r="QHH2" s="1870"/>
      <c r="QHI2" s="1870"/>
      <c r="QHJ2" s="1870"/>
      <c r="QHK2" s="1870"/>
      <c r="QHL2" s="1870"/>
      <c r="QHM2" s="1870"/>
      <c r="QHN2" s="1870"/>
      <c r="QHO2" s="1870"/>
      <c r="QHP2" s="1870"/>
      <c r="QHQ2" s="1870"/>
      <c r="QHR2" s="1870"/>
      <c r="QHS2" s="1870"/>
      <c r="QHT2" s="1870"/>
      <c r="QHU2" s="1870"/>
      <c r="QHV2" s="1870"/>
      <c r="QHW2" s="1870"/>
      <c r="QHX2" s="1870"/>
      <c r="QHY2" s="1870"/>
      <c r="QHZ2" s="1870"/>
      <c r="QIA2" s="1870"/>
      <c r="QIB2" s="1870"/>
      <c r="QIC2" s="1870"/>
      <c r="QID2" s="1870"/>
      <c r="QIE2" s="1870"/>
      <c r="QIF2" s="1870"/>
      <c r="QIG2" s="1870"/>
      <c r="QIH2" s="1870"/>
      <c r="QII2" s="1870"/>
      <c r="QIJ2" s="1870"/>
      <c r="QIK2" s="1870"/>
      <c r="QIL2" s="1870"/>
      <c r="QIM2" s="1870"/>
      <c r="QIN2" s="1870"/>
      <c r="QIO2" s="1870"/>
      <c r="QIP2" s="1870"/>
      <c r="QIQ2" s="1870"/>
      <c r="QIR2" s="1870"/>
      <c r="QIS2" s="1870"/>
      <c r="QIT2" s="1870"/>
      <c r="QIU2" s="1870"/>
      <c r="QIV2" s="1870"/>
      <c r="QIW2" s="1870"/>
      <c r="QIX2" s="1870"/>
      <c r="QIY2" s="1870"/>
      <c r="QIZ2" s="1870"/>
      <c r="QJA2" s="1870"/>
      <c r="QJB2" s="1870"/>
      <c r="QJC2" s="1870"/>
      <c r="QJD2" s="1870"/>
      <c r="QJE2" s="1870"/>
      <c r="QJF2" s="1870"/>
      <c r="QJG2" s="1870"/>
      <c r="QJH2" s="1870"/>
      <c r="QJI2" s="1870"/>
      <c r="QJJ2" s="1870"/>
      <c r="QJK2" s="1870"/>
      <c r="QJL2" s="1870"/>
      <c r="QJM2" s="1870"/>
      <c r="QJN2" s="1870"/>
      <c r="QJO2" s="1870"/>
      <c r="QJP2" s="1870"/>
      <c r="QJQ2" s="1870"/>
      <c r="QJR2" s="1870"/>
      <c r="QJS2" s="1870"/>
      <c r="QJT2" s="1870"/>
      <c r="QJU2" s="1870"/>
      <c r="QJV2" s="1870"/>
      <c r="QJW2" s="1870"/>
      <c r="QJX2" s="1870"/>
      <c r="QJY2" s="1870"/>
      <c r="QJZ2" s="1870"/>
      <c r="QKA2" s="1870"/>
      <c r="QKB2" s="1870"/>
      <c r="QKC2" s="1870"/>
      <c r="QKD2" s="1870"/>
      <c r="QKE2" s="1870"/>
      <c r="QKF2" s="1870"/>
      <c r="QKG2" s="1870"/>
      <c r="QKH2" s="1870"/>
      <c r="QKI2" s="1870"/>
      <c r="QKJ2" s="1870"/>
      <c r="QKK2" s="1870"/>
      <c r="QKL2" s="1870"/>
      <c r="QKM2" s="1870"/>
      <c r="QKN2" s="1870"/>
      <c r="QKO2" s="1870"/>
      <c r="QKP2" s="1870"/>
      <c r="QKQ2" s="1870"/>
      <c r="QKR2" s="1870"/>
      <c r="QKS2" s="1870"/>
      <c r="QKT2" s="1870"/>
      <c r="QKU2" s="1870"/>
      <c r="QKV2" s="1870"/>
      <c r="QKW2" s="1870"/>
      <c r="QKX2" s="1870"/>
      <c r="QKY2" s="1870"/>
      <c r="QKZ2" s="1870"/>
      <c r="QLA2" s="1870"/>
      <c r="QLB2" s="1870"/>
      <c r="QLC2" s="1870"/>
      <c r="QLD2" s="1870"/>
      <c r="QLE2" s="1870"/>
      <c r="QLF2" s="1870"/>
      <c r="QLG2" s="1870"/>
      <c r="QLH2" s="1870"/>
      <c r="QLI2" s="1870"/>
      <c r="QLJ2" s="1870"/>
      <c r="QLK2" s="1870"/>
      <c r="QLL2" s="1870"/>
      <c r="QLM2" s="1870"/>
      <c r="QLN2" s="1870"/>
      <c r="QLO2" s="1870"/>
      <c r="QLP2" s="1870"/>
      <c r="QLQ2" s="1870"/>
      <c r="QLR2" s="1870"/>
      <c r="QLS2" s="1870"/>
      <c r="QLT2" s="1870"/>
      <c r="QLU2" s="1870"/>
      <c r="QLV2" s="1870"/>
      <c r="QLW2" s="1870"/>
      <c r="QLX2" s="1870"/>
      <c r="QLY2" s="1870"/>
      <c r="QLZ2" s="1870"/>
      <c r="QMA2" s="1870"/>
      <c r="QMB2" s="1870"/>
      <c r="QMC2" s="1870"/>
      <c r="QMD2" s="1870"/>
      <c r="QME2" s="1870"/>
      <c r="QMF2" s="1870"/>
      <c r="QMG2" s="1870"/>
      <c r="QMH2" s="1870"/>
      <c r="QMI2" s="1870"/>
      <c r="QMJ2" s="1870"/>
      <c r="QMK2" s="1870"/>
      <c r="QML2" s="1870"/>
      <c r="QMM2" s="1870"/>
      <c r="QMN2" s="1870"/>
      <c r="QMO2" s="1870"/>
      <c r="QMP2" s="1870"/>
      <c r="QMQ2" s="1870"/>
      <c r="QMR2" s="1870"/>
      <c r="QMS2" s="1870"/>
      <c r="QMT2" s="1870"/>
      <c r="QMU2" s="1870"/>
      <c r="QMV2" s="1870"/>
      <c r="QMW2" s="1870"/>
      <c r="QMX2" s="1870"/>
      <c r="QMY2" s="1870"/>
      <c r="QMZ2" s="1870"/>
      <c r="QNA2" s="1870"/>
      <c r="QNB2" s="1870"/>
      <c r="QNC2" s="1870"/>
      <c r="QND2" s="1870"/>
      <c r="QNE2" s="1870"/>
      <c r="QNF2" s="1870"/>
      <c r="QNG2" s="1870"/>
      <c r="QNH2" s="1870"/>
      <c r="QNI2" s="1870"/>
      <c r="QNJ2" s="1870"/>
      <c r="QNK2" s="1870"/>
      <c r="QNL2" s="1870"/>
      <c r="QNM2" s="1870"/>
      <c r="QNN2" s="1870"/>
      <c r="QNO2" s="1870"/>
      <c r="QNP2" s="1870"/>
      <c r="QNQ2" s="1870"/>
      <c r="QNR2" s="1870"/>
      <c r="QNS2" s="1870"/>
      <c r="QNT2" s="1870"/>
      <c r="QNU2" s="1870"/>
      <c r="QNV2" s="1870"/>
      <c r="QNW2" s="1870"/>
      <c r="QNX2" s="1870"/>
      <c r="QNY2" s="1870"/>
      <c r="QNZ2" s="1870"/>
      <c r="QOA2" s="1870"/>
      <c r="QOB2" s="1870"/>
      <c r="QOC2" s="1870"/>
      <c r="QOD2" s="1870"/>
      <c r="QOE2" s="1870"/>
      <c r="QOF2" s="1870"/>
      <c r="QOG2" s="1870"/>
      <c r="QOH2" s="1870"/>
      <c r="QOI2" s="1870"/>
      <c r="QOJ2" s="1870"/>
      <c r="QOK2" s="1870"/>
      <c r="QOL2" s="1870"/>
      <c r="QOM2" s="1870"/>
      <c r="QON2" s="1870"/>
      <c r="QOO2" s="1870"/>
      <c r="QOP2" s="1870"/>
      <c r="QOQ2" s="1870"/>
      <c r="QOR2" s="1870"/>
      <c r="QOS2" s="1870"/>
      <c r="QOT2" s="1870"/>
      <c r="QOU2" s="1870"/>
      <c r="QOV2" s="1870"/>
      <c r="QOW2" s="1870"/>
      <c r="QOX2" s="1870"/>
      <c r="QOY2" s="1870"/>
      <c r="QOZ2" s="1870"/>
      <c r="QPA2" s="1870"/>
      <c r="QPB2" s="1870"/>
      <c r="QPC2" s="1870"/>
      <c r="QPD2" s="1870"/>
      <c r="QPE2" s="1870"/>
      <c r="QPF2" s="1870"/>
      <c r="QPG2" s="1870"/>
      <c r="QPH2" s="1870"/>
      <c r="QPI2" s="1870"/>
      <c r="QPJ2" s="1870"/>
      <c r="QPK2" s="1870"/>
      <c r="QPL2" s="1870"/>
      <c r="QPM2" s="1870"/>
      <c r="QPN2" s="1870"/>
      <c r="QPO2" s="1870"/>
      <c r="QPP2" s="1870"/>
      <c r="QPQ2" s="1870"/>
      <c r="QPR2" s="1870"/>
      <c r="QPS2" s="1870"/>
      <c r="QPT2" s="1870"/>
      <c r="QPU2" s="1870"/>
      <c r="QPV2" s="1870"/>
      <c r="QPW2" s="1870"/>
      <c r="QPX2" s="1870"/>
      <c r="QPY2" s="1870"/>
      <c r="QPZ2" s="1870"/>
      <c r="QQA2" s="1870"/>
      <c r="QQB2" s="1870"/>
      <c r="QQC2" s="1870"/>
      <c r="QQD2" s="1870"/>
      <c r="QQE2" s="1870"/>
      <c r="QQF2" s="1870"/>
      <c r="QQG2" s="1870"/>
      <c r="QQH2" s="1870"/>
      <c r="QQI2" s="1870"/>
      <c r="QQJ2" s="1870"/>
      <c r="QQK2" s="1870"/>
      <c r="QQL2" s="1870"/>
      <c r="QQM2" s="1870"/>
      <c r="QQN2" s="1870"/>
      <c r="QQO2" s="1870"/>
      <c r="QQP2" s="1870"/>
      <c r="QQQ2" s="1870"/>
      <c r="QQR2" s="1870"/>
      <c r="QQS2" s="1870"/>
      <c r="QQT2" s="1870"/>
      <c r="QQU2" s="1870"/>
      <c r="QQV2" s="1870"/>
      <c r="QQW2" s="1870"/>
      <c r="QQX2" s="1870"/>
      <c r="QQY2" s="1870"/>
      <c r="QQZ2" s="1870"/>
      <c r="QRA2" s="1870"/>
      <c r="QRB2" s="1870"/>
      <c r="QRC2" s="1870"/>
      <c r="QRD2" s="1870"/>
      <c r="QRE2" s="1870"/>
      <c r="QRF2" s="1870"/>
      <c r="QRG2" s="1870"/>
      <c r="QRH2" s="1870"/>
      <c r="QRI2" s="1870"/>
      <c r="QRJ2" s="1870"/>
      <c r="QRK2" s="1870"/>
      <c r="QRL2" s="1870"/>
      <c r="QRM2" s="1870"/>
      <c r="QRN2" s="1870"/>
      <c r="QRO2" s="1870"/>
      <c r="QRP2" s="1870"/>
      <c r="QRQ2" s="1870"/>
      <c r="QRR2" s="1870"/>
      <c r="QRS2" s="1870"/>
      <c r="QRT2" s="1870"/>
      <c r="QRU2" s="1870"/>
      <c r="QRV2" s="1870"/>
      <c r="QRW2" s="1870"/>
      <c r="QRX2" s="1870"/>
      <c r="QRY2" s="1870"/>
      <c r="QRZ2" s="1870"/>
      <c r="QSA2" s="1870"/>
      <c r="QSB2" s="1870"/>
      <c r="QSC2" s="1870"/>
      <c r="QSD2" s="1870"/>
      <c r="QSE2" s="1870"/>
      <c r="QSF2" s="1870"/>
      <c r="QSG2" s="1870"/>
      <c r="QSH2" s="1870"/>
      <c r="QSI2" s="1870"/>
      <c r="QSJ2" s="1870"/>
      <c r="QSK2" s="1870"/>
      <c r="QSL2" s="1870"/>
      <c r="QSM2" s="1870"/>
      <c r="QSN2" s="1870"/>
      <c r="QSO2" s="1870"/>
      <c r="QSP2" s="1870"/>
      <c r="QSQ2" s="1870"/>
      <c r="QSR2" s="1870"/>
      <c r="QSS2" s="1870"/>
      <c r="QST2" s="1870"/>
      <c r="QSU2" s="1870"/>
      <c r="QSV2" s="1870"/>
      <c r="QSW2" s="1870"/>
      <c r="QSX2" s="1870"/>
      <c r="QSY2" s="1870"/>
      <c r="QSZ2" s="1870"/>
      <c r="QTA2" s="1870"/>
      <c r="QTB2" s="1870"/>
      <c r="QTC2" s="1870"/>
      <c r="QTD2" s="1870"/>
      <c r="QTE2" s="1870"/>
      <c r="QTF2" s="1870"/>
      <c r="QTG2" s="1870"/>
      <c r="QTH2" s="1870"/>
      <c r="QTI2" s="1870"/>
      <c r="QTJ2" s="1870"/>
      <c r="QTK2" s="1870"/>
      <c r="QTL2" s="1870"/>
      <c r="QTM2" s="1870"/>
      <c r="QTN2" s="1870"/>
      <c r="QTO2" s="1870"/>
      <c r="QTP2" s="1870"/>
      <c r="QTQ2" s="1870"/>
      <c r="QTR2" s="1870"/>
      <c r="QTS2" s="1870"/>
      <c r="QTT2" s="1870"/>
      <c r="QTU2" s="1870"/>
      <c r="QTV2" s="1870"/>
      <c r="QTW2" s="1870"/>
      <c r="QTX2" s="1870"/>
      <c r="QTY2" s="1870"/>
      <c r="QTZ2" s="1870"/>
      <c r="QUA2" s="1870"/>
      <c r="QUB2" s="1870"/>
      <c r="QUC2" s="1870"/>
      <c r="QUD2" s="1870"/>
      <c r="QUE2" s="1870"/>
      <c r="QUF2" s="1870"/>
      <c r="QUG2" s="1870"/>
      <c r="QUH2" s="1870"/>
      <c r="QUI2" s="1870"/>
      <c r="QUJ2" s="1870"/>
      <c r="QUK2" s="1870"/>
      <c r="QUL2" s="1870"/>
      <c r="QUM2" s="1870"/>
      <c r="QUN2" s="1870"/>
      <c r="QUO2" s="1870"/>
      <c r="QUP2" s="1870"/>
      <c r="QUQ2" s="1870"/>
      <c r="QUR2" s="1870"/>
      <c r="QUS2" s="1870"/>
      <c r="QUT2" s="1870"/>
      <c r="QUU2" s="1870"/>
      <c r="QUV2" s="1870"/>
      <c r="QUW2" s="1870"/>
      <c r="QUX2" s="1870"/>
      <c r="QUY2" s="1870"/>
      <c r="QUZ2" s="1870"/>
      <c r="QVA2" s="1870"/>
      <c r="QVB2" s="1870"/>
      <c r="QVC2" s="1870"/>
      <c r="QVD2" s="1870"/>
      <c r="QVE2" s="1870"/>
      <c r="QVF2" s="1870"/>
      <c r="QVG2" s="1870"/>
      <c r="QVH2" s="1870"/>
      <c r="QVI2" s="1870"/>
      <c r="QVJ2" s="1870"/>
      <c r="QVK2" s="1870"/>
      <c r="QVL2" s="1870"/>
      <c r="QVM2" s="1870"/>
      <c r="QVN2" s="1870"/>
      <c r="QVO2" s="1870"/>
      <c r="QVP2" s="1870"/>
      <c r="QVQ2" s="1870"/>
      <c r="QVR2" s="1870"/>
      <c r="QVS2" s="1870"/>
      <c r="QVT2" s="1870"/>
      <c r="QVU2" s="1870"/>
      <c r="QVV2" s="1870"/>
      <c r="QVW2" s="1870"/>
      <c r="QVX2" s="1870"/>
      <c r="QVY2" s="1870"/>
      <c r="QVZ2" s="1870"/>
      <c r="QWA2" s="1870"/>
      <c r="QWB2" s="1870"/>
      <c r="QWC2" s="1870"/>
      <c r="QWD2" s="1870"/>
      <c r="QWE2" s="1870"/>
      <c r="QWF2" s="1870"/>
      <c r="QWG2" s="1870"/>
      <c r="QWH2" s="1870"/>
      <c r="QWI2" s="1870"/>
      <c r="QWJ2" s="1870"/>
      <c r="QWK2" s="1870"/>
      <c r="QWL2" s="1870"/>
      <c r="QWM2" s="1870"/>
      <c r="QWN2" s="1870"/>
      <c r="QWO2" s="1870"/>
      <c r="QWP2" s="1870"/>
      <c r="QWQ2" s="1870"/>
      <c r="QWR2" s="1870"/>
      <c r="QWS2" s="1870"/>
      <c r="QWT2" s="1870"/>
      <c r="QWU2" s="1870"/>
      <c r="QWV2" s="1870"/>
      <c r="QWW2" s="1870"/>
      <c r="QWX2" s="1870"/>
      <c r="QWY2" s="1870"/>
      <c r="QWZ2" s="1870"/>
      <c r="QXA2" s="1870"/>
      <c r="QXB2" s="1870"/>
      <c r="QXC2" s="1870"/>
      <c r="QXD2" s="1870"/>
      <c r="QXE2" s="1870"/>
      <c r="QXF2" s="1870"/>
      <c r="QXG2" s="1870"/>
      <c r="QXH2" s="1870"/>
      <c r="QXI2" s="1870"/>
      <c r="QXJ2" s="1870"/>
      <c r="QXK2" s="1870"/>
      <c r="QXL2" s="1870"/>
      <c r="QXM2" s="1870"/>
      <c r="QXN2" s="1870"/>
      <c r="QXO2" s="1870"/>
      <c r="QXP2" s="1870"/>
      <c r="QXQ2" s="1870"/>
      <c r="QXR2" s="1870"/>
      <c r="QXS2" s="1870"/>
      <c r="QXT2" s="1870"/>
      <c r="QXU2" s="1870"/>
      <c r="QXV2" s="1870"/>
      <c r="QXW2" s="1870"/>
      <c r="QXX2" s="1870"/>
      <c r="QXY2" s="1870"/>
      <c r="QXZ2" s="1870"/>
      <c r="QYA2" s="1870"/>
      <c r="QYB2" s="1870"/>
      <c r="QYC2" s="1870"/>
      <c r="QYD2" s="1870"/>
      <c r="QYE2" s="1870"/>
      <c r="QYF2" s="1870"/>
      <c r="QYG2" s="1870"/>
      <c r="QYH2" s="1870"/>
      <c r="QYI2" s="1870"/>
      <c r="QYJ2" s="1870"/>
      <c r="QYK2" s="1870"/>
      <c r="QYL2" s="1870"/>
      <c r="QYM2" s="1870"/>
      <c r="QYN2" s="1870"/>
      <c r="QYO2" s="1870"/>
      <c r="QYP2" s="1870"/>
      <c r="QYQ2" s="1870"/>
      <c r="QYR2" s="1870"/>
      <c r="QYS2" s="1870"/>
      <c r="QYT2" s="1870"/>
      <c r="QYU2" s="1870"/>
      <c r="QYV2" s="1870"/>
      <c r="QYW2" s="1870"/>
      <c r="QYX2" s="1870"/>
      <c r="QYY2" s="1870"/>
      <c r="QYZ2" s="1870"/>
      <c r="QZA2" s="1870"/>
      <c r="QZB2" s="1870"/>
      <c r="QZC2" s="1870"/>
      <c r="QZD2" s="1870"/>
      <c r="QZE2" s="1870"/>
      <c r="QZF2" s="1870"/>
      <c r="QZG2" s="1870"/>
      <c r="QZH2" s="1870"/>
      <c r="QZI2" s="1870"/>
      <c r="QZJ2" s="1870"/>
      <c r="QZK2" s="1870"/>
      <c r="QZL2" s="1870"/>
      <c r="QZM2" s="1870"/>
      <c r="QZN2" s="1870"/>
      <c r="QZO2" s="1870"/>
      <c r="QZP2" s="1870"/>
      <c r="QZQ2" s="1870"/>
      <c r="QZR2" s="1870"/>
      <c r="QZS2" s="1870"/>
      <c r="QZT2" s="1870"/>
      <c r="QZU2" s="1870"/>
      <c r="QZV2" s="1870"/>
      <c r="QZW2" s="1870"/>
      <c r="QZX2" s="1870"/>
      <c r="QZY2" s="1870"/>
      <c r="QZZ2" s="1870"/>
      <c r="RAA2" s="1870"/>
      <c r="RAB2" s="1870"/>
      <c r="RAC2" s="1870"/>
      <c r="RAD2" s="1870"/>
      <c r="RAE2" s="1870"/>
      <c r="RAF2" s="1870"/>
      <c r="RAG2" s="1870"/>
      <c r="RAH2" s="1870"/>
      <c r="RAI2" s="1870"/>
      <c r="RAJ2" s="1870"/>
      <c r="RAK2" s="1870"/>
      <c r="RAL2" s="1870"/>
      <c r="RAM2" s="1870"/>
      <c r="RAN2" s="1870"/>
      <c r="RAO2" s="1870"/>
      <c r="RAP2" s="1870"/>
      <c r="RAQ2" s="1870"/>
      <c r="RAR2" s="1870"/>
      <c r="RAS2" s="1870"/>
      <c r="RAT2" s="1870"/>
      <c r="RAU2" s="1870"/>
      <c r="RAV2" s="1870"/>
      <c r="RAW2" s="1870"/>
      <c r="RAX2" s="1870"/>
      <c r="RAY2" s="1870"/>
      <c r="RAZ2" s="1870"/>
      <c r="RBA2" s="1870"/>
      <c r="RBB2" s="1870"/>
      <c r="RBC2" s="1870"/>
      <c r="RBD2" s="1870"/>
      <c r="RBE2" s="1870"/>
      <c r="RBF2" s="1870"/>
      <c r="RBG2" s="1870"/>
      <c r="RBH2" s="1870"/>
      <c r="RBI2" s="1870"/>
      <c r="RBJ2" s="1870"/>
      <c r="RBK2" s="1870"/>
      <c r="RBL2" s="1870"/>
      <c r="RBM2" s="1870"/>
      <c r="RBN2" s="1870"/>
      <c r="RBO2" s="1870"/>
      <c r="RBP2" s="1870"/>
      <c r="RBQ2" s="1870"/>
      <c r="RBR2" s="1870"/>
      <c r="RBS2" s="1870"/>
      <c r="RBT2" s="1870"/>
      <c r="RBU2" s="1870"/>
      <c r="RBV2" s="1870"/>
      <c r="RBW2" s="1870"/>
      <c r="RBX2" s="1870"/>
      <c r="RBY2" s="1870"/>
      <c r="RBZ2" s="1870"/>
      <c r="RCA2" s="1870"/>
      <c r="RCB2" s="1870"/>
      <c r="RCC2" s="1870"/>
      <c r="RCD2" s="1870"/>
      <c r="RCE2" s="1870"/>
      <c r="RCF2" s="1870"/>
      <c r="RCG2" s="1870"/>
      <c r="RCH2" s="1870"/>
      <c r="RCI2" s="1870"/>
      <c r="RCJ2" s="1870"/>
      <c r="RCK2" s="1870"/>
      <c r="RCL2" s="1870"/>
      <c r="RCM2" s="1870"/>
      <c r="RCN2" s="1870"/>
      <c r="RCO2" s="1870"/>
      <c r="RCP2" s="1870"/>
      <c r="RCQ2" s="1870"/>
      <c r="RCR2" s="1870"/>
      <c r="RCS2" s="1870"/>
      <c r="RCT2" s="1870"/>
      <c r="RCU2" s="1870"/>
      <c r="RCV2" s="1870"/>
      <c r="RCW2" s="1870"/>
      <c r="RCX2" s="1870"/>
      <c r="RCY2" s="1870"/>
      <c r="RCZ2" s="1870"/>
      <c r="RDA2" s="1870"/>
      <c r="RDB2" s="1870"/>
      <c r="RDC2" s="1870"/>
      <c r="RDD2" s="1870"/>
      <c r="RDE2" s="1870"/>
      <c r="RDF2" s="1870"/>
      <c r="RDG2" s="1870"/>
      <c r="RDH2" s="1870"/>
      <c r="RDI2" s="1870"/>
      <c r="RDJ2" s="1870"/>
      <c r="RDK2" s="1870"/>
      <c r="RDL2" s="1870"/>
      <c r="RDM2" s="1870"/>
      <c r="RDN2" s="1870"/>
      <c r="RDO2" s="1870"/>
      <c r="RDP2" s="1870"/>
      <c r="RDQ2" s="1870"/>
      <c r="RDR2" s="1870"/>
      <c r="RDS2" s="1870"/>
      <c r="RDT2" s="1870"/>
      <c r="RDU2" s="1870"/>
      <c r="RDV2" s="1870"/>
      <c r="RDW2" s="1870"/>
      <c r="RDX2" s="1870"/>
      <c r="RDY2" s="1870"/>
      <c r="RDZ2" s="1870"/>
      <c r="REA2" s="1870"/>
      <c r="REB2" s="1870"/>
      <c r="REC2" s="1870"/>
      <c r="RED2" s="1870"/>
      <c r="REE2" s="1870"/>
      <c r="REF2" s="1870"/>
      <c r="REG2" s="1870"/>
      <c r="REH2" s="1870"/>
      <c r="REI2" s="1870"/>
      <c r="REJ2" s="1870"/>
      <c r="REK2" s="1870"/>
      <c r="REL2" s="1870"/>
      <c r="REM2" s="1870"/>
      <c r="REN2" s="1870"/>
      <c r="REO2" s="1870"/>
      <c r="REP2" s="1870"/>
      <c r="REQ2" s="1870"/>
      <c r="RER2" s="1870"/>
      <c r="RES2" s="1870"/>
      <c r="RET2" s="1870"/>
      <c r="REU2" s="1870"/>
      <c r="REV2" s="1870"/>
      <c r="REW2" s="1870"/>
      <c r="REX2" s="1870"/>
      <c r="REY2" s="1870"/>
      <c r="REZ2" s="1870"/>
      <c r="RFA2" s="1870"/>
      <c r="RFB2" s="1870"/>
      <c r="RFC2" s="1870"/>
      <c r="RFD2" s="1870"/>
      <c r="RFE2" s="1870"/>
      <c r="RFF2" s="1870"/>
      <c r="RFG2" s="1870"/>
      <c r="RFH2" s="1870"/>
      <c r="RFI2" s="1870"/>
      <c r="RFJ2" s="1870"/>
      <c r="RFK2" s="1870"/>
      <c r="RFL2" s="1870"/>
      <c r="RFM2" s="1870"/>
      <c r="RFN2" s="1870"/>
      <c r="RFO2" s="1870"/>
      <c r="RFP2" s="1870"/>
      <c r="RFQ2" s="1870"/>
      <c r="RFR2" s="1870"/>
      <c r="RFS2" s="1870"/>
      <c r="RFT2" s="1870"/>
      <c r="RFU2" s="1870"/>
      <c r="RFV2" s="1870"/>
      <c r="RFW2" s="1870"/>
      <c r="RFX2" s="1870"/>
      <c r="RFY2" s="1870"/>
      <c r="RFZ2" s="1870"/>
      <c r="RGA2" s="1870"/>
      <c r="RGB2" s="1870"/>
      <c r="RGC2" s="1870"/>
      <c r="RGD2" s="1870"/>
      <c r="RGE2" s="1870"/>
      <c r="RGF2" s="1870"/>
      <c r="RGG2" s="1870"/>
      <c r="RGH2" s="1870"/>
      <c r="RGI2" s="1870"/>
      <c r="RGJ2" s="1870"/>
      <c r="RGK2" s="1870"/>
      <c r="RGL2" s="1870"/>
      <c r="RGM2" s="1870"/>
      <c r="RGN2" s="1870"/>
      <c r="RGO2" s="1870"/>
      <c r="RGP2" s="1870"/>
      <c r="RGQ2" s="1870"/>
      <c r="RGR2" s="1870"/>
      <c r="RGS2" s="1870"/>
      <c r="RGT2" s="1870"/>
      <c r="RGU2" s="1870"/>
      <c r="RGV2" s="1870"/>
      <c r="RGW2" s="1870"/>
      <c r="RGX2" s="1870"/>
      <c r="RGY2" s="1870"/>
      <c r="RGZ2" s="1870"/>
      <c r="RHA2" s="1870"/>
      <c r="RHB2" s="1870"/>
      <c r="RHC2" s="1870"/>
      <c r="RHD2" s="1870"/>
      <c r="RHE2" s="1870"/>
      <c r="RHF2" s="1870"/>
      <c r="RHG2" s="1870"/>
      <c r="RHH2" s="1870"/>
      <c r="RHI2" s="1870"/>
      <c r="RHJ2" s="1870"/>
      <c r="RHK2" s="1870"/>
      <c r="RHL2" s="1870"/>
      <c r="RHM2" s="1870"/>
      <c r="RHN2" s="1870"/>
      <c r="RHO2" s="1870"/>
      <c r="RHP2" s="1870"/>
      <c r="RHQ2" s="1870"/>
      <c r="RHR2" s="1870"/>
      <c r="RHS2" s="1870"/>
      <c r="RHT2" s="1870"/>
      <c r="RHU2" s="1870"/>
      <c r="RHV2" s="1870"/>
      <c r="RHW2" s="1870"/>
      <c r="RHX2" s="1870"/>
      <c r="RHY2" s="1870"/>
      <c r="RHZ2" s="1870"/>
      <c r="RIA2" s="1870"/>
      <c r="RIB2" s="1870"/>
      <c r="RIC2" s="1870"/>
      <c r="RID2" s="1870"/>
      <c r="RIE2" s="1870"/>
      <c r="RIF2" s="1870"/>
      <c r="RIG2" s="1870"/>
      <c r="RIH2" s="1870"/>
      <c r="RII2" s="1870"/>
      <c r="RIJ2" s="1870"/>
      <c r="RIK2" s="1870"/>
      <c r="RIL2" s="1870"/>
      <c r="RIM2" s="1870"/>
      <c r="RIN2" s="1870"/>
      <c r="RIO2" s="1870"/>
      <c r="RIP2" s="1870"/>
      <c r="RIQ2" s="1870"/>
      <c r="RIR2" s="1870"/>
      <c r="RIS2" s="1870"/>
      <c r="RIT2" s="1870"/>
      <c r="RIU2" s="1870"/>
      <c r="RIV2" s="1870"/>
      <c r="RIW2" s="1870"/>
      <c r="RIX2" s="1870"/>
      <c r="RIY2" s="1870"/>
      <c r="RIZ2" s="1870"/>
      <c r="RJA2" s="1870"/>
      <c r="RJB2" s="1870"/>
      <c r="RJC2" s="1870"/>
      <c r="RJD2" s="1870"/>
      <c r="RJE2" s="1870"/>
      <c r="RJF2" s="1870"/>
      <c r="RJG2" s="1870"/>
      <c r="RJH2" s="1870"/>
      <c r="RJI2" s="1870"/>
      <c r="RJJ2" s="1870"/>
      <c r="RJK2" s="1870"/>
      <c r="RJL2" s="1870"/>
      <c r="RJM2" s="1870"/>
      <c r="RJN2" s="1870"/>
      <c r="RJO2" s="1870"/>
      <c r="RJP2" s="1870"/>
      <c r="RJQ2" s="1870"/>
      <c r="RJR2" s="1870"/>
      <c r="RJS2" s="1870"/>
      <c r="RJT2" s="1870"/>
      <c r="RJU2" s="1870"/>
      <c r="RJV2" s="1870"/>
      <c r="RJW2" s="1870"/>
      <c r="RJX2" s="1870"/>
      <c r="RJY2" s="1870"/>
      <c r="RJZ2" s="1870"/>
      <c r="RKA2" s="1870"/>
      <c r="RKB2" s="1870"/>
      <c r="RKC2" s="1870"/>
      <c r="RKD2" s="1870"/>
      <c r="RKE2" s="1870"/>
      <c r="RKF2" s="1870"/>
      <c r="RKG2" s="1870"/>
      <c r="RKH2" s="1870"/>
      <c r="RKI2" s="1870"/>
      <c r="RKJ2" s="1870"/>
      <c r="RKK2" s="1870"/>
      <c r="RKL2" s="1870"/>
      <c r="RKM2" s="1870"/>
      <c r="RKN2" s="1870"/>
      <c r="RKO2" s="1870"/>
      <c r="RKP2" s="1870"/>
      <c r="RKQ2" s="1870"/>
      <c r="RKR2" s="1870"/>
      <c r="RKS2" s="1870"/>
      <c r="RKT2" s="1870"/>
      <c r="RKU2" s="1870"/>
      <c r="RKV2" s="1870"/>
      <c r="RKW2" s="1870"/>
      <c r="RKX2" s="1870"/>
      <c r="RKY2" s="1870"/>
      <c r="RKZ2" s="1870"/>
      <c r="RLA2" s="1870"/>
      <c r="RLB2" s="1870"/>
      <c r="RLC2" s="1870"/>
      <c r="RLD2" s="1870"/>
      <c r="RLE2" s="1870"/>
      <c r="RLF2" s="1870"/>
      <c r="RLG2" s="1870"/>
      <c r="RLH2" s="1870"/>
      <c r="RLI2" s="1870"/>
      <c r="RLJ2" s="1870"/>
      <c r="RLK2" s="1870"/>
      <c r="RLL2" s="1870"/>
      <c r="RLM2" s="1870"/>
      <c r="RLN2" s="1870"/>
      <c r="RLO2" s="1870"/>
      <c r="RLP2" s="1870"/>
      <c r="RLQ2" s="1870"/>
      <c r="RLR2" s="1870"/>
      <c r="RLS2" s="1870"/>
      <c r="RLT2" s="1870"/>
      <c r="RLU2" s="1870"/>
      <c r="RLV2" s="1870"/>
      <c r="RLW2" s="1870"/>
      <c r="RLX2" s="1870"/>
      <c r="RLY2" s="1870"/>
      <c r="RLZ2" s="1870"/>
      <c r="RMA2" s="1870"/>
      <c r="RMB2" s="1870"/>
      <c r="RMC2" s="1870"/>
      <c r="RMD2" s="1870"/>
      <c r="RME2" s="1870"/>
      <c r="RMF2" s="1870"/>
      <c r="RMG2" s="1870"/>
      <c r="RMH2" s="1870"/>
      <c r="RMI2" s="1870"/>
      <c r="RMJ2" s="1870"/>
      <c r="RMK2" s="1870"/>
      <c r="RML2" s="1870"/>
      <c r="RMM2" s="1870"/>
      <c r="RMN2" s="1870"/>
      <c r="RMO2" s="1870"/>
      <c r="RMP2" s="1870"/>
      <c r="RMQ2" s="1870"/>
      <c r="RMR2" s="1870"/>
      <c r="RMS2" s="1870"/>
      <c r="RMT2" s="1870"/>
      <c r="RMU2" s="1870"/>
      <c r="RMV2" s="1870"/>
      <c r="RMW2" s="1870"/>
      <c r="RMX2" s="1870"/>
      <c r="RMY2" s="1870"/>
      <c r="RMZ2" s="1870"/>
      <c r="RNA2" s="1870"/>
      <c r="RNB2" s="1870"/>
      <c r="RNC2" s="1870"/>
      <c r="RND2" s="1870"/>
      <c r="RNE2" s="1870"/>
      <c r="RNF2" s="1870"/>
      <c r="RNG2" s="1870"/>
      <c r="RNH2" s="1870"/>
      <c r="RNI2" s="1870"/>
      <c r="RNJ2" s="1870"/>
      <c r="RNK2" s="1870"/>
      <c r="RNL2" s="1870"/>
      <c r="RNM2" s="1870"/>
      <c r="RNN2" s="1870"/>
      <c r="RNO2" s="1870"/>
      <c r="RNP2" s="1870"/>
      <c r="RNQ2" s="1870"/>
      <c r="RNR2" s="1870"/>
      <c r="RNS2" s="1870"/>
      <c r="RNT2" s="1870"/>
      <c r="RNU2" s="1870"/>
      <c r="RNV2" s="1870"/>
      <c r="RNW2" s="1870"/>
      <c r="RNX2" s="1870"/>
      <c r="RNY2" s="1870"/>
      <c r="RNZ2" s="1870"/>
      <c r="ROA2" s="1870"/>
      <c r="ROB2" s="1870"/>
      <c r="ROC2" s="1870"/>
      <c r="ROD2" s="1870"/>
      <c r="ROE2" s="1870"/>
      <c r="ROF2" s="1870"/>
      <c r="ROG2" s="1870"/>
      <c r="ROH2" s="1870"/>
      <c r="ROI2" s="1870"/>
      <c r="ROJ2" s="1870"/>
      <c r="ROK2" s="1870"/>
      <c r="ROL2" s="1870"/>
      <c r="ROM2" s="1870"/>
      <c r="RON2" s="1870"/>
      <c r="ROO2" s="1870"/>
      <c r="ROP2" s="1870"/>
      <c r="ROQ2" s="1870"/>
      <c r="ROR2" s="1870"/>
      <c r="ROS2" s="1870"/>
      <c r="ROT2" s="1870"/>
      <c r="ROU2" s="1870"/>
      <c r="ROV2" s="1870"/>
      <c r="ROW2" s="1870"/>
      <c r="ROX2" s="1870"/>
      <c r="ROY2" s="1870"/>
      <c r="ROZ2" s="1870"/>
      <c r="RPA2" s="1870"/>
      <c r="RPB2" s="1870"/>
      <c r="RPC2" s="1870"/>
      <c r="RPD2" s="1870"/>
      <c r="RPE2" s="1870"/>
      <c r="RPF2" s="1870"/>
      <c r="RPG2" s="1870"/>
      <c r="RPH2" s="1870"/>
      <c r="RPI2" s="1870"/>
      <c r="RPJ2" s="1870"/>
      <c r="RPK2" s="1870"/>
      <c r="RPL2" s="1870"/>
      <c r="RPM2" s="1870"/>
      <c r="RPN2" s="1870"/>
      <c r="RPO2" s="1870"/>
      <c r="RPP2" s="1870"/>
      <c r="RPQ2" s="1870"/>
      <c r="RPR2" s="1870"/>
      <c r="RPS2" s="1870"/>
      <c r="RPT2" s="1870"/>
      <c r="RPU2" s="1870"/>
      <c r="RPV2" s="1870"/>
      <c r="RPW2" s="1870"/>
      <c r="RPX2" s="1870"/>
      <c r="RPY2" s="1870"/>
      <c r="RPZ2" s="1870"/>
      <c r="RQA2" s="1870"/>
      <c r="RQB2" s="1870"/>
      <c r="RQC2" s="1870"/>
      <c r="RQD2" s="1870"/>
      <c r="RQE2" s="1870"/>
      <c r="RQF2" s="1870"/>
      <c r="RQG2" s="1870"/>
      <c r="RQH2" s="1870"/>
      <c r="RQI2" s="1870"/>
      <c r="RQJ2" s="1870"/>
      <c r="RQK2" s="1870"/>
      <c r="RQL2" s="1870"/>
      <c r="RQM2" s="1870"/>
      <c r="RQN2" s="1870"/>
      <c r="RQO2" s="1870"/>
      <c r="RQP2" s="1870"/>
      <c r="RQQ2" s="1870"/>
      <c r="RQR2" s="1870"/>
      <c r="RQS2" s="1870"/>
      <c r="RQT2" s="1870"/>
      <c r="RQU2" s="1870"/>
      <c r="RQV2" s="1870"/>
      <c r="RQW2" s="1870"/>
      <c r="RQX2" s="1870"/>
      <c r="RQY2" s="1870"/>
      <c r="RQZ2" s="1870"/>
      <c r="RRA2" s="1870"/>
      <c r="RRB2" s="1870"/>
      <c r="RRC2" s="1870"/>
      <c r="RRD2" s="1870"/>
      <c r="RRE2" s="1870"/>
      <c r="RRF2" s="1870"/>
      <c r="RRG2" s="1870"/>
      <c r="RRH2" s="1870"/>
      <c r="RRI2" s="1870"/>
      <c r="RRJ2" s="1870"/>
      <c r="RRK2" s="1870"/>
      <c r="RRL2" s="1870"/>
      <c r="RRM2" s="1870"/>
      <c r="RRN2" s="1870"/>
      <c r="RRO2" s="1870"/>
      <c r="RRP2" s="1870"/>
      <c r="RRQ2" s="1870"/>
      <c r="RRR2" s="1870"/>
      <c r="RRS2" s="1870"/>
      <c r="RRT2" s="1870"/>
      <c r="RRU2" s="1870"/>
      <c r="RRV2" s="1870"/>
      <c r="RRW2" s="1870"/>
      <c r="RRX2" s="1870"/>
      <c r="RRY2" s="1870"/>
      <c r="RRZ2" s="1870"/>
      <c r="RSA2" s="1870"/>
      <c r="RSB2" s="1870"/>
      <c r="RSC2" s="1870"/>
      <c r="RSD2" s="1870"/>
      <c r="RSE2" s="1870"/>
      <c r="RSF2" s="1870"/>
      <c r="RSG2" s="1870"/>
      <c r="RSH2" s="1870"/>
      <c r="RSI2" s="1870"/>
      <c r="RSJ2" s="1870"/>
      <c r="RSK2" s="1870"/>
      <c r="RSL2" s="1870"/>
      <c r="RSM2" s="1870"/>
      <c r="RSN2" s="1870"/>
      <c r="RSO2" s="1870"/>
      <c r="RSP2" s="1870"/>
      <c r="RSQ2" s="1870"/>
      <c r="RSR2" s="1870"/>
      <c r="RSS2" s="1870"/>
      <c r="RST2" s="1870"/>
      <c r="RSU2" s="1870"/>
      <c r="RSV2" s="1870"/>
      <c r="RSW2" s="1870"/>
      <c r="RSX2" s="1870"/>
      <c r="RSY2" s="1870"/>
      <c r="RSZ2" s="1870"/>
      <c r="RTA2" s="1870"/>
      <c r="RTB2" s="1870"/>
      <c r="RTC2" s="1870"/>
      <c r="RTD2" s="1870"/>
      <c r="RTE2" s="1870"/>
      <c r="RTF2" s="1870"/>
      <c r="RTG2" s="1870"/>
      <c r="RTH2" s="1870"/>
      <c r="RTI2" s="1870"/>
      <c r="RTJ2" s="1870"/>
      <c r="RTK2" s="1870"/>
      <c r="RTL2" s="1870"/>
      <c r="RTM2" s="1870"/>
      <c r="RTN2" s="1870"/>
      <c r="RTO2" s="1870"/>
      <c r="RTP2" s="1870"/>
      <c r="RTQ2" s="1870"/>
      <c r="RTR2" s="1870"/>
      <c r="RTS2" s="1870"/>
      <c r="RTT2" s="1870"/>
      <c r="RTU2" s="1870"/>
      <c r="RTV2" s="1870"/>
      <c r="RTW2" s="1870"/>
      <c r="RTX2" s="1870"/>
      <c r="RTY2" s="1870"/>
      <c r="RTZ2" s="1870"/>
      <c r="RUA2" s="1870"/>
      <c r="RUB2" s="1870"/>
      <c r="RUC2" s="1870"/>
      <c r="RUD2" s="1870"/>
      <c r="RUE2" s="1870"/>
      <c r="RUF2" s="1870"/>
      <c r="RUG2" s="1870"/>
      <c r="RUH2" s="1870"/>
      <c r="RUI2" s="1870"/>
      <c r="RUJ2" s="1870"/>
      <c r="RUK2" s="1870"/>
      <c r="RUL2" s="1870"/>
      <c r="RUM2" s="1870"/>
      <c r="RUN2" s="1870"/>
      <c r="RUO2" s="1870"/>
      <c r="RUP2" s="1870"/>
      <c r="RUQ2" s="1870"/>
      <c r="RUR2" s="1870"/>
      <c r="RUS2" s="1870"/>
      <c r="RUT2" s="1870"/>
      <c r="RUU2" s="1870"/>
      <c r="RUV2" s="1870"/>
      <c r="RUW2" s="1870"/>
      <c r="RUX2" s="1870"/>
      <c r="RUY2" s="1870"/>
      <c r="RUZ2" s="1870"/>
      <c r="RVA2" s="1870"/>
      <c r="RVB2" s="1870"/>
      <c r="RVC2" s="1870"/>
      <c r="RVD2" s="1870"/>
      <c r="RVE2" s="1870"/>
      <c r="RVF2" s="1870"/>
      <c r="RVG2" s="1870"/>
      <c r="RVH2" s="1870"/>
      <c r="RVI2" s="1870"/>
      <c r="RVJ2" s="1870"/>
      <c r="RVK2" s="1870"/>
      <c r="RVL2" s="1870"/>
      <c r="RVM2" s="1870"/>
      <c r="RVN2" s="1870"/>
      <c r="RVO2" s="1870"/>
      <c r="RVP2" s="1870"/>
      <c r="RVQ2" s="1870"/>
      <c r="RVR2" s="1870"/>
      <c r="RVS2" s="1870"/>
      <c r="RVT2" s="1870"/>
      <c r="RVU2" s="1870"/>
      <c r="RVV2" s="1870"/>
      <c r="RVW2" s="1870"/>
      <c r="RVX2" s="1870"/>
      <c r="RVY2" s="1870"/>
      <c r="RVZ2" s="1870"/>
      <c r="RWA2" s="1870"/>
      <c r="RWB2" s="1870"/>
      <c r="RWC2" s="1870"/>
      <c r="RWD2" s="1870"/>
      <c r="RWE2" s="1870"/>
      <c r="RWF2" s="1870"/>
      <c r="RWG2" s="1870"/>
      <c r="RWH2" s="1870"/>
      <c r="RWI2" s="1870"/>
      <c r="RWJ2" s="1870"/>
      <c r="RWK2" s="1870"/>
      <c r="RWL2" s="1870"/>
      <c r="RWM2" s="1870"/>
      <c r="RWN2" s="1870"/>
      <c r="RWO2" s="1870"/>
      <c r="RWP2" s="1870"/>
      <c r="RWQ2" s="1870"/>
      <c r="RWR2" s="1870"/>
      <c r="RWS2" s="1870"/>
      <c r="RWT2" s="1870"/>
      <c r="RWU2" s="1870"/>
      <c r="RWV2" s="1870"/>
      <c r="RWW2" s="1870"/>
      <c r="RWX2" s="1870"/>
      <c r="RWY2" s="1870"/>
      <c r="RWZ2" s="1870"/>
      <c r="RXA2" s="1870"/>
      <c r="RXB2" s="1870"/>
      <c r="RXC2" s="1870"/>
      <c r="RXD2" s="1870"/>
      <c r="RXE2" s="1870"/>
      <c r="RXF2" s="1870"/>
      <c r="RXG2" s="1870"/>
      <c r="RXH2" s="1870"/>
      <c r="RXI2" s="1870"/>
      <c r="RXJ2" s="1870"/>
      <c r="RXK2" s="1870"/>
      <c r="RXL2" s="1870"/>
      <c r="RXM2" s="1870"/>
      <c r="RXN2" s="1870"/>
      <c r="RXO2" s="1870"/>
      <c r="RXP2" s="1870"/>
      <c r="RXQ2" s="1870"/>
      <c r="RXR2" s="1870"/>
      <c r="RXS2" s="1870"/>
      <c r="RXT2" s="1870"/>
      <c r="RXU2" s="1870"/>
      <c r="RXV2" s="1870"/>
      <c r="RXW2" s="1870"/>
      <c r="RXX2" s="1870"/>
      <c r="RXY2" s="1870"/>
      <c r="RXZ2" s="1870"/>
      <c r="RYA2" s="1870"/>
      <c r="RYB2" s="1870"/>
      <c r="RYC2" s="1870"/>
      <c r="RYD2" s="1870"/>
      <c r="RYE2" s="1870"/>
      <c r="RYF2" s="1870"/>
      <c r="RYG2" s="1870"/>
      <c r="RYH2" s="1870"/>
      <c r="RYI2" s="1870"/>
      <c r="RYJ2" s="1870"/>
      <c r="RYK2" s="1870"/>
      <c r="RYL2" s="1870"/>
      <c r="RYM2" s="1870"/>
      <c r="RYN2" s="1870"/>
      <c r="RYO2" s="1870"/>
      <c r="RYP2" s="1870"/>
      <c r="RYQ2" s="1870"/>
      <c r="RYR2" s="1870"/>
      <c r="RYS2" s="1870"/>
      <c r="RYT2" s="1870"/>
      <c r="RYU2" s="1870"/>
      <c r="RYV2" s="1870"/>
      <c r="RYW2" s="1870"/>
      <c r="RYX2" s="1870"/>
      <c r="RYY2" s="1870"/>
      <c r="RYZ2" s="1870"/>
      <c r="RZA2" s="1870"/>
      <c r="RZB2" s="1870"/>
      <c r="RZC2" s="1870"/>
      <c r="RZD2" s="1870"/>
      <c r="RZE2" s="1870"/>
      <c r="RZF2" s="1870"/>
      <c r="RZG2" s="1870"/>
      <c r="RZH2" s="1870"/>
      <c r="RZI2" s="1870"/>
      <c r="RZJ2" s="1870"/>
      <c r="RZK2" s="1870"/>
      <c r="RZL2" s="1870"/>
      <c r="RZM2" s="1870"/>
      <c r="RZN2" s="1870"/>
      <c r="RZO2" s="1870"/>
      <c r="RZP2" s="1870"/>
      <c r="RZQ2" s="1870"/>
      <c r="RZR2" s="1870"/>
      <c r="RZS2" s="1870"/>
      <c r="RZT2" s="1870"/>
      <c r="RZU2" s="1870"/>
      <c r="RZV2" s="1870"/>
      <c r="RZW2" s="1870"/>
      <c r="RZX2" s="1870"/>
      <c r="RZY2" s="1870"/>
      <c r="RZZ2" s="1870"/>
      <c r="SAA2" s="1870"/>
      <c r="SAB2" s="1870"/>
      <c r="SAC2" s="1870"/>
      <c r="SAD2" s="1870"/>
      <c r="SAE2" s="1870"/>
      <c r="SAF2" s="1870"/>
      <c r="SAG2" s="1870"/>
      <c r="SAH2" s="1870"/>
      <c r="SAI2" s="1870"/>
      <c r="SAJ2" s="1870"/>
      <c r="SAK2" s="1870"/>
      <c r="SAL2" s="1870"/>
      <c r="SAM2" s="1870"/>
      <c r="SAN2" s="1870"/>
      <c r="SAO2" s="1870"/>
      <c r="SAP2" s="1870"/>
      <c r="SAQ2" s="1870"/>
      <c r="SAR2" s="1870"/>
      <c r="SAS2" s="1870"/>
      <c r="SAT2" s="1870"/>
      <c r="SAU2" s="1870"/>
      <c r="SAV2" s="1870"/>
      <c r="SAW2" s="1870"/>
      <c r="SAX2" s="1870"/>
      <c r="SAY2" s="1870"/>
      <c r="SAZ2" s="1870"/>
      <c r="SBA2" s="1870"/>
      <c r="SBB2" s="1870"/>
      <c r="SBC2" s="1870"/>
      <c r="SBD2" s="1870"/>
      <c r="SBE2" s="1870"/>
      <c r="SBF2" s="1870"/>
      <c r="SBG2" s="1870"/>
      <c r="SBH2" s="1870"/>
      <c r="SBI2" s="1870"/>
      <c r="SBJ2" s="1870"/>
      <c r="SBK2" s="1870"/>
      <c r="SBL2" s="1870"/>
      <c r="SBM2" s="1870"/>
      <c r="SBN2" s="1870"/>
      <c r="SBO2" s="1870"/>
      <c r="SBP2" s="1870"/>
      <c r="SBQ2" s="1870"/>
      <c r="SBR2" s="1870"/>
      <c r="SBS2" s="1870"/>
      <c r="SBT2" s="1870"/>
      <c r="SBU2" s="1870"/>
      <c r="SBV2" s="1870"/>
      <c r="SBW2" s="1870"/>
      <c r="SBX2" s="1870"/>
      <c r="SBY2" s="1870"/>
      <c r="SBZ2" s="1870"/>
      <c r="SCA2" s="1870"/>
      <c r="SCB2" s="1870"/>
      <c r="SCC2" s="1870"/>
      <c r="SCD2" s="1870"/>
      <c r="SCE2" s="1870"/>
      <c r="SCF2" s="1870"/>
      <c r="SCG2" s="1870"/>
      <c r="SCH2" s="1870"/>
      <c r="SCI2" s="1870"/>
      <c r="SCJ2" s="1870"/>
      <c r="SCK2" s="1870"/>
      <c r="SCL2" s="1870"/>
      <c r="SCM2" s="1870"/>
      <c r="SCN2" s="1870"/>
      <c r="SCO2" s="1870"/>
      <c r="SCP2" s="1870"/>
      <c r="SCQ2" s="1870"/>
      <c r="SCR2" s="1870"/>
      <c r="SCS2" s="1870"/>
      <c r="SCT2" s="1870"/>
      <c r="SCU2" s="1870"/>
      <c r="SCV2" s="1870"/>
      <c r="SCW2" s="1870"/>
      <c r="SCX2" s="1870"/>
      <c r="SCY2" s="1870"/>
      <c r="SCZ2" s="1870"/>
      <c r="SDA2" s="1870"/>
      <c r="SDB2" s="1870"/>
      <c r="SDC2" s="1870"/>
      <c r="SDD2" s="1870"/>
      <c r="SDE2" s="1870"/>
      <c r="SDF2" s="1870"/>
      <c r="SDG2" s="1870"/>
      <c r="SDH2" s="1870"/>
      <c r="SDI2" s="1870"/>
      <c r="SDJ2" s="1870"/>
      <c r="SDK2" s="1870"/>
      <c r="SDL2" s="1870"/>
      <c r="SDM2" s="1870"/>
      <c r="SDN2" s="1870"/>
      <c r="SDO2" s="1870"/>
      <c r="SDP2" s="1870"/>
      <c r="SDQ2" s="1870"/>
      <c r="SDR2" s="1870"/>
      <c r="SDS2" s="1870"/>
      <c r="SDT2" s="1870"/>
      <c r="SDU2" s="1870"/>
      <c r="SDV2" s="1870"/>
      <c r="SDW2" s="1870"/>
      <c r="SDX2" s="1870"/>
      <c r="SDY2" s="1870"/>
      <c r="SDZ2" s="1870"/>
      <c r="SEA2" s="1870"/>
      <c r="SEB2" s="1870"/>
      <c r="SEC2" s="1870"/>
      <c r="SED2" s="1870"/>
      <c r="SEE2" s="1870"/>
      <c r="SEF2" s="1870"/>
      <c r="SEG2" s="1870"/>
      <c r="SEH2" s="1870"/>
      <c r="SEI2" s="1870"/>
      <c r="SEJ2" s="1870"/>
      <c r="SEK2" s="1870"/>
      <c r="SEL2" s="1870"/>
      <c r="SEM2" s="1870"/>
      <c r="SEN2" s="1870"/>
      <c r="SEO2" s="1870"/>
      <c r="SEP2" s="1870"/>
      <c r="SEQ2" s="1870"/>
      <c r="SER2" s="1870"/>
      <c r="SES2" s="1870"/>
      <c r="SET2" s="1870"/>
      <c r="SEU2" s="1870"/>
      <c r="SEV2" s="1870"/>
      <c r="SEW2" s="1870"/>
      <c r="SEX2" s="1870"/>
      <c r="SEY2" s="1870"/>
      <c r="SEZ2" s="1870"/>
      <c r="SFA2" s="1870"/>
      <c r="SFB2" s="1870"/>
      <c r="SFC2" s="1870"/>
      <c r="SFD2" s="1870"/>
      <c r="SFE2" s="1870"/>
      <c r="SFF2" s="1870"/>
      <c r="SFG2" s="1870"/>
      <c r="SFH2" s="1870"/>
      <c r="SFI2" s="1870"/>
      <c r="SFJ2" s="1870"/>
      <c r="SFK2" s="1870"/>
      <c r="SFL2" s="1870"/>
      <c r="SFM2" s="1870"/>
      <c r="SFN2" s="1870"/>
      <c r="SFO2" s="1870"/>
      <c r="SFP2" s="1870"/>
      <c r="SFQ2" s="1870"/>
      <c r="SFR2" s="1870"/>
      <c r="SFS2" s="1870"/>
      <c r="SFT2" s="1870"/>
      <c r="SFU2" s="1870"/>
      <c r="SFV2" s="1870"/>
      <c r="SFW2" s="1870"/>
      <c r="SFX2" s="1870"/>
      <c r="SFY2" s="1870"/>
      <c r="SFZ2" s="1870"/>
      <c r="SGA2" s="1870"/>
      <c r="SGB2" s="1870"/>
      <c r="SGC2" s="1870"/>
      <c r="SGD2" s="1870"/>
      <c r="SGE2" s="1870"/>
      <c r="SGF2" s="1870"/>
      <c r="SGG2" s="1870"/>
      <c r="SGH2" s="1870"/>
      <c r="SGI2" s="1870"/>
      <c r="SGJ2" s="1870"/>
      <c r="SGK2" s="1870"/>
      <c r="SGL2" s="1870"/>
      <c r="SGM2" s="1870"/>
      <c r="SGN2" s="1870"/>
      <c r="SGO2" s="1870"/>
      <c r="SGP2" s="1870"/>
      <c r="SGQ2" s="1870"/>
      <c r="SGR2" s="1870"/>
      <c r="SGS2" s="1870"/>
      <c r="SGT2" s="1870"/>
      <c r="SGU2" s="1870"/>
      <c r="SGV2" s="1870"/>
      <c r="SGW2" s="1870"/>
      <c r="SGX2" s="1870"/>
      <c r="SGY2" s="1870"/>
      <c r="SGZ2" s="1870"/>
      <c r="SHA2" s="1870"/>
      <c r="SHB2" s="1870"/>
      <c r="SHC2" s="1870"/>
      <c r="SHD2" s="1870"/>
      <c r="SHE2" s="1870"/>
      <c r="SHF2" s="1870"/>
      <c r="SHG2" s="1870"/>
      <c r="SHH2" s="1870"/>
      <c r="SHI2" s="1870"/>
      <c r="SHJ2" s="1870"/>
      <c r="SHK2" s="1870"/>
      <c r="SHL2" s="1870"/>
      <c r="SHM2" s="1870"/>
      <c r="SHN2" s="1870"/>
      <c r="SHO2" s="1870"/>
      <c r="SHP2" s="1870"/>
      <c r="SHQ2" s="1870"/>
      <c r="SHR2" s="1870"/>
      <c r="SHS2" s="1870"/>
      <c r="SHT2" s="1870"/>
      <c r="SHU2" s="1870"/>
      <c r="SHV2" s="1870"/>
      <c r="SHW2" s="1870"/>
      <c r="SHX2" s="1870"/>
      <c r="SHY2" s="1870"/>
      <c r="SHZ2" s="1870"/>
      <c r="SIA2" s="1870"/>
      <c r="SIB2" s="1870"/>
      <c r="SIC2" s="1870"/>
      <c r="SID2" s="1870"/>
      <c r="SIE2" s="1870"/>
      <c r="SIF2" s="1870"/>
      <c r="SIG2" s="1870"/>
      <c r="SIH2" s="1870"/>
      <c r="SII2" s="1870"/>
      <c r="SIJ2" s="1870"/>
      <c r="SIK2" s="1870"/>
      <c r="SIL2" s="1870"/>
      <c r="SIM2" s="1870"/>
      <c r="SIN2" s="1870"/>
      <c r="SIO2" s="1870"/>
      <c r="SIP2" s="1870"/>
      <c r="SIQ2" s="1870"/>
      <c r="SIR2" s="1870"/>
      <c r="SIS2" s="1870"/>
      <c r="SIT2" s="1870"/>
      <c r="SIU2" s="1870"/>
      <c r="SIV2" s="1870"/>
      <c r="SIW2" s="1870"/>
      <c r="SIX2" s="1870"/>
      <c r="SIY2" s="1870"/>
      <c r="SIZ2" s="1870"/>
      <c r="SJA2" s="1870"/>
      <c r="SJB2" s="1870"/>
      <c r="SJC2" s="1870"/>
      <c r="SJD2" s="1870"/>
      <c r="SJE2" s="1870"/>
      <c r="SJF2" s="1870"/>
      <c r="SJG2" s="1870"/>
      <c r="SJH2" s="1870"/>
      <c r="SJI2" s="1870"/>
      <c r="SJJ2" s="1870"/>
      <c r="SJK2" s="1870"/>
      <c r="SJL2" s="1870"/>
      <c r="SJM2" s="1870"/>
      <c r="SJN2" s="1870"/>
      <c r="SJO2" s="1870"/>
      <c r="SJP2" s="1870"/>
      <c r="SJQ2" s="1870"/>
      <c r="SJR2" s="1870"/>
      <c r="SJS2" s="1870"/>
      <c r="SJT2" s="1870"/>
      <c r="SJU2" s="1870"/>
      <c r="SJV2" s="1870"/>
      <c r="SJW2" s="1870"/>
      <c r="SJX2" s="1870"/>
      <c r="SJY2" s="1870"/>
      <c r="SJZ2" s="1870"/>
      <c r="SKA2" s="1870"/>
      <c r="SKB2" s="1870"/>
      <c r="SKC2" s="1870"/>
      <c r="SKD2" s="1870"/>
      <c r="SKE2" s="1870"/>
      <c r="SKF2" s="1870"/>
      <c r="SKG2" s="1870"/>
      <c r="SKH2" s="1870"/>
      <c r="SKI2" s="1870"/>
      <c r="SKJ2" s="1870"/>
      <c r="SKK2" s="1870"/>
      <c r="SKL2" s="1870"/>
      <c r="SKM2" s="1870"/>
      <c r="SKN2" s="1870"/>
      <c r="SKO2" s="1870"/>
      <c r="SKP2" s="1870"/>
      <c r="SKQ2" s="1870"/>
      <c r="SKR2" s="1870"/>
      <c r="SKS2" s="1870"/>
      <c r="SKT2" s="1870"/>
      <c r="SKU2" s="1870"/>
      <c r="SKV2" s="1870"/>
      <c r="SKW2" s="1870"/>
      <c r="SKX2" s="1870"/>
      <c r="SKY2" s="1870"/>
      <c r="SKZ2" s="1870"/>
      <c r="SLA2" s="1870"/>
      <c r="SLB2" s="1870"/>
      <c r="SLC2" s="1870"/>
      <c r="SLD2" s="1870"/>
      <c r="SLE2" s="1870"/>
      <c r="SLF2" s="1870"/>
      <c r="SLG2" s="1870"/>
      <c r="SLH2" s="1870"/>
      <c r="SLI2" s="1870"/>
      <c r="SLJ2" s="1870"/>
      <c r="SLK2" s="1870"/>
      <c r="SLL2" s="1870"/>
      <c r="SLM2" s="1870"/>
      <c r="SLN2" s="1870"/>
      <c r="SLO2" s="1870"/>
      <c r="SLP2" s="1870"/>
      <c r="SLQ2" s="1870"/>
      <c r="SLR2" s="1870"/>
      <c r="SLS2" s="1870"/>
      <c r="SLT2" s="1870"/>
      <c r="SLU2" s="1870"/>
      <c r="SLV2" s="1870"/>
      <c r="SLW2" s="1870"/>
      <c r="SLX2" s="1870"/>
      <c r="SLY2" s="1870"/>
      <c r="SLZ2" s="1870"/>
      <c r="SMA2" s="1870"/>
      <c r="SMB2" s="1870"/>
      <c r="SMC2" s="1870"/>
      <c r="SMD2" s="1870"/>
      <c r="SME2" s="1870"/>
      <c r="SMF2" s="1870"/>
      <c r="SMG2" s="1870"/>
      <c r="SMH2" s="1870"/>
      <c r="SMI2" s="1870"/>
      <c r="SMJ2" s="1870"/>
      <c r="SMK2" s="1870"/>
      <c r="SML2" s="1870"/>
      <c r="SMM2" s="1870"/>
      <c r="SMN2" s="1870"/>
      <c r="SMO2" s="1870"/>
      <c r="SMP2" s="1870"/>
      <c r="SMQ2" s="1870"/>
      <c r="SMR2" s="1870"/>
      <c r="SMS2" s="1870"/>
      <c r="SMT2" s="1870"/>
      <c r="SMU2" s="1870"/>
      <c r="SMV2" s="1870"/>
      <c r="SMW2" s="1870"/>
      <c r="SMX2" s="1870"/>
      <c r="SMY2" s="1870"/>
      <c r="SMZ2" s="1870"/>
      <c r="SNA2" s="1870"/>
      <c r="SNB2" s="1870"/>
      <c r="SNC2" s="1870"/>
      <c r="SND2" s="1870"/>
      <c r="SNE2" s="1870"/>
      <c r="SNF2" s="1870"/>
      <c r="SNG2" s="1870"/>
      <c r="SNH2" s="1870"/>
      <c r="SNI2" s="1870"/>
      <c r="SNJ2" s="1870"/>
      <c r="SNK2" s="1870"/>
      <c r="SNL2" s="1870"/>
      <c r="SNM2" s="1870"/>
      <c r="SNN2" s="1870"/>
      <c r="SNO2" s="1870"/>
      <c r="SNP2" s="1870"/>
      <c r="SNQ2" s="1870"/>
      <c r="SNR2" s="1870"/>
      <c r="SNS2" s="1870"/>
      <c r="SNT2" s="1870"/>
      <c r="SNU2" s="1870"/>
      <c r="SNV2" s="1870"/>
      <c r="SNW2" s="1870"/>
      <c r="SNX2" s="1870"/>
      <c r="SNY2" s="1870"/>
      <c r="SNZ2" s="1870"/>
      <c r="SOA2" s="1870"/>
      <c r="SOB2" s="1870"/>
      <c r="SOC2" s="1870"/>
      <c r="SOD2" s="1870"/>
      <c r="SOE2" s="1870"/>
      <c r="SOF2" s="1870"/>
      <c r="SOG2" s="1870"/>
      <c r="SOH2" s="1870"/>
      <c r="SOI2" s="1870"/>
      <c r="SOJ2" s="1870"/>
      <c r="SOK2" s="1870"/>
      <c r="SOL2" s="1870"/>
      <c r="SOM2" s="1870"/>
      <c r="SON2" s="1870"/>
      <c r="SOO2" s="1870"/>
      <c r="SOP2" s="1870"/>
      <c r="SOQ2" s="1870"/>
      <c r="SOR2" s="1870"/>
      <c r="SOS2" s="1870"/>
      <c r="SOT2" s="1870"/>
      <c r="SOU2" s="1870"/>
      <c r="SOV2" s="1870"/>
      <c r="SOW2" s="1870"/>
      <c r="SOX2" s="1870"/>
      <c r="SOY2" s="1870"/>
      <c r="SOZ2" s="1870"/>
      <c r="SPA2" s="1870"/>
      <c r="SPB2" s="1870"/>
      <c r="SPC2" s="1870"/>
      <c r="SPD2" s="1870"/>
      <c r="SPE2" s="1870"/>
      <c r="SPF2" s="1870"/>
      <c r="SPG2" s="1870"/>
      <c r="SPH2" s="1870"/>
      <c r="SPI2" s="1870"/>
      <c r="SPJ2" s="1870"/>
      <c r="SPK2" s="1870"/>
      <c r="SPL2" s="1870"/>
      <c r="SPM2" s="1870"/>
      <c r="SPN2" s="1870"/>
      <c r="SPO2" s="1870"/>
      <c r="SPP2" s="1870"/>
      <c r="SPQ2" s="1870"/>
      <c r="SPR2" s="1870"/>
      <c r="SPS2" s="1870"/>
      <c r="SPT2" s="1870"/>
      <c r="SPU2" s="1870"/>
      <c r="SPV2" s="1870"/>
      <c r="SPW2" s="1870"/>
      <c r="SPX2" s="1870"/>
      <c r="SPY2" s="1870"/>
      <c r="SPZ2" s="1870"/>
      <c r="SQA2" s="1870"/>
      <c r="SQB2" s="1870"/>
      <c r="SQC2" s="1870"/>
      <c r="SQD2" s="1870"/>
      <c r="SQE2" s="1870"/>
      <c r="SQF2" s="1870"/>
      <c r="SQG2" s="1870"/>
      <c r="SQH2" s="1870"/>
      <c r="SQI2" s="1870"/>
      <c r="SQJ2" s="1870"/>
      <c r="SQK2" s="1870"/>
      <c r="SQL2" s="1870"/>
      <c r="SQM2" s="1870"/>
      <c r="SQN2" s="1870"/>
      <c r="SQO2" s="1870"/>
      <c r="SQP2" s="1870"/>
      <c r="SQQ2" s="1870"/>
      <c r="SQR2" s="1870"/>
      <c r="SQS2" s="1870"/>
      <c r="SQT2" s="1870"/>
      <c r="SQU2" s="1870"/>
      <c r="SQV2" s="1870"/>
      <c r="SQW2" s="1870"/>
      <c r="SQX2" s="1870"/>
      <c r="SQY2" s="1870"/>
      <c r="SQZ2" s="1870"/>
      <c r="SRA2" s="1870"/>
      <c r="SRB2" s="1870"/>
      <c r="SRC2" s="1870"/>
      <c r="SRD2" s="1870"/>
      <c r="SRE2" s="1870"/>
      <c r="SRF2" s="1870"/>
      <c r="SRG2" s="1870"/>
      <c r="SRH2" s="1870"/>
      <c r="SRI2" s="1870"/>
      <c r="SRJ2" s="1870"/>
      <c r="SRK2" s="1870"/>
      <c r="SRL2" s="1870"/>
      <c r="SRM2" s="1870"/>
      <c r="SRN2" s="1870"/>
      <c r="SRO2" s="1870"/>
      <c r="SRP2" s="1870"/>
      <c r="SRQ2" s="1870"/>
      <c r="SRR2" s="1870"/>
      <c r="SRS2" s="1870"/>
      <c r="SRT2" s="1870"/>
      <c r="SRU2" s="1870"/>
      <c r="SRV2" s="1870"/>
      <c r="SRW2" s="1870"/>
      <c r="SRX2" s="1870"/>
      <c r="SRY2" s="1870"/>
      <c r="SRZ2" s="1870"/>
      <c r="SSA2" s="1870"/>
      <c r="SSB2" s="1870"/>
      <c r="SSC2" s="1870"/>
      <c r="SSD2" s="1870"/>
      <c r="SSE2" s="1870"/>
      <c r="SSF2" s="1870"/>
      <c r="SSG2" s="1870"/>
      <c r="SSH2" s="1870"/>
      <c r="SSI2" s="1870"/>
      <c r="SSJ2" s="1870"/>
      <c r="SSK2" s="1870"/>
      <c r="SSL2" s="1870"/>
      <c r="SSM2" s="1870"/>
      <c r="SSN2" s="1870"/>
      <c r="SSO2" s="1870"/>
      <c r="SSP2" s="1870"/>
      <c r="SSQ2" s="1870"/>
      <c r="SSR2" s="1870"/>
      <c r="SSS2" s="1870"/>
      <c r="SST2" s="1870"/>
      <c r="SSU2" s="1870"/>
      <c r="SSV2" s="1870"/>
      <c r="SSW2" s="1870"/>
      <c r="SSX2" s="1870"/>
      <c r="SSY2" s="1870"/>
      <c r="SSZ2" s="1870"/>
      <c r="STA2" s="1870"/>
      <c r="STB2" s="1870"/>
      <c r="STC2" s="1870"/>
      <c r="STD2" s="1870"/>
      <c r="STE2" s="1870"/>
      <c r="STF2" s="1870"/>
      <c r="STG2" s="1870"/>
      <c r="STH2" s="1870"/>
      <c r="STI2" s="1870"/>
      <c r="STJ2" s="1870"/>
      <c r="STK2" s="1870"/>
      <c r="STL2" s="1870"/>
      <c r="STM2" s="1870"/>
      <c r="STN2" s="1870"/>
      <c r="STO2" s="1870"/>
      <c r="STP2" s="1870"/>
      <c r="STQ2" s="1870"/>
      <c r="STR2" s="1870"/>
      <c r="STS2" s="1870"/>
      <c r="STT2" s="1870"/>
      <c r="STU2" s="1870"/>
      <c r="STV2" s="1870"/>
      <c r="STW2" s="1870"/>
      <c r="STX2" s="1870"/>
      <c r="STY2" s="1870"/>
      <c r="STZ2" s="1870"/>
      <c r="SUA2" s="1870"/>
      <c r="SUB2" s="1870"/>
      <c r="SUC2" s="1870"/>
      <c r="SUD2" s="1870"/>
      <c r="SUE2" s="1870"/>
      <c r="SUF2" s="1870"/>
      <c r="SUG2" s="1870"/>
      <c r="SUH2" s="1870"/>
      <c r="SUI2" s="1870"/>
      <c r="SUJ2" s="1870"/>
      <c r="SUK2" s="1870"/>
      <c r="SUL2" s="1870"/>
      <c r="SUM2" s="1870"/>
      <c r="SUN2" s="1870"/>
      <c r="SUO2" s="1870"/>
      <c r="SUP2" s="1870"/>
      <c r="SUQ2" s="1870"/>
      <c r="SUR2" s="1870"/>
      <c r="SUS2" s="1870"/>
      <c r="SUT2" s="1870"/>
      <c r="SUU2" s="1870"/>
      <c r="SUV2" s="1870"/>
      <c r="SUW2" s="1870"/>
      <c r="SUX2" s="1870"/>
      <c r="SUY2" s="1870"/>
      <c r="SUZ2" s="1870"/>
      <c r="SVA2" s="1870"/>
      <c r="SVB2" s="1870"/>
      <c r="SVC2" s="1870"/>
      <c r="SVD2" s="1870"/>
      <c r="SVE2" s="1870"/>
      <c r="SVF2" s="1870"/>
      <c r="SVG2" s="1870"/>
      <c r="SVH2" s="1870"/>
      <c r="SVI2" s="1870"/>
      <c r="SVJ2" s="1870"/>
      <c r="SVK2" s="1870"/>
      <c r="SVL2" s="1870"/>
      <c r="SVM2" s="1870"/>
      <c r="SVN2" s="1870"/>
      <c r="SVO2" s="1870"/>
      <c r="SVP2" s="1870"/>
      <c r="SVQ2" s="1870"/>
      <c r="SVR2" s="1870"/>
      <c r="SVS2" s="1870"/>
      <c r="SVT2" s="1870"/>
      <c r="SVU2" s="1870"/>
      <c r="SVV2" s="1870"/>
      <c r="SVW2" s="1870"/>
      <c r="SVX2" s="1870"/>
      <c r="SVY2" s="1870"/>
      <c r="SVZ2" s="1870"/>
      <c r="SWA2" s="1870"/>
      <c r="SWB2" s="1870"/>
      <c r="SWC2" s="1870"/>
      <c r="SWD2" s="1870"/>
      <c r="SWE2" s="1870"/>
      <c r="SWF2" s="1870"/>
      <c r="SWG2" s="1870"/>
      <c r="SWH2" s="1870"/>
      <c r="SWI2" s="1870"/>
      <c r="SWJ2" s="1870"/>
      <c r="SWK2" s="1870"/>
      <c r="SWL2" s="1870"/>
      <c r="SWM2" s="1870"/>
      <c r="SWN2" s="1870"/>
      <c r="SWO2" s="1870"/>
      <c r="SWP2" s="1870"/>
      <c r="SWQ2" s="1870"/>
      <c r="SWR2" s="1870"/>
      <c r="SWS2" s="1870"/>
      <c r="SWT2" s="1870"/>
      <c r="SWU2" s="1870"/>
      <c r="SWV2" s="1870"/>
      <c r="SWW2" s="1870"/>
      <c r="SWX2" s="1870"/>
      <c r="SWY2" s="1870"/>
      <c r="SWZ2" s="1870"/>
      <c r="SXA2" s="1870"/>
      <c r="SXB2" s="1870"/>
      <c r="SXC2" s="1870"/>
      <c r="SXD2" s="1870"/>
      <c r="SXE2" s="1870"/>
      <c r="SXF2" s="1870"/>
      <c r="SXG2" s="1870"/>
      <c r="SXH2" s="1870"/>
      <c r="SXI2" s="1870"/>
      <c r="SXJ2" s="1870"/>
      <c r="SXK2" s="1870"/>
      <c r="SXL2" s="1870"/>
      <c r="SXM2" s="1870"/>
      <c r="SXN2" s="1870"/>
      <c r="SXO2" s="1870"/>
      <c r="SXP2" s="1870"/>
      <c r="SXQ2" s="1870"/>
      <c r="SXR2" s="1870"/>
      <c r="SXS2" s="1870"/>
      <c r="SXT2" s="1870"/>
      <c r="SXU2" s="1870"/>
      <c r="SXV2" s="1870"/>
      <c r="SXW2" s="1870"/>
      <c r="SXX2" s="1870"/>
      <c r="SXY2" s="1870"/>
      <c r="SXZ2" s="1870"/>
      <c r="SYA2" s="1870"/>
      <c r="SYB2" s="1870"/>
      <c r="SYC2" s="1870"/>
      <c r="SYD2" s="1870"/>
      <c r="SYE2" s="1870"/>
      <c r="SYF2" s="1870"/>
      <c r="SYG2" s="1870"/>
      <c r="SYH2" s="1870"/>
      <c r="SYI2" s="1870"/>
      <c r="SYJ2" s="1870"/>
      <c r="SYK2" s="1870"/>
      <c r="SYL2" s="1870"/>
      <c r="SYM2" s="1870"/>
      <c r="SYN2" s="1870"/>
      <c r="SYO2" s="1870"/>
      <c r="SYP2" s="1870"/>
      <c r="SYQ2" s="1870"/>
      <c r="SYR2" s="1870"/>
      <c r="SYS2" s="1870"/>
      <c r="SYT2" s="1870"/>
      <c r="SYU2" s="1870"/>
      <c r="SYV2" s="1870"/>
      <c r="SYW2" s="1870"/>
      <c r="SYX2" s="1870"/>
      <c r="SYY2" s="1870"/>
      <c r="SYZ2" s="1870"/>
      <c r="SZA2" s="1870"/>
      <c r="SZB2" s="1870"/>
      <c r="SZC2" s="1870"/>
      <c r="SZD2" s="1870"/>
      <c r="SZE2" s="1870"/>
      <c r="SZF2" s="1870"/>
      <c r="SZG2" s="1870"/>
      <c r="SZH2" s="1870"/>
      <c r="SZI2" s="1870"/>
      <c r="SZJ2" s="1870"/>
      <c r="SZK2" s="1870"/>
      <c r="SZL2" s="1870"/>
      <c r="SZM2" s="1870"/>
      <c r="SZN2" s="1870"/>
      <c r="SZO2" s="1870"/>
      <c r="SZP2" s="1870"/>
      <c r="SZQ2" s="1870"/>
      <c r="SZR2" s="1870"/>
      <c r="SZS2" s="1870"/>
      <c r="SZT2" s="1870"/>
      <c r="SZU2" s="1870"/>
      <c r="SZV2" s="1870"/>
      <c r="SZW2" s="1870"/>
      <c r="SZX2" s="1870"/>
      <c r="SZY2" s="1870"/>
      <c r="SZZ2" s="1870"/>
      <c r="TAA2" s="1870"/>
      <c r="TAB2" s="1870"/>
      <c r="TAC2" s="1870"/>
      <c r="TAD2" s="1870"/>
      <c r="TAE2" s="1870"/>
      <c r="TAF2" s="1870"/>
      <c r="TAG2" s="1870"/>
      <c r="TAH2" s="1870"/>
      <c r="TAI2" s="1870"/>
      <c r="TAJ2" s="1870"/>
      <c r="TAK2" s="1870"/>
      <c r="TAL2" s="1870"/>
      <c r="TAM2" s="1870"/>
      <c r="TAN2" s="1870"/>
      <c r="TAO2" s="1870"/>
      <c r="TAP2" s="1870"/>
      <c r="TAQ2" s="1870"/>
      <c r="TAR2" s="1870"/>
      <c r="TAS2" s="1870"/>
      <c r="TAT2" s="1870"/>
      <c r="TAU2" s="1870"/>
      <c r="TAV2" s="1870"/>
      <c r="TAW2" s="1870"/>
      <c r="TAX2" s="1870"/>
      <c r="TAY2" s="1870"/>
      <c r="TAZ2" s="1870"/>
      <c r="TBA2" s="1870"/>
      <c r="TBB2" s="1870"/>
      <c r="TBC2" s="1870"/>
      <c r="TBD2" s="1870"/>
      <c r="TBE2" s="1870"/>
      <c r="TBF2" s="1870"/>
      <c r="TBG2" s="1870"/>
      <c r="TBH2" s="1870"/>
      <c r="TBI2" s="1870"/>
      <c r="TBJ2" s="1870"/>
      <c r="TBK2" s="1870"/>
      <c r="TBL2" s="1870"/>
      <c r="TBM2" s="1870"/>
      <c r="TBN2" s="1870"/>
      <c r="TBO2" s="1870"/>
      <c r="TBP2" s="1870"/>
      <c r="TBQ2" s="1870"/>
      <c r="TBR2" s="1870"/>
      <c r="TBS2" s="1870"/>
      <c r="TBT2" s="1870"/>
      <c r="TBU2" s="1870"/>
      <c r="TBV2" s="1870"/>
      <c r="TBW2" s="1870"/>
      <c r="TBX2" s="1870"/>
      <c r="TBY2" s="1870"/>
      <c r="TBZ2" s="1870"/>
      <c r="TCA2" s="1870"/>
      <c r="TCB2" s="1870"/>
      <c r="TCC2" s="1870"/>
      <c r="TCD2" s="1870"/>
      <c r="TCE2" s="1870"/>
      <c r="TCF2" s="1870"/>
      <c r="TCG2" s="1870"/>
      <c r="TCH2" s="1870"/>
      <c r="TCI2" s="1870"/>
      <c r="TCJ2" s="1870"/>
      <c r="TCK2" s="1870"/>
      <c r="TCL2" s="1870"/>
      <c r="TCM2" s="1870"/>
      <c r="TCN2" s="1870"/>
      <c r="TCO2" s="1870"/>
      <c r="TCP2" s="1870"/>
      <c r="TCQ2" s="1870"/>
      <c r="TCR2" s="1870"/>
      <c r="TCS2" s="1870"/>
      <c r="TCT2" s="1870"/>
      <c r="TCU2" s="1870"/>
      <c r="TCV2" s="1870"/>
      <c r="TCW2" s="1870"/>
      <c r="TCX2" s="1870"/>
      <c r="TCY2" s="1870"/>
      <c r="TCZ2" s="1870"/>
      <c r="TDA2" s="1870"/>
      <c r="TDB2" s="1870"/>
      <c r="TDC2" s="1870"/>
      <c r="TDD2" s="1870"/>
      <c r="TDE2" s="1870"/>
      <c r="TDF2" s="1870"/>
      <c r="TDG2" s="1870"/>
      <c r="TDH2" s="1870"/>
      <c r="TDI2" s="1870"/>
      <c r="TDJ2" s="1870"/>
      <c r="TDK2" s="1870"/>
      <c r="TDL2" s="1870"/>
      <c r="TDM2" s="1870"/>
      <c r="TDN2" s="1870"/>
      <c r="TDO2" s="1870"/>
      <c r="TDP2" s="1870"/>
      <c r="TDQ2" s="1870"/>
      <c r="TDR2" s="1870"/>
      <c r="TDS2" s="1870"/>
      <c r="TDT2" s="1870"/>
      <c r="TDU2" s="1870"/>
      <c r="TDV2" s="1870"/>
      <c r="TDW2" s="1870"/>
      <c r="TDX2" s="1870"/>
      <c r="TDY2" s="1870"/>
      <c r="TDZ2" s="1870"/>
      <c r="TEA2" s="1870"/>
      <c r="TEB2" s="1870"/>
      <c r="TEC2" s="1870"/>
      <c r="TED2" s="1870"/>
      <c r="TEE2" s="1870"/>
      <c r="TEF2" s="1870"/>
      <c r="TEG2" s="1870"/>
      <c r="TEH2" s="1870"/>
      <c r="TEI2" s="1870"/>
      <c r="TEJ2" s="1870"/>
      <c r="TEK2" s="1870"/>
      <c r="TEL2" s="1870"/>
      <c r="TEM2" s="1870"/>
      <c r="TEN2" s="1870"/>
      <c r="TEO2" s="1870"/>
      <c r="TEP2" s="1870"/>
      <c r="TEQ2" s="1870"/>
      <c r="TER2" s="1870"/>
      <c r="TES2" s="1870"/>
      <c r="TET2" s="1870"/>
      <c r="TEU2" s="1870"/>
      <c r="TEV2" s="1870"/>
      <c r="TEW2" s="1870"/>
      <c r="TEX2" s="1870"/>
      <c r="TEY2" s="1870"/>
      <c r="TEZ2" s="1870"/>
      <c r="TFA2" s="1870"/>
      <c r="TFB2" s="1870"/>
      <c r="TFC2" s="1870"/>
      <c r="TFD2" s="1870"/>
      <c r="TFE2" s="1870"/>
      <c r="TFF2" s="1870"/>
      <c r="TFG2" s="1870"/>
      <c r="TFH2" s="1870"/>
      <c r="TFI2" s="1870"/>
      <c r="TFJ2" s="1870"/>
      <c r="TFK2" s="1870"/>
      <c r="TFL2" s="1870"/>
      <c r="TFM2" s="1870"/>
      <c r="TFN2" s="1870"/>
      <c r="TFO2" s="1870"/>
      <c r="TFP2" s="1870"/>
      <c r="TFQ2" s="1870"/>
      <c r="TFR2" s="1870"/>
      <c r="TFS2" s="1870"/>
      <c r="TFT2" s="1870"/>
      <c r="TFU2" s="1870"/>
      <c r="TFV2" s="1870"/>
      <c r="TFW2" s="1870"/>
      <c r="TFX2" s="1870"/>
      <c r="TFY2" s="1870"/>
      <c r="TFZ2" s="1870"/>
      <c r="TGA2" s="1870"/>
      <c r="TGB2" s="1870"/>
      <c r="TGC2" s="1870"/>
      <c r="TGD2" s="1870"/>
      <c r="TGE2" s="1870"/>
      <c r="TGF2" s="1870"/>
      <c r="TGG2" s="1870"/>
      <c r="TGH2" s="1870"/>
      <c r="TGI2" s="1870"/>
      <c r="TGJ2" s="1870"/>
      <c r="TGK2" s="1870"/>
      <c r="TGL2" s="1870"/>
      <c r="TGM2" s="1870"/>
      <c r="TGN2" s="1870"/>
      <c r="TGO2" s="1870"/>
      <c r="TGP2" s="1870"/>
      <c r="TGQ2" s="1870"/>
      <c r="TGR2" s="1870"/>
      <c r="TGS2" s="1870"/>
      <c r="TGT2" s="1870"/>
      <c r="TGU2" s="1870"/>
      <c r="TGV2" s="1870"/>
      <c r="TGW2" s="1870"/>
      <c r="TGX2" s="1870"/>
      <c r="TGY2" s="1870"/>
      <c r="TGZ2" s="1870"/>
      <c r="THA2" s="1870"/>
      <c r="THB2" s="1870"/>
      <c r="THC2" s="1870"/>
      <c r="THD2" s="1870"/>
      <c r="THE2" s="1870"/>
      <c r="THF2" s="1870"/>
      <c r="THG2" s="1870"/>
      <c r="THH2" s="1870"/>
      <c r="THI2" s="1870"/>
      <c r="THJ2" s="1870"/>
      <c r="THK2" s="1870"/>
      <c r="THL2" s="1870"/>
      <c r="THM2" s="1870"/>
      <c r="THN2" s="1870"/>
      <c r="THO2" s="1870"/>
      <c r="THP2" s="1870"/>
      <c r="THQ2" s="1870"/>
      <c r="THR2" s="1870"/>
      <c r="THS2" s="1870"/>
      <c r="THT2" s="1870"/>
      <c r="THU2" s="1870"/>
      <c r="THV2" s="1870"/>
      <c r="THW2" s="1870"/>
      <c r="THX2" s="1870"/>
      <c r="THY2" s="1870"/>
      <c r="THZ2" s="1870"/>
      <c r="TIA2" s="1870"/>
      <c r="TIB2" s="1870"/>
      <c r="TIC2" s="1870"/>
      <c r="TID2" s="1870"/>
      <c r="TIE2" s="1870"/>
      <c r="TIF2" s="1870"/>
      <c r="TIG2" s="1870"/>
      <c r="TIH2" s="1870"/>
      <c r="TII2" s="1870"/>
      <c r="TIJ2" s="1870"/>
      <c r="TIK2" s="1870"/>
      <c r="TIL2" s="1870"/>
      <c r="TIM2" s="1870"/>
      <c r="TIN2" s="1870"/>
      <c r="TIO2" s="1870"/>
      <c r="TIP2" s="1870"/>
      <c r="TIQ2" s="1870"/>
      <c r="TIR2" s="1870"/>
      <c r="TIS2" s="1870"/>
      <c r="TIT2" s="1870"/>
      <c r="TIU2" s="1870"/>
      <c r="TIV2" s="1870"/>
      <c r="TIW2" s="1870"/>
      <c r="TIX2" s="1870"/>
      <c r="TIY2" s="1870"/>
      <c r="TIZ2" s="1870"/>
      <c r="TJA2" s="1870"/>
      <c r="TJB2" s="1870"/>
      <c r="TJC2" s="1870"/>
      <c r="TJD2" s="1870"/>
      <c r="TJE2" s="1870"/>
      <c r="TJF2" s="1870"/>
      <c r="TJG2" s="1870"/>
      <c r="TJH2" s="1870"/>
      <c r="TJI2" s="1870"/>
      <c r="TJJ2" s="1870"/>
      <c r="TJK2" s="1870"/>
      <c r="TJL2" s="1870"/>
      <c r="TJM2" s="1870"/>
      <c r="TJN2" s="1870"/>
      <c r="TJO2" s="1870"/>
      <c r="TJP2" s="1870"/>
      <c r="TJQ2" s="1870"/>
      <c r="TJR2" s="1870"/>
      <c r="TJS2" s="1870"/>
      <c r="TJT2" s="1870"/>
      <c r="TJU2" s="1870"/>
      <c r="TJV2" s="1870"/>
      <c r="TJW2" s="1870"/>
      <c r="TJX2" s="1870"/>
      <c r="TJY2" s="1870"/>
      <c r="TJZ2" s="1870"/>
      <c r="TKA2" s="1870"/>
      <c r="TKB2" s="1870"/>
      <c r="TKC2" s="1870"/>
      <c r="TKD2" s="1870"/>
      <c r="TKE2" s="1870"/>
      <c r="TKF2" s="1870"/>
      <c r="TKG2" s="1870"/>
      <c r="TKH2" s="1870"/>
      <c r="TKI2" s="1870"/>
      <c r="TKJ2" s="1870"/>
      <c r="TKK2" s="1870"/>
      <c r="TKL2" s="1870"/>
      <c r="TKM2" s="1870"/>
      <c r="TKN2" s="1870"/>
      <c r="TKO2" s="1870"/>
      <c r="TKP2" s="1870"/>
      <c r="TKQ2" s="1870"/>
      <c r="TKR2" s="1870"/>
      <c r="TKS2" s="1870"/>
      <c r="TKT2" s="1870"/>
      <c r="TKU2" s="1870"/>
      <c r="TKV2" s="1870"/>
      <c r="TKW2" s="1870"/>
      <c r="TKX2" s="1870"/>
      <c r="TKY2" s="1870"/>
      <c r="TKZ2" s="1870"/>
      <c r="TLA2" s="1870"/>
      <c r="TLB2" s="1870"/>
      <c r="TLC2" s="1870"/>
      <c r="TLD2" s="1870"/>
      <c r="TLE2" s="1870"/>
      <c r="TLF2" s="1870"/>
      <c r="TLG2" s="1870"/>
      <c r="TLH2" s="1870"/>
      <c r="TLI2" s="1870"/>
      <c r="TLJ2" s="1870"/>
      <c r="TLK2" s="1870"/>
      <c r="TLL2" s="1870"/>
      <c r="TLM2" s="1870"/>
      <c r="TLN2" s="1870"/>
      <c r="TLO2" s="1870"/>
      <c r="TLP2" s="1870"/>
      <c r="TLQ2" s="1870"/>
      <c r="TLR2" s="1870"/>
      <c r="TLS2" s="1870"/>
      <c r="TLT2" s="1870"/>
      <c r="TLU2" s="1870"/>
      <c r="TLV2" s="1870"/>
      <c r="TLW2" s="1870"/>
      <c r="TLX2" s="1870"/>
      <c r="TLY2" s="1870"/>
      <c r="TLZ2" s="1870"/>
      <c r="TMA2" s="1870"/>
      <c r="TMB2" s="1870"/>
      <c r="TMC2" s="1870"/>
      <c r="TMD2" s="1870"/>
      <c r="TME2" s="1870"/>
      <c r="TMF2" s="1870"/>
      <c r="TMG2" s="1870"/>
      <c r="TMH2" s="1870"/>
      <c r="TMI2" s="1870"/>
      <c r="TMJ2" s="1870"/>
      <c r="TMK2" s="1870"/>
      <c r="TML2" s="1870"/>
      <c r="TMM2" s="1870"/>
      <c r="TMN2" s="1870"/>
      <c r="TMO2" s="1870"/>
      <c r="TMP2" s="1870"/>
      <c r="TMQ2" s="1870"/>
      <c r="TMR2" s="1870"/>
      <c r="TMS2" s="1870"/>
      <c r="TMT2" s="1870"/>
      <c r="TMU2" s="1870"/>
      <c r="TMV2" s="1870"/>
      <c r="TMW2" s="1870"/>
      <c r="TMX2" s="1870"/>
      <c r="TMY2" s="1870"/>
      <c r="TMZ2" s="1870"/>
      <c r="TNA2" s="1870"/>
      <c r="TNB2" s="1870"/>
      <c r="TNC2" s="1870"/>
      <c r="TND2" s="1870"/>
      <c r="TNE2" s="1870"/>
      <c r="TNF2" s="1870"/>
      <c r="TNG2" s="1870"/>
      <c r="TNH2" s="1870"/>
      <c r="TNI2" s="1870"/>
      <c r="TNJ2" s="1870"/>
      <c r="TNK2" s="1870"/>
      <c r="TNL2" s="1870"/>
      <c r="TNM2" s="1870"/>
      <c r="TNN2" s="1870"/>
      <c r="TNO2" s="1870"/>
      <c r="TNP2" s="1870"/>
      <c r="TNQ2" s="1870"/>
      <c r="TNR2" s="1870"/>
      <c r="TNS2" s="1870"/>
      <c r="TNT2" s="1870"/>
      <c r="TNU2" s="1870"/>
      <c r="TNV2" s="1870"/>
      <c r="TNW2" s="1870"/>
      <c r="TNX2" s="1870"/>
      <c r="TNY2" s="1870"/>
      <c r="TNZ2" s="1870"/>
      <c r="TOA2" s="1870"/>
      <c r="TOB2" s="1870"/>
      <c r="TOC2" s="1870"/>
      <c r="TOD2" s="1870"/>
      <c r="TOE2" s="1870"/>
      <c r="TOF2" s="1870"/>
      <c r="TOG2" s="1870"/>
      <c r="TOH2" s="1870"/>
      <c r="TOI2" s="1870"/>
      <c r="TOJ2" s="1870"/>
      <c r="TOK2" s="1870"/>
      <c r="TOL2" s="1870"/>
      <c r="TOM2" s="1870"/>
      <c r="TON2" s="1870"/>
      <c r="TOO2" s="1870"/>
      <c r="TOP2" s="1870"/>
      <c r="TOQ2" s="1870"/>
      <c r="TOR2" s="1870"/>
      <c r="TOS2" s="1870"/>
      <c r="TOT2" s="1870"/>
      <c r="TOU2" s="1870"/>
      <c r="TOV2" s="1870"/>
      <c r="TOW2" s="1870"/>
      <c r="TOX2" s="1870"/>
      <c r="TOY2" s="1870"/>
      <c r="TOZ2" s="1870"/>
      <c r="TPA2" s="1870"/>
      <c r="TPB2" s="1870"/>
      <c r="TPC2" s="1870"/>
      <c r="TPD2" s="1870"/>
      <c r="TPE2" s="1870"/>
      <c r="TPF2" s="1870"/>
      <c r="TPG2" s="1870"/>
      <c r="TPH2" s="1870"/>
      <c r="TPI2" s="1870"/>
      <c r="TPJ2" s="1870"/>
      <c r="TPK2" s="1870"/>
      <c r="TPL2" s="1870"/>
      <c r="TPM2" s="1870"/>
      <c r="TPN2" s="1870"/>
      <c r="TPO2" s="1870"/>
      <c r="TPP2" s="1870"/>
      <c r="TPQ2" s="1870"/>
      <c r="TPR2" s="1870"/>
      <c r="TPS2" s="1870"/>
      <c r="TPT2" s="1870"/>
      <c r="TPU2" s="1870"/>
      <c r="TPV2" s="1870"/>
      <c r="TPW2" s="1870"/>
      <c r="TPX2" s="1870"/>
      <c r="TPY2" s="1870"/>
      <c r="TPZ2" s="1870"/>
      <c r="TQA2" s="1870"/>
      <c r="TQB2" s="1870"/>
      <c r="TQC2" s="1870"/>
      <c r="TQD2" s="1870"/>
      <c r="TQE2" s="1870"/>
      <c r="TQF2" s="1870"/>
      <c r="TQG2" s="1870"/>
      <c r="TQH2" s="1870"/>
      <c r="TQI2" s="1870"/>
      <c r="TQJ2" s="1870"/>
      <c r="TQK2" s="1870"/>
      <c r="TQL2" s="1870"/>
      <c r="TQM2" s="1870"/>
      <c r="TQN2" s="1870"/>
      <c r="TQO2" s="1870"/>
      <c r="TQP2" s="1870"/>
      <c r="TQQ2" s="1870"/>
      <c r="TQR2" s="1870"/>
      <c r="TQS2" s="1870"/>
      <c r="TQT2" s="1870"/>
      <c r="TQU2" s="1870"/>
      <c r="TQV2" s="1870"/>
      <c r="TQW2" s="1870"/>
      <c r="TQX2" s="1870"/>
      <c r="TQY2" s="1870"/>
      <c r="TQZ2" s="1870"/>
      <c r="TRA2" s="1870"/>
      <c r="TRB2" s="1870"/>
      <c r="TRC2" s="1870"/>
      <c r="TRD2" s="1870"/>
      <c r="TRE2" s="1870"/>
      <c r="TRF2" s="1870"/>
      <c r="TRG2" s="1870"/>
      <c r="TRH2" s="1870"/>
      <c r="TRI2" s="1870"/>
      <c r="TRJ2" s="1870"/>
      <c r="TRK2" s="1870"/>
      <c r="TRL2" s="1870"/>
      <c r="TRM2" s="1870"/>
      <c r="TRN2" s="1870"/>
      <c r="TRO2" s="1870"/>
      <c r="TRP2" s="1870"/>
      <c r="TRQ2" s="1870"/>
      <c r="TRR2" s="1870"/>
      <c r="TRS2" s="1870"/>
      <c r="TRT2" s="1870"/>
      <c r="TRU2" s="1870"/>
      <c r="TRV2" s="1870"/>
      <c r="TRW2" s="1870"/>
      <c r="TRX2" s="1870"/>
      <c r="TRY2" s="1870"/>
      <c r="TRZ2" s="1870"/>
      <c r="TSA2" s="1870"/>
      <c r="TSB2" s="1870"/>
      <c r="TSC2" s="1870"/>
      <c r="TSD2" s="1870"/>
      <c r="TSE2" s="1870"/>
      <c r="TSF2" s="1870"/>
      <c r="TSG2" s="1870"/>
      <c r="TSH2" s="1870"/>
      <c r="TSI2" s="1870"/>
      <c r="TSJ2" s="1870"/>
      <c r="TSK2" s="1870"/>
      <c r="TSL2" s="1870"/>
      <c r="TSM2" s="1870"/>
      <c r="TSN2" s="1870"/>
      <c r="TSO2" s="1870"/>
      <c r="TSP2" s="1870"/>
      <c r="TSQ2" s="1870"/>
      <c r="TSR2" s="1870"/>
      <c r="TSS2" s="1870"/>
      <c r="TST2" s="1870"/>
      <c r="TSU2" s="1870"/>
      <c r="TSV2" s="1870"/>
      <c r="TSW2" s="1870"/>
      <c r="TSX2" s="1870"/>
      <c r="TSY2" s="1870"/>
      <c r="TSZ2" s="1870"/>
      <c r="TTA2" s="1870"/>
      <c r="TTB2" s="1870"/>
      <c r="TTC2" s="1870"/>
      <c r="TTD2" s="1870"/>
      <c r="TTE2" s="1870"/>
      <c r="TTF2" s="1870"/>
      <c r="TTG2" s="1870"/>
      <c r="TTH2" s="1870"/>
      <c r="TTI2" s="1870"/>
      <c r="TTJ2" s="1870"/>
      <c r="TTK2" s="1870"/>
      <c r="TTL2" s="1870"/>
      <c r="TTM2" s="1870"/>
      <c r="TTN2" s="1870"/>
      <c r="TTO2" s="1870"/>
      <c r="TTP2" s="1870"/>
      <c r="TTQ2" s="1870"/>
      <c r="TTR2" s="1870"/>
      <c r="TTS2" s="1870"/>
      <c r="TTT2" s="1870"/>
      <c r="TTU2" s="1870"/>
      <c r="TTV2" s="1870"/>
      <c r="TTW2" s="1870"/>
      <c r="TTX2" s="1870"/>
      <c r="TTY2" s="1870"/>
      <c r="TTZ2" s="1870"/>
      <c r="TUA2" s="1870"/>
      <c r="TUB2" s="1870"/>
      <c r="TUC2" s="1870"/>
      <c r="TUD2" s="1870"/>
      <c r="TUE2" s="1870"/>
      <c r="TUF2" s="1870"/>
      <c r="TUG2" s="1870"/>
      <c r="TUH2" s="1870"/>
      <c r="TUI2" s="1870"/>
      <c r="TUJ2" s="1870"/>
      <c r="TUK2" s="1870"/>
      <c r="TUL2" s="1870"/>
      <c r="TUM2" s="1870"/>
      <c r="TUN2" s="1870"/>
      <c r="TUO2" s="1870"/>
      <c r="TUP2" s="1870"/>
      <c r="TUQ2" s="1870"/>
      <c r="TUR2" s="1870"/>
      <c r="TUS2" s="1870"/>
      <c r="TUT2" s="1870"/>
      <c r="TUU2" s="1870"/>
      <c r="TUV2" s="1870"/>
      <c r="TUW2" s="1870"/>
      <c r="TUX2" s="1870"/>
      <c r="TUY2" s="1870"/>
      <c r="TUZ2" s="1870"/>
      <c r="TVA2" s="1870"/>
      <c r="TVB2" s="1870"/>
      <c r="TVC2" s="1870"/>
      <c r="TVD2" s="1870"/>
      <c r="TVE2" s="1870"/>
      <c r="TVF2" s="1870"/>
      <c r="TVG2" s="1870"/>
      <c r="TVH2" s="1870"/>
      <c r="TVI2" s="1870"/>
      <c r="TVJ2" s="1870"/>
      <c r="TVK2" s="1870"/>
      <c r="TVL2" s="1870"/>
      <c r="TVM2" s="1870"/>
      <c r="TVN2" s="1870"/>
      <c r="TVO2" s="1870"/>
      <c r="TVP2" s="1870"/>
      <c r="TVQ2" s="1870"/>
      <c r="TVR2" s="1870"/>
      <c r="TVS2" s="1870"/>
      <c r="TVT2" s="1870"/>
      <c r="TVU2" s="1870"/>
      <c r="TVV2" s="1870"/>
      <c r="TVW2" s="1870"/>
      <c r="TVX2" s="1870"/>
      <c r="TVY2" s="1870"/>
      <c r="TVZ2" s="1870"/>
      <c r="TWA2" s="1870"/>
      <c r="TWB2" s="1870"/>
      <c r="TWC2" s="1870"/>
      <c r="TWD2" s="1870"/>
      <c r="TWE2" s="1870"/>
      <c r="TWF2" s="1870"/>
      <c r="TWG2" s="1870"/>
      <c r="TWH2" s="1870"/>
      <c r="TWI2" s="1870"/>
      <c r="TWJ2" s="1870"/>
      <c r="TWK2" s="1870"/>
      <c r="TWL2" s="1870"/>
      <c r="TWM2" s="1870"/>
      <c r="TWN2" s="1870"/>
      <c r="TWO2" s="1870"/>
      <c r="TWP2" s="1870"/>
      <c r="TWQ2" s="1870"/>
      <c r="TWR2" s="1870"/>
      <c r="TWS2" s="1870"/>
      <c r="TWT2" s="1870"/>
      <c r="TWU2" s="1870"/>
      <c r="TWV2" s="1870"/>
      <c r="TWW2" s="1870"/>
      <c r="TWX2" s="1870"/>
      <c r="TWY2" s="1870"/>
      <c r="TWZ2" s="1870"/>
      <c r="TXA2" s="1870"/>
      <c r="TXB2" s="1870"/>
      <c r="TXC2" s="1870"/>
      <c r="TXD2" s="1870"/>
      <c r="TXE2" s="1870"/>
      <c r="TXF2" s="1870"/>
      <c r="TXG2" s="1870"/>
      <c r="TXH2" s="1870"/>
      <c r="TXI2" s="1870"/>
      <c r="TXJ2" s="1870"/>
      <c r="TXK2" s="1870"/>
      <c r="TXL2" s="1870"/>
      <c r="TXM2" s="1870"/>
      <c r="TXN2" s="1870"/>
      <c r="TXO2" s="1870"/>
      <c r="TXP2" s="1870"/>
      <c r="TXQ2" s="1870"/>
      <c r="TXR2" s="1870"/>
      <c r="TXS2" s="1870"/>
      <c r="TXT2" s="1870"/>
      <c r="TXU2" s="1870"/>
      <c r="TXV2" s="1870"/>
      <c r="TXW2" s="1870"/>
      <c r="TXX2" s="1870"/>
      <c r="TXY2" s="1870"/>
      <c r="TXZ2" s="1870"/>
      <c r="TYA2" s="1870"/>
      <c r="TYB2" s="1870"/>
      <c r="TYC2" s="1870"/>
      <c r="TYD2" s="1870"/>
      <c r="TYE2" s="1870"/>
      <c r="TYF2" s="1870"/>
      <c r="TYG2" s="1870"/>
      <c r="TYH2" s="1870"/>
      <c r="TYI2" s="1870"/>
      <c r="TYJ2" s="1870"/>
      <c r="TYK2" s="1870"/>
      <c r="TYL2" s="1870"/>
      <c r="TYM2" s="1870"/>
      <c r="TYN2" s="1870"/>
      <c r="TYO2" s="1870"/>
      <c r="TYP2" s="1870"/>
      <c r="TYQ2" s="1870"/>
      <c r="TYR2" s="1870"/>
      <c r="TYS2" s="1870"/>
      <c r="TYT2" s="1870"/>
      <c r="TYU2" s="1870"/>
      <c r="TYV2" s="1870"/>
      <c r="TYW2" s="1870"/>
      <c r="TYX2" s="1870"/>
      <c r="TYY2" s="1870"/>
      <c r="TYZ2" s="1870"/>
      <c r="TZA2" s="1870"/>
      <c r="TZB2" s="1870"/>
      <c r="TZC2" s="1870"/>
      <c r="TZD2" s="1870"/>
      <c r="TZE2" s="1870"/>
      <c r="TZF2" s="1870"/>
      <c r="TZG2" s="1870"/>
      <c r="TZH2" s="1870"/>
      <c r="TZI2" s="1870"/>
      <c r="TZJ2" s="1870"/>
      <c r="TZK2" s="1870"/>
      <c r="TZL2" s="1870"/>
      <c r="TZM2" s="1870"/>
      <c r="TZN2" s="1870"/>
      <c r="TZO2" s="1870"/>
      <c r="TZP2" s="1870"/>
      <c r="TZQ2" s="1870"/>
      <c r="TZR2" s="1870"/>
      <c r="TZS2" s="1870"/>
      <c r="TZT2" s="1870"/>
      <c r="TZU2" s="1870"/>
      <c r="TZV2" s="1870"/>
      <c r="TZW2" s="1870"/>
      <c r="TZX2" s="1870"/>
      <c r="TZY2" s="1870"/>
      <c r="TZZ2" s="1870"/>
      <c r="UAA2" s="1870"/>
      <c r="UAB2" s="1870"/>
      <c r="UAC2" s="1870"/>
      <c r="UAD2" s="1870"/>
      <c r="UAE2" s="1870"/>
      <c r="UAF2" s="1870"/>
      <c r="UAG2" s="1870"/>
      <c r="UAH2" s="1870"/>
      <c r="UAI2" s="1870"/>
      <c r="UAJ2" s="1870"/>
      <c r="UAK2" s="1870"/>
      <c r="UAL2" s="1870"/>
      <c r="UAM2" s="1870"/>
      <c r="UAN2" s="1870"/>
      <c r="UAO2" s="1870"/>
      <c r="UAP2" s="1870"/>
      <c r="UAQ2" s="1870"/>
      <c r="UAR2" s="1870"/>
      <c r="UAS2" s="1870"/>
      <c r="UAT2" s="1870"/>
      <c r="UAU2" s="1870"/>
      <c r="UAV2" s="1870"/>
      <c r="UAW2" s="1870"/>
      <c r="UAX2" s="1870"/>
      <c r="UAY2" s="1870"/>
      <c r="UAZ2" s="1870"/>
      <c r="UBA2" s="1870"/>
      <c r="UBB2" s="1870"/>
      <c r="UBC2" s="1870"/>
      <c r="UBD2" s="1870"/>
      <c r="UBE2" s="1870"/>
      <c r="UBF2" s="1870"/>
      <c r="UBG2" s="1870"/>
      <c r="UBH2" s="1870"/>
      <c r="UBI2" s="1870"/>
      <c r="UBJ2" s="1870"/>
      <c r="UBK2" s="1870"/>
      <c r="UBL2" s="1870"/>
      <c r="UBM2" s="1870"/>
      <c r="UBN2" s="1870"/>
      <c r="UBO2" s="1870"/>
      <c r="UBP2" s="1870"/>
      <c r="UBQ2" s="1870"/>
      <c r="UBR2" s="1870"/>
      <c r="UBS2" s="1870"/>
      <c r="UBT2" s="1870"/>
      <c r="UBU2" s="1870"/>
      <c r="UBV2" s="1870"/>
      <c r="UBW2" s="1870"/>
      <c r="UBX2" s="1870"/>
      <c r="UBY2" s="1870"/>
      <c r="UBZ2" s="1870"/>
      <c r="UCA2" s="1870"/>
      <c r="UCB2" s="1870"/>
      <c r="UCC2" s="1870"/>
      <c r="UCD2" s="1870"/>
      <c r="UCE2" s="1870"/>
      <c r="UCF2" s="1870"/>
      <c r="UCG2" s="1870"/>
      <c r="UCH2" s="1870"/>
      <c r="UCI2" s="1870"/>
      <c r="UCJ2" s="1870"/>
      <c r="UCK2" s="1870"/>
      <c r="UCL2" s="1870"/>
      <c r="UCM2" s="1870"/>
      <c r="UCN2" s="1870"/>
      <c r="UCO2" s="1870"/>
      <c r="UCP2" s="1870"/>
      <c r="UCQ2" s="1870"/>
      <c r="UCR2" s="1870"/>
      <c r="UCS2" s="1870"/>
      <c r="UCT2" s="1870"/>
      <c r="UCU2" s="1870"/>
      <c r="UCV2" s="1870"/>
      <c r="UCW2" s="1870"/>
      <c r="UCX2" s="1870"/>
      <c r="UCY2" s="1870"/>
      <c r="UCZ2" s="1870"/>
      <c r="UDA2" s="1870"/>
      <c r="UDB2" s="1870"/>
      <c r="UDC2" s="1870"/>
      <c r="UDD2" s="1870"/>
      <c r="UDE2" s="1870"/>
      <c r="UDF2" s="1870"/>
      <c r="UDG2" s="1870"/>
      <c r="UDH2" s="1870"/>
      <c r="UDI2" s="1870"/>
      <c r="UDJ2" s="1870"/>
      <c r="UDK2" s="1870"/>
      <c r="UDL2" s="1870"/>
      <c r="UDM2" s="1870"/>
      <c r="UDN2" s="1870"/>
      <c r="UDO2" s="1870"/>
      <c r="UDP2" s="1870"/>
      <c r="UDQ2" s="1870"/>
      <c r="UDR2" s="1870"/>
      <c r="UDS2" s="1870"/>
      <c r="UDT2" s="1870"/>
      <c r="UDU2" s="1870"/>
      <c r="UDV2" s="1870"/>
      <c r="UDW2" s="1870"/>
      <c r="UDX2" s="1870"/>
      <c r="UDY2" s="1870"/>
      <c r="UDZ2" s="1870"/>
      <c r="UEA2" s="1870"/>
      <c r="UEB2" s="1870"/>
      <c r="UEC2" s="1870"/>
      <c r="UED2" s="1870"/>
      <c r="UEE2" s="1870"/>
      <c r="UEF2" s="1870"/>
      <c r="UEG2" s="1870"/>
      <c r="UEH2" s="1870"/>
      <c r="UEI2" s="1870"/>
      <c r="UEJ2" s="1870"/>
      <c r="UEK2" s="1870"/>
      <c r="UEL2" s="1870"/>
      <c r="UEM2" s="1870"/>
      <c r="UEN2" s="1870"/>
      <c r="UEO2" s="1870"/>
      <c r="UEP2" s="1870"/>
      <c r="UEQ2" s="1870"/>
      <c r="UER2" s="1870"/>
      <c r="UES2" s="1870"/>
      <c r="UET2" s="1870"/>
      <c r="UEU2" s="1870"/>
      <c r="UEV2" s="1870"/>
      <c r="UEW2" s="1870"/>
      <c r="UEX2" s="1870"/>
      <c r="UEY2" s="1870"/>
      <c r="UEZ2" s="1870"/>
      <c r="UFA2" s="1870"/>
      <c r="UFB2" s="1870"/>
      <c r="UFC2" s="1870"/>
      <c r="UFD2" s="1870"/>
      <c r="UFE2" s="1870"/>
      <c r="UFF2" s="1870"/>
      <c r="UFG2" s="1870"/>
      <c r="UFH2" s="1870"/>
      <c r="UFI2" s="1870"/>
      <c r="UFJ2" s="1870"/>
      <c r="UFK2" s="1870"/>
      <c r="UFL2" s="1870"/>
      <c r="UFM2" s="1870"/>
      <c r="UFN2" s="1870"/>
      <c r="UFO2" s="1870"/>
      <c r="UFP2" s="1870"/>
      <c r="UFQ2" s="1870"/>
      <c r="UFR2" s="1870"/>
      <c r="UFS2" s="1870"/>
      <c r="UFT2" s="1870"/>
      <c r="UFU2" s="1870"/>
      <c r="UFV2" s="1870"/>
      <c r="UFW2" s="1870"/>
      <c r="UFX2" s="1870"/>
      <c r="UFY2" s="1870"/>
      <c r="UFZ2" s="1870"/>
      <c r="UGA2" s="1870"/>
      <c r="UGB2" s="1870"/>
      <c r="UGC2" s="1870"/>
      <c r="UGD2" s="1870"/>
      <c r="UGE2" s="1870"/>
      <c r="UGF2" s="1870"/>
      <c r="UGG2" s="1870"/>
      <c r="UGH2" s="1870"/>
      <c r="UGI2" s="1870"/>
      <c r="UGJ2" s="1870"/>
      <c r="UGK2" s="1870"/>
      <c r="UGL2" s="1870"/>
      <c r="UGM2" s="1870"/>
      <c r="UGN2" s="1870"/>
      <c r="UGO2" s="1870"/>
      <c r="UGP2" s="1870"/>
      <c r="UGQ2" s="1870"/>
      <c r="UGR2" s="1870"/>
      <c r="UGS2" s="1870"/>
      <c r="UGT2" s="1870"/>
      <c r="UGU2" s="1870"/>
      <c r="UGV2" s="1870"/>
      <c r="UGW2" s="1870"/>
      <c r="UGX2" s="1870"/>
      <c r="UGY2" s="1870"/>
      <c r="UGZ2" s="1870"/>
      <c r="UHA2" s="1870"/>
      <c r="UHB2" s="1870"/>
      <c r="UHC2" s="1870"/>
      <c r="UHD2" s="1870"/>
      <c r="UHE2" s="1870"/>
      <c r="UHF2" s="1870"/>
      <c r="UHG2" s="1870"/>
      <c r="UHH2" s="1870"/>
      <c r="UHI2" s="1870"/>
      <c r="UHJ2" s="1870"/>
      <c r="UHK2" s="1870"/>
      <c r="UHL2" s="1870"/>
      <c r="UHM2" s="1870"/>
      <c r="UHN2" s="1870"/>
      <c r="UHO2" s="1870"/>
      <c r="UHP2" s="1870"/>
      <c r="UHQ2" s="1870"/>
      <c r="UHR2" s="1870"/>
      <c r="UHS2" s="1870"/>
      <c r="UHT2" s="1870"/>
      <c r="UHU2" s="1870"/>
      <c r="UHV2" s="1870"/>
      <c r="UHW2" s="1870"/>
      <c r="UHX2" s="1870"/>
      <c r="UHY2" s="1870"/>
      <c r="UHZ2" s="1870"/>
      <c r="UIA2" s="1870"/>
      <c r="UIB2" s="1870"/>
      <c r="UIC2" s="1870"/>
      <c r="UID2" s="1870"/>
      <c r="UIE2" s="1870"/>
      <c r="UIF2" s="1870"/>
      <c r="UIG2" s="1870"/>
      <c r="UIH2" s="1870"/>
      <c r="UII2" s="1870"/>
      <c r="UIJ2" s="1870"/>
      <c r="UIK2" s="1870"/>
      <c r="UIL2" s="1870"/>
      <c r="UIM2" s="1870"/>
      <c r="UIN2" s="1870"/>
      <c r="UIO2" s="1870"/>
      <c r="UIP2" s="1870"/>
      <c r="UIQ2" s="1870"/>
      <c r="UIR2" s="1870"/>
      <c r="UIS2" s="1870"/>
      <c r="UIT2" s="1870"/>
      <c r="UIU2" s="1870"/>
      <c r="UIV2" s="1870"/>
      <c r="UIW2" s="1870"/>
      <c r="UIX2" s="1870"/>
      <c r="UIY2" s="1870"/>
      <c r="UIZ2" s="1870"/>
      <c r="UJA2" s="1870"/>
      <c r="UJB2" s="1870"/>
      <c r="UJC2" s="1870"/>
      <c r="UJD2" s="1870"/>
      <c r="UJE2" s="1870"/>
      <c r="UJF2" s="1870"/>
      <c r="UJG2" s="1870"/>
      <c r="UJH2" s="1870"/>
      <c r="UJI2" s="1870"/>
      <c r="UJJ2" s="1870"/>
      <c r="UJK2" s="1870"/>
      <c r="UJL2" s="1870"/>
      <c r="UJM2" s="1870"/>
      <c r="UJN2" s="1870"/>
      <c r="UJO2" s="1870"/>
      <c r="UJP2" s="1870"/>
      <c r="UJQ2" s="1870"/>
      <c r="UJR2" s="1870"/>
      <c r="UJS2" s="1870"/>
      <c r="UJT2" s="1870"/>
      <c r="UJU2" s="1870"/>
      <c r="UJV2" s="1870"/>
      <c r="UJW2" s="1870"/>
      <c r="UJX2" s="1870"/>
      <c r="UJY2" s="1870"/>
      <c r="UJZ2" s="1870"/>
      <c r="UKA2" s="1870"/>
      <c r="UKB2" s="1870"/>
      <c r="UKC2" s="1870"/>
      <c r="UKD2" s="1870"/>
      <c r="UKE2" s="1870"/>
      <c r="UKF2" s="1870"/>
      <c r="UKG2" s="1870"/>
      <c r="UKH2" s="1870"/>
      <c r="UKI2" s="1870"/>
      <c r="UKJ2" s="1870"/>
      <c r="UKK2" s="1870"/>
      <c r="UKL2" s="1870"/>
      <c r="UKM2" s="1870"/>
      <c r="UKN2" s="1870"/>
      <c r="UKO2" s="1870"/>
      <c r="UKP2" s="1870"/>
      <c r="UKQ2" s="1870"/>
      <c r="UKR2" s="1870"/>
      <c r="UKS2" s="1870"/>
      <c r="UKT2" s="1870"/>
      <c r="UKU2" s="1870"/>
      <c r="UKV2" s="1870"/>
      <c r="UKW2" s="1870"/>
      <c r="UKX2" s="1870"/>
      <c r="UKY2" s="1870"/>
      <c r="UKZ2" s="1870"/>
      <c r="ULA2" s="1870"/>
      <c r="ULB2" s="1870"/>
      <c r="ULC2" s="1870"/>
      <c r="ULD2" s="1870"/>
      <c r="ULE2" s="1870"/>
      <c r="ULF2" s="1870"/>
      <c r="ULG2" s="1870"/>
      <c r="ULH2" s="1870"/>
      <c r="ULI2" s="1870"/>
      <c r="ULJ2" s="1870"/>
      <c r="ULK2" s="1870"/>
      <c r="ULL2" s="1870"/>
      <c r="ULM2" s="1870"/>
      <c r="ULN2" s="1870"/>
      <c r="ULO2" s="1870"/>
      <c r="ULP2" s="1870"/>
      <c r="ULQ2" s="1870"/>
      <c r="ULR2" s="1870"/>
      <c r="ULS2" s="1870"/>
      <c r="ULT2" s="1870"/>
      <c r="ULU2" s="1870"/>
      <c r="ULV2" s="1870"/>
      <c r="ULW2" s="1870"/>
      <c r="ULX2" s="1870"/>
      <c r="ULY2" s="1870"/>
      <c r="ULZ2" s="1870"/>
      <c r="UMA2" s="1870"/>
      <c r="UMB2" s="1870"/>
      <c r="UMC2" s="1870"/>
      <c r="UMD2" s="1870"/>
      <c r="UME2" s="1870"/>
      <c r="UMF2" s="1870"/>
      <c r="UMG2" s="1870"/>
      <c r="UMH2" s="1870"/>
      <c r="UMI2" s="1870"/>
      <c r="UMJ2" s="1870"/>
      <c r="UMK2" s="1870"/>
      <c r="UML2" s="1870"/>
      <c r="UMM2" s="1870"/>
      <c r="UMN2" s="1870"/>
      <c r="UMO2" s="1870"/>
      <c r="UMP2" s="1870"/>
      <c r="UMQ2" s="1870"/>
      <c r="UMR2" s="1870"/>
      <c r="UMS2" s="1870"/>
      <c r="UMT2" s="1870"/>
      <c r="UMU2" s="1870"/>
      <c r="UMV2" s="1870"/>
      <c r="UMW2" s="1870"/>
      <c r="UMX2" s="1870"/>
      <c r="UMY2" s="1870"/>
      <c r="UMZ2" s="1870"/>
      <c r="UNA2" s="1870"/>
      <c r="UNB2" s="1870"/>
      <c r="UNC2" s="1870"/>
      <c r="UND2" s="1870"/>
      <c r="UNE2" s="1870"/>
      <c r="UNF2" s="1870"/>
      <c r="UNG2" s="1870"/>
      <c r="UNH2" s="1870"/>
      <c r="UNI2" s="1870"/>
      <c r="UNJ2" s="1870"/>
      <c r="UNK2" s="1870"/>
      <c r="UNL2" s="1870"/>
      <c r="UNM2" s="1870"/>
      <c r="UNN2" s="1870"/>
      <c r="UNO2" s="1870"/>
      <c r="UNP2" s="1870"/>
      <c r="UNQ2" s="1870"/>
      <c r="UNR2" s="1870"/>
      <c r="UNS2" s="1870"/>
      <c r="UNT2" s="1870"/>
      <c r="UNU2" s="1870"/>
      <c r="UNV2" s="1870"/>
      <c r="UNW2" s="1870"/>
      <c r="UNX2" s="1870"/>
      <c r="UNY2" s="1870"/>
      <c r="UNZ2" s="1870"/>
      <c r="UOA2" s="1870"/>
      <c r="UOB2" s="1870"/>
      <c r="UOC2" s="1870"/>
      <c r="UOD2" s="1870"/>
      <c r="UOE2" s="1870"/>
      <c r="UOF2" s="1870"/>
      <c r="UOG2" s="1870"/>
      <c r="UOH2" s="1870"/>
      <c r="UOI2" s="1870"/>
      <c r="UOJ2" s="1870"/>
      <c r="UOK2" s="1870"/>
      <c r="UOL2" s="1870"/>
      <c r="UOM2" s="1870"/>
      <c r="UON2" s="1870"/>
      <c r="UOO2" s="1870"/>
      <c r="UOP2" s="1870"/>
      <c r="UOQ2" s="1870"/>
      <c r="UOR2" s="1870"/>
      <c r="UOS2" s="1870"/>
      <c r="UOT2" s="1870"/>
      <c r="UOU2" s="1870"/>
      <c r="UOV2" s="1870"/>
      <c r="UOW2" s="1870"/>
      <c r="UOX2" s="1870"/>
      <c r="UOY2" s="1870"/>
      <c r="UOZ2" s="1870"/>
      <c r="UPA2" s="1870"/>
      <c r="UPB2" s="1870"/>
      <c r="UPC2" s="1870"/>
      <c r="UPD2" s="1870"/>
      <c r="UPE2" s="1870"/>
      <c r="UPF2" s="1870"/>
      <c r="UPG2" s="1870"/>
      <c r="UPH2" s="1870"/>
      <c r="UPI2" s="1870"/>
      <c r="UPJ2" s="1870"/>
      <c r="UPK2" s="1870"/>
      <c r="UPL2" s="1870"/>
      <c r="UPM2" s="1870"/>
      <c r="UPN2" s="1870"/>
      <c r="UPO2" s="1870"/>
      <c r="UPP2" s="1870"/>
      <c r="UPQ2" s="1870"/>
      <c r="UPR2" s="1870"/>
      <c r="UPS2" s="1870"/>
      <c r="UPT2" s="1870"/>
      <c r="UPU2" s="1870"/>
      <c r="UPV2" s="1870"/>
      <c r="UPW2" s="1870"/>
      <c r="UPX2" s="1870"/>
      <c r="UPY2" s="1870"/>
      <c r="UPZ2" s="1870"/>
      <c r="UQA2" s="1870"/>
      <c r="UQB2" s="1870"/>
      <c r="UQC2" s="1870"/>
      <c r="UQD2" s="1870"/>
      <c r="UQE2" s="1870"/>
      <c r="UQF2" s="1870"/>
      <c r="UQG2" s="1870"/>
      <c r="UQH2" s="1870"/>
      <c r="UQI2" s="1870"/>
      <c r="UQJ2" s="1870"/>
      <c r="UQK2" s="1870"/>
      <c r="UQL2" s="1870"/>
      <c r="UQM2" s="1870"/>
      <c r="UQN2" s="1870"/>
      <c r="UQO2" s="1870"/>
      <c r="UQP2" s="1870"/>
      <c r="UQQ2" s="1870"/>
      <c r="UQR2" s="1870"/>
      <c r="UQS2" s="1870"/>
      <c r="UQT2" s="1870"/>
      <c r="UQU2" s="1870"/>
      <c r="UQV2" s="1870"/>
      <c r="UQW2" s="1870"/>
      <c r="UQX2" s="1870"/>
      <c r="UQY2" s="1870"/>
      <c r="UQZ2" s="1870"/>
      <c r="URA2" s="1870"/>
      <c r="URB2" s="1870"/>
      <c r="URC2" s="1870"/>
      <c r="URD2" s="1870"/>
      <c r="URE2" s="1870"/>
      <c r="URF2" s="1870"/>
      <c r="URG2" s="1870"/>
      <c r="URH2" s="1870"/>
      <c r="URI2" s="1870"/>
      <c r="URJ2" s="1870"/>
      <c r="URK2" s="1870"/>
      <c r="URL2" s="1870"/>
      <c r="URM2" s="1870"/>
      <c r="URN2" s="1870"/>
      <c r="URO2" s="1870"/>
      <c r="URP2" s="1870"/>
      <c r="URQ2" s="1870"/>
      <c r="URR2" s="1870"/>
      <c r="URS2" s="1870"/>
      <c r="URT2" s="1870"/>
      <c r="URU2" s="1870"/>
      <c r="URV2" s="1870"/>
      <c r="URW2" s="1870"/>
      <c r="URX2" s="1870"/>
      <c r="URY2" s="1870"/>
      <c r="URZ2" s="1870"/>
      <c r="USA2" s="1870"/>
      <c r="USB2" s="1870"/>
      <c r="USC2" s="1870"/>
      <c r="USD2" s="1870"/>
      <c r="USE2" s="1870"/>
      <c r="USF2" s="1870"/>
      <c r="USG2" s="1870"/>
      <c r="USH2" s="1870"/>
      <c r="USI2" s="1870"/>
      <c r="USJ2" s="1870"/>
      <c r="USK2" s="1870"/>
      <c r="USL2" s="1870"/>
      <c r="USM2" s="1870"/>
      <c r="USN2" s="1870"/>
      <c r="USO2" s="1870"/>
      <c r="USP2" s="1870"/>
      <c r="USQ2" s="1870"/>
      <c r="USR2" s="1870"/>
      <c r="USS2" s="1870"/>
      <c r="UST2" s="1870"/>
      <c r="USU2" s="1870"/>
      <c r="USV2" s="1870"/>
      <c r="USW2" s="1870"/>
      <c r="USX2" s="1870"/>
      <c r="USY2" s="1870"/>
      <c r="USZ2" s="1870"/>
      <c r="UTA2" s="1870"/>
      <c r="UTB2" s="1870"/>
      <c r="UTC2" s="1870"/>
      <c r="UTD2" s="1870"/>
      <c r="UTE2" s="1870"/>
      <c r="UTF2" s="1870"/>
      <c r="UTG2" s="1870"/>
      <c r="UTH2" s="1870"/>
      <c r="UTI2" s="1870"/>
      <c r="UTJ2" s="1870"/>
      <c r="UTK2" s="1870"/>
      <c r="UTL2" s="1870"/>
      <c r="UTM2" s="1870"/>
      <c r="UTN2" s="1870"/>
      <c r="UTO2" s="1870"/>
      <c r="UTP2" s="1870"/>
      <c r="UTQ2" s="1870"/>
      <c r="UTR2" s="1870"/>
      <c r="UTS2" s="1870"/>
      <c r="UTT2" s="1870"/>
      <c r="UTU2" s="1870"/>
      <c r="UTV2" s="1870"/>
      <c r="UTW2" s="1870"/>
      <c r="UTX2" s="1870"/>
      <c r="UTY2" s="1870"/>
      <c r="UTZ2" s="1870"/>
      <c r="UUA2" s="1870"/>
      <c r="UUB2" s="1870"/>
      <c r="UUC2" s="1870"/>
      <c r="UUD2" s="1870"/>
      <c r="UUE2" s="1870"/>
      <c r="UUF2" s="1870"/>
      <c r="UUG2" s="1870"/>
      <c r="UUH2" s="1870"/>
      <c r="UUI2" s="1870"/>
      <c r="UUJ2" s="1870"/>
      <c r="UUK2" s="1870"/>
      <c r="UUL2" s="1870"/>
      <c r="UUM2" s="1870"/>
      <c r="UUN2" s="1870"/>
      <c r="UUO2" s="1870"/>
      <c r="UUP2" s="1870"/>
      <c r="UUQ2" s="1870"/>
      <c r="UUR2" s="1870"/>
      <c r="UUS2" s="1870"/>
      <c r="UUT2" s="1870"/>
      <c r="UUU2" s="1870"/>
      <c r="UUV2" s="1870"/>
      <c r="UUW2" s="1870"/>
      <c r="UUX2" s="1870"/>
      <c r="UUY2" s="1870"/>
      <c r="UUZ2" s="1870"/>
      <c r="UVA2" s="1870"/>
      <c r="UVB2" s="1870"/>
      <c r="UVC2" s="1870"/>
      <c r="UVD2" s="1870"/>
      <c r="UVE2" s="1870"/>
      <c r="UVF2" s="1870"/>
      <c r="UVG2" s="1870"/>
      <c r="UVH2" s="1870"/>
      <c r="UVI2" s="1870"/>
      <c r="UVJ2" s="1870"/>
      <c r="UVK2" s="1870"/>
      <c r="UVL2" s="1870"/>
      <c r="UVM2" s="1870"/>
      <c r="UVN2" s="1870"/>
      <c r="UVO2" s="1870"/>
      <c r="UVP2" s="1870"/>
      <c r="UVQ2" s="1870"/>
      <c r="UVR2" s="1870"/>
      <c r="UVS2" s="1870"/>
      <c r="UVT2" s="1870"/>
      <c r="UVU2" s="1870"/>
      <c r="UVV2" s="1870"/>
      <c r="UVW2" s="1870"/>
      <c r="UVX2" s="1870"/>
      <c r="UVY2" s="1870"/>
      <c r="UVZ2" s="1870"/>
      <c r="UWA2" s="1870"/>
      <c r="UWB2" s="1870"/>
      <c r="UWC2" s="1870"/>
      <c r="UWD2" s="1870"/>
      <c r="UWE2" s="1870"/>
      <c r="UWF2" s="1870"/>
      <c r="UWG2" s="1870"/>
      <c r="UWH2" s="1870"/>
      <c r="UWI2" s="1870"/>
      <c r="UWJ2" s="1870"/>
      <c r="UWK2" s="1870"/>
      <c r="UWL2" s="1870"/>
      <c r="UWM2" s="1870"/>
      <c r="UWN2" s="1870"/>
      <c r="UWO2" s="1870"/>
      <c r="UWP2" s="1870"/>
      <c r="UWQ2" s="1870"/>
      <c r="UWR2" s="1870"/>
      <c r="UWS2" s="1870"/>
      <c r="UWT2" s="1870"/>
      <c r="UWU2" s="1870"/>
      <c r="UWV2" s="1870"/>
      <c r="UWW2" s="1870"/>
      <c r="UWX2" s="1870"/>
      <c r="UWY2" s="1870"/>
      <c r="UWZ2" s="1870"/>
      <c r="UXA2" s="1870"/>
      <c r="UXB2" s="1870"/>
      <c r="UXC2" s="1870"/>
      <c r="UXD2" s="1870"/>
      <c r="UXE2" s="1870"/>
      <c r="UXF2" s="1870"/>
      <c r="UXG2" s="1870"/>
      <c r="UXH2" s="1870"/>
      <c r="UXI2" s="1870"/>
      <c r="UXJ2" s="1870"/>
      <c r="UXK2" s="1870"/>
      <c r="UXL2" s="1870"/>
      <c r="UXM2" s="1870"/>
      <c r="UXN2" s="1870"/>
      <c r="UXO2" s="1870"/>
      <c r="UXP2" s="1870"/>
      <c r="UXQ2" s="1870"/>
      <c r="UXR2" s="1870"/>
      <c r="UXS2" s="1870"/>
      <c r="UXT2" s="1870"/>
      <c r="UXU2" s="1870"/>
      <c r="UXV2" s="1870"/>
      <c r="UXW2" s="1870"/>
      <c r="UXX2" s="1870"/>
      <c r="UXY2" s="1870"/>
      <c r="UXZ2" s="1870"/>
      <c r="UYA2" s="1870"/>
      <c r="UYB2" s="1870"/>
      <c r="UYC2" s="1870"/>
      <c r="UYD2" s="1870"/>
      <c r="UYE2" s="1870"/>
      <c r="UYF2" s="1870"/>
      <c r="UYG2" s="1870"/>
      <c r="UYH2" s="1870"/>
      <c r="UYI2" s="1870"/>
      <c r="UYJ2" s="1870"/>
      <c r="UYK2" s="1870"/>
      <c r="UYL2" s="1870"/>
      <c r="UYM2" s="1870"/>
      <c r="UYN2" s="1870"/>
      <c r="UYO2" s="1870"/>
      <c r="UYP2" s="1870"/>
      <c r="UYQ2" s="1870"/>
      <c r="UYR2" s="1870"/>
      <c r="UYS2" s="1870"/>
      <c r="UYT2" s="1870"/>
      <c r="UYU2" s="1870"/>
      <c r="UYV2" s="1870"/>
      <c r="UYW2" s="1870"/>
      <c r="UYX2" s="1870"/>
      <c r="UYY2" s="1870"/>
      <c r="UYZ2" s="1870"/>
      <c r="UZA2" s="1870"/>
      <c r="UZB2" s="1870"/>
      <c r="UZC2" s="1870"/>
      <c r="UZD2" s="1870"/>
      <c r="UZE2" s="1870"/>
      <c r="UZF2" s="1870"/>
      <c r="UZG2" s="1870"/>
      <c r="UZH2" s="1870"/>
      <c r="UZI2" s="1870"/>
      <c r="UZJ2" s="1870"/>
      <c r="UZK2" s="1870"/>
      <c r="UZL2" s="1870"/>
      <c r="UZM2" s="1870"/>
      <c r="UZN2" s="1870"/>
      <c r="UZO2" s="1870"/>
      <c r="UZP2" s="1870"/>
      <c r="UZQ2" s="1870"/>
      <c r="UZR2" s="1870"/>
      <c r="UZS2" s="1870"/>
      <c r="UZT2" s="1870"/>
      <c r="UZU2" s="1870"/>
      <c r="UZV2" s="1870"/>
      <c r="UZW2" s="1870"/>
      <c r="UZX2" s="1870"/>
      <c r="UZY2" s="1870"/>
      <c r="UZZ2" s="1870"/>
      <c r="VAA2" s="1870"/>
      <c r="VAB2" s="1870"/>
      <c r="VAC2" s="1870"/>
      <c r="VAD2" s="1870"/>
      <c r="VAE2" s="1870"/>
      <c r="VAF2" s="1870"/>
      <c r="VAG2" s="1870"/>
      <c r="VAH2" s="1870"/>
      <c r="VAI2" s="1870"/>
      <c r="VAJ2" s="1870"/>
      <c r="VAK2" s="1870"/>
      <c r="VAL2" s="1870"/>
      <c r="VAM2" s="1870"/>
      <c r="VAN2" s="1870"/>
      <c r="VAO2" s="1870"/>
      <c r="VAP2" s="1870"/>
      <c r="VAQ2" s="1870"/>
      <c r="VAR2" s="1870"/>
      <c r="VAS2" s="1870"/>
      <c r="VAT2" s="1870"/>
      <c r="VAU2" s="1870"/>
      <c r="VAV2" s="1870"/>
      <c r="VAW2" s="1870"/>
      <c r="VAX2" s="1870"/>
      <c r="VAY2" s="1870"/>
      <c r="VAZ2" s="1870"/>
      <c r="VBA2" s="1870"/>
      <c r="VBB2" s="1870"/>
      <c r="VBC2" s="1870"/>
      <c r="VBD2" s="1870"/>
      <c r="VBE2" s="1870"/>
      <c r="VBF2" s="1870"/>
      <c r="VBG2" s="1870"/>
      <c r="VBH2" s="1870"/>
      <c r="VBI2" s="1870"/>
      <c r="VBJ2" s="1870"/>
      <c r="VBK2" s="1870"/>
      <c r="VBL2" s="1870"/>
      <c r="VBM2" s="1870"/>
      <c r="VBN2" s="1870"/>
      <c r="VBO2" s="1870"/>
      <c r="VBP2" s="1870"/>
      <c r="VBQ2" s="1870"/>
      <c r="VBR2" s="1870"/>
      <c r="VBS2" s="1870"/>
      <c r="VBT2" s="1870"/>
      <c r="VBU2" s="1870"/>
      <c r="VBV2" s="1870"/>
      <c r="VBW2" s="1870"/>
      <c r="VBX2" s="1870"/>
      <c r="VBY2" s="1870"/>
      <c r="VBZ2" s="1870"/>
      <c r="VCA2" s="1870"/>
      <c r="VCB2" s="1870"/>
      <c r="VCC2" s="1870"/>
      <c r="VCD2" s="1870"/>
      <c r="VCE2" s="1870"/>
      <c r="VCF2" s="1870"/>
      <c r="VCG2" s="1870"/>
      <c r="VCH2" s="1870"/>
      <c r="VCI2" s="1870"/>
      <c r="VCJ2" s="1870"/>
      <c r="VCK2" s="1870"/>
      <c r="VCL2" s="1870"/>
      <c r="VCM2" s="1870"/>
      <c r="VCN2" s="1870"/>
      <c r="VCO2" s="1870"/>
      <c r="VCP2" s="1870"/>
      <c r="VCQ2" s="1870"/>
      <c r="VCR2" s="1870"/>
      <c r="VCS2" s="1870"/>
      <c r="VCT2" s="1870"/>
      <c r="VCU2" s="1870"/>
      <c r="VCV2" s="1870"/>
      <c r="VCW2" s="1870"/>
      <c r="VCX2" s="1870"/>
      <c r="VCY2" s="1870"/>
      <c r="VCZ2" s="1870"/>
      <c r="VDA2" s="1870"/>
      <c r="VDB2" s="1870"/>
      <c r="VDC2" s="1870"/>
      <c r="VDD2" s="1870"/>
      <c r="VDE2" s="1870"/>
      <c r="VDF2" s="1870"/>
      <c r="VDG2" s="1870"/>
      <c r="VDH2" s="1870"/>
      <c r="VDI2" s="1870"/>
      <c r="VDJ2" s="1870"/>
      <c r="VDK2" s="1870"/>
      <c r="VDL2" s="1870"/>
      <c r="VDM2" s="1870"/>
      <c r="VDN2" s="1870"/>
      <c r="VDO2" s="1870"/>
      <c r="VDP2" s="1870"/>
      <c r="VDQ2" s="1870"/>
      <c r="VDR2" s="1870"/>
      <c r="VDS2" s="1870"/>
      <c r="VDT2" s="1870"/>
      <c r="VDU2" s="1870"/>
      <c r="VDV2" s="1870"/>
      <c r="VDW2" s="1870"/>
      <c r="VDX2" s="1870"/>
      <c r="VDY2" s="1870"/>
      <c r="VDZ2" s="1870"/>
      <c r="VEA2" s="1870"/>
      <c r="VEB2" s="1870"/>
      <c r="VEC2" s="1870"/>
      <c r="VED2" s="1870"/>
      <c r="VEE2" s="1870"/>
      <c r="VEF2" s="1870"/>
      <c r="VEG2" s="1870"/>
      <c r="VEH2" s="1870"/>
      <c r="VEI2" s="1870"/>
      <c r="VEJ2" s="1870"/>
      <c r="VEK2" s="1870"/>
      <c r="VEL2" s="1870"/>
      <c r="VEM2" s="1870"/>
      <c r="VEN2" s="1870"/>
      <c r="VEO2" s="1870"/>
      <c r="VEP2" s="1870"/>
      <c r="VEQ2" s="1870"/>
      <c r="VER2" s="1870"/>
      <c r="VES2" s="1870"/>
      <c r="VET2" s="1870"/>
      <c r="VEU2" s="1870"/>
      <c r="VEV2" s="1870"/>
      <c r="VEW2" s="1870"/>
      <c r="VEX2" s="1870"/>
      <c r="VEY2" s="1870"/>
      <c r="VEZ2" s="1870"/>
      <c r="VFA2" s="1870"/>
      <c r="VFB2" s="1870"/>
      <c r="VFC2" s="1870"/>
      <c r="VFD2" s="1870"/>
      <c r="VFE2" s="1870"/>
      <c r="VFF2" s="1870"/>
      <c r="VFG2" s="1870"/>
      <c r="VFH2" s="1870"/>
      <c r="VFI2" s="1870"/>
      <c r="VFJ2" s="1870"/>
      <c r="VFK2" s="1870"/>
      <c r="VFL2" s="1870"/>
      <c r="VFM2" s="1870"/>
      <c r="VFN2" s="1870"/>
      <c r="VFO2" s="1870"/>
      <c r="VFP2" s="1870"/>
      <c r="VFQ2" s="1870"/>
      <c r="VFR2" s="1870"/>
      <c r="VFS2" s="1870"/>
      <c r="VFT2" s="1870"/>
      <c r="VFU2" s="1870"/>
      <c r="VFV2" s="1870"/>
      <c r="VFW2" s="1870"/>
      <c r="VFX2" s="1870"/>
      <c r="VFY2" s="1870"/>
      <c r="VFZ2" s="1870"/>
      <c r="VGA2" s="1870"/>
      <c r="VGB2" s="1870"/>
      <c r="VGC2" s="1870"/>
      <c r="VGD2" s="1870"/>
      <c r="VGE2" s="1870"/>
      <c r="VGF2" s="1870"/>
      <c r="VGG2" s="1870"/>
      <c r="VGH2" s="1870"/>
      <c r="VGI2" s="1870"/>
      <c r="VGJ2" s="1870"/>
      <c r="VGK2" s="1870"/>
      <c r="VGL2" s="1870"/>
      <c r="VGM2" s="1870"/>
      <c r="VGN2" s="1870"/>
      <c r="VGO2" s="1870"/>
      <c r="VGP2" s="1870"/>
      <c r="VGQ2" s="1870"/>
      <c r="VGR2" s="1870"/>
      <c r="VGS2" s="1870"/>
      <c r="VGT2" s="1870"/>
      <c r="VGU2" s="1870"/>
      <c r="VGV2" s="1870"/>
      <c r="VGW2" s="1870"/>
      <c r="VGX2" s="1870"/>
      <c r="VGY2" s="1870"/>
      <c r="VGZ2" s="1870"/>
      <c r="VHA2" s="1870"/>
      <c r="VHB2" s="1870"/>
      <c r="VHC2" s="1870"/>
      <c r="VHD2" s="1870"/>
      <c r="VHE2" s="1870"/>
      <c r="VHF2" s="1870"/>
      <c r="VHG2" s="1870"/>
      <c r="VHH2" s="1870"/>
      <c r="VHI2" s="1870"/>
      <c r="VHJ2" s="1870"/>
      <c r="VHK2" s="1870"/>
      <c r="VHL2" s="1870"/>
      <c r="VHM2" s="1870"/>
      <c r="VHN2" s="1870"/>
      <c r="VHO2" s="1870"/>
      <c r="VHP2" s="1870"/>
      <c r="VHQ2" s="1870"/>
      <c r="VHR2" s="1870"/>
      <c r="VHS2" s="1870"/>
      <c r="VHT2" s="1870"/>
      <c r="VHU2" s="1870"/>
      <c r="VHV2" s="1870"/>
      <c r="VHW2" s="1870"/>
      <c r="VHX2" s="1870"/>
      <c r="VHY2" s="1870"/>
      <c r="VHZ2" s="1870"/>
      <c r="VIA2" s="1870"/>
      <c r="VIB2" s="1870"/>
      <c r="VIC2" s="1870"/>
      <c r="VID2" s="1870"/>
      <c r="VIE2" s="1870"/>
      <c r="VIF2" s="1870"/>
      <c r="VIG2" s="1870"/>
      <c r="VIH2" s="1870"/>
      <c r="VII2" s="1870"/>
      <c r="VIJ2" s="1870"/>
      <c r="VIK2" s="1870"/>
      <c r="VIL2" s="1870"/>
      <c r="VIM2" s="1870"/>
      <c r="VIN2" s="1870"/>
      <c r="VIO2" s="1870"/>
      <c r="VIP2" s="1870"/>
      <c r="VIQ2" s="1870"/>
      <c r="VIR2" s="1870"/>
      <c r="VIS2" s="1870"/>
      <c r="VIT2" s="1870"/>
      <c r="VIU2" s="1870"/>
      <c r="VIV2" s="1870"/>
      <c r="VIW2" s="1870"/>
      <c r="VIX2" s="1870"/>
      <c r="VIY2" s="1870"/>
      <c r="VIZ2" s="1870"/>
      <c r="VJA2" s="1870"/>
      <c r="VJB2" s="1870"/>
      <c r="VJC2" s="1870"/>
      <c r="VJD2" s="1870"/>
      <c r="VJE2" s="1870"/>
      <c r="VJF2" s="1870"/>
      <c r="VJG2" s="1870"/>
      <c r="VJH2" s="1870"/>
      <c r="VJI2" s="1870"/>
      <c r="VJJ2" s="1870"/>
      <c r="VJK2" s="1870"/>
      <c r="VJL2" s="1870"/>
      <c r="VJM2" s="1870"/>
      <c r="VJN2" s="1870"/>
      <c r="VJO2" s="1870"/>
      <c r="VJP2" s="1870"/>
      <c r="VJQ2" s="1870"/>
      <c r="VJR2" s="1870"/>
      <c r="VJS2" s="1870"/>
      <c r="VJT2" s="1870"/>
      <c r="VJU2" s="1870"/>
      <c r="VJV2" s="1870"/>
      <c r="VJW2" s="1870"/>
      <c r="VJX2" s="1870"/>
      <c r="VJY2" s="1870"/>
      <c r="VJZ2" s="1870"/>
      <c r="VKA2" s="1870"/>
      <c r="VKB2" s="1870"/>
      <c r="VKC2" s="1870"/>
      <c r="VKD2" s="1870"/>
      <c r="VKE2" s="1870"/>
      <c r="VKF2" s="1870"/>
      <c r="VKG2" s="1870"/>
      <c r="VKH2" s="1870"/>
      <c r="VKI2" s="1870"/>
      <c r="VKJ2" s="1870"/>
      <c r="VKK2" s="1870"/>
      <c r="VKL2" s="1870"/>
      <c r="VKM2" s="1870"/>
      <c r="VKN2" s="1870"/>
      <c r="VKO2" s="1870"/>
      <c r="VKP2" s="1870"/>
      <c r="VKQ2" s="1870"/>
      <c r="VKR2" s="1870"/>
      <c r="VKS2" s="1870"/>
      <c r="VKT2" s="1870"/>
      <c r="VKU2" s="1870"/>
      <c r="VKV2" s="1870"/>
      <c r="VKW2" s="1870"/>
      <c r="VKX2" s="1870"/>
      <c r="VKY2" s="1870"/>
      <c r="VKZ2" s="1870"/>
      <c r="VLA2" s="1870"/>
      <c r="VLB2" s="1870"/>
      <c r="VLC2" s="1870"/>
      <c r="VLD2" s="1870"/>
      <c r="VLE2" s="1870"/>
      <c r="VLF2" s="1870"/>
      <c r="VLG2" s="1870"/>
      <c r="VLH2" s="1870"/>
      <c r="VLI2" s="1870"/>
      <c r="VLJ2" s="1870"/>
      <c r="VLK2" s="1870"/>
      <c r="VLL2" s="1870"/>
      <c r="VLM2" s="1870"/>
      <c r="VLN2" s="1870"/>
      <c r="VLO2" s="1870"/>
      <c r="VLP2" s="1870"/>
      <c r="VLQ2" s="1870"/>
      <c r="VLR2" s="1870"/>
      <c r="VLS2" s="1870"/>
      <c r="VLT2" s="1870"/>
      <c r="VLU2" s="1870"/>
      <c r="VLV2" s="1870"/>
      <c r="VLW2" s="1870"/>
      <c r="VLX2" s="1870"/>
      <c r="VLY2" s="1870"/>
      <c r="VLZ2" s="1870"/>
      <c r="VMA2" s="1870"/>
      <c r="VMB2" s="1870"/>
      <c r="VMC2" s="1870"/>
      <c r="VMD2" s="1870"/>
      <c r="VME2" s="1870"/>
      <c r="VMF2" s="1870"/>
      <c r="VMG2" s="1870"/>
      <c r="VMH2" s="1870"/>
      <c r="VMI2" s="1870"/>
      <c r="VMJ2" s="1870"/>
      <c r="VMK2" s="1870"/>
      <c r="VML2" s="1870"/>
      <c r="VMM2" s="1870"/>
      <c r="VMN2" s="1870"/>
      <c r="VMO2" s="1870"/>
      <c r="VMP2" s="1870"/>
      <c r="VMQ2" s="1870"/>
      <c r="VMR2" s="1870"/>
      <c r="VMS2" s="1870"/>
      <c r="VMT2" s="1870"/>
      <c r="VMU2" s="1870"/>
      <c r="VMV2" s="1870"/>
      <c r="VMW2" s="1870"/>
      <c r="VMX2" s="1870"/>
      <c r="VMY2" s="1870"/>
      <c r="VMZ2" s="1870"/>
      <c r="VNA2" s="1870"/>
      <c r="VNB2" s="1870"/>
      <c r="VNC2" s="1870"/>
      <c r="VND2" s="1870"/>
      <c r="VNE2" s="1870"/>
      <c r="VNF2" s="1870"/>
      <c r="VNG2" s="1870"/>
      <c r="VNH2" s="1870"/>
      <c r="VNI2" s="1870"/>
      <c r="VNJ2" s="1870"/>
      <c r="VNK2" s="1870"/>
      <c r="VNL2" s="1870"/>
      <c r="VNM2" s="1870"/>
      <c r="VNN2" s="1870"/>
      <c r="VNO2" s="1870"/>
      <c r="VNP2" s="1870"/>
      <c r="VNQ2" s="1870"/>
      <c r="VNR2" s="1870"/>
      <c r="VNS2" s="1870"/>
      <c r="VNT2" s="1870"/>
      <c r="VNU2" s="1870"/>
      <c r="VNV2" s="1870"/>
      <c r="VNW2" s="1870"/>
      <c r="VNX2" s="1870"/>
      <c r="VNY2" s="1870"/>
      <c r="VNZ2" s="1870"/>
      <c r="VOA2" s="1870"/>
      <c r="VOB2" s="1870"/>
      <c r="VOC2" s="1870"/>
      <c r="VOD2" s="1870"/>
      <c r="VOE2" s="1870"/>
      <c r="VOF2" s="1870"/>
      <c r="VOG2" s="1870"/>
      <c r="VOH2" s="1870"/>
      <c r="VOI2" s="1870"/>
      <c r="VOJ2" s="1870"/>
      <c r="VOK2" s="1870"/>
      <c r="VOL2" s="1870"/>
      <c r="VOM2" s="1870"/>
      <c r="VON2" s="1870"/>
      <c r="VOO2" s="1870"/>
      <c r="VOP2" s="1870"/>
      <c r="VOQ2" s="1870"/>
      <c r="VOR2" s="1870"/>
      <c r="VOS2" s="1870"/>
      <c r="VOT2" s="1870"/>
      <c r="VOU2" s="1870"/>
      <c r="VOV2" s="1870"/>
      <c r="VOW2" s="1870"/>
      <c r="VOX2" s="1870"/>
      <c r="VOY2" s="1870"/>
      <c r="VOZ2" s="1870"/>
      <c r="VPA2" s="1870"/>
      <c r="VPB2" s="1870"/>
      <c r="VPC2" s="1870"/>
      <c r="VPD2" s="1870"/>
      <c r="VPE2" s="1870"/>
      <c r="VPF2" s="1870"/>
      <c r="VPG2" s="1870"/>
      <c r="VPH2" s="1870"/>
      <c r="VPI2" s="1870"/>
      <c r="VPJ2" s="1870"/>
      <c r="VPK2" s="1870"/>
      <c r="VPL2" s="1870"/>
      <c r="VPM2" s="1870"/>
      <c r="VPN2" s="1870"/>
      <c r="VPO2" s="1870"/>
      <c r="VPP2" s="1870"/>
      <c r="VPQ2" s="1870"/>
      <c r="VPR2" s="1870"/>
      <c r="VPS2" s="1870"/>
      <c r="VPT2" s="1870"/>
      <c r="VPU2" s="1870"/>
      <c r="VPV2" s="1870"/>
      <c r="VPW2" s="1870"/>
      <c r="VPX2" s="1870"/>
      <c r="VPY2" s="1870"/>
      <c r="VPZ2" s="1870"/>
      <c r="VQA2" s="1870"/>
      <c r="VQB2" s="1870"/>
      <c r="VQC2" s="1870"/>
      <c r="VQD2" s="1870"/>
      <c r="VQE2" s="1870"/>
      <c r="VQF2" s="1870"/>
      <c r="VQG2" s="1870"/>
      <c r="VQH2" s="1870"/>
      <c r="VQI2" s="1870"/>
      <c r="VQJ2" s="1870"/>
      <c r="VQK2" s="1870"/>
      <c r="VQL2" s="1870"/>
      <c r="VQM2" s="1870"/>
      <c r="VQN2" s="1870"/>
      <c r="VQO2" s="1870"/>
      <c r="VQP2" s="1870"/>
      <c r="VQQ2" s="1870"/>
      <c r="VQR2" s="1870"/>
      <c r="VQS2" s="1870"/>
      <c r="VQT2" s="1870"/>
      <c r="VQU2" s="1870"/>
      <c r="VQV2" s="1870"/>
      <c r="VQW2" s="1870"/>
      <c r="VQX2" s="1870"/>
      <c r="VQY2" s="1870"/>
      <c r="VQZ2" s="1870"/>
      <c r="VRA2" s="1870"/>
      <c r="VRB2" s="1870"/>
      <c r="VRC2" s="1870"/>
      <c r="VRD2" s="1870"/>
      <c r="VRE2" s="1870"/>
      <c r="VRF2" s="1870"/>
      <c r="VRG2" s="1870"/>
      <c r="VRH2" s="1870"/>
      <c r="VRI2" s="1870"/>
      <c r="VRJ2" s="1870"/>
      <c r="VRK2" s="1870"/>
      <c r="VRL2" s="1870"/>
      <c r="VRM2" s="1870"/>
      <c r="VRN2" s="1870"/>
      <c r="VRO2" s="1870"/>
      <c r="VRP2" s="1870"/>
      <c r="VRQ2" s="1870"/>
      <c r="VRR2" s="1870"/>
      <c r="VRS2" s="1870"/>
      <c r="VRT2" s="1870"/>
      <c r="VRU2" s="1870"/>
      <c r="VRV2" s="1870"/>
      <c r="VRW2" s="1870"/>
      <c r="VRX2" s="1870"/>
      <c r="VRY2" s="1870"/>
      <c r="VRZ2" s="1870"/>
      <c r="VSA2" s="1870"/>
      <c r="VSB2" s="1870"/>
      <c r="VSC2" s="1870"/>
      <c r="VSD2" s="1870"/>
      <c r="VSE2" s="1870"/>
      <c r="VSF2" s="1870"/>
      <c r="VSG2" s="1870"/>
      <c r="VSH2" s="1870"/>
      <c r="VSI2" s="1870"/>
      <c r="VSJ2" s="1870"/>
      <c r="VSK2" s="1870"/>
      <c r="VSL2" s="1870"/>
      <c r="VSM2" s="1870"/>
      <c r="VSN2" s="1870"/>
      <c r="VSO2" s="1870"/>
      <c r="VSP2" s="1870"/>
      <c r="VSQ2" s="1870"/>
      <c r="VSR2" s="1870"/>
      <c r="VSS2" s="1870"/>
      <c r="VST2" s="1870"/>
      <c r="VSU2" s="1870"/>
      <c r="VSV2" s="1870"/>
      <c r="VSW2" s="1870"/>
      <c r="VSX2" s="1870"/>
      <c r="VSY2" s="1870"/>
      <c r="VSZ2" s="1870"/>
      <c r="VTA2" s="1870"/>
      <c r="VTB2" s="1870"/>
      <c r="VTC2" s="1870"/>
      <c r="VTD2" s="1870"/>
      <c r="VTE2" s="1870"/>
      <c r="VTF2" s="1870"/>
      <c r="VTG2" s="1870"/>
      <c r="VTH2" s="1870"/>
      <c r="VTI2" s="1870"/>
      <c r="VTJ2" s="1870"/>
      <c r="VTK2" s="1870"/>
      <c r="VTL2" s="1870"/>
      <c r="VTM2" s="1870"/>
      <c r="VTN2" s="1870"/>
      <c r="VTO2" s="1870"/>
      <c r="VTP2" s="1870"/>
      <c r="VTQ2" s="1870"/>
      <c r="VTR2" s="1870"/>
      <c r="VTS2" s="1870"/>
      <c r="VTT2" s="1870"/>
      <c r="VTU2" s="1870"/>
      <c r="VTV2" s="1870"/>
      <c r="VTW2" s="1870"/>
      <c r="VTX2" s="1870"/>
      <c r="VTY2" s="1870"/>
      <c r="VTZ2" s="1870"/>
      <c r="VUA2" s="1870"/>
      <c r="VUB2" s="1870"/>
      <c r="VUC2" s="1870"/>
      <c r="VUD2" s="1870"/>
      <c r="VUE2" s="1870"/>
      <c r="VUF2" s="1870"/>
      <c r="VUG2" s="1870"/>
      <c r="VUH2" s="1870"/>
      <c r="VUI2" s="1870"/>
      <c r="VUJ2" s="1870"/>
      <c r="VUK2" s="1870"/>
      <c r="VUL2" s="1870"/>
      <c r="VUM2" s="1870"/>
      <c r="VUN2" s="1870"/>
      <c r="VUO2" s="1870"/>
      <c r="VUP2" s="1870"/>
      <c r="VUQ2" s="1870"/>
      <c r="VUR2" s="1870"/>
      <c r="VUS2" s="1870"/>
      <c r="VUT2" s="1870"/>
      <c r="VUU2" s="1870"/>
      <c r="VUV2" s="1870"/>
      <c r="VUW2" s="1870"/>
      <c r="VUX2" s="1870"/>
      <c r="VUY2" s="1870"/>
      <c r="VUZ2" s="1870"/>
      <c r="VVA2" s="1870"/>
      <c r="VVB2" s="1870"/>
      <c r="VVC2" s="1870"/>
      <c r="VVD2" s="1870"/>
      <c r="VVE2" s="1870"/>
      <c r="VVF2" s="1870"/>
      <c r="VVG2" s="1870"/>
      <c r="VVH2" s="1870"/>
      <c r="VVI2" s="1870"/>
      <c r="VVJ2" s="1870"/>
      <c r="VVK2" s="1870"/>
      <c r="VVL2" s="1870"/>
      <c r="VVM2" s="1870"/>
      <c r="VVN2" s="1870"/>
      <c r="VVO2" s="1870"/>
      <c r="VVP2" s="1870"/>
      <c r="VVQ2" s="1870"/>
      <c r="VVR2" s="1870"/>
      <c r="VVS2" s="1870"/>
      <c r="VVT2" s="1870"/>
      <c r="VVU2" s="1870"/>
      <c r="VVV2" s="1870"/>
      <c r="VVW2" s="1870"/>
      <c r="VVX2" s="1870"/>
      <c r="VVY2" s="1870"/>
      <c r="VVZ2" s="1870"/>
      <c r="VWA2" s="1870"/>
      <c r="VWB2" s="1870"/>
      <c r="VWC2" s="1870"/>
      <c r="VWD2" s="1870"/>
      <c r="VWE2" s="1870"/>
      <c r="VWF2" s="1870"/>
      <c r="VWG2" s="1870"/>
      <c r="VWH2" s="1870"/>
      <c r="VWI2" s="1870"/>
      <c r="VWJ2" s="1870"/>
      <c r="VWK2" s="1870"/>
      <c r="VWL2" s="1870"/>
      <c r="VWM2" s="1870"/>
      <c r="VWN2" s="1870"/>
      <c r="VWO2" s="1870"/>
      <c r="VWP2" s="1870"/>
      <c r="VWQ2" s="1870"/>
      <c r="VWR2" s="1870"/>
      <c r="VWS2" s="1870"/>
      <c r="VWT2" s="1870"/>
      <c r="VWU2" s="1870"/>
      <c r="VWV2" s="1870"/>
      <c r="VWW2" s="1870"/>
      <c r="VWX2" s="1870"/>
      <c r="VWY2" s="1870"/>
      <c r="VWZ2" s="1870"/>
      <c r="VXA2" s="1870"/>
      <c r="VXB2" s="1870"/>
      <c r="VXC2" s="1870"/>
      <c r="VXD2" s="1870"/>
      <c r="VXE2" s="1870"/>
      <c r="VXF2" s="1870"/>
      <c r="VXG2" s="1870"/>
      <c r="VXH2" s="1870"/>
      <c r="VXI2" s="1870"/>
      <c r="VXJ2" s="1870"/>
      <c r="VXK2" s="1870"/>
      <c r="VXL2" s="1870"/>
      <c r="VXM2" s="1870"/>
      <c r="VXN2" s="1870"/>
      <c r="VXO2" s="1870"/>
      <c r="VXP2" s="1870"/>
      <c r="VXQ2" s="1870"/>
      <c r="VXR2" s="1870"/>
      <c r="VXS2" s="1870"/>
      <c r="VXT2" s="1870"/>
      <c r="VXU2" s="1870"/>
      <c r="VXV2" s="1870"/>
      <c r="VXW2" s="1870"/>
      <c r="VXX2" s="1870"/>
      <c r="VXY2" s="1870"/>
      <c r="VXZ2" s="1870"/>
      <c r="VYA2" s="1870"/>
      <c r="VYB2" s="1870"/>
      <c r="VYC2" s="1870"/>
      <c r="VYD2" s="1870"/>
      <c r="VYE2" s="1870"/>
      <c r="VYF2" s="1870"/>
      <c r="VYG2" s="1870"/>
      <c r="VYH2" s="1870"/>
      <c r="VYI2" s="1870"/>
      <c r="VYJ2" s="1870"/>
      <c r="VYK2" s="1870"/>
      <c r="VYL2" s="1870"/>
      <c r="VYM2" s="1870"/>
      <c r="VYN2" s="1870"/>
      <c r="VYO2" s="1870"/>
      <c r="VYP2" s="1870"/>
      <c r="VYQ2" s="1870"/>
      <c r="VYR2" s="1870"/>
      <c r="VYS2" s="1870"/>
      <c r="VYT2" s="1870"/>
      <c r="VYU2" s="1870"/>
      <c r="VYV2" s="1870"/>
      <c r="VYW2" s="1870"/>
      <c r="VYX2" s="1870"/>
      <c r="VYY2" s="1870"/>
      <c r="VYZ2" s="1870"/>
      <c r="VZA2" s="1870"/>
      <c r="VZB2" s="1870"/>
      <c r="VZC2" s="1870"/>
      <c r="VZD2" s="1870"/>
      <c r="VZE2" s="1870"/>
      <c r="VZF2" s="1870"/>
      <c r="VZG2" s="1870"/>
      <c r="VZH2" s="1870"/>
      <c r="VZI2" s="1870"/>
      <c r="VZJ2" s="1870"/>
      <c r="VZK2" s="1870"/>
      <c r="VZL2" s="1870"/>
      <c r="VZM2" s="1870"/>
      <c r="VZN2" s="1870"/>
      <c r="VZO2" s="1870"/>
      <c r="VZP2" s="1870"/>
      <c r="VZQ2" s="1870"/>
      <c r="VZR2" s="1870"/>
      <c r="VZS2" s="1870"/>
      <c r="VZT2" s="1870"/>
      <c r="VZU2" s="1870"/>
      <c r="VZV2" s="1870"/>
      <c r="VZW2" s="1870"/>
      <c r="VZX2" s="1870"/>
      <c r="VZY2" s="1870"/>
      <c r="VZZ2" s="1870"/>
      <c r="WAA2" s="1870"/>
      <c r="WAB2" s="1870"/>
      <c r="WAC2" s="1870"/>
      <c r="WAD2" s="1870"/>
      <c r="WAE2" s="1870"/>
      <c r="WAF2" s="1870"/>
      <c r="WAG2" s="1870"/>
      <c r="WAH2" s="1870"/>
      <c r="WAI2" s="1870"/>
      <c r="WAJ2" s="1870"/>
      <c r="WAK2" s="1870"/>
      <c r="WAL2" s="1870"/>
      <c r="WAM2" s="1870"/>
      <c r="WAN2" s="1870"/>
      <c r="WAO2" s="1870"/>
      <c r="WAP2" s="1870"/>
      <c r="WAQ2" s="1870"/>
      <c r="WAR2" s="1870"/>
      <c r="WAS2" s="1870"/>
      <c r="WAT2" s="1870"/>
      <c r="WAU2" s="1870"/>
      <c r="WAV2" s="1870"/>
      <c r="WAW2" s="1870"/>
      <c r="WAX2" s="1870"/>
      <c r="WAY2" s="1870"/>
      <c r="WAZ2" s="1870"/>
      <c r="WBA2" s="1870"/>
      <c r="WBB2" s="1870"/>
      <c r="WBC2" s="1870"/>
      <c r="WBD2" s="1870"/>
      <c r="WBE2" s="1870"/>
      <c r="WBF2" s="1870"/>
      <c r="WBG2" s="1870"/>
      <c r="WBH2" s="1870"/>
      <c r="WBI2" s="1870"/>
      <c r="WBJ2" s="1870"/>
      <c r="WBK2" s="1870"/>
      <c r="WBL2" s="1870"/>
      <c r="WBM2" s="1870"/>
      <c r="WBN2" s="1870"/>
      <c r="WBO2" s="1870"/>
      <c r="WBP2" s="1870"/>
      <c r="WBQ2" s="1870"/>
      <c r="WBR2" s="1870"/>
      <c r="WBS2" s="1870"/>
      <c r="WBT2" s="1870"/>
      <c r="WBU2" s="1870"/>
      <c r="WBV2" s="1870"/>
      <c r="WBW2" s="1870"/>
      <c r="WBX2" s="1870"/>
      <c r="WBY2" s="1870"/>
      <c r="WBZ2" s="1870"/>
      <c r="WCA2" s="1870"/>
      <c r="WCB2" s="1870"/>
      <c r="WCC2" s="1870"/>
      <c r="WCD2" s="1870"/>
      <c r="WCE2" s="1870"/>
      <c r="WCF2" s="1870"/>
      <c r="WCG2" s="1870"/>
      <c r="WCH2" s="1870"/>
      <c r="WCI2" s="1870"/>
      <c r="WCJ2" s="1870"/>
      <c r="WCK2" s="1870"/>
      <c r="WCL2" s="1870"/>
      <c r="WCM2" s="1870"/>
      <c r="WCN2" s="1870"/>
      <c r="WCO2" s="1870"/>
      <c r="WCP2" s="1870"/>
      <c r="WCQ2" s="1870"/>
      <c r="WCR2" s="1870"/>
      <c r="WCS2" s="1870"/>
      <c r="WCT2" s="1870"/>
      <c r="WCU2" s="1870"/>
      <c r="WCV2" s="1870"/>
      <c r="WCW2" s="1870"/>
      <c r="WCX2" s="1870"/>
      <c r="WCY2" s="1870"/>
      <c r="WCZ2" s="1870"/>
      <c r="WDA2" s="1870"/>
      <c r="WDB2" s="1870"/>
      <c r="WDC2" s="1870"/>
      <c r="WDD2" s="1870"/>
      <c r="WDE2" s="1870"/>
      <c r="WDF2" s="1870"/>
      <c r="WDG2" s="1870"/>
      <c r="WDH2" s="1870"/>
      <c r="WDI2" s="1870"/>
      <c r="WDJ2" s="1870"/>
      <c r="WDK2" s="1870"/>
      <c r="WDL2" s="1870"/>
      <c r="WDM2" s="1870"/>
      <c r="WDN2" s="1870"/>
      <c r="WDO2" s="1870"/>
      <c r="WDP2" s="1870"/>
      <c r="WDQ2" s="1870"/>
      <c r="WDR2" s="1870"/>
      <c r="WDS2" s="1870"/>
      <c r="WDT2" s="1870"/>
      <c r="WDU2" s="1870"/>
      <c r="WDV2" s="1870"/>
      <c r="WDW2" s="1870"/>
      <c r="WDX2" s="1870"/>
      <c r="WDY2" s="1870"/>
      <c r="WDZ2" s="1870"/>
      <c r="WEA2" s="1870"/>
      <c r="WEB2" s="1870"/>
      <c r="WEC2" s="1870"/>
      <c r="WED2" s="1870"/>
      <c r="WEE2" s="1870"/>
      <c r="WEF2" s="1870"/>
      <c r="WEG2" s="1870"/>
      <c r="WEH2" s="1870"/>
      <c r="WEI2" s="1870"/>
      <c r="WEJ2" s="1870"/>
      <c r="WEK2" s="1870"/>
      <c r="WEL2" s="1870"/>
      <c r="WEM2" s="1870"/>
      <c r="WEN2" s="1870"/>
      <c r="WEO2" s="1870"/>
      <c r="WEP2" s="1870"/>
      <c r="WEQ2" s="1870"/>
      <c r="WER2" s="1870"/>
      <c r="WES2" s="1870"/>
      <c r="WET2" s="1870"/>
      <c r="WEU2" s="1870"/>
      <c r="WEV2" s="1870"/>
      <c r="WEW2" s="1870"/>
      <c r="WEX2" s="1870"/>
      <c r="WEY2" s="1870"/>
      <c r="WEZ2" s="1870"/>
      <c r="WFA2" s="1870"/>
      <c r="WFB2" s="1870"/>
      <c r="WFC2" s="1870"/>
      <c r="WFD2" s="1870"/>
      <c r="WFE2" s="1870"/>
      <c r="WFF2" s="1870"/>
      <c r="WFG2" s="1870"/>
      <c r="WFH2" s="1870"/>
      <c r="WFI2" s="1870"/>
      <c r="WFJ2" s="1870"/>
      <c r="WFK2" s="1870"/>
      <c r="WFL2" s="1870"/>
      <c r="WFM2" s="1870"/>
      <c r="WFN2" s="1870"/>
      <c r="WFO2" s="1870"/>
      <c r="WFP2" s="1870"/>
      <c r="WFQ2" s="1870"/>
      <c r="WFR2" s="1870"/>
      <c r="WFS2" s="1870"/>
      <c r="WFT2" s="1870"/>
      <c r="WFU2" s="1870"/>
      <c r="WFV2" s="1870"/>
      <c r="WFW2" s="1870"/>
      <c r="WFX2" s="1870"/>
      <c r="WFY2" s="1870"/>
      <c r="WFZ2" s="1870"/>
      <c r="WGA2" s="1870"/>
      <c r="WGB2" s="1870"/>
      <c r="WGC2" s="1870"/>
      <c r="WGD2" s="1870"/>
      <c r="WGE2" s="1870"/>
      <c r="WGF2" s="1870"/>
      <c r="WGG2" s="1870"/>
      <c r="WGH2" s="1870"/>
      <c r="WGI2" s="1870"/>
      <c r="WGJ2" s="1870"/>
      <c r="WGK2" s="1870"/>
      <c r="WGL2" s="1870"/>
      <c r="WGM2" s="1870"/>
      <c r="WGN2" s="1870"/>
      <c r="WGO2" s="1870"/>
      <c r="WGP2" s="1870"/>
      <c r="WGQ2" s="1870"/>
      <c r="WGR2" s="1870"/>
      <c r="WGS2" s="1870"/>
      <c r="WGT2" s="1870"/>
      <c r="WGU2" s="1870"/>
      <c r="WGV2" s="1870"/>
      <c r="WGW2" s="1870"/>
      <c r="WGX2" s="1870"/>
      <c r="WGY2" s="1870"/>
      <c r="WGZ2" s="1870"/>
      <c r="WHA2" s="1870"/>
      <c r="WHB2" s="1870"/>
      <c r="WHC2" s="1870"/>
      <c r="WHD2" s="1870"/>
      <c r="WHE2" s="1870"/>
      <c r="WHF2" s="1870"/>
      <c r="WHG2" s="1870"/>
      <c r="WHH2" s="1870"/>
      <c r="WHI2" s="1870"/>
      <c r="WHJ2" s="1870"/>
      <c r="WHK2" s="1870"/>
      <c r="WHL2" s="1870"/>
      <c r="WHM2" s="1870"/>
      <c r="WHN2" s="1870"/>
      <c r="WHO2" s="1870"/>
      <c r="WHP2" s="1870"/>
      <c r="WHQ2" s="1870"/>
      <c r="WHR2" s="1870"/>
      <c r="WHS2" s="1870"/>
      <c r="WHT2" s="1870"/>
      <c r="WHU2" s="1870"/>
      <c r="WHV2" s="1870"/>
      <c r="WHW2" s="1870"/>
      <c r="WHX2" s="1870"/>
      <c r="WHY2" s="1870"/>
      <c r="WHZ2" s="1870"/>
      <c r="WIA2" s="1870"/>
      <c r="WIB2" s="1870"/>
      <c r="WIC2" s="1870"/>
      <c r="WID2" s="1870"/>
      <c r="WIE2" s="1870"/>
      <c r="WIF2" s="1870"/>
      <c r="WIG2" s="1870"/>
      <c r="WIH2" s="1870"/>
      <c r="WII2" s="1870"/>
      <c r="WIJ2" s="1870"/>
      <c r="WIK2" s="1870"/>
      <c r="WIL2" s="1870"/>
      <c r="WIM2" s="1870"/>
      <c r="WIN2" s="1870"/>
      <c r="WIO2" s="1870"/>
      <c r="WIP2" s="1870"/>
      <c r="WIQ2" s="1870"/>
      <c r="WIR2" s="1870"/>
      <c r="WIS2" s="1870"/>
      <c r="WIT2" s="1870"/>
      <c r="WIU2" s="1870"/>
      <c r="WIV2" s="1870"/>
      <c r="WIW2" s="1870"/>
      <c r="WIX2" s="1870"/>
      <c r="WIY2" s="1870"/>
      <c r="WIZ2" s="1870"/>
      <c r="WJA2" s="1870"/>
      <c r="WJB2" s="1870"/>
      <c r="WJC2" s="1870"/>
      <c r="WJD2" s="1870"/>
      <c r="WJE2" s="1870"/>
      <c r="WJF2" s="1870"/>
      <c r="WJG2" s="1870"/>
      <c r="WJH2" s="1870"/>
      <c r="WJI2" s="1870"/>
      <c r="WJJ2" s="1870"/>
      <c r="WJK2" s="1870"/>
      <c r="WJL2" s="1870"/>
      <c r="WJM2" s="1870"/>
      <c r="WJN2" s="1870"/>
      <c r="WJO2" s="1870"/>
      <c r="WJP2" s="1870"/>
      <c r="WJQ2" s="1870"/>
      <c r="WJR2" s="1870"/>
      <c r="WJS2" s="1870"/>
      <c r="WJT2" s="1870"/>
      <c r="WJU2" s="1870"/>
      <c r="WJV2" s="1870"/>
      <c r="WJW2" s="1870"/>
      <c r="WJX2" s="1870"/>
      <c r="WJY2" s="1870"/>
      <c r="WJZ2" s="1870"/>
      <c r="WKA2" s="1870"/>
      <c r="WKB2" s="1870"/>
      <c r="WKC2" s="1870"/>
      <c r="WKD2" s="1870"/>
      <c r="WKE2" s="1870"/>
      <c r="WKF2" s="1870"/>
      <c r="WKG2" s="1870"/>
      <c r="WKH2" s="1870"/>
      <c r="WKI2" s="1870"/>
      <c r="WKJ2" s="1870"/>
      <c r="WKK2" s="1870"/>
      <c r="WKL2" s="1870"/>
      <c r="WKM2" s="1870"/>
      <c r="WKN2" s="1870"/>
      <c r="WKO2" s="1870"/>
      <c r="WKP2" s="1870"/>
      <c r="WKQ2" s="1870"/>
      <c r="WKR2" s="1870"/>
      <c r="WKS2" s="1870"/>
      <c r="WKT2" s="1870"/>
      <c r="WKU2" s="1870"/>
      <c r="WKV2" s="1870"/>
      <c r="WKW2" s="1870"/>
      <c r="WKX2" s="1870"/>
      <c r="WKY2" s="1870"/>
      <c r="WKZ2" s="1870"/>
      <c r="WLA2" s="1870"/>
      <c r="WLB2" s="1870"/>
      <c r="WLC2" s="1870"/>
      <c r="WLD2" s="1870"/>
      <c r="WLE2" s="1870"/>
      <c r="WLF2" s="1870"/>
      <c r="WLG2" s="1870"/>
      <c r="WLH2" s="1870"/>
      <c r="WLI2" s="1870"/>
      <c r="WLJ2" s="1870"/>
      <c r="WLK2" s="1870"/>
      <c r="WLL2" s="1870"/>
      <c r="WLM2" s="1870"/>
      <c r="WLN2" s="1870"/>
      <c r="WLO2" s="1870"/>
      <c r="WLP2" s="1870"/>
      <c r="WLQ2" s="1870"/>
      <c r="WLR2" s="1870"/>
      <c r="WLS2" s="1870"/>
      <c r="WLT2" s="1870"/>
      <c r="WLU2" s="1870"/>
      <c r="WLV2" s="1870"/>
      <c r="WLW2" s="1870"/>
      <c r="WLX2" s="1870"/>
      <c r="WLY2" s="1870"/>
      <c r="WLZ2" s="1870"/>
      <c r="WMA2" s="1870"/>
      <c r="WMB2" s="1870"/>
      <c r="WMC2" s="1870"/>
      <c r="WMD2" s="1870"/>
      <c r="WME2" s="1870"/>
      <c r="WMF2" s="1870"/>
      <c r="WMG2" s="1870"/>
      <c r="WMH2" s="1870"/>
      <c r="WMI2" s="1870"/>
      <c r="WMJ2" s="1870"/>
      <c r="WMK2" s="1870"/>
      <c r="WML2" s="1870"/>
      <c r="WMM2" s="1870"/>
      <c r="WMN2" s="1870"/>
      <c r="WMO2" s="1870"/>
      <c r="WMP2" s="1870"/>
      <c r="WMQ2" s="1870"/>
      <c r="WMR2" s="1870"/>
      <c r="WMS2" s="1870"/>
      <c r="WMT2" s="1870"/>
      <c r="WMU2" s="1870"/>
      <c r="WMV2" s="1870"/>
      <c r="WMW2" s="1870"/>
      <c r="WMX2" s="1870"/>
      <c r="WMY2" s="1870"/>
      <c r="WMZ2" s="1870"/>
      <c r="WNA2" s="1870"/>
      <c r="WNB2" s="1870"/>
      <c r="WNC2" s="1870"/>
      <c r="WND2" s="1870"/>
      <c r="WNE2" s="1870"/>
      <c r="WNF2" s="1870"/>
      <c r="WNG2" s="1870"/>
      <c r="WNH2" s="1870"/>
      <c r="WNI2" s="1870"/>
      <c r="WNJ2" s="1870"/>
      <c r="WNK2" s="1870"/>
      <c r="WNL2" s="1870"/>
      <c r="WNM2" s="1870"/>
      <c r="WNN2" s="1870"/>
      <c r="WNO2" s="1870"/>
      <c r="WNP2" s="1870"/>
      <c r="WNQ2" s="1870"/>
      <c r="WNR2" s="1870"/>
      <c r="WNS2" s="1870"/>
      <c r="WNT2" s="1870"/>
      <c r="WNU2" s="1870"/>
      <c r="WNV2" s="1870"/>
      <c r="WNW2" s="1870"/>
      <c r="WNX2" s="1870"/>
      <c r="WNY2" s="1870"/>
      <c r="WNZ2" s="1870"/>
      <c r="WOA2" s="1870"/>
      <c r="WOB2" s="1870"/>
      <c r="WOC2" s="1870"/>
      <c r="WOD2" s="1870"/>
      <c r="WOE2" s="1870"/>
      <c r="WOF2" s="1870"/>
      <c r="WOG2" s="1870"/>
      <c r="WOH2" s="1870"/>
      <c r="WOI2" s="1870"/>
      <c r="WOJ2" s="1870"/>
      <c r="WOK2" s="1870"/>
      <c r="WOL2" s="1870"/>
      <c r="WOM2" s="1870"/>
      <c r="WON2" s="1870"/>
      <c r="WOO2" s="1870"/>
      <c r="WOP2" s="1870"/>
      <c r="WOQ2" s="1870"/>
      <c r="WOR2" s="1870"/>
      <c r="WOS2" s="1870"/>
      <c r="WOT2" s="1870"/>
      <c r="WOU2" s="1870"/>
      <c r="WOV2" s="1870"/>
      <c r="WOW2" s="1870"/>
      <c r="WOX2" s="1870"/>
      <c r="WOY2" s="1870"/>
      <c r="WOZ2" s="1870"/>
      <c r="WPA2" s="1870"/>
      <c r="WPB2" s="1870"/>
      <c r="WPC2" s="1870"/>
      <c r="WPD2" s="1870"/>
      <c r="WPE2" s="1870"/>
      <c r="WPF2" s="1870"/>
      <c r="WPG2" s="1870"/>
      <c r="WPH2" s="1870"/>
      <c r="WPI2" s="1870"/>
      <c r="WPJ2" s="1870"/>
      <c r="WPK2" s="1870"/>
      <c r="WPL2" s="1870"/>
      <c r="WPM2" s="1870"/>
      <c r="WPN2" s="1870"/>
      <c r="WPO2" s="1870"/>
      <c r="WPP2" s="1870"/>
      <c r="WPQ2" s="1870"/>
      <c r="WPR2" s="1870"/>
      <c r="WPS2" s="1870"/>
      <c r="WPT2" s="1870"/>
      <c r="WPU2" s="1870"/>
      <c r="WPV2" s="1870"/>
      <c r="WPW2" s="1870"/>
      <c r="WPX2" s="1870"/>
      <c r="WPY2" s="1870"/>
      <c r="WPZ2" s="1870"/>
      <c r="WQA2" s="1870"/>
      <c r="WQB2" s="1870"/>
      <c r="WQC2" s="1870"/>
      <c r="WQD2" s="1870"/>
      <c r="WQE2" s="1870"/>
      <c r="WQF2" s="1870"/>
      <c r="WQG2" s="1870"/>
      <c r="WQH2" s="1870"/>
      <c r="WQI2" s="1870"/>
      <c r="WQJ2" s="1870"/>
      <c r="WQK2" s="1870"/>
      <c r="WQL2" s="1870"/>
      <c r="WQM2" s="1870"/>
      <c r="WQN2" s="1870"/>
      <c r="WQO2" s="1870"/>
      <c r="WQP2" s="1870"/>
      <c r="WQQ2" s="1870"/>
      <c r="WQR2" s="1870"/>
      <c r="WQS2" s="1870"/>
      <c r="WQT2" s="1870"/>
      <c r="WQU2" s="1870"/>
      <c r="WQV2" s="1870"/>
      <c r="WQW2" s="1870"/>
      <c r="WQX2" s="1870"/>
      <c r="WQY2" s="1870"/>
      <c r="WQZ2" s="1870"/>
      <c r="WRA2" s="1870"/>
      <c r="WRB2" s="1870"/>
      <c r="WRC2" s="1870"/>
      <c r="WRD2" s="1870"/>
      <c r="WRE2" s="1870"/>
      <c r="WRF2" s="1870"/>
      <c r="WRG2" s="1870"/>
      <c r="WRH2" s="1870"/>
      <c r="WRI2" s="1870"/>
      <c r="WRJ2" s="1870"/>
      <c r="WRK2" s="1870"/>
      <c r="WRL2" s="1870"/>
      <c r="WRM2" s="1870"/>
      <c r="WRN2" s="1870"/>
      <c r="WRO2" s="1870"/>
      <c r="WRP2" s="1870"/>
      <c r="WRQ2" s="1870"/>
      <c r="WRR2" s="1870"/>
      <c r="WRS2" s="1870"/>
      <c r="WRT2" s="1870"/>
      <c r="WRU2" s="1870"/>
      <c r="WRV2" s="1870"/>
      <c r="WRW2" s="1870"/>
      <c r="WRX2" s="1870"/>
      <c r="WRY2" s="1870"/>
      <c r="WRZ2" s="1870"/>
      <c r="WSA2" s="1870"/>
      <c r="WSB2" s="1870"/>
      <c r="WSC2" s="1870"/>
      <c r="WSD2" s="1870"/>
      <c r="WSE2" s="1870"/>
      <c r="WSF2" s="1870"/>
      <c r="WSG2" s="1870"/>
      <c r="WSH2" s="1870"/>
      <c r="WSI2" s="1870"/>
      <c r="WSJ2" s="1870"/>
      <c r="WSK2" s="1870"/>
      <c r="WSL2" s="1870"/>
      <c r="WSM2" s="1870"/>
      <c r="WSN2" s="1870"/>
      <c r="WSO2" s="1870"/>
      <c r="WSP2" s="1870"/>
      <c r="WSQ2" s="1870"/>
      <c r="WSR2" s="1870"/>
      <c r="WSS2" s="1870"/>
      <c r="WST2" s="1870"/>
      <c r="WSU2" s="1870"/>
      <c r="WSV2" s="1870"/>
      <c r="WSW2" s="1870"/>
      <c r="WSX2" s="1870"/>
      <c r="WSY2" s="1870"/>
      <c r="WSZ2" s="1870"/>
      <c r="WTA2" s="1870"/>
      <c r="WTB2" s="1870"/>
      <c r="WTC2" s="1870"/>
      <c r="WTD2" s="1870"/>
      <c r="WTE2" s="1870"/>
      <c r="WTF2" s="1870"/>
      <c r="WTG2" s="1870"/>
      <c r="WTH2" s="1870"/>
      <c r="WTI2" s="1870"/>
      <c r="WTJ2" s="1870"/>
      <c r="WTK2" s="1870"/>
      <c r="WTL2" s="1870"/>
      <c r="WTM2" s="1870"/>
      <c r="WTN2" s="1870"/>
      <c r="WTO2" s="1870"/>
      <c r="WTP2" s="1870"/>
      <c r="WTQ2" s="1870"/>
      <c r="WTR2" s="1870"/>
      <c r="WTS2" s="1870"/>
      <c r="WTT2" s="1870"/>
      <c r="WTU2" s="1870"/>
      <c r="WTV2" s="1870"/>
      <c r="WTW2" s="1870"/>
      <c r="WTX2" s="1870"/>
      <c r="WTY2" s="1870"/>
      <c r="WTZ2" s="1870"/>
      <c r="WUA2" s="1870"/>
      <c r="WUB2" s="1870"/>
      <c r="WUC2" s="1870"/>
      <c r="WUD2" s="1870"/>
      <c r="WUE2" s="1870"/>
      <c r="WUF2" s="1870"/>
      <c r="WUG2" s="1870"/>
      <c r="WUH2" s="1870"/>
      <c r="WUI2" s="1870"/>
      <c r="WUJ2" s="1870"/>
      <c r="WUK2" s="1870"/>
      <c r="WUL2" s="1870"/>
      <c r="WUM2" s="1870"/>
      <c r="WUN2" s="1870"/>
      <c r="WUO2" s="1870"/>
      <c r="WUP2" s="1870"/>
      <c r="WUQ2" s="1870"/>
      <c r="WUR2" s="1870"/>
      <c r="WUS2" s="1870"/>
      <c r="WUT2" s="1870"/>
      <c r="WUU2" s="1870"/>
      <c r="WUV2" s="1870"/>
      <c r="WUW2" s="1870"/>
      <c r="WUX2" s="1870"/>
      <c r="WUY2" s="1870"/>
      <c r="WUZ2" s="1870"/>
      <c r="WVA2" s="1870"/>
      <c r="WVB2" s="1870"/>
      <c r="WVC2" s="1870"/>
      <c r="WVD2" s="1870"/>
      <c r="WVE2" s="1870"/>
      <c r="WVF2" s="1870"/>
      <c r="WVG2" s="1870"/>
      <c r="WVH2" s="1870"/>
      <c r="WVI2" s="1870"/>
      <c r="WVJ2" s="1870"/>
      <c r="WVK2" s="1870"/>
      <c r="WVL2" s="1870"/>
      <c r="WVM2" s="1870"/>
      <c r="WVN2" s="1870"/>
      <c r="WVO2" s="1870"/>
      <c r="WVP2" s="1870"/>
      <c r="WVQ2" s="1870"/>
      <c r="WVR2" s="1870"/>
      <c r="WVS2" s="1870"/>
      <c r="WVT2" s="1870"/>
      <c r="WVU2" s="1870"/>
      <c r="WVV2" s="1870"/>
      <c r="WVW2" s="1870"/>
      <c r="WVX2" s="1870"/>
      <c r="WVY2" s="1870"/>
      <c r="WVZ2" s="1870"/>
      <c r="WWA2" s="1870"/>
      <c r="WWB2" s="1870"/>
      <c r="WWC2" s="1870"/>
      <c r="WWD2" s="1870"/>
      <c r="WWE2" s="1870"/>
      <c r="WWF2" s="1870"/>
      <c r="WWG2" s="1870"/>
      <c r="WWH2" s="1870"/>
      <c r="WWI2" s="1870"/>
      <c r="WWJ2" s="1870"/>
      <c r="WWK2" s="1870"/>
      <c r="WWL2" s="1870"/>
      <c r="WWM2" s="1870"/>
      <c r="WWN2" s="1870"/>
      <c r="WWO2" s="1870"/>
      <c r="WWP2" s="1870"/>
      <c r="WWQ2" s="1870"/>
      <c r="WWR2" s="1870"/>
      <c r="WWS2" s="1870"/>
      <c r="WWT2" s="1870"/>
      <c r="WWU2" s="1870"/>
      <c r="WWV2" s="1870"/>
      <c r="WWW2" s="1870"/>
      <c r="WWX2" s="1870"/>
      <c r="WWY2" s="1870"/>
      <c r="WWZ2" s="1870"/>
      <c r="WXA2" s="1870"/>
      <c r="WXB2" s="1870"/>
      <c r="WXC2" s="1870"/>
      <c r="WXD2" s="1870"/>
      <c r="WXE2" s="1870"/>
      <c r="WXF2" s="1870"/>
      <c r="WXG2" s="1870"/>
      <c r="WXH2" s="1870"/>
      <c r="WXI2" s="1870"/>
      <c r="WXJ2" s="1870"/>
      <c r="WXK2" s="1870"/>
      <c r="WXL2" s="1870"/>
      <c r="WXM2" s="1870"/>
      <c r="WXN2" s="1870"/>
      <c r="WXO2" s="1870"/>
      <c r="WXP2" s="1870"/>
      <c r="WXQ2" s="1870"/>
      <c r="WXR2" s="1870"/>
      <c r="WXS2" s="1870"/>
      <c r="WXT2" s="1870"/>
      <c r="WXU2" s="1870"/>
      <c r="WXV2" s="1870"/>
      <c r="WXW2" s="1870"/>
      <c r="WXX2" s="1870"/>
      <c r="WXY2" s="1870"/>
      <c r="WXZ2" s="1870"/>
      <c r="WYA2" s="1870"/>
      <c r="WYB2" s="1870"/>
      <c r="WYC2" s="1870"/>
      <c r="WYD2" s="1870"/>
      <c r="WYE2" s="1870"/>
      <c r="WYF2" s="1870"/>
      <c r="WYG2" s="1870"/>
      <c r="WYH2" s="1870"/>
      <c r="WYI2" s="1870"/>
      <c r="WYJ2" s="1870"/>
      <c r="WYK2" s="1870"/>
      <c r="WYL2" s="1870"/>
      <c r="WYM2" s="1870"/>
      <c r="WYN2" s="1870"/>
      <c r="WYO2" s="1870"/>
      <c r="WYP2" s="1870"/>
      <c r="WYQ2" s="1870"/>
      <c r="WYR2" s="1870"/>
      <c r="WYS2" s="1870"/>
      <c r="WYT2" s="1870"/>
      <c r="WYU2" s="1870"/>
      <c r="WYV2" s="1870"/>
      <c r="WYW2" s="1870"/>
      <c r="WYX2" s="1870"/>
      <c r="WYY2" s="1870"/>
      <c r="WYZ2" s="1870"/>
      <c r="WZA2" s="1870"/>
      <c r="WZB2" s="1870"/>
      <c r="WZC2" s="1870"/>
      <c r="WZD2" s="1870"/>
      <c r="WZE2" s="1870"/>
      <c r="WZF2" s="1870"/>
      <c r="WZG2" s="1870"/>
      <c r="WZH2" s="1870"/>
      <c r="WZI2" s="1870"/>
      <c r="WZJ2" s="1870"/>
      <c r="WZK2" s="1870"/>
      <c r="WZL2" s="1870"/>
      <c r="WZM2" s="1870"/>
      <c r="WZN2" s="1870"/>
      <c r="WZO2" s="1870"/>
      <c r="WZP2" s="1870"/>
      <c r="WZQ2" s="1870"/>
      <c r="WZR2" s="1870"/>
      <c r="WZS2" s="1870"/>
      <c r="WZT2" s="1870"/>
      <c r="WZU2" s="1870"/>
      <c r="WZV2" s="1870"/>
      <c r="WZW2" s="1870"/>
      <c r="WZX2" s="1870"/>
      <c r="WZY2" s="1870"/>
      <c r="WZZ2" s="1870"/>
      <c r="XAA2" s="1870"/>
      <c r="XAB2" s="1870"/>
      <c r="XAC2" s="1870"/>
      <c r="XAD2" s="1870"/>
      <c r="XAE2" s="1870"/>
      <c r="XAF2" s="1870"/>
      <c r="XAG2" s="1870"/>
      <c r="XAH2" s="1870"/>
      <c r="XAI2" s="1870"/>
      <c r="XAJ2" s="1870"/>
      <c r="XAK2" s="1870"/>
      <c r="XAL2" s="1870"/>
      <c r="XAM2" s="1870"/>
      <c r="XAN2" s="1870"/>
      <c r="XAO2" s="1870"/>
      <c r="XAP2" s="1870"/>
      <c r="XAQ2" s="1870"/>
      <c r="XAR2" s="1870"/>
      <c r="XAS2" s="1870"/>
      <c r="XAT2" s="1870"/>
      <c r="XAU2" s="1870"/>
      <c r="XAV2" s="1870"/>
      <c r="XAW2" s="1870"/>
      <c r="XAX2" s="1870"/>
      <c r="XAY2" s="1870"/>
      <c r="XAZ2" s="1870"/>
      <c r="XBA2" s="1870"/>
      <c r="XBB2" s="1870"/>
      <c r="XBC2" s="1870"/>
      <c r="XBD2" s="1870"/>
      <c r="XBE2" s="1870"/>
      <c r="XBF2" s="1870"/>
      <c r="XBG2" s="1870"/>
      <c r="XBH2" s="1870"/>
      <c r="XBI2" s="1870"/>
      <c r="XBJ2" s="1870"/>
      <c r="XBK2" s="1870"/>
      <c r="XBL2" s="1870"/>
      <c r="XBM2" s="1870"/>
      <c r="XBN2" s="1870"/>
      <c r="XBO2" s="1870"/>
      <c r="XBP2" s="1870"/>
      <c r="XBQ2" s="1870"/>
      <c r="XBR2" s="1870"/>
      <c r="XBS2" s="1870"/>
      <c r="XBT2" s="1870"/>
      <c r="XBU2" s="1870"/>
      <c r="XBV2" s="1870"/>
      <c r="XBW2" s="1870"/>
      <c r="XBX2" s="1870"/>
      <c r="XBY2" s="1870"/>
      <c r="XBZ2" s="1870"/>
      <c r="XCA2" s="1870"/>
      <c r="XCB2" s="1870"/>
      <c r="XCC2" s="1870"/>
      <c r="XCD2" s="1870"/>
      <c r="XCE2" s="1870"/>
      <c r="XCF2" s="1870"/>
      <c r="XCG2" s="1870"/>
      <c r="XCH2" s="1870"/>
      <c r="XCI2" s="1870"/>
      <c r="XCJ2" s="1870"/>
      <c r="XCK2" s="1870"/>
      <c r="XCL2" s="1870"/>
      <c r="XCM2" s="1870"/>
      <c r="XCN2" s="1870"/>
      <c r="XCO2" s="1870"/>
      <c r="XCP2" s="1870"/>
      <c r="XCQ2" s="1870"/>
      <c r="XCR2" s="1870"/>
      <c r="XCS2" s="1870"/>
      <c r="XCT2" s="1870"/>
      <c r="XCU2" s="1870"/>
      <c r="XCV2" s="1870"/>
      <c r="XCW2" s="1870"/>
      <c r="XCX2" s="1870"/>
      <c r="XCY2" s="1870"/>
      <c r="XCZ2" s="1870"/>
      <c r="XDA2" s="1870"/>
      <c r="XDB2" s="1870"/>
      <c r="XDC2" s="1870"/>
      <c r="XDD2" s="1870"/>
      <c r="XDE2" s="1870"/>
      <c r="XDF2" s="1870"/>
      <c r="XDG2" s="1870"/>
      <c r="XDH2" s="1870"/>
      <c r="XDI2" s="1870"/>
      <c r="XDJ2" s="1870"/>
      <c r="XDK2" s="1870"/>
      <c r="XDL2" s="1870"/>
      <c r="XDM2" s="1870"/>
      <c r="XDN2" s="1870"/>
      <c r="XDO2" s="1870"/>
      <c r="XDP2" s="1870"/>
      <c r="XDQ2" s="1870"/>
      <c r="XDR2" s="1870"/>
      <c r="XDS2" s="1870"/>
      <c r="XDT2" s="1870"/>
      <c r="XDU2" s="1870"/>
      <c r="XDV2" s="1870"/>
      <c r="XDW2" s="1870"/>
      <c r="XDX2" s="1870"/>
      <c r="XDY2" s="1870"/>
      <c r="XDZ2" s="1870"/>
      <c r="XEA2" s="1870"/>
      <c r="XEB2" s="1870"/>
      <c r="XEC2" s="1870"/>
      <c r="XED2" s="1870"/>
      <c r="XEE2" s="1870"/>
      <c r="XEF2" s="1870"/>
      <c r="XEG2" s="1870"/>
      <c r="XEH2" s="1870"/>
      <c r="XEI2" s="1870"/>
      <c r="XEJ2" s="1870"/>
      <c r="XEK2" s="1870"/>
      <c r="XEL2" s="1870"/>
      <c r="XEM2" s="1870"/>
      <c r="XEN2" s="1870"/>
      <c r="XEO2" s="1870"/>
      <c r="XEP2" s="1870"/>
      <c r="XEQ2" s="1870"/>
      <c r="XER2" s="1870"/>
      <c r="XES2" s="1870"/>
      <c r="XET2" s="1870"/>
      <c r="XEU2" s="1870"/>
      <c r="XEV2" s="1870"/>
      <c r="XEW2" s="1870"/>
      <c r="XEX2" s="1870"/>
      <c r="XEY2" s="1870"/>
      <c r="XEZ2" s="1870"/>
      <c r="XFA2" s="1870"/>
      <c r="XFB2" s="1870"/>
      <c r="XFC2" s="1870"/>
      <c r="XFD2" s="1870"/>
    </row>
    <row r="3" spans="1:16384" s="1878" customFormat="1" ht="21" thickBot="1">
      <c r="A3" s="1804" t="str">
        <f>'Universal data'!C21</f>
        <v>2012/13</v>
      </c>
      <c r="B3" s="1804"/>
      <c r="C3" s="1874"/>
      <c r="D3" s="1875"/>
      <c r="E3" s="1876"/>
      <c r="F3" s="1876"/>
      <c r="G3" s="2375"/>
      <c r="H3" s="1876"/>
      <c r="I3" s="1877"/>
      <c r="J3" s="1877"/>
      <c r="K3" s="1877"/>
      <c r="L3" s="1877"/>
      <c r="M3" s="1877"/>
      <c r="N3" s="1877"/>
      <c r="O3" s="1877"/>
      <c r="P3" s="1877"/>
      <c r="Q3" s="1877"/>
      <c r="R3" s="1877"/>
      <c r="S3" s="1877"/>
      <c r="T3" s="1877"/>
      <c r="U3" s="1877"/>
      <c r="V3" s="1877"/>
      <c r="W3" s="1877"/>
      <c r="X3" s="1877"/>
      <c r="Y3" s="1877"/>
      <c r="Z3" s="1877"/>
      <c r="AA3" s="1877"/>
      <c r="AB3" s="1877"/>
      <c r="AC3" s="1877"/>
      <c r="AD3" s="1877"/>
      <c r="AE3" s="1877"/>
      <c r="AF3" s="1877"/>
      <c r="AG3" s="1877"/>
      <c r="AH3" s="1877"/>
      <c r="AI3" s="1877"/>
      <c r="AJ3" s="1877"/>
      <c r="AK3" s="1877"/>
      <c r="AL3" s="1877"/>
      <c r="AM3" s="1877"/>
      <c r="AN3" s="1877"/>
      <c r="AO3" s="1877"/>
      <c r="AP3" s="1877"/>
      <c r="AQ3" s="1877"/>
      <c r="AR3" s="1877"/>
      <c r="AS3" s="1877"/>
      <c r="AT3" s="1877"/>
      <c r="AU3" s="1877"/>
      <c r="AV3" s="1877"/>
      <c r="AW3" s="1877"/>
      <c r="AX3" s="1877"/>
      <c r="AY3" s="1877"/>
      <c r="AZ3" s="1877"/>
      <c r="BA3" s="1877"/>
      <c r="BB3" s="1877"/>
      <c r="BC3" s="1877"/>
      <c r="BD3" s="1877"/>
      <c r="BE3" s="1877"/>
      <c r="BF3" s="1877"/>
      <c r="BG3" s="1877"/>
      <c r="BH3" s="1877"/>
      <c r="BI3" s="1877"/>
      <c r="BJ3" s="1877"/>
      <c r="BK3" s="1877"/>
      <c r="BL3" s="1877"/>
      <c r="BM3" s="1877"/>
      <c r="BN3" s="1877"/>
      <c r="BO3" s="1877"/>
      <c r="BP3" s="1877"/>
      <c r="BQ3" s="1877"/>
      <c r="BR3" s="1877"/>
      <c r="BS3" s="1877"/>
      <c r="BT3" s="1877"/>
      <c r="BU3" s="1877"/>
      <c r="BV3" s="1877"/>
      <c r="BW3" s="1877"/>
      <c r="BX3" s="1877"/>
      <c r="BY3" s="1877"/>
      <c r="BZ3" s="1877"/>
      <c r="CA3" s="1877"/>
      <c r="CB3" s="1877"/>
      <c r="CC3" s="1877"/>
      <c r="CD3" s="1877"/>
      <c r="CE3" s="1877"/>
      <c r="CF3" s="1877"/>
      <c r="CG3" s="1877"/>
      <c r="CH3" s="1877"/>
      <c r="CI3" s="1877"/>
      <c r="CJ3" s="1877"/>
      <c r="CK3" s="1877"/>
      <c r="CL3" s="1877"/>
      <c r="CM3" s="1877"/>
      <c r="CN3" s="1877"/>
      <c r="CO3" s="1877"/>
      <c r="CP3" s="1877"/>
      <c r="CQ3" s="1877"/>
      <c r="CR3" s="1877"/>
      <c r="CS3" s="1877"/>
      <c r="CT3" s="1877"/>
      <c r="CU3" s="1877"/>
      <c r="CV3" s="1877"/>
      <c r="CW3" s="1877"/>
      <c r="CX3" s="1877"/>
      <c r="CY3" s="1877"/>
      <c r="CZ3" s="1877"/>
      <c r="DA3" s="1877"/>
      <c r="DB3" s="1877"/>
      <c r="DC3" s="1877"/>
      <c r="DD3" s="1877"/>
      <c r="DE3" s="1877"/>
      <c r="DF3" s="1877"/>
      <c r="DG3" s="1877"/>
      <c r="DH3" s="1877"/>
      <c r="DI3" s="1877"/>
      <c r="DJ3" s="1877"/>
      <c r="DK3" s="1877"/>
      <c r="DL3" s="1877"/>
      <c r="DM3" s="1877"/>
      <c r="DN3" s="1877"/>
      <c r="DO3" s="1877"/>
      <c r="DP3" s="1877"/>
      <c r="DQ3" s="1877"/>
      <c r="DR3" s="1877"/>
      <c r="DS3" s="1877"/>
      <c r="DT3" s="1877"/>
      <c r="DU3" s="1877"/>
      <c r="DV3" s="1877"/>
      <c r="DW3" s="1877"/>
      <c r="DX3" s="1877"/>
      <c r="DY3" s="1877"/>
      <c r="DZ3" s="1877"/>
      <c r="EA3" s="1877"/>
      <c r="EB3" s="1877"/>
      <c r="EC3" s="1877"/>
      <c r="ED3" s="1877"/>
      <c r="EE3" s="1877"/>
      <c r="EF3" s="1877"/>
      <c r="EG3" s="1877"/>
      <c r="EH3" s="1877"/>
      <c r="EI3" s="1877"/>
      <c r="EJ3" s="1877"/>
      <c r="EK3" s="1877"/>
      <c r="EL3" s="1877"/>
      <c r="EM3" s="1877"/>
      <c r="EN3" s="1877"/>
      <c r="EO3" s="1877"/>
      <c r="EP3" s="1877"/>
      <c r="EQ3" s="1877"/>
      <c r="ER3" s="1877"/>
      <c r="ES3" s="1877"/>
      <c r="ET3" s="1877"/>
      <c r="EU3" s="1877"/>
      <c r="EV3" s="1877"/>
      <c r="EW3" s="1877"/>
      <c r="EX3" s="1877"/>
      <c r="EY3" s="1877"/>
      <c r="EZ3" s="1877"/>
      <c r="FA3" s="1877"/>
      <c r="FB3" s="1877"/>
      <c r="FC3" s="1877"/>
      <c r="FD3" s="1877"/>
      <c r="FE3" s="1877"/>
      <c r="FF3" s="1877"/>
      <c r="FG3" s="1877"/>
      <c r="FH3" s="1877"/>
      <c r="FI3" s="1877"/>
      <c r="FJ3" s="1877"/>
      <c r="FK3" s="1877"/>
      <c r="FL3" s="1877"/>
      <c r="FM3" s="1877"/>
      <c r="FN3" s="1877"/>
      <c r="FO3" s="1877"/>
      <c r="FP3" s="1877"/>
      <c r="FQ3" s="1877"/>
      <c r="FR3" s="1877"/>
      <c r="FS3" s="1877"/>
      <c r="FT3" s="1877"/>
      <c r="FU3" s="1877"/>
      <c r="FV3" s="1877"/>
      <c r="FW3" s="1877"/>
      <c r="FX3" s="1877"/>
      <c r="FY3" s="1877"/>
      <c r="FZ3" s="1877"/>
      <c r="GA3" s="1877"/>
      <c r="GB3" s="1877"/>
      <c r="GC3" s="1877"/>
      <c r="GD3" s="1877"/>
      <c r="GE3" s="1877"/>
      <c r="GF3" s="1877"/>
      <c r="GG3" s="1877"/>
      <c r="GH3" s="1877"/>
      <c r="GI3" s="1877"/>
      <c r="GJ3" s="1877"/>
      <c r="GK3" s="1877"/>
      <c r="GL3" s="1877"/>
      <c r="GM3" s="1877"/>
      <c r="GN3" s="1877"/>
      <c r="GO3" s="1877"/>
      <c r="GP3" s="1877"/>
      <c r="GQ3" s="1877"/>
      <c r="GR3" s="1877"/>
      <c r="GS3" s="1877"/>
      <c r="GT3" s="1877"/>
      <c r="GU3" s="1877"/>
      <c r="GV3" s="1877"/>
      <c r="GW3" s="1877"/>
      <c r="GX3" s="1877"/>
      <c r="GY3" s="1877"/>
      <c r="GZ3" s="1877"/>
      <c r="HA3" s="1877"/>
      <c r="HB3" s="1877"/>
      <c r="HC3" s="1877"/>
      <c r="HD3" s="1877"/>
      <c r="HE3" s="1877"/>
      <c r="HF3" s="1877"/>
      <c r="HG3" s="1877"/>
      <c r="HH3" s="1877"/>
      <c r="HI3" s="1877"/>
      <c r="HJ3" s="1877"/>
      <c r="HK3" s="1877"/>
      <c r="HL3" s="1877"/>
      <c r="HM3" s="1877"/>
      <c r="HN3" s="1877"/>
      <c r="HO3" s="1877"/>
      <c r="HP3" s="1877"/>
      <c r="HQ3" s="1877"/>
      <c r="HR3" s="1877"/>
      <c r="HS3" s="1877"/>
      <c r="HT3" s="1877"/>
      <c r="HU3" s="1877"/>
      <c r="HV3" s="1877"/>
      <c r="HW3" s="1877"/>
      <c r="HX3" s="1877"/>
      <c r="HY3" s="1877"/>
      <c r="HZ3" s="1877"/>
      <c r="IA3" s="1877"/>
      <c r="IB3" s="1877"/>
      <c r="IC3" s="1877"/>
      <c r="ID3" s="1877"/>
      <c r="IE3" s="1877"/>
      <c r="IF3" s="1877"/>
      <c r="IG3" s="1877"/>
      <c r="IH3" s="1877"/>
      <c r="II3" s="1877"/>
      <c r="IJ3" s="1877"/>
      <c r="IK3" s="1877"/>
      <c r="IL3" s="1877"/>
      <c r="IM3" s="1877"/>
      <c r="IN3" s="1877"/>
      <c r="IO3" s="1877"/>
      <c r="IP3" s="1877"/>
      <c r="IQ3" s="1877"/>
      <c r="IR3" s="1877"/>
      <c r="IS3" s="1877"/>
      <c r="IT3" s="1877"/>
      <c r="IU3" s="1877"/>
      <c r="IV3" s="1877"/>
      <c r="IW3" s="1877"/>
      <c r="IX3" s="1877"/>
      <c r="IY3" s="1877"/>
      <c r="IZ3" s="1877"/>
      <c r="JA3" s="1877"/>
      <c r="JB3" s="1877"/>
      <c r="JC3" s="1877"/>
      <c r="JD3" s="1877"/>
      <c r="JE3" s="1877"/>
      <c r="JF3" s="1877"/>
      <c r="JG3" s="1877"/>
      <c r="JH3" s="1877"/>
      <c r="JI3" s="1877"/>
      <c r="JJ3" s="1877"/>
      <c r="JK3" s="1877"/>
      <c r="JL3" s="1877"/>
      <c r="JM3" s="1877"/>
      <c r="JN3" s="1877"/>
      <c r="JO3" s="1877"/>
      <c r="JP3" s="1877"/>
      <c r="JQ3" s="1877"/>
      <c r="JR3" s="1877"/>
      <c r="JS3" s="1877"/>
      <c r="JT3" s="1877"/>
      <c r="JU3" s="1877"/>
      <c r="JV3" s="1877"/>
      <c r="JW3" s="1877"/>
      <c r="JX3" s="1877"/>
      <c r="JY3" s="1877"/>
      <c r="JZ3" s="1877"/>
      <c r="KA3" s="1877"/>
      <c r="KB3" s="1877"/>
      <c r="KC3" s="1877"/>
      <c r="KD3" s="1877"/>
      <c r="KE3" s="1877"/>
      <c r="KF3" s="1877"/>
      <c r="KG3" s="1877"/>
      <c r="KH3" s="1877"/>
      <c r="KI3" s="1877"/>
      <c r="KJ3" s="1877"/>
      <c r="KK3" s="1877"/>
      <c r="KL3" s="1877"/>
      <c r="KM3" s="1877"/>
      <c r="KN3" s="1877"/>
      <c r="KO3" s="1877"/>
      <c r="KP3" s="1877"/>
      <c r="KQ3" s="1877"/>
      <c r="KR3" s="1877"/>
      <c r="KS3" s="1877"/>
      <c r="KT3" s="1877"/>
      <c r="KU3" s="1877"/>
      <c r="KV3" s="1877"/>
      <c r="KW3" s="1877"/>
      <c r="KX3" s="1877"/>
      <c r="KY3" s="1877"/>
      <c r="KZ3" s="1877"/>
      <c r="LA3" s="1877"/>
      <c r="LB3" s="1877"/>
      <c r="LC3" s="1877"/>
      <c r="LD3" s="1877"/>
      <c r="LE3" s="1877"/>
      <c r="LF3" s="1877"/>
      <c r="LG3" s="1877"/>
      <c r="LH3" s="1877"/>
      <c r="LI3" s="1877"/>
      <c r="LJ3" s="1877"/>
      <c r="LK3" s="1877"/>
      <c r="LL3" s="1877"/>
      <c r="LM3" s="1877"/>
      <c r="LN3" s="1877"/>
      <c r="LO3" s="1877"/>
      <c r="LP3" s="1877"/>
      <c r="LQ3" s="1877"/>
      <c r="LR3" s="1877"/>
      <c r="LS3" s="1877"/>
      <c r="LT3" s="1877"/>
      <c r="LU3" s="1877"/>
      <c r="LV3" s="1877"/>
      <c r="LW3" s="1877"/>
      <c r="LX3" s="1877"/>
      <c r="LY3" s="1877"/>
      <c r="LZ3" s="1877"/>
      <c r="MA3" s="1877"/>
      <c r="MB3" s="1877"/>
      <c r="MC3" s="1877"/>
      <c r="MD3" s="1877"/>
      <c r="ME3" s="1877"/>
      <c r="MF3" s="1877"/>
      <c r="MG3" s="1877"/>
      <c r="MH3" s="1877"/>
      <c r="MI3" s="1877"/>
      <c r="MJ3" s="1877"/>
      <c r="MK3" s="1877"/>
      <c r="ML3" s="1877"/>
      <c r="MM3" s="1877"/>
      <c r="MN3" s="1877"/>
      <c r="MO3" s="1877"/>
      <c r="MP3" s="1877"/>
      <c r="MQ3" s="1877"/>
      <c r="MR3" s="1877"/>
      <c r="MS3" s="1877"/>
      <c r="MT3" s="1877"/>
      <c r="MU3" s="1877"/>
      <c r="MV3" s="1877"/>
      <c r="MW3" s="1877"/>
      <c r="MX3" s="1877"/>
      <c r="MY3" s="1877"/>
      <c r="MZ3" s="1877"/>
      <c r="NA3" s="1877"/>
      <c r="NB3" s="1877"/>
      <c r="NC3" s="1877"/>
      <c r="ND3" s="1877"/>
      <c r="NE3" s="1877"/>
      <c r="NF3" s="1877"/>
      <c r="NG3" s="1877"/>
      <c r="NH3" s="1877"/>
      <c r="NI3" s="1877"/>
      <c r="NJ3" s="1877"/>
      <c r="NK3" s="1877"/>
      <c r="NL3" s="1877"/>
      <c r="NM3" s="1877"/>
      <c r="NN3" s="1877"/>
      <c r="NO3" s="1877"/>
      <c r="NP3" s="1877"/>
      <c r="NQ3" s="1877"/>
      <c r="NR3" s="1877"/>
      <c r="NS3" s="1877"/>
      <c r="NT3" s="1877"/>
      <c r="NU3" s="1877"/>
      <c r="NV3" s="1877"/>
      <c r="NW3" s="1877"/>
      <c r="NX3" s="1877"/>
      <c r="NY3" s="1877"/>
      <c r="NZ3" s="1877"/>
      <c r="OA3" s="1877"/>
      <c r="OB3" s="1877"/>
      <c r="OC3" s="1877"/>
      <c r="OD3" s="1877"/>
      <c r="OE3" s="1877"/>
      <c r="OF3" s="1877"/>
      <c r="OG3" s="1877"/>
      <c r="OH3" s="1877"/>
      <c r="OI3" s="1877"/>
      <c r="OJ3" s="1877"/>
      <c r="OK3" s="1877"/>
      <c r="OL3" s="1877"/>
      <c r="OM3" s="1877"/>
      <c r="ON3" s="1877"/>
      <c r="OO3" s="1877"/>
      <c r="OP3" s="1877"/>
      <c r="OQ3" s="1877"/>
      <c r="OR3" s="1877"/>
      <c r="OS3" s="1877"/>
      <c r="OT3" s="1877"/>
      <c r="OU3" s="1877"/>
      <c r="OV3" s="1877"/>
      <c r="OW3" s="1877"/>
      <c r="OX3" s="1877"/>
      <c r="OY3" s="1877"/>
      <c r="OZ3" s="1877"/>
      <c r="PA3" s="1877"/>
      <c r="PB3" s="1877"/>
      <c r="PC3" s="1877"/>
      <c r="PD3" s="1877"/>
      <c r="PE3" s="1877"/>
      <c r="PF3" s="1877"/>
      <c r="PG3" s="1877"/>
      <c r="PH3" s="1877"/>
      <c r="PI3" s="1877"/>
      <c r="PJ3" s="1877"/>
      <c r="PK3" s="1877"/>
      <c r="PL3" s="1877"/>
      <c r="PM3" s="1877"/>
      <c r="PN3" s="1877"/>
      <c r="PO3" s="1877"/>
      <c r="PP3" s="1877"/>
      <c r="PQ3" s="1877"/>
      <c r="PR3" s="1877"/>
      <c r="PS3" s="1877"/>
      <c r="PT3" s="1877"/>
      <c r="PU3" s="1877"/>
      <c r="PV3" s="1877"/>
      <c r="PW3" s="1877"/>
      <c r="PX3" s="1877"/>
      <c r="PY3" s="1877"/>
      <c r="PZ3" s="1877"/>
      <c r="QA3" s="1877"/>
      <c r="QB3" s="1877"/>
      <c r="QC3" s="1877"/>
      <c r="QD3" s="1877"/>
      <c r="QE3" s="1877"/>
      <c r="QF3" s="1877"/>
      <c r="QG3" s="1877"/>
      <c r="QH3" s="1877"/>
      <c r="QI3" s="1877"/>
      <c r="QJ3" s="1877"/>
      <c r="QK3" s="1877"/>
      <c r="QL3" s="1877"/>
      <c r="QM3" s="1877"/>
      <c r="QN3" s="1877"/>
      <c r="QO3" s="1877"/>
      <c r="QP3" s="1877"/>
      <c r="QQ3" s="1877"/>
      <c r="QR3" s="1877"/>
      <c r="QS3" s="1877"/>
      <c r="QT3" s="1877"/>
      <c r="QU3" s="1877"/>
      <c r="QV3" s="1877"/>
      <c r="QW3" s="1877"/>
      <c r="QX3" s="1877"/>
      <c r="QY3" s="1877"/>
      <c r="QZ3" s="1877"/>
      <c r="RA3" s="1877"/>
      <c r="RB3" s="1877"/>
      <c r="RC3" s="1877"/>
      <c r="RD3" s="1877"/>
      <c r="RE3" s="1877"/>
      <c r="RF3" s="1877"/>
      <c r="RG3" s="1877"/>
      <c r="RH3" s="1877"/>
      <c r="RI3" s="1877"/>
      <c r="RJ3" s="1877"/>
      <c r="RK3" s="1877"/>
      <c r="RL3" s="1877"/>
      <c r="RM3" s="1877"/>
      <c r="RN3" s="1877"/>
      <c r="RO3" s="1877"/>
      <c r="RP3" s="1877"/>
      <c r="RQ3" s="1877"/>
      <c r="RR3" s="1877"/>
      <c r="RS3" s="1877"/>
      <c r="RT3" s="1877"/>
      <c r="RU3" s="1877"/>
      <c r="RV3" s="1877"/>
      <c r="RW3" s="1877"/>
      <c r="RX3" s="1877"/>
      <c r="RY3" s="1877"/>
      <c r="RZ3" s="1877"/>
      <c r="SA3" s="1877"/>
      <c r="SB3" s="1877"/>
      <c r="SC3" s="1877"/>
      <c r="SD3" s="1877"/>
      <c r="SE3" s="1877"/>
      <c r="SF3" s="1877"/>
      <c r="SG3" s="1877"/>
      <c r="SH3" s="1877"/>
      <c r="SI3" s="1877"/>
      <c r="SJ3" s="1877"/>
      <c r="SK3" s="1877"/>
      <c r="SL3" s="1877"/>
      <c r="SM3" s="1877"/>
      <c r="SN3" s="1877"/>
      <c r="SO3" s="1877"/>
      <c r="SP3" s="1877"/>
      <c r="SQ3" s="1877"/>
      <c r="SR3" s="1877"/>
      <c r="SS3" s="1877"/>
      <c r="ST3" s="1877"/>
      <c r="SU3" s="1877"/>
      <c r="SV3" s="1877"/>
      <c r="SW3" s="1877"/>
      <c r="SX3" s="1877"/>
      <c r="SY3" s="1877"/>
      <c r="SZ3" s="1877"/>
      <c r="TA3" s="1877"/>
      <c r="TB3" s="1877"/>
      <c r="TC3" s="1877"/>
      <c r="TD3" s="1877"/>
      <c r="TE3" s="1877"/>
      <c r="TF3" s="1877"/>
      <c r="TG3" s="1877"/>
      <c r="TH3" s="1877"/>
      <c r="TI3" s="1877"/>
      <c r="TJ3" s="1877"/>
      <c r="TK3" s="1877"/>
      <c r="TL3" s="1877"/>
      <c r="TM3" s="1877"/>
      <c r="TN3" s="1877"/>
      <c r="TO3" s="1877"/>
      <c r="TP3" s="1877"/>
      <c r="TQ3" s="1877"/>
      <c r="TR3" s="1877"/>
      <c r="TS3" s="1877"/>
      <c r="TT3" s="1877"/>
      <c r="TU3" s="1877"/>
      <c r="TV3" s="1877"/>
      <c r="TW3" s="1877"/>
      <c r="TX3" s="1877"/>
      <c r="TY3" s="1877"/>
      <c r="TZ3" s="1877"/>
      <c r="UA3" s="1877"/>
      <c r="UB3" s="1877"/>
      <c r="UC3" s="1877"/>
      <c r="UD3" s="1877"/>
      <c r="UE3" s="1877"/>
      <c r="UF3" s="1877"/>
      <c r="UG3" s="1877"/>
      <c r="UH3" s="1877"/>
      <c r="UI3" s="1877"/>
      <c r="UJ3" s="1877"/>
      <c r="UK3" s="1877"/>
      <c r="UL3" s="1877"/>
      <c r="UM3" s="1877"/>
      <c r="UN3" s="1877"/>
      <c r="UO3" s="1877"/>
      <c r="UP3" s="1877"/>
      <c r="UQ3" s="1877"/>
      <c r="UR3" s="1877"/>
      <c r="US3" s="1877"/>
      <c r="UT3" s="1877"/>
      <c r="UU3" s="1877"/>
      <c r="UV3" s="1877"/>
      <c r="UW3" s="1877"/>
      <c r="UX3" s="1877"/>
      <c r="UY3" s="1877"/>
      <c r="UZ3" s="1877"/>
      <c r="VA3" s="1877"/>
      <c r="VB3" s="1877"/>
      <c r="VC3" s="1877"/>
      <c r="VD3" s="1877"/>
      <c r="VE3" s="1877"/>
      <c r="VF3" s="1877"/>
      <c r="VG3" s="1877"/>
      <c r="VH3" s="1877"/>
      <c r="VI3" s="1877"/>
      <c r="VJ3" s="1877"/>
      <c r="VK3" s="1877"/>
      <c r="VL3" s="1877"/>
      <c r="VM3" s="1877"/>
      <c r="VN3" s="1877"/>
      <c r="VO3" s="1877"/>
      <c r="VP3" s="1877"/>
      <c r="VQ3" s="1877"/>
      <c r="VR3" s="1877"/>
      <c r="VS3" s="1877"/>
      <c r="VT3" s="1877"/>
      <c r="VU3" s="1877"/>
      <c r="VV3" s="1877"/>
      <c r="VW3" s="1877"/>
      <c r="VX3" s="1877"/>
      <c r="VY3" s="1877"/>
      <c r="VZ3" s="1877"/>
      <c r="WA3" s="1877"/>
      <c r="WB3" s="1877"/>
      <c r="WC3" s="1877"/>
      <c r="WD3" s="1877"/>
      <c r="WE3" s="1877"/>
      <c r="WF3" s="1877"/>
      <c r="WG3" s="1877"/>
      <c r="WH3" s="1877"/>
      <c r="WI3" s="1877"/>
      <c r="WJ3" s="1877"/>
      <c r="WK3" s="1877"/>
      <c r="WL3" s="1877"/>
      <c r="WM3" s="1877"/>
      <c r="WN3" s="1877"/>
      <c r="WO3" s="1877"/>
      <c r="WP3" s="1877"/>
      <c r="WQ3" s="1877"/>
      <c r="WR3" s="1877"/>
      <c r="WS3" s="1877"/>
      <c r="WT3" s="1877"/>
      <c r="WU3" s="1877"/>
      <c r="WV3" s="1877"/>
      <c r="WW3" s="1877"/>
      <c r="WX3" s="1877"/>
      <c r="WY3" s="1877"/>
      <c r="WZ3" s="1877"/>
      <c r="XA3" s="1877"/>
      <c r="XB3" s="1877"/>
      <c r="XC3" s="1877"/>
      <c r="XD3" s="1877"/>
      <c r="XE3" s="1877"/>
      <c r="XF3" s="1877"/>
      <c r="XG3" s="1877"/>
      <c r="XH3" s="1877"/>
      <c r="XI3" s="1877"/>
      <c r="XJ3" s="1877"/>
      <c r="XK3" s="1877"/>
      <c r="XL3" s="1877"/>
      <c r="XM3" s="1877"/>
      <c r="XN3" s="1877"/>
      <c r="XO3" s="1877"/>
      <c r="XP3" s="1877"/>
      <c r="XQ3" s="1877"/>
      <c r="XR3" s="1877"/>
      <c r="XS3" s="1877"/>
      <c r="XT3" s="1877"/>
      <c r="XU3" s="1877"/>
      <c r="XV3" s="1877"/>
      <c r="XW3" s="1877"/>
      <c r="XX3" s="1877"/>
      <c r="XY3" s="1877"/>
      <c r="XZ3" s="1877"/>
      <c r="YA3" s="1877"/>
      <c r="YB3" s="1877"/>
      <c r="YC3" s="1877"/>
      <c r="YD3" s="1877"/>
      <c r="YE3" s="1877"/>
      <c r="YF3" s="1877"/>
      <c r="YG3" s="1877"/>
      <c r="YH3" s="1877"/>
      <c r="YI3" s="1877"/>
      <c r="YJ3" s="1877"/>
      <c r="YK3" s="1877"/>
      <c r="YL3" s="1877"/>
      <c r="YM3" s="1877"/>
      <c r="YN3" s="1877"/>
      <c r="YO3" s="1877"/>
      <c r="YP3" s="1877"/>
      <c r="YQ3" s="1877"/>
      <c r="YR3" s="1877"/>
      <c r="YS3" s="1877"/>
      <c r="YT3" s="1877"/>
      <c r="YU3" s="1877"/>
      <c r="YV3" s="1877"/>
      <c r="YW3" s="1877"/>
      <c r="YX3" s="1877"/>
      <c r="YY3" s="1877"/>
      <c r="YZ3" s="1877"/>
      <c r="ZA3" s="1877"/>
      <c r="ZB3" s="1877"/>
      <c r="ZC3" s="1877"/>
      <c r="ZD3" s="1877"/>
      <c r="ZE3" s="1877"/>
      <c r="ZF3" s="1877"/>
      <c r="ZG3" s="1877"/>
      <c r="ZH3" s="1877"/>
      <c r="ZI3" s="1877"/>
      <c r="ZJ3" s="1877"/>
      <c r="ZK3" s="1877"/>
      <c r="ZL3" s="1877"/>
      <c r="ZM3" s="1877"/>
      <c r="ZN3" s="1877"/>
      <c r="ZO3" s="1877"/>
      <c r="ZP3" s="1877"/>
      <c r="ZQ3" s="1877"/>
      <c r="ZR3" s="1877"/>
      <c r="ZS3" s="1877"/>
      <c r="ZT3" s="1877"/>
      <c r="ZU3" s="1877"/>
      <c r="ZV3" s="1877"/>
      <c r="ZW3" s="1877"/>
      <c r="ZX3" s="1877"/>
      <c r="ZY3" s="1877"/>
      <c r="ZZ3" s="1877"/>
      <c r="AAA3" s="1877"/>
      <c r="AAB3" s="1877"/>
      <c r="AAC3" s="1877"/>
      <c r="AAD3" s="1877"/>
      <c r="AAE3" s="1877"/>
      <c r="AAF3" s="1877"/>
      <c r="AAG3" s="1877"/>
      <c r="AAH3" s="1877"/>
      <c r="AAI3" s="1877"/>
      <c r="AAJ3" s="1877"/>
      <c r="AAK3" s="1877"/>
      <c r="AAL3" s="1877"/>
      <c r="AAM3" s="1877"/>
      <c r="AAN3" s="1877"/>
      <c r="AAO3" s="1877"/>
      <c r="AAP3" s="1877"/>
      <c r="AAQ3" s="1877"/>
      <c r="AAR3" s="1877"/>
      <c r="AAS3" s="1877"/>
      <c r="AAT3" s="1877"/>
      <c r="AAU3" s="1877"/>
      <c r="AAV3" s="1877"/>
      <c r="AAW3" s="1877"/>
      <c r="AAX3" s="1877"/>
      <c r="AAY3" s="1877"/>
      <c r="AAZ3" s="1877"/>
      <c r="ABA3" s="1877"/>
      <c r="ABB3" s="1877"/>
      <c r="ABC3" s="1877"/>
      <c r="ABD3" s="1877"/>
      <c r="ABE3" s="1877"/>
      <c r="ABF3" s="1877"/>
      <c r="ABG3" s="1877"/>
      <c r="ABH3" s="1877"/>
      <c r="ABI3" s="1877"/>
      <c r="ABJ3" s="1877"/>
      <c r="ABK3" s="1877"/>
      <c r="ABL3" s="1877"/>
      <c r="ABM3" s="1877"/>
      <c r="ABN3" s="1877"/>
      <c r="ABO3" s="1877"/>
      <c r="ABP3" s="1877"/>
      <c r="ABQ3" s="1877"/>
      <c r="ABR3" s="1877"/>
      <c r="ABS3" s="1877"/>
      <c r="ABT3" s="1877"/>
      <c r="ABU3" s="1877"/>
      <c r="ABV3" s="1877"/>
      <c r="ABW3" s="1877"/>
      <c r="ABX3" s="1877"/>
      <c r="ABY3" s="1877"/>
      <c r="ABZ3" s="1877"/>
      <c r="ACA3" s="1877"/>
      <c r="ACB3" s="1877"/>
      <c r="ACC3" s="1877"/>
      <c r="ACD3" s="1877"/>
      <c r="ACE3" s="1877"/>
      <c r="ACF3" s="1877"/>
      <c r="ACG3" s="1877"/>
      <c r="ACH3" s="1877"/>
      <c r="ACI3" s="1877"/>
      <c r="ACJ3" s="1877"/>
      <c r="ACK3" s="1877"/>
      <c r="ACL3" s="1877"/>
      <c r="ACM3" s="1877"/>
      <c r="ACN3" s="1877"/>
      <c r="ACO3" s="1877"/>
      <c r="ACP3" s="1877"/>
      <c r="ACQ3" s="1877"/>
      <c r="ACR3" s="1877"/>
      <c r="ACS3" s="1877"/>
      <c r="ACT3" s="1877"/>
      <c r="ACU3" s="1877"/>
      <c r="ACV3" s="1877"/>
      <c r="ACW3" s="1877"/>
      <c r="ACX3" s="1877"/>
      <c r="ACY3" s="1877"/>
      <c r="ACZ3" s="1877"/>
      <c r="ADA3" s="1877"/>
      <c r="ADB3" s="1877"/>
      <c r="ADC3" s="1877"/>
      <c r="ADD3" s="1877"/>
      <c r="ADE3" s="1877"/>
      <c r="ADF3" s="1877"/>
      <c r="ADG3" s="1877"/>
      <c r="ADH3" s="1877"/>
      <c r="ADI3" s="1877"/>
      <c r="ADJ3" s="1877"/>
      <c r="ADK3" s="1877"/>
      <c r="ADL3" s="1877"/>
      <c r="ADM3" s="1877"/>
      <c r="ADN3" s="1877"/>
      <c r="ADO3" s="1877"/>
      <c r="ADP3" s="1877"/>
      <c r="ADQ3" s="1877"/>
      <c r="ADR3" s="1877"/>
      <c r="ADS3" s="1877"/>
      <c r="ADT3" s="1877"/>
      <c r="ADU3" s="1877"/>
      <c r="ADV3" s="1877"/>
      <c r="ADW3" s="1877"/>
      <c r="ADX3" s="1877"/>
      <c r="ADY3" s="1877"/>
      <c r="ADZ3" s="1877"/>
      <c r="AEA3" s="1877"/>
      <c r="AEB3" s="1877"/>
      <c r="AEC3" s="1877"/>
      <c r="AED3" s="1877"/>
      <c r="AEE3" s="1877"/>
      <c r="AEF3" s="1877"/>
      <c r="AEG3" s="1877"/>
      <c r="AEH3" s="1877"/>
      <c r="AEI3" s="1877"/>
      <c r="AEJ3" s="1877"/>
      <c r="AEK3" s="1877"/>
      <c r="AEL3" s="1877"/>
      <c r="AEM3" s="1877"/>
      <c r="AEN3" s="1877"/>
      <c r="AEO3" s="1877"/>
      <c r="AEP3" s="1877"/>
      <c r="AEQ3" s="1877"/>
      <c r="AER3" s="1877"/>
      <c r="AES3" s="1877"/>
      <c r="AET3" s="1877"/>
      <c r="AEU3" s="1877"/>
      <c r="AEV3" s="1877"/>
      <c r="AEW3" s="1877"/>
      <c r="AEX3" s="1877"/>
      <c r="AEY3" s="1877"/>
      <c r="AEZ3" s="1877"/>
      <c r="AFA3" s="1877"/>
      <c r="AFB3" s="1877"/>
      <c r="AFC3" s="1877"/>
      <c r="AFD3" s="1877"/>
      <c r="AFE3" s="1877"/>
      <c r="AFF3" s="1877"/>
      <c r="AFG3" s="1877"/>
      <c r="AFH3" s="1877"/>
      <c r="AFI3" s="1877"/>
      <c r="AFJ3" s="1877"/>
      <c r="AFK3" s="1877"/>
      <c r="AFL3" s="1877"/>
      <c r="AFM3" s="1877"/>
      <c r="AFN3" s="1877"/>
      <c r="AFO3" s="1877"/>
      <c r="AFP3" s="1877"/>
      <c r="AFQ3" s="1877"/>
      <c r="AFR3" s="1877"/>
      <c r="AFS3" s="1877"/>
      <c r="AFT3" s="1877"/>
      <c r="AFU3" s="1877"/>
      <c r="AFV3" s="1877"/>
      <c r="AFW3" s="1877"/>
      <c r="AFX3" s="1877"/>
      <c r="AFY3" s="1877"/>
      <c r="AFZ3" s="1877"/>
      <c r="AGA3" s="1877"/>
      <c r="AGB3" s="1877"/>
      <c r="AGC3" s="1877"/>
      <c r="AGD3" s="1877"/>
      <c r="AGE3" s="1877"/>
      <c r="AGF3" s="1877"/>
      <c r="AGG3" s="1877"/>
      <c r="AGH3" s="1877"/>
      <c r="AGI3" s="1877"/>
      <c r="AGJ3" s="1877"/>
      <c r="AGK3" s="1877"/>
      <c r="AGL3" s="1877"/>
      <c r="AGM3" s="1877"/>
      <c r="AGN3" s="1877"/>
      <c r="AGO3" s="1877"/>
      <c r="AGP3" s="1877"/>
      <c r="AGQ3" s="1877"/>
      <c r="AGR3" s="1877"/>
      <c r="AGS3" s="1877"/>
      <c r="AGT3" s="1877"/>
      <c r="AGU3" s="1877"/>
      <c r="AGV3" s="1877"/>
      <c r="AGW3" s="1877"/>
      <c r="AGX3" s="1877"/>
      <c r="AGY3" s="1877"/>
      <c r="AGZ3" s="1877"/>
      <c r="AHA3" s="1877"/>
      <c r="AHB3" s="1877"/>
      <c r="AHC3" s="1877"/>
      <c r="AHD3" s="1877"/>
      <c r="AHE3" s="1877"/>
      <c r="AHF3" s="1877"/>
      <c r="AHG3" s="1877"/>
      <c r="AHH3" s="1877"/>
      <c r="AHI3" s="1877"/>
      <c r="AHJ3" s="1877"/>
      <c r="AHK3" s="1877"/>
      <c r="AHL3" s="1877"/>
      <c r="AHM3" s="1877"/>
      <c r="AHN3" s="1877"/>
      <c r="AHO3" s="1877"/>
      <c r="AHP3" s="1877"/>
      <c r="AHQ3" s="1877"/>
      <c r="AHR3" s="1877"/>
      <c r="AHS3" s="1877"/>
      <c r="AHT3" s="1877"/>
      <c r="AHU3" s="1877"/>
      <c r="AHV3" s="1877"/>
      <c r="AHW3" s="1877"/>
      <c r="AHX3" s="1877"/>
      <c r="AHY3" s="1877"/>
      <c r="AHZ3" s="1877"/>
      <c r="AIA3" s="1877"/>
      <c r="AIB3" s="1877"/>
      <c r="AIC3" s="1877"/>
      <c r="AID3" s="1877"/>
      <c r="AIE3" s="1877"/>
      <c r="AIF3" s="1877"/>
      <c r="AIG3" s="1877"/>
      <c r="AIH3" s="1877"/>
      <c r="AII3" s="1877"/>
      <c r="AIJ3" s="1877"/>
      <c r="AIK3" s="1877"/>
      <c r="AIL3" s="1877"/>
      <c r="AIM3" s="1877"/>
      <c r="AIN3" s="1877"/>
      <c r="AIO3" s="1877"/>
      <c r="AIP3" s="1877"/>
      <c r="AIQ3" s="1877"/>
      <c r="AIR3" s="1877"/>
      <c r="AIS3" s="1877"/>
      <c r="AIT3" s="1877"/>
      <c r="AIU3" s="1877"/>
      <c r="AIV3" s="1877"/>
      <c r="AIW3" s="1877"/>
      <c r="AIX3" s="1877"/>
      <c r="AIY3" s="1877"/>
      <c r="AIZ3" s="1877"/>
      <c r="AJA3" s="1877"/>
      <c r="AJB3" s="1877"/>
      <c r="AJC3" s="1877"/>
      <c r="AJD3" s="1877"/>
      <c r="AJE3" s="1877"/>
      <c r="AJF3" s="1877"/>
      <c r="AJG3" s="1877"/>
      <c r="AJH3" s="1877"/>
      <c r="AJI3" s="1877"/>
      <c r="AJJ3" s="1877"/>
      <c r="AJK3" s="1877"/>
      <c r="AJL3" s="1877"/>
      <c r="AJM3" s="1877"/>
      <c r="AJN3" s="1877"/>
      <c r="AJO3" s="1877"/>
      <c r="AJP3" s="1877"/>
      <c r="AJQ3" s="1877"/>
      <c r="AJR3" s="1877"/>
      <c r="AJS3" s="1877"/>
      <c r="AJT3" s="1877"/>
      <c r="AJU3" s="1877"/>
      <c r="AJV3" s="1877"/>
      <c r="AJW3" s="1877"/>
      <c r="AJX3" s="1877"/>
      <c r="AJY3" s="1877"/>
      <c r="AJZ3" s="1877"/>
      <c r="AKA3" s="1877"/>
      <c r="AKB3" s="1877"/>
      <c r="AKC3" s="1877"/>
      <c r="AKD3" s="1877"/>
      <c r="AKE3" s="1877"/>
      <c r="AKF3" s="1877"/>
      <c r="AKG3" s="1877"/>
      <c r="AKH3" s="1877"/>
      <c r="AKI3" s="1877"/>
      <c r="AKJ3" s="1877"/>
      <c r="AKK3" s="1877"/>
      <c r="AKL3" s="1877"/>
      <c r="AKM3" s="1877"/>
      <c r="AKN3" s="1877"/>
      <c r="AKO3" s="1877"/>
      <c r="AKP3" s="1877"/>
      <c r="AKQ3" s="1877"/>
      <c r="AKR3" s="1877"/>
      <c r="AKS3" s="1877"/>
      <c r="AKT3" s="1877"/>
      <c r="AKU3" s="1877"/>
      <c r="AKV3" s="1877"/>
      <c r="AKW3" s="1877"/>
      <c r="AKX3" s="1877"/>
      <c r="AKY3" s="1877"/>
      <c r="AKZ3" s="1877"/>
      <c r="ALA3" s="1877"/>
      <c r="ALB3" s="1877"/>
      <c r="ALC3" s="1877"/>
      <c r="ALD3" s="1877"/>
      <c r="ALE3" s="1877"/>
      <c r="ALF3" s="1877"/>
      <c r="ALG3" s="1877"/>
      <c r="ALH3" s="1877"/>
      <c r="ALI3" s="1877"/>
      <c r="ALJ3" s="1877"/>
      <c r="ALK3" s="1877"/>
      <c r="ALL3" s="1877"/>
      <c r="ALM3" s="1877"/>
      <c r="ALN3" s="1877"/>
      <c r="ALO3" s="1877"/>
      <c r="ALP3" s="1877"/>
      <c r="ALQ3" s="1877"/>
      <c r="ALR3" s="1877"/>
      <c r="ALS3" s="1877"/>
      <c r="ALT3" s="1877"/>
      <c r="ALU3" s="1877"/>
      <c r="ALV3" s="1877"/>
      <c r="ALW3" s="1877"/>
      <c r="ALX3" s="1877"/>
      <c r="ALY3" s="1877"/>
      <c r="ALZ3" s="1877"/>
      <c r="AMA3" s="1877"/>
      <c r="AMB3" s="1877"/>
      <c r="AMC3" s="1877"/>
      <c r="AMD3" s="1877"/>
      <c r="AME3" s="1877"/>
      <c r="AMF3" s="1877"/>
      <c r="AMG3" s="1877"/>
      <c r="AMH3" s="1877"/>
      <c r="AMI3" s="1877"/>
      <c r="AMJ3" s="1877"/>
      <c r="AMK3" s="1877"/>
      <c r="AML3" s="1877"/>
      <c r="AMM3" s="1877"/>
      <c r="AMN3" s="1877"/>
      <c r="AMO3" s="1877"/>
      <c r="AMP3" s="1877"/>
      <c r="AMQ3" s="1877"/>
      <c r="AMR3" s="1877"/>
      <c r="AMS3" s="1877"/>
      <c r="AMT3" s="1877"/>
      <c r="AMU3" s="1877"/>
      <c r="AMV3" s="1877"/>
      <c r="AMW3" s="1877"/>
      <c r="AMX3" s="1877"/>
      <c r="AMY3" s="1877"/>
      <c r="AMZ3" s="1877"/>
      <c r="ANA3" s="1877"/>
      <c r="ANB3" s="1877"/>
      <c r="ANC3" s="1877"/>
      <c r="AND3" s="1877"/>
      <c r="ANE3" s="1877"/>
      <c r="ANF3" s="1877"/>
      <c r="ANG3" s="1877"/>
      <c r="ANH3" s="1877"/>
      <c r="ANI3" s="1877"/>
      <c r="ANJ3" s="1877"/>
      <c r="ANK3" s="1877"/>
      <c r="ANL3" s="1877"/>
      <c r="ANM3" s="1877"/>
      <c r="ANN3" s="1877"/>
      <c r="ANO3" s="1877"/>
      <c r="ANP3" s="1877"/>
      <c r="ANQ3" s="1877"/>
      <c r="ANR3" s="1877"/>
      <c r="ANS3" s="1877"/>
      <c r="ANT3" s="1877"/>
      <c r="ANU3" s="1877"/>
      <c r="ANV3" s="1877"/>
      <c r="ANW3" s="1877"/>
      <c r="ANX3" s="1877"/>
      <c r="ANY3" s="1877"/>
      <c r="ANZ3" s="1877"/>
      <c r="AOA3" s="1877"/>
      <c r="AOB3" s="1877"/>
      <c r="AOC3" s="1877"/>
      <c r="AOD3" s="1877"/>
      <c r="AOE3" s="1877"/>
      <c r="AOF3" s="1877"/>
      <c r="AOG3" s="1877"/>
      <c r="AOH3" s="1877"/>
      <c r="AOI3" s="1877"/>
      <c r="AOJ3" s="1877"/>
      <c r="AOK3" s="1877"/>
      <c r="AOL3" s="1877"/>
      <c r="AOM3" s="1877"/>
      <c r="AON3" s="1877"/>
      <c r="AOO3" s="1877"/>
      <c r="AOP3" s="1877"/>
      <c r="AOQ3" s="1877"/>
      <c r="AOR3" s="1877"/>
      <c r="AOS3" s="1877"/>
      <c r="AOT3" s="1877"/>
      <c r="AOU3" s="1877"/>
      <c r="AOV3" s="1877"/>
      <c r="AOW3" s="1877"/>
      <c r="AOX3" s="1877"/>
      <c r="AOY3" s="1877"/>
      <c r="AOZ3" s="1877"/>
      <c r="APA3" s="1877"/>
      <c r="APB3" s="1877"/>
      <c r="APC3" s="1877"/>
      <c r="APD3" s="1877"/>
      <c r="APE3" s="1877"/>
      <c r="APF3" s="1877"/>
      <c r="APG3" s="1877"/>
      <c r="APH3" s="1877"/>
      <c r="API3" s="1877"/>
      <c r="APJ3" s="1877"/>
      <c r="APK3" s="1877"/>
      <c r="APL3" s="1877"/>
      <c r="APM3" s="1877"/>
      <c r="APN3" s="1877"/>
      <c r="APO3" s="1877"/>
      <c r="APP3" s="1877"/>
      <c r="APQ3" s="1877"/>
      <c r="APR3" s="1877"/>
      <c r="APS3" s="1877"/>
      <c r="APT3" s="1877"/>
      <c r="APU3" s="1877"/>
      <c r="APV3" s="1877"/>
      <c r="APW3" s="1877"/>
      <c r="APX3" s="1877"/>
      <c r="APY3" s="1877"/>
      <c r="APZ3" s="1877"/>
      <c r="AQA3" s="1877"/>
      <c r="AQB3" s="1877"/>
      <c r="AQC3" s="1877"/>
      <c r="AQD3" s="1877"/>
      <c r="AQE3" s="1877"/>
      <c r="AQF3" s="1877"/>
      <c r="AQG3" s="1877"/>
      <c r="AQH3" s="1877"/>
      <c r="AQI3" s="1877"/>
      <c r="AQJ3" s="1877"/>
      <c r="AQK3" s="1877"/>
      <c r="AQL3" s="1877"/>
      <c r="AQM3" s="1877"/>
      <c r="AQN3" s="1877"/>
      <c r="AQO3" s="1877"/>
      <c r="AQP3" s="1877"/>
      <c r="AQQ3" s="1877"/>
      <c r="AQR3" s="1877"/>
      <c r="AQS3" s="1877"/>
      <c r="AQT3" s="1877"/>
      <c r="AQU3" s="1877"/>
      <c r="AQV3" s="1877"/>
      <c r="AQW3" s="1877"/>
      <c r="AQX3" s="1877"/>
      <c r="AQY3" s="1877"/>
      <c r="AQZ3" s="1877"/>
      <c r="ARA3" s="1877"/>
      <c r="ARB3" s="1877"/>
      <c r="ARC3" s="1877"/>
      <c r="ARD3" s="1877"/>
      <c r="ARE3" s="1877"/>
      <c r="ARF3" s="1877"/>
      <c r="ARG3" s="1877"/>
      <c r="ARH3" s="1877"/>
      <c r="ARI3" s="1877"/>
      <c r="ARJ3" s="1877"/>
      <c r="ARK3" s="1877"/>
      <c r="ARL3" s="1877"/>
      <c r="ARM3" s="1877"/>
      <c r="ARN3" s="1877"/>
      <c r="ARO3" s="1877"/>
      <c r="ARP3" s="1877"/>
      <c r="ARQ3" s="1877"/>
      <c r="ARR3" s="1877"/>
      <c r="ARS3" s="1877"/>
      <c r="ART3" s="1877"/>
      <c r="ARU3" s="1877"/>
      <c r="ARV3" s="1877"/>
      <c r="ARW3" s="1877"/>
      <c r="ARX3" s="1877"/>
      <c r="ARY3" s="1877"/>
      <c r="ARZ3" s="1877"/>
      <c r="ASA3" s="1877"/>
      <c r="ASB3" s="1877"/>
      <c r="ASC3" s="1877"/>
      <c r="ASD3" s="1877"/>
      <c r="ASE3" s="1877"/>
      <c r="ASF3" s="1877"/>
      <c r="ASG3" s="1877"/>
      <c r="ASH3" s="1877"/>
      <c r="ASI3" s="1877"/>
      <c r="ASJ3" s="1877"/>
      <c r="ASK3" s="1877"/>
      <c r="ASL3" s="1877"/>
      <c r="ASM3" s="1877"/>
      <c r="ASN3" s="1877"/>
      <c r="ASO3" s="1877"/>
      <c r="ASP3" s="1877"/>
      <c r="ASQ3" s="1877"/>
      <c r="ASR3" s="1877"/>
      <c r="ASS3" s="1877"/>
      <c r="AST3" s="1877"/>
      <c r="ASU3" s="1877"/>
      <c r="ASV3" s="1877"/>
      <c r="ASW3" s="1877"/>
      <c r="ASX3" s="1877"/>
      <c r="ASY3" s="1877"/>
      <c r="ASZ3" s="1877"/>
      <c r="ATA3" s="1877"/>
      <c r="ATB3" s="1877"/>
      <c r="ATC3" s="1877"/>
      <c r="ATD3" s="1877"/>
      <c r="ATE3" s="1877"/>
      <c r="ATF3" s="1877"/>
      <c r="ATG3" s="1877"/>
      <c r="ATH3" s="1877"/>
      <c r="ATI3" s="1877"/>
      <c r="ATJ3" s="1877"/>
      <c r="ATK3" s="1877"/>
      <c r="ATL3" s="1877"/>
      <c r="ATM3" s="1877"/>
      <c r="ATN3" s="1877"/>
      <c r="ATO3" s="1877"/>
      <c r="ATP3" s="1877"/>
      <c r="ATQ3" s="1877"/>
      <c r="ATR3" s="1877"/>
      <c r="ATS3" s="1877"/>
      <c r="ATT3" s="1877"/>
      <c r="ATU3" s="1877"/>
      <c r="ATV3" s="1877"/>
      <c r="ATW3" s="1877"/>
      <c r="ATX3" s="1877"/>
      <c r="ATY3" s="1877"/>
      <c r="ATZ3" s="1877"/>
      <c r="AUA3" s="1877"/>
      <c r="AUB3" s="1877"/>
      <c r="AUC3" s="1877"/>
      <c r="AUD3" s="1877"/>
      <c r="AUE3" s="1877"/>
      <c r="AUF3" s="1877"/>
      <c r="AUG3" s="1877"/>
      <c r="AUH3" s="1877"/>
      <c r="AUI3" s="1877"/>
      <c r="AUJ3" s="1877"/>
      <c r="AUK3" s="1877"/>
      <c r="AUL3" s="1877"/>
      <c r="AUM3" s="1877"/>
      <c r="AUN3" s="1877"/>
      <c r="AUO3" s="1877"/>
      <c r="AUP3" s="1877"/>
      <c r="AUQ3" s="1877"/>
      <c r="AUR3" s="1877"/>
      <c r="AUS3" s="1877"/>
      <c r="AUT3" s="1877"/>
      <c r="AUU3" s="1877"/>
      <c r="AUV3" s="1877"/>
      <c r="AUW3" s="1877"/>
      <c r="AUX3" s="1877"/>
      <c r="AUY3" s="1877"/>
      <c r="AUZ3" s="1877"/>
      <c r="AVA3" s="1877"/>
      <c r="AVB3" s="1877"/>
      <c r="AVC3" s="1877"/>
      <c r="AVD3" s="1877"/>
      <c r="AVE3" s="1877"/>
      <c r="AVF3" s="1877"/>
      <c r="AVG3" s="1877"/>
      <c r="AVH3" s="1877"/>
      <c r="AVI3" s="1877"/>
      <c r="AVJ3" s="1877"/>
      <c r="AVK3" s="1877"/>
      <c r="AVL3" s="1877"/>
      <c r="AVM3" s="1877"/>
      <c r="AVN3" s="1877"/>
      <c r="AVO3" s="1877"/>
      <c r="AVP3" s="1877"/>
      <c r="AVQ3" s="1877"/>
      <c r="AVR3" s="1877"/>
      <c r="AVS3" s="1877"/>
      <c r="AVT3" s="1877"/>
      <c r="AVU3" s="1877"/>
      <c r="AVV3" s="1877"/>
      <c r="AVW3" s="1877"/>
      <c r="AVX3" s="1877"/>
      <c r="AVY3" s="1877"/>
      <c r="AVZ3" s="1877"/>
      <c r="AWA3" s="1877"/>
      <c r="AWB3" s="1877"/>
      <c r="AWC3" s="1877"/>
      <c r="AWD3" s="1877"/>
      <c r="AWE3" s="1877"/>
      <c r="AWF3" s="1877"/>
      <c r="AWG3" s="1877"/>
      <c r="AWH3" s="1877"/>
      <c r="AWI3" s="1877"/>
      <c r="AWJ3" s="1877"/>
      <c r="AWK3" s="1877"/>
      <c r="AWL3" s="1877"/>
      <c r="AWM3" s="1877"/>
      <c r="AWN3" s="1877"/>
      <c r="AWO3" s="1877"/>
      <c r="AWP3" s="1877"/>
      <c r="AWQ3" s="1877"/>
      <c r="AWR3" s="1877"/>
      <c r="AWS3" s="1877"/>
      <c r="AWT3" s="1877"/>
      <c r="AWU3" s="1877"/>
      <c r="AWV3" s="1877"/>
      <c r="AWW3" s="1877"/>
      <c r="AWX3" s="1877"/>
      <c r="AWY3" s="1877"/>
      <c r="AWZ3" s="1877"/>
      <c r="AXA3" s="1877"/>
      <c r="AXB3" s="1877"/>
      <c r="AXC3" s="1877"/>
      <c r="AXD3" s="1877"/>
      <c r="AXE3" s="1877"/>
      <c r="AXF3" s="1877"/>
      <c r="AXG3" s="1877"/>
      <c r="AXH3" s="1877"/>
      <c r="AXI3" s="1877"/>
      <c r="AXJ3" s="1877"/>
      <c r="AXK3" s="1877"/>
      <c r="AXL3" s="1877"/>
      <c r="AXM3" s="1877"/>
      <c r="AXN3" s="1877"/>
      <c r="AXO3" s="1877"/>
      <c r="AXP3" s="1877"/>
      <c r="AXQ3" s="1877"/>
      <c r="AXR3" s="1877"/>
      <c r="AXS3" s="1877"/>
      <c r="AXT3" s="1877"/>
      <c r="AXU3" s="1877"/>
      <c r="AXV3" s="1877"/>
      <c r="AXW3" s="1877"/>
      <c r="AXX3" s="1877"/>
      <c r="AXY3" s="1877"/>
      <c r="AXZ3" s="1877"/>
      <c r="AYA3" s="1877"/>
      <c r="AYB3" s="1877"/>
      <c r="AYC3" s="1877"/>
      <c r="AYD3" s="1877"/>
      <c r="AYE3" s="1877"/>
      <c r="AYF3" s="1877"/>
      <c r="AYG3" s="1877"/>
      <c r="AYH3" s="1877"/>
      <c r="AYI3" s="1877"/>
      <c r="AYJ3" s="1877"/>
      <c r="AYK3" s="1877"/>
      <c r="AYL3" s="1877"/>
      <c r="AYM3" s="1877"/>
      <c r="AYN3" s="1877"/>
      <c r="AYO3" s="1877"/>
      <c r="AYP3" s="1877"/>
      <c r="AYQ3" s="1877"/>
      <c r="AYR3" s="1877"/>
      <c r="AYS3" s="1877"/>
      <c r="AYT3" s="1877"/>
      <c r="AYU3" s="1877"/>
      <c r="AYV3" s="1877"/>
      <c r="AYW3" s="1877"/>
      <c r="AYX3" s="1877"/>
      <c r="AYY3" s="1877"/>
      <c r="AYZ3" s="1877"/>
      <c r="AZA3" s="1877"/>
      <c r="AZB3" s="1877"/>
      <c r="AZC3" s="1877"/>
      <c r="AZD3" s="1877"/>
      <c r="AZE3" s="1877"/>
      <c r="AZF3" s="1877"/>
      <c r="AZG3" s="1877"/>
      <c r="AZH3" s="1877"/>
      <c r="AZI3" s="1877"/>
      <c r="AZJ3" s="1877"/>
      <c r="AZK3" s="1877"/>
      <c r="AZL3" s="1877"/>
      <c r="AZM3" s="1877"/>
      <c r="AZN3" s="1877"/>
      <c r="AZO3" s="1877"/>
      <c r="AZP3" s="1877"/>
      <c r="AZQ3" s="1877"/>
      <c r="AZR3" s="1877"/>
      <c r="AZS3" s="1877"/>
      <c r="AZT3" s="1877"/>
      <c r="AZU3" s="1877"/>
      <c r="AZV3" s="1877"/>
      <c r="AZW3" s="1877"/>
      <c r="AZX3" s="1877"/>
      <c r="AZY3" s="1877"/>
      <c r="AZZ3" s="1877"/>
      <c r="BAA3" s="1877"/>
      <c r="BAB3" s="1877"/>
      <c r="BAC3" s="1877"/>
      <c r="BAD3" s="1877"/>
      <c r="BAE3" s="1877"/>
      <c r="BAF3" s="1877"/>
      <c r="BAG3" s="1877"/>
      <c r="BAH3" s="1877"/>
      <c r="BAI3" s="1877"/>
      <c r="BAJ3" s="1877"/>
      <c r="BAK3" s="1877"/>
      <c r="BAL3" s="1877"/>
      <c r="BAM3" s="1877"/>
      <c r="BAN3" s="1877"/>
      <c r="BAO3" s="1877"/>
      <c r="BAP3" s="1877"/>
      <c r="BAQ3" s="1877"/>
      <c r="BAR3" s="1877"/>
      <c r="BAS3" s="1877"/>
      <c r="BAT3" s="1877"/>
      <c r="BAU3" s="1877"/>
      <c r="BAV3" s="1877"/>
      <c r="BAW3" s="1877"/>
      <c r="BAX3" s="1877"/>
      <c r="BAY3" s="1877"/>
      <c r="BAZ3" s="1877"/>
      <c r="BBA3" s="1877"/>
      <c r="BBB3" s="1877"/>
      <c r="BBC3" s="1877"/>
      <c r="BBD3" s="1877"/>
      <c r="BBE3" s="1877"/>
      <c r="BBF3" s="1877"/>
      <c r="BBG3" s="1877"/>
      <c r="BBH3" s="1877"/>
      <c r="BBI3" s="1877"/>
      <c r="BBJ3" s="1877"/>
      <c r="BBK3" s="1877"/>
      <c r="BBL3" s="1877"/>
      <c r="BBM3" s="1877"/>
      <c r="BBN3" s="1877"/>
      <c r="BBO3" s="1877"/>
      <c r="BBP3" s="1877"/>
      <c r="BBQ3" s="1877"/>
      <c r="BBR3" s="1877"/>
      <c r="BBS3" s="1877"/>
      <c r="BBT3" s="1877"/>
      <c r="BBU3" s="1877"/>
      <c r="BBV3" s="1877"/>
      <c r="BBW3" s="1877"/>
      <c r="BBX3" s="1877"/>
      <c r="BBY3" s="1877"/>
      <c r="BBZ3" s="1877"/>
      <c r="BCA3" s="1877"/>
      <c r="BCB3" s="1877"/>
      <c r="BCC3" s="1877"/>
      <c r="BCD3" s="1877"/>
      <c r="BCE3" s="1877"/>
      <c r="BCF3" s="1877"/>
      <c r="BCG3" s="1877"/>
      <c r="BCH3" s="1877"/>
      <c r="BCI3" s="1877"/>
      <c r="BCJ3" s="1877"/>
      <c r="BCK3" s="1877"/>
      <c r="BCL3" s="1877"/>
      <c r="BCM3" s="1877"/>
      <c r="BCN3" s="1877"/>
      <c r="BCO3" s="1877"/>
      <c r="BCP3" s="1877"/>
      <c r="BCQ3" s="1877"/>
      <c r="BCR3" s="1877"/>
      <c r="BCS3" s="1877"/>
      <c r="BCT3" s="1877"/>
      <c r="BCU3" s="1877"/>
      <c r="BCV3" s="1877"/>
      <c r="BCW3" s="1877"/>
      <c r="BCX3" s="1877"/>
      <c r="BCY3" s="1877"/>
      <c r="BCZ3" s="1877"/>
      <c r="BDA3" s="1877"/>
      <c r="BDB3" s="1877"/>
      <c r="BDC3" s="1877"/>
      <c r="BDD3" s="1877"/>
      <c r="BDE3" s="1877"/>
      <c r="BDF3" s="1877"/>
      <c r="BDG3" s="1877"/>
      <c r="BDH3" s="1877"/>
      <c r="BDI3" s="1877"/>
      <c r="BDJ3" s="1877"/>
      <c r="BDK3" s="1877"/>
      <c r="BDL3" s="1877"/>
      <c r="BDM3" s="1877"/>
      <c r="BDN3" s="1877"/>
      <c r="BDO3" s="1877"/>
      <c r="BDP3" s="1877"/>
      <c r="BDQ3" s="1877"/>
      <c r="BDR3" s="1877"/>
      <c r="BDS3" s="1877"/>
      <c r="BDT3" s="1877"/>
      <c r="BDU3" s="1877"/>
      <c r="BDV3" s="1877"/>
      <c r="BDW3" s="1877"/>
      <c r="BDX3" s="1877"/>
      <c r="BDY3" s="1877"/>
      <c r="BDZ3" s="1877"/>
      <c r="BEA3" s="1877"/>
      <c r="BEB3" s="1877"/>
      <c r="BEC3" s="1877"/>
      <c r="BED3" s="1877"/>
      <c r="BEE3" s="1877"/>
      <c r="BEF3" s="1877"/>
      <c r="BEG3" s="1877"/>
      <c r="BEH3" s="1877"/>
      <c r="BEI3" s="1877"/>
      <c r="BEJ3" s="1877"/>
      <c r="BEK3" s="1877"/>
      <c r="BEL3" s="1877"/>
      <c r="BEM3" s="1877"/>
      <c r="BEN3" s="1877"/>
      <c r="BEO3" s="1877"/>
      <c r="BEP3" s="1877"/>
      <c r="BEQ3" s="1877"/>
      <c r="BER3" s="1877"/>
      <c r="BES3" s="1877"/>
      <c r="BET3" s="1877"/>
      <c r="BEU3" s="1877"/>
      <c r="BEV3" s="1877"/>
      <c r="BEW3" s="1877"/>
      <c r="BEX3" s="1877"/>
      <c r="BEY3" s="1877"/>
      <c r="BEZ3" s="1877"/>
      <c r="BFA3" s="1877"/>
      <c r="BFB3" s="1877"/>
      <c r="BFC3" s="1877"/>
      <c r="BFD3" s="1877"/>
      <c r="BFE3" s="1877"/>
      <c r="BFF3" s="1877"/>
      <c r="BFG3" s="1877"/>
      <c r="BFH3" s="1877"/>
      <c r="BFI3" s="1877"/>
      <c r="BFJ3" s="1877"/>
      <c r="BFK3" s="1877"/>
      <c r="BFL3" s="1877"/>
      <c r="BFM3" s="1877"/>
      <c r="BFN3" s="1877"/>
      <c r="BFO3" s="1877"/>
      <c r="BFP3" s="1877"/>
      <c r="BFQ3" s="1877"/>
      <c r="BFR3" s="1877"/>
      <c r="BFS3" s="1877"/>
      <c r="BFT3" s="1877"/>
      <c r="BFU3" s="1877"/>
      <c r="BFV3" s="1877"/>
      <c r="BFW3" s="1877"/>
      <c r="BFX3" s="1877"/>
      <c r="BFY3" s="1877"/>
      <c r="BFZ3" s="1877"/>
      <c r="BGA3" s="1877"/>
      <c r="BGB3" s="1877"/>
      <c r="BGC3" s="1877"/>
      <c r="BGD3" s="1877"/>
      <c r="BGE3" s="1877"/>
      <c r="BGF3" s="1877"/>
      <c r="BGG3" s="1877"/>
      <c r="BGH3" s="1877"/>
      <c r="BGI3" s="1877"/>
      <c r="BGJ3" s="1877"/>
      <c r="BGK3" s="1877"/>
      <c r="BGL3" s="1877"/>
      <c r="BGM3" s="1877"/>
      <c r="BGN3" s="1877"/>
      <c r="BGO3" s="1877"/>
      <c r="BGP3" s="1877"/>
      <c r="BGQ3" s="1877"/>
      <c r="BGR3" s="1877"/>
      <c r="BGS3" s="1877"/>
      <c r="BGT3" s="1877"/>
      <c r="BGU3" s="1877"/>
      <c r="BGV3" s="1877"/>
      <c r="BGW3" s="1877"/>
      <c r="BGX3" s="1877"/>
      <c r="BGY3" s="1877"/>
      <c r="BGZ3" s="1877"/>
      <c r="BHA3" s="1877"/>
      <c r="BHB3" s="1877"/>
      <c r="BHC3" s="1877"/>
      <c r="BHD3" s="1877"/>
      <c r="BHE3" s="1877"/>
      <c r="BHF3" s="1877"/>
      <c r="BHG3" s="1877"/>
      <c r="BHH3" s="1877"/>
      <c r="BHI3" s="1877"/>
      <c r="BHJ3" s="1877"/>
      <c r="BHK3" s="1877"/>
      <c r="BHL3" s="1877"/>
      <c r="BHM3" s="1877"/>
      <c r="BHN3" s="1877"/>
      <c r="BHO3" s="1877"/>
      <c r="BHP3" s="1877"/>
      <c r="BHQ3" s="1877"/>
      <c r="BHR3" s="1877"/>
      <c r="BHS3" s="1877"/>
      <c r="BHT3" s="1877"/>
      <c r="BHU3" s="1877"/>
      <c r="BHV3" s="1877"/>
      <c r="BHW3" s="1877"/>
      <c r="BHX3" s="1877"/>
      <c r="BHY3" s="1877"/>
      <c r="BHZ3" s="1877"/>
      <c r="BIA3" s="1877"/>
      <c r="BIB3" s="1877"/>
      <c r="BIC3" s="1877"/>
      <c r="BID3" s="1877"/>
      <c r="BIE3" s="1877"/>
      <c r="BIF3" s="1877"/>
      <c r="BIG3" s="1877"/>
      <c r="BIH3" s="1877"/>
      <c r="BII3" s="1877"/>
      <c r="BIJ3" s="1877"/>
      <c r="BIK3" s="1877"/>
      <c r="BIL3" s="1877"/>
      <c r="BIM3" s="1877"/>
      <c r="BIN3" s="1877"/>
      <c r="BIO3" s="1877"/>
      <c r="BIP3" s="1877"/>
      <c r="BIQ3" s="1877"/>
      <c r="BIR3" s="1877"/>
      <c r="BIS3" s="1877"/>
      <c r="BIT3" s="1877"/>
      <c r="BIU3" s="1877"/>
      <c r="BIV3" s="1877"/>
      <c r="BIW3" s="1877"/>
      <c r="BIX3" s="1877"/>
      <c r="BIY3" s="1877"/>
      <c r="BIZ3" s="1877"/>
      <c r="BJA3" s="1877"/>
      <c r="BJB3" s="1877"/>
      <c r="BJC3" s="1877"/>
      <c r="BJD3" s="1877"/>
      <c r="BJE3" s="1877"/>
      <c r="BJF3" s="1877"/>
      <c r="BJG3" s="1877"/>
      <c r="BJH3" s="1877"/>
      <c r="BJI3" s="1877"/>
      <c r="BJJ3" s="1877"/>
      <c r="BJK3" s="1877"/>
      <c r="BJL3" s="1877"/>
      <c r="BJM3" s="1877"/>
      <c r="BJN3" s="1877"/>
      <c r="BJO3" s="1877"/>
      <c r="BJP3" s="1877"/>
      <c r="BJQ3" s="1877"/>
      <c r="BJR3" s="1877"/>
      <c r="BJS3" s="1877"/>
      <c r="BJT3" s="1877"/>
      <c r="BJU3" s="1877"/>
      <c r="BJV3" s="1877"/>
      <c r="BJW3" s="1877"/>
      <c r="BJX3" s="1877"/>
      <c r="BJY3" s="1877"/>
      <c r="BJZ3" s="1877"/>
      <c r="BKA3" s="1877"/>
      <c r="BKB3" s="1877"/>
      <c r="BKC3" s="1877"/>
      <c r="BKD3" s="1877"/>
      <c r="BKE3" s="1877"/>
      <c r="BKF3" s="1877"/>
      <c r="BKG3" s="1877"/>
      <c r="BKH3" s="1877"/>
      <c r="BKI3" s="1877"/>
      <c r="BKJ3" s="1877"/>
      <c r="BKK3" s="1877"/>
      <c r="BKL3" s="1877"/>
      <c r="BKM3" s="1877"/>
      <c r="BKN3" s="1877"/>
      <c r="BKO3" s="1877"/>
      <c r="BKP3" s="1877"/>
      <c r="BKQ3" s="1877"/>
      <c r="BKR3" s="1877"/>
      <c r="BKS3" s="1877"/>
      <c r="BKT3" s="1877"/>
      <c r="BKU3" s="1877"/>
      <c r="BKV3" s="1877"/>
      <c r="BKW3" s="1877"/>
      <c r="BKX3" s="1877"/>
      <c r="BKY3" s="1877"/>
      <c r="BKZ3" s="1877"/>
      <c r="BLA3" s="1877"/>
      <c r="BLB3" s="1877"/>
      <c r="BLC3" s="1877"/>
      <c r="BLD3" s="1877"/>
      <c r="BLE3" s="1877"/>
      <c r="BLF3" s="1877"/>
      <c r="BLG3" s="1877"/>
      <c r="BLH3" s="1877"/>
      <c r="BLI3" s="1877"/>
      <c r="BLJ3" s="1877"/>
      <c r="BLK3" s="1877"/>
      <c r="BLL3" s="1877"/>
      <c r="BLM3" s="1877"/>
      <c r="BLN3" s="1877"/>
      <c r="BLO3" s="1877"/>
      <c r="BLP3" s="1877"/>
      <c r="BLQ3" s="1877"/>
      <c r="BLR3" s="1877"/>
      <c r="BLS3" s="1877"/>
      <c r="BLT3" s="1877"/>
      <c r="BLU3" s="1877"/>
      <c r="BLV3" s="1877"/>
      <c r="BLW3" s="1877"/>
      <c r="BLX3" s="1877"/>
      <c r="BLY3" s="1877"/>
      <c r="BLZ3" s="1877"/>
      <c r="BMA3" s="1877"/>
      <c r="BMB3" s="1877"/>
      <c r="BMC3" s="1877"/>
      <c r="BMD3" s="1877"/>
      <c r="BME3" s="1877"/>
      <c r="BMF3" s="1877"/>
      <c r="BMG3" s="1877"/>
      <c r="BMH3" s="1877"/>
      <c r="BMI3" s="1877"/>
      <c r="BMJ3" s="1877"/>
      <c r="BMK3" s="1877"/>
      <c r="BML3" s="1877"/>
      <c r="BMM3" s="1877"/>
      <c r="BMN3" s="1877"/>
      <c r="BMO3" s="1877"/>
      <c r="BMP3" s="1877"/>
      <c r="BMQ3" s="1877"/>
      <c r="BMR3" s="1877"/>
      <c r="BMS3" s="1877"/>
      <c r="BMT3" s="1877"/>
      <c r="BMU3" s="1877"/>
      <c r="BMV3" s="1877"/>
      <c r="BMW3" s="1877"/>
      <c r="BMX3" s="1877"/>
      <c r="BMY3" s="1877"/>
      <c r="BMZ3" s="1877"/>
      <c r="BNA3" s="1877"/>
      <c r="BNB3" s="1877"/>
      <c r="BNC3" s="1877"/>
      <c r="BND3" s="1877"/>
      <c r="BNE3" s="1877"/>
      <c r="BNF3" s="1877"/>
      <c r="BNG3" s="1877"/>
      <c r="BNH3" s="1877"/>
      <c r="BNI3" s="1877"/>
      <c r="BNJ3" s="1877"/>
      <c r="BNK3" s="1877"/>
      <c r="BNL3" s="1877"/>
      <c r="BNM3" s="1877"/>
      <c r="BNN3" s="1877"/>
      <c r="BNO3" s="1877"/>
      <c r="BNP3" s="1877"/>
      <c r="BNQ3" s="1877"/>
      <c r="BNR3" s="1877"/>
      <c r="BNS3" s="1877"/>
      <c r="BNT3" s="1877"/>
      <c r="BNU3" s="1877"/>
      <c r="BNV3" s="1877"/>
      <c r="BNW3" s="1877"/>
      <c r="BNX3" s="1877"/>
      <c r="BNY3" s="1877"/>
      <c r="BNZ3" s="1877"/>
      <c r="BOA3" s="1877"/>
      <c r="BOB3" s="1877"/>
      <c r="BOC3" s="1877"/>
      <c r="BOD3" s="1877"/>
      <c r="BOE3" s="1877"/>
      <c r="BOF3" s="1877"/>
      <c r="BOG3" s="1877"/>
      <c r="BOH3" s="1877"/>
      <c r="BOI3" s="1877"/>
      <c r="BOJ3" s="1877"/>
      <c r="BOK3" s="1877"/>
      <c r="BOL3" s="1877"/>
      <c r="BOM3" s="1877"/>
      <c r="BON3" s="1877"/>
      <c r="BOO3" s="1877"/>
      <c r="BOP3" s="1877"/>
      <c r="BOQ3" s="1877"/>
      <c r="BOR3" s="1877"/>
      <c r="BOS3" s="1877"/>
      <c r="BOT3" s="1877"/>
      <c r="BOU3" s="1877"/>
      <c r="BOV3" s="1877"/>
      <c r="BOW3" s="1877"/>
      <c r="BOX3" s="1877"/>
      <c r="BOY3" s="1877"/>
      <c r="BOZ3" s="1877"/>
      <c r="BPA3" s="1877"/>
      <c r="BPB3" s="1877"/>
      <c r="BPC3" s="1877"/>
      <c r="BPD3" s="1877"/>
      <c r="BPE3" s="1877"/>
      <c r="BPF3" s="1877"/>
      <c r="BPG3" s="1877"/>
      <c r="BPH3" s="1877"/>
      <c r="BPI3" s="1877"/>
      <c r="BPJ3" s="1877"/>
      <c r="BPK3" s="1877"/>
      <c r="BPL3" s="1877"/>
      <c r="BPM3" s="1877"/>
      <c r="BPN3" s="1877"/>
      <c r="BPO3" s="1877"/>
      <c r="BPP3" s="1877"/>
      <c r="BPQ3" s="1877"/>
      <c r="BPR3" s="1877"/>
      <c r="BPS3" s="1877"/>
      <c r="BPT3" s="1877"/>
      <c r="BPU3" s="1877"/>
      <c r="BPV3" s="1877"/>
      <c r="BPW3" s="1877"/>
      <c r="BPX3" s="1877"/>
      <c r="BPY3" s="1877"/>
      <c r="BPZ3" s="1877"/>
      <c r="BQA3" s="1877"/>
      <c r="BQB3" s="1877"/>
      <c r="BQC3" s="1877"/>
      <c r="BQD3" s="1877"/>
      <c r="BQE3" s="1877"/>
      <c r="BQF3" s="1877"/>
      <c r="BQG3" s="1877"/>
      <c r="BQH3" s="1877"/>
      <c r="BQI3" s="1877"/>
      <c r="BQJ3" s="1877"/>
      <c r="BQK3" s="1877"/>
      <c r="BQL3" s="1877"/>
      <c r="BQM3" s="1877"/>
      <c r="BQN3" s="1877"/>
      <c r="BQO3" s="1877"/>
      <c r="BQP3" s="1877"/>
      <c r="BQQ3" s="1877"/>
      <c r="BQR3" s="1877"/>
      <c r="BQS3" s="1877"/>
      <c r="BQT3" s="1877"/>
      <c r="BQU3" s="1877"/>
      <c r="BQV3" s="1877"/>
      <c r="BQW3" s="1877"/>
      <c r="BQX3" s="1877"/>
      <c r="BQY3" s="1877"/>
      <c r="BQZ3" s="1877"/>
      <c r="BRA3" s="1877"/>
      <c r="BRB3" s="1877"/>
      <c r="BRC3" s="1877"/>
      <c r="BRD3" s="1877"/>
      <c r="BRE3" s="1877"/>
      <c r="BRF3" s="1877"/>
      <c r="BRG3" s="1877"/>
      <c r="BRH3" s="1877"/>
      <c r="BRI3" s="1877"/>
      <c r="BRJ3" s="1877"/>
      <c r="BRK3" s="1877"/>
      <c r="BRL3" s="1877"/>
      <c r="BRM3" s="1877"/>
      <c r="BRN3" s="1877"/>
      <c r="BRO3" s="1877"/>
      <c r="BRP3" s="1877"/>
      <c r="BRQ3" s="1877"/>
      <c r="BRR3" s="1877"/>
      <c r="BRS3" s="1877"/>
      <c r="BRT3" s="1877"/>
      <c r="BRU3" s="1877"/>
      <c r="BRV3" s="1877"/>
      <c r="BRW3" s="1877"/>
      <c r="BRX3" s="1877"/>
      <c r="BRY3" s="1877"/>
      <c r="BRZ3" s="1877"/>
      <c r="BSA3" s="1877"/>
      <c r="BSB3" s="1877"/>
      <c r="BSC3" s="1877"/>
      <c r="BSD3" s="1877"/>
      <c r="BSE3" s="1877"/>
      <c r="BSF3" s="1877"/>
      <c r="BSG3" s="1877"/>
      <c r="BSH3" s="1877"/>
      <c r="BSI3" s="1877"/>
      <c r="BSJ3" s="1877"/>
      <c r="BSK3" s="1877"/>
      <c r="BSL3" s="1877"/>
      <c r="BSM3" s="1877"/>
      <c r="BSN3" s="1877"/>
      <c r="BSO3" s="1877"/>
      <c r="BSP3" s="1877"/>
      <c r="BSQ3" s="1877"/>
      <c r="BSR3" s="1877"/>
      <c r="BSS3" s="1877"/>
      <c r="BST3" s="1877"/>
      <c r="BSU3" s="1877"/>
      <c r="BSV3" s="1877"/>
      <c r="BSW3" s="1877"/>
      <c r="BSX3" s="1877"/>
      <c r="BSY3" s="1877"/>
      <c r="BSZ3" s="1877"/>
      <c r="BTA3" s="1877"/>
      <c r="BTB3" s="1877"/>
      <c r="BTC3" s="1877"/>
      <c r="BTD3" s="1877"/>
      <c r="BTE3" s="1877"/>
      <c r="BTF3" s="1877"/>
      <c r="BTG3" s="1877"/>
      <c r="BTH3" s="1877"/>
      <c r="BTI3" s="1877"/>
      <c r="BTJ3" s="1877"/>
      <c r="BTK3" s="1877"/>
      <c r="BTL3" s="1877"/>
      <c r="BTM3" s="1877"/>
      <c r="BTN3" s="1877"/>
      <c r="BTO3" s="1877"/>
      <c r="BTP3" s="1877"/>
      <c r="BTQ3" s="1877"/>
      <c r="BTR3" s="1877"/>
      <c r="BTS3" s="1877"/>
      <c r="BTT3" s="1877"/>
      <c r="BTU3" s="1877"/>
      <c r="BTV3" s="1877"/>
      <c r="BTW3" s="1877"/>
      <c r="BTX3" s="1877"/>
      <c r="BTY3" s="1877"/>
      <c r="BTZ3" s="1877"/>
      <c r="BUA3" s="1877"/>
      <c r="BUB3" s="1877"/>
      <c r="BUC3" s="1877"/>
      <c r="BUD3" s="1877"/>
      <c r="BUE3" s="1877"/>
      <c r="BUF3" s="1877"/>
      <c r="BUG3" s="1877"/>
      <c r="BUH3" s="1877"/>
      <c r="BUI3" s="1877"/>
      <c r="BUJ3" s="1877"/>
      <c r="BUK3" s="1877"/>
      <c r="BUL3" s="1877"/>
      <c r="BUM3" s="1877"/>
      <c r="BUN3" s="1877"/>
      <c r="BUO3" s="1877"/>
      <c r="BUP3" s="1877"/>
      <c r="BUQ3" s="1877"/>
      <c r="BUR3" s="1877"/>
      <c r="BUS3" s="1877"/>
      <c r="BUT3" s="1877"/>
      <c r="BUU3" s="1877"/>
      <c r="BUV3" s="1877"/>
      <c r="BUW3" s="1877"/>
      <c r="BUX3" s="1877"/>
      <c r="BUY3" s="1877"/>
      <c r="BUZ3" s="1877"/>
      <c r="BVA3" s="1877"/>
      <c r="BVB3" s="1877"/>
      <c r="BVC3" s="1877"/>
      <c r="BVD3" s="1877"/>
      <c r="BVE3" s="1877"/>
      <c r="BVF3" s="1877"/>
      <c r="BVG3" s="1877"/>
      <c r="BVH3" s="1877"/>
      <c r="BVI3" s="1877"/>
      <c r="BVJ3" s="1877"/>
      <c r="BVK3" s="1877"/>
      <c r="BVL3" s="1877"/>
      <c r="BVM3" s="1877"/>
      <c r="BVN3" s="1877"/>
      <c r="BVO3" s="1877"/>
      <c r="BVP3" s="1877"/>
      <c r="BVQ3" s="1877"/>
      <c r="BVR3" s="1877"/>
      <c r="BVS3" s="1877"/>
      <c r="BVT3" s="1877"/>
      <c r="BVU3" s="1877"/>
      <c r="BVV3" s="1877"/>
      <c r="BVW3" s="1877"/>
      <c r="BVX3" s="1877"/>
      <c r="BVY3" s="1877"/>
      <c r="BVZ3" s="1877"/>
      <c r="BWA3" s="1877"/>
      <c r="BWB3" s="1877"/>
      <c r="BWC3" s="1877"/>
      <c r="BWD3" s="1877"/>
      <c r="BWE3" s="1877"/>
      <c r="BWF3" s="1877"/>
      <c r="BWG3" s="1877"/>
      <c r="BWH3" s="1877"/>
      <c r="BWI3" s="1877"/>
      <c r="BWJ3" s="1877"/>
      <c r="BWK3" s="1877"/>
      <c r="BWL3" s="1877"/>
      <c r="BWM3" s="1877"/>
      <c r="BWN3" s="1877"/>
      <c r="BWO3" s="1877"/>
      <c r="BWP3" s="1877"/>
      <c r="BWQ3" s="1877"/>
      <c r="BWR3" s="1877"/>
      <c r="BWS3" s="1877"/>
      <c r="BWT3" s="1877"/>
      <c r="BWU3" s="1877"/>
      <c r="BWV3" s="1877"/>
      <c r="BWW3" s="1877"/>
      <c r="BWX3" s="1877"/>
      <c r="BWY3" s="1877"/>
      <c r="BWZ3" s="1877"/>
      <c r="BXA3" s="1877"/>
      <c r="BXB3" s="1877"/>
      <c r="BXC3" s="1877"/>
      <c r="BXD3" s="1877"/>
      <c r="BXE3" s="1877"/>
      <c r="BXF3" s="1877"/>
      <c r="BXG3" s="1877"/>
      <c r="BXH3" s="1877"/>
      <c r="BXI3" s="1877"/>
      <c r="BXJ3" s="1877"/>
      <c r="BXK3" s="1877"/>
      <c r="BXL3" s="1877"/>
      <c r="BXM3" s="1877"/>
      <c r="BXN3" s="1877"/>
      <c r="BXO3" s="1877"/>
      <c r="BXP3" s="1877"/>
      <c r="BXQ3" s="1877"/>
      <c r="BXR3" s="1877"/>
      <c r="BXS3" s="1877"/>
      <c r="BXT3" s="1877"/>
      <c r="BXU3" s="1877"/>
      <c r="BXV3" s="1877"/>
      <c r="BXW3" s="1877"/>
      <c r="BXX3" s="1877"/>
      <c r="BXY3" s="1877"/>
      <c r="BXZ3" s="1877"/>
      <c r="BYA3" s="1877"/>
      <c r="BYB3" s="1877"/>
      <c r="BYC3" s="1877"/>
      <c r="BYD3" s="1877"/>
      <c r="BYE3" s="1877"/>
      <c r="BYF3" s="1877"/>
      <c r="BYG3" s="1877"/>
      <c r="BYH3" s="1877"/>
      <c r="BYI3" s="1877"/>
      <c r="BYJ3" s="1877"/>
      <c r="BYK3" s="1877"/>
      <c r="BYL3" s="1877"/>
      <c r="BYM3" s="1877"/>
      <c r="BYN3" s="1877"/>
      <c r="BYO3" s="1877"/>
      <c r="BYP3" s="1877"/>
      <c r="BYQ3" s="1877"/>
      <c r="BYR3" s="1877"/>
      <c r="BYS3" s="1877"/>
      <c r="BYT3" s="1877"/>
      <c r="BYU3" s="1877"/>
      <c r="BYV3" s="1877"/>
      <c r="BYW3" s="1877"/>
      <c r="BYX3" s="1877"/>
      <c r="BYY3" s="1877"/>
      <c r="BYZ3" s="1877"/>
      <c r="BZA3" s="1877"/>
      <c r="BZB3" s="1877"/>
      <c r="BZC3" s="1877"/>
      <c r="BZD3" s="1877"/>
      <c r="BZE3" s="1877"/>
      <c r="BZF3" s="1877"/>
      <c r="BZG3" s="1877"/>
      <c r="BZH3" s="1877"/>
      <c r="BZI3" s="1877"/>
      <c r="BZJ3" s="1877"/>
      <c r="BZK3" s="1877"/>
      <c r="BZL3" s="1877"/>
      <c r="BZM3" s="1877"/>
      <c r="BZN3" s="1877"/>
      <c r="BZO3" s="1877"/>
      <c r="BZP3" s="1877"/>
      <c r="BZQ3" s="1877"/>
      <c r="BZR3" s="1877"/>
      <c r="BZS3" s="1877"/>
      <c r="BZT3" s="1877"/>
      <c r="BZU3" s="1877"/>
      <c r="BZV3" s="1877"/>
      <c r="BZW3" s="1877"/>
      <c r="BZX3" s="1877"/>
      <c r="BZY3" s="1877"/>
      <c r="BZZ3" s="1877"/>
      <c r="CAA3" s="1877"/>
      <c r="CAB3" s="1877"/>
      <c r="CAC3" s="1877"/>
      <c r="CAD3" s="1877"/>
      <c r="CAE3" s="1877"/>
      <c r="CAF3" s="1877"/>
      <c r="CAG3" s="1877"/>
      <c r="CAH3" s="1877"/>
      <c r="CAI3" s="1877"/>
      <c r="CAJ3" s="1877"/>
      <c r="CAK3" s="1877"/>
      <c r="CAL3" s="1877"/>
      <c r="CAM3" s="1877"/>
      <c r="CAN3" s="1877"/>
      <c r="CAO3" s="1877"/>
      <c r="CAP3" s="1877"/>
      <c r="CAQ3" s="1877"/>
      <c r="CAR3" s="1877"/>
      <c r="CAS3" s="1877"/>
      <c r="CAT3" s="1877"/>
      <c r="CAU3" s="1877"/>
      <c r="CAV3" s="1877"/>
      <c r="CAW3" s="1877"/>
      <c r="CAX3" s="1877"/>
      <c r="CAY3" s="1877"/>
      <c r="CAZ3" s="1877"/>
      <c r="CBA3" s="1877"/>
      <c r="CBB3" s="1877"/>
      <c r="CBC3" s="1877"/>
      <c r="CBD3" s="1877"/>
      <c r="CBE3" s="1877"/>
      <c r="CBF3" s="1877"/>
      <c r="CBG3" s="1877"/>
      <c r="CBH3" s="1877"/>
      <c r="CBI3" s="1877"/>
      <c r="CBJ3" s="1877"/>
      <c r="CBK3" s="1877"/>
      <c r="CBL3" s="1877"/>
      <c r="CBM3" s="1877"/>
      <c r="CBN3" s="1877"/>
      <c r="CBO3" s="1877"/>
      <c r="CBP3" s="1877"/>
      <c r="CBQ3" s="1877"/>
      <c r="CBR3" s="1877"/>
      <c r="CBS3" s="1877"/>
      <c r="CBT3" s="1877"/>
      <c r="CBU3" s="1877"/>
      <c r="CBV3" s="1877"/>
      <c r="CBW3" s="1877"/>
      <c r="CBX3" s="1877"/>
      <c r="CBY3" s="1877"/>
      <c r="CBZ3" s="1877"/>
      <c r="CCA3" s="1877"/>
      <c r="CCB3" s="1877"/>
      <c r="CCC3" s="1877"/>
      <c r="CCD3" s="1877"/>
      <c r="CCE3" s="1877"/>
      <c r="CCF3" s="1877"/>
      <c r="CCG3" s="1877"/>
      <c r="CCH3" s="1877"/>
      <c r="CCI3" s="1877"/>
      <c r="CCJ3" s="1877"/>
      <c r="CCK3" s="1877"/>
      <c r="CCL3" s="1877"/>
      <c r="CCM3" s="1877"/>
      <c r="CCN3" s="1877"/>
      <c r="CCO3" s="1877"/>
      <c r="CCP3" s="1877"/>
      <c r="CCQ3" s="1877"/>
      <c r="CCR3" s="1877"/>
      <c r="CCS3" s="1877"/>
      <c r="CCT3" s="1877"/>
      <c r="CCU3" s="1877"/>
      <c r="CCV3" s="1877"/>
      <c r="CCW3" s="1877"/>
      <c r="CCX3" s="1877"/>
      <c r="CCY3" s="1877"/>
      <c r="CCZ3" s="1877"/>
      <c r="CDA3" s="1877"/>
      <c r="CDB3" s="1877"/>
      <c r="CDC3" s="1877"/>
      <c r="CDD3" s="1877"/>
      <c r="CDE3" s="1877"/>
      <c r="CDF3" s="1877"/>
      <c r="CDG3" s="1877"/>
      <c r="CDH3" s="1877"/>
      <c r="CDI3" s="1877"/>
      <c r="CDJ3" s="1877"/>
      <c r="CDK3" s="1877"/>
      <c r="CDL3" s="1877"/>
      <c r="CDM3" s="1877"/>
      <c r="CDN3" s="1877"/>
      <c r="CDO3" s="1877"/>
      <c r="CDP3" s="1877"/>
      <c r="CDQ3" s="1877"/>
      <c r="CDR3" s="1877"/>
      <c r="CDS3" s="1877"/>
      <c r="CDT3" s="1877"/>
      <c r="CDU3" s="1877"/>
      <c r="CDV3" s="1877"/>
      <c r="CDW3" s="1877"/>
      <c r="CDX3" s="1877"/>
      <c r="CDY3" s="1877"/>
      <c r="CDZ3" s="1877"/>
      <c r="CEA3" s="1877"/>
      <c r="CEB3" s="1877"/>
      <c r="CEC3" s="1877"/>
      <c r="CED3" s="1877"/>
      <c r="CEE3" s="1877"/>
      <c r="CEF3" s="1877"/>
      <c r="CEG3" s="1877"/>
      <c r="CEH3" s="1877"/>
      <c r="CEI3" s="1877"/>
      <c r="CEJ3" s="1877"/>
      <c r="CEK3" s="1877"/>
      <c r="CEL3" s="1877"/>
      <c r="CEM3" s="1877"/>
      <c r="CEN3" s="1877"/>
      <c r="CEO3" s="1877"/>
      <c r="CEP3" s="1877"/>
      <c r="CEQ3" s="1877"/>
      <c r="CER3" s="1877"/>
      <c r="CES3" s="1877"/>
      <c r="CET3" s="1877"/>
      <c r="CEU3" s="1877"/>
      <c r="CEV3" s="1877"/>
      <c r="CEW3" s="1877"/>
      <c r="CEX3" s="1877"/>
      <c r="CEY3" s="1877"/>
      <c r="CEZ3" s="1877"/>
      <c r="CFA3" s="1877"/>
      <c r="CFB3" s="1877"/>
      <c r="CFC3" s="1877"/>
      <c r="CFD3" s="1877"/>
      <c r="CFE3" s="1877"/>
      <c r="CFF3" s="1877"/>
      <c r="CFG3" s="1877"/>
      <c r="CFH3" s="1877"/>
      <c r="CFI3" s="1877"/>
      <c r="CFJ3" s="1877"/>
      <c r="CFK3" s="1877"/>
      <c r="CFL3" s="1877"/>
      <c r="CFM3" s="1877"/>
      <c r="CFN3" s="1877"/>
      <c r="CFO3" s="1877"/>
      <c r="CFP3" s="1877"/>
      <c r="CFQ3" s="1877"/>
      <c r="CFR3" s="1877"/>
      <c r="CFS3" s="1877"/>
      <c r="CFT3" s="1877"/>
      <c r="CFU3" s="1877"/>
      <c r="CFV3" s="1877"/>
      <c r="CFW3" s="1877"/>
      <c r="CFX3" s="1877"/>
      <c r="CFY3" s="1877"/>
      <c r="CFZ3" s="1877"/>
      <c r="CGA3" s="1877"/>
      <c r="CGB3" s="1877"/>
      <c r="CGC3" s="1877"/>
      <c r="CGD3" s="1877"/>
      <c r="CGE3" s="1877"/>
      <c r="CGF3" s="1877"/>
      <c r="CGG3" s="1877"/>
      <c r="CGH3" s="1877"/>
      <c r="CGI3" s="1877"/>
      <c r="CGJ3" s="1877"/>
      <c r="CGK3" s="1877"/>
      <c r="CGL3" s="1877"/>
      <c r="CGM3" s="1877"/>
      <c r="CGN3" s="1877"/>
      <c r="CGO3" s="1877"/>
      <c r="CGP3" s="1877"/>
      <c r="CGQ3" s="1877"/>
      <c r="CGR3" s="1877"/>
      <c r="CGS3" s="1877"/>
      <c r="CGT3" s="1877"/>
      <c r="CGU3" s="1877"/>
      <c r="CGV3" s="1877"/>
      <c r="CGW3" s="1877"/>
      <c r="CGX3" s="1877"/>
      <c r="CGY3" s="1877"/>
      <c r="CGZ3" s="1877"/>
      <c r="CHA3" s="1877"/>
      <c r="CHB3" s="1877"/>
      <c r="CHC3" s="1877"/>
      <c r="CHD3" s="1877"/>
      <c r="CHE3" s="1877"/>
      <c r="CHF3" s="1877"/>
      <c r="CHG3" s="1877"/>
      <c r="CHH3" s="1877"/>
      <c r="CHI3" s="1877"/>
      <c r="CHJ3" s="1877"/>
      <c r="CHK3" s="1877"/>
      <c r="CHL3" s="1877"/>
      <c r="CHM3" s="1877"/>
      <c r="CHN3" s="1877"/>
      <c r="CHO3" s="1877"/>
      <c r="CHP3" s="1877"/>
      <c r="CHQ3" s="1877"/>
      <c r="CHR3" s="1877"/>
      <c r="CHS3" s="1877"/>
      <c r="CHT3" s="1877"/>
      <c r="CHU3" s="1877"/>
      <c r="CHV3" s="1877"/>
      <c r="CHW3" s="1877"/>
      <c r="CHX3" s="1877"/>
      <c r="CHY3" s="1877"/>
      <c r="CHZ3" s="1877"/>
      <c r="CIA3" s="1877"/>
      <c r="CIB3" s="1877"/>
      <c r="CIC3" s="1877"/>
      <c r="CID3" s="1877"/>
      <c r="CIE3" s="1877"/>
      <c r="CIF3" s="1877"/>
      <c r="CIG3" s="1877"/>
      <c r="CIH3" s="1877"/>
      <c r="CII3" s="1877"/>
      <c r="CIJ3" s="1877"/>
      <c r="CIK3" s="1877"/>
      <c r="CIL3" s="1877"/>
      <c r="CIM3" s="1877"/>
      <c r="CIN3" s="1877"/>
      <c r="CIO3" s="1877"/>
      <c r="CIP3" s="1877"/>
      <c r="CIQ3" s="1877"/>
      <c r="CIR3" s="1877"/>
      <c r="CIS3" s="1877"/>
      <c r="CIT3" s="1877"/>
      <c r="CIU3" s="1877"/>
      <c r="CIV3" s="1877"/>
      <c r="CIW3" s="1877"/>
      <c r="CIX3" s="1877"/>
      <c r="CIY3" s="1877"/>
      <c r="CIZ3" s="1877"/>
      <c r="CJA3" s="1877"/>
      <c r="CJB3" s="1877"/>
      <c r="CJC3" s="1877"/>
      <c r="CJD3" s="1877"/>
      <c r="CJE3" s="1877"/>
      <c r="CJF3" s="1877"/>
      <c r="CJG3" s="1877"/>
      <c r="CJH3" s="1877"/>
      <c r="CJI3" s="1877"/>
      <c r="CJJ3" s="1877"/>
      <c r="CJK3" s="1877"/>
      <c r="CJL3" s="1877"/>
      <c r="CJM3" s="1877"/>
      <c r="CJN3" s="1877"/>
      <c r="CJO3" s="1877"/>
      <c r="CJP3" s="1877"/>
      <c r="CJQ3" s="1877"/>
      <c r="CJR3" s="1877"/>
      <c r="CJS3" s="1877"/>
      <c r="CJT3" s="1877"/>
      <c r="CJU3" s="1877"/>
      <c r="CJV3" s="1877"/>
      <c r="CJW3" s="1877"/>
      <c r="CJX3" s="1877"/>
      <c r="CJY3" s="1877"/>
      <c r="CJZ3" s="1877"/>
      <c r="CKA3" s="1877"/>
      <c r="CKB3" s="1877"/>
      <c r="CKC3" s="1877"/>
      <c r="CKD3" s="1877"/>
      <c r="CKE3" s="1877"/>
      <c r="CKF3" s="1877"/>
      <c r="CKG3" s="1877"/>
      <c r="CKH3" s="1877"/>
      <c r="CKI3" s="1877"/>
      <c r="CKJ3" s="1877"/>
      <c r="CKK3" s="1877"/>
      <c r="CKL3" s="1877"/>
      <c r="CKM3" s="1877"/>
      <c r="CKN3" s="1877"/>
      <c r="CKO3" s="1877"/>
      <c r="CKP3" s="1877"/>
      <c r="CKQ3" s="1877"/>
      <c r="CKR3" s="1877"/>
      <c r="CKS3" s="1877"/>
      <c r="CKT3" s="1877"/>
      <c r="CKU3" s="1877"/>
      <c r="CKV3" s="1877"/>
      <c r="CKW3" s="1877"/>
      <c r="CKX3" s="1877"/>
      <c r="CKY3" s="1877"/>
      <c r="CKZ3" s="1877"/>
      <c r="CLA3" s="1877"/>
      <c r="CLB3" s="1877"/>
      <c r="CLC3" s="1877"/>
      <c r="CLD3" s="1877"/>
      <c r="CLE3" s="1877"/>
      <c r="CLF3" s="1877"/>
      <c r="CLG3" s="1877"/>
      <c r="CLH3" s="1877"/>
      <c r="CLI3" s="1877"/>
      <c r="CLJ3" s="1877"/>
      <c r="CLK3" s="1877"/>
      <c r="CLL3" s="1877"/>
      <c r="CLM3" s="1877"/>
      <c r="CLN3" s="1877"/>
      <c r="CLO3" s="1877"/>
      <c r="CLP3" s="1877"/>
      <c r="CLQ3" s="1877"/>
      <c r="CLR3" s="1877"/>
      <c r="CLS3" s="1877"/>
      <c r="CLT3" s="1877"/>
      <c r="CLU3" s="1877"/>
      <c r="CLV3" s="1877"/>
      <c r="CLW3" s="1877"/>
      <c r="CLX3" s="1877"/>
      <c r="CLY3" s="1877"/>
      <c r="CLZ3" s="1877"/>
      <c r="CMA3" s="1877"/>
      <c r="CMB3" s="1877"/>
      <c r="CMC3" s="1877"/>
      <c r="CMD3" s="1877"/>
      <c r="CME3" s="1877"/>
      <c r="CMF3" s="1877"/>
      <c r="CMG3" s="1877"/>
      <c r="CMH3" s="1877"/>
      <c r="CMI3" s="1877"/>
      <c r="CMJ3" s="1877"/>
      <c r="CMK3" s="1877"/>
      <c r="CML3" s="1877"/>
      <c r="CMM3" s="1877"/>
      <c r="CMN3" s="1877"/>
      <c r="CMO3" s="1877"/>
      <c r="CMP3" s="1877"/>
      <c r="CMQ3" s="1877"/>
      <c r="CMR3" s="1877"/>
      <c r="CMS3" s="1877"/>
      <c r="CMT3" s="1877"/>
      <c r="CMU3" s="1877"/>
      <c r="CMV3" s="1877"/>
      <c r="CMW3" s="1877"/>
      <c r="CMX3" s="1877"/>
      <c r="CMY3" s="1877"/>
      <c r="CMZ3" s="1877"/>
      <c r="CNA3" s="1877"/>
      <c r="CNB3" s="1877"/>
      <c r="CNC3" s="1877"/>
      <c r="CND3" s="1877"/>
      <c r="CNE3" s="1877"/>
      <c r="CNF3" s="1877"/>
      <c r="CNG3" s="1877"/>
      <c r="CNH3" s="1877"/>
      <c r="CNI3" s="1877"/>
      <c r="CNJ3" s="1877"/>
      <c r="CNK3" s="1877"/>
      <c r="CNL3" s="1877"/>
      <c r="CNM3" s="1877"/>
      <c r="CNN3" s="1877"/>
      <c r="CNO3" s="1877"/>
      <c r="CNP3" s="1877"/>
      <c r="CNQ3" s="1877"/>
      <c r="CNR3" s="1877"/>
      <c r="CNS3" s="1877"/>
      <c r="CNT3" s="1877"/>
      <c r="CNU3" s="1877"/>
      <c r="CNV3" s="1877"/>
      <c r="CNW3" s="1877"/>
      <c r="CNX3" s="1877"/>
      <c r="CNY3" s="1877"/>
      <c r="CNZ3" s="1877"/>
      <c r="COA3" s="1877"/>
      <c r="COB3" s="1877"/>
      <c r="COC3" s="1877"/>
      <c r="COD3" s="1877"/>
      <c r="COE3" s="1877"/>
      <c r="COF3" s="1877"/>
      <c r="COG3" s="1877"/>
      <c r="COH3" s="1877"/>
      <c r="COI3" s="1877"/>
      <c r="COJ3" s="1877"/>
      <c r="COK3" s="1877"/>
      <c r="COL3" s="1877"/>
      <c r="COM3" s="1877"/>
      <c r="CON3" s="1877"/>
      <c r="COO3" s="1877"/>
      <c r="COP3" s="1877"/>
      <c r="COQ3" s="1877"/>
      <c r="COR3" s="1877"/>
      <c r="COS3" s="1877"/>
      <c r="COT3" s="1877"/>
      <c r="COU3" s="1877"/>
      <c r="COV3" s="1877"/>
      <c r="COW3" s="1877"/>
      <c r="COX3" s="1877"/>
      <c r="COY3" s="1877"/>
      <c r="COZ3" s="1877"/>
      <c r="CPA3" s="1877"/>
      <c r="CPB3" s="1877"/>
      <c r="CPC3" s="1877"/>
      <c r="CPD3" s="1877"/>
      <c r="CPE3" s="1877"/>
      <c r="CPF3" s="1877"/>
      <c r="CPG3" s="1877"/>
      <c r="CPH3" s="1877"/>
      <c r="CPI3" s="1877"/>
      <c r="CPJ3" s="1877"/>
      <c r="CPK3" s="1877"/>
      <c r="CPL3" s="1877"/>
      <c r="CPM3" s="1877"/>
      <c r="CPN3" s="1877"/>
      <c r="CPO3" s="1877"/>
      <c r="CPP3" s="1877"/>
      <c r="CPQ3" s="1877"/>
      <c r="CPR3" s="1877"/>
      <c r="CPS3" s="1877"/>
      <c r="CPT3" s="1877"/>
      <c r="CPU3" s="1877"/>
      <c r="CPV3" s="1877"/>
      <c r="CPW3" s="1877"/>
      <c r="CPX3" s="1877"/>
      <c r="CPY3" s="1877"/>
      <c r="CPZ3" s="1877"/>
      <c r="CQA3" s="1877"/>
      <c r="CQB3" s="1877"/>
      <c r="CQC3" s="1877"/>
      <c r="CQD3" s="1877"/>
      <c r="CQE3" s="1877"/>
      <c r="CQF3" s="1877"/>
      <c r="CQG3" s="1877"/>
      <c r="CQH3" s="1877"/>
      <c r="CQI3" s="1877"/>
      <c r="CQJ3" s="1877"/>
      <c r="CQK3" s="1877"/>
      <c r="CQL3" s="1877"/>
      <c r="CQM3" s="1877"/>
      <c r="CQN3" s="1877"/>
      <c r="CQO3" s="1877"/>
      <c r="CQP3" s="1877"/>
      <c r="CQQ3" s="1877"/>
      <c r="CQR3" s="1877"/>
      <c r="CQS3" s="1877"/>
      <c r="CQT3" s="1877"/>
      <c r="CQU3" s="1877"/>
      <c r="CQV3" s="1877"/>
      <c r="CQW3" s="1877"/>
      <c r="CQX3" s="1877"/>
      <c r="CQY3" s="1877"/>
      <c r="CQZ3" s="1877"/>
      <c r="CRA3" s="1877"/>
      <c r="CRB3" s="1877"/>
      <c r="CRC3" s="1877"/>
      <c r="CRD3" s="1877"/>
      <c r="CRE3" s="1877"/>
      <c r="CRF3" s="1877"/>
      <c r="CRG3" s="1877"/>
      <c r="CRH3" s="1877"/>
      <c r="CRI3" s="1877"/>
      <c r="CRJ3" s="1877"/>
      <c r="CRK3" s="1877"/>
      <c r="CRL3" s="1877"/>
      <c r="CRM3" s="1877"/>
      <c r="CRN3" s="1877"/>
      <c r="CRO3" s="1877"/>
      <c r="CRP3" s="1877"/>
      <c r="CRQ3" s="1877"/>
      <c r="CRR3" s="1877"/>
      <c r="CRS3" s="1877"/>
      <c r="CRT3" s="1877"/>
      <c r="CRU3" s="1877"/>
      <c r="CRV3" s="1877"/>
      <c r="CRW3" s="1877"/>
      <c r="CRX3" s="1877"/>
      <c r="CRY3" s="1877"/>
      <c r="CRZ3" s="1877"/>
      <c r="CSA3" s="1877"/>
      <c r="CSB3" s="1877"/>
      <c r="CSC3" s="1877"/>
      <c r="CSD3" s="1877"/>
      <c r="CSE3" s="1877"/>
      <c r="CSF3" s="1877"/>
      <c r="CSG3" s="1877"/>
      <c r="CSH3" s="1877"/>
      <c r="CSI3" s="1877"/>
      <c r="CSJ3" s="1877"/>
      <c r="CSK3" s="1877"/>
      <c r="CSL3" s="1877"/>
      <c r="CSM3" s="1877"/>
      <c r="CSN3" s="1877"/>
      <c r="CSO3" s="1877"/>
      <c r="CSP3" s="1877"/>
      <c r="CSQ3" s="1877"/>
      <c r="CSR3" s="1877"/>
      <c r="CSS3" s="1877"/>
      <c r="CST3" s="1877"/>
      <c r="CSU3" s="1877"/>
      <c r="CSV3" s="1877"/>
      <c r="CSW3" s="1877"/>
      <c r="CSX3" s="1877"/>
      <c r="CSY3" s="1877"/>
      <c r="CSZ3" s="1877"/>
      <c r="CTA3" s="1877"/>
      <c r="CTB3" s="1877"/>
      <c r="CTC3" s="1877"/>
      <c r="CTD3" s="1877"/>
      <c r="CTE3" s="1877"/>
      <c r="CTF3" s="1877"/>
      <c r="CTG3" s="1877"/>
      <c r="CTH3" s="1877"/>
      <c r="CTI3" s="1877"/>
      <c r="CTJ3" s="1877"/>
      <c r="CTK3" s="1877"/>
      <c r="CTL3" s="1877"/>
      <c r="CTM3" s="1877"/>
      <c r="CTN3" s="1877"/>
      <c r="CTO3" s="1877"/>
      <c r="CTP3" s="1877"/>
      <c r="CTQ3" s="1877"/>
      <c r="CTR3" s="1877"/>
      <c r="CTS3" s="1877"/>
      <c r="CTT3" s="1877"/>
      <c r="CTU3" s="1877"/>
      <c r="CTV3" s="1877"/>
      <c r="CTW3" s="1877"/>
      <c r="CTX3" s="1877"/>
      <c r="CTY3" s="1877"/>
      <c r="CTZ3" s="1877"/>
      <c r="CUA3" s="1877"/>
      <c r="CUB3" s="1877"/>
      <c r="CUC3" s="1877"/>
      <c r="CUD3" s="1877"/>
      <c r="CUE3" s="1877"/>
      <c r="CUF3" s="1877"/>
      <c r="CUG3" s="1877"/>
      <c r="CUH3" s="1877"/>
      <c r="CUI3" s="1877"/>
      <c r="CUJ3" s="1877"/>
      <c r="CUK3" s="1877"/>
      <c r="CUL3" s="1877"/>
      <c r="CUM3" s="1877"/>
      <c r="CUN3" s="1877"/>
      <c r="CUO3" s="1877"/>
      <c r="CUP3" s="1877"/>
      <c r="CUQ3" s="1877"/>
      <c r="CUR3" s="1877"/>
      <c r="CUS3" s="1877"/>
      <c r="CUT3" s="1877"/>
      <c r="CUU3" s="1877"/>
      <c r="CUV3" s="1877"/>
      <c r="CUW3" s="1877"/>
      <c r="CUX3" s="1877"/>
      <c r="CUY3" s="1877"/>
      <c r="CUZ3" s="1877"/>
      <c r="CVA3" s="1877"/>
      <c r="CVB3" s="1877"/>
      <c r="CVC3" s="1877"/>
      <c r="CVD3" s="1877"/>
      <c r="CVE3" s="1877"/>
      <c r="CVF3" s="1877"/>
      <c r="CVG3" s="1877"/>
      <c r="CVH3" s="1877"/>
      <c r="CVI3" s="1877"/>
      <c r="CVJ3" s="1877"/>
      <c r="CVK3" s="1877"/>
      <c r="CVL3" s="1877"/>
      <c r="CVM3" s="1877"/>
      <c r="CVN3" s="1877"/>
      <c r="CVO3" s="1877"/>
      <c r="CVP3" s="1877"/>
      <c r="CVQ3" s="1877"/>
      <c r="CVR3" s="1877"/>
      <c r="CVS3" s="1877"/>
      <c r="CVT3" s="1877"/>
      <c r="CVU3" s="1877"/>
      <c r="CVV3" s="1877"/>
      <c r="CVW3" s="1877"/>
      <c r="CVX3" s="1877"/>
      <c r="CVY3" s="1877"/>
      <c r="CVZ3" s="1877"/>
      <c r="CWA3" s="1877"/>
      <c r="CWB3" s="1877"/>
      <c r="CWC3" s="1877"/>
      <c r="CWD3" s="1877"/>
      <c r="CWE3" s="1877"/>
      <c r="CWF3" s="1877"/>
      <c r="CWG3" s="1877"/>
      <c r="CWH3" s="1877"/>
      <c r="CWI3" s="1877"/>
      <c r="CWJ3" s="1877"/>
      <c r="CWK3" s="1877"/>
      <c r="CWL3" s="1877"/>
      <c r="CWM3" s="1877"/>
      <c r="CWN3" s="1877"/>
      <c r="CWO3" s="1877"/>
      <c r="CWP3" s="1877"/>
      <c r="CWQ3" s="1877"/>
      <c r="CWR3" s="1877"/>
      <c r="CWS3" s="1877"/>
      <c r="CWT3" s="1877"/>
      <c r="CWU3" s="1877"/>
      <c r="CWV3" s="1877"/>
      <c r="CWW3" s="1877"/>
      <c r="CWX3" s="1877"/>
      <c r="CWY3" s="1877"/>
      <c r="CWZ3" s="1877"/>
      <c r="CXA3" s="1877"/>
      <c r="CXB3" s="1877"/>
      <c r="CXC3" s="1877"/>
      <c r="CXD3" s="1877"/>
      <c r="CXE3" s="1877"/>
      <c r="CXF3" s="1877"/>
      <c r="CXG3" s="1877"/>
      <c r="CXH3" s="1877"/>
      <c r="CXI3" s="1877"/>
      <c r="CXJ3" s="1877"/>
      <c r="CXK3" s="1877"/>
      <c r="CXL3" s="1877"/>
      <c r="CXM3" s="1877"/>
      <c r="CXN3" s="1877"/>
      <c r="CXO3" s="1877"/>
      <c r="CXP3" s="1877"/>
      <c r="CXQ3" s="1877"/>
      <c r="CXR3" s="1877"/>
      <c r="CXS3" s="1877"/>
      <c r="CXT3" s="1877"/>
      <c r="CXU3" s="1877"/>
      <c r="CXV3" s="1877"/>
      <c r="CXW3" s="1877"/>
      <c r="CXX3" s="1877"/>
      <c r="CXY3" s="1877"/>
      <c r="CXZ3" s="1877"/>
      <c r="CYA3" s="1877"/>
      <c r="CYB3" s="1877"/>
      <c r="CYC3" s="1877"/>
      <c r="CYD3" s="1877"/>
      <c r="CYE3" s="1877"/>
      <c r="CYF3" s="1877"/>
      <c r="CYG3" s="1877"/>
      <c r="CYH3" s="1877"/>
      <c r="CYI3" s="1877"/>
      <c r="CYJ3" s="1877"/>
      <c r="CYK3" s="1877"/>
      <c r="CYL3" s="1877"/>
      <c r="CYM3" s="1877"/>
      <c r="CYN3" s="1877"/>
      <c r="CYO3" s="1877"/>
      <c r="CYP3" s="1877"/>
      <c r="CYQ3" s="1877"/>
      <c r="CYR3" s="1877"/>
      <c r="CYS3" s="1877"/>
      <c r="CYT3" s="1877"/>
      <c r="CYU3" s="1877"/>
      <c r="CYV3" s="1877"/>
      <c r="CYW3" s="1877"/>
      <c r="CYX3" s="1877"/>
      <c r="CYY3" s="1877"/>
      <c r="CYZ3" s="1877"/>
      <c r="CZA3" s="1877"/>
      <c r="CZB3" s="1877"/>
      <c r="CZC3" s="1877"/>
      <c r="CZD3" s="1877"/>
      <c r="CZE3" s="1877"/>
      <c r="CZF3" s="1877"/>
      <c r="CZG3" s="1877"/>
      <c r="CZH3" s="1877"/>
      <c r="CZI3" s="1877"/>
      <c r="CZJ3" s="1877"/>
      <c r="CZK3" s="1877"/>
      <c r="CZL3" s="1877"/>
      <c r="CZM3" s="1877"/>
      <c r="CZN3" s="1877"/>
      <c r="CZO3" s="1877"/>
      <c r="CZP3" s="1877"/>
      <c r="CZQ3" s="1877"/>
      <c r="CZR3" s="1877"/>
      <c r="CZS3" s="1877"/>
      <c r="CZT3" s="1877"/>
      <c r="CZU3" s="1877"/>
      <c r="CZV3" s="1877"/>
      <c r="CZW3" s="1877"/>
      <c r="CZX3" s="1877"/>
      <c r="CZY3" s="1877"/>
      <c r="CZZ3" s="1877"/>
      <c r="DAA3" s="1877"/>
      <c r="DAB3" s="1877"/>
      <c r="DAC3" s="1877"/>
      <c r="DAD3" s="1877"/>
      <c r="DAE3" s="1877"/>
      <c r="DAF3" s="1877"/>
      <c r="DAG3" s="1877"/>
      <c r="DAH3" s="1877"/>
      <c r="DAI3" s="1877"/>
      <c r="DAJ3" s="1877"/>
      <c r="DAK3" s="1877"/>
      <c r="DAL3" s="1877"/>
      <c r="DAM3" s="1877"/>
      <c r="DAN3" s="1877"/>
      <c r="DAO3" s="1877"/>
      <c r="DAP3" s="1877"/>
      <c r="DAQ3" s="1877"/>
      <c r="DAR3" s="1877"/>
      <c r="DAS3" s="1877"/>
      <c r="DAT3" s="1877"/>
      <c r="DAU3" s="1877"/>
      <c r="DAV3" s="1877"/>
      <c r="DAW3" s="1877"/>
      <c r="DAX3" s="1877"/>
      <c r="DAY3" s="1877"/>
      <c r="DAZ3" s="1877"/>
      <c r="DBA3" s="1877"/>
      <c r="DBB3" s="1877"/>
      <c r="DBC3" s="1877"/>
      <c r="DBD3" s="1877"/>
      <c r="DBE3" s="1877"/>
      <c r="DBF3" s="1877"/>
      <c r="DBG3" s="1877"/>
      <c r="DBH3" s="1877"/>
      <c r="DBI3" s="1877"/>
      <c r="DBJ3" s="1877"/>
      <c r="DBK3" s="1877"/>
      <c r="DBL3" s="1877"/>
      <c r="DBM3" s="1877"/>
      <c r="DBN3" s="1877"/>
      <c r="DBO3" s="1877"/>
      <c r="DBP3" s="1877"/>
      <c r="DBQ3" s="1877"/>
      <c r="DBR3" s="1877"/>
      <c r="DBS3" s="1877"/>
      <c r="DBT3" s="1877"/>
      <c r="DBU3" s="1877"/>
      <c r="DBV3" s="1877"/>
      <c r="DBW3" s="1877"/>
      <c r="DBX3" s="1877"/>
      <c r="DBY3" s="1877"/>
      <c r="DBZ3" s="1877"/>
      <c r="DCA3" s="1877"/>
      <c r="DCB3" s="1877"/>
      <c r="DCC3" s="1877"/>
      <c r="DCD3" s="1877"/>
      <c r="DCE3" s="1877"/>
      <c r="DCF3" s="1877"/>
      <c r="DCG3" s="1877"/>
      <c r="DCH3" s="1877"/>
      <c r="DCI3" s="1877"/>
      <c r="DCJ3" s="1877"/>
      <c r="DCK3" s="1877"/>
      <c r="DCL3" s="1877"/>
      <c r="DCM3" s="1877"/>
      <c r="DCN3" s="1877"/>
      <c r="DCO3" s="1877"/>
      <c r="DCP3" s="1877"/>
      <c r="DCQ3" s="1877"/>
      <c r="DCR3" s="1877"/>
      <c r="DCS3" s="1877"/>
      <c r="DCT3" s="1877"/>
      <c r="DCU3" s="1877"/>
      <c r="DCV3" s="1877"/>
      <c r="DCW3" s="1877"/>
      <c r="DCX3" s="1877"/>
      <c r="DCY3" s="1877"/>
      <c r="DCZ3" s="1877"/>
      <c r="DDA3" s="1877"/>
      <c r="DDB3" s="1877"/>
      <c r="DDC3" s="1877"/>
      <c r="DDD3" s="1877"/>
      <c r="DDE3" s="1877"/>
      <c r="DDF3" s="1877"/>
      <c r="DDG3" s="1877"/>
      <c r="DDH3" s="1877"/>
      <c r="DDI3" s="1877"/>
      <c r="DDJ3" s="1877"/>
      <c r="DDK3" s="1877"/>
      <c r="DDL3" s="1877"/>
      <c r="DDM3" s="1877"/>
      <c r="DDN3" s="1877"/>
      <c r="DDO3" s="1877"/>
      <c r="DDP3" s="1877"/>
      <c r="DDQ3" s="1877"/>
      <c r="DDR3" s="1877"/>
      <c r="DDS3" s="1877"/>
      <c r="DDT3" s="1877"/>
      <c r="DDU3" s="1877"/>
      <c r="DDV3" s="1877"/>
      <c r="DDW3" s="1877"/>
      <c r="DDX3" s="1877"/>
      <c r="DDY3" s="1877"/>
      <c r="DDZ3" s="1877"/>
      <c r="DEA3" s="1877"/>
      <c r="DEB3" s="1877"/>
      <c r="DEC3" s="1877"/>
      <c r="DED3" s="1877"/>
      <c r="DEE3" s="1877"/>
      <c r="DEF3" s="1877"/>
      <c r="DEG3" s="1877"/>
      <c r="DEH3" s="1877"/>
      <c r="DEI3" s="1877"/>
      <c r="DEJ3" s="1877"/>
      <c r="DEK3" s="1877"/>
      <c r="DEL3" s="1877"/>
      <c r="DEM3" s="1877"/>
      <c r="DEN3" s="1877"/>
      <c r="DEO3" s="1877"/>
      <c r="DEP3" s="1877"/>
      <c r="DEQ3" s="1877"/>
      <c r="DER3" s="1877"/>
      <c r="DES3" s="1877"/>
      <c r="DET3" s="1877"/>
      <c r="DEU3" s="1877"/>
      <c r="DEV3" s="1877"/>
      <c r="DEW3" s="1877"/>
      <c r="DEX3" s="1877"/>
      <c r="DEY3" s="1877"/>
      <c r="DEZ3" s="1877"/>
      <c r="DFA3" s="1877"/>
      <c r="DFB3" s="1877"/>
      <c r="DFC3" s="1877"/>
      <c r="DFD3" s="1877"/>
      <c r="DFE3" s="1877"/>
      <c r="DFF3" s="1877"/>
      <c r="DFG3" s="1877"/>
      <c r="DFH3" s="1877"/>
      <c r="DFI3" s="1877"/>
      <c r="DFJ3" s="1877"/>
      <c r="DFK3" s="1877"/>
      <c r="DFL3" s="1877"/>
      <c r="DFM3" s="1877"/>
      <c r="DFN3" s="1877"/>
      <c r="DFO3" s="1877"/>
      <c r="DFP3" s="1877"/>
      <c r="DFQ3" s="1877"/>
      <c r="DFR3" s="1877"/>
      <c r="DFS3" s="1877"/>
      <c r="DFT3" s="1877"/>
      <c r="DFU3" s="1877"/>
      <c r="DFV3" s="1877"/>
      <c r="DFW3" s="1877"/>
      <c r="DFX3" s="1877"/>
      <c r="DFY3" s="1877"/>
      <c r="DFZ3" s="1877"/>
      <c r="DGA3" s="1877"/>
      <c r="DGB3" s="1877"/>
      <c r="DGC3" s="1877"/>
      <c r="DGD3" s="1877"/>
      <c r="DGE3" s="1877"/>
      <c r="DGF3" s="1877"/>
      <c r="DGG3" s="1877"/>
      <c r="DGH3" s="1877"/>
      <c r="DGI3" s="1877"/>
      <c r="DGJ3" s="1877"/>
      <c r="DGK3" s="1877"/>
      <c r="DGL3" s="1877"/>
      <c r="DGM3" s="1877"/>
      <c r="DGN3" s="1877"/>
      <c r="DGO3" s="1877"/>
      <c r="DGP3" s="1877"/>
      <c r="DGQ3" s="1877"/>
      <c r="DGR3" s="1877"/>
      <c r="DGS3" s="1877"/>
      <c r="DGT3" s="1877"/>
      <c r="DGU3" s="1877"/>
      <c r="DGV3" s="1877"/>
      <c r="DGW3" s="1877"/>
      <c r="DGX3" s="1877"/>
      <c r="DGY3" s="1877"/>
      <c r="DGZ3" s="1877"/>
      <c r="DHA3" s="1877"/>
      <c r="DHB3" s="1877"/>
      <c r="DHC3" s="1877"/>
      <c r="DHD3" s="1877"/>
      <c r="DHE3" s="1877"/>
      <c r="DHF3" s="1877"/>
      <c r="DHG3" s="1877"/>
      <c r="DHH3" s="1877"/>
      <c r="DHI3" s="1877"/>
      <c r="DHJ3" s="1877"/>
      <c r="DHK3" s="1877"/>
      <c r="DHL3" s="1877"/>
      <c r="DHM3" s="1877"/>
      <c r="DHN3" s="1877"/>
      <c r="DHO3" s="1877"/>
      <c r="DHP3" s="1877"/>
      <c r="DHQ3" s="1877"/>
      <c r="DHR3" s="1877"/>
      <c r="DHS3" s="1877"/>
      <c r="DHT3" s="1877"/>
      <c r="DHU3" s="1877"/>
      <c r="DHV3" s="1877"/>
      <c r="DHW3" s="1877"/>
      <c r="DHX3" s="1877"/>
      <c r="DHY3" s="1877"/>
      <c r="DHZ3" s="1877"/>
      <c r="DIA3" s="1877"/>
      <c r="DIB3" s="1877"/>
      <c r="DIC3" s="1877"/>
      <c r="DID3" s="1877"/>
      <c r="DIE3" s="1877"/>
      <c r="DIF3" s="1877"/>
      <c r="DIG3" s="1877"/>
      <c r="DIH3" s="1877"/>
      <c r="DII3" s="1877"/>
      <c r="DIJ3" s="1877"/>
      <c r="DIK3" s="1877"/>
      <c r="DIL3" s="1877"/>
      <c r="DIM3" s="1877"/>
      <c r="DIN3" s="1877"/>
      <c r="DIO3" s="1877"/>
      <c r="DIP3" s="1877"/>
      <c r="DIQ3" s="1877"/>
      <c r="DIR3" s="1877"/>
      <c r="DIS3" s="1877"/>
      <c r="DIT3" s="1877"/>
      <c r="DIU3" s="1877"/>
      <c r="DIV3" s="1877"/>
      <c r="DIW3" s="1877"/>
      <c r="DIX3" s="1877"/>
      <c r="DIY3" s="1877"/>
      <c r="DIZ3" s="1877"/>
      <c r="DJA3" s="1877"/>
      <c r="DJB3" s="1877"/>
      <c r="DJC3" s="1877"/>
      <c r="DJD3" s="1877"/>
      <c r="DJE3" s="1877"/>
      <c r="DJF3" s="1877"/>
      <c r="DJG3" s="1877"/>
      <c r="DJH3" s="1877"/>
      <c r="DJI3" s="1877"/>
      <c r="DJJ3" s="1877"/>
      <c r="DJK3" s="1877"/>
      <c r="DJL3" s="1877"/>
      <c r="DJM3" s="1877"/>
      <c r="DJN3" s="1877"/>
      <c r="DJO3" s="1877"/>
      <c r="DJP3" s="1877"/>
      <c r="DJQ3" s="1877"/>
      <c r="DJR3" s="1877"/>
      <c r="DJS3" s="1877"/>
      <c r="DJT3" s="1877"/>
      <c r="DJU3" s="1877"/>
      <c r="DJV3" s="1877"/>
      <c r="DJW3" s="1877"/>
      <c r="DJX3" s="1877"/>
      <c r="DJY3" s="1877"/>
      <c r="DJZ3" s="1877"/>
      <c r="DKA3" s="1877"/>
      <c r="DKB3" s="1877"/>
      <c r="DKC3" s="1877"/>
      <c r="DKD3" s="1877"/>
      <c r="DKE3" s="1877"/>
      <c r="DKF3" s="1877"/>
      <c r="DKG3" s="1877"/>
      <c r="DKH3" s="1877"/>
      <c r="DKI3" s="1877"/>
      <c r="DKJ3" s="1877"/>
      <c r="DKK3" s="1877"/>
      <c r="DKL3" s="1877"/>
      <c r="DKM3" s="1877"/>
      <c r="DKN3" s="1877"/>
      <c r="DKO3" s="1877"/>
      <c r="DKP3" s="1877"/>
      <c r="DKQ3" s="1877"/>
      <c r="DKR3" s="1877"/>
      <c r="DKS3" s="1877"/>
      <c r="DKT3" s="1877"/>
      <c r="DKU3" s="1877"/>
      <c r="DKV3" s="1877"/>
      <c r="DKW3" s="1877"/>
      <c r="DKX3" s="1877"/>
      <c r="DKY3" s="1877"/>
      <c r="DKZ3" s="1877"/>
      <c r="DLA3" s="1877"/>
      <c r="DLB3" s="1877"/>
      <c r="DLC3" s="1877"/>
      <c r="DLD3" s="1877"/>
      <c r="DLE3" s="1877"/>
      <c r="DLF3" s="1877"/>
      <c r="DLG3" s="1877"/>
      <c r="DLH3" s="1877"/>
      <c r="DLI3" s="1877"/>
      <c r="DLJ3" s="1877"/>
      <c r="DLK3" s="1877"/>
      <c r="DLL3" s="1877"/>
      <c r="DLM3" s="1877"/>
      <c r="DLN3" s="1877"/>
      <c r="DLO3" s="1877"/>
      <c r="DLP3" s="1877"/>
      <c r="DLQ3" s="1877"/>
      <c r="DLR3" s="1877"/>
      <c r="DLS3" s="1877"/>
      <c r="DLT3" s="1877"/>
      <c r="DLU3" s="1877"/>
      <c r="DLV3" s="1877"/>
      <c r="DLW3" s="1877"/>
      <c r="DLX3" s="1877"/>
      <c r="DLY3" s="1877"/>
      <c r="DLZ3" s="1877"/>
      <c r="DMA3" s="1877"/>
      <c r="DMB3" s="1877"/>
      <c r="DMC3" s="1877"/>
      <c r="DMD3" s="1877"/>
      <c r="DME3" s="1877"/>
      <c r="DMF3" s="1877"/>
      <c r="DMG3" s="1877"/>
      <c r="DMH3" s="1877"/>
      <c r="DMI3" s="1877"/>
      <c r="DMJ3" s="1877"/>
      <c r="DMK3" s="1877"/>
      <c r="DML3" s="1877"/>
      <c r="DMM3" s="1877"/>
      <c r="DMN3" s="1877"/>
      <c r="DMO3" s="1877"/>
      <c r="DMP3" s="1877"/>
      <c r="DMQ3" s="1877"/>
      <c r="DMR3" s="1877"/>
      <c r="DMS3" s="1877"/>
      <c r="DMT3" s="1877"/>
      <c r="DMU3" s="1877"/>
      <c r="DMV3" s="1877"/>
      <c r="DMW3" s="1877"/>
      <c r="DMX3" s="1877"/>
      <c r="DMY3" s="1877"/>
      <c r="DMZ3" s="1877"/>
      <c r="DNA3" s="1877"/>
      <c r="DNB3" s="1877"/>
      <c r="DNC3" s="1877"/>
      <c r="DND3" s="1877"/>
      <c r="DNE3" s="1877"/>
      <c r="DNF3" s="1877"/>
      <c r="DNG3" s="1877"/>
      <c r="DNH3" s="1877"/>
      <c r="DNI3" s="1877"/>
      <c r="DNJ3" s="1877"/>
      <c r="DNK3" s="1877"/>
      <c r="DNL3" s="1877"/>
      <c r="DNM3" s="1877"/>
      <c r="DNN3" s="1877"/>
      <c r="DNO3" s="1877"/>
      <c r="DNP3" s="1877"/>
      <c r="DNQ3" s="1877"/>
      <c r="DNR3" s="1877"/>
      <c r="DNS3" s="1877"/>
      <c r="DNT3" s="1877"/>
      <c r="DNU3" s="1877"/>
      <c r="DNV3" s="1877"/>
      <c r="DNW3" s="1877"/>
      <c r="DNX3" s="1877"/>
      <c r="DNY3" s="1877"/>
      <c r="DNZ3" s="1877"/>
      <c r="DOA3" s="1877"/>
      <c r="DOB3" s="1877"/>
      <c r="DOC3" s="1877"/>
      <c r="DOD3" s="1877"/>
      <c r="DOE3" s="1877"/>
      <c r="DOF3" s="1877"/>
      <c r="DOG3" s="1877"/>
      <c r="DOH3" s="1877"/>
      <c r="DOI3" s="1877"/>
      <c r="DOJ3" s="1877"/>
      <c r="DOK3" s="1877"/>
      <c r="DOL3" s="1877"/>
      <c r="DOM3" s="1877"/>
      <c r="DON3" s="1877"/>
      <c r="DOO3" s="1877"/>
      <c r="DOP3" s="1877"/>
      <c r="DOQ3" s="1877"/>
      <c r="DOR3" s="1877"/>
      <c r="DOS3" s="1877"/>
      <c r="DOT3" s="1877"/>
      <c r="DOU3" s="1877"/>
      <c r="DOV3" s="1877"/>
      <c r="DOW3" s="1877"/>
      <c r="DOX3" s="1877"/>
      <c r="DOY3" s="1877"/>
      <c r="DOZ3" s="1877"/>
      <c r="DPA3" s="1877"/>
      <c r="DPB3" s="1877"/>
      <c r="DPC3" s="1877"/>
      <c r="DPD3" s="1877"/>
      <c r="DPE3" s="1877"/>
      <c r="DPF3" s="1877"/>
      <c r="DPG3" s="1877"/>
      <c r="DPH3" s="1877"/>
      <c r="DPI3" s="1877"/>
      <c r="DPJ3" s="1877"/>
      <c r="DPK3" s="1877"/>
      <c r="DPL3" s="1877"/>
      <c r="DPM3" s="1877"/>
      <c r="DPN3" s="1877"/>
      <c r="DPO3" s="1877"/>
      <c r="DPP3" s="1877"/>
      <c r="DPQ3" s="1877"/>
      <c r="DPR3" s="1877"/>
      <c r="DPS3" s="1877"/>
      <c r="DPT3" s="1877"/>
      <c r="DPU3" s="1877"/>
      <c r="DPV3" s="1877"/>
      <c r="DPW3" s="1877"/>
      <c r="DPX3" s="1877"/>
      <c r="DPY3" s="1877"/>
      <c r="DPZ3" s="1877"/>
      <c r="DQA3" s="1877"/>
      <c r="DQB3" s="1877"/>
      <c r="DQC3" s="1877"/>
      <c r="DQD3" s="1877"/>
      <c r="DQE3" s="1877"/>
      <c r="DQF3" s="1877"/>
      <c r="DQG3" s="1877"/>
      <c r="DQH3" s="1877"/>
      <c r="DQI3" s="1877"/>
      <c r="DQJ3" s="1877"/>
      <c r="DQK3" s="1877"/>
      <c r="DQL3" s="1877"/>
      <c r="DQM3" s="1877"/>
      <c r="DQN3" s="1877"/>
      <c r="DQO3" s="1877"/>
      <c r="DQP3" s="1877"/>
      <c r="DQQ3" s="1877"/>
      <c r="DQR3" s="1877"/>
      <c r="DQS3" s="1877"/>
      <c r="DQT3" s="1877"/>
      <c r="DQU3" s="1877"/>
      <c r="DQV3" s="1877"/>
      <c r="DQW3" s="1877"/>
      <c r="DQX3" s="1877"/>
      <c r="DQY3" s="1877"/>
      <c r="DQZ3" s="1877"/>
      <c r="DRA3" s="1877"/>
      <c r="DRB3" s="1877"/>
      <c r="DRC3" s="1877"/>
      <c r="DRD3" s="1877"/>
      <c r="DRE3" s="1877"/>
      <c r="DRF3" s="1877"/>
      <c r="DRG3" s="1877"/>
      <c r="DRH3" s="1877"/>
      <c r="DRI3" s="1877"/>
      <c r="DRJ3" s="1877"/>
      <c r="DRK3" s="1877"/>
      <c r="DRL3" s="1877"/>
      <c r="DRM3" s="1877"/>
      <c r="DRN3" s="1877"/>
      <c r="DRO3" s="1877"/>
      <c r="DRP3" s="1877"/>
      <c r="DRQ3" s="1877"/>
      <c r="DRR3" s="1877"/>
      <c r="DRS3" s="1877"/>
      <c r="DRT3" s="1877"/>
      <c r="DRU3" s="1877"/>
      <c r="DRV3" s="1877"/>
      <c r="DRW3" s="1877"/>
      <c r="DRX3" s="1877"/>
      <c r="DRY3" s="1877"/>
      <c r="DRZ3" s="1877"/>
      <c r="DSA3" s="1877"/>
      <c r="DSB3" s="1877"/>
      <c r="DSC3" s="1877"/>
      <c r="DSD3" s="1877"/>
      <c r="DSE3" s="1877"/>
      <c r="DSF3" s="1877"/>
      <c r="DSG3" s="1877"/>
      <c r="DSH3" s="1877"/>
      <c r="DSI3" s="1877"/>
      <c r="DSJ3" s="1877"/>
      <c r="DSK3" s="1877"/>
      <c r="DSL3" s="1877"/>
      <c r="DSM3" s="1877"/>
      <c r="DSN3" s="1877"/>
      <c r="DSO3" s="1877"/>
      <c r="DSP3" s="1877"/>
      <c r="DSQ3" s="1877"/>
      <c r="DSR3" s="1877"/>
      <c r="DSS3" s="1877"/>
      <c r="DST3" s="1877"/>
      <c r="DSU3" s="1877"/>
      <c r="DSV3" s="1877"/>
      <c r="DSW3" s="1877"/>
      <c r="DSX3" s="1877"/>
      <c r="DSY3" s="1877"/>
      <c r="DSZ3" s="1877"/>
      <c r="DTA3" s="1877"/>
      <c r="DTB3" s="1877"/>
      <c r="DTC3" s="1877"/>
      <c r="DTD3" s="1877"/>
      <c r="DTE3" s="1877"/>
      <c r="DTF3" s="1877"/>
      <c r="DTG3" s="1877"/>
      <c r="DTH3" s="1877"/>
      <c r="DTI3" s="1877"/>
      <c r="DTJ3" s="1877"/>
      <c r="DTK3" s="1877"/>
      <c r="DTL3" s="1877"/>
      <c r="DTM3" s="1877"/>
      <c r="DTN3" s="1877"/>
      <c r="DTO3" s="1877"/>
      <c r="DTP3" s="1877"/>
      <c r="DTQ3" s="1877"/>
      <c r="DTR3" s="1877"/>
      <c r="DTS3" s="1877"/>
      <c r="DTT3" s="1877"/>
      <c r="DTU3" s="1877"/>
      <c r="DTV3" s="1877"/>
      <c r="DTW3" s="1877"/>
      <c r="DTX3" s="1877"/>
      <c r="DTY3" s="1877"/>
      <c r="DTZ3" s="1877"/>
      <c r="DUA3" s="1877"/>
      <c r="DUB3" s="1877"/>
      <c r="DUC3" s="1877"/>
      <c r="DUD3" s="1877"/>
      <c r="DUE3" s="1877"/>
      <c r="DUF3" s="1877"/>
      <c r="DUG3" s="1877"/>
      <c r="DUH3" s="1877"/>
      <c r="DUI3" s="1877"/>
      <c r="DUJ3" s="1877"/>
      <c r="DUK3" s="1877"/>
      <c r="DUL3" s="1877"/>
      <c r="DUM3" s="1877"/>
      <c r="DUN3" s="1877"/>
      <c r="DUO3" s="1877"/>
      <c r="DUP3" s="1877"/>
      <c r="DUQ3" s="1877"/>
      <c r="DUR3" s="1877"/>
      <c r="DUS3" s="1877"/>
      <c r="DUT3" s="1877"/>
      <c r="DUU3" s="1877"/>
      <c r="DUV3" s="1877"/>
      <c r="DUW3" s="1877"/>
      <c r="DUX3" s="1877"/>
      <c r="DUY3" s="1877"/>
      <c r="DUZ3" s="1877"/>
      <c r="DVA3" s="1877"/>
      <c r="DVB3" s="1877"/>
      <c r="DVC3" s="1877"/>
      <c r="DVD3" s="1877"/>
      <c r="DVE3" s="1877"/>
      <c r="DVF3" s="1877"/>
      <c r="DVG3" s="1877"/>
      <c r="DVH3" s="1877"/>
      <c r="DVI3" s="1877"/>
      <c r="DVJ3" s="1877"/>
      <c r="DVK3" s="1877"/>
      <c r="DVL3" s="1877"/>
      <c r="DVM3" s="1877"/>
      <c r="DVN3" s="1877"/>
      <c r="DVO3" s="1877"/>
      <c r="DVP3" s="1877"/>
      <c r="DVQ3" s="1877"/>
      <c r="DVR3" s="1877"/>
      <c r="DVS3" s="1877"/>
      <c r="DVT3" s="1877"/>
      <c r="DVU3" s="1877"/>
      <c r="DVV3" s="1877"/>
      <c r="DVW3" s="1877"/>
      <c r="DVX3" s="1877"/>
      <c r="DVY3" s="1877"/>
      <c r="DVZ3" s="1877"/>
      <c r="DWA3" s="1877"/>
      <c r="DWB3" s="1877"/>
      <c r="DWC3" s="1877"/>
      <c r="DWD3" s="1877"/>
      <c r="DWE3" s="1877"/>
      <c r="DWF3" s="1877"/>
      <c r="DWG3" s="1877"/>
      <c r="DWH3" s="1877"/>
      <c r="DWI3" s="1877"/>
      <c r="DWJ3" s="1877"/>
      <c r="DWK3" s="1877"/>
      <c r="DWL3" s="1877"/>
      <c r="DWM3" s="1877"/>
      <c r="DWN3" s="1877"/>
      <c r="DWO3" s="1877"/>
      <c r="DWP3" s="1877"/>
      <c r="DWQ3" s="1877"/>
      <c r="DWR3" s="1877"/>
      <c r="DWS3" s="1877"/>
      <c r="DWT3" s="1877"/>
      <c r="DWU3" s="1877"/>
      <c r="DWV3" s="1877"/>
      <c r="DWW3" s="1877"/>
      <c r="DWX3" s="1877"/>
      <c r="DWY3" s="1877"/>
      <c r="DWZ3" s="1877"/>
      <c r="DXA3" s="1877"/>
      <c r="DXB3" s="1877"/>
      <c r="DXC3" s="1877"/>
      <c r="DXD3" s="1877"/>
      <c r="DXE3" s="1877"/>
      <c r="DXF3" s="1877"/>
      <c r="DXG3" s="1877"/>
      <c r="DXH3" s="1877"/>
      <c r="DXI3" s="1877"/>
      <c r="DXJ3" s="1877"/>
      <c r="DXK3" s="1877"/>
      <c r="DXL3" s="1877"/>
      <c r="DXM3" s="1877"/>
      <c r="DXN3" s="1877"/>
      <c r="DXO3" s="1877"/>
      <c r="DXP3" s="1877"/>
      <c r="DXQ3" s="1877"/>
      <c r="DXR3" s="1877"/>
      <c r="DXS3" s="1877"/>
      <c r="DXT3" s="1877"/>
      <c r="DXU3" s="1877"/>
      <c r="DXV3" s="1877"/>
      <c r="DXW3" s="1877"/>
      <c r="DXX3" s="1877"/>
      <c r="DXY3" s="1877"/>
      <c r="DXZ3" s="1877"/>
      <c r="DYA3" s="1877"/>
      <c r="DYB3" s="1877"/>
      <c r="DYC3" s="1877"/>
      <c r="DYD3" s="1877"/>
      <c r="DYE3" s="1877"/>
      <c r="DYF3" s="1877"/>
      <c r="DYG3" s="1877"/>
      <c r="DYH3" s="1877"/>
      <c r="DYI3" s="1877"/>
      <c r="DYJ3" s="1877"/>
      <c r="DYK3" s="1877"/>
      <c r="DYL3" s="1877"/>
      <c r="DYM3" s="1877"/>
      <c r="DYN3" s="1877"/>
      <c r="DYO3" s="1877"/>
      <c r="DYP3" s="1877"/>
      <c r="DYQ3" s="1877"/>
      <c r="DYR3" s="1877"/>
      <c r="DYS3" s="1877"/>
      <c r="DYT3" s="1877"/>
      <c r="DYU3" s="1877"/>
      <c r="DYV3" s="1877"/>
      <c r="DYW3" s="1877"/>
      <c r="DYX3" s="1877"/>
      <c r="DYY3" s="1877"/>
      <c r="DYZ3" s="1877"/>
      <c r="DZA3" s="1877"/>
      <c r="DZB3" s="1877"/>
      <c r="DZC3" s="1877"/>
      <c r="DZD3" s="1877"/>
      <c r="DZE3" s="1877"/>
      <c r="DZF3" s="1877"/>
      <c r="DZG3" s="1877"/>
      <c r="DZH3" s="1877"/>
      <c r="DZI3" s="1877"/>
      <c r="DZJ3" s="1877"/>
      <c r="DZK3" s="1877"/>
      <c r="DZL3" s="1877"/>
      <c r="DZM3" s="1877"/>
      <c r="DZN3" s="1877"/>
      <c r="DZO3" s="1877"/>
      <c r="DZP3" s="1877"/>
      <c r="DZQ3" s="1877"/>
      <c r="DZR3" s="1877"/>
      <c r="DZS3" s="1877"/>
      <c r="DZT3" s="1877"/>
      <c r="DZU3" s="1877"/>
      <c r="DZV3" s="1877"/>
      <c r="DZW3" s="1877"/>
      <c r="DZX3" s="1877"/>
      <c r="DZY3" s="1877"/>
      <c r="DZZ3" s="1877"/>
      <c r="EAA3" s="1877"/>
      <c r="EAB3" s="1877"/>
      <c r="EAC3" s="1877"/>
      <c r="EAD3" s="1877"/>
      <c r="EAE3" s="1877"/>
      <c r="EAF3" s="1877"/>
      <c r="EAG3" s="1877"/>
      <c r="EAH3" s="1877"/>
      <c r="EAI3" s="1877"/>
      <c r="EAJ3" s="1877"/>
      <c r="EAK3" s="1877"/>
      <c r="EAL3" s="1877"/>
      <c r="EAM3" s="1877"/>
      <c r="EAN3" s="1877"/>
      <c r="EAO3" s="1877"/>
      <c r="EAP3" s="1877"/>
      <c r="EAQ3" s="1877"/>
      <c r="EAR3" s="1877"/>
      <c r="EAS3" s="1877"/>
      <c r="EAT3" s="1877"/>
      <c r="EAU3" s="1877"/>
      <c r="EAV3" s="1877"/>
      <c r="EAW3" s="1877"/>
      <c r="EAX3" s="1877"/>
      <c r="EAY3" s="1877"/>
      <c r="EAZ3" s="1877"/>
      <c r="EBA3" s="1877"/>
      <c r="EBB3" s="1877"/>
      <c r="EBC3" s="1877"/>
      <c r="EBD3" s="1877"/>
      <c r="EBE3" s="1877"/>
      <c r="EBF3" s="1877"/>
      <c r="EBG3" s="1877"/>
      <c r="EBH3" s="1877"/>
      <c r="EBI3" s="1877"/>
      <c r="EBJ3" s="1877"/>
      <c r="EBK3" s="1877"/>
      <c r="EBL3" s="1877"/>
      <c r="EBM3" s="1877"/>
      <c r="EBN3" s="1877"/>
      <c r="EBO3" s="1877"/>
      <c r="EBP3" s="1877"/>
      <c r="EBQ3" s="1877"/>
      <c r="EBR3" s="1877"/>
      <c r="EBS3" s="1877"/>
      <c r="EBT3" s="1877"/>
      <c r="EBU3" s="1877"/>
      <c r="EBV3" s="1877"/>
      <c r="EBW3" s="1877"/>
      <c r="EBX3" s="1877"/>
      <c r="EBY3" s="1877"/>
      <c r="EBZ3" s="1877"/>
      <c r="ECA3" s="1877"/>
      <c r="ECB3" s="1877"/>
      <c r="ECC3" s="1877"/>
      <c r="ECD3" s="1877"/>
      <c r="ECE3" s="1877"/>
      <c r="ECF3" s="1877"/>
      <c r="ECG3" s="1877"/>
      <c r="ECH3" s="1877"/>
      <c r="ECI3" s="1877"/>
      <c r="ECJ3" s="1877"/>
      <c r="ECK3" s="1877"/>
      <c r="ECL3" s="1877"/>
      <c r="ECM3" s="1877"/>
      <c r="ECN3" s="1877"/>
      <c r="ECO3" s="1877"/>
      <c r="ECP3" s="1877"/>
      <c r="ECQ3" s="1877"/>
      <c r="ECR3" s="1877"/>
      <c r="ECS3" s="1877"/>
      <c r="ECT3" s="1877"/>
      <c r="ECU3" s="1877"/>
      <c r="ECV3" s="1877"/>
      <c r="ECW3" s="1877"/>
      <c r="ECX3" s="1877"/>
      <c r="ECY3" s="1877"/>
      <c r="ECZ3" s="1877"/>
      <c r="EDA3" s="1877"/>
      <c r="EDB3" s="1877"/>
      <c r="EDC3" s="1877"/>
      <c r="EDD3" s="1877"/>
      <c r="EDE3" s="1877"/>
      <c r="EDF3" s="1877"/>
      <c r="EDG3" s="1877"/>
      <c r="EDH3" s="1877"/>
      <c r="EDI3" s="1877"/>
      <c r="EDJ3" s="1877"/>
      <c r="EDK3" s="1877"/>
      <c r="EDL3" s="1877"/>
      <c r="EDM3" s="1877"/>
      <c r="EDN3" s="1877"/>
      <c r="EDO3" s="1877"/>
      <c r="EDP3" s="1877"/>
      <c r="EDQ3" s="1877"/>
      <c r="EDR3" s="1877"/>
      <c r="EDS3" s="1877"/>
      <c r="EDT3" s="1877"/>
      <c r="EDU3" s="1877"/>
      <c r="EDV3" s="1877"/>
      <c r="EDW3" s="1877"/>
      <c r="EDX3" s="1877"/>
      <c r="EDY3" s="1877"/>
      <c r="EDZ3" s="1877"/>
      <c r="EEA3" s="1877"/>
      <c r="EEB3" s="1877"/>
      <c r="EEC3" s="1877"/>
      <c r="EED3" s="1877"/>
      <c r="EEE3" s="1877"/>
      <c r="EEF3" s="1877"/>
      <c r="EEG3" s="1877"/>
      <c r="EEH3" s="1877"/>
      <c r="EEI3" s="1877"/>
      <c r="EEJ3" s="1877"/>
      <c r="EEK3" s="1877"/>
      <c r="EEL3" s="1877"/>
      <c r="EEM3" s="1877"/>
      <c r="EEN3" s="1877"/>
      <c r="EEO3" s="1877"/>
      <c r="EEP3" s="1877"/>
      <c r="EEQ3" s="1877"/>
      <c r="EER3" s="1877"/>
      <c r="EES3" s="1877"/>
      <c r="EET3" s="1877"/>
      <c r="EEU3" s="1877"/>
      <c r="EEV3" s="1877"/>
      <c r="EEW3" s="1877"/>
      <c r="EEX3" s="1877"/>
      <c r="EEY3" s="1877"/>
      <c r="EEZ3" s="1877"/>
      <c r="EFA3" s="1877"/>
      <c r="EFB3" s="1877"/>
      <c r="EFC3" s="1877"/>
      <c r="EFD3" s="1877"/>
      <c r="EFE3" s="1877"/>
      <c r="EFF3" s="1877"/>
      <c r="EFG3" s="1877"/>
      <c r="EFH3" s="1877"/>
      <c r="EFI3" s="1877"/>
      <c r="EFJ3" s="1877"/>
      <c r="EFK3" s="1877"/>
      <c r="EFL3" s="1877"/>
      <c r="EFM3" s="1877"/>
      <c r="EFN3" s="1877"/>
      <c r="EFO3" s="1877"/>
      <c r="EFP3" s="1877"/>
      <c r="EFQ3" s="1877"/>
      <c r="EFR3" s="1877"/>
      <c r="EFS3" s="1877"/>
      <c r="EFT3" s="1877"/>
      <c r="EFU3" s="1877"/>
      <c r="EFV3" s="1877"/>
      <c r="EFW3" s="1877"/>
      <c r="EFX3" s="1877"/>
      <c r="EFY3" s="1877"/>
      <c r="EFZ3" s="1877"/>
      <c r="EGA3" s="1877"/>
      <c r="EGB3" s="1877"/>
      <c r="EGC3" s="1877"/>
      <c r="EGD3" s="1877"/>
      <c r="EGE3" s="1877"/>
      <c r="EGF3" s="1877"/>
      <c r="EGG3" s="1877"/>
      <c r="EGH3" s="1877"/>
      <c r="EGI3" s="1877"/>
      <c r="EGJ3" s="1877"/>
      <c r="EGK3" s="1877"/>
      <c r="EGL3" s="1877"/>
      <c r="EGM3" s="1877"/>
      <c r="EGN3" s="1877"/>
      <c r="EGO3" s="1877"/>
      <c r="EGP3" s="1877"/>
      <c r="EGQ3" s="1877"/>
      <c r="EGR3" s="1877"/>
      <c r="EGS3" s="1877"/>
      <c r="EGT3" s="1877"/>
      <c r="EGU3" s="1877"/>
      <c r="EGV3" s="1877"/>
      <c r="EGW3" s="1877"/>
      <c r="EGX3" s="1877"/>
      <c r="EGY3" s="1877"/>
      <c r="EGZ3" s="1877"/>
      <c r="EHA3" s="1877"/>
      <c r="EHB3" s="1877"/>
      <c r="EHC3" s="1877"/>
      <c r="EHD3" s="1877"/>
      <c r="EHE3" s="1877"/>
      <c r="EHF3" s="1877"/>
      <c r="EHG3" s="1877"/>
      <c r="EHH3" s="1877"/>
      <c r="EHI3" s="1877"/>
      <c r="EHJ3" s="1877"/>
      <c r="EHK3" s="1877"/>
      <c r="EHL3" s="1877"/>
      <c r="EHM3" s="1877"/>
      <c r="EHN3" s="1877"/>
      <c r="EHO3" s="1877"/>
      <c r="EHP3" s="1877"/>
      <c r="EHQ3" s="1877"/>
      <c r="EHR3" s="1877"/>
      <c r="EHS3" s="1877"/>
      <c r="EHT3" s="1877"/>
      <c r="EHU3" s="1877"/>
      <c r="EHV3" s="1877"/>
      <c r="EHW3" s="1877"/>
      <c r="EHX3" s="1877"/>
      <c r="EHY3" s="1877"/>
      <c r="EHZ3" s="1877"/>
      <c r="EIA3" s="1877"/>
      <c r="EIB3" s="1877"/>
      <c r="EIC3" s="1877"/>
      <c r="EID3" s="1877"/>
      <c r="EIE3" s="1877"/>
      <c r="EIF3" s="1877"/>
      <c r="EIG3" s="1877"/>
      <c r="EIH3" s="1877"/>
      <c r="EII3" s="1877"/>
      <c r="EIJ3" s="1877"/>
      <c r="EIK3" s="1877"/>
      <c r="EIL3" s="1877"/>
      <c r="EIM3" s="1877"/>
      <c r="EIN3" s="1877"/>
      <c r="EIO3" s="1877"/>
      <c r="EIP3" s="1877"/>
      <c r="EIQ3" s="1877"/>
      <c r="EIR3" s="1877"/>
      <c r="EIS3" s="1877"/>
      <c r="EIT3" s="1877"/>
      <c r="EIU3" s="1877"/>
      <c r="EIV3" s="1877"/>
      <c r="EIW3" s="1877"/>
      <c r="EIX3" s="1877"/>
      <c r="EIY3" s="1877"/>
      <c r="EIZ3" s="1877"/>
      <c r="EJA3" s="1877"/>
      <c r="EJB3" s="1877"/>
      <c r="EJC3" s="1877"/>
      <c r="EJD3" s="1877"/>
      <c r="EJE3" s="1877"/>
      <c r="EJF3" s="1877"/>
      <c r="EJG3" s="1877"/>
      <c r="EJH3" s="1877"/>
      <c r="EJI3" s="1877"/>
      <c r="EJJ3" s="1877"/>
      <c r="EJK3" s="1877"/>
      <c r="EJL3" s="1877"/>
      <c r="EJM3" s="1877"/>
      <c r="EJN3" s="1877"/>
      <c r="EJO3" s="1877"/>
      <c r="EJP3" s="1877"/>
      <c r="EJQ3" s="1877"/>
      <c r="EJR3" s="1877"/>
      <c r="EJS3" s="1877"/>
      <c r="EJT3" s="1877"/>
      <c r="EJU3" s="1877"/>
      <c r="EJV3" s="1877"/>
      <c r="EJW3" s="1877"/>
      <c r="EJX3" s="1877"/>
      <c r="EJY3" s="1877"/>
      <c r="EJZ3" s="1877"/>
      <c r="EKA3" s="1877"/>
      <c r="EKB3" s="1877"/>
      <c r="EKC3" s="1877"/>
      <c r="EKD3" s="1877"/>
      <c r="EKE3" s="1877"/>
      <c r="EKF3" s="1877"/>
      <c r="EKG3" s="1877"/>
      <c r="EKH3" s="1877"/>
      <c r="EKI3" s="1877"/>
      <c r="EKJ3" s="1877"/>
      <c r="EKK3" s="1877"/>
      <c r="EKL3" s="1877"/>
      <c r="EKM3" s="1877"/>
      <c r="EKN3" s="1877"/>
      <c r="EKO3" s="1877"/>
      <c r="EKP3" s="1877"/>
      <c r="EKQ3" s="1877"/>
      <c r="EKR3" s="1877"/>
      <c r="EKS3" s="1877"/>
      <c r="EKT3" s="1877"/>
      <c r="EKU3" s="1877"/>
      <c r="EKV3" s="1877"/>
      <c r="EKW3" s="1877"/>
      <c r="EKX3" s="1877"/>
      <c r="EKY3" s="1877"/>
      <c r="EKZ3" s="1877"/>
      <c r="ELA3" s="1877"/>
      <c r="ELB3" s="1877"/>
      <c r="ELC3" s="1877"/>
      <c r="ELD3" s="1877"/>
      <c r="ELE3" s="1877"/>
      <c r="ELF3" s="1877"/>
      <c r="ELG3" s="1877"/>
      <c r="ELH3" s="1877"/>
      <c r="ELI3" s="1877"/>
      <c r="ELJ3" s="1877"/>
      <c r="ELK3" s="1877"/>
      <c r="ELL3" s="1877"/>
      <c r="ELM3" s="1877"/>
      <c r="ELN3" s="1877"/>
      <c r="ELO3" s="1877"/>
      <c r="ELP3" s="1877"/>
      <c r="ELQ3" s="1877"/>
      <c r="ELR3" s="1877"/>
      <c r="ELS3" s="1877"/>
      <c r="ELT3" s="1877"/>
      <c r="ELU3" s="1877"/>
      <c r="ELV3" s="1877"/>
      <c r="ELW3" s="1877"/>
      <c r="ELX3" s="1877"/>
      <c r="ELY3" s="1877"/>
      <c r="ELZ3" s="1877"/>
      <c r="EMA3" s="1877"/>
      <c r="EMB3" s="1877"/>
      <c r="EMC3" s="1877"/>
      <c r="EMD3" s="1877"/>
      <c r="EME3" s="1877"/>
      <c r="EMF3" s="1877"/>
      <c r="EMG3" s="1877"/>
      <c r="EMH3" s="1877"/>
      <c r="EMI3" s="1877"/>
      <c r="EMJ3" s="1877"/>
      <c r="EMK3" s="1877"/>
      <c r="EML3" s="1877"/>
      <c r="EMM3" s="1877"/>
      <c r="EMN3" s="1877"/>
      <c r="EMO3" s="1877"/>
      <c r="EMP3" s="1877"/>
      <c r="EMQ3" s="1877"/>
      <c r="EMR3" s="1877"/>
      <c r="EMS3" s="1877"/>
      <c r="EMT3" s="1877"/>
      <c r="EMU3" s="1877"/>
      <c r="EMV3" s="1877"/>
      <c r="EMW3" s="1877"/>
      <c r="EMX3" s="1877"/>
      <c r="EMY3" s="1877"/>
      <c r="EMZ3" s="1877"/>
      <c r="ENA3" s="1877"/>
      <c r="ENB3" s="1877"/>
      <c r="ENC3" s="1877"/>
      <c r="END3" s="1877"/>
      <c r="ENE3" s="1877"/>
      <c r="ENF3" s="1877"/>
      <c r="ENG3" s="1877"/>
      <c r="ENH3" s="1877"/>
      <c r="ENI3" s="1877"/>
      <c r="ENJ3" s="1877"/>
      <c r="ENK3" s="1877"/>
      <c r="ENL3" s="1877"/>
      <c r="ENM3" s="1877"/>
      <c r="ENN3" s="1877"/>
      <c r="ENO3" s="1877"/>
      <c r="ENP3" s="1877"/>
      <c r="ENQ3" s="1877"/>
      <c r="ENR3" s="1877"/>
      <c r="ENS3" s="1877"/>
      <c r="ENT3" s="1877"/>
      <c r="ENU3" s="1877"/>
      <c r="ENV3" s="1877"/>
      <c r="ENW3" s="1877"/>
      <c r="ENX3" s="1877"/>
      <c r="ENY3" s="1877"/>
      <c r="ENZ3" s="1877"/>
      <c r="EOA3" s="1877"/>
      <c r="EOB3" s="1877"/>
      <c r="EOC3" s="1877"/>
      <c r="EOD3" s="1877"/>
      <c r="EOE3" s="1877"/>
      <c r="EOF3" s="1877"/>
      <c r="EOG3" s="1877"/>
      <c r="EOH3" s="1877"/>
      <c r="EOI3" s="1877"/>
      <c r="EOJ3" s="1877"/>
      <c r="EOK3" s="1877"/>
      <c r="EOL3" s="1877"/>
      <c r="EOM3" s="1877"/>
      <c r="EON3" s="1877"/>
      <c r="EOO3" s="1877"/>
      <c r="EOP3" s="1877"/>
      <c r="EOQ3" s="1877"/>
      <c r="EOR3" s="1877"/>
      <c r="EOS3" s="1877"/>
      <c r="EOT3" s="1877"/>
      <c r="EOU3" s="1877"/>
      <c r="EOV3" s="1877"/>
      <c r="EOW3" s="1877"/>
      <c r="EOX3" s="1877"/>
      <c r="EOY3" s="1877"/>
      <c r="EOZ3" s="1877"/>
      <c r="EPA3" s="1877"/>
      <c r="EPB3" s="1877"/>
      <c r="EPC3" s="1877"/>
      <c r="EPD3" s="1877"/>
      <c r="EPE3" s="1877"/>
      <c r="EPF3" s="1877"/>
      <c r="EPG3" s="1877"/>
      <c r="EPH3" s="1877"/>
      <c r="EPI3" s="1877"/>
      <c r="EPJ3" s="1877"/>
      <c r="EPK3" s="1877"/>
      <c r="EPL3" s="1877"/>
      <c r="EPM3" s="1877"/>
      <c r="EPN3" s="1877"/>
      <c r="EPO3" s="1877"/>
      <c r="EPP3" s="1877"/>
      <c r="EPQ3" s="1877"/>
      <c r="EPR3" s="1877"/>
      <c r="EPS3" s="1877"/>
      <c r="EPT3" s="1877"/>
      <c r="EPU3" s="1877"/>
      <c r="EPV3" s="1877"/>
      <c r="EPW3" s="1877"/>
      <c r="EPX3" s="1877"/>
      <c r="EPY3" s="1877"/>
      <c r="EPZ3" s="1877"/>
      <c r="EQA3" s="1877"/>
      <c r="EQB3" s="1877"/>
      <c r="EQC3" s="1877"/>
      <c r="EQD3" s="1877"/>
      <c r="EQE3" s="1877"/>
      <c r="EQF3" s="1877"/>
      <c r="EQG3" s="1877"/>
      <c r="EQH3" s="1877"/>
      <c r="EQI3" s="1877"/>
      <c r="EQJ3" s="1877"/>
      <c r="EQK3" s="1877"/>
      <c r="EQL3" s="1877"/>
      <c r="EQM3" s="1877"/>
      <c r="EQN3" s="1877"/>
      <c r="EQO3" s="1877"/>
      <c r="EQP3" s="1877"/>
      <c r="EQQ3" s="1877"/>
      <c r="EQR3" s="1877"/>
      <c r="EQS3" s="1877"/>
      <c r="EQT3" s="1877"/>
      <c r="EQU3" s="1877"/>
      <c r="EQV3" s="1877"/>
      <c r="EQW3" s="1877"/>
      <c r="EQX3" s="1877"/>
      <c r="EQY3" s="1877"/>
      <c r="EQZ3" s="1877"/>
      <c r="ERA3" s="1877"/>
      <c r="ERB3" s="1877"/>
      <c r="ERC3" s="1877"/>
      <c r="ERD3" s="1877"/>
      <c r="ERE3" s="1877"/>
      <c r="ERF3" s="1877"/>
      <c r="ERG3" s="1877"/>
      <c r="ERH3" s="1877"/>
      <c r="ERI3" s="1877"/>
      <c r="ERJ3" s="1877"/>
      <c r="ERK3" s="1877"/>
      <c r="ERL3" s="1877"/>
      <c r="ERM3" s="1877"/>
      <c r="ERN3" s="1877"/>
      <c r="ERO3" s="1877"/>
      <c r="ERP3" s="1877"/>
      <c r="ERQ3" s="1877"/>
      <c r="ERR3" s="1877"/>
      <c r="ERS3" s="1877"/>
      <c r="ERT3" s="1877"/>
      <c r="ERU3" s="1877"/>
      <c r="ERV3" s="1877"/>
      <c r="ERW3" s="1877"/>
      <c r="ERX3" s="1877"/>
      <c r="ERY3" s="1877"/>
      <c r="ERZ3" s="1877"/>
      <c r="ESA3" s="1877"/>
      <c r="ESB3" s="1877"/>
      <c r="ESC3" s="1877"/>
      <c r="ESD3" s="1877"/>
      <c r="ESE3" s="1877"/>
      <c r="ESF3" s="1877"/>
      <c r="ESG3" s="1877"/>
      <c r="ESH3" s="1877"/>
      <c r="ESI3" s="1877"/>
      <c r="ESJ3" s="1877"/>
      <c r="ESK3" s="1877"/>
      <c r="ESL3" s="1877"/>
      <c r="ESM3" s="1877"/>
      <c r="ESN3" s="1877"/>
      <c r="ESO3" s="1877"/>
      <c r="ESP3" s="1877"/>
      <c r="ESQ3" s="1877"/>
      <c r="ESR3" s="1877"/>
      <c r="ESS3" s="1877"/>
      <c r="EST3" s="1877"/>
      <c r="ESU3" s="1877"/>
      <c r="ESV3" s="1877"/>
      <c r="ESW3" s="1877"/>
      <c r="ESX3" s="1877"/>
      <c r="ESY3" s="1877"/>
      <c r="ESZ3" s="1877"/>
      <c r="ETA3" s="1877"/>
      <c r="ETB3" s="1877"/>
      <c r="ETC3" s="1877"/>
      <c r="ETD3" s="1877"/>
      <c r="ETE3" s="1877"/>
      <c r="ETF3" s="1877"/>
      <c r="ETG3" s="1877"/>
      <c r="ETH3" s="1877"/>
      <c r="ETI3" s="1877"/>
      <c r="ETJ3" s="1877"/>
      <c r="ETK3" s="1877"/>
      <c r="ETL3" s="1877"/>
      <c r="ETM3" s="1877"/>
      <c r="ETN3" s="1877"/>
      <c r="ETO3" s="1877"/>
      <c r="ETP3" s="1877"/>
      <c r="ETQ3" s="1877"/>
      <c r="ETR3" s="1877"/>
      <c r="ETS3" s="1877"/>
      <c r="ETT3" s="1877"/>
      <c r="ETU3" s="1877"/>
      <c r="ETV3" s="1877"/>
      <c r="ETW3" s="1877"/>
      <c r="ETX3" s="1877"/>
      <c r="ETY3" s="1877"/>
      <c r="ETZ3" s="1877"/>
      <c r="EUA3" s="1877"/>
      <c r="EUB3" s="1877"/>
      <c r="EUC3" s="1877"/>
      <c r="EUD3" s="1877"/>
      <c r="EUE3" s="1877"/>
      <c r="EUF3" s="1877"/>
      <c r="EUG3" s="1877"/>
      <c r="EUH3" s="1877"/>
      <c r="EUI3" s="1877"/>
      <c r="EUJ3" s="1877"/>
      <c r="EUK3" s="1877"/>
      <c r="EUL3" s="1877"/>
      <c r="EUM3" s="1877"/>
      <c r="EUN3" s="1877"/>
      <c r="EUO3" s="1877"/>
      <c r="EUP3" s="1877"/>
      <c r="EUQ3" s="1877"/>
      <c r="EUR3" s="1877"/>
      <c r="EUS3" s="1877"/>
      <c r="EUT3" s="1877"/>
      <c r="EUU3" s="1877"/>
      <c r="EUV3" s="1877"/>
      <c r="EUW3" s="1877"/>
      <c r="EUX3" s="1877"/>
      <c r="EUY3" s="1877"/>
      <c r="EUZ3" s="1877"/>
      <c r="EVA3" s="1877"/>
      <c r="EVB3" s="1877"/>
      <c r="EVC3" s="1877"/>
      <c r="EVD3" s="1877"/>
      <c r="EVE3" s="1877"/>
      <c r="EVF3" s="1877"/>
      <c r="EVG3" s="1877"/>
      <c r="EVH3" s="1877"/>
      <c r="EVI3" s="1877"/>
      <c r="EVJ3" s="1877"/>
      <c r="EVK3" s="1877"/>
      <c r="EVL3" s="1877"/>
      <c r="EVM3" s="1877"/>
      <c r="EVN3" s="1877"/>
      <c r="EVO3" s="1877"/>
      <c r="EVP3" s="1877"/>
      <c r="EVQ3" s="1877"/>
      <c r="EVR3" s="1877"/>
      <c r="EVS3" s="1877"/>
      <c r="EVT3" s="1877"/>
      <c r="EVU3" s="1877"/>
      <c r="EVV3" s="1877"/>
      <c r="EVW3" s="1877"/>
      <c r="EVX3" s="1877"/>
      <c r="EVY3" s="1877"/>
      <c r="EVZ3" s="1877"/>
      <c r="EWA3" s="1877"/>
      <c r="EWB3" s="1877"/>
      <c r="EWC3" s="1877"/>
      <c r="EWD3" s="1877"/>
      <c r="EWE3" s="1877"/>
      <c r="EWF3" s="1877"/>
      <c r="EWG3" s="1877"/>
      <c r="EWH3" s="1877"/>
      <c r="EWI3" s="1877"/>
      <c r="EWJ3" s="1877"/>
      <c r="EWK3" s="1877"/>
      <c r="EWL3" s="1877"/>
      <c r="EWM3" s="1877"/>
      <c r="EWN3" s="1877"/>
      <c r="EWO3" s="1877"/>
      <c r="EWP3" s="1877"/>
      <c r="EWQ3" s="1877"/>
      <c r="EWR3" s="1877"/>
      <c r="EWS3" s="1877"/>
      <c r="EWT3" s="1877"/>
      <c r="EWU3" s="1877"/>
      <c r="EWV3" s="1877"/>
      <c r="EWW3" s="1877"/>
      <c r="EWX3" s="1877"/>
      <c r="EWY3" s="1877"/>
      <c r="EWZ3" s="1877"/>
      <c r="EXA3" s="1877"/>
      <c r="EXB3" s="1877"/>
      <c r="EXC3" s="1877"/>
      <c r="EXD3" s="1877"/>
      <c r="EXE3" s="1877"/>
      <c r="EXF3" s="1877"/>
      <c r="EXG3" s="1877"/>
      <c r="EXH3" s="1877"/>
      <c r="EXI3" s="1877"/>
      <c r="EXJ3" s="1877"/>
      <c r="EXK3" s="1877"/>
      <c r="EXL3" s="1877"/>
      <c r="EXM3" s="1877"/>
      <c r="EXN3" s="1877"/>
      <c r="EXO3" s="1877"/>
      <c r="EXP3" s="1877"/>
      <c r="EXQ3" s="1877"/>
      <c r="EXR3" s="1877"/>
      <c r="EXS3" s="1877"/>
      <c r="EXT3" s="1877"/>
      <c r="EXU3" s="1877"/>
      <c r="EXV3" s="1877"/>
      <c r="EXW3" s="1877"/>
      <c r="EXX3" s="1877"/>
      <c r="EXY3" s="1877"/>
      <c r="EXZ3" s="1877"/>
      <c r="EYA3" s="1877"/>
      <c r="EYB3" s="1877"/>
      <c r="EYC3" s="1877"/>
      <c r="EYD3" s="1877"/>
      <c r="EYE3" s="1877"/>
      <c r="EYF3" s="1877"/>
      <c r="EYG3" s="1877"/>
      <c r="EYH3" s="1877"/>
      <c r="EYI3" s="1877"/>
      <c r="EYJ3" s="1877"/>
      <c r="EYK3" s="1877"/>
      <c r="EYL3" s="1877"/>
      <c r="EYM3" s="1877"/>
      <c r="EYN3" s="1877"/>
      <c r="EYO3" s="1877"/>
      <c r="EYP3" s="1877"/>
      <c r="EYQ3" s="1877"/>
      <c r="EYR3" s="1877"/>
      <c r="EYS3" s="1877"/>
      <c r="EYT3" s="1877"/>
      <c r="EYU3" s="1877"/>
      <c r="EYV3" s="1877"/>
      <c r="EYW3" s="1877"/>
      <c r="EYX3" s="1877"/>
      <c r="EYY3" s="1877"/>
      <c r="EYZ3" s="1877"/>
      <c r="EZA3" s="1877"/>
      <c r="EZB3" s="1877"/>
      <c r="EZC3" s="1877"/>
      <c r="EZD3" s="1877"/>
      <c r="EZE3" s="1877"/>
      <c r="EZF3" s="1877"/>
      <c r="EZG3" s="1877"/>
      <c r="EZH3" s="1877"/>
      <c r="EZI3" s="1877"/>
      <c r="EZJ3" s="1877"/>
      <c r="EZK3" s="1877"/>
      <c r="EZL3" s="1877"/>
      <c r="EZM3" s="1877"/>
      <c r="EZN3" s="1877"/>
      <c r="EZO3" s="1877"/>
      <c r="EZP3" s="1877"/>
      <c r="EZQ3" s="1877"/>
      <c r="EZR3" s="1877"/>
      <c r="EZS3" s="1877"/>
      <c r="EZT3" s="1877"/>
      <c r="EZU3" s="1877"/>
      <c r="EZV3" s="1877"/>
      <c r="EZW3" s="1877"/>
      <c r="EZX3" s="1877"/>
      <c r="EZY3" s="1877"/>
      <c r="EZZ3" s="1877"/>
      <c r="FAA3" s="1877"/>
      <c r="FAB3" s="1877"/>
      <c r="FAC3" s="1877"/>
      <c r="FAD3" s="1877"/>
      <c r="FAE3" s="1877"/>
      <c r="FAF3" s="1877"/>
      <c r="FAG3" s="1877"/>
      <c r="FAH3" s="1877"/>
      <c r="FAI3" s="1877"/>
      <c r="FAJ3" s="1877"/>
      <c r="FAK3" s="1877"/>
      <c r="FAL3" s="1877"/>
      <c r="FAM3" s="1877"/>
      <c r="FAN3" s="1877"/>
      <c r="FAO3" s="1877"/>
      <c r="FAP3" s="1877"/>
      <c r="FAQ3" s="1877"/>
      <c r="FAR3" s="1877"/>
      <c r="FAS3" s="1877"/>
      <c r="FAT3" s="1877"/>
      <c r="FAU3" s="1877"/>
      <c r="FAV3" s="1877"/>
      <c r="FAW3" s="1877"/>
      <c r="FAX3" s="1877"/>
      <c r="FAY3" s="1877"/>
      <c r="FAZ3" s="1877"/>
      <c r="FBA3" s="1877"/>
      <c r="FBB3" s="1877"/>
      <c r="FBC3" s="1877"/>
      <c r="FBD3" s="1877"/>
      <c r="FBE3" s="1877"/>
      <c r="FBF3" s="1877"/>
      <c r="FBG3" s="1877"/>
      <c r="FBH3" s="1877"/>
      <c r="FBI3" s="1877"/>
      <c r="FBJ3" s="1877"/>
      <c r="FBK3" s="1877"/>
      <c r="FBL3" s="1877"/>
      <c r="FBM3" s="1877"/>
      <c r="FBN3" s="1877"/>
      <c r="FBO3" s="1877"/>
      <c r="FBP3" s="1877"/>
      <c r="FBQ3" s="1877"/>
      <c r="FBR3" s="1877"/>
      <c r="FBS3" s="1877"/>
      <c r="FBT3" s="1877"/>
      <c r="FBU3" s="1877"/>
      <c r="FBV3" s="1877"/>
      <c r="FBW3" s="1877"/>
      <c r="FBX3" s="1877"/>
      <c r="FBY3" s="1877"/>
      <c r="FBZ3" s="1877"/>
      <c r="FCA3" s="1877"/>
      <c r="FCB3" s="1877"/>
      <c r="FCC3" s="1877"/>
      <c r="FCD3" s="1877"/>
      <c r="FCE3" s="1877"/>
      <c r="FCF3" s="1877"/>
      <c r="FCG3" s="1877"/>
      <c r="FCH3" s="1877"/>
      <c r="FCI3" s="1877"/>
      <c r="FCJ3" s="1877"/>
      <c r="FCK3" s="1877"/>
      <c r="FCL3" s="1877"/>
      <c r="FCM3" s="1877"/>
      <c r="FCN3" s="1877"/>
      <c r="FCO3" s="1877"/>
      <c r="FCP3" s="1877"/>
      <c r="FCQ3" s="1877"/>
      <c r="FCR3" s="1877"/>
      <c r="FCS3" s="1877"/>
      <c r="FCT3" s="1877"/>
      <c r="FCU3" s="1877"/>
      <c r="FCV3" s="1877"/>
      <c r="FCW3" s="1877"/>
      <c r="FCX3" s="1877"/>
      <c r="FCY3" s="1877"/>
      <c r="FCZ3" s="1877"/>
      <c r="FDA3" s="1877"/>
      <c r="FDB3" s="1877"/>
      <c r="FDC3" s="1877"/>
      <c r="FDD3" s="1877"/>
      <c r="FDE3" s="1877"/>
      <c r="FDF3" s="1877"/>
      <c r="FDG3" s="1877"/>
      <c r="FDH3" s="1877"/>
      <c r="FDI3" s="1877"/>
      <c r="FDJ3" s="1877"/>
      <c r="FDK3" s="1877"/>
      <c r="FDL3" s="1877"/>
      <c r="FDM3" s="1877"/>
      <c r="FDN3" s="1877"/>
      <c r="FDO3" s="1877"/>
      <c r="FDP3" s="1877"/>
      <c r="FDQ3" s="1877"/>
      <c r="FDR3" s="1877"/>
      <c r="FDS3" s="1877"/>
      <c r="FDT3" s="1877"/>
      <c r="FDU3" s="1877"/>
      <c r="FDV3" s="1877"/>
      <c r="FDW3" s="1877"/>
      <c r="FDX3" s="1877"/>
      <c r="FDY3" s="1877"/>
      <c r="FDZ3" s="1877"/>
      <c r="FEA3" s="1877"/>
      <c r="FEB3" s="1877"/>
      <c r="FEC3" s="1877"/>
      <c r="FED3" s="1877"/>
      <c r="FEE3" s="1877"/>
      <c r="FEF3" s="1877"/>
      <c r="FEG3" s="1877"/>
      <c r="FEH3" s="1877"/>
      <c r="FEI3" s="1877"/>
      <c r="FEJ3" s="1877"/>
      <c r="FEK3" s="1877"/>
      <c r="FEL3" s="1877"/>
      <c r="FEM3" s="1877"/>
      <c r="FEN3" s="1877"/>
      <c r="FEO3" s="1877"/>
      <c r="FEP3" s="1877"/>
      <c r="FEQ3" s="1877"/>
      <c r="FER3" s="1877"/>
      <c r="FES3" s="1877"/>
      <c r="FET3" s="1877"/>
      <c r="FEU3" s="1877"/>
      <c r="FEV3" s="1877"/>
      <c r="FEW3" s="1877"/>
      <c r="FEX3" s="1877"/>
      <c r="FEY3" s="1877"/>
      <c r="FEZ3" s="1877"/>
      <c r="FFA3" s="1877"/>
      <c r="FFB3" s="1877"/>
      <c r="FFC3" s="1877"/>
      <c r="FFD3" s="1877"/>
      <c r="FFE3" s="1877"/>
      <c r="FFF3" s="1877"/>
      <c r="FFG3" s="1877"/>
      <c r="FFH3" s="1877"/>
      <c r="FFI3" s="1877"/>
      <c r="FFJ3" s="1877"/>
      <c r="FFK3" s="1877"/>
      <c r="FFL3" s="1877"/>
      <c r="FFM3" s="1877"/>
      <c r="FFN3" s="1877"/>
      <c r="FFO3" s="1877"/>
      <c r="FFP3" s="1877"/>
      <c r="FFQ3" s="1877"/>
      <c r="FFR3" s="1877"/>
      <c r="FFS3" s="1877"/>
      <c r="FFT3" s="1877"/>
      <c r="FFU3" s="1877"/>
      <c r="FFV3" s="1877"/>
      <c r="FFW3" s="1877"/>
      <c r="FFX3" s="1877"/>
      <c r="FFY3" s="1877"/>
      <c r="FFZ3" s="1877"/>
      <c r="FGA3" s="1877"/>
      <c r="FGB3" s="1877"/>
      <c r="FGC3" s="1877"/>
      <c r="FGD3" s="1877"/>
      <c r="FGE3" s="1877"/>
      <c r="FGF3" s="1877"/>
      <c r="FGG3" s="1877"/>
      <c r="FGH3" s="1877"/>
      <c r="FGI3" s="1877"/>
      <c r="FGJ3" s="1877"/>
      <c r="FGK3" s="1877"/>
      <c r="FGL3" s="1877"/>
      <c r="FGM3" s="1877"/>
      <c r="FGN3" s="1877"/>
      <c r="FGO3" s="1877"/>
      <c r="FGP3" s="1877"/>
      <c r="FGQ3" s="1877"/>
      <c r="FGR3" s="1877"/>
      <c r="FGS3" s="1877"/>
      <c r="FGT3" s="1877"/>
      <c r="FGU3" s="1877"/>
      <c r="FGV3" s="1877"/>
      <c r="FGW3" s="1877"/>
      <c r="FGX3" s="1877"/>
      <c r="FGY3" s="1877"/>
      <c r="FGZ3" s="1877"/>
      <c r="FHA3" s="1877"/>
      <c r="FHB3" s="1877"/>
      <c r="FHC3" s="1877"/>
      <c r="FHD3" s="1877"/>
      <c r="FHE3" s="1877"/>
      <c r="FHF3" s="1877"/>
      <c r="FHG3" s="1877"/>
      <c r="FHH3" s="1877"/>
      <c r="FHI3" s="1877"/>
      <c r="FHJ3" s="1877"/>
      <c r="FHK3" s="1877"/>
      <c r="FHL3" s="1877"/>
      <c r="FHM3" s="1877"/>
      <c r="FHN3" s="1877"/>
      <c r="FHO3" s="1877"/>
      <c r="FHP3" s="1877"/>
      <c r="FHQ3" s="1877"/>
      <c r="FHR3" s="1877"/>
      <c r="FHS3" s="1877"/>
      <c r="FHT3" s="1877"/>
      <c r="FHU3" s="1877"/>
      <c r="FHV3" s="1877"/>
      <c r="FHW3" s="1877"/>
      <c r="FHX3" s="1877"/>
      <c r="FHY3" s="1877"/>
      <c r="FHZ3" s="1877"/>
      <c r="FIA3" s="1877"/>
      <c r="FIB3" s="1877"/>
      <c r="FIC3" s="1877"/>
      <c r="FID3" s="1877"/>
      <c r="FIE3" s="1877"/>
      <c r="FIF3" s="1877"/>
      <c r="FIG3" s="1877"/>
      <c r="FIH3" s="1877"/>
      <c r="FII3" s="1877"/>
      <c r="FIJ3" s="1877"/>
      <c r="FIK3" s="1877"/>
      <c r="FIL3" s="1877"/>
      <c r="FIM3" s="1877"/>
      <c r="FIN3" s="1877"/>
      <c r="FIO3" s="1877"/>
      <c r="FIP3" s="1877"/>
      <c r="FIQ3" s="1877"/>
      <c r="FIR3" s="1877"/>
      <c r="FIS3" s="1877"/>
      <c r="FIT3" s="1877"/>
      <c r="FIU3" s="1877"/>
      <c r="FIV3" s="1877"/>
      <c r="FIW3" s="1877"/>
      <c r="FIX3" s="1877"/>
      <c r="FIY3" s="1877"/>
      <c r="FIZ3" s="1877"/>
      <c r="FJA3" s="1877"/>
      <c r="FJB3" s="1877"/>
      <c r="FJC3" s="1877"/>
      <c r="FJD3" s="1877"/>
      <c r="FJE3" s="1877"/>
      <c r="FJF3" s="1877"/>
      <c r="FJG3" s="1877"/>
      <c r="FJH3" s="1877"/>
      <c r="FJI3" s="1877"/>
      <c r="FJJ3" s="1877"/>
      <c r="FJK3" s="1877"/>
      <c r="FJL3" s="1877"/>
      <c r="FJM3" s="1877"/>
      <c r="FJN3" s="1877"/>
      <c r="FJO3" s="1877"/>
      <c r="FJP3" s="1877"/>
      <c r="FJQ3" s="1877"/>
      <c r="FJR3" s="1877"/>
      <c r="FJS3" s="1877"/>
      <c r="FJT3" s="1877"/>
      <c r="FJU3" s="1877"/>
      <c r="FJV3" s="1877"/>
      <c r="FJW3" s="1877"/>
      <c r="FJX3" s="1877"/>
      <c r="FJY3" s="1877"/>
      <c r="FJZ3" s="1877"/>
      <c r="FKA3" s="1877"/>
      <c r="FKB3" s="1877"/>
      <c r="FKC3" s="1877"/>
      <c r="FKD3" s="1877"/>
      <c r="FKE3" s="1877"/>
      <c r="FKF3" s="1877"/>
      <c r="FKG3" s="1877"/>
      <c r="FKH3" s="1877"/>
      <c r="FKI3" s="1877"/>
      <c r="FKJ3" s="1877"/>
      <c r="FKK3" s="1877"/>
      <c r="FKL3" s="1877"/>
      <c r="FKM3" s="1877"/>
      <c r="FKN3" s="1877"/>
      <c r="FKO3" s="1877"/>
      <c r="FKP3" s="1877"/>
      <c r="FKQ3" s="1877"/>
      <c r="FKR3" s="1877"/>
      <c r="FKS3" s="1877"/>
      <c r="FKT3" s="1877"/>
      <c r="FKU3" s="1877"/>
      <c r="FKV3" s="1877"/>
      <c r="FKW3" s="1877"/>
      <c r="FKX3" s="1877"/>
      <c r="FKY3" s="1877"/>
      <c r="FKZ3" s="1877"/>
      <c r="FLA3" s="1877"/>
      <c r="FLB3" s="1877"/>
      <c r="FLC3" s="1877"/>
      <c r="FLD3" s="1877"/>
      <c r="FLE3" s="1877"/>
      <c r="FLF3" s="1877"/>
      <c r="FLG3" s="1877"/>
      <c r="FLH3" s="1877"/>
      <c r="FLI3" s="1877"/>
      <c r="FLJ3" s="1877"/>
      <c r="FLK3" s="1877"/>
      <c r="FLL3" s="1877"/>
      <c r="FLM3" s="1877"/>
      <c r="FLN3" s="1877"/>
      <c r="FLO3" s="1877"/>
      <c r="FLP3" s="1877"/>
      <c r="FLQ3" s="1877"/>
      <c r="FLR3" s="1877"/>
      <c r="FLS3" s="1877"/>
      <c r="FLT3" s="1877"/>
      <c r="FLU3" s="1877"/>
      <c r="FLV3" s="1877"/>
      <c r="FLW3" s="1877"/>
      <c r="FLX3" s="1877"/>
      <c r="FLY3" s="1877"/>
      <c r="FLZ3" s="1877"/>
      <c r="FMA3" s="1877"/>
      <c r="FMB3" s="1877"/>
      <c r="FMC3" s="1877"/>
      <c r="FMD3" s="1877"/>
      <c r="FME3" s="1877"/>
      <c r="FMF3" s="1877"/>
      <c r="FMG3" s="1877"/>
      <c r="FMH3" s="1877"/>
      <c r="FMI3" s="1877"/>
      <c r="FMJ3" s="1877"/>
      <c r="FMK3" s="1877"/>
      <c r="FML3" s="1877"/>
      <c r="FMM3" s="1877"/>
      <c r="FMN3" s="1877"/>
      <c r="FMO3" s="1877"/>
      <c r="FMP3" s="1877"/>
      <c r="FMQ3" s="1877"/>
      <c r="FMR3" s="1877"/>
      <c r="FMS3" s="1877"/>
      <c r="FMT3" s="1877"/>
      <c r="FMU3" s="1877"/>
      <c r="FMV3" s="1877"/>
      <c r="FMW3" s="1877"/>
      <c r="FMX3" s="1877"/>
      <c r="FMY3" s="1877"/>
      <c r="FMZ3" s="1877"/>
      <c r="FNA3" s="1877"/>
      <c r="FNB3" s="1877"/>
      <c r="FNC3" s="1877"/>
      <c r="FND3" s="1877"/>
      <c r="FNE3" s="1877"/>
      <c r="FNF3" s="1877"/>
      <c r="FNG3" s="1877"/>
      <c r="FNH3" s="1877"/>
      <c r="FNI3" s="1877"/>
      <c r="FNJ3" s="1877"/>
      <c r="FNK3" s="1877"/>
      <c r="FNL3" s="1877"/>
      <c r="FNM3" s="1877"/>
      <c r="FNN3" s="1877"/>
      <c r="FNO3" s="1877"/>
      <c r="FNP3" s="1877"/>
      <c r="FNQ3" s="1877"/>
      <c r="FNR3" s="1877"/>
      <c r="FNS3" s="1877"/>
      <c r="FNT3" s="1877"/>
      <c r="FNU3" s="1877"/>
      <c r="FNV3" s="1877"/>
      <c r="FNW3" s="1877"/>
      <c r="FNX3" s="1877"/>
      <c r="FNY3" s="1877"/>
      <c r="FNZ3" s="1877"/>
      <c r="FOA3" s="1877"/>
      <c r="FOB3" s="1877"/>
      <c r="FOC3" s="1877"/>
      <c r="FOD3" s="1877"/>
      <c r="FOE3" s="1877"/>
      <c r="FOF3" s="1877"/>
      <c r="FOG3" s="1877"/>
      <c r="FOH3" s="1877"/>
      <c r="FOI3" s="1877"/>
      <c r="FOJ3" s="1877"/>
      <c r="FOK3" s="1877"/>
      <c r="FOL3" s="1877"/>
      <c r="FOM3" s="1877"/>
      <c r="FON3" s="1877"/>
      <c r="FOO3" s="1877"/>
      <c r="FOP3" s="1877"/>
      <c r="FOQ3" s="1877"/>
      <c r="FOR3" s="1877"/>
      <c r="FOS3" s="1877"/>
      <c r="FOT3" s="1877"/>
      <c r="FOU3" s="1877"/>
      <c r="FOV3" s="1877"/>
      <c r="FOW3" s="1877"/>
      <c r="FOX3" s="1877"/>
      <c r="FOY3" s="1877"/>
      <c r="FOZ3" s="1877"/>
      <c r="FPA3" s="1877"/>
      <c r="FPB3" s="1877"/>
      <c r="FPC3" s="1877"/>
      <c r="FPD3" s="1877"/>
      <c r="FPE3" s="1877"/>
      <c r="FPF3" s="1877"/>
      <c r="FPG3" s="1877"/>
      <c r="FPH3" s="1877"/>
      <c r="FPI3" s="1877"/>
      <c r="FPJ3" s="1877"/>
      <c r="FPK3" s="1877"/>
      <c r="FPL3" s="1877"/>
      <c r="FPM3" s="1877"/>
      <c r="FPN3" s="1877"/>
      <c r="FPO3" s="1877"/>
      <c r="FPP3" s="1877"/>
      <c r="FPQ3" s="1877"/>
      <c r="FPR3" s="1877"/>
      <c r="FPS3" s="1877"/>
      <c r="FPT3" s="1877"/>
      <c r="FPU3" s="1877"/>
      <c r="FPV3" s="1877"/>
      <c r="FPW3" s="1877"/>
      <c r="FPX3" s="1877"/>
      <c r="FPY3" s="1877"/>
      <c r="FPZ3" s="1877"/>
      <c r="FQA3" s="1877"/>
      <c r="FQB3" s="1877"/>
      <c r="FQC3" s="1877"/>
      <c r="FQD3" s="1877"/>
      <c r="FQE3" s="1877"/>
      <c r="FQF3" s="1877"/>
      <c r="FQG3" s="1877"/>
      <c r="FQH3" s="1877"/>
      <c r="FQI3" s="1877"/>
      <c r="FQJ3" s="1877"/>
      <c r="FQK3" s="1877"/>
      <c r="FQL3" s="1877"/>
      <c r="FQM3" s="1877"/>
      <c r="FQN3" s="1877"/>
      <c r="FQO3" s="1877"/>
      <c r="FQP3" s="1877"/>
      <c r="FQQ3" s="1877"/>
      <c r="FQR3" s="1877"/>
      <c r="FQS3" s="1877"/>
      <c r="FQT3" s="1877"/>
      <c r="FQU3" s="1877"/>
      <c r="FQV3" s="1877"/>
      <c r="FQW3" s="1877"/>
      <c r="FQX3" s="1877"/>
      <c r="FQY3" s="1877"/>
      <c r="FQZ3" s="1877"/>
      <c r="FRA3" s="1877"/>
      <c r="FRB3" s="1877"/>
      <c r="FRC3" s="1877"/>
      <c r="FRD3" s="1877"/>
      <c r="FRE3" s="1877"/>
      <c r="FRF3" s="1877"/>
      <c r="FRG3" s="1877"/>
      <c r="FRH3" s="1877"/>
      <c r="FRI3" s="1877"/>
      <c r="FRJ3" s="1877"/>
      <c r="FRK3" s="1877"/>
      <c r="FRL3" s="1877"/>
      <c r="FRM3" s="1877"/>
      <c r="FRN3" s="1877"/>
      <c r="FRO3" s="1877"/>
      <c r="FRP3" s="1877"/>
      <c r="FRQ3" s="1877"/>
      <c r="FRR3" s="1877"/>
      <c r="FRS3" s="1877"/>
      <c r="FRT3" s="1877"/>
      <c r="FRU3" s="1877"/>
      <c r="FRV3" s="1877"/>
      <c r="FRW3" s="1877"/>
      <c r="FRX3" s="1877"/>
      <c r="FRY3" s="1877"/>
      <c r="FRZ3" s="1877"/>
      <c r="FSA3" s="1877"/>
      <c r="FSB3" s="1877"/>
      <c r="FSC3" s="1877"/>
      <c r="FSD3" s="1877"/>
      <c r="FSE3" s="1877"/>
      <c r="FSF3" s="1877"/>
      <c r="FSG3" s="1877"/>
      <c r="FSH3" s="1877"/>
      <c r="FSI3" s="1877"/>
      <c r="FSJ3" s="1877"/>
      <c r="FSK3" s="1877"/>
      <c r="FSL3" s="1877"/>
      <c r="FSM3" s="1877"/>
      <c r="FSN3" s="1877"/>
      <c r="FSO3" s="1877"/>
      <c r="FSP3" s="1877"/>
      <c r="FSQ3" s="1877"/>
      <c r="FSR3" s="1877"/>
      <c r="FSS3" s="1877"/>
      <c r="FST3" s="1877"/>
      <c r="FSU3" s="1877"/>
      <c r="FSV3" s="1877"/>
      <c r="FSW3" s="1877"/>
      <c r="FSX3" s="1877"/>
      <c r="FSY3" s="1877"/>
      <c r="FSZ3" s="1877"/>
      <c r="FTA3" s="1877"/>
      <c r="FTB3" s="1877"/>
      <c r="FTC3" s="1877"/>
      <c r="FTD3" s="1877"/>
      <c r="FTE3" s="1877"/>
      <c r="FTF3" s="1877"/>
      <c r="FTG3" s="1877"/>
      <c r="FTH3" s="1877"/>
      <c r="FTI3" s="1877"/>
      <c r="FTJ3" s="1877"/>
      <c r="FTK3" s="1877"/>
      <c r="FTL3" s="1877"/>
      <c r="FTM3" s="1877"/>
      <c r="FTN3" s="1877"/>
      <c r="FTO3" s="1877"/>
      <c r="FTP3" s="1877"/>
      <c r="FTQ3" s="1877"/>
      <c r="FTR3" s="1877"/>
      <c r="FTS3" s="1877"/>
      <c r="FTT3" s="1877"/>
      <c r="FTU3" s="1877"/>
      <c r="FTV3" s="1877"/>
      <c r="FTW3" s="1877"/>
      <c r="FTX3" s="1877"/>
      <c r="FTY3" s="1877"/>
      <c r="FTZ3" s="1877"/>
      <c r="FUA3" s="1877"/>
      <c r="FUB3" s="1877"/>
      <c r="FUC3" s="1877"/>
      <c r="FUD3" s="1877"/>
      <c r="FUE3" s="1877"/>
      <c r="FUF3" s="1877"/>
      <c r="FUG3" s="1877"/>
      <c r="FUH3" s="1877"/>
      <c r="FUI3" s="1877"/>
      <c r="FUJ3" s="1877"/>
      <c r="FUK3" s="1877"/>
      <c r="FUL3" s="1877"/>
      <c r="FUM3" s="1877"/>
      <c r="FUN3" s="1877"/>
      <c r="FUO3" s="1877"/>
      <c r="FUP3" s="1877"/>
      <c r="FUQ3" s="1877"/>
      <c r="FUR3" s="1877"/>
      <c r="FUS3" s="1877"/>
      <c r="FUT3" s="1877"/>
      <c r="FUU3" s="1877"/>
      <c r="FUV3" s="1877"/>
      <c r="FUW3" s="1877"/>
      <c r="FUX3" s="1877"/>
      <c r="FUY3" s="1877"/>
      <c r="FUZ3" s="1877"/>
      <c r="FVA3" s="1877"/>
      <c r="FVB3" s="1877"/>
      <c r="FVC3" s="1877"/>
      <c r="FVD3" s="1877"/>
      <c r="FVE3" s="1877"/>
      <c r="FVF3" s="1877"/>
      <c r="FVG3" s="1877"/>
      <c r="FVH3" s="1877"/>
      <c r="FVI3" s="1877"/>
      <c r="FVJ3" s="1877"/>
      <c r="FVK3" s="1877"/>
      <c r="FVL3" s="1877"/>
      <c r="FVM3" s="1877"/>
      <c r="FVN3" s="1877"/>
      <c r="FVO3" s="1877"/>
      <c r="FVP3" s="1877"/>
      <c r="FVQ3" s="1877"/>
      <c r="FVR3" s="1877"/>
      <c r="FVS3" s="1877"/>
      <c r="FVT3" s="1877"/>
      <c r="FVU3" s="1877"/>
      <c r="FVV3" s="1877"/>
      <c r="FVW3" s="1877"/>
      <c r="FVX3" s="1877"/>
      <c r="FVY3" s="1877"/>
      <c r="FVZ3" s="1877"/>
      <c r="FWA3" s="1877"/>
      <c r="FWB3" s="1877"/>
      <c r="FWC3" s="1877"/>
      <c r="FWD3" s="1877"/>
      <c r="FWE3" s="1877"/>
      <c r="FWF3" s="1877"/>
      <c r="FWG3" s="1877"/>
      <c r="FWH3" s="1877"/>
      <c r="FWI3" s="1877"/>
      <c r="FWJ3" s="1877"/>
      <c r="FWK3" s="1877"/>
      <c r="FWL3" s="1877"/>
      <c r="FWM3" s="1877"/>
      <c r="FWN3" s="1877"/>
      <c r="FWO3" s="1877"/>
      <c r="FWP3" s="1877"/>
      <c r="FWQ3" s="1877"/>
      <c r="FWR3" s="1877"/>
      <c r="FWS3" s="1877"/>
      <c r="FWT3" s="1877"/>
      <c r="FWU3" s="1877"/>
      <c r="FWV3" s="1877"/>
      <c r="FWW3" s="1877"/>
      <c r="FWX3" s="1877"/>
      <c r="FWY3" s="1877"/>
      <c r="FWZ3" s="1877"/>
      <c r="FXA3" s="1877"/>
      <c r="FXB3" s="1877"/>
      <c r="FXC3" s="1877"/>
      <c r="FXD3" s="1877"/>
      <c r="FXE3" s="1877"/>
      <c r="FXF3" s="1877"/>
      <c r="FXG3" s="1877"/>
      <c r="FXH3" s="1877"/>
      <c r="FXI3" s="1877"/>
      <c r="FXJ3" s="1877"/>
      <c r="FXK3" s="1877"/>
      <c r="FXL3" s="1877"/>
      <c r="FXM3" s="1877"/>
      <c r="FXN3" s="1877"/>
      <c r="FXO3" s="1877"/>
      <c r="FXP3" s="1877"/>
      <c r="FXQ3" s="1877"/>
      <c r="FXR3" s="1877"/>
      <c r="FXS3" s="1877"/>
      <c r="FXT3" s="1877"/>
      <c r="FXU3" s="1877"/>
      <c r="FXV3" s="1877"/>
      <c r="FXW3" s="1877"/>
      <c r="FXX3" s="1877"/>
      <c r="FXY3" s="1877"/>
      <c r="FXZ3" s="1877"/>
      <c r="FYA3" s="1877"/>
      <c r="FYB3" s="1877"/>
      <c r="FYC3" s="1877"/>
      <c r="FYD3" s="1877"/>
      <c r="FYE3" s="1877"/>
      <c r="FYF3" s="1877"/>
      <c r="FYG3" s="1877"/>
      <c r="FYH3" s="1877"/>
      <c r="FYI3" s="1877"/>
      <c r="FYJ3" s="1877"/>
      <c r="FYK3" s="1877"/>
      <c r="FYL3" s="1877"/>
      <c r="FYM3" s="1877"/>
      <c r="FYN3" s="1877"/>
      <c r="FYO3" s="1877"/>
      <c r="FYP3" s="1877"/>
      <c r="FYQ3" s="1877"/>
      <c r="FYR3" s="1877"/>
      <c r="FYS3" s="1877"/>
      <c r="FYT3" s="1877"/>
      <c r="FYU3" s="1877"/>
      <c r="FYV3" s="1877"/>
      <c r="FYW3" s="1877"/>
      <c r="FYX3" s="1877"/>
      <c r="FYY3" s="1877"/>
      <c r="FYZ3" s="1877"/>
      <c r="FZA3" s="1877"/>
      <c r="FZB3" s="1877"/>
      <c r="FZC3" s="1877"/>
      <c r="FZD3" s="1877"/>
      <c r="FZE3" s="1877"/>
      <c r="FZF3" s="1877"/>
      <c r="FZG3" s="1877"/>
      <c r="FZH3" s="1877"/>
      <c r="FZI3" s="1877"/>
      <c r="FZJ3" s="1877"/>
      <c r="FZK3" s="1877"/>
      <c r="FZL3" s="1877"/>
      <c r="FZM3" s="1877"/>
      <c r="FZN3" s="1877"/>
      <c r="FZO3" s="1877"/>
      <c r="FZP3" s="1877"/>
      <c r="FZQ3" s="1877"/>
      <c r="FZR3" s="1877"/>
      <c r="FZS3" s="1877"/>
      <c r="FZT3" s="1877"/>
      <c r="FZU3" s="1877"/>
      <c r="FZV3" s="1877"/>
      <c r="FZW3" s="1877"/>
      <c r="FZX3" s="1877"/>
      <c r="FZY3" s="1877"/>
      <c r="FZZ3" s="1877"/>
      <c r="GAA3" s="1877"/>
      <c r="GAB3" s="1877"/>
      <c r="GAC3" s="1877"/>
      <c r="GAD3" s="1877"/>
      <c r="GAE3" s="1877"/>
      <c r="GAF3" s="1877"/>
      <c r="GAG3" s="1877"/>
      <c r="GAH3" s="1877"/>
      <c r="GAI3" s="1877"/>
      <c r="GAJ3" s="1877"/>
      <c r="GAK3" s="1877"/>
      <c r="GAL3" s="1877"/>
      <c r="GAM3" s="1877"/>
      <c r="GAN3" s="1877"/>
      <c r="GAO3" s="1877"/>
      <c r="GAP3" s="1877"/>
      <c r="GAQ3" s="1877"/>
      <c r="GAR3" s="1877"/>
      <c r="GAS3" s="1877"/>
      <c r="GAT3" s="1877"/>
      <c r="GAU3" s="1877"/>
      <c r="GAV3" s="1877"/>
      <c r="GAW3" s="1877"/>
      <c r="GAX3" s="1877"/>
      <c r="GAY3" s="1877"/>
      <c r="GAZ3" s="1877"/>
      <c r="GBA3" s="1877"/>
      <c r="GBB3" s="1877"/>
      <c r="GBC3" s="1877"/>
      <c r="GBD3" s="1877"/>
      <c r="GBE3" s="1877"/>
      <c r="GBF3" s="1877"/>
      <c r="GBG3" s="1877"/>
      <c r="GBH3" s="1877"/>
      <c r="GBI3" s="1877"/>
      <c r="GBJ3" s="1877"/>
      <c r="GBK3" s="1877"/>
      <c r="GBL3" s="1877"/>
      <c r="GBM3" s="1877"/>
      <c r="GBN3" s="1877"/>
      <c r="GBO3" s="1877"/>
      <c r="GBP3" s="1877"/>
      <c r="GBQ3" s="1877"/>
      <c r="GBR3" s="1877"/>
      <c r="GBS3" s="1877"/>
      <c r="GBT3" s="1877"/>
      <c r="GBU3" s="1877"/>
      <c r="GBV3" s="1877"/>
      <c r="GBW3" s="1877"/>
      <c r="GBX3" s="1877"/>
      <c r="GBY3" s="1877"/>
      <c r="GBZ3" s="1877"/>
      <c r="GCA3" s="1877"/>
      <c r="GCB3" s="1877"/>
      <c r="GCC3" s="1877"/>
      <c r="GCD3" s="1877"/>
      <c r="GCE3" s="1877"/>
      <c r="GCF3" s="1877"/>
      <c r="GCG3" s="1877"/>
      <c r="GCH3" s="1877"/>
      <c r="GCI3" s="1877"/>
      <c r="GCJ3" s="1877"/>
      <c r="GCK3" s="1877"/>
      <c r="GCL3" s="1877"/>
      <c r="GCM3" s="1877"/>
      <c r="GCN3" s="1877"/>
      <c r="GCO3" s="1877"/>
      <c r="GCP3" s="1877"/>
      <c r="GCQ3" s="1877"/>
      <c r="GCR3" s="1877"/>
      <c r="GCS3" s="1877"/>
      <c r="GCT3" s="1877"/>
      <c r="GCU3" s="1877"/>
      <c r="GCV3" s="1877"/>
      <c r="GCW3" s="1877"/>
      <c r="GCX3" s="1877"/>
      <c r="GCY3" s="1877"/>
      <c r="GCZ3" s="1877"/>
      <c r="GDA3" s="1877"/>
      <c r="GDB3" s="1877"/>
      <c r="GDC3" s="1877"/>
      <c r="GDD3" s="1877"/>
      <c r="GDE3" s="1877"/>
      <c r="GDF3" s="1877"/>
      <c r="GDG3" s="1877"/>
      <c r="GDH3" s="1877"/>
      <c r="GDI3" s="1877"/>
      <c r="GDJ3" s="1877"/>
      <c r="GDK3" s="1877"/>
      <c r="GDL3" s="1877"/>
      <c r="GDM3" s="1877"/>
      <c r="GDN3" s="1877"/>
      <c r="GDO3" s="1877"/>
      <c r="GDP3" s="1877"/>
      <c r="GDQ3" s="1877"/>
      <c r="GDR3" s="1877"/>
      <c r="GDS3" s="1877"/>
      <c r="GDT3" s="1877"/>
      <c r="GDU3" s="1877"/>
      <c r="GDV3" s="1877"/>
      <c r="GDW3" s="1877"/>
      <c r="GDX3" s="1877"/>
      <c r="GDY3" s="1877"/>
      <c r="GDZ3" s="1877"/>
      <c r="GEA3" s="1877"/>
      <c r="GEB3" s="1877"/>
      <c r="GEC3" s="1877"/>
      <c r="GED3" s="1877"/>
      <c r="GEE3" s="1877"/>
      <c r="GEF3" s="1877"/>
      <c r="GEG3" s="1877"/>
      <c r="GEH3" s="1877"/>
      <c r="GEI3" s="1877"/>
      <c r="GEJ3" s="1877"/>
      <c r="GEK3" s="1877"/>
      <c r="GEL3" s="1877"/>
      <c r="GEM3" s="1877"/>
      <c r="GEN3" s="1877"/>
      <c r="GEO3" s="1877"/>
      <c r="GEP3" s="1877"/>
      <c r="GEQ3" s="1877"/>
      <c r="GER3" s="1877"/>
      <c r="GES3" s="1877"/>
      <c r="GET3" s="1877"/>
      <c r="GEU3" s="1877"/>
      <c r="GEV3" s="1877"/>
      <c r="GEW3" s="1877"/>
      <c r="GEX3" s="1877"/>
      <c r="GEY3" s="1877"/>
      <c r="GEZ3" s="1877"/>
      <c r="GFA3" s="1877"/>
      <c r="GFB3" s="1877"/>
      <c r="GFC3" s="1877"/>
      <c r="GFD3" s="1877"/>
      <c r="GFE3" s="1877"/>
      <c r="GFF3" s="1877"/>
      <c r="GFG3" s="1877"/>
      <c r="GFH3" s="1877"/>
      <c r="GFI3" s="1877"/>
      <c r="GFJ3" s="1877"/>
      <c r="GFK3" s="1877"/>
      <c r="GFL3" s="1877"/>
      <c r="GFM3" s="1877"/>
      <c r="GFN3" s="1877"/>
      <c r="GFO3" s="1877"/>
      <c r="GFP3" s="1877"/>
      <c r="GFQ3" s="1877"/>
      <c r="GFR3" s="1877"/>
      <c r="GFS3" s="1877"/>
      <c r="GFT3" s="1877"/>
      <c r="GFU3" s="1877"/>
      <c r="GFV3" s="1877"/>
      <c r="GFW3" s="1877"/>
      <c r="GFX3" s="1877"/>
      <c r="GFY3" s="1877"/>
      <c r="GFZ3" s="1877"/>
      <c r="GGA3" s="1877"/>
      <c r="GGB3" s="1877"/>
      <c r="GGC3" s="1877"/>
      <c r="GGD3" s="1877"/>
      <c r="GGE3" s="1877"/>
      <c r="GGF3" s="1877"/>
      <c r="GGG3" s="1877"/>
      <c r="GGH3" s="1877"/>
      <c r="GGI3" s="1877"/>
      <c r="GGJ3" s="1877"/>
      <c r="GGK3" s="1877"/>
      <c r="GGL3" s="1877"/>
      <c r="GGM3" s="1877"/>
      <c r="GGN3" s="1877"/>
      <c r="GGO3" s="1877"/>
      <c r="GGP3" s="1877"/>
      <c r="GGQ3" s="1877"/>
      <c r="GGR3" s="1877"/>
      <c r="GGS3" s="1877"/>
      <c r="GGT3" s="1877"/>
      <c r="GGU3" s="1877"/>
      <c r="GGV3" s="1877"/>
      <c r="GGW3" s="1877"/>
      <c r="GGX3" s="1877"/>
      <c r="GGY3" s="1877"/>
      <c r="GGZ3" s="1877"/>
      <c r="GHA3" s="1877"/>
      <c r="GHB3" s="1877"/>
      <c r="GHC3" s="1877"/>
      <c r="GHD3" s="1877"/>
      <c r="GHE3" s="1877"/>
      <c r="GHF3" s="1877"/>
      <c r="GHG3" s="1877"/>
      <c r="GHH3" s="1877"/>
      <c r="GHI3" s="1877"/>
      <c r="GHJ3" s="1877"/>
      <c r="GHK3" s="1877"/>
      <c r="GHL3" s="1877"/>
      <c r="GHM3" s="1877"/>
      <c r="GHN3" s="1877"/>
      <c r="GHO3" s="1877"/>
      <c r="GHP3" s="1877"/>
      <c r="GHQ3" s="1877"/>
      <c r="GHR3" s="1877"/>
      <c r="GHS3" s="1877"/>
      <c r="GHT3" s="1877"/>
      <c r="GHU3" s="1877"/>
      <c r="GHV3" s="1877"/>
      <c r="GHW3" s="1877"/>
      <c r="GHX3" s="1877"/>
      <c r="GHY3" s="1877"/>
      <c r="GHZ3" s="1877"/>
      <c r="GIA3" s="1877"/>
      <c r="GIB3" s="1877"/>
      <c r="GIC3" s="1877"/>
      <c r="GID3" s="1877"/>
      <c r="GIE3" s="1877"/>
      <c r="GIF3" s="1877"/>
      <c r="GIG3" s="1877"/>
      <c r="GIH3" s="1877"/>
      <c r="GII3" s="1877"/>
      <c r="GIJ3" s="1877"/>
      <c r="GIK3" s="1877"/>
      <c r="GIL3" s="1877"/>
      <c r="GIM3" s="1877"/>
      <c r="GIN3" s="1877"/>
      <c r="GIO3" s="1877"/>
      <c r="GIP3" s="1877"/>
      <c r="GIQ3" s="1877"/>
      <c r="GIR3" s="1877"/>
      <c r="GIS3" s="1877"/>
      <c r="GIT3" s="1877"/>
      <c r="GIU3" s="1877"/>
      <c r="GIV3" s="1877"/>
      <c r="GIW3" s="1877"/>
      <c r="GIX3" s="1877"/>
      <c r="GIY3" s="1877"/>
      <c r="GIZ3" s="1877"/>
      <c r="GJA3" s="1877"/>
      <c r="GJB3" s="1877"/>
      <c r="GJC3" s="1877"/>
      <c r="GJD3" s="1877"/>
      <c r="GJE3" s="1877"/>
      <c r="GJF3" s="1877"/>
      <c r="GJG3" s="1877"/>
      <c r="GJH3" s="1877"/>
      <c r="GJI3" s="1877"/>
      <c r="GJJ3" s="1877"/>
      <c r="GJK3" s="1877"/>
      <c r="GJL3" s="1877"/>
      <c r="GJM3" s="1877"/>
      <c r="GJN3" s="1877"/>
      <c r="GJO3" s="1877"/>
      <c r="GJP3" s="1877"/>
      <c r="GJQ3" s="1877"/>
      <c r="GJR3" s="1877"/>
      <c r="GJS3" s="1877"/>
      <c r="GJT3" s="1877"/>
      <c r="GJU3" s="1877"/>
      <c r="GJV3" s="1877"/>
      <c r="GJW3" s="1877"/>
      <c r="GJX3" s="1877"/>
      <c r="GJY3" s="1877"/>
      <c r="GJZ3" s="1877"/>
      <c r="GKA3" s="1877"/>
      <c r="GKB3" s="1877"/>
      <c r="GKC3" s="1877"/>
      <c r="GKD3" s="1877"/>
      <c r="GKE3" s="1877"/>
      <c r="GKF3" s="1877"/>
      <c r="GKG3" s="1877"/>
      <c r="GKH3" s="1877"/>
      <c r="GKI3" s="1877"/>
      <c r="GKJ3" s="1877"/>
      <c r="GKK3" s="1877"/>
      <c r="GKL3" s="1877"/>
      <c r="GKM3" s="1877"/>
      <c r="GKN3" s="1877"/>
      <c r="GKO3" s="1877"/>
      <c r="GKP3" s="1877"/>
      <c r="GKQ3" s="1877"/>
      <c r="GKR3" s="1877"/>
      <c r="GKS3" s="1877"/>
      <c r="GKT3" s="1877"/>
      <c r="GKU3" s="1877"/>
      <c r="GKV3" s="1877"/>
      <c r="GKW3" s="1877"/>
      <c r="GKX3" s="1877"/>
      <c r="GKY3" s="1877"/>
      <c r="GKZ3" s="1877"/>
      <c r="GLA3" s="1877"/>
      <c r="GLB3" s="1877"/>
      <c r="GLC3" s="1877"/>
      <c r="GLD3" s="1877"/>
      <c r="GLE3" s="1877"/>
      <c r="GLF3" s="1877"/>
      <c r="GLG3" s="1877"/>
      <c r="GLH3" s="1877"/>
      <c r="GLI3" s="1877"/>
      <c r="GLJ3" s="1877"/>
      <c r="GLK3" s="1877"/>
      <c r="GLL3" s="1877"/>
      <c r="GLM3" s="1877"/>
      <c r="GLN3" s="1877"/>
      <c r="GLO3" s="1877"/>
      <c r="GLP3" s="1877"/>
      <c r="GLQ3" s="1877"/>
      <c r="GLR3" s="1877"/>
      <c r="GLS3" s="1877"/>
      <c r="GLT3" s="1877"/>
      <c r="GLU3" s="1877"/>
      <c r="GLV3" s="1877"/>
      <c r="GLW3" s="1877"/>
      <c r="GLX3" s="1877"/>
      <c r="GLY3" s="1877"/>
      <c r="GLZ3" s="1877"/>
      <c r="GMA3" s="1877"/>
      <c r="GMB3" s="1877"/>
      <c r="GMC3" s="1877"/>
      <c r="GMD3" s="1877"/>
      <c r="GME3" s="1877"/>
      <c r="GMF3" s="1877"/>
      <c r="GMG3" s="1877"/>
      <c r="GMH3" s="1877"/>
      <c r="GMI3" s="1877"/>
      <c r="GMJ3" s="1877"/>
      <c r="GMK3" s="1877"/>
      <c r="GML3" s="1877"/>
      <c r="GMM3" s="1877"/>
      <c r="GMN3" s="1877"/>
      <c r="GMO3" s="1877"/>
      <c r="GMP3" s="1877"/>
      <c r="GMQ3" s="1877"/>
      <c r="GMR3" s="1877"/>
      <c r="GMS3" s="1877"/>
      <c r="GMT3" s="1877"/>
      <c r="GMU3" s="1877"/>
      <c r="GMV3" s="1877"/>
      <c r="GMW3" s="1877"/>
      <c r="GMX3" s="1877"/>
      <c r="GMY3" s="1877"/>
      <c r="GMZ3" s="1877"/>
      <c r="GNA3" s="1877"/>
      <c r="GNB3" s="1877"/>
      <c r="GNC3" s="1877"/>
      <c r="GND3" s="1877"/>
      <c r="GNE3" s="1877"/>
      <c r="GNF3" s="1877"/>
      <c r="GNG3" s="1877"/>
      <c r="GNH3" s="1877"/>
      <c r="GNI3" s="1877"/>
      <c r="GNJ3" s="1877"/>
      <c r="GNK3" s="1877"/>
      <c r="GNL3" s="1877"/>
      <c r="GNM3" s="1877"/>
      <c r="GNN3" s="1877"/>
      <c r="GNO3" s="1877"/>
      <c r="GNP3" s="1877"/>
      <c r="GNQ3" s="1877"/>
      <c r="GNR3" s="1877"/>
      <c r="GNS3" s="1877"/>
      <c r="GNT3" s="1877"/>
      <c r="GNU3" s="1877"/>
      <c r="GNV3" s="1877"/>
      <c r="GNW3" s="1877"/>
      <c r="GNX3" s="1877"/>
      <c r="GNY3" s="1877"/>
      <c r="GNZ3" s="1877"/>
      <c r="GOA3" s="1877"/>
      <c r="GOB3" s="1877"/>
      <c r="GOC3" s="1877"/>
      <c r="GOD3" s="1877"/>
      <c r="GOE3" s="1877"/>
      <c r="GOF3" s="1877"/>
      <c r="GOG3" s="1877"/>
      <c r="GOH3" s="1877"/>
      <c r="GOI3" s="1877"/>
      <c r="GOJ3" s="1877"/>
      <c r="GOK3" s="1877"/>
      <c r="GOL3" s="1877"/>
      <c r="GOM3" s="1877"/>
      <c r="GON3" s="1877"/>
      <c r="GOO3" s="1877"/>
      <c r="GOP3" s="1877"/>
      <c r="GOQ3" s="1877"/>
      <c r="GOR3" s="1877"/>
      <c r="GOS3" s="1877"/>
      <c r="GOT3" s="1877"/>
      <c r="GOU3" s="1877"/>
      <c r="GOV3" s="1877"/>
      <c r="GOW3" s="1877"/>
      <c r="GOX3" s="1877"/>
      <c r="GOY3" s="1877"/>
      <c r="GOZ3" s="1877"/>
      <c r="GPA3" s="1877"/>
      <c r="GPB3" s="1877"/>
      <c r="GPC3" s="1877"/>
      <c r="GPD3" s="1877"/>
      <c r="GPE3" s="1877"/>
      <c r="GPF3" s="1877"/>
      <c r="GPG3" s="1877"/>
      <c r="GPH3" s="1877"/>
      <c r="GPI3" s="1877"/>
      <c r="GPJ3" s="1877"/>
      <c r="GPK3" s="1877"/>
      <c r="GPL3" s="1877"/>
      <c r="GPM3" s="1877"/>
      <c r="GPN3" s="1877"/>
      <c r="GPO3" s="1877"/>
      <c r="GPP3" s="1877"/>
      <c r="GPQ3" s="1877"/>
      <c r="GPR3" s="1877"/>
      <c r="GPS3" s="1877"/>
      <c r="GPT3" s="1877"/>
      <c r="GPU3" s="1877"/>
      <c r="GPV3" s="1877"/>
      <c r="GPW3" s="1877"/>
      <c r="GPX3" s="1877"/>
      <c r="GPY3" s="1877"/>
      <c r="GPZ3" s="1877"/>
      <c r="GQA3" s="1877"/>
      <c r="GQB3" s="1877"/>
      <c r="GQC3" s="1877"/>
      <c r="GQD3" s="1877"/>
      <c r="GQE3" s="1877"/>
      <c r="GQF3" s="1877"/>
      <c r="GQG3" s="1877"/>
      <c r="GQH3" s="1877"/>
      <c r="GQI3" s="1877"/>
      <c r="GQJ3" s="1877"/>
      <c r="GQK3" s="1877"/>
      <c r="GQL3" s="1877"/>
      <c r="GQM3" s="1877"/>
      <c r="GQN3" s="1877"/>
      <c r="GQO3" s="1877"/>
      <c r="GQP3" s="1877"/>
      <c r="GQQ3" s="1877"/>
      <c r="GQR3" s="1877"/>
      <c r="GQS3" s="1877"/>
      <c r="GQT3" s="1877"/>
      <c r="GQU3" s="1877"/>
      <c r="GQV3" s="1877"/>
      <c r="GQW3" s="1877"/>
      <c r="GQX3" s="1877"/>
      <c r="GQY3" s="1877"/>
      <c r="GQZ3" s="1877"/>
      <c r="GRA3" s="1877"/>
      <c r="GRB3" s="1877"/>
      <c r="GRC3" s="1877"/>
      <c r="GRD3" s="1877"/>
      <c r="GRE3" s="1877"/>
      <c r="GRF3" s="1877"/>
      <c r="GRG3" s="1877"/>
      <c r="GRH3" s="1877"/>
      <c r="GRI3" s="1877"/>
      <c r="GRJ3" s="1877"/>
      <c r="GRK3" s="1877"/>
      <c r="GRL3" s="1877"/>
      <c r="GRM3" s="1877"/>
      <c r="GRN3" s="1877"/>
      <c r="GRO3" s="1877"/>
      <c r="GRP3" s="1877"/>
      <c r="GRQ3" s="1877"/>
      <c r="GRR3" s="1877"/>
      <c r="GRS3" s="1877"/>
      <c r="GRT3" s="1877"/>
      <c r="GRU3" s="1877"/>
      <c r="GRV3" s="1877"/>
      <c r="GRW3" s="1877"/>
      <c r="GRX3" s="1877"/>
      <c r="GRY3" s="1877"/>
      <c r="GRZ3" s="1877"/>
      <c r="GSA3" s="1877"/>
      <c r="GSB3" s="1877"/>
      <c r="GSC3" s="1877"/>
      <c r="GSD3" s="1877"/>
      <c r="GSE3" s="1877"/>
      <c r="GSF3" s="1877"/>
      <c r="GSG3" s="1877"/>
      <c r="GSH3" s="1877"/>
      <c r="GSI3" s="1877"/>
      <c r="GSJ3" s="1877"/>
      <c r="GSK3" s="1877"/>
      <c r="GSL3" s="1877"/>
      <c r="GSM3" s="1877"/>
      <c r="GSN3" s="1877"/>
      <c r="GSO3" s="1877"/>
      <c r="GSP3" s="1877"/>
      <c r="GSQ3" s="1877"/>
      <c r="GSR3" s="1877"/>
      <c r="GSS3" s="1877"/>
      <c r="GST3" s="1877"/>
      <c r="GSU3" s="1877"/>
      <c r="GSV3" s="1877"/>
      <c r="GSW3" s="1877"/>
      <c r="GSX3" s="1877"/>
      <c r="GSY3" s="1877"/>
      <c r="GSZ3" s="1877"/>
      <c r="GTA3" s="1877"/>
      <c r="GTB3" s="1877"/>
      <c r="GTC3" s="1877"/>
      <c r="GTD3" s="1877"/>
      <c r="GTE3" s="1877"/>
      <c r="GTF3" s="1877"/>
      <c r="GTG3" s="1877"/>
      <c r="GTH3" s="1877"/>
      <c r="GTI3" s="1877"/>
      <c r="GTJ3" s="1877"/>
      <c r="GTK3" s="1877"/>
      <c r="GTL3" s="1877"/>
      <c r="GTM3" s="1877"/>
      <c r="GTN3" s="1877"/>
      <c r="GTO3" s="1877"/>
      <c r="GTP3" s="1877"/>
      <c r="GTQ3" s="1877"/>
      <c r="GTR3" s="1877"/>
      <c r="GTS3" s="1877"/>
      <c r="GTT3" s="1877"/>
      <c r="GTU3" s="1877"/>
      <c r="GTV3" s="1877"/>
      <c r="GTW3" s="1877"/>
      <c r="GTX3" s="1877"/>
      <c r="GTY3" s="1877"/>
      <c r="GTZ3" s="1877"/>
      <c r="GUA3" s="1877"/>
      <c r="GUB3" s="1877"/>
      <c r="GUC3" s="1877"/>
      <c r="GUD3" s="1877"/>
      <c r="GUE3" s="1877"/>
      <c r="GUF3" s="1877"/>
      <c r="GUG3" s="1877"/>
      <c r="GUH3" s="1877"/>
      <c r="GUI3" s="1877"/>
      <c r="GUJ3" s="1877"/>
      <c r="GUK3" s="1877"/>
      <c r="GUL3" s="1877"/>
      <c r="GUM3" s="1877"/>
      <c r="GUN3" s="1877"/>
      <c r="GUO3" s="1877"/>
      <c r="GUP3" s="1877"/>
      <c r="GUQ3" s="1877"/>
      <c r="GUR3" s="1877"/>
      <c r="GUS3" s="1877"/>
      <c r="GUT3" s="1877"/>
      <c r="GUU3" s="1877"/>
      <c r="GUV3" s="1877"/>
      <c r="GUW3" s="1877"/>
      <c r="GUX3" s="1877"/>
      <c r="GUY3" s="1877"/>
      <c r="GUZ3" s="1877"/>
      <c r="GVA3" s="1877"/>
      <c r="GVB3" s="1877"/>
      <c r="GVC3" s="1877"/>
      <c r="GVD3" s="1877"/>
      <c r="GVE3" s="1877"/>
      <c r="GVF3" s="1877"/>
      <c r="GVG3" s="1877"/>
      <c r="GVH3" s="1877"/>
      <c r="GVI3" s="1877"/>
      <c r="GVJ3" s="1877"/>
      <c r="GVK3" s="1877"/>
      <c r="GVL3" s="1877"/>
      <c r="GVM3" s="1877"/>
      <c r="GVN3" s="1877"/>
      <c r="GVO3" s="1877"/>
      <c r="GVP3" s="1877"/>
      <c r="GVQ3" s="1877"/>
      <c r="GVR3" s="1877"/>
      <c r="GVS3" s="1877"/>
      <c r="GVT3" s="1877"/>
      <c r="GVU3" s="1877"/>
      <c r="GVV3" s="1877"/>
      <c r="GVW3" s="1877"/>
      <c r="GVX3" s="1877"/>
      <c r="GVY3" s="1877"/>
      <c r="GVZ3" s="1877"/>
      <c r="GWA3" s="1877"/>
      <c r="GWB3" s="1877"/>
      <c r="GWC3" s="1877"/>
      <c r="GWD3" s="1877"/>
      <c r="GWE3" s="1877"/>
      <c r="GWF3" s="1877"/>
      <c r="GWG3" s="1877"/>
      <c r="GWH3" s="1877"/>
      <c r="GWI3" s="1877"/>
      <c r="GWJ3" s="1877"/>
      <c r="GWK3" s="1877"/>
      <c r="GWL3" s="1877"/>
      <c r="GWM3" s="1877"/>
      <c r="GWN3" s="1877"/>
      <c r="GWO3" s="1877"/>
      <c r="GWP3" s="1877"/>
      <c r="GWQ3" s="1877"/>
      <c r="GWR3" s="1877"/>
      <c r="GWS3" s="1877"/>
      <c r="GWT3" s="1877"/>
      <c r="GWU3" s="1877"/>
      <c r="GWV3" s="1877"/>
      <c r="GWW3" s="1877"/>
      <c r="GWX3" s="1877"/>
      <c r="GWY3" s="1877"/>
      <c r="GWZ3" s="1877"/>
      <c r="GXA3" s="1877"/>
      <c r="GXB3" s="1877"/>
      <c r="GXC3" s="1877"/>
      <c r="GXD3" s="1877"/>
      <c r="GXE3" s="1877"/>
      <c r="GXF3" s="1877"/>
      <c r="GXG3" s="1877"/>
      <c r="GXH3" s="1877"/>
      <c r="GXI3" s="1877"/>
      <c r="GXJ3" s="1877"/>
      <c r="GXK3" s="1877"/>
      <c r="GXL3" s="1877"/>
      <c r="GXM3" s="1877"/>
      <c r="GXN3" s="1877"/>
      <c r="GXO3" s="1877"/>
      <c r="GXP3" s="1877"/>
      <c r="GXQ3" s="1877"/>
      <c r="GXR3" s="1877"/>
      <c r="GXS3" s="1877"/>
      <c r="GXT3" s="1877"/>
      <c r="GXU3" s="1877"/>
      <c r="GXV3" s="1877"/>
      <c r="GXW3" s="1877"/>
      <c r="GXX3" s="1877"/>
      <c r="GXY3" s="1877"/>
      <c r="GXZ3" s="1877"/>
      <c r="GYA3" s="1877"/>
      <c r="GYB3" s="1877"/>
      <c r="GYC3" s="1877"/>
      <c r="GYD3" s="1877"/>
      <c r="GYE3" s="1877"/>
      <c r="GYF3" s="1877"/>
      <c r="GYG3" s="1877"/>
      <c r="GYH3" s="1877"/>
      <c r="GYI3" s="1877"/>
      <c r="GYJ3" s="1877"/>
      <c r="GYK3" s="1877"/>
      <c r="GYL3" s="1877"/>
      <c r="GYM3" s="1877"/>
      <c r="GYN3" s="1877"/>
      <c r="GYO3" s="1877"/>
      <c r="GYP3" s="1877"/>
      <c r="GYQ3" s="1877"/>
      <c r="GYR3" s="1877"/>
      <c r="GYS3" s="1877"/>
      <c r="GYT3" s="1877"/>
      <c r="GYU3" s="1877"/>
      <c r="GYV3" s="1877"/>
      <c r="GYW3" s="1877"/>
      <c r="GYX3" s="1877"/>
      <c r="GYY3" s="1877"/>
      <c r="GYZ3" s="1877"/>
      <c r="GZA3" s="1877"/>
      <c r="GZB3" s="1877"/>
      <c r="GZC3" s="1877"/>
      <c r="GZD3" s="1877"/>
      <c r="GZE3" s="1877"/>
      <c r="GZF3" s="1877"/>
      <c r="GZG3" s="1877"/>
      <c r="GZH3" s="1877"/>
      <c r="GZI3" s="1877"/>
      <c r="GZJ3" s="1877"/>
      <c r="GZK3" s="1877"/>
      <c r="GZL3" s="1877"/>
      <c r="GZM3" s="1877"/>
      <c r="GZN3" s="1877"/>
      <c r="GZO3" s="1877"/>
      <c r="GZP3" s="1877"/>
      <c r="GZQ3" s="1877"/>
      <c r="GZR3" s="1877"/>
      <c r="GZS3" s="1877"/>
      <c r="GZT3" s="1877"/>
      <c r="GZU3" s="1877"/>
      <c r="GZV3" s="1877"/>
      <c r="GZW3" s="1877"/>
      <c r="GZX3" s="1877"/>
      <c r="GZY3" s="1877"/>
      <c r="GZZ3" s="1877"/>
      <c r="HAA3" s="1877"/>
      <c r="HAB3" s="1877"/>
      <c r="HAC3" s="1877"/>
      <c r="HAD3" s="1877"/>
      <c r="HAE3" s="1877"/>
      <c r="HAF3" s="1877"/>
      <c r="HAG3" s="1877"/>
      <c r="HAH3" s="1877"/>
      <c r="HAI3" s="1877"/>
      <c r="HAJ3" s="1877"/>
      <c r="HAK3" s="1877"/>
      <c r="HAL3" s="1877"/>
      <c r="HAM3" s="1877"/>
      <c r="HAN3" s="1877"/>
      <c r="HAO3" s="1877"/>
      <c r="HAP3" s="1877"/>
      <c r="HAQ3" s="1877"/>
      <c r="HAR3" s="1877"/>
      <c r="HAS3" s="1877"/>
      <c r="HAT3" s="1877"/>
      <c r="HAU3" s="1877"/>
      <c r="HAV3" s="1877"/>
      <c r="HAW3" s="1877"/>
      <c r="HAX3" s="1877"/>
      <c r="HAY3" s="1877"/>
      <c r="HAZ3" s="1877"/>
      <c r="HBA3" s="1877"/>
      <c r="HBB3" s="1877"/>
      <c r="HBC3" s="1877"/>
      <c r="HBD3" s="1877"/>
      <c r="HBE3" s="1877"/>
      <c r="HBF3" s="1877"/>
      <c r="HBG3" s="1877"/>
      <c r="HBH3" s="1877"/>
      <c r="HBI3" s="1877"/>
      <c r="HBJ3" s="1877"/>
      <c r="HBK3" s="1877"/>
      <c r="HBL3" s="1877"/>
      <c r="HBM3" s="1877"/>
      <c r="HBN3" s="1877"/>
      <c r="HBO3" s="1877"/>
      <c r="HBP3" s="1877"/>
      <c r="HBQ3" s="1877"/>
      <c r="HBR3" s="1877"/>
      <c r="HBS3" s="1877"/>
      <c r="HBT3" s="1877"/>
      <c r="HBU3" s="1877"/>
      <c r="HBV3" s="1877"/>
      <c r="HBW3" s="1877"/>
      <c r="HBX3" s="1877"/>
      <c r="HBY3" s="1877"/>
      <c r="HBZ3" s="1877"/>
      <c r="HCA3" s="1877"/>
      <c r="HCB3" s="1877"/>
      <c r="HCC3" s="1877"/>
      <c r="HCD3" s="1877"/>
      <c r="HCE3" s="1877"/>
      <c r="HCF3" s="1877"/>
      <c r="HCG3" s="1877"/>
      <c r="HCH3" s="1877"/>
      <c r="HCI3" s="1877"/>
      <c r="HCJ3" s="1877"/>
      <c r="HCK3" s="1877"/>
      <c r="HCL3" s="1877"/>
      <c r="HCM3" s="1877"/>
      <c r="HCN3" s="1877"/>
      <c r="HCO3" s="1877"/>
      <c r="HCP3" s="1877"/>
      <c r="HCQ3" s="1877"/>
      <c r="HCR3" s="1877"/>
      <c r="HCS3" s="1877"/>
      <c r="HCT3" s="1877"/>
      <c r="HCU3" s="1877"/>
      <c r="HCV3" s="1877"/>
      <c r="HCW3" s="1877"/>
      <c r="HCX3" s="1877"/>
      <c r="HCY3" s="1877"/>
      <c r="HCZ3" s="1877"/>
      <c r="HDA3" s="1877"/>
      <c r="HDB3" s="1877"/>
      <c r="HDC3" s="1877"/>
      <c r="HDD3" s="1877"/>
      <c r="HDE3" s="1877"/>
      <c r="HDF3" s="1877"/>
      <c r="HDG3" s="1877"/>
      <c r="HDH3" s="1877"/>
      <c r="HDI3" s="1877"/>
      <c r="HDJ3" s="1877"/>
      <c r="HDK3" s="1877"/>
      <c r="HDL3" s="1877"/>
      <c r="HDM3" s="1877"/>
      <c r="HDN3" s="1877"/>
      <c r="HDO3" s="1877"/>
      <c r="HDP3" s="1877"/>
      <c r="HDQ3" s="1877"/>
      <c r="HDR3" s="1877"/>
      <c r="HDS3" s="1877"/>
      <c r="HDT3" s="1877"/>
      <c r="HDU3" s="1877"/>
      <c r="HDV3" s="1877"/>
      <c r="HDW3" s="1877"/>
      <c r="HDX3" s="1877"/>
      <c r="HDY3" s="1877"/>
      <c r="HDZ3" s="1877"/>
      <c r="HEA3" s="1877"/>
      <c r="HEB3" s="1877"/>
      <c r="HEC3" s="1877"/>
      <c r="HED3" s="1877"/>
      <c r="HEE3" s="1877"/>
      <c r="HEF3" s="1877"/>
      <c r="HEG3" s="1877"/>
      <c r="HEH3" s="1877"/>
      <c r="HEI3" s="1877"/>
      <c r="HEJ3" s="1877"/>
      <c r="HEK3" s="1877"/>
      <c r="HEL3" s="1877"/>
      <c r="HEM3" s="1877"/>
      <c r="HEN3" s="1877"/>
      <c r="HEO3" s="1877"/>
      <c r="HEP3" s="1877"/>
      <c r="HEQ3" s="1877"/>
      <c r="HER3" s="1877"/>
      <c r="HES3" s="1877"/>
      <c r="HET3" s="1877"/>
      <c r="HEU3" s="1877"/>
      <c r="HEV3" s="1877"/>
      <c r="HEW3" s="1877"/>
      <c r="HEX3" s="1877"/>
      <c r="HEY3" s="1877"/>
      <c r="HEZ3" s="1877"/>
      <c r="HFA3" s="1877"/>
      <c r="HFB3" s="1877"/>
      <c r="HFC3" s="1877"/>
      <c r="HFD3" s="1877"/>
      <c r="HFE3" s="1877"/>
      <c r="HFF3" s="1877"/>
      <c r="HFG3" s="1877"/>
      <c r="HFH3" s="1877"/>
      <c r="HFI3" s="1877"/>
      <c r="HFJ3" s="1877"/>
      <c r="HFK3" s="1877"/>
      <c r="HFL3" s="1877"/>
      <c r="HFM3" s="1877"/>
      <c r="HFN3" s="1877"/>
      <c r="HFO3" s="1877"/>
      <c r="HFP3" s="1877"/>
      <c r="HFQ3" s="1877"/>
      <c r="HFR3" s="1877"/>
      <c r="HFS3" s="1877"/>
      <c r="HFT3" s="1877"/>
      <c r="HFU3" s="1877"/>
      <c r="HFV3" s="1877"/>
      <c r="HFW3" s="1877"/>
      <c r="HFX3" s="1877"/>
      <c r="HFY3" s="1877"/>
      <c r="HFZ3" s="1877"/>
      <c r="HGA3" s="1877"/>
      <c r="HGB3" s="1877"/>
      <c r="HGC3" s="1877"/>
      <c r="HGD3" s="1877"/>
      <c r="HGE3" s="1877"/>
      <c r="HGF3" s="1877"/>
      <c r="HGG3" s="1877"/>
      <c r="HGH3" s="1877"/>
      <c r="HGI3" s="1877"/>
      <c r="HGJ3" s="1877"/>
      <c r="HGK3" s="1877"/>
      <c r="HGL3" s="1877"/>
      <c r="HGM3" s="1877"/>
      <c r="HGN3" s="1877"/>
      <c r="HGO3" s="1877"/>
      <c r="HGP3" s="1877"/>
      <c r="HGQ3" s="1877"/>
      <c r="HGR3" s="1877"/>
      <c r="HGS3" s="1877"/>
      <c r="HGT3" s="1877"/>
      <c r="HGU3" s="1877"/>
      <c r="HGV3" s="1877"/>
      <c r="HGW3" s="1877"/>
      <c r="HGX3" s="1877"/>
      <c r="HGY3" s="1877"/>
      <c r="HGZ3" s="1877"/>
      <c r="HHA3" s="1877"/>
      <c r="HHB3" s="1877"/>
      <c r="HHC3" s="1877"/>
      <c r="HHD3" s="1877"/>
      <c r="HHE3" s="1877"/>
      <c r="HHF3" s="1877"/>
      <c r="HHG3" s="1877"/>
      <c r="HHH3" s="1877"/>
      <c r="HHI3" s="1877"/>
      <c r="HHJ3" s="1877"/>
      <c r="HHK3" s="1877"/>
      <c r="HHL3" s="1877"/>
      <c r="HHM3" s="1877"/>
      <c r="HHN3" s="1877"/>
      <c r="HHO3" s="1877"/>
      <c r="HHP3" s="1877"/>
      <c r="HHQ3" s="1877"/>
      <c r="HHR3" s="1877"/>
      <c r="HHS3" s="1877"/>
      <c r="HHT3" s="1877"/>
      <c r="HHU3" s="1877"/>
      <c r="HHV3" s="1877"/>
      <c r="HHW3" s="1877"/>
      <c r="HHX3" s="1877"/>
      <c r="HHY3" s="1877"/>
      <c r="HHZ3" s="1877"/>
      <c r="HIA3" s="1877"/>
      <c r="HIB3" s="1877"/>
      <c r="HIC3" s="1877"/>
      <c r="HID3" s="1877"/>
      <c r="HIE3" s="1877"/>
      <c r="HIF3" s="1877"/>
      <c r="HIG3" s="1877"/>
      <c r="HIH3" s="1877"/>
      <c r="HII3" s="1877"/>
      <c r="HIJ3" s="1877"/>
      <c r="HIK3" s="1877"/>
      <c r="HIL3" s="1877"/>
      <c r="HIM3" s="1877"/>
      <c r="HIN3" s="1877"/>
      <c r="HIO3" s="1877"/>
      <c r="HIP3" s="1877"/>
      <c r="HIQ3" s="1877"/>
      <c r="HIR3" s="1877"/>
      <c r="HIS3" s="1877"/>
      <c r="HIT3" s="1877"/>
      <c r="HIU3" s="1877"/>
      <c r="HIV3" s="1877"/>
      <c r="HIW3" s="1877"/>
      <c r="HIX3" s="1877"/>
      <c r="HIY3" s="1877"/>
      <c r="HIZ3" s="1877"/>
      <c r="HJA3" s="1877"/>
      <c r="HJB3" s="1877"/>
      <c r="HJC3" s="1877"/>
      <c r="HJD3" s="1877"/>
      <c r="HJE3" s="1877"/>
      <c r="HJF3" s="1877"/>
      <c r="HJG3" s="1877"/>
      <c r="HJH3" s="1877"/>
      <c r="HJI3" s="1877"/>
      <c r="HJJ3" s="1877"/>
      <c r="HJK3" s="1877"/>
      <c r="HJL3" s="1877"/>
      <c r="HJM3" s="1877"/>
      <c r="HJN3" s="1877"/>
      <c r="HJO3" s="1877"/>
      <c r="HJP3" s="1877"/>
      <c r="HJQ3" s="1877"/>
      <c r="HJR3" s="1877"/>
      <c r="HJS3" s="1877"/>
      <c r="HJT3" s="1877"/>
      <c r="HJU3" s="1877"/>
      <c r="HJV3" s="1877"/>
      <c r="HJW3" s="1877"/>
      <c r="HJX3" s="1877"/>
      <c r="HJY3" s="1877"/>
      <c r="HJZ3" s="1877"/>
      <c r="HKA3" s="1877"/>
      <c r="HKB3" s="1877"/>
      <c r="HKC3" s="1877"/>
      <c r="HKD3" s="1877"/>
      <c r="HKE3" s="1877"/>
      <c r="HKF3" s="1877"/>
      <c r="HKG3" s="1877"/>
      <c r="HKH3" s="1877"/>
      <c r="HKI3" s="1877"/>
      <c r="HKJ3" s="1877"/>
      <c r="HKK3" s="1877"/>
      <c r="HKL3" s="1877"/>
      <c r="HKM3" s="1877"/>
      <c r="HKN3" s="1877"/>
      <c r="HKO3" s="1877"/>
      <c r="HKP3" s="1877"/>
      <c r="HKQ3" s="1877"/>
      <c r="HKR3" s="1877"/>
      <c r="HKS3" s="1877"/>
      <c r="HKT3" s="1877"/>
      <c r="HKU3" s="1877"/>
      <c r="HKV3" s="1877"/>
      <c r="HKW3" s="1877"/>
      <c r="HKX3" s="1877"/>
      <c r="HKY3" s="1877"/>
      <c r="HKZ3" s="1877"/>
      <c r="HLA3" s="1877"/>
      <c r="HLB3" s="1877"/>
      <c r="HLC3" s="1877"/>
      <c r="HLD3" s="1877"/>
      <c r="HLE3" s="1877"/>
      <c r="HLF3" s="1877"/>
      <c r="HLG3" s="1877"/>
      <c r="HLH3" s="1877"/>
      <c r="HLI3" s="1877"/>
      <c r="HLJ3" s="1877"/>
      <c r="HLK3" s="1877"/>
      <c r="HLL3" s="1877"/>
      <c r="HLM3" s="1877"/>
      <c r="HLN3" s="1877"/>
      <c r="HLO3" s="1877"/>
      <c r="HLP3" s="1877"/>
      <c r="HLQ3" s="1877"/>
      <c r="HLR3" s="1877"/>
      <c r="HLS3" s="1877"/>
      <c r="HLT3" s="1877"/>
      <c r="HLU3" s="1877"/>
      <c r="HLV3" s="1877"/>
      <c r="HLW3" s="1877"/>
      <c r="HLX3" s="1877"/>
      <c r="HLY3" s="1877"/>
      <c r="HLZ3" s="1877"/>
      <c r="HMA3" s="1877"/>
      <c r="HMB3" s="1877"/>
      <c r="HMC3" s="1877"/>
      <c r="HMD3" s="1877"/>
      <c r="HME3" s="1877"/>
      <c r="HMF3" s="1877"/>
      <c r="HMG3" s="1877"/>
      <c r="HMH3" s="1877"/>
      <c r="HMI3" s="1877"/>
      <c r="HMJ3" s="1877"/>
      <c r="HMK3" s="1877"/>
      <c r="HML3" s="1877"/>
      <c r="HMM3" s="1877"/>
      <c r="HMN3" s="1877"/>
      <c r="HMO3" s="1877"/>
      <c r="HMP3" s="1877"/>
      <c r="HMQ3" s="1877"/>
      <c r="HMR3" s="1877"/>
      <c r="HMS3" s="1877"/>
      <c r="HMT3" s="1877"/>
      <c r="HMU3" s="1877"/>
      <c r="HMV3" s="1877"/>
      <c r="HMW3" s="1877"/>
      <c r="HMX3" s="1877"/>
      <c r="HMY3" s="1877"/>
      <c r="HMZ3" s="1877"/>
      <c r="HNA3" s="1877"/>
      <c r="HNB3" s="1877"/>
      <c r="HNC3" s="1877"/>
      <c r="HND3" s="1877"/>
      <c r="HNE3" s="1877"/>
      <c r="HNF3" s="1877"/>
      <c r="HNG3" s="1877"/>
      <c r="HNH3" s="1877"/>
      <c r="HNI3" s="1877"/>
      <c r="HNJ3" s="1877"/>
      <c r="HNK3" s="1877"/>
      <c r="HNL3" s="1877"/>
      <c r="HNM3" s="1877"/>
      <c r="HNN3" s="1877"/>
      <c r="HNO3" s="1877"/>
      <c r="HNP3" s="1877"/>
      <c r="HNQ3" s="1877"/>
      <c r="HNR3" s="1877"/>
      <c r="HNS3" s="1877"/>
      <c r="HNT3" s="1877"/>
      <c r="HNU3" s="1877"/>
      <c r="HNV3" s="1877"/>
      <c r="HNW3" s="1877"/>
      <c r="HNX3" s="1877"/>
      <c r="HNY3" s="1877"/>
      <c r="HNZ3" s="1877"/>
      <c r="HOA3" s="1877"/>
      <c r="HOB3" s="1877"/>
      <c r="HOC3" s="1877"/>
      <c r="HOD3" s="1877"/>
      <c r="HOE3" s="1877"/>
      <c r="HOF3" s="1877"/>
      <c r="HOG3" s="1877"/>
      <c r="HOH3" s="1877"/>
      <c r="HOI3" s="1877"/>
      <c r="HOJ3" s="1877"/>
      <c r="HOK3" s="1877"/>
      <c r="HOL3" s="1877"/>
      <c r="HOM3" s="1877"/>
      <c r="HON3" s="1877"/>
      <c r="HOO3" s="1877"/>
      <c r="HOP3" s="1877"/>
      <c r="HOQ3" s="1877"/>
      <c r="HOR3" s="1877"/>
      <c r="HOS3" s="1877"/>
      <c r="HOT3" s="1877"/>
      <c r="HOU3" s="1877"/>
      <c r="HOV3" s="1877"/>
      <c r="HOW3" s="1877"/>
      <c r="HOX3" s="1877"/>
      <c r="HOY3" s="1877"/>
      <c r="HOZ3" s="1877"/>
      <c r="HPA3" s="1877"/>
      <c r="HPB3" s="1877"/>
      <c r="HPC3" s="1877"/>
      <c r="HPD3" s="1877"/>
      <c r="HPE3" s="1877"/>
      <c r="HPF3" s="1877"/>
      <c r="HPG3" s="1877"/>
      <c r="HPH3" s="1877"/>
      <c r="HPI3" s="1877"/>
      <c r="HPJ3" s="1877"/>
      <c r="HPK3" s="1877"/>
      <c r="HPL3" s="1877"/>
      <c r="HPM3" s="1877"/>
      <c r="HPN3" s="1877"/>
      <c r="HPO3" s="1877"/>
      <c r="HPP3" s="1877"/>
      <c r="HPQ3" s="1877"/>
      <c r="HPR3" s="1877"/>
      <c r="HPS3" s="1877"/>
      <c r="HPT3" s="1877"/>
      <c r="HPU3" s="1877"/>
      <c r="HPV3" s="1877"/>
      <c r="HPW3" s="1877"/>
      <c r="HPX3" s="1877"/>
      <c r="HPY3" s="1877"/>
      <c r="HPZ3" s="1877"/>
      <c r="HQA3" s="1877"/>
      <c r="HQB3" s="1877"/>
      <c r="HQC3" s="1877"/>
      <c r="HQD3" s="1877"/>
      <c r="HQE3" s="1877"/>
      <c r="HQF3" s="1877"/>
      <c r="HQG3" s="1877"/>
      <c r="HQH3" s="1877"/>
      <c r="HQI3" s="1877"/>
      <c r="HQJ3" s="1877"/>
      <c r="HQK3" s="1877"/>
      <c r="HQL3" s="1877"/>
      <c r="HQM3" s="1877"/>
      <c r="HQN3" s="1877"/>
      <c r="HQO3" s="1877"/>
      <c r="HQP3" s="1877"/>
      <c r="HQQ3" s="1877"/>
      <c r="HQR3" s="1877"/>
      <c r="HQS3" s="1877"/>
      <c r="HQT3" s="1877"/>
      <c r="HQU3" s="1877"/>
      <c r="HQV3" s="1877"/>
      <c r="HQW3" s="1877"/>
      <c r="HQX3" s="1877"/>
      <c r="HQY3" s="1877"/>
      <c r="HQZ3" s="1877"/>
      <c r="HRA3" s="1877"/>
      <c r="HRB3" s="1877"/>
      <c r="HRC3" s="1877"/>
      <c r="HRD3" s="1877"/>
      <c r="HRE3" s="1877"/>
      <c r="HRF3" s="1877"/>
      <c r="HRG3" s="1877"/>
      <c r="HRH3" s="1877"/>
      <c r="HRI3" s="1877"/>
      <c r="HRJ3" s="1877"/>
      <c r="HRK3" s="1877"/>
      <c r="HRL3" s="1877"/>
      <c r="HRM3" s="1877"/>
      <c r="HRN3" s="1877"/>
      <c r="HRO3" s="1877"/>
      <c r="HRP3" s="1877"/>
      <c r="HRQ3" s="1877"/>
      <c r="HRR3" s="1877"/>
      <c r="HRS3" s="1877"/>
      <c r="HRT3" s="1877"/>
      <c r="HRU3" s="1877"/>
      <c r="HRV3" s="1877"/>
      <c r="HRW3" s="1877"/>
      <c r="HRX3" s="1877"/>
      <c r="HRY3" s="1877"/>
      <c r="HRZ3" s="1877"/>
      <c r="HSA3" s="1877"/>
      <c r="HSB3" s="1877"/>
      <c r="HSC3" s="1877"/>
      <c r="HSD3" s="1877"/>
      <c r="HSE3" s="1877"/>
      <c r="HSF3" s="1877"/>
      <c r="HSG3" s="1877"/>
      <c r="HSH3" s="1877"/>
      <c r="HSI3" s="1877"/>
      <c r="HSJ3" s="1877"/>
      <c r="HSK3" s="1877"/>
      <c r="HSL3" s="1877"/>
      <c r="HSM3" s="1877"/>
      <c r="HSN3" s="1877"/>
      <c r="HSO3" s="1877"/>
      <c r="HSP3" s="1877"/>
      <c r="HSQ3" s="1877"/>
      <c r="HSR3" s="1877"/>
      <c r="HSS3" s="1877"/>
      <c r="HST3" s="1877"/>
      <c r="HSU3" s="1877"/>
      <c r="HSV3" s="1877"/>
      <c r="HSW3" s="1877"/>
      <c r="HSX3" s="1877"/>
      <c r="HSY3" s="1877"/>
      <c r="HSZ3" s="1877"/>
      <c r="HTA3" s="1877"/>
      <c r="HTB3" s="1877"/>
      <c r="HTC3" s="1877"/>
      <c r="HTD3" s="1877"/>
      <c r="HTE3" s="1877"/>
      <c r="HTF3" s="1877"/>
      <c r="HTG3" s="1877"/>
      <c r="HTH3" s="1877"/>
      <c r="HTI3" s="1877"/>
      <c r="HTJ3" s="1877"/>
      <c r="HTK3" s="1877"/>
      <c r="HTL3" s="1877"/>
      <c r="HTM3" s="1877"/>
      <c r="HTN3" s="1877"/>
      <c r="HTO3" s="1877"/>
      <c r="HTP3" s="1877"/>
      <c r="HTQ3" s="1877"/>
      <c r="HTR3" s="1877"/>
      <c r="HTS3" s="1877"/>
      <c r="HTT3" s="1877"/>
      <c r="HTU3" s="1877"/>
      <c r="HTV3" s="1877"/>
      <c r="HTW3" s="1877"/>
      <c r="HTX3" s="1877"/>
      <c r="HTY3" s="1877"/>
      <c r="HTZ3" s="1877"/>
      <c r="HUA3" s="1877"/>
      <c r="HUB3" s="1877"/>
      <c r="HUC3" s="1877"/>
      <c r="HUD3" s="1877"/>
      <c r="HUE3" s="1877"/>
      <c r="HUF3" s="1877"/>
      <c r="HUG3" s="1877"/>
      <c r="HUH3" s="1877"/>
      <c r="HUI3" s="1877"/>
      <c r="HUJ3" s="1877"/>
      <c r="HUK3" s="1877"/>
      <c r="HUL3" s="1877"/>
      <c r="HUM3" s="1877"/>
      <c r="HUN3" s="1877"/>
      <c r="HUO3" s="1877"/>
      <c r="HUP3" s="1877"/>
      <c r="HUQ3" s="1877"/>
      <c r="HUR3" s="1877"/>
      <c r="HUS3" s="1877"/>
      <c r="HUT3" s="1877"/>
      <c r="HUU3" s="1877"/>
      <c r="HUV3" s="1877"/>
      <c r="HUW3" s="1877"/>
      <c r="HUX3" s="1877"/>
      <c r="HUY3" s="1877"/>
      <c r="HUZ3" s="1877"/>
      <c r="HVA3" s="1877"/>
      <c r="HVB3" s="1877"/>
      <c r="HVC3" s="1877"/>
      <c r="HVD3" s="1877"/>
      <c r="HVE3" s="1877"/>
      <c r="HVF3" s="1877"/>
      <c r="HVG3" s="1877"/>
      <c r="HVH3" s="1877"/>
      <c r="HVI3" s="1877"/>
      <c r="HVJ3" s="1877"/>
      <c r="HVK3" s="1877"/>
      <c r="HVL3" s="1877"/>
      <c r="HVM3" s="1877"/>
      <c r="HVN3" s="1877"/>
      <c r="HVO3" s="1877"/>
      <c r="HVP3" s="1877"/>
      <c r="HVQ3" s="1877"/>
      <c r="HVR3" s="1877"/>
      <c r="HVS3" s="1877"/>
      <c r="HVT3" s="1877"/>
      <c r="HVU3" s="1877"/>
      <c r="HVV3" s="1877"/>
      <c r="HVW3" s="1877"/>
      <c r="HVX3" s="1877"/>
      <c r="HVY3" s="1877"/>
      <c r="HVZ3" s="1877"/>
      <c r="HWA3" s="1877"/>
      <c r="HWB3" s="1877"/>
      <c r="HWC3" s="1877"/>
      <c r="HWD3" s="1877"/>
      <c r="HWE3" s="1877"/>
      <c r="HWF3" s="1877"/>
      <c r="HWG3" s="1877"/>
      <c r="HWH3" s="1877"/>
      <c r="HWI3" s="1877"/>
      <c r="HWJ3" s="1877"/>
      <c r="HWK3" s="1877"/>
      <c r="HWL3" s="1877"/>
      <c r="HWM3" s="1877"/>
      <c r="HWN3" s="1877"/>
      <c r="HWO3" s="1877"/>
      <c r="HWP3" s="1877"/>
      <c r="HWQ3" s="1877"/>
      <c r="HWR3" s="1877"/>
      <c r="HWS3" s="1877"/>
      <c r="HWT3" s="1877"/>
      <c r="HWU3" s="1877"/>
      <c r="HWV3" s="1877"/>
      <c r="HWW3" s="1877"/>
      <c r="HWX3" s="1877"/>
      <c r="HWY3" s="1877"/>
      <c r="HWZ3" s="1877"/>
      <c r="HXA3" s="1877"/>
      <c r="HXB3" s="1877"/>
      <c r="HXC3" s="1877"/>
      <c r="HXD3" s="1877"/>
      <c r="HXE3" s="1877"/>
      <c r="HXF3" s="1877"/>
      <c r="HXG3" s="1877"/>
      <c r="HXH3" s="1877"/>
      <c r="HXI3" s="1877"/>
      <c r="HXJ3" s="1877"/>
      <c r="HXK3" s="1877"/>
      <c r="HXL3" s="1877"/>
      <c r="HXM3" s="1877"/>
      <c r="HXN3" s="1877"/>
      <c r="HXO3" s="1877"/>
      <c r="HXP3" s="1877"/>
      <c r="HXQ3" s="1877"/>
      <c r="HXR3" s="1877"/>
      <c r="HXS3" s="1877"/>
      <c r="HXT3" s="1877"/>
      <c r="HXU3" s="1877"/>
      <c r="HXV3" s="1877"/>
      <c r="HXW3" s="1877"/>
      <c r="HXX3" s="1877"/>
      <c r="HXY3" s="1877"/>
      <c r="HXZ3" s="1877"/>
      <c r="HYA3" s="1877"/>
      <c r="HYB3" s="1877"/>
      <c r="HYC3" s="1877"/>
      <c r="HYD3" s="1877"/>
      <c r="HYE3" s="1877"/>
      <c r="HYF3" s="1877"/>
      <c r="HYG3" s="1877"/>
      <c r="HYH3" s="1877"/>
      <c r="HYI3" s="1877"/>
      <c r="HYJ3" s="1877"/>
      <c r="HYK3" s="1877"/>
      <c r="HYL3" s="1877"/>
      <c r="HYM3" s="1877"/>
      <c r="HYN3" s="1877"/>
      <c r="HYO3" s="1877"/>
      <c r="HYP3" s="1877"/>
      <c r="HYQ3" s="1877"/>
      <c r="HYR3" s="1877"/>
      <c r="HYS3" s="1877"/>
      <c r="HYT3" s="1877"/>
      <c r="HYU3" s="1877"/>
      <c r="HYV3" s="1877"/>
      <c r="HYW3" s="1877"/>
      <c r="HYX3" s="1877"/>
      <c r="HYY3" s="1877"/>
      <c r="HYZ3" s="1877"/>
      <c r="HZA3" s="1877"/>
      <c r="HZB3" s="1877"/>
      <c r="HZC3" s="1877"/>
      <c r="HZD3" s="1877"/>
      <c r="HZE3" s="1877"/>
      <c r="HZF3" s="1877"/>
      <c r="HZG3" s="1877"/>
      <c r="HZH3" s="1877"/>
      <c r="HZI3" s="1877"/>
      <c r="HZJ3" s="1877"/>
      <c r="HZK3" s="1877"/>
      <c r="HZL3" s="1877"/>
      <c r="HZM3" s="1877"/>
      <c r="HZN3" s="1877"/>
      <c r="HZO3" s="1877"/>
      <c r="HZP3" s="1877"/>
      <c r="HZQ3" s="1877"/>
      <c r="HZR3" s="1877"/>
      <c r="HZS3" s="1877"/>
      <c r="HZT3" s="1877"/>
      <c r="HZU3" s="1877"/>
      <c r="HZV3" s="1877"/>
      <c r="HZW3" s="1877"/>
      <c r="HZX3" s="1877"/>
      <c r="HZY3" s="1877"/>
      <c r="HZZ3" s="1877"/>
      <c r="IAA3" s="1877"/>
      <c r="IAB3" s="1877"/>
      <c r="IAC3" s="1877"/>
      <c r="IAD3" s="1877"/>
      <c r="IAE3" s="1877"/>
      <c r="IAF3" s="1877"/>
      <c r="IAG3" s="1877"/>
      <c r="IAH3" s="1877"/>
      <c r="IAI3" s="1877"/>
      <c r="IAJ3" s="1877"/>
      <c r="IAK3" s="1877"/>
      <c r="IAL3" s="1877"/>
      <c r="IAM3" s="1877"/>
      <c r="IAN3" s="1877"/>
      <c r="IAO3" s="1877"/>
      <c r="IAP3" s="1877"/>
      <c r="IAQ3" s="1877"/>
      <c r="IAR3" s="1877"/>
      <c r="IAS3" s="1877"/>
      <c r="IAT3" s="1877"/>
      <c r="IAU3" s="1877"/>
      <c r="IAV3" s="1877"/>
      <c r="IAW3" s="1877"/>
      <c r="IAX3" s="1877"/>
      <c r="IAY3" s="1877"/>
      <c r="IAZ3" s="1877"/>
      <c r="IBA3" s="1877"/>
      <c r="IBB3" s="1877"/>
      <c r="IBC3" s="1877"/>
      <c r="IBD3" s="1877"/>
      <c r="IBE3" s="1877"/>
      <c r="IBF3" s="1877"/>
      <c r="IBG3" s="1877"/>
      <c r="IBH3" s="1877"/>
      <c r="IBI3" s="1877"/>
      <c r="IBJ3" s="1877"/>
      <c r="IBK3" s="1877"/>
      <c r="IBL3" s="1877"/>
      <c r="IBM3" s="1877"/>
      <c r="IBN3" s="1877"/>
      <c r="IBO3" s="1877"/>
      <c r="IBP3" s="1877"/>
      <c r="IBQ3" s="1877"/>
      <c r="IBR3" s="1877"/>
      <c r="IBS3" s="1877"/>
      <c r="IBT3" s="1877"/>
      <c r="IBU3" s="1877"/>
      <c r="IBV3" s="1877"/>
      <c r="IBW3" s="1877"/>
      <c r="IBX3" s="1877"/>
      <c r="IBY3" s="1877"/>
      <c r="IBZ3" s="1877"/>
      <c r="ICA3" s="1877"/>
      <c r="ICB3" s="1877"/>
      <c r="ICC3" s="1877"/>
      <c r="ICD3" s="1877"/>
      <c r="ICE3" s="1877"/>
      <c r="ICF3" s="1877"/>
      <c r="ICG3" s="1877"/>
      <c r="ICH3" s="1877"/>
      <c r="ICI3" s="1877"/>
      <c r="ICJ3" s="1877"/>
      <c r="ICK3" s="1877"/>
      <c r="ICL3" s="1877"/>
      <c r="ICM3" s="1877"/>
      <c r="ICN3" s="1877"/>
      <c r="ICO3" s="1877"/>
      <c r="ICP3" s="1877"/>
      <c r="ICQ3" s="1877"/>
      <c r="ICR3" s="1877"/>
      <c r="ICS3" s="1877"/>
      <c r="ICT3" s="1877"/>
      <c r="ICU3" s="1877"/>
      <c r="ICV3" s="1877"/>
      <c r="ICW3" s="1877"/>
      <c r="ICX3" s="1877"/>
      <c r="ICY3" s="1877"/>
      <c r="ICZ3" s="1877"/>
      <c r="IDA3" s="1877"/>
      <c r="IDB3" s="1877"/>
      <c r="IDC3" s="1877"/>
      <c r="IDD3" s="1877"/>
      <c r="IDE3" s="1877"/>
      <c r="IDF3" s="1877"/>
      <c r="IDG3" s="1877"/>
      <c r="IDH3" s="1877"/>
      <c r="IDI3" s="1877"/>
      <c r="IDJ3" s="1877"/>
      <c r="IDK3" s="1877"/>
      <c r="IDL3" s="1877"/>
      <c r="IDM3" s="1877"/>
      <c r="IDN3" s="1877"/>
      <c r="IDO3" s="1877"/>
      <c r="IDP3" s="1877"/>
      <c r="IDQ3" s="1877"/>
      <c r="IDR3" s="1877"/>
      <c r="IDS3" s="1877"/>
      <c r="IDT3" s="1877"/>
      <c r="IDU3" s="1877"/>
      <c r="IDV3" s="1877"/>
      <c r="IDW3" s="1877"/>
      <c r="IDX3" s="1877"/>
      <c r="IDY3" s="1877"/>
      <c r="IDZ3" s="1877"/>
      <c r="IEA3" s="1877"/>
      <c r="IEB3" s="1877"/>
      <c r="IEC3" s="1877"/>
      <c r="IED3" s="1877"/>
      <c r="IEE3" s="1877"/>
      <c r="IEF3" s="1877"/>
      <c r="IEG3" s="1877"/>
      <c r="IEH3" s="1877"/>
      <c r="IEI3" s="1877"/>
      <c r="IEJ3" s="1877"/>
      <c r="IEK3" s="1877"/>
      <c r="IEL3" s="1877"/>
      <c r="IEM3" s="1877"/>
      <c r="IEN3" s="1877"/>
      <c r="IEO3" s="1877"/>
      <c r="IEP3" s="1877"/>
      <c r="IEQ3" s="1877"/>
      <c r="IER3" s="1877"/>
      <c r="IES3" s="1877"/>
      <c r="IET3" s="1877"/>
      <c r="IEU3" s="1877"/>
      <c r="IEV3" s="1877"/>
      <c r="IEW3" s="1877"/>
      <c r="IEX3" s="1877"/>
      <c r="IEY3" s="1877"/>
      <c r="IEZ3" s="1877"/>
      <c r="IFA3" s="1877"/>
      <c r="IFB3" s="1877"/>
      <c r="IFC3" s="1877"/>
      <c r="IFD3" s="1877"/>
      <c r="IFE3" s="1877"/>
      <c r="IFF3" s="1877"/>
      <c r="IFG3" s="1877"/>
      <c r="IFH3" s="1877"/>
      <c r="IFI3" s="1877"/>
      <c r="IFJ3" s="1877"/>
      <c r="IFK3" s="1877"/>
      <c r="IFL3" s="1877"/>
      <c r="IFM3" s="1877"/>
      <c r="IFN3" s="1877"/>
      <c r="IFO3" s="1877"/>
      <c r="IFP3" s="1877"/>
      <c r="IFQ3" s="1877"/>
      <c r="IFR3" s="1877"/>
      <c r="IFS3" s="1877"/>
      <c r="IFT3" s="1877"/>
      <c r="IFU3" s="1877"/>
      <c r="IFV3" s="1877"/>
      <c r="IFW3" s="1877"/>
      <c r="IFX3" s="1877"/>
      <c r="IFY3" s="1877"/>
      <c r="IFZ3" s="1877"/>
      <c r="IGA3" s="1877"/>
      <c r="IGB3" s="1877"/>
      <c r="IGC3" s="1877"/>
      <c r="IGD3" s="1877"/>
      <c r="IGE3" s="1877"/>
      <c r="IGF3" s="1877"/>
      <c r="IGG3" s="1877"/>
      <c r="IGH3" s="1877"/>
      <c r="IGI3" s="1877"/>
      <c r="IGJ3" s="1877"/>
      <c r="IGK3" s="1877"/>
      <c r="IGL3" s="1877"/>
      <c r="IGM3" s="1877"/>
      <c r="IGN3" s="1877"/>
      <c r="IGO3" s="1877"/>
      <c r="IGP3" s="1877"/>
      <c r="IGQ3" s="1877"/>
      <c r="IGR3" s="1877"/>
      <c r="IGS3" s="1877"/>
      <c r="IGT3" s="1877"/>
      <c r="IGU3" s="1877"/>
      <c r="IGV3" s="1877"/>
      <c r="IGW3" s="1877"/>
      <c r="IGX3" s="1877"/>
      <c r="IGY3" s="1877"/>
      <c r="IGZ3" s="1877"/>
      <c r="IHA3" s="1877"/>
      <c r="IHB3" s="1877"/>
      <c r="IHC3" s="1877"/>
      <c r="IHD3" s="1877"/>
      <c r="IHE3" s="1877"/>
      <c r="IHF3" s="1877"/>
      <c r="IHG3" s="1877"/>
      <c r="IHH3" s="1877"/>
      <c r="IHI3" s="1877"/>
      <c r="IHJ3" s="1877"/>
      <c r="IHK3" s="1877"/>
      <c r="IHL3" s="1877"/>
      <c r="IHM3" s="1877"/>
      <c r="IHN3" s="1877"/>
      <c r="IHO3" s="1877"/>
      <c r="IHP3" s="1877"/>
      <c r="IHQ3" s="1877"/>
      <c r="IHR3" s="1877"/>
      <c r="IHS3" s="1877"/>
      <c r="IHT3" s="1877"/>
      <c r="IHU3" s="1877"/>
      <c r="IHV3" s="1877"/>
      <c r="IHW3" s="1877"/>
      <c r="IHX3" s="1877"/>
      <c r="IHY3" s="1877"/>
      <c r="IHZ3" s="1877"/>
      <c r="IIA3" s="1877"/>
      <c r="IIB3" s="1877"/>
      <c r="IIC3" s="1877"/>
      <c r="IID3" s="1877"/>
      <c r="IIE3" s="1877"/>
      <c r="IIF3" s="1877"/>
      <c r="IIG3" s="1877"/>
      <c r="IIH3" s="1877"/>
      <c r="III3" s="1877"/>
      <c r="IIJ3" s="1877"/>
      <c r="IIK3" s="1877"/>
      <c r="IIL3" s="1877"/>
      <c r="IIM3" s="1877"/>
      <c r="IIN3" s="1877"/>
      <c r="IIO3" s="1877"/>
      <c r="IIP3" s="1877"/>
      <c r="IIQ3" s="1877"/>
      <c r="IIR3" s="1877"/>
      <c r="IIS3" s="1877"/>
      <c r="IIT3" s="1877"/>
      <c r="IIU3" s="1877"/>
      <c r="IIV3" s="1877"/>
      <c r="IIW3" s="1877"/>
      <c r="IIX3" s="1877"/>
      <c r="IIY3" s="1877"/>
      <c r="IIZ3" s="1877"/>
      <c r="IJA3" s="1877"/>
      <c r="IJB3" s="1877"/>
      <c r="IJC3" s="1877"/>
      <c r="IJD3" s="1877"/>
      <c r="IJE3" s="1877"/>
      <c r="IJF3" s="1877"/>
      <c r="IJG3" s="1877"/>
      <c r="IJH3" s="1877"/>
      <c r="IJI3" s="1877"/>
      <c r="IJJ3" s="1877"/>
      <c r="IJK3" s="1877"/>
      <c r="IJL3" s="1877"/>
      <c r="IJM3" s="1877"/>
      <c r="IJN3" s="1877"/>
      <c r="IJO3" s="1877"/>
      <c r="IJP3" s="1877"/>
      <c r="IJQ3" s="1877"/>
      <c r="IJR3" s="1877"/>
      <c r="IJS3" s="1877"/>
      <c r="IJT3" s="1877"/>
      <c r="IJU3" s="1877"/>
      <c r="IJV3" s="1877"/>
      <c r="IJW3" s="1877"/>
      <c r="IJX3" s="1877"/>
      <c r="IJY3" s="1877"/>
      <c r="IJZ3" s="1877"/>
      <c r="IKA3" s="1877"/>
      <c r="IKB3" s="1877"/>
      <c r="IKC3" s="1877"/>
      <c r="IKD3" s="1877"/>
      <c r="IKE3" s="1877"/>
      <c r="IKF3" s="1877"/>
      <c r="IKG3" s="1877"/>
      <c r="IKH3" s="1877"/>
      <c r="IKI3" s="1877"/>
      <c r="IKJ3" s="1877"/>
      <c r="IKK3" s="1877"/>
      <c r="IKL3" s="1877"/>
      <c r="IKM3" s="1877"/>
      <c r="IKN3" s="1877"/>
      <c r="IKO3" s="1877"/>
      <c r="IKP3" s="1877"/>
      <c r="IKQ3" s="1877"/>
      <c r="IKR3" s="1877"/>
      <c r="IKS3" s="1877"/>
      <c r="IKT3" s="1877"/>
      <c r="IKU3" s="1877"/>
      <c r="IKV3" s="1877"/>
      <c r="IKW3" s="1877"/>
      <c r="IKX3" s="1877"/>
      <c r="IKY3" s="1877"/>
      <c r="IKZ3" s="1877"/>
      <c r="ILA3" s="1877"/>
      <c r="ILB3" s="1877"/>
      <c r="ILC3" s="1877"/>
      <c r="ILD3" s="1877"/>
      <c r="ILE3" s="1877"/>
      <c r="ILF3" s="1877"/>
      <c r="ILG3" s="1877"/>
      <c r="ILH3" s="1877"/>
      <c r="ILI3" s="1877"/>
      <c r="ILJ3" s="1877"/>
      <c r="ILK3" s="1877"/>
      <c r="ILL3" s="1877"/>
      <c r="ILM3" s="1877"/>
      <c r="ILN3" s="1877"/>
      <c r="ILO3" s="1877"/>
      <c r="ILP3" s="1877"/>
      <c r="ILQ3" s="1877"/>
      <c r="ILR3" s="1877"/>
      <c r="ILS3" s="1877"/>
      <c r="ILT3" s="1877"/>
      <c r="ILU3" s="1877"/>
      <c r="ILV3" s="1877"/>
      <c r="ILW3" s="1877"/>
      <c r="ILX3" s="1877"/>
      <c r="ILY3" s="1877"/>
      <c r="ILZ3" s="1877"/>
      <c r="IMA3" s="1877"/>
      <c r="IMB3" s="1877"/>
      <c r="IMC3" s="1877"/>
      <c r="IMD3" s="1877"/>
      <c r="IME3" s="1877"/>
      <c r="IMF3" s="1877"/>
      <c r="IMG3" s="1877"/>
      <c r="IMH3" s="1877"/>
      <c r="IMI3" s="1877"/>
      <c r="IMJ3" s="1877"/>
      <c r="IMK3" s="1877"/>
      <c r="IML3" s="1877"/>
      <c r="IMM3" s="1877"/>
      <c r="IMN3" s="1877"/>
      <c r="IMO3" s="1877"/>
      <c r="IMP3" s="1877"/>
      <c r="IMQ3" s="1877"/>
      <c r="IMR3" s="1877"/>
      <c r="IMS3" s="1877"/>
      <c r="IMT3" s="1877"/>
      <c r="IMU3" s="1877"/>
      <c r="IMV3" s="1877"/>
      <c r="IMW3" s="1877"/>
      <c r="IMX3" s="1877"/>
      <c r="IMY3" s="1877"/>
      <c r="IMZ3" s="1877"/>
      <c r="INA3" s="1877"/>
      <c r="INB3" s="1877"/>
      <c r="INC3" s="1877"/>
      <c r="IND3" s="1877"/>
      <c r="INE3" s="1877"/>
      <c r="INF3" s="1877"/>
      <c r="ING3" s="1877"/>
      <c r="INH3" s="1877"/>
      <c r="INI3" s="1877"/>
      <c r="INJ3" s="1877"/>
      <c r="INK3" s="1877"/>
      <c r="INL3" s="1877"/>
      <c r="INM3" s="1877"/>
      <c r="INN3" s="1877"/>
      <c r="INO3" s="1877"/>
      <c r="INP3" s="1877"/>
      <c r="INQ3" s="1877"/>
      <c r="INR3" s="1877"/>
      <c r="INS3" s="1877"/>
      <c r="INT3" s="1877"/>
      <c r="INU3" s="1877"/>
      <c r="INV3" s="1877"/>
      <c r="INW3" s="1877"/>
      <c r="INX3" s="1877"/>
      <c r="INY3" s="1877"/>
      <c r="INZ3" s="1877"/>
      <c r="IOA3" s="1877"/>
      <c r="IOB3" s="1877"/>
      <c r="IOC3" s="1877"/>
      <c r="IOD3" s="1877"/>
      <c r="IOE3" s="1877"/>
      <c r="IOF3" s="1877"/>
      <c r="IOG3" s="1877"/>
      <c r="IOH3" s="1877"/>
      <c r="IOI3" s="1877"/>
      <c r="IOJ3" s="1877"/>
      <c r="IOK3" s="1877"/>
      <c r="IOL3" s="1877"/>
      <c r="IOM3" s="1877"/>
      <c r="ION3" s="1877"/>
      <c r="IOO3" s="1877"/>
      <c r="IOP3" s="1877"/>
      <c r="IOQ3" s="1877"/>
      <c r="IOR3" s="1877"/>
      <c r="IOS3" s="1877"/>
      <c r="IOT3" s="1877"/>
      <c r="IOU3" s="1877"/>
      <c r="IOV3" s="1877"/>
      <c r="IOW3" s="1877"/>
      <c r="IOX3" s="1877"/>
      <c r="IOY3" s="1877"/>
      <c r="IOZ3" s="1877"/>
      <c r="IPA3" s="1877"/>
      <c r="IPB3" s="1877"/>
      <c r="IPC3" s="1877"/>
      <c r="IPD3" s="1877"/>
      <c r="IPE3" s="1877"/>
      <c r="IPF3" s="1877"/>
      <c r="IPG3" s="1877"/>
      <c r="IPH3" s="1877"/>
      <c r="IPI3" s="1877"/>
      <c r="IPJ3" s="1877"/>
      <c r="IPK3" s="1877"/>
      <c r="IPL3" s="1877"/>
      <c r="IPM3" s="1877"/>
      <c r="IPN3" s="1877"/>
      <c r="IPO3" s="1877"/>
      <c r="IPP3" s="1877"/>
      <c r="IPQ3" s="1877"/>
      <c r="IPR3" s="1877"/>
      <c r="IPS3" s="1877"/>
      <c r="IPT3" s="1877"/>
      <c r="IPU3" s="1877"/>
      <c r="IPV3" s="1877"/>
      <c r="IPW3" s="1877"/>
      <c r="IPX3" s="1877"/>
      <c r="IPY3" s="1877"/>
      <c r="IPZ3" s="1877"/>
      <c r="IQA3" s="1877"/>
      <c r="IQB3" s="1877"/>
      <c r="IQC3" s="1877"/>
      <c r="IQD3" s="1877"/>
      <c r="IQE3" s="1877"/>
      <c r="IQF3" s="1877"/>
      <c r="IQG3" s="1877"/>
      <c r="IQH3" s="1877"/>
      <c r="IQI3" s="1877"/>
      <c r="IQJ3" s="1877"/>
      <c r="IQK3" s="1877"/>
      <c r="IQL3" s="1877"/>
      <c r="IQM3" s="1877"/>
      <c r="IQN3" s="1877"/>
      <c r="IQO3" s="1877"/>
      <c r="IQP3" s="1877"/>
      <c r="IQQ3" s="1877"/>
      <c r="IQR3" s="1877"/>
      <c r="IQS3" s="1877"/>
      <c r="IQT3" s="1877"/>
      <c r="IQU3" s="1877"/>
      <c r="IQV3" s="1877"/>
      <c r="IQW3" s="1877"/>
      <c r="IQX3" s="1877"/>
      <c r="IQY3" s="1877"/>
      <c r="IQZ3" s="1877"/>
      <c r="IRA3" s="1877"/>
      <c r="IRB3" s="1877"/>
      <c r="IRC3" s="1877"/>
      <c r="IRD3" s="1877"/>
      <c r="IRE3" s="1877"/>
      <c r="IRF3" s="1877"/>
      <c r="IRG3" s="1877"/>
      <c r="IRH3" s="1877"/>
      <c r="IRI3" s="1877"/>
      <c r="IRJ3" s="1877"/>
      <c r="IRK3" s="1877"/>
      <c r="IRL3" s="1877"/>
      <c r="IRM3" s="1877"/>
      <c r="IRN3" s="1877"/>
      <c r="IRO3" s="1877"/>
      <c r="IRP3" s="1877"/>
      <c r="IRQ3" s="1877"/>
      <c r="IRR3" s="1877"/>
      <c r="IRS3" s="1877"/>
      <c r="IRT3" s="1877"/>
      <c r="IRU3" s="1877"/>
      <c r="IRV3" s="1877"/>
      <c r="IRW3" s="1877"/>
      <c r="IRX3" s="1877"/>
      <c r="IRY3" s="1877"/>
      <c r="IRZ3" s="1877"/>
      <c r="ISA3" s="1877"/>
      <c r="ISB3" s="1877"/>
      <c r="ISC3" s="1877"/>
      <c r="ISD3" s="1877"/>
      <c r="ISE3" s="1877"/>
      <c r="ISF3" s="1877"/>
      <c r="ISG3" s="1877"/>
      <c r="ISH3" s="1877"/>
      <c r="ISI3" s="1877"/>
      <c r="ISJ3" s="1877"/>
      <c r="ISK3" s="1877"/>
      <c r="ISL3" s="1877"/>
      <c r="ISM3" s="1877"/>
      <c r="ISN3" s="1877"/>
      <c r="ISO3" s="1877"/>
      <c r="ISP3" s="1877"/>
      <c r="ISQ3" s="1877"/>
      <c r="ISR3" s="1877"/>
      <c r="ISS3" s="1877"/>
      <c r="IST3" s="1877"/>
      <c r="ISU3" s="1877"/>
      <c r="ISV3" s="1877"/>
      <c r="ISW3" s="1877"/>
      <c r="ISX3" s="1877"/>
      <c r="ISY3" s="1877"/>
      <c r="ISZ3" s="1877"/>
      <c r="ITA3" s="1877"/>
      <c r="ITB3" s="1877"/>
      <c r="ITC3" s="1877"/>
      <c r="ITD3" s="1877"/>
      <c r="ITE3" s="1877"/>
      <c r="ITF3" s="1877"/>
      <c r="ITG3" s="1877"/>
      <c r="ITH3" s="1877"/>
      <c r="ITI3" s="1877"/>
      <c r="ITJ3" s="1877"/>
      <c r="ITK3" s="1877"/>
      <c r="ITL3" s="1877"/>
      <c r="ITM3" s="1877"/>
      <c r="ITN3" s="1877"/>
      <c r="ITO3" s="1877"/>
      <c r="ITP3" s="1877"/>
      <c r="ITQ3" s="1877"/>
      <c r="ITR3" s="1877"/>
      <c r="ITS3" s="1877"/>
      <c r="ITT3" s="1877"/>
      <c r="ITU3" s="1877"/>
      <c r="ITV3" s="1877"/>
      <c r="ITW3" s="1877"/>
      <c r="ITX3" s="1877"/>
      <c r="ITY3" s="1877"/>
      <c r="ITZ3" s="1877"/>
      <c r="IUA3" s="1877"/>
      <c r="IUB3" s="1877"/>
      <c r="IUC3" s="1877"/>
      <c r="IUD3" s="1877"/>
      <c r="IUE3" s="1877"/>
      <c r="IUF3" s="1877"/>
      <c r="IUG3" s="1877"/>
      <c r="IUH3" s="1877"/>
      <c r="IUI3" s="1877"/>
      <c r="IUJ3" s="1877"/>
      <c r="IUK3" s="1877"/>
      <c r="IUL3" s="1877"/>
      <c r="IUM3" s="1877"/>
      <c r="IUN3" s="1877"/>
      <c r="IUO3" s="1877"/>
      <c r="IUP3" s="1877"/>
      <c r="IUQ3" s="1877"/>
      <c r="IUR3" s="1877"/>
      <c r="IUS3" s="1877"/>
      <c r="IUT3" s="1877"/>
      <c r="IUU3" s="1877"/>
      <c r="IUV3" s="1877"/>
      <c r="IUW3" s="1877"/>
      <c r="IUX3" s="1877"/>
      <c r="IUY3" s="1877"/>
      <c r="IUZ3" s="1877"/>
      <c r="IVA3" s="1877"/>
      <c r="IVB3" s="1877"/>
      <c r="IVC3" s="1877"/>
      <c r="IVD3" s="1877"/>
      <c r="IVE3" s="1877"/>
      <c r="IVF3" s="1877"/>
      <c r="IVG3" s="1877"/>
      <c r="IVH3" s="1877"/>
      <c r="IVI3" s="1877"/>
      <c r="IVJ3" s="1877"/>
      <c r="IVK3" s="1877"/>
      <c r="IVL3" s="1877"/>
      <c r="IVM3" s="1877"/>
      <c r="IVN3" s="1877"/>
      <c r="IVO3" s="1877"/>
      <c r="IVP3" s="1877"/>
      <c r="IVQ3" s="1877"/>
      <c r="IVR3" s="1877"/>
      <c r="IVS3" s="1877"/>
      <c r="IVT3" s="1877"/>
      <c r="IVU3" s="1877"/>
      <c r="IVV3" s="1877"/>
      <c r="IVW3" s="1877"/>
      <c r="IVX3" s="1877"/>
      <c r="IVY3" s="1877"/>
      <c r="IVZ3" s="1877"/>
      <c r="IWA3" s="1877"/>
      <c r="IWB3" s="1877"/>
      <c r="IWC3" s="1877"/>
      <c r="IWD3" s="1877"/>
      <c r="IWE3" s="1877"/>
      <c r="IWF3" s="1877"/>
      <c r="IWG3" s="1877"/>
      <c r="IWH3" s="1877"/>
      <c r="IWI3" s="1877"/>
      <c r="IWJ3" s="1877"/>
      <c r="IWK3" s="1877"/>
      <c r="IWL3" s="1877"/>
      <c r="IWM3" s="1877"/>
      <c r="IWN3" s="1877"/>
      <c r="IWO3" s="1877"/>
      <c r="IWP3" s="1877"/>
      <c r="IWQ3" s="1877"/>
      <c r="IWR3" s="1877"/>
      <c r="IWS3" s="1877"/>
      <c r="IWT3" s="1877"/>
      <c r="IWU3" s="1877"/>
      <c r="IWV3" s="1877"/>
      <c r="IWW3" s="1877"/>
      <c r="IWX3" s="1877"/>
      <c r="IWY3" s="1877"/>
      <c r="IWZ3" s="1877"/>
      <c r="IXA3" s="1877"/>
      <c r="IXB3" s="1877"/>
      <c r="IXC3" s="1877"/>
      <c r="IXD3" s="1877"/>
      <c r="IXE3" s="1877"/>
      <c r="IXF3" s="1877"/>
      <c r="IXG3" s="1877"/>
      <c r="IXH3" s="1877"/>
      <c r="IXI3" s="1877"/>
      <c r="IXJ3" s="1877"/>
      <c r="IXK3" s="1877"/>
      <c r="IXL3" s="1877"/>
      <c r="IXM3" s="1877"/>
      <c r="IXN3" s="1877"/>
      <c r="IXO3" s="1877"/>
      <c r="IXP3" s="1877"/>
      <c r="IXQ3" s="1877"/>
      <c r="IXR3" s="1877"/>
      <c r="IXS3" s="1877"/>
      <c r="IXT3" s="1877"/>
      <c r="IXU3" s="1877"/>
      <c r="IXV3" s="1877"/>
      <c r="IXW3" s="1877"/>
      <c r="IXX3" s="1877"/>
      <c r="IXY3" s="1877"/>
      <c r="IXZ3" s="1877"/>
      <c r="IYA3" s="1877"/>
      <c r="IYB3" s="1877"/>
      <c r="IYC3" s="1877"/>
      <c r="IYD3" s="1877"/>
      <c r="IYE3" s="1877"/>
      <c r="IYF3" s="1877"/>
      <c r="IYG3" s="1877"/>
      <c r="IYH3" s="1877"/>
      <c r="IYI3" s="1877"/>
      <c r="IYJ3" s="1877"/>
      <c r="IYK3" s="1877"/>
      <c r="IYL3" s="1877"/>
      <c r="IYM3" s="1877"/>
      <c r="IYN3" s="1877"/>
      <c r="IYO3" s="1877"/>
      <c r="IYP3" s="1877"/>
      <c r="IYQ3" s="1877"/>
      <c r="IYR3" s="1877"/>
      <c r="IYS3" s="1877"/>
      <c r="IYT3" s="1877"/>
      <c r="IYU3" s="1877"/>
      <c r="IYV3" s="1877"/>
      <c r="IYW3" s="1877"/>
      <c r="IYX3" s="1877"/>
      <c r="IYY3" s="1877"/>
      <c r="IYZ3" s="1877"/>
      <c r="IZA3" s="1877"/>
      <c r="IZB3" s="1877"/>
      <c r="IZC3" s="1877"/>
      <c r="IZD3" s="1877"/>
      <c r="IZE3" s="1877"/>
      <c r="IZF3" s="1877"/>
      <c r="IZG3" s="1877"/>
      <c r="IZH3" s="1877"/>
      <c r="IZI3" s="1877"/>
      <c r="IZJ3" s="1877"/>
      <c r="IZK3" s="1877"/>
      <c r="IZL3" s="1877"/>
      <c r="IZM3" s="1877"/>
      <c r="IZN3" s="1877"/>
      <c r="IZO3" s="1877"/>
      <c r="IZP3" s="1877"/>
      <c r="IZQ3" s="1877"/>
      <c r="IZR3" s="1877"/>
      <c r="IZS3" s="1877"/>
      <c r="IZT3" s="1877"/>
      <c r="IZU3" s="1877"/>
      <c r="IZV3" s="1877"/>
      <c r="IZW3" s="1877"/>
      <c r="IZX3" s="1877"/>
      <c r="IZY3" s="1877"/>
      <c r="IZZ3" s="1877"/>
      <c r="JAA3" s="1877"/>
      <c r="JAB3" s="1877"/>
      <c r="JAC3" s="1877"/>
      <c r="JAD3" s="1877"/>
      <c r="JAE3" s="1877"/>
      <c r="JAF3" s="1877"/>
      <c r="JAG3" s="1877"/>
      <c r="JAH3" s="1877"/>
      <c r="JAI3" s="1877"/>
      <c r="JAJ3" s="1877"/>
      <c r="JAK3" s="1877"/>
      <c r="JAL3" s="1877"/>
      <c r="JAM3" s="1877"/>
      <c r="JAN3" s="1877"/>
      <c r="JAO3" s="1877"/>
      <c r="JAP3" s="1877"/>
      <c r="JAQ3" s="1877"/>
      <c r="JAR3" s="1877"/>
      <c r="JAS3" s="1877"/>
      <c r="JAT3" s="1877"/>
      <c r="JAU3" s="1877"/>
      <c r="JAV3" s="1877"/>
      <c r="JAW3" s="1877"/>
      <c r="JAX3" s="1877"/>
      <c r="JAY3" s="1877"/>
      <c r="JAZ3" s="1877"/>
      <c r="JBA3" s="1877"/>
      <c r="JBB3" s="1877"/>
      <c r="JBC3" s="1877"/>
      <c r="JBD3" s="1877"/>
      <c r="JBE3" s="1877"/>
      <c r="JBF3" s="1877"/>
      <c r="JBG3" s="1877"/>
      <c r="JBH3" s="1877"/>
      <c r="JBI3" s="1877"/>
      <c r="JBJ3" s="1877"/>
      <c r="JBK3" s="1877"/>
      <c r="JBL3" s="1877"/>
      <c r="JBM3" s="1877"/>
      <c r="JBN3" s="1877"/>
      <c r="JBO3" s="1877"/>
      <c r="JBP3" s="1877"/>
      <c r="JBQ3" s="1877"/>
      <c r="JBR3" s="1877"/>
      <c r="JBS3" s="1877"/>
      <c r="JBT3" s="1877"/>
      <c r="JBU3" s="1877"/>
      <c r="JBV3" s="1877"/>
      <c r="JBW3" s="1877"/>
      <c r="JBX3" s="1877"/>
      <c r="JBY3" s="1877"/>
      <c r="JBZ3" s="1877"/>
      <c r="JCA3" s="1877"/>
      <c r="JCB3" s="1877"/>
      <c r="JCC3" s="1877"/>
      <c r="JCD3" s="1877"/>
      <c r="JCE3" s="1877"/>
      <c r="JCF3" s="1877"/>
      <c r="JCG3" s="1877"/>
      <c r="JCH3" s="1877"/>
      <c r="JCI3" s="1877"/>
      <c r="JCJ3" s="1877"/>
      <c r="JCK3" s="1877"/>
      <c r="JCL3" s="1877"/>
      <c r="JCM3" s="1877"/>
      <c r="JCN3" s="1877"/>
      <c r="JCO3" s="1877"/>
      <c r="JCP3" s="1877"/>
      <c r="JCQ3" s="1877"/>
      <c r="JCR3" s="1877"/>
      <c r="JCS3" s="1877"/>
      <c r="JCT3" s="1877"/>
      <c r="JCU3" s="1877"/>
      <c r="JCV3" s="1877"/>
      <c r="JCW3" s="1877"/>
      <c r="JCX3" s="1877"/>
      <c r="JCY3" s="1877"/>
      <c r="JCZ3" s="1877"/>
      <c r="JDA3" s="1877"/>
      <c r="JDB3" s="1877"/>
      <c r="JDC3" s="1877"/>
      <c r="JDD3" s="1877"/>
      <c r="JDE3" s="1877"/>
      <c r="JDF3" s="1877"/>
      <c r="JDG3" s="1877"/>
      <c r="JDH3" s="1877"/>
      <c r="JDI3" s="1877"/>
      <c r="JDJ3" s="1877"/>
      <c r="JDK3" s="1877"/>
      <c r="JDL3" s="1877"/>
      <c r="JDM3" s="1877"/>
      <c r="JDN3" s="1877"/>
      <c r="JDO3" s="1877"/>
      <c r="JDP3" s="1877"/>
      <c r="JDQ3" s="1877"/>
      <c r="JDR3" s="1877"/>
      <c r="JDS3" s="1877"/>
      <c r="JDT3" s="1877"/>
      <c r="JDU3" s="1877"/>
      <c r="JDV3" s="1877"/>
      <c r="JDW3" s="1877"/>
      <c r="JDX3" s="1877"/>
      <c r="JDY3" s="1877"/>
      <c r="JDZ3" s="1877"/>
      <c r="JEA3" s="1877"/>
      <c r="JEB3" s="1877"/>
      <c r="JEC3" s="1877"/>
      <c r="JED3" s="1877"/>
      <c r="JEE3" s="1877"/>
      <c r="JEF3" s="1877"/>
      <c r="JEG3" s="1877"/>
      <c r="JEH3" s="1877"/>
      <c r="JEI3" s="1877"/>
      <c r="JEJ3" s="1877"/>
      <c r="JEK3" s="1877"/>
      <c r="JEL3" s="1877"/>
      <c r="JEM3" s="1877"/>
      <c r="JEN3" s="1877"/>
      <c r="JEO3" s="1877"/>
      <c r="JEP3" s="1877"/>
      <c r="JEQ3" s="1877"/>
      <c r="JER3" s="1877"/>
      <c r="JES3" s="1877"/>
      <c r="JET3" s="1877"/>
      <c r="JEU3" s="1877"/>
      <c r="JEV3" s="1877"/>
      <c r="JEW3" s="1877"/>
      <c r="JEX3" s="1877"/>
      <c r="JEY3" s="1877"/>
      <c r="JEZ3" s="1877"/>
      <c r="JFA3" s="1877"/>
      <c r="JFB3" s="1877"/>
      <c r="JFC3" s="1877"/>
      <c r="JFD3" s="1877"/>
      <c r="JFE3" s="1877"/>
      <c r="JFF3" s="1877"/>
      <c r="JFG3" s="1877"/>
      <c r="JFH3" s="1877"/>
      <c r="JFI3" s="1877"/>
      <c r="JFJ3" s="1877"/>
      <c r="JFK3" s="1877"/>
      <c r="JFL3" s="1877"/>
      <c r="JFM3" s="1877"/>
      <c r="JFN3" s="1877"/>
      <c r="JFO3" s="1877"/>
      <c r="JFP3" s="1877"/>
      <c r="JFQ3" s="1877"/>
      <c r="JFR3" s="1877"/>
      <c r="JFS3" s="1877"/>
      <c r="JFT3" s="1877"/>
      <c r="JFU3" s="1877"/>
      <c r="JFV3" s="1877"/>
      <c r="JFW3" s="1877"/>
      <c r="JFX3" s="1877"/>
      <c r="JFY3" s="1877"/>
      <c r="JFZ3" s="1877"/>
      <c r="JGA3" s="1877"/>
      <c r="JGB3" s="1877"/>
      <c r="JGC3" s="1877"/>
      <c r="JGD3" s="1877"/>
      <c r="JGE3" s="1877"/>
      <c r="JGF3" s="1877"/>
      <c r="JGG3" s="1877"/>
      <c r="JGH3" s="1877"/>
      <c r="JGI3" s="1877"/>
      <c r="JGJ3" s="1877"/>
      <c r="JGK3" s="1877"/>
      <c r="JGL3" s="1877"/>
      <c r="JGM3" s="1877"/>
      <c r="JGN3" s="1877"/>
      <c r="JGO3" s="1877"/>
      <c r="JGP3" s="1877"/>
      <c r="JGQ3" s="1877"/>
      <c r="JGR3" s="1877"/>
      <c r="JGS3" s="1877"/>
      <c r="JGT3" s="1877"/>
      <c r="JGU3" s="1877"/>
      <c r="JGV3" s="1877"/>
      <c r="JGW3" s="1877"/>
      <c r="JGX3" s="1877"/>
      <c r="JGY3" s="1877"/>
      <c r="JGZ3" s="1877"/>
      <c r="JHA3" s="1877"/>
      <c r="JHB3" s="1877"/>
      <c r="JHC3" s="1877"/>
      <c r="JHD3" s="1877"/>
      <c r="JHE3" s="1877"/>
      <c r="JHF3" s="1877"/>
      <c r="JHG3" s="1877"/>
      <c r="JHH3" s="1877"/>
      <c r="JHI3" s="1877"/>
      <c r="JHJ3" s="1877"/>
      <c r="JHK3" s="1877"/>
      <c r="JHL3" s="1877"/>
      <c r="JHM3" s="1877"/>
      <c r="JHN3" s="1877"/>
      <c r="JHO3" s="1877"/>
      <c r="JHP3" s="1877"/>
      <c r="JHQ3" s="1877"/>
      <c r="JHR3" s="1877"/>
      <c r="JHS3" s="1877"/>
      <c r="JHT3" s="1877"/>
      <c r="JHU3" s="1877"/>
      <c r="JHV3" s="1877"/>
      <c r="JHW3" s="1877"/>
      <c r="JHX3" s="1877"/>
      <c r="JHY3" s="1877"/>
      <c r="JHZ3" s="1877"/>
      <c r="JIA3" s="1877"/>
      <c r="JIB3" s="1877"/>
      <c r="JIC3" s="1877"/>
      <c r="JID3" s="1877"/>
      <c r="JIE3" s="1877"/>
      <c r="JIF3" s="1877"/>
      <c r="JIG3" s="1877"/>
      <c r="JIH3" s="1877"/>
      <c r="JII3" s="1877"/>
      <c r="JIJ3" s="1877"/>
      <c r="JIK3" s="1877"/>
      <c r="JIL3" s="1877"/>
      <c r="JIM3" s="1877"/>
      <c r="JIN3" s="1877"/>
      <c r="JIO3" s="1877"/>
      <c r="JIP3" s="1877"/>
      <c r="JIQ3" s="1877"/>
      <c r="JIR3" s="1877"/>
      <c r="JIS3" s="1877"/>
      <c r="JIT3" s="1877"/>
      <c r="JIU3" s="1877"/>
      <c r="JIV3" s="1877"/>
      <c r="JIW3" s="1877"/>
      <c r="JIX3" s="1877"/>
      <c r="JIY3" s="1877"/>
      <c r="JIZ3" s="1877"/>
      <c r="JJA3" s="1877"/>
      <c r="JJB3" s="1877"/>
      <c r="JJC3" s="1877"/>
      <c r="JJD3" s="1877"/>
      <c r="JJE3" s="1877"/>
      <c r="JJF3" s="1877"/>
      <c r="JJG3" s="1877"/>
      <c r="JJH3" s="1877"/>
      <c r="JJI3" s="1877"/>
      <c r="JJJ3" s="1877"/>
      <c r="JJK3" s="1877"/>
      <c r="JJL3" s="1877"/>
      <c r="JJM3" s="1877"/>
      <c r="JJN3" s="1877"/>
      <c r="JJO3" s="1877"/>
      <c r="JJP3" s="1877"/>
      <c r="JJQ3" s="1877"/>
      <c r="JJR3" s="1877"/>
      <c r="JJS3" s="1877"/>
      <c r="JJT3" s="1877"/>
      <c r="JJU3" s="1877"/>
      <c r="JJV3" s="1877"/>
      <c r="JJW3" s="1877"/>
      <c r="JJX3" s="1877"/>
      <c r="JJY3" s="1877"/>
      <c r="JJZ3" s="1877"/>
      <c r="JKA3" s="1877"/>
      <c r="JKB3" s="1877"/>
      <c r="JKC3" s="1877"/>
      <c r="JKD3" s="1877"/>
      <c r="JKE3" s="1877"/>
      <c r="JKF3" s="1877"/>
      <c r="JKG3" s="1877"/>
      <c r="JKH3" s="1877"/>
      <c r="JKI3" s="1877"/>
      <c r="JKJ3" s="1877"/>
      <c r="JKK3" s="1877"/>
      <c r="JKL3" s="1877"/>
      <c r="JKM3" s="1877"/>
      <c r="JKN3" s="1877"/>
      <c r="JKO3" s="1877"/>
      <c r="JKP3" s="1877"/>
      <c r="JKQ3" s="1877"/>
      <c r="JKR3" s="1877"/>
      <c r="JKS3" s="1877"/>
      <c r="JKT3" s="1877"/>
      <c r="JKU3" s="1877"/>
      <c r="JKV3" s="1877"/>
      <c r="JKW3" s="1877"/>
      <c r="JKX3" s="1877"/>
      <c r="JKY3" s="1877"/>
      <c r="JKZ3" s="1877"/>
      <c r="JLA3" s="1877"/>
      <c r="JLB3" s="1877"/>
      <c r="JLC3" s="1877"/>
      <c r="JLD3" s="1877"/>
      <c r="JLE3" s="1877"/>
      <c r="JLF3" s="1877"/>
      <c r="JLG3" s="1877"/>
      <c r="JLH3" s="1877"/>
      <c r="JLI3" s="1877"/>
      <c r="JLJ3" s="1877"/>
      <c r="JLK3" s="1877"/>
      <c r="JLL3" s="1877"/>
      <c r="JLM3" s="1877"/>
      <c r="JLN3" s="1877"/>
      <c r="JLO3" s="1877"/>
      <c r="JLP3" s="1877"/>
      <c r="JLQ3" s="1877"/>
      <c r="JLR3" s="1877"/>
      <c r="JLS3" s="1877"/>
      <c r="JLT3" s="1877"/>
      <c r="JLU3" s="1877"/>
      <c r="JLV3" s="1877"/>
      <c r="JLW3" s="1877"/>
      <c r="JLX3" s="1877"/>
      <c r="JLY3" s="1877"/>
      <c r="JLZ3" s="1877"/>
      <c r="JMA3" s="1877"/>
      <c r="JMB3" s="1877"/>
      <c r="JMC3" s="1877"/>
      <c r="JMD3" s="1877"/>
      <c r="JME3" s="1877"/>
      <c r="JMF3" s="1877"/>
      <c r="JMG3" s="1877"/>
      <c r="JMH3" s="1877"/>
      <c r="JMI3" s="1877"/>
      <c r="JMJ3" s="1877"/>
      <c r="JMK3" s="1877"/>
      <c r="JML3" s="1877"/>
      <c r="JMM3" s="1877"/>
      <c r="JMN3" s="1877"/>
      <c r="JMO3" s="1877"/>
      <c r="JMP3" s="1877"/>
      <c r="JMQ3" s="1877"/>
      <c r="JMR3" s="1877"/>
      <c r="JMS3" s="1877"/>
      <c r="JMT3" s="1877"/>
      <c r="JMU3" s="1877"/>
      <c r="JMV3" s="1877"/>
      <c r="JMW3" s="1877"/>
      <c r="JMX3" s="1877"/>
      <c r="JMY3" s="1877"/>
      <c r="JMZ3" s="1877"/>
      <c r="JNA3" s="1877"/>
      <c r="JNB3" s="1877"/>
      <c r="JNC3" s="1877"/>
      <c r="JND3" s="1877"/>
      <c r="JNE3" s="1877"/>
      <c r="JNF3" s="1877"/>
      <c r="JNG3" s="1877"/>
      <c r="JNH3" s="1877"/>
      <c r="JNI3" s="1877"/>
      <c r="JNJ3" s="1877"/>
      <c r="JNK3" s="1877"/>
      <c r="JNL3" s="1877"/>
      <c r="JNM3" s="1877"/>
      <c r="JNN3" s="1877"/>
      <c r="JNO3" s="1877"/>
      <c r="JNP3" s="1877"/>
      <c r="JNQ3" s="1877"/>
      <c r="JNR3" s="1877"/>
      <c r="JNS3" s="1877"/>
      <c r="JNT3" s="1877"/>
      <c r="JNU3" s="1877"/>
      <c r="JNV3" s="1877"/>
      <c r="JNW3" s="1877"/>
      <c r="JNX3" s="1877"/>
      <c r="JNY3" s="1877"/>
      <c r="JNZ3" s="1877"/>
      <c r="JOA3" s="1877"/>
      <c r="JOB3" s="1877"/>
      <c r="JOC3" s="1877"/>
      <c r="JOD3" s="1877"/>
      <c r="JOE3" s="1877"/>
      <c r="JOF3" s="1877"/>
      <c r="JOG3" s="1877"/>
      <c r="JOH3" s="1877"/>
      <c r="JOI3" s="1877"/>
      <c r="JOJ3" s="1877"/>
      <c r="JOK3" s="1877"/>
      <c r="JOL3" s="1877"/>
      <c r="JOM3" s="1877"/>
      <c r="JON3" s="1877"/>
      <c r="JOO3" s="1877"/>
      <c r="JOP3" s="1877"/>
      <c r="JOQ3" s="1877"/>
      <c r="JOR3" s="1877"/>
      <c r="JOS3" s="1877"/>
      <c r="JOT3" s="1877"/>
      <c r="JOU3" s="1877"/>
      <c r="JOV3" s="1877"/>
      <c r="JOW3" s="1877"/>
      <c r="JOX3" s="1877"/>
      <c r="JOY3" s="1877"/>
      <c r="JOZ3" s="1877"/>
      <c r="JPA3" s="1877"/>
      <c r="JPB3" s="1877"/>
      <c r="JPC3" s="1877"/>
      <c r="JPD3" s="1877"/>
      <c r="JPE3" s="1877"/>
      <c r="JPF3" s="1877"/>
      <c r="JPG3" s="1877"/>
      <c r="JPH3" s="1877"/>
      <c r="JPI3" s="1877"/>
      <c r="JPJ3" s="1877"/>
      <c r="JPK3" s="1877"/>
      <c r="JPL3" s="1877"/>
      <c r="JPM3" s="1877"/>
      <c r="JPN3" s="1877"/>
      <c r="JPO3" s="1877"/>
      <c r="JPP3" s="1877"/>
      <c r="JPQ3" s="1877"/>
      <c r="JPR3" s="1877"/>
      <c r="JPS3" s="1877"/>
      <c r="JPT3" s="1877"/>
      <c r="JPU3" s="1877"/>
      <c r="JPV3" s="1877"/>
      <c r="JPW3" s="1877"/>
      <c r="JPX3" s="1877"/>
      <c r="JPY3" s="1877"/>
      <c r="JPZ3" s="1877"/>
      <c r="JQA3" s="1877"/>
      <c r="JQB3" s="1877"/>
      <c r="JQC3" s="1877"/>
      <c r="JQD3" s="1877"/>
      <c r="JQE3" s="1877"/>
      <c r="JQF3" s="1877"/>
      <c r="JQG3" s="1877"/>
      <c r="JQH3" s="1877"/>
      <c r="JQI3" s="1877"/>
      <c r="JQJ3" s="1877"/>
      <c r="JQK3" s="1877"/>
      <c r="JQL3" s="1877"/>
      <c r="JQM3" s="1877"/>
      <c r="JQN3" s="1877"/>
      <c r="JQO3" s="1877"/>
      <c r="JQP3" s="1877"/>
      <c r="JQQ3" s="1877"/>
      <c r="JQR3" s="1877"/>
      <c r="JQS3" s="1877"/>
      <c r="JQT3" s="1877"/>
      <c r="JQU3" s="1877"/>
      <c r="JQV3" s="1877"/>
      <c r="JQW3" s="1877"/>
      <c r="JQX3" s="1877"/>
      <c r="JQY3" s="1877"/>
      <c r="JQZ3" s="1877"/>
      <c r="JRA3" s="1877"/>
      <c r="JRB3" s="1877"/>
      <c r="JRC3" s="1877"/>
      <c r="JRD3" s="1877"/>
      <c r="JRE3" s="1877"/>
      <c r="JRF3" s="1877"/>
      <c r="JRG3" s="1877"/>
      <c r="JRH3" s="1877"/>
      <c r="JRI3" s="1877"/>
      <c r="JRJ3" s="1877"/>
      <c r="JRK3" s="1877"/>
      <c r="JRL3" s="1877"/>
      <c r="JRM3" s="1877"/>
      <c r="JRN3" s="1877"/>
      <c r="JRO3" s="1877"/>
      <c r="JRP3" s="1877"/>
      <c r="JRQ3" s="1877"/>
      <c r="JRR3" s="1877"/>
      <c r="JRS3" s="1877"/>
      <c r="JRT3" s="1877"/>
      <c r="JRU3" s="1877"/>
      <c r="JRV3" s="1877"/>
      <c r="JRW3" s="1877"/>
      <c r="JRX3" s="1877"/>
      <c r="JRY3" s="1877"/>
      <c r="JRZ3" s="1877"/>
      <c r="JSA3" s="1877"/>
      <c r="JSB3" s="1877"/>
      <c r="JSC3" s="1877"/>
      <c r="JSD3" s="1877"/>
      <c r="JSE3" s="1877"/>
      <c r="JSF3" s="1877"/>
      <c r="JSG3" s="1877"/>
      <c r="JSH3" s="1877"/>
      <c r="JSI3" s="1877"/>
      <c r="JSJ3" s="1877"/>
      <c r="JSK3" s="1877"/>
      <c r="JSL3" s="1877"/>
      <c r="JSM3" s="1877"/>
      <c r="JSN3" s="1877"/>
      <c r="JSO3" s="1877"/>
      <c r="JSP3" s="1877"/>
      <c r="JSQ3" s="1877"/>
      <c r="JSR3" s="1877"/>
      <c r="JSS3" s="1877"/>
      <c r="JST3" s="1877"/>
      <c r="JSU3" s="1877"/>
      <c r="JSV3" s="1877"/>
      <c r="JSW3" s="1877"/>
      <c r="JSX3" s="1877"/>
      <c r="JSY3" s="1877"/>
      <c r="JSZ3" s="1877"/>
      <c r="JTA3" s="1877"/>
      <c r="JTB3" s="1877"/>
      <c r="JTC3" s="1877"/>
      <c r="JTD3" s="1877"/>
      <c r="JTE3" s="1877"/>
      <c r="JTF3" s="1877"/>
      <c r="JTG3" s="1877"/>
      <c r="JTH3" s="1877"/>
      <c r="JTI3" s="1877"/>
      <c r="JTJ3" s="1877"/>
      <c r="JTK3" s="1877"/>
      <c r="JTL3" s="1877"/>
      <c r="JTM3" s="1877"/>
      <c r="JTN3" s="1877"/>
      <c r="JTO3" s="1877"/>
      <c r="JTP3" s="1877"/>
      <c r="JTQ3" s="1877"/>
      <c r="JTR3" s="1877"/>
      <c r="JTS3" s="1877"/>
      <c r="JTT3" s="1877"/>
      <c r="JTU3" s="1877"/>
      <c r="JTV3" s="1877"/>
      <c r="JTW3" s="1877"/>
      <c r="JTX3" s="1877"/>
      <c r="JTY3" s="1877"/>
      <c r="JTZ3" s="1877"/>
      <c r="JUA3" s="1877"/>
      <c r="JUB3" s="1877"/>
      <c r="JUC3" s="1877"/>
      <c r="JUD3" s="1877"/>
      <c r="JUE3" s="1877"/>
      <c r="JUF3" s="1877"/>
      <c r="JUG3" s="1877"/>
      <c r="JUH3" s="1877"/>
      <c r="JUI3" s="1877"/>
      <c r="JUJ3" s="1877"/>
      <c r="JUK3" s="1877"/>
      <c r="JUL3" s="1877"/>
      <c r="JUM3" s="1877"/>
      <c r="JUN3" s="1877"/>
      <c r="JUO3" s="1877"/>
      <c r="JUP3" s="1877"/>
      <c r="JUQ3" s="1877"/>
      <c r="JUR3" s="1877"/>
      <c r="JUS3" s="1877"/>
      <c r="JUT3" s="1877"/>
      <c r="JUU3" s="1877"/>
      <c r="JUV3" s="1877"/>
      <c r="JUW3" s="1877"/>
      <c r="JUX3" s="1877"/>
      <c r="JUY3" s="1877"/>
      <c r="JUZ3" s="1877"/>
      <c r="JVA3" s="1877"/>
      <c r="JVB3" s="1877"/>
      <c r="JVC3" s="1877"/>
      <c r="JVD3" s="1877"/>
      <c r="JVE3" s="1877"/>
      <c r="JVF3" s="1877"/>
      <c r="JVG3" s="1877"/>
      <c r="JVH3" s="1877"/>
      <c r="JVI3" s="1877"/>
      <c r="JVJ3" s="1877"/>
      <c r="JVK3" s="1877"/>
      <c r="JVL3" s="1877"/>
      <c r="JVM3" s="1877"/>
      <c r="JVN3" s="1877"/>
      <c r="JVO3" s="1877"/>
      <c r="JVP3" s="1877"/>
      <c r="JVQ3" s="1877"/>
      <c r="JVR3" s="1877"/>
      <c r="JVS3" s="1877"/>
      <c r="JVT3" s="1877"/>
      <c r="JVU3" s="1877"/>
      <c r="JVV3" s="1877"/>
      <c r="JVW3" s="1877"/>
      <c r="JVX3" s="1877"/>
      <c r="JVY3" s="1877"/>
      <c r="JVZ3" s="1877"/>
      <c r="JWA3" s="1877"/>
      <c r="JWB3" s="1877"/>
      <c r="JWC3" s="1877"/>
      <c r="JWD3" s="1877"/>
      <c r="JWE3" s="1877"/>
      <c r="JWF3" s="1877"/>
      <c r="JWG3" s="1877"/>
      <c r="JWH3" s="1877"/>
      <c r="JWI3" s="1877"/>
      <c r="JWJ3" s="1877"/>
      <c r="JWK3" s="1877"/>
      <c r="JWL3" s="1877"/>
      <c r="JWM3" s="1877"/>
      <c r="JWN3" s="1877"/>
      <c r="JWO3" s="1877"/>
      <c r="JWP3" s="1877"/>
      <c r="JWQ3" s="1877"/>
      <c r="JWR3" s="1877"/>
      <c r="JWS3" s="1877"/>
      <c r="JWT3" s="1877"/>
      <c r="JWU3" s="1877"/>
      <c r="JWV3" s="1877"/>
      <c r="JWW3" s="1877"/>
      <c r="JWX3" s="1877"/>
      <c r="JWY3" s="1877"/>
      <c r="JWZ3" s="1877"/>
      <c r="JXA3" s="1877"/>
      <c r="JXB3" s="1877"/>
      <c r="JXC3" s="1877"/>
      <c r="JXD3" s="1877"/>
      <c r="JXE3" s="1877"/>
      <c r="JXF3" s="1877"/>
      <c r="JXG3" s="1877"/>
      <c r="JXH3" s="1877"/>
      <c r="JXI3" s="1877"/>
      <c r="JXJ3" s="1877"/>
      <c r="JXK3" s="1877"/>
      <c r="JXL3" s="1877"/>
      <c r="JXM3" s="1877"/>
      <c r="JXN3" s="1877"/>
      <c r="JXO3" s="1877"/>
      <c r="JXP3" s="1877"/>
      <c r="JXQ3" s="1877"/>
      <c r="JXR3" s="1877"/>
      <c r="JXS3" s="1877"/>
      <c r="JXT3" s="1877"/>
      <c r="JXU3" s="1877"/>
      <c r="JXV3" s="1877"/>
      <c r="JXW3" s="1877"/>
      <c r="JXX3" s="1877"/>
      <c r="JXY3" s="1877"/>
      <c r="JXZ3" s="1877"/>
      <c r="JYA3" s="1877"/>
      <c r="JYB3" s="1877"/>
      <c r="JYC3" s="1877"/>
      <c r="JYD3" s="1877"/>
      <c r="JYE3" s="1877"/>
      <c r="JYF3" s="1877"/>
      <c r="JYG3" s="1877"/>
      <c r="JYH3" s="1877"/>
      <c r="JYI3" s="1877"/>
      <c r="JYJ3" s="1877"/>
      <c r="JYK3" s="1877"/>
      <c r="JYL3" s="1877"/>
      <c r="JYM3" s="1877"/>
      <c r="JYN3" s="1877"/>
      <c r="JYO3" s="1877"/>
      <c r="JYP3" s="1877"/>
      <c r="JYQ3" s="1877"/>
      <c r="JYR3" s="1877"/>
      <c r="JYS3" s="1877"/>
      <c r="JYT3" s="1877"/>
      <c r="JYU3" s="1877"/>
      <c r="JYV3" s="1877"/>
      <c r="JYW3" s="1877"/>
      <c r="JYX3" s="1877"/>
      <c r="JYY3" s="1877"/>
      <c r="JYZ3" s="1877"/>
      <c r="JZA3" s="1877"/>
      <c r="JZB3" s="1877"/>
      <c r="JZC3" s="1877"/>
      <c r="JZD3" s="1877"/>
      <c r="JZE3" s="1877"/>
      <c r="JZF3" s="1877"/>
      <c r="JZG3" s="1877"/>
      <c r="JZH3" s="1877"/>
      <c r="JZI3" s="1877"/>
      <c r="JZJ3" s="1877"/>
      <c r="JZK3" s="1877"/>
      <c r="JZL3" s="1877"/>
      <c r="JZM3" s="1877"/>
      <c r="JZN3" s="1877"/>
      <c r="JZO3" s="1877"/>
      <c r="JZP3" s="1877"/>
      <c r="JZQ3" s="1877"/>
      <c r="JZR3" s="1877"/>
      <c r="JZS3" s="1877"/>
      <c r="JZT3" s="1877"/>
      <c r="JZU3" s="1877"/>
      <c r="JZV3" s="1877"/>
      <c r="JZW3" s="1877"/>
      <c r="JZX3" s="1877"/>
      <c r="JZY3" s="1877"/>
      <c r="JZZ3" s="1877"/>
      <c r="KAA3" s="1877"/>
      <c r="KAB3" s="1877"/>
      <c r="KAC3" s="1877"/>
      <c r="KAD3" s="1877"/>
      <c r="KAE3" s="1877"/>
      <c r="KAF3" s="1877"/>
      <c r="KAG3" s="1877"/>
      <c r="KAH3" s="1877"/>
      <c r="KAI3" s="1877"/>
      <c r="KAJ3" s="1877"/>
      <c r="KAK3" s="1877"/>
      <c r="KAL3" s="1877"/>
      <c r="KAM3" s="1877"/>
      <c r="KAN3" s="1877"/>
      <c r="KAO3" s="1877"/>
      <c r="KAP3" s="1877"/>
      <c r="KAQ3" s="1877"/>
      <c r="KAR3" s="1877"/>
      <c r="KAS3" s="1877"/>
      <c r="KAT3" s="1877"/>
      <c r="KAU3" s="1877"/>
      <c r="KAV3" s="1877"/>
      <c r="KAW3" s="1877"/>
      <c r="KAX3" s="1877"/>
      <c r="KAY3" s="1877"/>
      <c r="KAZ3" s="1877"/>
      <c r="KBA3" s="1877"/>
      <c r="KBB3" s="1877"/>
      <c r="KBC3" s="1877"/>
      <c r="KBD3" s="1877"/>
      <c r="KBE3" s="1877"/>
      <c r="KBF3" s="1877"/>
      <c r="KBG3" s="1877"/>
      <c r="KBH3" s="1877"/>
      <c r="KBI3" s="1877"/>
      <c r="KBJ3" s="1877"/>
      <c r="KBK3" s="1877"/>
      <c r="KBL3" s="1877"/>
      <c r="KBM3" s="1877"/>
      <c r="KBN3" s="1877"/>
      <c r="KBO3" s="1877"/>
      <c r="KBP3" s="1877"/>
      <c r="KBQ3" s="1877"/>
      <c r="KBR3" s="1877"/>
      <c r="KBS3" s="1877"/>
      <c r="KBT3" s="1877"/>
      <c r="KBU3" s="1877"/>
      <c r="KBV3" s="1877"/>
      <c r="KBW3" s="1877"/>
      <c r="KBX3" s="1877"/>
      <c r="KBY3" s="1877"/>
      <c r="KBZ3" s="1877"/>
      <c r="KCA3" s="1877"/>
      <c r="KCB3" s="1877"/>
      <c r="KCC3" s="1877"/>
      <c r="KCD3" s="1877"/>
      <c r="KCE3" s="1877"/>
      <c r="KCF3" s="1877"/>
      <c r="KCG3" s="1877"/>
      <c r="KCH3" s="1877"/>
      <c r="KCI3" s="1877"/>
      <c r="KCJ3" s="1877"/>
      <c r="KCK3" s="1877"/>
      <c r="KCL3" s="1877"/>
      <c r="KCM3" s="1877"/>
      <c r="KCN3" s="1877"/>
      <c r="KCO3" s="1877"/>
      <c r="KCP3" s="1877"/>
      <c r="KCQ3" s="1877"/>
      <c r="KCR3" s="1877"/>
      <c r="KCS3" s="1877"/>
      <c r="KCT3" s="1877"/>
      <c r="KCU3" s="1877"/>
      <c r="KCV3" s="1877"/>
      <c r="KCW3" s="1877"/>
      <c r="KCX3" s="1877"/>
      <c r="KCY3" s="1877"/>
      <c r="KCZ3" s="1877"/>
      <c r="KDA3" s="1877"/>
      <c r="KDB3" s="1877"/>
      <c r="KDC3" s="1877"/>
      <c r="KDD3" s="1877"/>
      <c r="KDE3" s="1877"/>
      <c r="KDF3" s="1877"/>
      <c r="KDG3" s="1877"/>
      <c r="KDH3" s="1877"/>
      <c r="KDI3" s="1877"/>
      <c r="KDJ3" s="1877"/>
      <c r="KDK3" s="1877"/>
      <c r="KDL3" s="1877"/>
      <c r="KDM3" s="1877"/>
      <c r="KDN3" s="1877"/>
      <c r="KDO3" s="1877"/>
      <c r="KDP3" s="1877"/>
      <c r="KDQ3" s="1877"/>
      <c r="KDR3" s="1877"/>
      <c r="KDS3" s="1877"/>
      <c r="KDT3" s="1877"/>
      <c r="KDU3" s="1877"/>
      <c r="KDV3" s="1877"/>
      <c r="KDW3" s="1877"/>
      <c r="KDX3" s="1877"/>
      <c r="KDY3" s="1877"/>
      <c r="KDZ3" s="1877"/>
      <c r="KEA3" s="1877"/>
      <c r="KEB3" s="1877"/>
      <c r="KEC3" s="1877"/>
      <c r="KED3" s="1877"/>
      <c r="KEE3" s="1877"/>
      <c r="KEF3" s="1877"/>
      <c r="KEG3" s="1877"/>
      <c r="KEH3" s="1877"/>
      <c r="KEI3" s="1877"/>
      <c r="KEJ3" s="1877"/>
      <c r="KEK3" s="1877"/>
      <c r="KEL3" s="1877"/>
      <c r="KEM3" s="1877"/>
      <c r="KEN3" s="1877"/>
      <c r="KEO3" s="1877"/>
      <c r="KEP3" s="1877"/>
      <c r="KEQ3" s="1877"/>
      <c r="KER3" s="1877"/>
      <c r="KES3" s="1877"/>
      <c r="KET3" s="1877"/>
      <c r="KEU3" s="1877"/>
      <c r="KEV3" s="1877"/>
      <c r="KEW3" s="1877"/>
      <c r="KEX3" s="1877"/>
      <c r="KEY3" s="1877"/>
      <c r="KEZ3" s="1877"/>
      <c r="KFA3" s="1877"/>
      <c r="KFB3" s="1877"/>
      <c r="KFC3" s="1877"/>
      <c r="KFD3" s="1877"/>
      <c r="KFE3" s="1877"/>
      <c r="KFF3" s="1877"/>
      <c r="KFG3" s="1877"/>
      <c r="KFH3" s="1877"/>
      <c r="KFI3" s="1877"/>
      <c r="KFJ3" s="1877"/>
      <c r="KFK3" s="1877"/>
      <c r="KFL3" s="1877"/>
      <c r="KFM3" s="1877"/>
      <c r="KFN3" s="1877"/>
      <c r="KFO3" s="1877"/>
      <c r="KFP3" s="1877"/>
      <c r="KFQ3" s="1877"/>
      <c r="KFR3" s="1877"/>
      <c r="KFS3" s="1877"/>
      <c r="KFT3" s="1877"/>
      <c r="KFU3" s="1877"/>
      <c r="KFV3" s="1877"/>
      <c r="KFW3" s="1877"/>
      <c r="KFX3" s="1877"/>
      <c r="KFY3" s="1877"/>
      <c r="KFZ3" s="1877"/>
      <c r="KGA3" s="1877"/>
      <c r="KGB3" s="1877"/>
      <c r="KGC3" s="1877"/>
      <c r="KGD3" s="1877"/>
      <c r="KGE3" s="1877"/>
      <c r="KGF3" s="1877"/>
      <c r="KGG3" s="1877"/>
      <c r="KGH3" s="1877"/>
      <c r="KGI3" s="1877"/>
      <c r="KGJ3" s="1877"/>
      <c r="KGK3" s="1877"/>
      <c r="KGL3" s="1877"/>
      <c r="KGM3" s="1877"/>
      <c r="KGN3" s="1877"/>
      <c r="KGO3" s="1877"/>
      <c r="KGP3" s="1877"/>
      <c r="KGQ3" s="1877"/>
      <c r="KGR3" s="1877"/>
      <c r="KGS3" s="1877"/>
      <c r="KGT3" s="1877"/>
      <c r="KGU3" s="1877"/>
      <c r="KGV3" s="1877"/>
      <c r="KGW3" s="1877"/>
      <c r="KGX3" s="1877"/>
      <c r="KGY3" s="1877"/>
      <c r="KGZ3" s="1877"/>
      <c r="KHA3" s="1877"/>
      <c r="KHB3" s="1877"/>
      <c r="KHC3" s="1877"/>
      <c r="KHD3" s="1877"/>
      <c r="KHE3" s="1877"/>
      <c r="KHF3" s="1877"/>
      <c r="KHG3" s="1877"/>
      <c r="KHH3" s="1877"/>
      <c r="KHI3" s="1877"/>
      <c r="KHJ3" s="1877"/>
      <c r="KHK3" s="1877"/>
      <c r="KHL3" s="1877"/>
      <c r="KHM3" s="1877"/>
      <c r="KHN3" s="1877"/>
      <c r="KHO3" s="1877"/>
      <c r="KHP3" s="1877"/>
      <c r="KHQ3" s="1877"/>
      <c r="KHR3" s="1877"/>
      <c r="KHS3" s="1877"/>
      <c r="KHT3" s="1877"/>
      <c r="KHU3" s="1877"/>
      <c r="KHV3" s="1877"/>
      <c r="KHW3" s="1877"/>
      <c r="KHX3" s="1877"/>
      <c r="KHY3" s="1877"/>
      <c r="KHZ3" s="1877"/>
      <c r="KIA3" s="1877"/>
      <c r="KIB3" s="1877"/>
      <c r="KIC3" s="1877"/>
      <c r="KID3" s="1877"/>
      <c r="KIE3" s="1877"/>
      <c r="KIF3" s="1877"/>
      <c r="KIG3" s="1877"/>
      <c r="KIH3" s="1877"/>
      <c r="KII3" s="1877"/>
      <c r="KIJ3" s="1877"/>
      <c r="KIK3" s="1877"/>
      <c r="KIL3" s="1877"/>
      <c r="KIM3" s="1877"/>
      <c r="KIN3" s="1877"/>
      <c r="KIO3" s="1877"/>
      <c r="KIP3" s="1877"/>
      <c r="KIQ3" s="1877"/>
      <c r="KIR3" s="1877"/>
      <c r="KIS3" s="1877"/>
      <c r="KIT3" s="1877"/>
      <c r="KIU3" s="1877"/>
      <c r="KIV3" s="1877"/>
      <c r="KIW3" s="1877"/>
      <c r="KIX3" s="1877"/>
      <c r="KIY3" s="1877"/>
      <c r="KIZ3" s="1877"/>
      <c r="KJA3" s="1877"/>
      <c r="KJB3" s="1877"/>
      <c r="KJC3" s="1877"/>
      <c r="KJD3" s="1877"/>
      <c r="KJE3" s="1877"/>
      <c r="KJF3" s="1877"/>
      <c r="KJG3" s="1877"/>
      <c r="KJH3" s="1877"/>
      <c r="KJI3" s="1877"/>
      <c r="KJJ3" s="1877"/>
      <c r="KJK3" s="1877"/>
      <c r="KJL3" s="1877"/>
      <c r="KJM3" s="1877"/>
      <c r="KJN3" s="1877"/>
      <c r="KJO3" s="1877"/>
      <c r="KJP3" s="1877"/>
      <c r="KJQ3" s="1877"/>
      <c r="KJR3" s="1877"/>
      <c r="KJS3" s="1877"/>
      <c r="KJT3" s="1877"/>
      <c r="KJU3" s="1877"/>
      <c r="KJV3" s="1877"/>
      <c r="KJW3" s="1877"/>
      <c r="KJX3" s="1877"/>
      <c r="KJY3" s="1877"/>
      <c r="KJZ3" s="1877"/>
      <c r="KKA3" s="1877"/>
      <c r="KKB3" s="1877"/>
      <c r="KKC3" s="1877"/>
      <c r="KKD3" s="1877"/>
      <c r="KKE3" s="1877"/>
      <c r="KKF3" s="1877"/>
      <c r="KKG3" s="1877"/>
      <c r="KKH3" s="1877"/>
      <c r="KKI3" s="1877"/>
      <c r="KKJ3" s="1877"/>
      <c r="KKK3" s="1877"/>
      <c r="KKL3" s="1877"/>
      <c r="KKM3" s="1877"/>
      <c r="KKN3" s="1877"/>
      <c r="KKO3" s="1877"/>
      <c r="KKP3" s="1877"/>
      <c r="KKQ3" s="1877"/>
      <c r="KKR3" s="1877"/>
      <c r="KKS3" s="1877"/>
      <c r="KKT3" s="1877"/>
      <c r="KKU3" s="1877"/>
      <c r="KKV3" s="1877"/>
      <c r="KKW3" s="1877"/>
      <c r="KKX3" s="1877"/>
      <c r="KKY3" s="1877"/>
      <c r="KKZ3" s="1877"/>
      <c r="KLA3" s="1877"/>
      <c r="KLB3" s="1877"/>
      <c r="KLC3" s="1877"/>
      <c r="KLD3" s="1877"/>
      <c r="KLE3" s="1877"/>
      <c r="KLF3" s="1877"/>
      <c r="KLG3" s="1877"/>
      <c r="KLH3" s="1877"/>
      <c r="KLI3" s="1877"/>
      <c r="KLJ3" s="1877"/>
      <c r="KLK3" s="1877"/>
      <c r="KLL3" s="1877"/>
      <c r="KLM3" s="1877"/>
      <c r="KLN3" s="1877"/>
      <c r="KLO3" s="1877"/>
      <c r="KLP3" s="1877"/>
      <c r="KLQ3" s="1877"/>
      <c r="KLR3" s="1877"/>
      <c r="KLS3" s="1877"/>
      <c r="KLT3" s="1877"/>
      <c r="KLU3" s="1877"/>
      <c r="KLV3" s="1877"/>
      <c r="KLW3" s="1877"/>
      <c r="KLX3" s="1877"/>
      <c r="KLY3" s="1877"/>
      <c r="KLZ3" s="1877"/>
      <c r="KMA3" s="1877"/>
      <c r="KMB3" s="1877"/>
      <c r="KMC3" s="1877"/>
      <c r="KMD3" s="1877"/>
      <c r="KME3" s="1877"/>
      <c r="KMF3" s="1877"/>
      <c r="KMG3" s="1877"/>
      <c r="KMH3" s="1877"/>
      <c r="KMI3" s="1877"/>
      <c r="KMJ3" s="1877"/>
      <c r="KMK3" s="1877"/>
      <c r="KML3" s="1877"/>
      <c r="KMM3" s="1877"/>
      <c r="KMN3" s="1877"/>
      <c r="KMO3" s="1877"/>
      <c r="KMP3" s="1877"/>
      <c r="KMQ3" s="1877"/>
      <c r="KMR3" s="1877"/>
      <c r="KMS3" s="1877"/>
      <c r="KMT3" s="1877"/>
      <c r="KMU3" s="1877"/>
      <c r="KMV3" s="1877"/>
      <c r="KMW3" s="1877"/>
      <c r="KMX3" s="1877"/>
      <c r="KMY3" s="1877"/>
      <c r="KMZ3" s="1877"/>
      <c r="KNA3" s="1877"/>
      <c r="KNB3" s="1877"/>
      <c r="KNC3" s="1877"/>
      <c r="KND3" s="1877"/>
      <c r="KNE3" s="1877"/>
      <c r="KNF3" s="1877"/>
      <c r="KNG3" s="1877"/>
      <c r="KNH3" s="1877"/>
      <c r="KNI3" s="1877"/>
      <c r="KNJ3" s="1877"/>
      <c r="KNK3" s="1877"/>
      <c r="KNL3" s="1877"/>
      <c r="KNM3" s="1877"/>
      <c r="KNN3" s="1877"/>
      <c r="KNO3" s="1877"/>
      <c r="KNP3" s="1877"/>
      <c r="KNQ3" s="1877"/>
      <c r="KNR3" s="1877"/>
      <c r="KNS3" s="1877"/>
      <c r="KNT3" s="1877"/>
      <c r="KNU3" s="1877"/>
      <c r="KNV3" s="1877"/>
      <c r="KNW3" s="1877"/>
      <c r="KNX3" s="1877"/>
      <c r="KNY3" s="1877"/>
      <c r="KNZ3" s="1877"/>
      <c r="KOA3" s="1877"/>
      <c r="KOB3" s="1877"/>
      <c r="KOC3" s="1877"/>
      <c r="KOD3" s="1877"/>
      <c r="KOE3" s="1877"/>
      <c r="KOF3" s="1877"/>
      <c r="KOG3" s="1877"/>
      <c r="KOH3" s="1877"/>
      <c r="KOI3" s="1877"/>
      <c r="KOJ3" s="1877"/>
      <c r="KOK3" s="1877"/>
      <c r="KOL3" s="1877"/>
      <c r="KOM3" s="1877"/>
      <c r="KON3" s="1877"/>
      <c r="KOO3" s="1877"/>
      <c r="KOP3" s="1877"/>
      <c r="KOQ3" s="1877"/>
      <c r="KOR3" s="1877"/>
      <c r="KOS3" s="1877"/>
      <c r="KOT3" s="1877"/>
      <c r="KOU3" s="1877"/>
      <c r="KOV3" s="1877"/>
      <c r="KOW3" s="1877"/>
      <c r="KOX3" s="1877"/>
      <c r="KOY3" s="1877"/>
      <c r="KOZ3" s="1877"/>
      <c r="KPA3" s="1877"/>
      <c r="KPB3" s="1877"/>
      <c r="KPC3" s="1877"/>
      <c r="KPD3" s="1877"/>
      <c r="KPE3" s="1877"/>
      <c r="KPF3" s="1877"/>
      <c r="KPG3" s="1877"/>
      <c r="KPH3" s="1877"/>
      <c r="KPI3" s="1877"/>
      <c r="KPJ3" s="1877"/>
      <c r="KPK3" s="1877"/>
      <c r="KPL3" s="1877"/>
      <c r="KPM3" s="1877"/>
      <c r="KPN3" s="1877"/>
      <c r="KPO3" s="1877"/>
      <c r="KPP3" s="1877"/>
      <c r="KPQ3" s="1877"/>
      <c r="KPR3" s="1877"/>
      <c r="KPS3" s="1877"/>
      <c r="KPT3" s="1877"/>
      <c r="KPU3" s="1877"/>
      <c r="KPV3" s="1877"/>
      <c r="KPW3" s="1877"/>
      <c r="KPX3" s="1877"/>
      <c r="KPY3" s="1877"/>
      <c r="KPZ3" s="1877"/>
      <c r="KQA3" s="1877"/>
      <c r="KQB3" s="1877"/>
      <c r="KQC3" s="1877"/>
      <c r="KQD3" s="1877"/>
      <c r="KQE3" s="1877"/>
      <c r="KQF3" s="1877"/>
      <c r="KQG3" s="1877"/>
      <c r="KQH3" s="1877"/>
      <c r="KQI3" s="1877"/>
      <c r="KQJ3" s="1877"/>
      <c r="KQK3" s="1877"/>
      <c r="KQL3" s="1877"/>
      <c r="KQM3" s="1877"/>
      <c r="KQN3" s="1877"/>
      <c r="KQO3" s="1877"/>
      <c r="KQP3" s="1877"/>
      <c r="KQQ3" s="1877"/>
      <c r="KQR3" s="1877"/>
      <c r="KQS3" s="1877"/>
      <c r="KQT3" s="1877"/>
      <c r="KQU3" s="1877"/>
      <c r="KQV3" s="1877"/>
      <c r="KQW3" s="1877"/>
      <c r="KQX3" s="1877"/>
      <c r="KQY3" s="1877"/>
      <c r="KQZ3" s="1877"/>
      <c r="KRA3" s="1877"/>
      <c r="KRB3" s="1877"/>
      <c r="KRC3" s="1877"/>
      <c r="KRD3" s="1877"/>
      <c r="KRE3" s="1877"/>
      <c r="KRF3" s="1877"/>
      <c r="KRG3" s="1877"/>
      <c r="KRH3" s="1877"/>
      <c r="KRI3" s="1877"/>
      <c r="KRJ3" s="1877"/>
      <c r="KRK3" s="1877"/>
      <c r="KRL3" s="1877"/>
      <c r="KRM3" s="1877"/>
      <c r="KRN3" s="1877"/>
      <c r="KRO3" s="1877"/>
      <c r="KRP3" s="1877"/>
      <c r="KRQ3" s="1877"/>
      <c r="KRR3" s="1877"/>
      <c r="KRS3" s="1877"/>
      <c r="KRT3" s="1877"/>
      <c r="KRU3" s="1877"/>
      <c r="KRV3" s="1877"/>
      <c r="KRW3" s="1877"/>
      <c r="KRX3" s="1877"/>
      <c r="KRY3" s="1877"/>
      <c r="KRZ3" s="1877"/>
      <c r="KSA3" s="1877"/>
      <c r="KSB3" s="1877"/>
      <c r="KSC3" s="1877"/>
      <c r="KSD3" s="1877"/>
      <c r="KSE3" s="1877"/>
      <c r="KSF3" s="1877"/>
      <c r="KSG3" s="1877"/>
      <c r="KSH3" s="1877"/>
      <c r="KSI3" s="1877"/>
      <c r="KSJ3" s="1877"/>
      <c r="KSK3" s="1877"/>
      <c r="KSL3" s="1877"/>
      <c r="KSM3" s="1877"/>
      <c r="KSN3" s="1877"/>
      <c r="KSO3" s="1877"/>
      <c r="KSP3" s="1877"/>
      <c r="KSQ3" s="1877"/>
      <c r="KSR3" s="1877"/>
      <c r="KSS3" s="1877"/>
      <c r="KST3" s="1877"/>
      <c r="KSU3" s="1877"/>
      <c r="KSV3" s="1877"/>
      <c r="KSW3" s="1877"/>
      <c r="KSX3" s="1877"/>
      <c r="KSY3" s="1877"/>
      <c r="KSZ3" s="1877"/>
      <c r="KTA3" s="1877"/>
      <c r="KTB3" s="1877"/>
      <c r="KTC3" s="1877"/>
      <c r="KTD3" s="1877"/>
      <c r="KTE3" s="1877"/>
      <c r="KTF3" s="1877"/>
      <c r="KTG3" s="1877"/>
      <c r="KTH3" s="1877"/>
      <c r="KTI3" s="1877"/>
      <c r="KTJ3" s="1877"/>
      <c r="KTK3" s="1877"/>
      <c r="KTL3" s="1877"/>
      <c r="KTM3" s="1877"/>
      <c r="KTN3" s="1877"/>
      <c r="KTO3" s="1877"/>
      <c r="KTP3" s="1877"/>
      <c r="KTQ3" s="1877"/>
      <c r="KTR3" s="1877"/>
      <c r="KTS3" s="1877"/>
      <c r="KTT3" s="1877"/>
      <c r="KTU3" s="1877"/>
      <c r="KTV3" s="1877"/>
      <c r="KTW3" s="1877"/>
      <c r="KTX3" s="1877"/>
      <c r="KTY3" s="1877"/>
      <c r="KTZ3" s="1877"/>
      <c r="KUA3" s="1877"/>
      <c r="KUB3" s="1877"/>
      <c r="KUC3" s="1877"/>
      <c r="KUD3" s="1877"/>
      <c r="KUE3" s="1877"/>
      <c r="KUF3" s="1877"/>
      <c r="KUG3" s="1877"/>
      <c r="KUH3" s="1877"/>
      <c r="KUI3" s="1877"/>
      <c r="KUJ3" s="1877"/>
      <c r="KUK3" s="1877"/>
      <c r="KUL3" s="1877"/>
      <c r="KUM3" s="1877"/>
      <c r="KUN3" s="1877"/>
      <c r="KUO3" s="1877"/>
      <c r="KUP3" s="1877"/>
      <c r="KUQ3" s="1877"/>
      <c r="KUR3" s="1877"/>
      <c r="KUS3" s="1877"/>
      <c r="KUT3" s="1877"/>
      <c r="KUU3" s="1877"/>
      <c r="KUV3" s="1877"/>
      <c r="KUW3" s="1877"/>
      <c r="KUX3" s="1877"/>
      <c r="KUY3" s="1877"/>
      <c r="KUZ3" s="1877"/>
      <c r="KVA3" s="1877"/>
      <c r="KVB3" s="1877"/>
      <c r="KVC3" s="1877"/>
      <c r="KVD3" s="1877"/>
      <c r="KVE3" s="1877"/>
      <c r="KVF3" s="1877"/>
      <c r="KVG3" s="1877"/>
      <c r="KVH3" s="1877"/>
      <c r="KVI3" s="1877"/>
      <c r="KVJ3" s="1877"/>
      <c r="KVK3" s="1877"/>
      <c r="KVL3" s="1877"/>
      <c r="KVM3" s="1877"/>
      <c r="KVN3" s="1877"/>
      <c r="KVO3" s="1877"/>
      <c r="KVP3" s="1877"/>
      <c r="KVQ3" s="1877"/>
      <c r="KVR3" s="1877"/>
      <c r="KVS3" s="1877"/>
      <c r="KVT3" s="1877"/>
      <c r="KVU3" s="1877"/>
      <c r="KVV3" s="1877"/>
      <c r="KVW3" s="1877"/>
      <c r="KVX3" s="1877"/>
      <c r="KVY3" s="1877"/>
      <c r="KVZ3" s="1877"/>
      <c r="KWA3" s="1877"/>
      <c r="KWB3" s="1877"/>
      <c r="KWC3" s="1877"/>
      <c r="KWD3" s="1877"/>
      <c r="KWE3" s="1877"/>
      <c r="KWF3" s="1877"/>
      <c r="KWG3" s="1877"/>
      <c r="KWH3" s="1877"/>
      <c r="KWI3" s="1877"/>
      <c r="KWJ3" s="1877"/>
      <c r="KWK3" s="1877"/>
      <c r="KWL3" s="1877"/>
      <c r="KWM3" s="1877"/>
      <c r="KWN3" s="1877"/>
      <c r="KWO3" s="1877"/>
      <c r="KWP3" s="1877"/>
      <c r="KWQ3" s="1877"/>
      <c r="KWR3" s="1877"/>
      <c r="KWS3" s="1877"/>
      <c r="KWT3" s="1877"/>
      <c r="KWU3" s="1877"/>
      <c r="KWV3" s="1877"/>
      <c r="KWW3" s="1877"/>
      <c r="KWX3" s="1877"/>
      <c r="KWY3" s="1877"/>
      <c r="KWZ3" s="1877"/>
      <c r="KXA3" s="1877"/>
      <c r="KXB3" s="1877"/>
      <c r="KXC3" s="1877"/>
      <c r="KXD3" s="1877"/>
      <c r="KXE3" s="1877"/>
      <c r="KXF3" s="1877"/>
      <c r="KXG3" s="1877"/>
      <c r="KXH3" s="1877"/>
      <c r="KXI3" s="1877"/>
      <c r="KXJ3" s="1877"/>
      <c r="KXK3" s="1877"/>
      <c r="KXL3" s="1877"/>
      <c r="KXM3" s="1877"/>
      <c r="KXN3" s="1877"/>
      <c r="KXO3" s="1877"/>
      <c r="KXP3" s="1877"/>
      <c r="KXQ3" s="1877"/>
      <c r="KXR3" s="1877"/>
      <c r="KXS3" s="1877"/>
      <c r="KXT3" s="1877"/>
      <c r="KXU3" s="1877"/>
      <c r="KXV3" s="1877"/>
      <c r="KXW3" s="1877"/>
      <c r="KXX3" s="1877"/>
      <c r="KXY3" s="1877"/>
      <c r="KXZ3" s="1877"/>
      <c r="KYA3" s="1877"/>
      <c r="KYB3" s="1877"/>
      <c r="KYC3" s="1877"/>
      <c r="KYD3" s="1877"/>
      <c r="KYE3" s="1877"/>
      <c r="KYF3" s="1877"/>
      <c r="KYG3" s="1877"/>
      <c r="KYH3" s="1877"/>
      <c r="KYI3" s="1877"/>
      <c r="KYJ3" s="1877"/>
      <c r="KYK3" s="1877"/>
      <c r="KYL3" s="1877"/>
      <c r="KYM3" s="1877"/>
      <c r="KYN3" s="1877"/>
      <c r="KYO3" s="1877"/>
      <c r="KYP3" s="1877"/>
      <c r="KYQ3" s="1877"/>
      <c r="KYR3" s="1877"/>
      <c r="KYS3" s="1877"/>
      <c r="KYT3" s="1877"/>
      <c r="KYU3" s="1877"/>
      <c r="KYV3" s="1877"/>
      <c r="KYW3" s="1877"/>
      <c r="KYX3" s="1877"/>
      <c r="KYY3" s="1877"/>
      <c r="KYZ3" s="1877"/>
      <c r="KZA3" s="1877"/>
      <c r="KZB3" s="1877"/>
      <c r="KZC3" s="1877"/>
      <c r="KZD3" s="1877"/>
      <c r="KZE3" s="1877"/>
      <c r="KZF3" s="1877"/>
      <c r="KZG3" s="1877"/>
      <c r="KZH3" s="1877"/>
      <c r="KZI3" s="1877"/>
      <c r="KZJ3" s="1877"/>
      <c r="KZK3" s="1877"/>
      <c r="KZL3" s="1877"/>
      <c r="KZM3" s="1877"/>
      <c r="KZN3" s="1877"/>
      <c r="KZO3" s="1877"/>
      <c r="KZP3" s="1877"/>
      <c r="KZQ3" s="1877"/>
      <c r="KZR3" s="1877"/>
      <c r="KZS3" s="1877"/>
      <c r="KZT3" s="1877"/>
      <c r="KZU3" s="1877"/>
      <c r="KZV3" s="1877"/>
      <c r="KZW3" s="1877"/>
      <c r="KZX3" s="1877"/>
      <c r="KZY3" s="1877"/>
      <c r="KZZ3" s="1877"/>
      <c r="LAA3" s="1877"/>
      <c r="LAB3" s="1877"/>
      <c r="LAC3" s="1877"/>
      <c r="LAD3" s="1877"/>
      <c r="LAE3" s="1877"/>
      <c r="LAF3" s="1877"/>
      <c r="LAG3" s="1877"/>
      <c r="LAH3" s="1877"/>
      <c r="LAI3" s="1877"/>
      <c r="LAJ3" s="1877"/>
      <c r="LAK3" s="1877"/>
      <c r="LAL3" s="1877"/>
      <c r="LAM3" s="1877"/>
      <c r="LAN3" s="1877"/>
      <c r="LAO3" s="1877"/>
      <c r="LAP3" s="1877"/>
      <c r="LAQ3" s="1877"/>
      <c r="LAR3" s="1877"/>
      <c r="LAS3" s="1877"/>
      <c r="LAT3" s="1877"/>
      <c r="LAU3" s="1877"/>
      <c r="LAV3" s="1877"/>
      <c r="LAW3" s="1877"/>
      <c r="LAX3" s="1877"/>
      <c r="LAY3" s="1877"/>
      <c r="LAZ3" s="1877"/>
      <c r="LBA3" s="1877"/>
      <c r="LBB3" s="1877"/>
      <c r="LBC3" s="1877"/>
      <c r="LBD3" s="1877"/>
      <c r="LBE3" s="1877"/>
      <c r="LBF3" s="1877"/>
      <c r="LBG3" s="1877"/>
      <c r="LBH3" s="1877"/>
      <c r="LBI3" s="1877"/>
      <c r="LBJ3" s="1877"/>
      <c r="LBK3" s="1877"/>
      <c r="LBL3" s="1877"/>
      <c r="LBM3" s="1877"/>
      <c r="LBN3" s="1877"/>
      <c r="LBO3" s="1877"/>
      <c r="LBP3" s="1877"/>
      <c r="LBQ3" s="1877"/>
      <c r="LBR3" s="1877"/>
      <c r="LBS3" s="1877"/>
      <c r="LBT3" s="1877"/>
      <c r="LBU3" s="1877"/>
      <c r="LBV3" s="1877"/>
      <c r="LBW3" s="1877"/>
      <c r="LBX3" s="1877"/>
      <c r="LBY3" s="1877"/>
      <c r="LBZ3" s="1877"/>
      <c r="LCA3" s="1877"/>
      <c r="LCB3" s="1877"/>
      <c r="LCC3" s="1877"/>
      <c r="LCD3" s="1877"/>
      <c r="LCE3" s="1877"/>
      <c r="LCF3" s="1877"/>
      <c r="LCG3" s="1877"/>
      <c r="LCH3" s="1877"/>
      <c r="LCI3" s="1877"/>
      <c r="LCJ3" s="1877"/>
      <c r="LCK3" s="1877"/>
      <c r="LCL3" s="1877"/>
      <c r="LCM3" s="1877"/>
      <c r="LCN3" s="1877"/>
      <c r="LCO3" s="1877"/>
      <c r="LCP3" s="1877"/>
      <c r="LCQ3" s="1877"/>
      <c r="LCR3" s="1877"/>
      <c r="LCS3" s="1877"/>
      <c r="LCT3" s="1877"/>
      <c r="LCU3" s="1877"/>
      <c r="LCV3" s="1877"/>
      <c r="LCW3" s="1877"/>
      <c r="LCX3" s="1877"/>
      <c r="LCY3" s="1877"/>
      <c r="LCZ3" s="1877"/>
      <c r="LDA3" s="1877"/>
      <c r="LDB3" s="1877"/>
      <c r="LDC3" s="1877"/>
      <c r="LDD3" s="1877"/>
      <c r="LDE3" s="1877"/>
      <c r="LDF3" s="1877"/>
      <c r="LDG3" s="1877"/>
      <c r="LDH3" s="1877"/>
      <c r="LDI3" s="1877"/>
      <c r="LDJ3" s="1877"/>
      <c r="LDK3" s="1877"/>
      <c r="LDL3" s="1877"/>
      <c r="LDM3" s="1877"/>
      <c r="LDN3" s="1877"/>
      <c r="LDO3" s="1877"/>
      <c r="LDP3" s="1877"/>
      <c r="LDQ3" s="1877"/>
      <c r="LDR3" s="1877"/>
      <c r="LDS3" s="1877"/>
      <c r="LDT3" s="1877"/>
      <c r="LDU3" s="1877"/>
      <c r="LDV3" s="1877"/>
      <c r="LDW3" s="1877"/>
      <c r="LDX3" s="1877"/>
      <c r="LDY3" s="1877"/>
      <c r="LDZ3" s="1877"/>
      <c r="LEA3" s="1877"/>
      <c r="LEB3" s="1877"/>
      <c r="LEC3" s="1877"/>
      <c r="LED3" s="1877"/>
      <c r="LEE3" s="1877"/>
      <c r="LEF3" s="1877"/>
      <c r="LEG3" s="1877"/>
      <c r="LEH3" s="1877"/>
      <c r="LEI3" s="1877"/>
      <c r="LEJ3" s="1877"/>
      <c r="LEK3" s="1877"/>
      <c r="LEL3" s="1877"/>
      <c r="LEM3" s="1877"/>
      <c r="LEN3" s="1877"/>
      <c r="LEO3" s="1877"/>
      <c r="LEP3" s="1877"/>
      <c r="LEQ3" s="1877"/>
      <c r="LER3" s="1877"/>
      <c r="LES3" s="1877"/>
      <c r="LET3" s="1877"/>
      <c r="LEU3" s="1877"/>
      <c r="LEV3" s="1877"/>
      <c r="LEW3" s="1877"/>
      <c r="LEX3" s="1877"/>
      <c r="LEY3" s="1877"/>
      <c r="LEZ3" s="1877"/>
      <c r="LFA3" s="1877"/>
      <c r="LFB3" s="1877"/>
      <c r="LFC3" s="1877"/>
      <c r="LFD3" s="1877"/>
      <c r="LFE3" s="1877"/>
      <c r="LFF3" s="1877"/>
      <c r="LFG3" s="1877"/>
      <c r="LFH3" s="1877"/>
      <c r="LFI3" s="1877"/>
      <c r="LFJ3" s="1877"/>
      <c r="LFK3" s="1877"/>
      <c r="LFL3" s="1877"/>
      <c r="LFM3" s="1877"/>
      <c r="LFN3" s="1877"/>
      <c r="LFO3" s="1877"/>
      <c r="LFP3" s="1877"/>
      <c r="LFQ3" s="1877"/>
      <c r="LFR3" s="1877"/>
      <c r="LFS3" s="1877"/>
      <c r="LFT3" s="1877"/>
      <c r="LFU3" s="1877"/>
      <c r="LFV3" s="1877"/>
      <c r="LFW3" s="1877"/>
      <c r="LFX3" s="1877"/>
      <c r="LFY3" s="1877"/>
      <c r="LFZ3" s="1877"/>
      <c r="LGA3" s="1877"/>
      <c r="LGB3" s="1877"/>
      <c r="LGC3" s="1877"/>
      <c r="LGD3" s="1877"/>
      <c r="LGE3" s="1877"/>
      <c r="LGF3" s="1877"/>
      <c r="LGG3" s="1877"/>
      <c r="LGH3" s="1877"/>
      <c r="LGI3" s="1877"/>
      <c r="LGJ3" s="1877"/>
      <c r="LGK3" s="1877"/>
      <c r="LGL3" s="1877"/>
      <c r="LGM3" s="1877"/>
      <c r="LGN3" s="1877"/>
      <c r="LGO3" s="1877"/>
      <c r="LGP3" s="1877"/>
      <c r="LGQ3" s="1877"/>
      <c r="LGR3" s="1877"/>
      <c r="LGS3" s="1877"/>
      <c r="LGT3" s="1877"/>
      <c r="LGU3" s="1877"/>
      <c r="LGV3" s="1877"/>
      <c r="LGW3" s="1877"/>
      <c r="LGX3" s="1877"/>
      <c r="LGY3" s="1877"/>
      <c r="LGZ3" s="1877"/>
      <c r="LHA3" s="1877"/>
      <c r="LHB3" s="1877"/>
      <c r="LHC3" s="1877"/>
      <c r="LHD3" s="1877"/>
      <c r="LHE3" s="1877"/>
      <c r="LHF3" s="1877"/>
      <c r="LHG3" s="1877"/>
      <c r="LHH3" s="1877"/>
      <c r="LHI3" s="1877"/>
      <c r="LHJ3" s="1877"/>
      <c r="LHK3" s="1877"/>
      <c r="LHL3" s="1877"/>
      <c r="LHM3" s="1877"/>
      <c r="LHN3" s="1877"/>
      <c r="LHO3" s="1877"/>
      <c r="LHP3" s="1877"/>
      <c r="LHQ3" s="1877"/>
      <c r="LHR3" s="1877"/>
      <c r="LHS3" s="1877"/>
      <c r="LHT3" s="1877"/>
      <c r="LHU3" s="1877"/>
      <c r="LHV3" s="1877"/>
      <c r="LHW3" s="1877"/>
      <c r="LHX3" s="1877"/>
      <c r="LHY3" s="1877"/>
      <c r="LHZ3" s="1877"/>
      <c r="LIA3" s="1877"/>
      <c r="LIB3" s="1877"/>
      <c r="LIC3" s="1877"/>
      <c r="LID3" s="1877"/>
      <c r="LIE3" s="1877"/>
      <c r="LIF3" s="1877"/>
      <c r="LIG3" s="1877"/>
      <c r="LIH3" s="1877"/>
      <c r="LII3" s="1877"/>
      <c r="LIJ3" s="1877"/>
      <c r="LIK3" s="1877"/>
      <c r="LIL3" s="1877"/>
      <c r="LIM3" s="1877"/>
      <c r="LIN3" s="1877"/>
      <c r="LIO3" s="1877"/>
      <c r="LIP3" s="1877"/>
      <c r="LIQ3" s="1877"/>
      <c r="LIR3" s="1877"/>
      <c r="LIS3" s="1877"/>
      <c r="LIT3" s="1877"/>
      <c r="LIU3" s="1877"/>
      <c r="LIV3" s="1877"/>
      <c r="LIW3" s="1877"/>
      <c r="LIX3" s="1877"/>
      <c r="LIY3" s="1877"/>
      <c r="LIZ3" s="1877"/>
      <c r="LJA3" s="1877"/>
      <c r="LJB3" s="1877"/>
      <c r="LJC3" s="1877"/>
      <c r="LJD3" s="1877"/>
      <c r="LJE3" s="1877"/>
      <c r="LJF3" s="1877"/>
      <c r="LJG3" s="1877"/>
      <c r="LJH3" s="1877"/>
      <c r="LJI3" s="1877"/>
      <c r="LJJ3" s="1877"/>
      <c r="LJK3" s="1877"/>
      <c r="LJL3" s="1877"/>
      <c r="LJM3" s="1877"/>
      <c r="LJN3" s="1877"/>
      <c r="LJO3" s="1877"/>
      <c r="LJP3" s="1877"/>
      <c r="LJQ3" s="1877"/>
      <c r="LJR3" s="1877"/>
      <c r="LJS3" s="1877"/>
      <c r="LJT3" s="1877"/>
      <c r="LJU3" s="1877"/>
      <c r="LJV3" s="1877"/>
      <c r="LJW3" s="1877"/>
      <c r="LJX3" s="1877"/>
      <c r="LJY3" s="1877"/>
      <c r="LJZ3" s="1877"/>
      <c r="LKA3" s="1877"/>
      <c r="LKB3" s="1877"/>
      <c r="LKC3" s="1877"/>
      <c r="LKD3" s="1877"/>
      <c r="LKE3" s="1877"/>
      <c r="LKF3" s="1877"/>
      <c r="LKG3" s="1877"/>
      <c r="LKH3" s="1877"/>
      <c r="LKI3" s="1877"/>
      <c r="LKJ3" s="1877"/>
      <c r="LKK3" s="1877"/>
      <c r="LKL3" s="1877"/>
      <c r="LKM3" s="1877"/>
      <c r="LKN3" s="1877"/>
      <c r="LKO3" s="1877"/>
      <c r="LKP3" s="1877"/>
      <c r="LKQ3" s="1877"/>
      <c r="LKR3" s="1877"/>
      <c r="LKS3" s="1877"/>
      <c r="LKT3" s="1877"/>
      <c r="LKU3" s="1877"/>
      <c r="LKV3" s="1877"/>
      <c r="LKW3" s="1877"/>
      <c r="LKX3" s="1877"/>
      <c r="LKY3" s="1877"/>
      <c r="LKZ3" s="1877"/>
      <c r="LLA3" s="1877"/>
      <c r="LLB3" s="1877"/>
      <c r="LLC3" s="1877"/>
      <c r="LLD3" s="1877"/>
      <c r="LLE3" s="1877"/>
      <c r="LLF3" s="1877"/>
      <c r="LLG3" s="1877"/>
      <c r="LLH3" s="1877"/>
      <c r="LLI3" s="1877"/>
      <c r="LLJ3" s="1877"/>
      <c r="LLK3" s="1877"/>
      <c r="LLL3" s="1877"/>
      <c r="LLM3" s="1877"/>
      <c r="LLN3" s="1877"/>
      <c r="LLO3" s="1877"/>
      <c r="LLP3" s="1877"/>
      <c r="LLQ3" s="1877"/>
      <c r="LLR3" s="1877"/>
      <c r="LLS3" s="1877"/>
      <c r="LLT3" s="1877"/>
      <c r="LLU3" s="1877"/>
      <c r="LLV3" s="1877"/>
      <c r="LLW3" s="1877"/>
      <c r="LLX3" s="1877"/>
      <c r="LLY3" s="1877"/>
      <c r="LLZ3" s="1877"/>
      <c r="LMA3" s="1877"/>
      <c r="LMB3" s="1877"/>
      <c r="LMC3" s="1877"/>
      <c r="LMD3" s="1877"/>
      <c r="LME3" s="1877"/>
      <c r="LMF3" s="1877"/>
      <c r="LMG3" s="1877"/>
      <c r="LMH3" s="1877"/>
      <c r="LMI3" s="1877"/>
      <c r="LMJ3" s="1877"/>
      <c r="LMK3" s="1877"/>
      <c r="LML3" s="1877"/>
      <c r="LMM3" s="1877"/>
      <c r="LMN3" s="1877"/>
      <c r="LMO3" s="1877"/>
      <c r="LMP3" s="1877"/>
      <c r="LMQ3" s="1877"/>
      <c r="LMR3" s="1877"/>
      <c r="LMS3" s="1877"/>
      <c r="LMT3" s="1877"/>
      <c r="LMU3" s="1877"/>
      <c r="LMV3" s="1877"/>
      <c r="LMW3" s="1877"/>
      <c r="LMX3" s="1877"/>
      <c r="LMY3" s="1877"/>
      <c r="LMZ3" s="1877"/>
      <c r="LNA3" s="1877"/>
      <c r="LNB3" s="1877"/>
      <c r="LNC3" s="1877"/>
      <c r="LND3" s="1877"/>
      <c r="LNE3" s="1877"/>
      <c r="LNF3" s="1877"/>
      <c r="LNG3" s="1877"/>
      <c r="LNH3" s="1877"/>
      <c r="LNI3" s="1877"/>
      <c r="LNJ3" s="1877"/>
      <c r="LNK3" s="1877"/>
      <c r="LNL3" s="1877"/>
      <c r="LNM3" s="1877"/>
      <c r="LNN3" s="1877"/>
      <c r="LNO3" s="1877"/>
      <c r="LNP3" s="1877"/>
      <c r="LNQ3" s="1877"/>
      <c r="LNR3" s="1877"/>
      <c r="LNS3" s="1877"/>
      <c r="LNT3" s="1877"/>
      <c r="LNU3" s="1877"/>
      <c r="LNV3" s="1877"/>
      <c r="LNW3" s="1877"/>
      <c r="LNX3" s="1877"/>
      <c r="LNY3" s="1877"/>
      <c r="LNZ3" s="1877"/>
      <c r="LOA3" s="1877"/>
      <c r="LOB3" s="1877"/>
      <c r="LOC3" s="1877"/>
      <c r="LOD3" s="1877"/>
      <c r="LOE3" s="1877"/>
      <c r="LOF3" s="1877"/>
      <c r="LOG3" s="1877"/>
      <c r="LOH3" s="1877"/>
      <c r="LOI3" s="1877"/>
      <c r="LOJ3" s="1877"/>
      <c r="LOK3" s="1877"/>
      <c r="LOL3" s="1877"/>
      <c r="LOM3" s="1877"/>
      <c r="LON3" s="1877"/>
      <c r="LOO3" s="1877"/>
      <c r="LOP3" s="1877"/>
      <c r="LOQ3" s="1877"/>
      <c r="LOR3" s="1877"/>
      <c r="LOS3" s="1877"/>
      <c r="LOT3" s="1877"/>
      <c r="LOU3" s="1877"/>
      <c r="LOV3" s="1877"/>
      <c r="LOW3" s="1877"/>
      <c r="LOX3" s="1877"/>
      <c r="LOY3" s="1877"/>
      <c r="LOZ3" s="1877"/>
      <c r="LPA3" s="1877"/>
      <c r="LPB3" s="1877"/>
      <c r="LPC3" s="1877"/>
      <c r="LPD3" s="1877"/>
      <c r="LPE3" s="1877"/>
      <c r="LPF3" s="1877"/>
      <c r="LPG3" s="1877"/>
      <c r="LPH3" s="1877"/>
      <c r="LPI3" s="1877"/>
      <c r="LPJ3" s="1877"/>
      <c r="LPK3" s="1877"/>
      <c r="LPL3" s="1877"/>
      <c r="LPM3" s="1877"/>
      <c r="LPN3" s="1877"/>
      <c r="LPO3" s="1877"/>
      <c r="LPP3" s="1877"/>
      <c r="LPQ3" s="1877"/>
      <c r="LPR3" s="1877"/>
      <c r="LPS3" s="1877"/>
      <c r="LPT3" s="1877"/>
      <c r="LPU3" s="1877"/>
      <c r="LPV3" s="1877"/>
      <c r="LPW3" s="1877"/>
      <c r="LPX3" s="1877"/>
      <c r="LPY3" s="1877"/>
      <c r="LPZ3" s="1877"/>
      <c r="LQA3" s="1877"/>
      <c r="LQB3" s="1877"/>
      <c r="LQC3" s="1877"/>
      <c r="LQD3" s="1877"/>
      <c r="LQE3" s="1877"/>
      <c r="LQF3" s="1877"/>
      <c r="LQG3" s="1877"/>
      <c r="LQH3" s="1877"/>
      <c r="LQI3" s="1877"/>
      <c r="LQJ3" s="1877"/>
      <c r="LQK3" s="1877"/>
      <c r="LQL3" s="1877"/>
      <c r="LQM3" s="1877"/>
      <c r="LQN3" s="1877"/>
      <c r="LQO3" s="1877"/>
      <c r="LQP3" s="1877"/>
      <c r="LQQ3" s="1877"/>
      <c r="LQR3" s="1877"/>
      <c r="LQS3" s="1877"/>
      <c r="LQT3" s="1877"/>
      <c r="LQU3" s="1877"/>
      <c r="LQV3" s="1877"/>
      <c r="LQW3" s="1877"/>
      <c r="LQX3" s="1877"/>
      <c r="LQY3" s="1877"/>
      <c r="LQZ3" s="1877"/>
      <c r="LRA3" s="1877"/>
      <c r="LRB3" s="1877"/>
      <c r="LRC3" s="1877"/>
      <c r="LRD3" s="1877"/>
      <c r="LRE3" s="1877"/>
      <c r="LRF3" s="1877"/>
      <c r="LRG3" s="1877"/>
      <c r="LRH3" s="1877"/>
      <c r="LRI3" s="1877"/>
      <c r="LRJ3" s="1877"/>
      <c r="LRK3" s="1877"/>
      <c r="LRL3" s="1877"/>
      <c r="LRM3" s="1877"/>
      <c r="LRN3" s="1877"/>
      <c r="LRO3" s="1877"/>
      <c r="LRP3" s="1877"/>
      <c r="LRQ3" s="1877"/>
      <c r="LRR3" s="1877"/>
      <c r="LRS3" s="1877"/>
      <c r="LRT3" s="1877"/>
      <c r="LRU3" s="1877"/>
      <c r="LRV3" s="1877"/>
      <c r="LRW3" s="1877"/>
      <c r="LRX3" s="1877"/>
      <c r="LRY3" s="1877"/>
      <c r="LRZ3" s="1877"/>
      <c r="LSA3" s="1877"/>
      <c r="LSB3" s="1877"/>
      <c r="LSC3" s="1877"/>
      <c r="LSD3" s="1877"/>
      <c r="LSE3" s="1877"/>
      <c r="LSF3" s="1877"/>
      <c r="LSG3" s="1877"/>
      <c r="LSH3" s="1877"/>
      <c r="LSI3" s="1877"/>
      <c r="LSJ3" s="1877"/>
      <c r="LSK3" s="1877"/>
      <c r="LSL3" s="1877"/>
      <c r="LSM3" s="1877"/>
      <c r="LSN3" s="1877"/>
      <c r="LSO3" s="1877"/>
      <c r="LSP3" s="1877"/>
      <c r="LSQ3" s="1877"/>
      <c r="LSR3" s="1877"/>
      <c r="LSS3" s="1877"/>
      <c r="LST3" s="1877"/>
      <c r="LSU3" s="1877"/>
      <c r="LSV3" s="1877"/>
      <c r="LSW3" s="1877"/>
      <c r="LSX3" s="1877"/>
      <c r="LSY3" s="1877"/>
      <c r="LSZ3" s="1877"/>
      <c r="LTA3" s="1877"/>
      <c r="LTB3" s="1877"/>
      <c r="LTC3" s="1877"/>
      <c r="LTD3" s="1877"/>
      <c r="LTE3" s="1877"/>
      <c r="LTF3" s="1877"/>
      <c r="LTG3" s="1877"/>
      <c r="LTH3" s="1877"/>
      <c r="LTI3" s="1877"/>
      <c r="LTJ3" s="1877"/>
      <c r="LTK3" s="1877"/>
      <c r="LTL3" s="1877"/>
      <c r="LTM3" s="1877"/>
      <c r="LTN3" s="1877"/>
      <c r="LTO3" s="1877"/>
      <c r="LTP3" s="1877"/>
      <c r="LTQ3" s="1877"/>
      <c r="LTR3" s="1877"/>
      <c r="LTS3" s="1877"/>
      <c r="LTT3" s="1877"/>
      <c r="LTU3" s="1877"/>
      <c r="LTV3" s="1877"/>
      <c r="LTW3" s="1877"/>
      <c r="LTX3" s="1877"/>
      <c r="LTY3" s="1877"/>
      <c r="LTZ3" s="1877"/>
      <c r="LUA3" s="1877"/>
      <c r="LUB3" s="1877"/>
      <c r="LUC3" s="1877"/>
      <c r="LUD3" s="1877"/>
      <c r="LUE3" s="1877"/>
      <c r="LUF3" s="1877"/>
      <c r="LUG3" s="1877"/>
      <c r="LUH3" s="1877"/>
      <c r="LUI3" s="1877"/>
      <c r="LUJ3" s="1877"/>
      <c r="LUK3" s="1877"/>
      <c r="LUL3" s="1877"/>
      <c r="LUM3" s="1877"/>
      <c r="LUN3" s="1877"/>
      <c r="LUO3" s="1877"/>
      <c r="LUP3" s="1877"/>
      <c r="LUQ3" s="1877"/>
      <c r="LUR3" s="1877"/>
      <c r="LUS3" s="1877"/>
      <c r="LUT3" s="1877"/>
      <c r="LUU3" s="1877"/>
      <c r="LUV3" s="1877"/>
      <c r="LUW3" s="1877"/>
      <c r="LUX3" s="1877"/>
      <c r="LUY3" s="1877"/>
      <c r="LUZ3" s="1877"/>
      <c r="LVA3" s="1877"/>
      <c r="LVB3" s="1877"/>
      <c r="LVC3" s="1877"/>
      <c r="LVD3" s="1877"/>
      <c r="LVE3" s="1877"/>
      <c r="LVF3" s="1877"/>
      <c r="LVG3" s="1877"/>
      <c r="LVH3" s="1877"/>
      <c r="LVI3" s="1877"/>
      <c r="LVJ3" s="1877"/>
      <c r="LVK3" s="1877"/>
      <c r="LVL3" s="1877"/>
      <c r="LVM3" s="1877"/>
      <c r="LVN3" s="1877"/>
      <c r="LVO3" s="1877"/>
      <c r="LVP3" s="1877"/>
      <c r="LVQ3" s="1877"/>
      <c r="LVR3" s="1877"/>
      <c r="LVS3" s="1877"/>
      <c r="LVT3" s="1877"/>
      <c r="LVU3" s="1877"/>
      <c r="LVV3" s="1877"/>
      <c r="LVW3" s="1877"/>
      <c r="LVX3" s="1877"/>
      <c r="LVY3" s="1877"/>
      <c r="LVZ3" s="1877"/>
      <c r="LWA3" s="1877"/>
      <c r="LWB3" s="1877"/>
      <c r="LWC3" s="1877"/>
      <c r="LWD3" s="1877"/>
      <c r="LWE3" s="1877"/>
      <c r="LWF3" s="1877"/>
      <c r="LWG3" s="1877"/>
      <c r="LWH3" s="1877"/>
      <c r="LWI3" s="1877"/>
      <c r="LWJ3" s="1877"/>
      <c r="LWK3" s="1877"/>
      <c r="LWL3" s="1877"/>
      <c r="LWM3" s="1877"/>
      <c r="LWN3" s="1877"/>
      <c r="LWO3" s="1877"/>
      <c r="LWP3" s="1877"/>
      <c r="LWQ3" s="1877"/>
      <c r="LWR3" s="1877"/>
      <c r="LWS3" s="1877"/>
      <c r="LWT3" s="1877"/>
      <c r="LWU3" s="1877"/>
      <c r="LWV3" s="1877"/>
      <c r="LWW3" s="1877"/>
      <c r="LWX3" s="1877"/>
      <c r="LWY3" s="1877"/>
      <c r="LWZ3" s="1877"/>
      <c r="LXA3" s="1877"/>
      <c r="LXB3" s="1877"/>
      <c r="LXC3" s="1877"/>
      <c r="LXD3" s="1877"/>
      <c r="LXE3" s="1877"/>
      <c r="LXF3" s="1877"/>
      <c r="LXG3" s="1877"/>
      <c r="LXH3" s="1877"/>
      <c r="LXI3" s="1877"/>
      <c r="LXJ3" s="1877"/>
      <c r="LXK3" s="1877"/>
      <c r="LXL3" s="1877"/>
      <c r="LXM3" s="1877"/>
      <c r="LXN3" s="1877"/>
      <c r="LXO3" s="1877"/>
      <c r="LXP3" s="1877"/>
      <c r="LXQ3" s="1877"/>
      <c r="LXR3" s="1877"/>
      <c r="LXS3" s="1877"/>
      <c r="LXT3" s="1877"/>
      <c r="LXU3" s="1877"/>
      <c r="LXV3" s="1877"/>
      <c r="LXW3" s="1877"/>
      <c r="LXX3" s="1877"/>
      <c r="LXY3" s="1877"/>
      <c r="LXZ3" s="1877"/>
      <c r="LYA3" s="1877"/>
      <c r="LYB3" s="1877"/>
      <c r="LYC3" s="1877"/>
      <c r="LYD3" s="1877"/>
      <c r="LYE3" s="1877"/>
      <c r="LYF3" s="1877"/>
      <c r="LYG3" s="1877"/>
      <c r="LYH3" s="1877"/>
      <c r="LYI3" s="1877"/>
      <c r="LYJ3" s="1877"/>
      <c r="LYK3" s="1877"/>
      <c r="LYL3" s="1877"/>
      <c r="LYM3" s="1877"/>
      <c r="LYN3" s="1877"/>
      <c r="LYO3" s="1877"/>
      <c r="LYP3" s="1877"/>
      <c r="LYQ3" s="1877"/>
      <c r="LYR3" s="1877"/>
      <c r="LYS3" s="1877"/>
      <c r="LYT3" s="1877"/>
      <c r="LYU3" s="1877"/>
      <c r="LYV3" s="1877"/>
      <c r="LYW3" s="1877"/>
      <c r="LYX3" s="1877"/>
      <c r="LYY3" s="1877"/>
      <c r="LYZ3" s="1877"/>
      <c r="LZA3" s="1877"/>
      <c r="LZB3" s="1877"/>
      <c r="LZC3" s="1877"/>
      <c r="LZD3" s="1877"/>
      <c r="LZE3" s="1877"/>
      <c r="LZF3" s="1877"/>
      <c r="LZG3" s="1877"/>
      <c r="LZH3" s="1877"/>
      <c r="LZI3" s="1877"/>
      <c r="LZJ3" s="1877"/>
      <c r="LZK3" s="1877"/>
      <c r="LZL3" s="1877"/>
      <c r="LZM3" s="1877"/>
      <c r="LZN3" s="1877"/>
      <c r="LZO3" s="1877"/>
      <c r="LZP3" s="1877"/>
      <c r="LZQ3" s="1877"/>
      <c r="LZR3" s="1877"/>
      <c r="LZS3" s="1877"/>
      <c r="LZT3" s="1877"/>
      <c r="LZU3" s="1877"/>
      <c r="LZV3" s="1877"/>
      <c r="LZW3" s="1877"/>
      <c r="LZX3" s="1877"/>
      <c r="LZY3" s="1877"/>
      <c r="LZZ3" s="1877"/>
      <c r="MAA3" s="1877"/>
      <c r="MAB3" s="1877"/>
      <c r="MAC3" s="1877"/>
      <c r="MAD3" s="1877"/>
      <c r="MAE3" s="1877"/>
      <c r="MAF3" s="1877"/>
      <c r="MAG3" s="1877"/>
      <c r="MAH3" s="1877"/>
      <c r="MAI3" s="1877"/>
      <c r="MAJ3" s="1877"/>
      <c r="MAK3" s="1877"/>
      <c r="MAL3" s="1877"/>
      <c r="MAM3" s="1877"/>
      <c r="MAN3" s="1877"/>
      <c r="MAO3" s="1877"/>
      <c r="MAP3" s="1877"/>
      <c r="MAQ3" s="1877"/>
      <c r="MAR3" s="1877"/>
      <c r="MAS3" s="1877"/>
      <c r="MAT3" s="1877"/>
      <c r="MAU3" s="1877"/>
      <c r="MAV3" s="1877"/>
      <c r="MAW3" s="1877"/>
      <c r="MAX3" s="1877"/>
      <c r="MAY3" s="1877"/>
      <c r="MAZ3" s="1877"/>
      <c r="MBA3" s="1877"/>
      <c r="MBB3" s="1877"/>
      <c r="MBC3" s="1877"/>
      <c r="MBD3" s="1877"/>
      <c r="MBE3" s="1877"/>
      <c r="MBF3" s="1877"/>
      <c r="MBG3" s="1877"/>
      <c r="MBH3" s="1877"/>
      <c r="MBI3" s="1877"/>
      <c r="MBJ3" s="1877"/>
      <c r="MBK3" s="1877"/>
      <c r="MBL3" s="1877"/>
      <c r="MBM3" s="1877"/>
      <c r="MBN3" s="1877"/>
      <c r="MBO3" s="1877"/>
      <c r="MBP3" s="1877"/>
      <c r="MBQ3" s="1877"/>
      <c r="MBR3" s="1877"/>
      <c r="MBS3" s="1877"/>
      <c r="MBT3" s="1877"/>
      <c r="MBU3" s="1877"/>
      <c r="MBV3" s="1877"/>
      <c r="MBW3" s="1877"/>
      <c r="MBX3" s="1877"/>
      <c r="MBY3" s="1877"/>
      <c r="MBZ3" s="1877"/>
      <c r="MCA3" s="1877"/>
      <c r="MCB3" s="1877"/>
      <c r="MCC3" s="1877"/>
      <c r="MCD3" s="1877"/>
      <c r="MCE3" s="1877"/>
      <c r="MCF3" s="1877"/>
      <c r="MCG3" s="1877"/>
      <c r="MCH3" s="1877"/>
      <c r="MCI3" s="1877"/>
      <c r="MCJ3" s="1877"/>
      <c r="MCK3" s="1877"/>
      <c r="MCL3" s="1877"/>
      <c r="MCM3" s="1877"/>
      <c r="MCN3" s="1877"/>
      <c r="MCO3" s="1877"/>
      <c r="MCP3" s="1877"/>
      <c r="MCQ3" s="1877"/>
      <c r="MCR3" s="1877"/>
      <c r="MCS3" s="1877"/>
      <c r="MCT3" s="1877"/>
      <c r="MCU3" s="1877"/>
      <c r="MCV3" s="1877"/>
      <c r="MCW3" s="1877"/>
      <c r="MCX3" s="1877"/>
      <c r="MCY3" s="1877"/>
      <c r="MCZ3" s="1877"/>
      <c r="MDA3" s="1877"/>
      <c r="MDB3" s="1877"/>
      <c r="MDC3" s="1877"/>
      <c r="MDD3" s="1877"/>
      <c r="MDE3" s="1877"/>
      <c r="MDF3" s="1877"/>
      <c r="MDG3" s="1877"/>
      <c r="MDH3" s="1877"/>
      <c r="MDI3" s="1877"/>
      <c r="MDJ3" s="1877"/>
      <c r="MDK3" s="1877"/>
      <c r="MDL3" s="1877"/>
      <c r="MDM3" s="1877"/>
      <c r="MDN3" s="1877"/>
      <c r="MDO3" s="1877"/>
      <c r="MDP3" s="1877"/>
      <c r="MDQ3" s="1877"/>
      <c r="MDR3" s="1877"/>
      <c r="MDS3" s="1877"/>
      <c r="MDT3" s="1877"/>
      <c r="MDU3" s="1877"/>
      <c r="MDV3" s="1877"/>
      <c r="MDW3" s="1877"/>
      <c r="MDX3" s="1877"/>
      <c r="MDY3" s="1877"/>
      <c r="MDZ3" s="1877"/>
      <c r="MEA3" s="1877"/>
      <c r="MEB3" s="1877"/>
      <c r="MEC3" s="1877"/>
      <c r="MED3" s="1877"/>
      <c r="MEE3" s="1877"/>
      <c r="MEF3" s="1877"/>
      <c r="MEG3" s="1877"/>
      <c r="MEH3" s="1877"/>
      <c r="MEI3" s="1877"/>
      <c r="MEJ3" s="1877"/>
      <c r="MEK3" s="1877"/>
      <c r="MEL3" s="1877"/>
      <c r="MEM3" s="1877"/>
      <c r="MEN3" s="1877"/>
      <c r="MEO3" s="1877"/>
      <c r="MEP3" s="1877"/>
      <c r="MEQ3" s="1877"/>
      <c r="MER3" s="1877"/>
      <c r="MES3" s="1877"/>
      <c r="MET3" s="1877"/>
      <c r="MEU3" s="1877"/>
      <c r="MEV3" s="1877"/>
      <c r="MEW3" s="1877"/>
      <c r="MEX3" s="1877"/>
      <c r="MEY3" s="1877"/>
      <c r="MEZ3" s="1877"/>
      <c r="MFA3" s="1877"/>
      <c r="MFB3" s="1877"/>
      <c r="MFC3" s="1877"/>
      <c r="MFD3" s="1877"/>
      <c r="MFE3" s="1877"/>
      <c r="MFF3" s="1877"/>
      <c r="MFG3" s="1877"/>
      <c r="MFH3" s="1877"/>
      <c r="MFI3" s="1877"/>
      <c r="MFJ3" s="1877"/>
      <c r="MFK3" s="1877"/>
      <c r="MFL3" s="1877"/>
      <c r="MFM3" s="1877"/>
      <c r="MFN3" s="1877"/>
      <c r="MFO3" s="1877"/>
      <c r="MFP3" s="1877"/>
      <c r="MFQ3" s="1877"/>
      <c r="MFR3" s="1877"/>
      <c r="MFS3" s="1877"/>
      <c r="MFT3" s="1877"/>
      <c r="MFU3" s="1877"/>
      <c r="MFV3" s="1877"/>
      <c r="MFW3" s="1877"/>
      <c r="MFX3" s="1877"/>
      <c r="MFY3" s="1877"/>
      <c r="MFZ3" s="1877"/>
      <c r="MGA3" s="1877"/>
      <c r="MGB3" s="1877"/>
      <c r="MGC3" s="1877"/>
      <c r="MGD3" s="1877"/>
      <c r="MGE3" s="1877"/>
      <c r="MGF3" s="1877"/>
      <c r="MGG3" s="1877"/>
      <c r="MGH3" s="1877"/>
      <c r="MGI3" s="1877"/>
      <c r="MGJ3" s="1877"/>
      <c r="MGK3" s="1877"/>
      <c r="MGL3" s="1877"/>
      <c r="MGM3" s="1877"/>
      <c r="MGN3" s="1877"/>
      <c r="MGO3" s="1877"/>
      <c r="MGP3" s="1877"/>
      <c r="MGQ3" s="1877"/>
      <c r="MGR3" s="1877"/>
      <c r="MGS3" s="1877"/>
      <c r="MGT3" s="1877"/>
      <c r="MGU3" s="1877"/>
      <c r="MGV3" s="1877"/>
      <c r="MGW3" s="1877"/>
      <c r="MGX3" s="1877"/>
      <c r="MGY3" s="1877"/>
      <c r="MGZ3" s="1877"/>
      <c r="MHA3" s="1877"/>
      <c r="MHB3" s="1877"/>
      <c r="MHC3" s="1877"/>
      <c r="MHD3" s="1877"/>
      <c r="MHE3" s="1877"/>
      <c r="MHF3" s="1877"/>
      <c r="MHG3" s="1877"/>
      <c r="MHH3" s="1877"/>
      <c r="MHI3" s="1877"/>
      <c r="MHJ3" s="1877"/>
      <c r="MHK3" s="1877"/>
      <c r="MHL3" s="1877"/>
      <c r="MHM3" s="1877"/>
      <c r="MHN3" s="1877"/>
      <c r="MHO3" s="1877"/>
      <c r="MHP3" s="1877"/>
      <c r="MHQ3" s="1877"/>
      <c r="MHR3" s="1877"/>
      <c r="MHS3" s="1877"/>
      <c r="MHT3" s="1877"/>
      <c r="MHU3" s="1877"/>
      <c r="MHV3" s="1877"/>
      <c r="MHW3" s="1877"/>
      <c r="MHX3" s="1877"/>
      <c r="MHY3" s="1877"/>
      <c r="MHZ3" s="1877"/>
      <c r="MIA3" s="1877"/>
      <c r="MIB3" s="1877"/>
      <c r="MIC3" s="1877"/>
      <c r="MID3" s="1877"/>
      <c r="MIE3" s="1877"/>
      <c r="MIF3" s="1877"/>
      <c r="MIG3" s="1877"/>
      <c r="MIH3" s="1877"/>
      <c r="MII3" s="1877"/>
      <c r="MIJ3" s="1877"/>
      <c r="MIK3" s="1877"/>
      <c r="MIL3" s="1877"/>
      <c r="MIM3" s="1877"/>
      <c r="MIN3" s="1877"/>
      <c r="MIO3" s="1877"/>
      <c r="MIP3" s="1877"/>
      <c r="MIQ3" s="1877"/>
      <c r="MIR3" s="1877"/>
      <c r="MIS3" s="1877"/>
      <c r="MIT3" s="1877"/>
      <c r="MIU3" s="1877"/>
      <c r="MIV3" s="1877"/>
      <c r="MIW3" s="1877"/>
      <c r="MIX3" s="1877"/>
      <c r="MIY3" s="1877"/>
      <c r="MIZ3" s="1877"/>
      <c r="MJA3" s="1877"/>
      <c r="MJB3" s="1877"/>
      <c r="MJC3" s="1877"/>
      <c r="MJD3" s="1877"/>
      <c r="MJE3" s="1877"/>
      <c r="MJF3" s="1877"/>
      <c r="MJG3" s="1877"/>
      <c r="MJH3" s="1877"/>
      <c r="MJI3" s="1877"/>
      <c r="MJJ3" s="1877"/>
      <c r="MJK3" s="1877"/>
      <c r="MJL3" s="1877"/>
      <c r="MJM3" s="1877"/>
      <c r="MJN3" s="1877"/>
      <c r="MJO3" s="1877"/>
      <c r="MJP3" s="1877"/>
      <c r="MJQ3" s="1877"/>
      <c r="MJR3" s="1877"/>
      <c r="MJS3" s="1877"/>
      <c r="MJT3" s="1877"/>
      <c r="MJU3" s="1877"/>
      <c r="MJV3" s="1877"/>
      <c r="MJW3" s="1877"/>
      <c r="MJX3" s="1877"/>
      <c r="MJY3" s="1877"/>
      <c r="MJZ3" s="1877"/>
      <c r="MKA3" s="1877"/>
      <c r="MKB3" s="1877"/>
      <c r="MKC3" s="1877"/>
      <c r="MKD3" s="1877"/>
      <c r="MKE3" s="1877"/>
      <c r="MKF3" s="1877"/>
      <c r="MKG3" s="1877"/>
      <c r="MKH3" s="1877"/>
      <c r="MKI3" s="1877"/>
      <c r="MKJ3" s="1877"/>
      <c r="MKK3" s="1877"/>
      <c r="MKL3" s="1877"/>
      <c r="MKM3" s="1877"/>
      <c r="MKN3" s="1877"/>
      <c r="MKO3" s="1877"/>
      <c r="MKP3" s="1877"/>
      <c r="MKQ3" s="1877"/>
      <c r="MKR3" s="1877"/>
      <c r="MKS3" s="1877"/>
      <c r="MKT3" s="1877"/>
      <c r="MKU3" s="1877"/>
      <c r="MKV3" s="1877"/>
      <c r="MKW3" s="1877"/>
      <c r="MKX3" s="1877"/>
      <c r="MKY3" s="1877"/>
      <c r="MKZ3" s="1877"/>
      <c r="MLA3" s="1877"/>
      <c r="MLB3" s="1877"/>
      <c r="MLC3" s="1877"/>
      <c r="MLD3" s="1877"/>
      <c r="MLE3" s="1877"/>
      <c r="MLF3" s="1877"/>
      <c r="MLG3" s="1877"/>
      <c r="MLH3" s="1877"/>
      <c r="MLI3" s="1877"/>
      <c r="MLJ3" s="1877"/>
      <c r="MLK3" s="1877"/>
      <c r="MLL3" s="1877"/>
      <c r="MLM3" s="1877"/>
      <c r="MLN3" s="1877"/>
      <c r="MLO3" s="1877"/>
      <c r="MLP3" s="1877"/>
      <c r="MLQ3" s="1877"/>
      <c r="MLR3" s="1877"/>
      <c r="MLS3" s="1877"/>
      <c r="MLT3" s="1877"/>
      <c r="MLU3" s="1877"/>
      <c r="MLV3" s="1877"/>
      <c r="MLW3" s="1877"/>
      <c r="MLX3" s="1877"/>
      <c r="MLY3" s="1877"/>
      <c r="MLZ3" s="1877"/>
      <c r="MMA3" s="1877"/>
      <c r="MMB3" s="1877"/>
      <c r="MMC3" s="1877"/>
      <c r="MMD3" s="1877"/>
      <c r="MME3" s="1877"/>
      <c r="MMF3" s="1877"/>
      <c r="MMG3" s="1877"/>
      <c r="MMH3" s="1877"/>
      <c r="MMI3" s="1877"/>
      <c r="MMJ3" s="1877"/>
      <c r="MMK3" s="1877"/>
      <c r="MML3" s="1877"/>
      <c r="MMM3" s="1877"/>
      <c r="MMN3" s="1877"/>
      <c r="MMO3" s="1877"/>
      <c r="MMP3" s="1877"/>
      <c r="MMQ3" s="1877"/>
      <c r="MMR3" s="1877"/>
      <c r="MMS3" s="1877"/>
      <c r="MMT3" s="1877"/>
      <c r="MMU3" s="1877"/>
      <c r="MMV3" s="1877"/>
      <c r="MMW3" s="1877"/>
      <c r="MMX3" s="1877"/>
      <c r="MMY3" s="1877"/>
      <c r="MMZ3" s="1877"/>
      <c r="MNA3" s="1877"/>
      <c r="MNB3" s="1877"/>
      <c r="MNC3" s="1877"/>
      <c r="MND3" s="1877"/>
      <c r="MNE3" s="1877"/>
      <c r="MNF3" s="1877"/>
      <c r="MNG3" s="1877"/>
      <c r="MNH3" s="1877"/>
      <c r="MNI3" s="1877"/>
      <c r="MNJ3" s="1877"/>
      <c r="MNK3" s="1877"/>
      <c r="MNL3" s="1877"/>
      <c r="MNM3" s="1877"/>
      <c r="MNN3" s="1877"/>
      <c r="MNO3" s="1877"/>
      <c r="MNP3" s="1877"/>
      <c r="MNQ3" s="1877"/>
      <c r="MNR3" s="1877"/>
      <c r="MNS3" s="1877"/>
      <c r="MNT3" s="1877"/>
      <c r="MNU3" s="1877"/>
      <c r="MNV3" s="1877"/>
      <c r="MNW3" s="1877"/>
      <c r="MNX3" s="1877"/>
      <c r="MNY3" s="1877"/>
      <c r="MNZ3" s="1877"/>
      <c r="MOA3" s="1877"/>
      <c r="MOB3" s="1877"/>
      <c r="MOC3" s="1877"/>
      <c r="MOD3" s="1877"/>
      <c r="MOE3" s="1877"/>
      <c r="MOF3" s="1877"/>
      <c r="MOG3" s="1877"/>
      <c r="MOH3" s="1877"/>
      <c r="MOI3" s="1877"/>
      <c r="MOJ3" s="1877"/>
      <c r="MOK3" s="1877"/>
      <c r="MOL3" s="1877"/>
      <c r="MOM3" s="1877"/>
      <c r="MON3" s="1877"/>
      <c r="MOO3" s="1877"/>
      <c r="MOP3" s="1877"/>
      <c r="MOQ3" s="1877"/>
      <c r="MOR3" s="1877"/>
      <c r="MOS3" s="1877"/>
      <c r="MOT3" s="1877"/>
      <c r="MOU3" s="1877"/>
      <c r="MOV3" s="1877"/>
      <c r="MOW3" s="1877"/>
      <c r="MOX3" s="1877"/>
      <c r="MOY3" s="1877"/>
      <c r="MOZ3" s="1877"/>
      <c r="MPA3" s="1877"/>
      <c r="MPB3" s="1877"/>
      <c r="MPC3" s="1877"/>
      <c r="MPD3" s="1877"/>
      <c r="MPE3" s="1877"/>
      <c r="MPF3" s="1877"/>
      <c r="MPG3" s="1877"/>
      <c r="MPH3" s="1877"/>
      <c r="MPI3" s="1877"/>
      <c r="MPJ3" s="1877"/>
      <c r="MPK3" s="1877"/>
      <c r="MPL3" s="1877"/>
      <c r="MPM3" s="1877"/>
      <c r="MPN3" s="1877"/>
      <c r="MPO3" s="1877"/>
      <c r="MPP3" s="1877"/>
      <c r="MPQ3" s="1877"/>
      <c r="MPR3" s="1877"/>
      <c r="MPS3" s="1877"/>
      <c r="MPT3" s="1877"/>
      <c r="MPU3" s="1877"/>
      <c r="MPV3" s="1877"/>
      <c r="MPW3" s="1877"/>
      <c r="MPX3" s="1877"/>
      <c r="MPY3" s="1877"/>
      <c r="MPZ3" s="1877"/>
      <c r="MQA3" s="1877"/>
      <c r="MQB3" s="1877"/>
      <c r="MQC3" s="1877"/>
      <c r="MQD3" s="1877"/>
      <c r="MQE3" s="1877"/>
      <c r="MQF3" s="1877"/>
      <c r="MQG3" s="1877"/>
      <c r="MQH3" s="1877"/>
      <c r="MQI3" s="1877"/>
      <c r="MQJ3" s="1877"/>
      <c r="MQK3" s="1877"/>
      <c r="MQL3" s="1877"/>
      <c r="MQM3" s="1877"/>
      <c r="MQN3" s="1877"/>
      <c r="MQO3" s="1877"/>
      <c r="MQP3" s="1877"/>
      <c r="MQQ3" s="1877"/>
      <c r="MQR3" s="1877"/>
      <c r="MQS3" s="1877"/>
      <c r="MQT3" s="1877"/>
      <c r="MQU3" s="1877"/>
      <c r="MQV3" s="1877"/>
      <c r="MQW3" s="1877"/>
      <c r="MQX3" s="1877"/>
      <c r="MQY3" s="1877"/>
      <c r="MQZ3" s="1877"/>
      <c r="MRA3" s="1877"/>
      <c r="MRB3" s="1877"/>
      <c r="MRC3" s="1877"/>
      <c r="MRD3" s="1877"/>
      <c r="MRE3" s="1877"/>
      <c r="MRF3" s="1877"/>
      <c r="MRG3" s="1877"/>
      <c r="MRH3" s="1877"/>
      <c r="MRI3" s="1877"/>
      <c r="MRJ3" s="1877"/>
      <c r="MRK3" s="1877"/>
      <c r="MRL3" s="1877"/>
      <c r="MRM3" s="1877"/>
      <c r="MRN3" s="1877"/>
      <c r="MRO3" s="1877"/>
      <c r="MRP3" s="1877"/>
      <c r="MRQ3" s="1877"/>
      <c r="MRR3" s="1877"/>
      <c r="MRS3" s="1877"/>
      <c r="MRT3" s="1877"/>
      <c r="MRU3" s="1877"/>
      <c r="MRV3" s="1877"/>
      <c r="MRW3" s="1877"/>
      <c r="MRX3" s="1877"/>
      <c r="MRY3" s="1877"/>
      <c r="MRZ3" s="1877"/>
      <c r="MSA3" s="1877"/>
      <c r="MSB3" s="1877"/>
      <c r="MSC3" s="1877"/>
      <c r="MSD3" s="1877"/>
      <c r="MSE3" s="1877"/>
      <c r="MSF3" s="1877"/>
      <c r="MSG3" s="1877"/>
      <c r="MSH3" s="1877"/>
      <c r="MSI3" s="1877"/>
      <c r="MSJ3" s="1877"/>
      <c r="MSK3" s="1877"/>
      <c r="MSL3" s="1877"/>
      <c r="MSM3" s="1877"/>
      <c r="MSN3" s="1877"/>
      <c r="MSO3" s="1877"/>
      <c r="MSP3" s="1877"/>
      <c r="MSQ3" s="1877"/>
      <c r="MSR3" s="1877"/>
      <c r="MSS3" s="1877"/>
      <c r="MST3" s="1877"/>
      <c r="MSU3" s="1877"/>
      <c r="MSV3" s="1877"/>
      <c r="MSW3" s="1877"/>
      <c r="MSX3" s="1877"/>
      <c r="MSY3" s="1877"/>
      <c r="MSZ3" s="1877"/>
      <c r="MTA3" s="1877"/>
      <c r="MTB3" s="1877"/>
      <c r="MTC3" s="1877"/>
      <c r="MTD3" s="1877"/>
      <c r="MTE3" s="1877"/>
      <c r="MTF3" s="1877"/>
      <c r="MTG3" s="1877"/>
      <c r="MTH3" s="1877"/>
      <c r="MTI3" s="1877"/>
      <c r="MTJ3" s="1877"/>
      <c r="MTK3" s="1877"/>
      <c r="MTL3" s="1877"/>
      <c r="MTM3" s="1877"/>
      <c r="MTN3" s="1877"/>
      <c r="MTO3" s="1877"/>
      <c r="MTP3" s="1877"/>
      <c r="MTQ3" s="1877"/>
      <c r="MTR3" s="1877"/>
      <c r="MTS3" s="1877"/>
      <c r="MTT3" s="1877"/>
      <c r="MTU3" s="1877"/>
      <c r="MTV3" s="1877"/>
      <c r="MTW3" s="1877"/>
      <c r="MTX3" s="1877"/>
      <c r="MTY3" s="1877"/>
      <c r="MTZ3" s="1877"/>
      <c r="MUA3" s="1877"/>
      <c r="MUB3" s="1877"/>
      <c r="MUC3" s="1877"/>
      <c r="MUD3" s="1877"/>
      <c r="MUE3" s="1877"/>
      <c r="MUF3" s="1877"/>
      <c r="MUG3" s="1877"/>
      <c r="MUH3" s="1877"/>
      <c r="MUI3" s="1877"/>
      <c r="MUJ3" s="1877"/>
      <c r="MUK3" s="1877"/>
      <c r="MUL3" s="1877"/>
      <c r="MUM3" s="1877"/>
      <c r="MUN3" s="1877"/>
      <c r="MUO3" s="1877"/>
      <c r="MUP3" s="1877"/>
      <c r="MUQ3" s="1877"/>
      <c r="MUR3" s="1877"/>
      <c r="MUS3" s="1877"/>
      <c r="MUT3" s="1877"/>
      <c r="MUU3" s="1877"/>
      <c r="MUV3" s="1877"/>
      <c r="MUW3" s="1877"/>
      <c r="MUX3" s="1877"/>
      <c r="MUY3" s="1877"/>
      <c r="MUZ3" s="1877"/>
      <c r="MVA3" s="1877"/>
      <c r="MVB3" s="1877"/>
      <c r="MVC3" s="1877"/>
      <c r="MVD3" s="1877"/>
      <c r="MVE3" s="1877"/>
      <c r="MVF3" s="1877"/>
      <c r="MVG3" s="1877"/>
      <c r="MVH3" s="1877"/>
      <c r="MVI3" s="1877"/>
      <c r="MVJ3" s="1877"/>
      <c r="MVK3" s="1877"/>
      <c r="MVL3" s="1877"/>
      <c r="MVM3" s="1877"/>
      <c r="MVN3" s="1877"/>
      <c r="MVO3" s="1877"/>
      <c r="MVP3" s="1877"/>
      <c r="MVQ3" s="1877"/>
      <c r="MVR3" s="1877"/>
      <c r="MVS3" s="1877"/>
      <c r="MVT3" s="1877"/>
      <c r="MVU3" s="1877"/>
      <c r="MVV3" s="1877"/>
      <c r="MVW3" s="1877"/>
      <c r="MVX3" s="1877"/>
      <c r="MVY3" s="1877"/>
      <c r="MVZ3" s="1877"/>
      <c r="MWA3" s="1877"/>
      <c r="MWB3" s="1877"/>
      <c r="MWC3" s="1877"/>
      <c r="MWD3" s="1877"/>
      <c r="MWE3" s="1877"/>
      <c r="MWF3" s="1877"/>
      <c r="MWG3" s="1877"/>
      <c r="MWH3" s="1877"/>
      <c r="MWI3" s="1877"/>
      <c r="MWJ3" s="1877"/>
      <c r="MWK3" s="1877"/>
      <c r="MWL3" s="1877"/>
      <c r="MWM3" s="1877"/>
      <c r="MWN3" s="1877"/>
      <c r="MWO3" s="1877"/>
      <c r="MWP3" s="1877"/>
      <c r="MWQ3" s="1877"/>
      <c r="MWR3" s="1877"/>
      <c r="MWS3" s="1877"/>
      <c r="MWT3" s="1877"/>
      <c r="MWU3" s="1877"/>
      <c r="MWV3" s="1877"/>
      <c r="MWW3" s="1877"/>
      <c r="MWX3" s="1877"/>
      <c r="MWY3" s="1877"/>
      <c r="MWZ3" s="1877"/>
      <c r="MXA3" s="1877"/>
      <c r="MXB3" s="1877"/>
      <c r="MXC3" s="1877"/>
      <c r="MXD3" s="1877"/>
      <c r="MXE3" s="1877"/>
      <c r="MXF3" s="1877"/>
      <c r="MXG3" s="1877"/>
      <c r="MXH3" s="1877"/>
      <c r="MXI3" s="1877"/>
      <c r="MXJ3" s="1877"/>
      <c r="MXK3" s="1877"/>
      <c r="MXL3" s="1877"/>
      <c r="MXM3" s="1877"/>
      <c r="MXN3" s="1877"/>
      <c r="MXO3" s="1877"/>
      <c r="MXP3" s="1877"/>
      <c r="MXQ3" s="1877"/>
      <c r="MXR3" s="1877"/>
      <c r="MXS3" s="1877"/>
      <c r="MXT3" s="1877"/>
      <c r="MXU3" s="1877"/>
      <c r="MXV3" s="1877"/>
      <c r="MXW3" s="1877"/>
      <c r="MXX3" s="1877"/>
      <c r="MXY3" s="1877"/>
      <c r="MXZ3" s="1877"/>
      <c r="MYA3" s="1877"/>
      <c r="MYB3" s="1877"/>
      <c r="MYC3" s="1877"/>
      <c r="MYD3" s="1877"/>
      <c r="MYE3" s="1877"/>
      <c r="MYF3" s="1877"/>
      <c r="MYG3" s="1877"/>
      <c r="MYH3" s="1877"/>
      <c r="MYI3" s="1877"/>
      <c r="MYJ3" s="1877"/>
      <c r="MYK3" s="1877"/>
      <c r="MYL3" s="1877"/>
      <c r="MYM3" s="1877"/>
      <c r="MYN3" s="1877"/>
      <c r="MYO3" s="1877"/>
      <c r="MYP3" s="1877"/>
      <c r="MYQ3" s="1877"/>
      <c r="MYR3" s="1877"/>
      <c r="MYS3" s="1877"/>
      <c r="MYT3" s="1877"/>
      <c r="MYU3" s="1877"/>
      <c r="MYV3" s="1877"/>
      <c r="MYW3" s="1877"/>
      <c r="MYX3" s="1877"/>
      <c r="MYY3" s="1877"/>
      <c r="MYZ3" s="1877"/>
      <c r="MZA3" s="1877"/>
      <c r="MZB3" s="1877"/>
      <c r="MZC3" s="1877"/>
      <c r="MZD3" s="1877"/>
      <c r="MZE3" s="1877"/>
      <c r="MZF3" s="1877"/>
      <c r="MZG3" s="1877"/>
      <c r="MZH3" s="1877"/>
      <c r="MZI3" s="1877"/>
      <c r="MZJ3" s="1877"/>
      <c r="MZK3" s="1877"/>
      <c r="MZL3" s="1877"/>
      <c r="MZM3" s="1877"/>
      <c r="MZN3" s="1877"/>
      <c r="MZO3" s="1877"/>
      <c r="MZP3" s="1877"/>
      <c r="MZQ3" s="1877"/>
      <c r="MZR3" s="1877"/>
      <c r="MZS3" s="1877"/>
      <c r="MZT3" s="1877"/>
      <c r="MZU3" s="1877"/>
      <c r="MZV3" s="1877"/>
      <c r="MZW3" s="1877"/>
      <c r="MZX3" s="1877"/>
      <c r="MZY3" s="1877"/>
      <c r="MZZ3" s="1877"/>
      <c r="NAA3" s="1877"/>
      <c r="NAB3" s="1877"/>
      <c r="NAC3" s="1877"/>
      <c r="NAD3" s="1877"/>
      <c r="NAE3" s="1877"/>
      <c r="NAF3" s="1877"/>
      <c r="NAG3" s="1877"/>
      <c r="NAH3" s="1877"/>
      <c r="NAI3" s="1877"/>
      <c r="NAJ3" s="1877"/>
      <c r="NAK3" s="1877"/>
      <c r="NAL3" s="1877"/>
      <c r="NAM3" s="1877"/>
      <c r="NAN3" s="1877"/>
      <c r="NAO3" s="1877"/>
      <c r="NAP3" s="1877"/>
      <c r="NAQ3" s="1877"/>
      <c r="NAR3" s="1877"/>
      <c r="NAS3" s="1877"/>
      <c r="NAT3" s="1877"/>
      <c r="NAU3" s="1877"/>
      <c r="NAV3" s="1877"/>
      <c r="NAW3" s="1877"/>
      <c r="NAX3" s="1877"/>
      <c r="NAY3" s="1877"/>
      <c r="NAZ3" s="1877"/>
      <c r="NBA3" s="1877"/>
      <c r="NBB3" s="1877"/>
      <c r="NBC3" s="1877"/>
      <c r="NBD3" s="1877"/>
      <c r="NBE3" s="1877"/>
      <c r="NBF3" s="1877"/>
      <c r="NBG3" s="1877"/>
      <c r="NBH3" s="1877"/>
      <c r="NBI3" s="1877"/>
      <c r="NBJ3" s="1877"/>
      <c r="NBK3" s="1877"/>
      <c r="NBL3" s="1877"/>
      <c r="NBM3" s="1877"/>
      <c r="NBN3" s="1877"/>
      <c r="NBO3" s="1877"/>
      <c r="NBP3" s="1877"/>
      <c r="NBQ3" s="1877"/>
      <c r="NBR3" s="1877"/>
      <c r="NBS3" s="1877"/>
      <c r="NBT3" s="1877"/>
      <c r="NBU3" s="1877"/>
      <c r="NBV3" s="1877"/>
      <c r="NBW3" s="1877"/>
      <c r="NBX3" s="1877"/>
      <c r="NBY3" s="1877"/>
      <c r="NBZ3" s="1877"/>
      <c r="NCA3" s="1877"/>
      <c r="NCB3" s="1877"/>
      <c r="NCC3" s="1877"/>
      <c r="NCD3" s="1877"/>
      <c r="NCE3" s="1877"/>
      <c r="NCF3" s="1877"/>
      <c r="NCG3" s="1877"/>
      <c r="NCH3" s="1877"/>
      <c r="NCI3" s="1877"/>
      <c r="NCJ3" s="1877"/>
      <c r="NCK3" s="1877"/>
      <c r="NCL3" s="1877"/>
      <c r="NCM3" s="1877"/>
      <c r="NCN3" s="1877"/>
      <c r="NCO3" s="1877"/>
      <c r="NCP3" s="1877"/>
      <c r="NCQ3" s="1877"/>
      <c r="NCR3" s="1877"/>
      <c r="NCS3" s="1877"/>
      <c r="NCT3" s="1877"/>
      <c r="NCU3" s="1877"/>
      <c r="NCV3" s="1877"/>
      <c r="NCW3" s="1877"/>
      <c r="NCX3" s="1877"/>
      <c r="NCY3" s="1877"/>
      <c r="NCZ3" s="1877"/>
      <c r="NDA3" s="1877"/>
      <c r="NDB3" s="1877"/>
      <c r="NDC3" s="1877"/>
      <c r="NDD3" s="1877"/>
      <c r="NDE3" s="1877"/>
      <c r="NDF3" s="1877"/>
      <c r="NDG3" s="1877"/>
      <c r="NDH3" s="1877"/>
      <c r="NDI3" s="1877"/>
      <c r="NDJ3" s="1877"/>
      <c r="NDK3" s="1877"/>
      <c r="NDL3" s="1877"/>
      <c r="NDM3" s="1877"/>
      <c r="NDN3" s="1877"/>
      <c r="NDO3" s="1877"/>
      <c r="NDP3" s="1877"/>
      <c r="NDQ3" s="1877"/>
      <c r="NDR3" s="1877"/>
      <c r="NDS3" s="1877"/>
      <c r="NDT3" s="1877"/>
      <c r="NDU3" s="1877"/>
      <c r="NDV3" s="1877"/>
      <c r="NDW3" s="1877"/>
      <c r="NDX3" s="1877"/>
      <c r="NDY3" s="1877"/>
      <c r="NDZ3" s="1877"/>
      <c r="NEA3" s="1877"/>
      <c r="NEB3" s="1877"/>
      <c r="NEC3" s="1877"/>
      <c r="NED3" s="1877"/>
      <c r="NEE3" s="1877"/>
      <c r="NEF3" s="1877"/>
      <c r="NEG3" s="1877"/>
      <c r="NEH3" s="1877"/>
      <c r="NEI3" s="1877"/>
      <c r="NEJ3" s="1877"/>
      <c r="NEK3" s="1877"/>
      <c r="NEL3" s="1877"/>
      <c r="NEM3" s="1877"/>
      <c r="NEN3" s="1877"/>
      <c r="NEO3" s="1877"/>
      <c r="NEP3" s="1877"/>
      <c r="NEQ3" s="1877"/>
      <c r="NER3" s="1877"/>
      <c r="NES3" s="1877"/>
      <c r="NET3" s="1877"/>
      <c r="NEU3" s="1877"/>
      <c r="NEV3" s="1877"/>
      <c r="NEW3" s="1877"/>
      <c r="NEX3" s="1877"/>
      <c r="NEY3" s="1877"/>
      <c r="NEZ3" s="1877"/>
      <c r="NFA3" s="1877"/>
      <c r="NFB3" s="1877"/>
      <c r="NFC3" s="1877"/>
      <c r="NFD3" s="1877"/>
      <c r="NFE3" s="1877"/>
      <c r="NFF3" s="1877"/>
      <c r="NFG3" s="1877"/>
      <c r="NFH3" s="1877"/>
      <c r="NFI3" s="1877"/>
      <c r="NFJ3" s="1877"/>
      <c r="NFK3" s="1877"/>
      <c r="NFL3" s="1877"/>
      <c r="NFM3" s="1877"/>
      <c r="NFN3" s="1877"/>
      <c r="NFO3" s="1877"/>
      <c r="NFP3" s="1877"/>
      <c r="NFQ3" s="1877"/>
      <c r="NFR3" s="1877"/>
      <c r="NFS3" s="1877"/>
      <c r="NFT3" s="1877"/>
      <c r="NFU3" s="1877"/>
      <c r="NFV3" s="1877"/>
      <c r="NFW3" s="1877"/>
      <c r="NFX3" s="1877"/>
      <c r="NFY3" s="1877"/>
      <c r="NFZ3" s="1877"/>
      <c r="NGA3" s="1877"/>
      <c r="NGB3" s="1877"/>
      <c r="NGC3" s="1877"/>
      <c r="NGD3" s="1877"/>
      <c r="NGE3" s="1877"/>
      <c r="NGF3" s="1877"/>
      <c r="NGG3" s="1877"/>
      <c r="NGH3" s="1877"/>
      <c r="NGI3" s="1877"/>
      <c r="NGJ3" s="1877"/>
      <c r="NGK3" s="1877"/>
      <c r="NGL3" s="1877"/>
      <c r="NGM3" s="1877"/>
      <c r="NGN3" s="1877"/>
      <c r="NGO3" s="1877"/>
      <c r="NGP3" s="1877"/>
      <c r="NGQ3" s="1877"/>
      <c r="NGR3" s="1877"/>
      <c r="NGS3" s="1877"/>
      <c r="NGT3" s="1877"/>
      <c r="NGU3" s="1877"/>
      <c r="NGV3" s="1877"/>
      <c r="NGW3" s="1877"/>
      <c r="NGX3" s="1877"/>
      <c r="NGY3" s="1877"/>
      <c r="NGZ3" s="1877"/>
      <c r="NHA3" s="1877"/>
      <c r="NHB3" s="1877"/>
      <c r="NHC3" s="1877"/>
      <c r="NHD3" s="1877"/>
      <c r="NHE3" s="1877"/>
      <c r="NHF3" s="1877"/>
      <c r="NHG3" s="1877"/>
      <c r="NHH3" s="1877"/>
      <c r="NHI3" s="1877"/>
      <c r="NHJ3" s="1877"/>
      <c r="NHK3" s="1877"/>
      <c r="NHL3" s="1877"/>
      <c r="NHM3" s="1877"/>
      <c r="NHN3" s="1877"/>
      <c r="NHO3" s="1877"/>
      <c r="NHP3" s="1877"/>
      <c r="NHQ3" s="1877"/>
      <c r="NHR3" s="1877"/>
      <c r="NHS3" s="1877"/>
      <c r="NHT3" s="1877"/>
      <c r="NHU3" s="1877"/>
      <c r="NHV3" s="1877"/>
      <c r="NHW3" s="1877"/>
      <c r="NHX3" s="1877"/>
      <c r="NHY3" s="1877"/>
      <c r="NHZ3" s="1877"/>
      <c r="NIA3" s="1877"/>
      <c r="NIB3" s="1877"/>
      <c r="NIC3" s="1877"/>
      <c r="NID3" s="1877"/>
      <c r="NIE3" s="1877"/>
      <c r="NIF3" s="1877"/>
      <c r="NIG3" s="1877"/>
      <c r="NIH3" s="1877"/>
      <c r="NII3" s="1877"/>
      <c r="NIJ3" s="1877"/>
      <c r="NIK3" s="1877"/>
      <c r="NIL3" s="1877"/>
      <c r="NIM3" s="1877"/>
      <c r="NIN3" s="1877"/>
      <c r="NIO3" s="1877"/>
      <c r="NIP3" s="1877"/>
      <c r="NIQ3" s="1877"/>
      <c r="NIR3" s="1877"/>
      <c r="NIS3" s="1877"/>
      <c r="NIT3" s="1877"/>
      <c r="NIU3" s="1877"/>
      <c r="NIV3" s="1877"/>
      <c r="NIW3" s="1877"/>
      <c r="NIX3" s="1877"/>
      <c r="NIY3" s="1877"/>
      <c r="NIZ3" s="1877"/>
      <c r="NJA3" s="1877"/>
      <c r="NJB3" s="1877"/>
      <c r="NJC3" s="1877"/>
      <c r="NJD3" s="1877"/>
      <c r="NJE3" s="1877"/>
      <c r="NJF3" s="1877"/>
      <c r="NJG3" s="1877"/>
      <c r="NJH3" s="1877"/>
      <c r="NJI3" s="1877"/>
      <c r="NJJ3" s="1877"/>
      <c r="NJK3" s="1877"/>
      <c r="NJL3" s="1877"/>
      <c r="NJM3" s="1877"/>
      <c r="NJN3" s="1877"/>
      <c r="NJO3" s="1877"/>
      <c r="NJP3" s="1877"/>
      <c r="NJQ3" s="1877"/>
      <c r="NJR3" s="1877"/>
      <c r="NJS3" s="1877"/>
      <c r="NJT3" s="1877"/>
      <c r="NJU3" s="1877"/>
      <c r="NJV3" s="1877"/>
      <c r="NJW3" s="1877"/>
      <c r="NJX3" s="1877"/>
      <c r="NJY3" s="1877"/>
      <c r="NJZ3" s="1877"/>
      <c r="NKA3" s="1877"/>
      <c r="NKB3" s="1877"/>
      <c r="NKC3" s="1877"/>
      <c r="NKD3" s="1877"/>
      <c r="NKE3" s="1877"/>
      <c r="NKF3" s="1877"/>
      <c r="NKG3" s="1877"/>
      <c r="NKH3" s="1877"/>
      <c r="NKI3" s="1877"/>
      <c r="NKJ3" s="1877"/>
      <c r="NKK3" s="1877"/>
      <c r="NKL3" s="1877"/>
      <c r="NKM3" s="1877"/>
      <c r="NKN3" s="1877"/>
      <c r="NKO3" s="1877"/>
      <c r="NKP3" s="1877"/>
      <c r="NKQ3" s="1877"/>
      <c r="NKR3" s="1877"/>
      <c r="NKS3" s="1877"/>
      <c r="NKT3" s="1877"/>
      <c r="NKU3" s="1877"/>
      <c r="NKV3" s="1877"/>
      <c r="NKW3" s="1877"/>
      <c r="NKX3" s="1877"/>
      <c r="NKY3" s="1877"/>
      <c r="NKZ3" s="1877"/>
      <c r="NLA3" s="1877"/>
      <c r="NLB3" s="1877"/>
      <c r="NLC3" s="1877"/>
      <c r="NLD3" s="1877"/>
      <c r="NLE3" s="1877"/>
      <c r="NLF3" s="1877"/>
      <c r="NLG3" s="1877"/>
      <c r="NLH3" s="1877"/>
      <c r="NLI3" s="1877"/>
      <c r="NLJ3" s="1877"/>
      <c r="NLK3" s="1877"/>
      <c r="NLL3" s="1877"/>
      <c r="NLM3" s="1877"/>
      <c r="NLN3" s="1877"/>
      <c r="NLO3" s="1877"/>
      <c r="NLP3" s="1877"/>
      <c r="NLQ3" s="1877"/>
      <c r="NLR3" s="1877"/>
      <c r="NLS3" s="1877"/>
      <c r="NLT3" s="1877"/>
      <c r="NLU3" s="1877"/>
      <c r="NLV3" s="1877"/>
      <c r="NLW3" s="1877"/>
      <c r="NLX3" s="1877"/>
      <c r="NLY3" s="1877"/>
      <c r="NLZ3" s="1877"/>
      <c r="NMA3" s="1877"/>
      <c r="NMB3" s="1877"/>
      <c r="NMC3" s="1877"/>
      <c r="NMD3" s="1877"/>
      <c r="NME3" s="1877"/>
      <c r="NMF3" s="1877"/>
      <c r="NMG3" s="1877"/>
      <c r="NMH3" s="1877"/>
      <c r="NMI3" s="1877"/>
      <c r="NMJ3" s="1877"/>
      <c r="NMK3" s="1877"/>
      <c r="NML3" s="1877"/>
      <c r="NMM3" s="1877"/>
      <c r="NMN3" s="1877"/>
      <c r="NMO3" s="1877"/>
      <c r="NMP3" s="1877"/>
      <c r="NMQ3" s="1877"/>
      <c r="NMR3" s="1877"/>
      <c r="NMS3" s="1877"/>
      <c r="NMT3" s="1877"/>
      <c r="NMU3" s="1877"/>
      <c r="NMV3" s="1877"/>
      <c r="NMW3" s="1877"/>
      <c r="NMX3" s="1877"/>
      <c r="NMY3" s="1877"/>
      <c r="NMZ3" s="1877"/>
      <c r="NNA3" s="1877"/>
      <c r="NNB3" s="1877"/>
      <c r="NNC3" s="1877"/>
      <c r="NND3" s="1877"/>
      <c r="NNE3" s="1877"/>
      <c r="NNF3" s="1877"/>
      <c r="NNG3" s="1877"/>
      <c r="NNH3" s="1877"/>
      <c r="NNI3" s="1877"/>
      <c r="NNJ3" s="1877"/>
      <c r="NNK3" s="1877"/>
      <c r="NNL3" s="1877"/>
      <c r="NNM3" s="1877"/>
      <c r="NNN3" s="1877"/>
      <c r="NNO3" s="1877"/>
      <c r="NNP3" s="1877"/>
      <c r="NNQ3" s="1877"/>
      <c r="NNR3" s="1877"/>
      <c r="NNS3" s="1877"/>
      <c r="NNT3" s="1877"/>
      <c r="NNU3" s="1877"/>
      <c r="NNV3" s="1877"/>
      <c r="NNW3" s="1877"/>
      <c r="NNX3" s="1877"/>
      <c r="NNY3" s="1877"/>
      <c r="NNZ3" s="1877"/>
      <c r="NOA3" s="1877"/>
      <c r="NOB3" s="1877"/>
      <c r="NOC3" s="1877"/>
      <c r="NOD3" s="1877"/>
      <c r="NOE3" s="1877"/>
      <c r="NOF3" s="1877"/>
      <c r="NOG3" s="1877"/>
      <c r="NOH3" s="1877"/>
      <c r="NOI3" s="1877"/>
      <c r="NOJ3" s="1877"/>
      <c r="NOK3" s="1877"/>
      <c r="NOL3" s="1877"/>
      <c r="NOM3" s="1877"/>
      <c r="NON3" s="1877"/>
      <c r="NOO3" s="1877"/>
      <c r="NOP3" s="1877"/>
      <c r="NOQ3" s="1877"/>
      <c r="NOR3" s="1877"/>
      <c r="NOS3" s="1877"/>
      <c r="NOT3" s="1877"/>
      <c r="NOU3" s="1877"/>
      <c r="NOV3" s="1877"/>
      <c r="NOW3" s="1877"/>
      <c r="NOX3" s="1877"/>
      <c r="NOY3" s="1877"/>
      <c r="NOZ3" s="1877"/>
      <c r="NPA3" s="1877"/>
      <c r="NPB3" s="1877"/>
      <c r="NPC3" s="1877"/>
      <c r="NPD3" s="1877"/>
      <c r="NPE3" s="1877"/>
      <c r="NPF3" s="1877"/>
      <c r="NPG3" s="1877"/>
      <c r="NPH3" s="1877"/>
      <c r="NPI3" s="1877"/>
      <c r="NPJ3" s="1877"/>
      <c r="NPK3" s="1877"/>
      <c r="NPL3" s="1877"/>
      <c r="NPM3" s="1877"/>
      <c r="NPN3" s="1877"/>
      <c r="NPO3" s="1877"/>
      <c r="NPP3" s="1877"/>
      <c r="NPQ3" s="1877"/>
      <c r="NPR3" s="1877"/>
      <c r="NPS3" s="1877"/>
      <c r="NPT3" s="1877"/>
      <c r="NPU3" s="1877"/>
      <c r="NPV3" s="1877"/>
      <c r="NPW3" s="1877"/>
      <c r="NPX3" s="1877"/>
      <c r="NPY3" s="1877"/>
      <c r="NPZ3" s="1877"/>
      <c r="NQA3" s="1877"/>
      <c r="NQB3" s="1877"/>
      <c r="NQC3" s="1877"/>
      <c r="NQD3" s="1877"/>
      <c r="NQE3" s="1877"/>
      <c r="NQF3" s="1877"/>
      <c r="NQG3" s="1877"/>
      <c r="NQH3" s="1877"/>
      <c r="NQI3" s="1877"/>
      <c r="NQJ3" s="1877"/>
      <c r="NQK3" s="1877"/>
      <c r="NQL3" s="1877"/>
      <c r="NQM3" s="1877"/>
      <c r="NQN3" s="1877"/>
      <c r="NQO3" s="1877"/>
      <c r="NQP3" s="1877"/>
      <c r="NQQ3" s="1877"/>
      <c r="NQR3" s="1877"/>
      <c r="NQS3" s="1877"/>
      <c r="NQT3" s="1877"/>
      <c r="NQU3" s="1877"/>
      <c r="NQV3" s="1877"/>
      <c r="NQW3" s="1877"/>
      <c r="NQX3" s="1877"/>
      <c r="NQY3" s="1877"/>
      <c r="NQZ3" s="1877"/>
      <c r="NRA3" s="1877"/>
      <c r="NRB3" s="1877"/>
      <c r="NRC3" s="1877"/>
      <c r="NRD3" s="1877"/>
      <c r="NRE3" s="1877"/>
      <c r="NRF3" s="1877"/>
      <c r="NRG3" s="1877"/>
      <c r="NRH3" s="1877"/>
      <c r="NRI3" s="1877"/>
      <c r="NRJ3" s="1877"/>
      <c r="NRK3" s="1877"/>
      <c r="NRL3" s="1877"/>
      <c r="NRM3" s="1877"/>
      <c r="NRN3" s="1877"/>
      <c r="NRO3" s="1877"/>
      <c r="NRP3" s="1877"/>
      <c r="NRQ3" s="1877"/>
      <c r="NRR3" s="1877"/>
      <c r="NRS3" s="1877"/>
      <c r="NRT3" s="1877"/>
      <c r="NRU3" s="1877"/>
      <c r="NRV3" s="1877"/>
      <c r="NRW3" s="1877"/>
      <c r="NRX3" s="1877"/>
      <c r="NRY3" s="1877"/>
      <c r="NRZ3" s="1877"/>
      <c r="NSA3" s="1877"/>
      <c r="NSB3" s="1877"/>
      <c r="NSC3" s="1877"/>
      <c r="NSD3" s="1877"/>
      <c r="NSE3" s="1877"/>
      <c r="NSF3" s="1877"/>
      <c r="NSG3" s="1877"/>
      <c r="NSH3" s="1877"/>
      <c r="NSI3" s="1877"/>
      <c r="NSJ3" s="1877"/>
      <c r="NSK3" s="1877"/>
      <c r="NSL3" s="1877"/>
      <c r="NSM3" s="1877"/>
      <c r="NSN3" s="1877"/>
      <c r="NSO3" s="1877"/>
      <c r="NSP3" s="1877"/>
      <c r="NSQ3" s="1877"/>
      <c r="NSR3" s="1877"/>
      <c r="NSS3" s="1877"/>
      <c r="NST3" s="1877"/>
      <c r="NSU3" s="1877"/>
      <c r="NSV3" s="1877"/>
      <c r="NSW3" s="1877"/>
      <c r="NSX3" s="1877"/>
      <c r="NSY3" s="1877"/>
      <c r="NSZ3" s="1877"/>
      <c r="NTA3" s="1877"/>
      <c r="NTB3" s="1877"/>
      <c r="NTC3" s="1877"/>
      <c r="NTD3" s="1877"/>
      <c r="NTE3" s="1877"/>
      <c r="NTF3" s="1877"/>
      <c r="NTG3" s="1877"/>
      <c r="NTH3" s="1877"/>
      <c r="NTI3" s="1877"/>
      <c r="NTJ3" s="1877"/>
      <c r="NTK3" s="1877"/>
      <c r="NTL3" s="1877"/>
      <c r="NTM3" s="1877"/>
      <c r="NTN3" s="1877"/>
      <c r="NTO3" s="1877"/>
      <c r="NTP3" s="1877"/>
      <c r="NTQ3" s="1877"/>
      <c r="NTR3" s="1877"/>
      <c r="NTS3" s="1877"/>
      <c r="NTT3" s="1877"/>
      <c r="NTU3" s="1877"/>
      <c r="NTV3" s="1877"/>
      <c r="NTW3" s="1877"/>
      <c r="NTX3" s="1877"/>
      <c r="NTY3" s="1877"/>
      <c r="NTZ3" s="1877"/>
      <c r="NUA3" s="1877"/>
      <c r="NUB3" s="1877"/>
      <c r="NUC3" s="1877"/>
      <c r="NUD3" s="1877"/>
      <c r="NUE3" s="1877"/>
      <c r="NUF3" s="1877"/>
      <c r="NUG3" s="1877"/>
      <c r="NUH3" s="1877"/>
      <c r="NUI3" s="1877"/>
      <c r="NUJ3" s="1877"/>
      <c r="NUK3" s="1877"/>
      <c r="NUL3" s="1877"/>
      <c r="NUM3" s="1877"/>
      <c r="NUN3" s="1877"/>
      <c r="NUO3" s="1877"/>
      <c r="NUP3" s="1877"/>
      <c r="NUQ3" s="1877"/>
      <c r="NUR3" s="1877"/>
      <c r="NUS3" s="1877"/>
      <c r="NUT3" s="1877"/>
      <c r="NUU3" s="1877"/>
      <c r="NUV3" s="1877"/>
      <c r="NUW3" s="1877"/>
      <c r="NUX3" s="1877"/>
      <c r="NUY3" s="1877"/>
      <c r="NUZ3" s="1877"/>
      <c r="NVA3" s="1877"/>
      <c r="NVB3" s="1877"/>
      <c r="NVC3" s="1877"/>
      <c r="NVD3" s="1877"/>
      <c r="NVE3" s="1877"/>
      <c r="NVF3" s="1877"/>
      <c r="NVG3" s="1877"/>
      <c r="NVH3" s="1877"/>
      <c r="NVI3" s="1877"/>
      <c r="NVJ3" s="1877"/>
      <c r="NVK3" s="1877"/>
      <c r="NVL3" s="1877"/>
      <c r="NVM3" s="1877"/>
      <c r="NVN3" s="1877"/>
      <c r="NVO3" s="1877"/>
      <c r="NVP3" s="1877"/>
      <c r="NVQ3" s="1877"/>
      <c r="NVR3" s="1877"/>
      <c r="NVS3" s="1877"/>
      <c r="NVT3" s="1877"/>
      <c r="NVU3" s="1877"/>
      <c r="NVV3" s="1877"/>
      <c r="NVW3" s="1877"/>
      <c r="NVX3" s="1877"/>
      <c r="NVY3" s="1877"/>
      <c r="NVZ3" s="1877"/>
      <c r="NWA3" s="1877"/>
      <c r="NWB3" s="1877"/>
      <c r="NWC3" s="1877"/>
      <c r="NWD3" s="1877"/>
      <c r="NWE3" s="1877"/>
      <c r="NWF3" s="1877"/>
      <c r="NWG3" s="1877"/>
      <c r="NWH3" s="1877"/>
      <c r="NWI3" s="1877"/>
      <c r="NWJ3" s="1877"/>
      <c r="NWK3" s="1877"/>
      <c r="NWL3" s="1877"/>
      <c r="NWM3" s="1877"/>
      <c r="NWN3" s="1877"/>
      <c r="NWO3" s="1877"/>
      <c r="NWP3" s="1877"/>
      <c r="NWQ3" s="1877"/>
      <c r="NWR3" s="1877"/>
      <c r="NWS3" s="1877"/>
      <c r="NWT3" s="1877"/>
      <c r="NWU3" s="1877"/>
      <c r="NWV3" s="1877"/>
      <c r="NWW3" s="1877"/>
      <c r="NWX3" s="1877"/>
      <c r="NWY3" s="1877"/>
      <c r="NWZ3" s="1877"/>
      <c r="NXA3" s="1877"/>
      <c r="NXB3" s="1877"/>
      <c r="NXC3" s="1877"/>
      <c r="NXD3" s="1877"/>
      <c r="NXE3" s="1877"/>
      <c r="NXF3" s="1877"/>
      <c r="NXG3" s="1877"/>
      <c r="NXH3" s="1877"/>
      <c r="NXI3" s="1877"/>
      <c r="NXJ3" s="1877"/>
      <c r="NXK3" s="1877"/>
      <c r="NXL3" s="1877"/>
      <c r="NXM3" s="1877"/>
      <c r="NXN3" s="1877"/>
      <c r="NXO3" s="1877"/>
      <c r="NXP3" s="1877"/>
      <c r="NXQ3" s="1877"/>
      <c r="NXR3" s="1877"/>
      <c r="NXS3" s="1877"/>
      <c r="NXT3" s="1877"/>
      <c r="NXU3" s="1877"/>
      <c r="NXV3" s="1877"/>
      <c r="NXW3" s="1877"/>
      <c r="NXX3" s="1877"/>
      <c r="NXY3" s="1877"/>
      <c r="NXZ3" s="1877"/>
      <c r="NYA3" s="1877"/>
      <c r="NYB3" s="1877"/>
      <c r="NYC3" s="1877"/>
      <c r="NYD3" s="1877"/>
      <c r="NYE3" s="1877"/>
      <c r="NYF3" s="1877"/>
      <c r="NYG3" s="1877"/>
      <c r="NYH3" s="1877"/>
      <c r="NYI3" s="1877"/>
      <c r="NYJ3" s="1877"/>
      <c r="NYK3" s="1877"/>
      <c r="NYL3" s="1877"/>
      <c r="NYM3" s="1877"/>
      <c r="NYN3" s="1877"/>
      <c r="NYO3" s="1877"/>
      <c r="NYP3" s="1877"/>
      <c r="NYQ3" s="1877"/>
      <c r="NYR3" s="1877"/>
      <c r="NYS3" s="1877"/>
      <c r="NYT3" s="1877"/>
      <c r="NYU3" s="1877"/>
      <c r="NYV3" s="1877"/>
      <c r="NYW3" s="1877"/>
      <c r="NYX3" s="1877"/>
      <c r="NYY3" s="1877"/>
      <c r="NYZ3" s="1877"/>
      <c r="NZA3" s="1877"/>
      <c r="NZB3" s="1877"/>
      <c r="NZC3" s="1877"/>
      <c r="NZD3" s="1877"/>
      <c r="NZE3" s="1877"/>
      <c r="NZF3" s="1877"/>
      <c r="NZG3" s="1877"/>
      <c r="NZH3" s="1877"/>
      <c r="NZI3" s="1877"/>
      <c r="NZJ3" s="1877"/>
      <c r="NZK3" s="1877"/>
      <c r="NZL3" s="1877"/>
      <c r="NZM3" s="1877"/>
      <c r="NZN3" s="1877"/>
      <c r="NZO3" s="1877"/>
      <c r="NZP3" s="1877"/>
      <c r="NZQ3" s="1877"/>
      <c r="NZR3" s="1877"/>
      <c r="NZS3" s="1877"/>
      <c r="NZT3" s="1877"/>
      <c r="NZU3" s="1877"/>
      <c r="NZV3" s="1877"/>
      <c r="NZW3" s="1877"/>
      <c r="NZX3" s="1877"/>
      <c r="NZY3" s="1877"/>
      <c r="NZZ3" s="1877"/>
      <c r="OAA3" s="1877"/>
      <c r="OAB3" s="1877"/>
      <c r="OAC3" s="1877"/>
      <c r="OAD3" s="1877"/>
      <c r="OAE3" s="1877"/>
      <c r="OAF3" s="1877"/>
      <c r="OAG3" s="1877"/>
      <c r="OAH3" s="1877"/>
      <c r="OAI3" s="1877"/>
      <c r="OAJ3" s="1877"/>
      <c r="OAK3" s="1877"/>
      <c r="OAL3" s="1877"/>
      <c r="OAM3" s="1877"/>
      <c r="OAN3" s="1877"/>
      <c r="OAO3" s="1877"/>
      <c r="OAP3" s="1877"/>
      <c r="OAQ3" s="1877"/>
      <c r="OAR3" s="1877"/>
      <c r="OAS3" s="1877"/>
      <c r="OAT3" s="1877"/>
      <c r="OAU3" s="1877"/>
      <c r="OAV3" s="1877"/>
      <c r="OAW3" s="1877"/>
      <c r="OAX3" s="1877"/>
      <c r="OAY3" s="1877"/>
      <c r="OAZ3" s="1877"/>
      <c r="OBA3" s="1877"/>
      <c r="OBB3" s="1877"/>
      <c r="OBC3" s="1877"/>
      <c r="OBD3" s="1877"/>
      <c r="OBE3" s="1877"/>
      <c r="OBF3" s="1877"/>
      <c r="OBG3" s="1877"/>
      <c r="OBH3" s="1877"/>
      <c r="OBI3" s="1877"/>
      <c r="OBJ3" s="1877"/>
      <c r="OBK3" s="1877"/>
      <c r="OBL3" s="1877"/>
      <c r="OBM3" s="1877"/>
      <c r="OBN3" s="1877"/>
      <c r="OBO3" s="1877"/>
      <c r="OBP3" s="1877"/>
      <c r="OBQ3" s="1877"/>
      <c r="OBR3" s="1877"/>
      <c r="OBS3" s="1877"/>
      <c r="OBT3" s="1877"/>
      <c r="OBU3" s="1877"/>
      <c r="OBV3" s="1877"/>
      <c r="OBW3" s="1877"/>
      <c r="OBX3" s="1877"/>
      <c r="OBY3" s="1877"/>
      <c r="OBZ3" s="1877"/>
      <c r="OCA3" s="1877"/>
      <c r="OCB3" s="1877"/>
      <c r="OCC3" s="1877"/>
      <c r="OCD3" s="1877"/>
      <c r="OCE3" s="1877"/>
      <c r="OCF3" s="1877"/>
      <c r="OCG3" s="1877"/>
      <c r="OCH3" s="1877"/>
      <c r="OCI3" s="1877"/>
      <c r="OCJ3" s="1877"/>
      <c r="OCK3" s="1877"/>
      <c r="OCL3" s="1877"/>
      <c r="OCM3" s="1877"/>
      <c r="OCN3" s="1877"/>
      <c r="OCO3" s="1877"/>
      <c r="OCP3" s="1877"/>
      <c r="OCQ3" s="1877"/>
      <c r="OCR3" s="1877"/>
      <c r="OCS3" s="1877"/>
      <c r="OCT3" s="1877"/>
      <c r="OCU3" s="1877"/>
      <c r="OCV3" s="1877"/>
      <c r="OCW3" s="1877"/>
      <c r="OCX3" s="1877"/>
      <c r="OCY3" s="1877"/>
      <c r="OCZ3" s="1877"/>
      <c r="ODA3" s="1877"/>
      <c r="ODB3" s="1877"/>
      <c r="ODC3" s="1877"/>
      <c r="ODD3" s="1877"/>
      <c r="ODE3" s="1877"/>
      <c r="ODF3" s="1877"/>
      <c r="ODG3" s="1877"/>
      <c r="ODH3" s="1877"/>
      <c r="ODI3" s="1877"/>
      <c r="ODJ3" s="1877"/>
      <c r="ODK3" s="1877"/>
      <c r="ODL3" s="1877"/>
      <c r="ODM3" s="1877"/>
      <c r="ODN3" s="1877"/>
      <c r="ODO3" s="1877"/>
      <c r="ODP3" s="1877"/>
      <c r="ODQ3" s="1877"/>
      <c r="ODR3" s="1877"/>
      <c r="ODS3" s="1877"/>
      <c r="ODT3" s="1877"/>
      <c r="ODU3" s="1877"/>
      <c r="ODV3" s="1877"/>
      <c r="ODW3" s="1877"/>
      <c r="ODX3" s="1877"/>
      <c r="ODY3" s="1877"/>
      <c r="ODZ3" s="1877"/>
      <c r="OEA3" s="1877"/>
      <c r="OEB3" s="1877"/>
      <c r="OEC3" s="1877"/>
      <c r="OED3" s="1877"/>
      <c r="OEE3" s="1877"/>
      <c r="OEF3" s="1877"/>
      <c r="OEG3" s="1877"/>
      <c r="OEH3" s="1877"/>
      <c r="OEI3" s="1877"/>
      <c r="OEJ3" s="1877"/>
      <c r="OEK3" s="1877"/>
      <c r="OEL3" s="1877"/>
      <c r="OEM3" s="1877"/>
      <c r="OEN3" s="1877"/>
      <c r="OEO3" s="1877"/>
      <c r="OEP3" s="1877"/>
      <c r="OEQ3" s="1877"/>
      <c r="OER3" s="1877"/>
      <c r="OES3" s="1877"/>
      <c r="OET3" s="1877"/>
      <c r="OEU3" s="1877"/>
      <c r="OEV3" s="1877"/>
      <c r="OEW3" s="1877"/>
      <c r="OEX3" s="1877"/>
      <c r="OEY3" s="1877"/>
      <c r="OEZ3" s="1877"/>
      <c r="OFA3" s="1877"/>
      <c r="OFB3" s="1877"/>
      <c r="OFC3" s="1877"/>
      <c r="OFD3" s="1877"/>
      <c r="OFE3" s="1877"/>
      <c r="OFF3" s="1877"/>
      <c r="OFG3" s="1877"/>
      <c r="OFH3" s="1877"/>
      <c r="OFI3" s="1877"/>
      <c r="OFJ3" s="1877"/>
      <c r="OFK3" s="1877"/>
      <c r="OFL3" s="1877"/>
      <c r="OFM3" s="1877"/>
      <c r="OFN3" s="1877"/>
      <c r="OFO3" s="1877"/>
      <c r="OFP3" s="1877"/>
      <c r="OFQ3" s="1877"/>
      <c r="OFR3" s="1877"/>
      <c r="OFS3" s="1877"/>
      <c r="OFT3" s="1877"/>
      <c r="OFU3" s="1877"/>
      <c r="OFV3" s="1877"/>
      <c r="OFW3" s="1877"/>
      <c r="OFX3" s="1877"/>
      <c r="OFY3" s="1877"/>
      <c r="OFZ3" s="1877"/>
      <c r="OGA3" s="1877"/>
      <c r="OGB3" s="1877"/>
      <c r="OGC3" s="1877"/>
      <c r="OGD3" s="1877"/>
      <c r="OGE3" s="1877"/>
      <c r="OGF3" s="1877"/>
      <c r="OGG3" s="1877"/>
      <c r="OGH3" s="1877"/>
      <c r="OGI3" s="1877"/>
      <c r="OGJ3" s="1877"/>
      <c r="OGK3" s="1877"/>
      <c r="OGL3" s="1877"/>
      <c r="OGM3" s="1877"/>
      <c r="OGN3" s="1877"/>
      <c r="OGO3" s="1877"/>
      <c r="OGP3" s="1877"/>
      <c r="OGQ3" s="1877"/>
      <c r="OGR3" s="1877"/>
      <c r="OGS3" s="1877"/>
      <c r="OGT3" s="1877"/>
      <c r="OGU3" s="1877"/>
      <c r="OGV3" s="1877"/>
      <c r="OGW3" s="1877"/>
      <c r="OGX3" s="1877"/>
      <c r="OGY3" s="1877"/>
      <c r="OGZ3" s="1877"/>
      <c r="OHA3" s="1877"/>
      <c r="OHB3" s="1877"/>
      <c r="OHC3" s="1877"/>
      <c r="OHD3" s="1877"/>
      <c r="OHE3" s="1877"/>
      <c r="OHF3" s="1877"/>
      <c r="OHG3" s="1877"/>
      <c r="OHH3" s="1877"/>
      <c r="OHI3" s="1877"/>
      <c r="OHJ3" s="1877"/>
      <c r="OHK3" s="1877"/>
      <c r="OHL3" s="1877"/>
      <c r="OHM3" s="1877"/>
      <c r="OHN3" s="1877"/>
      <c r="OHO3" s="1877"/>
      <c r="OHP3" s="1877"/>
      <c r="OHQ3" s="1877"/>
      <c r="OHR3" s="1877"/>
      <c r="OHS3" s="1877"/>
      <c r="OHT3" s="1877"/>
      <c r="OHU3" s="1877"/>
      <c r="OHV3" s="1877"/>
      <c r="OHW3" s="1877"/>
      <c r="OHX3" s="1877"/>
      <c r="OHY3" s="1877"/>
      <c r="OHZ3" s="1877"/>
      <c r="OIA3" s="1877"/>
      <c r="OIB3" s="1877"/>
      <c r="OIC3" s="1877"/>
      <c r="OID3" s="1877"/>
      <c r="OIE3" s="1877"/>
      <c r="OIF3" s="1877"/>
      <c r="OIG3" s="1877"/>
      <c r="OIH3" s="1877"/>
      <c r="OII3" s="1877"/>
      <c r="OIJ3" s="1877"/>
      <c r="OIK3" s="1877"/>
      <c r="OIL3" s="1877"/>
      <c r="OIM3" s="1877"/>
      <c r="OIN3" s="1877"/>
      <c r="OIO3" s="1877"/>
      <c r="OIP3" s="1877"/>
      <c r="OIQ3" s="1877"/>
      <c r="OIR3" s="1877"/>
      <c r="OIS3" s="1877"/>
      <c r="OIT3" s="1877"/>
      <c r="OIU3" s="1877"/>
      <c r="OIV3" s="1877"/>
      <c r="OIW3" s="1877"/>
      <c r="OIX3" s="1877"/>
      <c r="OIY3" s="1877"/>
      <c r="OIZ3" s="1877"/>
      <c r="OJA3" s="1877"/>
      <c r="OJB3" s="1877"/>
      <c r="OJC3" s="1877"/>
      <c r="OJD3" s="1877"/>
      <c r="OJE3" s="1877"/>
      <c r="OJF3" s="1877"/>
      <c r="OJG3" s="1877"/>
      <c r="OJH3" s="1877"/>
      <c r="OJI3" s="1877"/>
      <c r="OJJ3" s="1877"/>
      <c r="OJK3" s="1877"/>
      <c r="OJL3" s="1877"/>
      <c r="OJM3" s="1877"/>
      <c r="OJN3" s="1877"/>
      <c r="OJO3" s="1877"/>
      <c r="OJP3" s="1877"/>
      <c r="OJQ3" s="1877"/>
      <c r="OJR3" s="1877"/>
      <c r="OJS3" s="1877"/>
      <c r="OJT3" s="1877"/>
      <c r="OJU3" s="1877"/>
      <c r="OJV3" s="1877"/>
      <c r="OJW3" s="1877"/>
      <c r="OJX3" s="1877"/>
      <c r="OJY3" s="1877"/>
      <c r="OJZ3" s="1877"/>
      <c r="OKA3" s="1877"/>
      <c r="OKB3" s="1877"/>
      <c r="OKC3" s="1877"/>
      <c r="OKD3" s="1877"/>
      <c r="OKE3" s="1877"/>
      <c r="OKF3" s="1877"/>
      <c r="OKG3" s="1877"/>
      <c r="OKH3" s="1877"/>
      <c r="OKI3" s="1877"/>
      <c r="OKJ3" s="1877"/>
      <c r="OKK3" s="1877"/>
      <c r="OKL3" s="1877"/>
      <c r="OKM3" s="1877"/>
      <c r="OKN3" s="1877"/>
      <c r="OKO3" s="1877"/>
      <c r="OKP3" s="1877"/>
      <c r="OKQ3" s="1877"/>
      <c r="OKR3" s="1877"/>
      <c r="OKS3" s="1877"/>
      <c r="OKT3" s="1877"/>
      <c r="OKU3" s="1877"/>
      <c r="OKV3" s="1877"/>
      <c r="OKW3" s="1877"/>
      <c r="OKX3" s="1877"/>
      <c r="OKY3" s="1877"/>
      <c r="OKZ3" s="1877"/>
      <c r="OLA3" s="1877"/>
      <c r="OLB3" s="1877"/>
      <c r="OLC3" s="1877"/>
      <c r="OLD3" s="1877"/>
      <c r="OLE3" s="1877"/>
      <c r="OLF3" s="1877"/>
      <c r="OLG3" s="1877"/>
      <c r="OLH3" s="1877"/>
      <c r="OLI3" s="1877"/>
      <c r="OLJ3" s="1877"/>
      <c r="OLK3" s="1877"/>
      <c r="OLL3" s="1877"/>
      <c r="OLM3" s="1877"/>
      <c r="OLN3" s="1877"/>
      <c r="OLO3" s="1877"/>
      <c r="OLP3" s="1877"/>
      <c r="OLQ3" s="1877"/>
      <c r="OLR3" s="1877"/>
      <c r="OLS3" s="1877"/>
      <c r="OLT3" s="1877"/>
      <c r="OLU3" s="1877"/>
      <c r="OLV3" s="1877"/>
      <c r="OLW3" s="1877"/>
      <c r="OLX3" s="1877"/>
      <c r="OLY3" s="1877"/>
      <c r="OLZ3" s="1877"/>
      <c r="OMA3" s="1877"/>
      <c r="OMB3" s="1877"/>
      <c r="OMC3" s="1877"/>
      <c r="OMD3" s="1877"/>
      <c r="OME3" s="1877"/>
      <c r="OMF3" s="1877"/>
      <c r="OMG3" s="1877"/>
      <c r="OMH3" s="1877"/>
      <c r="OMI3" s="1877"/>
      <c r="OMJ3" s="1877"/>
      <c r="OMK3" s="1877"/>
      <c r="OML3" s="1877"/>
      <c r="OMM3" s="1877"/>
      <c r="OMN3" s="1877"/>
      <c r="OMO3" s="1877"/>
      <c r="OMP3" s="1877"/>
      <c r="OMQ3" s="1877"/>
      <c r="OMR3" s="1877"/>
      <c r="OMS3" s="1877"/>
      <c r="OMT3" s="1877"/>
      <c r="OMU3" s="1877"/>
      <c r="OMV3" s="1877"/>
      <c r="OMW3" s="1877"/>
      <c r="OMX3" s="1877"/>
      <c r="OMY3" s="1877"/>
      <c r="OMZ3" s="1877"/>
      <c r="ONA3" s="1877"/>
      <c r="ONB3" s="1877"/>
      <c r="ONC3" s="1877"/>
      <c r="OND3" s="1877"/>
      <c r="ONE3" s="1877"/>
      <c r="ONF3" s="1877"/>
      <c r="ONG3" s="1877"/>
      <c r="ONH3" s="1877"/>
      <c r="ONI3" s="1877"/>
      <c r="ONJ3" s="1877"/>
      <c r="ONK3" s="1877"/>
      <c r="ONL3" s="1877"/>
      <c r="ONM3" s="1877"/>
      <c r="ONN3" s="1877"/>
      <c r="ONO3" s="1877"/>
      <c r="ONP3" s="1877"/>
      <c r="ONQ3" s="1877"/>
      <c r="ONR3" s="1877"/>
      <c r="ONS3" s="1877"/>
      <c r="ONT3" s="1877"/>
      <c r="ONU3" s="1877"/>
      <c r="ONV3" s="1877"/>
      <c r="ONW3" s="1877"/>
      <c r="ONX3" s="1877"/>
      <c r="ONY3" s="1877"/>
      <c r="ONZ3" s="1877"/>
      <c r="OOA3" s="1877"/>
      <c r="OOB3" s="1877"/>
      <c r="OOC3" s="1877"/>
      <c r="OOD3" s="1877"/>
      <c r="OOE3" s="1877"/>
      <c r="OOF3" s="1877"/>
      <c r="OOG3" s="1877"/>
      <c r="OOH3" s="1877"/>
      <c r="OOI3" s="1877"/>
      <c r="OOJ3" s="1877"/>
      <c r="OOK3" s="1877"/>
      <c r="OOL3" s="1877"/>
      <c r="OOM3" s="1877"/>
      <c r="OON3" s="1877"/>
      <c r="OOO3" s="1877"/>
      <c r="OOP3" s="1877"/>
      <c r="OOQ3" s="1877"/>
      <c r="OOR3" s="1877"/>
      <c r="OOS3" s="1877"/>
      <c r="OOT3" s="1877"/>
      <c r="OOU3" s="1877"/>
      <c r="OOV3" s="1877"/>
      <c r="OOW3" s="1877"/>
      <c r="OOX3" s="1877"/>
      <c r="OOY3" s="1877"/>
      <c r="OOZ3" s="1877"/>
      <c r="OPA3" s="1877"/>
      <c r="OPB3" s="1877"/>
      <c r="OPC3" s="1877"/>
      <c r="OPD3" s="1877"/>
      <c r="OPE3" s="1877"/>
      <c r="OPF3" s="1877"/>
      <c r="OPG3" s="1877"/>
      <c r="OPH3" s="1877"/>
      <c r="OPI3" s="1877"/>
      <c r="OPJ3" s="1877"/>
      <c r="OPK3" s="1877"/>
      <c r="OPL3" s="1877"/>
      <c r="OPM3" s="1877"/>
      <c r="OPN3" s="1877"/>
      <c r="OPO3" s="1877"/>
      <c r="OPP3" s="1877"/>
      <c r="OPQ3" s="1877"/>
      <c r="OPR3" s="1877"/>
      <c r="OPS3" s="1877"/>
      <c r="OPT3" s="1877"/>
      <c r="OPU3" s="1877"/>
      <c r="OPV3" s="1877"/>
      <c r="OPW3" s="1877"/>
      <c r="OPX3" s="1877"/>
      <c r="OPY3" s="1877"/>
      <c r="OPZ3" s="1877"/>
      <c r="OQA3" s="1877"/>
      <c r="OQB3" s="1877"/>
      <c r="OQC3" s="1877"/>
      <c r="OQD3" s="1877"/>
      <c r="OQE3" s="1877"/>
      <c r="OQF3" s="1877"/>
      <c r="OQG3" s="1877"/>
      <c r="OQH3" s="1877"/>
      <c r="OQI3" s="1877"/>
      <c r="OQJ3" s="1877"/>
      <c r="OQK3" s="1877"/>
      <c r="OQL3" s="1877"/>
      <c r="OQM3" s="1877"/>
      <c r="OQN3" s="1877"/>
      <c r="OQO3" s="1877"/>
      <c r="OQP3" s="1877"/>
      <c r="OQQ3" s="1877"/>
      <c r="OQR3" s="1877"/>
      <c r="OQS3" s="1877"/>
      <c r="OQT3" s="1877"/>
      <c r="OQU3" s="1877"/>
      <c r="OQV3" s="1877"/>
      <c r="OQW3" s="1877"/>
      <c r="OQX3" s="1877"/>
      <c r="OQY3" s="1877"/>
      <c r="OQZ3" s="1877"/>
      <c r="ORA3" s="1877"/>
      <c r="ORB3" s="1877"/>
      <c r="ORC3" s="1877"/>
      <c r="ORD3" s="1877"/>
      <c r="ORE3" s="1877"/>
      <c r="ORF3" s="1877"/>
      <c r="ORG3" s="1877"/>
      <c r="ORH3" s="1877"/>
      <c r="ORI3" s="1877"/>
      <c r="ORJ3" s="1877"/>
      <c r="ORK3" s="1877"/>
      <c r="ORL3" s="1877"/>
      <c r="ORM3" s="1877"/>
      <c r="ORN3" s="1877"/>
      <c r="ORO3" s="1877"/>
      <c r="ORP3" s="1877"/>
      <c r="ORQ3" s="1877"/>
      <c r="ORR3" s="1877"/>
      <c r="ORS3" s="1877"/>
      <c r="ORT3" s="1877"/>
      <c r="ORU3" s="1877"/>
      <c r="ORV3" s="1877"/>
      <c r="ORW3" s="1877"/>
      <c r="ORX3" s="1877"/>
      <c r="ORY3" s="1877"/>
      <c r="ORZ3" s="1877"/>
      <c r="OSA3" s="1877"/>
      <c r="OSB3" s="1877"/>
      <c r="OSC3" s="1877"/>
      <c r="OSD3" s="1877"/>
      <c r="OSE3" s="1877"/>
      <c r="OSF3" s="1877"/>
      <c r="OSG3" s="1877"/>
      <c r="OSH3" s="1877"/>
      <c r="OSI3" s="1877"/>
      <c r="OSJ3" s="1877"/>
      <c r="OSK3" s="1877"/>
      <c r="OSL3" s="1877"/>
      <c r="OSM3" s="1877"/>
      <c r="OSN3" s="1877"/>
      <c r="OSO3" s="1877"/>
      <c r="OSP3" s="1877"/>
      <c r="OSQ3" s="1877"/>
      <c r="OSR3" s="1877"/>
      <c r="OSS3" s="1877"/>
      <c r="OST3" s="1877"/>
      <c r="OSU3" s="1877"/>
      <c r="OSV3" s="1877"/>
      <c r="OSW3" s="1877"/>
      <c r="OSX3" s="1877"/>
      <c r="OSY3" s="1877"/>
      <c r="OSZ3" s="1877"/>
      <c r="OTA3" s="1877"/>
      <c r="OTB3" s="1877"/>
      <c r="OTC3" s="1877"/>
      <c r="OTD3" s="1877"/>
      <c r="OTE3" s="1877"/>
      <c r="OTF3" s="1877"/>
      <c r="OTG3" s="1877"/>
      <c r="OTH3" s="1877"/>
      <c r="OTI3" s="1877"/>
      <c r="OTJ3" s="1877"/>
      <c r="OTK3" s="1877"/>
      <c r="OTL3" s="1877"/>
      <c r="OTM3" s="1877"/>
      <c r="OTN3" s="1877"/>
      <c r="OTO3" s="1877"/>
      <c r="OTP3" s="1877"/>
      <c r="OTQ3" s="1877"/>
      <c r="OTR3" s="1877"/>
      <c r="OTS3" s="1877"/>
      <c r="OTT3" s="1877"/>
      <c r="OTU3" s="1877"/>
      <c r="OTV3" s="1877"/>
      <c r="OTW3" s="1877"/>
      <c r="OTX3" s="1877"/>
      <c r="OTY3" s="1877"/>
      <c r="OTZ3" s="1877"/>
      <c r="OUA3" s="1877"/>
      <c r="OUB3" s="1877"/>
      <c r="OUC3" s="1877"/>
      <c r="OUD3" s="1877"/>
      <c r="OUE3" s="1877"/>
      <c r="OUF3" s="1877"/>
      <c r="OUG3" s="1877"/>
      <c r="OUH3" s="1877"/>
      <c r="OUI3" s="1877"/>
      <c r="OUJ3" s="1877"/>
      <c r="OUK3" s="1877"/>
      <c r="OUL3" s="1877"/>
      <c r="OUM3" s="1877"/>
      <c r="OUN3" s="1877"/>
      <c r="OUO3" s="1877"/>
      <c r="OUP3" s="1877"/>
      <c r="OUQ3" s="1877"/>
      <c r="OUR3" s="1877"/>
      <c r="OUS3" s="1877"/>
      <c r="OUT3" s="1877"/>
      <c r="OUU3" s="1877"/>
      <c r="OUV3" s="1877"/>
      <c r="OUW3" s="1877"/>
      <c r="OUX3" s="1877"/>
      <c r="OUY3" s="1877"/>
      <c r="OUZ3" s="1877"/>
      <c r="OVA3" s="1877"/>
      <c r="OVB3" s="1877"/>
      <c r="OVC3" s="1877"/>
      <c r="OVD3" s="1877"/>
      <c r="OVE3" s="1877"/>
      <c r="OVF3" s="1877"/>
      <c r="OVG3" s="1877"/>
      <c r="OVH3" s="1877"/>
      <c r="OVI3" s="1877"/>
      <c r="OVJ3" s="1877"/>
      <c r="OVK3" s="1877"/>
      <c r="OVL3" s="1877"/>
      <c r="OVM3" s="1877"/>
      <c r="OVN3" s="1877"/>
      <c r="OVO3" s="1877"/>
      <c r="OVP3" s="1877"/>
      <c r="OVQ3" s="1877"/>
      <c r="OVR3" s="1877"/>
      <c r="OVS3" s="1877"/>
      <c r="OVT3" s="1877"/>
      <c r="OVU3" s="1877"/>
      <c r="OVV3" s="1877"/>
      <c r="OVW3" s="1877"/>
      <c r="OVX3" s="1877"/>
      <c r="OVY3" s="1877"/>
      <c r="OVZ3" s="1877"/>
      <c r="OWA3" s="1877"/>
      <c r="OWB3" s="1877"/>
      <c r="OWC3" s="1877"/>
      <c r="OWD3" s="1877"/>
      <c r="OWE3" s="1877"/>
      <c r="OWF3" s="1877"/>
      <c r="OWG3" s="1877"/>
      <c r="OWH3" s="1877"/>
      <c r="OWI3" s="1877"/>
      <c r="OWJ3" s="1877"/>
      <c r="OWK3" s="1877"/>
      <c r="OWL3" s="1877"/>
      <c r="OWM3" s="1877"/>
      <c r="OWN3" s="1877"/>
      <c r="OWO3" s="1877"/>
      <c r="OWP3" s="1877"/>
      <c r="OWQ3" s="1877"/>
      <c r="OWR3" s="1877"/>
      <c r="OWS3" s="1877"/>
      <c r="OWT3" s="1877"/>
      <c r="OWU3" s="1877"/>
      <c r="OWV3" s="1877"/>
      <c r="OWW3" s="1877"/>
      <c r="OWX3" s="1877"/>
      <c r="OWY3" s="1877"/>
      <c r="OWZ3" s="1877"/>
      <c r="OXA3" s="1877"/>
      <c r="OXB3" s="1877"/>
      <c r="OXC3" s="1877"/>
      <c r="OXD3" s="1877"/>
      <c r="OXE3" s="1877"/>
      <c r="OXF3" s="1877"/>
      <c r="OXG3" s="1877"/>
      <c r="OXH3" s="1877"/>
      <c r="OXI3" s="1877"/>
      <c r="OXJ3" s="1877"/>
      <c r="OXK3" s="1877"/>
      <c r="OXL3" s="1877"/>
      <c r="OXM3" s="1877"/>
      <c r="OXN3" s="1877"/>
      <c r="OXO3" s="1877"/>
      <c r="OXP3" s="1877"/>
      <c r="OXQ3" s="1877"/>
      <c r="OXR3" s="1877"/>
      <c r="OXS3" s="1877"/>
      <c r="OXT3" s="1877"/>
      <c r="OXU3" s="1877"/>
      <c r="OXV3" s="1877"/>
      <c r="OXW3" s="1877"/>
      <c r="OXX3" s="1877"/>
      <c r="OXY3" s="1877"/>
      <c r="OXZ3" s="1877"/>
      <c r="OYA3" s="1877"/>
      <c r="OYB3" s="1877"/>
      <c r="OYC3" s="1877"/>
      <c r="OYD3" s="1877"/>
      <c r="OYE3" s="1877"/>
      <c r="OYF3" s="1877"/>
      <c r="OYG3" s="1877"/>
      <c r="OYH3" s="1877"/>
      <c r="OYI3" s="1877"/>
      <c r="OYJ3" s="1877"/>
      <c r="OYK3" s="1877"/>
      <c r="OYL3" s="1877"/>
      <c r="OYM3" s="1877"/>
      <c r="OYN3" s="1877"/>
      <c r="OYO3" s="1877"/>
      <c r="OYP3" s="1877"/>
      <c r="OYQ3" s="1877"/>
      <c r="OYR3" s="1877"/>
      <c r="OYS3" s="1877"/>
      <c r="OYT3" s="1877"/>
      <c r="OYU3" s="1877"/>
      <c r="OYV3" s="1877"/>
      <c r="OYW3" s="1877"/>
      <c r="OYX3" s="1877"/>
      <c r="OYY3" s="1877"/>
      <c r="OYZ3" s="1877"/>
      <c r="OZA3" s="1877"/>
      <c r="OZB3" s="1877"/>
      <c r="OZC3" s="1877"/>
      <c r="OZD3" s="1877"/>
      <c r="OZE3" s="1877"/>
      <c r="OZF3" s="1877"/>
      <c r="OZG3" s="1877"/>
      <c r="OZH3" s="1877"/>
      <c r="OZI3" s="1877"/>
      <c r="OZJ3" s="1877"/>
      <c r="OZK3" s="1877"/>
      <c r="OZL3" s="1877"/>
      <c r="OZM3" s="1877"/>
      <c r="OZN3" s="1877"/>
      <c r="OZO3" s="1877"/>
      <c r="OZP3" s="1877"/>
      <c r="OZQ3" s="1877"/>
      <c r="OZR3" s="1877"/>
      <c r="OZS3" s="1877"/>
      <c r="OZT3" s="1877"/>
      <c r="OZU3" s="1877"/>
      <c r="OZV3" s="1877"/>
      <c r="OZW3" s="1877"/>
      <c r="OZX3" s="1877"/>
      <c r="OZY3" s="1877"/>
      <c r="OZZ3" s="1877"/>
      <c r="PAA3" s="1877"/>
      <c r="PAB3" s="1877"/>
      <c r="PAC3" s="1877"/>
      <c r="PAD3" s="1877"/>
      <c r="PAE3" s="1877"/>
      <c r="PAF3" s="1877"/>
      <c r="PAG3" s="1877"/>
      <c r="PAH3" s="1877"/>
      <c r="PAI3" s="1877"/>
      <c r="PAJ3" s="1877"/>
      <c r="PAK3" s="1877"/>
      <c r="PAL3" s="1877"/>
      <c r="PAM3" s="1877"/>
      <c r="PAN3" s="1877"/>
      <c r="PAO3" s="1877"/>
      <c r="PAP3" s="1877"/>
      <c r="PAQ3" s="1877"/>
      <c r="PAR3" s="1877"/>
      <c r="PAS3" s="1877"/>
      <c r="PAT3" s="1877"/>
      <c r="PAU3" s="1877"/>
      <c r="PAV3" s="1877"/>
      <c r="PAW3" s="1877"/>
      <c r="PAX3" s="1877"/>
      <c r="PAY3" s="1877"/>
      <c r="PAZ3" s="1877"/>
      <c r="PBA3" s="1877"/>
      <c r="PBB3" s="1877"/>
      <c r="PBC3" s="1877"/>
      <c r="PBD3" s="1877"/>
      <c r="PBE3" s="1877"/>
      <c r="PBF3" s="1877"/>
      <c r="PBG3" s="1877"/>
      <c r="PBH3" s="1877"/>
      <c r="PBI3" s="1877"/>
      <c r="PBJ3" s="1877"/>
      <c r="PBK3" s="1877"/>
      <c r="PBL3" s="1877"/>
      <c r="PBM3" s="1877"/>
      <c r="PBN3" s="1877"/>
      <c r="PBO3" s="1877"/>
      <c r="PBP3" s="1877"/>
      <c r="PBQ3" s="1877"/>
      <c r="PBR3" s="1877"/>
      <c r="PBS3" s="1877"/>
      <c r="PBT3" s="1877"/>
      <c r="PBU3" s="1877"/>
      <c r="PBV3" s="1877"/>
      <c r="PBW3" s="1877"/>
      <c r="PBX3" s="1877"/>
      <c r="PBY3" s="1877"/>
      <c r="PBZ3" s="1877"/>
      <c r="PCA3" s="1877"/>
      <c r="PCB3" s="1877"/>
      <c r="PCC3" s="1877"/>
      <c r="PCD3" s="1877"/>
      <c r="PCE3" s="1877"/>
      <c r="PCF3" s="1877"/>
      <c r="PCG3" s="1877"/>
      <c r="PCH3" s="1877"/>
      <c r="PCI3" s="1877"/>
      <c r="PCJ3" s="1877"/>
      <c r="PCK3" s="1877"/>
      <c r="PCL3" s="1877"/>
      <c r="PCM3" s="1877"/>
      <c r="PCN3" s="1877"/>
      <c r="PCO3" s="1877"/>
      <c r="PCP3" s="1877"/>
      <c r="PCQ3" s="1877"/>
      <c r="PCR3" s="1877"/>
      <c r="PCS3" s="1877"/>
      <c r="PCT3" s="1877"/>
      <c r="PCU3" s="1877"/>
      <c r="PCV3" s="1877"/>
      <c r="PCW3" s="1877"/>
      <c r="PCX3" s="1877"/>
      <c r="PCY3" s="1877"/>
      <c r="PCZ3" s="1877"/>
      <c r="PDA3" s="1877"/>
      <c r="PDB3" s="1877"/>
      <c r="PDC3" s="1877"/>
      <c r="PDD3" s="1877"/>
      <c r="PDE3" s="1877"/>
      <c r="PDF3" s="1877"/>
      <c r="PDG3" s="1877"/>
      <c r="PDH3" s="1877"/>
      <c r="PDI3" s="1877"/>
      <c r="PDJ3" s="1877"/>
      <c r="PDK3" s="1877"/>
      <c r="PDL3" s="1877"/>
      <c r="PDM3" s="1877"/>
      <c r="PDN3" s="1877"/>
      <c r="PDO3" s="1877"/>
      <c r="PDP3" s="1877"/>
      <c r="PDQ3" s="1877"/>
      <c r="PDR3" s="1877"/>
      <c r="PDS3" s="1877"/>
      <c r="PDT3" s="1877"/>
      <c r="PDU3" s="1877"/>
      <c r="PDV3" s="1877"/>
      <c r="PDW3" s="1877"/>
      <c r="PDX3" s="1877"/>
      <c r="PDY3" s="1877"/>
      <c r="PDZ3" s="1877"/>
      <c r="PEA3" s="1877"/>
      <c r="PEB3" s="1877"/>
      <c r="PEC3" s="1877"/>
      <c r="PED3" s="1877"/>
      <c r="PEE3" s="1877"/>
      <c r="PEF3" s="1877"/>
      <c r="PEG3" s="1877"/>
      <c r="PEH3" s="1877"/>
      <c r="PEI3" s="1877"/>
      <c r="PEJ3" s="1877"/>
      <c r="PEK3" s="1877"/>
      <c r="PEL3" s="1877"/>
      <c r="PEM3" s="1877"/>
      <c r="PEN3" s="1877"/>
      <c r="PEO3" s="1877"/>
      <c r="PEP3" s="1877"/>
      <c r="PEQ3" s="1877"/>
      <c r="PER3" s="1877"/>
      <c r="PES3" s="1877"/>
      <c r="PET3" s="1877"/>
      <c r="PEU3" s="1877"/>
      <c r="PEV3" s="1877"/>
      <c r="PEW3" s="1877"/>
      <c r="PEX3" s="1877"/>
      <c r="PEY3" s="1877"/>
      <c r="PEZ3" s="1877"/>
      <c r="PFA3" s="1877"/>
      <c r="PFB3" s="1877"/>
      <c r="PFC3" s="1877"/>
      <c r="PFD3" s="1877"/>
      <c r="PFE3" s="1877"/>
      <c r="PFF3" s="1877"/>
      <c r="PFG3" s="1877"/>
      <c r="PFH3" s="1877"/>
      <c r="PFI3" s="1877"/>
      <c r="PFJ3" s="1877"/>
      <c r="PFK3" s="1877"/>
      <c r="PFL3" s="1877"/>
      <c r="PFM3" s="1877"/>
      <c r="PFN3" s="1877"/>
      <c r="PFO3" s="1877"/>
      <c r="PFP3" s="1877"/>
      <c r="PFQ3" s="1877"/>
      <c r="PFR3" s="1877"/>
      <c r="PFS3" s="1877"/>
      <c r="PFT3" s="1877"/>
      <c r="PFU3" s="1877"/>
      <c r="PFV3" s="1877"/>
      <c r="PFW3" s="1877"/>
      <c r="PFX3" s="1877"/>
      <c r="PFY3" s="1877"/>
      <c r="PFZ3" s="1877"/>
      <c r="PGA3" s="1877"/>
      <c r="PGB3" s="1877"/>
      <c r="PGC3" s="1877"/>
      <c r="PGD3" s="1877"/>
      <c r="PGE3" s="1877"/>
      <c r="PGF3" s="1877"/>
      <c r="PGG3" s="1877"/>
      <c r="PGH3" s="1877"/>
      <c r="PGI3" s="1877"/>
      <c r="PGJ3" s="1877"/>
      <c r="PGK3" s="1877"/>
      <c r="PGL3" s="1877"/>
      <c r="PGM3" s="1877"/>
      <c r="PGN3" s="1877"/>
      <c r="PGO3" s="1877"/>
      <c r="PGP3" s="1877"/>
      <c r="PGQ3" s="1877"/>
      <c r="PGR3" s="1877"/>
      <c r="PGS3" s="1877"/>
      <c r="PGT3" s="1877"/>
      <c r="PGU3" s="1877"/>
      <c r="PGV3" s="1877"/>
      <c r="PGW3" s="1877"/>
      <c r="PGX3" s="1877"/>
      <c r="PGY3" s="1877"/>
      <c r="PGZ3" s="1877"/>
      <c r="PHA3" s="1877"/>
      <c r="PHB3" s="1877"/>
      <c r="PHC3" s="1877"/>
      <c r="PHD3" s="1877"/>
      <c r="PHE3" s="1877"/>
      <c r="PHF3" s="1877"/>
      <c r="PHG3" s="1877"/>
      <c r="PHH3" s="1877"/>
      <c r="PHI3" s="1877"/>
      <c r="PHJ3" s="1877"/>
      <c r="PHK3" s="1877"/>
      <c r="PHL3" s="1877"/>
      <c r="PHM3" s="1877"/>
      <c r="PHN3" s="1877"/>
      <c r="PHO3" s="1877"/>
      <c r="PHP3" s="1877"/>
      <c r="PHQ3" s="1877"/>
      <c r="PHR3" s="1877"/>
      <c r="PHS3" s="1877"/>
      <c r="PHT3" s="1877"/>
      <c r="PHU3" s="1877"/>
      <c r="PHV3" s="1877"/>
      <c r="PHW3" s="1877"/>
      <c r="PHX3" s="1877"/>
      <c r="PHY3" s="1877"/>
      <c r="PHZ3" s="1877"/>
      <c r="PIA3" s="1877"/>
      <c r="PIB3" s="1877"/>
      <c r="PIC3" s="1877"/>
      <c r="PID3" s="1877"/>
      <c r="PIE3" s="1877"/>
      <c r="PIF3" s="1877"/>
      <c r="PIG3" s="1877"/>
      <c r="PIH3" s="1877"/>
      <c r="PII3" s="1877"/>
      <c r="PIJ3" s="1877"/>
      <c r="PIK3" s="1877"/>
      <c r="PIL3" s="1877"/>
      <c r="PIM3" s="1877"/>
      <c r="PIN3" s="1877"/>
      <c r="PIO3" s="1877"/>
      <c r="PIP3" s="1877"/>
      <c r="PIQ3" s="1877"/>
      <c r="PIR3" s="1877"/>
      <c r="PIS3" s="1877"/>
      <c r="PIT3" s="1877"/>
      <c r="PIU3" s="1877"/>
      <c r="PIV3" s="1877"/>
      <c r="PIW3" s="1877"/>
      <c r="PIX3" s="1877"/>
      <c r="PIY3" s="1877"/>
      <c r="PIZ3" s="1877"/>
      <c r="PJA3" s="1877"/>
      <c r="PJB3" s="1877"/>
      <c r="PJC3" s="1877"/>
      <c r="PJD3" s="1877"/>
      <c r="PJE3" s="1877"/>
      <c r="PJF3" s="1877"/>
      <c r="PJG3" s="1877"/>
      <c r="PJH3" s="1877"/>
      <c r="PJI3" s="1877"/>
      <c r="PJJ3" s="1877"/>
      <c r="PJK3" s="1877"/>
      <c r="PJL3" s="1877"/>
      <c r="PJM3" s="1877"/>
      <c r="PJN3" s="1877"/>
      <c r="PJO3" s="1877"/>
      <c r="PJP3" s="1877"/>
      <c r="PJQ3" s="1877"/>
      <c r="PJR3" s="1877"/>
      <c r="PJS3" s="1877"/>
      <c r="PJT3" s="1877"/>
      <c r="PJU3" s="1877"/>
      <c r="PJV3" s="1877"/>
      <c r="PJW3" s="1877"/>
      <c r="PJX3" s="1877"/>
      <c r="PJY3" s="1877"/>
      <c r="PJZ3" s="1877"/>
      <c r="PKA3" s="1877"/>
      <c r="PKB3" s="1877"/>
      <c r="PKC3" s="1877"/>
      <c r="PKD3" s="1877"/>
      <c r="PKE3" s="1877"/>
      <c r="PKF3" s="1877"/>
      <c r="PKG3" s="1877"/>
      <c r="PKH3" s="1877"/>
      <c r="PKI3" s="1877"/>
      <c r="PKJ3" s="1877"/>
      <c r="PKK3" s="1877"/>
      <c r="PKL3" s="1877"/>
      <c r="PKM3" s="1877"/>
      <c r="PKN3" s="1877"/>
      <c r="PKO3" s="1877"/>
      <c r="PKP3" s="1877"/>
      <c r="PKQ3" s="1877"/>
      <c r="PKR3" s="1877"/>
      <c r="PKS3" s="1877"/>
      <c r="PKT3" s="1877"/>
      <c r="PKU3" s="1877"/>
      <c r="PKV3" s="1877"/>
      <c r="PKW3" s="1877"/>
      <c r="PKX3" s="1877"/>
      <c r="PKY3" s="1877"/>
      <c r="PKZ3" s="1877"/>
      <c r="PLA3" s="1877"/>
      <c r="PLB3" s="1877"/>
      <c r="PLC3" s="1877"/>
      <c r="PLD3" s="1877"/>
      <c r="PLE3" s="1877"/>
      <c r="PLF3" s="1877"/>
      <c r="PLG3" s="1877"/>
      <c r="PLH3" s="1877"/>
      <c r="PLI3" s="1877"/>
      <c r="PLJ3" s="1877"/>
      <c r="PLK3" s="1877"/>
      <c r="PLL3" s="1877"/>
      <c r="PLM3" s="1877"/>
      <c r="PLN3" s="1877"/>
      <c r="PLO3" s="1877"/>
      <c r="PLP3" s="1877"/>
      <c r="PLQ3" s="1877"/>
      <c r="PLR3" s="1877"/>
      <c r="PLS3" s="1877"/>
      <c r="PLT3" s="1877"/>
      <c r="PLU3" s="1877"/>
      <c r="PLV3" s="1877"/>
      <c r="PLW3" s="1877"/>
      <c r="PLX3" s="1877"/>
      <c r="PLY3" s="1877"/>
      <c r="PLZ3" s="1877"/>
      <c r="PMA3" s="1877"/>
      <c r="PMB3" s="1877"/>
      <c r="PMC3" s="1877"/>
      <c r="PMD3" s="1877"/>
      <c r="PME3" s="1877"/>
      <c r="PMF3" s="1877"/>
      <c r="PMG3" s="1877"/>
      <c r="PMH3" s="1877"/>
      <c r="PMI3" s="1877"/>
      <c r="PMJ3" s="1877"/>
      <c r="PMK3" s="1877"/>
      <c r="PML3" s="1877"/>
      <c r="PMM3" s="1877"/>
      <c r="PMN3" s="1877"/>
      <c r="PMO3" s="1877"/>
      <c r="PMP3" s="1877"/>
      <c r="PMQ3" s="1877"/>
      <c r="PMR3" s="1877"/>
      <c r="PMS3" s="1877"/>
      <c r="PMT3" s="1877"/>
      <c r="PMU3" s="1877"/>
      <c r="PMV3" s="1877"/>
      <c r="PMW3" s="1877"/>
      <c r="PMX3" s="1877"/>
      <c r="PMY3" s="1877"/>
      <c r="PMZ3" s="1877"/>
      <c r="PNA3" s="1877"/>
      <c r="PNB3" s="1877"/>
      <c r="PNC3" s="1877"/>
      <c r="PND3" s="1877"/>
      <c r="PNE3" s="1877"/>
      <c r="PNF3" s="1877"/>
      <c r="PNG3" s="1877"/>
      <c r="PNH3" s="1877"/>
      <c r="PNI3" s="1877"/>
      <c r="PNJ3" s="1877"/>
      <c r="PNK3" s="1877"/>
      <c r="PNL3" s="1877"/>
      <c r="PNM3" s="1877"/>
      <c r="PNN3" s="1877"/>
      <c r="PNO3" s="1877"/>
      <c r="PNP3" s="1877"/>
      <c r="PNQ3" s="1877"/>
      <c r="PNR3" s="1877"/>
      <c r="PNS3" s="1877"/>
      <c r="PNT3" s="1877"/>
      <c r="PNU3" s="1877"/>
      <c r="PNV3" s="1877"/>
      <c r="PNW3" s="1877"/>
      <c r="PNX3" s="1877"/>
      <c r="PNY3" s="1877"/>
      <c r="PNZ3" s="1877"/>
      <c r="POA3" s="1877"/>
      <c r="POB3" s="1877"/>
      <c r="POC3" s="1877"/>
      <c r="POD3" s="1877"/>
      <c r="POE3" s="1877"/>
      <c r="POF3" s="1877"/>
      <c r="POG3" s="1877"/>
      <c r="POH3" s="1877"/>
      <c r="POI3" s="1877"/>
      <c r="POJ3" s="1877"/>
      <c r="POK3" s="1877"/>
      <c r="POL3" s="1877"/>
      <c r="POM3" s="1877"/>
      <c r="PON3" s="1877"/>
      <c r="POO3" s="1877"/>
      <c r="POP3" s="1877"/>
      <c r="POQ3" s="1877"/>
      <c r="POR3" s="1877"/>
      <c r="POS3" s="1877"/>
      <c r="POT3" s="1877"/>
      <c r="POU3" s="1877"/>
      <c r="POV3" s="1877"/>
      <c r="POW3" s="1877"/>
      <c r="POX3" s="1877"/>
      <c r="POY3" s="1877"/>
      <c r="POZ3" s="1877"/>
      <c r="PPA3" s="1877"/>
      <c r="PPB3" s="1877"/>
      <c r="PPC3" s="1877"/>
      <c r="PPD3" s="1877"/>
      <c r="PPE3" s="1877"/>
      <c r="PPF3" s="1877"/>
      <c r="PPG3" s="1877"/>
      <c r="PPH3" s="1877"/>
      <c r="PPI3" s="1877"/>
      <c r="PPJ3" s="1877"/>
      <c r="PPK3" s="1877"/>
      <c r="PPL3" s="1877"/>
      <c r="PPM3" s="1877"/>
      <c r="PPN3" s="1877"/>
      <c r="PPO3" s="1877"/>
      <c r="PPP3" s="1877"/>
      <c r="PPQ3" s="1877"/>
      <c r="PPR3" s="1877"/>
      <c r="PPS3" s="1877"/>
      <c r="PPT3" s="1877"/>
      <c r="PPU3" s="1877"/>
      <c r="PPV3" s="1877"/>
      <c r="PPW3" s="1877"/>
      <c r="PPX3" s="1877"/>
      <c r="PPY3" s="1877"/>
      <c r="PPZ3" s="1877"/>
      <c r="PQA3" s="1877"/>
      <c r="PQB3" s="1877"/>
      <c r="PQC3" s="1877"/>
      <c r="PQD3" s="1877"/>
      <c r="PQE3" s="1877"/>
      <c r="PQF3" s="1877"/>
      <c r="PQG3" s="1877"/>
      <c r="PQH3" s="1877"/>
      <c r="PQI3" s="1877"/>
      <c r="PQJ3" s="1877"/>
      <c r="PQK3" s="1877"/>
      <c r="PQL3" s="1877"/>
      <c r="PQM3" s="1877"/>
      <c r="PQN3" s="1877"/>
      <c r="PQO3" s="1877"/>
      <c r="PQP3" s="1877"/>
      <c r="PQQ3" s="1877"/>
      <c r="PQR3" s="1877"/>
      <c r="PQS3" s="1877"/>
      <c r="PQT3" s="1877"/>
      <c r="PQU3" s="1877"/>
      <c r="PQV3" s="1877"/>
      <c r="PQW3" s="1877"/>
      <c r="PQX3" s="1877"/>
      <c r="PQY3" s="1877"/>
      <c r="PQZ3" s="1877"/>
      <c r="PRA3" s="1877"/>
      <c r="PRB3" s="1877"/>
      <c r="PRC3" s="1877"/>
      <c r="PRD3" s="1877"/>
      <c r="PRE3" s="1877"/>
      <c r="PRF3" s="1877"/>
      <c r="PRG3" s="1877"/>
      <c r="PRH3" s="1877"/>
      <c r="PRI3" s="1877"/>
      <c r="PRJ3" s="1877"/>
      <c r="PRK3" s="1877"/>
      <c r="PRL3" s="1877"/>
      <c r="PRM3" s="1877"/>
      <c r="PRN3" s="1877"/>
      <c r="PRO3" s="1877"/>
      <c r="PRP3" s="1877"/>
      <c r="PRQ3" s="1877"/>
      <c r="PRR3" s="1877"/>
      <c r="PRS3" s="1877"/>
      <c r="PRT3" s="1877"/>
      <c r="PRU3" s="1877"/>
      <c r="PRV3" s="1877"/>
      <c r="PRW3" s="1877"/>
      <c r="PRX3" s="1877"/>
      <c r="PRY3" s="1877"/>
      <c r="PRZ3" s="1877"/>
      <c r="PSA3" s="1877"/>
      <c r="PSB3" s="1877"/>
      <c r="PSC3" s="1877"/>
      <c r="PSD3" s="1877"/>
      <c r="PSE3" s="1877"/>
      <c r="PSF3" s="1877"/>
      <c r="PSG3" s="1877"/>
      <c r="PSH3" s="1877"/>
      <c r="PSI3" s="1877"/>
      <c r="PSJ3" s="1877"/>
      <c r="PSK3" s="1877"/>
      <c r="PSL3" s="1877"/>
      <c r="PSM3" s="1877"/>
      <c r="PSN3" s="1877"/>
      <c r="PSO3" s="1877"/>
      <c r="PSP3" s="1877"/>
      <c r="PSQ3" s="1877"/>
      <c r="PSR3" s="1877"/>
      <c r="PSS3" s="1877"/>
      <c r="PST3" s="1877"/>
      <c r="PSU3" s="1877"/>
      <c r="PSV3" s="1877"/>
      <c r="PSW3" s="1877"/>
      <c r="PSX3" s="1877"/>
      <c r="PSY3" s="1877"/>
      <c r="PSZ3" s="1877"/>
      <c r="PTA3" s="1877"/>
      <c r="PTB3" s="1877"/>
      <c r="PTC3" s="1877"/>
      <c r="PTD3" s="1877"/>
      <c r="PTE3" s="1877"/>
      <c r="PTF3" s="1877"/>
      <c r="PTG3" s="1877"/>
      <c r="PTH3" s="1877"/>
      <c r="PTI3" s="1877"/>
      <c r="PTJ3" s="1877"/>
      <c r="PTK3" s="1877"/>
      <c r="PTL3" s="1877"/>
      <c r="PTM3" s="1877"/>
      <c r="PTN3" s="1877"/>
      <c r="PTO3" s="1877"/>
      <c r="PTP3" s="1877"/>
      <c r="PTQ3" s="1877"/>
      <c r="PTR3" s="1877"/>
      <c r="PTS3" s="1877"/>
      <c r="PTT3" s="1877"/>
      <c r="PTU3" s="1877"/>
      <c r="PTV3" s="1877"/>
      <c r="PTW3" s="1877"/>
      <c r="PTX3" s="1877"/>
      <c r="PTY3" s="1877"/>
      <c r="PTZ3" s="1877"/>
      <c r="PUA3" s="1877"/>
      <c r="PUB3" s="1877"/>
      <c r="PUC3" s="1877"/>
      <c r="PUD3" s="1877"/>
      <c r="PUE3" s="1877"/>
      <c r="PUF3" s="1877"/>
      <c r="PUG3" s="1877"/>
      <c r="PUH3" s="1877"/>
      <c r="PUI3" s="1877"/>
      <c r="PUJ3" s="1877"/>
      <c r="PUK3" s="1877"/>
      <c r="PUL3" s="1877"/>
      <c r="PUM3" s="1877"/>
      <c r="PUN3" s="1877"/>
      <c r="PUO3" s="1877"/>
      <c r="PUP3" s="1877"/>
      <c r="PUQ3" s="1877"/>
      <c r="PUR3" s="1877"/>
      <c r="PUS3" s="1877"/>
      <c r="PUT3" s="1877"/>
      <c r="PUU3" s="1877"/>
      <c r="PUV3" s="1877"/>
      <c r="PUW3" s="1877"/>
      <c r="PUX3" s="1877"/>
      <c r="PUY3" s="1877"/>
      <c r="PUZ3" s="1877"/>
      <c r="PVA3" s="1877"/>
      <c r="PVB3" s="1877"/>
      <c r="PVC3" s="1877"/>
      <c r="PVD3" s="1877"/>
      <c r="PVE3" s="1877"/>
      <c r="PVF3" s="1877"/>
      <c r="PVG3" s="1877"/>
      <c r="PVH3" s="1877"/>
      <c r="PVI3" s="1877"/>
      <c r="PVJ3" s="1877"/>
      <c r="PVK3" s="1877"/>
      <c r="PVL3" s="1877"/>
      <c r="PVM3" s="1877"/>
      <c r="PVN3" s="1877"/>
      <c r="PVO3" s="1877"/>
      <c r="PVP3" s="1877"/>
      <c r="PVQ3" s="1877"/>
      <c r="PVR3" s="1877"/>
      <c r="PVS3" s="1877"/>
      <c r="PVT3" s="1877"/>
      <c r="PVU3" s="1877"/>
      <c r="PVV3" s="1877"/>
      <c r="PVW3" s="1877"/>
      <c r="PVX3" s="1877"/>
      <c r="PVY3" s="1877"/>
      <c r="PVZ3" s="1877"/>
      <c r="PWA3" s="1877"/>
      <c r="PWB3" s="1877"/>
      <c r="PWC3" s="1877"/>
      <c r="PWD3" s="1877"/>
      <c r="PWE3" s="1877"/>
      <c r="PWF3" s="1877"/>
      <c r="PWG3" s="1877"/>
      <c r="PWH3" s="1877"/>
      <c r="PWI3" s="1877"/>
      <c r="PWJ3" s="1877"/>
      <c r="PWK3" s="1877"/>
      <c r="PWL3" s="1877"/>
      <c r="PWM3" s="1877"/>
      <c r="PWN3" s="1877"/>
      <c r="PWO3" s="1877"/>
      <c r="PWP3" s="1877"/>
      <c r="PWQ3" s="1877"/>
      <c r="PWR3" s="1877"/>
      <c r="PWS3" s="1877"/>
      <c r="PWT3" s="1877"/>
      <c r="PWU3" s="1877"/>
      <c r="PWV3" s="1877"/>
      <c r="PWW3" s="1877"/>
      <c r="PWX3" s="1877"/>
      <c r="PWY3" s="1877"/>
      <c r="PWZ3" s="1877"/>
      <c r="PXA3" s="1877"/>
      <c r="PXB3" s="1877"/>
      <c r="PXC3" s="1877"/>
      <c r="PXD3" s="1877"/>
      <c r="PXE3" s="1877"/>
      <c r="PXF3" s="1877"/>
      <c r="PXG3" s="1877"/>
      <c r="PXH3" s="1877"/>
      <c r="PXI3" s="1877"/>
      <c r="PXJ3" s="1877"/>
      <c r="PXK3" s="1877"/>
      <c r="PXL3" s="1877"/>
      <c r="PXM3" s="1877"/>
      <c r="PXN3" s="1877"/>
      <c r="PXO3" s="1877"/>
      <c r="PXP3" s="1877"/>
      <c r="PXQ3" s="1877"/>
      <c r="PXR3" s="1877"/>
      <c r="PXS3" s="1877"/>
      <c r="PXT3" s="1877"/>
      <c r="PXU3" s="1877"/>
      <c r="PXV3" s="1877"/>
      <c r="PXW3" s="1877"/>
      <c r="PXX3" s="1877"/>
      <c r="PXY3" s="1877"/>
      <c r="PXZ3" s="1877"/>
      <c r="PYA3" s="1877"/>
      <c r="PYB3" s="1877"/>
      <c r="PYC3" s="1877"/>
      <c r="PYD3" s="1877"/>
      <c r="PYE3" s="1877"/>
      <c r="PYF3" s="1877"/>
      <c r="PYG3" s="1877"/>
      <c r="PYH3" s="1877"/>
      <c r="PYI3" s="1877"/>
      <c r="PYJ3" s="1877"/>
      <c r="PYK3" s="1877"/>
      <c r="PYL3" s="1877"/>
      <c r="PYM3" s="1877"/>
      <c r="PYN3" s="1877"/>
      <c r="PYO3" s="1877"/>
      <c r="PYP3" s="1877"/>
      <c r="PYQ3" s="1877"/>
      <c r="PYR3" s="1877"/>
      <c r="PYS3" s="1877"/>
      <c r="PYT3" s="1877"/>
      <c r="PYU3" s="1877"/>
      <c r="PYV3" s="1877"/>
      <c r="PYW3" s="1877"/>
      <c r="PYX3" s="1877"/>
      <c r="PYY3" s="1877"/>
      <c r="PYZ3" s="1877"/>
      <c r="PZA3" s="1877"/>
      <c r="PZB3" s="1877"/>
      <c r="PZC3" s="1877"/>
      <c r="PZD3" s="1877"/>
      <c r="PZE3" s="1877"/>
      <c r="PZF3" s="1877"/>
      <c r="PZG3" s="1877"/>
      <c r="PZH3" s="1877"/>
      <c r="PZI3" s="1877"/>
      <c r="PZJ3" s="1877"/>
      <c r="PZK3" s="1877"/>
      <c r="PZL3" s="1877"/>
      <c r="PZM3" s="1877"/>
      <c r="PZN3" s="1877"/>
      <c r="PZO3" s="1877"/>
      <c r="PZP3" s="1877"/>
      <c r="PZQ3" s="1877"/>
      <c r="PZR3" s="1877"/>
      <c r="PZS3" s="1877"/>
      <c r="PZT3" s="1877"/>
      <c r="PZU3" s="1877"/>
      <c r="PZV3" s="1877"/>
      <c r="PZW3" s="1877"/>
      <c r="PZX3" s="1877"/>
      <c r="PZY3" s="1877"/>
      <c r="PZZ3" s="1877"/>
      <c r="QAA3" s="1877"/>
      <c r="QAB3" s="1877"/>
      <c r="QAC3" s="1877"/>
      <c r="QAD3" s="1877"/>
      <c r="QAE3" s="1877"/>
      <c r="QAF3" s="1877"/>
      <c r="QAG3" s="1877"/>
      <c r="QAH3" s="1877"/>
      <c r="QAI3" s="1877"/>
      <c r="QAJ3" s="1877"/>
      <c r="QAK3" s="1877"/>
      <c r="QAL3" s="1877"/>
      <c r="QAM3" s="1877"/>
      <c r="QAN3" s="1877"/>
      <c r="QAO3" s="1877"/>
      <c r="QAP3" s="1877"/>
      <c r="QAQ3" s="1877"/>
      <c r="QAR3" s="1877"/>
      <c r="QAS3" s="1877"/>
      <c r="QAT3" s="1877"/>
      <c r="QAU3" s="1877"/>
      <c r="QAV3" s="1877"/>
      <c r="QAW3" s="1877"/>
      <c r="QAX3" s="1877"/>
      <c r="QAY3" s="1877"/>
      <c r="QAZ3" s="1877"/>
      <c r="QBA3" s="1877"/>
      <c r="QBB3" s="1877"/>
      <c r="QBC3" s="1877"/>
      <c r="QBD3" s="1877"/>
      <c r="QBE3" s="1877"/>
      <c r="QBF3" s="1877"/>
      <c r="QBG3" s="1877"/>
      <c r="QBH3" s="1877"/>
      <c r="QBI3" s="1877"/>
      <c r="QBJ3" s="1877"/>
      <c r="QBK3" s="1877"/>
      <c r="QBL3" s="1877"/>
      <c r="QBM3" s="1877"/>
      <c r="QBN3" s="1877"/>
      <c r="QBO3" s="1877"/>
      <c r="QBP3" s="1877"/>
      <c r="QBQ3" s="1877"/>
      <c r="QBR3" s="1877"/>
      <c r="QBS3" s="1877"/>
      <c r="QBT3" s="1877"/>
      <c r="QBU3" s="1877"/>
      <c r="QBV3" s="1877"/>
      <c r="QBW3" s="1877"/>
      <c r="QBX3" s="1877"/>
      <c r="QBY3" s="1877"/>
      <c r="QBZ3" s="1877"/>
      <c r="QCA3" s="1877"/>
      <c r="QCB3" s="1877"/>
      <c r="QCC3" s="1877"/>
      <c r="QCD3" s="1877"/>
      <c r="QCE3" s="1877"/>
      <c r="QCF3" s="1877"/>
      <c r="QCG3" s="1877"/>
      <c r="QCH3" s="1877"/>
      <c r="QCI3" s="1877"/>
      <c r="QCJ3" s="1877"/>
      <c r="QCK3" s="1877"/>
      <c r="QCL3" s="1877"/>
      <c r="QCM3" s="1877"/>
      <c r="QCN3" s="1877"/>
      <c r="QCO3" s="1877"/>
      <c r="QCP3" s="1877"/>
      <c r="QCQ3" s="1877"/>
      <c r="QCR3" s="1877"/>
      <c r="QCS3" s="1877"/>
      <c r="QCT3" s="1877"/>
      <c r="QCU3" s="1877"/>
      <c r="QCV3" s="1877"/>
      <c r="QCW3" s="1877"/>
      <c r="QCX3" s="1877"/>
      <c r="QCY3" s="1877"/>
      <c r="QCZ3" s="1877"/>
      <c r="QDA3" s="1877"/>
      <c r="QDB3" s="1877"/>
      <c r="QDC3" s="1877"/>
      <c r="QDD3" s="1877"/>
      <c r="QDE3" s="1877"/>
      <c r="QDF3" s="1877"/>
      <c r="QDG3" s="1877"/>
      <c r="QDH3" s="1877"/>
      <c r="QDI3" s="1877"/>
      <c r="QDJ3" s="1877"/>
      <c r="QDK3" s="1877"/>
      <c r="QDL3" s="1877"/>
      <c r="QDM3" s="1877"/>
      <c r="QDN3" s="1877"/>
      <c r="QDO3" s="1877"/>
      <c r="QDP3" s="1877"/>
      <c r="QDQ3" s="1877"/>
      <c r="QDR3" s="1877"/>
      <c r="QDS3" s="1877"/>
      <c r="QDT3" s="1877"/>
      <c r="QDU3" s="1877"/>
      <c r="QDV3" s="1877"/>
      <c r="QDW3" s="1877"/>
      <c r="QDX3" s="1877"/>
      <c r="QDY3" s="1877"/>
      <c r="QDZ3" s="1877"/>
      <c r="QEA3" s="1877"/>
      <c r="QEB3" s="1877"/>
      <c r="QEC3" s="1877"/>
      <c r="QED3" s="1877"/>
      <c r="QEE3" s="1877"/>
      <c r="QEF3" s="1877"/>
      <c r="QEG3" s="1877"/>
      <c r="QEH3" s="1877"/>
      <c r="QEI3" s="1877"/>
      <c r="QEJ3" s="1877"/>
      <c r="QEK3" s="1877"/>
      <c r="QEL3" s="1877"/>
      <c r="QEM3" s="1877"/>
      <c r="QEN3" s="1877"/>
      <c r="QEO3" s="1877"/>
      <c r="QEP3" s="1877"/>
      <c r="QEQ3" s="1877"/>
      <c r="QER3" s="1877"/>
      <c r="QES3" s="1877"/>
      <c r="QET3" s="1877"/>
      <c r="QEU3" s="1877"/>
      <c r="QEV3" s="1877"/>
      <c r="QEW3" s="1877"/>
      <c r="QEX3" s="1877"/>
      <c r="QEY3" s="1877"/>
      <c r="QEZ3" s="1877"/>
      <c r="QFA3" s="1877"/>
      <c r="QFB3" s="1877"/>
      <c r="QFC3" s="1877"/>
      <c r="QFD3" s="1877"/>
      <c r="QFE3" s="1877"/>
      <c r="QFF3" s="1877"/>
      <c r="QFG3" s="1877"/>
      <c r="QFH3" s="1877"/>
      <c r="QFI3" s="1877"/>
      <c r="QFJ3" s="1877"/>
      <c r="QFK3" s="1877"/>
      <c r="QFL3" s="1877"/>
      <c r="QFM3" s="1877"/>
      <c r="QFN3" s="1877"/>
      <c r="QFO3" s="1877"/>
      <c r="QFP3" s="1877"/>
      <c r="QFQ3" s="1877"/>
      <c r="QFR3" s="1877"/>
      <c r="QFS3" s="1877"/>
      <c r="QFT3" s="1877"/>
      <c r="QFU3" s="1877"/>
      <c r="QFV3" s="1877"/>
      <c r="QFW3" s="1877"/>
      <c r="QFX3" s="1877"/>
      <c r="QFY3" s="1877"/>
      <c r="QFZ3" s="1877"/>
      <c r="QGA3" s="1877"/>
      <c r="QGB3" s="1877"/>
      <c r="QGC3" s="1877"/>
      <c r="QGD3" s="1877"/>
      <c r="QGE3" s="1877"/>
      <c r="QGF3" s="1877"/>
      <c r="QGG3" s="1877"/>
      <c r="QGH3" s="1877"/>
      <c r="QGI3" s="1877"/>
      <c r="QGJ3" s="1877"/>
      <c r="QGK3" s="1877"/>
      <c r="QGL3" s="1877"/>
      <c r="QGM3" s="1877"/>
      <c r="QGN3" s="1877"/>
      <c r="QGO3" s="1877"/>
      <c r="QGP3" s="1877"/>
      <c r="QGQ3" s="1877"/>
      <c r="QGR3" s="1877"/>
      <c r="QGS3" s="1877"/>
      <c r="QGT3" s="1877"/>
      <c r="QGU3" s="1877"/>
      <c r="QGV3" s="1877"/>
      <c r="QGW3" s="1877"/>
      <c r="QGX3" s="1877"/>
      <c r="QGY3" s="1877"/>
      <c r="QGZ3" s="1877"/>
      <c r="QHA3" s="1877"/>
      <c r="QHB3" s="1877"/>
      <c r="QHC3" s="1877"/>
      <c r="QHD3" s="1877"/>
      <c r="QHE3" s="1877"/>
      <c r="QHF3" s="1877"/>
      <c r="QHG3" s="1877"/>
      <c r="QHH3" s="1877"/>
      <c r="QHI3" s="1877"/>
      <c r="QHJ3" s="1877"/>
      <c r="QHK3" s="1877"/>
      <c r="QHL3" s="1877"/>
      <c r="QHM3" s="1877"/>
      <c r="QHN3" s="1877"/>
      <c r="QHO3" s="1877"/>
      <c r="QHP3" s="1877"/>
      <c r="QHQ3" s="1877"/>
      <c r="QHR3" s="1877"/>
      <c r="QHS3" s="1877"/>
      <c r="QHT3" s="1877"/>
      <c r="QHU3" s="1877"/>
      <c r="QHV3" s="1877"/>
      <c r="QHW3" s="1877"/>
      <c r="QHX3" s="1877"/>
      <c r="QHY3" s="1877"/>
      <c r="QHZ3" s="1877"/>
      <c r="QIA3" s="1877"/>
      <c r="QIB3" s="1877"/>
      <c r="QIC3" s="1877"/>
      <c r="QID3" s="1877"/>
      <c r="QIE3" s="1877"/>
      <c r="QIF3" s="1877"/>
      <c r="QIG3" s="1877"/>
      <c r="QIH3" s="1877"/>
      <c r="QII3" s="1877"/>
      <c r="QIJ3" s="1877"/>
      <c r="QIK3" s="1877"/>
      <c r="QIL3" s="1877"/>
      <c r="QIM3" s="1877"/>
      <c r="QIN3" s="1877"/>
      <c r="QIO3" s="1877"/>
      <c r="QIP3" s="1877"/>
      <c r="QIQ3" s="1877"/>
      <c r="QIR3" s="1877"/>
      <c r="QIS3" s="1877"/>
      <c r="QIT3" s="1877"/>
      <c r="QIU3" s="1877"/>
      <c r="QIV3" s="1877"/>
      <c r="QIW3" s="1877"/>
      <c r="QIX3" s="1877"/>
      <c r="QIY3" s="1877"/>
      <c r="QIZ3" s="1877"/>
      <c r="QJA3" s="1877"/>
      <c r="QJB3" s="1877"/>
      <c r="QJC3" s="1877"/>
      <c r="QJD3" s="1877"/>
      <c r="QJE3" s="1877"/>
      <c r="QJF3" s="1877"/>
      <c r="QJG3" s="1877"/>
      <c r="QJH3" s="1877"/>
      <c r="QJI3" s="1877"/>
      <c r="QJJ3" s="1877"/>
      <c r="QJK3" s="1877"/>
      <c r="QJL3" s="1877"/>
      <c r="QJM3" s="1877"/>
      <c r="QJN3" s="1877"/>
      <c r="QJO3" s="1877"/>
      <c r="QJP3" s="1877"/>
      <c r="QJQ3" s="1877"/>
      <c r="QJR3" s="1877"/>
      <c r="QJS3" s="1877"/>
      <c r="QJT3" s="1877"/>
      <c r="QJU3" s="1877"/>
      <c r="QJV3" s="1877"/>
      <c r="QJW3" s="1877"/>
      <c r="QJX3" s="1877"/>
      <c r="QJY3" s="1877"/>
      <c r="QJZ3" s="1877"/>
      <c r="QKA3" s="1877"/>
      <c r="QKB3" s="1877"/>
      <c r="QKC3" s="1877"/>
      <c r="QKD3" s="1877"/>
      <c r="QKE3" s="1877"/>
      <c r="QKF3" s="1877"/>
      <c r="QKG3" s="1877"/>
      <c r="QKH3" s="1877"/>
      <c r="QKI3" s="1877"/>
      <c r="QKJ3" s="1877"/>
      <c r="QKK3" s="1877"/>
      <c r="QKL3" s="1877"/>
      <c r="QKM3" s="1877"/>
      <c r="QKN3" s="1877"/>
      <c r="QKO3" s="1877"/>
      <c r="QKP3" s="1877"/>
      <c r="QKQ3" s="1877"/>
      <c r="QKR3" s="1877"/>
      <c r="QKS3" s="1877"/>
      <c r="QKT3" s="1877"/>
      <c r="QKU3" s="1877"/>
      <c r="QKV3" s="1877"/>
      <c r="QKW3" s="1877"/>
      <c r="QKX3" s="1877"/>
      <c r="QKY3" s="1877"/>
      <c r="QKZ3" s="1877"/>
      <c r="QLA3" s="1877"/>
      <c r="QLB3" s="1877"/>
      <c r="QLC3" s="1877"/>
      <c r="QLD3" s="1877"/>
      <c r="QLE3" s="1877"/>
      <c r="QLF3" s="1877"/>
      <c r="QLG3" s="1877"/>
      <c r="QLH3" s="1877"/>
      <c r="QLI3" s="1877"/>
      <c r="QLJ3" s="1877"/>
      <c r="QLK3" s="1877"/>
      <c r="QLL3" s="1877"/>
      <c r="QLM3" s="1877"/>
      <c r="QLN3" s="1877"/>
      <c r="QLO3" s="1877"/>
      <c r="QLP3" s="1877"/>
      <c r="QLQ3" s="1877"/>
      <c r="QLR3" s="1877"/>
      <c r="QLS3" s="1877"/>
      <c r="QLT3" s="1877"/>
      <c r="QLU3" s="1877"/>
      <c r="QLV3" s="1877"/>
      <c r="QLW3" s="1877"/>
      <c r="QLX3" s="1877"/>
      <c r="QLY3" s="1877"/>
      <c r="QLZ3" s="1877"/>
      <c r="QMA3" s="1877"/>
      <c r="QMB3" s="1877"/>
      <c r="QMC3" s="1877"/>
      <c r="QMD3" s="1877"/>
      <c r="QME3" s="1877"/>
      <c r="QMF3" s="1877"/>
      <c r="QMG3" s="1877"/>
      <c r="QMH3" s="1877"/>
      <c r="QMI3" s="1877"/>
      <c r="QMJ3" s="1877"/>
      <c r="QMK3" s="1877"/>
      <c r="QML3" s="1877"/>
      <c r="QMM3" s="1877"/>
      <c r="QMN3" s="1877"/>
      <c r="QMO3" s="1877"/>
      <c r="QMP3" s="1877"/>
      <c r="QMQ3" s="1877"/>
      <c r="QMR3" s="1877"/>
      <c r="QMS3" s="1877"/>
      <c r="QMT3" s="1877"/>
      <c r="QMU3" s="1877"/>
      <c r="QMV3" s="1877"/>
      <c r="QMW3" s="1877"/>
      <c r="QMX3" s="1877"/>
      <c r="QMY3" s="1877"/>
      <c r="QMZ3" s="1877"/>
      <c r="QNA3" s="1877"/>
      <c r="QNB3" s="1877"/>
      <c r="QNC3" s="1877"/>
      <c r="QND3" s="1877"/>
      <c r="QNE3" s="1877"/>
      <c r="QNF3" s="1877"/>
      <c r="QNG3" s="1877"/>
      <c r="QNH3" s="1877"/>
      <c r="QNI3" s="1877"/>
      <c r="QNJ3" s="1877"/>
      <c r="QNK3" s="1877"/>
      <c r="QNL3" s="1877"/>
      <c r="QNM3" s="1877"/>
      <c r="QNN3" s="1877"/>
      <c r="QNO3" s="1877"/>
      <c r="QNP3" s="1877"/>
      <c r="QNQ3" s="1877"/>
      <c r="QNR3" s="1877"/>
      <c r="QNS3" s="1877"/>
      <c r="QNT3" s="1877"/>
      <c r="QNU3" s="1877"/>
      <c r="QNV3" s="1877"/>
      <c r="QNW3" s="1877"/>
      <c r="QNX3" s="1877"/>
      <c r="QNY3" s="1877"/>
      <c r="QNZ3" s="1877"/>
      <c r="QOA3" s="1877"/>
      <c r="QOB3" s="1877"/>
      <c r="QOC3" s="1877"/>
      <c r="QOD3" s="1877"/>
      <c r="QOE3" s="1877"/>
      <c r="QOF3" s="1877"/>
      <c r="QOG3" s="1877"/>
      <c r="QOH3" s="1877"/>
      <c r="QOI3" s="1877"/>
      <c r="QOJ3" s="1877"/>
      <c r="QOK3" s="1877"/>
      <c r="QOL3" s="1877"/>
      <c r="QOM3" s="1877"/>
      <c r="QON3" s="1877"/>
      <c r="QOO3" s="1877"/>
      <c r="QOP3" s="1877"/>
      <c r="QOQ3" s="1877"/>
      <c r="QOR3" s="1877"/>
      <c r="QOS3" s="1877"/>
      <c r="QOT3" s="1877"/>
      <c r="QOU3" s="1877"/>
      <c r="QOV3" s="1877"/>
      <c r="QOW3" s="1877"/>
      <c r="QOX3" s="1877"/>
      <c r="QOY3" s="1877"/>
      <c r="QOZ3" s="1877"/>
      <c r="QPA3" s="1877"/>
      <c r="QPB3" s="1877"/>
      <c r="QPC3" s="1877"/>
      <c r="QPD3" s="1877"/>
      <c r="QPE3" s="1877"/>
      <c r="QPF3" s="1877"/>
      <c r="QPG3" s="1877"/>
      <c r="QPH3" s="1877"/>
      <c r="QPI3" s="1877"/>
      <c r="QPJ3" s="1877"/>
      <c r="QPK3" s="1877"/>
      <c r="QPL3" s="1877"/>
      <c r="QPM3" s="1877"/>
      <c r="QPN3" s="1877"/>
      <c r="QPO3" s="1877"/>
      <c r="QPP3" s="1877"/>
      <c r="QPQ3" s="1877"/>
      <c r="QPR3" s="1877"/>
      <c r="QPS3" s="1877"/>
      <c r="QPT3" s="1877"/>
      <c r="QPU3" s="1877"/>
      <c r="QPV3" s="1877"/>
      <c r="QPW3" s="1877"/>
      <c r="QPX3" s="1877"/>
      <c r="QPY3" s="1877"/>
      <c r="QPZ3" s="1877"/>
      <c r="QQA3" s="1877"/>
      <c r="QQB3" s="1877"/>
      <c r="QQC3" s="1877"/>
      <c r="QQD3" s="1877"/>
      <c r="QQE3" s="1877"/>
      <c r="QQF3" s="1877"/>
      <c r="QQG3" s="1877"/>
      <c r="QQH3" s="1877"/>
      <c r="QQI3" s="1877"/>
      <c r="QQJ3" s="1877"/>
      <c r="QQK3" s="1877"/>
      <c r="QQL3" s="1877"/>
      <c r="QQM3" s="1877"/>
      <c r="QQN3" s="1877"/>
      <c r="QQO3" s="1877"/>
      <c r="QQP3" s="1877"/>
      <c r="QQQ3" s="1877"/>
      <c r="QQR3" s="1877"/>
      <c r="QQS3" s="1877"/>
      <c r="QQT3" s="1877"/>
      <c r="QQU3" s="1877"/>
      <c r="QQV3" s="1877"/>
      <c r="QQW3" s="1877"/>
      <c r="QQX3" s="1877"/>
      <c r="QQY3" s="1877"/>
      <c r="QQZ3" s="1877"/>
      <c r="QRA3" s="1877"/>
      <c r="QRB3" s="1877"/>
      <c r="QRC3" s="1877"/>
      <c r="QRD3" s="1877"/>
      <c r="QRE3" s="1877"/>
      <c r="QRF3" s="1877"/>
      <c r="QRG3" s="1877"/>
      <c r="QRH3" s="1877"/>
      <c r="QRI3" s="1877"/>
      <c r="QRJ3" s="1877"/>
      <c r="QRK3" s="1877"/>
      <c r="QRL3" s="1877"/>
      <c r="QRM3" s="1877"/>
      <c r="QRN3" s="1877"/>
      <c r="QRO3" s="1877"/>
      <c r="QRP3" s="1877"/>
      <c r="QRQ3" s="1877"/>
      <c r="QRR3" s="1877"/>
      <c r="QRS3" s="1877"/>
      <c r="QRT3" s="1877"/>
      <c r="QRU3" s="1877"/>
      <c r="QRV3" s="1877"/>
      <c r="QRW3" s="1877"/>
      <c r="QRX3" s="1877"/>
      <c r="QRY3" s="1877"/>
      <c r="QRZ3" s="1877"/>
      <c r="QSA3" s="1877"/>
      <c r="QSB3" s="1877"/>
      <c r="QSC3" s="1877"/>
      <c r="QSD3" s="1877"/>
      <c r="QSE3" s="1877"/>
      <c r="QSF3" s="1877"/>
      <c r="QSG3" s="1877"/>
      <c r="QSH3" s="1877"/>
      <c r="QSI3" s="1877"/>
      <c r="QSJ3" s="1877"/>
      <c r="QSK3" s="1877"/>
      <c r="QSL3" s="1877"/>
      <c r="QSM3" s="1877"/>
      <c r="QSN3" s="1877"/>
      <c r="QSO3" s="1877"/>
      <c r="QSP3" s="1877"/>
      <c r="QSQ3" s="1877"/>
      <c r="QSR3" s="1877"/>
      <c r="QSS3" s="1877"/>
      <c r="QST3" s="1877"/>
      <c r="QSU3" s="1877"/>
      <c r="QSV3" s="1877"/>
      <c r="QSW3" s="1877"/>
      <c r="QSX3" s="1877"/>
      <c r="QSY3" s="1877"/>
      <c r="QSZ3" s="1877"/>
      <c r="QTA3" s="1877"/>
      <c r="QTB3" s="1877"/>
      <c r="QTC3" s="1877"/>
      <c r="QTD3" s="1877"/>
      <c r="QTE3" s="1877"/>
      <c r="QTF3" s="1877"/>
      <c r="QTG3" s="1877"/>
      <c r="QTH3" s="1877"/>
      <c r="QTI3" s="1877"/>
      <c r="QTJ3" s="1877"/>
      <c r="QTK3" s="1877"/>
      <c r="QTL3" s="1877"/>
      <c r="QTM3" s="1877"/>
      <c r="QTN3" s="1877"/>
      <c r="QTO3" s="1877"/>
      <c r="QTP3" s="1877"/>
      <c r="QTQ3" s="1877"/>
      <c r="QTR3" s="1877"/>
      <c r="QTS3" s="1877"/>
      <c r="QTT3" s="1877"/>
      <c r="QTU3" s="1877"/>
      <c r="QTV3" s="1877"/>
      <c r="QTW3" s="1877"/>
      <c r="QTX3" s="1877"/>
      <c r="QTY3" s="1877"/>
      <c r="QTZ3" s="1877"/>
      <c r="QUA3" s="1877"/>
      <c r="QUB3" s="1877"/>
      <c r="QUC3" s="1877"/>
      <c r="QUD3" s="1877"/>
      <c r="QUE3" s="1877"/>
      <c r="QUF3" s="1877"/>
      <c r="QUG3" s="1877"/>
      <c r="QUH3" s="1877"/>
      <c r="QUI3" s="1877"/>
      <c r="QUJ3" s="1877"/>
      <c r="QUK3" s="1877"/>
      <c r="QUL3" s="1877"/>
      <c r="QUM3" s="1877"/>
      <c r="QUN3" s="1877"/>
      <c r="QUO3" s="1877"/>
      <c r="QUP3" s="1877"/>
      <c r="QUQ3" s="1877"/>
      <c r="QUR3" s="1877"/>
      <c r="QUS3" s="1877"/>
      <c r="QUT3" s="1877"/>
      <c r="QUU3" s="1877"/>
      <c r="QUV3" s="1877"/>
      <c r="QUW3" s="1877"/>
      <c r="QUX3" s="1877"/>
      <c r="QUY3" s="1877"/>
      <c r="QUZ3" s="1877"/>
      <c r="QVA3" s="1877"/>
      <c r="QVB3" s="1877"/>
      <c r="QVC3" s="1877"/>
      <c r="QVD3" s="1877"/>
      <c r="QVE3" s="1877"/>
      <c r="QVF3" s="1877"/>
      <c r="QVG3" s="1877"/>
      <c r="QVH3" s="1877"/>
      <c r="QVI3" s="1877"/>
      <c r="QVJ3" s="1877"/>
      <c r="QVK3" s="1877"/>
      <c r="QVL3" s="1877"/>
      <c r="QVM3" s="1877"/>
      <c r="QVN3" s="1877"/>
      <c r="QVO3" s="1877"/>
      <c r="QVP3" s="1877"/>
      <c r="QVQ3" s="1877"/>
      <c r="QVR3" s="1877"/>
      <c r="QVS3" s="1877"/>
      <c r="QVT3" s="1877"/>
      <c r="QVU3" s="1877"/>
      <c r="QVV3" s="1877"/>
      <c r="QVW3" s="1877"/>
      <c r="QVX3" s="1877"/>
      <c r="QVY3" s="1877"/>
      <c r="QVZ3" s="1877"/>
      <c r="QWA3" s="1877"/>
      <c r="QWB3" s="1877"/>
      <c r="QWC3" s="1877"/>
      <c r="QWD3" s="1877"/>
      <c r="QWE3" s="1877"/>
      <c r="QWF3" s="1877"/>
      <c r="QWG3" s="1877"/>
      <c r="QWH3" s="1877"/>
      <c r="QWI3" s="1877"/>
      <c r="QWJ3" s="1877"/>
      <c r="QWK3" s="1877"/>
      <c r="QWL3" s="1877"/>
      <c r="QWM3" s="1877"/>
      <c r="QWN3" s="1877"/>
      <c r="QWO3" s="1877"/>
      <c r="QWP3" s="1877"/>
      <c r="QWQ3" s="1877"/>
      <c r="QWR3" s="1877"/>
      <c r="QWS3" s="1877"/>
      <c r="QWT3" s="1877"/>
      <c r="QWU3" s="1877"/>
      <c r="QWV3" s="1877"/>
      <c r="QWW3" s="1877"/>
      <c r="QWX3" s="1877"/>
      <c r="QWY3" s="1877"/>
      <c r="QWZ3" s="1877"/>
      <c r="QXA3" s="1877"/>
      <c r="QXB3" s="1877"/>
      <c r="QXC3" s="1877"/>
      <c r="QXD3" s="1877"/>
      <c r="QXE3" s="1877"/>
      <c r="QXF3" s="1877"/>
      <c r="QXG3" s="1877"/>
      <c r="QXH3" s="1877"/>
      <c r="QXI3" s="1877"/>
      <c r="QXJ3" s="1877"/>
      <c r="QXK3" s="1877"/>
      <c r="QXL3" s="1877"/>
      <c r="QXM3" s="1877"/>
      <c r="QXN3" s="1877"/>
      <c r="QXO3" s="1877"/>
      <c r="QXP3" s="1877"/>
      <c r="QXQ3" s="1877"/>
      <c r="QXR3" s="1877"/>
      <c r="QXS3" s="1877"/>
      <c r="QXT3" s="1877"/>
      <c r="QXU3" s="1877"/>
      <c r="QXV3" s="1877"/>
      <c r="QXW3" s="1877"/>
      <c r="QXX3" s="1877"/>
      <c r="QXY3" s="1877"/>
      <c r="QXZ3" s="1877"/>
      <c r="QYA3" s="1877"/>
      <c r="QYB3" s="1877"/>
      <c r="QYC3" s="1877"/>
      <c r="QYD3" s="1877"/>
      <c r="QYE3" s="1877"/>
      <c r="QYF3" s="1877"/>
      <c r="QYG3" s="1877"/>
      <c r="QYH3" s="1877"/>
      <c r="QYI3" s="1877"/>
      <c r="QYJ3" s="1877"/>
      <c r="QYK3" s="1877"/>
      <c r="QYL3" s="1877"/>
      <c r="QYM3" s="1877"/>
      <c r="QYN3" s="1877"/>
      <c r="QYO3" s="1877"/>
      <c r="QYP3" s="1877"/>
      <c r="QYQ3" s="1877"/>
      <c r="QYR3" s="1877"/>
      <c r="QYS3" s="1877"/>
      <c r="QYT3" s="1877"/>
      <c r="QYU3" s="1877"/>
      <c r="QYV3" s="1877"/>
      <c r="QYW3" s="1877"/>
      <c r="QYX3" s="1877"/>
      <c r="QYY3" s="1877"/>
      <c r="QYZ3" s="1877"/>
      <c r="QZA3" s="1877"/>
      <c r="QZB3" s="1877"/>
      <c r="QZC3" s="1877"/>
      <c r="QZD3" s="1877"/>
      <c r="QZE3" s="1877"/>
      <c r="QZF3" s="1877"/>
      <c r="QZG3" s="1877"/>
      <c r="QZH3" s="1877"/>
      <c r="QZI3" s="1877"/>
      <c r="QZJ3" s="1877"/>
      <c r="QZK3" s="1877"/>
      <c r="QZL3" s="1877"/>
      <c r="QZM3" s="1877"/>
      <c r="QZN3" s="1877"/>
      <c r="QZO3" s="1877"/>
      <c r="QZP3" s="1877"/>
      <c r="QZQ3" s="1877"/>
      <c r="QZR3" s="1877"/>
      <c r="QZS3" s="1877"/>
      <c r="QZT3" s="1877"/>
      <c r="QZU3" s="1877"/>
      <c r="QZV3" s="1877"/>
      <c r="QZW3" s="1877"/>
      <c r="QZX3" s="1877"/>
      <c r="QZY3" s="1877"/>
      <c r="QZZ3" s="1877"/>
      <c r="RAA3" s="1877"/>
      <c r="RAB3" s="1877"/>
      <c r="RAC3" s="1877"/>
      <c r="RAD3" s="1877"/>
      <c r="RAE3" s="1877"/>
      <c r="RAF3" s="1877"/>
      <c r="RAG3" s="1877"/>
      <c r="RAH3" s="1877"/>
      <c r="RAI3" s="1877"/>
      <c r="RAJ3" s="1877"/>
      <c r="RAK3" s="1877"/>
      <c r="RAL3" s="1877"/>
      <c r="RAM3" s="1877"/>
      <c r="RAN3" s="1877"/>
      <c r="RAO3" s="1877"/>
      <c r="RAP3" s="1877"/>
      <c r="RAQ3" s="1877"/>
      <c r="RAR3" s="1877"/>
      <c r="RAS3" s="1877"/>
      <c r="RAT3" s="1877"/>
      <c r="RAU3" s="1877"/>
      <c r="RAV3" s="1877"/>
      <c r="RAW3" s="1877"/>
      <c r="RAX3" s="1877"/>
      <c r="RAY3" s="1877"/>
      <c r="RAZ3" s="1877"/>
      <c r="RBA3" s="1877"/>
      <c r="RBB3" s="1877"/>
      <c r="RBC3" s="1877"/>
      <c r="RBD3" s="1877"/>
      <c r="RBE3" s="1877"/>
      <c r="RBF3" s="1877"/>
      <c r="RBG3" s="1877"/>
      <c r="RBH3" s="1877"/>
      <c r="RBI3" s="1877"/>
      <c r="RBJ3" s="1877"/>
      <c r="RBK3" s="1877"/>
      <c r="RBL3" s="1877"/>
      <c r="RBM3" s="1877"/>
      <c r="RBN3" s="1877"/>
      <c r="RBO3" s="1877"/>
      <c r="RBP3" s="1877"/>
      <c r="RBQ3" s="1877"/>
      <c r="RBR3" s="1877"/>
      <c r="RBS3" s="1877"/>
      <c r="RBT3" s="1877"/>
      <c r="RBU3" s="1877"/>
      <c r="RBV3" s="1877"/>
      <c r="RBW3" s="1877"/>
      <c r="RBX3" s="1877"/>
      <c r="RBY3" s="1877"/>
      <c r="RBZ3" s="1877"/>
      <c r="RCA3" s="1877"/>
      <c r="RCB3" s="1877"/>
      <c r="RCC3" s="1877"/>
      <c r="RCD3" s="1877"/>
      <c r="RCE3" s="1877"/>
      <c r="RCF3" s="1877"/>
      <c r="RCG3" s="1877"/>
      <c r="RCH3" s="1877"/>
      <c r="RCI3" s="1877"/>
      <c r="RCJ3" s="1877"/>
      <c r="RCK3" s="1877"/>
      <c r="RCL3" s="1877"/>
      <c r="RCM3" s="1877"/>
      <c r="RCN3" s="1877"/>
      <c r="RCO3" s="1877"/>
      <c r="RCP3" s="1877"/>
      <c r="RCQ3" s="1877"/>
      <c r="RCR3" s="1877"/>
      <c r="RCS3" s="1877"/>
      <c r="RCT3" s="1877"/>
      <c r="RCU3" s="1877"/>
      <c r="RCV3" s="1877"/>
      <c r="RCW3" s="1877"/>
      <c r="RCX3" s="1877"/>
      <c r="RCY3" s="1877"/>
      <c r="RCZ3" s="1877"/>
      <c r="RDA3" s="1877"/>
      <c r="RDB3" s="1877"/>
      <c r="RDC3" s="1877"/>
      <c r="RDD3" s="1877"/>
      <c r="RDE3" s="1877"/>
      <c r="RDF3" s="1877"/>
      <c r="RDG3" s="1877"/>
      <c r="RDH3" s="1877"/>
      <c r="RDI3" s="1877"/>
      <c r="RDJ3" s="1877"/>
      <c r="RDK3" s="1877"/>
      <c r="RDL3" s="1877"/>
      <c r="RDM3" s="1877"/>
      <c r="RDN3" s="1877"/>
      <c r="RDO3" s="1877"/>
      <c r="RDP3" s="1877"/>
      <c r="RDQ3" s="1877"/>
      <c r="RDR3" s="1877"/>
      <c r="RDS3" s="1877"/>
      <c r="RDT3" s="1877"/>
      <c r="RDU3" s="1877"/>
      <c r="RDV3" s="1877"/>
      <c r="RDW3" s="1877"/>
      <c r="RDX3" s="1877"/>
      <c r="RDY3" s="1877"/>
      <c r="RDZ3" s="1877"/>
      <c r="REA3" s="1877"/>
      <c r="REB3" s="1877"/>
      <c r="REC3" s="1877"/>
      <c r="RED3" s="1877"/>
      <c r="REE3" s="1877"/>
      <c r="REF3" s="1877"/>
      <c r="REG3" s="1877"/>
      <c r="REH3" s="1877"/>
      <c r="REI3" s="1877"/>
      <c r="REJ3" s="1877"/>
      <c r="REK3" s="1877"/>
      <c r="REL3" s="1877"/>
      <c r="REM3" s="1877"/>
      <c r="REN3" s="1877"/>
      <c r="REO3" s="1877"/>
      <c r="REP3" s="1877"/>
      <c r="REQ3" s="1877"/>
      <c r="RER3" s="1877"/>
      <c r="RES3" s="1877"/>
      <c r="RET3" s="1877"/>
      <c r="REU3" s="1877"/>
      <c r="REV3" s="1877"/>
      <c r="REW3" s="1877"/>
      <c r="REX3" s="1877"/>
      <c r="REY3" s="1877"/>
      <c r="REZ3" s="1877"/>
      <c r="RFA3" s="1877"/>
      <c r="RFB3" s="1877"/>
      <c r="RFC3" s="1877"/>
      <c r="RFD3" s="1877"/>
      <c r="RFE3" s="1877"/>
      <c r="RFF3" s="1877"/>
      <c r="RFG3" s="1877"/>
      <c r="RFH3" s="1877"/>
      <c r="RFI3" s="1877"/>
      <c r="RFJ3" s="1877"/>
      <c r="RFK3" s="1877"/>
      <c r="RFL3" s="1877"/>
      <c r="RFM3" s="1877"/>
      <c r="RFN3" s="1877"/>
      <c r="RFO3" s="1877"/>
      <c r="RFP3" s="1877"/>
      <c r="RFQ3" s="1877"/>
      <c r="RFR3" s="1877"/>
      <c r="RFS3" s="1877"/>
      <c r="RFT3" s="1877"/>
      <c r="RFU3" s="1877"/>
      <c r="RFV3" s="1877"/>
      <c r="RFW3" s="1877"/>
      <c r="RFX3" s="1877"/>
      <c r="RFY3" s="1877"/>
      <c r="RFZ3" s="1877"/>
      <c r="RGA3" s="1877"/>
      <c r="RGB3" s="1877"/>
      <c r="RGC3" s="1877"/>
      <c r="RGD3" s="1877"/>
      <c r="RGE3" s="1877"/>
      <c r="RGF3" s="1877"/>
      <c r="RGG3" s="1877"/>
      <c r="RGH3" s="1877"/>
      <c r="RGI3" s="1877"/>
      <c r="RGJ3" s="1877"/>
      <c r="RGK3" s="1877"/>
      <c r="RGL3" s="1877"/>
      <c r="RGM3" s="1877"/>
      <c r="RGN3" s="1877"/>
      <c r="RGO3" s="1877"/>
      <c r="RGP3" s="1877"/>
      <c r="RGQ3" s="1877"/>
      <c r="RGR3" s="1877"/>
      <c r="RGS3" s="1877"/>
      <c r="RGT3" s="1877"/>
      <c r="RGU3" s="1877"/>
      <c r="RGV3" s="1877"/>
      <c r="RGW3" s="1877"/>
      <c r="RGX3" s="1877"/>
      <c r="RGY3" s="1877"/>
      <c r="RGZ3" s="1877"/>
      <c r="RHA3" s="1877"/>
      <c r="RHB3" s="1877"/>
      <c r="RHC3" s="1877"/>
      <c r="RHD3" s="1877"/>
      <c r="RHE3" s="1877"/>
      <c r="RHF3" s="1877"/>
      <c r="RHG3" s="1877"/>
      <c r="RHH3" s="1877"/>
      <c r="RHI3" s="1877"/>
      <c r="RHJ3" s="1877"/>
      <c r="RHK3" s="1877"/>
      <c r="RHL3" s="1877"/>
      <c r="RHM3" s="1877"/>
      <c r="RHN3" s="1877"/>
      <c r="RHO3" s="1877"/>
      <c r="RHP3" s="1877"/>
      <c r="RHQ3" s="1877"/>
      <c r="RHR3" s="1877"/>
      <c r="RHS3" s="1877"/>
      <c r="RHT3" s="1877"/>
      <c r="RHU3" s="1877"/>
      <c r="RHV3" s="1877"/>
      <c r="RHW3" s="1877"/>
      <c r="RHX3" s="1877"/>
      <c r="RHY3" s="1877"/>
      <c r="RHZ3" s="1877"/>
      <c r="RIA3" s="1877"/>
      <c r="RIB3" s="1877"/>
      <c r="RIC3" s="1877"/>
      <c r="RID3" s="1877"/>
      <c r="RIE3" s="1877"/>
      <c r="RIF3" s="1877"/>
      <c r="RIG3" s="1877"/>
      <c r="RIH3" s="1877"/>
      <c r="RII3" s="1877"/>
      <c r="RIJ3" s="1877"/>
      <c r="RIK3" s="1877"/>
      <c r="RIL3" s="1877"/>
      <c r="RIM3" s="1877"/>
      <c r="RIN3" s="1877"/>
      <c r="RIO3" s="1877"/>
      <c r="RIP3" s="1877"/>
      <c r="RIQ3" s="1877"/>
      <c r="RIR3" s="1877"/>
      <c r="RIS3" s="1877"/>
      <c r="RIT3" s="1877"/>
      <c r="RIU3" s="1877"/>
      <c r="RIV3" s="1877"/>
      <c r="RIW3" s="1877"/>
      <c r="RIX3" s="1877"/>
      <c r="RIY3" s="1877"/>
      <c r="RIZ3" s="1877"/>
      <c r="RJA3" s="1877"/>
      <c r="RJB3" s="1877"/>
      <c r="RJC3" s="1877"/>
      <c r="RJD3" s="1877"/>
      <c r="RJE3" s="1877"/>
      <c r="RJF3" s="1877"/>
      <c r="RJG3" s="1877"/>
      <c r="RJH3" s="1877"/>
      <c r="RJI3" s="1877"/>
      <c r="RJJ3" s="1877"/>
      <c r="RJK3" s="1877"/>
      <c r="RJL3" s="1877"/>
      <c r="RJM3" s="1877"/>
      <c r="RJN3" s="1877"/>
      <c r="RJO3" s="1877"/>
      <c r="RJP3" s="1877"/>
      <c r="RJQ3" s="1877"/>
      <c r="RJR3" s="1877"/>
      <c r="RJS3" s="1877"/>
      <c r="RJT3" s="1877"/>
      <c r="RJU3" s="1877"/>
      <c r="RJV3" s="1877"/>
      <c r="RJW3" s="1877"/>
      <c r="RJX3" s="1877"/>
      <c r="RJY3" s="1877"/>
      <c r="RJZ3" s="1877"/>
      <c r="RKA3" s="1877"/>
      <c r="RKB3" s="1877"/>
      <c r="RKC3" s="1877"/>
      <c r="RKD3" s="1877"/>
      <c r="RKE3" s="1877"/>
      <c r="RKF3" s="1877"/>
      <c r="RKG3" s="1877"/>
      <c r="RKH3" s="1877"/>
      <c r="RKI3" s="1877"/>
      <c r="RKJ3" s="1877"/>
      <c r="RKK3" s="1877"/>
      <c r="RKL3" s="1877"/>
      <c r="RKM3" s="1877"/>
      <c r="RKN3" s="1877"/>
      <c r="RKO3" s="1877"/>
      <c r="RKP3" s="1877"/>
      <c r="RKQ3" s="1877"/>
      <c r="RKR3" s="1877"/>
      <c r="RKS3" s="1877"/>
      <c r="RKT3" s="1877"/>
      <c r="RKU3" s="1877"/>
      <c r="RKV3" s="1877"/>
      <c r="RKW3" s="1877"/>
      <c r="RKX3" s="1877"/>
      <c r="RKY3" s="1877"/>
      <c r="RKZ3" s="1877"/>
      <c r="RLA3" s="1877"/>
      <c r="RLB3" s="1877"/>
      <c r="RLC3" s="1877"/>
      <c r="RLD3" s="1877"/>
      <c r="RLE3" s="1877"/>
      <c r="RLF3" s="1877"/>
      <c r="RLG3" s="1877"/>
      <c r="RLH3" s="1877"/>
      <c r="RLI3" s="1877"/>
      <c r="RLJ3" s="1877"/>
      <c r="RLK3" s="1877"/>
      <c r="RLL3" s="1877"/>
      <c r="RLM3" s="1877"/>
      <c r="RLN3" s="1877"/>
      <c r="RLO3" s="1877"/>
      <c r="RLP3" s="1877"/>
      <c r="RLQ3" s="1877"/>
      <c r="RLR3" s="1877"/>
      <c r="RLS3" s="1877"/>
      <c r="RLT3" s="1877"/>
      <c r="RLU3" s="1877"/>
      <c r="RLV3" s="1877"/>
      <c r="RLW3" s="1877"/>
      <c r="RLX3" s="1877"/>
      <c r="RLY3" s="1877"/>
      <c r="RLZ3" s="1877"/>
      <c r="RMA3" s="1877"/>
      <c r="RMB3" s="1877"/>
      <c r="RMC3" s="1877"/>
      <c r="RMD3" s="1877"/>
      <c r="RME3" s="1877"/>
      <c r="RMF3" s="1877"/>
      <c r="RMG3" s="1877"/>
      <c r="RMH3" s="1877"/>
      <c r="RMI3" s="1877"/>
      <c r="RMJ3" s="1877"/>
      <c r="RMK3" s="1877"/>
      <c r="RML3" s="1877"/>
      <c r="RMM3" s="1877"/>
      <c r="RMN3" s="1877"/>
      <c r="RMO3" s="1877"/>
      <c r="RMP3" s="1877"/>
      <c r="RMQ3" s="1877"/>
      <c r="RMR3" s="1877"/>
      <c r="RMS3" s="1877"/>
      <c r="RMT3" s="1877"/>
      <c r="RMU3" s="1877"/>
      <c r="RMV3" s="1877"/>
      <c r="RMW3" s="1877"/>
      <c r="RMX3" s="1877"/>
      <c r="RMY3" s="1877"/>
      <c r="RMZ3" s="1877"/>
      <c r="RNA3" s="1877"/>
      <c r="RNB3" s="1877"/>
      <c r="RNC3" s="1877"/>
      <c r="RND3" s="1877"/>
      <c r="RNE3" s="1877"/>
      <c r="RNF3" s="1877"/>
      <c r="RNG3" s="1877"/>
      <c r="RNH3" s="1877"/>
      <c r="RNI3" s="1877"/>
      <c r="RNJ3" s="1877"/>
      <c r="RNK3" s="1877"/>
      <c r="RNL3" s="1877"/>
      <c r="RNM3" s="1877"/>
      <c r="RNN3" s="1877"/>
      <c r="RNO3" s="1877"/>
      <c r="RNP3" s="1877"/>
      <c r="RNQ3" s="1877"/>
      <c r="RNR3" s="1877"/>
      <c r="RNS3" s="1877"/>
      <c r="RNT3" s="1877"/>
      <c r="RNU3" s="1877"/>
      <c r="RNV3" s="1877"/>
      <c r="RNW3" s="1877"/>
      <c r="RNX3" s="1877"/>
      <c r="RNY3" s="1877"/>
      <c r="RNZ3" s="1877"/>
      <c r="ROA3" s="1877"/>
      <c r="ROB3" s="1877"/>
      <c r="ROC3" s="1877"/>
      <c r="ROD3" s="1877"/>
      <c r="ROE3" s="1877"/>
      <c r="ROF3" s="1877"/>
      <c r="ROG3" s="1877"/>
      <c r="ROH3" s="1877"/>
      <c r="ROI3" s="1877"/>
      <c r="ROJ3" s="1877"/>
      <c r="ROK3" s="1877"/>
      <c r="ROL3" s="1877"/>
      <c r="ROM3" s="1877"/>
      <c r="RON3" s="1877"/>
      <c r="ROO3" s="1877"/>
      <c r="ROP3" s="1877"/>
      <c r="ROQ3" s="1877"/>
      <c r="ROR3" s="1877"/>
      <c r="ROS3" s="1877"/>
      <c r="ROT3" s="1877"/>
      <c r="ROU3" s="1877"/>
      <c r="ROV3" s="1877"/>
      <c r="ROW3" s="1877"/>
      <c r="ROX3" s="1877"/>
      <c r="ROY3" s="1877"/>
      <c r="ROZ3" s="1877"/>
      <c r="RPA3" s="1877"/>
      <c r="RPB3" s="1877"/>
      <c r="RPC3" s="1877"/>
      <c r="RPD3" s="1877"/>
      <c r="RPE3" s="1877"/>
      <c r="RPF3" s="1877"/>
      <c r="RPG3" s="1877"/>
      <c r="RPH3" s="1877"/>
      <c r="RPI3" s="1877"/>
      <c r="RPJ3" s="1877"/>
      <c r="RPK3" s="1877"/>
      <c r="RPL3" s="1877"/>
      <c r="RPM3" s="1877"/>
      <c r="RPN3" s="1877"/>
      <c r="RPO3" s="1877"/>
      <c r="RPP3" s="1877"/>
      <c r="RPQ3" s="1877"/>
      <c r="RPR3" s="1877"/>
      <c r="RPS3" s="1877"/>
      <c r="RPT3" s="1877"/>
      <c r="RPU3" s="1877"/>
      <c r="RPV3" s="1877"/>
      <c r="RPW3" s="1877"/>
      <c r="RPX3" s="1877"/>
      <c r="RPY3" s="1877"/>
      <c r="RPZ3" s="1877"/>
      <c r="RQA3" s="1877"/>
      <c r="RQB3" s="1877"/>
      <c r="RQC3" s="1877"/>
      <c r="RQD3" s="1877"/>
      <c r="RQE3" s="1877"/>
      <c r="RQF3" s="1877"/>
      <c r="RQG3" s="1877"/>
      <c r="RQH3" s="1877"/>
      <c r="RQI3" s="1877"/>
      <c r="RQJ3" s="1877"/>
      <c r="RQK3" s="1877"/>
      <c r="RQL3" s="1877"/>
      <c r="RQM3" s="1877"/>
      <c r="RQN3" s="1877"/>
      <c r="RQO3" s="1877"/>
      <c r="RQP3" s="1877"/>
      <c r="RQQ3" s="1877"/>
      <c r="RQR3" s="1877"/>
      <c r="RQS3" s="1877"/>
      <c r="RQT3" s="1877"/>
      <c r="RQU3" s="1877"/>
      <c r="RQV3" s="1877"/>
      <c r="RQW3" s="1877"/>
      <c r="RQX3" s="1877"/>
      <c r="RQY3" s="1877"/>
      <c r="RQZ3" s="1877"/>
      <c r="RRA3" s="1877"/>
      <c r="RRB3" s="1877"/>
      <c r="RRC3" s="1877"/>
      <c r="RRD3" s="1877"/>
      <c r="RRE3" s="1877"/>
      <c r="RRF3" s="1877"/>
      <c r="RRG3" s="1877"/>
      <c r="RRH3" s="1877"/>
      <c r="RRI3" s="1877"/>
      <c r="RRJ3" s="1877"/>
      <c r="RRK3" s="1877"/>
      <c r="RRL3" s="1877"/>
      <c r="RRM3" s="1877"/>
      <c r="RRN3" s="1877"/>
      <c r="RRO3" s="1877"/>
      <c r="RRP3" s="1877"/>
      <c r="RRQ3" s="1877"/>
      <c r="RRR3" s="1877"/>
      <c r="RRS3" s="1877"/>
      <c r="RRT3" s="1877"/>
      <c r="RRU3" s="1877"/>
      <c r="RRV3" s="1877"/>
      <c r="RRW3" s="1877"/>
      <c r="RRX3" s="1877"/>
      <c r="RRY3" s="1877"/>
      <c r="RRZ3" s="1877"/>
      <c r="RSA3" s="1877"/>
      <c r="RSB3" s="1877"/>
      <c r="RSC3" s="1877"/>
      <c r="RSD3" s="1877"/>
      <c r="RSE3" s="1877"/>
      <c r="RSF3" s="1877"/>
      <c r="RSG3" s="1877"/>
      <c r="RSH3" s="1877"/>
      <c r="RSI3" s="1877"/>
      <c r="RSJ3" s="1877"/>
      <c r="RSK3" s="1877"/>
      <c r="RSL3" s="1877"/>
      <c r="RSM3" s="1877"/>
      <c r="RSN3" s="1877"/>
      <c r="RSO3" s="1877"/>
      <c r="RSP3" s="1877"/>
      <c r="RSQ3" s="1877"/>
      <c r="RSR3" s="1877"/>
      <c r="RSS3" s="1877"/>
      <c r="RST3" s="1877"/>
      <c r="RSU3" s="1877"/>
      <c r="RSV3" s="1877"/>
      <c r="RSW3" s="1877"/>
      <c r="RSX3" s="1877"/>
      <c r="RSY3" s="1877"/>
      <c r="RSZ3" s="1877"/>
      <c r="RTA3" s="1877"/>
      <c r="RTB3" s="1877"/>
      <c r="RTC3" s="1877"/>
      <c r="RTD3" s="1877"/>
      <c r="RTE3" s="1877"/>
      <c r="RTF3" s="1877"/>
      <c r="RTG3" s="1877"/>
      <c r="RTH3" s="1877"/>
      <c r="RTI3" s="1877"/>
      <c r="RTJ3" s="1877"/>
      <c r="RTK3" s="1877"/>
      <c r="RTL3" s="1877"/>
      <c r="RTM3" s="1877"/>
      <c r="RTN3" s="1877"/>
      <c r="RTO3" s="1877"/>
      <c r="RTP3" s="1877"/>
      <c r="RTQ3" s="1877"/>
      <c r="RTR3" s="1877"/>
      <c r="RTS3" s="1877"/>
      <c r="RTT3" s="1877"/>
      <c r="RTU3" s="1877"/>
      <c r="RTV3" s="1877"/>
      <c r="RTW3" s="1877"/>
      <c r="RTX3" s="1877"/>
      <c r="RTY3" s="1877"/>
      <c r="RTZ3" s="1877"/>
      <c r="RUA3" s="1877"/>
      <c r="RUB3" s="1877"/>
      <c r="RUC3" s="1877"/>
      <c r="RUD3" s="1877"/>
      <c r="RUE3" s="1877"/>
      <c r="RUF3" s="1877"/>
      <c r="RUG3" s="1877"/>
      <c r="RUH3" s="1877"/>
      <c r="RUI3" s="1877"/>
      <c r="RUJ3" s="1877"/>
      <c r="RUK3" s="1877"/>
      <c r="RUL3" s="1877"/>
      <c r="RUM3" s="1877"/>
      <c r="RUN3" s="1877"/>
      <c r="RUO3" s="1877"/>
      <c r="RUP3" s="1877"/>
      <c r="RUQ3" s="1877"/>
      <c r="RUR3" s="1877"/>
      <c r="RUS3" s="1877"/>
      <c r="RUT3" s="1877"/>
      <c r="RUU3" s="1877"/>
      <c r="RUV3" s="1877"/>
      <c r="RUW3" s="1877"/>
      <c r="RUX3" s="1877"/>
      <c r="RUY3" s="1877"/>
      <c r="RUZ3" s="1877"/>
      <c r="RVA3" s="1877"/>
      <c r="RVB3" s="1877"/>
      <c r="RVC3" s="1877"/>
      <c r="RVD3" s="1877"/>
      <c r="RVE3" s="1877"/>
      <c r="RVF3" s="1877"/>
      <c r="RVG3" s="1877"/>
      <c r="RVH3" s="1877"/>
      <c r="RVI3" s="1877"/>
      <c r="RVJ3" s="1877"/>
      <c r="RVK3" s="1877"/>
      <c r="RVL3" s="1877"/>
      <c r="RVM3" s="1877"/>
      <c r="RVN3" s="1877"/>
      <c r="RVO3" s="1877"/>
      <c r="RVP3" s="1877"/>
      <c r="RVQ3" s="1877"/>
      <c r="RVR3" s="1877"/>
      <c r="RVS3" s="1877"/>
      <c r="RVT3" s="1877"/>
      <c r="RVU3" s="1877"/>
      <c r="RVV3" s="1877"/>
      <c r="RVW3" s="1877"/>
      <c r="RVX3" s="1877"/>
      <c r="RVY3" s="1877"/>
      <c r="RVZ3" s="1877"/>
      <c r="RWA3" s="1877"/>
      <c r="RWB3" s="1877"/>
      <c r="RWC3" s="1877"/>
      <c r="RWD3" s="1877"/>
      <c r="RWE3" s="1877"/>
      <c r="RWF3" s="1877"/>
      <c r="RWG3" s="1877"/>
      <c r="RWH3" s="1877"/>
      <c r="RWI3" s="1877"/>
      <c r="RWJ3" s="1877"/>
      <c r="RWK3" s="1877"/>
      <c r="RWL3" s="1877"/>
      <c r="RWM3" s="1877"/>
      <c r="RWN3" s="1877"/>
      <c r="RWO3" s="1877"/>
      <c r="RWP3" s="1877"/>
      <c r="RWQ3" s="1877"/>
      <c r="RWR3" s="1877"/>
      <c r="RWS3" s="1877"/>
      <c r="RWT3" s="1877"/>
      <c r="RWU3" s="1877"/>
      <c r="RWV3" s="1877"/>
      <c r="RWW3" s="1877"/>
      <c r="RWX3" s="1877"/>
      <c r="RWY3" s="1877"/>
      <c r="RWZ3" s="1877"/>
      <c r="RXA3" s="1877"/>
      <c r="RXB3" s="1877"/>
      <c r="RXC3" s="1877"/>
      <c r="RXD3" s="1877"/>
      <c r="RXE3" s="1877"/>
      <c r="RXF3" s="1877"/>
      <c r="RXG3" s="1877"/>
      <c r="RXH3" s="1877"/>
      <c r="RXI3" s="1877"/>
      <c r="RXJ3" s="1877"/>
      <c r="RXK3" s="1877"/>
      <c r="RXL3" s="1877"/>
      <c r="RXM3" s="1877"/>
      <c r="RXN3" s="1877"/>
      <c r="RXO3" s="1877"/>
      <c r="RXP3" s="1877"/>
      <c r="RXQ3" s="1877"/>
      <c r="RXR3" s="1877"/>
      <c r="RXS3" s="1877"/>
      <c r="RXT3" s="1877"/>
      <c r="RXU3" s="1877"/>
      <c r="RXV3" s="1877"/>
      <c r="RXW3" s="1877"/>
      <c r="RXX3" s="1877"/>
      <c r="RXY3" s="1877"/>
      <c r="RXZ3" s="1877"/>
      <c r="RYA3" s="1877"/>
      <c r="RYB3" s="1877"/>
      <c r="RYC3" s="1877"/>
      <c r="RYD3" s="1877"/>
      <c r="RYE3" s="1877"/>
      <c r="RYF3" s="1877"/>
      <c r="RYG3" s="1877"/>
      <c r="RYH3" s="1877"/>
      <c r="RYI3" s="1877"/>
      <c r="RYJ3" s="1877"/>
      <c r="RYK3" s="1877"/>
      <c r="RYL3" s="1877"/>
      <c r="RYM3" s="1877"/>
      <c r="RYN3" s="1877"/>
      <c r="RYO3" s="1877"/>
      <c r="RYP3" s="1877"/>
      <c r="RYQ3" s="1877"/>
      <c r="RYR3" s="1877"/>
      <c r="RYS3" s="1877"/>
      <c r="RYT3" s="1877"/>
      <c r="RYU3" s="1877"/>
      <c r="RYV3" s="1877"/>
      <c r="RYW3" s="1877"/>
      <c r="RYX3" s="1877"/>
      <c r="RYY3" s="1877"/>
      <c r="RYZ3" s="1877"/>
      <c r="RZA3" s="1877"/>
      <c r="RZB3" s="1877"/>
      <c r="RZC3" s="1877"/>
      <c r="RZD3" s="1877"/>
      <c r="RZE3" s="1877"/>
      <c r="RZF3" s="1877"/>
      <c r="RZG3" s="1877"/>
      <c r="RZH3" s="1877"/>
      <c r="RZI3" s="1877"/>
      <c r="RZJ3" s="1877"/>
      <c r="RZK3" s="1877"/>
      <c r="RZL3" s="1877"/>
      <c r="RZM3" s="1877"/>
      <c r="RZN3" s="1877"/>
      <c r="RZO3" s="1877"/>
      <c r="RZP3" s="1877"/>
      <c r="RZQ3" s="1877"/>
      <c r="RZR3" s="1877"/>
      <c r="RZS3" s="1877"/>
      <c r="RZT3" s="1877"/>
      <c r="RZU3" s="1877"/>
      <c r="RZV3" s="1877"/>
      <c r="RZW3" s="1877"/>
      <c r="RZX3" s="1877"/>
      <c r="RZY3" s="1877"/>
      <c r="RZZ3" s="1877"/>
      <c r="SAA3" s="1877"/>
      <c r="SAB3" s="1877"/>
      <c r="SAC3" s="1877"/>
      <c r="SAD3" s="1877"/>
      <c r="SAE3" s="1877"/>
      <c r="SAF3" s="1877"/>
      <c r="SAG3" s="1877"/>
      <c r="SAH3" s="1877"/>
      <c r="SAI3" s="1877"/>
      <c r="SAJ3" s="1877"/>
      <c r="SAK3" s="1877"/>
      <c r="SAL3" s="1877"/>
      <c r="SAM3" s="1877"/>
      <c r="SAN3" s="1877"/>
      <c r="SAO3" s="1877"/>
      <c r="SAP3" s="1877"/>
      <c r="SAQ3" s="1877"/>
      <c r="SAR3" s="1877"/>
      <c r="SAS3" s="1877"/>
      <c r="SAT3" s="1877"/>
      <c r="SAU3" s="1877"/>
      <c r="SAV3" s="1877"/>
      <c r="SAW3" s="1877"/>
      <c r="SAX3" s="1877"/>
      <c r="SAY3" s="1877"/>
      <c r="SAZ3" s="1877"/>
      <c r="SBA3" s="1877"/>
      <c r="SBB3" s="1877"/>
      <c r="SBC3" s="1877"/>
      <c r="SBD3" s="1877"/>
      <c r="SBE3" s="1877"/>
      <c r="SBF3" s="1877"/>
      <c r="SBG3" s="1877"/>
      <c r="SBH3" s="1877"/>
      <c r="SBI3" s="1877"/>
      <c r="SBJ3" s="1877"/>
      <c r="SBK3" s="1877"/>
      <c r="SBL3" s="1877"/>
      <c r="SBM3" s="1877"/>
      <c r="SBN3" s="1877"/>
      <c r="SBO3" s="1877"/>
      <c r="SBP3" s="1877"/>
      <c r="SBQ3" s="1877"/>
      <c r="SBR3" s="1877"/>
      <c r="SBS3" s="1877"/>
      <c r="SBT3" s="1877"/>
      <c r="SBU3" s="1877"/>
      <c r="SBV3" s="1877"/>
      <c r="SBW3" s="1877"/>
      <c r="SBX3" s="1877"/>
      <c r="SBY3" s="1877"/>
      <c r="SBZ3" s="1877"/>
      <c r="SCA3" s="1877"/>
      <c r="SCB3" s="1877"/>
      <c r="SCC3" s="1877"/>
      <c r="SCD3" s="1877"/>
      <c r="SCE3" s="1877"/>
      <c r="SCF3" s="1877"/>
      <c r="SCG3" s="1877"/>
      <c r="SCH3" s="1877"/>
      <c r="SCI3" s="1877"/>
      <c r="SCJ3" s="1877"/>
      <c r="SCK3" s="1877"/>
      <c r="SCL3" s="1877"/>
      <c r="SCM3" s="1877"/>
      <c r="SCN3" s="1877"/>
      <c r="SCO3" s="1877"/>
      <c r="SCP3" s="1877"/>
      <c r="SCQ3" s="1877"/>
      <c r="SCR3" s="1877"/>
      <c r="SCS3" s="1877"/>
      <c r="SCT3" s="1877"/>
      <c r="SCU3" s="1877"/>
      <c r="SCV3" s="1877"/>
      <c r="SCW3" s="1877"/>
      <c r="SCX3" s="1877"/>
      <c r="SCY3" s="1877"/>
      <c r="SCZ3" s="1877"/>
      <c r="SDA3" s="1877"/>
      <c r="SDB3" s="1877"/>
      <c r="SDC3" s="1877"/>
      <c r="SDD3" s="1877"/>
      <c r="SDE3" s="1877"/>
      <c r="SDF3" s="1877"/>
      <c r="SDG3" s="1877"/>
      <c r="SDH3" s="1877"/>
      <c r="SDI3" s="1877"/>
      <c r="SDJ3" s="1877"/>
      <c r="SDK3" s="1877"/>
      <c r="SDL3" s="1877"/>
      <c r="SDM3" s="1877"/>
      <c r="SDN3" s="1877"/>
      <c r="SDO3" s="1877"/>
      <c r="SDP3" s="1877"/>
      <c r="SDQ3" s="1877"/>
      <c r="SDR3" s="1877"/>
      <c r="SDS3" s="1877"/>
      <c r="SDT3" s="1877"/>
      <c r="SDU3" s="1877"/>
      <c r="SDV3" s="1877"/>
      <c r="SDW3" s="1877"/>
      <c r="SDX3" s="1877"/>
      <c r="SDY3" s="1877"/>
      <c r="SDZ3" s="1877"/>
      <c r="SEA3" s="1877"/>
      <c r="SEB3" s="1877"/>
      <c r="SEC3" s="1877"/>
      <c r="SED3" s="1877"/>
      <c r="SEE3" s="1877"/>
      <c r="SEF3" s="1877"/>
      <c r="SEG3" s="1877"/>
      <c r="SEH3" s="1877"/>
      <c r="SEI3" s="1877"/>
      <c r="SEJ3" s="1877"/>
      <c r="SEK3" s="1877"/>
      <c r="SEL3" s="1877"/>
      <c r="SEM3" s="1877"/>
      <c r="SEN3" s="1877"/>
      <c r="SEO3" s="1877"/>
      <c r="SEP3" s="1877"/>
      <c r="SEQ3" s="1877"/>
      <c r="SER3" s="1877"/>
      <c r="SES3" s="1877"/>
      <c r="SET3" s="1877"/>
      <c r="SEU3" s="1877"/>
      <c r="SEV3" s="1877"/>
      <c r="SEW3" s="1877"/>
      <c r="SEX3" s="1877"/>
      <c r="SEY3" s="1877"/>
      <c r="SEZ3" s="1877"/>
      <c r="SFA3" s="1877"/>
      <c r="SFB3" s="1877"/>
      <c r="SFC3" s="1877"/>
      <c r="SFD3" s="1877"/>
      <c r="SFE3" s="1877"/>
      <c r="SFF3" s="1877"/>
      <c r="SFG3" s="1877"/>
      <c r="SFH3" s="1877"/>
      <c r="SFI3" s="1877"/>
      <c r="SFJ3" s="1877"/>
      <c r="SFK3" s="1877"/>
      <c r="SFL3" s="1877"/>
      <c r="SFM3" s="1877"/>
      <c r="SFN3" s="1877"/>
      <c r="SFO3" s="1877"/>
      <c r="SFP3" s="1877"/>
      <c r="SFQ3" s="1877"/>
      <c r="SFR3" s="1877"/>
      <c r="SFS3" s="1877"/>
      <c r="SFT3" s="1877"/>
      <c r="SFU3" s="1877"/>
      <c r="SFV3" s="1877"/>
      <c r="SFW3" s="1877"/>
      <c r="SFX3" s="1877"/>
      <c r="SFY3" s="1877"/>
      <c r="SFZ3" s="1877"/>
      <c r="SGA3" s="1877"/>
      <c r="SGB3" s="1877"/>
      <c r="SGC3" s="1877"/>
      <c r="SGD3" s="1877"/>
      <c r="SGE3" s="1877"/>
      <c r="SGF3" s="1877"/>
      <c r="SGG3" s="1877"/>
      <c r="SGH3" s="1877"/>
      <c r="SGI3" s="1877"/>
      <c r="SGJ3" s="1877"/>
      <c r="SGK3" s="1877"/>
      <c r="SGL3" s="1877"/>
      <c r="SGM3" s="1877"/>
      <c r="SGN3" s="1877"/>
      <c r="SGO3" s="1877"/>
      <c r="SGP3" s="1877"/>
      <c r="SGQ3" s="1877"/>
      <c r="SGR3" s="1877"/>
      <c r="SGS3" s="1877"/>
      <c r="SGT3" s="1877"/>
      <c r="SGU3" s="1877"/>
      <c r="SGV3" s="1877"/>
      <c r="SGW3" s="1877"/>
      <c r="SGX3" s="1877"/>
      <c r="SGY3" s="1877"/>
      <c r="SGZ3" s="1877"/>
      <c r="SHA3" s="1877"/>
      <c r="SHB3" s="1877"/>
      <c r="SHC3" s="1877"/>
      <c r="SHD3" s="1877"/>
      <c r="SHE3" s="1877"/>
      <c r="SHF3" s="1877"/>
      <c r="SHG3" s="1877"/>
      <c r="SHH3" s="1877"/>
      <c r="SHI3" s="1877"/>
      <c r="SHJ3" s="1877"/>
      <c r="SHK3" s="1877"/>
      <c r="SHL3" s="1877"/>
      <c r="SHM3" s="1877"/>
      <c r="SHN3" s="1877"/>
      <c r="SHO3" s="1877"/>
      <c r="SHP3" s="1877"/>
      <c r="SHQ3" s="1877"/>
      <c r="SHR3" s="1877"/>
      <c r="SHS3" s="1877"/>
      <c r="SHT3" s="1877"/>
      <c r="SHU3" s="1877"/>
      <c r="SHV3" s="1877"/>
      <c r="SHW3" s="1877"/>
      <c r="SHX3" s="1877"/>
      <c r="SHY3" s="1877"/>
      <c r="SHZ3" s="1877"/>
      <c r="SIA3" s="1877"/>
      <c r="SIB3" s="1877"/>
      <c r="SIC3" s="1877"/>
      <c r="SID3" s="1877"/>
      <c r="SIE3" s="1877"/>
      <c r="SIF3" s="1877"/>
      <c r="SIG3" s="1877"/>
      <c r="SIH3" s="1877"/>
      <c r="SII3" s="1877"/>
      <c r="SIJ3" s="1877"/>
      <c r="SIK3" s="1877"/>
      <c r="SIL3" s="1877"/>
      <c r="SIM3" s="1877"/>
      <c r="SIN3" s="1877"/>
      <c r="SIO3" s="1877"/>
      <c r="SIP3" s="1877"/>
      <c r="SIQ3" s="1877"/>
      <c r="SIR3" s="1877"/>
      <c r="SIS3" s="1877"/>
      <c r="SIT3" s="1877"/>
      <c r="SIU3" s="1877"/>
      <c r="SIV3" s="1877"/>
      <c r="SIW3" s="1877"/>
      <c r="SIX3" s="1877"/>
      <c r="SIY3" s="1877"/>
      <c r="SIZ3" s="1877"/>
      <c r="SJA3" s="1877"/>
      <c r="SJB3" s="1877"/>
      <c r="SJC3" s="1877"/>
      <c r="SJD3" s="1877"/>
      <c r="SJE3" s="1877"/>
      <c r="SJF3" s="1877"/>
      <c r="SJG3" s="1877"/>
      <c r="SJH3" s="1877"/>
      <c r="SJI3" s="1877"/>
      <c r="SJJ3" s="1877"/>
      <c r="SJK3" s="1877"/>
      <c r="SJL3" s="1877"/>
      <c r="SJM3" s="1877"/>
      <c r="SJN3" s="1877"/>
      <c r="SJO3" s="1877"/>
      <c r="SJP3" s="1877"/>
      <c r="SJQ3" s="1877"/>
      <c r="SJR3" s="1877"/>
      <c r="SJS3" s="1877"/>
      <c r="SJT3" s="1877"/>
      <c r="SJU3" s="1877"/>
      <c r="SJV3" s="1877"/>
      <c r="SJW3" s="1877"/>
      <c r="SJX3" s="1877"/>
      <c r="SJY3" s="1877"/>
      <c r="SJZ3" s="1877"/>
      <c r="SKA3" s="1877"/>
      <c r="SKB3" s="1877"/>
      <c r="SKC3" s="1877"/>
      <c r="SKD3" s="1877"/>
      <c r="SKE3" s="1877"/>
      <c r="SKF3" s="1877"/>
      <c r="SKG3" s="1877"/>
      <c r="SKH3" s="1877"/>
      <c r="SKI3" s="1877"/>
      <c r="SKJ3" s="1877"/>
      <c r="SKK3" s="1877"/>
      <c r="SKL3" s="1877"/>
      <c r="SKM3" s="1877"/>
      <c r="SKN3" s="1877"/>
      <c r="SKO3" s="1877"/>
      <c r="SKP3" s="1877"/>
      <c r="SKQ3" s="1877"/>
      <c r="SKR3" s="1877"/>
      <c r="SKS3" s="1877"/>
      <c r="SKT3" s="1877"/>
      <c r="SKU3" s="1877"/>
      <c r="SKV3" s="1877"/>
      <c r="SKW3" s="1877"/>
      <c r="SKX3" s="1877"/>
      <c r="SKY3" s="1877"/>
      <c r="SKZ3" s="1877"/>
      <c r="SLA3" s="1877"/>
      <c r="SLB3" s="1877"/>
      <c r="SLC3" s="1877"/>
      <c r="SLD3" s="1877"/>
      <c r="SLE3" s="1877"/>
      <c r="SLF3" s="1877"/>
      <c r="SLG3" s="1877"/>
      <c r="SLH3" s="1877"/>
      <c r="SLI3" s="1877"/>
      <c r="SLJ3" s="1877"/>
      <c r="SLK3" s="1877"/>
      <c r="SLL3" s="1877"/>
      <c r="SLM3" s="1877"/>
      <c r="SLN3" s="1877"/>
      <c r="SLO3" s="1877"/>
      <c r="SLP3" s="1877"/>
      <c r="SLQ3" s="1877"/>
      <c r="SLR3" s="1877"/>
      <c r="SLS3" s="1877"/>
      <c r="SLT3" s="1877"/>
      <c r="SLU3" s="1877"/>
      <c r="SLV3" s="1877"/>
      <c r="SLW3" s="1877"/>
      <c r="SLX3" s="1877"/>
      <c r="SLY3" s="1877"/>
      <c r="SLZ3" s="1877"/>
      <c r="SMA3" s="1877"/>
      <c r="SMB3" s="1877"/>
      <c r="SMC3" s="1877"/>
      <c r="SMD3" s="1877"/>
      <c r="SME3" s="1877"/>
      <c r="SMF3" s="1877"/>
      <c r="SMG3" s="1877"/>
      <c r="SMH3" s="1877"/>
      <c r="SMI3" s="1877"/>
      <c r="SMJ3" s="1877"/>
      <c r="SMK3" s="1877"/>
      <c r="SML3" s="1877"/>
      <c r="SMM3" s="1877"/>
      <c r="SMN3" s="1877"/>
      <c r="SMO3" s="1877"/>
      <c r="SMP3" s="1877"/>
      <c r="SMQ3" s="1877"/>
      <c r="SMR3" s="1877"/>
      <c r="SMS3" s="1877"/>
      <c r="SMT3" s="1877"/>
      <c r="SMU3" s="1877"/>
      <c r="SMV3" s="1877"/>
      <c r="SMW3" s="1877"/>
      <c r="SMX3" s="1877"/>
      <c r="SMY3" s="1877"/>
      <c r="SMZ3" s="1877"/>
      <c r="SNA3" s="1877"/>
      <c r="SNB3" s="1877"/>
      <c r="SNC3" s="1877"/>
      <c r="SND3" s="1877"/>
      <c r="SNE3" s="1877"/>
      <c r="SNF3" s="1877"/>
      <c r="SNG3" s="1877"/>
      <c r="SNH3" s="1877"/>
      <c r="SNI3" s="1877"/>
      <c r="SNJ3" s="1877"/>
      <c r="SNK3" s="1877"/>
      <c r="SNL3" s="1877"/>
      <c r="SNM3" s="1877"/>
      <c r="SNN3" s="1877"/>
      <c r="SNO3" s="1877"/>
      <c r="SNP3" s="1877"/>
      <c r="SNQ3" s="1877"/>
      <c r="SNR3" s="1877"/>
      <c r="SNS3" s="1877"/>
      <c r="SNT3" s="1877"/>
      <c r="SNU3" s="1877"/>
      <c r="SNV3" s="1877"/>
      <c r="SNW3" s="1877"/>
      <c r="SNX3" s="1877"/>
      <c r="SNY3" s="1877"/>
      <c r="SNZ3" s="1877"/>
      <c r="SOA3" s="1877"/>
      <c r="SOB3" s="1877"/>
      <c r="SOC3" s="1877"/>
      <c r="SOD3" s="1877"/>
      <c r="SOE3" s="1877"/>
      <c r="SOF3" s="1877"/>
      <c r="SOG3" s="1877"/>
      <c r="SOH3" s="1877"/>
      <c r="SOI3" s="1877"/>
      <c r="SOJ3" s="1877"/>
      <c r="SOK3" s="1877"/>
      <c r="SOL3" s="1877"/>
      <c r="SOM3" s="1877"/>
      <c r="SON3" s="1877"/>
      <c r="SOO3" s="1877"/>
      <c r="SOP3" s="1877"/>
      <c r="SOQ3" s="1877"/>
      <c r="SOR3" s="1877"/>
      <c r="SOS3" s="1877"/>
      <c r="SOT3" s="1877"/>
      <c r="SOU3" s="1877"/>
      <c r="SOV3" s="1877"/>
      <c r="SOW3" s="1877"/>
      <c r="SOX3" s="1877"/>
      <c r="SOY3" s="1877"/>
      <c r="SOZ3" s="1877"/>
      <c r="SPA3" s="1877"/>
      <c r="SPB3" s="1877"/>
      <c r="SPC3" s="1877"/>
      <c r="SPD3" s="1877"/>
      <c r="SPE3" s="1877"/>
      <c r="SPF3" s="1877"/>
      <c r="SPG3" s="1877"/>
      <c r="SPH3" s="1877"/>
      <c r="SPI3" s="1877"/>
      <c r="SPJ3" s="1877"/>
      <c r="SPK3" s="1877"/>
      <c r="SPL3" s="1877"/>
      <c r="SPM3" s="1877"/>
      <c r="SPN3" s="1877"/>
      <c r="SPO3" s="1877"/>
      <c r="SPP3" s="1877"/>
      <c r="SPQ3" s="1877"/>
      <c r="SPR3" s="1877"/>
      <c r="SPS3" s="1877"/>
      <c r="SPT3" s="1877"/>
      <c r="SPU3" s="1877"/>
      <c r="SPV3" s="1877"/>
      <c r="SPW3" s="1877"/>
      <c r="SPX3" s="1877"/>
      <c r="SPY3" s="1877"/>
      <c r="SPZ3" s="1877"/>
      <c r="SQA3" s="1877"/>
      <c r="SQB3" s="1877"/>
      <c r="SQC3" s="1877"/>
      <c r="SQD3" s="1877"/>
      <c r="SQE3" s="1877"/>
      <c r="SQF3" s="1877"/>
      <c r="SQG3" s="1877"/>
      <c r="SQH3" s="1877"/>
      <c r="SQI3" s="1877"/>
      <c r="SQJ3" s="1877"/>
      <c r="SQK3" s="1877"/>
      <c r="SQL3" s="1877"/>
      <c r="SQM3" s="1877"/>
      <c r="SQN3" s="1877"/>
      <c r="SQO3" s="1877"/>
      <c r="SQP3" s="1877"/>
      <c r="SQQ3" s="1877"/>
      <c r="SQR3" s="1877"/>
      <c r="SQS3" s="1877"/>
      <c r="SQT3" s="1877"/>
      <c r="SQU3" s="1877"/>
      <c r="SQV3" s="1877"/>
      <c r="SQW3" s="1877"/>
      <c r="SQX3" s="1877"/>
      <c r="SQY3" s="1877"/>
      <c r="SQZ3" s="1877"/>
      <c r="SRA3" s="1877"/>
      <c r="SRB3" s="1877"/>
      <c r="SRC3" s="1877"/>
      <c r="SRD3" s="1877"/>
      <c r="SRE3" s="1877"/>
      <c r="SRF3" s="1877"/>
      <c r="SRG3" s="1877"/>
      <c r="SRH3" s="1877"/>
      <c r="SRI3" s="1877"/>
      <c r="SRJ3" s="1877"/>
      <c r="SRK3" s="1877"/>
      <c r="SRL3" s="1877"/>
      <c r="SRM3" s="1877"/>
      <c r="SRN3" s="1877"/>
      <c r="SRO3" s="1877"/>
      <c r="SRP3" s="1877"/>
      <c r="SRQ3" s="1877"/>
      <c r="SRR3" s="1877"/>
      <c r="SRS3" s="1877"/>
      <c r="SRT3" s="1877"/>
      <c r="SRU3" s="1877"/>
      <c r="SRV3" s="1877"/>
      <c r="SRW3" s="1877"/>
      <c r="SRX3" s="1877"/>
      <c r="SRY3" s="1877"/>
      <c r="SRZ3" s="1877"/>
      <c r="SSA3" s="1877"/>
      <c r="SSB3" s="1877"/>
      <c r="SSC3" s="1877"/>
      <c r="SSD3" s="1877"/>
      <c r="SSE3" s="1877"/>
      <c r="SSF3" s="1877"/>
      <c r="SSG3" s="1877"/>
      <c r="SSH3" s="1877"/>
      <c r="SSI3" s="1877"/>
      <c r="SSJ3" s="1877"/>
      <c r="SSK3" s="1877"/>
      <c r="SSL3" s="1877"/>
      <c r="SSM3" s="1877"/>
      <c r="SSN3" s="1877"/>
      <c r="SSO3" s="1877"/>
      <c r="SSP3" s="1877"/>
      <c r="SSQ3" s="1877"/>
      <c r="SSR3" s="1877"/>
      <c r="SSS3" s="1877"/>
      <c r="SST3" s="1877"/>
      <c r="SSU3" s="1877"/>
      <c r="SSV3" s="1877"/>
      <c r="SSW3" s="1877"/>
      <c r="SSX3" s="1877"/>
      <c r="SSY3" s="1877"/>
      <c r="SSZ3" s="1877"/>
      <c r="STA3" s="1877"/>
      <c r="STB3" s="1877"/>
      <c r="STC3" s="1877"/>
      <c r="STD3" s="1877"/>
      <c r="STE3" s="1877"/>
      <c r="STF3" s="1877"/>
      <c r="STG3" s="1877"/>
      <c r="STH3" s="1877"/>
      <c r="STI3" s="1877"/>
      <c r="STJ3" s="1877"/>
      <c r="STK3" s="1877"/>
      <c r="STL3" s="1877"/>
      <c r="STM3" s="1877"/>
      <c r="STN3" s="1877"/>
      <c r="STO3" s="1877"/>
      <c r="STP3" s="1877"/>
      <c r="STQ3" s="1877"/>
      <c r="STR3" s="1877"/>
      <c r="STS3" s="1877"/>
      <c r="STT3" s="1877"/>
      <c r="STU3" s="1877"/>
      <c r="STV3" s="1877"/>
      <c r="STW3" s="1877"/>
      <c r="STX3" s="1877"/>
      <c r="STY3" s="1877"/>
      <c r="STZ3" s="1877"/>
      <c r="SUA3" s="1877"/>
      <c r="SUB3" s="1877"/>
      <c r="SUC3" s="1877"/>
      <c r="SUD3" s="1877"/>
      <c r="SUE3" s="1877"/>
      <c r="SUF3" s="1877"/>
      <c r="SUG3" s="1877"/>
      <c r="SUH3" s="1877"/>
      <c r="SUI3" s="1877"/>
      <c r="SUJ3" s="1877"/>
      <c r="SUK3" s="1877"/>
      <c r="SUL3" s="1877"/>
      <c r="SUM3" s="1877"/>
      <c r="SUN3" s="1877"/>
      <c r="SUO3" s="1877"/>
      <c r="SUP3" s="1877"/>
      <c r="SUQ3" s="1877"/>
      <c r="SUR3" s="1877"/>
      <c r="SUS3" s="1877"/>
      <c r="SUT3" s="1877"/>
      <c r="SUU3" s="1877"/>
      <c r="SUV3" s="1877"/>
      <c r="SUW3" s="1877"/>
      <c r="SUX3" s="1877"/>
      <c r="SUY3" s="1877"/>
      <c r="SUZ3" s="1877"/>
      <c r="SVA3" s="1877"/>
      <c r="SVB3" s="1877"/>
      <c r="SVC3" s="1877"/>
      <c r="SVD3" s="1877"/>
      <c r="SVE3" s="1877"/>
      <c r="SVF3" s="1877"/>
      <c r="SVG3" s="1877"/>
      <c r="SVH3" s="1877"/>
      <c r="SVI3" s="1877"/>
      <c r="SVJ3" s="1877"/>
      <c r="SVK3" s="1877"/>
      <c r="SVL3" s="1877"/>
      <c r="SVM3" s="1877"/>
      <c r="SVN3" s="1877"/>
      <c r="SVO3" s="1877"/>
      <c r="SVP3" s="1877"/>
      <c r="SVQ3" s="1877"/>
      <c r="SVR3" s="1877"/>
      <c r="SVS3" s="1877"/>
      <c r="SVT3" s="1877"/>
      <c r="SVU3" s="1877"/>
      <c r="SVV3" s="1877"/>
      <c r="SVW3" s="1877"/>
      <c r="SVX3" s="1877"/>
      <c r="SVY3" s="1877"/>
      <c r="SVZ3" s="1877"/>
      <c r="SWA3" s="1877"/>
      <c r="SWB3" s="1877"/>
      <c r="SWC3" s="1877"/>
      <c r="SWD3" s="1877"/>
      <c r="SWE3" s="1877"/>
      <c r="SWF3" s="1877"/>
      <c r="SWG3" s="1877"/>
      <c r="SWH3" s="1877"/>
      <c r="SWI3" s="1877"/>
      <c r="SWJ3" s="1877"/>
      <c r="SWK3" s="1877"/>
      <c r="SWL3" s="1877"/>
      <c r="SWM3" s="1877"/>
      <c r="SWN3" s="1877"/>
      <c r="SWO3" s="1877"/>
      <c r="SWP3" s="1877"/>
      <c r="SWQ3" s="1877"/>
      <c r="SWR3" s="1877"/>
      <c r="SWS3" s="1877"/>
      <c r="SWT3" s="1877"/>
      <c r="SWU3" s="1877"/>
      <c r="SWV3" s="1877"/>
      <c r="SWW3" s="1877"/>
      <c r="SWX3" s="1877"/>
      <c r="SWY3" s="1877"/>
      <c r="SWZ3" s="1877"/>
      <c r="SXA3" s="1877"/>
      <c r="SXB3" s="1877"/>
      <c r="SXC3" s="1877"/>
      <c r="SXD3" s="1877"/>
      <c r="SXE3" s="1877"/>
      <c r="SXF3" s="1877"/>
      <c r="SXG3" s="1877"/>
      <c r="SXH3" s="1877"/>
      <c r="SXI3" s="1877"/>
      <c r="SXJ3" s="1877"/>
      <c r="SXK3" s="1877"/>
      <c r="SXL3" s="1877"/>
      <c r="SXM3" s="1877"/>
      <c r="SXN3" s="1877"/>
      <c r="SXO3" s="1877"/>
      <c r="SXP3" s="1877"/>
      <c r="SXQ3" s="1877"/>
      <c r="SXR3" s="1877"/>
      <c r="SXS3" s="1877"/>
      <c r="SXT3" s="1877"/>
      <c r="SXU3" s="1877"/>
      <c r="SXV3" s="1877"/>
      <c r="SXW3" s="1877"/>
      <c r="SXX3" s="1877"/>
      <c r="SXY3" s="1877"/>
      <c r="SXZ3" s="1877"/>
      <c r="SYA3" s="1877"/>
      <c r="SYB3" s="1877"/>
      <c r="SYC3" s="1877"/>
      <c r="SYD3" s="1877"/>
      <c r="SYE3" s="1877"/>
      <c r="SYF3" s="1877"/>
      <c r="SYG3" s="1877"/>
      <c r="SYH3" s="1877"/>
      <c r="SYI3" s="1877"/>
      <c r="SYJ3" s="1877"/>
      <c r="SYK3" s="1877"/>
      <c r="SYL3" s="1877"/>
      <c r="SYM3" s="1877"/>
      <c r="SYN3" s="1877"/>
      <c r="SYO3" s="1877"/>
      <c r="SYP3" s="1877"/>
      <c r="SYQ3" s="1877"/>
      <c r="SYR3" s="1877"/>
      <c r="SYS3" s="1877"/>
      <c r="SYT3" s="1877"/>
      <c r="SYU3" s="1877"/>
      <c r="SYV3" s="1877"/>
      <c r="SYW3" s="1877"/>
      <c r="SYX3" s="1877"/>
      <c r="SYY3" s="1877"/>
      <c r="SYZ3" s="1877"/>
      <c r="SZA3" s="1877"/>
      <c r="SZB3" s="1877"/>
      <c r="SZC3" s="1877"/>
      <c r="SZD3" s="1877"/>
      <c r="SZE3" s="1877"/>
      <c r="SZF3" s="1877"/>
      <c r="SZG3" s="1877"/>
      <c r="SZH3" s="1877"/>
      <c r="SZI3" s="1877"/>
      <c r="SZJ3" s="1877"/>
      <c r="SZK3" s="1877"/>
      <c r="SZL3" s="1877"/>
      <c r="SZM3" s="1877"/>
      <c r="SZN3" s="1877"/>
      <c r="SZO3" s="1877"/>
      <c r="SZP3" s="1877"/>
      <c r="SZQ3" s="1877"/>
      <c r="SZR3" s="1877"/>
      <c r="SZS3" s="1877"/>
      <c r="SZT3" s="1877"/>
      <c r="SZU3" s="1877"/>
      <c r="SZV3" s="1877"/>
      <c r="SZW3" s="1877"/>
      <c r="SZX3" s="1877"/>
      <c r="SZY3" s="1877"/>
      <c r="SZZ3" s="1877"/>
      <c r="TAA3" s="1877"/>
      <c r="TAB3" s="1877"/>
      <c r="TAC3" s="1877"/>
      <c r="TAD3" s="1877"/>
      <c r="TAE3" s="1877"/>
      <c r="TAF3" s="1877"/>
      <c r="TAG3" s="1877"/>
      <c r="TAH3" s="1877"/>
      <c r="TAI3" s="1877"/>
      <c r="TAJ3" s="1877"/>
      <c r="TAK3" s="1877"/>
      <c r="TAL3" s="1877"/>
      <c r="TAM3" s="1877"/>
      <c r="TAN3" s="1877"/>
      <c r="TAO3" s="1877"/>
      <c r="TAP3" s="1877"/>
      <c r="TAQ3" s="1877"/>
      <c r="TAR3" s="1877"/>
      <c r="TAS3" s="1877"/>
      <c r="TAT3" s="1877"/>
      <c r="TAU3" s="1877"/>
      <c r="TAV3" s="1877"/>
      <c r="TAW3" s="1877"/>
      <c r="TAX3" s="1877"/>
      <c r="TAY3" s="1877"/>
      <c r="TAZ3" s="1877"/>
      <c r="TBA3" s="1877"/>
      <c r="TBB3" s="1877"/>
      <c r="TBC3" s="1877"/>
      <c r="TBD3" s="1877"/>
      <c r="TBE3" s="1877"/>
      <c r="TBF3" s="1877"/>
      <c r="TBG3" s="1877"/>
      <c r="TBH3" s="1877"/>
      <c r="TBI3" s="1877"/>
      <c r="TBJ3" s="1877"/>
      <c r="TBK3" s="1877"/>
      <c r="TBL3" s="1877"/>
      <c r="TBM3" s="1877"/>
      <c r="TBN3" s="1877"/>
      <c r="TBO3" s="1877"/>
      <c r="TBP3" s="1877"/>
      <c r="TBQ3" s="1877"/>
      <c r="TBR3" s="1877"/>
      <c r="TBS3" s="1877"/>
      <c r="TBT3" s="1877"/>
      <c r="TBU3" s="1877"/>
      <c r="TBV3" s="1877"/>
      <c r="TBW3" s="1877"/>
      <c r="TBX3" s="1877"/>
      <c r="TBY3" s="1877"/>
      <c r="TBZ3" s="1877"/>
      <c r="TCA3" s="1877"/>
      <c r="TCB3" s="1877"/>
      <c r="TCC3" s="1877"/>
      <c r="TCD3" s="1877"/>
      <c r="TCE3" s="1877"/>
      <c r="TCF3" s="1877"/>
      <c r="TCG3" s="1877"/>
      <c r="TCH3" s="1877"/>
      <c r="TCI3" s="1877"/>
      <c r="TCJ3" s="1877"/>
      <c r="TCK3" s="1877"/>
      <c r="TCL3" s="1877"/>
      <c r="TCM3" s="1877"/>
      <c r="TCN3" s="1877"/>
      <c r="TCO3" s="1877"/>
      <c r="TCP3" s="1877"/>
      <c r="TCQ3" s="1877"/>
      <c r="TCR3" s="1877"/>
      <c r="TCS3" s="1877"/>
      <c r="TCT3" s="1877"/>
      <c r="TCU3" s="1877"/>
      <c r="TCV3" s="1877"/>
      <c r="TCW3" s="1877"/>
      <c r="TCX3" s="1877"/>
      <c r="TCY3" s="1877"/>
      <c r="TCZ3" s="1877"/>
      <c r="TDA3" s="1877"/>
      <c r="TDB3" s="1877"/>
      <c r="TDC3" s="1877"/>
      <c r="TDD3" s="1877"/>
      <c r="TDE3" s="1877"/>
      <c r="TDF3" s="1877"/>
      <c r="TDG3" s="1877"/>
      <c r="TDH3" s="1877"/>
      <c r="TDI3" s="1877"/>
      <c r="TDJ3" s="1877"/>
      <c r="TDK3" s="1877"/>
      <c r="TDL3" s="1877"/>
      <c r="TDM3" s="1877"/>
      <c r="TDN3" s="1877"/>
      <c r="TDO3" s="1877"/>
      <c r="TDP3" s="1877"/>
      <c r="TDQ3" s="1877"/>
      <c r="TDR3" s="1877"/>
      <c r="TDS3" s="1877"/>
      <c r="TDT3" s="1877"/>
      <c r="TDU3" s="1877"/>
      <c r="TDV3" s="1877"/>
      <c r="TDW3" s="1877"/>
      <c r="TDX3" s="1877"/>
      <c r="TDY3" s="1877"/>
      <c r="TDZ3" s="1877"/>
      <c r="TEA3" s="1877"/>
      <c r="TEB3" s="1877"/>
      <c r="TEC3" s="1877"/>
      <c r="TED3" s="1877"/>
      <c r="TEE3" s="1877"/>
      <c r="TEF3" s="1877"/>
      <c r="TEG3" s="1877"/>
      <c r="TEH3" s="1877"/>
      <c r="TEI3" s="1877"/>
      <c r="TEJ3" s="1877"/>
      <c r="TEK3" s="1877"/>
      <c r="TEL3" s="1877"/>
      <c r="TEM3" s="1877"/>
      <c r="TEN3" s="1877"/>
      <c r="TEO3" s="1877"/>
      <c r="TEP3" s="1877"/>
      <c r="TEQ3" s="1877"/>
      <c r="TER3" s="1877"/>
      <c r="TES3" s="1877"/>
      <c r="TET3" s="1877"/>
      <c r="TEU3" s="1877"/>
      <c r="TEV3" s="1877"/>
      <c r="TEW3" s="1877"/>
      <c r="TEX3" s="1877"/>
      <c r="TEY3" s="1877"/>
      <c r="TEZ3" s="1877"/>
      <c r="TFA3" s="1877"/>
      <c r="TFB3" s="1877"/>
      <c r="TFC3" s="1877"/>
      <c r="TFD3" s="1877"/>
      <c r="TFE3" s="1877"/>
      <c r="TFF3" s="1877"/>
      <c r="TFG3" s="1877"/>
      <c r="TFH3" s="1877"/>
      <c r="TFI3" s="1877"/>
      <c r="TFJ3" s="1877"/>
      <c r="TFK3" s="1877"/>
      <c r="TFL3" s="1877"/>
      <c r="TFM3" s="1877"/>
      <c r="TFN3" s="1877"/>
      <c r="TFO3" s="1877"/>
      <c r="TFP3" s="1877"/>
      <c r="TFQ3" s="1877"/>
      <c r="TFR3" s="1877"/>
      <c r="TFS3" s="1877"/>
      <c r="TFT3" s="1877"/>
      <c r="TFU3" s="1877"/>
      <c r="TFV3" s="1877"/>
      <c r="TFW3" s="1877"/>
      <c r="TFX3" s="1877"/>
      <c r="TFY3" s="1877"/>
      <c r="TFZ3" s="1877"/>
      <c r="TGA3" s="1877"/>
      <c r="TGB3" s="1877"/>
      <c r="TGC3" s="1877"/>
      <c r="TGD3" s="1877"/>
      <c r="TGE3" s="1877"/>
      <c r="TGF3" s="1877"/>
      <c r="TGG3" s="1877"/>
      <c r="TGH3" s="1877"/>
      <c r="TGI3" s="1877"/>
      <c r="TGJ3" s="1877"/>
      <c r="TGK3" s="1877"/>
      <c r="TGL3" s="1877"/>
      <c r="TGM3" s="1877"/>
      <c r="TGN3" s="1877"/>
      <c r="TGO3" s="1877"/>
      <c r="TGP3" s="1877"/>
      <c r="TGQ3" s="1877"/>
      <c r="TGR3" s="1877"/>
      <c r="TGS3" s="1877"/>
      <c r="TGT3" s="1877"/>
      <c r="TGU3" s="1877"/>
      <c r="TGV3" s="1877"/>
      <c r="TGW3" s="1877"/>
      <c r="TGX3" s="1877"/>
      <c r="TGY3" s="1877"/>
      <c r="TGZ3" s="1877"/>
      <c r="THA3" s="1877"/>
      <c r="THB3" s="1877"/>
      <c r="THC3" s="1877"/>
      <c r="THD3" s="1877"/>
      <c r="THE3" s="1877"/>
      <c r="THF3" s="1877"/>
      <c r="THG3" s="1877"/>
      <c r="THH3" s="1877"/>
      <c r="THI3" s="1877"/>
      <c r="THJ3" s="1877"/>
      <c r="THK3" s="1877"/>
      <c r="THL3" s="1877"/>
      <c r="THM3" s="1877"/>
      <c r="THN3" s="1877"/>
      <c r="THO3" s="1877"/>
      <c r="THP3" s="1877"/>
      <c r="THQ3" s="1877"/>
      <c r="THR3" s="1877"/>
      <c r="THS3" s="1877"/>
      <c r="THT3" s="1877"/>
      <c r="THU3" s="1877"/>
      <c r="THV3" s="1877"/>
      <c r="THW3" s="1877"/>
      <c r="THX3" s="1877"/>
      <c r="THY3" s="1877"/>
      <c r="THZ3" s="1877"/>
      <c r="TIA3" s="1877"/>
      <c r="TIB3" s="1877"/>
      <c r="TIC3" s="1877"/>
      <c r="TID3" s="1877"/>
      <c r="TIE3" s="1877"/>
      <c r="TIF3" s="1877"/>
      <c r="TIG3" s="1877"/>
      <c r="TIH3" s="1877"/>
      <c r="TII3" s="1877"/>
      <c r="TIJ3" s="1877"/>
      <c r="TIK3" s="1877"/>
      <c r="TIL3" s="1877"/>
      <c r="TIM3" s="1877"/>
      <c r="TIN3" s="1877"/>
      <c r="TIO3" s="1877"/>
      <c r="TIP3" s="1877"/>
      <c r="TIQ3" s="1877"/>
      <c r="TIR3" s="1877"/>
      <c r="TIS3" s="1877"/>
      <c r="TIT3" s="1877"/>
      <c r="TIU3" s="1877"/>
      <c r="TIV3" s="1877"/>
      <c r="TIW3" s="1877"/>
      <c r="TIX3" s="1877"/>
      <c r="TIY3" s="1877"/>
      <c r="TIZ3" s="1877"/>
      <c r="TJA3" s="1877"/>
      <c r="TJB3" s="1877"/>
      <c r="TJC3" s="1877"/>
      <c r="TJD3" s="1877"/>
      <c r="TJE3" s="1877"/>
      <c r="TJF3" s="1877"/>
      <c r="TJG3" s="1877"/>
      <c r="TJH3" s="1877"/>
      <c r="TJI3" s="1877"/>
      <c r="TJJ3" s="1877"/>
      <c r="TJK3" s="1877"/>
      <c r="TJL3" s="1877"/>
      <c r="TJM3" s="1877"/>
      <c r="TJN3" s="1877"/>
      <c r="TJO3" s="1877"/>
      <c r="TJP3" s="1877"/>
      <c r="TJQ3" s="1877"/>
      <c r="TJR3" s="1877"/>
      <c r="TJS3" s="1877"/>
      <c r="TJT3" s="1877"/>
      <c r="TJU3" s="1877"/>
      <c r="TJV3" s="1877"/>
      <c r="TJW3" s="1877"/>
      <c r="TJX3" s="1877"/>
      <c r="TJY3" s="1877"/>
      <c r="TJZ3" s="1877"/>
      <c r="TKA3" s="1877"/>
      <c r="TKB3" s="1877"/>
      <c r="TKC3" s="1877"/>
      <c r="TKD3" s="1877"/>
      <c r="TKE3" s="1877"/>
      <c r="TKF3" s="1877"/>
      <c r="TKG3" s="1877"/>
      <c r="TKH3" s="1877"/>
      <c r="TKI3" s="1877"/>
      <c r="TKJ3" s="1877"/>
      <c r="TKK3" s="1877"/>
      <c r="TKL3" s="1877"/>
      <c r="TKM3" s="1877"/>
      <c r="TKN3" s="1877"/>
      <c r="TKO3" s="1877"/>
      <c r="TKP3" s="1877"/>
      <c r="TKQ3" s="1877"/>
      <c r="TKR3" s="1877"/>
      <c r="TKS3" s="1877"/>
      <c r="TKT3" s="1877"/>
      <c r="TKU3" s="1877"/>
      <c r="TKV3" s="1877"/>
      <c r="TKW3" s="1877"/>
      <c r="TKX3" s="1877"/>
      <c r="TKY3" s="1877"/>
      <c r="TKZ3" s="1877"/>
      <c r="TLA3" s="1877"/>
      <c r="TLB3" s="1877"/>
      <c r="TLC3" s="1877"/>
      <c r="TLD3" s="1877"/>
      <c r="TLE3" s="1877"/>
      <c r="TLF3" s="1877"/>
      <c r="TLG3" s="1877"/>
      <c r="TLH3" s="1877"/>
      <c r="TLI3" s="1877"/>
      <c r="TLJ3" s="1877"/>
      <c r="TLK3" s="1877"/>
      <c r="TLL3" s="1877"/>
      <c r="TLM3" s="1877"/>
      <c r="TLN3" s="1877"/>
      <c r="TLO3" s="1877"/>
      <c r="TLP3" s="1877"/>
      <c r="TLQ3" s="1877"/>
      <c r="TLR3" s="1877"/>
      <c r="TLS3" s="1877"/>
      <c r="TLT3" s="1877"/>
      <c r="TLU3" s="1877"/>
      <c r="TLV3" s="1877"/>
      <c r="TLW3" s="1877"/>
      <c r="TLX3" s="1877"/>
      <c r="TLY3" s="1877"/>
      <c r="TLZ3" s="1877"/>
      <c r="TMA3" s="1877"/>
      <c r="TMB3" s="1877"/>
      <c r="TMC3" s="1877"/>
      <c r="TMD3" s="1877"/>
      <c r="TME3" s="1877"/>
      <c r="TMF3" s="1877"/>
      <c r="TMG3" s="1877"/>
      <c r="TMH3" s="1877"/>
      <c r="TMI3" s="1877"/>
      <c r="TMJ3" s="1877"/>
      <c r="TMK3" s="1877"/>
      <c r="TML3" s="1877"/>
      <c r="TMM3" s="1877"/>
      <c r="TMN3" s="1877"/>
      <c r="TMO3" s="1877"/>
      <c r="TMP3" s="1877"/>
      <c r="TMQ3" s="1877"/>
      <c r="TMR3" s="1877"/>
      <c r="TMS3" s="1877"/>
      <c r="TMT3" s="1877"/>
      <c r="TMU3" s="1877"/>
      <c r="TMV3" s="1877"/>
      <c r="TMW3" s="1877"/>
      <c r="TMX3" s="1877"/>
      <c r="TMY3" s="1877"/>
      <c r="TMZ3" s="1877"/>
      <c r="TNA3" s="1877"/>
      <c r="TNB3" s="1877"/>
      <c r="TNC3" s="1877"/>
      <c r="TND3" s="1877"/>
      <c r="TNE3" s="1877"/>
      <c r="TNF3" s="1877"/>
      <c r="TNG3" s="1877"/>
      <c r="TNH3" s="1877"/>
      <c r="TNI3" s="1877"/>
      <c r="TNJ3" s="1877"/>
      <c r="TNK3" s="1877"/>
      <c r="TNL3" s="1877"/>
      <c r="TNM3" s="1877"/>
      <c r="TNN3" s="1877"/>
      <c r="TNO3" s="1877"/>
      <c r="TNP3" s="1877"/>
      <c r="TNQ3" s="1877"/>
      <c r="TNR3" s="1877"/>
      <c r="TNS3" s="1877"/>
      <c r="TNT3" s="1877"/>
      <c r="TNU3" s="1877"/>
      <c r="TNV3" s="1877"/>
      <c r="TNW3" s="1877"/>
      <c r="TNX3" s="1877"/>
      <c r="TNY3" s="1877"/>
      <c r="TNZ3" s="1877"/>
      <c r="TOA3" s="1877"/>
      <c r="TOB3" s="1877"/>
      <c r="TOC3" s="1877"/>
      <c r="TOD3" s="1877"/>
      <c r="TOE3" s="1877"/>
      <c r="TOF3" s="1877"/>
      <c r="TOG3" s="1877"/>
      <c r="TOH3" s="1877"/>
      <c r="TOI3" s="1877"/>
      <c r="TOJ3" s="1877"/>
      <c r="TOK3" s="1877"/>
      <c r="TOL3" s="1877"/>
      <c r="TOM3" s="1877"/>
      <c r="TON3" s="1877"/>
      <c r="TOO3" s="1877"/>
      <c r="TOP3" s="1877"/>
      <c r="TOQ3" s="1877"/>
      <c r="TOR3" s="1877"/>
      <c r="TOS3" s="1877"/>
      <c r="TOT3" s="1877"/>
      <c r="TOU3" s="1877"/>
      <c r="TOV3" s="1877"/>
      <c r="TOW3" s="1877"/>
      <c r="TOX3" s="1877"/>
      <c r="TOY3" s="1877"/>
      <c r="TOZ3" s="1877"/>
      <c r="TPA3" s="1877"/>
      <c r="TPB3" s="1877"/>
      <c r="TPC3" s="1877"/>
      <c r="TPD3" s="1877"/>
      <c r="TPE3" s="1877"/>
      <c r="TPF3" s="1877"/>
      <c r="TPG3" s="1877"/>
      <c r="TPH3" s="1877"/>
      <c r="TPI3" s="1877"/>
      <c r="TPJ3" s="1877"/>
      <c r="TPK3" s="1877"/>
      <c r="TPL3" s="1877"/>
      <c r="TPM3" s="1877"/>
      <c r="TPN3" s="1877"/>
      <c r="TPO3" s="1877"/>
      <c r="TPP3" s="1877"/>
      <c r="TPQ3" s="1877"/>
      <c r="TPR3" s="1877"/>
      <c r="TPS3" s="1877"/>
      <c r="TPT3" s="1877"/>
      <c r="TPU3" s="1877"/>
      <c r="TPV3" s="1877"/>
      <c r="TPW3" s="1877"/>
      <c r="TPX3" s="1877"/>
      <c r="TPY3" s="1877"/>
      <c r="TPZ3" s="1877"/>
      <c r="TQA3" s="1877"/>
      <c r="TQB3" s="1877"/>
      <c r="TQC3" s="1877"/>
      <c r="TQD3" s="1877"/>
      <c r="TQE3" s="1877"/>
      <c r="TQF3" s="1877"/>
      <c r="TQG3" s="1877"/>
      <c r="TQH3" s="1877"/>
      <c r="TQI3" s="1877"/>
      <c r="TQJ3" s="1877"/>
      <c r="TQK3" s="1877"/>
      <c r="TQL3" s="1877"/>
      <c r="TQM3" s="1877"/>
      <c r="TQN3" s="1877"/>
      <c r="TQO3" s="1877"/>
      <c r="TQP3" s="1877"/>
      <c r="TQQ3" s="1877"/>
      <c r="TQR3" s="1877"/>
      <c r="TQS3" s="1877"/>
      <c r="TQT3" s="1877"/>
      <c r="TQU3" s="1877"/>
      <c r="TQV3" s="1877"/>
      <c r="TQW3" s="1877"/>
      <c r="TQX3" s="1877"/>
      <c r="TQY3" s="1877"/>
      <c r="TQZ3" s="1877"/>
      <c r="TRA3" s="1877"/>
      <c r="TRB3" s="1877"/>
      <c r="TRC3" s="1877"/>
      <c r="TRD3" s="1877"/>
      <c r="TRE3" s="1877"/>
      <c r="TRF3" s="1877"/>
      <c r="TRG3" s="1877"/>
      <c r="TRH3" s="1877"/>
      <c r="TRI3" s="1877"/>
      <c r="TRJ3" s="1877"/>
      <c r="TRK3" s="1877"/>
      <c r="TRL3" s="1877"/>
      <c r="TRM3" s="1877"/>
      <c r="TRN3" s="1877"/>
      <c r="TRO3" s="1877"/>
      <c r="TRP3" s="1877"/>
      <c r="TRQ3" s="1877"/>
      <c r="TRR3" s="1877"/>
      <c r="TRS3" s="1877"/>
      <c r="TRT3" s="1877"/>
      <c r="TRU3" s="1877"/>
      <c r="TRV3" s="1877"/>
      <c r="TRW3" s="1877"/>
      <c r="TRX3" s="1877"/>
      <c r="TRY3" s="1877"/>
      <c r="TRZ3" s="1877"/>
      <c r="TSA3" s="1877"/>
      <c r="TSB3" s="1877"/>
      <c r="TSC3" s="1877"/>
      <c r="TSD3" s="1877"/>
      <c r="TSE3" s="1877"/>
      <c r="TSF3" s="1877"/>
      <c r="TSG3" s="1877"/>
      <c r="TSH3" s="1877"/>
      <c r="TSI3" s="1877"/>
      <c r="TSJ3" s="1877"/>
      <c r="TSK3" s="1877"/>
      <c r="TSL3" s="1877"/>
      <c r="TSM3" s="1877"/>
      <c r="TSN3" s="1877"/>
      <c r="TSO3" s="1877"/>
      <c r="TSP3" s="1877"/>
      <c r="TSQ3" s="1877"/>
      <c r="TSR3" s="1877"/>
      <c r="TSS3" s="1877"/>
      <c r="TST3" s="1877"/>
      <c r="TSU3" s="1877"/>
      <c r="TSV3" s="1877"/>
      <c r="TSW3" s="1877"/>
      <c r="TSX3" s="1877"/>
      <c r="TSY3" s="1877"/>
      <c r="TSZ3" s="1877"/>
      <c r="TTA3" s="1877"/>
      <c r="TTB3" s="1877"/>
      <c r="TTC3" s="1877"/>
      <c r="TTD3" s="1877"/>
      <c r="TTE3" s="1877"/>
      <c r="TTF3" s="1877"/>
      <c r="TTG3" s="1877"/>
      <c r="TTH3" s="1877"/>
      <c r="TTI3" s="1877"/>
      <c r="TTJ3" s="1877"/>
      <c r="TTK3" s="1877"/>
      <c r="TTL3" s="1877"/>
      <c r="TTM3" s="1877"/>
      <c r="TTN3" s="1877"/>
      <c r="TTO3" s="1877"/>
      <c r="TTP3" s="1877"/>
      <c r="TTQ3" s="1877"/>
      <c r="TTR3" s="1877"/>
      <c r="TTS3" s="1877"/>
      <c r="TTT3" s="1877"/>
      <c r="TTU3" s="1877"/>
      <c r="TTV3" s="1877"/>
      <c r="TTW3" s="1877"/>
      <c r="TTX3" s="1877"/>
      <c r="TTY3" s="1877"/>
      <c r="TTZ3" s="1877"/>
      <c r="TUA3" s="1877"/>
      <c r="TUB3" s="1877"/>
      <c r="TUC3" s="1877"/>
      <c r="TUD3" s="1877"/>
      <c r="TUE3" s="1877"/>
      <c r="TUF3" s="1877"/>
      <c r="TUG3" s="1877"/>
      <c r="TUH3" s="1877"/>
      <c r="TUI3" s="1877"/>
      <c r="TUJ3" s="1877"/>
      <c r="TUK3" s="1877"/>
      <c r="TUL3" s="1877"/>
      <c r="TUM3" s="1877"/>
      <c r="TUN3" s="1877"/>
      <c r="TUO3" s="1877"/>
      <c r="TUP3" s="1877"/>
      <c r="TUQ3" s="1877"/>
      <c r="TUR3" s="1877"/>
      <c r="TUS3" s="1877"/>
      <c r="TUT3" s="1877"/>
      <c r="TUU3" s="1877"/>
      <c r="TUV3" s="1877"/>
      <c r="TUW3" s="1877"/>
      <c r="TUX3" s="1877"/>
      <c r="TUY3" s="1877"/>
      <c r="TUZ3" s="1877"/>
      <c r="TVA3" s="1877"/>
      <c r="TVB3" s="1877"/>
      <c r="TVC3" s="1877"/>
      <c r="TVD3" s="1877"/>
      <c r="TVE3" s="1877"/>
      <c r="TVF3" s="1877"/>
      <c r="TVG3" s="1877"/>
      <c r="TVH3" s="1877"/>
      <c r="TVI3" s="1877"/>
      <c r="TVJ3" s="1877"/>
      <c r="TVK3" s="1877"/>
      <c r="TVL3" s="1877"/>
      <c r="TVM3" s="1877"/>
      <c r="TVN3" s="1877"/>
      <c r="TVO3" s="1877"/>
      <c r="TVP3" s="1877"/>
      <c r="TVQ3" s="1877"/>
      <c r="TVR3" s="1877"/>
      <c r="TVS3" s="1877"/>
      <c r="TVT3" s="1877"/>
      <c r="TVU3" s="1877"/>
      <c r="TVV3" s="1877"/>
      <c r="TVW3" s="1877"/>
      <c r="TVX3" s="1877"/>
      <c r="TVY3" s="1877"/>
      <c r="TVZ3" s="1877"/>
      <c r="TWA3" s="1877"/>
      <c r="TWB3" s="1877"/>
      <c r="TWC3" s="1877"/>
      <c r="TWD3" s="1877"/>
      <c r="TWE3" s="1877"/>
      <c r="TWF3" s="1877"/>
      <c r="TWG3" s="1877"/>
      <c r="TWH3" s="1877"/>
      <c r="TWI3" s="1877"/>
      <c r="TWJ3" s="1877"/>
      <c r="TWK3" s="1877"/>
      <c r="TWL3" s="1877"/>
      <c r="TWM3" s="1877"/>
      <c r="TWN3" s="1877"/>
      <c r="TWO3" s="1877"/>
      <c r="TWP3" s="1877"/>
      <c r="TWQ3" s="1877"/>
      <c r="TWR3" s="1877"/>
      <c r="TWS3" s="1877"/>
      <c r="TWT3" s="1877"/>
      <c r="TWU3" s="1877"/>
      <c r="TWV3" s="1877"/>
      <c r="TWW3" s="1877"/>
      <c r="TWX3" s="1877"/>
      <c r="TWY3" s="1877"/>
      <c r="TWZ3" s="1877"/>
      <c r="TXA3" s="1877"/>
      <c r="TXB3" s="1877"/>
      <c r="TXC3" s="1877"/>
      <c r="TXD3" s="1877"/>
      <c r="TXE3" s="1877"/>
      <c r="TXF3" s="1877"/>
      <c r="TXG3" s="1877"/>
      <c r="TXH3" s="1877"/>
      <c r="TXI3" s="1877"/>
      <c r="TXJ3" s="1877"/>
      <c r="TXK3" s="1877"/>
      <c r="TXL3" s="1877"/>
      <c r="TXM3" s="1877"/>
      <c r="TXN3" s="1877"/>
      <c r="TXO3" s="1877"/>
      <c r="TXP3" s="1877"/>
      <c r="TXQ3" s="1877"/>
      <c r="TXR3" s="1877"/>
      <c r="TXS3" s="1877"/>
      <c r="TXT3" s="1877"/>
      <c r="TXU3" s="1877"/>
      <c r="TXV3" s="1877"/>
      <c r="TXW3" s="1877"/>
      <c r="TXX3" s="1877"/>
      <c r="TXY3" s="1877"/>
      <c r="TXZ3" s="1877"/>
      <c r="TYA3" s="1877"/>
      <c r="TYB3" s="1877"/>
      <c r="TYC3" s="1877"/>
      <c r="TYD3" s="1877"/>
      <c r="TYE3" s="1877"/>
      <c r="TYF3" s="1877"/>
      <c r="TYG3" s="1877"/>
      <c r="TYH3" s="1877"/>
      <c r="TYI3" s="1877"/>
      <c r="TYJ3" s="1877"/>
      <c r="TYK3" s="1877"/>
      <c r="TYL3" s="1877"/>
      <c r="TYM3" s="1877"/>
      <c r="TYN3" s="1877"/>
      <c r="TYO3" s="1877"/>
      <c r="TYP3" s="1877"/>
      <c r="TYQ3" s="1877"/>
      <c r="TYR3" s="1877"/>
      <c r="TYS3" s="1877"/>
      <c r="TYT3" s="1877"/>
      <c r="TYU3" s="1877"/>
      <c r="TYV3" s="1877"/>
      <c r="TYW3" s="1877"/>
      <c r="TYX3" s="1877"/>
      <c r="TYY3" s="1877"/>
      <c r="TYZ3" s="1877"/>
      <c r="TZA3" s="1877"/>
      <c r="TZB3" s="1877"/>
      <c r="TZC3" s="1877"/>
      <c r="TZD3" s="1877"/>
      <c r="TZE3" s="1877"/>
      <c r="TZF3" s="1877"/>
      <c r="TZG3" s="1877"/>
      <c r="TZH3" s="1877"/>
      <c r="TZI3" s="1877"/>
      <c r="TZJ3" s="1877"/>
      <c r="TZK3" s="1877"/>
      <c r="TZL3" s="1877"/>
      <c r="TZM3" s="1877"/>
      <c r="TZN3" s="1877"/>
      <c r="TZO3" s="1877"/>
      <c r="TZP3" s="1877"/>
      <c r="TZQ3" s="1877"/>
      <c r="TZR3" s="1877"/>
      <c r="TZS3" s="1877"/>
      <c r="TZT3" s="1877"/>
      <c r="TZU3" s="1877"/>
      <c r="TZV3" s="1877"/>
      <c r="TZW3" s="1877"/>
      <c r="TZX3" s="1877"/>
      <c r="TZY3" s="1877"/>
      <c r="TZZ3" s="1877"/>
      <c r="UAA3" s="1877"/>
      <c r="UAB3" s="1877"/>
      <c r="UAC3" s="1877"/>
      <c r="UAD3" s="1877"/>
      <c r="UAE3" s="1877"/>
      <c r="UAF3" s="1877"/>
      <c r="UAG3" s="1877"/>
      <c r="UAH3" s="1877"/>
      <c r="UAI3" s="1877"/>
      <c r="UAJ3" s="1877"/>
      <c r="UAK3" s="1877"/>
      <c r="UAL3" s="1877"/>
      <c r="UAM3" s="1877"/>
      <c r="UAN3" s="1877"/>
      <c r="UAO3" s="1877"/>
      <c r="UAP3" s="1877"/>
      <c r="UAQ3" s="1877"/>
      <c r="UAR3" s="1877"/>
      <c r="UAS3" s="1877"/>
      <c r="UAT3" s="1877"/>
      <c r="UAU3" s="1877"/>
      <c r="UAV3" s="1877"/>
      <c r="UAW3" s="1877"/>
      <c r="UAX3" s="1877"/>
      <c r="UAY3" s="1877"/>
      <c r="UAZ3" s="1877"/>
      <c r="UBA3" s="1877"/>
      <c r="UBB3" s="1877"/>
      <c r="UBC3" s="1877"/>
      <c r="UBD3" s="1877"/>
      <c r="UBE3" s="1877"/>
      <c r="UBF3" s="1877"/>
      <c r="UBG3" s="1877"/>
      <c r="UBH3" s="1877"/>
      <c r="UBI3" s="1877"/>
      <c r="UBJ3" s="1877"/>
      <c r="UBK3" s="1877"/>
      <c r="UBL3" s="1877"/>
      <c r="UBM3" s="1877"/>
      <c r="UBN3" s="1877"/>
      <c r="UBO3" s="1877"/>
      <c r="UBP3" s="1877"/>
      <c r="UBQ3" s="1877"/>
      <c r="UBR3" s="1877"/>
      <c r="UBS3" s="1877"/>
      <c r="UBT3" s="1877"/>
      <c r="UBU3" s="1877"/>
      <c r="UBV3" s="1877"/>
      <c r="UBW3" s="1877"/>
      <c r="UBX3" s="1877"/>
      <c r="UBY3" s="1877"/>
      <c r="UBZ3" s="1877"/>
      <c r="UCA3" s="1877"/>
      <c r="UCB3" s="1877"/>
      <c r="UCC3" s="1877"/>
      <c r="UCD3" s="1877"/>
      <c r="UCE3" s="1877"/>
      <c r="UCF3" s="1877"/>
      <c r="UCG3" s="1877"/>
      <c r="UCH3" s="1877"/>
      <c r="UCI3" s="1877"/>
      <c r="UCJ3" s="1877"/>
      <c r="UCK3" s="1877"/>
      <c r="UCL3" s="1877"/>
      <c r="UCM3" s="1877"/>
      <c r="UCN3" s="1877"/>
      <c r="UCO3" s="1877"/>
      <c r="UCP3" s="1877"/>
      <c r="UCQ3" s="1877"/>
      <c r="UCR3" s="1877"/>
      <c r="UCS3" s="1877"/>
      <c r="UCT3" s="1877"/>
      <c r="UCU3" s="1877"/>
      <c r="UCV3" s="1877"/>
      <c r="UCW3" s="1877"/>
      <c r="UCX3" s="1877"/>
      <c r="UCY3" s="1877"/>
      <c r="UCZ3" s="1877"/>
      <c r="UDA3" s="1877"/>
      <c r="UDB3" s="1877"/>
      <c r="UDC3" s="1877"/>
      <c r="UDD3" s="1877"/>
      <c r="UDE3" s="1877"/>
      <c r="UDF3" s="1877"/>
      <c r="UDG3" s="1877"/>
      <c r="UDH3" s="1877"/>
      <c r="UDI3" s="1877"/>
      <c r="UDJ3" s="1877"/>
      <c r="UDK3" s="1877"/>
      <c r="UDL3" s="1877"/>
      <c r="UDM3" s="1877"/>
      <c r="UDN3" s="1877"/>
      <c r="UDO3" s="1877"/>
      <c r="UDP3" s="1877"/>
      <c r="UDQ3" s="1877"/>
      <c r="UDR3" s="1877"/>
      <c r="UDS3" s="1877"/>
      <c r="UDT3" s="1877"/>
      <c r="UDU3" s="1877"/>
      <c r="UDV3" s="1877"/>
      <c r="UDW3" s="1877"/>
      <c r="UDX3" s="1877"/>
      <c r="UDY3" s="1877"/>
      <c r="UDZ3" s="1877"/>
      <c r="UEA3" s="1877"/>
      <c r="UEB3" s="1877"/>
      <c r="UEC3" s="1877"/>
      <c r="UED3" s="1877"/>
      <c r="UEE3" s="1877"/>
      <c r="UEF3" s="1877"/>
      <c r="UEG3" s="1877"/>
      <c r="UEH3" s="1877"/>
      <c r="UEI3" s="1877"/>
      <c r="UEJ3" s="1877"/>
      <c r="UEK3" s="1877"/>
      <c r="UEL3" s="1877"/>
      <c r="UEM3" s="1877"/>
      <c r="UEN3" s="1877"/>
      <c r="UEO3" s="1877"/>
      <c r="UEP3" s="1877"/>
      <c r="UEQ3" s="1877"/>
      <c r="UER3" s="1877"/>
      <c r="UES3" s="1877"/>
      <c r="UET3" s="1877"/>
      <c r="UEU3" s="1877"/>
      <c r="UEV3" s="1877"/>
      <c r="UEW3" s="1877"/>
      <c r="UEX3" s="1877"/>
      <c r="UEY3" s="1877"/>
      <c r="UEZ3" s="1877"/>
      <c r="UFA3" s="1877"/>
      <c r="UFB3" s="1877"/>
      <c r="UFC3" s="1877"/>
      <c r="UFD3" s="1877"/>
      <c r="UFE3" s="1877"/>
      <c r="UFF3" s="1877"/>
      <c r="UFG3" s="1877"/>
      <c r="UFH3" s="1877"/>
      <c r="UFI3" s="1877"/>
      <c r="UFJ3" s="1877"/>
      <c r="UFK3" s="1877"/>
      <c r="UFL3" s="1877"/>
      <c r="UFM3" s="1877"/>
      <c r="UFN3" s="1877"/>
      <c r="UFO3" s="1877"/>
      <c r="UFP3" s="1877"/>
      <c r="UFQ3" s="1877"/>
      <c r="UFR3" s="1877"/>
      <c r="UFS3" s="1877"/>
      <c r="UFT3" s="1877"/>
      <c r="UFU3" s="1877"/>
      <c r="UFV3" s="1877"/>
      <c r="UFW3" s="1877"/>
      <c r="UFX3" s="1877"/>
      <c r="UFY3" s="1877"/>
      <c r="UFZ3" s="1877"/>
      <c r="UGA3" s="1877"/>
      <c r="UGB3" s="1877"/>
      <c r="UGC3" s="1877"/>
      <c r="UGD3" s="1877"/>
      <c r="UGE3" s="1877"/>
      <c r="UGF3" s="1877"/>
      <c r="UGG3" s="1877"/>
      <c r="UGH3" s="1877"/>
      <c r="UGI3" s="1877"/>
      <c r="UGJ3" s="1877"/>
      <c r="UGK3" s="1877"/>
      <c r="UGL3" s="1877"/>
      <c r="UGM3" s="1877"/>
      <c r="UGN3" s="1877"/>
      <c r="UGO3" s="1877"/>
      <c r="UGP3" s="1877"/>
      <c r="UGQ3" s="1877"/>
      <c r="UGR3" s="1877"/>
      <c r="UGS3" s="1877"/>
      <c r="UGT3" s="1877"/>
      <c r="UGU3" s="1877"/>
      <c r="UGV3" s="1877"/>
      <c r="UGW3" s="1877"/>
      <c r="UGX3" s="1877"/>
      <c r="UGY3" s="1877"/>
      <c r="UGZ3" s="1877"/>
      <c r="UHA3" s="1877"/>
      <c r="UHB3" s="1877"/>
      <c r="UHC3" s="1877"/>
      <c r="UHD3" s="1877"/>
      <c r="UHE3" s="1877"/>
      <c r="UHF3" s="1877"/>
      <c r="UHG3" s="1877"/>
      <c r="UHH3" s="1877"/>
      <c r="UHI3" s="1877"/>
      <c r="UHJ3" s="1877"/>
      <c r="UHK3" s="1877"/>
      <c r="UHL3" s="1877"/>
      <c r="UHM3" s="1877"/>
      <c r="UHN3" s="1877"/>
      <c r="UHO3" s="1877"/>
      <c r="UHP3" s="1877"/>
      <c r="UHQ3" s="1877"/>
      <c r="UHR3" s="1877"/>
      <c r="UHS3" s="1877"/>
      <c r="UHT3" s="1877"/>
      <c r="UHU3" s="1877"/>
      <c r="UHV3" s="1877"/>
      <c r="UHW3" s="1877"/>
      <c r="UHX3" s="1877"/>
      <c r="UHY3" s="1877"/>
      <c r="UHZ3" s="1877"/>
      <c r="UIA3" s="1877"/>
      <c r="UIB3" s="1877"/>
      <c r="UIC3" s="1877"/>
      <c r="UID3" s="1877"/>
      <c r="UIE3" s="1877"/>
      <c r="UIF3" s="1877"/>
      <c r="UIG3" s="1877"/>
      <c r="UIH3" s="1877"/>
      <c r="UII3" s="1877"/>
      <c r="UIJ3" s="1877"/>
      <c r="UIK3" s="1877"/>
      <c r="UIL3" s="1877"/>
      <c r="UIM3" s="1877"/>
      <c r="UIN3" s="1877"/>
      <c r="UIO3" s="1877"/>
      <c r="UIP3" s="1877"/>
      <c r="UIQ3" s="1877"/>
      <c r="UIR3" s="1877"/>
      <c r="UIS3" s="1877"/>
      <c r="UIT3" s="1877"/>
      <c r="UIU3" s="1877"/>
      <c r="UIV3" s="1877"/>
      <c r="UIW3" s="1877"/>
      <c r="UIX3" s="1877"/>
      <c r="UIY3" s="1877"/>
      <c r="UIZ3" s="1877"/>
      <c r="UJA3" s="1877"/>
      <c r="UJB3" s="1877"/>
      <c r="UJC3" s="1877"/>
      <c r="UJD3" s="1877"/>
      <c r="UJE3" s="1877"/>
      <c r="UJF3" s="1877"/>
      <c r="UJG3" s="1877"/>
      <c r="UJH3" s="1877"/>
      <c r="UJI3" s="1877"/>
      <c r="UJJ3" s="1877"/>
      <c r="UJK3" s="1877"/>
      <c r="UJL3" s="1877"/>
      <c r="UJM3" s="1877"/>
      <c r="UJN3" s="1877"/>
      <c r="UJO3" s="1877"/>
      <c r="UJP3" s="1877"/>
      <c r="UJQ3" s="1877"/>
      <c r="UJR3" s="1877"/>
      <c r="UJS3" s="1877"/>
      <c r="UJT3" s="1877"/>
      <c r="UJU3" s="1877"/>
      <c r="UJV3" s="1877"/>
      <c r="UJW3" s="1877"/>
      <c r="UJX3" s="1877"/>
      <c r="UJY3" s="1877"/>
      <c r="UJZ3" s="1877"/>
      <c r="UKA3" s="1877"/>
      <c r="UKB3" s="1877"/>
      <c r="UKC3" s="1877"/>
      <c r="UKD3" s="1877"/>
      <c r="UKE3" s="1877"/>
      <c r="UKF3" s="1877"/>
      <c r="UKG3" s="1877"/>
      <c r="UKH3" s="1877"/>
      <c r="UKI3" s="1877"/>
      <c r="UKJ3" s="1877"/>
      <c r="UKK3" s="1877"/>
      <c r="UKL3" s="1877"/>
      <c r="UKM3" s="1877"/>
      <c r="UKN3" s="1877"/>
      <c r="UKO3" s="1877"/>
      <c r="UKP3" s="1877"/>
      <c r="UKQ3" s="1877"/>
      <c r="UKR3" s="1877"/>
      <c r="UKS3" s="1877"/>
      <c r="UKT3" s="1877"/>
      <c r="UKU3" s="1877"/>
      <c r="UKV3" s="1877"/>
      <c r="UKW3" s="1877"/>
      <c r="UKX3" s="1877"/>
      <c r="UKY3" s="1877"/>
      <c r="UKZ3" s="1877"/>
      <c r="ULA3" s="1877"/>
      <c r="ULB3" s="1877"/>
      <c r="ULC3" s="1877"/>
      <c r="ULD3" s="1877"/>
      <c r="ULE3" s="1877"/>
      <c r="ULF3" s="1877"/>
      <c r="ULG3" s="1877"/>
      <c r="ULH3" s="1877"/>
      <c r="ULI3" s="1877"/>
      <c r="ULJ3" s="1877"/>
      <c r="ULK3" s="1877"/>
      <c r="ULL3" s="1877"/>
      <c r="ULM3" s="1877"/>
      <c r="ULN3" s="1877"/>
      <c r="ULO3" s="1877"/>
      <c r="ULP3" s="1877"/>
      <c r="ULQ3" s="1877"/>
      <c r="ULR3" s="1877"/>
      <c r="ULS3" s="1877"/>
      <c r="ULT3" s="1877"/>
      <c r="ULU3" s="1877"/>
      <c r="ULV3" s="1877"/>
      <c r="ULW3" s="1877"/>
      <c r="ULX3" s="1877"/>
      <c r="ULY3" s="1877"/>
      <c r="ULZ3" s="1877"/>
      <c r="UMA3" s="1877"/>
      <c r="UMB3" s="1877"/>
      <c r="UMC3" s="1877"/>
      <c r="UMD3" s="1877"/>
      <c r="UME3" s="1877"/>
      <c r="UMF3" s="1877"/>
      <c r="UMG3" s="1877"/>
      <c r="UMH3" s="1877"/>
      <c r="UMI3" s="1877"/>
      <c r="UMJ3" s="1877"/>
      <c r="UMK3" s="1877"/>
      <c r="UML3" s="1877"/>
      <c r="UMM3" s="1877"/>
      <c r="UMN3" s="1877"/>
      <c r="UMO3" s="1877"/>
      <c r="UMP3" s="1877"/>
      <c r="UMQ3" s="1877"/>
      <c r="UMR3" s="1877"/>
      <c r="UMS3" s="1877"/>
      <c r="UMT3" s="1877"/>
      <c r="UMU3" s="1877"/>
      <c r="UMV3" s="1877"/>
      <c r="UMW3" s="1877"/>
      <c r="UMX3" s="1877"/>
      <c r="UMY3" s="1877"/>
      <c r="UMZ3" s="1877"/>
      <c r="UNA3" s="1877"/>
      <c r="UNB3" s="1877"/>
      <c r="UNC3" s="1877"/>
      <c r="UND3" s="1877"/>
      <c r="UNE3" s="1877"/>
      <c r="UNF3" s="1877"/>
      <c r="UNG3" s="1877"/>
      <c r="UNH3" s="1877"/>
      <c r="UNI3" s="1877"/>
      <c r="UNJ3" s="1877"/>
      <c r="UNK3" s="1877"/>
      <c r="UNL3" s="1877"/>
      <c r="UNM3" s="1877"/>
      <c r="UNN3" s="1877"/>
      <c r="UNO3" s="1877"/>
      <c r="UNP3" s="1877"/>
      <c r="UNQ3" s="1877"/>
      <c r="UNR3" s="1877"/>
      <c r="UNS3" s="1877"/>
      <c r="UNT3" s="1877"/>
      <c r="UNU3" s="1877"/>
      <c r="UNV3" s="1877"/>
      <c r="UNW3" s="1877"/>
      <c r="UNX3" s="1877"/>
      <c r="UNY3" s="1877"/>
      <c r="UNZ3" s="1877"/>
      <c r="UOA3" s="1877"/>
      <c r="UOB3" s="1877"/>
      <c r="UOC3" s="1877"/>
      <c r="UOD3" s="1877"/>
      <c r="UOE3" s="1877"/>
      <c r="UOF3" s="1877"/>
      <c r="UOG3" s="1877"/>
      <c r="UOH3" s="1877"/>
      <c r="UOI3" s="1877"/>
      <c r="UOJ3" s="1877"/>
      <c r="UOK3" s="1877"/>
      <c r="UOL3" s="1877"/>
      <c r="UOM3" s="1877"/>
      <c r="UON3" s="1877"/>
      <c r="UOO3" s="1877"/>
      <c r="UOP3" s="1877"/>
      <c r="UOQ3" s="1877"/>
      <c r="UOR3" s="1877"/>
      <c r="UOS3" s="1877"/>
      <c r="UOT3" s="1877"/>
      <c r="UOU3" s="1877"/>
      <c r="UOV3" s="1877"/>
      <c r="UOW3" s="1877"/>
      <c r="UOX3" s="1877"/>
      <c r="UOY3" s="1877"/>
      <c r="UOZ3" s="1877"/>
      <c r="UPA3" s="1877"/>
      <c r="UPB3" s="1877"/>
      <c r="UPC3" s="1877"/>
      <c r="UPD3" s="1877"/>
      <c r="UPE3" s="1877"/>
      <c r="UPF3" s="1877"/>
      <c r="UPG3" s="1877"/>
      <c r="UPH3" s="1877"/>
      <c r="UPI3" s="1877"/>
      <c r="UPJ3" s="1877"/>
      <c r="UPK3" s="1877"/>
      <c r="UPL3" s="1877"/>
      <c r="UPM3" s="1877"/>
      <c r="UPN3" s="1877"/>
      <c r="UPO3" s="1877"/>
      <c r="UPP3" s="1877"/>
      <c r="UPQ3" s="1877"/>
      <c r="UPR3" s="1877"/>
      <c r="UPS3" s="1877"/>
      <c r="UPT3" s="1877"/>
      <c r="UPU3" s="1877"/>
      <c r="UPV3" s="1877"/>
      <c r="UPW3" s="1877"/>
      <c r="UPX3" s="1877"/>
      <c r="UPY3" s="1877"/>
      <c r="UPZ3" s="1877"/>
      <c r="UQA3" s="1877"/>
      <c r="UQB3" s="1877"/>
      <c r="UQC3" s="1877"/>
      <c r="UQD3" s="1877"/>
      <c r="UQE3" s="1877"/>
      <c r="UQF3" s="1877"/>
      <c r="UQG3" s="1877"/>
      <c r="UQH3" s="1877"/>
      <c r="UQI3" s="1877"/>
      <c r="UQJ3" s="1877"/>
      <c r="UQK3" s="1877"/>
      <c r="UQL3" s="1877"/>
      <c r="UQM3" s="1877"/>
      <c r="UQN3" s="1877"/>
      <c r="UQO3" s="1877"/>
      <c r="UQP3" s="1877"/>
      <c r="UQQ3" s="1877"/>
      <c r="UQR3" s="1877"/>
      <c r="UQS3" s="1877"/>
      <c r="UQT3" s="1877"/>
      <c r="UQU3" s="1877"/>
      <c r="UQV3" s="1877"/>
      <c r="UQW3" s="1877"/>
      <c r="UQX3" s="1877"/>
      <c r="UQY3" s="1877"/>
      <c r="UQZ3" s="1877"/>
      <c r="URA3" s="1877"/>
      <c r="URB3" s="1877"/>
      <c r="URC3" s="1877"/>
      <c r="URD3" s="1877"/>
      <c r="URE3" s="1877"/>
      <c r="URF3" s="1877"/>
      <c r="URG3" s="1877"/>
      <c r="URH3" s="1877"/>
      <c r="URI3" s="1877"/>
      <c r="URJ3" s="1877"/>
      <c r="URK3" s="1877"/>
      <c r="URL3" s="1877"/>
      <c r="URM3" s="1877"/>
      <c r="URN3" s="1877"/>
      <c r="URO3" s="1877"/>
      <c r="URP3" s="1877"/>
      <c r="URQ3" s="1877"/>
      <c r="URR3" s="1877"/>
      <c r="URS3" s="1877"/>
      <c r="URT3" s="1877"/>
      <c r="URU3" s="1877"/>
      <c r="URV3" s="1877"/>
      <c r="URW3" s="1877"/>
      <c r="URX3" s="1877"/>
      <c r="URY3" s="1877"/>
      <c r="URZ3" s="1877"/>
      <c r="USA3" s="1877"/>
      <c r="USB3" s="1877"/>
      <c r="USC3" s="1877"/>
      <c r="USD3" s="1877"/>
      <c r="USE3" s="1877"/>
      <c r="USF3" s="1877"/>
      <c r="USG3" s="1877"/>
      <c r="USH3" s="1877"/>
      <c r="USI3" s="1877"/>
      <c r="USJ3" s="1877"/>
      <c r="USK3" s="1877"/>
      <c r="USL3" s="1877"/>
      <c r="USM3" s="1877"/>
      <c r="USN3" s="1877"/>
      <c r="USO3" s="1877"/>
      <c r="USP3" s="1877"/>
      <c r="USQ3" s="1877"/>
      <c r="USR3" s="1877"/>
      <c r="USS3" s="1877"/>
      <c r="UST3" s="1877"/>
      <c r="USU3" s="1877"/>
      <c r="USV3" s="1877"/>
      <c r="USW3" s="1877"/>
      <c r="USX3" s="1877"/>
      <c r="USY3" s="1877"/>
      <c r="USZ3" s="1877"/>
      <c r="UTA3" s="1877"/>
      <c r="UTB3" s="1877"/>
      <c r="UTC3" s="1877"/>
      <c r="UTD3" s="1877"/>
      <c r="UTE3" s="1877"/>
      <c r="UTF3" s="1877"/>
      <c r="UTG3" s="1877"/>
      <c r="UTH3" s="1877"/>
      <c r="UTI3" s="1877"/>
      <c r="UTJ3" s="1877"/>
      <c r="UTK3" s="1877"/>
      <c r="UTL3" s="1877"/>
      <c r="UTM3" s="1877"/>
      <c r="UTN3" s="1877"/>
      <c r="UTO3" s="1877"/>
      <c r="UTP3" s="1877"/>
      <c r="UTQ3" s="1877"/>
      <c r="UTR3" s="1877"/>
      <c r="UTS3" s="1877"/>
      <c r="UTT3" s="1877"/>
      <c r="UTU3" s="1877"/>
      <c r="UTV3" s="1877"/>
      <c r="UTW3" s="1877"/>
      <c r="UTX3" s="1877"/>
      <c r="UTY3" s="1877"/>
      <c r="UTZ3" s="1877"/>
      <c r="UUA3" s="1877"/>
      <c r="UUB3" s="1877"/>
      <c r="UUC3" s="1877"/>
      <c r="UUD3" s="1877"/>
      <c r="UUE3" s="1877"/>
      <c r="UUF3" s="1877"/>
      <c r="UUG3" s="1877"/>
      <c r="UUH3" s="1877"/>
      <c r="UUI3" s="1877"/>
      <c r="UUJ3" s="1877"/>
      <c r="UUK3" s="1877"/>
      <c r="UUL3" s="1877"/>
      <c r="UUM3" s="1877"/>
      <c r="UUN3" s="1877"/>
      <c r="UUO3" s="1877"/>
      <c r="UUP3" s="1877"/>
      <c r="UUQ3" s="1877"/>
      <c r="UUR3" s="1877"/>
      <c r="UUS3" s="1877"/>
      <c r="UUT3" s="1877"/>
      <c r="UUU3" s="1877"/>
      <c r="UUV3" s="1877"/>
      <c r="UUW3" s="1877"/>
      <c r="UUX3" s="1877"/>
      <c r="UUY3" s="1877"/>
      <c r="UUZ3" s="1877"/>
      <c r="UVA3" s="1877"/>
      <c r="UVB3" s="1877"/>
      <c r="UVC3" s="1877"/>
      <c r="UVD3" s="1877"/>
      <c r="UVE3" s="1877"/>
      <c r="UVF3" s="1877"/>
      <c r="UVG3" s="1877"/>
      <c r="UVH3" s="1877"/>
      <c r="UVI3" s="1877"/>
      <c r="UVJ3" s="1877"/>
      <c r="UVK3" s="1877"/>
      <c r="UVL3" s="1877"/>
      <c r="UVM3" s="1877"/>
      <c r="UVN3" s="1877"/>
      <c r="UVO3" s="1877"/>
      <c r="UVP3" s="1877"/>
      <c r="UVQ3" s="1877"/>
      <c r="UVR3" s="1877"/>
      <c r="UVS3" s="1877"/>
      <c r="UVT3" s="1877"/>
      <c r="UVU3" s="1877"/>
      <c r="UVV3" s="1877"/>
      <c r="UVW3" s="1877"/>
      <c r="UVX3" s="1877"/>
      <c r="UVY3" s="1877"/>
      <c r="UVZ3" s="1877"/>
      <c r="UWA3" s="1877"/>
      <c r="UWB3" s="1877"/>
      <c r="UWC3" s="1877"/>
      <c r="UWD3" s="1877"/>
      <c r="UWE3" s="1877"/>
      <c r="UWF3" s="1877"/>
      <c r="UWG3" s="1877"/>
      <c r="UWH3" s="1877"/>
      <c r="UWI3" s="1877"/>
      <c r="UWJ3" s="1877"/>
      <c r="UWK3" s="1877"/>
      <c r="UWL3" s="1877"/>
      <c r="UWM3" s="1877"/>
      <c r="UWN3" s="1877"/>
      <c r="UWO3" s="1877"/>
      <c r="UWP3" s="1877"/>
      <c r="UWQ3" s="1877"/>
      <c r="UWR3" s="1877"/>
      <c r="UWS3" s="1877"/>
      <c r="UWT3" s="1877"/>
      <c r="UWU3" s="1877"/>
      <c r="UWV3" s="1877"/>
      <c r="UWW3" s="1877"/>
      <c r="UWX3" s="1877"/>
      <c r="UWY3" s="1877"/>
      <c r="UWZ3" s="1877"/>
      <c r="UXA3" s="1877"/>
      <c r="UXB3" s="1877"/>
      <c r="UXC3" s="1877"/>
      <c r="UXD3" s="1877"/>
      <c r="UXE3" s="1877"/>
      <c r="UXF3" s="1877"/>
      <c r="UXG3" s="1877"/>
      <c r="UXH3" s="1877"/>
      <c r="UXI3" s="1877"/>
      <c r="UXJ3" s="1877"/>
      <c r="UXK3" s="1877"/>
      <c r="UXL3" s="1877"/>
      <c r="UXM3" s="1877"/>
      <c r="UXN3" s="1877"/>
      <c r="UXO3" s="1877"/>
      <c r="UXP3" s="1877"/>
      <c r="UXQ3" s="1877"/>
      <c r="UXR3" s="1877"/>
      <c r="UXS3" s="1877"/>
      <c r="UXT3" s="1877"/>
      <c r="UXU3" s="1877"/>
      <c r="UXV3" s="1877"/>
      <c r="UXW3" s="1877"/>
      <c r="UXX3" s="1877"/>
      <c r="UXY3" s="1877"/>
      <c r="UXZ3" s="1877"/>
      <c r="UYA3" s="1877"/>
      <c r="UYB3" s="1877"/>
      <c r="UYC3" s="1877"/>
      <c r="UYD3" s="1877"/>
      <c r="UYE3" s="1877"/>
      <c r="UYF3" s="1877"/>
      <c r="UYG3" s="1877"/>
      <c r="UYH3" s="1877"/>
      <c r="UYI3" s="1877"/>
      <c r="UYJ3" s="1877"/>
      <c r="UYK3" s="1877"/>
      <c r="UYL3" s="1877"/>
      <c r="UYM3" s="1877"/>
      <c r="UYN3" s="1877"/>
      <c r="UYO3" s="1877"/>
      <c r="UYP3" s="1877"/>
      <c r="UYQ3" s="1877"/>
      <c r="UYR3" s="1877"/>
      <c r="UYS3" s="1877"/>
      <c r="UYT3" s="1877"/>
      <c r="UYU3" s="1877"/>
      <c r="UYV3" s="1877"/>
      <c r="UYW3" s="1877"/>
      <c r="UYX3" s="1877"/>
      <c r="UYY3" s="1877"/>
      <c r="UYZ3" s="1877"/>
      <c r="UZA3" s="1877"/>
      <c r="UZB3" s="1877"/>
      <c r="UZC3" s="1877"/>
      <c r="UZD3" s="1877"/>
      <c r="UZE3" s="1877"/>
      <c r="UZF3" s="1877"/>
      <c r="UZG3" s="1877"/>
      <c r="UZH3" s="1877"/>
      <c r="UZI3" s="1877"/>
      <c r="UZJ3" s="1877"/>
      <c r="UZK3" s="1877"/>
      <c r="UZL3" s="1877"/>
      <c r="UZM3" s="1877"/>
      <c r="UZN3" s="1877"/>
      <c r="UZO3" s="1877"/>
      <c r="UZP3" s="1877"/>
      <c r="UZQ3" s="1877"/>
      <c r="UZR3" s="1877"/>
      <c r="UZS3" s="1877"/>
      <c r="UZT3" s="1877"/>
      <c r="UZU3" s="1877"/>
      <c r="UZV3" s="1877"/>
      <c r="UZW3" s="1877"/>
      <c r="UZX3" s="1877"/>
      <c r="UZY3" s="1877"/>
      <c r="UZZ3" s="1877"/>
      <c r="VAA3" s="1877"/>
      <c r="VAB3" s="1877"/>
      <c r="VAC3" s="1877"/>
      <c r="VAD3" s="1877"/>
      <c r="VAE3" s="1877"/>
      <c r="VAF3" s="1877"/>
      <c r="VAG3" s="1877"/>
      <c r="VAH3" s="1877"/>
      <c r="VAI3" s="1877"/>
      <c r="VAJ3" s="1877"/>
      <c r="VAK3" s="1877"/>
      <c r="VAL3" s="1877"/>
      <c r="VAM3" s="1877"/>
      <c r="VAN3" s="1877"/>
      <c r="VAO3" s="1877"/>
      <c r="VAP3" s="1877"/>
      <c r="VAQ3" s="1877"/>
      <c r="VAR3" s="1877"/>
      <c r="VAS3" s="1877"/>
      <c r="VAT3" s="1877"/>
      <c r="VAU3" s="1877"/>
      <c r="VAV3" s="1877"/>
      <c r="VAW3" s="1877"/>
      <c r="VAX3" s="1877"/>
      <c r="VAY3" s="1877"/>
      <c r="VAZ3" s="1877"/>
      <c r="VBA3" s="1877"/>
      <c r="VBB3" s="1877"/>
      <c r="VBC3" s="1877"/>
      <c r="VBD3" s="1877"/>
      <c r="VBE3" s="1877"/>
      <c r="VBF3" s="1877"/>
      <c r="VBG3" s="1877"/>
      <c r="VBH3" s="1877"/>
      <c r="VBI3" s="1877"/>
      <c r="VBJ3" s="1877"/>
      <c r="VBK3" s="1877"/>
      <c r="VBL3" s="1877"/>
      <c r="VBM3" s="1877"/>
      <c r="VBN3" s="1877"/>
      <c r="VBO3" s="1877"/>
      <c r="VBP3" s="1877"/>
      <c r="VBQ3" s="1877"/>
      <c r="VBR3" s="1877"/>
      <c r="VBS3" s="1877"/>
      <c r="VBT3" s="1877"/>
      <c r="VBU3" s="1877"/>
      <c r="VBV3" s="1877"/>
      <c r="VBW3" s="1877"/>
      <c r="VBX3" s="1877"/>
      <c r="VBY3" s="1877"/>
      <c r="VBZ3" s="1877"/>
      <c r="VCA3" s="1877"/>
      <c r="VCB3" s="1877"/>
      <c r="VCC3" s="1877"/>
      <c r="VCD3" s="1877"/>
      <c r="VCE3" s="1877"/>
      <c r="VCF3" s="1877"/>
      <c r="VCG3" s="1877"/>
      <c r="VCH3" s="1877"/>
      <c r="VCI3" s="1877"/>
      <c r="VCJ3" s="1877"/>
      <c r="VCK3" s="1877"/>
      <c r="VCL3" s="1877"/>
      <c r="VCM3" s="1877"/>
      <c r="VCN3" s="1877"/>
      <c r="VCO3" s="1877"/>
      <c r="VCP3" s="1877"/>
      <c r="VCQ3" s="1877"/>
      <c r="VCR3" s="1877"/>
      <c r="VCS3" s="1877"/>
      <c r="VCT3" s="1877"/>
      <c r="VCU3" s="1877"/>
      <c r="VCV3" s="1877"/>
      <c r="VCW3" s="1877"/>
      <c r="VCX3" s="1877"/>
      <c r="VCY3" s="1877"/>
      <c r="VCZ3" s="1877"/>
      <c r="VDA3" s="1877"/>
      <c r="VDB3" s="1877"/>
      <c r="VDC3" s="1877"/>
      <c r="VDD3" s="1877"/>
      <c r="VDE3" s="1877"/>
      <c r="VDF3" s="1877"/>
      <c r="VDG3" s="1877"/>
      <c r="VDH3" s="1877"/>
      <c r="VDI3" s="1877"/>
      <c r="VDJ3" s="1877"/>
      <c r="VDK3" s="1877"/>
      <c r="VDL3" s="1877"/>
      <c r="VDM3" s="1877"/>
      <c r="VDN3" s="1877"/>
      <c r="VDO3" s="1877"/>
      <c r="VDP3" s="1877"/>
      <c r="VDQ3" s="1877"/>
      <c r="VDR3" s="1877"/>
      <c r="VDS3" s="1877"/>
      <c r="VDT3" s="1877"/>
      <c r="VDU3" s="1877"/>
      <c r="VDV3" s="1877"/>
      <c r="VDW3" s="1877"/>
      <c r="VDX3" s="1877"/>
      <c r="VDY3" s="1877"/>
      <c r="VDZ3" s="1877"/>
      <c r="VEA3" s="1877"/>
      <c r="VEB3" s="1877"/>
      <c r="VEC3" s="1877"/>
      <c r="VED3" s="1877"/>
      <c r="VEE3" s="1877"/>
      <c r="VEF3" s="1877"/>
      <c r="VEG3" s="1877"/>
      <c r="VEH3" s="1877"/>
      <c r="VEI3" s="1877"/>
      <c r="VEJ3" s="1877"/>
      <c r="VEK3" s="1877"/>
      <c r="VEL3" s="1877"/>
      <c r="VEM3" s="1877"/>
      <c r="VEN3" s="1877"/>
      <c r="VEO3" s="1877"/>
      <c r="VEP3" s="1877"/>
      <c r="VEQ3" s="1877"/>
      <c r="VER3" s="1877"/>
      <c r="VES3" s="1877"/>
      <c r="VET3" s="1877"/>
      <c r="VEU3" s="1877"/>
      <c r="VEV3" s="1877"/>
      <c r="VEW3" s="1877"/>
      <c r="VEX3" s="1877"/>
      <c r="VEY3" s="1877"/>
      <c r="VEZ3" s="1877"/>
      <c r="VFA3" s="1877"/>
      <c r="VFB3" s="1877"/>
      <c r="VFC3" s="1877"/>
      <c r="VFD3" s="1877"/>
      <c r="VFE3" s="1877"/>
      <c r="VFF3" s="1877"/>
      <c r="VFG3" s="1877"/>
      <c r="VFH3" s="1877"/>
      <c r="VFI3" s="1877"/>
      <c r="VFJ3" s="1877"/>
      <c r="VFK3" s="1877"/>
      <c r="VFL3" s="1877"/>
      <c r="VFM3" s="1877"/>
      <c r="VFN3" s="1877"/>
      <c r="VFO3" s="1877"/>
      <c r="VFP3" s="1877"/>
      <c r="VFQ3" s="1877"/>
      <c r="VFR3" s="1877"/>
      <c r="VFS3" s="1877"/>
      <c r="VFT3" s="1877"/>
      <c r="VFU3" s="1877"/>
      <c r="VFV3" s="1877"/>
      <c r="VFW3" s="1877"/>
      <c r="VFX3" s="1877"/>
      <c r="VFY3" s="1877"/>
      <c r="VFZ3" s="1877"/>
      <c r="VGA3" s="1877"/>
      <c r="VGB3" s="1877"/>
      <c r="VGC3" s="1877"/>
      <c r="VGD3" s="1877"/>
      <c r="VGE3" s="1877"/>
      <c r="VGF3" s="1877"/>
      <c r="VGG3" s="1877"/>
      <c r="VGH3" s="1877"/>
      <c r="VGI3" s="1877"/>
      <c r="VGJ3" s="1877"/>
      <c r="VGK3" s="1877"/>
      <c r="VGL3" s="1877"/>
      <c r="VGM3" s="1877"/>
      <c r="VGN3" s="1877"/>
      <c r="VGO3" s="1877"/>
      <c r="VGP3" s="1877"/>
      <c r="VGQ3" s="1877"/>
      <c r="VGR3" s="1877"/>
      <c r="VGS3" s="1877"/>
      <c r="VGT3" s="1877"/>
      <c r="VGU3" s="1877"/>
      <c r="VGV3" s="1877"/>
      <c r="VGW3" s="1877"/>
      <c r="VGX3" s="1877"/>
      <c r="VGY3" s="1877"/>
      <c r="VGZ3" s="1877"/>
      <c r="VHA3" s="1877"/>
      <c r="VHB3" s="1877"/>
      <c r="VHC3" s="1877"/>
      <c r="VHD3" s="1877"/>
      <c r="VHE3" s="1877"/>
      <c r="VHF3" s="1877"/>
      <c r="VHG3" s="1877"/>
      <c r="VHH3" s="1877"/>
      <c r="VHI3" s="1877"/>
      <c r="VHJ3" s="1877"/>
      <c r="VHK3" s="1877"/>
      <c r="VHL3" s="1877"/>
      <c r="VHM3" s="1877"/>
      <c r="VHN3" s="1877"/>
      <c r="VHO3" s="1877"/>
      <c r="VHP3" s="1877"/>
      <c r="VHQ3" s="1877"/>
      <c r="VHR3" s="1877"/>
      <c r="VHS3" s="1877"/>
      <c r="VHT3" s="1877"/>
      <c r="VHU3" s="1877"/>
      <c r="VHV3" s="1877"/>
      <c r="VHW3" s="1877"/>
      <c r="VHX3" s="1877"/>
      <c r="VHY3" s="1877"/>
      <c r="VHZ3" s="1877"/>
      <c r="VIA3" s="1877"/>
      <c r="VIB3" s="1877"/>
      <c r="VIC3" s="1877"/>
      <c r="VID3" s="1877"/>
      <c r="VIE3" s="1877"/>
      <c r="VIF3" s="1877"/>
      <c r="VIG3" s="1877"/>
      <c r="VIH3" s="1877"/>
      <c r="VII3" s="1877"/>
      <c r="VIJ3" s="1877"/>
      <c r="VIK3" s="1877"/>
      <c r="VIL3" s="1877"/>
      <c r="VIM3" s="1877"/>
      <c r="VIN3" s="1877"/>
      <c r="VIO3" s="1877"/>
      <c r="VIP3" s="1877"/>
      <c r="VIQ3" s="1877"/>
      <c r="VIR3" s="1877"/>
      <c r="VIS3" s="1877"/>
      <c r="VIT3" s="1877"/>
      <c r="VIU3" s="1877"/>
      <c r="VIV3" s="1877"/>
      <c r="VIW3" s="1877"/>
      <c r="VIX3" s="1877"/>
      <c r="VIY3" s="1877"/>
      <c r="VIZ3" s="1877"/>
      <c r="VJA3" s="1877"/>
      <c r="VJB3" s="1877"/>
      <c r="VJC3" s="1877"/>
      <c r="VJD3" s="1877"/>
      <c r="VJE3" s="1877"/>
      <c r="VJF3" s="1877"/>
      <c r="VJG3" s="1877"/>
      <c r="VJH3" s="1877"/>
      <c r="VJI3" s="1877"/>
      <c r="VJJ3" s="1877"/>
      <c r="VJK3" s="1877"/>
      <c r="VJL3" s="1877"/>
      <c r="VJM3" s="1877"/>
      <c r="VJN3" s="1877"/>
      <c r="VJO3" s="1877"/>
      <c r="VJP3" s="1877"/>
      <c r="VJQ3" s="1877"/>
      <c r="VJR3" s="1877"/>
      <c r="VJS3" s="1877"/>
      <c r="VJT3" s="1877"/>
      <c r="VJU3" s="1877"/>
      <c r="VJV3" s="1877"/>
      <c r="VJW3" s="1877"/>
      <c r="VJX3" s="1877"/>
      <c r="VJY3" s="1877"/>
      <c r="VJZ3" s="1877"/>
      <c r="VKA3" s="1877"/>
      <c r="VKB3" s="1877"/>
      <c r="VKC3" s="1877"/>
      <c r="VKD3" s="1877"/>
      <c r="VKE3" s="1877"/>
      <c r="VKF3" s="1877"/>
      <c r="VKG3" s="1877"/>
      <c r="VKH3" s="1877"/>
      <c r="VKI3" s="1877"/>
      <c r="VKJ3" s="1877"/>
      <c r="VKK3" s="1877"/>
      <c r="VKL3" s="1877"/>
      <c r="VKM3" s="1877"/>
      <c r="VKN3" s="1877"/>
      <c r="VKO3" s="1877"/>
      <c r="VKP3" s="1877"/>
      <c r="VKQ3" s="1877"/>
      <c r="VKR3" s="1877"/>
      <c r="VKS3" s="1877"/>
      <c r="VKT3" s="1877"/>
      <c r="VKU3" s="1877"/>
      <c r="VKV3" s="1877"/>
      <c r="VKW3" s="1877"/>
      <c r="VKX3" s="1877"/>
      <c r="VKY3" s="1877"/>
      <c r="VKZ3" s="1877"/>
      <c r="VLA3" s="1877"/>
      <c r="VLB3" s="1877"/>
      <c r="VLC3" s="1877"/>
      <c r="VLD3" s="1877"/>
      <c r="VLE3" s="1877"/>
      <c r="VLF3" s="1877"/>
      <c r="VLG3" s="1877"/>
      <c r="VLH3" s="1877"/>
      <c r="VLI3" s="1877"/>
      <c r="VLJ3" s="1877"/>
      <c r="VLK3" s="1877"/>
      <c r="VLL3" s="1877"/>
      <c r="VLM3" s="1877"/>
      <c r="VLN3" s="1877"/>
      <c r="VLO3" s="1877"/>
      <c r="VLP3" s="1877"/>
      <c r="VLQ3" s="1877"/>
      <c r="VLR3" s="1877"/>
      <c r="VLS3" s="1877"/>
      <c r="VLT3" s="1877"/>
      <c r="VLU3" s="1877"/>
      <c r="VLV3" s="1877"/>
      <c r="VLW3" s="1877"/>
      <c r="VLX3" s="1877"/>
      <c r="VLY3" s="1877"/>
      <c r="VLZ3" s="1877"/>
      <c r="VMA3" s="1877"/>
      <c r="VMB3" s="1877"/>
      <c r="VMC3" s="1877"/>
      <c r="VMD3" s="1877"/>
      <c r="VME3" s="1877"/>
      <c r="VMF3" s="1877"/>
      <c r="VMG3" s="1877"/>
      <c r="VMH3" s="1877"/>
      <c r="VMI3" s="1877"/>
      <c r="VMJ3" s="1877"/>
      <c r="VMK3" s="1877"/>
      <c r="VML3" s="1877"/>
      <c r="VMM3" s="1877"/>
      <c r="VMN3" s="1877"/>
      <c r="VMO3" s="1877"/>
      <c r="VMP3" s="1877"/>
      <c r="VMQ3" s="1877"/>
      <c r="VMR3" s="1877"/>
      <c r="VMS3" s="1877"/>
      <c r="VMT3" s="1877"/>
      <c r="VMU3" s="1877"/>
      <c r="VMV3" s="1877"/>
      <c r="VMW3" s="1877"/>
      <c r="VMX3" s="1877"/>
      <c r="VMY3" s="1877"/>
      <c r="VMZ3" s="1877"/>
      <c r="VNA3" s="1877"/>
      <c r="VNB3" s="1877"/>
      <c r="VNC3" s="1877"/>
      <c r="VND3" s="1877"/>
      <c r="VNE3" s="1877"/>
      <c r="VNF3" s="1877"/>
      <c r="VNG3" s="1877"/>
      <c r="VNH3" s="1877"/>
      <c r="VNI3" s="1877"/>
      <c r="VNJ3" s="1877"/>
      <c r="VNK3" s="1877"/>
      <c r="VNL3" s="1877"/>
      <c r="VNM3" s="1877"/>
      <c r="VNN3" s="1877"/>
      <c r="VNO3" s="1877"/>
      <c r="VNP3" s="1877"/>
      <c r="VNQ3" s="1877"/>
      <c r="VNR3" s="1877"/>
      <c r="VNS3" s="1877"/>
      <c r="VNT3" s="1877"/>
      <c r="VNU3" s="1877"/>
      <c r="VNV3" s="1877"/>
      <c r="VNW3" s="1877"/>
      <c r="VNX3" s="1877"/>
      <c r="VNY3" s="1877"/>
      <c r="VNZ3" s="1877"/>
      <c r="VOA3" s="1877"/>
      <c r="VOB3" s="1877"/>
      <c r="VOC3" s="1877"/>
      <c r="VOD3" s="1877"/>
      <c r="VOE3" s="1877"/>
      <c r="VOF3" s="1877"/>
      <c r="VOG3" s="1877"/>
      <c r="VOH3" s="1877"/>
      <c r="VOI3" s="1877"/>
      <c r="VOJ3" s="1877"/>
      <c r="VOK3" s="1877"/>
      <c r="VOL3" s="1877"/>
      <c r="VOM3" s="1877"/>
      <c r="VON3" s="1877"/>
      <c r="VOO3" s="1877"/>
      <c r="VOP3" s="1877"/>
      <c r="VOQ3" s="1877"/>
      <c r="VOR3" s="1877"/>
      <c r="VOS3" s="1877"/>
      <c r="VOT3" s="1877"/>
      <c r="VOU3" s="1877"/>
      <c r="VOV3" s="1877"/>
      <c r="VOW3" s="1877"/>
      <c r="VOX3" s="1877"/>
      <c r="VOY3" s="1877"/>
      <c r="VOZ3" s="1877"/>
      <c r="VPA3" s="1877"/>
      <c r="VPB3" s="1877"/>
      <c r="VPC3" s="1877"/>
      <c r="VPD3" s="1877"/>
      <c r="VPE3" s="1877"/>
      <c r="VPF3" s="1877"/>
      <c r="VPG3" s="1877"/>
      <c r="VPH3" s="1877"/>
      <c r="VPI3" s="1877"/>
      <c r="VPJ3" s="1877"/>
      <c r="VPK3" s="1877"/>
      <c r="VPL3" s="1877"/>
      <c r="VPM3" s="1877"/>
      <c r="VPN3" s="1877"/>
      <c r="VPO3" s="1877"/>
      <c r="VPP3" s="1877"/>
      <c r="VPQ3" s="1877"/>
      <c r="VPR3" s="1877"/>
      <c r="VPS3" s="1877"/>
      <c r="VPT3" s="1877"/>
      <c r="VPU3" s="1877"/>
      <c r="VPV3" s="1877"/>
      <c r="VPW3" s="1877"/>
      <c r="VPX3" s="1877"/>
      <c r="VPY3" s="1877"/>
      <c r="VPZ3" s="1877"/>
      <c r="VQA3" s="1877"/>
      <c r="VQB3" s="1877"/>
      <c r="VQC3" s="1877"/>
      <c r="VQD3" s="1877"/>
      <c r="VQE3" s="1877"/>
      <c r="VQF3" s="1877"/>
      <c r="VQG3" s="1877"/>
      <c r="VQH3" s="1877"/>
      <c r="VQI3" s="1877"/>
      <c r="VQJ3" s="1877"/>
      <c r="VQK3" s="1877"/>
      <c r="VQL3" s="1877"/>
      <c r="VQM3" s="1877"/>
      <c r="VQN3" s="1877"/>
      <c r="VQO3" s="1877"/>
      <c r="VQP3" s="1877"/>
      <c r="VQQ3" s="1877"/>
      <c r="VQR3" s="1877"/>
      <c r="VQS3" s="1877"/>
      <c r="VQT3" s="1877"/>
      <c r="VQU3" s="1877"/>
      <c r="VQV3" s="1877"/>
      <c r="VQW3" s="1877"/>
      <c r="VQX3" s="1877"/>
      <c r="VQY3" s="1877"/>
      <c r="VQZ3" s="1877"/>
      <c r="VRA3" s="1877"/>
      <c r="VRB3" s="1877"/>
      <c r="VRC3" s="1877"/>
      <c r="VRD3" s="1877"/>
      <c r="VRE3" s="1877"/>
      <c r="VRF3" s="1877"/>
      <c r="VRG3" s="1877"/>
      <c r="VRH3" s="1877"/>
      <c r="VRI3" s="1877"/>
      <c r="VRJ3" s="1877"/>
      <c r="VRK3" s="1877"/>
      <c r="VRL3" s="1877"/>
      <c r="VRM3" s="1877"/>
      <c r="VRN3" s="1877"/>
      <c r="VRO3" s="1877"/>
      <c r="VRP3" s="1877"/>
      <c r="VRQ3" s="1877"/>
      <c r="VRR3" s="1877"/>
      <c r="VRS3" s="1877"/>
      <c r="VRT3" s="1877"/>
      <c r="VRU3" s="1877"/>
      <c r="VRV3" s="1877"/>
      <c r="VRW3" s="1877"/>
      <c r="VRX3" s="1877"/>
      <c r="VRY3" s="1877"/>
      <c r="VRZ3" s="1877"/>
      <c r="VSA3" s="1877"/>
      <c r="VSB3" s="1877"/>
      <c r="VSC3" s="1877"/>
      <c r="VSD3" s="1877"/>
      <c r="VSE3" s="1877"/>
      <c r="VSF3" s="1877"/>
      <c r="VSG3" s="1877"/>
      <c r="VSH3" s="1877"/>
      <c r="VSI3" s="1877"/>
      <c r="VSJ3" s="1877"/>
      <c r="VSK3" s="1877"/>
      <c r="VSL3" s="1877"/>
      <c r="VSM3" s="1877"/>
      <c r="VSN3" s="1877"/>
      <c r="VSO3" s="1877"/>
      <c r="VSP3" s="1877"/>
      <c r="VSQ3" s="1877"/>
      <c r="VSR3" s="1877"/>
      <c r="VSS3" s="1877"/>
      <c r="VST3" s="1877"/>
      <c r="VSU3" s="1877"/>
      <c r="VSV3" s="1877"/>
      <c r="VSW3" s="1877"/>
      <c r="VSX3" s="1877"/>
      <c r="VSY3" s="1877"/>
      <c r="VSZ3" s="1877"/>
      <c r="VTA3" s="1877"/>
      <c r="VTB3" s="1877"/>
      <c r="VTC3" s="1877"/>
      <c r="VTD3" s="1877"/>
      <c r="VTE3" s="1877"/>
      <c r="VTF3" s="1877"/>
      <c r="VTG3" s="1877"/>
      <c r="VTH3" s="1877"/>
      <c r="VTI3" s="1877"/>
      <c r="VTJ3" s="1877"/>
      <c r="VTK3" s="1877"/>
      <c r="VTL3" s="1877"/>
      <c r="VTM3" s="1877"/>
      <c r="VTN3" s="1877"/>
      <c r="VTO3" s="1877"/>
      <c r="VTP3" s="1877"/>
      <c r="VTQ3" s="1877"/>
      <c r="VTR3" s="1877"/>
      <c r="VTS3" s="1877"/>
      <c r="VTT3" s="1877"/>
      <c r="VTU3" s="1877"/>
      <c r="VTV3" s="1877"/>
      <c r="VTW3" s="1877"/>
      <c r="VTX3" s="1877"/>
      <c r="VTY3" s="1877"/>
      <c r="VTZ3" s="1877"/>
      <c r="VUA3" s="1877"/>
      <c r="VUB3" s="1877"/>
      <c r="VUC3" s="1877"/>
      <c r="VUD3" s="1877"/>
      <c r="VUE3" s="1877"/>
      <c r="VUF3" s="1877"/>
      <c r="VUG3" s="1877"/>
      <c r="VUH3" s="1877"/>
      <c r="VUI3" s="1877"/>
      <c r="VUJ3" s="1877"/>
      <c r="VUK3" s="1877"/>
      <c r="VUL3" s="1877"/>
      <c r="VUM3" s="1877"/>
      <c r="VUN3" s="1877"/>
      <c r="VUO3" s="1877"/>
      <c r="VUP3" s="1877"/>
      <c r="VUQ3" s="1877"/>
      <c r="VUR3" s="1877"/>
      <c r="VUS3" s="1877"/>
      <c r="VUT3" s="1877"/>
      <c r="VUU3" s="1877"/>
      <c r="VUV3" s="1877"/>
      <c r="VUW3" s="1877"/>
      <c r="VUX3" s="1877"/>
      <c r="VUY3" s="1877"/>
      <c r="VUZ3" s="1877"/>
      <c r="VVA3" s="1877"/>
      <c r="VVB3" s="1877"/>
      <c r="VVC3" s="1877"/>
      <c r="VVD3" s="1877"/>
      <c r="VVE3" s="1877"/>
      <c r="VVF3" s="1877"/>
      <c r="VVG3" s="1877"/>
      <c r="VVH3" s="1877"/>
      <c r="VVI3" s="1877"/>
      <c r="VVJ3" s="1877"/>
      <c r="VVK3" s="1877"/>
      <c r="VVL3" s="1877"/>
      <c r="VVM3" s="1877"/>
      <c r="VVN3" s="1877"/>
      <c r="VVO3" s="1877"/>
      <c r="VVP3" s="1877"/>
      <c r="VVQ3" s="1877"/>
      <c r="VVR3" s="1877"/>
      <c r="VVS3" s="1877"/>
      <c r="VVT3" s="1877"/>
      <c r="VVU3" s="1877"/>
      <c r="VVV3" s="1877"/>
      <c r="VVW3" s="1877"/>
      <c r="VVX3" s="1877"/>
      <c r="VVY3" s="1877"/>
      <c r="VVZ3" s="1877"/>
      <c r="VWA3" s="1877"/>
      <c r="VWB3" s="1877"/>
      <c r="VWC3" s="1877"/>
      <c r="VWD3" s="1877"/>
      <c r="VWE3" s="1877"/>
      <c r="VWF3" s="1877"/>
      <c r="VWG3" s="1877"/>
      <c r="VWH3" s="1877"/>
      <c r="VWI3" s="1877"/>
      <c r="VWJ3" s="1877"/>
      <c r="VWK3" s="1877"/>
      <c r="VWL3" s="1877"/>
      <c r="VWM3" s="1877"/>
      <c r="VWN3" s="1877"/>
      <c r="VWO3" s="1877"/>
      <c r="VWP3" s="1877"/>
      <c r="VWQ3" s="1877"/>
      <c r="VWR3" s="1877"/>
      <c r="VWS3" s="1877"/>
      <c r="VWT3" s="1877"/>
      <c r="VWU3" s="1877"/>
      <c r="VWV3" s="1877"/>
      <c r="VWW3" s="1877"/>
      <c r="VWX3" s="1877"/>
      <c r="VWY3" s="1877"/>
      <c r="VWZ3" s="1877"/>
      <c r="VXA3" s="1877"/>
      <c r="VXB3" s="1877"/>
      <c r="VXC3" s="1877"/>
      <c r="VXD3" s="1877"/>
      <c r="VXE3" s="1877"/>
      <c r="VXF3" s="1877"/>
      <c r="VXG3" s="1877"/>
      <c r="VXH3" s="1877"/>
      <c r="VXI3" s="1877"/>
      <c r="VXJ3" s="1877"/>
      <c r="VXK3" s="1877"/>
      <c r="VXL3" s="1877"/>
      <c r="VXM3" s="1877"/>
      <c r="VXN3" s="1877"/>
      <c r="VXO3" s="1877"/>
      <c r="VXP3" s="1877"/>
      <c r="VXQ3" s="1877"/>
      <c r="VXR3" s="1877"/>
      <c r="VXS3" s="1877"/>
      <c r="VXT3" s="1877"/>
      <c r="VXU3" s="1877"/>
      <c r="VXV3" s="1877"/>
      <c r="VXW3" s="1877"/>
      <c r="VXX3" s="1877"/>
      <c r="VXY3" s="1877"/>
      <c r="VXZ3" s="1877"/>
      <c r="VYA3" s="1877"/>
      <c r="VYB3" s="1877"/>
      <c r="VYC3" s="1877"/>
      <c r="VYD3" s="1877"/>
      <c r="VYE3" s="1877"/>
      <c r="VYF3" s="1877"/>
      <c r="VYG3" s="1877"/>
      <c r="VYH3" s="1877"/>
      <c r="VYI3" s="1877"/>
      <c r="VYJ3" s="1877"/>
      <c r="VYK3" s="1877"/>
      <c r="VYL3" s="1877"/>
      <c r="VYM3" s="1877"/>
      <c r="VYN3" s="1877"/>
      <c r="VYO3" s="1877"/>
      <c r="VYP3" s="1877"/>
      <c r="VYQ3" s="1877"/>
      <c r="VYR3" s="1877"/>
      <c r="VYS3" s="1877"/>
      <c r="VYT3" s="1877"/>
      <c r="VYU3" s="1877"/>
      <c r="VYV3" s="1877"/>
      <c r="VYW3" s="1877"/>
      <c r="VYX3" s="1877"/>
      <c r="VYY3" s="1877"/>
      <c r="VYZ3" s="1877"/>
      <c r="VZA3" s="1877"/>
      <c r="VZB3" s="1877"/>
      <c r="VZC3" s="1877"/>
      <c r="VZD3" s="1877"/>
      <c r="VZE3" s="1877"/>
      <c r="VZF3" s="1877"/>
      <c r="VZG3" s="1877"/>
      <c r="VZH3" s="1877"/>
      <c r="VZI3" s="1877"/>
      <c r="VZJ3" s="1877"/>
      <c r="VZK3" s="1877"/>
      <c r="VZL3" s="1877"/>
      <c r="VZM3" s="1877"/>
      <c r="VZN3" s="1877"/>
      <c r="VZO3" s="1877"/>
      <c r="VZP3" s="1877"/>
      <c r="VZQ3" s="1877"/>
      <c r="VZR3" s="1877"/>
      <c r="VZS3" s="1877"/>
      <c r="VZT3" s="1877"/>
      <c r="VZU3" s="1877"/>
      <c r="VZV3" s="1877"/>
      <c r="VZW3" s="1877"/>
      <c r="VZX3" s="1877"/>
      <c r="VZY3" s="1877"/>
      <c r="VZZ3" s="1877"/>
      <c r="WAA3" s="1877"/>
      <c r="WAB3" s="1877"/>
      <c r="WAC3" s="1877"/>
      <c r="WAD3" s="1877"/>
      <c r="WAE3" s="1877"/>
      <c r="WAF3" s="1877"/>
      <c r="WAG3" s="1877"/>
      <c r="WAH3" s="1877"/>
      <c r="WAI3" s="1877"/>
      <c r="WAJ3" s="1877"/>
      <c r="WAK3" s="1877"/>
      <c r="WAL3" s="1877"/>
      <c r="WAM3" s="1877"/>
      <c r="WAN3" s="1877"/>
      <c r="WAO3" s="1877"/>
      <c r="WAP3" s="1877"/>
      <c r="WAQ3" s="1877"/>
      <c r="WAR3" s="1877"/>
      <c r="WAS3" s="1877"/>
      <c r="WAT3" s="1877"/>
      <c r="WAU3" s="1877"/>
      <c r="WAV3" s="1877"/>
      <c r="WAW3" s="1877"/>
      <c r="WAX3" s="1877"/>
      <c r="WAY3" s="1877"/>
      <c r="WAZ3" s="1877"/>
      <c r="WBA3" s="1877"/>
      <c r="WBB3" s="1877"/>
      <c r="WBC3" s="1877"/>
      <c r="WBD3" s="1877"/>
      <c r="WBE3" s="1877"/>
      <c r="WBF3" s="1877"/>
      <c r="WBG3" s="1877"/>
      <c r="WBH3" s="1877"/>
      <c r="WBI3" s="1877"/>
      <c r="WBJ3" s="1877"/>
      <c r="WBK3" s="1877"/>
      <c r="WBL3" s="1877"/>
      <c r="WBM3" s="1877"/>
      <c r="WBN3" s="1877"/>
      <c r="WBO3" s="1877"/>
      <c r="WBP3" s="1877"/>
      <c r="WBQ3" s="1877"/>
      <c r="WBR3" s="1877"/>
      <c r="WBS3" s="1877"/>
      <c r="WBT3" s="1877"/>
      <c r="WBU3" s="1877"/>
      <c r="WBV3" s="1877"/>
      <c r="WBW3" s="1877"/>
      <c r="WBX3" s="1877"/>
      <c r="WBY3" s="1877"/>
      <c r="WBZ3" s="1877"/>
      <c r="WCA3" s="1877"/>
      <c r="WCB3" s="1877"/>
      <c r="WCC3" s="1877"/>
      <c r="WCD3" s="1877"/>
      <c r="WCE3" s="1877"/>
      <c r="WCF3" s="1877"/>
      <c r="WCG3" s="1877"/>
      <c r="WCH3" s="1877"/>
      <c r="WCI3" s="1877"/>
      <c r="WCJ3" s="1877"/>
      <c r="WCK3" s="1877"/>
      <c r="WCL3" s="1877"/>
      <c r="WCM3" s="1877"/>
      <c r="WCN3" s="1877"/>
      <c r="WCO3" s="1877"/>
      <c r="WCP3" s="1877"/>
      <c r="WCQ3" s="1877"/>
      <c r="WCR3" s="1877"/>
      <c r="WCS3" s="1877"/>
      <c r="WCT3" s="1877"/>
      <c r="WCU3" s="1877"/>
      <c r="WCV3" s="1877"/>
      <c r="WCW3" s="1877"/>
      <c r="WCX3" s="1877"/>
      <c r="WCY3" s="1877"/>
      <c r="WCZ3" s="1877"/>
      <c r="WDA3" s="1877"/>
      <c r="WDB3" s="1877"/>
      <c r="WDC3" s="1877"/>
      <c r="WDD3" s="1877"/>
      <c r="WDE3" s="1877"/>
      <c r="WDF3" s="1877"/>
      <c r="WDG3" s="1877"/>
      <c r="WDH3" s="1877"/>
      <c r="WDI3" s="1877"/>
      <c r="WDJ3" s="1877"/>
      <c r="WDK3" s="1877"/>
      <c r="WDL3" s="1877"/>
      <c r="WDM3" s="1877"/>
      <c r="WDN3" s="1877"/>
      <c r="WDO3" s="1877"/>
      <c r="WDP3" s="1877"/>
      <c r="WDQ3" s="1877"/>
      <c r="WDR3" s="1877"/>
      <c r="WDS3" s="1877"/>
      <c r="WDT3" s="1877"/>
      <c r="WDU3" s="1877"/>
      <c r="WDV3" s="1877"/>
      <c r="WDW3" s="1877"/>
      <c r="WDX3" s="1877"/>
      <c r="WDY3" s="1877"/>
      <c r="WDZ3" s="1877"/>
      <c r="WEA3" s="1877"/>
      <c r="WEB3" s="1877"/>
      <c r="WEC3" s="1877"/>
      <c r="WED3" s="1877"/>
      <c r="WEE3" s="1877"/>
      <c r="WEF3" s="1877"/>
      <c r="WEG3" s="1877"/>
      <c r="WEH3" s="1877"/>
      <c r="WEI3" s="1877"/>
      <c r="WEJ3" s="1877"/>
      <c r="WEK3" s="1877"/>
      <c r="WEL3" s="1877"/>
      <c r="WEM3" s="1877"/>
      <c r="WEN3" s="1877"/>
      <c r="WEO3" s="1877"/>
      <c r="WEP3" s="1877"/>
      <c r="WEQ3" s="1877"/>
      <c r="WER3" s="1877"/>
      <c r="WES3" s="1877"/>
      <c r="WET3" s="1877"/>
      <c r="WEU3" s="1877"/>
      <c r="WEV3" s="1877"/>
      <c r="WEW3" s="1877"/>
      <c r="WEX3" s="1877"/>
      <c r="WEY3" s="1877"/>
      <c r="WEZ3" s="1877"/>
      <c r="WFA3" s="1877"/>
      <c r="WFB3" s="1877"/>
      <c r="WFC3" s="1877"/>
      <c r="WFD3" s="1877"/>
      <c r="WFE3" s="1877"/>
      <c r="WFF3" s="1877"/>
      <c r="WFG3" s="1877"/>
      <c r="WFH3" s="1877"/>
      <c r="WFI3" s="1877"/>
      <c r="WFJ3" s="1877"/>
      <c r="WFK3" s="1877"/>
      <c r="WFL3" s="1877"/>
      <c r="WFM3" s="1877"/>
      <c r="WFN3" s="1877"/>
      <c r="WFO3" s="1877"/>
      <c r="WFP3" s="1877"/>
      <c r="WFQ3" s="1877"/>
      <c r="WFR3" s="1877"/>
      <c r="WFS3" s="1877"/>
      <c r="WFT3" s="1877"/>
      <c r="WFU3" s="1877"/>
      <c r="WFV3" s="1877"/>
      <c r="WFW3" s="1877"/>
      <c r="WFX3" s="1877"/>
      <c r="WFY3" s="1877"/>
      <c r="WFZ3" s="1877"/>
      <c r="WGA3" s="1877"/>
      <c r="WGB3" s="1877"/>
      <c r="WGC3" s="1877"/>
      <c r="WGD3" s="1877"/>
      <c r="WGE3" s="1877"/>
      <c r="WGF3" s="1877"/>
      <c r="WGG3" s="1877"/>
      <c r="WGH3" s="1877"/>
      <c r="WGI3" s="1877"/>
      <c r="WGJ3" s="1877"/>
      <c r="WGK3" s="1877"/>
      <c r="WGL3" s="1877"/>
      <c r="WGM3" s="1877"/>
      <c r="WGN3" s="1877"/>
      <c r="WGO3" s="1877"/>
      <c r="WGP3" s="1877"/>
      <c r="WGQ3" s="1877"/>
      <c r="WGR3" s="1877"/>
      <c r="WGS3" s="1877"/>
      <c r="WGT3" s="1877"/>
      <c r="WGU3" s="1877"/>
      <c r="WGV3" s="1877"/>
      <c r="WGW3" s="1877"/>
      <c r="WGX3" s="1877"/>
      <c r="WGY3" s="1877"/>
      <c r="WGZ3" s="1877"/>
      <c r="WHA3" s="1877"/>
      <c r="WHB3" s="1877"/>
      <c r="WHC3" s="1877"/>
      <c r="WHD3" s="1877"/>
      <c r="WHE3" s="1877"/>
      <c r="WHF3" s="1877"/>
      <c r="WHG3" s="1877"/>
      <c r="WHH3" s="1877"/>
      <c r="WHI3" s="1877"/>
      <c r="WHJ3" s="1877"/>
      <c r="WHK3" s="1877"/>
      <c r="WHL3" s="1877"/>
      <c r="WHM3" s="1877"/>
      <c r="WHN3" s="1877"/>
      <c r="WHO3" s="1877"/>
      <c r="WHP3" s="1877"/>
      <c r="WHQ3" s="1877"/>
      <c r="WHR3" s="1877"/>
      <c r="WHS3" s="1877"/>
      <c r="WHT3" s="1877"/>
      <c r="WHU3" s="1877"/>
      <c r="WHV3" s="1877"/>
      <c r="WHW3" s="1877"/>
      <c r="WHX3" s="1877"/>
      <c r="WHY3" s="1877"/>
      <c r="WHZ3" s="1877"/>
      <c r="WIA3" s="1877"/>
      <c r="WIB3" s="1877"/>
      <c r="WIC3" s="1877"/>
      <c r="WID3" s="1877"/>
      <c r="WIE3" s="1877"/>
      <c r="WIF3" s="1877"/>
      <c r="WIG3" s="1877"/>
      <c r="WIH3" s="1877"/>
      <c r="WII3" s="1877"/>
      <c r="WIJ3" s="1877"/>
      <c r="WIK3" s="1877"/>
      <c r="WIL3" s="1877"/>
      <c r="WIM3" s="1877"/>
      <c r="WIN3" s="1877"/>
      <c r="WIO3" s="1877"/>
      <c r="WIP3" s="1877"/>
      <c r="WIQ3" s="1877"/>
      <c r="WIR3" s="1877"/>
      <c r="WIS3" s="1877"/>
      <c r="WIT3" s="1877"/>
      <c r="WIU3" s="1877"/>
      <c r="WIV3" s="1877"/>
      <c r="WIW3" s="1877"/>
      <c r="WIX3" s="1877"/>
      <c r="WIY3" s="1877"/>
      <c r="WIZ3" s="1877"/>
      <c r="WJA3" s="1877"/>
      <c r="WJB3" s="1877"/>
      <c r="WJC3" s="1877"/>
      <c r="WJD3" s="1877"/>
      <c r="WJE3" s="1877"/>
      <c r="WJF3" s="1877"/>
      <c r="WJG3" s="1877"/>
      <c r="WJH3" s="1877"/>
      <c r="WJI3" s="1877"/>
      <c r="WJJ3" s="1877"/>
      <c r="WJK3" s="1877"/>
      <c r="WJL3" s="1877"/>
      <c r="WJM3" s="1877"/>
      <c r="WJN3" s="1877"/>
      <c r="WJO3" s="1877"/>
      <c r="WJP3" s="1877"/>
      <c r="WJQ3" s="1877"/>
      <c r="WJR3" s="1877"/>
      <c r="WJS3" s="1877"/>
      <c r="WJT3" s="1877"/>
      <c r="WJU3" s="1877"/>
      <c r="WJV3" s="1877"/>
      <c r="WJW3" s="1877"/>
      <c r="WJX3" s="1877"/>
      <c r="WJY3" s="1877"/>
      <c r="WJZ3" s="1877"/>
      <c r="WKA3" s="1877"/>
      <c r="WKB3" s="1877"/>
      <c r="WKC3" s="1877"/>
      <c r="WKD3" s="1877"/>
      <c r="WKE3" s="1877"/>
      <c r="WKF3" s="1877"/>
      <c r="WKG3" s="1877"/>
      <c r="WKH3" s="1877"/>
      <c r="WKI3" s="1877"/>
      <c r="WKJ3" s="1877"/>
      <c r="WKK3" s="1877"/>
      <c r="WKL3" s="1877"/>
      <c r="WKM3" s="1877"/>
      <c r="WKN3" s="1877"/>
      <c r="WKO3" s="1877"/>
      <c r="WKP3" s="1877"/>
      <c r="WKQ3" s="1877"/>
      <c r="WKR3" s="1877"/>
      <c r="WKS3" s="1877"/>
      <c r="WKT3" s="1877"/>
      <c r="WKU3" s="1877"/>
      <c r="WKV3" s="1877"/>
      <c r="WKW3" s="1877"/>
      <c r="WKX3" s="1877"/>
      <c r="WKY3" s="1877"/>
      <c r="WKZ3" s="1877"/>
      <c r="WLA3" s="1877"/>
      <c r="WLB3" s="1877"/>
      <c r="WLC3" s="1877"/>
      <c r="WLD3" s="1877"/>
      <c r="WLE3" s="1877"/>
      <c r="WLF3" s="1877"/>
      <c r="WLG3" s="1877"/>
      <c r="WLH3" s="1877"/>
      <c r="WLI3" s="1877"/>
      <c r="WLJ3" s="1877"/>
      <c r="WLK3" s="1877"/>
      <c r="WLL3" s="1877"/>
      <c r="WLM3" s="1877"/>
      <c r="WLN3" s="1877"/>
      <c r="WLO3" s="1877"/>
      <c r="WLP3" s="1877"/>
      <c r="WLQ3" s="1877"/>
      <c r="WLR3" s="1877"/>
      <c r="WLS3" s="1877"/>
      <c r="WLT3" s="1877"/>
      <c r="WLU3" s="1877"/>
      <c r="WLV3" s="1877"/>
      <c r="WLW3" s="1877"/>
      <c r="WLX3" s="1877"/>
      <c r="WLY3" s="1877"/>
      <c r="WLZ3" s="1877"/>
      <c r="WMA3" s="1877"/>
      <c r="WMB3" s="1877"/>
      <c r="WMC3" s="1877"/>
      <c r="WMD3" s="1877"/>
      <c r="WME3" s="1877"/>
      <c r="WMF3" s="1877"/>
      <c r="WMG3" s="1877"/>
      <c r="WMH3" s="1877"/>
      <c r="WMI3" s="1877"/>
      <c r="WMJ3" s="1877"/>
      <c r="WMK3" s="1877"/>
      <c r="WML3" s="1877"/>
      <c r="WMM3" s="1877"/>
      <c r="WMN3" s="1877"/>
      <c r="WMO3" s="1877"/>
      <c r="WMP3" s="1877"/>
      <c r="WMQ3" s="1877"/>
      <c r="WMR3" s="1877"/>
      <c r="WMS3" s="1877"/>
      <c r="WMT3" s="1877"/>
      <c r="WMU3" s="1877"/>
      <c r="WMV3" s="1877"/>
      <c r="WMW3" s="1877"/>
      <c r="WMX3" s="1877"/>
      <c r="WMY3" s="1877"/>
      <c r="WMZ3" s="1877"/>
      <c r="WNA3" s="1877"/>
      <c r="WNB3" s="1877"/>
      <c r="WNC3" s="1877"/>
      <c r="WND3" s="1877"/>
      <c r="WNE3" s="1877"/>
      <c r="WNF3" s="1877"/>
      <c r="WNG3" s="1877"/>
      <c r="WNH3" s="1877"/>
      <c r="WNI3" s="1877"/>
      <c r="WNJ3" s="1877"/>
      <c r="WNK3" s="1877"/>
      <c r="WNL3" s="1877"/>
      <c r="WNM3" s="1877"/>
      <c r="WNN3" s="1877"/>
      <c r="WNO3" s="1877"/>
      <c r="WNP3" s="1877"/>
      <c r="WNQ3" s="1877"/>
      <c r="WNR3" s="1877"/>
      <c r="WNS3" s="1877"/>
      <c r="WNT3" s="1877"/>
      <c r="WNU3" s="1877"/>
      <c r="WNV3" s="1877"/>
      <c r="WNW3" s="1877"/>
      <c r="WNX3" s="1877"/>
      <c r="WNY3" s="1877"/>
      <c r="WNZ3" s="1877"/>
      <c r="WOA3" s="1877"/>
      <c r="WOB3" s="1877"/>
      <c r="WOC3" s="1877"/>
      <c r="WOD3" s="1877"/>
      <c r="WOE3" s="1877"/>
      <c r="WOF3" s="1877"/>
      <c r="WOG3" s="1877"/>
      <c r="WOH3" s="1877"/>
      <c r="WOI3" s="1877"/>
      <c r="WOJ3" s="1877"/>
      <c r="WOK3" s="1877"/>
      <c r="WOL3" s="1877"/>
      <c r="WOM3" s="1877"/>
      <c r="WON3" s="1877"/>
      <c r="WOO3" s="1877"/>
      <c r="WOP3" s="1877"/>
      <c r="WOQ3" s="1877"/>
      <c r="WOR3" s="1877"/>
      <c r="WOS3" s="1877"/>
      <c r="WOT3" s="1877"/>
      <c r="WOU3" s="1877"/>
      <c r="WOV3" s="1877"/>
      <c r="WOW3" s="1877"/>
      <c r="WOX3" s="1877"/>
      <c r="WOY3" s="1877"/>
      <c r="WOZ3" s="1877"/>
      <c r="WPA3" s="1877"/>
      <c r="WPB3" s="1877"/>
      <c r="WPC3" s="1877"/>
      <c r="WPD3" s="1877"/>
      <c r="WPE3" s="1877"/>
      <c r="WPF3" s="1877"/>
      <c r="WPG3" s="1877"/>
      <c r="WPH3" s="1877"/>
      <c r="WPI3" s="1877"/>
      <c r="WPJ3" s="1877"/>
      <c r="WPK3" s="1877"/>
      <c r="WPL3" s="1877"/>
      <c r="WPM3" s="1877"/>
      <c r="WPN3" s="1877"/>
      <c r="WPO3" s="1877"/>
      <c r="WPP3" s="1877"/>
      <c r="WPQ3" s="1877"/>
      <c r="WPR3" s="1877"/>
      <c r="WPS3" s="1877"/>
      <c r="WPT3" s="1877"/>
      <c r="WPU3" s="1877"/>
      <c r="WPV3" s="1877"/>
      <c r="WPW3" s="1877"/>
      <c r="WPX3" s="1877"/>
      <c r="WPY3" s="1877"/>
      <c r="WPZ3" s="1877"/>
      <c r="WQA3" s="1877"/>
      <c r="WQB3" s="1877"/>
      <c r="WQC3" s="1877"/>
      <c r="WQD3" s="1877"/>
      <c r="WQE3" s="1877"/>
      <c r="WQF3" s="1877"/>
      <c r="WQG3" s="1877"/>
      <c r="WQH3" s="1877"/>
      <c r="WQI3" s="1877"/>
      <c r="WQJ3" s="1877"/>
      <c r="WQK3" s="1877"/>
      <c r="WQL3" s="1877"/>
      <c r="WQM3" s="1877"/>
      <c r="WQN3" s="1877"/>
      <c r="WQO3" s="1877"/>
      <c r="WQP3" s="1877"/>
      <c r="WQQ3" s="1877"/>
      <c r="WQR3" s="1877"/>
      <c r="WQS3" s="1877"/>
      <c r="WQT3" s="1877"/>
      <c r="WQU3" s="1877"/>
      <c r="WQV3" s="1877"/>
      <c r="WQW3" s="1877"/>
      <c r="WQX3" s="1877"/>
      <c r="WQY3" s="1877"/>
      <c r="WQZ3" s="1877"/>
      <c r="WRA3" s="1877"/>
      <c r="WRB3" s="1877"/>
      <c r="WRC3" s="1877"/>
      <c r="WRD3" s="1877"/>
      <c r="WRE3" s="1877"/>
      <c r="WRF3" s="1877"/>
      <c r="WRG3" s="1877"/>
      <c r="WRH3" s="1877"/>
      <c r="WRI3" s="1877"/>
      <c r="WRJ3" s="1877"/>
      <c r="WRK3" s="1877"/>
      <c r="WRL3" s="1877"/>
      <c r="WRM3" s="1877"/>
      <c r="WRN3" s="1877"/>
      <c r="WRO3" s="1877"/>
      <c r="WRP3" s="1877"/>
      <c r="WRQ3" s="1877"/>
      <c r="WRR3" s="1877"/>
      <c r="WRS3" s="1877"/>
      <c r="WRT3" s="1877"/>
      <c r="WRU3" s="1877"/>
      <c r="WRV3" s="1877"/>
      <c r="WRW3" s="1877"/>
      <c r="WRX3" s="1877"/>
      <c r="WRY3" s="1877"/>
      <c r="WRZ3" s="1877"/>
      <c r="WSA3" s="1877"/>
      <c r="WSB3" s="1877"/>
      <c r="WSC3" s="1877"/>
      <c r="WSD3" s="1877"/>
      <c r="WSE3" s="1877"/>
      <c r="WSF3" s="1877"/>
      <c r="WSG3" s="1877"/>
      <c r="WSH3" s="1877"/>
      <c r="WSI3" s="1877"/>
      <c r="WSJ3" s="1877"/>
      <c r="WSK3" s="1877"/>
      <c r="WSL3" s="1877"/>
      <c r="WSM3" s="1877"/>
      <c r="WSN3" s="1877"/>
      <c r="WSO3" s="1877"/>
      <c r="WSP3" s="1877"/>
      <c r="WSQ3" s="1877"/>
      <c r="WSR3" s="1877"/>
      <c r="WSS3" s="1877"/>
      <c r="WST3" s="1877"/>
      <c r="WSU3" s="1877"/>
      <c r="WSV3" s="1877"/>
      <c r="WSW3" s="1877"/>
      <c r="WSX3" s="1877"/>
      <c r="WSY3" s="1877"/>
      <c r="WSZ3" s="1877"/>
      <c r="WTA3" s="1877"/>
      <c r="WTB3" s="1877"/>
      <c r="WTC3" s="1877"/>
      <c r="WTD3" s="1877"/>
      <c r="WTE3" s="1877"/>
      <c r="WTF3" s="1877"/>
      <c r="WTG3" s="1877"/>
      <c r="WTH3" s="1877"/>
      <c r="WTI3" s="1877"/>
      <c r="WTJ3" s="1877"/>
      <c r="WTK3" s="1877"/>
      <c r="WTL3" s="1877"/>
      <c r="WTM3" s="1877"/>
      <c r="WTN3" s="1877"/>
      <c r="WTO3" s="1877"/>
      <c r="WTP3" s="1877"/>
      <c r="WTQ3" s="1877"/>
      <c r="WTR3" s="1877"/>
      <c r="WTS3" s="1877"/>
      <c r="WTT3" s="1877"/>
      <c r="WTU3" s="1877"/>
      <c r="WTV3" s="1877"/>
      <c r="WTW3" s="1877"/>
      <c r="WTX3" s="1877"/>
      <c r="WTY3" s="1877"/>
      <c r="WTZ3" s="1877"/>
      <c r="WUA3" s="1877"/>
      <c r="WUB3" s="1877"/>
      <c r="WUC3" s="1877"/>
      <c r="WUD3" s="1877"/>
      <c r="WUE3" s="1877"/>
      <c r="WUF3" s="1877"/>
      <c r="WUG3" s="1877"/>
      <c r="WUH3" s="1877"/>
      <c r="WUI3" s="1877"/>
      <c r="WUJ3" s="1877"/>
      <c r="WUK3" s="1877"/>
      <c r="WUL3" s="1877"/>
      <c r="WUM3" s="1877"/>
      <c r="WUN3" s="1877"/>
      <c r="WUO3" s="1877"/>
      <c r="WUP3" s="1877"/>
      <c r="WUQ3" s="1877"/>
      <c r="WUR3" s="1877"/>
      <c r="WUS3" s="1877"/>
      <c r="WUT3" s="1877"/>
      <c r="WUU3" s="1877"/>
      <c r="WUV3" s="1877"/>
      <c r="WUW3" s="1877"/>
      <c r="WUX3" s="1877"/>
      <c r="WUY3" s="1877"/>
      <c r="WUZ3" s="1877"/>
      <c r="WVA3" s="1877"/>
      <c r="WVB3" s="1877"/>
      <c r="WVC3" s="1877"/>
      <c r="WVD3" s="1877"/>
      <c r="WVE3" s="1877"/>
      <c r="WVF3" s="1877"/>
      <c r="WVG3" s="1877"/>
      <c r="WVH3" s="1877"/>
      <c r="WVI3" s="1877"/>
      <c r="WVJ3" s="1877"/>
      <c r="WVK3" s="1877"/>
      <c r="WVL3" s="1877"/>
      <c r="WVM3" s="1877"/>
      <c r="WVN3" s="1877"/>
      <c r="WVO3" s="1877"/>
      <c r="WVP3" s="1877"/>
      <c r="WVQ3" s="1877"/>
      <c r="WVR3" s="1877"/>
      <c r="WVS3" s="1877"/>
      <c r="WVT3" s="1877"/>
      <c r="WVU3" s="1877"/>
      <c r="WVV3" s="1877"/>
      <c r="WVW3" s="1877"/>
      <c r="WVX3" s="1877"/>
      <c r="WVY3" s="1877"/>
      <c r="WVZ3" s="1877"/>
      <c r="WWA3" s="1877"/>
      <c r="WWB3" s="1877"/>
      <c r="WWC3" s="1877"/>
      <c r="WWD3" s="1877"/>
      <c r="WWE3" s="1877"/>
      <c r="WWF3" s="1877"/>
      <c r="WWG3" s="1877"/>
      <c r="WWH3" s="1877"/>
      <c r="WWI3" s="1877"/>
      <c r="WWJ3" s="1877"/>
      <c r="WWK3" s="1877"/>
      <c r="WWL3" s="1877"/>
      <c r="WWM3" s="1877"/>
      <c r="WWN3" s="1877"/>
      <c r="WWO3" s="1877"/>
      <c r="WWP3" s="1877"/>
      <c r="WWQ3" s="1877"/>
      <c r="WWR3" s="1877"/>
      <c r="WWS3" s="1877"/>
      <c r="WWT3" s="1877"/>
      <c r="WWU3" s="1877"/>
      <c r="WWV3" s="1877"/>
      <c r="WWW3" s="1877"/>
      <c r="WWX3" s="1877"/>
      <c r="WWY3" s="1877"/>
      <c r="WWZ3" s="1877"/>
      <c r="WXA3" s="1877"/>
      <c r="WXB3" s="1877"/>
      <c r="WXC3" s="1877"/>
      <c r="WXD3" s="1877"/>
      <c r="WXE3" s="1877"/>
      <c r="WXF3" s="1877"/>
      <c r="WXG3" s="1877"/>
      <c r="WXH3" s="1877"/>
      <c r="WXI3" s="1877"/>
      <c r="WXJ3" s="1877"/>
      <c r="WXK3" s="1877"/>
      <c r="WXL3" s="1877"/>
      <c r="WXM3" s="1877"/>
      <c r="WXN3" s="1877"/>
      <c r="WXO3" s="1877"/>
      <c r="WXP3" s="1877"/>
      <c r="WXQ3" s="1877"/>
      <c r="WXR3" s="1877"/>
      <c r="WXS3" s="1877"/>
      <c r="WXT3" s="1877"/>
      <c r="WXU3" s="1877"/>
      <c r="WXV3" s="1877"/>
      <c r="WXW3" s="1877"/>
      <c r="WXX3" s="1877"/>
      <c r="WXY3" s="1877"/>
      <c r="WXZ3" s="1877"/>
      <c r="WYA3" s="1877"/>
      <c r="WYB3" s="1877"/>
      <c r="WYC3" s="1877"/>
      <c r="WYD3" s="1877"/>
      <c r="WYE3" s="1877"/>
      <c r="WYF3" s="1877"/>
      <c r="WYG3" s="1877"/>
      <c r="WYH3" s="1877"/>
      <c r="WYI3" s="1877"/>
      <c r="WYJ3" s="1877"/>
      <c r="WYK3" s="1877"/>
      <c r="WYL3" s="1877"/>
      <c r="WYM3" s="1877"/>
      <c r="WYN3" s="1877"/>
      <c r="WYO3" s="1877"/>
      <c r="WYP3" s="1877"/>
      <c r="WYQ3" s="1877"/>
      <c r="WYR3" s="1877"/>
      <c r="WYS3" s="1877"/>
      <c r="WYT3" s="1877"/>
      <c r="WYU3" s="1877"/>
      <c r="WYV3" s="1877"/>
      <c r="WYW3" s="1877"/>
      <c r="WYX3" s="1877"/>
      <c r="WYY3" s="1877"/>
      <c r="WYZ3" s="1877"/>
      <c r="WZA3" s="1877"/>
      <c r="WZB3" s="1877"/>
      <c r="WZC3" s="1877"/>
      <c r="WZD3" s="1877"/>
      <c r="WZE3" s="1877"/>
      <c r="WZF3" s="1877"/>
      <c r="WZG3" s="1877"/>
      <c r="WZH3" s="1877"/>
      <c r="WZI3" s="1877"/>
      <c r="WZJ3" s="1877"/>
      <c r="WZK3" s="1877"/>
      <c r="WZL3" s="1877"/>
      <c r="WZM3" s="1877"/>
      <c r="WZN3" s="1877"/>
      <c r="WZO3" s="1877"/>
      <c r="WZP3" s="1877"/>
      <c r="WZQ3" s="1877"/>
      <c r="WZR3" s="1877"/>
      <c r="WZS3" s="1877"/>
      <c r="WZT3" s="1877"/>
      <c r="WZU3" s="1877"/>
      <c r="WZV3" s="1877"/>
      <c r="WZW3" s="1877"/>
      <c r="WZX3" s="1877"/>
      <c r="WZY3" s="1877"/>
      <c r="WZZ3" s="1877"/>
      <c r="XAA3" s="1877"/>
      <c r="XAB3" s="1877"/>
      <c r="XAC3" s="1877"/>
      <c r="XAD3" s="1877"/>
      <c r="XAE3" s="1877"/>
      <c r="XAF3" s="1877"/>
      <c r="XAG3" s="1877"/>
      <c r="XAH3" s="1877"/>
      <c r="XAI3" s="1877"/>
      <c r="XAJ3" s="1877"/>
      <c r="XAK3" s="1877"/>
      <c r="XAL3" s="1877"/>
      <c r="XAM3" s="1877"/>
      <c r="XAN3" s="1877"/>
      <c r="XAO3" s="1877"/>
      <c r="XAP3" s="1877"/>
      <c r="XAQ3" s="1877"/>
      <c r="XAR3" s="1877"/>
      <c r="XAS3" s="1877"/>
      <c r="XAT3" s="1877"/>
      <c r="XAU3" s="1877"/>
      <c r="XAV3" s="1877"/>
      <c r="XAW3" s="1877"/>
      <c r="XAX3" s="1877"/>
      <c r="XAY3" s="1877"/>
      <c r="XAZ3" s="1877"/>
      <c r="XBA3" s="1877"/>
      <c r="XBB3" s="1877"/>
      <c r="XBC3" s="1877"/>
      <c r="XBD3" s="1877"/>
      <c r="XBE3" s="1877"/>
      <c r="XBF3" s="1877"/>
      <c r="XBG3" s="1877"/>
      <c r="XBH3" s="1877"/>
      <c r="XBI3" s="1877"/>
      <c r="XBJ3" s="1877"/>
      <c r="XBK3" s="1877"/>
      <c r="XBL3" s="1877"/>
      <c r="XBM3" s="1877"/>
      <c r="XBN3" s="1877"/>
      <c r="XBO3" s="1877"/>
      <c r="XBP3" s="1877"/>
      <c r="XBQ3" s="1877"/>
      <c r="XBR3" s="1877"/>
      <c r="XBS3" s="1877"/>
      <c r="XBT3" s="1877"/>
      <c r="XBU3" s="1877"/>
      <c r="XBV3" s="1877"/>
      <c r="XBW3" s="1877"/>
      <c r="XBX3" s="1877"/>
      <c r="XBY3" s="1877"/>
      <c r="XBZ3" s="1877"/>
      <c r="XCA3" s="1877"/>
      <c r="XCB3" s="1877"/>
      <c r="XCC3" s="1877"/>
      <c r="XCD3" s="1877"/>
      <c r="XCE3" s="1877"/>
      <c r="XCF3" s="1877"/>
      <c r="XCG3" s="1877"/>
      <c r="XCH3" s="1877"/>
      <c r="XCI3" s="1877"/>
      <c r="XCJ3" s="1877"/>
      <c r="XCK3" s="1877"/>
      <c r="XCL3" s="1877"/>
      <c r="XCM3" s="1877"/>
      <c r="XCN3" s="1877"/>
      <c r="XCO3" s="1877"/>
      <c r="XCP3" s="1877"/>
      <c r="XCQ3" s="1877"/>
      <c r="XCR3" s="1877"/>
      <c r="XCS3" s="1877"/>
      <c r="XCT3" s="1877"/>
      <c r="XCU3" s="1877"/>
      <c r="XCV3" s="1877"/>
      <c r="XCW3" s="1877"/>
      <c r="XCX3" s="1877"/>
      <c r="XCY3" s="1877"/>
      <c r="XCZ3" s="1877"/>
      <c r="XDA3" s="1877"/>
      <c r="XDB3" s="1877"/>
      <c r="XDC3" s="1877"/>
      <c r="XDD3" s="1877"/>
      <c r="XDE3" s="1877"/>
      <c r="XDF3" s="1877"/>
      <c r="XDG3" s="1877"/>
      <c r="XDH3" s="1877"/>
      <c r="XDI3" s="1877"/>
      <c r="XDJ3" s="1877"/>
      <c r="XDK3" s="1877"/>
      <c r="XDL3" s="1877"/>
      <c r="XDM3" s="1877"/>
      <c r="XDN3" s="1877"/>
      <c r="XDO3" s="1877"/>
      <c r="XDP3" s="1877"/>
      <c r="XDQ3" s="1877"/>
      <c r="XDR3" s="1877"/>
      <c r="XDS3" s="1877"/>
      <c r="XDT3" s="1877"/>
      <c r="XDU3" s="1877"/>
      <c r="XDV3" s="1877"/>
      <c r="XDW3" s="1877"/>
      <c r="XDX3" s="1877"/>
      <c r="XDY3" s="1877"/>
      <c r="XDZ3" s="1877"/>
      <c r="XEA3" s="1877"/>
      <c r="XEB3" s="1877"/>
      <c r="XEC3" s="1877"/>
      <c r="XED3" s="1877"/>
      <c r="XEE3" s="1877"/>
      <c r="XEF3" s="1877"/>
      <c r="XEG3" s="1877"/>
      <c r="XEH3" s="1877"/>
      <c r="XEI3" s="1877"/>
      <c r="XEJ3" s="1877"/>
      <c r="XEK3" s="1877"/>
      <c r="XEL3" s="1877"/>
      <c r="XEM3" s="1877"/>
      <c r="XEN3" s="1877"/>
      <c r="XEO3" s="1877"/>
      <c r="XEP3" s="1877"/>
      <c r="XEQ3" s="1877"/>
      <c r="XER3" s="1877"/>
      <c r="XES3" s="1877"/>
      <c r="XET3" s="1877"/>
      <c r="XEU3" s="1877"/>
      <c r="XEV3" s="1877"/>
      <c r="XEW3" s="1877"/>
      <c r="XEX3" s="1877"/>
      <c r="XEY3" s="1877"/>
      <c r="XEZ3" s="1877"/>
      <c r="XFA3" s="1877"/>
      <c r="XFB3" s="1877"/>
      <c r="XFC3" s="1877"/>
      <c r="XFD3" s="1877"/>
    </row>
    <row r="4" spans="1:16384" s="1835" customFormat="1">
      <c r="G4" s="2354"/>
      <c r="I4" s="1870"/>
      <c r="J4" s="1870"/>
      <c r="K4" s="1870"/>
      <c r="L4" s="1870"/>
      <c r="M4" s="1870"/>
      <c r="N4" s="1870"/>
      <c r="O4" s="1870"/>
      <c r="P4" s="1870"/>
      <c r="Q4" s="1870"/>
      <c r="R4" s="1870"/>
      <c r="S4" s="1870"/>
      <c r="T4" s="1870"/>
      <c r="U4" s="1870"/>
      <c r="V4" s="1870"/>
      <c r="W4" s="1870"/>
      <c r="X4" s="1870"/>
      <c r="Y4" s="1870"/>
      <c r="Z4" s="1870"/>
      <c r="AA4" s="1870"/>
      <c r="AB4" s="1870"/>
      <c r="AC4" s="1870"/>
      <c r="AD4" s="1870"/>
      <c r="AE4" s="1870"/>
      <c r="AF4" s="1870"/>
      <c r="AG4" s="1870"/>
      <c r="AH4" s="1870"/>
      <c r="AI4" s="1870"/>
      <c r="AJ4" s="1870"/>
      <c r="AK4" s="1870"/>
      <c r="AL4" s="1870"/>
      <c r="AM4" s="1870"/>
      <c r="AN4" s="1870"/>
      <c r="AO4" s="1870"/>
      <c r="AP4" s="1870"/>
      <c r="AQ4" s="1870"/>
      <c r="AR4" s="1870"/>
      <c r="AS4" s="1870"/>
      <c r="AT4" s="1870"/>
      <c r="AU4" s="1870"/>
      <c r="AV4" s="1870"/>
      <c r="AW4" s="1870"/>
      <c r="AX4" s="1870"/>
      <c r="AY4" s="1870"/>
      <c r="AZ4" s="1870"/>
      <c r="BA4" s="1870"/>
      <c r="BB4" s="1870"/>
      <c r="BC4" s="1870"/>
      <c r="BD4" s="1870"/>
      <c r="BE4" s="1870"/>
      <c r="BF4" s="1870"/>
      <c r="BG4" s="1870"/>
      <c r="BH4" s="1870"/>
      <c r="BI4" s="1870"/>
      <c r="BJ4" s="1870"/>
      <c r="BK4" s="1870"/>
      <c r="BL4" s="1870"/>
      <c r="BM4" s="1870"/>
      <c r="BN4" s="1870"/>
      <c r="BO4" s="1870"/>
      <c r="BP4" s="1870"/>
      <c r="BQ4" s="1870"/>
      <c r="BR4" s="1870"/>
      <c r="BS4" s="1870"/>
      <c r="BT4" s="1870"/>
      <c r="BU4" s="1870"/>
      <c r="BV4" s="1870"/>
      <c r="BW4" s="1870"/>
      <c r="BX4" s="1870"/>
      <c r="BY4" s="1870"/>
      <c r="BZ4" s="1870"/>
      <c r="CA4" s="1870"/>
      <c r="CB4" s="1870"/>
      <c r="CC4" s="1870"/>
      <c r="CD4" s="1870"/>
      <c r="CE4" s="1870"/>
      <c r="CF4" s="1870"/>
      <c r="CG4" s="1870"/>
      <c r="CH4" s="1870"/>
      <c r="CI4" s="1870"/>
      <c r="CJ4" s="1870"/>
      <c r="CK4" s="1870"/>
      <c r="CL4" s="1870"/>
      <c r="CM4" s="1870"/>
      <c r="CN4" s="1870"/>
      <c r="CO4" s="1870"/>
      <c r="CP4" s="1870"/>
      <c r="CQ4" s="1870"/>
      <c r="CR4" s="1870"/>
      <c r="CS4" s="1870"/>
      <c r="CT4" s="1870"/>
      <c r="CU4" s="1870"/>
      <c r="CV4" s="1870"/>
      <c r="CW4" s="1870"/>
      <c r="CX4" s="1870"/>
      <c r="CY4" s="1870"/>
      <c r="CZ4" s="1870"/>
      <c r="DA4" s="1870"/>
      <c r="DB4" s="1870"/>
      <c r="DC4" s="1870"/>
      <c r="DD4" s="1870"/>
      <c r="DE4" s="1870"/>
      <c r="DF4" s="1870"/>
      <c r="DG4" s="1870"/>
      <c r="DH4" s="1870"/>
      <c r="DI4" s="1870"/>
      <c r="DJ4" s="1870"/>
      <c r="DK4" s="1870"/>
      <c r="DL4" s="1870"/>
      <c r="DM4" s="1870"/>
      <c r="DN4" s="1870"/>
      <c r="DO4" s="1870"/>
      <c r="DP4" s="1870"/>
      <c r="DQ4" s="1870"/>
      <c r="DR4" s="1870"/>
      <c r="DS4" s="1870"/>
      <c r="DT4" s="1870"/>
      <c r="DU4" s="1870"/>
      <c r="DV4" s="1870"/>
      <c r="DW4" s="1870"/>
      <c r="DX4" s="1870"/>
      <c r="DY4" s="1870"/>
      <c r="DZ4" s="1870"/>
      <c r="EA4" s="1870"/>
      <c r="EB4" s="1870"/>
      <c r="EC4" s="1870"/>
      <c r="ED4" s="1870"/>
      <c r="EE4" s="1870"/>
      <c r="EF4" s="1870"/>
      <c r="EG4" s="1870"/>
      <c r="EH4" s="1870"/>
      <c r="EI4" s="1870"/>
      <c r="EJ4" s="1870"/>
      <c r="EK4" s="1870"/>
      <c r="EL4" s="1870"/>
      <c r="EM4" s="1870"/>
      <c r="EN4" s="1870"/>
      <c r="EO4" s="1870"/>
      <c r="EP4" s="1870"/>
      <c r="EQ4" s="1870"/>
      <c r="ER4" s="1870"/>
      <c r="ES4" s="1870"/>
      <c r="ET4" s="1870"/>
      <c r="EU4" s="1870"/>
      <c r="EV4" s="1870"/>
      <c r="EW4" s="1870"/>
      <c r="EX4" s="1870"/>
      <c r="EY4" s="1870"/>
      <c r="EZ4" s="1870"/>
      <c r="FA4" s="1870"/>
      <c r="FB4" s="1870"/>
      <c r="FC4" s="1870"/>
      <c r="FD4" s="1870"/>
      <c r="FE4" s="1870"/>
      <c r="FF4" s="1870"/>
      <c r="FG4" s="1870"/>
      <c r="FH4" s="1870"/>
      <c r="FI4" s="1870"/>
      <c r="FJ4" s="1870"/>
      <c r="FK4" s="1870"/>
      <c r="FL4" s="1870"/>
      <c r="FM4" s="1870"/>
      <c r="FN4" s="1870"/>
      <c r="FO4" s="1870"/>
      <c r="FP4" s="1870"/>
      <c r="FQ4" s="1870"/>
      <c r="FR4" s="1870"/>
      <c r="FS4" s="1870"/>
      <c r="FT4" s="1870"/>
      <c r="FU4" s="1870"/>
      <c r="FV4" s="1870"/>
      <c r="FW4" s="1870"/>
      <c r="FX4" s="1870"/>
      <c r="FY4" s="1870"/>
      <c r="FZ4" s="1870"/>
      <c r="GA4" s="1870"/>
      <c r="GB4" s="1870"/>
      <c r="GC4" s="1870"/>
      <c r="GD4" s="1870"/>
      <c r="GE4" s="1870"/>
      <c r="GF4" s="1870"/>
      <c r="GG4" s="1870"/>
      <c r="GH4" s="1870"/>
      <c r="GI4" s="1870"/>
      <c r="GJ4" s="1870"/>
      <c r="GK4" s="1870"/>
      <c r="GL4" s="1870"/>
      <c r="GM4" s="1870"/>
      <c r="GN4" s="1870"/>
      <c r="GO4" s="1870"/>
      <c r="GP4" s="1870"/>
      <c r="GQ4" s="1870"/>
      <c r="GR4" s="1870"/>
      <c r="GS4" s="1870"/>
      <c r="GT4" s="1870"/>
      <c r="GU4" s="1870"/>
      <c r="GV4" s="1870"/>
      <c r="GW4" s="1870"/>
      <c r="GX4" s="1870"/>
      <c r="GY4" s="1870"/>
      <c r="GZ4" s="1870"/>
      <c r="HA4" s="1870"/>
      <c r="HB4" s="1870"/>
      <c r="HC4" s="1870"/>
      <c r="HD4" s="1870"/>
      <c r="HE4" s="1870"/>
      <c r="HF4" s="1870"/>
      <c r="HG4" s="1870"/>
      <c r="HH4" s="1870"/>
      <c r="HI4" s="1870"/>
      <c r="HJ4" s="1870"/>
      <c r="HK4" s="1870"/>
      <c r="HL4" s="1870"/>
      <c r="HM4" s="1870"/>
      <c r="HN4" s="1870"/>
      <c r="HO4" s="1870"/>
      <c r="HP4" s="1870"/>
      <c r="HQ4" s="1870"/>
      <c r="HR4" s="1870"/>
      <c r="HS4" s="1870"/>
      <c r="HT4" s="1870"/>
      <c r="HU4" s="1870"/>
      <c r="HV4" s="1870"/>
      <c r="HW4" s="1870"/>
      <c r="HX4" s="1870"/>
      <c r="HY4" s="1870"/>
      <c r="HZ4" s="1870"/>
      <c r="IA4" s="1870"/>
      <c r="IB4" s="1870"/>
      <c r="IC4" s="1870"/>
      <c r="ID4" s="1870"/>
      <c r="IE4" s="1870"/>
      <c r="IF4" s="1870"/>
      <c r="IG4" s="1870"/>
      <c r="IH4" s="1870"/>
      <c r="II4" s="1870"/>
      <c r="IJ4" s="1870"/>
      <c r="IK4" s="1870"/>
      <c r="IL4" s="1870"/>
      <c r="IM4" s="1870"/>
      <c r="IN4" s="1870"/>
      <c r="IO4" s="1870"/>
      <c r="IP4" s="1870"/>
      <c r="IQ4" s="1870"/>
      <c r="IR4" s="1870"/>
      <c r="IS4" s="1870"/>
      <c r="IT4" s="1870"/>
      <c r="IU4" s="1870"/>
      <c r="IV4" s="1870"/>
      <c r="IW4" s="1870"/>
      <c r="IX4" s="1870"/>
      <c r="IY4" s="1870"/>
      <c r="IZ4" s="1870"/>
      <c r="JA4" s="1870"/>
      <c r="JB4" s="1870"/>
      <c r="JC4" s="1870"/>
      <c r="JD4" s="1870"/>
      <c r="JE4" s="1870"/>
      <c r="JF4" s="1870"/>
      <c r="JG4" s="1870"/>
      <c r="JH4" s="1870"/>
      <c r="JI4" s="1870"/>
      <c r="JJ4" s="1870"/>
      <c r="JK4" s="1870"/>
      <c r="JL4" s="1870"/>
      <c r="JM4" s="1870"/>
      <c r="JN4" s="1870"/>
      <c r="JO4" s="1870"/>
      <c r="JP4" s="1870"/>
      <c r="JQ4" s="1870"/>
      <c r="JR4" s="1870"/>
      <c r="JS4" s="1870"/>
      <c r="JT4" s="1870"/>
      <c r="JU4" s="1870"/>
      <c r="JV4" s="1870"/>
      <c r="JW4" s="1870"/>
      <c r="JX4" s="1870"/>
      <c r="JY4" s="1870"/>
      <c r="JZ4" s="1870"/>
      <c r="KA4" s="1870"/>
      <c r="KB4" s="1870"/>
      <c r="KC4" s="1870"/>
      <c r="KD4" s="1870"/>
      <c r="KE4" s="1870"/>
      <c r="KF4" s="1870"/>
      <c r="KG4" s="1870"/>
      <c r="KH4" s="1870"/>
      <c r="KI4" s="1870"/>
      <c r="KJ4" s="1870"/>
      <c r="KK4" s="1870"/>
      <c r="KL4" s="1870"/>
      <c r="KM4" s="1870"/>
      <c r="KN4" s="1870"/>
      <c r="KO4" s="1870"/>
      <c r="KP4" s="1870"/>
      <c r="KQ4" s="1870"/>
      <c r="KR4" s="1870"/>
      <c r="KS4" s="1870"/>
      <c r="KT4" s="1870"/>
      <c r="KU4" s="1870"/>
      <c r="KV4" s="1870"/>
      <c r="KW4" s="1870"/>
      <c r="KX4" s="1870"/>
      <c r="KY4" s="1870"/>
      <c r="KZ4" s="1870"/>
      <c r="LA4" s="1870"/>
      <c r="LB4" s="1870"/>
      <c r="LC4" s="1870"/>
      <c r="LD4" s="1870"/>
      <c r="LE4" s="1870"/>
      <c r="LF4" s="1870"/>
      <c r="LG4" s="1870"/>
      <c r="LH4" s="1870"/>
      <c r="LI4" s="1870"/>
      <c r="LJ4" s="1870"/>
      <c r="LK4" s="1870"/>
      <c r="LL4" s="1870"/>
      <c r="LM4" s="1870"/>
      <c r="LN4" s="1870"/>
      <c r="LO4" s="1870"/>
      <c r="LP4" s="1870"/>
      <c r="LQ4" s="1870"/>
      <c r="LR4" s="1870"/>
      <c r="LS4" s="1870"/>
      <c r="LT4" s="1870"/>
      <c r="LU4" s="1870"/>
      <c r="LV4" s="1870"/>
      <c r="LW4" s="1870"/>
      <c r="LX4" s="1870"/>
      <c r="LY4" s="1870"/>
      <c r="LZ4" s="1870"/>
      <c r="MA4" s="1870"/>
      <c r="MB4" s="1870"/>
      <c r="MC4" s="1870"/>
      <c r="MD4" s="1870"/>
      <c r="ME4" s="1870"/>
      <c r="MF4" s="1870"/>
      <c r="MG4" s="1870"/>
      <c r="MH4" s="1870"/>
      <c r="MI4" s="1870"/>
      <c r="MJ4" s="1870"/>
      <c r="MK4" s="1870"/>
      <c r="ML4" s="1870"/>
      <c r="MM4" s="1870"/>
      <c r="MN4" s="1870"/>
      <c r="MO4" s="1870"/>
      <c r="MP4" s="1870"/>
      <c r="MQ4" s="1870"/>
      <c r="MR4" s="1870"/>
      <c r="MS4" s="1870"/>
      <c r="MT4" s="1870"/>
      <c r="MU4" s="1870"/>
      <c r="MV4" s="1870"/>
      <c r="MW4" s="1870"/>
      <c r="MX4" s="1870"/>
      <c r="MY4" s="1870"/>
      <c r="MZ4" s="1870"/>
      <c r="NA4" s="1870"/>
      <c r="NB4" s="1870"/>
      <c r="NC4" s="1870"/>
      <c r="ND4" s="1870"/>
      <c r="NE4" s="1870"/>
      <c r="NF4" s="1870"/>
      <c r="NG4" s="1870"/>
      <c r="NH4" s="1870"/>
      <c r="NI4" s="1870"/>
      <c r="NJ4" s="1870"/>
      <c r="NK4" s="1870"/>
      <c r="NL4" s="1870"/>
      <c r="NM4" s="1870"/>
      <c r="NN4" s="1870"/>
      <c r="NO4" s="1870"/>
      <c r="NP4" s="1870"/>
      <c r="NQ4" s="1870"/>
      <c r="NR4" s="1870"/>
      <c r="NS4" s="1870"/>
      <c r="NT4" s="1870"/>
      <c r="NU4" s="1870"/>
      <c r="NV4" s="1870"/>
      <c r="NW4" s="1870"/>
      <c r="NX4" s="1870"/>
      <c r="NY4" s="1870"/>
      <c r="NZ4" s="1870"/>
      <c r="OA4" s="1870"/>
      <c r="OB4" s="1870"/>
      <c r="OC4" s="1870"/>
      <c r="OD4" s="1870"/>
      <c r="OE4" s="1870"/>
      <c r="OF4" s="1870"/>
      <c r="OG4" s="1870"/>
      <c r="OH4" s="1870"/>
      <c r="OI4" s="1870"/>
      <c r="OJ4" s="1870"/>
      <c r="OK4" s="1870"/>
      <c r="OL4" s="1870"/>
      <c r="OM4" s="1870"/>
      <c r="ON4" s="1870"/>
      <c r="OO4" s="1870"/>
      <c r="OP4" s="1870"/>
      <c r="OQ4" s="1870"/>
      <c r="OR4" s="1870"/>
      <c r="OS4" s="1870"/>
      <c r="OT4" s="1870"/>
      <c r="OU4" s="1870"/>
      <c r="OV4" s="1870"/>
      <c r="OW4" s="1870"/>
      <c r="OX4" s="1870"/>
      <c r="OY4" s="1870"/>
      <c r="OZ4" s="1870"/>
      <c r="PA4" s="1870"/>
      <c r="PB4" s="1870"/>
      <c r="PC4" s="1870"/>
      <c r="PD4" s="1870"/>
      <c r="PE4" s="1870"/>
      <c r="PF4" s="1870"/>
      <c r="PG4" s="1870"/>
      <c r="PH4" s="1870"/>
      <c r="PI4" s="1870"/>
      <c r="PJ4" s="1870"/>
      <c r="PK4" s="1870"/>
      <c r="PL4" s="1870"/>
      <c r="PM4" s="1870"/>
      <c r="PN4" s="1870"/>
      <c r="PO4" s="1870"/>
      <c r="PP4" s="1870"/>
      <c r="PQ4" s="1870"/>
      <c r="PR4" s="1870"/>
      <c r="PS4" s="1870"/>
      <c r="PT4" s="1870"/>
      <c r="PU4" s="1870"/>
      <c r="PV4" s="1870"/>
      <c r="PW4" s="1870"/>
      <c r="PX4" s="1870"/>
      <c r="PY4" s="1870"/>
      <c r="PZ4" s="1870"/>
      <c r="QA4" s="1870"/>
      <c r="QB4" s="1870"/>
      <c r="QC4" s="1870"/>
      <c r="QD4" s="1870"/>
      <c r="QE4" s="1870"/>
      <c r="QF4" s="1870"/>
      <c r="QG4" s="1870"/>
      <c r="QH4" s="1870"/>
      <c r="QI4" s="1870"/>
      <c r="QJ4" s="1870"/>
      <c r="QK4" s="1870"/>
      <c r="QL4" s="1870"/>
      <c r="QM4" s="1870"/>
      <c r="QN4" s="1870"/>
      <c r="QO4" s="1870"/>
      <c r="QP4" s="1870"/>
      <c r="QQ4" s="1870"/>
      <c r="QR4" s="1870"/>
      <c r="QS4" s="1870"/>
      <c r="QT4" s="1870"/>
      <c r="QU4" s="1870"/>
      <c r="QV4" s="1870"/>
      <c r="QW4" s="1870"/>
      <c r="QX4" s="1870"/>
      <c r="QY4" s="1870"/>
      <c r="QZ4" s="1870"/>
      <c r="RA4" s="1870"/>
      <c r="RB4" s="1870"/>
      <c r="RC4" s="1870"/>
      <c r="RD4" s="1870"/>
      <c r="RE4" s="1870"/>
      <c r="RF4" s="1870"/>
      <c r="RG4" s="1870"/>
      <c r="RH4" s="1870"/>
      <c r="RI4" s="1870"/>
      <c r="RJ4" s="1870"/>
      <c r="RK4" s="1870"/>
      <c r="RL4" s="1870"/>
      <c r="RM4" s="1870"/>
      <c r="RN4" s="1870"/>
      <c r="RO4" s="1870"/>
      <c r="RP4" s="1870"/>
      <c r="RQ4" s="1870"/>
      <c r="RR4" s="1870"/>
      <c r="RS4" s="1870"/>
      <c r="RT4" s="1870"/>
      <c r="RU4" s="1870"/>
      <c r="RV4" s="1870"/>
      <c r="RW4" s="1870"/>
      <c r="RX4" s="1870"/>
      <c r="RY4" s="1870"/>
      <c r="RZ4" s="1870"/>
      <c r="SA4" s="1870"/>
      <c r="SB4" s="1870"/>
      <c r="SC4" s="1870"/>
      <c r="SD4" s="1870"/>
      <c r="SE4" s="1870"/>
      <c r="SF4" s="1870"/>
      <c r="SG4" s="1870"/>
      <c r="SH4" s="1870"/>
      <c r="SI4" s="1870"/>
      <c r="SJ4" s="1870"/>
      <c r="SK4" s="1870"/>
      <c r="SL4" s="1870"/>
      <c r="SM4" s="1870"/>
      <c r="SN4" s="1870"/>
      <c r="SO4" s="1870"/>
      <c r="SP4" s="1870"/>
      <c r="SQ4" s="1870"/>
      <c r="SR4" s="1870"/>
      <c r="SS4" s="1870"/>
      <c r="ST4" s="1870"/>
      <c r="SU4" s="1870"/>
      <c r="SV4" s="1870"/>
      <c r="SW4" s="1870"/>
      <c r="SX4" s="1870"/>
      <c r="SY4" s="1870"/>
      <c r="SZ4" s="1870"/>
      <c r="TA4" s="1870"/>
      <c r="TB4" s="1870"/>
      <c r="TC4" s="1870"/>
      <c r="TD4" s="1870"/>
      <c r="TE4" s="1870"/>
      <c r="TF4" s="1870"/>
      <c r="TG4" s="1870"/>
      <c r="TH4" s="1870"/>
      <c r="TI4" s="1870"/>
      <c r="TJ4" s="1870"/>
      <c r="TK4" s="1870"/>
      <c r="TL4" s="1870"/>
      <c r="TM4" s="1870"/>
      <c r="TN4" s="1870"/>
      <c r="TO4" s="1870"/>
      <c r="TP4" s="1870"/>
      <c r="TQ4" s="1870"/>
      <c r="TR4" s="1870"/>
      <c r="TS4" s="1870"/>
      <c r="TT4" s="1870"/>
      <c r="TU4" s="1870"/>
      <c r="TV4" s="1870"/>
      <c r="TW4" s="1870"/>
      <c r="TX4" s="1870"/>
      <c r="TY4" s="1870"/>
      <c r="TZ4" s="1870"/>
      <c r="UA4" s="1870"/>
      <c r="UB4" s="1870"/>
      <c r="UC4" s="1870"/>
      <c r="UD4" s="1870"/>
      <c r="UE4" s="1870"/>
      <c r="UF4" s="1870"/>
      <c r="UG4" s="1870"/>
      <c r="UH4" s="1870"/>
      <c r="UI4" s="1870"/>
      <c r="UJ4" s="1870"/>
      <c r="UK4" s="1870"/>
      <c r="UL4" s="1870"/>
      <c r="UM4" s="1870"/>
      <c r="UN4" s="1870"/>
      <c r="UO4" s="1870"/>
      <c r="UP4" s="1870"/>
      <c r="UQ4" s="1870"/>
      <c r="UR4" s="1870"/>
      <c r="US4" s="1870"/>
      <c r="UT4" s="1870"/>
      <c r="UU4" s="1870"/>
      <c r="UV4" s="1870"/>
      <c r="UW4" s="1870"/>
      <c r="UX4" s="1870"/>
      <c r="UY4" s="1870"/>
      <c r="UZ4" s="1870"/>
      <c r="VA4" s="1870"/>
      <c r="VB4" s="1870"/>
      <c r="VC4" s="1870"/>
      <c r="VD4" s="1870"/>
      <c r="VE4" s="1870"/>
      <c r="VF4" s="1870"/>
      <c r="VG4" s="1870"/>
      <c r="VH4" s="1870"/>
      <c r="VI4" s="1870"/>
      <c r="VJ4" s="1870"/>
      <c r="VK4" s="1870"/>
      <c r="VL4" s="1870"/>
      <c r="VM4" s="1870"/>
      <c r="VN4" s="1870"/>
      <c r="VO4" s="1870"/>
      <c r="VP4" s="1870"/>
      <c r="VQ4" s="1870"/>
      <c r="VR4" s="1870"/>
      <c r="VS4" s="1870"/>
      <c r="VT4" s="1870"/>
      <c r="VU4" s="1870"/>
      <c r="VV4" s="1870"/>
      <c r="VW4" s="1870"/>
      <c r="VX4" s="1870"/>
      <c r="VY4" s="1870"/>
      <c r="VZ4" s="1870"/>
      <c r="WA4" s="1870"/>
      <c r="WB4" s="1870"/>
      <c r="WC4" s="1870"/>
      <c r="WD4" s="1870"/>
      <c r="WE4" s="1870"/>
      <c r="WF4" s="1870"/>
      <c r="WG4" s="1870"/>
      <c r="WH4" s="1870"/>
      <c r="WI4" s="1870"/>
      <c r="WJ4" s="1870"/>
      <c r="WK4" s="1870"/>
      <c r="WL4" s="1870"/>
      <c r="WM4" s="1870"/>
      <c r="WN4" s="1870"/>
      <c r="WO4" s="1870"/>
      <c r="WP4" s="1870"/>
      <c r="WQ4" s="1870"/>
      <c r="WR4" s="1870"/>
      <c r="WS4" s="1870"/>
      <c r="WT4" s="1870"/>
      <c r="WU4" s="1870"/>
      <c r="WV4" s="1870"/>
      <c r="WW4" s="1870"/>
      <c r="WX4" s="1870"/>
      <c r="WY4" s="1870"/>
      <c r="WZ4" s="1870"/>
      <c r="XA4" s="1870"/>
      <c r="XB4" s="1870"/>
      <c r="XC4" s="1870"/>
      <c r="XD4" s="1870"/>
      <c r="XE4" s="1870"/>
      <c r="XF4" s="1870"/>
      <c r="XG4" s="1870"/>
      <c r="XH4" s="1870"/>
      <c r="XI4" s="1870"/>
      <c r="XJ4" s="1870"/>
      <c r="XK4" s="1870"/>
      <c r="XL4" s="1870"/>
      <c r="XM4" s="1870"/>
      <c r="XN4" s="1870"/>
      <c r="XO4" s="1870"/>
      <c r="XP4" s="1870"/>
      <c r="XQ4" s="1870"/>
      <c r="XR4" s="1870"/>
      <c r="XS4" s="1870"/>
      <c r="XT4" s="1870"/>
      <c r="XU4" s="1870"/>
      <c r="XV4" s="1870"/>
      <c r="XW4" s="1870"/>
      <c r="XX4" s="1870"/>
      <c r="XY4" s="1870"/>
      <c r="XZ4" s="1870"/>
      <c r="YA4" s="1870"/>
      <c r="YB4" s="1870"/>
      <c r="YC4" s="1870"/>
      <c r="YD4" s="1870"/>
      <c r="YE4" s="1870"/>
      <c r="YF4" s="1870"/>
      <c r="YG4" s="1870"/>
      <c r="YH4" s="1870"/>
      <c r="YI4" s="1870"/>
      <c r="YJ4" s="1870"/>
      <c r="YK4" s="1870"/>
      <c r="YL4" s="1870"/>
      <c r="YM4" s="1870"/>
      <c r="YN4" s="1870"/>
      <c r="YO4" s="1870"/>
      <c r="YP4" s="1870"/>
      <c r="YQ4" s="1870"/>
      <c r="YR4" s="1870"/>
      <c r="YS4" s="1870"/>
      <c r="YT4" s="1870"/>
      <c r="YU4" s="1870"/>
      <c r="YV4" s="1870"/>
      <c r="YW4" s="1870"/>
      <c r="YX4" s="1870"/>
      <c r="YY4" s="1870"/>
      <c r="YZ4" s="1870"/>
      <c r="ZA4" s="1870"/>
      <c r="ZB4" s="1870"/>
      <c r="ZC4" s="1870"/>
      <c r="ZD4" s="1870"/>
      <c r="ZE4" s="1870"/>
      <c r="ZF4" s="1870"/>
      <c r="ZG4" s="1870"/>
      <c r="ZH4" s="1870"/>
      <c r="ZI4" s="1870"/>
      <c r="ZJ4" s="1870"/>
      <c r="ZK4" s="1870"/>
      <c r="ZL4" s="1870"/>
      <c r="ZM4" s="1870"/>
      <c r="ZN4" s="1870"/>
      <c r="ZO4" s="1870"/>
      <c r="ZP4" s="1870"/>
      <c r="ZQ4" s="1870"/>
      <c r="ZR4" s="1870"/>
      <c r="ZS4" s="1870"/>
      <c r="ZT4" s="1870"/>
      <c r="ZU4" s="1870"/>
      <c r="ZV4" s="1870"/>
      <c r="ZW4" s="1870"/>
      <c r="ZX4" s="1870"/>
      <c r="ZY4" s="1870"/>
      <c r="ZZ4" s="1870"/>
      <c r="AAA4" s="1870"/>
      <c r="AAB4" s="1870"/>
      <c r="AAC4" s="1870"/>
      <c r="AAD4" s="1870"/>
      <c r="AAE4" s="1870"/>
      <c r="AAF4" s="1870"/>
      <c r="AAG4" s="1870"/>
      <c r="AAH4" s="1870"/>
      <c r="AAI4" s="1870"/>
      <c r="AAJ4" s="1870"/>
      <c r="AAK4" s="1870"/>
      <c r="AAL4" s="1870"/>
      <c r="AAM4" s="1870"/>
      <c r="AAN4" s="1870"/>
      <c r="AAO4" s="1870"/>
      <c r="AAP4" s="1870"/>
      <c r="AAQ4" s="1870"/>
      <c r="AAR4" s="1870"/>
      <c r="AAS4" s="1870"/>
      <c r="AAT4" s="1870"/>
      <c r="AAU4" s="1870"/>
      <c r="AAV4" s="1870"/>
      <c r="AAW4" s="1870"/>
      <c r="AAX4" s="1870"/>
      <c r="AAY4" s="1870"/>
      <c r="AAZ4" s="1870"/>
      <c r="ABA4" s="1870"/>
      <c r="ABB4" s="1870"/>
      <c r="ABC4" s="1870"/>
      <c r="ABD4" s="1870"/>
      <c r="ABE4" s="1870"/>
      <c r="ABF4" s="1870"/>
      <c r="ABG4" s="1870"/>
      <c r="ABH4" s="1870"/>
      <c r="ABI4" s="1870"/>
      <c r="ABJ4" s="1870"/>
      <c r="ABK4" s="1870"/>
      <c r="ABL4" s="1870"/>
      <c r="ABM4" s="1870"/>
      <c r="ABN4" s="1870"/>
      <c r="ABO4" s="1870"/>
      <c r="ABP4" s="1870"/>
      <c r="ABQ4" s="1870"/>
      <c r="ABR4" s="1870"/>
      <c r="ABS4" s="1870"/>
      <c r="ABT4" s="1870"/>
      <c r="ABU4" s="1870"/>
      <c r="ABV4" s="1870"/>
      <c r="ABW4" s="1870"/>
      <c r="ABX4" s="1870"/>
      <c r="ABY4" s="1870"/>
      <c r="ABZ4" s="1870"/>
      <c r="ACA4" s="1870"/>
      <c r="ACB4" s="1870"/>
      <c r="ACC4" s="1870"/>
      <c r="ACD4" s="1870"/>
      <c r="ACE4" s="1870"/>
      <c r="ACF4" s="1870"/>
      <c r="ACG4" s="1870"/>
      <c r="ACH4" s="1870"/>
      <c r="ACI4" s="1870"/>
      <c r="ACJ4" s="1870"/>
      <c r="ACK4" s="1870"/>
      <c r="ACL4" s="1870"/>
      <c r="ACM4" s="1870"/>
      <c r="ACN4" s="1870"/>
      <c r="ACO4" s="1870"/>
      <c r="ACP4" s="1870"/>
      <c r="ACQ4" s="1870"/>
      <c r="ACR4" s="1870"/>
      <c r="ACS4" s="1870"/>
      <c r="ACT4" s="1870"/>
      <c r="ACU4" s="1870"/>
      <c r="ACV4" s="1870"/>
      <c r="ACW4" s="1870"/>
      <c r="ACX4" s="1870"/>
      <c r="ACY4" s="1870"/>
      <c r="ACZ4" s="1870"/>
      <c r="ADA4" s="1870"/>
      <c r="ADB4" s="1870"/>
      <c r="ADC4" s="1870"/>
      <c r="ADD4" s="1870"/>
      <c r="ADE4" s="1870"/>
      <c r="ADF4" s="1870"/>
      <c r="ADG4" s="1870"/>
      <c r="ADH4" s="1870"/>
      <c r="ADI4" s="1870"/>
      <c r="ADJ4" s="1870"/>
      <c r="ADK4" s="1870"/>
      <c r="ADL4" s="1870"/>
      <c r="ADM4" s="1870"/>
      <c r="ADN4" s="1870"/>
      <c r="ADO4" s="1870"/>
      <c r="ADP4" s="1870"/>
      <c r="ADQ4" s="1870"/>
      <c r="ADR4" s="1870"/>
      <c r="ADS4" s="1870"/>
      <c r="ADT4" s="1870"/>
      <c r="ADU4" s="1870"/>
      <c r="ADV4" s="1870"/>
      <c r="ADW4" s="1870"/>
      <c r="ADX4" s="1870"/>
      <c r="ADY4" s="1870"/>
      <c r="ADZ4" s="1870"/>
      <c r="AEA4" s="1870"/>
      <c r="AEB4" s="1870"/>
      <c r="AEC4" s="1870"/>
      <c r="AED4" s="1870"/>
      <c r="AEE4" s="1870"/>
      <c r="AEF4" s="1870"/>
      <c r="AEG4" s="1870"/>
      <c r="AEH4" s="1870"/>
      <c r="AEI4" s="1870"/>
      <c r="AEJ4" s="1870"/>
      <c r="AEK4" s="1870"/>
      <c r="AEL4" s="1870"/>
      <c r="AEM4" s="1870"/>
      <c r="AEN4" s="1870"/>
      <c r="AEO4" s="1870"/>
      <c r="AEP4" s="1870"/>
      <c r="AEQ4" s="1870"/>
      <c r="AER4" s="1870"/>
      <c r="AES4" s="1870"/>
      <c r="AET4" s="1870"/>
      <c r="AEU4" s="1870"/>
      <c r="AEV4" s="1870"/>
      <c r="AEW4" s="1870"/>
      <c r="AEX4" s="1870"/>
      <c r="AEY4" s="1870"/>
      <c r="AEZ4" s="1870"/>
      <c r="AFA4" s="1870"/>
      <c r="AFB4" s="1870"/>
      <c r="AFC4" s="1870"/>
      <c r="AFD4" s="1870"/>
      <c r="AFE4" s="1870"/>
      <c r="AFF4" s="1870"/>
      <c r="AFG4" s="1870"/>
      <c r="AFH4" s="1870"/>
      <c r="AFI4" s="1870"/>
      <c r="AFJ4" s="1870"/>
      <c r="AFK4" s="1870"/>
      <c r="AFL4" s="1870"/>
      <c r="AFM4" s="1870"/>
      <c r="AFN4" s="1870"/>
      <c r="AFO4" s="1870"/>
      <c r="AFP4" s="1870"/>
      <c r="AFQ4" s="1870"/>
      <c r="AFR4" s="1870"/>
      <c r="AFS4" s="1870"/>
      <c r="AFT4" s="1870"/>
      <c r="AFU4" s="1870"/>
      <c r="AFV4" s="1870"/>
      <c r="AFW4" s="1870"/>
      <c r="AFX4" s="1870"/>
      <c r="AFY4" s="1870"/>
      <c r="AFZ4" s="1870"/>
      <c r="AGA4" s="1870"/>
      <c r="AGB4" s="1870"/>
      <c r="AGC4" s="1870"/>
      <c r="AGD4" s="1870"/>
      <c r="AGE4" s="1870"/>
      <c r="AGF4" s="1870"/>
      <c r="AGG4" s="1870"/>
      <c r="AGH4" s="1870"/>
      <c r="AGI4" s="1870"/>
      <c r="AGJ4" s="1870"/>
      <c r="AGK4" s="1870"/>
      <c r="AGL4" s="1870"/>
      <c r="AGM4" s="1870"/>
      <c r="AGN4" s="1870"/>
      <c r="AGO4" s="1870"/>
      <c r="AGP4" s="1870"/>
      <c r="AGQ4" s="1870"/>
      <c r="AGR4" s="1870"/>
      <c r="AGS4" s="1870"/>
      <c r="AGT4" s="1870"/>
      <c r="AGU4" s="1870"/>
      <c r="AGV4" s="1870"/>
      <c r="AGW4" s="1870"/>
      <c r="AGX4" s="1870"/>
      <c r="AGY4" s="1870"/>
      <c r="AGZ4" s="1870"/>
      <c r="AHA4" s="1870"/>
      <c r="AHB4" s="1870"/>
      <c r="AHC4" s="1870"/>
      <c r="AHD4" s="1870"/>
      <c r="AHE4" s="1870"/>
      <c r="AHF4" s="1870"/>
      <c r="AHG4" s="1870"/>
      <c r="AHH4" s="1870"/>
      <c r="AHI4" s="1870"/>
      <c r="AHJ4" s="1870"/>
      <c r="AHK4" s="1870"/>
      <c r="AHL4" s="1870"/>
      <c r="AHM4" s="1870"/>
      <c r="AHN4" s="1870"/>
      <c r="AHO4" s="1870"/>
      <c r="AHP4" s="1870"/>
      <c r="AHQ4" s="1870"/>
      <c r="AHR4" s="1870"/>
      <c r="AHS4" s="1870"/>
      <c r="AHT4" s="1870"/>
      <c r="AHU4" s="1870"/>
      <c r="AHV4" s="1870"/>
      <c r="AHW4" s="1870"/>
      <c r="AHX4" s="1870"/>
      <c r="AHY4" s="1870"/>
      <c r="AHZ4" s="1870"/>
      <c r="AIA4" s="1870"/>
      <c r="AIB4" s="1870"/>
      <c r="AIC4" s="1870"/>
      <c r="AID4" s="1870"/>
      <c r="AIE4" s="1870"/>
      <c r="AIF4" s="1870"/>
      <c r="AIG4" s="1870"/>
      <c r="AIH4" s="1870"/>
      <c r="AII4" s="1870"/>
      <c r="AIJ4" s="1870"/>
      <c r="AIK4" s="1870"/>
      <c r="AIL4" s="1870"/>
      <c r="AIM4" s="1870"/>
      <c r="AIN4" s="1870"/>
      <c r="AIO4" s="1870"/>
      <c r="AIP4" s="1870"/>
      <c r="AIQ4" s="1870"/>
      <c r="AIR4" s="1870"/>
      <c r="AIS4" s="1870"/>
      <c r="AIT4" s="1870"/>
      <c r="AIU4" s="1870"/>
      <c r="AIV4" s="1870"/>
      <c r="AIW4" s="1870"/>
      <c r="AIX4" s="1870"/>
      <c r="AIY4" s="1870"/>
      <c r="AIZ4" s="1870"/>
      <c r="AJA4" s="1870"/>
      <c r="AJB4" s="1870"/>
      <c r="AJC4" s="1870"/>
      <c r="AJD4" s="1870"/>
      <c r="AJE4" s="1870"/>
      <c r="AJF4" s="1870"/>
      <c r="AJG4" s="1870"/>
      <c r="AJH4" s="1870"/>
      <c r="AJI4" s="1870"/>
      <c r="AJJ4" s="1870"/>
      <c r="AJK4" s="1870"/>
      <c r="AJL4" s="1870"/>
      <c r="AJM4" s="1870"/>
      <c r="AJN4" s="1870"/>
      <c r="AJO4" s="1870"/>
      <c r="AJP4" s="1870"/>
      <c r="AJQ4" s="1870"/>
      <c r="AJR4" s="1870"/>
      <c r="AJS4" s="1870"/>
      <c r="AJT4" s="1870"/>
      <c r="AJU4" s="1870"/>
      <c r="AJV4" s="1870"/>
      <c r="AJW4" s="1870"/>
      <c r="AJX4" s="1870"/>
      <c r="AJY4" s="1870"/>
      <c r="AJZ4" s="1870"/>
      <c r="AKA4" s="1870"/>
      <c r="AKB4" s="1870"/>
      <c r="AKC4" s="1870"/>
      <c r="AKD4" s="1870"/>
      <c r="AKE4" s="1870"/>
      <c r="AKF4" s="1870"/>
      <c r="AKG4" s="1870"/>
      <c r="AKH4" s="1870"/>
      <c r="AKI4" s="1870"/>
      <c r="AKJ4" s="1870"/>
      <c r="AKK4" s="1870"/>
      <c r="AKL4" s="1870"/>
      <c r="AKM4" s="1870"/>
      <c r="AKN4" s="1870"/>
      <c r="AKO4" s="1870"/>
      <c r="AKP4" s="1870"/>
      <c r="AKQ4" s="1870"/>
      <c r="AKR4" s="1870"/>
      <c r="AKS4" s="1870"/>
      <c r="AKT4" s="1870"/>
      <c r="AKU4" s="1870"/>
      <c r="AKV4" s="1870"/>
      <c r="AKW4" s="1870"/>
      <c r="AKX4" s="1870"/>
      <c r="AKY4" s="1870"/>
      <c r="AKZ4" s="1870"/>
      <c r="ALA4" s="1870"/>
      <c r="ALB4" s="1870"/>
      <c r="ALC4" s="1870"/>
      <c r="ALD4" s="1870"/>
      <c r="ALE4" s="1870"/>
      <c r="ALF4" s="1870"/>
      <c r="ALG4" s="1870"/>
      <c r="ALH4" s="1870"/>
      <c r="ALI4" s="1870"/>
      <c r="ALJ4" s="1870"/>
      <c r="ALK4" s="1870"/>
      <c r="ALL4" s="1870"/>
      <c r="ALM4" s="1870"/>
      <c r="ALN4" s="1870"/>
      <c r="ALO4" s="1870"/>
      <c r="ALP4" s="1870"/>
      <c r="ALQ4" s="1870"/>
      <c r="ALR4" s="1870"/>
      <c r="ALS4" s="1870"/>
      <c r="ALT4" s="1870"/>
      <c r="ALU4" s="1870"/>
      <c r="ALV4" s="1870"/>
      <c r="ALW4" s="1870"/>
      <c r="ALX4" s="1870"/>
      <c r="ALY4" s="1870"/>
      <c r="ALZ4" s="1870"/>
      <c r="AMA4" s="1870"/>
      <c r="AMB4" s="1870"/>
      <c r="AMC4" s="1870"/>
      <c r="AMD4" s="1870"/>
      <c r="AME4" s="1870"/>
      <c r="AMF4" s="1870"/>
      <c r="AMG4" s="1870"/>
      <c r="AMH4" s="1870"/>
      <c r="AMI4" s="1870"/>
      <c r="AMJ4" s="1870"/>
      <c r="AMK4" s="1870"/>
      <c r="AML4" s="1870"/>
      <c r="AMM4" s="1870"/>
      <c r="AMN4" s="1870"/>
      <c r="AMO4" s="1870"/>
      <c r="AMP4" s="1870"/>
      <c r="AMQ4" s="1870"/>
      <c r="AMR4" s="1870"/>
      <c r="AMS4" s="1870"/>
      <c r="AMT4" s="1870"/>
      <c r="AMU4" s="1870"/>
      <c r="AMV4" s="1870"/>
      <c r="AMW4" s="1870"/>
      <c r="AMX4" s="1870"/>
      <c r="AMY4" s="1870"/>
      <c r="AMZ4" s="1870"/>
      <c r="ANA4" s="1870"/>
      <c r="ANB4" s="1870"/>
      <c r="ANC4" s="1870"/>
      <c r="AND4" s="1870"/>
      <c r="ANE4" s="1870"/>
      <c r="ANF4" s="1870"/>
      <c r="ANG4" s="1870"/>
      <c r="ANH4" s="1870"/>
      <c r="ANI4" s="1870"/>
      <c r="ANJ4" s="1870"/>
      <c r="ANK4" s="1870"/>
      <c r="ANL4" s="1870"/>
      <c r="ANM4" s="1870"/>
      <c r="ANN4" s="1870"/>
      <c r="ANO4" s="1870"/>
      <c r="ANP4" s="1870"/>
      <c r="ANQ4" s="1870"/>
      <c r="ANR4" s="1870"/>
      <c r="ANS4" s="1870"/>
      <c r="ANT4" s="1870"/>
      <c r="ANU4" s="1870"/>
      <c r="ANV4" s="1870"/>
      <c r="ANW4" s="1870"/>
      <c r="ANX4" s="1870"/>
      <c r="ANY4" s="1870"/>
      <c r="ANZ4" s="1870"/>
      <c r="AOA4" s="1870"/>
      <c r="AOB4" s="1870"/>
      <c r="AOC4" s="1870"/>
      <c r="AOD4" s="1870"/>
      <c r="AOE4" s="1870"/>
      <c r="AOF4" s="1870"/>
      <c r="AOG4" s="1870"/>
      <c r="AOH4" s="1870"/>
      <c r="AOI4" s="1870"/>
      <c r="AOJ4" s="1870"/>
      <c r="AOK4" s="1870"/>
      <c r="AOL4" s="1870"/>
      <c r="AOM4" s="1870"/>
      <c r="AON4" s="1870"/>
      <c r="AOO4" s="1870"/>
      <c r="AOP4" s="1870"/>
      <c r="AOQ4" s="1870"/>
      <c r="AOR4" s="1870"/>
      <c r="AOS4" s="1870"/>
      <c r="AOT4" s="1870"/>
      <c r="AOU4" s="1870"/>
      <c r="AOV4" s="1870"/>
      <c r="AOW4" s="1870"/>
      <c r="AOX4" s="1870"/>
      <c r="AOY4" s="1870"/>
      <c r="AOZ4" s="1870"/>
      <c r="APA4" s="1870"/>
      <c r="APB4" s="1870"/>
      <c r="APC4" s="1870"/>
      <c r="APD4" s="1870"/>
      <c r="APE4" s="1870"/>
      <c r="APF4" s="1870"/>
      <c r="APG4" s="1870"/>
      <c r="APH4" s="1870"/>
      <c r="API4" s="1870"/>
      <c r="APJ4" s="1870"/>
      <c r="APK4" s="1870"/>
      <c r="APL4" s="1870"/>
      <c r="APM4" s="1870"/>
      <c r="APN4" s="1870"/>
      <c r="APO4" s="1870"/>
      <c r="APP4" s="1870"/>
      <c r="APQ4" s="1870"/>
      <c r="APR4" s="1870"/>
      <c r="APS4" s="1870"/>
      <c r="APT4" s="1870"/>
      <c r="APU4" s="1870"/>
      <c r="APV4" s="1870"/>
      <c r="APW4" s="1870"/>
      <c r="APX4" s="1870"/>
      <c r="APY4" s="1870"/>
      <c r="APZ4" s="1870"/>
      <c r="AQA4" s="1870"/>
      <c r="AQB4" s="1870"/>
      <c r="AQC4" s="1870"/>
      <c r="AQD4" s="1870"/>
      <c r="AQE4" s="1870"/>
      <c r="AQF4" s="1870"/>
      <c r="AQG4" s="1870"/>
      <c r="AQH4" s="1870"/>
      <c r="AQI4" s="1870"/>
      <c r="AQJ4" s="1870"/>
      <c r="AQK4" s="1870"/>
      <c r="AQL4" s="1870"/>
      <c r="AQM4" s="1870"/>
      <c r="AQN4" s="1870"/>
      <c r="AQO4" s="1870"/>
      <c r="AQP4" s="1870"/>
      <c r="AQQ4" s="1870"/>
      <c r="AQR4" s="1870"/>
      <c r="AQS4" s="1870"/>
      <c r="AQT4" s="1870"/>
      <c r="AQU4" s="1870"/>
      <c r="AQV4" s="1870"/>
      <c r="AQW4" s="1870"/>
      <c r="AQX4" s="1870"/>
      <c r="AQY4" s="1870"/>
      <c r="AQZ4" s="1870"/>
      <c r="ARA4" s="1870"/>
      <c r="ARB4" s="1870"/>
      <c r="ARC4" s="1870"/>
      <c r="ARD4" s="1870"/>
      <c r="ARE4" s="1870"/>
      <c r="ARF4" s="1870"/>
      <c r="ARG4" s="1870"/>
      <c r="ARH4" s="1870"/>
      <c r="ARI4" s="1870"/>
      <c r="ARJ4" s="1870"/>
      <c r="ARK4" s="1870"/>
      <c r="ARL4" s="1870"/>
      <c r="ARM4" s="1870"/>
      <c r="ARN4" s="1870"/>
      <c r="ARO4" s="1870"/>
      <c r="ARP4" s="1870"/>
      <c r="ARQ4" s="1870"/>
      <c r="ARR4" s="1870"/>
      <c r="ARS4" s="1870"/>
      <c r="ART4" s="1870"/>
      <c r="ARU4" s="1870"/>
      <c r="ARV4" s="1870"/>
      <c r="ARW4" s="1870"/>
      <c r="ARX4" s="1870"/>
      <c r="ARY4" s="1870"/>
      <c r="ARZ4" s="1870"/>
      <c r="ASA4" s="1870"/>
      <c r="ASB4" s="1870"/>
      <c r="ASC4" s="1870"/>
      <c r="ASD4" s="1870"/>
      <c r="ASE4" s="1870"/>
      <c r="ASF4" s="1870"/>
      <c r="ASG4" s="1870"/>
      <c r="ASH4" s="1870"/>
      <c r="ASI4" s="1870"/>
      <c r="ASJ4" s="1870"/>
      <c r="ASK4" s="1870"/>
      <c r="ASL4" s="1870"/>
      <c r="ASM4" s="1870"/>
      <c r="ASN4" s="1870"/>
      <c r="ASO4" s="1870"/>
      <c r="ASP4" s="1870"/>
      <c r="ASQ4" s="1870"/>
      <c r="ASR4" s="1870"/>
      <c r="ASS4" s="1870"/>
      <c r="AST4" s="1870"/>
      <c r="ASU4" s="1870"/>
      <c r="ASV4" s="1870"/>
      <c r="ASW4" s="1870"/>
      <c r="ASX4" s="1870"/>
      <c r="ASY4" s="1870"/>
      <c r="ASZ4" s="1870"/>
      <c r="ATA4" s="1870"/>
      <c r="ATB4" s="1870"/>
      <c r="ATC4" s="1870"/>
      <c r="ATD4" s="1870"/>
      <c r="ATE4" s="1870"/>
      <c r="ATF4" s="1870"/>
      <c r="ATG4" s="1870"/>
      <c r="ATH4" s="1870"/>
      <c r="ATI4" s="1870"/>
      <c r="ATJ4" s="1870"/>
      <c r="ATK4" s="1870"/>
      <c r="ATL4" s="1870"/>
      <c r="ATM4" s="1870"/>
      <c r="ATN4" s="1870"/>
      <c r="ATO4" s="1870"/>
      <c r="ATP4" s="1870"/>
      <c r="ATQ4" s="1870"/>
      <c r="ATR4" s="1870"/>
      <c r="ATS4" s="1870"/>
      <c r="ATT4" s="1870"/>
      <c r="ATU4" s="1870"/>
      <c r="ATV4" s="1870"/>
      <c r="ATW4" s="1870"/>
      <c r="ATX4" s="1870"/>
      <c r="ATY4" s="1870"/>
      <c r="ATZ4" s="1870"/>
      <c r="AUA4" s="1870"/>
      <c r="AUB4" s="1870"/>
      <c r="AUC4" s="1870"/>
      <c r="AUD4" s="1870"/>
      <c r="AUE4" s="1870"/>
      <c r="AUF4" s="1870"/>
      <c r="AUG4" s="1870"/>
      <c r="AUH4" s="1870"/>
      <c r="AUI4" s="1870"/>
      <c r="AUJ4" s="1870"/>
      <c r="AUK4" s="1870"/>
      <c r="AUL4" s="1870"/>
      <c r="AUM4" s="1870"/>
      <c r="AUN4" s="1870"/>
      <c r="AUO4" s="1870"/>
      <c r="AUP4" s="1870"/>
      <c r="AUQ4" s="1870"/>
      <c r="AUR4" s="1870"/>
      <c r="AUS4" s="1870"/>
      <c r="AUT4" s="1870"/>
      <c r="AUU4" s="1870"/>
      <c r="AUV4" s="1870"/>
      <c r="AUW4" s="1870"/>
      <c r="AUX4" s="1870"/>
      <c r="AUY4" s="1870"/>
      <c r="AUZ4" s="1870"/>
      <c r="AVA4" s="1870"/>
      <c r="AVB4" s="1870"/>
      <c r="AVC4" s="1870"/>
      <c r="AVD4" s="1870"/>
      <c r="AVE4" s="1870"/>
      <c r="AVF4" s="1870"/>
      <c r="AVG4" s="1870"/>
      <c r="AVH4" s="1870"/>
      <c r="AVI4" s="1870"/>
      <c r="AVJ4" s="1870"/>
      <c r="AVK4" s="1870"/>
      <c r="AVL4" s="1870"/>
      <c r="AVM4" s="1870"/>
      <c r="AVN4" s="1870"/>
      <c r="AVO4" s="1870"/>
      <c r="AVP4" s="1870"/>
      <c r="AVQ4" s="1870"/>
      <c r="AVR4" s="1870"/>
      <c r="AVS4" s="1870"/>
      <c r="AVT4" s="1870"/>
      <c r="AVU4" s="1870"/>
      <c r="AVV4" s="1870"/>
      <c r="AVW4" s="1870"/>
      <c r="AVX4" s="1870"/>
      <c r="AVY4" s="1870"/>
      <c r="AVZ4" s="1870"/>
      <c r="AWA4" s="1870"/>
      <c r="AWB4" s="1870"/>
      <c r="AWC4" s="1870"/>
      <c r="AWD4" s="1870"/>
      <c r="AWE4" s="1870"/>
      <c r="AWF4" s="1870"/>
      <c r="AWG4" s="1870"/>
      <c r="AWH4" s="1870"/>
      <c r="AWI4" s="1870"/>
      <c r="AWJ4" s="1870"/>
      <c r="AWK4" s="1870"/>
      <c r="AWL4" s="1870"/>
      <c r="AWM4" s="1870"/>
      <c r="AWN4" s="1870"/>
      <c r="AWO4" s="1870"/>
      <c r="AWP4" s="1870"/>
      <c r="AWQ4" s="1870"/>
      <c r="AWR4" s="1870"/>
      <c r="AWS4" s="1870"/>
      <c r="AWT4" s="1870"/>
      <c r="AWU4" s="1870"/>
      <c r="AWV4" s="1870"/>
      <c r="AWW4" s="1870"/>
      <c r="AWX4" s="1870"/>
      <c r="AWY4" s="1870"/>
      <c r="AWZ4" s="1870"/>
      <c r="AXA4" s="1870"/>
      <c r="AXB4" s="1870"/>
      <c r="AXC4" s="1870"/>
      <c r="AXD4" s="1870"/>
      <c r="AXE4" s="1870"/>
      <c r="AXF4" s="1870"/>
      <c r="AXG4" s="1870"/>
      <c r="AXH4" s="1870"/>
      <c r="AXI4" s="1870"/>
      <c r="AXJ4" s="1870"/>
      <c r="AXK4" s="1870"/>
      <c r="AXL4" s="1870"/>
      <c r="AXM4" s="1870"/>
      <c r="AXN4" s="1870"/>
      <c r="AXO4" s="1870"/>
      <c r="AXP4" s="1870"/>
      <c r="AXQ4" s="1870"/>
      <c r="AXR4" s="1870"/>
      <c r="AXS4" s="1870"/>
      <c r="AXT4" s="1870"/>
      <c r="AXU4" s="1870"/>
      <c r="AXV4" s="1870"/>
      <c r="AXW4" s="1870"/>
      <c r="AXX4" s="1870"/>
      <c r="AXY4" s="1870"/>
      <c r="AXZ4" s="1870"/>
      <c r="AYA4" s="1870"/>
      <c r="AYB4" s="1870"/>
      <c r="AYC4" s="1870"/>
      <c r="AYD4" s="1870"/>
      <c r="AYE4" s="1870"/>
      <c r="AYF4" s="1870"/>
      <c r="AYG4" s="1870"/>
      <c r="AYH4" s="1870"/>
      <c r="AYI4" s="1870"/>
      <c r="AYJ4" s="1870"/>
      <c r="AYK4" s="1870"/>
      <c r="AYL4" s="1870"/>
      <c r="AYM4" s="1870"/>
      <c r="AYN4" s="1870"/>
      <c r="AYO4" s="1870"/>
      <c r="AYP4" s="1870"/>
      <c r="AYQ4" s="1870"/>
      <c r="AYR4" s="1870"/>
      <c r="AYS4" s="1870"/>
      <c r="AYT4" s="1870"/>
      <c r="AYU4" s="1870"/>
      <c r="AYV4" s="1870"/>
      <c r="AYW4" s="1870"/>
      <c r="AYX4" s="1870"/>
      <c r="AYY4" s="1870"/>
      <c r="AYZ4" s="1870"/>
      <c r="AZA4" s="1870"/>
      <c r="AZB4" s="1870"/>
      <c r="AZC4" s="1870"/>
      <c r="AZD4" s="1870"/>
      <c r="AZE4" s="1870"/>
      <c r="AZF4" s="1870"/>
      <c r="AZG4" s="1870"/>
      <c r="AZH4" s="1870"/>
      <c r="AZI4" s="1870"/>
      <c r="AZJ4" s="1870"/>
      <c r="AZK4" s="1870"/>
      <c r="AZL4" s="1870"/>
      <c r="AZM4" s="1870"/>
      <c r="AZN4" s="1870"/>
      <c r="AZO4" s="1870"/>
      <c r="AZP4" s="1870"/>
      <c r="AZQ4" s="1870"/>
      <c r="AZR4" s="1870"/>
      <c r="AZS4" s="1870"/>
      <c r="AZT4" s="1870"/>
      <c r="AZU4" s="1870"/>
      <c r="AZV4" s="1870"/>
      <c r="AZW4" s="1870"/>
      <c r="AZX4" s="1870"/>
      <c r="AZY4" s="1870"/>
      <c r="AZZ4" s="1870"/>
      <c r="BAA4" s="1870"/>
      <c r="BAB4" s="1870"/>
      <c r="BAC4" s="1870"/>
      <c r="BAD4" s="1870"/>
      <c r="BAE4" s="1870"/>
      <c r="BAF4" s="1870"/>
      <c r="BAG4" s="1870"/>
      <c r="BAH4" s="1870"/>
      <c r="BAI4" s="1870"/>
      <c r="BAJ4" s="1870"/>
      <c r="BAK4" s="1870"/>
      <c r="BAL4" s="1870"/>
      <c r="BAM4" s="1870"/>
      <c r="BAN4" s="1870"/>
      <c r="BAO4" s="1870"/>
      <c r="BAP4" s="1870"/>
      <c r="BAQ4" s="1870"/>
      <c r="BAR4" s="1870"/>
      <c r="BAS4" s="1870"/>
      <c r="BAT4" s="1870"/>
      <c r="BAU4" s="1870"/>
      <c r="BAV4" s="1870"/>
      <c r="BAW4" s="1870"/>
      <c r="BAX4" s="1870"/>
      <c r="BAY4" s="1870"/>
      <c r="BAZ4" s="1870"/>
      <c r="BBA4" s="1870"/>
      <c r="BBB4" s="1870"/>
      <c r="BBC4" s="1870"/>
      <c r="BBD4" s="1870"/>
      <c r="BBE4" s="1870"/>
      <c r="BBF4" s="1870"/>
      <c r="BBG4" s="1870"/>
      <c r="BBH4" s="1870"/>
      <c r="BBI4" s="1870"/>
      <c r="BBJ4" s="1870"/>
      <c r="BBK4" s="1870"/>
      <c r="BBL4" s="1870"/>
      <c r="BBM4" s="1870"/>
      <c r="BBN4" s="1870"/>
      <c r="BBO4" s="1870"/>
      <c r="BBP4" s="1870"/>
      <c r="BBQ4" s="1870"/>
      <c r="BBR4" s="1870"/>
      <c r="BBS4" s="1870"/>
      <c r="BBT4" s="1870"/>
      <c r="BBU4" s="1870"/>
      <c r="BBV4" s="1870"/>
      <c r="BBW4" s="1870"/>
      <c r="BBX4" s="1870"/>
      <c r="BBY4" s="1870"/>
      <c r="BBZ4" s="1870"/>
      <c r="BCA4" s="1870"/>
      <c r="BCB4" s="1870"/>
      <c r="BCC4" s="1870"/>
      <c r="BCD4" s="1870"/>
      <c r="BCE4" s="1870"/>
      <c r="BCF4" s="1870"/>
      <c r="BCG4" s="1870"/>
      <c r="BCH4" s="1870"/>
      <c r="BCI4" s="1870"/>
      <c r="BCJ4" s="1870"/>
      <c r="BCK4" s="1870"/>
      <c r="BCL4" s="1870"/>
      <c r="BCM4" s="1870"/>
      <c r="BCN4" s="1870"/>
      <c r="BCO4" s="1870"/>
      <c r="BCP4" s="1870"/>
      <c r="BCQ4" s="1870"/>
      <c r="BCR4" s="1870"/>
      <c r="BCS4" s="1870"/>
      <c r="BCT4" s="1870"/>
      <c r="BCU4" s="1870"/>
      <c r="BCV4" s="1870"/>
      <c r="BCW4" s="1870"/>
      <c r="BCX4" s="1870"/>
      <c r="BCY4" s="1870"/>
      <c r="BCZ4" s="1870"/>
      <c r="BDA4" s="1870"/>
      <c r="BDB4" s="1870"/>
      <c r="BDC4" s="1870"/>
      <c r="BDD4" s="1870"/>
      <c r="BDE4" s="1870"/>
      <c r="BDF4" s="1870"/>
      <c r="BDG4" s="1870"/>
      <c r="BDH4" s="1870"/>
      <c r="BDI4" s="1870"/>
      <c r="BDJ4" s="1870"/>
      <c r="BDK4" s="1870"/>
      <c r="BDL4" s="1870"/>
      <c r="BDM4" s="1870"/>
      <c r="BDN4" s="1870"/>
      <c r="BDO4" s="1870"/>
      <c r="BDP4" s="1870"/>
      <c r="BDQ4" s="1870"/>
      <c r="BDR4" s="1870"/>
      <c r="BDS4" s="1870"/>
      <c r="BDT4" s="1870"/>
      <c r="BDU4" s="1870"/>
      <c r="BDV4" s="1870"/>
      <c r="BDW4" s="1870"/>
      <c r="BDX4" s="1870"/>
      <c r="BDY4" s="1870"/>
      <c r="BDZ4" s="1870"/>
      <c r="BEA4" s="1870"/>
      <c r="BEB4" s="1870"/>
      <c r="BEC4" s="1870"/>
      <c r="BED4" s="1870"/>
      <c r="BEE4" s="1870"/>
      <c r="BEF4" s="1870"/>
      <c r="BEG4" s="1870"/>
      <c r="BEH4" s="1870"/>
      <c r="BEI4" s="1870"/>
      <c r="BEJ4" s="1870"/>
      <c r="BEK4" s="1870"/>
      <c r="BEL4" s="1870"/>
      <c r="BEM4" s="1870"/>
      <c r="BEN4" s="1870"/>
      <c r="BEO4" s="1870"/>
      <c r="BEP4" s="1870"/>
      <c r="BEQ4" s="1870"/>
      <c r="BER4" s="1870"/>
      <c r="BES4" s="1870"/>
      <c r="BET4" s="1870"/>
      <c r="BEU4" s="1870"/>
      <c r="BEV4" s="1870"/>
      <c r="BEW4" s="1870"/>
      <c r="BEX4" s="1870"/>
      <c r="BEY4" s="1870"/>
      <c r="BEZ4" s="1870"/>
      <c r="BFA4" s="1870"/>
      <c r="BFB4" s="1870"/>
      <c r="BFC4" s="1870"/>
      <c r="BFD4" s="1870"/>
      <c r="BFE4" s="1870"/>
      <c r="BFF4" s="1870"/>
      <c r="BFG4" s="1870"/>
      <c r="BFH4" s="1870"/>
      <c r="BFI4" s="1870"/>
      <c r="BFJ4" s="1870"/>
      <c r="BFK4" s="1870"/>
      <c r="BFL4" s="1870"/>
      <c r="BFM4" s="1870"/>
      <c r="BFN4" s="1870"/>
      <c r="BFO4" s="1870"/>
      <c r="BFP4" s="1870"/>
      <c r="BFQ4" s="1870"/>
      <c r="BFR4" s="1870"/>
      <c r="BFS4" s="1870"/>
      <c r="BFT4" s="1870"/>
      <c r="BFU4" s="1870"/>
      <c r="BFV4" s="1870"/>
      <c r="BFW4" s="1870"/>
      <c r="BFX4" s="1870"/>
      <c r="BFY4" s="1870"/>
      <c r="BFZ4" s="1870"/>
      <c r="BGA4" s="1870"/>
      <c r="BGB4" s="1870"/>
      <c r="BGC4" s="1870"/>
      <c r="BGD4" s="1870"/>
      <c r="BGE4" s="1870"/>
      <c r="BGF4" s="1870"/>
      <c r="BGG4" s="1870"/>
      <c r="BGH4" s="1870"/>
      <c r="BGI4" s="1870"/>
      <c r="BGJ4" s="1870"/>
      <c r="BGK4" s="1870"/>
      <c r="BGL4" s="1870"/>
      <c r="BGM4" s="1870"/>
      <c r="BGN4" s="1870"/>
      <c r="BGO4" s="1870"/>
      <c r="BGP4" s="1870"/>
      <c r="BGQ4" s="1870"/>
      <c r="BGR4" s="1870"/>
      <c r="BGS4" s="1870"/>
      <c r="BGT4" s="1870"/>
      <c r="BGU4" s="1870"/>
      <c r="BGV4" s="1870"/>
      <c r="BGW4" s="1870"/>
      <c r="BGX4" s="1870"/>
      <c r="BGY4" s="1870"/>
      <c r="BGZ4" s="1870"/>
      <c r="BHA4" s="1870"/>
      <c r="BHB4" s="1870"/>
      <c r="BHC4" s="1870"/>
      <c r="BHD4" s="1870"/>
      <c r="BHE4" s="1870"/>
      <c r="BHF4" s="1870"/>
      <c r="BHG4" s="1870"/>
      <c r="BHH4" s="1870"/>
      <c r="BHI4" s="1870"/>
      <c r="BHJ4" s="1870"/>
      <c r="BHK4" s="1870"/>
      <c r="BHL4" s="1870"/>
      <c r="BHM4" s="1870"/>
      <c r="BHN4" s="1870"/>
      <c r="BHO4" s="1870"/>
      <c r="BHP4" s="1870"/>
      <c r="BHQ4" s="1870"/>
      <c r="BHR4" s="1870"/>
      <c r="BHS4" s="1870"/>
      <c r="BHT4" s="1870"/>
      <c r="BHU4" s="1870"/>
      <c r="BHV4" s="1870"/>
      <c r="BHW4" s="1870"/>
      <c r="BHX4" s="1870"/>
      <c r="BHY4" s="1870"/>
      <c r="BHZ4" s="1870"/>
      <c r="BIA4" s="1870"/>
      <c r="BIB4" s="1870"/>
      <c r="BIC4" s="1870"/>
      <c r="BID4" s="1870"/>
      <c r="BIE4" s="1870"/>
      <c r="BIF4" s="1870"/>
      <c r="BIG4" s="1870"/>
      <c r="BIH4" s="1870"/>
      <c r="BII4" s="1870"/>
      <c r="BIJ4" s="1870"/>
      <c r="BIK4" s="1870"/>
      <c r="BIL4" s="1870"/>
      <c r="BIM4" s="1870"/>
      <c r="BIN4" s="1870"/>
      <c r="BIO4" s="1870"/>
      <c r="BIP4" s="1870"/>
      <c r="BIQ4" s="1870"/>
      <c r="BIR4" s="1870"/>
      <c r="BIS4" s="1870"/>
      <c r="BIT4" s="1870"/>
      <c r="BIU4" s="1870"/>
      <c r="BIV4" s="1870"/>
      <c r="BIW4" s="1870"/>
      <c r="BIX4" s="1870"/>
      <c r="BIY4" s="1870"/>
      <c r="BIZ4" s="1870"/>
      <c r="BJA4" s="1870"/>
      <c r="BJB4" s="1870"/>
      <c r="BJC4" s="1870"/>
      <c r="BJD4" s="1870"/>
      <c r="BJE4" s="1870"/>
      <c r="BJF4" s="1870"/>
      <c r="BJG4" s="1870"/>
      <c r="BJH4" s="1870"/>
      <c r="BJI4" s="1870"/>
      <c r="BJJ4" s="1870"/>
      <c r="BJK4" s="1870"/>
      <c r="BJL4" s="1870"/>
      <c r="BJM4" s="1870"/>
      <c r="BJN4" s="1870"/>
      <c r="BJO4" s="1870"/>
      <c r="BJP4" s="1870"/>
      <c r="BJQ4" s="1870"/>
      <c r="BJR4" s="1870"/>
      <c r="BJS4" s="1870"/>
      <c r="BJT4" s="1870"/>
      <c r="BJU4" s="1870"/>
      <c r="BJV4" s="1870"/>
      <c r="BJW4" s="1870"/>
      <c r="BJX4" s="1870"/>
      <c r="BJY4" s="1870"/>
      <c r="BJZ4" s="1870"/>
      <c r="BKA4" s="1870"/>
      <c r="BKB4" s="1870"/>
      <c r="BKC4" s="1870"/>
      <c r="BKD4" s="1870"/>
      <c r="BKE4" s="1870"/>
      <c r="BKF4" s="1870"/>
      <c r="BKG4" s="1870"/>
      <c r="BKH4" s="1870"/>
      <c r="BKI4" s="1870"/>
      <c r="BKJ4" s="1870"/>
      <c r="BKK4" s="1870"/>
      <c r="BKL4" s="1870"/>
      <c r="BKM4" s="1870"/>
      <c r="BKN4" s="1870"/>
      <c r="BKO4" s="1870"/>
      <c r="BKP4" s="1870"/>
      <c r="BKQ4" s="1870"/>
      <c r="BKR4" s="1870"/>
      <c r="BKS4" s="1870"/>
      <c r="BKT4" s="1870"/>
      <c r="BKU4" s="1870"/>
      <c r="BKV4" s="1870"/>
      <c r="BKW4" s="1870"/>
      <c r="BKX4" s="1870"/>
      <c r="BKY4" s="1870"/>
      <c r="BKZ4" s="1870"/>
      <c r="BLA4" s="1870"/>
      <c r="BLB4" s="1870"/>
      <c r="BLC4" s="1870"/>
      <c r="BLD4" s="1870"/>
      <c r="BLE4" s="1870"/>
      <c r="BLF4" s="1870"/>
      <c r="BLG4" s="1870"/>
      <c r="BLH4" s="1870"/>
      <c r="BLI4" s="1870"/>
      <c r="BLJ4" s="1870"/>
      <c r="BLK4" s="1870"/>
      <c r="BLL4" s="1870"/>
      <c r="BLM4" s="1870"/>
      <c r="BLN4" s="1870"/>
      <c r="BLO4" s="1870"/>
      <c r="BLP4" s="1870"/>
      <c r="BLQ4" s="1870"/>
      <c r="BLR4" s="1870"/>
      <c r="BLS4" s="1870"/>
      <c r="BLT4" s="1870"/>
      <c r="BLU4" s="1870"/>
      <c r="BLV4" s="1870"/>
      <c r="BLW4" s="1870"/>
      <c r="BLX4" s="1870"/>
      <c r="BLY4" s="1870"/>
      <c r="BLZ4" s="1870"/>
      <c r="BMA4" s="1870"/>
      <c r="BMB4" s="1870"/>
      <c r="BMC4" s="1870"/>
      <c r="BMD4" s="1870"/>
      <c r="BME4" s="1870"/>
      <c r="BMF4" s="1870"/>
      <c r="BMG4" s="1870"/>
      <c r="BMH4" s="1870"/>
      <c r="BMI4" s="1870"/>
      <c r="BMJ4" s="1870"/>
      <c r="BMK4" s="1870"/>
      <c r="BML4" s="1870"/>
      <c r="BMM4" s="1870"/>
      <c r="BMN4" s="1870"/>
      <c r="BMO4" s="1870"/>
      <c r="BMP4" s="1870"/>
      <c r="BMQ4" s="1870"/>
      <c r="BMR4" s="1870"/>
      <c r="BMS4" s="1870"/>
      <c r="BMT4" s="1870"/>
      <c r="BMU4" s="1870"/>
      <c r="BMV4" s="1870"/>
      <c r="BMW4" s="1870"/>
      <c r="BMX4" s="1870"/>
      <c r="BMY4" s="1870"/>
      <c r="BMZ4" s="1870"/>
      <c r="BNA4" s="1870"/>
      <c r="BNB4" s="1870"/>
      <c r="BNC4" s="1870"/>
      <c r="BND4" s="1870"/>
      <c r="BNE4" s="1870"/>
      <c r="BNF4" s="1870"/>
      <c r="BNG4" s="1870"/>
      <c r="BNH4" s="1870"/>
      <c r="BNI4" s="1870"/>
      <c r="BNJ4" s="1870"/>
      <c r="BNK4" s="1870"/>
      <c r="BNL4" s="1870"/>
      <c r="BNM4" s="1870"/>
      <c r="BNN4" s="1870"/>
      <c r="BNO4" s="1870"/>
      <c r="BNP4" s="1870"/>
      <c r="BNQ4" s="1870"/>
      <c r="BNR4" s="1870"/>
      <c r="BNS4" s="1870"/>
      <c r="BNT4" s="1870"/>
      <c r="BNU4" s="1870"/>
      <c r="BNV4" s="1870"/>
      <c r="BNW4" s="1870"/>
      <c r="BNX4" s="1870"/>
      <c r="BNY4" s="1870"/>
      <c r="BNZ4" s="1870"/>
      <c r="BOA4" s="1870"/>
      <c r="BOB4" s="1870"/>
      <c r="BOC4" s="1870"/>
      <c r="BOD4" s="1870"/>
      <c r="BOE4" s="1870"/>
      <c r="BOF4" s="1870"/>
      <c r="BOG4" s="1870"/>
      <c r="BOH4" s="1870"/>
      <c r="BOI4" s="1870"/>
      <c r="BOJ4" s="1870"/>
      <c r="BOK4" s="1870"/>
      <c r="BOL4" s="1870"/>
      <c r="BOM4" s="1870"/>
      <c r="BON4" s="1870"/>
      <c r="BOO4" s="1870"/>
      <c r="BOP4" s="1870"/>
      <c r="BOQ4" s="1870"/>
      <c r="BOR4" s="1870"/>
      <c r="BOS4" s="1870"/>
      <c r="BOT4" s="1870"/>
      <c r="BOU4" s="1870"/>
      <c r="BOV4" s="1870"/>
      <c r="BOW4" s="1870"/>
      <c r="BOX4" s="1870"/>
      <c r="BOY4" s="1870"/>
      <c r="BOZ4" s="1870"/>
      <c r="BPA4" s="1870"/>
      <c r="BPB4" s="1870"/>
      <c r="BPC4" s="1870"/>
      <c r="BPD4" s="1870"/>
      <c r="BPE4" s="1870"/>
      <c r="BPF4" s="1870"/>
      <c r="BPG4" s="1870"/>
      <c r="BPH4" s="1870"/>
      <c r="BPI4" s="1870"/>
      <c r="BPJ4" s="1870"/>
      <c r="BPK4" s="1870"/>
      <c r="BPL4" s="1870"/>
      <c r="BPM4" s="1870"/>
      <c r="BPN4" s="1870"/>
      <c r="BPO4" s="1870"/>
      <c r="BPP4" s="1870"/>
      <c r="BPQ4" s="1870"/>
      <c r="BPR4" s="1870"/>
      <c r="BPS4" s="1870"/>
      <c r="BPT4" s="1870"/>
      <c r="BPU4" s="1870"/>
      <c r="BPV4" s="1870"/>
      <c r="BPW4" s="1870"/>
      <c r="BPX4" s="1870"/>
      <c r="BPY4" s="1870"/>
      <c r="BPZ4" s="1870"/>
      <c r="BQA4" s="1870"/>
      <c r="BQB4" s="1870"/>
      <c r="BQC4" s="1870"/>
      <c r="BQD4" s="1870"/>
      <c r="BQE4" s="1870"/>
      <c r="BQF4" s="1870"/>
      <c r="BQG4" s="1870"/>
      <c r="BQH4" s="1870"/>
      <c r="BQI4" s="1870"/>
      <c r="BQJ4" s="1870"/>
      <c r="BQK4" s="1870"/>
      <c r="BQL4" s="1870"/>
      <c r="BQM4" s="1870"/>
      <c r="BQN4" s="1870"/>
      <c r="BQO4" s="1870"/>
      <c r="BQP4" s="1870"/>
      <c r="BQQ4" s="1870"/>
      <c r="BQR4" s="1870"/>
      <c r="BQS4" s="1870"/>
      <c r="BQT4" s="1870"/>
      <c r="BQU4" s="1870"/>
      <c r="BQV4" s="1870"/>
      <c r="BQW4" s="1870"/>
      <c r="BQX4" s="1870"/>
      <c r="BQY4" s="1870"/>
      <c r="BQZ4" s="1870"/>
      <c r="BRA4" s="1870"/>
      <c r="BRB4" s="1870"/>
      <c r="BRC4" s="1870"/>
      <c r="BRD4" s="1870"/>
      <c r="BRE4" s="1870"/>
      <c r="BRF4" s="1870"/>
      <c r="BRG4" s="1870"/>
      <c r="BRH4" s="1870"/>
      <c r="BRI4" s="1870"/>
      <c r="BRJ4" s="1870"/>
      <c r="BRK4" s="1870"/>
      <c r="BRL4" s="1870"/>
      <c r="BRM4" s="1870"/>
      <c r="BRN4" s="1870"/>
      <c r="BRO4" s="1870"/>
      <c r="BRP4" s="1870"/>
      <c r="BRQ4" s="1870"/>
      <c r="BRR4" s="1870"/>
      <c r="BRS4" s="1870"/>
      <c r="BRT4" s="1870"/>
      <c r="BRU4" s="1870"/>
      <c r="BRV4" s="1870"/>
      <c r="BRW4" s="1870"/>
      <c r="BRX4" s="1870"/>
      <c r="BRY4" s="1870"/>
      <c r="BRZ4" s="1870"/>
      <c r="BSA4" s="1870"/>
      <c r="BSB4" s="1870"/>
      <c r="BSC4" s="1870"/>
      <c r="BSD4" s="1870"/>
      <c r="BSE4" s="1870"/>
      <c r="BSF4" s="1870"/>
      <c r="BSG4" s="1870"/>
      <c r="BSH4" s="1870"/>
      <c r="BSI4" s="1870"/>
      <c r="BSJ4" s="1870"/>
      <c r="BSK4" s="1870"/>
      <c r="BSL4" s="1870"/>
      <c r="BSM4" s="1870"/>
      <c r="BSN4" s="1870"/>
      <c r="BSO4" s="1870"/>
      <c r="BSP4" s="1870"/>
      <c r="BSQ4" s="1870"/>
      <c r="BSR4" s="1870"/>
      <c r="BSS4" s="1870"/>
      <c r="BST4" s="1870"/>
      <c r="BSU4" s="1870"/>
      <c r="BSV4" s="1870"/>
      <c r="BSW4" s="1870"/>
      <c r="BSX4" s="1870"/>
      <c r="BSY4" s="1870"/>
      <c r="BSZ4" s="1870"/>
      <c r="BTA4" s="1870"/>
      <c r="BTB4" s="1870"/>
      <c r="BTC4" s="1870"/>
      <c r="BTD4" s="1870"/>
      <c r="BTE4" s="1870"/>
      <c r="BTF4" s="1870"/>
      <c r="BTG4" s="1870"/>
      <c r="BTH4" s="1870"/>
      <c r="BTI4" s="1870"/>
      <c r="BTJ4" s="1870"/>
      <c r="BTK4" s="1870"/>
      <c r="BTL4" s="1870"/>
      <c r="BTM4" s="1870"/>
      <c r="BTN4" s="1870"/>
      <c r="BTO4" s="1870"/>
      <c r="BTP4" s="1870"/>
      <c r="BTQ4" s="1870"/>
      <c r="BTR4" s="1870"/>
      <c r="BTS4" s="1870"/>
      <c r="BTT4" s="1870"/>
      <c r="BTU4" s="1870"/>
      <c r="BTV4" s="1870"/>
      <c r="BTW4" s="1870"/>
      <c r="BTX4" s="1870"/>
      <c r="BTY4" s="1870"/>
      <c r="BTZ4" s="1870"/>
      <c r="BUA4" s="1870"/>
      <c r="BUB4" s="1870"/>
      <c r="BUC4" s="1870"/>
      <c r="BUD4" s="1870"/>
      <c r="BUE4" s="1870"/>
      <c r="BUF4" s="1870"/>
      <c r="BUG4" s="1870"/>
      <c r="BUH4" s="1870"/>
      <c r="BUI4" s="1870"/>
      <c r="BUJ4" s="1870"/>
      <c r="BUK4" s="1870"/>
      <c r="BUL4" s="1870"/>
      <c r="BUM4" s="1870"/>
      <c r="BUN4" s="1870"/>
      <c r="BUO4" s="1870"/>
      <c r="BUP4" s="1870"/>
      <c r="BUQ4" s="1870"/>
      <c r="BUR4" s="1870"/>
      <c r="BUS4" s="1870"/>
      <c r="BUT4" s="1870"/>
      <c r="BUU4" s="1870"/>
      <c r="BUV4" s="1870"/>
      <c r="BUW4" s="1870"/>
      <c r="BUX4" s="1870"/>
      <c r="BUY4" s="1870"/>
      <c r="BUZ4" s="1870"/>
      <c r="BVA4" s="1870"/>
      <c r="BVB4" s="1870"/>
      <c r="BVC4" s="1870"/>
      <c r="BVD4" s="1870"/>
      <c r="BVE4" s="1870"/>
      <c r="BVF4" s="1870"/>
      <c r="BVG4" s="1870"/>
      <c r="BVH4" s="1870"/>
      <c r="BVI4" s="1870"/>
      <c r="BVJ4" s="1870"/>
      <c r="BVK4" s="1870"/>
      <c r="BVL4" s="1870"/>
      <c r="BVM4" s="1870"/>
      <c r="BVN4" s="1870"/>
      <c r="BVO4" s="1870"/>
      <c r="BVP4" s="1870"/>
      <c r="BVQ4" s="1870"/>
      <c r="BVR4" s="1870"/>
      <c r="BVS4" s="1870"/>
      <c r="BVT4" s="1870"/>
      <c r="BVU4" s="1870"/>
      <c r="BVV4" s="1870"/>
      <c r="BVW4" s="1870"/>
      <c r="BVX4" s="1870"/>
      <c r="BVY4" s="1870"/>
      <c r="BVZ4" s="1870"/>
      <c r="BWA4" s="1870"/>
      <c r="BWB4" s="1870"/>
      <c r="BWC4" s="1870"/>
      <c r="BWD4" s="1870"/>
      <c r="BWE4" s="1870"/>
      <c r="BWF4" s="1870"/>
      <c r="BWG4" s="1870"/>
      <c r="BWH4" s="1870"/>
      <c r="BWI4" s="1870"/>
      <c r="BWJ4" s="1870"/>
      <c r="BWK4" s="1870"/>
      <c r="BWL4" s="1870"/>
      <c r="BWM4" s="1870"/>
      <c r="BWN4" s="1870"/>
      <c r="BWO4" s="1870"/>
      <c r="BWP4" s="1870"/>
      <c r="BWQ4" s="1870"/>
      <c r="BWR4" s="1870"/>
      <c r="BWS4" s="1870"/>
      <c r="BWT4" s="1870"/>
      <c r="BWU4" s="1870"/>
      <c r="BWV4" s="1870"/>
      <c r="BWW4" s="1870"/>
      <c r="BWX4" s="1870"/>
      <c r="BWY4" s="1870"/>
      <c r="BWZ4" s="1870"/>
      <c r="BXA4" s="1870"/>
      <c r="BXB4" s="1870"/>
      <c r="BXC4" s="1870"/>
      <c r="BXD4" s="1870"/>
      <c r="BXE4" s="1870"/>
      <c r="BXF4" s="1870"/>
      <c r="BXG4" s="1870"/>
      <c r="BXH4" s="1870"/>
      <c r="BXI4" s="1870"/>
      <c r="BXJ4" s="1870"/>
      <c r="BXK4" s="1870"/>
      <c r="BXL4" s="1870"/>
      <c r="BXM4" s="1870"/>
      <c r="BXN4" s="1870"/>
      <c r="BXO4" s="1870"/>
      <c r="BXP4" s="1870"/>
      <c r="BXQ4" s="1870"/>
      <c r="BXR4" s="1870"/>
      <c r="BXS4" s="1870"/>
      <c r="BXT4" s="1870"/>
      <c r="BXU4" s="1870"/>
      <c r="BXV4" s="1870"/>
      <c r="BXW4" s="1870"/>
      <c r="BXX4" s="1870"/>
      <c r="BXY4" s="1870"/>
      <c r="BXZ4" s="1870"/>
      <c r="BYA4" s="1870"/>
      <c r="BYB4" s="1870"/>
      <c r="BYC4" s="1870"/>
      <c r="BYD4" s="1870"/>
      <c r="BYE4" s="1870"/>
      <c r="BYF4" s="1870"/>
      <c r="BYG4" s="1870"/>
      <c r="BYH4" s="1870"/>
      <c r="BYI4" s="1870"/>
      <c r="BYJ4" s="1870"/>
      <c r="BYK4" s="1870"/>
      <c r="BYL4" s="1870"/>
      <c r="BYM4" s="1870"/>
      <c r="BYN4" s="1870"/>
      <c r="BYO4" s="1870"/>
      <c r="BYP4" s="1870"/>
      <c r="BYQ4" s="1870"/>
      <c r="BYR4" s="1870"/>
      <c r="BYS4" s="1870"/>
      <c r="BYT4" s="1870"/>
      <c r="BYU4" s="1870"/>
      <c r="BYV4" s="1870"/>
      <c r="BYW4" s="1870"/>
      <c r="BYX4" s="1870"/>
      <c r="BYY4" s="1870"/>
      <c r="BYZ4" s="1870"/>
      <c r="BZA4" s="1870"/>
      <c r="BZB4" s="1870"/>
      <c r="BZC4" s="1870"/>
      <c r="BZD4" s="1870"/>
      <c r="BZE4" s="1870"/>
      <c r="BZF4" s="1870"/>
      <c r="BZG4" s="1870"/>
      <c r="BZH4" s="1870"/>
      <c r="BZI4" s="1870"/>
      <c r="BZJ4" s="1870"/>
      <c r="BZK4" s="1870"/>
      <c r="BZL4" s="1870"/>
      <c r="BZM4" s="1870"/>
      <c r="BZN4" s="1870"/>
      <c r="BZO4" s="1870"/>
      <c r="BZP4" s="1870"/>
      <c r="BZQ4" s="1870"/>
      <c r="BZR4" s="1870"/>
      <c r="BZS4" s="1870"/>
      <c r="BZT4" s="1870"/>
      <c r="BZU4" s="1870"/>
      <c r="BZV4" s="1870"/>
      <c r="BZW4" s="1870"/>
      <c r="BZX4" s="1870"/>
      <c r="BZY4" s="1870"/>
      <c r="BZZ4" s="1870"/>
      <c r="CAA4" s="1870"/>
      <c r="CAB4" s="1870"/>
      <c r="CAC4" s="1870"/>
      <c r="CAD4" s="1870"/>
      <c r="CAE4" s="1870"/>
      <c r="CAF4" s="1870"/>
      <c r="CAG4" s="1870"/>
      <c r="CAH4" s="1870"/>
      <c r="CAI4" s="1870"/>
      <c r="CAJ4" s="1870"/>
      <c r="CAK4" s="1870"/>
      <c r="CAL4" s="1870"/>
      <c r="CAM4" s="1870"/>
      <c r="CAN4" s="1870"/>
      <c r="CAO4" s="1870"/>
      <c r="CAP4" s="1870"/>
      <c r="CAQ4" s="1870"/>
      <c r="CAR4" s="1870"/>
      <c r="CAS4" s="1870"/>
      <c r="CAT4" s="1870"/>
      <c r="CAU4" s="1870"/>
      <c r="CAV4" s="1870"/>
      <c r="CAW4" s="1870"/>
      <c r="CAX4" s="1870"/>
      <c r="CAY4" s="1870"/>
      <c r="CAZ4" s="1870"/>
      <c r="CBA4" s="1870"/>
      <c r="CBB4" s="1870"/>
      <c r="CBC4" s="1870"/>
      <c r="CBD4" s="1870"/>
      <c r="CBE4" s="1870"/>
      <c r="CBF4" s="1870"/>
      <c r="CBG4" s="1870"/>
      <c r="CBH4" s="1870"/>
      <c r="CBI4" s="1870"/>
      <c r="CBJ4" s="1870"/>
      <c r="CBK4" s="1870"/>
      <c r="CBL4" s="1870"/>
      <c r="CBM4" s="1870"/>
      <c r="CBN4" s="1870"/>
      <c r="CBO4" s="1870"/>
      <c r="CBP4" s="1870"/>
      <c r="CBQ4" s="1870"/>
      <c r="CBR4" s="1870"/>
      <c r="CBS4" s="1870"/>
      <c r="CBT4" s="1870"/>
      <c r="CBU4" s="1870"/>
      <c r="CBV4" s="1870"/>
      <c r="CBW4" s="1870"/>
      <c r="CBX4" s="1870"/>
      <c r="CBY4" s="1870"/>
      <c r="CBZ4" s="1870"/>
      <c r="CCA4" s="1870"/>
      <c r="CCB4" s="1870"/>
      <c r="CCC4" s="1870"/>
      <c r="CCD4" s="1870"/>
      <c r="CCE4" s="1870"/>
      <c r="CCF4" s="1870"/>
      <c r="CCG4" s="1870"/>
      <c r="CCH4" s="1870"/>
      <c r="CCI4" s="1870"/>
      <c r="CCJ4" s="1870"/>
      <c r="CCK4" s="1870"/>
      <c r="CCL4" s="1870"/>
      <c r="CCM4" s="1870"/>
      <c r="CCN4" s="1870"/>
      <c r="CCO4" s="1870"/>
      <c r="CCP4" s="1870"/>
      <c r="CCQ4" s="1870"/>
      <c r="CCR4" s="1870"/>
      <c r="CCS4" s="1870"/>
      <c r="CCT4" s="1870"/>
      <c r="CCU4" s="1870"/>
      <c r="CCV4" s="1870"/>
      <c r="CCW4" s="1870"/>
      <c r="CCX4" s="1870"/>
      <c r="CCY4" s="1870"/>
      <c r="CCZ4" s="1870"/>
      <c r="CDA4" s="1870"/>
      <c r="CDB4" s="1870"/>
      <c r="CDC4" s="1870"/>
      <c r="CDD4" s="1870"/>
      <c r="CDE4" s="1870"/>
      <c r="CDF4" s="1870"/>
      <c r="CDG4" s="1870"/>
      <c r="CDH4" s="1870"/>
      <c r="CDI4" s="1870"/>
      <c r="CDJ4" s="1870"/>
      <c r="CDK4" s="1870"/>
      <c r="CDL4" s="1870"/>
      <c r="CDM4" s="1870"/>
      <c r="CDN4" s="1870"/>
      <c r="CDO4" s="1870"/>
      <c r="CDP4" s="1870"/>
      <c r="CDQ4" s="1870"/>
      <c r="CDR4" s="1870"/>
      <c r="CDS4" s="1870"/>
      <c r="CDT4" s="1870"/>
      <c r="CDU4" s="1870"/>
      <c r="CDV4" s="1870"/>
      <c r="CDW4" s="1870"/>
      <c r="CDX4" s="1870"/>
      <c r="CDY4" s="1870"/>
      <c r="CDZ4" s="1870"/>
      <c r="CEA4" s="1870"/>
      <c r="CEB4" s="1870"/>
      <c r="CEC4" s="1870"/>
      <c r="CED4" s="1870"/>
      <c r="CEE4" s="1870"/>
      <c r="CEF4" s="1870"/>
      <c r="CEG4" s="1870"/>
      <c r="CEH4" s="1870"/>
      <c r="CEI4" s="1870"/>
      <c r="CEJ4" s="1870"/>
      <c r="CEK4" s="1870"/>
      <c r="CEL4" s="1870"/>
      <c r="CEM4" s="1870"/>
      <c r="CEN4" s="1870"/>
      <c r="CEO4" s="1870"/>
      <c r="CEP4" s="1870"/>
      <c r="CEQ4" s="1870"/>
      <c r="CER4" s="1870"/>
      <c r="CES4" s="1870"/>
      <c r="CET4" s="1870"/>
      <c r="CEU4" s="1870"/>
      <c r="CEV4" s="1870"/>
      <c r="CEW4" s="1870"/>
      <c r="CEX4" s="1870"/>
      <c r="CEY4" s="1870"/>
      <c r="CEZ4" s="1870"/>
      <c r="CFA4" s="1870"/>
      <c r="CFB4" s="1870"/>
      <c r="CFC4" s="1870"/>
      <c r="CFD4" s="1870"/>
      <c r="CFE4" s="1870"/>
      <c r="CFF4" s="1870"/>
      <c r="CFG4" s="1870"/>
      <c r="CFH4" s="1870"/>
      <c r="CFI4" s="1870"/>
      <c r="CFJ4" s="1870"/>
      <c r="CFK4" s="1870"/>
      <c r="CFL4" s="1870"/>
      <c r="CFM4" s="1870"/>
      <c r="CFN4" s="1870"/>
      <c r="CFO4" s="1870"/>
      <c r="CFP4" s="1870"/>
      <c r="CFQ4" s="1870"/>
      <c r="CFR4" s="1870"/>
      <c r="CFS4" s="1870"/>
      <c r="CFT4" s="1870"/>
      <c r="CFU4" s="1870"/>
      <c r="CFV4" s="1870"/>
      <c r="CFW4" s="1870"/>
      <c r="CFX4" s="1870"/>
      <c r="CFY4" s="1870"/>
      <c r="CFZ4" s="1870"/>
      <c r="CGA4" s="1870"/>
      <c r="CGB4" s="1870"/>
      <c r="CGC4" s="1870"/>
      <c r="CGD4" s="1870"/>
      <c r="CGE4" s="1870"/>
      <c r="CGF4" s="1870"/>
      <c r="CGG4" s="1870"/>
      <c r="CGH4" s="1870"/>
      <c r="CGI4" s="1870"/>
      <c r="CGJ4" s="1870"/>
      <c r="CGK4" s="1870"/>
      <c r="CGL4" s="1870"/>
      <c r="CGM4" s="1870"/>
      <c r="CGN4" s="1870"/>
      <c r="CGO4" s="1870"/>
      <c r="CGP4" s="1870"/>
      <c r="CGQ4" s="1870"/>
      <c r="CGR4" s="1870"/>
      <c r="CGS4" s="1870"/>
      <c r="CGT4" s="1870"/>
      <c r="CGU4" s="1870"/>
      <c r="CGV4" s="1870"/>
      <c r="CGW4" s="1870"/>
      <c r="CGX4" s="1870"/>
      <c r="CGY4" s="1870"/>
      <c r="CGZ4" s="1870"/>
      <c r="CHA4" s="1870"/>
      <c r="CHB4" s="1870"/>
      <c r="CHC4" s="1870"/>
      <c r="CHD4" s="1870"/>
      <c r="CHE4" s="1870"/>
      <c r="CHF4" s="1870"/>
      <c r="CHG4" s="1870"/>
      <c r="CHH4" s="1870"/>
      <c r="CHI4" s="1870"/>
      <c r="CHJ4" s="1870"/>
      <c r="CHK4" s="1870"/>
      <c r="CHL4" s="1870"/>
      <c r="CHM4" s="1870"/>
      <c r="CHN4" s="1870"/>
      <c r="CHO4" s="1870"/>
      <c r="CHP4" s="1870"/>
      <c r="CHQ4" s="1870"/>
      <c r="CHR4" s="1870"/>
      <c r="CHS4" s="1870"/>
      <c r="CHT4" s="1870"/>
      <c r="CHU4" s="1870"/>
      <c r="CHV4" s="1870"/>
      <c r="CHW4" s="1870"/>
      <c r="CHX4" s="1870"/>
      <c r="CHY4" s="1870"/>
      <c r="CHZ4" s="1870"/>
      <c r="CIA4" s="1870"/>
      <c r="CIB4" s="1870"/>
      <c r="CIC4" s="1870"/>
      <c r="CID4" s="1870"/>
      <c r="CIE4" s="1870"/>
      <c r="CIF4" s="1870"/>
      <c r="CIG4" s="1870"/>
      <c r="CIH4" s="1870"/>
      <c r="CII4" s="1870"/>
      <c r="CIJ4" s="1870"/>
      <c r="CIK4" s="1870"/>
      <c r="CIL4" s="1870"/>
      <c r="CIM4" s="1870"/>
      <c r="CIN4" s="1870"/>
      <c r="CIO4" s="1870"/>
      <c r="CIP4" s="1870"/>
      <c r="CIQ4" s="1870"/>
      <c r="CIR4" s="1870"/>
      <c r="CIS4" s="1870"/>
      <c r="CIT4" s="1870"/>
      <c r="CIU4" s="1870"/>
      <c r="CIV4" s="1870"/>
      <c r="CIW4" s="1870"/>
      <c r="CIX4" s="1870"/>
      <c r="CIY4" s="1870"/>
      <c r="CIZ4" s="1870"/>
      <c r="CJA4" s="1870"/>
      <c r="CJB4" s="1870"/>
      <c r="CJC4" s="1870"/>
      <c r="CJD4" s="1870"/>
      <c r="CJE4" s="1870"/>
      <c r="CJF4" s="1870"/>
      <c r="CJG4" s="1870"/>
      <c r="CJH4" s="1870"/>
      <c r="CJI4" s="1870"/>
      <c r="CJJ4" s="1870"/>
      <c r="CJK4" s="1870"/>
      <c r="CJL4" s="1870"/>
      <c r="CJM4" s="1870"/>
      <c r="CJN4" s="1870"/>
      <c r="CJO4" s="1870"/>
      <c r="CJP4" s="1870"/>
      <c r="CJQ4" s="1870"/>
      <c r="CJR4" s="1870"/>
      <c r="CJS4" s="1870"/>
      <c r="CJT4" s="1870"/>
      <c r="CJU4" s="1870"/>
      <c r="CJV4" s="1870"/>
      <c r="CJW4" s="1870"/>
      <c r="CJX4" s="1870"/>
      <c r="CJY4" s="1870"/>
      <c r="CJZ4" s="1870"/>
      <c r="CKA4" s="1870"/>
      <c r="CKB4" s="1870"/>
      <c r="CKC4" s="1870"/>
      <c r="CKD4" s="1870"/>
      <c r="CKE4" s="1870"/>
      <c r="CKF4" s="1870"/>
      <c r="CKG4" s="1870"/>
      <c r="CKH4" s="1870"/>
      <c r="CKI4" s="1870"/>
      <c r="CKJ4" s="1870"/>
      <c r="CKK4" s="1870"/>
      <c r="CKL4" s="1870"/>
      <c r="CKM4" s="1870"/>
      <c r="CKN4" s="1870"/>
      <c r="CKO4" s="1870"/>
      <c r="CKP4" s="1870"/>
      <c r="CKQ4" s="1870"/>
      <c r="CKR4" s="1870"/>
      <c r="CKS4" s="1870"/>
      <c r="CKT4" s="1870"/>
      <c r="CKU4" s="1870"/>
      <c r="CKV4" s="1870"/>
      <c r="CKW4" s="1870"/>
      <c r="CKX4" s="1870"/>
      <c r="CKY4" s="1870"/>
      <c r="CKZ4" s="1870"/>
      <c r="CLA4" s="1870"/>
      <c r="CLB4" s="1870"/>
      <c r="CLC4" s="1870"/>
      <c r="CLD4" s="1870"/>
      <c r="CLE4" s="1870"/>
      <c r="CLF4" s="1870"/>
      <c r="CLG4" s="1870"/>
      <c r="CLH4" s="1870"/>
      <c r="CLI4" s="1870"/>
      <c r="CLJ4" s="1870"/>
      <c r="CLK4" s="1870"/>
      <c r="CLL4" s="1870"/>
      <c r="CLM4" s="1870"/>
      <c r="CLN4" s="1870"/>
      <c r="CLO4" s="1870"/>
      <c r="CLP4" s="1870"/>
      <c r="CLQ4" s="1870"/>
      <c r="CLR4" s="1870"/>
      <c r="CLS4" s="1870"/>
      <c r="CLT4" s="1870"/>
      <c r="CLU4" s="1870"/>
      <c r="CLV4" s="1870"/>
      <c r="CLW4" s="1870"/>
      <c r="CLX4" s="1870"/>
      <c r="CLY4" s="1870"/>
      <c r="CLZ4" s="1870"/>
      <c r="CMA4" s="1870"/>
      <c r="CMB4" s="1870"/>
      <c r="CMC4" s="1870"/>
      <c r="CMD4" s="1870"/>
      <c r="CME4" s="1870"/>
      <c r="CMF4" s="1870"/>
      <c r="CMG4" s="1870"/>
      <c r="CMH4" s="1870"/>
      <c r="CMI4" s="1870"/>
      <c r="CMJ4" s="1870"/>
      <c r="CMK4" s="1870"/>
      <c r="CML4" s="1870"/>
      <c r="CMM4" s="1870"/>
      <c r="CMN4" s="1870"/>
      <c r="CMO4" s="1870"/>
      <c r="CMP4" s="1870"/>
      <c r="CMQ4" s="1870"/>
      <c r="CMR4" s="1870"/>
      <c r="CMS4" s="1870"/>
      <c r="CMT4" s="1870"/>
      <c r="CMU4" s="1870"/>
      <c r="CMV4" s="1870"/>
      <c r="CMW4" s="1870"/>
      <c r="CMX4" s="1870"/>
      <c r="CMY4" s="1870"/>
      <c r="CMZ4" s="1870"/>
      <c r="CNA4" s="1870"/>
      <c r="CNB4" s="1870"/>
      <c r="CNC4" s="1870"/>
      <c r="CND4" s="1870"/>
      <c r="CNE4" s="1870"/>
      <c r="CNF4" s="1870"/>
      <c r="CNG4" s="1870"/>
      <c r="CNH4" s="1870"/>
      <c r="CNI4" s="1870"/>
      <c r="CNJ4" s="1870"/>
      <c r="CNK4" s="1870"/>
      <c r="CNL4" s="1870"/>
      <c r="CNM4" s="1870"/>
      <c r="CNN4" s="1870"/>
      <c r="CNO4" s="1870"/>
      <c r="CNP4" s="1870"/>
      <c r="CNQ4" s="1870"/>
      <c r="CNR4" s="1870"/>
      <c r="CNS4" s="1870"/>
      <c r="CNT4" s="1870"/>
      <c r="CNU4" s="1870"/>
      <c r="CNV4" s="1870"/>
      <c r="CNW4" s="1870"/>
      <c r="CNX4" s="1870"/>
      <c r="CNY4" s="1870"/>
      <c r="CNZ4" s="1870"/>
      <c r="COA4" s="1870"/>
      <c r="COB4" s="1870"/>
      <c r="COC4" s="1870"/>
      <c r="COD4" s="1870"/>
      <c r="COE4" s="1870"/>
      <c r="COF4" s="1870"/>
      <c r="COG4" s="1870"/>
      <c r="COH4" s="1870"/>
      <c r="COI4" s="1870"/>
      <c r="COJ4" s="1870"/>
      <c r="COK4" s="1870"/>
      <c r="COL4" s="1870"/>
      <c r="COM4" s="1870"/>
      <c r="CON4" s="1870"/>
      <c r="COO4" s="1870"/>
      <c r="COP4" s="1870"/>
      <c r="COQ4" s="1870"/>
      <c r="COR4" s="1870"/>
      <c r="COS4" s="1870"/>
      <c r="COT4" s="1870"/>
      <c r="COU4" s="1870"/>
      <c r="COV4" s="1870"/>
      <c r="COW4" s="1870"/>
      <c r="COX4" s="1870"/>
      <c r="COY4" s="1870"/>
      <c r="COZ4" s="1870"/>
      <c r="CPA4" s="1870"/>
      <c r="CPB4" s="1870"/>
      <c r="CPC4" s="1870"/>
      <c r="CPD4" s="1870"/>
      <c r="CPE4" s="1870"/>
      <c r="CPF4" s="1870"/>
      <c r="CPG4" s="1870"/>
      <c r="CPH4" s="1870"/>
      <c r="CPI4" s="1870"/>
      <c r="CPJ4" s="1870"/>
      <c r="CPK4" s="1870"/>
      <c r="CPL4" s="1870"/>
      <c r="CPM4" s="1870"/>
      <c r="CPN4" s="1870"/>
      <c r="CPO4" s="1870"/>
      <c r="CPP4" s="1870"/>
      <c r="CPQ4" s="1870"/>
      <c r="CPR4" s="1870"/>
      <c r="CPS4" s="1870"/>
      <c r="CPT4" s="1870"/>
      <c r="CPU4" s="1870"/>
      <c r="CPV4" s="1870"/>
      <c r="CPW4" s="1870"/>
      <c r="CPX4" s="1870"/>
      <c r="CPY4" s="1870"/>
      <c r="CPZ4" s="1870"/>
      <c r="CQA4" s="1870"/>
      <c r="CQB4" s="1870"/>
      <c r="CQC4" s="1870"/>
      <c r="CQD4" s="1870"/>
      <c r="CQE4" s="1870"/>
      <c r="CQF4" s="1870"/>
      <c r="CQG4" s="1870"/>
      <c r="CQH4" s="1870"/>
      <c r="CQI4" s="1870"/>
      <c r="CQJ4" s="1870"/>
      <c r="CQK4" s="1870"/>
      <c r="CQL4" s="1870"/>
      <c r="CQM4" s="1870"/>
      <c r="CQN4" s="1870"/>
      <c r="CQO4" s="1870"/>
      <c r="CQP4" s="1870"/>
      <c r="CQQ4" s="1870"/>
      <c r="CQR4" s="1870"/>
      <c r="CQS4" s="1870"/>
      <c r="CQT4" s="1870"/>
      <c r="CQU4" s="1870"/>
      <c r="CQV4" s="1870"/>
      <c r="CQW4" s="1870"/>
      <c r="CQX4" s="1870"/>
      <c r="CQY4" s="1870"/>
      <c r="CQZ4" s="1870"/>
      <c r="CRA4" s="1870"/>
      <c r="CRB4" s="1870"/>
      <c r="CRC4" s="1870"/>
      <c r="CRD4" s="1870"/>
      <c r="CRE4" s="1870"/>
      <c r="CRF4" s="1870"/>
      <c r="CRG4" s="1870"/>
      <c r="CRH4" s="1870"/>
      <c r="CRI4" s="1870"/>
      <c r="CRJ4" s="1870"/>
      <c r="CRK4" s="1870"/>
      <c r="CRL4" s="1870"/>
      <c r="CRM4" s="1870"/>
      <c r="CRN4" s="1870"/>
      <c r="CRO4" s="1870"/>
      <c r="CRP4" s="1870"/>
      <c r="CRQ4" s="1870"/>
      <c r="CRR4" s="1870"/>
      <c r="CRS4" s="1870"/>
      <c r="CRT4" s="1870"/>
      <c r="CRU4" s="1870"/>
      <c r="CRV4" s="1870"/>
      <c r="CRW4" s="1870"/>
      <c r="CRX4" s="1870"/>
      <c r="CRY4" s="1870"/>
      <c r="CRZ4" s="1870"/>
      <c r="CSA4" s="1870"/>
      <c r="CSB4" s="1870"/>
      <c r="CSC4" s="1870"/>
      <c r="CSD4" s="1870"/>
      <c r="CSE4" s="1870"/>
      <c r="CSF4" s="1870"/>
      <c r="CSG4" s="1870"/>
      <c r="CSH4" s="1870"/>
      <c r="CSI4" s="1870"/>
      <c r="CSJ4" s="1870"/>
      <c r="CSK4" s="1870"/>
      <c r="CSL4" s="1870"/>
      <c r="CSM4" s="1870"/>
      <c r="CSN4" s="1870"/>
      <c r="CSO4" s="1870"/>
      <c r="CSP4" s="1870"/>
      <c r="CSQ4" s="1870"/>
      <c r="CSR4" s="1870"/>
      <c r="CSS4" s="1870"/>
      <c r="CST4" s="1870"/>
      <c r="CSU4" s="1870"/>
      <c r="CSV4" s="1870"/>
      <c r="CSW4" s="1870"/>
      <c r="CSX4" s="1870"/>
      <c r="CSY4" s="1870"/>
      <c r="CSZ4" s="1870"/>
      <c r="CTA4" s="1870"/>
      <c r="CTB4" s="1870"/>
      <c r="CTC4" s="1870"/>
      <c r="CTD4" s="1870"/>
      <c r="CTE4" s="1870"/>
      <c r="CTF4" s="1870"/>
      <c r="CTG4" s="1870"/>
      <c r="CTH4" s="1870"/>
      <c r="CTI4" s="1870"/>
      <c r="CTJ4" s="1870"/>
      <c r="CTK4" s="1870"/>
      <c r="CTL4" s="1870"/>
      <c r="CTM4" s="1870"/>
      <c r="CTN4" s="1870"/>
      <c r="CTO4" s="1870"/>
      <c r="CTP4" s="1870"/>
      <c r="CTQ4" s="1870"/>
      <c r="CTR4" s="1870"/>
      <c r="CTS4" s="1870"/>
      <c r="CTT4" s="1870"/>
      <c r="CTU4" s="1870"/>
      <c r="CTV4" s="1870"/>
      <c r="CTW4" s="1870"/>
      <c r="CTX4" s="1870"/>
      <c r="CTY4" s="1870"/>
      <c r="CTZ4" s="1870"/>
      <c r="CUA4" s="1870"/>
      <c r="CUB4" s="1870"/>
      <c r="CUC4" s="1870"/>
      <c r="CUD4" s="1870"/>
      <c r="CUE4" s="1870"/>
      <c r="CUF4" s="1870"/>
      <c r="CUG4" s="1870"/>
      <c r="CUH4" s="1870"/>
      <c r="CUI4" s="1870"/>
      <c r="CUJ4" s="1870"/>
      <c r="CUK4" s="1870"/>
      <c r="CUL4" s="1870"/>
      <c r="CUM4" s="1870"/>
      <c r="CUN4" s="1870"/>
      <c r="CUO4" s="1870"/>
      <c r="CUP4" s="1870"/>
      <c r="CUQ4" s="1870"/>
      <c r="CUR4" s="1870"/>
      <c r="CUS4" s="1870"/>
      <c r="CUT4" s="1870"/>
      <c r="CUU4" s="1870"/>
      <c r="CUV4" s="1870"/>
      <c r="CUW4" s="1870"/>
      <c r="CUX4" s="1870"/>
      <c r="CUY4" s="1870"/>
      <c r="CUZ4" s="1870"/>
      <c r="CVA4" s="1870"/>
      <c r="CVB4" s="1870"/>
      <c r="CVC4" s="1870"/>
      <c r="CVD4" s="1870"/>
      <c r="CVE4" s="1870"/>
      <c r="CVF4" s="1870"/>
      <c r="CVG4" s="1870"/>
      <c r="CVH4" s="1870"/>
      <c r="CVI4" s="1870"/>
      <c r="CVJ4" s="1870"/>
      <c r="CVK4" s="1870"/>
      <c r="CVL4" s="1870"/>
      <c r="CVM4" s="1870"/>
      <c r="CVN4" s="1870"/>
      <c r="CVO4" s="1870"/>
      <c r="CVP4" s="1870"/>
      <c r="CVQ4" s="1870"/>
      <c r="CVR4" s="1870"/>
      <c r="CVS4" s="1870"/>
      <c r="CVT4" s="1870"/>
      <c r="CVU4" s="1870"/>
      <c r="CVV4" s="1870"/>
      <c r="CVW4" s="1870"/>
      <c r="CVX4" s="1870"/>
      <c r="CVY4" s="1870"/>
      <c r="CVZ4" s="1870"/>
      <c r="CWA4" s="1870"/>
      <c r="CWB4" s="1870"/>
      <c r="CWC4" s="1870"/>
      <c r="CWD4" s="1870"/>
      <c r="CWE4" s="1870"/>
      <c r="CWF4" s="1870"/>
      <c r="CWG4" s="1870"/>
      <c r="CWH4" s="1870"/>
      <c r="CWI4" s="1870"/>
      <c r="CWJ4" s="1870"/>
      <c r="CWK4" s="1870"/>
      <c r="CWL4" s="1870"/>
      <c r="CWM4" s="1870"/>
      <c r="CWN4" s="1870"/>
      <c r="CWO4" s="1870"/>
      <c r="CWP4" s="1870"/>
      <c r="CWQ4" s="1870"/>
      <c r="CWR4" s="1870"/>
      <c r="CWS4" s="1870"/>
      <c r="CWT4" s="1870"/>
      <c r="CWU4" s="1870"/>
      <c r="CWV4" s="1870"/>
      <c r="CWW4" s="1870"/>
      <c r="CWX4" s="1870"/>
      <c r="CWY4" s="1870"/>
      <c r="CWZ4" s="1870"/>
      <c r="CXA4" s="1870"/>
      <c r="CXB4" s="1870"/>
      <c r="CXC4" s="1870"/>
      <c r="CXD4" s="1870"/>
      <c r="CXE4" s="1870"/>
      <c r="CXF4" s="1870"/>
      <c r="CXG4" s="1870"/>
      <c r="CXH4" s="1870"/>
      <c r="CXI4" s="1870"/>
      <c r="CXJ4" s="1870"/>
      <c r="CXK4" s="1870"/>
      <c r="CXL4" s="1870"/>
      <c r="CXM4" s="1870"/>
      <c r="CXN4" s="1870"/>
      <c r="CXO4" s="1870"/>
      <c r="CXP4" s="1870"/>
      <c r="CXQ4" s="1870"/>
      <c r="CXR4" s="1870"/>
      <c r="CXS4" s="1870"/>
      <c r="CXT4" s="1870"/>
      <c r="CXU4" s="1870"/>
      <c r="CXV4" s="1870"/>
      <c r="CXW4" s="1870"/>
      <c r="CXX4" s="1870"/>
      <c r="CXY4" s="1870"/>
      <c r="CXZ4" s="1870"/>
      <c r="CYA4" s="1870"/>
      <c r="CYB4" s="1870"/>
      <c r="CYC4" s="1870"/>
      <c r="CYD4" s="1870"/>
      <c r="CYE4" s="1870"/>
      <c r="CYF4" s="1870"/>
      <c r="CYG4" s="1870"/>
      <c r="CYH4" s="1870"/>
      <c r="CYI4" s="1870"/>
      <c r="CYJ4" s="1870"/>
      <c r="CYK4" s="1870"/>
      <c r="CYL4" s="1870"/>
      <c r="CYM4" s="1870"/>
      <c r="CYN4" s="1870"/>
      <c r="CYO4" s="1870"/>
      <c r="CYP4" s="1870"/>
      <c r="CYQ4" s="1870"/>
      <c r="CYR4" s="1870"/>
      <c r="CYS4" s="1870"/>
      <c r="CYT4" s="1870"/>
      <c r="CYU4" s="1870"/>
      <c r="CYV4" s="1870"/>
      <c r="CYW4" s="1870"/>
      <c r="CYX4" s="1870"/>
      <c r="CYY4" s="1870"/>
      <c r="CYZ4" s="1870"/>
      <c r="CZA4" s="1870"/>
      <c r="CZB4" s="1870"/>
      <c r="CZC4" s="1870"/>
      <c r="CZD4" s="1870"/>
      <c r="CZE4" s="1870"/>
      <c r="CZF4" s="1870"/>
      <c r="CZG4" s="1870"/>
      <c r="CZH4" s="1870"/>
      <c r="CZI4" s="1870"/>
      <c r="CZJ4" s="1870"/>
      <c r="CZK4" s="1870"/>
      <c r="CZL4" s="1870"/>
      <c r="CZM4" s="1870"/>
      <c r="CZN4" s="1870"/>
      <c r="CZO4" s="1870"/>
      <c r="CZP4" s="1870"/>
      <c r="CZQ4" s="1870"/>
      <c r="CZR4" s="1870"/>
      <c r="CZS4" s="1870"/>
      <c r="CZT4" s="1870"/>
      <c r="CZU4" s="1870"/>
      <c r="CZV4" s="1870"/>
      <c r="CZW4" s="1870"/>
      <c r="CZX4" s="1870"/>
      <c r="CZY4" s="1870"/>
      <c r="CZZ4" s="1870"/>
      <c r="DAA4" s="1870"/>
      <c r="DAB4" s="1870"/>
      <c r="DAC4" s="1870"/>
      <c r="DAD4" s="1870"/>
      <c r="DAE4" s="1870"/>
      <c r="DAF4" s="1870"/>
      <c r="DAG4" s="1870"/>
      <c r="DAH4" s="1870"/>
      <c r="DAI4" s="1870"/>
      <c r="DAJ4" s="1870"/>
      <c r="DAK4" s="1870"/>
      <c r="DAL4" s="1870"/>
      <c r="DAM4" s="1870"/>
      <c r="DAN4" s="1870"/>
      <c r="DAO4" s="1870"/>
      <c r="DAP4" s="1870"/>
      <c r="DAQ4" s="1870"/>
      <c r="DAR4" s="1870"/>
      <c r="DAS4" s="1870"/>
      <c r="DAT4" s="1870"/>
      <c r="DAU4" s="1870"/>
      <c r="DAV4" s="1870"/>
      <c r="DAW4" s="1870"/>
      <c r="DAX4" s="1870"/>
      <c r="DAY4" s="1870"/>
      <c r="DAZ4" s="1870"/>
      <c r="DBA4" s="1870"/>
      <c r="DBB4" s="1870"/>
      <c r="DBC4" s="1870"/>
      <c r="DBD4" s="1870"/>
      <c r="DBE4" s="1870"/>
      <c r="DBF4" s="1870"/>
      <c r="DBG4" s="1870"/>
      <c r="DBH4" s="1870"/>
      <c r="DBI4" s="1870"/>
      <c r="DBJ4" s="1870"/>
      <c r="DBK4" s="1870"/>
      <c r="DBL4" s="1870"/>
      <c r="DBM4" s="1870"/>
      <c r="DBN4" s="1870"/>
      <c r="DBO4" s="1870"/>
      <c r="DBP4" s="1870"/>
      <c r="DBQ4" s="1870"/>
      <c r="DBR4" s="1870"/>
      <c r="DBS4" s="1870"/>
      <c r="DBT4" s="1870"/>
      <c r="DBU4" s="1870"/>
      <c r="DBV4" s="1870"/>
      <c r="DBW4" s="1870"/>
      <c r="DBX4" s="1870"/>
      <c r="DBY4" s="1870"/>
      <c r="DBZ4" s="1870"/>
      <c r="DCA4" s="1870"/>
      <c r="DCB4" s="1870"/>
      <c r="DCC4" s="1870"/>
      <c r="DCD4" s="1870"/>
      <c r="DCE4" s="1870"/>
      <c r="DCF4" s="1870"/>
      <c r="DCG4" s="1870"/>
      <c r="DCH4" s="1870"/>
      <c r="DCI4" s="1870"/>
      <c r="DCJ4" s="1870"/>
      <c r="DCK4" s="1870"/>
      <c r="DCL4" s="1870"/>
      <c r="DCM4" s="1870"/>
      <c r="DCN4" s="1870"/>
      <c r="DCO4" s="1870"/>
      <c r="DCP4" s="1870"/>
      <c r="DCQ4" s="1870"/>
      <c r="DCR4" s="1870"/>
      <c r="DCS4" s="1870"/>
      <c r="DCT4" s="1870"/>
      <c r="DCU4" s="1870"/>
      <c r="DCV4" s="1870"/>
      <c r="DCW4" s="1870"/>
      <c r="DCX4" s="1870"/>
      <c r="DCY4" s="1870"/>
      <c r="DCZ4" s="1870"/>
      <c r="DDA4" s="1870"/>
      <c r="DDB4" s="1870"/>
      <c r="DDC4" s="1870"/>
      <c r="DDD4" s="1870"/>
      <c r="DDE4" s="1870"/>
      <c r="DDF4" s="1870"/>
      <c r="DDG4" s="1870"/>
      <c r="DDH4" s="1870"/>
      <c r="DDI4" s="1870"/>
      <c r="DDJ4" s="1870"/>
      <c r="DDK4" s="1870"/>
      <c r="DDL4" s="1870"/>
      <c r="DDM4" s="1870"/>
      <c r="DDN4" s="1870"/>
      <c r="DDO4" s="1870"/>
      <c r="DDP4" s="1870"/>
      <c r="DDQ4" s="1870"/>
      <c r="DDR4" s="1870"/>
      <c r="DDS4" s="1870"/>
      <c r="DDT4" s="1870"/>
      <c r="DDU4" s="1870"/>
      <c r="DDV4" s="1870"/>
      <c r="DDW4" s="1870"/>
      <c r="DDX4" s="1870"/>
      <c r="DDY4" s="1870"/>
      <c r="DDZ4" s="1870"/>
      <c r="DEA4" s="1870"/>
      <c r="DEB4" s="1870"/>
      <c r="DEC4" s="1870"/>
      <c r="DED4" s="1870"/>
      <c r="DEE4" s="1870"/>
      <c r="DEF4" s="1870"/>
      <c r="DEG4" s="1870"/>
      <c r="DEH4" s="1870"/>
      <c r="DEI4" s="1870"/>
      <c r="DEJ4" s="1870"/>
      <c r="DEK4" s="1870"/>
      <c r="DEL4" s="1870"/>
      <c r="DEM4" s="1870"/>
      <c r="DEN4" s="1870"/>
      <c r="DEO4" s="1870"/>
      <c r="DEP4" s="1870"/>
      <c r="DEQ4" s="1870"/>
      <c r="DER4" s="1870"/>
      <c r="DES4" s="1870"/>
      <c r="DET4" s="1870"/>
      <c r="DEU4" s="1870"/>
      <c r="DEV4" s="1870"/>
      <c r="DEW4" s="1870"/>
      <c r="DEX4" s="1870"/>
      <c r="DEY4" s="1870"/>
      <c r="DEZ4" s="1870"/>
      <c r="DFA4" s="1870"/>
      <c r="DFB4" s="1870"/>
      <c r="DFC4" s="1870"/>
      <c r="DFD4" s="1870"/>
      <c r="DFE4" s="1870"/>
      <c r="DFF4" s="1870"/>
      <c r="DFG4" s="1870"/>
      <c r="DFH4" s="1870"/>
      <c r="DFI4" s="1870"/>
      <c r="DFJ4" s="1870"/>
      <c r="DFK4" s="1870"/>
      <c r="DFL4" s="1870"/>
      <c r="DFM4" s="1870"/>
      <c r="DFN4" s="1870"/>
      <c r="DFO4" s="1870"/>
      <c r="DFP4" s="1870"/>
      <c r="DFQ4" s="1870"/>
      <c r="DFR4" s="1870"/>
      <c r="DFS4" s="1870"/>
      <c r="DFT4" s="1870"/>
      <c r="DFU4" s="1870"/>
      <c r="DFV4" s="1870"/>
      <c r="DFW4" s="1870"/>
      <c r="DFX4" s="1870"/>
      <c r="DFY4" s="1870"/>
      <c r="DFZ4" s="1870"/>
      <c r="DGA4" s="1870"/>
      <c r="DGB4" s="1870"/>
      <c r="DGC4" s="1870"/>
      <c r="DGD4" s="1870"/>
      <c r="DGE4" s="1870"/>
      <c r="DGF4" s="1870"/>
      <c r="DGG4" s="1870"/>
      <c r="DGH4" s="1870"/>
      <c r="DGI4" s="1870"/>
      <c r="DGJ4" s="1870"/>
      <c r="DGK4" s="1870"/>
      <c r="DGL4" s="1870"/>
      <c r="DGM4" s="1870"/>
      <c r="DGN4" s="1870"/>
      <c r="DGO4" s="1870"/>
      <c r="DGP4" s="1870"/>
      <c r="DGQ4" s="1870"/>
      <c r="DGR4" s="1870"/>
      <c r="DGS4" s="1870"/>
      <c r="DGT4" s="1870"/>
      <c r="DGU4" s="1870"/>
      <c r="DGV4" s="1870"/>
      <c r="DGW4" s="1870"/>
      <c r="DGX4" s="1870"/>
      <c r="DGY4" s="1870"/>
      <c r="DGZ4" s="1870"/>
      <c r="DHA4" s="1870"/>
      <c r="DHB4" s="1870"/>
      <c r="DHC4" s="1870"/>
      <c r="DHD4" s="1870"/>
      <c r="DHE4" s="1870"/>
      <c r="DHF4" s="1870"/>
      <c r="DHG4" s="1870"/>
      <c r="DHH4" s="1870"/>
      <c r="DHI4" s="1870"/>
      <c r="DHJ4" s="1870"/>
      <c r="DHK4" s="1870"/>
      <c r="DHL4" s="1870"/>
      <c r="DHM4" s="1870"/>
      <c r="DHN4" s="1870"/>
      <c r="DHO4" s="1870"/>
      <c r="DHP4" s="1870"/>
      <c r="DHQ4" s="1870"/>
      <c r="DHR4" s="1870"/>
      <c r="DHS4" s="1870"/>
      <c r="DHT4" s="1870"/>
      <c r="DHU4" s="1870"/>
      <c r="DHV4" s="1870"/>
      <c r="DHW4" s="1870"/>
      <c r="DHX4" s="1870"/>
      <c r="DHY4" s="1870"/>
      <c r="DHZ4" s="1870"/>
      <c r="DIA4" s="1870"/>
      <c r="DIB4" s="1870"/>
      <c r="DIC4" s="1870"/>
      <c r="DID4" s="1870"/>
      <c r="DIE4" s="1870"/>
      <c r="DIF4" s="1870"/>
      <c r="DIG4" s="1870"/>
      <c r="DIH4" s="1870"/>
      <c r="DII4" s="1870"/>
      <c r="DIJ4" s="1870"/>
      <c r="DIK4" s="1870"/>
      <c r="DIL4" s="1870"/>
      <c r="DIM4" s="1870"/>
      <c r="DIN4" s="1870"/>
      <c r="DIO4" s="1870"/>
      <c r="DIP4" s="1870"/>
      <c r="DIQ4" s="1870"/>
      <c r="DIR4" s="1870"/>
      <c r="DIS4" s="1870"/>
      <c r="DIT4" s="1870"/>
      <c r="DIU4" s="1870"/>
      <c r="DIV4" s="1870"/>
      <c r="DIW4" s="1870"/>
      <c r="DIX4" s="1870"/>
      <c r="DIY4" s="1870"/>
      <c r="DIZ4" s="1870"/>
      <c r="DJA4" s="1870"/>
      <c r="DJB4" s="1870"/>
      <c r="DJC4" s="1870"/>
      <c r="DJD4" s="1870"/>
      <c r="DJE4" s="1870"/>
      <c r="DJF4" s="1870"/>
      <c r="DJG4" s="1870"/>
      <c r="DJH4" s="1870"/>
      <c r="DJI4" s="1870"/>
      <c r="DJJ4" s="1870"/>
      <c r="DJK4" s="1870"/>
      <c r="DJL4" s="1870"/>
      <c r="DJM4" s="1870"/>
      <c r="DJN4" s="1870"/>
      <c r="DJO4" s="1870"/>
      <c r="DJP4" s="1870"/>
      <c r="DJQ4" s="1870"/>
      <c r="DJR4" s="1870"/>
      <c r="DJS4" s="1870"/>
      <c r="DJT4" s="1870"/>
      <c r="DJU4" s="1870"/>
      <c r="DJV4" s="1870"/>
      <c r="DJW4" s="1870"/>
      <c r="DJX4" s="1870"/>
      <c r="DJY4" s="1870"/>
      <c r="DJZ4" s="1870"/>
      <c r="DKA4" s="1870"/>
      <c r="DKB4" s="1870"/>
      <c r="DKC4" s="1870"/>
      <c r="DKD4" s="1870"/>
      <c r="DKE4" s="1870"/>
      <c r="DKF4" s="1870"/>
      <c r="DKG4" s="1870"/>
      <c r="DKH4" s="1870"/>
      <c r="DKI4" s="1870"/>
      <c r="DKJ4" s="1870"/>
      <c r="DKK4" s="1870"/>
      <c r="DKL4" s="1870"/>
      <c r="DKM4" s="1870"/>
      <c r="DKN4" s="1870"/>
      <c r="DKO4" s="1870"/>
      <c r="DKP4" s="1870"/>
      <c r="DKQ4" s="1870"/>
      <c r="DKR4" s="1870"/>
      <c r="DKS4" s="1870"/>
      <c r="DKT4" s="1870"/>
      <c r="DKU4" s="1870"/>
      <c r="DKV4" s="1870"/>
      <c r="DKW4" s="1870"/>
      <c r="DKX4" s="1870"/>
      <c r="DKY4" s="1870"/>
      <c r="DKZ4" s="1870"/>
      <c r="DLA4" s="1870"/>
      <c r="DLB4" s="1870"/>
      <c r="DLC4" s="1870"/>
      <c r="DLD4" s="1870"/>
      <c r="DLE4" s="1870"/>
      <c r="DLF4" s="1870"/>
      <c r="DLG4" s="1870"/>
      <c r="DLH4" s="1870"/>
      <c r="DLI4" s="1870"/>
      <c r="DLJ4" s="1870"/>
      <c r="DLK4" s="1870"/>
      <c r="DLL4" s="1870"/>
      <c r="DLM4" s="1870"/>
      <c r="DLN4" s="1870"/>
      <c r="DLO4" s="1870"/>
      <c r="DLP4" s="1870"/>
      <c r="DLQ4" s="1870"/>
      <c r="DLR4" s="1870"/>
      <c r="DLS4" s="1870"/>
      <c r="DLT4" s="1870"/>
      <c r="DLU4" s="1870"/>
      <c r="DLV4" s="1870"/>
      <c r="DLW4" s="1870"/>
      <c r="DLX4" s="1870"/>
      <c r="DLY4" s="1870"/>
      <c r="DLZ4" s="1870"/>
      <c r="DMA4" s="1870"/>
      <c r="DMB4" s="1870"/>
      <c r="DMC4" s="1870"/>
      <c r="DMD4" s="1870"/>
      <c r="DME4" s="1870"/>
      <c r="DMF4" s="1870"/>
      <c r="DMG4" s="1870"/>
      <c r="DMH4" s="1870"/>
      <c r="DMI4" s="1870"/>
      <c r="DMJ4" s="1870"/>
      <c r="DMK4" s="1870"/>
      <c r="DML4" s="1870"/>
      <c r="DMM4" s="1870"/>
      <c r="DMN4" s="1870"/>
      <c r="DMO4" s="1870"/>
      <c r="DMP4" s="1870"/>
      <c r="DMQ4" s="1870"/>
      <c r="DMR4" s="1870"/>
      <c r="DMS4" s="1870"/>
      <c r="DMT4" s="1870"/>
      <c r="DMU4" s="1870"/>
      <c r="DMV4" s="1870"/>
      <c r="DMW4" s="1870"/>
      <c r="DMX4" s="1870"/>
      <c r="DMY4" s="1870"/>
      <c r="DMZ4" s="1870"/>
      <c r="DNA4" s="1870"/>
      <c r="DNB4" s="1870"/>
      <c r="DNC4" s="1870"/>
      <c r="DND4" s="1870"/>
      <c r="DNE4" s="1870"/>
      <c r="DNF4" s="1870"/>
      <c r="DNG4" s="1870"/>
      <c r="DNH4" s="1870"/>
      <c r="DNI4" s="1870"/>
      <c r="DNJ4" s="1870"/>
      <c r="DNK4" s="1870"/>
      <c r="DNL4" s="1870"/>
      <c r="DNM4" s="1870"/>
      <c r="DNN4" s="1870"/>
      <c r="DNO4" s="1870"/>
      <c r="DNP4" s="1870"/>
      <c r="DNQ4" s="1870"/>
      <c r="DNR4" s="1870"/>
      <c r="DNS4" s="1870"/>
      <c r="DNT4" s="1870"/>
      <c r="DNU4" s="1870"/>
      <c r="DNV4" s="1870"/>
      <c r="DNW4" s="1870"/>
      <c r="DNX4" s="1870"/>
      <c r="DNY4" s="1870"/>
      <c r="DNZ4" s="1870"/>
      <c r="DOA4" s="1870"/>
      <c r="DOB4" s="1870"/>
      <c r="DOC4" s="1870"/>
      <c r="DOD4" s="1870"/>
      <c r="DOE4" s="1870"/>
      <c r="DOF4" s="1870"/>
      <c r="DOG4" s="1870"/>
      <c r="DOH4" s="1870"/>
      <c r="DOI4" s="1870"/>
      <c r="DOJ4" s="1870"/>
      <c r="DOK4" s="1870"/>
      <c r="DOL4" s="1870"/>
      <c r="DOM4" s="1870"/>
      <c r="DON4" s="1870"/>
      <c r="DOO4" s="1870"/>
      <c r="DOP4" s="1870"/>
      <c r="DOQ4" s="1870"/>
      <c r="DOR4" s="1870"/>
      <c r="DOS4" s="1870"/>
      <c r="DOT4" s="1870"/>
      <c r="DOU4" s="1870"/>
      <c r="DOV4" s="1870"/>
      <c r="DOW4" s="1870"/>
      <c r="DOX4" s="1870"/>
      <c r="DOY4" s="1870"/>
      <c r="DOZ4" s="1870"/>
      <c r="DPA4" s="1870"/>
      <c r="DPB4" s="1870"/>
      <c r="DPC4" s="1870"/>
      <c r="DPD4" s="1870"/>
      <c r="DPE4" s="1870"/>
      <c r="DPF4" s="1870"/>
      <c r="DPG4" s="1870"/>
      <c r="DPH4" s="1870"/>
      <c r="DPI4" s="1870"/>
      <c r="DPJ4" s="1870"/>
      <c r="DPK4" s="1870"/>
      <c r="DPL4" s="1870"/>
      <c r="DPM4" s="1870"/>
      <c r="DPN4" s="1870"/>
      <c r="DPO4" s="1870"/>
      <c r="DPP4" s="1870"/>
      <c r="DPQ4" s="1870"/>
      <c r="DPR4" s="1870"/>
      <c r="DPS4" s="1870"/>
      <c r="DPT4" s="1870"/>
      <c r="DPU4" s="1870"/>
      <c r="DPV4" s="1870"/>
      <c r="DPW4" s="1870"/>
      <c r="DPX4" s="1870"/>
      <c r="DPY4" s="1870"/>
      <c r="DPZ4" s="1870"/>
      <c r="DQA4" s="1870"/>
      <c r="DQB4" s="1870"/>
      <c r="DQC4" s="1870"/>
      <c r="DQD4" s="1870"/>
      <c r="DQE4" s="1870"/>
      <c r="DQF4" s="1870"/>
      <c r="DQG4" s="1870"/>
      <c r="DQH4" s="1870"/>
      <c r="DQI4" s="1870"/>
      <c r="DQJ4" s="1870"/>
      <c r="DQK4" s="1870"/>
      <c r="DQL4" s="1870"/>
      <c r="DQM4" s="1870"/>
      <c r="DQN4" s="1870"/>
      <c r="DQO4" s="1870"/>
      <c r="DQP4" s="1870"/>
      <c r="DQQ4" s="1870"/>
      <c r="DQR4" s="1870"/>
      <c r="DQS4" s="1870"/>
      <c r="DQT4" s="1870"/>
      <c r="DQU4" s="1870"/>
      <c r="DQV4" s="1870"/>
      <c r="DQW4" s="1870"/>
      <c r="DQX4" s="1870"/>
      <c r="DQY4" s="1870"/>
      <c r="DQZ4" s="1870"/>
      <c r="DRA4" s="1870"/>
      <c r="DRB4" s="1870"/>
      <c r="DRC4" s="1870"/>
      <c r="DRD4" s="1870"/>
      <c r="DRE4" s="1870"/>
      <c r="DRF4" s="1870"/>
      <c r="DRG4" s="1870"/>
      <c r="DRH4" s="1870"/>
      <c r="DRI4" s="1870"/>
      <c r="DRJ4" s="1870"/>
      <c r="DRK4" s="1870"/>
      <c r="DRL4" s="1870"/>
      <c r="DRM4" s="1870"/>
      <c r="DRN4" s="1870"/>
      <c r="DRO4" s="1870"/>
      <c r="DRP4" s="1870"/>
      <c r="DRQ4" s="1870"/>
      <c r="DRR4" s="1870"/>
      <c r="DRS4" s="1870"/>
      <c r="DRT4" s="1870"/>
      <c r="DRU4" s="1870"/>
      <c r="DRV4" s="1870"/>
      <c r="DRW4" s="1870"/>
      <c r="DRX4" s="1870"/>
      <c r="DRY4" s="1870"/>
      <c r="DRZ4" s="1870"/>
      <c r="DSA4" s="1870"/>
      <c r="DSB4" s="1870"/>
      <c r="DSC4" s="1870"/>
      <c r="DSD4" s="1870"/>
      <c r="DSE4" s="1870"/>
      <c r="DSF4" s="1870"/>
      <c r="DSG4" s="1870"/>
      <c r="DSH4" s="1870"/>
      <c r="DSI4" s="1870"/>
      <c r="DSJ4" s="1870"/>
      <c r="DSK4" s="1870"/>
      <c r="DSL4" s="1870"/>
      <c r="DSM4" s="1870"/>
      <c r="DSN4" s="1870"/>
      <c r="DSO4" s="1870"/>
      <c r="DSP4" s="1870"/>
      <c r="DSQ4" s="1870"/>
      <c r="DSR4" s="1870"/>
      <c r="DSS4" s="1870"/>
      <c r="DST4" s="1870"/>
      <c r="DSU4" s="1870"/>
      <c r="DSV4" s="1870"/>
      <c r="DSW4" s="1870"/>
      <c r="DSX4" s="1870"/>
      <c r="DSY4" s="1870"/>
      <c r="DSZ4" s="1870"/>
      <c r="DTA4" s="1870"/>
      <c r="DTB4" s="1870"/>
      <c r="DTC4" s="1870"/>
      <c r="DTD4" s="1870"/>
      <c r="DTE4" s="1870"/>
      <c r="DTF4" s="1870"/>
      <c r="DTG4" s="1870"/>
      <c r="DTH4" s="1870"/>
      <c r="DTI4" s="1870"/>
      <c r="DTJ4" s="1870"/>
      <c r="DTK4" s="1870"/>
      <c r="DTL4" s="1870"/>
      <c r="DTM4" s="1870"/>
      <c r="DTN4" s="1870"/>
      <c r="DTO4" s="1870"/>
      <c r="DTP4" s="1870"/>
      <c r="DTQ4" s="1870"/>
      <c r="DTR4" s="1870"/>
      <c r="DTS4" s="1870"/>
      <c r="DTT4" s="1870"/>
      <c r="DTU4" s="1870"/>
      <c r="DTV4" s="1870"/>
      <c r="DTW4" s="1870"/>
      <c r="DTX4" s="1870"/>
      <c r="DTY4" s="1870"/>
      <c r="DTZ4" s="1870"/>
      <c r="DUA4" s="1870"/>
      <c r="DUB4" s="1870"/>
      <c r="DUC4" s="1870"/>
      <c r="DUD4" s="1870"/>
      <c r="DUE4" s="1870"/>
      <c r="DUF4" s="1870"/>
      <c r="DUG4" s="1870"/>
      <c r="DUH4" s="1870"/>
      <c r="DUI4" s="1870"/>
      <c r="DUJ4" s="1870"/>
      <c r="DUK4" s="1870"/>
      <c r="DUL4" s="1870"/>
      <c r="DUM4" s="1870"/>
      <c r="DUN4" s="1870"/>
      <c r="DUO4" s="1870"/>
      <c r="DUP4" s="1870"/>
      <c r="DUQ4" s="1870"/>
      <c r="DUR4" s="1870"/>
      <c r="DUS4" s="1870"/>
      <c r="DUT4" s="1870"/>
      <c r="DUU4" s="1870"/>
      <c r="DUV4" s="1870"/>
      <c r="DUW4" s="1870"/>
      <c r="DUX4" s="1870"/>
      <c r="DUY4" s="1870"/>
      <c r="DUZ4" s="1870"/>
      <c r="DVA4" s="1870"/>
      <c r="DVB4" s="1870"/>
      <c r="DVC4" s="1870"/>
      <c r="DVD4" s="1870"/>
      <c r="DVE4" s="1870"/>
      <c r="DVF4" s="1870"/>
      <c r="DVG4" s="1870"/>
      <c r="DVH4" s="1870"/>
      <c r="DVI4" s="1870"/>
      <c r="DVJ4" s="1870"/>
      <c r="DVK4" s="1870"/>
      <c r="DVL4" s="1870"/>
      <c r="DVM4" s="1870"/>
      <c r="DVN4" s="1870"/>
      <c r="DVO4" s="1870"/>
      <c r="DVP4" s="1870"/>
      <c r="DVQ4" s="1870"/>
      <c r="DVR4" s="1870"/>
      <c r="DVS4" s="1870"/>
      <c r="DVT4" s="1870"/>
      <c r="DVU4" s="1870"/>
      <c r="DVV4" s="1870"/>
      <c r="DVW4" s="1870"/>
      <c r="DVX4" s="1870"/>
      <c r="DVY4" s="1870"/>
      <c r="DVZ4" s="1870"/>
      <c r="DWA4" s="1870"/>
      <c r="DWB4" s="1870"/>
      <c r="DWC4" s="1870"/>
      <c r="DWD4" s="1870"/>
      <c r="DWE4" s="1870"/>
      <c r="DWF4" s="1870"/>
      <c r="DWG4" s="1870"/>
      <c r="DWH4" s="1870"/>
      <c r="DWI4" s="1870"/>
      <c r="DWJ4" s="1870"/>
      <c r="DWK4" s="1870"/>
      <c r="DWL4" s="1870"/>
      <c r="DWM4" s="1870"/>
      <c r="DWN4" s="1870"/>
      <c r="DWO4" s="1870"/>
      <c r="DWP4" s="1870"/>
      <c r="DWQ4" s="1870"/>
      <c r="DWR4" s="1870"/>
      <c r="DWS4" s="1870"/>
      <c r="DWT4" s="1870"/>
      <c r="DWU4" s="1870"/>
      <c r="DWV4" s="1870"/>
      <c r="DWW4" s="1870"/>
      <c r="DWX4" s="1870"/>
      <c r="DWY4" s="1870"/>
      <c r="DWZ4" s="1870"/>
      <c r="DXA4" s="1870"/>
      <c r="DXB4" s="1870"/>
      <c r="DXC4" s="1870"/>
      <c r="DXD4" s="1870"/>
      <c r="DXE4" s="1870"/>
      <c r="DXF4" s="1870"/>
      <c r="DXG4" s="1870"/>
      <c r="DXH4" s="1870"/>
      <c r="DXI4" s="1870"/>
      <c r="DXJ4" s="1870"/>
      <c r="DXK4" s="1870"/>
      <c r="DXL4" s="1870"/>
      <c r="DXM4" s="1870"/>
      <c r="DXN4" s="1870"/>
      <c r="DXO4" s="1870"/>
      <c r="DXP4" s="1870"/>
      <c r="DXQ4" s="1870"/>
      <c r="DXR4" s="1870"/>
      <c r="DXS4" s="1870"/>
      <c r="DXT4" s="1870"/>
      <c r="DXU4" s="1870"/>
      <c r="DXV4" s="1870"/>
      <c r="DXW4" s="1870"/>
      <c r="DXX4" s="1870"/>
      <c r="DXY4" s="1870"/>
      <c r="DXZ4" s="1870"/>
      <c r="DYA4" s="1870"/>
      <c r="DYB4" s="1870"/>
      <c r="DYC4" s="1870"/>
      <c r="DYD4" s="1870"/>
      <c r="DYE4" s="1870"/>
      <c r="DYF4" s="1870"/>
      <c r="DYG4" s="1870"/>
      <c r="DYH4" s="1870"/>
      <c r="DYI4" s="1870"/>
      <c r="DYJ4" s="1870"/>
      <c r="DYK4" s="1870"/>
      <c r="DYL4" s="1870"/>
      <c r="DYM4" s="1870"/>
      <c r="DYN4" s="1870"/>
      <c r="DYO4" s="1870"/>
      <c r="DYP4" s="1870"/>
      <c r="DYQ4" s="1870"/>
      <c r="DYR4" s="1870"/>
      <c r="DYS4" s="1870"/>
      <c r="DYT4" s="1870"/>
      <c r="DYU4" s="1870"/>
      <c r="DYV4" s="1870"/>
      <c r="DYW4" s="1870"/>
      <c r="DYX4" s="1870"/>
      <c r="DYY4" s="1870"/>
      <c r="DYZ4" s="1870"/>
      <c r="DZA4" s="1870"/>
      <c r="DZB4" s="1870"/>
      <c r="DZC4" s="1870"/>
      <c r="DZD4" s="1870"/>
      <c r="DZE4" s="1870"/>
      <c r="DZF4" s="1870"/>
      <c r="DZG4" s="1870"/>
      <c r="DZH4" s="1870"/>
      <c r="DZI4" s="1870"/>
      <c r="DZJ4" s="1870"/>
      <c r="DZK4" s="1870"/>
      <c r="DZL4" s="1870"/>
      <c r="DZM4" s="1870"/>
      <c r="DZN4" s="1870"/>
      <c r="DZO4" s="1870"/>
      <c r="DZP4" s="1870"/>
      <c r="DZQ4" s="1870"/>
      <c r="DZR4" s="1870"/>
      <c r="DZS4" s="1870"/>
      <c r="DZT4" s="1870"/>
      <c r="DZU4" s="1870"/>
      <c r="DZV4" s="1870"/>
      <c r="DZW4" s="1870"/>
      <c r="DZX4" s="1870"/>
      <c r="DZY4" s="1870"/>
      <c r="DZZ4" s="1870"/>
      <c r="EAA4" s="1870"/>
      <c r="EAB4" s="1870"/>
      <c r="EAC4" s="1870"/>
      <c r="EAD4" s="1870"/>
      <c r="EAE4" s="1870"/>
      <c r="EAF4" s="1870"/>
      <c r="EAG4" s="1870"/>
      <c r="EAH4" s="1870"/>
      <c r="EAI4" s="1870"/>
      <c r="EAJ4" s="1870"/>
      <c r="EAK4" s="1870"/>
      <c r="EAL4" s="1870"/>
      <c r="EAM4" s="1870"/>
      <c r="EAN4" s="1870"/>
      <c r="EAO4" s="1870"/>
      <c r="EAP4" s="1870"/>
      <c r="EAQ4" s="1870"/>
      <c r="EAR4" s="1870"/>
      <c r="EAS4" s="1870"/>
      <c r="EAT4" s="1870"/>
      <c r="EAU4" s="1870"/>
      <c r="EAV4" s="1870"/>
      <c r="EAW4" s="1870"/>
      <c r="EAX4" s="1870"/>
      <c r="EAY4" s="1870"/>
      <c r="EAZ4" s="1870"/>
      <c r="EBA4" s="1870"/>
      <c r="EBB4" s="1870"/>
      <c r="EBC4" s="1870"/>
      <c r="EBD4" s="1870"/>
      <c r="EBE4" s="1870"/>
      <c r="EBF4" s="1870"/>
      <c r="EBG4" s="1870"/>
      <c r="EBH4" s="1870"/>
      <c r="EBI4" s="1870"/>
      <c r="EBJ4" s="1870"/>
      <c r="EBK4" s="1870"/>
      <c r="EBL4" s="1870"/>
      <c r="EBM4" s="1870"/>
      <c r="EBN4" s="1870"/>
      <c r="EBO4" s="1870"/>
      <c r="EBP4" s="1870"/>
      <c r="EBQ4" s="1870"/>
      <c r="EBR4" s="1870"/>
      <c r="EBS4" s="1870"/>
      <c r="EBT4" s="1870"/>
      <c r="EBU4" s="1870"/>
      <c r="EBV4" s="1870"/>
      <c r="EBW4" s="1870"/>
      <c r="EBX4" s="1870"/>
      <c r="EBY4" s="1870"/>
      <c r="EBZ4" s="1870"/>
      <c r="ECA4" s="1870"/>
      <c r="ECB4" s="1870"/>
      <c r="ECC4" s="1870"/>
      <c r="ECD4" s="1870"/>
      <c r="ECE4" s="1870"/>
      <c r="ECF4" s="1870"/>
      <c r="ECG4" s="1870"/>
      <c r="ECH4" s="1870"/>
      <c r="ECI4" s="1870"/>
      <c r="ECJ4" s="1870"/>
      <c r="ECK4" s="1870"/>
      <c r="ECL4" s="1870"/>
      <c r="ECM4" s="1870"/>
      <c r="ECN4" s="1870"/>
      <c r="ECO4" s="1870"/>
      <c r="ECP4" s="1870"/>
      <c r="ECQ4" s="1870"/>
      <c r="ECR4" s="1870"/>
      <c r="ECS4" s="1870"/>
      <c r="ECT4" s="1870"/>
      <c r="ECU4" s="1870"/>
      <c r="ECV4" s="1870"/>
      <c r="ECW4" s="1870"/>
      <c r="ECX4" s="1870"/>
      <c r="ECY4" s="1870"/>
      <c r="ECZ4" s="1870"/>
      <c r="EDA4" s="1870"/>
      <c r="EDB4" s="1870"/>
      <c r="EDC4" s="1870"/>
      <c r="EDD4" s="1870"/>
      <c r="EDE4" s="1870"/>
      <c r="EDF4" s="1870"/>
      <c r="EDG4" s="1870"/>
      <c r="EDH4" s="1870"/>
      <c r="EDI4" s="1870"/>
      <c r="EDJ4" s="1870"/>
      <c r="EDK4" s="1870"/>
      <c r="EDL4" s="1870"/>
      <c r="EDM4" s="1870"/>
      <c r="EDN4" s="1870"/>
      <c r="EDO4" s="1870"/>
      <c r="EDP4" s="1870"/>
      <c r="EDQ4" s="1870"/>
      <c r="EDR4" s="1870"/>
      <c r="EDS4" s="1870"/>
      <c r="EDT4" s="1870"/>
      <c r="EDU4" s="1870"/>
      <c r="EDV4" s="1870"/>
      <c r="EDW4" s="1870"/>
      <c r="EDX4" s="1870"/>
      <c r="EDY4" s="1870"/>
      <c r="EDZ4" s="1870"/>
      <c r="EEA4" s="1870"/>
      <c r="EEB4" s="1870"/>
      <c r="EEC4" s="1870"/>
      <c r="EED4" s="1870"/>
      <c r="EEE4" s="1870"/>
      <c r="EEF4" s="1870"/>
      <c r="EEG4" s="1870"/>
      <c r="EEH4" s="1870"/>
      <c r="EEI4" s="1870"/>
      <c r="EEJ4" s="1870"/>
      <c r="EEK4" s="1870"/>
      <c r="EEL4" s="1870"/>
      <c r="EEM4" s="1870"/>
      <c r="EEN4" s="1870"/>
      <c r="EEO4" s="1870"/>
      <c r="EEP4" s="1870"/>
      <c r="EEQ4" s="1870"/>
      <c r="EER4" s="1870"/>
      <c r="EES4" s="1870"/>
      <c r="EET4" s="1870"/>
      <c r="EEU4" s="1870"/>
      <c r="EEV4" s="1870"/>
      <c r="EEW4" s="1870"/>
      <c r="EEX4" s="1870"/>
      <c r="EEY4" s="1870"/>
      <c r="EEZ4" s="1870"/>
      <c r="EFA4" s="1870"/>
      <c r="EFB4" s="1870"/>
      <c r="EFC4" s="1870"/>
      <c r="EFD4" s="1870"/>
      <c r="EFE4" s="1870"/>
      <c r="EFF4" s="1870"/>
      <c r="EFG4" s="1870"/>
      <c r="EFH4" s="1870"/>
      <c r="EFI4" s="1870"/>
      <c r="EFJ4" s="1870"/>
      <c r="EFK4" s="1870"/>
      <c r="EFL4" s="1870"/>
      <c r="EFM4" s="1870"/>
      <c r="EFN4" s="1870"/>
      <c r="EFO4" s="1870"/>
      <c r="EFP4" s="1870"/>
      <c r="EFQ4" s="1870"/>
      <c r="EFR4" s="1870"/>
      <c r="EFS4" s="1870"/>
      <c r="EFT4" s="1870"/>
      <c r="EFU4" s="1870"/>
      <c r="EFV4" s="1870"/>
      <c r="EFW4" s="1870"/>
      <c r="EFX4" s="1870"/>
      <c r="EFY4" s="1870"/>
      <c r="EFZ4" s="1870"/>
      <c r="EGA4" s="1870"/>
      <c r="EGB4" s="1870"/>
      <c r="EGC4" s="1870"/>
      <c r="EGD4" s="1870"/>
      <c r="EGE4" s="1870"/>
      <c r="EGF4" s="1870"/>
      <c r="EGG4" s="1870"/>
      <c r="EGH4" s="1870"/>
      <c r="EGI4" s="1870"/>
      <c r="EGJ4" s="1870"/>
      <c r="EGK4" s="1870"/>
      <c r="EGL4" s="1870"/>
      <c r="EGM4" s="1870"/>
      <c r="EGN4" s="1870"/>
      <c r="EGO4" s="1870"/>
      <c r="EGP4" s="1870"/>
      <c r="EGQ4" s="1870"/>
      <c r="EGR4" s="1870"/>
      <c r="EGS4" s="1870"/>
      <c r="EGT4" s="1870"/>
      <c r="EGU4" s="1870"/>
      <c r="EGV4" s="1870"/>
      <c r="EGW4" s="1870"/>
      <c r="EGX4" s="1870"/>
      <c r="EGY4" s="1870"/>
      <c r="EGZ4" s="1870"/>
      <c r="EHA4" s="1870"/>
      <c r="EHB4" s="1870"/>
      <c r="EHC4" s="1870"/>
      <c r="EHD4" s="1870"/>
      <c r="EHE4" s="1870"/>
      <c r="EHF4" s="1870"/>
      <c r="EHG4" s="1870"/>
      <c r="EHH4" s="1870"/>
      <c r="EHI4" s="1870"/>
      <c r="EHJ4" s="1870"/>
      <c r="EHK4" s="1870"/>
      <c r="EHL4" s="1870"/>
      <c r="EHM4" s="1870"/>
      <c r="EHN4" s="1870"/>
      <c r="EHO4" s="1870"/>
      <c r="EHP4" s="1870"/>
      <c r="EHQ4" s="1870"/>
      <c r="EHR4" s="1870"/>
      <c r="EHS4" s="1870"/>
      <c r="EHT4" s="1870"/>
      <c r="EHU4" s="1870"/>
      <c r="EHV4" s="1870"/>
      <c r="EHW4" s="1870"/>
      <c r="EHX4" s="1870"/>
      <c r="EHY4" s="1870"/>
      <c r="EHZ4" s="1870"/>
      <c r="EIA4" s="1870"/>
      <c r="EIB4" s="1870"/>
      <c r="EIC4" s="1870"/>
      <c r="EID4" s="1870"/>
      <c r="EIE4" s="1870"/>
      <c r="EIF4" s="1870"/>
      <c r="EIG4" s="1870"/>
      <c r="EIH4" s="1870"/>
      <c r="EII4" s="1870"/>
      <c r="EIJ4" s="1870"/>
      <c r="EIK4" s="1870"/>
      <c r="EIL4" s="1870"/>
      <c r="EIM4" s="1870"/>
      <c r="EIN4" s="1870"/>
      <c r="EIO4" s="1870"/>
      <c r="EIP4" s="1870"/>
      <c r="EIQ4" s="1870"/>
      <c r="EIR4" s="1870"/>
      <c r="EIS4" s="1870"/>
      <c r="EIT4" s="1870"/>
      <c r="EIU4" s="1870"/>
      <c r="EIV4" s="1870"/>
      <c r="EIW4" s="1870"/>
      <c r="EIX4" s="1870"/>
      <c r="EIY4" s="1870"/>
      <c r="EIZ4" s="1870"/>
      <c r="EJA4" s="1870"/>
      <c r="EJB4" s="1870"/>
      <c r="EJC4" s="1870"/>
      <c r="EJD4" s="1870"/>
      <c r="EJE4" s="1870"/>
      <c r="EJF4" s="1870"/>
      <c r="EJG4" s="1870"/>
      <c r="EJH4" s="1870"/>
      <c r="EJI4" s="1870"/>
      <c r="EJJ4" s="1870"/>
      <c r="EJK4" s="1870"/>
      <c r="EJL4" s="1870"/>
      <c r="EJM4" s="1870"/>
      <c r="EJN4" s="1870"/>
      <c r="EJO4" s="1870"/>
      <c r="EJP4" s="1870"/>
      <c r="EJQ4" s="1870"/>
      <c r="EJR4" s="1870"/>
      <c r="EJS4" s="1870"/>
      <c r="EJT4" s="1870"/>
      <c r="EJU4" s="1870"/>
      <c r="EJV4" s="1870"/>
      <c r="EJW4" s="1870"/>
      <c r="EJX4" s="1870"/>
      <c r="EJY4" s="1870"/>
      <c r="EJZ4" s="1870"/>
      <c r="EKA4" s="1870"/>
      <c r="EKB4" s="1870"/>
      <c r="EKC4" s="1870"/>
      <c r="EKD4" s="1870"/>
      <c r="EKE4" s="1870"/>
      <c r="EKF4" s="1870"/>
      <c r="EKG4" s="1870"/>
      <c r="EKH4" s="1870"/>
      <c r="EKI4" s="1870"/>
      <c r="EKJ4" s="1870"/>
      <c r="EKK4" s="1870"/>
      <c r="EKL4" s="1870"/>
      <c r="EKM4" s="1870"/>
      <c r="EKN4" s="1870"/>
      <c r="EKO4" s="1870"/>
      <c r="EKP4" s="1870"/>
      <c r="EKQ4" s="1870"/>
      <c r="EKR4" s="1870"/>
      <c r="EKS4" s="1870"/>
      <c r="EKT4" s="1870"/>
      <c r="EKU4" s="1870"/>
      <c r="EKV4" s="1870"/>
      <c r="EKW4" s="1870"/>
      <c r="EKX4" s="1870"/>
      <c r="EKY4" s="1870"/>
      <c r="EKZ4" s="1870"/>
      <c r="ELA4" s="1870"/>
      <c r="ELB4" s="1870"/>
      <c r="ELC4" s="1870"/>
      <c r="ELD4" s="1870"/>
      <c r="ELE4" s="1870"/>
      <c r="ELF4" s="1870"/>
      <c r="ELG4" s="1870"/>
      <c r="ELH4" s="1870"/>
      <c r="ELI4" s="1870"/>
      <c r="ELJ4" s="1870"/>
      <c r="ELK4" s="1870"/>
      <c r="ELL4" s="1870"/>
      <c r="ELM4" s="1870"/>
      <c r="ELN4" s="1870"/>
      <c r="ELO4" s="1870"/>
      <c r="ELP4" s="1870"/>
      <c r="ELQ4" s="1870"/>
      <c r="ELR4" s="1870"/>
      <c r="ELS4" s="1870"/>
      <c r="ELT4" s="1870"/>
      <c r="ELU4" s="1870"/>
      <c r="ELV4" s="1870"/>
      <c r="ELW4" s="1870"/>
      <c r="ELX4" s="1870"/>
      <c r="ELY4" s="1870"/>
      <c r="ELZ4" s="1870"/>
      <c r="EMA4" s="1870"/>
      <c r="EMB4" s="1870"/>
      <c r="EMC4" s="1870"/>
      <c r="EMD4" s="1870"/>
      <c r="EME4" s="1870"/>
      <c r="EMF4" s="1870"/>
      <c r="EMG4" s="1870"/>
      <c r="EMH4" s="1870"/>
      <c r="EMI4" s="1870"/>
      <c r="EMJ4" s="1870"/>
      <c r="EMK4" s="1870"/>
      <c r="EML4" s="1870"/>
      <c r="EMM4" s="1870"/>
      <c r="EMN4" s="1870"/>
      <c r="EMO4" s="1870"/>
      <c r="EMP4" s="1870"/>
      <c r="EMQ4" s="1870"/>
      <c r="EMR4" s="1870"/>
      <c r="EMS4" s="1870"/>
      <c r="EMT4" s="1870"/>
      <c r="EMU4" s="1870"/>
      <c r="EMV4" s="1870"/>
      <c r="EMW4" s="1870"/>
      <c r="EMX4" s="1870"/>
      <c r="EMY4" s="1870"/>
      <c r="EMZ4" s="1870"/>
      <c r="ENA4" s="1870"/>
      <c r="ENB4" s="1870"/>
      <c r="ENC4" s="1870"/>
      <c r="END4" s="1870"/>
      <c r="ENE4" s="1870"/>
      <c r="ENF4" s="1870"/>
      <c r="ENG4" s="1870"/>
      <c r="ENH4" s="1870"/>
      <c r="ENI4" s="1870"/>
      <c r="ENJ4" s="1870"/>
      <c r="ENK4" s="1870"/>
      <c r="ENL4" s="1870"/>
      <c r="ENM4" s="1870"/>
      <c r="ENN4" s="1870"/>
      <c r="ENO4" s="1870"/>
      <c r="ENP4" s="1870"/>
      <c r="ENQ4" s="1870"/>
      <c r="ENR4" s="1870"/>
      <c r="ENS4" s="1870"/>
      <c r="ENT4" s="1870"/>
      <c r="ENU4" s="1870"/>
      <c r="ENV4" s="1870"/>
      <c r="ENW4" s="1870"/>
      <c r="ENX4" s="1870"/>
      <c r="ENY4" s="1870"/>
      <c r="ENZ4" s="1870"/>
      <c r="EOA4" s="1870"/>
      <c r="EOB4" s="1870"/>
      <c r="EOC4" s="1870"/>
      <c r="EOD4" s="1870"/>
      <c r="EOE4" s="1870"/>
      <c r="EOF4" s="1870"/>
      <c r="EOG4" s="1870"/>
      <c r="EOH4" s="1870"/>
      <c r="EOI4" s="1870"/>
      <c r="EOJ4" s="1870"/>
      <c r="EOK4" s="1870"/>
      <c r="EOL4" s="1870"/>
      <c r="EOM4" s="1870"/>
      <c r="EON4" s="1870"/>
      <c r="EOO4" s="1870"/>
      <c r="EOP4" s="1870"/>
      <c r="EOQ4" s="1870"/>
      <c r="EOR4" s="1870"/>
      <c r="EOS4" s="1870"/>
      <c r="EOT4" s="1870"/>
      <c r="EOU4" s="1870"/>
      <c r="EOV4" s="1870"/>
      <c r="EOW4" s="1870"/>
      <c r="EOX4" s="1870"/>
      <c r="EOY4" s="1870"/>
      <c r="EOZ4" s="1870"/>
      <c r="EPA4" s="1870"/>
      <c r="EPB4" s="1870"/>
      <c r="EPC4" s="1870"/>
      <c r="EPD4" s="1870"/>
      <c r="EPE4" s="1870"/>
      <c r="EPF4" s="1870"/>
      <c r="EPG4" s="1870"/>
      <c r="EPH4" s="1870"/>
      <c r="EPI4" s="1870"/>
      <c r="EPJ4" s="1870"/>
      <c r="EPK4" s="1870"/>
      <c r="EPL4" s="1870"/>
      <c r="EPM4" s="1870"/>
      <c r="EPN4" s="1870"/>
      <c r="EPO4" s="1870"/>
      <c r="EPP4" s="1870"/>
      <c r="EPQ4" s="1870"/>
      <c r="EPR4" s="1870"/>
      <c r="EPS4" s="1870"/>
      <c r="EPT4" s="1870"/>
      <c r="EPU4" s="1870"/>
      <c r="EPV4" s="1870"/>
      <c r="EPW4" s="1870"/>
      <c r="EPX4" s="1870"/>
      <c r="EPY4" s="1870"/>
      <c r="EPZ4" s="1870"/>
      <c r="EQA4" s="1870"/>
      <c r="EQB4" s="1870"/>
      <c r="EQC4" s="1870"/>
      <c r="EQD4" s="1870"/>
      <c r="EQE4" s="1870"/>
      <c r="EQF4" s="1870"/>
      <c r="EQG4" s="1870"/>
      <c r="EQH4" s="1870"/>
      <c r="EQI4" s="1870"/>
      <c r="EQJ4" s="1870"/>
      <c r="EQK4" s="1870"/>
      <c r="EQL4" s="1870"/>
      <c r="EQM4" s="1870"/>
      <c r="EQN4" s="1870"/>
      <c r="EQO4" s="1870"/>
      <c r="EQP4" s="1870"/>
      <c r="EQQ4" s="1870"/>
      <c r="EQR4" s="1870"/>
      <c r="EQS4" s="1870"/>
      <c r="EQT4" s="1870"/>
      <c r="EQU4" s="1870"/>
      <c r="EQV4" s="1870"/>
      <c r="EQW4" s="1870"/>
      <c r="EQX4" s="1870"/>
      <c r="EQY4" s="1870"/>
      <c r="EQZ4" s="1870"/>
      <c r="ERA4" s="1870"/>
      <c r="ERB4" s="1870"/>
      <c r="ERC4" s="1870"/>
      <c r="ERD4" s="1870"/>
      <c r="ERE4" s="1870"/>
      <c r="ERF4" s="1870"/>
      <c r="ERG4" s="1870"/>
      <c r="ERH4" s="1870"/>
      <c r="ERI4" s="1870"/>
      <c r="ERJ4" s="1870"/>
      <c r="ERK4" s="1870"/>
      <c r="ERL4" s="1870"/>
      <c r="ERM4" s="1870"/>
      <c r="ERN4" s="1870"/>
      <c r="ERO4" s="1870"/>
      <c r="ERP4" s="1870"/>
      <c r="ERQ4" s="1870"/>
      <c r="ERR4" s="1870"/>
      <c r="ERS4" s="1870"/>
      <c r="ERT4" s="1870"/>
      <c r="ERU4" s="1870"/>
      <c r="ERV4" s="1870"/>
      <c r="ERW4" s="1870"/>
      <c r="ERX4" s="1870"/>
      <c r="ERY4" s="1870"/>
      <c r="ERZ4" s="1870"/>
      <c r="ESA4" s="1870"/>
      <c r="ESB4" s="1870"/>
      <c r="ESC4" s="1870"/>
      <c r="ESD4" s="1870"/>
      <c r="ESE4" s="1870"/>
      <c r="ESF4" s="1870"/>
      <c r="ESG4" s="1870"/>
      <c r="ESH4" s="1870"/>
      <c r="ESI4" s="1870"/>
      <c r="ESJ4" s="1870"/>
      <c r="ESK4" s="1870"/>
      <c r="ESL4" s="1870"/>
      <c r="ESM4" s="1870"/>
      <c r="ESN4" s="1870"/>
      <c r="ESO4" s="1870"/>
      <c r="ESP4" s="1870"/>
      <c r="ESQ4" s="1870"/>
      <c r="ESR4" s="1870"/>
      <c r="ESS4" s="1870"/>
      <c r="EST4" s="1870"/>
      <c r="ESU4" s="1870"/>
      <c r="ESV4" s="1870"/>
      <c r="ESW4" s="1870"/>
      <c r="ESX4" s="1870"/>
      <c r="ESY4" s="1870"/>
      <c r="ESZ4" s="1870"/>
      <c r="ETA4" s="1870"/>
      <c r="ETB4" s="1870"/>
      <c r="ETC4" s="1870"/>
      <c r="ETD4" s="1870"/>
      <c r="ETE4" s="1870"/>
      <c r="ETF4" s="1870"/>
      <c r="ETG4" s="1870"/>
      <c r="ETH4" s="1870"/>
      <c r="ETI4" s="1870"/>
      <c r="ETJ4" s="1870"/>
      <c r="ETK4" s="1870"/>
      <c r="ETL4" s="1870"/>
      <c r="ETM4" s="1870"/>
      <c r="ETN4" s="1870"/>
      <c r="ETO4" s="1870"/>
      <c r="ETP4" s="1870"/>
      <c r="ETQ4" s="1870"/>
      <c r="ETR4" s="1870"/>
      <c r="ETS4" s="1870"/>
      <c r="ETT4" s="1870"/>
      <c r="ETU4" s="1870"/>
      <c r="ETV4" s="1870"/>
      <c r="ETW4" s="1870"/>
      <c r="ETX4" s="1870"/>
      <c r="ETY4" s="1870"/>
      <c r="ETZ4" s="1870"/>
      <c r="EUA4" s="1870"/>
      <c r="EUB4" s="1870"/>
      <c r="EUC4" s="1870"/>
      <c r="EUD4" s="1870"/>
      <c r="EUE4" s="1870"/>
      <c r="EUF4" s="1870"/>
      <c r="EUG4" s="1870"/>
      <c r="EUH4" s="1870"/>
      <c r="EUI4" s="1870"/>
      <c r="EUJ4" s="1870"/>
      <c r="EUK4" s="1870"/>
      <c r="EUL4" s="1870"/>
      <c r="EUM4" s="1870"/>
      <c r="EUN4" s="1870"/>
      <c r="EUO4" s="1870"/>
      <c r="EUP4" s="1870"/>
      <c r="EUQ4" s="1870"/>
      <c r="EUR4" s="1870"/>
      <c r="EUS4" s="1870"/>
      <c r="EUT4" s="1870"/>
      <c r="EUU4" s="1870"/>
      <c r="EUV4" s="1870"/>
      <c r="EUW4" s="1870"/>
      <c r="EUX4" s="1870"/>
      <c r="EUY4" s="1870"/>
      <c r="EUZ4" s="1870"/>
      <c r="EVA4" s="1870"/>
      <c r="EVB4" s="1870"/>
      <c r="EVC4" s="1870"/>
      <c r="EVD4" s="1870"/>
      <c r="EVE4" s="1870"/>
      <c r="EVF4" s="1870"/>
      <c r="EVG4" s="1870"/>
      <c r="EVH4" s="1870"/>
      <c r="EVI4" s="1870"/>
      <c r="EVJ4" s="1870"/>
      <c r="EVK4" s="1870"/>
      <c r="EVL4" s="1870"/>
      <c r="EVM4" s="1870"/>
      <c r="EVN4" s="1870"/>
      <c r="EVO4" s="1870"/>
      <c r="EVP4" s="1870"/>
      <c r="EVQ4" s="1870"/>
      <c r="EVR4" s="1870"/>
      <c r="EVS4" s="1870"/>
      <c r="EVT4" s="1870"/>
      <c r="EVU4" s="1870"/>
      <c r="EVV4" s="1870"/>
      <c r="EVW4" s="1870"/>
      <c r="EVX4" s="1870"/>
      <c r="EVY4" s="1870"/>
      <c r="EVZ4" s="1870"/>
      <c r="EWA4" s="1870"/>
      <c r="EWB4" s="1870"/>
      <c r="EWC4" s="1870"/>
      <c r="EWD4" s="1870"/>
      <c r="EWE4" s="1870"/>
      <c r="EWF4" s="1870"/>
      <c r="EWG4" s="1870"/>
      <c r="EWH4" s="1870"/>
      <c r="EWI4" s="1870"/>
      <c r="EWJ4" s="1870"/>
      <c r="EWK4" s="1870"/>
      <c r="EWL4" s="1870"/>
      <c r="EWM4" s="1870"/>
      <c r="EWN4" s="1870"/>
      <c r="EWO4" s="1870"/>
      <c r="EWP4" s="1870"/>
      <c r="EWQ4" s="1870"/>
      <c r="EWR4" s="1870"/>
      <c r="EWS4" s="1870"/>
      <c r="EWT4" s="1870"/>
      <c r="EWU4" s="1870"/>
      <c r="EWV4" s="1870"/>
      <c r="EWW4" s="1870"/>
      <c r="EWX4" s="1870"/>
      <c r="EWY4" s="1870"/>
      <c r="EWZ4" s="1870"/>
      <c r="EXA4" s="1870"/>
      <c r="EXB4" s="1870"/>
      <c r="EXC4" s="1870"/>
      <c r="EXD4" s="1870"/>
      <c r="EXE4" s="1870"/>
      <c r="EXF4" s="1870"/>
      <c r="EXG4" s="1870"/>
      <c r="EXH4" s="1870"/>
      <c r="EXI4" s="1870"/>
      <c r="EXJ4" s="1870"/>
      <c r="EXK4" s="1870"/>
      <c r="EXL4" s="1870"/>
      <c r="EXM4" s="1870"/>
      <c r="EXN4" s="1870"/>
      <c r="EXO4" s="1870"/>
      <c r="EXP4" s="1870"/>
      <c r="EXQ4" s="1870"/>
      <c r="EXR4" s="1870"/>
      <c r="EXS4" s="1870"/>
      <c r="EXT4" s="1870"/>
      <c r="EXU4" s="1870"/>
      <c r="EXV4" s="1870"/>
      <c r="EXW4" s="1870"/>
      <c r="EXX4" s="1870"/>
      <c r="EXY4" s="1870"/>
      <c r="EXZ4" s="1870"/>
      <c r="EYA4" s="1870"/>
      <c r="EYB4" s="1870"/>
      <c r="EYC4" s="1870"/>
      <c r="EYD4" s="1870"/>
      <c r="EYE4" s="1870"/>
      <c r="EYF4" s="1870"/>
      <c r="EYG4" s="1870"/>
      <c r="EYH4" s="1870"/>
      <c r="EYI4" s="1870"/>
      <c r="EYJ4" s="1870"/>
      <c r="EYK4" s="1870"/>
      <c r="EYL4" s="1870"/>
      <c r="EYM4" s="1870"/>
      <c r="EYN4" s="1870"/>
      <c r="EYO4" s="1870"/>
      <c r="EYP4" s="1870"/>
      <c r="EYQ4" s="1870"/>
      <c r="EYR4" s="1870"/>
      <c r="EYS4" s="1870"/>
      <c r="EYT4" s="1870"/>
      <c r="EYU4" s="1870"/>
      <c r="EYV4" s="1870"/>
      <c r="EYW4" s="1870"/>
      <c r="EYX4" s="1870"/>
      <c r="EYY4" s="1870"/>
      <c r="EYZ4" s="1870"/>
      <c r="EZA4" s="1870"/>
      <c r="EZB4" s="1870"/>
      <c r="EZC4" s="1870"/>
      <c r="EZD4" s="1870"/>
      <c r="EZE4" s="1870"/>
      <c r="EZF4" s="1870"/>
      <c r="EZG4" s="1870"/>
      <c r="EZH4" s="1870"/>
      <c r="EZI4" s="1870"/>
      <c r="EZJ4" s="1870"/>
      <c r="EZK4" s="1870"/>
      <c r="EZL4" s="1870"/>
      <c r="EZM4" s="1870"/>
      <c r="EZN4" s="1870"/>
      <c r="EZO4" s="1870"/>
      <c r="EZP4" s="1870"/>
      <c r="EZQ4" s="1870"/>
      <c r="EZR4" s="1870"/>
      <c r="EZS4" s="1870"/>
      <c r="EZT4" s="1870"/>
      <c r="EZU4" s="1870"/>
      <c r="EZV4" s="1870"/>
      <c r="EZW4" s="1870"/>
      <c r="EZX4" s="1870"/>
      <c r="EZY4" s="1870"/>
      <c r="EZZ4" s="1870"/>
      <c r="FAA4" s="1870"/>
      <c r="FAB4" s="1870"/>
      <c r="FAC4" s="1870"/>
      <c r="FAD4" s="1870"/>
      <c r="FAE4" s="1870"/>
      <c r="FAF4" s="1870"/>
      <c r="FAG4" s="1870"/>
      <c r="FAH4" s="1870"/>
      <c r="FAI4" s="1870"/>
      <c r="FAJ4" s="1870"/>
      <c r="FAK4" s="1870"/>
      <c r="FAL4" s="1870"/>
      <c r="FAM4" s="1870"/>
      <c r="FAN4" s="1870"/>
      <c r="FAO4" s="1870"/>
      <c r="FAP4" s="1870"/>
      <c r="FAQ4" s="1870"/>
      <c r="FAR4" s="1870"/>
      <c r="FAS4" s="1870"/>
      <c r="FAT4" s="1870"/>
      <c r="FAU4" s="1870"/>
      <c r="FAV4" s="1870"/>
      <c r="FAW4" s="1870"/>
      <c r="FAX4" s="1870"/>
      <c r="FAY4" s="1870"/>
      <c r="FAZ4" s="1870"/>
      <c r="FBA4" s="1870"/>
      <c r="FBB4" s="1870"/>
      <c r="FBC4" s="1870"/>
      <c r="FBD4" s="1870"/>
      <c r="FBE4" s="1870"/>
      <c r="FBF4" s="1870"/>
      <c r="FBG4" s="1870"/>
      <c r="FBH4" s="1870"/>
      <c r="FBI4" s="1870"/>
      <c r="FBJ4" s="1870"/>
      <c r="FBK4" s="1870"/>
      <c r="FBL4" s="1870"/>
      <c r="FBM4" s="1870"/>
      <c r="FBN4" s="1870"/>
      <c r="FBO4" s="1870"/>
      <c r="FBP4" s="1870"/>
      <c r="FBQ4" s="1870"/>
      <c r="FBR4" s="1870"/>
      <c r="FBS4" s="1870"/>
      <c r="FBT4" s="1870"/>
      <c r="FBU4" s="1870"/>
      <c r="FBV4" s="1870"/>
      <c r="FBW4" s="1870"/>
      <c r="FBX4" s="1870"/>
      <c r="FBY4" s="1870"/>
      <c r="FBZ4" s="1870"/>
      <c r="FCA4" s="1870"/>
      <c r="FCB4" s="1870"/>
      <c r="FCC4" s="1870"/>
      <c r="FCD4" s="1870"/>
      <c r="FCE4" s="1870"/>
      <c r="FCF4" s="1870"/>
      <c r="FCG4" s="1870"/>
      <c r="FCH4" s="1870"/>
      <c r="FCI4" s="1870"/>
      <c r="FCJ4" s="1870"/>
      <c r="FCK4" s="1870"/>
      <c r="FCL4" s="1870"/>
      <c r="FCM4" s="1870"/>
      <c r="FCN4" s="1870"/>
      <c r="FCO4" s="1870"/>
      <c r="FCP4" s="1870"/>
      <c r="FCQ4" s="1870"/>
      <c r="FCR4" s="1870"/>
      <c r="FCS4" s="1870"/>
      <c r="FCT4" s="1870"/>
      <c r="FCU4" s="1870"/>
      <c r="FCV4" s="1870"/>
      <c r="FCW4" s="1870"/>
      <c r="FCX4" s="1870"/>
      <c r="FCY4" s="1870"/>
      <c r="FCZ4" s="1870"/>
      <c r="FDA4" s="1870"/>
      <c r="FDB4" s="1870"/>
      <c r="FDC4" s="1870"/>
      <c r="FDD4" s="1870"/>
      <c r="FDE4" s="1870"/>
      <c r="FDF4" s="1870"/>
      <c r="FDG4" s="1870"/>
      <c r="FDH4" s="1870"/>
      <c r="FDI4" s="1870"/>
      <c r="FDJ4" s="1870"/>
      <c r="FDK4" s="1870"/>
      <c r="FDL4" s="1870"/>
      <c r="FDM4" s="1870"/>
      <c r="FDN4" s="1870"/>
      <c r="FDO4" s="1870"/>
      <c r="FDP4" s="1870"/>
      <c r="FDQ4" s="1870"/>
      <c r="FDR4" s="1870"/>
      <c r="FDS4" s="1870"/>
      <c r="FDT4" s="1870"/>
      <c r="FDU4" s="1870"/>
      <c r="FDV4" s="1870"/>
      <c r="FDW4" s="1870"/>
      <c r="FDX4" s="1870"/>
      <c r="FDY4" s="1870"/>
      <c r="FDZ4" s="1870"/>
      <c r="FEA4" s="1870"/>
      <c r="FEB4" s="1870"/>
      <c r="FEC4" s="1870"/>
      <c r="FED4" s="1870"/>
      <c r="FEE4" s="1870"/>
      <c r="FEF4" s="1870"/>
      <c r="FEG4" s="1870"/>
      <c r="FEH4" s="1870"/>
      <c r="FEI4" s="1870"/>
      <c r="FEJ4" s="1870"/>
      <c r="FEK4" s="1870"/>
      <c r="FEL4" s="1870"/>
      <c r="FEM4" s="1870"/>
      <c r="FEN4" s="1870"/>
      <c r="FEO4" s="1870"/>
      <c r="FEP4" s="1870"/>
      <c r="FEQ4" s="1870"/>
      <c r="FER4" s="1870"/>
      <c r="FES4" s="1870"/>
      <c r="FET4" s="1870"/>
      <c r="FEU4" s="1870"/>
      <c r="FEV4" s="1870"/>
      <c r="FEW4" s="1870"/>
      <c r="FEX4" s="1870"/>
      <c r="FEY4" s="1870"/>
      <c r="FEZ4" s="1870"/>
      <c r="FFA4" s="1870"/>
      <c r="FFB4" s="1870"/>
      <c r="FFC4" s="1870"/>
      <c r="FFD4" s="1870"/>
      <c r="FFE4" s="1870"/>
      <c r="FFF4" s="1870"/>
      <c r="FFG4" s="1870"/>
      <c r="FFH4" s="1870"/>
      <c r="FFI4" s="1870"/>
      <c r="FFJ4" s="1870"/>
      <c r="FFK4" s="1870"/>
      <c r="FFL4" s="1870"/>
      <c r="FFM4" s="1870"/>
      <c r="FFN4" s="1870"/>
      <c r="FFO4" s="1870"/>
      <c r="FFP4" s="1870"/>
      <c r="FFQ4" s="1870"/>
      <c r="FFR4" s="1870"/>
      <c r="FFS4" s="1870"/>
      <c r="FFT4" s="1870"/>
      <c r="FFU4" s="1870"/>
      <c r="FFV4" s="1870"/>
      <c r="FFW4" s="1870"/>
      <c r="FFX4" s="1870"/>
      <c r="FFY4" s="1870"/>
      <c r="FFZ4" s="1870"/>
      <c r="FGA4" s="1870"/>
      <c r="FGB4" s="1870"/>
      <c r="FGC4" s="1870"/>
      <c r="FGD4" s="1870"/>
      <c r="FGE4" s="1870"/>
      <c r="FGF4" s="1870"/>
      <c r="FGG4" s="1870"/>
      <c r="FGH4" s="1870"/>
      <c r="FGI4" s="1870"/>
      <c r="FGJ4" s="1870"/>
      <c r="FGK4" s="1870"/>
      <c r="FGL4" s="1870"/>
      <c r="FGM4" s="1870"/>
      <c r="FGN4" s="1870"/>
      <c r="FGO4" s="1870"/>
      <c r="FGP4" s="1870"/>
      <c r="FGQ4" s="1870"/>
      <c r="FGR4" s="1870"/>
      <c r="FGS4" s="1870"/>
      <c r="FGT4" s="1870"/>
      <c r="FGU4" s="1870"/>
      <c r="FGV4" s="1870"/>
      <c r="FGW4" s="1870"/>
      <c r="FGX4" s="1870"/>
      <c r="FGY4" s="1870"/>
      <c r="FGZ4" s="1870"/>
      <c r="FHA4" s="1870"/>
      <c r="FHB4" s="1870"/>
      <c r="FHC4" s="1870"/>
      <c r="FHD4" s="1870"/>
      <c r="FHE4" s="1870"/>
      <c r="FHF4" s="1870"/>
      <c r="FHG4" s="1870"/>
      <c r="FHH4" s="1870"/>
      <c r="FHI4" s="1870"/>
      <c r="FHJ4" s="1870"/>
      <c r="FHK4" s="1870"/>
      <c r="FHL4" s="1870"/>
      <c r="FHM4" s="1870"/>
      <c r="FHN4" s="1870"/>
      <c r="FHO4" s="1870"/>
      <c r="FHP4" s="1870"/>
      <c r="FHQ4" s="1870"/>
      <c r="FHR4" s="1870"/>
      <c r="FHS4" s="1870"/>
      <c r="FHT4" s="1870"/>
      <c r="FHU4" s="1870"/>
      <c r="FHV4" s="1870"/>
      <c r="FHW4" s="1870"/>
      <c r="FHX4" s="1870"/>
      <c r="FHY4" s="1870"/>
      <c r="FHZ4" s="1870"/>
      <c r="FIA4" s="1870"/>
      <c r="FIB4" s="1870"/>
      <c r="FIC4" s="1870"/>
      <c r="FID4" s="1870"/>
      <c r="FIE4" s="1870"/>
      <c r="FIF4" s="1870"/>
      <c r="FIG4" s="1870"/>
      <c r="FIH4" s="1870"/>
      <c r="FII4" s="1870"/>
      <c r="FIJ4" s="1870"/>
      <c r="FIK4" s="1870"/>
      <c r="FIL4" s="1870"/>
      <c r="FIM4" s="1870"/>
      <c r="FIN4" s="1870"/>
      <c r="FIO4" s="1870"/>
      <c r="FIP4" s="1870"/>
      <c r="FIQ4" s="1870"/>
      <c r="FIR4" s="1870"/>
      <c r="FIS4" s="1870"/>
      <c r="FIT4" s="1870"/>
      <c r="FIU4" s="1870"/>
      <c r="FIV4" s="1870"/>
      <c r="FIW4" s="1870"/>
      <c r="FIX4" s="1870"/>
      <c r="FIY4" s="1870"/>
      <c r="FIZ4" s="1870"/>
      <c r="FJA4" s="1870"/>
      <c r="FJB4" s="1870"/>
      <c r="FJC4" s="1870"/>
      <c r="FJD4" s="1870"/>
      <c r="FJE4" s="1870"/>
      <c r="FJF4" s="1870"/>
      <c r="FJG4" s="1870"/>
      <c r="FJH4" s="1870"/>
      <c r="FJI4" s="1870"/>
      <c r="FJJ4" s="1870"/>
      <c r="FJK4" s="1870"/>
      <c r="FJL4" s="1870"/>
      <c r="FJM4" s="1870"/>
      <c r="FJN4" s="1870"/>
      <c r="FJO4" s="1870"/>
      <c r="FJP4" s="1870"/>
      <c r="FJQ4" s="1870"/>
      <c r="FJR4" s="1870"/>
      <c r="FJS4" s="1870"/>
      <c r="FJT4" s="1870"/>
      <c r="FJU4" s="1870"/>
      <c r="FJV4" s="1870"/>
      <c r="FJW4" s="1870"/>
      <c r="FJX4" s="1870"/>
      <c r="FJY4" s="1870"/>
      <c r="FJZ4" s="1870"/>
      <c r="FKA4" s="1870"/>
      <c r="FKB4" s="1870"/>
      <c r="FKC4" s="1870"/>
      <c r="FKD4" s="1870"/>
      <c r="FKE4" s="1870"/>
      <c r="FKF4" s="1870"/>
      <c r="FKG4" s="1870"/>
      <c r="FKH4" s="1870"/>
      <c r="FKI4" s="1870"/>
      <c r="FKJ4" s="1870"/>
      <c r="FKK4" s="1870"/>
      <c r="FKL4" s="1870"/>
      <c r="FKM4" s="1870"/>
      <c r="FKN4" s="1870"/>
      <c r="FKO4" s="1870"/>
      <c r="FKP4" s="1870"/>
      <c r="FKQ4" s="1870"/>
      <c r="FKR4" s="1870"/>
      <c r="FKS4" s="1870"/>
      <c r="FKT4" s="1870"/>
      <c r="FKU4" s="1870"/>
      <c r="FKV4" s="1870"/>
      <c r="FKW4" s="1870"/>
      <c r="FKX4" s="1870"/>
      <c r="FKY4" s="1870"/>
      <c r="FKZ4" s="1870"/>
      <c r="FLA4" s="1870"/>
      <c r="FLB4" s="1870"/>
      <c r="FLC4" s="1870"/>
      <c r="FLD4" s="1870"/>
      <c r="FLE4" s="1870"/>
      <c r="FLF4" s="1870"/>
      <c r="FLG4" s="1870"/>
      <c r="FLH4" s="1870"/>
      <c r="FLI4" s="1870"/>
      <c r="FLJ4" s="1870"/>
      <c r="FLK4" s="1870"/>
      <c r="FLL4" s="1870"/>
      <c r="FLM4" s="1870"/>
      <c r="FLN4" s="1870"/>
      <c r="FLO4" s="1870"/>
      <c r="FLP4" s="1870"/>
      <c r="FLQ4" s="1870"/>
      <c r="FLR4" s="1870"/>
      <c r="FLS4" s="1870"/>
      <c r="FLT4" s="1870"/>
      <c r="FLU4" s="1870"/>
      <c r="FLV4" s="1870"/>
      <c r="FLW4" s="1870"/>
      <c r="FLX4" s="1870"/>
      <c r="FLY4" s="1870"/>
      <c r="FLZ4" s="1870"/>
      <c r="FMA4" s="1870"/>
      <c r="FMB4" s="1870"/>
      <c r="FMC4" s="1870"/>
      <c r="FMD4" s="1870"/>
      <c r="FME4" s="1870"/>
      <c r="FMF4" s="1870"/>
      <c r="FMG4" s="1870"/>
      <c r="FMH4" s="1870"/>
      <c r="FMI4" s="1870"/>
      <c r="FMJ4" s="1870"/>
      <c r="FMK4" s="1870"/>
      <c r="FML4" s="1870"/>
      <c r="FMM4" s="1870"/>
      <c r="FMN4" s="1870"/>
      <c r="FMO4" s="1870"/>
      <c r="FMP4" s="1870"/>
      <c r="FMQ4" s="1870"/>
      <c r="FMR4" s="1870"/>
      <c r="FMS4" s="1870"/>
      <c r="FMT4" s="1870"/>
      <c r="FMU4" s="1870"/>
      <c r="FMV4" s="1870"/>
      <c r="FMW4" s="1870"/>
      <c r="FMX4" s="1870"/>
      <c r="FMY4" s="1870"/>
      <c r="FMZ4" s="1870"/>
      <c r="FNA4" s="1870"/>
      <c r="FNB4" s="1870"/>
      <c r="FNC4" s="1870"/>
      <c r="FND4" s="1870"/>
      <c r="FNE4" s="1870"/>
      <c r="FNF4" s="1870"/>
      <c r="FNG4" s="1870"/>
      <c r="FNH4" s="1870"/>
      <c r="FNI4" s="1870"/>
      <c r="FNJ4" s="1870"/>
      <c r="FNK4" s="1870"/>
      <c r="FNL4" s="1870"/>
      <c r="FNM4" s="1870"/>
      <c r="FNN4" s="1870"/>
      <c r="FNO4" s="1870"/>
      <c r="FNP4" s="1870"/>
      <c r="FNQ4" s="1870"/>
      <c r="FNR4" s="1870"/>
      <c r="FNS4" s="1870"/>
      <c r="FNT4" s="1870"/>
      <c r="FNU4" s="1870"/>
      <c r="FNV4" s="1870"/>
      <c r="FNW4" s="1870"/>
      <c r="FNX4" s="1870"/>
      <c r="FNY4" s="1870"/>
      <c r="FNZ4" s="1870"/>
      <c r="FOA4" s="1870"/>
      <c r="FOB4" s="1870"/>
      <c r="FOC4" s="1870"/>
      <c r="FOD4" s="1870"/>
      <c r="FOE4" s="1870"/>
      <c r="FOF4" s="1870"/>
      <c r="FOG4" s="1870"/>
      <c r="FOH4" s="1870"/>
      <c r="FOI4" s="1870"/>
      <c r="FOJ4" s="1870"/>
      <c r="FOK4" s="1870"/>
      <c r="FOL4" s="1870"/>
      <c r="FOM4" s="1870"/>
      <c r="FON4" s="1870"/>
      <c r="FOO4" s="1870"/>
      <c r="FOP4" s="1870"/>
      <c r="FOQ4" s="1870"/>
      <c r="FOR4" s="1870"/>
      <c r="FOS4" s="1870"/>
      <c r="FOT4" s="1870"/>
      <c r="FOU4" s="1870"/>
      <c r="FOV4" s="1870"/>
      <c r="FOW4" s="1870"/>
      <c r="FOX4" s="1870"/>
      <c r="FOY4" s="1870"/>
      <c r="FOZ4" s="1870"/>
      <c r="FPA4" s="1870"/>
      <c r="FPB4" s="1870"/>
      <c r="FPC4" s="1870"/>
      <c r="FPD4" s="1870"/>
      <c r="FPE4" s="1870"/>
      <c r="FPF4" s="1870"/>
      <c r="FPG4" s="1870"/>
      <c r="FPH4" s="1870"/>
      <c r="FPI4" s="1870"/>
      <c r="FPJ4" s="1870"/>
      <c r="FPK4" s="1870"/>
      <c r="FPL4" s="1870"/>
      <c r="FPM4" s="1870"/>
      <c r="FPN4" s="1870"/>
      <c r="FPO4" s="1870"/>
      <c r="FPP4" s="1870"/>
      <c r="FPQ4" s="1870"/>
      <c r="FPR4" s="1870"/>
      <c r="FPS4" s="1870"/>
      <c r="FPT4" s="1870"/>
      <c r="FPU4" s="1870"/>
      <c r="FPV4" s="1870"/>
      <c r="FPW4" s="1870"/>
      <c r="FPX4" s="1870"/>
      <c r="FPY4" s="1870"/>
      <c r="FPZ4" s="1870"/>
      <c r="FQA4" s="1870"/>
      <c r="FQB4" s="1870"/>
      <c r="FQC4" s="1870"/>
      <c r="FQD4" s="1870"/>
      <c r="FQE4" s="1870"/>
      <c r="FQF4" s="1870"/>
      <c r="FQG4" s="1870"/>
      <c r="FQH4" s="1870"/>
      <c r="FQI4" s="1870"/>
      <c r="FQJ4" s="1870"/>
      <c r="FQK4" s="1870"/>
      <c r="FQL4" s="1870"/>
      <c r="FQM4" s="1870"/>
      <c r="FQN4" s="1870"/>
      <c r="FQO4" s="1870"/>
      <c r="FQP4" s="1870"/>
      <c r="FQQ4" s="1870"/>
      <c r="FQR4" s="1870"/>
      <c r="FQS4" s="1870"/>
      <c r="FQT4" s="1870"/>
      <c r="FQU4" s="1870"/>
      <c r="FQV4" s="1870"/>
      <c r="FQW4" s="1870"/>
      <c r="FQX4" s="1870"/>
      <c r="FQY4" s="1870"/>
      <c r="FQZ4" s="1870"/>
      <c r="FRA4" s="1870"/>
      <c r="FRB4" s="1870"/>
      <c r="FRC4" s="1870"/>
      <c r="FRD4" s="1870"/>
      <c r="FRE4" s="1870"/>
      <c r="FRF4" s="1870"/>
      <c r="FRG4" s="1870"/>
      <c r="FRH4" s="1870"/>
      <c r="FRI4" s="1870"/>
      <c r="FRJ4" s="1870"/>
      <c r="FRK4" s="1870"/>
      <c r="FRL4" s="1870"/>
      <c r="FRM4" s="1870"/>
      <c r="FRN4" s="1870"/>
      <c r="FRO4" s="1870"/>
      <c r="FRP4" s="1870"/>
      <c r="FRQ4" s="1870"/>
      <c r="FRR4" s="1870"/>
      <c r="FRS4" s="1870"/>
      <c r="FRT4" s="1870"/>
      <c r="FRU4" s="1870"/>
      <c r="FRV4" s="1870"/>
      <c r="FRW4" s="1870"/>
      <c r="FRX4" s="1870"/>
      <c r="FRY4" s="1870"/>
      <c r="FRZ4" s="1870"/>
      <c r="FSA4" s="1870"/>
      <c r="FSB4" s="1870"/>
      <c r="FSC4" s="1870"/>
      <c r="FSD4" s="1870"/>
      <c r="FSE4" s="1870"/>
      <c r="FSF4" s="1870"/>
      <c r="FSG4" s="1870"/>
      <c r="FSH4" s="1870"/>
      <c r="FSI4" s="1870"/>
      <c r="FSJ4" s="1870"/>
      <c r="FSK4" s="1870"/>
      <c r="FSL4" s="1870"/>
      <c r="FSM4" s="1870"/>
      <c r="FSN4" s="1870"/>
      <c r="FSO4" s="1870"/>
      <c r="FSP4" s="1870"/>
      <c r="FSQ4" s="1870"/>
      <c r="FSR4" s="1870"/>
      <c r="FSS4" s="1870"/>
      <c r="FST4" s="1870"/>
      <c r="FSU4" s="1870"/>
      <c r="FSV4" s="1870"/>
      <c r="FSW4" s="1870"/>
      <c r="FSX4" s="1870"/>
      <c r="FSY4" s="1870"/>
      <c r="FSZ4" s="1870"/>
      <c r="FTA4" s="1870"/>
      <c r="FTB4" s="1870"/>
      <c r="FTC4" s="1870"/>
      <c r="FTD4" s="1870"/>
      <c r="FTE4" s="1870"/>
      <c r="FTF4" s="1870"/>
      <c r="FTG4" s="1870"/>
      <c r="FTH4" s="1870"/>
      <c r="FTI4" s="1870"/>
      <c r="FTJ4" s="1870"/>
      <c r="FTK4" s="1870"/>
      <c r="FTL4" s="1870"/>
      <c r="FTM4" s="1870"/>
      <c r="FTN4" s="1870"/>
      <c r="FTO4" s="1870"/>
      <c r="FTP4" s="1870"/>
      <c r="FTQ4" s="1870"/>
      <c r="FTR4" s="1870"/>
      <c r="FTS4" s="1870"/>
      <c r="FTT4" s="1870"/>
      <c r="FTU4" s="1870"/>
      <c r="FTV4" s="1870"/>
      <c r="FTW4" s="1870"/>
      <c r="FTX4" s="1870"/>
      <c r="FTY4" s="1870"/>
      <c r="FTZ4" s="1870"/>
      <c r="FUA4" s="1870"/>
      <c r="FUB4" s="1870"/>
      <c r="FUC4" s="1870"/>
      <c r="FUD4" s="1870"/>
      <c r="FUE4" s="1870"/>
      <c r="FUF4" s="1870"/>
      <c r="FUG4" s="1870"/>
      <c r="FUH4" s="1870"/>
      <c r="FUI4" s="1870"/>
      <c r="FUJ4" s="1870"/>
      <c r="FUK4" s="1870"/>
      <c r="FUL4" s="1870"/>
      <c r="FUM4" s="1870"/>
      <c r="FUN4" s="1870"/>
      <c r="FUO4" s="1870"/>
      <c r="FUP4" s="1870"/>
      <c r="FUQ4" s="1870"/>
      <c r="FUR4" s="1870"/>
      <c r="FUS4" s="1870"/>
      <c r="FUT4" s="1870"/>
      <c r="FUU4" s="1870"/>
      <c r="FUV4" s="1870"/>
      <c r="FUW4" s="1870"/>
      <c r="FUX4" s="1870"/>
      <c r="FUY4" s="1870"/>
      <c r="FUZ4" s="1870"/>
      <c r="FVA4" s="1870"/>
      <c r="FVB4" s="1870"/>
      <c r="FVC4" s="1870"/>
      <c r="FVD4" s="1870"/>
      <c r="FVE4" s="1870"/>
      <c r="FVF4" s="1870"/>
      <c r="FVG4" s="1870"/>
      <c r="FVH4" s="1870"/>
      <c r="FVI4" s="1870"/>
      <c r="FVJ4" s="1870"/>
      <c r="FVK4" s="1870"/>
      <c r="FVL4" s="1870"/>
      <c r="FVM4" s="1870"/>
      <c r="FVN4" s="1870"/>
      <c r="FVO4" s="1870"/>
      <c r="FVP4" s="1870"/>
      <c r="FVQ4" s="1870"/>
      <c r="FVR4" s="1870"/>
      <c r="FVS4" s="1870"/>
      <c r="FVT4" s="1870"/>
      <c r="FVU4" s="1870"/>
      <c r="FVV4" s="1870"/>
      <c r="FVW4" s="1870"/>
      <c r="FVX4" s="1870"/>
      <c r="FVY4" s="1870"/>
      <c r="FVZ4" s="1870"/>
      <c r="FWA4" s="1870"/>
      <c r="FWB4" s="1870"/>
      <c r="FWC4" s="1870"/>
      <c r="FWD4" s="1870"/>
      <c r="FWE4" s="1870"/>
      <c r="FWF4" s="1870"/>
      <c r="FWG4" s="1870"/>
      <c r="FWH4" s="1870"/>
      <c r="FWI4" s="1870"/>
      <c r="FWJ4" s="1870"/>
      <c r="FWK4" s="1870"/>
      <c r="FWL4" s="1870"/>
      <c r="FWM4" s="1870"/>
      <c r="FWN4" s="1870"/>
      <c r="FWO4" s="1870"/>
      <c r="FWP4" s="1870"/>
      <c r="FWQ4" s="1870"/>
      <c r="FWR4" s="1870"/>
      <c r="FWS4" s="1870"/>
      <c r="FWT4" s="1870"/>
      <c r="FWU4" s="1870"/>
      <c r="FWV4" s="1870"/>
      <c r="FWW4" s="1870"/>
      <c r="FWX4" s="1870"/>
      <c r="FWY4" s="1870"/>
      <c r="FWZ4" s="1870"/>
      <c r="FXA4" s="1870"/>
      <c r="FXB4" s="1870"/>
      <c r="FXC4" s="1870"/>
      <c r="FXD4" s="1870"/>
      <c r="FXE4" s="1870"/>
      <c r="FXF4" s="1870"/>
      <c r="FXG4" s="1870"/>
      <c r="FXH4" s="1870"/>
      <c r="FXI4" s="1870"/>
      <c r="FXJ4" s="1870"/>
      <c r="FXK4" s="1870"/>
      <c r="FXL4" s="1870"/>
      <c r="FXM4" s="1870"/>
      <c r="FXN4" s="1870"/>
      <c r="FXO4" s="1870"/>
      <c r="FXP4" s="1870"/>
      <c r="FXQ4" s="1870"/>
      <c r="FXR4" s="1870"/>
      <c r="FXS4" s="1870"/>
      <c r="FXT4" s="1870"/>
      <c r="FXU4" s="1870"/>
      <c r="FXV4" s="1870"/>
      <c r="FXW4" s="1870"/>
      <c r="FXX4" s="1870"/>
      <c r="FXY4" s="1870"/>
      <c r="FXZ4" s="1870"/>
      <c r="FYA4" s="1870"/>
      <c r="FYB4" s="1870"/>
      <c r="FYC4" s="1870"/>
      <c r="FYD4" s="1870"/>
      <c r="FYE4" s="1870"/>
      <c r="FYF4" s="1870"/>
      <c r="FYG4" s="1870"/>
      <c r="FYH4" s="1870"/>
      <c r="FYI4" s="1870"/>
      <c r="FYJ4" s="1870"/>
      <c r="FYK4" s="1870"/>
      <c r="FYL4" s="1870"/>
      <c r="FYM4" s="1870"/>
      <c r="FYN4" s="1870"/>
      <c r="FYO4" s="1870"/>
      <c r="FYP4" s="1870"/>
      <c r="FYQ4" s="1870"/>
      <c r="FYR4" s="1870"/>
      <c r="FYS4" s="1870"/>
      <c r="FYT4" s="1870"/>
      <c r="FYU4" s="1870"/>
      <c r="FYV4" s="1870"/>
      <c r="FYW4" s="1870"/>
      <c r="FYX4" s="1870"/>
      <c r="FYY4" s="1870"/>
      <c r="FYZ4" s="1870"/>
      <c r="FZA4" s="1870"/>
      <c r="FZB4" s="1870"/>
      <c r="FZC4" s="1870"/>
      <c r="FZD4" s="1870"/>
      <c r="FZE4" s="1870"/>
      <c r="FZF4" s="1870"/>
      <c r="FZG4" s="1870"/>
      <c r="FZH4" s="1870"/>
      <c r="FZI4" s="1870"/>
      <c r="FZJ4" s="1870"/>
      <c r="FZK4" s="1870"/>
      <c r="FZL4" s="1870"/>
      <c r="FZM4" s="1870"/>
      <c r="FZN4" s="1870"/>
      <c r="FZO4" s="1870"/>
      <c r="FZP4" s="1870"/>
      <c r="FZQ4" s="1870"/>
      <c r="FZR4" s="1870"/>
      <c r="FZS4" s="1870"/>
      <c r="FZT4" s="1870"/>
      <c r="FZU4" s="1870"/>
      <c r="FZV4" s="1870"/>
      <c r="FZW4" s="1870"/>
      <c r="FZX4" s="1870"/>
      <c r="FZY4" s="1870"/>
      <c r="FZZ4" s="1870"/>
      <c r="GAA4" s="1870"/>
      <c r="GAB4" s="1870"/>
      <c r="GAC4" s="1870"/>
      <c r="GAD4" s="1870"/>
      <c r="GAE4" s="1870"/>
      <c r="GAF4" s="1870"/>
      <c r="GAG4" s="1870"/>
      <c r="GAH4" s="1870"/>
      <c r="GAI4" s="1870"/>
      <c r="GAJ4" s="1870"/>
      <c r="GAK4" s="1870"/>
      <c r="GAL4" s="1870"/>
      <c r="GAM4" s="1870"/>
      <c r="GAN4" s="1870"/>
      <c r="GAO4" s="1870"/>
      <c r="GAP4" s="1870"/>
      <c r="GAQ4" s="1870"/>
      <c r="GAR4" s="1870"/>
      <c r="GAS4" s="1870"/>
      <c r="GAT4" s="1870"/>
      <c r="GAU4" s="1870"/>
      <c r="GAV4" s="1870"/>
      <c r="GAW4" s="1870"/>
      <c r="GAX4" s="1870"/>
      <c r="GAY4" s="1870"/>
      <c r="GAZ4" s="1870"/>
      <c r="GBA4" s="1870"/>
      <c r="GBB4" s="1870"/>
      <c r="GBC4" s="1870"/>
      <c r="GBD4" s="1870"/>
      <c r="GBE4" s="1870"/>
      <c r="GBF4" s="1870"/>
      <c r="GBG4" s="1870"/>
      <c r="GBH4" s="1870"/>
      <c r="GBI4" s="1870"/>
      <c r="GBJ4" s="1870"/>
      <c r="GBK4" s="1870"/>
      <c r="GBL4" s="1870"/>
      <c r="GBM4" s="1870"/>
      <c r="GBN4" s="1870"/>
      <c r="GBO4" s="1870"/>
      <c r="GBP4" s="1870"/>
      <c r="GBQ4" s="1870"/>
      <c r="GBR4" s="1870"/>
      <c r="GBS4" s="1870"/>
      <c r="GBT4" s="1870"/>
      <c r="GBU4" s="1870"/>
      <c r="GBV4" s="1870"/>
      <c r="GBW4" s="1870"/>
      <c r="GBX4" s="1870"/>
      <c r="GBY4" s="1870"/>
      <c r="GBZ4" s="1870"/>
      <c r="GCA4" s="1870"/>
      <c r="GCB4" s="1870"/>
      <c r="GCC4" s="1870"/>
      <c r="GCD4" s="1870"/>
      <c r="GCE4" s="1870"/>
      <c r="GCF4" s="1870"/>
      <c r="GCG4" s="1870"/>
      <c r="GCH4" s="1870"/>
      <c r="GCI4" s="1870"/>
      <c r="GCJ4" s="1870"/>
      <c r="GCK4" s="1870"/>
      <c r="GCL4" s="1870"/>
      <c r="GCM4" s="1870"/>
      <c r="GCN4" s="1870"/>
      <c r="GCO4" s="1870"/>
      <c r="GCP4" s="1870"/>
      <c r="GCQ4" s="1870"/>
      <c r="GCR4" s="1870"/>
      <c r="GCS4" s="1870"/>
      <c r="GCT4" s="1870"/>
      <c r="GCU4" s="1870"/>
      <c r="GCV4" s="1870"/>
      <c r="GCW4" s="1870"/>
      <c r="GCX4" s="1870"/>
      <c r="GCY4" s="1870"/>
      <c r="GCZ4" s="1870"/>
      <c r="GDA4" s="1870"/>
      <c r="GDB4" s="1870"/>
      <c r="GDC4" s="1870"/>
      <c r="GDD4" s="1870"/>
      <c r="GDE4" s="1870"/>
      <c r="GDF4" s="1870"/>
      <c r="GDG4" s="1870"/>
      <c r="GDH4" s="1870"/>
      <c r="GDI4" s="1870"/>
      <c r="GDJ4" s="1870"/>
      <c r="GDK4" s="1870"/>
      <c r="GDL4" s="1870"/>
      <c r="GDM4" s="1870"/>
      <c r="GDN4" s="1870"/>
      <c r="GDO4" s="1870"/>
      <c r="GDP4" s="1870"/>
      <c r="GDQ4" s="1870"/>
      <c r="GDR4" s="1870"/>
      <c r="GDS4" s="1870"/>
      <c r="GDT4" s="1870"/>
      <c r="GDU4" s="1870"/>
      <c r="GDV4" s="1870"/>
      <c r="GDW4" s="1870"/>
      <c r="GDX4" s="1870"/>
      <c r="GDY4" s="1870"/>
      <c r="GDZ4" s="1870"/>
      <c r="GEA4" s="1870"/>
      <c r="GEB4" s="1870"/>
      <c r="GEC4" s="1870"/>
      <c r="GED4" s="1870"/>
      <c r="GEE4" s="1870"/>
      <c r="GEF4" s="1870"/>
      <c r="GEG4" s="1870"/>
      <c r="GEH4" s="1870"/>
      <c r="GEI4" s="1870"/>
      <c r="GEJ4" s="1870"/>
      <c r="GEK4" s="1870"/>
      <c r="GEL4" s="1870"/>
      <c r="GEM4" s="1870"/>
      <c r="GEN4" s="1870"/>
      <c r="GEO4" s="1870"/>
      <c r="GEP4" s="1870"/>
      <c r="GEQ4" s="1870"/>
      <c r="GER4" s="1870"/>
      <c r="GES4" s="1870"/>
      <c r="GET4" s="1870"/>
      <c r="GEU4" s="1870"/>
      <c r="GEV4" s="1870"/>
      <c r="GEW4" s="1870"/>
      <c r="GEX4" s="1870"/>
      <c r="GEY4" s="1870"/>
      <c r="GEZ4" s="1870"/>
      <c r="GFA4" s="1870"/>
      <c r="GFB4" s="1870"/>
      <c r="GFC4" s="1870"/>
      <c r="GFD4" s="1870"/>
      <c r="GFE4" s="1870"/>
      <c r="GFF4" s="1870"/>
      <c r="GFG4" s="1870"/>
      <c r="GFH4" s="1870"/>
      <c r="GFI4" s="1870"/>
      <c r="GFJ4" s="1870"/>
      <c r="GFK4" s="1870"/>
      <c r="GFL4" s="1870"/>
      <c r="GFM4" s="1870"/>
      <c r="GFN4" s="1870"/>
      <c r="GFO4" s="1870"/>
      <c r="GFP4" s="1870"/>
      <c r="GFQ4" s="1870"/>
      <c r="GFR4" s="1870"/>
      <c r="GFS4" s="1870"/>
      <c r="GFT4" s="1870"/>
      <c r="GFU4" s="1870"/>
      <c r="GFV4" s="1870"/>
      <c r="GFW4" s="1870"/>
      <c r="GFX4" s="1870"/>
      <c r="GFY4" s="1870"/>
      <c r="GFZ4" s="1870"/>
      <c r="GGA4" s="1870"/>
      <c r="GGB4" s="1870"/>
      <c r="GGC4" s="1870"/>
      <c r="GGD4" s="1870"/>
      <c r="GGE4" s="1870"/>
      <c r="GGF4" s="1870"/>
      <c r="GGG4" s="1870"/>
      <c r="GGH4" s="1870"/>
      <c r="GGI4" s="1870"/>
      <c r="GGJ4" s="1870"/>
      <c r="GGK4" s="1870"/>
      <c r="GGL4" s="1870"/>
      <c r="GGM4" s="1870"/>
      <c r="GGN4" s="1870"/>
      <c r="GGO4" s="1870"/>
      <c r="GGP4" s="1870"/>
      <c r="GGQ4" s="1870"/>
      <c r="GGR4" s="1870"/>
      <c r="GGS4" s="1870"/>
      <c r="GGT4" s="1870"/>
      <c r="GGU4" s="1870"/>
      <c r="GGV4" s="1870"/>
      <c r="GGW4" s="1870"/>
      <c r="GGX4" s="1870"/>
      <c r="GGY4" s="1870"/>
      <c r="GGZ4" s="1870"/>
      <c r="GHA4" s="1870"/>
      <c r="GHB4" s="1870"/>
      <c r="GHC4" s="1870"/>
      <c r="GHD4" s="1870"/>
      <c r="GHE4" s="1870"/>
      <c r="GHF4" s="1870"/>
      <c r="GHG4" s="1870"/>
      <c r="GHH4" s="1870"/>
      <c r="GHI4" s="1870"/>
      <c r="GHJ4" s="1870"/>
      <c r="GHK4" s="1870"/>
      <c r="GHL4" s="1870"/>
      <c r="GHM4" s="1870"/>
      <c r="GHN4" s="1870"/>
      <c r="GHO4" s="1870"/>
      <c r="GHP4" s="1870"/>
      <c r="GHQ4" s="1870"/>
      <c r="GHR4" s="1870"/>
      <c r="GHS4" s="1870"/>
      <c r="GHT4" s="1870"/>
      <c r="GHU4" s="1870"/>
      <c r="GHV4" s="1870"/>
      <c r="GHW4" s="1870"/>
      <c r="GHX4" s="1870"/>
      <c r="GHY4" s="1870"/>
      <c r="GHZ4" s="1870"/>
      <c r="GIA4" s="1870"/>
      <c r="GIB4" s="1870"/>
      <c r="GIC4" s="1870"/>
      <c r="GID4" s="1870"/>
      <c r="GIE4" s="1870"/>
      <c r="GIF4" s="1870"/>
      <c r="GIG4" s="1870"/>
      <c r="GIH4" s="1870"/>
      <c r="GII4" s="1870"/>
      <c r="GIJ4" s="1870"/>
      <c r="GIK4" s="1870"/>
      <c r="GIL4" s="1870"/>
      <c r="GIM4" s="1870"/>
      <c r="GIN4" s="1870"/>
      <c r="GIO4" s="1870"/>
      <c r="GIP4" s="1870"/>
      <c r="GIQ4" s="1870"/>
      <c r="GIR4" s="1870"/>
      <c r="GIS4" s="1870"/>
      <c r="GIT4" s="1870"/>
      <c r="GIU4" s="1870"/>
      <c r="GIV4" s="1870"/>
      <c r="GIW4" s="1870"/>
      <c r="GIX4" s="1870"/>
      <c r="GIY4" s="1870"/>
      <c r="GIZ4" s="1870"/>
      <c r="GJA4" s="1870"/>
      <c r="GJB4" s="1870"/>
      <c r="GJC4" s="1870"/>
      <c r="GJD4" s="1870"/>
      <c r="GJE4" s="1870"/>
      <c r="GJF4" s="1870"/>
      <c r="GJG4" s="1870"/>
      <c r="GJH4" s="1870"/>
      <c r="GJI4" s="1870"/>
      <c r="GJJ4" s="1870"/>
      <c r="GJK4" s="1870"/>
      <c r="GJL4" s="1870"/>
      <c r="GJM4" s="1870"/>
      <c r="GJN4" s="1870"/>
      <c r="GJO4" s="1870"/>
      <c r="GJP4" s="1870"/>
      <c r="GJQ4" s="1870"/>
      <c r="GJR4" s="1870"/>
      <c r="GJS4" s="1870"/>
      <c r="GJT4" s="1870"/>
      <c r="GJU4" s="1870"/>
      <c r="GJV4" s="1870"/>
      <c r="GJW4" s="1870"/>
      <c r="GJX4" s="1870"/>
      <c r="GJY4" s="1870"/>
      <c r="GJZ4" s="1870"/>
      <c r="GKA4" s="1870"/>
      <c r="GKB4" s="1870"/>
      <c r="GKC4" s="1870"/>
      <c r="GKD4" s="1870"/>
      <c r="GKE4" s="1870"/>
      <c r="GKF4" s="1870"/>
      <c r="GKG4" s="1870"/>
      <c r="GKH4" s="1870"/>
      <c r="GKI4" s="1870"/>
      <c r="GKJ4" s="1870"/>
      <c r="GKK4" s="1870"/>
      <c r="GKL4" s="1870"/>
      <c r="GKM4" s="1870"/>
      <c r="GKN4" s="1870"/>
      <c r="GKO4" s="1870"/>
      <c r="GKP4" s="1870"/>
      <c r="GKQ4" s="1870"/>
      <c r="GKR4" s="1870"/>
      <c r="GKS4" s="1870"/>
      <c r="GKT4" s="1870"/>
      <c r="GKU4" s="1870"/>
      <c r="GKV4" s="1870"/>
      <c r="GKW4" s="1870"/>
      <c r="GKX4" s="1870"/>
      <c r="GKY4" s="1870"/>
      <c r="GKZ4" s="1870"/>
      <c r="GLA4" s="1870"/>
      <c r="GLB4" s="1870"/>
      <c r="GLC4" s="1870"/>
      <c r="GLD4" s="1870"/>
      <c r="GLE4" s="1870"/>
      <c r="GLF4" s="1870"/>
      <c r="GLG4" s="1870"/>
      <c r="GLH4" s="1870"/>
      <c r="GLI4" s="1870"/>
      <c r="GLJ4" s="1870"/>
      <c r="GLK4" s="1870"/>
      <c r="GLL4" s="1870"/>
      <c r="GLM4" s="1870"/>
      <c r="GLN4" s="1870"/>
      <c r="GLO4" s="1870"/>
      <c r="GLP4" s="1870"/>
      <c r="GLQ4" s="1870"/>
      <c r="GLR4" s="1870"/>
      <c r="GLS4" s="1870"/>
      <c r="GLT4" s="1870"/>
      <c r="GLU4" s="1870"/>
      <c r="GLV4" s="1870"/>
      <c r="GLW4" s="1870"/>
      <c r="GLX4" s="1870"/>
      <c r="GLY4" s="1870"/>
      <c r="GLZ4" s="1870"/>
      <c r="GMA4" s="1870"/>
      <c r="GMB4" s="1870"/>
      <c r="GMC4" s="1870"/>
      <c r="GMD4" s="1870"/>
      <c r="GME4" s="1870"/>
      <c r="GMF4" s="1870"/>
      <c r="GMG4" s="1870"/>
      <c r="GMH4" s="1870"/>
      <c r="GMI4" s="1870"/>
      <c r="GMJ4" s="1870"/>
      <c r="GMK4" s="1870"/>
      <c r="GML4" s="1870"/>
      <c r="GMM4" s="1870"/>
      <c r="GMN4" s="1870"/>
      <c r="GMO4" s="1870"/>
      <c r="GMP4" s="1870"/>
      <c r="GMQ4" s="1870"/>
      <c r="GMR4" s="1870"/>
      <c r="GMS4" s="1870"/>
      <c r="GMT4" s="1870"/>
      <c r="GMU4" s="1870"/>
      <c r="GMV4" s="1870"/>
      <c r="GMW4" s="1870"/>
      <c r="GMX4" s="1870"/>
      <c r="GMY4" s="1870"/>
      <c r="GMZ4" s="1870"/>
      <c r="GNA4" s="1870"/>
      <c r="GNB4" s="1870"/>
      <c r="GNC4" s="1870"/>
      <c r="GND4" s="1870"/>
      <c r="GNE4" s="1870"/>
      <c r="GNF4" s="1870"/>
      <c r="GNG4" s="1870"/>
      <c r="GNH4" s="1870"/>
      <c r="GNI4" s="1870"/>
      <c r="GNJ4" s="1870"/>
      <c r="GNK4" s="1870"/>
      <c r="GNL4" s="1870"/>
      <c r="GNM4" s="1870"/>
      <c r="GNN4" s="1870"/>
      <c r="GNO4" s="1870"/>
      <c r="GNP4" s="1870"/>
      <c r="GNQ4" s="1870"/>
      <c r="GNR4" s="1870"/>
      <c r="GNS4" s="1870"/>
      <c r="GNT4" s="1870"/>
      <c r="GNU4" s="1870"/>
      <c r="GNV4" s="1870"/>
      <c r="GNW4" s="1870"/>
      <c r="GNX4" s="1870"/>
      <c r="GNY4" s="1870"/>
      <c r="GNZ4" s="1870"/>
      <c r="GOA4" s="1870"/>
      <c r="GOB4" s="1870"/>
      <c r="GOC4" s="1870"/>
      <c r="GOD4" s="1870"/>
      <c r="GOE4" s="1870"/>
      <c r="GOF4" s="1870"/>
      <c r="GOG4" s="1870"/>
      <c r="GOH4" s="1870"/>
      <c r="GOI4" s="1870"/>
      <c r="GOJ4" s="1870"/>
      <c r="GOK4" s="1870"/>
      <c r="GOL4" s="1870"/>
      <c r="GOM4" s="1870"/>
      <c r="GON4" s="1870"/>
      <c r="GOO4" s="1870"/>
      <c r="GOP4" s="1870"/>
      <c r="GOQ4" s="1870"/>
      <c r="GOR4" s="1870"/>
      <c r="GOS4" s="1870"/>
      <c r="GOT4" s="1870"/>
      <c r="GOU4" s="1870"/>
      <c r="GOV4" s="1870"/>
      <c r="GOW4" s="1870"/>
      <c r="GOX4" s="1870"/>
      <c r="GOY4" s="1870"/>
      <c r="GOZ4" s="1870"/>
      <c r="GPA4" s="1870"/>
      <c r="GPB4" s="1870"/>
      <c r="GPC4" s="1870"/>
      <c r="GPD4" s="1870"/>
      <c r="GPE4" s="1870"/>
      <c r="GPF4" s="1870"/>
      <c r="GPG4" s="1870"/>
      <c r="GPH4" s="1870"/>
      <c r="GPI4" s="1870"/>
      <c r="GPJ4" s="1870"/>
      <c r="GPK4" s="1870"/>
      <c r="GPL4" s="1870"/>
      <c r="GPM4" s="1870"/>
      <c r="GPN4" s="1870"/>
      <c r="GPO4" s="1870"/>
      <c r="GPP4" s="1870"/>
      <c r="GPQ4" s="1870"/>
      <c r="GPR4" s="1870"/>
      <c r="GPS4" s="1870"/>
      <c r="GPT4" s="1870"/>
      <c r="GPU4" s="1870"/>
      <c r="GPV4" s="1870"/>
      <c r="GPW4" s="1870"/>
      <c r="GPX4" s="1870"/>
      <c r="GPY4" s="1870"/>
      <c r="GPZ4" s="1870"/>
      <c r="GQA4" s="1870"/>
      <c r="GQB4" s="1870"/>
      <c r="GQC4" s="1870"/>
      <c r="GQD4" s="1870"/>
      <c r="GQE4" s="1870"/>
      <c r="GQF4" s="1870"/>
      <c r="GQG4" s="1870"/>
      <c r="GQH4" s="1870"/>
      <c r="GQI4" s="1870"/>
      <c r="GQJ4" s="1870"/>
      <c r="GQK4" s="1870"/>
      <c r="GQL4" s="1870"/>
      <c r="GQM4" s="1870"/>
      <c r="GQN4" s="1870"/>
      <c r="GQO4" s="1870"/>
      <c r="GQP4" s="1870"/>
      <c r="GQQ4" s="1870"/>
      <c r="GQR4" s="1870"/>
      <c r="GQS4" s="1870"/>
      <c r="GQT4" s="1870"/>
      <c r="GQU4" s="1870"/>
      <c r="GQV4" s="1870"/>
      <c r="GQW4" s="1870"/>
      <c r="GQX4" s="1870"/>
      <c r="GQY4" s="1870"/>
      <c r="GQZ4" s="1870"/>
      <c r="GRA4" s="1870"/>
      <c r="GRB4" s="1870"/>
      <c r="GRC4" s="1870"/>
      <c r="GRD4" s="1870"/>
      <c r="GRE4" s="1870"/>
      <c r="GRF4" s="1870"/>
      <c r="GRG4" s="1870"/>
      <c r="GRH4" s="1870"/>
      <c r="GRI4" s="1870"/>
      <c r="GRJ4" s="1870"/>
      <c r="GRK4" s="1870"/>
      <c r="GRL4" s="1870"/>
      <c r="GRM4" s="1870"/>
      <c r="GRN4" s="1870"/>
      <c r="GRO4" s="1870"/>
      <c r="GRP4" s="1870"/>
      <c r="GRQ4" s="1870"/>
      <c r="GRR4" s="1870"/>
      <c r="GRS4" s="1870"/>
      <c r="GRT4" s="1870"/>
      <c r="GRU4" s="1870"/>
      <c r="GRV4" s="1870"/>
      <c r="GRW4" s="1870"/>
      <c r="GRX4" s="1870"/>
      <c r="GRY4" s="1870"/>
      <c r="GRZ4" s="1870"/>
      <c r="GSA4" s="1870"/>
      <c r="GSB4" s="1870"/>
      <c r="GSC4" s="1870"/>
      <c r="GSD4" s="1870"/>
      <c r="GSE4" s="1870"/>
      <c r="GSF4" s="1870"/>
      <c r="GSG4" s="1870"/>
      <c r="GSH4" s="1870"/>
      <c r="GSI4" s="1870"/>
      <c r="GSJ4" s="1870"/>
      <c r="GSK4" s="1870"/>
      <c r="GSL4" s="1870"/>
      <c r="GSM4" s="1870"/>
      <c r="GSN4" s="1870"/>
      <c r="GSO4" s="1870"/>
      <c r="GSP4" s="1870"/>
      <c r="GSQ4" s="1870"/>
      <c r="GSR4" s="1870"/>
      <c r="GSS4" s="1870"/>
      <c r="GST4" s="1870"/>
      <c r="GSU4" s="1870"/>
      <c r="GSV4" s="1870"/>
      <c r="GSW4" s="1870"/>
      <c r="GSX4" s="1870"/>
      <c r="GSY4" s="1870"/>
      <c r="GSZ4" s="1870"/>
      <c r="GTA4" s="1870"/>
      <c r="GTB4" s="1870"/>
      <c r="GTC4" s="1870"/>
      <c r="GTD4" s="1870"/>
      <c r="GTE4" s="1870"/>
      <c r="GTF4" s="1870"/>
      <c r="GTG4" s="1870"/>
      <c r="GTH4" s="1870"/>
      <c r="GTI4" s="1870"/>
      <c r="GTJ4" s="1870"/>
      <c r="GTK4" s="1870"/>
      <c r="GTL4" s="1870"/>
      <c r="GTM4" s="1870"/>
      <c r="GTN4" s="1870"/>
      <c r="GTO4" s="1870"/>
      <c r="GTP4" s="1870"/>
      <c r="GTQ4" s="1870"/>
      <c r="GTR4" s="1870"/>
      <c r="GTS4" s="1870"/>
      <c r="GTT4" s="1870"/>
      <c r="GTU4" s="1870"/>
      <c r="GTV4" s="1870"/>
      <c r="GTW4" s="1870"/>
      <c r="GTX4" s="1870"/>
      <c r="GTY4" s="1870"/>
      <c r="GTZ4" s="1870"/>
      <c r="GUA4" s="1870"/>
      <c r="GUB4" s="1870"/>
      <c r="GUC4" s="1870"/>
      <c r="GUD4" s="1870"/>
      <c r="GUE4" s="1870"/>
      <c r="GUF4" s="1870"/>
      <c r="GUG4" s="1870"/>
      <c r="GUH4" s="1870"/>
      <c r="GUI4" s="1870"/>
      <c r="GUJ4" s="1870"/>
      <c r="GUK4" s="1870"/>
      <c r="GUL4" s="1870"/>
      <c r="GUM4" s="1870"/>
      <c r="GUN4" s="1870"/>
      <c r="GUO4" s="1870"/>
      <c r="GUP4" s="1870"/>
      <c r="GUQ4" s="1870"/>
      <c r="GUR4" s="1870"/>
      <c r="GUS4" s="1870"/>
      <c r="GUT4" s="1870"/>
      <c r="GUU4" s="1870"/>
      <c r="GUV4" s="1870"/>
      <c r="GUW4" s="1870"/>
      <c r="GUX4" s="1870"/>
      <c r="GUY4" s="1870"/>
      <c r="GUZ4" s="1870"/>
      <c r="GVA4" s="1870"/>
      <c r="GVB4" s="1870"/>
      <c r="GVC4" s="1870"/>
      <c r="GVD4" s="1870"/>
      <c r="GVE4" s="1870"/>
      <c r="GVF4" s="1870"/>
      <c r="GVG4" s="1870"/>
      <c r="GVH4" s="1870"/>
      <c r="GVI4" s="1870"/>
      <c r="GVJ4" s="1870"/>
      <c r="GVK4" s="1870"/>
      <c r="GVL4" s="1870"/>
      <c r="GVM4" s="1870"/>
      <c r="GVN4" s="1870"/>
      <c r="GVO4" s="1870"/>
      <c r="GVP4" s="1870"/>
      <c r="GVQ4" s="1870"/>
      <c r="GVR4" s="1870"/>
      <c r="GVS4" s="1870"/>
      <c r="GVT4" s="1870"/>
      <c r="GVU4" s="1870"/>
      <c r="GVV4" s="1870"/>
      <c r="GVW4" s="1870"/>
      <c r="GVX4" s="1870"/>
      <c r="GVY4" s="1870"/>
      <c r="GVZ4" s="1870"/>
      <c r="GWA4" s="1870"/>
      <c r="GWB4" s="1870"/>
      <c r="GWC4" s="1870"/>
      <c r="GWD4" s="1870"/>
      <c r="GWE4" s="1870"/>
      <c r="GWF4" s="1870"/>
      <c r="GWG4" s="1870"/>
      <c r="GWH4" s="1870"/>
      <c r="GWI4" s="1870"/>
      <c r="GWJ4" s="1870"/>
      <c r="GWK4" s="1870"/>
      <c r="GWL4" s="1870"/>
      <c r="GWM4" s="1870"/>
      <c r="GWN4" s="1870"/>
      <c r="GWO4" s="1870"/>
      <c r="GWP4" s="1870"/>
      <c r="GWQ4" s="1870"/>
      <c r="GWR4" s="1870"/>
      <c r="GWS4" s="1870"/>
      <c r="GWT4" s="1870"/>
      <c r="GWU4" s="1870"/>
      <c r="GWV4" s="1870"/>
      <c r="GWW4" s="1870"/>
      <c r="GWX4" s="1870"/>
      <c r="GWY4" s="1870"/>
      <c r="GWZ4" s="1870"/>
      <c r="GXA4" s="1870"/>
      <c r="GXB4" s="1870"/>
      <c r="GXC4" s="1870"/>
      <c r="GXD4" s="1870"/>
      <c r="GXE4" s="1870"/>
      <c r="GXF4" s="1870"/>
      <c r="GXG4" s="1870"/>
      <c r="GXH4" s="1870"/>
      <c r="GXI4" s="1870"/>
      <c r="GXJ4" s="1870"/>
      <c r="GXK4" s="1870"/>
      <c r="GXL4" s="1870"/>
      <c r="GXM4" s="1870"/>
      <c r="GXN4" s="1870"/>
      <c r="GXO4" s="1870"/>
      <c r="GXP4" s="1870"/>
      <c r="GXQ4" s="1870"/>
      <c r="GXR4" s="1870"/>
      <c r="GXS4" s="1870"/>
      <c r="GXT4" s="1870"/>
      <c r="GXU4" s="1870"/>
      <c r="GXV4" s="1870"/>
      <c r="GXW4" s="1870"/>
      <c r="GXX4" s="1870"/>
      <c r="GXY4" s="1870"/>
      <c r="GXZ4" s="1870"/>
      <c r="GYA4" s="1870"/>
      <c r="GYB4" s="1870"/>
      <c r="GYC4" s="1870"/>
      <c r="GYD4" s="1870"/>
      <c r="GYE4" s="1870"/>
      <c r="GYF4" s="1870"/>
      <c r="GYG4" s="1870"/>
      <c r="GYH4" s="1870"/>
      <c r="GYI4" s="1870"/>
      <c r="GYJ4" s="1870"/>
      <c r="GYK4" s="1870"/>
      <c r="GYL4" s="1870"/>
      <c r="GYM4" s="1870"/>
      <c r="GYN4" s="1870"/>
      <c r="GYO4" s="1870"/>
      <c r="GYP4" s="1870"/>
      <c r="GYQ4" s="1870"/>
      <c r="GYR4" s="1870"/>
      <c r="GYS4" s="1870"/>
      <c r="GYT4" s="1870"/>
      <c r="GYU4" s="1870"/>
      <c r="GYV4" s="1870"/>
      <c r="GYW4" s="1870"/>
      <c r="GYX4" s="1870"/>
      <c r="GYY4" s="1870"/>
      <c r="GYZ4" s="1870"/>
      <c r="GZA4" s="1870"/>
      <c r="GZB4" s="1870"/>
      <c r="GZC4" s="1870"/>
      <c r="GZD4" s="1870"/>
      <c r="GZE4" s="1870"/>
      <c r="GZF4" s="1870"/>
      <c r="GZG4" s="1870"/>
      <c r="GZH4" s="1870"/>
      <c r="GZI4" s="1870"/>
      <c r="GZJ4" s="1870"/>
      <c r="GZK4" s="1870"/>
      <c r="GZL4" s="1870"/>
      <c r="GZM4" s="1870"/>
      <c r="GZN4" s="1870"/>
      <c r="GZO4" s="1870"/>
      <c r="GZP4" s="1870"/>
      <c r="GZQ4" s="1870"/>
      <c r="GZR4" s="1870"/>
      <c r="GZS4" s="1870"/>
      <c r="GZT4" s="1870"/>
      <c r="GZU4" s="1870"/>
      <c r="GZV4" s="1870"/>
      <c r="GZW4" s="1870"/>
      <c r="GZX4" s="1870"/>
      <c r="GZY4" s="1870"/>
      <c r="GZZ4" s="1870"/>
      <c r="HAA4" s="1870"/>
      <c r="HAB4" s="1870"/>
      <c r="HAC4" s="1870"/>
      <c r="HAD4" s="1870"/>
      <c r="HAE4" s="1870"/>
      <c r="HAF4" s="1870"/>
      <c r="HAG4" s="1870"/>
      <c r="HAH4" s="1870"/>
      <c r="HAI4" s="1870"/>
      <c r="HAJ4" s="1870"/>
      <c r="HAK4" s="1870"/>
      <c r="HAL4" s="1870"/>
      <c r="HAM4" s="1870"/>
      <c r="HAN4" s="1870"/>
      <c r="HAO4" s="1870"/>
      <c r="HAP4" s="1870"/>
      <c r="HAQ4" s="1870"/>
      <c r="HAR4" s="1870"/>
      <c r="HAS4" s="1870"/>
      <c r="HAT4" s="1870"/>
      <c r="HAU4" s="1870"/>
      <c r="HAV4" s="1870"/>
      <c r="HAW4" s="1870"/>
      <c r="HAX4" s="1870"/>
      <c r="HAY4" s="1870"/>
      <c r="HAZ4" s="1870"/>
      <c r="HBA4" s="1870"/>
      <c r="HBB4" s="1870"/>
      <c r="HBC4" s="1870"/>
      <c r="HBD4" s="1870"/>
      <c r="HBE4" s="1870"/>
      <c r="HBF4" s="1870"/>
      <c r="HBG4" s="1870"/>
      <c r="HBH4" s="1870"/>
      <c r="HBI4" s="1870"/>
      <c r="HBJ4" s="1870"/>
      <c r="HBK4" s="1870"/>
      <c r="HBL4" s="1870"/>
      <c r="HBM4" s="1870"/>
      <c r="HBN4" s="1870"/>
      <c r="HBO4" s="1870"/>
      <c r="HBP4" s="1870"/>
      <c r="HBQ4" s="1870"/>
      <c r="HBR4" s="1870"/>
      <c r="HBS4" s="1870"/>
      <c r="HBT4" s="1870"/>
      <c r="HBU4" s="1870"/>
      <c r="HBV4" s="1870"/>
      <c r="HBW4" s="1870"/>
      <c r="HBX4" s="1870"/>
      <c r="HBY4" s="1870"/>
      <c r="HBZ4" s="1870"/>
      <c r="HCA4" s="1870"/>
      <c r="HCB4" s="1870"/>
      <c r="HCC4" s="1870"/>
      <c r="HCD4" s="1870"/>
      <c r="HCE4" s="1870"/>
      <c r="HCF4" s="1870"/>
      <c r="HCG4" s="1870"/>
      <c r="HCH4" s="1870"/>
      <c r="HCI4" s="1870"/>
      <c r="HCJ4" s="1870"/>
      <c r="HCK4" s="1870"/>
      <c r="HCL4" s="1870"/>
      <c r="HCM4" s="1870"/>
      <c r="HCN4" s="1870"/>
      <c r="HCO4" s="1870"/>
      <c r="HCP4" s="1870"/>
      <c r="HCQ4" s="1870"/>
      <c r="HCR4" s="1870"/>
      <c r="HCS4" s="1870"/>
      <c r="HCT4" s="1870"/>
      <c r="HCU4" s="1870"/>
      <c r="HCV4" s="1870"/>
      <c r="HCW4" s="1870"/>
      <c r="HCX4" s="1870"/>
      <c r="HCY4" s="1870"/>
      <c r="HCZ4" s="1870"/>
      <c r="HDA4" s="1870"/>
      <c r="HDB4" s="1870"/>
      <c r="HDC4" s="1870"/>
      <c r="HDD4" s="1870"/>
      <c r="HDE4" s="1870"/>
      <c r="HDF4" s="1870"/>
      <c r="HDG4" s="1870"/>
      <c r="HDH4" s="1870"/>
      <c r="HDI4" s="1870"/>
      <c r="HDJ4" s="1870"/>
      <c r="HDK4" s="1870"/>
      <c r="HDL4" s="1870"/>
      <c r="HDM4" s="1870"/>
      <c r="HDN4" s="1870"/>
      <c r="HDO4" s="1870"/>
      <c r="HDP4" s="1870"/>
      <c r="HDQ4" s="1870"/>
      <c r="HDR4" s="1870"/>
      <c r="HDS4" s="1870"/>
      <c r="HDT4" s="1870"/>
      <c r="HDU4" s="1870"/>
      <c r="HDV4" s="1870"/>
      <c r="HDW4" s="1870"/>
      <c r="HDX4" s="1870"/>
      <c r="HDY4" s="1870"/>
      <c r="HDZ4" s="1870"/>
      <c r="HEA4" s="1870"/>
      <c r="HEB4" s="1870"/>
      <c r="HEC4" s="1870"/>
      <c r="HED4" s="1870"/>
      <c r="HEE4" s="1870"/>
      <c r="HEF4" s="1870"/>
      <c r="HEG4" s="1870"/>
      <c r="HEH4" s="1870"/>
      <c r="HEI4" s="1870"/>
      <c r="HEJ4" s="1870"/>
      <c r="HEK4" s="1870"/>
      <c r="HEL4" s="1870"/>
      <c r="HEM4" s="1870"/>
      <c r="HEN4" s="1870"/>
      <c r="HEO4" s="1870"/>
      <c r="HEP4" s="1870"/>
      <c r="HEQ4" s="1870"/>
      <c r="HER4" s="1870"/>
      <c r="HES4" s="1870"/>
      <c r="HET4" s="1870"/>
      <c r="HEU4" s="1870"/>
      <c r="HEV4" s="1870"/>
      <c r="HEW4" s="1870"/>
      <c r="HEX4" s="1870"/>
      <c r="HEY4" s="1870"/>
      <c r="HEZ4" s="1870"/>
      <c r="HFA4" s="1870"/>
      <c r="HFB4" s="1870"/>
      <c r="HFC4" s="1870"/>
      <c r="HFD4" s="1870"/>
      <c r="HFE4" s="1870"/>
      <c r="HFF4" s="1870"/>
      <c r="HFG4" s="1870"/>
      <c r="HFH4" s="1870"/>
      <c r="HFI4" s="1870"/>
      <c r="HFJ4" s="1870"/>
      <c r="HFK4" s="1870"/>
      <c r="HFL4" s="1870"/>
      <c r="HFM4" s="1870"/>
      <c r="HFN4" s="1870"/>
      <c r="HFO4" s="1870"/>
      <c r="HFP4" s="1870"/>
      <c r="HFQ4" s="1870"/>
      <c r="HFR4" s="1870"/>
      <c r="HFS4" s="1870"/>
      <c r="HFT4" s="1870"/>
      <c r="HFU4" s="1870"/>
      <c r="HFV4" s="1870"/>
      <c r="HFW4" s="1870"/>
      <c r="HFX4" s="1870"/>
      <c r="HFY4" s="1870"/>
      <c r="HFZ4" s="1870"/>
      <c r="HGA4" s="1870"/>
      <c r="HGB4" s="1870"/>
      <c r="HGC4" s="1870"/>
      <c r="HGD4" s="1870"/>
      <c r="HGE4" s="1870"/>
      <c r="HGF4" s="1870"/>
      <c r="HGG4" s="1870"/>
      <c r="HGH4" s="1870"/>
      <c r="HGI4" s="1870"/>
      <c r="HGJ4" s="1870"/>
      <c r="HGK4" s="1870"/>
      <c r="HGL4" s="1870"/>
      <c r="HGM4" s="1870"/>
      <c r="HGN4" s="1870"/>
      <c r="HGO4" s="1870"/>
      <c r="HGP4" s="1870"/>
      <c r="HGQ4" s="1870"/>
      <c r="HGR4" s="1870"/>
      <c r="HGS4" s="1870"/>
      <c r="HGT4" s="1870"/>
      <c r="HGU4" s="1870"/>
      <c r="HGV4" s="1870"/>
      <c r="HGW4" s="1870"/>
      <c r="HGX4" s="1870"/>
      <c r="HGY4" s="1870"/>
      <c r="HGZ4" s="1870"/>
      <c r="HHA4" s="1870"/>
      <c r="HHB4" s="1870"/>
      <c r="HHC4" s="1870"/>
      <c r="HHD4" s="1870"/>
      <c r="HHE4" s="1870"/>
      <c r="HHF4" s="1870"/>
      <c r="HHG4" s="1870"/>
      <c r="HHH4" s="1870"/>
      <c r="HHI4" s="1870"/>
      <c r="HHJ4" s="1870"/>
      <c r="HHK4" s="1870"/>
      <c r="HHL4" s="1870"/>
      <c r="HHM4" s="1870"/>
      <c r="HHN4" s="1870"/>
      <c r="HHO4" s="1870"/>
      <c r="HHP4" s="1870"/>
      <c r="HHQ4" s="1870"/>
      <c r="HHR4" s="1870"/>
      <c r="HHS4" s="1870"/>
      <c r="HHT4" s="1870"/>
      <c r="HHU4" s="1870"/>
      <c r="HHV4" s="1870"/>
      <c r="HHW4" s="1870"/>
      <c r="HHX4" s="1870"/>
      <c r="HHY4" s="1870"/>
      <c r="HHZ4" s="1870"/>
      <c r="HIA4" s="1870"/>
      <c r="HIB4" s="1870"/>
      <c r="HIC4" s="1870"/>
      <c r="HID4" s="1870"/>
      <c r="HIE4" s="1870"/>
      <c r="HIF4" s="1870"/>
      <c r="HIG4" s="1870"/>
      <c r="HIH4" s="1870"/>
      <c r="HII4" s="1870"/>
      <c r="HIJ4" s="1870"/>
      <c r="HIK4" s="1870"/>
      <c r="HIL4" s="1870"/>
      <c r="HIM4" s="1870"/>
      <c r="HIN4" s="1870"/>
      <c r="HIO4" s="1870"/>
      <c r="HIP4" s="1870"/>
      <c r="HIQ4" s="1870"/>
      <c r="HIR4" s="1870"/>
      <c r="HIS4" s="1870"/>
      <c r="HIT4" s="1870"/>
      <c r="HIU4" s="1870"/>
      <c r="HIV4" s="1870"/>
      <c r="HIW4" s="1870"/>
      <c r="HIX4" s="1870"/>
      <c r="HIY4" s="1870"/>
      <c r="HIZ4" s="1870"/>
      <c r="HJA4" s="1870"/>
      <c r="HJB4" s="1870"/>
      <c r="HJC4" s="1870"/>
      <c r="HJD4" s="1870"/>
      <c r="HJE4" s="1870"/>
      <c r="HJF4" s="1870"/>
      <c r="HJG4" s="1870"/>
      <c r="HJH4" s="1870"/>
      <c r="HJI4" s="1870"/>
      <c r="HJJ4" s="1870"/>
      <c r="HJK4" s="1870"/>
      <c r="HJL4" s="1870"/>
      <c r="HJM4" s="1870"/>
      <c r="HJN4" s="1870"/>
      <c r="HJO4" s="1870"/>
      <c r="HJP4" s="1870"/>
      <c r="HJQ4" s="1870"/>
      <c r="HJR4" s="1870"/>
      <c r="HJS4" s="1870"/>
      <c r="HJT4" s="1870"/>
      <c r="HJU4" s="1870"/>
      <c r="HJV4" s="1870"/>
      <c r="HJW4" s="1870"/>
      <c r="HJX4" s="1870"/>
      <c r="HJY4" s="1870"/>
      <c r="HJZ4" s="1870"/>
      <c r="HKA4" s="1870"/>
      <c r="HKB4" s="1870"/>
      <c r="HKC4" s="1870"/>
      <c r="HKD4" s="1870"/>
      <c r="HKE4" s="1870"/>
      <c r="HKF4" s="1870"/>
      <c r="HKG4" s="1870"/>
      <c r="HKH4" s="1870"/>
      <c r="HKI4" s="1870"/>
      <c r="HKJ4" s="1870"/>
      <c r="HKK4" s="1870"/>
      <c r="HKL4" s="1870"/>
      <c r="HKM4" s="1870"/>
      <c r="HKN4" s="1870"/>
      <c r="HKO4" s="1870"/>
      <c r="HKP4" s="1870"/>
      <c r="HKQ4" s="1870"/>
      <c r="HKR4" s="1870"/>
      <c r="HKS4" s="1870"/>
      <c r="HKT4" s="1870"/>
      <c r="HKU4" s="1870"/>
      <c r="HKV4" s="1870"/>
      <c r="HKW4" s="1870"/>
      <c r="HKX4" s="1870"/>
      <c r="HKY4" s="1870"/>
      <c r="HKZ4" s="1870"/>
      <c r="HLA4" s="1870"/>
      <c r="HLB4" s="1870"/>
      <c r="HLC4" s="1870"/>
      <c r="HLD4" s="1870"/>
      <c r="HLE4" s="1870"/>
      <c r="HLF4" s="1870"/>
      <c r="HLG4" s="1870"/>
      <c r="HLH4" s="1870"/>
      <c r="HLI4" s="1870"/>
      <c r="HLJ4" s="1870"/>
      <c r="HLK4" s="1870"/>
      <c r="HLL4" s="1870"/>
      <c r="HLM4" s="1870"/>
      <c r="HLN4" s="1870"/>
      <c r="HLO4" s="1870"/>
      <c r="HLP4" s="1870"/>
      <c r="HLQ4" s="1870"/>
      <c r="HLR4" s="1870"/>
      <c r="HLS4" s="1870"/>
      <c r="HLT4" s="1870"/>
      <c r="HLU4" s="1870"/>
      <c r="HLV4" s="1870"/>
      <c r="HLW4" s="1870"/>
      <c r="HLX4" s="1870"/>
      <c r="HLY4" s="1870"/>
      <c r="HLZ4" s="1870"/>
      <c r="HMA4" s="1870"/>
      <c r="HMB4" s="1870"/>
      <c r="HMC4" s="1870"/>
      <c r="HMD4" s="1870"/>
      <c r="HME4" s="1870"/>
      <c r="HMF4" s="1870"/>
      <c r="HMG4" s="1870"/>
      <c r="HMH4" s="1870"/>
      <c r="HMI4" s="1870"/>
      <c r="HMJ4" s="1870"/>
      <c r="HMK4" s="1870"/>
      <c r="HML4" s="1870"/>
      <c r="HMM4" s="1870"/>
      <c r="HMN4" s="1870"/>
      <c r="HMO4" s="1870"/>
      <c r="HMP4" s="1870"/>
      <c r="HMQ4" s="1870"/>
      <c r="HMR4" s="1870"/>
      <c r="HMS4" s="1870"/>
      <c r="HMT4" s="1870"/>
      <c r="HMU4" s="1870"/>
      <c r="HMV4" s="1870"/>
      <c r="HMW4" s="1870"/>
      <c r="HMX4" s="1870"/>
      <c r="HMY4" s="1870"/>
      <c r="HMZ4" s="1870"/>
      <c r="HNA4" s="1870"/>
      <c r="HNB4" s="1870"/>
      <c r="HNC4" s="1870"/>
      <c r="HND4" s="1870"/>
      <c r="HNE4" s="1870"/>
      <c r="HNF4" s="1870"/>
      <c r="HNG4" s="1870"/>
      <c r="HNH4" s="1870"/>
      <c r="HNI4" s="1870"/>
      <c r="HNJ4" s="1870"/>
      <c r="HNK4" s="1870"/>
      <c r="HNL4" s="1870"/>
      <c r="HNM4" s="1870"/>
      <c r="HNN4" s="1870"/>
      <c r="HNO4" s="1870"/>
      <c r="HNP4" s="1870"/>
      <c r="HNQ4" s="1870"/>
      <c r="HNR4" s="1870"/>
      <c r="HNS4" s="1870"/>
      <c r="HNT4" s="1870"/>
      <c r="HNU4" s="1870"/>
      <c r="HNV4" s="1870"/>
      <c r="HNW4" s="1870"/>
      <c r="HNX4" s="1870"/>
      <c r="HNY4" s="1870"/>
      <c r="HNZ4" s="1870"/>
      <c r="HOA4" s="1870"/>
      <c r="HOB4" s="1870"/>
      <c r="HOC4" s="1870"/>
      <c r="HOD4" s="1870"/>
      <c r="HOE4" s="1870"/>
      <c r="HOF4" s="1870"/>
      <c r="HOG4" s="1870"/>
      <c r="HOH4" s="1870"/>
      <c r="HOI4" s="1870"/>
      <c r="HOJ4" s="1870"/>
      <c r="HOK4" s="1870"/>
      <c r="HOL4" s="1870"/>
      <c r="HOM4" s="1870"/>
      <c r="HON4" s="1870"/>
      <c r="HOO4" s="1870"/>
      <c r="HOP4" s="1870"/>
      <c r="HOQ4" s="1870"/>
      <c r="HOR4" s="1870"/>
      <c r="HOS4" s="1870"/>
      <c r="HOT4" s="1870"/>
      <c r="HOU4" s="1870"/>
      <c r="HOV4" s="1870"/>
      <c r="HOW4" s="1870"/>
      <c r="HOX4" s="1870"/>
      <c r="HOY4" s="1870"/>
      <c r="HOZ4" s="1870"/>
      <c r="HPA4" s="1870"/>
      <c r="HPB4" s="1870"/>
      <c r="HPC4" s="1870"/>
      <c r="HPD4" s="1870"/>
      <c r="HPE4" s="1870"/>
      <c r="HPF4" s="1870"/>
      <c r="HPG4" s="1870"/>
      <c r="HPH4" s="1870"/>
      <c r="HPI4" s="1870"/>
      <c r="HPJ4" s="1870"/>
      <c r="HPK4" s="1870"/>
      <c r="HPL4" s="1870"/>
      <c r="HPM4" s="1870"/>
      <c r="HPN4" s="1870"/>
      <c r="HPO4" s="1870"/>
      <c r="HPP4" s="1870"/>
      <c r="HPQ4" s="1870"/>
      <c r="HPR4" s="1870"/>
      <c r="HPS4" s="1870"/>
      <c r="HPT4" s="1870"/>
      <c r="HPU4" s="1870"/>
      <c r="HPV4" s="1870"/>
      <c r="HPW4" s="1870"/>
      <c r="HPX4" s="1870"/>
      <c r="HPY4" s="1870"/>
      <c r="HPZ4" s="1870"/>
      <c r="HQA4" s="1870"/>
      <c r="HQB4" s="1870"/>
      <c r="HQC4" s="1870"/>
      <c r="HQD4" s="1870"/>
      <c r="HQE4" s="1870"/>
      <c r="HQF4" s="1870"/>
      <c r="HQG4" s="1870"/>
      <c r="HQH4" s="1870"/>
      <c r="HQI4" s="1870"/>
      <c r="HQJ4" s="1870"/>
      <c r="HQK4" s="1870"/>
      <c r="HQL4" s="1870"/>
      <c r="HQM4" s="1870"/>
      <c r="HQN4" s="1870"/>
      <c r="HQO4" s="1870"/>
      <c r="HQP4" s="1870"/>
      <c r="HQQ4" s="1870"/>
      <c r="HQR4" s="1870"/>
      <c r="HQS4" s="1870"/>
      <c r="HQT4" s="1870"/>
      <c r="HQU4" s="1870"/>
      <c r="HQV4" s="1870"/>
      <c r="HQW4" s="1870"/>
      <c r="HQX4" s="1870"/>
      <c r="HQY4" s="1870"/>
      <c r="HQZ4" s="1870"/>
      <c r="HRA4" s="1870"/>
      <c r="HRB4" s="1870"/>
      <c r="HRC4" s="1870"/>
      <c r="HRD4" s="1870"/>
      <c r="HRE4" s="1870"/>
      <c r="HRF4" s="1870"/>
      <c r="HRG4" s="1870"/>
      <c r="HRH4" s="1870"/>
      <c r="HRI4" s="1870"/>
      <c r="HRJ4" s="1870"/>
      <c r="HRK4" s="1870"/>
      <c r="HRL4" s="1870"/>
      <c r="HRM4" s="1870"/>
      <c r="HRN4" s="1870"/>
      <c r="HRO4" s="1870"/>
      <c r="HRP4" s="1870"/>
      <c r="HRQ4" s="1870"/>
      <c r="HRR4" s="1870"/>
      <c r="HRS4" s="1870"/>
      <c r="HRT4" s="1870"/>
      <c r="HRU4" s="1870"/>
      <c r="HRV4" s="1870"/>
      <c r="HRW4" s="1870"/>
      <c r="HRX4" s="1870"/>
      <c r="HRY4" s="1870"/>
      <c r="HRZ4" s="1870"/>
      <c r="HSA4" s="1870"/>
      <c r="HSB4" s="1870"/>
      <c r="HSC4" s="1870"/>
      <c r="HSD4" s="1870"/>
      <c r="HSE4" s="1870"/>
      <c r="HSF4" s="1870"/>
      <c r="HSG4" s="1870"/>
      <c r="HSH4" s="1870"/>
      <c r="HSI4" s="1870"/>
      <c r="HSJ4" s="1870"/>
      <c r="HSK4" s="1870"/>
      <c r="HSL4" s="1870"/>
      <c r="HSM4" s="1870"/>
      <c r="HSN4" s="1870"/>
      <c r="HSO4" s="1870"/>
      <c r="HSP4" s="1870"/>
      <c r="HSQ4" s="1870"/>
      <c r="HSR4" s="1870"/>
      <c r="HSS4" s="1870"/>
      <c r="HST4" s="1870"/>
      <c r="HSU4" s="1870"/>
      <c r="HSV4" s="1870"/>
      <c r="HSW4" s="1870"/>
      <c r="HSX4" s="1870"/>
      <c r="HSY4" s="1870"/>
      <c r="HSZ4" s="1870"/>
      <c r="HTA4" s="1870"/>
      <c r="HTB4" s="1870"/>
      <c r="HTC4" s="1870"/>
      <c r="HTD4" s="1870"/>
      <c r="HTE4" s="1870"/>
      <c r="HTF4" s="1870"/>
      <c r="HTG4" s="1870"/>
      <c r="HTH4" s="1870"/>
      <c r="HTI4" s="1870"/>
      <c r="HTJ4" s="1870"/>
      <c r="HTK4" s="1870"/>
      <c r="HTL4" s="1870"/>
      <c r="HTM4" s="1870"/>
      <c r="HTN4" s="1870"/>
      <c r="HTO4" s="1870"/>
      <c r="HTP4" s="1870"/>
      <c r="HTQ4" s="1870"/>
      <c r="HTR4" s="1870"/>
      <c r="HTS4" s="1870"/>
      <c r="HTT4" s="1870"/>
      <c r="HTU4" s="1870"/>
      <c r="HTV4" s="1870"/>
      <c r="HTW4" s="1870"/>
      <c r="HTX4" s="1870"/>
      <c r="HTY4" s="1870"/>
      <c r="HTZ4" s="1870"/>
      <c r="HUA4" s="1870"/>
      <c r="HUB4" s="1870"/>
      <c r="HUC4" s="1870"/>
      <c r="HUD4" s="1870"/>
      <c r="HUE4" s="1870"/>
      <c r="HUF4" s="1870"/>
      <c r="HUG4" s="1870"/>
      <c r="HUH4" s="1870"/>
      <c r="HUI4" s="1870"/>
      <c r="HUJ4" s="1870"/>
      <c r="HUK4" s="1870"/>
      <c r="HUL4" s="1870"/>
      <c r="HUM4" s="1870"/>
      <c r="HUN4" s="1870"/>
      <c r="HUO4" s="1870"/>
      <c r="HUP4" s="1870"/>
      <c r="HUQ4" s="1870"/>
      <c r="HUR4" s="1870"/>
      <c r="HUS4" s="1870"/>
      <c r="HUT4" s="1870"/>
      <c r="HUU4" s="1870"/>
      <c r="HUV4" s="1870"/>
      <c r="HUW4" s="1870"/>
      <c r="HUX4" s="1870"/>
      <c r="HUY4" s="1870"/>
      <c r="HUZ4" s="1870"/>
      <c r="HVA4" s="1870"/>
      <c r="HVB4" s="1870"/>
      <c r="HVC4" s="1870"/>
      <c r="HVD4" s="1870"/>
      <c r="HVE4" s="1870"/>
      <c r="HVF4" s="1870"/>
      <c r="HVG4" s="1870"/>
      <c r="HVH4" s="1870"/>
      <c r="HVI4" s="1870"/>
      <c r="HVJ4" s="1870"/>
      <c r="HVK4" s="1870"/>
      <c r="HVL4" s="1870"/>
      <c r="HVM4" s="1870"/>
      <c r="HVN4" s="1870"/>
      <c r="HVO4" s="1870"/>
      <c r="HVP4" s="1870"/>
      <c r="HVQ4" s="1870"/>
      <c r="HVR4" s="1870"/>
      <c r="HVS4" s="1870"/>
      <c r="HVT4" s="1870"/>
      <c r="HVU4" s="1870"/>
      <c r="HVV4" s="1870"/>
      <c r="HVW4" s="1870"/>
      <c r="HVX4" s="1870"/>
      <c r="HVY4" s="1870"/>
      <c r="HVZ4" s="1870"/>
      <c r="HWA4" s="1870"/>
      <c r="HWB4" s="1870"/>
      <c r="HWC4" s="1870"/>
      <c r="HWD4" s="1870"/>
      <c r="HWE4" s="1870"/>
      <c r="HWF4" s="1870"/>
      <c r="HWG4" s="1870"/>
      <c r="HWH4" s="1870"/>
      <c r="HWI4" s="1870"/>
      <c r="HWJ4" s="1870"/>
      <c r="HWK4" s="1870"/>
      <c r="HWL4" s="1870"/>
      <c r="HWM4" s="1870"/>
      <c r="HWN4" s="1870"/>
      <c r="HWO4" s="1870"/>
      <c r="HWP4" s="1870"/>
      <c r="HWQ4" s="1870"/>
      <c r="HWR4" s="1870"/>
      <c r="HWS4" s="1870"/>
      <c r="HWT4" s="1870"/>
      <c r="HWU4" s="1870"/>
      <c r="HWV4" s="1870"/>
      <c r="HWW4" s="1870"/>
      <c r="HWX4" s="1870"/>
      <c r="HWY4" s="1870"/>
      <c r="HWZ4" s="1870"/>
      <c r="HXA4" s="1870"/>
      <c r="HXB4" s="1870"/>
      <c r="HXC4" s="1870"/>
      <c r="HXD4" s="1870"/>
      <c r="HXE4" s="1870"/>
      <c r="HXF4" s="1870"/>
      <c r="HXG4" s="1870"/>
      <c r="HXH4" s="1870"/>
      <c r="HXI4" s="1870"/>
      <c r="HXJ4" s="1870"/>
      <c r="HXK4" s="1870"/>
      <c r="HXL4" s="1870"/>
      <c r="HXM4" s="1870"/>
      <c r="HXN4" s="1870"/>
      <c r="HXO4" s="1870"/>
      <c r="HXP4" s="1870"/>
      <c r="HXQ4" s="1870"/>
      <c r="HXR4" s="1870"/>
      <c r="HXS4" s="1870"/>
      <c r="HXT4" s="1870"/>
      <c r="HXU4" s="1870"/>
      <c r="HXV4" s="1870"/>
      <c r="HXW4" s="1870"/>
      <c r="HXX4" s="1870"/>
      <c r="HXY4" s="1870"/>
      <c r="HXZ4" s="1870"/>
      <c r="HYA4" s="1870"/>
      <c r="HYB4" s="1870"/>
      <c r="HYC4" s="1870"/>
      <c r="HYD4" s="1870"/>
      <c r="HYE4" s="1870"/>
      <c r="HYF4" s="1870"/>
      <c r="HYG4" s="1870"/>
      <c r="HYH4" s="1870"/>
      <c r="HYI4" s="1870"/>
      <c r="HYJ4" s="1870"/>
      <c r="HYK4" s="1870"/>
      <c r="HYL4" s="1870"/>
      <c r="HYM4" s="1870"/>
      <c r="HYN4" s="1870"/>
      <c r="HYO4" s="1870"/>
      <c r="HYP4" s="1870"/>
      <c r="HYQ4" s="1870"/>
      <c r="HYR4" s="1870"/>
      <c r="HYS4" s="1870"/>
      <c r="HYT4" s="1870"/>
      <c r="HYU4" s="1870"/>
      <c r="HYV4" s="1870"/>
      <c r="HYW4" s="1870"/>
      <c r="HYX4" s="1870"/>
      <c r="HYY4" s="1870"/>
      <c r="HYZ4" s="1870"/>
      <c r="HZA4" s="1870"/>
      <c r="HZB4" s="1870"/>
      <c r="HZC4" s="1870"/>
      <c r="HZD4" s="1870"/>
      <c r="HZE4" s="1870"/>
      <c r="HZF4" s="1870"/>
      <c r="HZG4" s="1870"/>
      <c r="HZH4" s="1870"/>
      <c r="HZI4" s="1870"/>
      <c r="HZJ4" s="1870"/>
      <c r="HZK4" s="1870"/>
      <c r="HZL4" s="1870"/>
      <c r="HZM4" s="1870"/>
      <c r="HZN4" s="1870"/>
      <c r="HZO4" s="1870"/>
      <c r="HZP4" s="1870"/>
      <c r="HZQ4" s="1870"/>
      <c r="HZR4" s="1870"/>
      <c r="HZS4" s="1870"/>
      <c r="HZT4" s="1870"/>
      <c r="HZU4" s="1870"/>
      <c r="HZV4" s="1870"/>
      <c r="HZW4" s="1870"/>
      <c r="HZX4" s="1870"/>
      <c r="HZY4" s="1870"/>
      <c r="HZZ4" s="1870"/>
      <c r="IAA4" s="1870"/>
      <c r="IAB4" s="1870"/>
      <c r="IAC4" s="1870"/>
      <c r="IAD4" s="1870"/>
      <c r="IAE4" s="1870"/>
      <c r="IAF4" s="1870"/>
      <c r="IAG4" s="1870"/>
      <c r="IAH4" s="1870"/>
      <c r="IAI4" s="1870"/>
      <c r="IAJ4" s="1870"/>
      <c r="IAK4" s="1870"/>
      <c r="IAL4" s="1870"/>
      <c r="IAM4" s="1870"/>
      <c r="IAN4" s="1870"/>
      <c r="IAO4" s="1870"/>
      <c r="IAP4" s="1870"/>
      <c r="IAQ4" s="1870"/>
      <c r="IAR4" s="1870"/>
      <c r="IAS4" s="1870"/>
      <c r="IAT4" s="1870"/>
      <c r="IAU4" s="1870"/>
      <c r="IAV4" s="1870"/>
      <c r="IAW4" s="1870"/>
      <c r="IAX4" s="1870"/>
      <c r="IAY4" s="1870"/>
      <c r="IAZ4" s="1870"/>
      <c r="IBA4" s="1870"/>
      <c r="IBB4" s="1870"/>
      <c r="IBC4" s="1870"/>
      <c r="IBD4" s="1870"/>
      <c r="IBE4" s="1870"/>
      <c r="IBF4" s="1870"/>
      <c r="IBG4" s="1870"/>
      <c r="IBH4" s="1870"/>
      <c r="IBI4" s="1870"/>
      <c r="IBJ4" s="1870"/>
      <c r="IBK4" s="1870"/>
      <c r="IBL4" s="1870"/>
      <c r="IBM4" s="1870"/>
      <c r="IBN4" s="1870"/>
      <c r="IBO4" s="1870"/>
      <c r="IBP4" s="1870"/>
      <c r="IBQ4" s="1870"/>
      <c r="IBR4" s="1870"/>
      <c r="IBS4" s="1870"/>
      <c r="IBT4" s="1870"/>
      <c r="IBU4" s="1870"/>
      <c r="IBV4" s="1870"/>
      <c r="IBW4" s="1870"/>
      <c r="IBX4" s="1870"/>
      <c r="IBY4" s="1870"/>
      <c r="IBZ4" s="1870"/>
      <c r="ICA4" s="1870"/>
      <c r="ICB4" s="1870"/>
      <c r="ICC4" s="1870"/>
      <c r="ICD4" s="1870"/>
      <c r="ICE4" s="1870"/>
      <c r="ICF4" s="1870"/>
      <c r="ICG4" s="1870"/>
      <c r="ICH4" s="1870"/>
      <c r="ICI4" s="1870"/>
      <c r="ICJ4" s="1870"/>
      <c r="ICK4" s="1870"/>
      <c r="ICL4" s="1870"/>
      <c r="ICM4" s="1870"/>
      <c r="ICN4" s="1870"/>
      <c r="ICO4" s="1870"/>
      <c r="ICP4" s="1870"/>
      <c r="ICQ4" s="1870"/>
      <c r="ICR4" s="1870"/>
      <c r="ICS4" s="1870"/>
      <c r="ICT4" s="1870"/>
      <c r="ICU4" s="1870"/>
      <c r="ICV4" s="1870"/>
      <c r="ICW4" s="1870"/>
      <c r="ICX4" s="1870"/>
      <c r="ICY4" s="1870"/>
      <c r="ICZ4" s="1870"/>
      <c r="IDA4" s="1870"/>
      <c r="IDB4" s="1870"/>
      <c r="IDC4" s="1870"/>
      <c r="IDD4" s="1870"/>
      <c r="IDE4" s="1870"/>
      <c r="IDF4" s="1870"/>
      <c r="IDG4" s="1870"/>
      <c r="IDH4" s="1870"/>
      <c r="IDI4" s="1870"/>
      <c r="IDJ4" s="1870"/>
      <c r="IDK4" s="1870"/>
      <c r="IDL4" s="1870"/>
      <c r="IDM4" s="1870"/>
      <c r="IDN4" s="1870"/>
      <c r="IDO4" s="1870"/>
      <c r="IDP4" s="1870"/>
      <c r="IDQ4" s="1870"/>
      <c r="IDR4" s="1870"/>
      <c r="IDS4" s="1870"/>
      <c r="IDT4" s="1870"/>
      <c r="IDU4" s="1870"/>
      <c r="IDV4" s="1870"/>
      <c r="IDW4" s="1870"/>
      <c r="IDX4" s="1870"/>
      <c r="IDY4" s="1870"/>
      <c r="IDZ4" s="1870"/>
      <c r="IEA4" s="1870"/>
      <c r="IEB4" s="1870"/>
      <c r="IEC4" s="1870"/>
      <c r="IED4" s="1870"/>
      <c r="IEE4" s="1870"/>
      <c r="IEF4" s="1870"/>
      <c r="IEG4" s="1870"/>
      <c r="IEH4" s="1870"/>
      <c r="IEI4" s="1870"/>
      <c r="IEJ4" s="1870"/>
      <c r="IEK4" s="1870"/>
      <c r="IEL4" s="1870"/>
      <c r="IEM4" s="1870"/>
      <c r="IEN4" s="1870"/>
      <c r="IEO4" s="1870"/>
      <c r="IEP4" s="1870"/>
      <c r="IEQ4" s="1870"/>
      <c r="IER4" s="1870"/>
      <c r="IES4" s="1870"/>
      <c r="IET4" s="1870"/>
      <c r="IEU4" s="1870"/>
      <c r="IEV4" s="1870"/>
      <c r="IEW4" s="1870"/>
      <c r="IEX4" s="1870"/>
      <c r="IEY4" s="1870"/>
      <c r="IEZ4" s="1870"/>
      <c r="IFA4" s="1870"/>
      <c r="IFB4" s="1870"/>
      <c r="IFC4" s="1870"/>
      <c r="IFD4" s="1870"/>
      <c r="IFE4" s="1870"/>
      <c r="IFF4" s="1870"/>
      <c r="IFG4" s="1870"/>
      <c r="IFH4" s="1870"/>
      <c r="IFI4" s="1870"/>
      <c r="IFJ4" s="1870"/>
      <c r="IFK4" s="1870"/>
      <c r="IFL4" s="1870"/>
      <c r="IFM4" s="1870"/>
      <c r="IFN4" s="1870"/>
      <c r="IFO4" s="1870"/>
      <c r="IFP4" s="1870"/>
      <c r="IFQ4" s="1870"/>
      <c r="IFR4" s="1870"/>
      <c r="IFS4" s="1870"/>
      <c r="IFT4" s="1870"/>
      <c r="IFU4" s="1870"/>
      <c r="IFV4" s="1870"/>
      <c r="IFW4" s="1870"/>
      <c r="IFX4" s="1870"/>
      <c r="IFY4" s="1870"/>
      <c r="IFZ4" s="1870"/>
      <c r="IGA4" s="1870"/>
      <c r="IGB4" s="1870"/>
      <c r="IGC4" s="1870"/>
      <c r="IGD4" s="1870"/>
      <c r="IGE4" s="1870"/>
      <c r="IGF4" s="1870"/>
      <c r="IGG4" s="1870"/>
      <c r="IGH4" s="1870"/>
      <c r="IGI4" s="1870"/>
      <c r="IGJ4" s="1870"/>
      <c r="IGK4" s="1870"/>
      <c r="IGL4" s="1870"/>
      <c r="IGM4" s="1870"/>
      <c r="IGN4" s="1870"/>
      <c r="IGO4" s="1870"/>
      <c r="IGP4" s="1870"/>
      <c r="IGQ4" s="1870"/>
      <c r="IGR4" s="1870"/>
      <c r="IGS4" s="1870"/>
      <c r="IGT4" s="1870"/>
      <c r="IGU4" s="1870"/>
      <c r="IGV4" s="1870"/>
      <c r="IGW4" s="1870"/>
      <c r="IGX4" s="1870"/>
      <c r="IGY4" s="1870"/>
      <c r="IGZ4" s="1870"/>
      <c r="IHA4" s="1870"/>
      <c r="IHB4" s="1870"/>
      <c r="IHC4" s="1870"/>
      <c r="IHD4" s="1870"/>
      <c r="IHE4" s="1870"/>
      <c r="IHF4" s="1870"/>
      <c r="IHG4" s="1870"/>
      <c r="IHH4" s="1870"/>
      <c r="IHI4" s="1870"/>
      <c r="IHJ4" s="1870"/>
      <c r="IHK4" s="1870"/>
      <c r="IHL4" s="1870"/>
      <c r="IHM4" s="1870"/>
      <c r="IHN4" s="1870"/>
      <c r="IHO4" s="1870"/>
      <c r="IHP4" s="1870"/>
      <c r="IHQ4" s="1870"/>
      <c r="IHR4" s="1870"/>
      <c r="IHS4" s="1870"/>
      <c r="IHT4" s="1870"/>
      <c r="IHU4" s="1870"/>
      <c r="IHV4" s="1870"/>
      <c r="IHW4" s="1870"/>
      <c r="IHX4" s="1870"/>
      <c r="IHY4" s="1870"/>
      <c r="IHZ4" s="1870"/>
      <c r="IIA4" s="1870"/>
      <c r="IIB4" s="1870"/>
      <c r="IIC4" s="1870"/>
      <c r="IID4" s="1870"/>
      <c r="IIE4" s="1870"/>
      <c r="IIF4" s="1870"/>
      <c r="IIG4" s="1870"/>
      <c r="IIH4" s="1870"/>
      <c r="III4" s="1870"/>
      <c r="IIJ4" s="1870"/>
      <c r="IIK4" s="1870"/>
      <c r="IIL4" s="1870"/>
      <c r="IIM4" s="1870"/>
      <c r="IIN4" s="1870"/>
      <c r="IIO4" s="1870"/>
      <c r="IIP4" s="1870"/>
      <c r="IIQ4" s="1870"/>
      <c r="IIR4" s="1870"/>
      <c r="IIS4" s="1870"/>
      <c r="IIT4" s="1870"/>
      <c r="IIU4" s="1870"/>
      <c r="IIV4" s="1870"/>
      <c r="IIW4" s="1870"/>
      <c r="IIX4" s="1870"/>
      <c r="IIY4" s="1870"/>
      <c r="IIZ4" s="1870"/>
      <c r="IJA4" s="1870"/>
      <c r="IJB4" s="1870"/>
      <c r="IJC4" s="1870"/>
      <c r="IJD4" s="1870"/>
      <c r="IJE4" s="1870"/>
      <c r="IJF4" s="1870"/>
      <c r="IJG4" s="1870"/>
      <c r="IJH4" s="1870"/>
      <c r="IJI4" s="1870"/>
      <c r="IJJ4" s="1870"/>
      <c r="IJK4" s="1870"/>
      <c r="IJL4" s="1870"/>
      <c r="IJM4" s="1870"/>
      <c r="IJN4" s="1870"/>
      <c r="IJO4" s="1870"/>
      <c r="IJP4" s="1870"/>
      <c r="IJQ4" s="1870"/>
      <c r="IJR4" s="1870"/>
      <c r="IJS4" s="1870"/>
      <c r="IJT4" s="1870"/>
      <c r="IJU4" s="1870"/>
      <c r="IJV4" s="1870"/>
      <c r="IJW4" s="1870"/>
      <c r="IJX4" s="1870"/>
      <c r="IJY4" s="1870"/>
      <c r="IJZ4" s="1870"/>
      <c r="IKA4" s="1870"/>
      <c r="IKB4" s="1870"/>
      <c r="IKC4" s="1870"/>
      <c r="IKD4" s="1870"/>
      <c r="IKE4" s="1870"/>
      <c r="IKF4" s="1870"/>
      <c r="IKG4" s="1870"/>
      <c r="IKH4" s="1870"/>
      <c r="IKI4" s="1870"/>
      <c r="IKJ4" s="1870"/>
      <c r="IKK4" s="1870"/>
      <c r="IKL4" s="1870"/>
      <c r="IKM4" s="1870"/>
      <c r="IKN4" s="1870"/>
      <c r="IKO4" s="1870"/>
      <c r="IKP4" s="1870"/>
      <c r="IKQ4" s="1870"/>
      <c r="IKR4" s="1870"/>
      <c r="IKS4" s="1870"/>
      <c r="IKT4" s="1870"/>
      <c r="IKU4" s="1870"/>
      <c r="IKV4" s="1870"/>
      <c r="IKW4" s="1870"/>
      <c r="IKX4" s="1870"/>
      <c r="IKY4" s="1870"/>
      <c r="IKZ4" s="1870"/>
      <c r="ILA4" s="1870"/>
      <c r="ILB4" s="1870"/>
      <c r="ILC4" s="1870"/>
      <c r="ILD4" s="1870"/>
      <c r="ILE4" s="1870"/>
      <c r="ILF4" s="1870"/>
      <c r="ILG4" s="1870"/>
      <c r="ILH4" s="1870"/>
      <c r="ILI4" s="1870"/>
      <c r="ILJ4" s="1870"/>
      <c r="ILK4" s="1870"/>
      <c r="ILL4" s="1870"/>
      <c r="ILM4" s="1870"/>
      <c r="ILN4" s="1870"/>
      <c r="ILO4" s="1870"/>
      <c r="ILP4" s="1870"/>
      <c r="ILQ4" s="1870"/>
      <c r="ILR4" s="1870"/>
      <c r="ILS4" s="1870"/>
      <c r="ILT4" s="1870"/>
      <c r="ILU4" s="1870"/>
      <c r="ILV4" s="1870"/>
      <c r="ILW4" s="1870"/>
      <c r="ILX4" s="1870"/>
      <c r="ILY4" s="1870"/>
      <c r="ILZ4" s="1870"/>
      <c r="IMA4" s="1870"/>
      <c r="IMB4" s="1870"/>
      <c r="IMC4" s="1870"/>
      <c r="IMD4" s="1870"/>
      <c r="IME4" s="1870"/>
      <c r="IMF4" s="1870"/>
      <c r="IMG4" s="1870"/>
      <c r="IMH4" s="1870"/>
      <c r="IMI4" s="1870"/>
      <c r="IMJ4" s="1870"/>
      <c r="IMK4" s="1870"/>
      <c r="IML4" s="1870"/>
      <c r="IMM4" s="1870"/>
      <c r="IMN4" s="1870"/>
      <c r="IMO4" s="1870"/>
      <c r="IMP4" s="1870"/>
      <c r="IMQ4" s="1870"/>
      <c r="IMR4" s="1870"/>
      <c r="IMS4" s="1870"/>
      <c r="IMT4" s="1870"/>
      <c r="IMU4" s="1870"/>
      <c r="IMV4" s="1870"/>
      <c r="IMW4" s="1870"/>
      <c r="IMX4" s="1870"/>
      <c r="IMY4" s="1870"/>
      <c r="IMZ4" s="1870"/>
      <c r="INA4" s="1870"/>
      <c r="INB4" s="1870"/>
      <c r="INC4" s="1870"/>
      <c r="IND4" s="1870"/>
      <c r="INE4" s="1870"/>
      <c r="INF4" s="1870"/>
      <c r="ING4" s="1870"/>
      <c r="INH4" s="1870"/>
      <c r="INI4" s="1870"/>
      <c r="INJ4" s="1870"/>
      <c r="INK4" s="1870"/>
      <c r="INL4" s="1870"/>
      <c r="INM4" s="1870"/>
      <c r="INN4" s="1870"/>
      <c r="INO4" s="1870"/>
      <c r="INP4" s="1870"/>
      <c r="INQ4" s="1870"/>
      <c r="INR4" s="1870"/>
      <c r="INS4" s="1870"/>
      <c r="INT4" s="1870"/>
      <c r="INU4" s="1870"/>
      <c r="INV4" s="1870"/>
      <c r="INW4" s="1870"/>
      <c r="INX4" s="1870"/>
      <c r="INY4" s="1870"/>
      <c r="INZ4" s="1870"/>
      <c r="IOA4" s="1870"/>
      <c r="IOB4" s="1870"/>
      <c r="IOC4" s="1870"/>
      <c r="IOD4" s="1870"/>
      <c r="IOE4" s="1870"/>
      <c r="IOF4" s="1870"/>
      <c r="IOG4" s="1870"/>
      <c r="IOH4" s="1870"/>
      <c r="IOI4" s="1870"/>
      <c r="IOJ4" s="1870"/>
      <c r="IOK4" s="1870"/>
      <c r="IOL4" s="1870"/>
      <c r="IOM4" s="1870"/>
      <c r="ION4" s="1870"/>
      <c r="IOO4" s="1870"/>
      <c r="IOP4" s="1870"/>
      <c r="IOQ4" s="1870"/>
      <c r="IOR4" s="1870"/>
      <c r="IOS4" s="1870"/>
      <c r="IOT4" s="1870"/>
      <c r="IOU4" s="1870"/>
      <c r="IOV4" s="1870"/>
      <c r="IOW4" s="1870"/>
      <c r="IOX4" s="1870"/>
      <c r="IOY4" s="1870"/>
      <c r="IOZ4" s="1870"/>
      <c r="IPA4" s="1870"/>
      <c r="IPB4" s="1870"/>
      <c r="IPC4" s="1870"/>
      <c r="IPD4" s="1870"/>
      <c r="IPE4" s="1870"/>
      <c r="IPF4" s="1870"/>
      <c r="IPG4" s="1870"/>
      <c r="IPH4" s="1870"/>
      <c r="IPI4" s="1870"/>
      <c r="IPJ4" s="1870"/>
      <c r="IPK4" s="1870"/>
      <c r="IPL4" s="1870"/>
      <c r="IPM4" s="1870"/>
      <c r="IPN4" s="1870"/>
      <c r="IPO4" s="1870"/>
      <c r="IPP4" s="1870"/>
      <c r="IPQ4" s="1870"/>
      <c r="IPR4" s="1870"/>
      <c r="IPS4" s="1870"/>
      <c r="IPT4" s="1870"/>
      <c r="IPU4" s="1870"/>
      <c r="IPV4" s="1870"/>
      <c r="IPW4" s="1870"/>
      <c r="IPX4" s="1870"/>
      <c r="IPY4" s="1870"/>
      <c r="IPZ4" s="1870"/>
      <c r="IQA4" s="1870"/>
      <c r="IQB4" s="1870"/>
      <c r="IQC4" s="1870"/>
      <c r="IQD4" s="1870"/>
      <c r="IQE4" s="1870"/>
      <c r="IQF4" s="1870"/>
      <c r="IQG4" s="1870"/>
      <c r="IQH4" s="1870"/>
      <c r="IQI4" s="1870"/>
      <c r="IQJ4" s="1870"/>
      <c r="IQK4" s="1870"/>
      <c r="IQL4" s="1870"/>
      <c r="IQM4" s="1870"/>
      <c r="IQN4" s="1870"/>
      <c r="IQO4" s="1870"/>
      <c r="IQP4" s="1870"/>
      <c r="IQQ4" s="1870"/>
      <c r="IQR4" s="1870"/>
      <c r="IQS4" s="1870"/>
      <c r="IQT4" s="1870"/>
      <c r="IQU4" s="1870"/>
      <c r="IQV4" s="1870"/>
      <c r="IQW4" s="1870"/>
      <c r="IQX4" s="1870"/>
      <c r="IQY4" s="1870"/>
      <c r="IQZ4" s="1870"/>
      <c r="IRA4" s="1870"/>
      <c r="IRB4" s="1870"/>
      <c r="IRC4" s="1870"/>
      <c r="IRD4" s="1870"/>
      <c r="IRE4" s="1870"/>
      <c r="IRF4" s="1870"/>
      <c r="IRG4" s="1870"/>
      <c r="IRH4" s="1870"/>
      <c r="IRI4" s="1870"/>
      <c r="IRJ4" s="1870"/>
      <c r="IRK4" s="1870"/>
      <c r="IRL4" s="1870"/>
      <c r="IRM4" s="1870"/>
      <c r="IRN4" s="1870"/>
      <c r="IRO4" s="1870"/>
      <c r="IRP4" s="1870"/>
      <c r="IRQ4" s="1870"/>
      <c r="IRR4" s="1870"/>
      <c r="IRS4" s="1870"/>
      <c r="IRT4" s="1870"/>
      <c r="IRU4" s="1870"/>
      <c r="IRV4" s="1870"/>
      <c r="IRW4" s="1870"/>
      <c r="IRX4" s="1870"/>
      <c r="IRY4" s="1870"/>
      <c r="IRZ4" s="1870"/>
      <c r="ISA4" s="1870"/>
      <c r="ISB4" s="1870"/>
      <c r="ISC4" s="1870"/>
      <c r="ISD4" s="1870"/>
      <c r="ISE4" s="1870"/>
      <c r="ISF4" s="1870"/>
      <c r="ISG4" s="1870"/>
      <c r="ISH4" s="1870"/>
      <c r="ISI4" s="1870"/>
      <c r="ISJ4" s="1870"/>
      <c r="ISK4" s="1870"/>
      <c r="ISL4" s="1870"/>
      <c r="ISM4" s="1870"/>
      <c r="ISN4" s="1870"/>
      <c r="ISO4" s="1870"/>
      <c r="ISP4" s="1870"/>
      <c r="ISQ4" s="1870"/>
      <c r="ISR4" s="1870"/>
      <c r="ISS4" s="1870"/>
      <c r="IST4" s="1870"/>
      <c r="ISU4" s="1870"/>
      <c r="ISV4" s="1870"/>
      <c r="ISW4" s="1870"/>
      <c r="ISX4" s="1870"/>
      <c r="ISY4" s="1870"/>
      <c r="ISZ4" s="1870"/>
      <c r="ITA4" s="1870"/>
      <c r="ITB4" s="1870"/>
      <c r="ITC4" s="1870"/>
      <c r="ITD4" s="1870"/>
      <c r="ITE4" s="1870"/>
      <c r="ITF4" s="1870"/>
      <c r="ITG4" s="1870"/>
      <c r="ITH4" s="1870"/>
      <c r="ITI4" s="1870"/>
      <c r="ITJ4" s="1870"/>
      <c r="ITK4" s="1870"/>
      <c r="ITL4" s="1870"/>
      <c r="ITM4" s="1870"/>
      <c r="ITN4" s="1870"/>
      <c r="ITO4" s="1870"/>
      <c r="ITP4" s="1870"/>
      <c r="ITQ4" s="1870"/>
      <c r="ITR4" s="1870"/>
      <c r="ITS4" s="1870"/>
      <c r="ITT4" s="1870"/>
      <c r="ITU4" s="1870"/>
      <c r="ITV4" s="1870"/>
      <c r="ITW4" s="1870"/>
      <c r="ITX4" s="1870"/>
      <c r="ITY4" s="1870"/>
      <c r="ITZ4" s="1870"/>
      <c r="IUA4" s="1870"/>
      <c r="IUB4" s="1870"/>
      <c r="IUC4" s="1870"/>
      <c r="IUD4" s="1870"/>
      <c r="IUE4" s="1870"/>
      <c r="IUF4" s="1870"/>
      <c r="IUG4" s="1870"/>
      <c r="IUH4" s="1870"/>
      <c r="IUI4" s="1870"/>
      <c r="IUJ4" s="1870"/>
      <c r="IUK4" s="1870"/>
      <c r="IUL4" s="1870"/>
      <c r="IUM4" s="1870"/>
      <c r="IUN4" s="1870"/>
      <c r="IUO4" s="1870"/>
      <c r="IUP4" s="1870"/>
      <c r="IUQ4" s="1870"/>
      <c r="IUR4" s="1870"/>
      <c r="IUS4" s="1870"/>
      <c r="IUT4" s="1870"/>
      <c r="IUU4" s="1870"/>
      <c r="IUV4" s="1870"/>
      <c r="IUW4" s="1870"/>
      <c r="IUX4" s="1870"/>
      <c r="IUY4" s="1870"/>
      <c r="IUZ4" s="1870"/>
      <c r="IVA4" s="1870"/>
      <c r="IVB4" s="1870"/>
      <c r="IVC4" s="1870"/>
      <c r="IVD4" s="1870"/>
      <c r="IVE4" s="1870"/>
      <c r="IVF4" s="1870"/>
      <c r="IVG4" s="1870"/>
      <c r="IVH4" s="1870"/>
      <c r="IVI4" s="1870"/>
      <c r="IVJ4" s="1870"/>
      <c r="IVK4" s="1870"/>
      <c r="IVL4" s="1870"/>
      <c r="IVM4" s="1870"/>
      <c r="IVN4" s="1870"/>
      <c r="IVO4" s="1870"/>
      <c r="IVP4" s="1870"/>
      <c r="IVQ4" s="1870"/>
      <c r="IVR4" s="1870"/>
      <c r="IVS4" s="1870"/>
      <c r="IVT4" s="1870"/>
      <c r="IVU4" s="1870"/>
      <c r="IVV4" s="1870"/>
      <c r="IVW4" s="1870"/>
      <c r="IVX4" s="1870"/>
      <c r="IVY4" s="1870"/>
      <c r="IVZ4" s="1870"/>
      <c r="IWA4" s="1870"/>
      <c r="IWB4" s="1870"/>
      <c r="IWC4" s="1870"/>
      <c r="IWD4" s="1870"/>
      <c r="IWE4" s="1870"/>
      <c r="IWF4" s="1870"/>
      <c r="IWG4" s="1870"/>
      <c r="IWH4" s="1870"/>
      <c r="IWI4" s="1870"/>
      <c r="IWJ4" s="1870"/>
      <c r="IWK4" s="1870"/>
      <c r="IWL4" s="1870"/>
      <c r="IWM4" s="1870"/>
      <c r="IWN4" s="1870"/>
      <c r="IWO4" s="1870"/>
      <c r="IWP4" s="1870"/>
      <c r="IWQ4" s="1870"/>
      <c r="IWR4" s="1870"/>
      <c r="IWS4" s="1870"/>
      <c r="IWT4" s="1870"/>
      <c r="IWU4" s="1870"/>
      <c r="IWV4" s="1870"/>
      <c r="IWW4" s="1870"/>
      <c r="IWX4" s="1870"/>
      <c r="IWY4" s="1870"/>
      <c r="IWZ4" s="1870"/>
      <c r="IXA4" s="1870"/>
      <c r="IXB4" s="1870"/>
      <c r="IXC4" s="1870"/>
      <c r="IXD4" s="1870"/>
      <c r="IXE4" s="1870"/>
      <c r="IXF4" s="1870"/>
      <c r="IXG4" s="1870"/>
      <c r="IXH4" s="1870"/>
      <c r="IXI4" s="1870"/>
      <c r="IXJ4" s="1870"/>
      <c r="IXK4" s="1870"/>
      <c r="IXL4" s="1870"/>
      <c r="IXM4" s="1870"/>
      <c r="IXN4" s="1870"/>
      <c r="IXO4" s="1870"/>
      <c r="IXP4" s="1870"/>
      <c r="IXQ4" s="1870"/>
      <c r="IXR4" s="1870"/>
      <c r="IXS4" s="1870"/>
      <c r="IXT4" s="1870"/>
      <c r="IXU4" s="1870"/>
      <c r="IXV4" s="1870"/>
      <c r="IXW4" s="1870"/>
      <c r="IXX4" s="1870"/>
      <c r="IXY4" s="1870"/>
      <c r="IXZ4" s="1870"/>
      <c r="IYA4" s="1870"/>
      <c r="IYB4" s="1870"/>
      <c r="IYC4" s="1870"/>
      <c r="IYD4" s="1870"/>
      <c r="IYE4" s="1870"/>
      <c r="IYF4" s="1870"/>
      <c r="IYG4" s="1870"/>
      <c r="IYH4" s="1870"/>
      <c r="IYI4" s="1870"/>
      <c r="IYJ4" s="1870"/>
      <c r="IYK4" s="1870"/>
      <c r="IYL4" s="1870"/>
      <c r="IYM4" s="1870"/>
      <c r="IYN4" s="1870"/>
      <c r="IYO4" s="1870"/>
      <c r="IYP4" s="1870"/>
      <c r="IYQ4" s="1870"/>
      <c r="IYR4" s="1870"/>
      <c r="IYS4" s="1870"/>
      <c r="IYT4" s="1870"/>
      <c r="IYU4" s="1870"/>
      <c r="IYV4" s="1870"/>
      <c r="IYW4" s="1870"/>
      <c r="IYX4" s="1870"/>
      <c r="IYY4" s="1870"/>
      <c r="IYZ4" s="1870"/>
      <c r="IZA4" s="1870"/>
      <c r="IZB4" s="1870"/>
      <c r="IZC4" s="1870"/>
      <c r="IZD4" s="1870"/>
      <c r="IZE4" s="1870"/>
      <c r="IZF4" s="1870"/>
      <c r="IZG4" s="1870"/>
      <c r="IZH4" s="1870"/>
      <c r="IZI4" s="1870"/>
      <c r="IZJ4" s="1870"/>
      <c r="IZK4" s="1870"/>
      <c r="IZL4" s="1870"/>
      <c r="IZM4" s="1870"/>
      <c r="IZN4" s="1870"/>
      <c r="IZO4" s="1870"/>
      <c r="IZP4" s="1870"/>
      <c r="IZQ4" s="1870"/>
      <c r="IZR4" s="1870"/>
      <c r="IZS4" s="1870"/>
      <c r="IZT4" s="1870"/>
      <c r="IZU4" s="1870"/>
      <c r="IZV4" s="1870"/>
      <c r="IZW4" s="1870"/>
      <c r="IZX4" s="1870"/>
      <c r="IZY4" s="1870"/>
      <c r="IZZ4" s="1870"/>
      <c r="JAA4" s="1870"/>
      <c r="JAB4" s="1870"/>
      <c r="JAC4" s="1870"/>
      <c r="JAD4" s="1870"/>
      <c r="JAE4" s="1870"/>
      <c r="JAF4" s="1870"/>
      <c r="JAG4" s="1870"/>
      <c r="JAH4" s="1870"/>
      <c r="JAI4" s="1870"/>
      <c r="JAJ4" s="1870"/>
      <c r="JAK4" s="1870"/>
      <c r="JAL4" s="1870"/>
      <c r="JAM4" s="1870"/>
      <c r="JAN4" s="1870"/>
      <c r="JAO4" s="1870"/>
      <c r="JAP4" s="1870"/>
      <c r="JAQ4" s="1870"/>
      <c r="JAR4" s="1870"/>
      <c r="JAS4" s="1870"/>
      <c r="JAT4" s="1870"/>
      <c r="JAU4" s="1870"/>
      <c r="JAV4" s="1870"/>
      <c r="JAW4" s="1870"/>
      <c r="JAX4" s="1870"/>
      <c r="JAY4" s="1870"/>
      <c r="JAZ4" s="1870"/>
      <c r="JBA4" s="1870"/>
      <c r="JBB4" s="1870"/>
      <c r="JBC4" s="1870"/>
      <c r="JBD4" s="1870"/>
      <c r="JBE4" s="1870"/>
      <c r="JBF4" s="1870"/>
      <c r="JBG4" s="1870"/>
      <c r="JBH4" s="1870"/>
      <c r="JBI4" s="1870"/>
      <c r="JBJ4" s="1870"/>
      <c r="JBK4" s="1870"/>
      <c r="JBL4" s="1870"/>
      <c r="JBM4" s="1870"/>
      <c r="JBN4" s="1870"/>
      <c r="JBO4" s="1870"/>
      <c r="JBP4" s="1870"/>
      <c r="JBQ4" s="1870"/>
      <c r="JBR4" s="1870"/>
      <c r="JBS4" s="1870"/>
      <c r="JBT4" s="1870"/>
      <c r="JBU4" s="1870"/>
      <c r="JBV4" s="1870"/>
      <c r="JBW4" s="1870"/>
      <c r="JBX4" s="1870"/>
      <c r="JBY4" s="1870"/>
      <c r="JBZ4" s="1870"/>
      <c r="JCA4" s="1870"/>
      <c r="JCB4" s="1870"/>
      <c r="JCC4" s="1870"/>
      <c r="JCD4" s="1870"/>
      <c r="JCE4" s="1870"/>
      <c r="JCF4" s="1870"/>
      <c r="JCG4" s="1870"/>
      <c r="JCH4" s="1870"/>
      <c r="JCI4" s="1870"/>
      <c r="JCJ4" s="1870"/>
      <c r="JCK4" s="1870"/>
      <c r="JCL4" s="1870"/>
      <c r="JCM4" s="1870"/>
      <c r="JCN4" s="1870"/>
      <c r="JCO4" s="1870"/>
      <c r="JCP4" s="1870"/>
      <c r="JCQ4" s="1870"/>
      <c r="JCR4" s="1870"/>
      <c r="JCS4" s="1870"/>
      <c r="JCT4" s="1870"/>
      <c r="JCU4" s="1870"/>
      <c r="JCV4" s="1870"/>
      <c r="JCW4" s="1870"/>
      <c r="JCX4" s="1870"/>
      <c r="JCY4" s="1870"/>
      <c r="JCZ4" s="1870"/>
      <c r="JDA4" s="1870"/>
      <c r="JDB4" s="1870"/>
      <c r="JDC4" s="1870"/>
      <c r="JDD4" s="1870"/>
      <c r="JDE4" s="1870"/>
      <c r="JDF4" s="1870"/>
      <c r="JDG4" s="1870"/>
      <c r="JDH4" s="1870"/>
      <c r="JDI4" s="1870"/>
      <c r="JDJ4" s="1870"/>
      <c r="JDK4" s="1870"/>
      <c r="JDL4" s="1870"/>
      <c r="JDM4" s="1870"/>
      <c r="JDN4" s="1870"/>
      <c r="JDO4" s="1870"/>
      <c r="JDP4" s="1870"/>
      <c r="JDQ4" s="1870"/>
      <c r="JDR4" s="1870"/>
      <c r="JDS4" s="1870"/>
      <c r="JDT4" s="1870"/>
      <c r="JDU4" s="1870"/>
      <c r="JDV4" s="1870"/>
      <c r="JDW4" s="1870"/>
      <c r="JDX4" s="1870"/>
      <c r="JDY4" s="1870"/>
      <c r="JDZ4" s="1870"/>
      <c r="JEA4" s="1870"/>
      <c r="JEB4" s="1870"/>
      <c r="JEC4" s="1870"/>
      <c r="JED4" s="1870"/>
      <c r="JEE4" s="1870"/>
      <c r="JEF4" s="1870"/>
      <c r="JEG4" s="1870"/>
      <c r="JEH4" s="1870"/>
      <c r="JEI4" s="1870"/>
      <c r="JEJ4" s="1870"/>
      <c r="JEK4" s="1870"/>
      <c r="JEL4" s="1870"/>
      <c r="JEM4" s="1870"/>
      <c r="JEN4" s="1870"/>
      <c r="JEO4" s="1870"/>
      <c r="JEP4" s="1870"/>
      <c r="JEQ4" s="1870"/>
      <c r="JER4" s="1870"/>
      <c r="JES4" s="1870"/>
      <c r="JET4" s="1870"/>
      <c r="JEU4" s="1870"/>
      <c r="JEV4" s="1870"/>
      <c r="JEW4" s="1870"/>
      <c r="JEX4" s="1870"/>
      <c r="JEY4" s="1870"/>
      <c r="JEZ4" s="1870"/>
      <c r="JFA4" s="1870"/>
      <c r="JFB4" s="1870"/>
      <c r="JFC4" s="1870"/>
      <c r="JFD4" s="1870"/>
      <c r="JFE4" s="1870"/>
      <c r="JFF4" s="1870"/>
      <c r="JFG4" s="1870"/>
      <c r="JFH4" s="1870"/>
      <c r="JFI4" s="1870"/>
      <c r="JFJ4" s="1870"/>
      <c r="JFK4" s="1870"/>
      <c r="JFL4" s="1870"/>
      <c r="JFM4" s="1870"/>
      <c r="JFN4" s="1870"/>
      <c r="JFO4" s="1870"/>
      <c r="JFP4" s="1870"/>
      <c r="JFQ4" s="1870"/>
      <c r="JFR4" s="1870"/>
      <c r="JFS4" s="1870"/>
      <c r="JFT4" s="1870"/>
      <c r="JFU4" s="1870"/>
      <c r="JFV4" s="1870"/>
      <c r="JFW4" s="1870"/>
      <c r="JFX4" s="1870"/>
      <c r="JFY4" s="1870"/>
      <c r="JFZ4" s="1870"/>
      <c r="JGA4" s="1870"/>
      <c r="JGB4" s="1870"/>
      <c r="JGC4" s="1870"/>
      <c r="JGD4" s="1870"/>
      <c r="JGE4" s="1870"/>
      <c r="JGF4" s="1870"/>
      <c r="JGG4" s="1870"/>
      <c r="JGH4" s="1870"/>
      <c r="JGI4" s="1870"/>
      <c r="JGJ4" s="1870"/>
      <c r="JGK4" s="1870"/>
      <c r="JGL4" s="1870"/>
      <c r="JGM4" s="1870"/>
      <c r="JGN4" s="1870"/>
      <c r="JGO4" s="1870"/>
      <c r="JGP4" s="1870"/>
      <c r="JGQ4" s="1870"/>
      <c r="JGR4" s="1870"/>
      <c r="JGS4" s="1870"/>
      <c r="JGT4" s="1870"/>
      <c r="JGU4" s="1870"/>
      <c r="JGV4" s="1870"/>
      <c r="JGW4" s="1870"/>
      <c r="JGX4" s="1870"/>
      <c r="JGY4" s="1870"/>
      <c r="JGZ4" s="1870"/>
      <c r="JHA4" s="1870"/>
      <c r="JHB4" s="1870"/>
      <c r="JHC4" s="1870"/>
      <c r="JHD4" s="1870"/>
      <c r="JHE4" s="1870"/>
      <c r="JHF4" s="1870"/>
      <c r="JHG4" s="1870"/>
      <c r="JHH4" s="1870"/>
      <c r="JHI4" s="1870"/>
      <c r="JHJ4" s="1870"/>
      <c r="JHK4" s="1870"/>
      <c r="JHL4" s="1870"/>
      <c r="JHM4" s="1870"/>
      <c r="JHN4" s="1870"/>
      <c r="JHO4" s="1870"/>
      <c r="JHP4" s="1870"/>
      <c r="JHQ4" s="1870"/>
      <c r="JHR4" s="1870"/>
      <c r="JHS4" s="1870"/>
      <c r="JHT4" s="1870"/>
      <c r="JHU4" s="1870"/>
      <c r="JHV4" s="1870"/>
      <c r="JHW4" s="1870"/>
      <c r="JHX4" s="1870"/>
      <c r="JHY4" s="1870"/>
      <c r="JHZ4" s="1870"/>
      <c r="JIA4" s="1870"/>
      <c r="JIB4" s="1870"/>
      <c r="JIC4" s="1870"/>
      <c r="JID4" s="1870"/>
      <c r="JIE4" s="1870"/>
      <c r="JIF4" s="1870"/>
      <c r="JIG4" s="1870"/>
      <c r="JIH4" s="1870"/>
      <c r="JII4" s="1870"/>
      <c r="JIJ4" s="1870"/>
      <c r="JIK4" s="1870"/>
      <c r="JIL4" s="1870"/>
      <c r="JIM4" s="1870"/>
      <c r="JIN4" s="1870"/>
      <c r="JIO4" s="1870"/>
      <c r="JIP4" s="1870"/>
      <c r="JIQ4" s="1870"/>
      <c r="JIR4" s="1870"/>
      <c r="JIS4" s="1870"/>
      <c r="JIT4" s="1870"/>
      <c r="JIU4" s="1870"/>
      <c r="JIV4" s="1870"/>
      <c r="JIW4" s="1870"/>
      <c r="JIX4" s="1870"/>
      <c r="JIY4" s="1870"/>
      <c r="JIZ4" s="1870"/>
      <c r="JJA4" s="1870"/>
      <c r="JJB4" s="1870"/>
      <c r="JJC4" s="1870"/>
      <c r="JJD4" s="1870"/>
      <c r="JJE4" s="1870"/>
      <c r="JJF4" s="1870"/>
      <c r="JJG4" s="1870"/>
      <c r="JJH4" s="1870"/>
      <c r="JJI4" s="1870"/>
      <c r="JJJ4" s="1870"/>
      <c r="JJK4" s="1870"/>
      <c r="JJL4" s="1870"/>
      <c r="JJM4" s="1870"/>
      <c r="JJN4" s="1870"/>
      <c r="JJO4" s="1870"/>
      <c r="JJP4" s="1870"/>
      <c r="JJQ4" s="1870"/>
      <c r="JJR4" s="1870"/>
      <c r="JJS4" s="1870"/>
      <c r="JJT4" s="1870"/>
      <c r="JJU4" s="1870"/>
      <c r="JJV4" s="1870"/>
      <c r="JJW4" s="1870"/>
      <c r="JJX4" s="1870"/>
      <c r="JJY4" s="1870"/>
      <c r="JJZ4" s="1870"/>
      <c r="JKA4" s="1870"/>
      <c r="JKB4" s="1870"/>
      <c r="JKC4" s="1870"/>
      <c r="JKD4" s="1870"/>
      <c r="JKE4" s="1870"/>
      <c r="JKF4" s="1870"/>
      <c r="JKG4" s="1870"/>
      <c r="JKH4" s="1870"/>
      <c r="JKI4" s="1870"/>
      <c r="JKJ4" s="1870"/>
      <c r="JKK4" s="1870"/>
      <c r="JKL4" s="1870"/>
      <c r="JKM4" s="1870"/>
      <c r="JKN4" s="1870"/>
      <c r="JKO4" s="1870"/>
      <c r="JKP4" s="1870"/>
      <c r="JKQ4" s="1870"/>
      <c r="JKR4" s="1870"/>
      <c r="JKS4" s="1870"/>
      <c r="JKT4" s="1870"/>
      <c r="JKU4" s="1870"/>
      <c r="JKV4" s="1870"/>
      <c r="JKW4" s="1870"/>
      <c r="JKX4" s="1870"/>
      <c r="JKY4" s="1870"/>
      <c r="JKZ4" s="1870"/>
      <c r="JLA4" s="1870"/>
      <c r="JLB4" s="1870"/>
      <c r="JLC4" s="1870"/>
      <c r="JLD4" s="1870"/>
      <c r="JLE4" s="1870"/>
      <c r="JLF4" s="1870"/>
      <c r="JLG4" s="1870"/>
      <c r="JLH4" s="1870"/>
      <c r="JLI4" s="1870"/>
      <c r="JLJ4" s="1870"/>
      <c r="JLK4" s="1870"/>
      <c r="JLL4" s="1870"/>
      <c r="JLM4" s="1870"/>
      <c r="JLN4" s="1870"/>
      <c r="JLO4" s="1870"/>
      <c r="JLP4" s="1870"/>
      <c r="JLQ4" s="1870"/>
      <c r="JLR4" s="1870"/>
      <c r="JLS4" s="1870"/>
      <c r="JLT4" s="1870"/>
      <c r="JLU4" s="1870"/>
      <c r="JLV4" s="1870"/>
      <c r="JLW4" s="1870"/>
      <c r="JLX4" s="1870"/>
      <c r="JLY4" s="1870"/>
      <c r="JLZ4" s="1870"/>
      <c r="JMA4" s="1870"/>
      <c r="JMB4" s="1870"/>
      <c r="JMC4" s="1870"/>
      <c r="JMD4" s="1870"/>
      <c r="JME4" s="1870"/>
      <c r="JMF4" s="1870"/>
      <c r="JMG4" s="1870"/>
      <c r="JMH4" s="1870"/>
      <c r="JMI4" s="1870"/>
      <c r="JMJ4" s="1870"/>
      <c r="JMK4" s="1870"/>
      <c r="JML4" s="1870"/>
      <c r="JMM4" s="1870"/>
      <c r="JMN4" s="1870"/>
      <c r="JMO4" s="1870"/>
      <c r="JMP4" s="1870"/>
      <c r="JMQ4" s="1870"/>
      <c r="JMR4" s="1870"/>
      <c r="JMS4" s="1870"/>
      <c r="JMT4" s="1870"/>
      <c r="JMU4" s="1870"/>
      <c r="JMV4" s="1870"/>
      <c r="JMW4" s="1870"/>
      <c r="JMX4" s="1870"/>
      <c r="JMY4" s="1870"/>
      <c r="JMZ4" s="1870"/>
      <c r="JNA4" s="1870"/>
      <c r="JNB4" s="1870"/>
      <c r="JNC4" s="1870"/>
      <c r="JND4" s="1870"/>
      <c r="JNE4" s="1870"/>
      <c r="JNF4" s="1870"/>
      <c r="JNG4" s="1870"/>
      <c r="JNH4" s="1870"/>
      <c r="JNI4" s="1870"/>
      <c r="JNJ4" s="1870"/>
      <c r="JNK4" s="1870"/>
      <c r="JNL4" s="1870"/>
      <c r="JNM4" s="1870"/>
      <c r="JNN4" s="1870"/>
      <c r="JNO4" s="1870"/>
      <c r="JNP4" s="1870"/>
      <c r="JNQ4" s="1870"/>
      <c r="JNR4" s="1870"/>
      <c r="JNS4" s="1870"/>
      <c r="JNT4" s="1870"/>
      <c r="JNU4" s="1870"/>
      <c r="JNV4" s="1870"/>
      <c r="JNW4" s="1870"/>
      <c r="JNX4" s="1870"/>
      <c r="JNY4" s="1870"/>
      <c r="JNZ4" s="1870"/>
      <c r="JOA4" s="1870"/>
      <c r="JOB4" s="1870"/>
      <c r="JOC4" s="1870"/>
      <c r="JOD4" s="1870"/>
      <c r="JOE4" s="1870"/>
      <c r="JOF4" s="1870"/>
      <c r="JOG4" s="1870"/>
      <c r="JOH4" s="1870"/>
      <c r="JOI4" s="1870"/>
      <c r="JOJ4" s="1870"/>
      <c r="JOK4" s="1870"/>
      <c r="JOL4" s="1870"/>
      <c r="JOM4" s="1870"/>
      <c r="JON4" s="1870"/>
      <c r="JOO4" s="1870"/>
      <c r="JOP4" s="1870"/>
      <c r="JOQ4" s="1870"/>
      <c r="JOR4" s="1870"/>
      <c r="JOS4" s="1870"/>
      <c r="JOT4" s="1870"/>
      <c r="JOU4" s="1870"/>
      <c r="JOV4" s="1870"/>
      <c r="JOW4" s="1870"/>
      <c r="JOX4" s="1870"/>
      <c r="JOY4" s="1870"/>
      <c r="JOZ4" s="1870"/>
      <c r="JPA4" s="1870"/>
      <c r="JPB4" s="1870"/>
      <c r="JPC4" s="1870"/>
      <c r="JPD4" s="1870"/>
      <c r="JPE4" s="1870"/>
      <c r="JPF4" s="1870"/>
      <c r="JPG4" s="1870"/>
      <c r="JPH4" s="1870"/>
      <c r="JPI4" s="1870"/>
      <c r="JPJ4" s="1870"/>
      <c r="JPK4" s="1870"/>
      <c r="JPL4" s="1870"/>
      <c r="JPM4" s="1870"/>
      <c r="JPN4" s="1870"/>
      <c r="JPO4" s="1870"/>
      <c r="JPP4" s="1870"/>
      <c r="JPQ4" s="1870"/>
      <c r="JPR4" s="1870"/>
      <c r="JPS4" s="1870"/>
      <c r="JPT4" s="1870"/>
      <c r="JPU4" s="1870"/>
      <c r="JPV4" s="1870"/>
      <c r="JPW4" s="1870"/>
      <c r="JPX4" s="1870"/>
      <c r="JPY4" s="1870"/>
      <c r="JPZ4" s="1870"/>
      <c r="JQA4" s="1870"/>
      <c r="JQB4" s="1870"/>
      <c r="JQC4" s="1870"/>
      <c r="JQD4" s="1870"/>
      <c r="JQE4" s="1870"/>
      <c r="JQF4" s="1870"/>
      <c r="JQG4" s="1870"/>
      <c r="JQH4" s="1870"/>
      <c r="JQI4" s="1870"/>
      <c r="JQJ4" s="1870"/>
      <c r="JQK4" s="1870"/>
      <c r="JQL4" s="1870"/>
      <c r="JQM4" s="1870"/>
      <c r="JQN4" s="1870"/>
      <c r="JQO4" s="1870"/>
      <c r="JQP4" s="1870"/>
      <c r="JQQ4" s="1870"/>
      <c r="JQR4" s="1870"/>
      <c r="JQS4" s="1870"/>
      <c r="JQT4" s="1870"/>
      <c r="JQU4" s="1870"/>
      <c r="JQV4" s="1870"/>
      <c r="JQW4" s="1870"/>
      <c r="JQX4" s="1870"/>
      <c r="JQY4" s="1870"/>
      <c r="JQZ4" s="1870"/>
      <c r="JRA4" s="1870"/>
      <c r="JRB4" s="1870"/>
      <c r="JRC4" s="1870"/>
      <c r="JRD4" s="1870"/>
      <c r="JRE4" s="1870"/>
      <c r="JRF4" s="1870"/>
      <c r="JRG4" s="1870"/>
      <c r="JRH4" s="1870"/>
      <c r="JRI4" s="1870"/>
      <c r="JRJ4" s="1870"/>
      <c r="JRK4" s="1870"/>
      <c r="JRL4" s="1870"/>
      <c r="JRM4" s="1870"/>
      <c r="JRN4" s="1870"/>
      <c r="JRO4" s="1870"/>
      <c r="JRP4" s="1870"/>
      <c r="JRQ4" s="1870"/>
      <c r="JRR4" s="1870"/>
      <c r="JRS4" s="1870"/>
      <c r="JRT4" s="1870"/>
      <c r="JRU4" s="1870"/>
      <c r="JRV4" s="1870"/>
      <c r="JRW4" s="1870"/>
      <c r="JRX4" s="1870"/>
      <c r="JRY4" s="1870"/>
      <c r="JRZ4" s="1870"/>
      <c r="JSA4" s="1870"/>
      <c r="JSB4" s="1870"/>
      <c r="JSC4" s="1870"/>
      <c r="JSD4" s="1870"/>
      <c r="JSE4" s="1870"/>
      <c r="JSF4" s="1870"/>
      <c r="JSG4" s="1870"/>
      <c r="JSH4" s="1870"/>
      <c r="JSI4" s="1870"/>
      <c r="JSJ4" s="1870"/>
      <c r="JSK4" s="1870"/>
      <c r="JSL4" s="1870"/>
      <c r="JSM4" s="1870"/>
      <c r="JSN4" s="1870"/>
      <c r="JSO4" s="1870"/>
      <c r="JSP4" s="1870"/>
      <c r="JSQ4" s="1870"/>
      <c r="JSR4" s="1870"/>
      <c r="JSS4" s="1870"/>
      <c r="JST4" s="1870"/>
      <c r="JSU4" s="1870"/>
      <c r="JSV4" s="1870"/>
      <c r="JSW4" s="1870"/>
      <c r="JSX4" s="1870"/>
      <c r="JSY4" s="1870"/>
      <c r="JSZ4" s="1870"/>
      <c r="JTA4" s="1870"/>
      <c r="JTB4" s="1870"/>
      <c r="JTC4" s="1870"/>
      <c r="JTD4" s="1870"/>
      <c r="JTE4" s="1870"/>
      <c r="JTF4" s="1870"/>
      <c r="JTG4" s="1870"/>
      <c r="JTH4" s="1870"/>
      <c r="JTI4" s="1870"/>
      <c r="JTJ4" s="1870"/>
      <c r="JTK4" s="1870"/>
      <c r="JTL4" s="1870"/>
      <c r="JTM4" s="1870"/>
      <c r="JTN4" s="1870"/>
      <c r="JTO4" s="1870"/>
      <c r="JTP4" s="1870"/>
      <c r="JTQ4" s="1870"/>
      <c r="JTR4" s="1870"/>
      <c r="JTS4" s="1870"/>
      <c r="JTT4" s="1870"/>
      <c r="JTU4" s="1870"/>
      <c r="JTV4" s="1870"/>
      <c r="JTW4" s="1870"/>
      <c r="JTX4" s="1870"/>
      <c r="JTY4" s="1870"/>
      <c r="JTZ4" s="1870"/>
      <c r="JUA4" s="1870"/>
      <c r="JUB4" s="1870"/>
      <c r="JUC4" s="1870"/>
      <c r="JUD4" s="1870"/>
      <c r="JUE4" s="1870"/>
      <c r="JUF4" s="1870"/>
      <c r="JUG4" s="1870"/>
      <c r="JUH4" s="1870"/>
      <c r="JUI4" s="1870"/>
      <c r="JUJ4" s="1870"/>
      <c r="JUK4" s="1870"/>
      <c r="JUL4" s="1870"/>
      <c r="JUM4" s="1870"/>
      <c r="JUN4" s="1870"/>
      <c r="JUO4" s="1870"/>
      <c r="JUP4" s="1870"/>
      <c r="JUQ4" s="1870"/>
      <c r="JUR4" s="1870"/>
      <c r="JUS4" s="1870"/>
      <c r="JUT4" s="1870"/>
      <c r="JUU4" s="1870"/>
      <c r="JUV4" s="1870"/>
      <c r="JUW4" s="1870"/>
      <c r="JUX4" s="1870"/>
      <c r="JUY4" s="1870"/>
      <c r="JUZ4" s="1870"/>
      <c r="JVA4" s="1870"/>
      <c r="JVB4" s="1870"/>
      <c r="JVC4" s="1870"/>
      <c r="JVD4" s="1870"/>
      <c r="JVE4" s="1870"/>
      <c r="JVF4" s="1870"/>
      <c r="JVG4" s="1870"/>
      <c r="JVH4" s="1870"/>
      <c r="JVI4" s="1870"/>
      <c r="JVJ4" s="1870"/>
      <c r="JVK4" s="1870"/>
      <c r="JVL4" s="1870"/>
      <c r="JVM4" s="1870"/>
      <c r="JVN4" s="1870"/>
      <c r="JVO4" s="1870"/>
      <c r="JVP4" s="1870"/>
      <c r="JVQ4" s="1870"/>
      <c r="JVR4" s="1870"/>
      <c r="JVS4" s="1870"/>
      <c r="JVT4" s="1870"/>
      <c r="JVU4" s="1870"/>
      <c r="JVV4" s="1870"/>
      <c r="JVW4" s="1870"/>
      <c r="JVX4" s="1870"/>
      <c r="JVY4" s="1870"/>
      <c r="JVZ4" s="1870"/>
      <c r="JWA4" s="1870"/>
      <c r="JWB4" s="1870"/>
      <c r="JWC4" s="1870"/>
      <c r="JWD4" s="1870"/>
      <c r="JWE4" s="1870"/>
      <c r="JWF4" s="1870"/>
      <c r="JWG4" s="1870"/>
      <c r="JWH4" s="1870"/>
      <c r="JWI4" s="1870"/>
      <c r="JWJ4" s="1870"/>
      <c r="JWK4" s="1870"/>
      <c r="JWL4" s="1870"/>
      <c r="JWM4" s="1870"/>
      <c r="JWN4" s="1870"/>
      <c r="JWO4" s="1870"/>
      <c r="JWP4" s="1870"/>
      <c r="JWQ4" s="1870"/>
      <c r="JWR4" s="1870"/>
      <c r="JWS4" s="1870"/>
      <c r="JWT4" s="1870"/>
      <c r="JWU4" s="1870"/>
      <c r="JWV4" s="1870"/>
      <c r="JWW4" s="1870"/>
      <c r="JWX4" s="1870"/>
      <c r="JWY4" s="1870"/>
      <c r="JWZ4" s="1870"/>
      <c r="JXA4" s="1870"/>
      <c r="JXB4" s="1870"/>
      <c r="JXC4" s="1870"/>
      <c r="JXD4" s="1870"/>
      <c r="JXE4" s="1870"/>
      <c r="JXF4" s="1870"/>
      <c r="JXG4" s="1870"/>
      <c r="JXH4" s="1870"/>
      <c r="JXI4" s="1870"/>
      <c r="JXJ4" s="1870"/>
      <c r="JXK4" s="1870"/>
      <c r="JXL4" s="1870"/>
      <c r="JXM4" s="1870"/>
      <c r="JXN4" s="1870"/>
      <c r="JXO4" s="1870"/>
      <c r="JXP4" s="1870"/>
      <c r="JXQ4" s="1870"/>
      <c r="JXR4" s="1870"/>
      <c r="JXS4" s="1870"/>
      <c r="JXT4" s="1870"/>
      <c r="JXU4" s="1870"/>
      <c r="JXV4" s="1870"/>
      <c r="JXW4" s="1870"/>
      <c r="JXX4" s="1870"/>
      <c r="JXY4" s="1870"/>
      <c r="JXZ4" s="1870"/>
      <c r="JYA4" s="1870"/>
      <c r="JYB4" s="1870"/>
      <c r="JYC4" s="1870"/>
      <c r="JYD4" s="1870"/>
      <c r="JYE4" s="1870"/>
      <c r="JYF4" s="1870"/>
      <c r="JYG4" s="1870"/>
      <c r="JYH4" s="1870"/>
      <c r="JYI4" s="1870"/>
      <c r="JYJ4" s="1870"/>
      <c r="JYK4" s="1870"/>
      <c r="JYL4" s="1870"/>
      <c r="JYM4" s="1870"/>
      <c r="JYN4" s="1870"/>
      <c r="JYO4" s="1870"/>
      <c r="JYP4" s="1870"/>
      <c r="JYQ4" s="1870"/>
      <c r="JYR4" s="1870"/>
      <c r="JYS4" s="1870"/>
      <c r="JYT4" s="1870"/>
      <c r="JYU4" s="1870"/>
      <c r="JYV4" s="1870"/>
      <c r="JYW4" s="1870"/>
      <c r="JYX4" s="1870"/>
      <c r="JYY4" s="1870"/>
      <c r="JYZ4" s="1870"/>
      <c r="JZA4" s="1870"/>
      <c r="JZB4" s="1870"/>
      <c r="JZC4" s="1870"/>
      <c r="JZD4" s="1870"/>
      <c r="JZE4" s="1870"/>
      <c r="JZF4" s="1870"/>
      <c r="JZG4" s="1870"/>
      <c r="JZH4" s="1870"/>
      <c r="JZI4" s="1870"/>
      <c r="JZJ4" s="1870"/>
      <c r="JZK4" s="1870"/>
      <c r="JZL4" s="1870"/>
      <c r="JZM4" s="1870"/>
      <c r="JZN4" s="1870"/>
      <c r="JZO4" s="1870"/>
      <c r="JZP4" s="1870"/>
      <c r="JZQ4" s="1870"/>
      <c r="JZR4" s="1870"/>
      <c r="JZS4" s="1870"/>
      <c r="JZT4" s="1870"/>
      <c r="JZU4" s="1870"/>
      <c r="JZV4" s="1870"/>
      <c r="JZW4" s="1870"/>
      <c r="JZX4" s="1870"/>
      <c r="JZY4" s="1870"/>
      <c r="JZZ4" s="1870"/>
      <c r="KAA4" s="1870"/>
      <c r="KAB4" s="1870"/>
      <c r="KAC4" s="1870"/>
      <c r="KAD4" s="1870"/>
      <c r="KAE4" s="1870"/>
      <c r="KAF4" s="1870"/>
      <c r="KAG4" s="1870"/>
      <c r="KAH4" s="1870"/>
      <c r="KAI4" s="1870"/>
      <c r="KAJ4" s="1870"/>
      <c r="KAK4" s="1870"/>
      <c r="KAL4" s="1870"/>
      <c r="KAM4" s="1870"/>
      <c r="KAN4" s="1870"/>
      <c r="KAO4" s="1870"/>
      <c r="KAP4" s="1870"/>
      <c r="KAQ4" s="1870"/>
      <c r="KAR4" s="1870"/>
      <c r="KAS4" s="1870"/>
      <c r="KAT4" s="1870"/>
      <c r="KAU4" s="1870"/>
      <c r="KAV4" s="1870"/>
      <c r="KAW4" s="1870"/>
      <c r="KAX4" s="1870"/>
      <c r="KAY4" s="1870"/>
      <c r="KAZ4" s="1870"/>
      <c r="KBA4" s="1870"/>
      <c r="KBB4" s="1870"/>
      <c r="KBC4" s="1870"/>
      <c r="KBD4" s="1870"/>
      <c r="KBE4" s="1870"/>
      <c r="KBF4" s="1870"/>
      <c r="KBG4" s="1870"/>
      <c r="KBH4" s="1870"/>
      <c r="KBI4" s="1870"/>
      <c r="KBJ4" s="1870"/>
      <c r="KBK4" s="1870"/>
      <c r="KBL4" s="1870"/>
      <c r="KBM4" s="1870"/>
      <c r="KBN4" s="1870"/>
      <c r="KBO4" s="1870"/>
      <c r="KBP4" s="1870"/>
      <c r="KBQ4" s="1870"/>
      <c r="KBR4" s="1870"/>
      <c r="KBS4" s="1870"/>
      <c r="KBT4" s="1870"/>
      <c r="KBU4" s="1870"/>
      <c r="KBV4" s="1870"/>
      <c r="KBW4" s="1870"/>
      <c r="KBX4" s="1870"/>
      <c r="KBY4" s="1870"/>
      <c r="KBZ4" s="1870"/>
      <c r="KCA4" s="1870"/>
      <c r="KCB4" s="1870"/>
      <c r="KCC4" s="1870"/>
      <c r="KCD4" s="1870"/>
      <c r="KCE4" s="1870"/>
      <c r="KCF4" s="1870"/>
      <c r="KCG4" s="1870"/>
      <c r="KCH4" s="1870"/>
      <c r="KCI4" s="1870"/>
      <c r="KCJ4" s="1870"/>
      <c r="KCK4" s="1870"/>
      <c r="KCL4" s="1870"/>
      <c r="KCM4" s="1870"/>
      <c r="KCN4" s="1870"/>
      <c r="KCO4" s="1870"/>
      <c r="KCP4" s="1870"/>
      <c r="KCQ4" s="1870"/>
      <c r="KCR4" s="1870"/>
      <c r="KCS4" s="1870"/>
      <c r="KCT4" s="1870"/>
      <c r="KCU4" s="1870"/>
      <c r="KCV4" s="1870"/>
      <c r="KCW4" s="1870"/>
      <c r="KCX4" s="1870"/>
      <c r="KCY4" s="1870"/>
      <c r="KCZ4" s="1870"/>
      <c r="KDA4" s="1870"/>
      <c r="KDB4" s="1870"/>
      <c r="KDC4" s="1870"/>
      <c r="KDD4" s="1870"/>
      <c r="KDE4" s="1870"/>
      <c r="KDF4" s="1870"/>
      <c r="KDG4" s="1870"/>
      <c r="KDH4" s="1870"/>
      <c r="KDI4" s="1870"/>
      <c r="KDJ4" s="1870"/>
      <c r="KDK4" s="1870"/>
      <c r="KDL4" s="1870"/>
      <c r="KDM4" s="1870"/>
      <c r="KDN4" s="1870"/>
      <c r="KDO4" s="1870"/>
      <c r="KDP4" s="1870"/>
      <c r="KDQ4" s="1870"/>
      <c r="KDR4" s="1870"/>
      <c r="KDS4" s="1870"/>
      <c r="KDT4" s="1870"/>
      <c r="KDU4" s="1870"/>
      <c r="KDV4" s="1870"/>
      <c r="KDW4" s="1870"/>
      <c r="KDX4" s="1870"/>
      <c r="KDY4" s="1870"/>
      <c r="KDZ4" s="1870"/>
      <c r="KEA4" s="1870"/>
      <c r="KEB4" s="1870"/>
      <c r="KEC4" s="1870"/>
      <c r="KED4" s="1870"/>
      <c r="KEE4" s="1870"/>
      <c r="KEF4" s="1870"/>
      <c r="KEG4" s="1870"/>
      <c r="KEH4" s="1870"/>
      <c r="KEI4" s="1870"/>
      <c r="KEJ4" s="1870"/>
      <c r="KEK4" s="1870"/>
      <c r="KEL4" s="1870"/>
      <c r="KEM4" s="1870"/>
      <c r="KEN4" s="1870"/>
      <c r="KEO4" s="1870"/>
      <c r="KEP4" s="1870"/>
      <c r="KEQ4" s="1870"/>
      <c r="KER4" s="1870"/>
      <c r="KES4" s="1870"/>
      <c r="KET4" s="1870"/>
      <c r="KEU4" s="1870"/>
      <c r="KEV4" s="1870"/>
      <c r="KEW4" s="1870"/>
      <c r="KEX4" s="1870"/>
      <c r="KEY4" s="1870"/>
      <c r="KEZ4" s="1870"/>
      <c r="KFA4" s="1870"/>
      <c r="KFB4" s="1870"/>
      <c r="KFC4" s="1870"/>
      <c r="KFD4" s="1870"/>
      <c r="KFE4" s="1870"/>
      <c r="KFF4" s="1870"/>
      <c r="KFG4" s="1870"/>
      <c r="KFH4" s="1870"/>
      <c r="KFI4" s="1870"/>
      <c r="KFJ4" s="1870"/>
      <c r="KFK4" s="1870"/>
      <c r="KFL4" s="1870"/>
      <c r="KFM4" s="1870"/>
      <c r="KFN4" s="1870"/>
      <c r="KFO4" s="1870"/>
      <c r="KFP4" s="1870"/>
      <c r="KFQ4" s="1870"/>
      <c r="KFR4" s="1870"/>
      <c r="KFS4" s="1870"/>
      <c r="KFT4" s="1870"/>
      <c r="KFU4" s="1870"/>
      <c r="KFV4" s="1870"/>
      <c r="KFW4" s="1870"/>
      <c r="KFX4" s="1870"/>
      <c r="KFY4" s="1870"/>
      <c r="KFZ4" s="1870"/>
      <c r="KGA4" s="1870"/>
      <c r="KGB4" s="1870"/>
      <c r="KGC4" s="1870"/>
      <c r="KGD4" s="1870"/>
      <c r="KGE4" s="1870"/>
      <c r="KGF4" s="1870"/>
      <c r="KGG4" s="1870"/>
      <c r="KGH4" s="1870"/>
      <c r="KGI4" s="1870"/>
      <c r="KGJ4" s="1870"/>
      <c r="KGK4" s="1870"/>
      <c r="KGL4" s="1870"/>
      <c r="KGM4" s="1870"/>
      <c r="KGN4" s="1870"/>
      <c r="KGO4" s="1870"/>
      <c r="KGP4" s="1870"/>
      <c r="KGQ4" s="1870"/>
      <c r="KGR4" s="1870"/>
      <c r="KGS4" s="1870"/>
      <c r="KGT4" s="1870"/>
      <c r="KGU4" s="1870"/>
      <c r="KGV4" s="1870"/>
      <c r="KGW4" s="1870"/>
      <c r="KGX4" s="1870"/>
      <c r="KGY4" s="1870"/>
      <c r="KGZ4" s="1870"/>
      <c r="KHA4" s="1870"/>
      <c r="KHB4" s="1870"/>
      <c r="KHC4" s="1870"/>
      <c r="KHD4" s="1870"/>
      <c r="KHE4" s="1870"/>
      <c r="KHF4" s="1870"/>
      <c r="KHG4" s="1870"/>
      <c r="KHH4" s="1870"/>
      <c r="KHI4" s="1870"/>
      <c r="KHJ4" s="1870"/>
      <c r="KHK4" s="1870"/>
      <c r="KHL4" s="1870"/>
      <c r="KHM4" s="1870"/>
      <c r="KHN4" s="1870"/>
      <c r="KHO4" s="1870"/>
      <c r="KHP4" s="1870"/>
      <c r="KHQ4" s="1870"/>
      <c r="KHR4" s="1870"/>
      <c r="KHS4" s="1870"/>
      <c r="KHT4" s="1870"/>
      <c r="KHU4" s="1870"/>
      <c r="KHV4" s="1870"/>
      <c r="KHW4" s="1870"/>
      <c r="KHX4" s="1870"/>
      <c r="KHY4" s="1870"/>
      <c r="KHZ4" s="1870"/>
      <c r="KIA4" s="1870"/>
      <c r="KIB4" s="1870"/>
      <c r="KIC4" s="1870"/>
      <c r="KID4" s="1870"/>
      <c r="KIE4" s="1870"/>
      <c r="KIF4" s="1870"/>
      <c r="KIG4" s="1870"/>
      <c r="KIH4" s="1870"/>
      <c r="KII4" s="1870"/>
      <c r="KIJ4" s="1870"/>
      <c r="KIK4" s="1870"/>
      <c r="KIL4" s="1870"/>
      <c r="KIM4" s="1870"/>
      <c r="KIN4" s="1870"/>
      <c r="KIO4" s="1870"/>
      <c r="KIP4" s="1870"/>
      <c r="KIQ4" s="1870"/>
      <c r="KIR4" s="1870"/>
      <c r="KIS4" s="1870"/>
      <c r="KIT4" s="1870"/>
      <c r="KIU4" s="1870"/>
      <c r="KIV4" s="1870"/>
      <c r="KIW4" s="1870"/>
      <c r="KIX4" s="1870"/>
      <c r="KIY4" s="1870"/>
      <c r="KIZ4" s="1870"/>
      <c r="KJA4" s="1870"/>
      <c r="KJB4" s="1870"/>
      <c r="KJC4" s="1870"/>
      <c r="KJD4" s="1870"/>
      <c r="KJE4" s="1870"/>
      <c r="KJF4" s="1870"/>
      <c r="KJG4" s="1870"/>
      <c r="KJH4" s="1870"/>
      <c r="KJI4" s="1870"/>
      <c r="KJJ4" s="1870"/>
      <c r="KJK4" s="1870"/>
      <c r="KJL4" s="1870"/>
      <c r="KJM4" s="1870"/>
      <c r="KJN4" s="1870"/>
      <c r="KJO4" s="1870"/>
      <c r="KJP4" s="1870"/>
      <c r="KJQ4" s="1870"/>
      <c r="KJR4" s="1870"/>
      <c r="KJS4" s="1870"/>
      <c r="KJT4" s="1870"/>
      <c r="KJU4" s="1870"/>
      <c r="KJV4" s="1870"/>
      <c r="KJW4" s="1870"/>
      <c r="KJX4" s="1870"/>
      <c r="KJY4" s="1870"/>
      <c r="KJZ4" s="1870"/>
      <c r="KKA4" s="1870"/>
      <c r="KKB4" s="1870"/>
      <c r="KKC4" s="1870"/>
      <c r="KKD4" s="1870"/>
      <c r="KKE4" s="1870"/>
      <c r="KKF4" s="1870"/>
      <c r="KKG4" s="1870"/>
      <c r="KKH4" s="1870"/>
      <c r="KKI4" s="1870"/>
      <c r="KKJ4" s="1870"/>
      <c r="KKK4" s="1870"/>
      <c r="KKL4" s="1870"/>
      <c r="KKM4" s="1870"/>
      <c r="KKN4" s="1870"/>
      <c r="KKO4" s="1870"/>
      <c r="KKP4" s="1870"/>
      <c r="KKQ4" s="1870"/>
      <c r="KKR4" s="1870"/>
      <c r="KKS4" s="1870"/>
      <c r="KKT4" s="1870"/>
      <c r="KKU4" s="1870"/>
      <c r="KKV4" s="1870"/>
      <c r="KKW4" s="1870"/>
      <c r="KKX4" s="1870"/>
      <c r="KKY4" s="1870"/>
      <c r="KKZ4" s="1870"/>
      <c r="KLA4" s="1870"/>
      <c r="KLB4" s="1870"/>
      <c r="KLC4" s="1870"/>
      <c r="KLD4" s="1870"/>
      <c r="KLE4" s="1870"/>
      <c r="KLF4" s="1870"/>
      <c r="KLG4" s="1870"/>
      <c r="KLH4" s="1870"/>
      <c r="KLI4" s="1870"/>
      <c r="KLJ4" s="1870"/>
      <c r="KLK4" s="1870"/>
      <c r="KLL4" s="1870"/>
      <c r="KLM4" s="1870"/>
      <c r="KLN4" s="1870"/>
      <c r="KLO4" s="1870"/>
      <c r="KLP4" s="1870"/>
      <c r="KLQ4" s="1870"/>
      <c r="KLR4" s="1870"/>
      <c r="KLS4" s="1870"/>
      <c r="KLT4" s="1870"/>
      <c r="KLU4" s="1870"/>
      <c r="KLV4" s="1870"/>
      <c r="KLW4" s="1870"/>
      <c r="KLX4" s="1870"/>
      <c r="KLY4" s="1870"/>
      <c r="KLZ4" s="1870"/>
      <c r="KMA4" s="1870"/>
      <c r="KMB4" s="1870"/>
      <c r="KMC4" s="1870"/>
      <c r="KMD4" s="1870"/>
      <c r="KME4" s="1870"/>
      <c r="KMF4" s="1870"/>
      <c r="KMG4" s="1870"/>
      <c r="KMH4" s="1870"/>
      <c r="KMI4" s="1870"/>
      <c r="KMJ4" s="1870"/>
      <c r="KMK4" s="1870"/>
      <c r="KML4" s="1870"/>
      <c r="KMM4" s="1870"/>
      <c r="KMN4" s="1870"/>
      <c r="KMO4" s="1870"/>
      <c r="KMP4" s="1870"/>
      <c r="KMQ4" s="1870"/>
      <c r="KMR4" s="1870"/>
      <c r="KMS4" s="1870"/>
      <c r="KMT4" s="1870"/>
      <c r="KMU4" s="1870"/>
      <c r="KMV4" s="1870"/>
      <c r="KMW4" s="1870"/>
      <c r="KMX4" s="1870"/>
      <c r="KMY4" s="1870"/>
      <c r="KMZ4" s="1870"/>
      <c r="KNA4" s="1870"/>
      <c r="KNB4" s="1870"/>
      <c r="KNC4" s="1870"/>
      <c r="KND4" s="1870"/>
      <c r="KNE4" s="1870"/>
      <c r="KNF4" s="1870"/>
      <c r="KNG4" s="1870"/>
      <c r="KNH4" s="1870"/>
      <c r="KNI4" s="1870"/>
      <c r="KNJ4" s="1870"/>
      <c r="KNK4" s="1870"/>
      <c r="KNL4" s="1870"/>
      <c r="KNM4" s="1870"/>
      <c r="KNN4" s="1870"/>
      <c r="KNO4" s="1870"/>
      <c r="KNP4" s="1870"/>
      <c r="KNQ4" s="1870"/>
      <c r="KNR4" s="1870"/>
      <c r="KNS4" s="1870"/>
      <c r="KNT4" s="1870"/>
      <c r="KNU4" s="1870"/>
      <c r="KNV4" s="1870"/>
      <c r="KNW4" s="1870"/>
      <c r="KNX4" s="1870"/>
      <c r="KNY4" s="1870"/>
      <c r="KNZ4" s="1870"/>
      <c r="KOA4" s="1870"/>
      <c r="KOB4" s="1870"/>
      <c r="KOC4" s="1870"/>
      <c r="KOD4" s="1870"/>
      <c r="KOE4" s="1870"/>
      <c r="KOF4" s="1870"/>
      <c r="KOG4" s="1870"/>
      <c r="KOH4" s="1870"/>
      <c r="KOI4" s="1870"/>
      <c r="KOJ4" s="1870"/>
      <c r="KOK4" s="1870"/>
      <c r="KOL4" s="1870"/>
      <c r="KOM4" s="1870"/>
      <c r="KON4" s="1870"/>
      <c r="KOO4" s="1870"/>
      <c r="KOP4" s="1870"/>
      <c r="KOQ4" s="1870"/>
      <c r="KOR4" s="1870"/>
      <c r="KOS4" s="1870"/>
      <c r="KOT4" s="1870"/>
      <c r="KOU4" s="1870"/>
      <c r="KOV4" s="1870"/>
      <c r="KOW4" s="1870"/>
      <c r="KOX4" s="1870"/>
      <c r="KOY4" s="1870"/>
      <c r="KOZ4" s="1870"/>
      <c r="KPA4" s="1870"/>
      <c r="KPB4" s="1870"/>
      <c r="KPC4" s="1870"/>
      <c r="KPD4" s="1870"/>
      <c r="KPE4" s="1870"/>
      <c r="KPF4" s="1870"/>
      <c r="KPG4" s="1870"/>
      <c r="KPH4" s="1870"/>
      <c r="KPI4" s="1870"/>
      <c r="KPJ4" s="1870"/>
      <c r="KPK4" s="1870"/>
      <c r="KPL4" s="1870"/>
      <c r="KPM4" s="1870"/>
      <c r="KPN4" s="1870"/>
      <c r="KPO4" s="1870"/>
      <c r="KPP4" s="1870"/>
      <c r="KPQ4" s="1870"/>
      <c r="KPR4" s="1870"/>
      <c r="KPS4" s="1870"/>
      <c r="KPT4" s="1870"/>
      <c r="KPU4" s="1870"/>
      <c r="KPV4" s="1870"/>
      <c r="KPW4" s="1870"/>
      <c r="KPX4" s="1870"/>
      <c r="KPY4" s="1870"/>
      <c r="KPZ4" s="1870"/>
      <c r="KQA4" s="1870"/>
      <c r="KQB4" s="1870"/>
      <c r="KQC4" s="1870"/>
      <c r="KQD4" s="1870"/>
      <c r="KQE4" s="1870"/>
      <c r="KQF4" s="1870"/>
      <c r="KQG4" s="1870"/>
      <c r="KQH4" s="1870"/>
      <c r="KQI4" s="1870"/>
      <c r="KQJ4" s="1870"/>
      <c r="KQK4" s="1870"/>
      <c r="KQL4" s="1870"/>
      <c r="KQM4" s="1870"/>
      <c r="KQN4" s="1870"/>
      <c r="KQO4" s="1870"/>
      <c r="KQP4" s="1870"/>
      <c r="KQQ4" s="1870"/>
      <c r="KQR4" s="1870"/>
      <c r="KQS4" s="1870"/>
      <c r="KQT4" s="1870"/>
      <c r="KQU4" s="1870"/>
      <c r="KQV4" s="1870"/>
      <c r="KQW4" s="1870"/>
      <c r="KQX4" s="1870"/>
      <c r="KQY4" s="1870"/>
      <c r="KQZ4" s="1870"/>
      <c r="KRA4" s="1870"/>
      <c r="KRB4" s="1870"/>
      <c r="KRC4" s="1870"/>
      <c r="KRD4" s="1870"/>
      <c r="KRE4" s="1870"/>
      <c r="KRF4" s="1870"/>
      <c r="KRG4" s="1870"/>
      <c r="KRH4" s="1870"/>
      <c r="KRI4" s="1870"/>
      <c r="KRJ4" s="1870"/>
      <c r="KRK4" s="1870"/>
      <c r="KRL4" s="1870"/>
      <c r="KRM4" s="1870"/>
      <c r="KRN4" s="1870"/>
      <c r="KRO4" s="1870"/>
      <c r="KRP4" s="1870"/>
      <c r="KRQ4" s="1870"/>
      <c r="KRR4" s="1870"/>
      <c r="KRS4" s="1870"/>
      <c r="KRT4" s="1870"/>
      <c r="KRU4" s="1870"/>
      <c r="KRV4" s="1870"/>
      <c r="KRW4" s="1870"/>
      <c r="KRX4" s="1870"/>
      <c r="KRY4" s="1870"/>
      <c r="KRZ4" s="1870"/>
      <c r="KSA4" s="1870"/>
      <c r="KSB4" s="1870"/>
      <c r="KSC4" s="1870"/>
      <c r="KSD4" s="1870"/>
      <c r="KSE4" s="1870"/>
      <c r="KSF4" s="1870"/>
      <c r="KSG4" s="1870"/>
      <c r="KSH4" s="1870"/>
      <c r="KSI4" s="1870"/>
      <c r="KSJ4" s="1870"/>
      <c r="KSK4" s="1870"/>
      <c r="KSL4" s="1870"/>
      <c r="KSM4" s="1870"/>
      <c r="KSN4" s="1870"/>
      <c r="KSO4" s="1870"/>
      <c r="KSP4" s="1870"/>
      <c r="KSQ4" s="1870"/>
      <c r="KSR4" s="1870"/>
      <c r="KSS4" s="1870"/>
      <c r="KST4" s="1870"/>
      <c r="KSU4" s="1870"/>
      <c r="KSV4" s="1870"/>
      <c r="KSW4" s="1870"/>
      <c r="KSX4" s="1870"/>
      <c r="KSY4" s="1870"/>
      <c r="KSZ4" s="1870"/>
      <c r="KTA4" s="1870"/>
      <c r="KTB4" s="1870"/>
      <c r="KTC4" s="1870"/>
      <c r="KTD4" s="1870"/>
      <c r="KTE4" s="1870"/>
      <c r="KTF4" s="1870"/>
      <c r="KTG4" s="1870"/>
      <c r="KTH4" s="1870"/>
      <c r="KTI4" s="1870"/>
      <c r="KTJ4" s="1870"/>
      <c r="KTK4" s="1870"/>
      <c r="KTL4" s="1870"/>
      <c r="KTM4" s="1870"/>
      <c r="KTN4" s="1870"/>
      <c r="KTO4" s="1870"/>
      <c r="KTP4" s="1870"/>
      <c r="KTQ4" s="1870"/>
      <c r="KTR4" s="1870"/>
      <c r="KTS4" s="1870"/>
      <c r="KTT4" s="1870"/>
      <c r="KTU4" s="1870"/>
      <c r="KTV4" s="1870"/>
      <c r="KTW4" s="1870"/>
      <c r="KTX4" s="1870"/>
      <c r="KTY4" s="1870"/>
      <c r="KTZ4" s="1870"/>
      <c r="KUA4" s="1870"/>
      <c r="KUB4" s="1870"/>
      <c r="KUC4" s="1870"/>
      <c r="KUD4" s="1870"/>
      <c r="KUE4" s="1870"/>
      <c r="KUF4" s="1870"/>
      <c r="KUG4" s="1870"/>
      <c r="KUH4" s="1870"/>
      <c r="KUI4" s="1870"/>
      <c r="KUJ4" s="1870"/>
      <c r="KUK4" s="1870"/>
      <c r="KUL4" s="1870"/>
      <c r="KUM4" s="1870"/>
      <c r="KUN4" s="1870"/>
      <c r="KUO4" s="1870"/>
      <c r="KUP4" s="1870"/>
      <c r="KUQ4" s="1870"/>
      <c r="KUR4" s="1870"/>
      <c r="KUS4" s="1870"/>
      <c r="KUT4" s="1870"/>
      <c r="KUU4" s="1870"/>
      <c r="KUV4" s="1870"/>
      <c r="KUW4" s="1870"/>
      <c r="KUX4" s="1870"/>
      <c r="KUY4" s="1870"/>
      <c r="KUZ4" s="1870"/>
      <c r="KVA4" s="1870"/>
      <c r="KVB4" s="1870"/>
      <c r="KVC4" s="1870"/>
      <c r="KVD4" s="1870"/>
      <c r="KVE4" s="1870"/>
      <c r="KVF4" s="1870"/>
      <c r="KVG4" s="1870"/>
      <c r="KVH4" s="1870"/>
      <c r="KVI4" s="1870"/>
      <c r="KVJ4" s="1870"/>
      <c r="KVK4" s="1870"/>
      <c r="KVL4" s="1870"/>
      <c r="KVM4" s="1870"/>
      <c r="KVN4" s="1870"/>
      <c r="KVO4" s="1870"/>
      <c r="KVP4" s="1870"/>
      <c r="KVQ4" s="1870"/>
      <c r="KVR4" s="1870"/>
      <c r="KVS4" s="1870"/>
      <c r="KVT4" s="1870"/>
      <c r="KVU4" s="1870"/>
      <c r="KVV4" s="1870"/>
      <c r="KVW4" s="1870"/>
      <c r="KVX4" s="1870"/>
      <c r="KVY4" s="1870"/>
      <c r="KVZ4" s="1870"/>
      <c r="KWA4" s="1870"/>
      <c r="KWB4" s="1870"/>
      <c r="KWC4" s="1870"/>
      <c r="KWD4" s="1870"/>
      <c r="KWE4" s="1870"/>
      <c r="KWF4" s="1870"/>
      <c r="KWG4" s="1870"/>
      <c r="KWH4" s="1870"/>
      <c r="KWI4" s="1870"/>
      <c r="KWJ4" s="1870"/>
      <c r="KWK4" s="1870"/>
      <c r="KWL4" s="1870"/>
      <c r="KWM4" s="1870"/>
      <c r="KWN4" s="1870"/>
      <c r="KWO4" s="1870"/>
      <c r="KWP4" s="1870"/>
      <c r="KWQ4" s="1870"/>
      <c r="KWR4" s="1870"/>
      <c r="KWS4" s="1870"/>
      <c r="KWT4" s="1870"/>
      <c r="KWU4" s="1870"/>
      <c r="KWV4" s="1870"/>
      <c r="KWW4" s="1870"/>
      <c r="KWX4" s="1870"/>
      <c r="KWY4" s="1870"/>
      <c r="KWZ4" s="1870"/>
      <c r="KXA4" s="1870"/>
      <c r="KXB4" s="1870"/>
      <c r="KXC4" s="1870"/>
      <c r="KXD4" s="1870"/>
      <c r="KXE4" s="1870"/>
      <c r="KXF4" s="1870"/>
      <c r="KXG4" s="1870"/>
      <c r="KXH4" s="1870"/>
      <c r="KXI4" s="1870"/>
      <c r="KXJ4" s="1870"/>
      <c r="KXK4" s="1870"/>
      <c r="KXL4" s="1870"/>
      <c r="KXM4" s="1870"/>
      <c r="KXN4" s="1870"/>
      <c r="KXO4" s="1870"/>
      <c r="KXP4" s="1870"/>
      <c r="KXQ4" s="1870"/>
      <c r="KXR4" s="1870"/>
      <c r="KXS4" s="1870"/>
      <c r="KXT4" s="1870"/>
      <c r="KXU4" s="1870"/>
      <c r="KXV4" s="1870"/>
      <c r="KXW4" s="1870"/>
      <c r="KXX4" s="1870"/>
      <c r="KXY4" s="1870"/>
      <c r="KXZ4" s="1870"/>
      <c r="KYA4" s="1870"/>
      <c r="KYB4" s="1870"/>
      <c r="KYC4" s="1870"/>
      <c r="KYD4" s="1870"/>
      <c r="KYE4" s="1870"/>
      <c r="KYF4" s="1870"/>
      <c r="KYG4" s="1870"/>
      <c r="KYH4" s="1870"/>
      <c r="KYI4" s="1870"/>
      <c r="KYJ4" s="1870"/>
      <c r="KYK4" s="1870"/>
      <c r="KYL4" s="1870"/>
      <c r="KYM4" s="1870"/>
      <c r="KYN4" s="1870"/>
      <c r="KYO4" s="1870"/>
      <c r="KYP4" s="1870"/>
      <c r="KYQ4" s="1870"/>
      <c r="KYR4" s="1870"/>
      <c r="KYS4" s="1870"/>
      <c r="KYT4" s="1870"/>
      <c r="KYU4" s="1870"/>
      <c r="KYV4" s="1870"/>
      <c r="KYW4" s="1870"/>
      <c r="KYX4" s="1870"/>
      <c r="KYY4" s="1870"/>
      <c r="KYZ4" s="1870"/>
      <c r="KZA4" s="1870"/>
      <c r="KZB4" s="1870"/>
      <c r="KZC4" s="1870"/>
      <c r="KZD4" s="1870"/>
      <c r="KZE4" s="1870"/>
      <c r="KZF4" s="1870"/>
      <c r="KZG4" s="1870"/>
      <c r="KZH4" s="1870"/>
      <c r="KZI4" s="1870"/>
      <c r="KZJ4" s="1870"/>
      <c r="KZK4" s="1870"/>
      <c r="KZL4" s="1870"/>
      <c r="KZM4" s="1870"/>
      <c r="KZN4" s="1870"/>
      <c r="KZO4" s="1870"/>
      <c r="KZP4" s="1870"/>
      <c r="KZQ4" s="1870"/>
      <c r="KZR4" s="1870"/>
      <c r="KZS4" s="1870"/>
      <c r="KZT4" s="1870"/>
      <c r="KZU4" s="1870"/>
      <c r="KZV4" s="1870"/>
      <c r="KZW4" s="1870"/>
      <c r="KZX4" s="1870"/>
      <c r="KZY4" s="1870"/>
      <c r="KZZ4" s="1870"/>
      <c r="LAA4" s="1870"/>
      <c r="LAB4" s="1870"/>
      <c r="LAC4" s="1870"/>
      <c r="LAD4" s="1870"/>
      <c r="LAE4" s="1870"/>
      <c r="LAF4" s="1870"/>
      <c r="LAG4" s="1870"/>
      <c r="LAH4" s="1870"/>
      <c r="LAI4" s="1870"/>
      <c r="LAJ4" s="1870"/>
      <c r="LAK4" s="1870"/>
      <c r="LAL4" s="1870"/>
      <c r="LAM4" s="1870"/>
      <c r="LAN4" s="1870"/>
      <c r="LAO4" s="1870"/>
      <c r="LAP4" s="1870"/>
      <c r="LAQ4" s="1870"/>
      <c r="LAR4" s="1870"/>
      <c r="LAS4" s="1870"/>
      <c r="LAT4" s="1870"/>
      <c r="LAU4" s="1870"/>
      <c r="LAV4" s="1870"/>
      <c r="LAW4" s="1870"/>
      <c r="LAX4" s="1870"/>
      <c r="LAY4" s="1870"/>
      <c r="LAZ4" s="1870"/>
      <c r="LBA4" s="1870"/>
      <c r="LBB4" s="1870"/>
      <c r="LBC4" s="1870"/>
      <c r="LBD4" s="1870"/>
      <c r="LBE4" s="1870"/>
      <c r="LBF4" s="1870"/>
      <c r="LBG4" s="1870"/>
      <c r="LBH4" s="1870"/>
      <c r="LBI4" s="1870"/>
      <c r="LBJ4" s="1870"/>
      <c r="LBK4" s="1870"/>
      <c r="LBL4" s="1870"/>
      <c r="LBM4" s="1870"/>
      <c r="LBN4" s="1870"/>
      <c r="LBO4" s="1870"/>
      <c r="LBP4" s="1870"/>
      <c r="LBQ4" s="1870"/>
      <c r="LBR4" s="1870"/>
      <c r="LBS4" s="1870"/>
      <c r="LBT4" s="1870"/>
      <c r="LBU4" s="1870"/>
      <c r="LBV4" s="1870"/>
      <c r="LBW4" s="1870"/>
      <c r="LBX4" s="1870"/>
      <c r="LBY4" s="1870"/>
      <c r="LBZ4" s="1870"/>
      <c r="LCA4" s="1870"/>
      <c r="LCB4" s="1870"/>
      <c r="LCC4" s="1870"/>
      <c r="LCD4" s="1870"/>
      <c r="LCE4" s="1870"/>
      <c r="LCF4" s="1870"/>
      <c r="LCG4" s="1870"/>
      <c r="LCH4" s="1870"/>
      <c r="LCI4" s="1870"/>
      <c r="LCJ4" s="1870"/>
      <c r="LCK4" s="1870"/>
      <c r="LCL4" s="1870"/>
      <c r="LCM4" s="1870"/>
      <c r="LCN4" s="1870"/>
      <c r="LCO4" s="1870"/>
      <c r="LCP4" s="1870"/>
      <c r="LCQ4" s="1870"/>
      <c r="LCR4" s="1870"/>
      <c r="LCS4" s="1870"/>
      <c r="LCT4" s="1870"/>
      <c r="LCU4" s="1870"/>
      <c r="LCV4" s="1870"/>
      <c r="LCW4" s="1870"/>
      <c r="LCX4" s="1870"/>
      <c r="LCY4" s="1870"/>
      <c r="LCZ4" s="1870"/>
      <c r="LDA4" s="1870"/>
      <c r="LDB4" s="1870"/>
      <c r="LDC4" s="1870"/>
      <c r="LDD4" s="1870"/>
      <c r="LDE4" s="1870"/>
      <c r="LDF4" s="1870"/>
      <c r="LDG4" s="1870"/>
      <c r="LDH4" s="1870"/>
      <c r="LDI4" s="1870"/>
      <c r="LDJ4" s="1870"/>
      <c r="LDK4" s="1870"/>
      <c r="LDL4" s="1870"/>
      <c r="LDM4" s="1870"/>
      <c r="LDN4" s="1870"/>
      <c r="LDO4" s="1870"/>
      <c r="LDP4" s="1870"/>
      <c r="LDQ4" s="1870"/>
      <c r="LDR4" s="1870"/>
      <c r="LDS4" s="1870"/>
      <c r="LDT4" s="1870"/>
      <c r="LDU4" s="1870"/>
      <c r="LDV4" s="1870"/>
      <c r="LDW4" s="1870"/>
      <c r="LDX4" s="1870"/>
      <c r="LDY4" s="1870"/>
      <c r="LDZ4" s="1870"/>
      <c r="LEA4" s="1870"/>
      <c r="LEB4" s="1870"/>
      <c r="LEC4" s="1870"/>
      <c r="LED4" s="1870"/>
      <c r="LEE4" s="1870"/>
      <c r="LEF4" s="1870"/>
      <c r="LEG4" s="1870"/>
      <c r="LEH4" s="1870"/>
      <c r="LEI4" s="1870"/>
      <c r="LEJ4" s="1870"/>
      <c r="LEK4" s="1870"/>
      <c r="LEL4" s="1870"/>
      <c r="LEM4" s="1870"/>
      <c r="LEN4" s="1870"/>
      <c r="LEO4" s="1870"/>
      <c r="LEP4" s="1870"/>
      <c r="LEQ4" s="1870"/>
      <c r="LER4" s="1870"/>
      <c r="LES4" s="1870"/>
      <c r="LET4" s="1870"/>
      <c r="LEU4" s="1870"/>
      <c r="LEV4" s="1870"/>
      <c r="LEW4" s="1870"/>
      <c r="LEX4" s="1870"/>
      <c r="LEY4" s="1870"/>
      <c r="LEZ4" s="1870"/>
      <c r="LFA4" s="1870"/>
      <c r="LFB4" s="1870"/>
      <c r="LFC4" s="1870"/>
      <c r="LFD4" s="1870"/>
      <c r="LFE4" s="1870"/>
      <c r="LFF4" s="1870"/>
      <c r="LFG4" s="1870"/>
      <c r="LFH4" s="1870"/>
      <c r="LFI4" s="1870"/>
      <c r="LFJ4" s="1870"/>
      <c r="LFK4" s="1870"/>
      <c r="LFL4" s="1870"/>
      <c r="LFM4" s="1870"/>
      <c r="LFN4" s="1870"/>
      <c r="LFO4" s="1870"/>
      <c r="LFP4" s="1870"/>
      <c r="LFQ4" s="1870"/>
      <c r="LFR4" s="1870"/>
      <c r="LFS4" s="1870"/>
      <c r="LFT4" s="1870"/>
      <c r="LFU4" s="1870"/>
      <c r="LFV4" s="1870"/>
      <c r="LFW4" s="1870"/>
      <c r="LFX4" s="1870"/>
      <c r="LFY4" s="1870"/>
      <c r="LFZ4" s="1870"/>
      <c r="LGA4" s="1870"/>
      <c r="LGB4" s="1870"/>
      <c r="LGC4" s="1870"/>
      <c r="LGD4" s="1870"/>
      <c r="LGE4" s="1870"/>
      <c r="LGF4" s="1870"/>
      <c r="LGG4" s="1870"/>
      <c r="LGH4" s="1870"/>
      <c r="LGI4" s="1870"/>
      <c r="LGJ4" s="1870"/>
      <c r="LGK4" s="1870"/>
      <c r="LGL4" s="1870"/>
      <c r="LGM4" s="1870"/>
      <c r="LGN4" s="1870"/>
      <c r="LGO4" s="1870"/>
      <c r="LGP4" s="1870"/>
      <c r="LGQ4" s="1870"/>
      <c r="LGR4" s="1870"/>
      <c r="LGS4" s="1870"/>
      <c r="LGT4" s="1870"/>
      <c r="LGU4" s="1870"/>
      <c r="LGV4" s="1870"/>
      <c r="LGW4" s="1870"/>
      <c r="LGX4" s="1870"/>
      <c r="LGY4" s="1870"/>
      <c r="LGZ4" s="1870"/>
      <c r="LHA4" s="1870"/>
      <c r="LHB4" s="1870"/>
      <c r="LHC4" s="1870"/>
      <c r="LHD4" s="1870"/>
      <c r="LHE4" s="1870"/>
      <c r="LHF4" s="1870"/>
      <c r="LHG4" s="1870"/>
      <c r="LHH4" s="1870"/>
      <c r="LHI4" s="1870"/>
      <c r="LHJ4" s="1870"/>
      <c r="LHK4" s="1870"/>
      <c r="LHL4" s="1870"/>
      <c r="LHM4" s="1870"/>
      <c r="LHN4" s="1870"/>
      <c r="LHO4" s="1870"/>
      <c r="LHP4" s="1870"/>
      <c r="LHQ4" s="1870"/>
      <c r="LHR4" s="1870"/>
      <c r="LHS4" s="1870"/>
      <c r="LHT4" s="1870"/>
      <c r="LHU4" s="1870"/>
      <c r="LHV4" s="1870"/>
      <c r="LHW4" s="1870"/>
      <c r="LHX4" s="1870"/>
      <c r="LHY4" s="1870"/>
      <c r="LHZ4" s="1870"/>
      <c r="LIA4" s="1870"/>
      <c r="LIB4" s="1870"/>
      <c r="LIC4" s="1870"/>
      <c r="LID4" s="1870"/>
      <c r="LIE4" s="1870"/>
      <c r="LIF4" s="1870"/>
      <c r="LIG4" s="1870"/>
      <c r="LIH4" s="1870"/>
      <c r="LII4" s="1870"/>
      <c r="LIJ4" s="1870"/>
      <c r="LIK4" s="1870"/>
      <c r="LIL4" s="1870"/>
      <c r="LIM4" s="1870"/>
      <c r="LIN4" s="1870"/>
      <c r="LIO4" s="1870"/>
      <c r="LIP4" s="1870"/>
      <c r="LIQ4" s="1870"/>
      <c r="LIR4" s="1870"/>
      <c r="LIS4" s="1870"/>
      <c r="LIT4" s="1870"/>
      <c r="LIU4" s="1870"/>
      <c r="LIV4" s="1870"/>
      <c r="LIW4" s="1870"/>
      <c r="LIX4" s="1870"/>
      <c r="LIY4" s="1870"/>
      <c r="LIZ4" s="1870"/>
      <c r="LJA4" s="1870"/>
      <c r="LJB4" s="1870"/>
      <c r="LJC4" s="1870"/>
      <c r="LJD4" s="1870"/>
      <c r="LJE4" s="1870"/>
      <c r="LJF4" s="1870"/>
      <c r="LJG4" s="1870"/>
      <c r="LJH4" s="1870"/>
      <c r="LJI4" s="1870"/>
      <c r="LJJ4" s="1870"/>
      <c r="LJK4" s="1870"/>
      <c r="LJL4" s="1870"/>
      <c r="LJM4" s="1870"/>
      <c r="LJN4" s="1870"/>
      <c r="LJO4" s="1870"/>
      <c r="LJP4" s="1870"/>
      <c r="LJQ4" s="1870"/>
      <c r="LJR4" s="1870"/>
      <c r="LJS4" s="1870"/>
      <c r="LJT4" s="1870"/>
      <c r="LJU4" s="1870"/>
      <c r="LJV4" s="1870"/>
      <c r="LJW4" s="1870"/>
      <c r="LJX4" s="1870"/>
      <c r="LJY4" s="1870"/>
      <c r="LJZ4" s="1870"/>
      <c r="LKA4" s="1870"/>
      <c r="LKB4" s="1870"/>
      <c r="LKC4" s="1870"/>
      <c r="LKD4" s="1870"/>
      <c r="LKE4" s="1870"/>
      <c r="LKF4" s="1870"/>
      <c r="LKG4" s="1870"/>
      <c r="LKH4" s="1870"/>
      <c r="LKI4" s="1870"/>
      <c r="LKJ4" s="1870"/>
      <c r="LKK4" s="1870"/>
      <c r="LKL4" s="1870"/>
      <c r="LKM4" s="1870"/>
      <c r="LKN4" s="1870"/>
      <c r="LKO4" s="1870"/>
      <c r="LKP4" s="1870"/>
      <c r="LKQ4" s="1870"/>
      <c r="LKR4" s="1870"/>
      <c r="LKS4" s="1870"/>
      <c r="LKT4" s="1870"/>
      <c r="LKU4" s="1870"/>
      <c r="LKV4" s="1870"/>
      <c r="LKW4" s="1870"/>
      <c r="LKX4" s="1870"/>
      <c r="LKY4" s="1870"/>
      <c r="LKZ4" s="1870"/>
      <c r="LLA4" s="1870"/>
      <c r="LLB4" s="1870"/>
      <c r="LLC4" s="1870"/>
      <c r="LLD4" s="1870"/>
      <c r="LLE4" s="1870"/>
      <c r="LLF4" s="1870"/>
      <c r="LLG4" s="1870"/>
      <c r="LLH4" s="1870"/>
      <c r="LLI4" s="1870"/>
      <c r="LLJ4" s="1870"/>
      <c r="LLK4" s="1870"/>
      <c r="LLL4" s="1870"/>
      <c r="LLM4" s="1870"/>
      <c r="LLN4" s="1870"/>
      <c r="LLO4" s="1870"/>
      <c r="LLP4" s="1870"/>
      <c r="LLQ4" s="1870"/>
      <c r="LLR4" s="1870"/>
      <c r="LLS4" s="1870"/>
      <c r="LLT4" s="1870"/>
      <c r="LLU4" s="1870"/>
      <c r="LLV4" s="1870"/>
      <c r="LLW4" s="1870"/>
      <c r="LLX4" s="1870"/>
      <c r="LLY4" s="1870"/>
      <c r="LLZ4" s="1870"/>
      <c r="LMA4" s="1870"/>
      <c r="LMB4" s="1870"/>
      <c r="LMC4" s="1870"/>
      <c r="LMD4" s="1870"/>
      <c r="LME4" s="1870"/>
      <c r="LMF4" s="1870"/>
      <c r="LMG4" s="1870"/>
      <c r="LMH4" s="1870"/>
      <c r="LMI4" s="1870"/>
      <c r="LMJ4" s="1870"/>
      <c r="LMK4" s="1870"/>
      <c r="LML4" s="1870"/>
      <c r="LMM4" s="1870"/>
      <c r="LMN4" s="1870"/>
      <c r="LMO4" s="1870"/>
      <c r="LMP4" s="1870"/>
      <c r="LMQ4" s="1870"/>
      <c r="LMR4" s="1870"/>
      <c r="LMS4" s="1870"/>
      <c r="LMT4" s="1870"/>
      <c r="LMU4" s="1870"/>
      <c r="LMV4" s="1870"/>
      <c r="LMW4" s="1870"/>
      <c r="LMX4" s="1870"/>
      <c r="LMY4" s="1870"/>
      <c r="LMZ4" s="1870"/>
      <c r="LNA4" s="1870"/>
      <c r="LNB4" s="1870"/>
      <c r="LNC4" s="1870"/>
      <c r="LND4" s="1870"/>
      <c r="LNE4" s="1870"/>
      <c r="LNF4" s="1870"/>
      <c r="LNG4" s="1870"/>
      <c r="LNH4" s="1870"/>
      <c r="LNI4" s="1870"/>
      <c r="LNJ4" s="1870"/>
      <c r="LNK4" s="1870"/>
      <c r="LNL4" s="1870"/>
      <c r="LNM4" s="1870"/>
      <c r="LNN4" s="1870"/>
      <c r="LNO4" s="1870"/>
      <c r="LNP4" s="1870"/>
      <c r="LNQ4" s="1870"/>
      <c r="LNR4" s="1870"/>
      <c r="LNS4" s="1870"/>
      <c r="LNT4" s="1870"/>
      <c r="LNU4" s="1870"/>
      <c r="LNV4" s="1870"/>
      <c r="LNW4" s="1870"/>
      <c r="LNX4" s="1870"/>
      <c r="LNY4" s="1870"/>
      <c r="LNZ4" s="1870"/>
      <c r="LOA4" s="1870"/>
      <c r="LOB4" s="1870"/>
      <c r="LOC4" s="1870"/>
      <c r="LOD4" s="1870"/>
      <c r="LOE4" s="1870"/>
      <c r="LOF4" s="1870"/>
      <c r="LOG4" s="1870"/>
      <c r="LOH4" s="1870"/>
      <c r="LOI4" s="1870"/>
      <c r="LOJ4" s="1870"/>
      <c r="LOK4" s="1870"/>
      <c r="LOL4" s="1870"/>
      <c r="LOM4" s="1870"/>
      <c r="LON4" s="1870"/>
      <c r="LOO4" s="1870"/>
      <c r="LOP4" s="1870"/>
      <c r="LOQ4" s="1870"/>
      <c r="LOR4" s="1870"/>
      <c r="LOS4" s="1870"/>
      <c r="LOT4" s="1870"/>
      <c r="LOU4" s="1870"/>
      <c r="LOV4" s="1870"/>
      <c r="LOW4" s="1870"/>
      <c r="LOX4" s="1870"/>
      <c r="LOY4" s="1870"/>
      <c r="LOZ4" s="1870"/>
      <c r="LPA4" s="1870"/>
      <c r="LPB4" s="1870"/>
      <c r="LPC4" s="1870"/>
      <c r="LPD4" s="1870"/>
      <c r="LPE4" s="1870"/>
      <c r="LPF4" s="1870"/>
      <c r="LPG4" s="1870"/>
      <c r="LPH4" s="1870"/>
      <c r="LPI4" s="1870"/>
      <c r="LPJ4" s="1870"/>
      <c r="LPK4" s="1870"/>
      <c r="LPL4" s="1870"/>
      <c r="LPM4" s="1870"/>
      <c r="LPN4" s="1870"/>
      <c r="LPO4" s="1870"/>
      <c r="LPP4" s="1870"/>
      <c r="LPQ4" s="1870"/>
      <c r="LPR4" s="1870"/>
      <c r="LPS4" s="1870"/>
      <c r="LPT4" s="1870"/>
      <c r="LPU4" s="1870"/>
      <c r="LPV4" s="1870"/>
      <c r="LPW4" s="1870"/>
      <c r="LPX4" s="1870"/>
      <c r="LPY4" s="1870"/>
      <c r="LPZ4" s="1870"/>
      <c r="LQA4" s="1870"/>
      <c r="LQB4" s="1870"/>
      <c r="LQC4" s="1870"/>
      <c r="LQD4" s="1870"/>
      <c r="LQE4" s="1870"/>
      <c r="LQF4" s="1870"/>
      <c r="LQG4" s="1870"/>
      <c r="LQH4" s="1870"/>
      <c r="LQI4" s="1870"/>
      <c r="LQJ4" s="1870"/>
      <c r="LQK4" s="1870"/>
      <c r="LQL4" s="1870"/>
      <c r="LQM4" s="1870"/>
      <c r="LQN4" s="1870"/>
      <c r="LQO4" s="1870"/>
      <c r="LQP4" s="1870"/>
      <c r="LQQ4" s="1870"/>
      <c r="LQR4" s="1870"/>
      <c r="LQS4" s="1870"/>
      <c r="LQT4" s="1870"/>
      <c r="LQU4" s="1870"/>
      <c r="LQV4" s="1870"/>
      <c r="LQW4" s="1870"/>
      <c r="LQX4" s="1870"/>
      <c r="LQY4" s="1870"/>
      <c r="LQZ4" s="1870"/>
      <c r="LRA4" s="1870"/>
      <c r="LRB4" s="1870"/>
      <c r="LRC4" s="1870"/>
      <c r="LRD4" s="1870"/>
      <c r="LRE4" s="1870"/>
      <c r="LRF4" s="1870"/>
      <c r="LRG4" s="1870"/>
      <c r="LRH4" s="1870"/>
      <c r="LRI4" s="1870"/>
      <c r="LRJ4" s="1870"/>
      <c r="LRK4" s="1870"/>
      <c r="LRL4" s="1870"/>
      <c r="LRM4" s="1870"/>
      <c r="LRN4" s="1870"/>
      <c r="LRO4" s="1870"/>
      <c r="LRP4" s="1870"/>
      <c r="LRQ4" s="1870"/>
      <c r="LRR4" s="1870"/>
      <c r="LRS4" s="1870"/>
      <c r="LRT4" s="1870"/>
      <c r="LRU4" s="1870"/>
      <c r="LRV4" s="1870"/>
      <c r="LRW4" s="1870"/>
      <c r="LRX4" s="1870"/>
      <c r="LRY4" s="1870"/>
      <c r="LRZ4" s="1870"/>
      <c r="LSA4" s="1870"/>
      <c r="LSB4" s="1870"/>
      <c r="LSC4" s="1870"/>
      <c r="LSD4" s="1870"/>
      <c r="LSE4" s="1870"/>
      <c r="LSF4" s="1870"/>
      <c r="LSG4" s="1870"/>
      <c r="LSH4" s="1870"/>
      <c r="LSI4" s="1870"/>
      <c r="LSJ4" s="1870"/>
      <c r="LSK4" s="1870"/>
      <c r="LSL4" s="1870"/>
      <c r="LSM4" s="1870"/>
      <c r="LSN4" s="1870"/>
      <c r="LSO4" s="1870"/>
      <c r="LSP4" s="1870"/>
      <c r="LSQ4" s="1870"/>
      <c r="LSR4" s="1870"/>
      <c r="LSS4" s="1870"/>
      <c r="LST4" s="1870"/>
      <c r="LSU4" s="1870"/>
      <c r="LSV4" s="1870"/>
      <c r="LSW4" s="1870"/>
      <c r="LSX4" s="1870"/>
      <c r="LSY4" s="1870"/>
      <c r="LSZ4" s="1870"/>
      <c r="LTA4" s="1870"/>
      <c r="LTB4" s="1870"/>
      <c r="LTC4" s="1870"/>
      <c r="LTD4" s="1870"/>
      <c r="LTE4" s="1870"/>
      <c r="LTF4" s="1870"/>
      <c r="LTG4" s="1870"/>
      <c r="LTH4" s="1870"/>
      <c r="LTI4" s="1870"/>
      <c r="LTJ4" s="1870"/>
      <c r="LTK4" s="1870"/>
      <c r="LTL4" s="1870"/>
      <c r="LTM4" s="1870"/>
      <c r="LTN4" s="1870"/>
      <c r="LTO4" s="1870"/>
      <c r="LTP4" s="1870"/>
      <c r="LTQ4" s="1870"/>
      <c r="LTR4" s="1870"/>
      <c r="LTS4" s="1870"/>
      <c r="LTT4" s="1870"/>
      <c r="LTU4" s="1870"/>
      <c r="LTV4" s="1870"/>
      <c r="LTW4" s="1870"/>
      <c r="LTX4" s="1870"/>
      <c r="LTY4" s="1870"/>
      <c r="LTZ4" s="1870"/>
      <c r="LUA4" s="1870"/>
      <c r="LUB4" s="1870"/>
      <c r="LUC4" s="1870"/>
      <c r="LUD4" s="1870"/>
      <c r="LUE4" s="1870"/>
      <c r="LUF4" s="1870"/>
      <c r="LUG4" s="1870"/>
      <c r="LUH4" s="1870"/>
      <c r="LUI4" s="1870"/>
      <c r="LUJ4" s="1870"/>
      <c r="LUK4" s="1870"/>
      <c r="LUL4" s="1870"/>
      <c r="LUM4" s="1870"/>
      <c r="LUN4" s="1870"/>
      <c r="LUO4" s="1870"/>
      <c r="LUP4" s="1870"/>
      <c r="LUQ4" s="1870"/>
      <c r="LUR4" s="1870"/>
      <c r="LUS4" s="1870"/>
      <c r="LUT4" s="1870"/>
      <c r="LUU4" s="1870"/>
      <c r="LUV4" s="1870"/>
      <c r="LUW4" s="1870"/>
      <c r="LUX4" s="1870"/>
      <c r="LUY4" s="1870"/>
      <c r="LUZ4" s="1870"/>
      <c r="LVA4" s="1870"/>
      <c r="LVB4" s="1870"/>
      <c r="LVC4" s="1870"/>
      <c r="LVD4" s="1870"/>
      <c r="LVE4" s="1870"/>
      <c r="LVF4" s="1870"/>
      <c r="LVG4" s="1870"/>
      <c r="LVH4" s="1870"/>
      <c r="LVI4" s="1870"/>
      <c r="LVJ4" s="1870"/>
      <c r="LVK4" s="1870"/>
      <c r="LVL4" s="1870"/>
      <c r="LVM4" s="1870"/>
      <c r="LVN4" s="1870"/>
      <c r="LVO4" s="1870"/>
      <c r="LVP4" s="1870"/>
      <c r="LVQ4" s="1870"/>
      <c r="LVR4" s="1870"/>
      <c r="LVS4" s="1870"/>
      <c r="LVT4" s="1870"/>
      <c r="LVU4" s="1870"/>
      <c r="LVV4" s="1870"/>
      <c r="LVW4" s="1870"/>
      <c r="LVX4" s="1870"/>
      <c r="LVY4" s="1870"/>
      <c r="LVZ4" s="1870"/>
      <c r="LWA4" s="1870"/>
      <c r="LWB4" s="1870"/>
      <c r="LWC4" s="1870"/>
      <c r="LWD4" s="1870"/>
      <c r="LWE4" s="1870"/>
      <c r="LWF4" s="1870"/>
      <c r="LWG4" s="1870"/>
      <c r="LWH4" s="1870"/>
      <c r="LWI4" s="1870"/>
      <c r="LWJ4" s="1870"/>
      <c r="LWK4" s="1870"/>
      <c r="LWL4" s="1870"/>
      <c r="LWM4" s="1870"/>
      <c r="LWN4" s="1870"/>
      <c r="LWO4" s="1870"/>
      <c r="LWP4" s="1870"/>
      <c r="LWQ4" s="1870"/>
      <c r="LWR4" s="1870"/>
      <c r="LWS4" s="1870"/>
      <c r="LWT4" s="1870"/>
      <c r="LWU4" s="1870"/>
      <c r="LWV4" s="1870"/>
      <c r="LWW4" s="1870"/>
      <c r="LWX4" s="1870"/>
      <c r="LWY4" s="1870"/>
      <c r="LWZ4" s="1870"/>
      <c r="LXA4" s="1870"/>
      <c r="LXB4" s="1870"/>
      <c r="LXC4" s="1870"/>
      <c r="LXD4" s="1870"/>
      <c r="LXE4" s="1870"/>
      <c r="LXF4" s="1870"/>
      <c r="LXG4" s="1870"/>
      <c r="LXH4" s="1870"/>
      <c r="LXI4" s="1870"/>
      <c r="LXJ4" s="1870"/>
      <c r="LXK4" s="1870"/>
      <c r="LXL4" s="1870"/>
      <c r="LXM4" s="1870"/>
      <c r="LXN4" s="1870"/>
      <c r="LXO4" s="1870"/>
      <c r="LXP4" s="1870"/>
      <c r="LXQ4" s="1870"/>
      <c r="LXR4" s="1870"/>
      <c r="LXS4" s="1870"/>
      <c r="LXT4" s="1870"/>
      <c r="LXU4" s="1870"/>
      <c r="LXV4" s="1870"/>
      <c r="LXW4" s="1870"/>
      <c r="LXX4" s="1870"/>
      <c r="LXY4" s="1870"/>
      <c r="LXZ4" s="1870"/>
      <c r="LYA4" s="1870"/>
      <c r="LYB4" s="1870"/>
      <c r="LYC4" s="1870"/>
      <c r="LYD4" s="1870"/>
      <c r="LYE4" s="1870"/>
      <c r="LYF4" s="1870"/>
      <c r="LYG4" s="1870"/>
      <c r="LYH4" s="1870"/>
      <c r="LYI4" s="1870"/>
      <c r="LYJ4" s="1870"/>
      <c r="LYK4" s="1870"/>
      <c r="LYL4" s="1870"/>
      <c r="LYM4" s="1870"/>
      <c r="LYN4" s="1870"/>
      <c r="LYO4" s="1870"/>
      <c r="LYP4" s="1870"/>
      <c r="LYQ4" s="1870"/>
      <c r="LYR4" s="1870"/>
      <c r="LYS4" s="1870"/>
      <c r="LYT4" s="1870"/>
      <c r="LYU4" s="1870"/>
      <c r="LYV4" s="1870"/>
      <c r="LYW4" s="1870"/>
      <c r="LYX4" s="1870"/>
      <c r="LYY4" s="1870"/>
      <c r="LYZ4" s="1870"/>
      <c r="LZA4" s="1870"/>
      <c r="LZB4" s="1870"/>
      <c r="LZC4" s="1870"/>
      <c r="LZD4" s="1870"/>
      <c r="LZE4" s="1870"/>
      <c r="LZF4" s="1870"/>
      <c r="LZG4" s="1870"/>
      <c r="LZH4" s="1870"/>
      <c r="LZI4" s="1870"/>
      <c r="LZJ4" s="1870"/>
      <c r="LZK4" s="1870"/>
      <c r="LZL4" s="1870"/>
      <c r="LZM4" s="1870"/>
      <c r="LZN4" s="1870"/>
      <c r="LZO4" s="1870"/>
      <c r="LZP4" s="1870"/>
      <c r="LZQ4" s="1870"/>
      <c r="LZR4" s="1870"/>
      <c r="LZS4" s="1870"/>
      <c r="LZT4" s="1870"/>
      <c r="LZU4" s="1870"/>
      <c r="LZV4" s="1870"/>
      <c r="LZW4" s="1870"/>
      <c r="LZX4" s="1870"/>
      <c r="LZY4" s="1870"/>
      <c r="LZZ4" s="1870"/>
      <c r="MAA4" s="1870"/>
      <c r="MAB4" s="1870"/>
      <c r="MAC4" s="1870"/>
      <c r="MAD4" s="1870"/>
      <c r="MAE4" s="1870"/>
      <c r="MAF4" s="1870"/>
      <c r="MAG4" s="1870"/>
      <c r="MAH4" s="1870"/>
      <c r="MAI4" s="1870"/>
      <c r="MAJ4" s="1870"/>
      <c r="MAK4" s="1870"/>
      <c r="MAL4" s="1870"/>
      <c r="MAM4" s="1870"/>
      <c r="MAN4" s="1870"/>
      <c r="MAO4" s="1870"/>
      <c r="MAP4" s="1870"/>
      <c r="MAQ4" s="1870"/>
      <c r="MAR4" s="1870"/>
      <c r="MAS4" s="1870"/>
      <c r="MAT4" s="1870"/>
      <c r="MAU4" s="1870"/>
      <c r="MAV4" s="1870"/>
      <c r="MAW4" s="1870"/>
      <c r="MAX4" s="1870"/>
      <c r="MAY4" s="1870"/>
      <c r="MAZ4" s="1870"/>
      <c r="MBA4" s="1870"/>
      <c r="MBB4" s="1870"/>
      <c r="MBC4" s="1870"/>
      <c r="MBD4" s="1870"/>
      <c r="MBE4" s="1870"/>
      <c r="MBF4" s="1870"/>
      <c r="MBG4" s="1870"/>
      <c r="MBH4" s="1870"/>
      <c r="MBI4" s="1870"/>
      <c r="MBJ4" s="1870"/>
      <c r="MBK4" s="1870"/>
      <c r="MBL4" s="1870"/>
      <c r="MBM4" s="1870"/>
      <c r="MBN4" s="1870"/>
      <c r="MBO4" s="1870"/>
      <c r="MBP4" s="1870"/>
      <c r="MBQ4" s="1870"/>
      <c r="MBR4" s="1870"/>
      <c r="MBS4" s="1870"/>
      <c r="MBT4" s="1870"/>
      <c r="MBU4" s="1870"/>
      <c r="MBV4" s="1870"/>
      <c r="MBW4" s="1870"/>
      <c r="MBX4" s="1870"/>
      <c r="MBY4" s="1870"/>
      <c r="MBZ4" s="1870"/>
      <c r="MCA4" s="1870"/>
      <c r="MCB4" s="1870"/>
      <c r="MCC4" s="1870"/>
      <c r="MCD4" s="1870"/>
      <c r="MCE4" s="1870"/>
      <c r="MCF4" s="1870"/>
      <c r="MCG4" s="1870"/>
      <c r="MCH4" s="1870"/>
      <c r="MCI4" s="1870"/>
      <c r="MCJ4" s="1870"/>
      <c r="MCK4" s="1870"/>
      <c r="MCL4" s="1870"/>
      <c r="MCM4" s="1870"/>
      <c r="MCN4" s="1870"/>
      <c r="MCO4" s="1870"/>
      <c r="MCP4" s="1870"/>
      <c r="MCQ4" s="1870"/>
      <c r="MCR4" s="1870"/>
      <c r="MCS4" s="1870"/>
      <c r="MCT4" s="1870"/>
      <c r="MCU4" s="1870"/>
      <c r="MCV4" s="1870"/>
      <c r="MCW4" s="1870"/>
      <c r="MCX4" s="1870"/>
      <c r="MCY4" s="1870"/>
      <c r="MCZ4" s="1870"/>
      <c r="MDA4" s="1870"/>
      <c r="MDB4" s="1870"/>
      <c r="MDC4" s="1870"/>
      <c r="MDD4" s="1870"/>
      <c r="MDE4" s="1870"/>
      <c r="MDF4" s="1870"/>
      <c r="MDG4" s="1870"/>
      <c r="MDH4" s="1870"/>
      <c r="MDI4" s="1870"/>
      <c r="MDJ4" s="1870"/>
      <c r="MDK4" s="1870"/>
      <c r="MDL4" s="1870"/>
      <c r="MDM4" s="1870"/>
      <c r="MDN4" s="1870"/>
      <c r="MDO4" s="1870"/>
      <c r="MDP4" s="1870"/>
      <c r="MDQ4" s="1870"/>
      <c r="MDR4" s="1870"/>
      <c r="MDS4" s="1870"/>
      <c r="MDT4" s="1870"/>
      <c r="MDU4" s="1870"/>
      <c r="MDV4" s="1870"/>
      <c r="MDW4" s="1870"/>
      <c r="MDX4" s="1870"/>
      <c r="MDY4" s="1870"/>
      <c r="MDZ4" s="1870"/>
      <c r="MEA4" s="1870"/>
      <c r="MEB4" s="1870"/>
      <c r="MEC4" s="1870"/>
      <c r="MED4" s="1870"/>
      <c r="MEE4" s="1870"/>
      <c r="MEF4" s="1870"/>
      <c r="MEG4" s="1870"/>
      <c r="MEH4" s="1870"/>
      <c r="MEI4" s="1870"/>
      <c r="MEJ4" s="1870"/>
      <c r="MEK4" s="1870"/>
      <c r="MEL4" s="1870"/>
      <c r="MEM4" s="1870"/>
      <c r="MEN4" s="1870"/>
      <c r="MEO4" s="1870"/>
      <c r="MEP4" s="1870"/>
      <c r="MEQ4" s="1870"/>
      <c r="MER4" s="1870"/>
      <c r="MES4" s="1870"/>
      <c r="MET4" s="1870"/>
      <c r="MEU4" s="1870"/>
      <c r="MEV4" s="1870"/>
      <c r="MEW4" s="1870"/>
      <c r="MEX4" s="1870"/>
      <c r="MEY4" s="1870"/>
      <c r="MEZ4" s="1870"/>
      <c r="MFA4" s="1870"/>
      <c r="MFB4" s="1870"/>
      <c r="MFC4" s="1870"/>
      <c r="MFD4" s="1870"/>
      <c r="MFE4" s="1870"/>
      <c r="MFF4" s="1870"/>
      <c r="MFG4" s="1870"/>
      <c r="MFH4" s="1870"/>
      <c r="MFI4" s="1870"/>
      <c r="MFJ4" s="1870"/>
      <c r="MFK4" s="1870"/>
      <c r="MFL4" s="1870"/>
      <c r="MFM4" s="1870"/>
      <c r="MFN4" s="1870"/>
      <c r="MFO4" s="1870"/>
      <c r="MFP4" s="1870"/>
      <c r="MFQ4" s="1870"/>
      <c r="MFR4" s="1870"/>
      <c r="MFS4" s="1870"/>
      <c r="MFT4" s="1870"/>
      <c r="MFU4" s="1870"/>
      <c r="MFV4" s="1870"/>
      <c r="MFW4" s="1870"/>
      <c r="MFX4" s="1870"/>
      <c r="MFY4" s="1870"/>
      <c r="MFZ4" s="1870"/>
      <c r="MGA4" s="1870"/>
      <c r="MGB4" s="1870"/>
      <c r="MGC4" s="1870"/>
      <c r="MGD4" s="1870"/>
      <c r="MGE4" s="1870"/>
      <c r="MGF4" s="1870"/>
      <c r="MGG4" s="1870"/>
      <c r="MGH4" s="1870"/>
      <c r="MGI4" s="1870"/>
      <c r="MGJ4" s="1870"/>
      <c r="MGK4" s="1870"/>
      <c r="MGL4" s="1870"/>
      <c r="MGM4" s="1870"/>
      <c r="MGN4" s="1870"/>
      <c r="MGO4" s="1870"/>
      <c r="MGP4" s="1870"/>
      <c r="MGQ4" s="1870"/>
      <c r="MGR4" s="1870"/>
      <c r="MGS4" s="1870"/>
      <c r="MGT4" s="1870"/>
      <c r="MGU4" s="1870"/>
      <c r="MGV4" s="1870"/>
      <c r="MGW4" s="1870"/>
      <c r="MGX4" s="1870"/>
      <c r="MGY4" s="1870"/>
      <c r="MGZ4" s="1870"/>
      <c r="MHA4" s="1870"/>
      <c r="MHB4" s="1870"/>
      <c r="MHC4" s="1870"/>
      <c r="MHD4" s="1870"/>
      <c r="MHE4" s="1870"/>
      <c r="MHF4" s="1870"/>
      <c r="MHG4" s="1870"/>
      <c r="MHH4" s="1870"/>
      <c r="MHI4" s="1870"/>
      <c r="MHJ4" s="1870"/>
      <c r="MHK4" s="1870"/>
      <c r="MHL4" s="1870"/>
      <c r="MHM4" s="1870"/>
      <c r="MHN4" s="1870"/>
      <c r="MHO4" s="1870"/>
      <c r="MHP4" s="1870"/>
      <c r="MHQ4" s="1870"/>
      <c r="MHR4" s="1870"/>
      <c r="MHS4" s="1870"/>
      <c r="MHT4" s="1870"/>
      <c r="MHU4" s="1870"/>
      <c r="MHV4" s="1870"/>
      <c r="MHW4" s="1870"/>
      <c r="MHX4" s="1870"/>
      <c r="MHY4" s="1870"/>
      <c r="MHZ4" s="1870"/>
      <c r="MIA4" s="1870"/>
      <c r="MIB4" s="1870"/>
      <c r="MIC4" s="1870"/>
      <c r="MID4" s="1870"/>
      <c r="MIE4" s="1870"/>
      <c r="MIF4" s="1870"/>
      <c r="MIG4" s="1870"/>
      <c r="MIH4" s="1870"/>
      <c r="MII4" s="1870"/>
      <c r="MIJ4" s="1870"/>
      <c r="MIK4" s="1870"/>
      <c r="MIL4" s="1870"/>
      <c r="MIM4" s="1870"/>
      <c r="MIN4" s="1870"/>
      <c r="MIO4" s="1870"/>
      <c r="MIP4" s="1870"/>
      <c r="MIQ4" s="1870"/>
      <c r="MIR4" s="1870"/>
      <c r="MIS4" s="1870"/>
      <c r="MIT4" s="1870"/>
      <c r="MIU4" s="1870"/>
      <c r="MIV4" s="1870"/>
      <c r="MIW4" s="1870"/>
      <c r="MIX4" s="1870"/>
      <c r="MIY4" s="1870"/>
      <c r="MIZ4" s="1870"/>
      <c r="MJA4" s="1870"/>
      <c r="MJB4" s="1870"/>
      <c r="MJC4" s="1870"/>
      <c r="MJD4" s="1870"/>
      <c r="MJE4" s="1870"/>
      <c r="MJF4" s="1870"/>
      <c r="MJG4" s="1870"/>
      <c r="MJH4" s="1870"/>
      <c r="MJI4" s="1870"/>
      <c r="MJJ4" s="1870"/>
      <c r="MJK4" s="1870"/>
      <c r="MJL4" s="1870"/>
      <c r="MJM4" s="1870"/>
      <c r="MJN4" s="1870"/>
      <c r="MJO4" s="1870"/>
      <c r="MJP4" s="1870"/>
      <c r="MJQ4" s="1870"/>
      <c r="MJR4" s="1870"/>
      <c r="MJS4" s="1870"/>
      <c r="MJT4" s="1870"/>
      <c r="MJU4" s="1870"/>
      <c r="MJV4" s="1870"/>
      <c r="MJW4" s="1870"/>
      <c r="MJX4" s="1870"/>
      <c r="MJY4" s="1870"/>
      <c r="MJZ4" s="1870"/>
      <c r="MKA4" s="1870"/>
      <c r="MKB4" s="1870"/>
      <c r="MKC4" s="1870"/>
      <c r="MKD4" s="1870"/>
      <c r="MKE4" s="1870"/>
      <c r="MKF4" s="1870"/>
      <c r="MKG4" s="1870"/>
      <c r="MKH4" s="1870"/>
      <c r="MKI4" s="1870"/>
      <c r="MKJ4" s="1870"/>
      <c r="MKK4" s="1870"/>
      <c r="MKL4" s="1870"/>
      <c r="MKM4" s="1870"/>
      <c r="MKN4" s="1870"/>
      <c r="MKO4" s="1870"/>
      <c r="MKP4" s="1870"/>
      <c r="MKQ4" s="1870"/>
      <c r="MKR4" s="1870"/>
      <c r="MKS4" s="1870"/>
      <c r="MKT4" s="1870"/>
      <c r="MKU4" s="1870"/>
      <c r="MKV4" s="1870"/>
      <c r="MKW4" s="1870"/>
      <c r="MKX4" s="1870"/>
      <c r="MKY4" s="1870"/>
      <c r="MKZ4" s="1870"/>
      <c r="MLA4" s="1870"/>
      <c r="MLB4" s="1870"/>
      <c r="MLC4" s="1870"/>
      <c r="MLD4" s="1870"/>
      <c r="MLE4" s="1870"/>
      <c r="MLF4" s="1870"/>
      <c r="MLG4" s="1870"/>
      <c r="MLH4" s="1870"/>
      <c r="MLI4" s="1870"/>
      <c r="MLJ4" s="1870"/>
      <c r="MLK4" s="1870"/>
      <c r="MLL4" s="1870"/>
      <c r="MLM4" s="1870"/>
      <c r="MLN4" s="1870"/>
      <c r="MLO4" s="1870"/>
      <c r="MLP4" s="1870"/>
      <c r="MLQ4" s="1870"/>
      <c r="MLR4" s="1870"/>
      <c r="MLS4" s="1870"/>
      <c r="MLT4" s="1870"/>
      <c r="MLU4" s="1870"/>
      <c r="MLV4" s="1870"/>
      <c r="MLW4" s="1870"/>
      <c r="MLX4" s="1870"/>
      <c r="MLY4" s="1870"/>
      <c r="MLZ4" s="1870"/>
      <c r="MMA4" s="1870"/>
      <c r="MMB4" s="1870"/>
      <c r="MMC4" s="1870"/>
      <c r="MMD4" s="1870"/>
      <c r="MME4" s="1870"/>
      <c r="MMF4" s="1870"/>
      <c r="MMG4" s="1870"/>
      <c r="MMH4" s="1870"/>
      <c r="MMI4" s="1870"/>
      <c r="MMJ4" s="1870"/>
      <c r="MMK4" s="1870"/>
      <c r="MML4" s="1870"/>
      <c r="MMM4" s="1870"/>
      <c r="MMN4" s="1870"/>
      <c r="MMO4" s="1870"/>
      <c r="MMP4" s="1870"/>
      <c r="MMQ4" s="1870"/>
      <c r="MMR4" s="1870"/>
      <c r="MMS4" s="1870"/>
      <c r="MMT4" s="1870"/>
      <c r="MMU4" s="1870"/>
      <c r="MMV4" s="1870"/>
      <c r="MMW4" s="1870"/>
      <c r="MMX4" s="1870"/>
      <c r="MMY4" s="1870"/>
      <c r="MMZ4" s="1870"/>
      <c r="MNA4" s="1870"/>
      <c r="MNB4" s="1870"/>
      <c r="MNC4" s="1870"/>
      <c r="MND4" s="1870"/>
      <c r="MNE4" s="1870"/>
      <c r="MNF4" s="1870"/>
      <c r="MNG4" s="1870"/>
      <c r="MNH4" s="1870"/>
      <c r="MNI4" s="1870"/>
      <c r="MNJ4" s="1870"/>
      <c r="MNK4" s="1870"/>
      <c r="MNL4" s="1870"/>
      <c r="MNM4" s="1870"/>
      <c r="MNN4" s="1870"/>
      <c r="MNO4" s="1870"/>
      <c r="MNP4" s="1870"/>
      <c r="MNQ4" s="1870"/>
      <c r="MNR4" s="1870"/>
      <c r="MNS4" s="1870"/>
      <c r="MNT4" s="1870"/>
      <c r="MNU4" s="1870"/>
      <c r="MNV4" s="1870"/>
      <c r="MNW4" s="1870"/>
      <c r="MNX4" s="1870"/>
      <c r="MNY4" s="1870"/>
      <c r="MNZ4" s="1870"/>
      <c r="MOA4" s="1870"/>
      <c r="MOB4" s="1870"/>
      <c r="MOC4" s="1870"/>
      <c r="MOD4" s="1870"/>
      <c r="MOE4" s="1870"/>
      <c r="MOF4" s="1870"/>
      <c r="MOG4" s="1870"/>
      <c r="MOH4" s="1870"/>
      <c r="MOI4" s="1870"/>
      <c r="MOJ4" s="1870"/>
      <c r="MOK4" s="1870"/>
      <c r="MOL4" s="1870"/>
      <c r="MOM4" s="1870"/>
      <c r="MON4" s="1870"/>
      <c r="MOO4" s="1870"/>
      <c r="MOP4" s="1870"/>
      <c r="MOQ4" s="1870"/>
      <c r="MOR4" s="1870"/>
      <c r="MOS4" s="1870"/>
      <c r="MOT4" s="1870"/>
      <c r="MOU4" s="1870"/>
      <c r="MOV4" s="1870"/>
      <c r="MOW4" s="1870"/>
      <c r="MOX4" s="1870"/>
      <c r="MOY4" s="1870"/>
      <c r="MOZ4" s="1870"/>
      <c r="MPA4" s="1870"/>
      <c r="MPB4" s="1870"/>
      <c r="MPC4" s="1870"/>
      <c r="MPD4" s="1870"/>
      <c r="MPE4" s="1870"/>
      <c r="MPF4" s="1870"/>
      <c r="MPG4" s="1870"/>
      <c r="MPH4" s="1870"/>
      <c r="MPI4" s="1870"/>
      <c r="MPJ4" s="1870"/>
      <c r="MPK4" s="1870"/>
      <c r="MPL4" s="1870"/>
      <c r="MPM4" s="1870"/>
      <c r="MPN4" s="1870"/>
      <c r="MPO4" s="1870"/>
      <c r="MPP4" s="1870"/>
      <c r="MPQ4" s="1870"/>
      <c r="MPR4" s="1870"/>
      <c r="MPS4" s="1870"/>
      <c r="MPT4" s="1870"/>
      <c r="MPU4" s="1870"/>
      <c r="MPV4" s="1870"/>
      <c r="MPW4" s="1870"/>
      <c r="MPX4" s="1870"/>
      <c r="MPY4" s="1870"/>
      <c r="MPZ4" s="1870"/>
      <c r="MQA4" s="1870"/>
      <c r="MQB4" s="1870"/>
      <c r="MQC4" s="1870"/>
      <c r="MQD4" s="1870"/>
      <c r="MQE4" s="1870"/>
      <c r="MQF4" s="1870"/>
      <c r="MQG4" s="1870"/>
      <c r="MQH4" s="1870"/>
      <c r="MQI4" s="1870"/>
      <c r="MQJ4" s="1870"/>
      <c r="MQK4" s="1870"/>
      <c r="MQL4" s="1870"/>
      <c r="MQM4" s="1870"/>
      <c r="MQN4" s="1870"/>
      <c r="MQO4" s="1870"/>
      <c r="MQP4" s="1870"/>
      <c r="MQQ4" s="1870"/>
      <c r="MQR4" s="1870"/>
      <c r="MQS4" s="1870"/>
      <c r="MQT4" s="1870"/>
      <c r="MQU4" s="1870"/>
      <c r="MQV4" s="1870"/>
      <c r="MQW4" s="1870"/>
      <c r="MQX4" s="1870"/>
      <c r="MQY4" s="1870"/>
      <c r="MQZ4" s="1870"/>
      <c r="MRA4" s="1870"/>
      <c r="MRB4" s="1870"/>
      <c r="MRC4" s="1870"/>
      <c r="MRD4" s="1870"/>
      <c r="MRE4" s="1870"/>
      <c r="MRF4" s="1870"/>
      <c r="MRG4" s="1870"/>
      <c r="MRH4" s="1870"/>
      <c r="MRI4" s="1870"/>
      <c r="MRJ4" s="1870"/>
      <c r="MRK4" s="1870"/>
      <c r="MRL4" s="1870"/>
      <c r="MRM4" s="1870"/>
      <c r="MRN4" s="1870"/>
      <c r="MRO4" s="1870"/>
      <c r="MRP4" s="1870"/>
      <c r="MRQ4" s="1870"/>
      <c r="MRR4" s="1870"/>
      <c r="MRS4" s="1870"/>
      <c r="MRT4" s="1870"/>
      <c r="MRU4" s="1870"/>
      <c r="MRV4" s="1870"/>
      <c r="MRW4" s="1870"/>
      <c r="MRX4" s="1870"/>
      <c r="MRY4" s="1870"/>
      <c r="MRZ4" s="1870"/>
      <c r="MSA4" s="1870"/>
      <c r="MSB4" s="1870"/>
      <c r="MSC4" s="1870"/>
      <c r="MSD4" s="1870"/>
      <c r="MSE4" s="1870"/>
      <c r="MSF4" s="1870"/>
      <c r="MSG4" s="1870"/>
      <c r="MSH4" s="1870"/>
      <c r="MSI4" s="1870"/>
      <c r="MSJ4" s="1870"/>
      <c r="MSK4" s="1870"/>
      <c r="MSL4" s="1870"/>
      <c r="MSM4" s="1870"/>
      <c r="MSN4" s="1870"/>
      <c r="MSO4" s="1870"/>
      <c r="MSP4" s="1870"/>
      <c r="MSQ4" s="1870"/>
      <c r="MSR4" s="1870"/>
      <c r="MSS4" s="1870"/>
      <c r="MST4" s="1870"/>
      <c r="MSU4" s="1870"/>
      <c r="MSV4" s="1870"/>
      <c r="MSW4" s="1870"/>
      <c r="MSX4" s="1870"/>
      <c r="MSY4" s="1870"/>
      <c r="MSZ4" s="1870"/>
      <c r="MTA4" s="1870"/>
      <c r="MTB4" s="1870"/>
      <c r="MTC4" s="1870"/>
      <c r="MTD4" s="1870"/>
      <c r="MTE4" s="1870"/>
      <c r="MTF4" s="1870"/>
      <c r="MTG4" s="1870"/>
      <c r="MTH4" s="1870"/>
      <c r="MTI4" s="1870"/>
      <c r="MTJ4" s="1870"/>
      <c r="MTK4" s="1870"/>
      <c r="MTL4" s="1870"/>
      <c r="MTM4" s="1870"/>
      <c r="MTN4" s="1870"/>
      <c r="MTO4" s="1870"/>
      <c r="MTP4" s="1870"/>
      <c r="MTQ4" s="1870"/>
      <c r="MTR4" s="1870"/>
      <c r="MTS4" s="1870"/>
      <c r="MTT4" s="1870"/>
      <c r="MTU4" s="1870"/>
      <c r="MTV4" s="1870"/>
      <c r="MTW4" s="1870"/>
      <c r="MTX4" s="1870"/>
      <c r="MTY4" s="1870"/>
      <c r="MTZ4" s="1870"/>
      <c r="MUA4" s="1870"/>
      <c r="MUB4" s="1870"/>
      <c r="MUC4" s="1870"/>
      <c r="MUD4" s="1870"/>
      <c r="MUE4" s="1870"/>
      <c r="MUF4" s="1870"/>
      <c r="MUG4" s="1870"/>
      <c r="MUH4" s="1870"/>
      <c r="MUI4" s="1870"/>
      <c r="MUJ4" s="1870"/>
      <c r="MUK4" s="1870"/>
      <c r="MUL4" s="1870"/>
      <c r="MUM4" s="1870"/>
      <c r="MUN4" s="1870"/>
      <c r="MUO4" s="1870"/>
      <c r="MUP4" s="1870"/>
      <c r="MUQ4" s="1870"/>
      <c r="MUR4" s="1870"/>
      <c r="MUS4" s="1870"/>
      <c r="MUT4" s="1870"/>
      <c r="MUU4" s="1870"/>
      <c r="MUV4" s="1870"/>
      <c r="MUW4" s="1870"/>
      <c r="MUX4" s="1870"/>
      <c r="MUY4" s="1870"/>
      <c r="MUZ4" s="1870"/>
      <c r="MVA4" s="1870"/>
      <c r="MVB4" s="1870"/>
      <c r="MVC4" s="1870"/>
      <c r="MVD4" s="1870"/>
      <c r="MVE4" s="1870"/>
      <c r="MVF4" s="1870"/>
      <c r="MVG4" s="1870"/>
      <c r="MVH4" s="1870"/>
      <c r="MVI4" s="1870"/>
      <c r="MVJ4" s="1870"/>
      <c r="MVK4" s="1870"/>
      <c r="MVL4" s="1870"/>
      <c r="MVM4" s="1870"/>
      <c r="MVN4" s="1870"/>
      <c r="MVO4" s="1870"/>
      <c r="MVP4" s="1870"/>
      <c r="MVQ4" s="1870"/>
      <c r="MVR4" s="1870"/>
      <c r="MVS4" s="1870"/>
      <c r="MVT4" s="1870"/>
      <c r="MVU4" s="1870"/>
      <c r="MVV4" s="1870"/>
      <c r="MVW4" s="1870"/>
      <c r="MVX4" s="1870"/>
      <c r="MVY4" s="1870"/>
      <c r="MVZ4" s="1870"/>
      <c r="MWA4" s="1870"/>
      <c r="MWB4" s="1870"/>
      <c r="MWC4" s="1870"/>
      <c r="MWD4" s="1870"/>
      <c r="MWE4" s="1870"/>
      <c r="MWF4" s="1870"/>
      <c r="MWG4" s="1870"/>
      <c r="MWH4" s="1870"/>
      <c r="MWI4" s="1870"/>
      <c r="MWJ4" s="1870"/>
      <c r="MWK4" s="1870"/>
      <c r="MWL4" s="1870"/>
      <c r="MWM4" s="1870"/>
      <c r="MWN4" s="1870"/>
      <c r="MWO4" s="1870"/>
      <c r="MWP4" s="1870"/>
      <c r="MWQ4" s="1870"/>
      <c r="MWR4" s="1870"/>
      <c r="MWS4" s="1870"/>
      <c r="MWT4" s="1870"/>
      <c r="MWU4" s="1870"/>
      <c r="MWV4" s="1870"/>
      <c r="MWW4" s="1870"/>
      <c r="MWX4" s="1870"/>
      <c r="MWY4" s="1870"/>
      <c r="MWZ4" s="1870"/>
      <c r="MXA4" s="1870"/>
      <c r="MXB4" s="1870"/>
      <c r="MXC4" s="1870"/>
      <c r="MXD4" s="1870"/>
      <c r="MXE4" s="1870"/>
      <c r="MXF4" s="1870"/>
      <c r="MXG4" s="1870"/>
      <c r="MXH4" s="1870"/>
      <c r="MXI4" s="1870"/>
      <c r="MXJ4" s="1870"/>
      <c r="MXK4" s="1870"/>
      <c r="MXL4" s="1870"/>
      <c r="MXM4" s="1870"/>
      <c r="MXN4" s="1870"/>
      <c r="MXO4" s="1870"/>
      <c r="MXP4" s="1870"/>
      <c r="MXQ4" s="1870"/>
      <c r="MXR4" s="1870"/>
      <c r="MXS4" s="1870"/>
      <c r="MXT4" s="1870"/>
      <c r="MXU4" s="1870"/>
      <c r="MXV4" s="1870"/>
      <c r="MXW4" s="1870"/>
      <c r="MXX4" s="1870"/>
      <c r="MXY4" s="1870"/>
      <c r="MXZ4" s="1870"/>
      <c r="MYA4" s="1870"/>
      <c r="MYB4" s="1870"/>
      <c r="MYC4" s="1870"/>
      <c r="MYD4" s="1870"/>
      <c r="MYE4" s="1870"/>
      <c r="MYF4" s="1870"/>
      <c r="MYG4" s="1870"/>
      <c r="MYH4" s="1870"/>
      <c r="MYI4" s="1870"/>
      <c r="MYJ4" s="1870"/>
      <c r="MYK4" s="1870"/>
      <c r="MYL4" s="1870"/>
      <c r="MYM4" s="1870"/>
      <c r="MYN4" s="1870"/>
      <c r="MYO4" s="1870"/>
      <c r="MYP4" s="1870"/>
      <c r="MYQ4" s="1870"/>
      <c r="MYR4" s="1870"/>
      <c r="MYS4" s="1870"/>
      <c r="MYT4" s="1870"/>
      <c r="MYU4" s="1870"/>
      <c r="MYV4" s="1870"/>
      <c r="MYW4" s="1870"/>
      <c r="MYX4" s="1870"/>
      <c r="MYY4" s="1870"/>
      <c r="MYZ4" s="1870"/>
      <c r="MZA4" s="1870"/>
      <c r="MZB4" s="1870"/>
      <c r="MZC4" s="1870"/>
      <c r="MZD4" s="1870"/>
      <c r="MZE4" s="1870"/>
      <c r="MZF4" s="1870"/>
      <c r="MZG4" s="1870"/>
      <c r="MZH4" s="1870"/>
      <c r="MZI4" s="1870"/>
      <c r="MZJ4" s="1870"/>
      <c r="MZK4" s="1870"/>
      <c r="MZL4" s="1870"/>
      <c r="MZM4" s="1870"/>
      <c r="MZN4" s="1870"/>
      <c r="MZO4" s="1870"/>
      <c r="MZP4" s="1870"/>
      <c r="MZQ4" s="1870"/>
      <c r="MZR4" s="1870"/>
      <c r="MZS4" s="1870"/>
      <c r="MZT4" s="1870"/>
      <c r="MZU4" s="1870"/>
      <c r="MZV4" s="1870"/>
      <c r="MZW4" s="1870"/>
      <c r="MZX4" s="1870"/>
      <c r="MZY4" s="1870"/>
      <c r="MZZ4" s="1870"/>
      <c r="NAA4" s="1870"/>
      <c r="NAB4" s="1870"/>
      <c r="NAC4" s="1870"/>
      <c r="NAD4" s="1870"/>
      <c r="NAE4" s="1870"/>
      <c r="NAF4" s="1870"/>
      <c r="NAG4" s="1870"/>
      <c r="NAH4" s="1870"/>
      <c r="NAI4" s="1870"/>
      <c r="NAJ4" s="1870"/>
      <c r="NAK4" s="1870"/>
      <c r="NAL4" s="1870"/>
      <c r="NAM4" s="1870"/>
      <c r="NAN4" s="1870"/>
      <c r="NAO4" s="1870"/>
      <c r="NAP4" s="1870"/>
      <c r="NAQ4" s="1870"/>
      <c r="NAR4" s="1870"/>
      <c r="NAS4" s="1870"/>
      <c r="NAT4" s="1870"/>
      <c r="NAU4" s="1870"/>
      <c r="NAV4" s="1870"/>
      <c r="NAW4" s="1870"/>
      <c r="NAX4" s="1870"/>
      <c r="NAY4" s="1870"/>
      <c r="NAZ4" s="1870"/>
      <c r="NBA4" s="1870"/>
      <c r="NBB4" s="1870"/>
      <c r="NBC4" s="1870"/>
      <c r="NBD4" s="1870"/>
      <c r="NBE4" s="1870"/>
      <c r="NBF4" s="1870"/>
      <c r="NBG4" s="1870"/>
      <c r="NBH4" s="1870"/>
      <c r="NBI4" s="1870"/>
      <c r="NBJ4" s="1870"/>
      <c r="NBK4" s="1870"/>
      <c r="NBL4" s="1870"/>
      <c r="NBM4" s="1870"/>
      <c r="NBN4" s="1870"/>
      <c r="NBO4" s="1870"/>
      <c r="NBP4" s="1870"/>
      <c r="NBQ4" s="1870"/>
      <c r="NBR4" s="1870"/>
      <c r="NBS4" s="1870"/>
      <c r="NBT4" s="1870"/>
      <c r="NBU4" s="1870"/>
      <c r="NBV4" s="1870"/>
      <c r="NBW4" s="1870"/>
      <c r="NBX4" s="1870"/>
      <c r="NBY4" s="1870"/>
      <c r="NBZ4" s="1870"/>
      <c r="NCA4" s="1870"/>
      <c r="NCB4" s="1870"/>
      <c r="NCC4" s="1870"/>
      <c r="NCD4" s="1870"/>
      <c r="NCE4" s="1870"/>
      <c r="NCF4" s="1870"/>
      <c r="NCG4" s="1870"/>
      <c r="NCH4" s="1870"/>
      <c r="NCI4" s="1870"/>
      <c r="NCJ4" s="1870"/>
      <c r="NCK4" s="1870"/>
      <c r="NCL4" s="1870"/>
      <c r="NCM4" s="1870"/>
      <c r="NCN4" s="1870"/>
      <c r="NCO4" s="1870"/>
      <c r="NCP4" s="1870"/>
      <c r="NCQ4" s="1870"/>
      <c r="NCR4" s="1870"/>
      <c r="NCS4" s="1870"/>
      <c r="NCT4" s="1870"/>
      <c r="NCU4" s="1870"/>
      <c r="NCV4" s="1870"/>
      <c r="NCW4" s="1870"/>
      <c r="NCX4" s="1870"/>
      <c r="NCY4" s="1870"/>
      <c r="NCZ4" s="1870"/>
      <c r="NDA4" s="1870"/>
      <c r="NDB4" s="1870"/>
      <c r="NDC4" s="1870"/>
      <c r="NDD4" s="1870"/>
      <c r="NDE4" s="1870"/>
      <c r="NDF4" s="1870"/>
      <c r="NDG4" s="1870"/>
      <c r="NDH4" s="1870"/>
      <c r="NDI4" s="1870"/>
      <c r="NDJ4" s="1870"/>
      <c r="NDK4" s="1870"/>
      <c r="NDL4" s="1870"/>
      <c r="NDM4" s="1870"/>
      <c r="NDN4" s="1870"/>
      <c r="NDO4" s="1870"/>
      <c r="NDP4" s="1870"/>
      <c r="NDQ4" s="1870"/>
      <c r="NDR4" s="1870"/>
      <c r="NDS4" s="1870"/>
      <c r="NDT4" s="1870"/>
      <c r="NDU4" s="1870"/>
      <c r="NDV4" s="1870"/>
      <c r="NDW4" s="1870"/>
      <c r="NDX4" s="1870"/>
      <c r="NDY4" s="1870"/>
      <c r="NDZ4" s="1870"/>
      <c r="NEA4" s="1870"/>
      <c r="NEB4" s="1870"/>
      <c r="NEC4" s="1870"/>
      <c r="NED4" s="1870"/>
      <c r="NEE4" s="1870"/>
      <c r="NEF4" s="1870"/>
      <c r="NEG4" s="1870"/>
      <c r="NEH4" s="1870"/>
      <c r="NEI4" s="1870"/>
      <c r="NEJ4" s="1870"/>
      <c r="NEK4" s="1870"/>
      <c r="NEL4" s="1870"/>
      <c r="NEM4" s="1870"/>
      <c r="NEN4" s="1870"/>
      <c r="NEO4" s="1870"/>
      <c r="NEP4" s="1870"/>
      <c r="NEQ4" s="1870"/>
      <c r="NER4" s="1870"/>
      <c r="NES4" s="1870"/>
      <c r="NET4" s="1870"/>
      <c r="NEU4" s="1870"/>
      <c r="NEV4" s="1870"/>
      <c r="NEW4" s="1870"/>
      <c r="NEX4" s="1870"/>
      <c r="NEY4" s="1870"/>
      <c r="NEZ4" s="1870"/>
      <c r="NFA4" s="1870"/>
      <c r="NFB4" s="1870"/>
      <c r="NFC4" s="1870"/>
      <c r="NFD4" s="1870"/>
      <c r="NFE4" s="1870"/>
      <c r="NFF4" s="1870"/>
      <c r="NFG4" s="1870"/>
      <c r="NFH4" s="1870"/>
      <c r="NFI4" s="1870"/>
      <c r="NFJ4" s="1870"/>
      <c r="NFK4" s="1870"/>
      <c r="NFL4" s="1870"/>
      <c r="NFM4" s="1870"/>
      <c r="NFN4" s="1870"/>
      <c r="NFO4" s="1870"/>
      <c r="NFP4" s="1870"/>
      <c r="NFQ4" s="1870"/>
      <c r="NFR4" s="1870"/>
      <c r="NFS4" s="1870"/>
      <c r="NFT4" s="1870"/>
      <c r="NFU4" s="1870"/>
      <c r="NFV4" s="1870"/>
      <c r="NFW4" s="1870"/>
      <c r="NFX4" s="1870"/>
      <c r="NFY4" s="1870"/>
      <c r="NFZ4" s="1870"/>
      <c r="NGA4" s="1870"/>
      <c r="NGB4" s="1870"/>
      <c r="NGC4" s="1870"/>
      <c r="NGD4" s="1870"/>
      <c r="NGE4" s="1870"/>
      <c r="NGF4" s="1870"/>
      <c r="NGG4" s="1870"/>
      <c r="NGH4" s="1870"/>
      <c r="NGI4" s="1870"/>
      <c r="NGJ4" s="1870"/>
      <c r="NGK4" s="1870"/>
      <c r="NGL4" s="1870"/>
      <c r="NGM4" s="1870"/>
      <c r="NGN4" s="1870"/>
      <c r="NGO4" s="1870"/>
      <c r="NGP4" s="1870"/>
      <c r="NGQ4" s="1870"/>
      <c r="NGR4" s="1870"/>
      <c r="NGS4" s="1870"/>
      <c r="NGT4" s="1870"/>
      <c r="NGU4" s="1870"/>
      <c r="NGV4" s="1870"/>
      <c r="NGW4" s="1870"/>
      <c r="NGX4" s="1870"/>
      <c r="NGY4" s="1870"/>
      <c r="NGZ4" s="1870"/>
      <c r="NHA4" s="1870"/>
      <c r="NHB4" s="1870"/>
      <c r="NHC4" s="1870"/>
      <c r="NHD4" s="1870"/>
      <c r="NHE4" s="1870"/>
      <c r="NHF4" s="1870"/>
      <c r="NHG4" s="1870"/>
      <c r="NHH4" s="1870"/>
      <c r="NHI4" s="1870"/>
      <c r="NHJ4" s="1870"/>
      <c r="NHK4" s="1870"/>
      <c r="NHL4" s="1870"/>
      <c r="NHM4" s="1870"/>
      <c r="NHN4" s="1870"/>
      <c r="NHO4" s="1870"/>
      <c r="NHP4" s="1870"/>
      <c r="NHQ4" s="1870"/>
      <c r="NHR4" s="1870"/>
      <c r="NHS4" s="1870"/>
      <c r="NHT4" s="1870"/>
      <c r="NHU4" s="1870"/>
      <c r="NHV4" s="1870"/>
      <c r="NHW4" s="1870"/>
      <c r="NHX4" s="1870"/>
      <c r="NHY4" s="1870"/>
      <c r="NHZ4" s="1870"/>
      <c r="NIA4" s="1870"/>
      <c r="NIB4" s="1870"/>
      <c r="NIC4" s="1870"/>
      <c r="NID4" s="1870"/>
      <c r="NIE4" s="1870"/>
      <c r="NIF4" s="1870"/>
      <c r="NIG4" s="1870"/>
      <c r="NIH4" s="1870"/>
      <c r="NII4" s="1870"/>
      <c r="NIJ4" s="1870"/>
      <c r="NIK4" s="1870"/>
      <c r="NIL4" s="1870"/>
      <c r="NIM4" s="1870"/>
      <c r="NIN4" s="1870"/>
      <c r="NIO4" s="1870"/>
      <c r="NIP4" s="1870"/>
      <c r="NIQ4" s="1870"/>
      <c r="NIR4" s="1870"/>
      <c r="NIS4" s="1870"/>
      <c r="NIT4" s="1870"/>
      <c r="NIU4" s="1870"/>
      <c r="NIV4" s="1870"/>
      <c r="NIW4" s="1870"/>
      <c r="NIX4" s="1870"/>
      <c r="NIY4" s="1870"/>
      <c r="NIZ4" s="1870"/>
      <c r="NJA4" s="1870"/>
      <c r="NJB4" s="1870"/>
      <c r="NJC4" s="1870"/>
      <c r="NJD4" s="1870"/>
      <c r="NJE4" s="1870"/>
      <c r="NJF4" s="1870"/>
      <c r="NJG4" s="1870"/>
      <c r="NJH4" s="1870"/>
      <c r="NJI4" s="1870"/>
      <c r="NJJ4" s="1870"/>
      <c r="NJK4" s="1870"/>
      <c r="NJL4" s="1870"/>
      <c r="NJM4" s="1870"/>
      <c r="NJN4" s="1870"/>
      <c r="NJO4" s="1870"/>
      <c r="NJP4" s="1870"/>
      <c r="NJQ4" s="1870"/>
      <c r="NJR4" s="1870"/>
      <c r="NJS4" s="1870"/>
      <c r="NJT4" s="1870"/>
      <c r="NJU4" s="1870"/>
      <c r="NJV4" s="1870"/>
      <c r="NJW4" s="1870"/>
      <c r="NJX4" s="1870"/>
      <c r="NJY4" s="1870"/>
      <c r="NJZ4" s="1870"/>
      <c r="NKA4" s="1870"/>
      <c r="NKB4" s="1870"/>
      <c r="NKC4" s="1870"/>
      <c r="NKD4" s="1870"/>
      <c r="NKE4" s="1870"/>
      <c r="NKF4" s="1870"/>
      <c r="NKG4" s="1870"/>
      <c r="NKH4" s="1870"/>
      <c r="NKI4" s="1870"/>
      <c r="NKJ4" s="1870"/>
      <c r="NKK4" s="1870"/>
      <c r="NKL4" s="1870"/>
      <c r="NKM4" s="1870"/>
      <c r="NKN4" s="1870"/>
      <c r="NKO4" s="1870"/>
      <c r="NKP4" s="1870"/>
      <c r="NKQ4" s="1870"/>
      <c r="NKR4" s="1870"/>
      <c r="NKS4" s="1870"/>
      <c r="NKT4" s="1870"/>
      <c r="NKU4" s="1870"/>
      <c r="NKV4" s="1870"/>
      <c r="NKW4" s="1870"/>
      <c r="NKX4" s="1870"/>
      <c r="NKY4" s="1870"/>
      <c r="NKZ4" s="1870"/>
      <c r="NLA4" s="1870"/>
      <c r="NLB4" s="1870"/>
      <c r="NLC4" s="1870"/>
      <c r="NLD4" s="1870"/>
      <c r="NLE4" s="1870"/>
      <c r="NLF4" s="1870"/>
      <c r="NLG4" s="1870"/>
      <c r="NLH4" s="1870"/>
      <c r="NLI4" s="1870"/>
      <c r="NLJ4" s="1870"/>
      <c r="NLK4" s="1870"/>
      <c r="NLL4" s="1870"/>
      <c r="NLM4" s="1870"/>
      <c r="NLN4" s="1870"/>
      <c r="NLO4" s="1870"/>
      <c r="NLP4" s="1870"/>
      <c r="NLQ4" s="1870"/>
      <c r="NLR4" s="1870"/>
      <c r="NLS4" s="1870"/>
      <c r="NLT4" s="1870"/>
      <c r="NLU4" s="1870"/>
      <c r="NLV4" s="1870"/>
      <c r="NLW4" s="1870"/>
      <c r="NLX4" s="1870"/>
      <c r="NLY4" s="1870"/>
      <c r="NLZ4" s="1870"/>
      <c r="NMA4" s="1870"/>
      <c r="NMB4" s="1870"/>
      <c r="NMC4" s="1870"/>
      <c r="NMD4" s="1870"/>
      <c r="NME4" s="1870"/>
      <c r="NMF4" s="1870"/>
      <c r="NMG4" s="1870"/>
      <c r="NMH4" s="1870"/>
      <c r="NMI4" s="1870"/>
      <c r="NMJ4" s="1870"/>
      <c r="NMK4" s="1870"/>
      <c r="NML4" s="1870"/>
      <c r="NMM4" s="1870"/>
      <c r="NMN4" s="1870"/>
      <c r="NMO4" s="1870"/>
      <c r="NMP4" s="1870"/>
      <c r="NMQ4" s="1870"/>
      <c r="NMR4" s="1870"/>
      <c r="NMS4" s="1870"/>
      <c r="NMT4" s="1870"/>
      <c r="NMU4" s="1870"/>
      <c r="NMV4" s="1870"/>
      <c r="NMW4" s="1870"/>
      <c r="NMX4" s="1870"/>
      <c r="NMY4" s="1870"/>
      <c r="NMZ4" s="1870"/>
      <c r="NNA4" s="1870"/>
      <c r="NNB4" s="1870"/>
      <c r="NNC4" s="1870"/>
      <c r="NND4" s="1870"/>
      <c r="NNE4" s="1870"/>
      <c r="NNF4" s="1870"/>
      <c r="NNG4" s="1870"/>
      <c r="NNH4" s="1870"/>
      <c r="NNI4" s="1870"/>
      <c r="NNJ4" s="1870"/>
      <c r="NNK4" s="1870"/>
      <c r="NNL4" s="1870"/>
      <c r="NNM4" s="1870"/>
      <c r="NNN4" s="1870"/>
      <c r="NNO4" s="1870"/>
      <c r="NNP4" s="1870"/>
      <c r="NNQ4" s="1870"/>
      <c r="NNR4" s="1870"/>
      <c r="NNS4" s="1870"/>
      <c r="NNT4" s="1870"/>
      <c r="NNU4" s="1870"/>
      <c r="NNV4" s="1870"/>
      <c r="NNW4" s="1870"/>
      <c r="NNX4" s="1870"/>
      <c r="NNY4" s="1870"/>
      <c r="NNZ4" s="1870"/>
      <c r="NOA4" s="1870"/>
      <c r="NOB4" s="1870"/>
      <c r="NOC4" s="1870"/>
      <c r="NOD4" s="1870"/>
      <c r="NOE4" s="1870"/>
      <c r="NOF4" s="1870"/>
      <c r="NOG4" s="1870"/>
      <c r="NOH4" s="1870"/>
      <c r="NOI4" s="1870"/>
      <c r="NOJ4" s="1870"/>
      <c r="NOK4" s="1870"/>
      <c r="NOL4" s="1870"/>
      <c r="NOM4" s="1870"/>
      <c r="NON4" s="1870"/>
      <c r="NOO4" s="1870"/>
      <c r="NOP4" s="1870"/>
      <c r="NOQ4" s="1870"/>
      <c r="NOR4" s="1870"/>
      <c r="NOS4" s="1870"/>
      <c r="NOT4" s="1870"/>
      <c r="NOU4" s="1870"/>
      <c r="NOV4" s="1870"/>
      <c r="NOW4" s="1870"/>
      <c r="NOX4" s="1870"/>
      <c r="NOY4" s="1870"/>
      <c r="NOZ4" s="1870"/>
      <c r="NPA4" s="1870"/>
      <c r="NPB4" s="1870"/>
      <c r="NPC4" s="1870"/>
      <c r="NPD4" s="1870"/>
      <c r="NPE4" s="1870"/>
      <c r="NPF4" s="1870"/>
      <c r="NPG4" s="1870"/>
      <c r="NPH4" s="1870"/>
      <c r="NPI4" s="1870"/>
      <c r="NPJ4" s="1870"/>
      <c r="NPK4" s="1870"/>
      <c r="NPL4" s="1870"/>
      <c r="NPM4" s="1870"/>
      <c r="NPN4" s="1870"/>
      <c r="NPO4" s="1870"/>
      <c r="NPP4" s="1870"/>
      <c r="NPQ4" s="1870"/>
      <c r="NPR4" s="1870"/>
      <c r="NPS4" s="1870"/>
      <c r="NPT4" s="1870"/>
      <c r="NPU4" s="1870"/>
      <c r="NPV4" s="1870"/>
      <c r="NPW4" s="1870"/>
      <c r="NPX4" s="1870"/>
      <c r="NPY4" s="1870"/>
      <c r="NPZ4" s="1870"/>
      <c r="NQA4" s="1870"/>
      <c r="NQB4" s="1870"/>
      <c r="NQC4" s="1870"/>
      <c r="NQD4" s="1870"/>
      <c r="NQE4" s="1870"/>
      <c r="NQF4" s="1870"/>
      <c r="NQG4" s="1870"/>
      <c r="NQH4" s="1870"/>
      <c r="NQI4" s="1870"/>
      <c r="NQJ4" s="1870"/>
      <c r="NQK4" s="1870"/>
      <c r="NQL4" s="1870"/>
      <c r="NQM4" s="1870"/>
      <c r="NQN4" s="1870"/>
      <c r="NQO4" s="1870"/>
      <c r="NQP4" s="1870"/>
      <c r="NQQ4" s="1870"/>
      <c r="NQR4" s="1870"/>
      <c r="NQS4" s="1870"/>
      <c r="NQT4" s="1870"/>
      <c r="NQU4" s="1870"/>
      <c r="NQV4" s="1870"/>
      <c r="NQW4" s="1870"/>
      <c r="NQX4" s="1870"/>
      <c r="NQY4" s="1870"/>
      <c r="NQZ4" s="1870"/>
      <c r="NRA4" s="1870"/>
      <c r="NRB4" s="1870"/>
      <c r="NRC4" s="1870"/>
      <c r="NRD4" s="1870"/>
      <c r="NRE4" s="1870"/>
      <c r="NRF4" s="1870"/>
      <c r="NRG4" s="1870"/>
      <c r="NRH4" s="1870"/>
      <c r="NRI4" s="1870"/>
      <c r="NRJ4" s="1870"/>
      <c r="NRK4" s="1870"/>
      <c r="NRL4" s="1870"/>
      <c r="NRM4" s="1870"/>
      <c r="NRN4" s="1870"/>
      <c r="NRO4" s="1870"/>
      <c r="NRP4" s="1870"/>
      <c r="NRQ4" s="1870"/>
      <c r="NRR4" s="1870"/>
      <c r="NRS4" s="1870"/>
      <c r="NRT4" s="1870"/>
      <c r="NRU4" s="1870"/>
      <c r="NRV4" s="1870"/>
      <c r="NRW4" s="1870"/>
      <c r="NRX4" s="1870"/>
      <c r="NRY4" s="1870"/>
      <c r="NRZ4" s="1870"/>
      <c r="NSA4" s="1870"/>
      <c r="NSB4" s="1870"/>
      <c r="NSC4" s="1870"/>
      <c r="NSD4" s="1870"/>
      <c r="NSE4" s="1870"/>
      <c r="NSF4" s="1870"/>
      <c r="NSG4" s="1870"/>
      <c r="NSH4" s="1870"/>
      <c r="NSI4" s="1870"/>
      <c r="NSJ4" s="1870"/>
      <c r="NSK4" s="1870"/>
      <c r="NSL4" s="1870"/>
      <c r="NSM4" s="1870"/>
      <c r="NSN4" s="1870"/>
      <c r="NSO4" s="1870"/>
      <c r="NSP4" s="1870"/>
      <c r="NSQ4" s="1870"/>
      <c r="NSR4" s="1870"/>
      <c r="NSS4" s="1870"/>
      <c r="NST4" s="1870"/>
      <c r="NSU4" s="1870"/>
      <c r="NSV4" s="1870"/>
      <c r="NSW4" s="1870"/>
      <c r="NSX4" s="1870"/>
      <c r="NSY4" s="1870"/>
      <c r="NSZ4" s="1870"/>
      <c r="NTA4" s="1870"/>
      <c r="NTB4" s="1870"/>
      <c r="NTC4" s="1870"/>
      <c r="NTD4" s="1870"/>
      <c r="NTE4" s="1870"/>
      <c r="NTF4" s="1870"/>
      <c r="NTG4" s="1870"/>
      <c r="NTH4" s="1870"/>
      <c r="NTI4" s="1870"/>
      <c r="NTJ4" s="1870"/>
      <c r="NTK4" s="1870"/>
      <c r="NTL4" s="1870"/>
      <c r="NTM4" s="1870"/>
      <c r="NTN4" s="1870"/>
      <c r="NTO4" s="1870"/>
      <c r="NTP4" s="1870"/>
      <c r="NTQ4" s="1870"/>
      <c r="NTR4" s="1870"/>
      <c r="NTS4" s="1870"/>
      <c r="NTT4" s="1870"/>
      <c r="NTU4" s="1870"/>
      <c r="NTV4" s="1870"/>
      <c r="NTW4" s="1870"/>
      <c r="NTX4" s="1870"/>
      <c r="NTY4" s="1870"/>
      <c r="NTZ4" s="1870"/>
      <c r="NUA4" s="1870"/>
      <c r="NUB4" s="1870"/>
      <c r="NUC4" s="1870"/>
      <c r="NUD4" s="1870"/>
      <c r="NUE4" s="1870"/>
      <c r="NUF4" s="1870"/>
      <c r="NUG4" s="1870"/>
      <c r="NUH4" s="1870"/>
      <c r="NUI4" s="1870"/>
      <c r="NUJ4" s="1870"/>
      <c r="NUK4" s="1870"/>
      <c r="NUL4" s="1870"/>
      <c r="NUM4" s="1870"/>
      <c r="NUN4" s="1870"/>
      <c r="NUO4" s="1870"/>
      <c r="NUP4" s="1870"/>
      <c r="NUQ4" s="1870"/>
      <c r="NUR4" s="1870"/>
      <c r="NUS4" s="1870"/>
      <c r="NUT4" s="1870"/>
      <c r="NUU4" s="1870"/>
      <c r="NUV4" s="1870"/>
      <c r="NUW4" s="1870"/>
      <c r="NUX4" s="1870"/>
      <c r="NUY4" s="1870"/>
      <c r="NUZ4" s="1870"/>
      <c r="NVA4" s="1870"/>
      <c r="NVB4" s="1870"/>
      <c r="NVC4" s="1870"/>
      <c r="NVD4" s="1870"/>
      <c r="NVE4" s="1870"/>
      <c r="NVF4" s="1870"/>
      <c r="NVG4" s="1870"/>
      <c r="NVH4" s="1870"/>
      <c r="NVI4" s="1870"/>
      <c r="NVJ4" s="1870"/>
      <c r="NVK4" s="1870"/>
      <c r="NVL4" s="1870"/>
      <c r="NVM4" s="1870"/>
      <c r="NVN4" s="1870"/>
      <c r="NVO4" s="1870"/>
      <c r="NVP4" s="1870"/>
      <c r="NVQ4" s="1870"/>
      <c r="NVR4" s="1870"/>
      <c r="NVS4" s="1870"/>
      <c r="NVT4" s="1870"/>
      <c r="NVU4" s="1870"/>
      <c r="NVV4" s="1870"/>
      <c r="NVW4" s="1870"/>
      <c r="NVX4" s="1870"/>
      <c r="NVY4" s="1870"/>
      <c r="NVZ4" s="1870"/>
      <c r="NWA4" s="1870"/>
      <c r="NWB4" s="1870"/>
      <c r="NWC4" s="1870"/>
      <c r="NWD4" s="1870"/>
      <c r="NWE4" s="1870"/>
      <c r="NWF4" s="1870"/>
      <c r="NWG4" s="1870"/>
      <c r="NWH4" s="1870"/>
      <c r="NWI4" s="1870"/>
      <c r="NWJ4" s="1870"/>
      <c r="NWK4" s="1870"/>
      <c r="NWL4" s="1870"/>
      <c r="NWM4" s="1870"/>
      <c r="NWN4" s="1870"/>
      <c r="NWO4" s="1870"/>
      <c r="NWP4" s="1870"/>
      <c r="NWQ4" s="1870"/>
      <c r="NWR4" s="1870"/>
      <c r="NWS4" s="1870"/>
      <c r="NWT4" s="1870"/>
      <c r="NWU4" s="1870"/>
      <c r="NWV4" s="1870"/>
      <c r="NWW4" s="1870"/>
      <c r="NWX4" s="1870"/>
      <c r="NWY4" s="1870"/>
      <c r="NWZ4" s="1870"/>
      <c r="NXA4" s="1870"/>
      <c r="NXB4" s="1870"/>
      <c r="NXC4" s="1870"/>
      <c r="NXD4" s="1870"/>
      <c r="NXE4" s="1870"/>
      <c r="NXF4" s="1870"/>
      <c r="NXG4" s="1870"/>
      <c r="NXH4" s="1870"/>
      <c r="NXI4" s="1870"/>
      <c r="NXJ4" s="1870"/>
      <c r="NXK4" s="1870"/>
      <c r="NXL4" s="1870"/>
      <c r="NXM4" s="1870"/>
      <c r="NXN4" s="1870"/>
      <c r="NXO4" s="1870"/>
      <c r="NXP4" s="1870"/>
      <c r="NXQ4" s="1870"/>
      <c r="NXR4" s="1870"/>
      <c r="NXS4" s="1870"/>
      <c r="NXT4" s="1870"/>
      <c r="NXU4" s="1870"/>
      <c r="NXV4" s="1870"/>
      <c r="NXW4" s="1870"/>
      <c r="NXX4" s="1870"/>
      <c r="NXY4" s="1870"/>
      <c r="NXZ4" s="1870"/>
      <c r="NYA4" s="1870"/>
      <c r="NYB4" s="1870"/>
      <c r="NYC4" s="1870"/>
      <c r="NYD4" s="1870"/>
      <c r="NYE4" s="1870"/>
      <c r="NYF4" s="1870"/>
      <c r="NYG4" s="1870"/>
      <c r="NYH4" s="1870"/>
      <c r="NYI4" s="1870"/>
      <c r="NYJ4" s="1870"/>
      <c r="NYK4" s="1870"/>
      <c r="NYL4" s="1870"/>
      <c r="NYM4" s="1870"/>
      <c r="NYN4" s="1870"/>
      <c r="NYO4" s="1870"/>
      <c r="NYP4" s="1870"/>
      <c r="NYQ4" s="1870"/>
      <c r="NYR4" s="1870"/>
      <c r="NYS4" s="1870"/>
      <c r="NYT4" s="1870"/>
      <c r="NYU4" s="1870"/>
      <c r="NYV4" s="1870"/>
      <c r="NYW4" s="1870"/>
      <c r="NYX4" s="1870"/>
      <c r="NYY4" s="1870"/>
      <c r="NYZ4" s="1870"/>
      <c r="NZA4" s="1870"/>
      <c r="NZB4" s="1870"/>
      <c r="NZC4" s="1870"/>
      <c r="NZD4" s="1870"/>
      <c r="NZE4" s="1870"/>
      <c r="NZF4" s="1870"/>
      <c r="NZG4" s="1870"/>
      <c r="NZH4" s="1870"/>
      <c r="NZI4" s="1870"/>
      <c r="NZJ4" s="1870"/>
      <c r="NZK4" s="1870"/>
      <c r="NZL4" s="1870"/>
      <c r="NZM4" s="1870"/>
      <c r="NZN4" s="1870"/>
      <c r="NZO4" s="1870"/>
      <c r="NZP4" s="1870"/>
      <c r="NZQ4" s="1870"/>
      <c r="NZR4" s="1870"/>
      <c r="NZS4" s="1870"/>
      <c r="NZT4" s="1870"/>
      <c r="NZU4" s="1870"/>
      <c r="NZV4" s="1870"/>
      <c r="NZW4" s="1870"/>
      <c r="NZX4" s="1870"/>
      <c r="NZY4" s="1870"/>
      <c r="NZZ4" s="1870"/>
      <c r="OAA4" s="1870"/>
      <c r="OAB4" s="1870"/>
      <c r="OAC4" s="1870"/>
      <c r="OAD4" s="1870"/>
      <c r="OAE4" s="1870"/>
      <c r="OAF4" s="1870"/>
      <c r="OAG4" s="1870"/>
      <c r="OAH4" s="1870"/>
      <c r="OAI4" s="1870"/>
      <c r="OAJ4" s="1870"/>
      <c r="OAK4" s="1870"/>
      <c r="OAL4" s="1870"/>
      <c r="OAM4" s="1870"/>
      <c r="OAN4" s="1870"/>
      <c r="OAO4" s="1870"/>
      <c r="OAP4" s="1870"/>
      <c r="OAQ4" s="1870"/>
      <c r="OAR4" s="1870"/>
      <c r="OAS4" s="1870"/>
      <c r="OAT4" s="1870"/>
      <c r="OAU4" s="1870"/>
      <c r="OAV4" s="1870"/>
      <c r="OAW4" s="1870"/>
      <c r="OAX4" s="1870"/>
      <c r="OAY4" s="1870"/>
      <c r="OAZ4" s="1870"/>
      <c r="OBA4" s="1870"/>
      <c r="OBB4" s="1870"/>
      <c r="OBC4" s="1870"/>
      <c r="OBD4" s="1870"/>
      <c r="OBE4" s="1870"/>
      <c r="OBF4" s="1870"/>
      <c r="OBG4" s="1870"/>
      <c r="OBH4" s="1870"/>
      <c r="OBI4" s="1870"/>
      <c r="OBJ4" s="1870"/>
      <c r="OBK4" s="1870"/>
      <c r="OBL4" s="1870"/>
      <c r="OBM4" s="1870"/>
      <c r="OBN4" s="1870"/>
      <c r="OBO4" s="1870"/>
      <c r="OBP4" s="1870"/>
      <c r="OBQ4" s="1870"/>
      <c r="OBR4" s="1870"/>
      <c r="OBS4" s="1870"/>
      <c r="OBT4" s="1870"/>
      <c r="OBU4" s="1870"/>
      <c r="OBV4" s="1870"/>
      <c r="OBW4" s="1870"/>
      <c r="OBX4" s="1870"/>
      <c r="OBY4" s="1870"/>
      <c r="OBZ4" s="1870"/>
      <c r="OCA4" s="1870"/>
      <c r="OCB4" s="1870"/>
      <c r="OCC4" s="1870"/>
      <c r="OCD4" s="1870"/>
      <c r="OCE4" s="1870"/>
      <c r="OCF4" s="1870"/>
      <c r="OCG4" s="1870"/>
      <c r="OCH4" s="1870"/>
      <c r="OCI4" s="1870"/>
      <c r="OCJ4" s="1870"/>
      <c r="OCK4" s="1870"/>
      <c r="OCL4" s="1870"/>
      <c r="OCM4" s="1870"/>
      <c r="OCN4" s="1870"/>
      <c r="OCO4" s="1870"/>
      <c r="OCP4" s="1870"/>
      <c r="OCQ4" s="1870"/>
      <c r="OCR4" s="1870"/>
      <c r="OCS4" s="1870"/>
      <c r="OCT4" s="1870"/>
      <c r="OCU4" s="1870"/>
      <c r="OCV4" s="1870"/>
      <c r="OCW4" s="1870"/>
      <c r="OCX4" s="1870"/>
      <c r="OCY4" s="1870"/>
      <c r="OCZ4" s="1870"/>
      <c r="ODA4" s="1870"/>
      <c r="ODB4" s="1870"/>
      <c r="ODC4" s="1870"/>
      <c r="ODD4" s="1870"/>
      <c r="ODE4" s="1870"/>
      <c r="ODF4" s="1870"/>
      <c r="ODG4" s="1870"/>
      <c r="ODH4" s="1870"/>
      <c r="ODI4" s="1870"/>
      <c r="ODJ4" s="1870"/>
      <c r="ODK4" s="1870"/>
      <c r="ODL4" s="1870"/>
      <c r="ODM4" s="1870"/>
      <c r="ODN4" s="1870"/>
      <c r="ODO4" s="1870"/>
      <c r="ODP4" s="1870"/>
      <c r="ODQ4" s="1870"/>
      <c r="ODR4" s="1870"/>
      <c r="ODS4" s="1870"/>
      <c r="ODT4" s="1870"/>
      <c r="ODU4" s="1870"/>
      <c r="ODV4" s="1870"/>
      <c r="ODW4" s="1870"/>
      <c r="ODX4" s="1870"/>
      <c r="ODY4" s="1870"/>
      <c r="ODZ4" s="1870"/>
      <c r="OEA4" s="1870"/>
      <c r="OEB4" s="1870"/>
      <c r="OEC4" s="1870"/>
      <c r="OED4" s="1870"/>
      <c r="OEE4" s="1870"/>
      <c r="OEF4" s="1870"/>
      <c r="OEG4" s="1870"/>
      <c r="OEH4" s="1870"/>
      <c r="OEI4" s="1870"/>
      <c r="OEJ4" s="1870"/>
      <c r="OEK4" s="1870"/>
      <c r="OEL4" s="1870"/>
      <c r="OEM4" s="1870"/>
      <c r="OEN4" s="1870"/>
      <c r="OEO4" s="1870"/>
      <c r="OEP4" s="1870"/>
      <c r="OEQ4" s="1870"/>
      <c r="OER4" s="1870"/>
      <c r="OES4" s="1870"/>
      <c r="OET4" s="1870"/>
      <c r="OEU4" s="1870"/>
      <c r="OEV4" s="1870"/>
      <c r="OEW4" s="1870"/>
      <c r="OEX4" s="1870"/>
      <c r="OEY4" s="1870"/>
      <c r="OEZ4" s="1870"/>
      <c r="OFA4" s="1870"/>
      <c r="OFB4" s="1870"/>
      <c r="OFC4" s="1870"/>
      <c r="OFD4" s="1870"/>
      <c r="OFE4" s="1870"/>
      <c r="OFF4" s="1870"/>
      <c r="OFG4" s="1870"/>
      <c r="OFH4" s="1870"/>
      <c r="OFI4" s="1870"/>
      <c r="OFJ4" s="1870"/>
      <c r="OFK4" s="1870"/>
      <c r="OFL4" s="1870"/>
      <c r="OFM4" s="1870"/>
      <c r="OFN4" s="1870"/>
      <c r="OFO4" s="1870"/>
      <c r="OFP4" s="1870"/>
      <c r="OFQ4" s="1870"/>
      <c r="OFR4" s="1870"/>
      <c r="OFS4" s="1870"/>
      <c r="OFT4" s="1870"/>
      <c r="OFU4" s="1870"/>
      <c r="OFV4" s="1870"/>
      <c r="OFW4" s="1870"/>
      <c r="OFX4" s="1870"/>
      <c r="OFY4" s="1870"/>
      <c r="OFZ4" s="1870"/>
      <c r="OGA4" s="1870"/>
      <c r="OGB4" s="1870"/>
      <c r="OGC4" s="1870"/>
      <c r="OGD4" s="1870"/>
      <c r="OGE4" s="1870"/>
      <c r="OGF4" s="1870"/>
      <c r="OGG4" s="1870"/>
      <c r="OGH4" s="1870"/>
      <c r="OGI4" s="1870"/>
      <c r="OGJ4" s="1870"/>
      <c r="OGK4" s="1870"/>
      <c r="OGL4" s="1870"/>
      <c r="OGM4" s="1870"/>
      <c r="OGN4" s="1870"/>
      <c r="OGO4" s="1870"/>
      <c r="OGP4" s="1870"/>
      <c r="OGQ4" s="1870"/>
      <c r="OGR4" s="1870"/>
      <c r="OGS4" s="1870"/>
      <c r="OGT4" s="1870"/>
      <c r="OGU4" s="1870"/>
      <c r="OGV4" s="1870"/>
      <c r="OGW4" s="1870"/>
      <c r="OGX4" s="1870"/>
      <c r="OGY4" s="1870"/>
      <c r="OGZ4" s="1870"/>
      <c r="OHA4" s="1870"/>
      <c r="OHB4" s="1870"/>
      <c r="OHC4" s="1870"/>
      <c r="OHD4" s="1870"/>
      <c r="OHE4" s="1870"/>
      <c r="OHF4" s="1870"/>
      <c r="OHG4" s="1870"/>
      <c r="OHH4" s="1870"/>
      <c r="OHI4" s="1870"/>
      <c r="OHJ4" s="1870"/>
      <c r="OHK4" s="1870"/>
      <c r="OHL4" s="1870"/>
      <c r="OHM4" s="1870"/>
      <c r="OHN4" s="1870"/>
      <c r="OHO4" s="1870"/>
      <c r="OHP4" s="1870"/>
      <c r="OHQ4" s="1870"/>
      <c r="OHR4" s="1870"/>
      <c r="OHS4" s="1870"/>
      <c r="OHT4" s="1870"/>
      <c r="OHU4" s="1870"/>
      <c r="OHV4" s="1870"/>
      <c r="OHW4" s="1870"/>
      <c r="OHX4" s="1870"/>
      <c r="OHY4" s="1870"/>
      <c r="OHZ4" s="1870"/>
      <c r="OIA4" s="1870"/>
      <c r="OIB4" s="1870"/>
      <c r="OIC4" s="1870"/>
      <c r="OID4" s="1870"/>
      <c r="OIE4" s="1870"/>
      <c r="OIF4" s="1870"/>
      <c r="OIG4" s="1870"/>
      <c r="OIH4" s="1870"/>
      <c r="OII4" s="1870"/>
      <c r="OIJ4" s="1870"/>
      <c r="OIK4" s="1870"/>
      <c r="OIL4" s="1870"/>
      <c r="OIM4" s="1870"/>
      <c r="OIN4" s="1870"/>
      <c r="OIO4" s="1870"/>
      <c r="OIP4" s="1870"/>
      <c r="OIQ4" s="1870"/>
      <c r="OIR4" s="1870"/>
      <c r="OIS4" s="1870"/>
      <c r="OIT4" s="1870"/>
      <c r="OIU4" s="1870"/>
      <c r="OIV4" s="1870"/>
      <c r="OIW4" s="1870"/>
      <c r="OIX4" s="1870"/>
      <c r="OIY4" s="1870"/>
      <c r="OIZ4" s="1870"/>
      <c r="OJA4" s="1870"/>
      <c r="OJB4" s="1870"/>
      <c r="OJC4" s="1870"/>
      <c r="OJD4" s="1870"/>
      <c r="OJE4" s="1870"/>
      <c r="OJF4" s="1870"/>
      <c r="OJG4" s="1870"/>
      <c r="OJH4" s="1870"/>
      <c r="OJI4" s="1870"/>
      <c r="OJJ4" s="1870"/>
      <c r="OJK4" s="1870"/>
      <c r="OJL4" s="1870"/>
      <c r="OJM4" s="1870"/>
      <c r="OJN4" s="1870"/>
      <c r="OJO4" s="1870"/>
      <c r="OJP4" s="1870"/>
      <c r="OJQ4" s="1870"/>
      <c r="OJR4" s="1870"/>
      <c r="OJS4" s="1870"/>
      <c r="OJT4" s="1870"/>
      <c r="OJU4" s="1870"/>
      <c r="OJV4" s="1870"/>
      <c r="OJW4" s="1870"/>
      <c r="OJX4" s="1870"/>
      <c r="OJY4" s="1870"/>
      <c r="OJZ4" s="1870"/>
      <c r="OKA4" s="1870"/>
      <c r="OKB4" s="1870"/>
      <c r="OKC4" s="1870"/>
      <c r="OKD4" s="1870"/>
      <c r="OKE4" s="1870"/>
      <c r="OKF4" s="1870"/>
      <c r="OKG4" s="1870"/>
      <c r="OKH4" s="1870"/>
      <c r="OKI4" s="1870"/>
      <c r="OKJ4" s="1870"/>
      <c r="OKK4" s="1870"/>
      <c r="OKL4" s="1870"/>
      <c r="OKM4" s="1870"/>
      <c r="OKN4" s="1870"/>
      <c r="OKO4" s="1870"/>
      <c r="OKP4" s="1870"/>
      <c r="OKQ4" s="1870"/>
      <c r="OKR4" s="1870"/>
      <c r="OKS4" s="1870"/>
      <c r="OKT4" s="1870"/>
      <c r="OKU4" s="1870"/>
      <c r="OKV4" s="1870"/>
      <c r="OKW4" s="1870"/>
      <c r="OKX4" s="1870"/>
      <c r="OKY4" s="1870"/>
      <c r="OKZ4" s="1870"/>
      <c r="OLA4" s="1870"/>
      <c r="OLB4" s="1870"/>
      <c r="OLC4" s="1870"/>
      <c r="OLD4" s="1870"/>
      <c r="OLE4" s="1870"/>
      <c r="OLF4" s="1870"/>
      <c r="OLG4" s="1870"/>
      <c r="OLH4" s="1870"/>
      <c r="OLI4" s="1870"/>
      <c r="OLJ4" s="1870"/>
      <c r="OLK4" s="1870"/>
      <c r="OLL4" s="1870"/>
      <c r="OLM4" s="1870"/>
      <c r="OLN4" s="1870"/>
      <c r="OLO4" s="1870"/>
      <c r="OLP4" s="1870"/>
      <c r="OLQ4" s="1870"/>
      <c r="OLR4" s="1870"/>
      <c r="OLS4" s="1870"/>
      <c r="OLT4" s="1870"/>
      <c r="OLU4" s="1870"/>
      <c r="OLV4" s="1870"/>
      <c r="OLW4" s="1870"/>
      <c r="OLX4" s="1870"/>
      <c r="OLY4" s="1870"/>
      <c r="OLZ4" s="1870"/>
      <c r="OMA4" s="1870"/>
      <c r="OMB4" s="1870"/>
      <c r="OMC4" s="1870"/>
      <c r="OMD4" s="1870"/>
      <c r="OME4" s="1870"/>
      <c r="OMF4" s="1870"/>
      <c r="OMG4" s="1870"/>
      <c r="OMH4" s="1870"/>
      <c r="OMI4" s="1870"/>
      <c r="OMJ4" s="1870"/>
      <c r="OMK4" s="1870"/>
      <c r="OML4" s="1870"/>
      <c r="OMM4" s="1870"/>
      <c r="OMN4" s="1870"/>
      <c r="OMO4" s="1870"/>
      <c r="OMP4" s="1870"/>
      <c r="OMQ4" s="1870"/>
      <c r="OMR4" s="1870"/>
      <c r="OMS4" s="1870"/>
      <c r="OMT4" s="1870"/>
      <c r="OMU4" s="1870"/>
      <c r="OMV4" s="1870"/>
      <c r="OMW4" s="1870"/>
      <c r="OMX4" s="1870"/>
      <c r="OMY4" s="1870"/>
      <c r="OMZ4" s="1870"/>
      <c r="ONA4" s="1870"/>
      <c r="ONB4" s="1870"/>
      <c r="ONC4" s="1870"/>
      <c r="OND4" s="1870"/>
      <c r="ONE4" s="1870"/>
      <c r="ONF4" s="1870"/>
      <c r="ONG4" s="1870"/>
      <c r="ONH4" s="1870"/>
      <c r="ONI4" s="1870"/>
      <c r="ONJ4" s="1870"/>
      <c r="ONK4" s="1870"/>
      <c r="ONL4" s="1870"/>
      <c r="ONM4" s="1870"/>
      <c r="ONN4" s="1870"/>
      <c r="ONO4" s="1870"/>
      <c r="ONP4" s="1870"/>
      <c r="ONQ4" s="1870"/>
      <c r="ONR4" s="1870"/>
      <c r="ONS4" s="1870"/>
      <c r="ONT4" s="1870"/>
      <c r="ONU4" s="1870"/>
      <c r="ONV4" s="1870"/>
      <c r="ONW4" s="1870"/>
      <c r="ONX4" s="1870"/>
      <c r="ONY4" s="1870"/>
      <c r="ONZ4" s="1870"/>
      <c r="OOA4" s="1870"/>
      <c r="OOB4" s="1870"/>
      <c r="OOC4" s="1870"/>
      <c r="OOD4" s="1870"/>
      <c r="OOE4" s="1870"/>
      <c r="OOF4" s="1870"/>
      <c r="OOG4" s="1870"/>
      <c r="OOH4" s="1870"/>
      <c r="OOI4" s="1870"/>
      <c r="OOJ4" s="1870"/>
      <c r="OOK4" s="1870"/>
      <c r="OOL4" s="1870"/>
      <c r="OOM4" s="1870"/>
      <c r="OON4" s="1870"/>
      <c r="OOO4" s="1870"/>
      <c r="OOP4" s="1870"/>
      <c r="OOQ4" s="1870"/>
      <c r="OOR4" s="1870"/>
      <c r="OOS4" s="1870"/>
      <c r="OOT4" s="1870"/>
      <c r="OOU4" s="1870"/>
      <c r="OOV4" s="1870"/>
      <c r="OOW4" s="1870"/>
      <c r="OOX4" s="1870"/>
      <c r="OOY4" s="1870"/>
      <c r="OOZ4" s="1870"/>
      <c r="OPA4" s="1870"/>
      <c r="OPB4" s="1870"/>
      <c r="OPC4" s="1870"/>
      <c r="OPD4" s="1870"/>
      <c r="OPE4" s="1870"/>
      <c r="OPF4" s="1870"/>
      <c r="OPG4" s="1870"/>
      <c r="OPH4" s="1870"/>
      <c r="OPI4" s="1870"/>
      <c r="OPJ4" s="1870"/>
      <c r="OPK4" s="1870"/>
      <c r="OPL4" s="1870"/>
      <c r="OPM4" s="1870"/>
      <c r="OPN4" s="1870"/>
      <c r="OPO4" s="1870"/>
      <c r="OPP4" s="1870"/>
      <c r="OPQ4" s="1870"/>
      <c r="OPR4" s="1870"/>
      <c r="OPS4" s="1870"/>
      <c r="OPT4" s="1870"/>
      <c r="OPU4" s="1870"/>
      <c r="OPV4" s="1870"/>
      <c r="OPW4" s="1870"/>
      <c r="OPX4" s="1870"/>
      <c r="OPY4" s="1870"/>
      <c r="OPZ4" s="1870"/>
      <c r="OQA4" s="1870"/>
      <c r="OQB4" s="1870"/>
      <c r="OQC4" s="1870"/>
      <c r="OQD4" s="1870"/>
      <c r="OQE4" s="1870"/>
      <c r="OQF4" s="1870"/>
      <c r="OQG4" s="1870"/>
      <c r="OQH4" s="1870"/>
      <c r="OQI4" s="1870"/>
      <c r="OQJ4" s="1870"/>
      <c r="OQK4" s="1870"/>
      <c r="OQL4" s="1870"/>
      <c r="OQM4" s="1870"/>
      <c r="OQN4" s="1870"/>
      <c r="OQO4" s="1870"/>
      <c r="OQP4" s="1870"/>
      <c r="OQQ4" s="1870"/>
      <c r="OQR4" s="1870"/>
      <c r="OQS4" s="1870"/>
      <c r="OQT4" s="1870"/>
      <c r="OQU4" s="1870"/>
      <c r="OQV4" s="1870"/>
      <c r="OQW4" s="1870"/>
      <c r="OQX4" s="1870"/>
      <c r="OQY4" s="1870"/>
      <c r="OQZ4" s="1870"/>
      <c r="ORA4" s="1870"/>
      <c r="ORB4" s="1870"/>
      <c r="ORC4" s="1870"/>
      <c r="ORD4" s="1870"/>
      <c r="ORE4" s="1870"/>
      <c r="ORF4" s="1870"/>
      <c r="ORG4" s="1870"/>
      <c r="ORH4" s="1870"/>
      <c r="ORI4" s="1870"/>
      <c r="ORJ4" s="1870"/>
      <c r="ORK4" s="1870"/>
      <c r="ORL4" s="1870"/>
      <c r="ORM4" s="1870"/>
      <c r="ORN4" s="1870"/>
      <c r="ORO4" s="1870"/>
      <c r="ORP4" s="1870"/>
      <c r="ORQ4" s="1870"/>
      <c r="ORR4" s="1870"/>
      <c r="ORS4" s="1870"/>
      <c r="ORT4" s="1870"/>
      <c r="ORU4" s="1870"/>
      <c r="ORV4" s="1870"/>
      <c r="ORW4" s="1870"/>
      <c r="ORX4" s="1870"/>
      <c r="ORY4" s="1870"/>
      <c r="ORZ4" s="1870"/>
      <c r="OSA4" s="1870"/>
      <c r="OSB4" s="1870"/>
      <c r="OSC4" s="1870"/>
      <c r="OSD4" s="1870"/>
      <c r="OSE4" s="1870"/>
      <c r="OSF4" s="1870"/>
      <c r="OSG4" s="1870"/>
      <c r="OSH4" s="1870"/>
      <c r="OSI4" s="1870"/>
      <c r="OSJ4" s="1870"/>
      <c r="OSK4" s="1870"/>
      <c r="OSL4" s="1870"/>
      <c r="OSM4" s="1870"/>
      <c r="OSN4" s="1870"/>
      <c r="OSO4" s="1870"/>
      <c r="OSP4" s="1870"/>
      <c r="OSQ4" s="1870"/>
      <c r="OSR4" s="1870"/>
      <c r="OSS4" s="1870"/>
      <c r="OST4" s="1870"/>
      <c r="OSU4" s="1870"/>
      <c r="OSV4" s="1870"/>
      <c r="OSW4" s="1870"/>
      <c r="OSX4" s="1870"/>
      <c r="OSY4" s="1870"/>
      <c r="OSZ4" s="1870"/>
      <c r="OTA4" s="1870"/>
      <c r="OTB4" s="1870"/>
      <c r="OTC4" s="1870"/>
      <c r="OTD4" s="1870"/>
      <c r="OTE4" s="1870"/>
      <c r="OTF4" s="1870"/>
      <c r="OTG4" s="1870"/>
      <c r="OTH4" s="1870"/>
      <c r="OTI4" s="1870"/>
      <c r="OTJ4" s="1870"/>
      <c r="OTK4" s="1870"/>
      <c r="OTL4" s="1870"/>
      <c r="OTM4" s="1870"/>
      <c r="OTN4" s="1870"/>
      <c r="OTO4" s="1870"/>
      <c r="OTP4" s="1870"/>
      <c r="OTQ4" s="1870"/>
      <c r="OTR4" s="1870"/>
      <c r="OTS4" s="1870"/>
      <c r="OTT4" s="1870"/>
      <c r="OTU4" s="1870"/>
      <c r="OTV4" s="1870"/>
      <c r="OTW4" s="1870"/>
      <c r="OTX4" s="1870"/>
      <c r="OTY4" s="1870"/>
      <c r="OTZ4" s="1870"/>
      <c r="OUA4" s="1870"/>
      <c r="OUB4" s="1870"/>
      <c r="OUC4" s="1870"/>
      <c r="OUD4" s="1870"/>
      <c r="OUE4" s="1870"/>
      <c r="OUF4" s="1870"/>
      <c r="OUG4" s="1870"/>
      <c r="OUH4" s="1870"/>
      <c r="OUI4" s="1870"/>
      <c r="OUJ4" s="1870"/>
      <c r="OUK4" s="1870"/>
      <c r="OUL4" s="1870"/>
      <c r="OUM4" s="1870"/>
      <c r="OUN4" s="1870"/>
      <c r="OUO4" s="1870"/>
      <c r="OUP4" s="1870"/>
      <c r="OUQ4" s="1870"/>
      <c r="OUR4" s="1870"/>
      <c r="OUS4" s="1870"/>
      <c r="OUT4" s="1870"/>
      <c r="OUU4" s="1870"/>
      <c r="OUV4" s="1870"/>
      <c r="OUW4" s="1870"/>
      <c r="OUX4" s="1870"/>
      <c r="OUY4" s="1870"/>
      <c r="OUZ4" s="1870"/>
      <c r="OVA4" s="1870"/>
      <c r="OVB4" s="1870"/>
      <c r="OVC4" s="1870"/>
      <c r="OVD4" s="1870"/>
      <c r="OVE4" s="1870"/>
      <c r="OVF4" s="1870"/>
      <c r="OVG4" s="1870"/>
      <c r="OVH4" s="1870"/>
      <c r="OVI4" s="1870"/>
      <c r="OVJ4" s="1870"/>
      <c r="OVK4" s="1870"/>
      <c r="OVL4" s="1870"/>
      <c r="OVM4" s="1870"/>
      <c r="OVN4" s="1870"/>
      <c r="OVO4" s="1870"/>
      <c r="OVP4" s="1870"/>
      <c r="OVQ4" s="1870"/>
      <c r="OVR4" s="1870"/>
      <c r="OVS4" s="1870"/>
      <c r="OVT4" s="1870"/>
      <c r="OVU4" s="1870"/>
      <c r="OVV4" s="1870"/>
      <c r="OVW4" s="1870"/>
      <c r="OVX4" s="1870"/>
      <c r="OVY4" s="1870"/>
      <c r="OVZ4" s="1870"/>
      <c r="OWA4" s="1870"/>
      <c r="OWB4" s="1870"/>
      <c r="OWC4" s="1870"/>
      <c r="OWD4" s="1870"/>
      <c r="OWE4" s="1870"/>
      <c r="OWF4" s="1870"/>
      <c r="OWG4" s="1870"/>
      <c r="OWH4" s="1870"/>
      <c r="OWI4" s="1870"/>
      <c r="OWJ4" s="1870"/>
      <c r="OWK4" s="1870"/>
      <c r="OWL4" s="1870"/>
      <c r="OWM4" s="1870"/>
      <c r="OWN4" s="1870"/>
      <c r="OWO4" s="1870"/>
      <c r="OWP4" s="1870"/>
      <c r="OWQ4" s="1870"/>
      <c r="OWR4" s="1870"/>
      <c r="OWS4" s="1870"/>
      <c r="OWT4" s="1870"/>
      <c r="OWU4" s="1870"/>
      <c r="OWV4" s="1870"/>
      <c r="OWW4" s="1870"/>
      <c r="OWX4" s="1870"/>
      <c r="OWY4" s="1870"/>
      <c r="OWZ4" s="1870"/>
      <c r="OXA4" s="1870"/>
      <c r="OXB4" s="1870"/>
      <c r="OXC4" s="1870"/>
      <c r="OXD4" s="1870"/>
      <c r="OXE4" s="1870"/>
      <c r="OXF4" s="1870"/>
      <c r="OXG4" s="1870"/>
      <c r="OXH4" s="1870"/>
      <c r="OXI4" s="1870"/>
      <c r="OXJ4" s="1870"/>
      <c r="OXK4" s="1870"/>
      <c r="OXL4" s="1870"/>
      <c r="OXM4" s="1870"/>
      <c r="OXN4" s="1870"/>
      <c r="OXO4" s="1870"/>
      <c r="OXP4" s="1870"/>
      <c r="OXQ4" s="1870"/>
      <c r="OXR4" s="1870"/>
      <c r="OXS4" s="1870"/>
      <c r="OXT4" s="1870"/>
      <c r="OXU4" s="1870"/>
      <c r="OXV4" s="1870"/>
      <c r="OXW4" s="1870"/>
      <c r="OXX4" s="1870"/>
      <c r="OXY4" s="1870"/>
      <c r="OXZ4" s="1870"/>
      <c r="OYA4" s="1870"/>
      <c r="OYB4" s="1870"/>
      <c r="OYC4" s="1870"/>
      <c r="OYD4" s="1870"/>
      <c r="OYE4" s="1870"/>
      <c r="OYF4" s="1870"/>
      <c r="OYG4" s="1870"/>
      <c r="OYH4" s="1870"/>
      <c r="OYI4" s="1870"/>
      <c r="OYJ4" s="1870"/>
      <c r="OYK4" s="1870"/>
      <c r="OYL4" s="1870"/>
      <c r="OYM4" s="1870"/>
      <c r="OYN4" s="1870"/>
      <c r="OYO4" s="1870"/>
      <c r="OYP4" s="1870"/>
      <c r="OYQ4" s="1870"/>
      <c r="OYR4" s="1870"/>
      <c r="OYS4" s="1870"/>
      <c r="OYT4" s="1870"/>
      <c r="OYU4" s="1870"/>
      <c r="OYV4" s="1870"/>
      <c r="OYW4" s="1870"/>
      <c r="OYX4" s="1870"/>
      <c r="OYY4" s="1870"/>
      <c r="OYZ4" s="1870"/>
      <c r="OZA4" s="1870"/>
      <c r="OZB4" s="1870"/>
      <c r="OZC4" s="1870"/>
      <c r="OZD4" s="1870"/>
      <c r="OZE4" s="1870"/>
      <c r="OZF4" s="1870"/>
      <c r="OZG4" s="1870"/>
      <c r="OZH4" s="1870"/>
      <c r="OZI4" s="1870"/>
      <c r="OZJ4" s="1870"/>
      <c r="OZK4" s="1870"/>
      <c r="OZL4" s="1870"/>
      <c r="OZM4" s="1870"/>
      <c r="OZN4" s="1870"/>
      <c r="OZO4" s="1870"/>
      <c r="OZP4" s="1870"/>
      <c r="OZQ4" s="1870"/>
      <c r="OZR4" s="1870"/>
      <c r="OZS4" s="1870"/>
      <c r="OZT4" s="1870"/>
      <c r="OZU4" s="1870"/>
      <c r="OZV4" s="1870"/>
      <c r="OZW4" s="1870"/>
      <c r="OZX4" s="1870"/>
      <c r="OZY4" s="1870"/>
      <c r="OZZ4" s="1870"/>
      <c r="PAA4" s="1870"/>
      <c r="PAB4" s="1870"/>
      <c r="PAC4" s="1870"/>
      <c r="PAD4" s="1870"/>
      <c r="PAE4" s="1870"/>
      <c r="PAF4" s="1870"/>
      <c r="PAG4" s="1870"/>
      <c r="PAH4" s="1870"/>
      <c r="PAI4" s="1870"/>
      <c r="PAJ4" s="1870"/>
      <c r="PAK4" s="1870"/>
      <c r="PAL4" s="1870"/>
      <c r="PAM4" s="1870"/>
      <c r="PAN4" s="1870"/>
      <c r="PAO4" s="1870"/>
      <c r="PAP4" s="1870"/>
      <c r="PAQ4" s="1870"/>
      <c r="PAR4" s="1870"/>
      <c r="PAS4" s="1870"/>
      <c r="PAT4" s="1870"/>
      <c r="PAU4" s="1870"/>
      <c r="PAV4" s="1870"/>
      <c r="PAW4" s="1870"/>
      <c r="PAX4" s="1870"/>
      <c r="PAY4" s="1870"/>
      <c r="PAZ4" s="1870"/>
      <c r="PBA4" s="1870"/>
      <c r="PBB4" s="1870"/>
      <c r="PBC4" s="1870"/>
      <c r="PBD4" s="1870"/>
      <c r="PBE4" s="1870"/>
      <c r="PBF4" s="1870"/>
      <c r="PBG4" s="1870"/>
      <c r="PBH4" s="1870"/>
      <c r="PBI4" s="1870"/>
      <c r="PBJ4" s="1870"/>
      <c r="PBK4" s="1870"/>
      <c r="PBL4" s="1870"/>
      <c r="PBM4" s="1870"/>
      <c r="PBN4" s="1870"/>
      <c r="PBO4" s="1870"/>
      <c r="PBP4" s="1870"/>
      <c r="PBQ4" s="1870"/>
      <c r="PBR4" s="1870"/>
      <c r="PBS4" s="1870"/>
      <c r="PBT4" s="1870"/>
      <c r="PBU4" s="1870"/>
      <c r="PBV4" s="1870"/>
      <c r="PBW4" s="1870"/>
      <c r="PBX4" s="1870"/>
      <c r="PBY4" s="1870"/>
      <c r="PBZ4" s="1870"/>
      <c r="PCA4" s="1870"/>
      <c r="PCB4" s="1870"/>
      <c r="PCC4" s="1870"/>
      <c r="PCD4" s="1870"/>
      <c r="PCE4" s="1870"/>
      <c r="PCF4" s="1870"/>
      <c r="PCG4" s="1870"/>
      <c r="PCH4" s="1870"/>
      <c r="PCI4" s="1870"/>
      <c r="PCJ4" s="1870"/>
      <c r="PCK4" s="1870"/>
      <c r="PCL4" s="1870"/>
      <c r="PCM4" s="1870"/>
      <c r="PCN4" s="1870"/>
      <c r="PCO4" s="1870"/>
      <c r="PCP4" s="1870"/>
      <c r="PCQ4" s="1870"/>
      <c r="PCR4" s="1870"/>
      <c r="PCS4" s="1870"/>
      <c r="PCT4" s="1870"/>
      <c r="PCU4" s="1870"/>
      <c r="PCV4" s="1870"/>
      <c r="PCW4" s="1870"/>
      <c r="PCX4" s="1870"/>
      <c r="PCY4" s="1870"/>
      <c r="PCZ4" s="1870"/>
      <c r="PDA4" s="1870"/>
      <c r="PDB4" s="1870"/>
      <c r="PDC4" s="1870"/>
      <c r="PDD4" s="1870"/>
      <c r="PDE4" s="1870"/>
      <c r="PDF4" s="1870"/>
      <c r="PDG4" s="1870"/>
      <c r="PDH4" s="1870"/>
      <c r="PDI4" s="1870"/>
      <c r="PDJ4" s="1870"/>
      <c r="PDK4" s="1870"/>
      <c r="PDL4" s="1870"/>
      <c r="PDM4" s="1870"/>
      <c r="PDN4" s="1870"/>
      <c r="PDO4" s="1870"/>
      <c r="PDP4" s="1870"/>
      <c r="PDQ4" s="1870"/>
      <c r="PDR4" s="1870"/>
      <c r="PDS4" s="1870"/>
      <c r="PDT4" s="1870"/>
      <c r="PDU4" s="1870"/>
      <c r="PDV4" s="1870"/>
      <c r="PDW4" s="1870"/>
      <c r="PDX4" s="1870"/>
      <c r="PDY4" s="1870"/>
      <c r="PDZ4" s="1870"/>
      <c r="PEA4" s="1870"/>
      <c r="PEB4" s="1870"/>
      <c r="PEC4" s="1870"/>
      <c r="PED4" s="1870"/>
      <c r="PEE4" s="1870"/>
      <c r="PEF4" s="1870"/>
      <c r="PEG4" s="1870"/>
      <c r="PEH4" s="1870"/>
      <c r="PEI4" s="1870"/>
      <c r="PEJ4" s="1870"/>
      <c r="PEK4" s="1870"/>
      <c r="PEL4" s="1870"/>
      <c r="PEM4" s="1870"/>
      <c r="PEN4" s="1870"/>
      <c r="PEO4" s="1870"/>
      <c r="PEP4" s="1870"/>
      <c r="PEQ4" s="1870"/>
      <c r="PER4" s="1870"/>
      <c r="PES4" s="1870"/>
      <c r="PET4" s="1870"/>
      <c r="PEU4" s="1870"/>
      <c r="PEV4" s="1870"/>
      <c r="PEW4" s="1870"/>
      <c r="PEX4" s="1870"/>
      <c r="PEY4" s="1870"/>
      <c r="PEZ4" s="1870"/>
      <c r="PFA4" s="1870"/>
      <c r="PFB4" s="1870"/>
      <c r="PFC4" s="1870"/>
      <c r="PFD4" s="1870"/>
      <c r="PFE4" s="1870"/>
      <c r="PFF4" s="1870"/>
      <c r="PFG4" s="1870"/>
      <c r="PFH4" s="1870"/>
      <c r="PFI4" s="1870"/>
      <c r="PFJ4" s="1870"/>
      <c r="PFK4" s="1870"/>
      <c r="PFL4" s="1870"/>
      <c r="PFM4" s="1870"/>
      <c r="PFN4" s="1870"/>
      <c r="PFO4" s="1870"/>
      <c r="PFP4" s="1870"/>
      <c r="PFQ4" s="1870"/>
      <c r="PFR4" s="1870"/>
      <c r="PFS4" s="1870"/>
      <c r="PFT4" s="1870"/>
      <c r="PFU4" s="1870"/>
      <c r="PFV4" s="1870"/>
      <c r="PFW4" s="1870"/>
      <c r="PFX4" s="1870"/>
      <c r="PFY4" s="1870"/>
      <c r="PFZ4" s="1870"/>
      <c r="PGA4" s="1870"/>
      <c r="PGB4" s="1870"/>
      <c r="PGC4" s="1870"/>
      <c r="PGD4" s="1870"/>
      <c r="PGE4" s="1870"/>
      <c r="PGF4" s="1870"/>
      <c r="PGG4" s="1870"/>
      <c r="PGH4" s="1870"/>
      <c r="PGI4" s="1870"/>
      <c r="PGJ4" s="1870"/>
      <c r="PGK4" s="1870"/>
      <c r="PGL4" s="1870"/>
      <c r="PGM4" s="1870"/>
      <c r="PGN4" s="1870"/>
      <c r="PGO4" s="1870"/>
      <c r="PGP4" s="1870"/>
      <c r="PGQ4" s="1870"/>
      <c r="PGR4" s="1870"/>
      <c r="PGS4" s="1870"/>
      <c r="PGT4" s="1870"/>
      <c r="PGU4" s="1870"/>
      <c r="PGV4" s="1870"/>
      <c r="PGW4" s="1870"/>
      <c r="PGX4" s="1870"/>
      <c r="PGY4" s="1870"/>
      <c r="PGZ4" s="1870"/>
      <c r="PHA4" s="1870"/>
      <c r="PHB4" s="1870"/>
      <c r="PHC4" s="1870"/>
      <c r="PHD4" s="1870"/>
      <c r="PHE4" s="1870"/>
      <c r="PHF4" s="1870"/>
      <c r="PHG4" s="1870"/>
      <c r="PHH4" s="1870"/>
      <c r="PHI4" s="1870"/>
      <c r="PHJ4" s="1870"/>
      <c r="PHK4" s="1870"/>
      <c r="PHL4" s="1870"/>
      <c r="PHM4" s="1870"/>
      <c r="PHN4" s="1870"/>
      <c r="PHO4" s="1870"/>
      <c r="PHP4" s="1870"/>
      <c r="PHQ4" s="1870"/>
      <c r="PHR4" s="1870"/>
      <c r="PHS4" s="1870"/>
      <c r="PHT4" s="1870"/>
      <c r="PHU4" s="1870"/>
      <c r="PHV4" s="1870"/>
      <c r="PHW4" s="1870"/>
      <c r="PHX4" s="1870"/>
      <c r="PHY4" s="1870"/>
      <c r="PHZ4" s="1870"/>
      <c r="PIA4" s="1870"/>
      <c r="PIB4" s="1870"/>
      <c r="PIC4" s="1870"/>
      <c r="PID4" s="1870"/>
      <c r="PIE4" s="1870"/>
      <c r="PIF4" s="1870"/>
      <c r="PIG4" s="1870"/>
      <c r="PIH4" s="1870"/>
      <c r="PII4" s="1870"/>
      <c r="PIJ4" s="1870"/>
      <c r="PIK4" s="1870"/>
      <c r="PIL4" s="1870"/>
      <c r="PIM4" s="1870"/>
      <c r="PIN4" s="1870"/>
      <c r="PIO4" s="1870"/>
      <c r="PIP4" s="1870"/>
      <c r="PIQ4" s="1870"/>
      <c r="PIR4" s="1870"/>
      <c r="PIS4" s="1870"/>
      <c r="PIT4" s="1870"/>
      <c r="PIU4" s="1870"/>
      <c r="PIV4" s="1870"/>
      <c r="PIW4" s="1870"/>
      <c r="PIX4" s="1870"/>
      <c r="PIY4" s="1870"/>
      <c r="PIZ4" s="1870"/>
      <c r="PJA4" s="1870"/>
      <c r="PJB4" s="1870"/>
      <c r="PJC4" s="1870"/>
      <c r="PJD4" s="1870"/>
      <c r="PJE4" s="1870"/>
      <c r="PJF4" s="1870"/>
      <c r="PJG4" s="1870"/>
      <c r="PJH4" s="1870"/>
      <c r="PJI4" s="1870"/>
      <c r="PJJ4" s="1870"/>
      <c r="PJK4" s="1870"/>
      <c r="PJL4" s="1870"/>
      <c r="PJM4" s="1870"/>
      <c r="PJN4" s="1870"/>
      <c r="PJO4" s="1870"/>
      <c r="PJP4" s="1870"/>
      <c r="PJQ4" s="1870"/>
      <c r="PJR4" s="1870"/>
      <c r="PJS4" s="1870"/>
      <c r="PJT4" s="1870"/>
      <c r="PJU4" s="1870"/>
      <c r="PJV4" s="1870"/>
      <c r="PJW4" s="1870"/>
      <c r="PJX4" s="1870"/>
      <c r="PJY4" s="1870"/>
      <c r="PJZ4" s="1870"/>
      <c r="PKA4" s="1870"/>
      <c r="PKB4" s="1870"/>
      <c r="PKC4" s="1870"/>
      <c r="PKD4" s="1870"/>
      <c r="PKE4" s="1870"/>
      <c r="PKF4" s="1870"/>
      <c r="PKG4" s="1870"/>
      <c r="PKH4" s="1870"/>
      <c r="PKI4" s="1870"/>
      <c r="PKJ4" s="1870"/>
      <c r="PKK4" s="1870"/>
      <c r="PKL4" s="1870"/>
      <c r="PKM4" s="1870"/>
      <c r="PKN4" s="1870"/>
      <c r="PKO4" s="1870"/>
      <c r="PKP4" s="1870"/>
      <c r="PKQ4" s="1870"/>
      <c r="PKR4" s="1870"/>
      <c r="PKS4" s="1870"/>
      <c r="PKT4" s="1870"/>
      <c r="PKU4" s="1870"/>
      <c r="PKV4" s="1870"/>
      <c r="PKW4" s="1870"/>
      <c r="PKX4" s="1870"/>
      <c r="PKY4" s="1870"/>
      <c r="PKZ4" s="1870"/>
      <c r="PLA4" s="1870"/>
      <c r="PLB4" s="1870"/>
      <c r="PLC4" s="1870"/>
      <c r="PLD4" s="1870"/>
      <c r="PLE4" s="1870"/>
      <c r="PLF4" s="1870"/>
      <c r="PLG4" s="1870"/>
      <c r="PLH4" s="1870"/>
      <c r="PLI4" s="1870"/>
      <c r="PLJ4" s="1870"/>
      <c r="PLK4" s="1870"/>
      <c r="PLL4" s="1870"/>
      <c r="PLM4" s="1870"/>
      <c r="PLN4" s="1870"/>
      <c r="PLO4" s="1870"/>
      <c r="PLP4" s="1870"/>
      <c r="PLQ4" s="1870"/>
      <c r="PLR4" s="1870"/>
      <c r="PLS4" s="1870"/>
      <c r="PLT4" s="1870"/>
      <c r="PLU4" s="1870"/>
      <c r="PLV4" s="1870"/>
      <c r="PLW4" s="1870"/>
      <c r="PLX4" s="1870"/>
      <c r="PLY4" s="1870"/>
      <c r="PLZ4" s="1870"/>
      <c r="PMA4" s="1870"/>
      <c r="PMB4" s="1870"/>
      <c r="PMC4" s="1870"/>
      <c r="PMD4" s="1870"/>
      <c r="PME4" s="1870"/>
      <c r="PMF4" s="1870"/>
      <c r="PMG4" s="1870"/>
      <c r="PMH4" s="1870"/>
      <c r="PMI4" s="1870"/>
      <c r="PMJ4" s="1870"/>
      <c r="PMK4" s="1870"/>
      <c r="PML4" s="1870"/>
      <c r="PMM4" s="1870"/>
      <c r="PMN4" s="1870"/>
      <c r="PMO4" s="1870"/>
      <c r="PMP4" s="1870"/>
      <c r="PMQ4" s="1870"/>
      <c r="PMR4" s="1870"/>
      <c r="PMS4" s="1870"/>
      <c r="PMT4" s="1870"/>
      <c r="PMU4" s="1870"/>
      <c r="PMV4" s="1870"/>
      <c r="PMW4" s="1870"/>
      <c r="PMX4" s="1870"/>
      <c r="PMY4" s="1870"/>
      <c r="PMZ4" s="1870"/>
      <c r="PNA4" s="1870"/>
      <c r="PNB4" s="1870"/>
      <c r="PNC4" s="1870"/>
      <c r="PND4" s="1870"/>
      <c r="PNE4" s="1870"/>
      <c r="PNF4" s="1870"/>
      <c r="PNG4" s="1870"/>
      <c r="PNH4" s="1870"/>
      <c r="PNI4" s="1870"/>
      <c r="PNJ4" s="1870"/>
      <c r="PNK4" s="1870"/>
      <c r="PNL4" s="1870"/>
      <c r="PNM4" s="1870"/>
      <c r="PNN4" s="1870"/>
      <c r="PNO4" s="1870"/>
      <c r="PNP4" s="1870"/>
      <c r="PNQ4" s="1870"/>
      <c r="PNR4" s="1870"/>
      <c r="PNS4" s="1870"/>
      <c r="PNT4" s="1870"/>
      <c r="PNU4" s="1870"/>
      <c r="PNV4" s="1870"/>
      <c r="PNW4" s="1870"/>
      <c r="PNX4" s="1870"/>
      <c r="PNY4" s="1870"/>
      <c r="PNZ4" s="1870"/>
      <c r="POA4" s="1870"/>
      <c r="POB4" s="1870"/>
      <c r="POC4" s="1870"/>
      <c r="POD4" s="1870"/>
      <c r="POE4" s="1870"/>
      <c r="POF4" s="1870"/>
      <c r="POG4" s="1870"/>
      <c r="POH4" s="1870"/>
      <c r="POI4" s="1870"/>
      <c r="POJ4" s="1870"/>
      <c r="POK4" s="1870"/>
      <c r="POL4" s="1870"/>
      <c r="POM4" s="1870"/>
      <c r="PON4" s="1870"/>
      <c r="POO4" s="1870"/>
      <c r="POP4" s="1870"/>
      <c r="POQ4" s="1870"/>
      <c r="POR4" s="1870"/>
      <c r="POS4" s="1870"/>
      <c r="POT4" s="1870"/>
      <c r="POU4" s="1870"/>
      <c r="POV4" s="1870"/>
      <c r="POW4" s="1870"/>
      <c r="POX4" s="1870"/>
      <c r="POY4" s="1870"/>
      <c r="POZ4" s="1870"/>
      <c r="PPA4" s="1870"/>
      <c r="PPB4" s="1870"/>
      <c r="PPC4" s="1870"/>
      <c r="PPD4" s="1870"/>
      <c r="PPE4" s="1870"/>
      <c r="PPF4" s="1870"/>
      <c r="PPG4" s="1870"/>
      <c r="PPH4" s="1870"/>
      <c r="PPI4" s="1870"/>
      <c r="PPJ4" s="1870"/>
      <c r="PPK4" s="1870"/>
      <c r="PPL4" s="1870"/>
      <c r="PPM4" s="1870"/>
      <c r="PPN4" s="1870"/>
      <c r="PPO4" s="1870"/>
      <c r="PPP4" s="1870"/>
      <c r="PPQ4" s="1870"/>
      <c r="PPR4" s="1870"/>
      <c r="PPS4" s="1870"/>
      <c r="PPT4" s="1870"/>
      <c r="PPU4" s="1870"/>
      <c r="PPV4" s="1870"/>
      <c r="PPW4" s="1870"/>
      <c r="PPX4" s="1870"/>
      <c r="PPY4" s="1870"/>
      <c r="PPZ4" s="1870"/>
      <c r="PQA4" s="1870"/>
      <c r="PQB4" s="1870"/>
      <c r="PQC4" s="1870"/>
      <c r="PQD4" s="1870"/>
      <c r="PQE4" s="1870"/>
      <c r="PQF4" s="1870"/>
      <c r="PQG4" s="1870"/>
      <c r="PQH4" s="1870"/>
      <c r="PQI4" s="1870"/>
      <c r="PQJ4" s="1870"/>
      <c r="PQK4" s="1870"/>
      <c r="PQL4" s="1870"/>
      <c r="PQM4" s="1870"/>
      <c r="PQN4" s="1870"/>
      <c r="PQO4" s="1870"/>
      <c r="PQP4" s="1870"/>
      <c r="PQQ4" s="1870"/>
      <c r="PQR4" s="1870"/>
      <c r="PQS4" s="1870"/>
      <c r="PQT4" s="1870"/>
      <c r="PQU4" s="1870"/>
      <c r="PQV4" s="1870"/>
      <c r="PQW4" s="1870"/>
      <c r="PQX4" s="1870"/>
      <c r="PQY4" s="1870"/>
      <c r="PQZ4" s="1870"/>
      <c r="PRA4" s="1870"/>
      <c r="PRB4" s="1870"/>
      <c r="PRC4" s="1870"/>
      <c r="PRD4" s="1870"/>
      <c r="PRE4" s="1870"/>
      <c r="PRF4" s="1870"/>
      <c r="PRG4" s="1870"/>
      <c r="PRH4" s="1870"/>
      <c r="PRI4" s="1870"/>
      <c r="PRJ4" s="1870"/>
      <c r="PRK4" s="1870"/>
      <c r="PRL4" s="1870"/>
      <c r="PRM4" s="1870"/>
      <c r="PRN4" s="1870"/>
      <c r="PRO4" s="1870"/>
      <c r="PRP4" s="1870"/>
      <c r="PRQ4" s="1870"/>
      <c r="PRR4" s="1870"/>
      <c r="PRS4" s="1870"/>
      <c r="PRT4" s="1870"/>
      <c r="PRU4" s="1870"/>
      <c r="PRV4" s="1870"/>
      <c r="PRW4" s="1870"/>
      <c r="PRX4" s="1870"/>
      <c r="PRY4" s="1870"/>
      <c r="PRZ4" s="1870"/>
      <c r="PSA4" s="1870"/>
      <c r="PSB4" s="1870"/>
      <c r="PSC4" s="1870"/>
      <c r="PSD4" s="1870"/>
      <c r="PSE4" s="1870"/>
      <c r="PSF4" s="1870"/>
      <c r="PSG4" s="1870"/>
      <c r="PSH4" s="1870"/>
      <c r="PSI4" s="1870"/>
      <c r="PSJ4" s="1870"/>
      <c r="PSK4" s="1870"/>
      <c r="PSL4" s="1870"/>
      <c r="PSM4" s="1870"/>
      <c r="PSN4" s="1870"/>
      <c r="PSO4" s="1870"/>
      <c r="PSP4" s="1870"/>
      <c r="PSQ4" s="1870"/>
      <c r="PSR4" s="1870"/>
      <c r="PSS4" s="1870"/>
      <c r="PST4" s="1870"/>
      <c r="PSU4" s="1870"/>
      <c r="PSV4" s="1870"/>
      <c r="PSW4" s="1870"/>
      <c r="PSX4" s="1870"/>
      <c r="PSY4" s="1870"/>
      <c r="PSZ4" s="1870"/>
      <c r="PTA4" s="1870"/>
      <c r="PTB4" s="1870"/>
      <c r="PTC4" s="1870"/>
      <c r="PTD4" s="1870"/>
      <c r="PTE4" s="1870"/>
      <c r="PTF4" s="1870"/>
      <c r="PTG4" s="1870"/>
      <c r="PTH4" s="1870"/>
      <c r="PTI4" s="1870"/>
      <c r="PTJ4" s="1870"/>
      <c r="PTK4" s="1870"/>
      <c r="PTL4" s="1870"/>
      <c r="PTM4" s="1870"/>
      <c r="PTN4" s="1870"/>
      <c r="PTO4" s="1870"/>
      <c r="PTP4" s="1870"/>
      <c r="PTQ4" s="1870"/>
      <c r="PTR4" s="1870"/>
      <c r="PTS4" s="1870"/>
      <c r="PTT4" s="1870"/>
      <c r="PTU4" s="1870"/>
      <c r="PTV4" s="1870"/>
      <c r="PTW4" s="1870"/>
      <c r="PTX4" s="1870"/>
      <c r="PTY4" s="1870"/>
      <c r="PTZ4" s="1870"/>
      <c r="PUA4" s="1870"/>
      <c r="PUB4" s="1870"/>
      <c r="PUC4" s="1870"/>
      <c r="PUD4" s="1870"/>
      <c r="PUE4" s="1870"/>
      <c r="PUF4" s="1870"/>
      <c r="PUG4" s="1870"/>
      <c r="PUH4" s="1870"/>
      <c r="PUI4" s="1870"/>
      <c r="PUJ4" s="1870"/>
      <c r="PUK4" s="1870"/>
      <c r="PUL4" s="1870"/>
      <c r="PUM4" s="1870"/>
      <c r="PUN4" s="1870"/>
      <c r="PUO4" s="1870"/>
      <c r="PUP4" s="1870"/>
      <c r="PUQ4" s="1870"/>
      <c r="PUR4" s="1870"/>
      <c r="PUS4" s="1870"/>
      <c r="PUT4" s="1870"/>
      <c r="PUU4" s="1870"/>
      <c r="PUV4" s="1870"/>
      <c r="PUW4" s="1870"/>
      <c r="PUX4" s="1870"/>
      <c r="PUY4" s="1870"/>
      <c r="PUZ4" s="1870"/>
      <c r="PVA4" s="1870"/>
      <c r="PVB4" s="1870"/>
      <c r="PVC4" s="1870"/>
      <c r="PVD4" s="1870"/>
      <c r="PVE4" s="1870"/>
      <c r="PVF4" s="1870"/>
      <c r="PVG4" s="1870"/>
      <c r="PVH4" s="1870"/>
      <c r="PVI4" s="1870"/>
      <c r="PVJ4" s="1870"/>
      <c r="PVK4" s="1870"/>
      <c r="PVL4" s="1870"/>
      <c r="PVM4" s="1870"/>
      <c r="PVN4" s="1870"/>
      <c r="PVO4" s="1870"/>
      <c r="PVP4" s="1870"/>
      <c r="PVQ4" s="1870"/>
      <c r="PVR4" s="1870"/>
      <c r="PVS4" s="1870"/>
      <c r="PVT4" s="1870"/>
      <c r="PVU4" s="1870"/>
      <c r="PVV4" s="1870"/>
      <c r="PVW4" s="1870"/>
      <c r="PVX4" s="1870"/>
      <c r="PVY4" s="1870"/>
      <c r="PVZ4" s="1870"/>
      <c r="PWA4" s="1870"/>
      <c r="PWB4" s="1870"/>
      <c r="PWC4" s="1870"/>
      <c r="PWD4" s="1870"/>
      <c r="PWE4" s="1870"/>
      <c r="PWF4" s="1870"/>
      <c r="PWG4" s="1870"/>
      <c r="PWH4" s="1870"/>
      <c r="PWI4" s="1870"/>
      <c r="PWJ4" s="1870"/>
      <c r="PWK4" s="1870"/>
      <c r="PWL4" s="1870"/>
      <c r="PWM4" s="1870"/>
      <c r="PWN4" s="1870"/>
      <c r="PWO4" s="1870"/>
      <c r="PWP4" s="1870"/>
      <c r="PWQ4" s="1870"/>
      <c r="PWR4" s="1870"/>
      <c r="PWS4" s="1870"/>
      <c r="PWT4" s="1870"/>
      <c r="PWU4" s="1870"/>
      <c r="PWV4" s="1870"/>
      <c r="PWW4" s="1870"/>
      <c r="PWX4" s="1870"/>
      <c r="PWY4" s="1870"/>
      <c r="PWZ4" s="1870"/>
      <c r="PXA4" s="1870"/>
      <c r="PXB4" s="1870"/>
      <c r="PXC4" s="1870"/>
      <c r="PXD4" s="1870"/>
      <c r="PXE4" s="1870"/>
      <c r="PXF4" s="1870"/>
      <c r="PXG4" s="1870"/>
      <c r="PXH4" s="1870"/>
      <c r="PXI4" s="1870"/>
      <c r="PXJ4" s="1870"/>
      <c r="PXK4" s="1870"/>
      <c r="PXL4" s="1870"/>
      <c r="PXM4" s="1870"/>
      <c r="PXN4" s="1870"/>
      <c r="PXO4" s="1870"/>
      <c r="PXP4" s="1870"/>
      <c r="PXQ4" s="1870"/>
      <c r="PXR4" s="1870"/>
      <c r="PXS4" s="1870"/>
      <c r="PXT4" s="1870"/>
      <c r="PXU4" s="1870"/>
      <c r="PXV4" s="1870"/>
      <c r="PXW4" s="1870"/>
      <c r="PXX4" s="1870"/>
      <c r="PXY4" s="1870"/>
      <c r="PXZ4" s="1870"/>
      <c r="PYA4" s="1870"/>
      <c r="PYB4" s="1870"/>
      <c r="PYC4" s="1870"/>
      <c r="PYD4" s="1870"/>
      <c r="PYE4" s="1870"/>
      <c r="PYF4" s="1870"/>
      <c r="PYG4" s="1870"/>
      <c r="PYH4" s="1870"/>
      <c r="PYI4" s="1870"/>
      <c r="PYJ4" s="1870"/>
      <c r="PYK4" s="1870"/>
      <c r="PYL4" s="1870"/>
      <c r="PYM4" s="1870"/>
      <c r="PYN4" s="1870"/>
      <c r="PYO4" s="1870"/>
      <c r="PYP4" s="1870"/>
      <c r="PYQ4" s="1870"/>
      <c r="PYR4" s="1870"/>
      <c r="PYS4" s="1870"/>
      <c r="PYT4" s="1870"/>
      <c r="PYU4" s="1870"/>
      <c r="PYV4" s="1870"/>
      <c r="PYW4" s="1870"/>
      <c r="PYX4" s="1870"/>
      <c r="PYY4" s="1870"/>
      <c r="PYZ4" s="1870"/>
      <c r="PZA4" s="1870"/>
      <c r="PZB4" s="1870"/>
      <c r="PZC4" s="1870"/>
      <c r="PZD4" s="1870"/>
      <c r="PZE4" s="1870"/>
      <c r="PZF4" s="1870"/>
      <c r="PZG4" s="1870"/>
      <c r="PZH4" s="1870"/>
      <c r="PZI4" s="1870"/>
      <c r="PZJ4" s="1870"/>
      <c r="PZK4" s="1870"/>
      <c r="PZL4" s="1870"/>
      <c r="PZM4" s="1870"/>
      <c r="PZN4" s="1870"/>
      <c r="PZO4" s="1870"/>
      <c r="PZP4" s="1870"/>
      <c r="PZQ4" s="1870"/>
      <c r="PZR4" s="1870"/>
      <c r="PZS4" s="1870"/>
      <c r="PZT4" s="1870"/>
      <c r="PZU4" s="1870"/>
      <c r="PZV4" s="1870"/>
      <c r="PZW4" s="1870"/>
      <c r="PZX4" s="1870"/>
      <c r="PZY4" s="1870"/>
      <c r="PZZ4" s="1870"/>
      <c r="QAA4" s="1870"/>
      <c r="QAB4" s="1870"/>
      <c r="QAC4" s="1870"/>
      <c r="QAD4" s="1870"/>
      <c r="QAE4" s="1870"/>
      <c r="QAF4" s="1870"/>
      <c r="QAG4" s="1870"/>
      <c r="QAH4" s="1870"/>
      <c r="QAI4" s="1870"/>
      <c r="QAJ4" s="1870"/>
      <c r="QAK4" s="1870"/>
      <c r="QAL4" s="1870"/>
      <c r="QAM4" s="1870"/>
      <c r="QAN4" s="1870"/>
      <c r="QAO4" s="1870"/>
      <c r="QAP4" s="1870"/>
      <c r="QAQ4" s="1870"/>
      <c r="QAR4" s="1870"/>
      <c r="QAS4" s="1870"/>
      <c r="QAT4" s="1870"/>
      <c r="QAU4" s="1870"/>
      <c r="QAV4" s="1870"/>
      <c r="QAW4" s="1870"/>
      <c r="QAX4" s="1870"/>
      <c r="QAY4" s="1870"/>
      <c r="QAZ4" s="1870"/>
      <c r="QBA4" s="1870"/>
      <c r="QBB4" s="1870"/>
      <c r="QBC4" s="1870"/>
      <c r="QBD4" s="1870"/>
      <c r="QBE4" s="1870"/>
      <c r="QBF4" s="1870"/>
      <c r="QBG4" s="1870"/>
      <c r="QBH4" s="1870"/>
      <c r="QBI4" s="1870"/>
      <c r="QBJ4" s="1870"/>
      <c r="QBK4" s="1870"/>
      <c r="QBL4" s="1870"/>
      <c r="QBM4" s="1870"/>
      <c r="QBN4" s="1870"/>
      <c r="QBO4" s="1870"/>
      <c r="QBP4" s="1870"/>
      <c r="QBQ4" s="1870"/>
      <c r="QBR4" s="1870"/>
      <c r="QBS4" s="1870"/>
      <c r="QBT4" s="1870"/>
      <c r="QBU4" s="1870"/>
      <c r="QBV4" s="1870"/>
      <c r="QBW4" s="1870"/>
      <c r="QBX4" s="1870"/>
      <c r="QBY4" s="1870"/>
      <c r="QBZ4" s="1870"/>
      <c r="QCA4" s="1870"/>
      <c r="QCB4" s="1870"/>
      <c r="QCC4" s="1870"/>
      <c r="QCD4" s="1870"/>
      <c r="QCE4" s="1870"/>
      <c r="QCF4" s="1870"/>
      <c r="QCG4" s="1870"/>
      <c r="QCH4" s="1870"/>
      <c r="QCI4" s="1870"/>
      <c r="QCJ4" s="1870"/>
      <c r="QCK4" s="1870"/>
      <c r="QCL4" s="1870"/>
      <c r="QCM4" s="1870"/>
      <c r="QCN4" s="1870"/>
      <c r="QCO4" s="1870"/>
      <c r="QCP4" s="1870"/>
      <c r="QCQ4" s="1870"/>
      <c r="QCR4" s="1870"/>
      <c r="QCS4" s="1870"/>
      <c r="QCT4" s="1870"/>
      <c r="QCU4" s="1870"/>
      <c r="QCV4" s="1870"/>
      <c r="QCW4" s="1870"/>
      <c r="QCX4" s="1870"/>
      <c r="QCY4" s="1870"/>
      <c r="QCZ4" s="1870"/>
      <c r="QDA4" s="1870"/>
      <c r="QDB4" s="1870"/>
      <c r="QDC4" s="1870"/>
      <c r="QDD4" s="1870"/>
      <c r="QDE4" s="1870"/>
      <c r="QDF4" s="1870"/>
      <c r="QDG4" s="1870"/>
      <c r="QDH4" s="1870"/>
      <c r="QDI4" s="1870"/>
      <c r="QDJ4" s="1870"/>
      <c r="QDK4" s="1870"/>
      <c r="QDL4" s="1870"/>
      <c r="QDM4" s="1870"/>
      <c r="QDN4" s="1870"/>
      <c r="QDO4" s="1870"/>
      <c r="QDP4" s="1870"/>
      <c r="QDQ4" s="1870"/>
      <c r="QDR4" s="1870"/>
      <c r="QDS4" s="1870"/>
      <c r="QDT4" s="1870"/>
      <c r="QDU4" s="1870"/>
      <c r="QDV4" s="1870"/>
      <c r="QDW4" s="1870"/>
      <c r="QDX4" s="1870"/>
      <c r="QDY4" s="1870"/>
      <c r="QDZ4" s="1870"/>
      <c r="QEA4" s="1870"/>
      <c r="QEB4" s="1870"/>
      <c r="QEC4" s="1870"/>
      <c r="QED4" s="1870"/>
      <c r="QEE4" s="1870"/>
      <c r="QEF4" s="1870"/>
      <c r="QEG4" s="1870"/>
      <c r="QEH4" s="1870"/>
      <c r="QEI4" s="1870"/>
      <c r="QEJ4" s="1870"/>
      <c r="QEK4" s="1870"/>
      <c r="QEL4" s="1870"/>
      <c r="QEM4" s="1870"/>
      <c r="QEN4" s="1870"/>
      <c r="QEO4" s="1870"/>
      <c r="QEP4" s="1870"/>
      <c r="QEQ4" s="1870"/>
      <c r="QER4" s="1870"/>
      <c r="QES4" s="1870"/>
      <c r="QET4" s="1870"/>
      <c r="QEU4" s="1870"/>
      <c r="QEV4" s="1870"/>
      <c r="QEW4" s="1870"/>
      <c r="QEX4" s="1870"/>
      <c r="QEY4" s="1870"/>
      <c r="QEZ4" s="1870"/>
      <c r="QFA4" s="1870"/>
      <c r="QFB4" s="1870"/>
      <c r="QFC4" s="1870"/>
      <c r="QFD4" s="1870"/>
      <c r="QFE4" s="1870"/>
      <c r="QFF4" s="1870"/>
      <c r="QFG4" s="1870"/>
      <c r="QFH4" s="1870"/>
      <c r="QFI4" s="1870"/>
      <c r="QFJ4" s="1870"/>
      <c r="QFK4" s="1870"/>
      <c r="QFL4" s="1870"/>
      <c r="QFM4" s="1870"/>
      <c r="QFN4" s="1870"/>
      <c r="QFO4" s="1870"/>
      <c r="QFP4" s="1870"/>
      <c r="QFQ4" s="1870"/>
      <c r="QFR4" s="1870"/>
      <c r="QFS4" s="1870"/>
      <c r="QFT4" s="1870"/>
      <c r="QFU4" s="1870"/>
      <c r="QFV4" s="1870"/>
      <c r="QFW4" s="1870"/>
      <c r="QFX4" s="1870"/>
      <c r="QFY4" s="1870"/>
      <c r="QFZ4" s="1870"/>
      <c r="QGA4" s="1870"/>
      <c r="QGB4" s="1870"/>
      <c r="QGC4" s="1870"/>
      <c r="QGD4" s="1870"/>
      <c r="QGE4" s="1870"/>
      <c r="QGF4" s="1870"/>
      <c r="QGG4" s="1870"/>
      <c r="QGH4" s="1870"/>
      <c r="QGI4" s="1870"/>
      <c r="QGJ4" s="1870"/>
      <c r="QGK4" s="1870"/>
      <c r="QGL4" s="1870"/>
      <c r="QGM4" s="1870"/>
      <c r="QGN4" s="1870"/>
      <c r="QGO4" s="1870"/>
      <c r="QGP4" s="1870"/>
      <c r="QGQ4" s="1870"/>
      <c r="QGR4" s="1870"/>
      <c r="QGS4" s="1870"/>
      <c r="QGT4" s="1870"/>
      <c r="QGU4" s="1870"/>
      <c r="QGV4" s="1870"/>
      <c r="QGW4" s="1870"/>
      <c r="QGX4" s="1870"/>
      <c r="QGY4" s="1870"/>
      <c r="QGZ4" s="1870"/>
      <c r="QHA4" s="1870"/>
      <c r="QHB4" s="1870"/>
      <c r="QHC4" s="1870"/>
      <c r="QHD4" s="1870"/>
      <c r="QHE4" s="1870"/>
      <c r="QHF4" s="1870"/>
      <c r="QHG4" s="1870"/>
      <c r="QHH4" s="1870"/>
      <c r="QHI4" s="1870"/>
      <c r="QHJ4" s="1870"/>
      <c r="QHK4" s="1870"/>
      <c r="QHL4" s="1870"/>
      <c r="QHM4" s="1870"/>
      <c r="QHN4" s="1870"/>
      <c r="QHO4" s="1870"/>
      <c r="QHP4" s="1870"/>
      <c r="QHQ4" s="1870"/>
      <c r="QHR4" s="1870"/>
      <c r="QHS4" s="1870"/>
      <c r="QHT4" s="1870"/>
      <c r="QHU4" s="1870"/>
      <c r="QHV4" s="1870"/>
      <c r="QHW4" s="1870"/>
      <c r="QHX4" s="1870"/>
      <c r="QHY4" s="1870"/>
      <c r="QHZ4" s="1870"/>
      <c r="QIA4" s="1870"/>
      <c r="QIB4" s="1870"/>
      <c r="QIC4" s="1870"/>
      <c r="QID4" s="1870"/>
      <c r="QIE4" s="1870"/>
      <c r="QIF4" s="1870"/>
      <c r="QIG4" s="1870"/>
      <c r="QIH4" s="1870"/>
      <c r="QII4" s="1870"/>
      <c r="QIJ4" s="1870"/>
      <c r="QIK4" s="1870"/>
      <c r="QIL4" s="1870"/>
      <c r="QIM4" s="1870"/>
      <c r="QIN4" s="1870"/>
      <c r="QIO4" s="1870"/>
      <c r="QIP4" s="1870"/>
      <c r="QIQ4" s="1870"/>
      <c r="QIR4" s="1870"/>
      <c r="QIS4" s="1870"/>
      <c r="QIT4" s="1870"/>
      <c r="QIU4" s="1870"/>
      <c r="QIV4" s="1870"/>
      <c r="QIW4" s="1870"/>
      <c r="QIX4" s="1870"/>
      <c r="QIY4" s="1870"/>
      <c r="QIZ4" s="1870"/>
      <c r="QJA4" s="1870"/>
      <c r="QJB4" s="1870"/>
      <c r="QJC4" s="1870"/>
      <c r="QJD4" s="1870"/>
      <c r="QJE4" s="1870"/>
      <c r="QJF4" s="1870"/>
      <c r="QJG4" s="1870"/>
      <c r="QJH4" s="1870"/>
      <c r="QJI4" s="1870"/>
      <c r="QJJ4" s="1870"/>
      <c r="QJK4" s="1870"/>
      <c r="QJL4" s="1870"/>
      <c r="QJM4" s="1870"/>
      <c r="QJN4" s="1870"/>
      <c r="QJO4" s="1870"/>
      <c r="QJP4" s="1870"/>
      <c r="QJQ4" s="1870"/>
      <c r="QJR4" s="1870"/>
      <c r="QJS4" s="1870"/>
      <c r="QJT4" s="1870"/>
      <c r="QJU4" s="1870"/>
      <c r="QJV4" s="1870"/>
      <c r="QJW4" s="1870"/>
      <c r="QJX4" s="1870"/>
      <c r="QJY4" s="1870"/>
      <c r="QJZ4" s="1870"/>
      <c r="QKA4" s="1870"/>
      <c r="QKB4" s="1870"/>
      <c r="QKC4" s="1870"/>
      <c r="QKD4" s="1870"/>
      <c r="QKE4" s="1870"/>
      <c r="QKF4" s="1870"/>
      <c r="QKG4" s="1870"/>
      <c r="QKH4" s="1870"/>
      <c r="QKI4" s="1870"/>
      <c r="QKJ4" s="1870"/>
      <c r="QKK4" s="1870"/>
      <c r="QKL4" s="1870"/>
      <c r="QKM4" s="1870"/>
      <c r="QKN4" s="1870"/>
      <c r="QKO4" s="1870"/>
      <c r="QKP4" s="1870"/>
      <c r="QKQ4" s="1870"/>
      <c r="QKR4" s="1870"/>
      <c r="QKS4" s="1870"/>
      <c r="QKT4" s="1870"/>
      <c r="QKU4" s="1870"/>
      <c r="QKV4" s="1870"/>
      <c r="QKW4" s="1870"/>
      <c r="QKX4" s="1870"/>
      <c r="QKY4" s="1870"/>
      <c r="QKZ4" s="1870"/>
      <c r="QLA4" s="1870"/>
      <c r="QLB4" s="1870"/>
      <c r="QLC4" s="1870"/>
      <c r="QLD4" s="1870"/>
      <c r="QLE4" s="1870"/>
      <c r="QLF4" s="1870"/>
      <c r="QLG4" s="1870"/>
      <c r="QLH4" s="1870"/>
      <c r="QLI4" s="1870"/>
      <c r="QLJ4" s="1870"/>
      <c r="QLK4" s="1870"/>
      <c r="QLL4" s="1870"/>
      <c r="QLM4" s="1870"/>
      <c r="QLN4" s="1870"/>
      <c r="QLO4" s="1870"/>
      <c r="QLP4" s="1870"/>
      <c r="QLQ4" s="1870"/>
      <c r="QLR4" s="1870"/>
      <c r="QLS4" s="1870"/>
      <c r="QLT4" s="1870"/>
      <c r="QLU4" s="1870"/>
      <c r="QLV4" s="1870"/>
      <c r="QLW4" s="1870"/>
      <c r="QLX4" s="1870"/>
      <c r="QLY4" s="1870"/>
      <c r="QLZ4" s="1870"/>
      <c r="QMA4" s="1870"/>
      <c r="QMB4" s="1870"/>
      <c r="QMC4" s="1870"/>
      <c r="QMD4" s="1870"/>
      <c r="QME4" s="1870"/>
      <c r="QMF4" s="1870"/>
      <c r="QMG4" s="1870"/>
      <c r="QMH4" s="1870"/>
      <c r="QMI4" s="1870"/>
      <c r="QMJ4" s="1870"/>
      <c r="QMK4" s="1870"/>
      <c r="QML4" s="1870"/>
      <c r="QMM4" s="1870"/>
      <c r="QMN4" s="1870"/>
      <c r="QMO4" s="1870"/>
      <c r="QMP4" s="1870"/>
      <c r="QMQ4" s="1870"/>
      <c r="QMR4" s="1870"/>
      <c r="QMS4" s="1870"/>
      <c r="QMT4" s="1870"/>
      <c r="QMU4" s="1870"/>
      <c r="QMV4" s="1870"/>
      <c r="QMW4" s="1870"/>
      <c r="QMX4" s="1870"/>
      <c r="QMY4" s="1870"/>
      <c r="QMZ4" s="1870"/>
      <c r="QNA4" s="1870"/>
      <c r="QNB4" s="1870"/>
      <c r="QNC4" s="1870"/>
      <c r="QND4" s="1870"/>
      <c r="QNE4" s="1870"/>
      <c r="QNF4" s="1870"/>
      <c r="QNG4" s="1870"/>
      <c r="QNH4" s="1870"/>
      <c r="QNI4" s="1870"/>
      <c r="QNJ4" s="1870"/>
      <c r="QNK4" s="1870"/>
      <c r="QNL4" s="1870"/>
      <c r="QNM4" s="1870"/>
      <c r="QNN4" s="1870"/>
      <c r="QNO4" s="1870"/>
      <c r="QNP4" s="1870"/>
      <c r="QNQ4" s="1870"/>
      <c r="QNR4" s="1870"/>
      <c r="QNS4" s="1870"/>
      <c r="QNT4" s="1870"/>
      <c r="QNU4" s="1870"/>
      <c r="QNV4" s="1870"/>
      <c r="QNW4" s="1870"/>
      <c r="QNX4" s="1870"/>
      <c r="QNY4" s="1870"/>
      <c r="QNZ4" s="1870"/>
      <c r="QOA4" s="1870"/>
      <c r="QOB4" s="1870"/>
      <c r="QOC4" s="1870"/>
      <c r="QOD4" s="1870"/>
      <c r="QOE4" s="1870"/>
      <c r="QOF4" s="1870"/>
      <c r="QOG4" s="1870"/>
      <c r="QOH4" s="1870"/>
      <c r="QOI4" s="1870"/>
      <c r="QOJ4" s="1870"/>
      <c r="QOK4" s="1870"/>
      <c r="QOL4" s="1870"/>
      <c r="QOM4" s="1870"/>
      <c r="QON4" s="1870"/>
      <c r="QOO4" s="1870"/>
      <c r="QOP4" s="1870"/>
      <c r="QOQ4" s="1870"/>
      <c r="QOR4" s="1870"/>
      <c r="QOS4" s="1870"/>
      <c r="QOT4" s="1870"/>
      <c r="QOU4" s="1870"/>
      <c r="QOV4" s="1870"/>
      <c r="QOW4" s="1870"/>
      <c r="QOX4" s="1870"/>
      <c r="QOY4" s="1870"/>
      <c r="QOZ4" s="1870"/>
      <c r="QPA4" s="1870"/>
      <c r="QPB4" s="1870"/>
      <c r="QPC4" s="1870"/>
      <c r="QPD4" s="1870"/>
      <c r="QPE4" s="1870"/>
      <c r="QPF4" s="1870"/>
      <c r="QPG4" s="1870"/>
      <c r="QPH4" s="1870"/>
      <c r="QPI4" s="1870"/>
      <c r="QPJ4" s="1870"/>
      <c r="QPK4" s="1870"/>
      <c r="QPL4" s="1870"/>
      <c r="QPM4" s="1870"/>
      <c r="QPN4" s="1870"/>
      <c r="QPO4" s="1870"/>
      <c r="QPP4" s="1870"/>
      <c r="QPQ4" s="1870"/>
      <c r="QPR4" s="1870"/>
      <c r="QPS4" s="1870"/>
      <c r="QPT4" s="1870"/>
      <c r="QPU4" s="1870"/>
      <c r="QPV4" s="1870"/>
      <c r="QPW4" s="1870"/>
      <c r="QPX4" s="1870"/>
      <c r="QPY4" s="1870"/>
      <c r="QPZ4" s="1870"/>
      <c r="QQA4" s="1870"/>
      <c r="QQB4" s="1870"/>
      <c r="QQC4" s="1870"/>
      <c r="QQD4" s="1870"/>
      <c r="QQE4" s="1870"/>
      <c r="QQF4" s="1870"/>
      <c r="QQG4" s="1870"/>
      <c r="QQH4" s="1870"/>
      <c r="QQI4" s="1870"/>
      <c r="QQJ4" s="1870"/>
      <c r="QQK4" s="1870"/>
      <c r="QQL4" s="1870"/>
      <c r="QQM4" s="1870"/>
      <c r="QQN4" s="1870"/>
      <c r="QQO4" s="1870"/>
      <c r="QQP4" s="1870"/>
      <c r="QQQ4" s="1870"/>
      <c r="QQR4" s="1870"/>
      <c r="QQS4" s="1870"/>
      <c r="QQT4" s="1870"/>
      <c r="QQU4" s="1870"/>
      <c r="QQV4" s="1870"/>
      <c r="QQW4" s="1870"/>
      <c r="QQX4" s="1870"/>
      <c r="QQY4" s="1870"/>
      <c r="QQZ4" s="1870"/>
      <c r="QRA4" s="1870"/>
      <c r="QRB4" s="1870"/>
      <c r="QRC4" s="1870"/>
      <c r="QRD4" s="1870"/>
      <c r="QRE4" s="1870"/>
      <c r="QRF4" s="1870"/>
      <c r="QRG4" s="1870"/>
      <c r="QRH4" s="1870"/>
      <c r="QRI4" s="1870"/>
      <c r="QRJ4" s="1870"/>
      <c r="QRK4" s="1870"/>
      <c r="QRL4" s="1870"/>
      <c r="QRM4" s="1870"/>
      <c r="QRN4" s="1870"/>
      <c r="QRO4" s="1870"/>
      <c r="QRP4" s="1870"/>
      <c r="QRQ4" s="1870"/>
      <c r="QRR4" s="1870"/>
      <c r="QRS4" s="1870"/>
      <c r="QRT4" s="1870"/>
      <c r="QRU4" s="1870"/>
      <c r="QRV4" s="1870"/>
      <c r="QRW4" s="1870"/>
      <c r="QRX4" s="1870"/>
      <c r="QRY4" s="1870"/>
      <c r="QRZ4" s="1870"/>
      <c r="QSA4" s="1870"/>
      <c r="QSB4" s="1870"/>
      <c r="QSC4" s="1870"/>
      <c r="QSD4" s="1870"/>
      <c r="QSE4" s="1870"/>
      <c r="QSF4" s="1870"/>
      <c r="QSG4" s="1870"/>
      <c r="QSH4" s="1870"/>
      <c r="QSI4" s="1870"/>
      <c r="QSJ4" s="1870"/>
      <c r="QSK4" s="1870"/>
      <c r="QSL4" s="1870"/>
      <c r="QSM4" s="1870"/>
      <c r="QSN4" s="1870"/>
      <c r="QSO4" s="1870"/>
      <c r="QSP4" s="1870"/>
      <c r="QSQ4" s="1870"/>
      <c r="QSR4" s="1870"/>
      <c r="QSS4" s="1870"/>
      <c r="QST4" s="1870"/>
      <c r="QSU4" s="1870"/>
      <c r="QSV4" s="1870"/>
      <c r="QSW4" s="1870"/>
      <c r="QSX4" s="1870"/>
      <c r="QSY4" s="1870"/>
      <c r="QSZ4" s="1870"/>
      <c r="QTA4" s="1870"/>
      <c r="QTB4" s="1870"/>
      <c r="QTC4" s="1870"/>
      <c r="QTD4" s="1870"/>
      <c r="QTE4" s="1870"/>
      <c r="QTF4" s="1870"/>
      <c r="QTG4" s="1870"/>
      <c r="QTH4" s="1870"/>
      <c r="QTI4" s="1870"/>
      <c r="QTJ4" s="1870"/>
      <c r="QTK4" s="1870"/>
      <c r="QTL4" s="1870"/>
      <c r="QTM4" s="1870"/>
      <c r="QTN4" s="1870"/>
      <c r="QTO4" s="1870"/>
      <c r="QTP4" s="1870"/>
      <c r="QTQ4" s="1870"/>
      <c r="QTR4" s="1870"/>
      <c r="QTS4" s="1870"/>
      <c r="QTT4" s="1870"/>
      <c r="QTU4" s="1870"/>
      <c r="QTV4" s="1870"/>
      <c r="QTW4" s="1870"/>
      <c r="QTX4" s="1870"/>
      <c r="QTY4" s="1870"/>
      <c r="QTZ4" s="1870"/>
      <c r="QUA4" s="1870"/>
      <c r="QUB4" s="1870"/>
      <c r="QUC4" s="1870"/>
      <c r="QUD4" s="1870"/>
      <c r="QUE4" s="1870"/>
      <c r="QUF4" s="1870"/>
      <c r="QUG4" s="1870"/>
      <c r="QUH4" s="1870"/>
      <c r="QUI4" s="1870"/>
      <c r="QUJ4" s="1870"/>
      <c r="QUK4" s="1870"/>
      <c r="QUL4" s="1870"/>
      <c r="QUM4" s="1870"/>
      <c r="QUN4" s="1870"/>
      <c r="QUO4" s="1870"/>
      <c r="QUP4" s="1870"/>
      <c r="QUQ4" s="1870"/>
      <c r="QUR4" s="1870"/>
      <c r="QUS4" s="1870"/>
      <c r="QUT4" s="1870"/>
      <c r="QUU4" s="1870"/>
      <c r="QUV4" s="1870"/>
      <c r="QUW4" s="1870"/>
      <c r="QUX4" s="1870"/>
      <c r="QUY4" s="1870"/>
      <c r="QUZ4" s="1870"/>
      <c r="QVA4" s="1870"/>
      <c r="QVB4" s="1870"/>
      <c r="QVC4" s="1870"/>
      <c r="QVD4" s="1870"/>
      <c r="QVE4" s="1870"/>
      <c r="QVF4" s="1870"/>
      <c r="QVG4" s="1870"/>
      <c r="QVH4" s="1870"/>
      <c r="QVI4" s="1870"/>
      <c r="QVJ4" s="1870"/>
      <c r="QVK4" s="1870"/>
      <c r="QVL4" s="1870"/>
      <c r="QVM4" s="1870"/>
      <c r="QVN4" s="1870"/>
      <c r="QVO4" s="1870"/>
      <c r="QVP4" s="1870"/>
      <c r="QVQ4" s="1870"/>
      <c r="QVR4" s="1870"/>
      <c r="QVS4" s="1870"/>
      <c r="QVT4" s="1870"/>
      <c r="QVU4" s="1870"/>
      <c r="QVV4" s="1870"/>
      <c r="QVW4" s="1870"/>
      <c r="QVX4" s="1870"/>
      <c r="QVY4" s="1870"/>
      <c r="QVZ4" s="1870"/>
      <c r="QWA4" s="1870"/>
      <c r="QWB4" s="1870"/>
      <c r="QWC4" s="1870"/>
      <c r="QWD4" s="1870"/>
      <c r="QWE4" s="1870"/>
      <c r="QWF4" s="1870"/>
      <c r="QWG4" s="1870"/>
      <c r="QWH4" s="1870"/>
      <c r="QWI4" s="1870"/>
      <c r="QWJ4" s="1870"/>
      <c r="QWK4" s="1870"/>
      <c r="QWL4" s="1870"/>
      <c r="QWM4" s="1870"/>
      <c r="QWN4" s="1870"/>
      <c r="QWO4" s="1870"/>
      <c r="QWP4" s="1870"/>
      <c r="QWQ4" s="1870"/>
      <c r="QWR4" s="1870"/>
      <c r="QWS4" s="1870"/>
      <c r="QWT4" s="1870"/>
      <c r="QWU4" s="1870"/>
      <c r="QWV4" s="1870"/>
      <c r="QWW4" s="1870"/>
      <c r="QWX4" s="1870"/>
      <c r="QWY4" s="1870"/>
      <c r="QWZ4" s="1870"/>
      <c r="QXA4" s="1870"/>
      <c r="QXB4" s="1870"/>
      <c r="QXC4" s="1870"/>
      <c r="QXD4" s="1870"/>
      <c r="QXE4" s="1870"/>
      <c r="QXF4" s="1870"/>
      <c r="QXG4" s="1870"/>
      <c r="QXH4" s="1870"/>
      <c r="QXI4" s="1870"/>
      <c r="QXJ4" s="1870"/>
      <c r="QXK4" s="1870"/>
      <c r="QXL4" s="1870"/>
      <c r="QXM4" s="1870"/>
      <c r="QXN4" s="1870"/>
      <c r="QXO4" s="1870"/>
      <c r="QXP4" s="1870"/>
      <c r="QXQ4" s="1870"/>
      <c r="QXR4" s="1870"/>
      <c r="QXS4" s="1870"/>
      <c r="QXT4" s="1870"/>
      <c r="QXU4" s="1870"/>
      <c r="QXV4" s="1870"/>
      <c r="QXW4" s="1870"/>
      <c r="QXX4" s="1870"/>
      <c r="QXY4" s="1870"/>
      <c r="QXZ4" s="1870"/>
      <c r="QYA4" s="1870"/>
      <c r="QYB4" s="1870"/>
      <c r="QYC4" s="1870"/>
      <c r="QYD4" s="1870"/>
      <c r="QYE4" s="1870"/>
      <c r="QYF4" s="1870"/>
      <c r="QYG4" s="1870"/>
      <c r="QYH4" s="1870"/>
      <c r="QYI4" s="1870"/>
      <c r="QYJ4" s="1870"/>
      <c r="QYK4" s="1870"/>
      <c r="QYL4" s="1870"/>
      <c r="QYM4" s="1870"/>
      <c r="QYN4" s="1870"/>
      <c r="QYO4" s="1870"/>
      <c r="QYP4" s="1870"/>
      <c r="QYQ4" s="1870"/>
      <c r="QYR4" s="1870"/>
      <c r="QYS4" s="1870"/>
      <c r="QYT4" s="1870"/>
      <c r="QYU4" s="1870"/>
      <c r="QYV4" s="1870"/>
      <c r="QYW4" s="1870"/>
      <c r="QYX4" s="1870"/>
      <c r="QYY4" s="1870"/>
      <c r="QYZ4" s="1870"/>
      <c r="QZA4" s="1870"/>
      <c r="QZB4" s="1870"/>
      <c r="QZC4" s="1870"/>
      <c r="QZD4" s="1870"/>
      <c r="QZE4" s="1870"/>
      <c r="QZF4" s="1870"/>
      <c r="QZG4" s="1870"/>
      <c r="QZH4" s="1870"/>
      <c r="QZI4" s="1870"/>
      <c r="QZJ4" s="1870"/>
      <c r="QZK4" s="1870"/>
      <c r="QZL4" s="1870"/>
      <c r="QZM4" s="1870"/>
      <c r="QZN4" s="1870"/>
      <c r="QZO4" s="1870"/>
      <c r="QZP4" s="1870"/>
      <c r="QZQ4" s="1870"/>
      <c r="QZR4" s="1870"/>
      <c r="QZS4" s="1870"/>
      <c r="QZT4" s="1870"/>
      <c r="QZU4" s="1870"/>
      <c r="QZV4" s="1870"/>
      <c r="QZW4" s="1870"/>
      <c r="QZX4" s="1870"/>
      <c r="QZY4" s="1870"/>
      <c r="QZZ4" s="1870"/>
      <c r="RAA4" s="1870"/>
      <c r="RAB4" s="1870"/>
      <c r="RAC4" s="1870"/>
      <c r="RAD4" s="1870"/>
      <c r="RAE4" s="1870"/>
      <c r="RAF4" s="1870"/>
      <c r="RAG4" s="1870"/>
      <c r="RAH4" s="1870"/>
      <c r="RAI4" s="1870"/>
      <c r="RAJ4" s="1870"/>
      <c r="RAK4" s="1870"/>
      <c r="RAL4" s="1870"/>
      <c r="RAM4" s="1870"/>
      <c r="RAN4" s="1870"/>
      <c r="RAO4" s="1870"/>
      <c r="RAP4" s="1870"/>
      <c r="RAQ4" s="1870"/>
      <c r="RAR4" s="1870"/>
      <c r="RAS4" s="1870"/>
      <c r="RAT4" s="1870"/>
      <c r="RAU4" s="1870"/>
      <c r="RAV4" s="1870"/>
      <c r="RAW4" s="1870"/>
      <c r="RAX4" s="1870"/>
      <c r="RAY4" s="1870"/>
      <c r="RAZ4" s="1870"/>
      <c r="RBA4" s="1870"/>
      <c r="RBB4" s="1870"/>
      <c r="RBC4" s="1870"/>
      <c r="RBD4" s="1870"/>
      <c r="RBE4" s="1870"/>
      <c r="RBF4" s="1870"/>
      <c r="RBG4" s="1870"/>
      <c r="RBH4" s="1870"/>
      <c r="RBI4" s="1870"/>
      <c r="RBJ4" s="1870"/>
      <c r="RBK4" s="1870"/>
      <c r="RBL4" s="1870"/>
      <c r="RBM4" s="1870"/>
      <c r="RBN4" s="1870"/>
      <c r="RBO4" s="1870"/>
      <c r="RBP4" s="1870"/>
      <c r="RBQ4" s="1870"/>
      <c r="RBR4" s="1870"/>
      <c r="RBS4" s="1870"/>
      <c r="RBT4" s="1870"/>
      <c r="RBU4" s="1870"/>
      <c r="RBV4" s="1870"/>
      <c r="RBW4" s="1870"/>
      <c r="RBX4" s="1870"/>
      <c r="RBY4" s="1870"/>
      <c r="RBZ4" s="1870"/>
      <c r="RCA4" s="1870"/>
      <c r="RCB4" s="1870"/>
      <c r="RCC4" s="1870"/>
      <c r="RCD4" s="1870"/>
      <c r="RCE4" s="1870"/>
      <c r="RCF4" s="1870"/>
      <c r="RCG4" s="1870"/>
      <c r="RCH4" s="1870"/>
      <c r="RCI4" s="1870"/>
      <c r="RCJ4" s="1870"/>
      <c r="RCK4" s="1870"/>
      <c r="RCL4" s="1870"/>
      <c r="RCM4" s="1870"/>
      <c r="RCN4" s="1870"/>
      <c r="RCO4" s="1870"/>
      <c r="RCP4" s="1870"/>
      <c r="RCQ4" s="1870"/>
      <c r="RCR4" s="1870"/>
      <c r="RCS4" s="1870"/>
      <c r="RCT4" s="1870"/>
      <c r="RCU4" s="1870"/>
      <c r="RCV4" s="1870"/>
      <c r="RCW4" s="1870"/>
      <c r="RCX4" s="1870"/>
      <c r="RCY4" s="1870"/>
      <c r="RCZ4" s="1870"/>
      <c r="RDA4" s="1870"/>
      <c r="RDB4" s="1870"/>
      <c r="RDC4" s="1870"/>
      <c r="RDD4" s="1870"/>
      <c r="RDE4" s="1870"/>
      <c r="RDF4" s="1870"/>
      <c r="RDG4" s="1870"/>
      <c r="RDH4" s="1870"/>
      <c r="RDI4" s="1870"/>
      <c r="RDJ4" s="1870"/>
      <c r="RDK4" s="1870"/>
      <c r="RDL4" s="1870"/>
      <c r="RDM4" s="1870"/>
      <c r="RDN4" s="1870"/>
      <c r="RDO4" s="1870"/>
      <c r="RDP4" s="1870"/>
      <c r="RDQ4" s="1870"/>
      <c r="RDR4" s="1870"/>
      <c r="RDS4" s="1870"/>
      <c r="RDT4" s="1870"/>
      <c r="RDU4" s="1870"/>
      <c r="RDV4" s="1870"/>
      <c r="RDW4" s="1870"/>
      <c r="RDX4" s="1870"/>
      <c r="RDY4" s="1870"/>
      <c r="RDZ4" s="1870"/>
      <c r="REA4" s="1870"/>
      <c r="REB4" s="1870"/>
      <c r="REC4" s="1870"/>
      <c r="RED4" s="1870"/>
      <c r="REE4" s="1870"/>
      <c r="REF4" s="1870"/>
      <c r="REG4" s="1870"/>
      <c r="REH4" s="1870"/>
      <c r="REI4" s="1870"/>
      <c r="REJ4" s="1870"/>
      <c r="REK4" s="1870"/>
      <c r="REL4" s="1870"/>
      <c r="REM4" s="1870"/>
      <c r="REN4" s="1870"/>
      <c r="REO4" s="1870"/>
      <c r="REP4" s="1870"/>
      <c r="REQ4" s="1870"/>
      <c r="RER4" s="1870"/>
      <c r="RES4" s="1870"/>
      <c r="RET4" s="1870"/>
      <c r="REU4" s="1870"/>
      <c r="REV4" s="1870"/>
      <c r="REW4" s="1870"/>
      <c r="REX4" s="1870"/>
      <c r="REY4" s="1870"/>
      <c r="REZ4" s="1870"/>
      <c r="RFA4" s="1870"/>
      <c r="RFB4" s="1870"/>
      <c r="RFC4" s="1870"/>
      <c r="RFD4" s="1870"/>
      <c r="RFE4" s="1870"/>
      <c r="RFF4" s="1870"/>
      <c r="RFG4" s="1870"/>
      <c r="RFH4" s="1870"/>
      <c r="RFI4" s="1870"/>
      <c r="RFJ4" s="1870"/>
      <c r="RFK4" s="1870"/>
      <c r="RFL4" s="1870"/>
      <c r="RFM4" s="1870"/>
      <c r="RFN4" s="1870"/>
      <c r="RFO4" s="1870"/>
      <c r="RFP4" s="1870"/>
      <c r="RFQ4" s="1870"/>
      <c r="RFR4" s="1870"/>
      <c r="RFS4" s="1870"/>
      <c r="RFT4" s="1870"/>
      <c r="RFU4" s="1870"/>
      <c r="RFV4" s="1870"/>
      <c r="RFW4" s="1870"/>
      <c r="RFX4" s="1870"/>
      <c r="RFY4" s="1870"/>
      <c r="RFZ4" s="1870"/>
      <c r="RGA4" s="1870"/>
      <c r="RGB4" s="1870"/>
      <c r="RGC4" s="1870"/>
      <c r="RGD4" s="1870"/>
      <c r="RGE4" s="1870"/>
      <c r="RGF4" s="1870"/>
      <c r="RGG4" s="1870"/>
      <c r="RGH4" s="1870"/>
      <c r="RGI4" s="1870"/>
      <c r="RGJ4" s="1870"/>
      <c r="RGK4" s="1870"/>
      <c r="RGL4" s="1870"/>
      <c r="RGM4" s="1870"/>
      <c r="RGN4" s="1870"/>
      <c r="RGO4" s="1870"/>
      <c r="RGP4" s="1870"/>
      <c r="RGQ4" s="1870"/>
      <c r="RGR4" s="1870"/>
      <c r="RGS4" s="1870"/>
      <c r="RGT4" s="1870"/>
      <c r="RGU4" s="1870"/>
      <c r="RGV4" s="1870"/>
      <c r="RGW4" s="1870"/>
      <c r="RGX4" s="1870"/>
      <c r="RGY4" s="1870"/>
      <c r="RGZ4" s="1870"/>
      <c r="RHA4" s="1870"/>
      <c r="RHB4" s="1870"/>
      <c r="RHC4" s="1870"/>
      <c r="RHD4" s="1870"/>
      <c r="RHE4" s="1870"/>
      <c r="RHF4" s="1870"/>
      <c r="RHG4" s="1870"/>
      <c r="RHH4" s="1870"/>
      <c r="RHI4" s="1870"/>
      <c r="RHJ4" s="1870"/>
      <c r="RHK4" s="1870"/>
      <c r="RHL4" s="1870"/>
      <c r="RHM4" s="1870"/>
      <c r="RHN4" s="1870"/>
      <c r="RHO4" s="1870"/>
      <c r="RHP4" s="1870"/>
      <c r="RHQ4" s="1870"/>
      <c r="RHR4" s="1870"/>
      <c r="RHS4" s="1870"/>
      <c r="RHT4" s="1870"/>
      <c r="RHU4" s="1870"/>
      <c r="RHV4" s="1870"/>
      <c r="RHW4" s="1870"/>
      <c r="RHX4" s="1870"/>
      <c r="RHY4" s="1870"/>
      <c r="RHZ4" s="1870"/>
      <c r="RIA4" s="1870"/>
      <c r="RIB4" s="1870"/>
      <c r="RIC4" s="1870"/>
      <c r="RID4" s="1870"/>
      <c r="RIE4" s="1870"/>
      <c r="RIF4" s="1870"/>
      <c r="RIG4" s="1870"/>
      <c r="RIH4" s="1870"/>
      <c r="RII4" s="1870"/>
      <c r="RIJ4" s="1870"/>
      <c r="RIK4" s="1870"/>
      <c r="RIL4" s="1870"/>
      <c r="RIM4" s="1870"/>
      <c r="RIN4" s="1870"/>
      <c r="RIO4" s="1870"/>
      <c r="RIP4" s="1870"/>
      <c r="RIQ4" s="1870"/>
      <c r="RIR4" s="1870"/>
      <c r="RIS4" s="1870"/>
      <c r="RIT4" s="1870"/>
      <c r="RIU4" s="1870"/>
      <c r="RIV4" s="1870"/>
      <c r="RIW4" s="1870"/>
      <c r="RIX4" s="1870"/>
      <c r="RIY4" s="1870"/>
      <c r="RIZ4" s="1870"/>
      <c r="RJA4" s="1870"/>
      <c r="RJB4" s="1870"/>
      <c r="RJC4" s="1870"/>
      <c r="RJD4" s="1870"/>
      <c r="RJE4" s="1870"/>
      <c r="RJF4" s="1870"/>
      <c r="RJG4" s="1870"/>
      <c r="RJH4" s="1870"/>
      <c r="RJI4" s="1870"/>
      <c r="RJJ4" s="1870"/>
      <c r="RJK4" s="1870"/>
      <c r="RJL4" s="1870"/>
      <c r="RJM4" s="1870"/>
      <c r="RJN4" s="1870"/>
      <c r="RJO4" s="1870"/>
      <c r="RJP4" s="1870"/>
      <c r="RJQ4" s="1870"/>
      <c r="RJR4" s="1870"/>
      <c r="RJS4" s="1870"/>
      <c r="RJT4" s="1870"/>
      <c r="RJU4" s="1870"/>
      <c r="RJV4" s="1870"/>
      <c r="RJW4" s="1870"/>
      <c r="RJX4" s="1870"/>
      <c r="RJY4" s="1870"/>
      <c r="RJZ4" s="1870"/>
      <c r="RKA4" s="1870"/>
      <c r="RKB4" s="1870"/>
      <c r="RKC4" s="1870"/>
      <c r="RKD4" s="1870"/>
      <c r="RKE4" s="1870"/>
      <c r="RKF4" s="1870"/>
      <c r="RKG4" s="1870"/>
      <c r="RKH4" s="1870"/>
      <c r="RKI4" s="1870"/>
      <c r="RKJ4" s="1870"/>
      <c r="RKK4" s="1870"/>
      <c r="RKL4" s="1870"/>
      <c r="RKM4" s="1870"/>
      <c r="RKN4" s="1870"/>
      <c r="RKO4" s="1870"/>
      <c r="RKP4" s="1870"/>
      <c r="RKQ4" s="1870"/>
      <c r="RKR4" s="1870"/>
      <c r="RKS4" s="1870"/>
      <c r="RKT4" s="1870"/>
      <c r="RKU4" s="1870"/>
      <c r="RKV4" s="1870"/>
      <c r="RKW4" s="1870"/>
      <c r="RKX4" s="1870"/>
      <c r="RKY4" s="1870"/>
      <c r="RKZ4" s="1870"/>
      <c r="RLA4" s="1870"/>
      <c r="RLB4" s="1870"/>
      <c r="RLC4" s="1870"/>
      <c r="RLD4" s="1870"/>
      <c r="RLE4" s="1870"/>
      <c r="RLF4" s="1870"/>
      <c r="RLG4" s="1870"/>
      <c r="RLH4" s="1870"/>
      <c r="RLI4" s="1870"/>
      <c r="RLJ4" s="1870"/>
      <c r="RLK4" s="1870"/>
      <c r="RLL4" s="1870"/>
      <c r="RLM4" s="1870"/>
      <c r="RLN4" s="1870"/>
      <c r="RLO4" s="1870"/>
      <c r="RLP4" s="1870"/>
      <c r="RLQ4" s="1870"/>
      <c r="RLR4" s="1870"/>
      <c r="RLS4" s="1870"/>
      <c r="RLT4" s="1870"/>
      <c r="RLU4" s="1870"/>
      <c r="RLV4" s="1870"/>
      <c r="RLW4" s="1870"/>
      <c r="RLX4" s="1870"/>
      <c r="RLY4" s="1870"/>
      <c r="RLZ4" s="1870"/>
      <c r="RMA4" s="1870"/>
      <c r="RMB4" s="1870"/>
      <c r="RMC4" s="1870"/>
      <c r="RMD4" s="1870"/>
      <c r="RME4" s="1870"/>
      <c r="RMF4" s="1870"/>
      <c r="RMG4" s="1870"/>
      <c r="RMH4" s="1870"/>
      <c r="RMI4" s="1870"/>
      <c r="RMJ4" s="1870"/>
      <c r="RMK4" s="1870"/>
      <c r="RML4" s="1870"/>
      <c r="RMM4" s="1870"/>
      <c r="RMN4" s="1870"/>
      <c r="RMO4" s="1870"/>
      <c r="RMP4" s="1870"/>
      <c r="RMQ4" s="1870"/>
      <c r="RMR4" s="1870"/>
      <c r="RMS4" s="1870"/>
      <c r="RMT4" s="1870"/>
      <c r="RMU4" s="1870"/>
      <c r="RMV4" s="1870"/>
      <c r="RMW4" s="1870"/>
      <c r="RMX4" s="1870"/>
      <c r="RMY4" s="1870"/>
      <c r="RMZ4" s="1870"/>
      <c r="RNA4" s="1870"/>
      <c r="RNB4" s="1870"/>
      <c r="RNC4" s="1870"/>
      <c r="RND4" s="1870"/>
      <c r="RNE4" s="1870"/>
      <c r="RNF4" s="1870"/>
      <c r="RNG4" s="1870"/>
      <c r="RNH4" s="1870"/>
      <c r="RNI4" s="1870"/>
      <c r="RNJ4" s="1870"/>
      <c r="RNK4" s="1870"/>
      <c r="RNL4" s="1870"/>
      <c r="RNM4" s="1870"/>
      <c r="RNN4" s="1870"/>
      <c r="RNO4" s="1870"/>
      <c r="RNP4" s="1870"/>
      <c r="RNQ4" s="1870"/>
      <c r="RNR4" s="1870"/>
      <c r="RNS4" s="1870"/>
      <c r="RNT4" s="1870"/>
      <c r="RNU4" s="1870"/>
      <c r="RNV4" s="1870"/>
      <c r="RNW4" s="1870"/>
      <c r="RNX4" s="1870"/>
      <c r="RNY4" s="1870"/>
      <c r="RNZ4" s="1870"/>
      <c r="ROA4" s="1870"/>
      <c r="ROB4" s="1870"/>
      <c r="ROC4" s="1870"/>
      <c r="ROD4" s="1870"/>
      <c r="ROE4" s="1870"/>
      <c r="ROF4" s="1870"/>
      <c r="ROG4" s="1870"/>
      <c r="ROH4" s="1870"/>
      <c r="ROI4" s="1870"/>
      <c r="ROJ4" s="1870"/>
      <c r="ROK4" s="1870"/>
      <c r="ROL4" s="1870"/>
      <c r="ROM4" s="1870"/>
      <c r="RON4" s="1870"/>
      <c r="ROO4" s="1870"/>
      <c r="ROP4" s="1870"/>
      <c r="ROQ4" s="1870"/>
      <c r="ROR4" s="1870"/>
      <c r="ROS4" s="1870"/>
      <c r="ROT4" s="1870"/>
      <c r="ROU4" s="1870"/>
      <c r="ROV4" s="1870"/>
      <c r="ROW4" s="1870"/>
      <c r="ROX4" s="1870"/>
      <c r="ROY4" s="1870"/>
      <c r="ROZ4" s="1870"/>
      <c r="RPA4" s="1870"/>
      <c r="RPB4" s="1870"/>
      <c r="RPC4" s="1870"/>
      <c r="RPD4" s="1870"/>
      <c r="RPE4" s="1870"/>
      <c r="RPF4" s="1870"/>
      <c r="RPG4" s="1870"/>
      <c r="RPH4" s="1870"/>
      <c r="RPI4" s="1870"/>
      <c r="RPJ4" s="1870"/>
      <c r="RPK4" s="1870"/>
      <c r="RPL4" s="1870"/>
      <c r="RPM4" s="1870"/>
      <c r="RPN4" s="1870"/>
      <c r="RPO4" s="1870"/>
      <c r="RPP4" s="1870"/>
      <c r="RPQ4" s="1870"/>
      <c r="RPR4" s="1870"/>
      <c r="RPS4" s="1870"/>
      <c r="RPT4" s="1870"/>
      <c r="RPU4" s="1870"/>
      <c r="RPV4" s="1870"/>
      <c r="RPW4" s="1870"/>
      <c r="RPX4" s="1870"/>
      <c r="RPY4" s="1870"/>
      <c r="RPZ4" s="1870"/>
      <c r="RQA4" s="1870"/>
      <c r="RQB4" s="1870"/>
      <c r="RQC4" s="1870"/>
      <c r="RQD4" s="1870"/>
      <c r="RQE4" s="1870"/>
      <c r="RQF4" s="1870"/>
      <c r="RQG4" s="1870"/>
      <c r="RQH4" s="1870"/>
      <c r="RQI4" s="1870"/>
      <c r="RQJ4" s="1870"/>
      <c r="RQK4" s="1870"/>
      <c r="RQL4" s="1870"/>
      <c r="RQM4" s="1870"/>
      <c r="RQN4" s="1870"/>
      <c r="RQO4" s="1870"/>
      <c r="RQP4" s="1870"/>
      <c r="RQQ4" s="1870"/>
      <c r="RQR4" s="1870"/>
      <c r="RQS4" s="1870"/>
      <c r="RQT4" s="1870"/>
      <c r="RQU4" s="1870"/>
      <c r="RQV4" s="1870"/>
      <c r="RQW4" s="1870"/>
      <c r="RQX4" s="1870"/>
      <c r="RQY4" s="1870"/>
      <c r="RQZ4" s="1870"/>
      <c r="RRA4" s="1870"/>
      <c r="RRB4" s="1870"/>
      <c r="RRC4" s="1870"/>
      <c r="RRD4" s="1870"/>
      <c r="RRE4" s="1870"/>
      <c r="RRF4" s="1870"/>
      <c r="RRG4" s="1870"/>
      <c r="RRH4" s="1870"/>
      <c r="RRI4" s="1870"/>
      <c r="RRJ4" s="1870"/>
      <c r="RRK4" s="1870"/>
      <c r="RRL4" s="1870"/>
      <c r="RRM4" s="1870"/>
      <c r="RRN4" s="1870"/>
      <c r="RRO4" s="1870"/>
      <c r="RRP4" s="1870"/>
      <c r="RRQ4" s="1870"/>
      <c r="RRR4" s="1870"/>
      <c r="RRS4" s="1870"/>
      <c r="RRT4" s="1870"/>
      <c r="RRU4" s="1870"/>
      <c r="RRV4" s="1870"/>
      <c r="RRW4" s="1870"/>
      <c r="RRX4" s="1870"/>
      <c r="RRY4" s="1870"/>
      <c r="RRZ4" s="1870"/>
      <c r="RSA4" s="1870"/>
      <c r="RSB4" s="1870"/>
      <c r="RSC4" s="1870"/>
      <c r="RSD4" s="1870"/>
      <c r="RSE4" s="1870"/>
      <c r="RSF4" s="1870"/>
      <c r="RSG4" s="1870"/>
      <c r="RSH4" s="1870"/>
      <c r="RSI4" s="1870"/>
      <c r="RSJ4" s="1870"/>
      <c r="RSK4" s="1870"/>
      <c r="RSL4" s="1870"/>
      <c r="RSM4" s="1870"/>
      <c r="RSN4" s="1870"/>
      <c r="RSO4" s="1870"/>
      <c r="RSP4" s="1870"/>
      <c r="RSQ4" s="1870"/>
      <c r="RSR4" s="1870"/>
      <c r="RSS4" s="1870"/>
      <c r="RST4" s="1870"/>
      <c r="RSU4" s="1870"/>
      <c r="RSV4" s="1870"/>
      <c r="RSW4" s="1870"/>
      <c r="RSX4" s="1870"/>
      <c r="RSY4" s="1870"/>
      <c r="RSZ4" s="1870"/>
      <c r="RTA4" s="1870"/>
      <c r="RTB4" s="1870"/>
      <c r="RTC4" s="1870"/>
      <c r="RTD4" s="1870"/>
      <c r="RTE4" s="1870"/>
      <c r="RTF4" s="1870"/>
      <c r="RTG4" s="1870"/>
      <c r="RTH4" s="1870"/>
      <c r="RTI4" s="1870"/>
      <c r="RTJ4" s="1870"/>
      <c r="RTK4" s="1870"/>
      <c r="RTL4" s="1870"/>
      <c r="RTM4" s="1870"/>
      <c r="RTN4" s="1870"/>
      <c r="RTO4" s="1870"/>
      <c r="RTP4" s="1870"/>
      <c r="RTQ4" s="1870"/>
      <c r="RTR4" s="1870"/>
      <c r="RTS4" s="1870"/>
      <c r="RTT4" s="1870"/>
      <c r="RTU4" s="1870"/>
      <c r="RTV4" s="1870"/>
      <c r="RTW4" s="1870"/>
      <c r="RTX4" s="1870"/>
      <c r="RTY4" s="1870"/>
      <c r="RTZ4" s="1870"/>
      <c r="RUA4" s="1870"/>
      <c r="RUB4" s="1870"/>
      <c r="RUC4" s="1870"/>
      <c r="RUD4" s="1870"/>
      <c r="RUE4" s="1870"/>
      <c r="RUF4" s="1870"/>
      <c r="RUG4" s="1870"/>
      <c r="RUH4" s="1870"/>
      <c r="RUI4" s="1870"/>
      <c r="RUJ4" s="1870"/>
      <c r="RUK4" s="1870"/>
      <c r="RUL4" s="1870"/>
      <c r="RUM4" s="1870"/>
      <c r="RUN4" s="1870"/>
      <c r="RUO4" s="1870"/>
      <c r="RUP4" s="1870"/>
      <c r="RUQ4" s="1870"/>
      <c r="RUR4" s="1870"/>
      <c r="RUS4" s="1870"/>
      <c r="RUT4" s="1870"/>
      <c r="RUU4" s="1870"/>
      <c r="RUV4" s="1870"/>
      <c r="RUW4" s="1870"/>
      <c r="RUX4" s="1870"/>
      <c r="RUY4" s="1870"/>
      <c r="RUZ4" s="1870"/>
      <c r="RVA4" s="1870"/>
      <c r="RVB4" s="1870"/>
      <c r="RVC4" s="1870"/>
      <c r="RVD4" s="1870"/>
      <c r="RVE4" s="1870"/>
      <c r="RVF4" s="1870"/>
      <c r="RVG4" s="1870"/>
      <c r="RVH4" s="1870"/>
      <c r="RVI4" s="1870"/>
      <c r="RVJ4" s="1870"/>
      <c r="RVK4" s="1870"/>
      <c r="RVL4" s="1870"/>
      <c r="RVM4" s="1870"/>
      <c r="RVN4" s="1870"/>
      <c r="RVO4" s="1870"/>
      <c r="RVP4" s="1870"/>
      <c r="RVQ4" s="1870"/>
      <c r="RVR4" s="1870"/>
      <c r="RVS4" s="1870"/>
      <c r="RVT4" s="1870"/>
      <c r="RVU4" s="1870"/>
      <c r="RVV4" s="1870"/>
      <c r="RVW4" s="1870"/>
      <c r="RVX4" s="1870"/>
      <c r="RVY4" s="1870"/>
      <c r="RVZ4" s="1870"/>
      <c r="RWA4" s="1870"/>
      <c r="RWB4" s="1870"/>
      <c r="RWC4" s="1870"/>
      <c r="RWD4" s="1870"/>
      <c r="RWE4" s="1870"/>
      <c r="RWF4" s="1870"/>
      <c r="RWG4" s="1870"/>
      <c r="RWH4" s="1870"/>
      <c r="RWI4" s="1870"/>
      <c r="RWJ4" s="1870"/>
      <c r="RWK4" s="1870"/>
      <c r="RWL4" s="1870"/>
      <c r="RWM4" s="1870"/>
      <c r="RWN4" s="1870"/>
      <c r="RWO4" s="1870"/>
      <c r="RWP4" s="1870"/>
      <c r="RWQ4" s="1870"/>
      <c r="RWR4" s="1870"/>
      <c r="RWS4" s="1870"/>
      <c r="RWT4" s="1870"/>
      <c r="RWU4" s="1870"/>
      <c r="RWV4" s="1870"/>
      <c r="RWW4" s="1870"/>
      <c r="RWX4" s="1870"/>
      <c r="RWY4" s="1870"/>
      <c r="RWZ4" s="1870"/>
      <c r="RXA4" s="1870"/>
      <c r="RXB4" s="1870"/>
      <c r="RXC4" s="1870"/>
      <c r="RXD4" s="1870"/>
      <c r="RXE4" s="1870"/>
      <c r="RXF4" s="1870"/>
      <c r="RXG4" s="1870"/>
      <c r="RXH4" s="1870"/>
      <c r="RXI4" s="1870"/>
      <c r="RXJ4" s="1870"/>
      <c r="RXK4" s="1870"/>
      <c r="RXL4" s="1870"/>
      <c r="RXM4" s="1870"/>
      <c r="RXN4" s="1870"/>
      <c r="RXO4" s="1870"/>
      <c r="RXP4" s="1870"/>
      <c r="RXQ4" s="1870"/>
      <c r="RXR4" s="1870"/>
      <c r="RXS4" s="1870"/>
      <c r="RXT4" s="1870"/>
      <c r="RXU4" s="1870"/>
      <c r="RXV4" s="1870"/>
      <c r="RXW4" s="1870"/>
      <c r="RXX4" s="1870"/>
      <c r="RXY4" s="1870"/>
      <c r="RXZ4" s="1870"/>
      <c r="RYA4" s="1870"/>
      <c r="RYB4" s="1870"/>
      <c r="RYC4" s="1870"/>
      <c r="RYD4" s="1870"/>
      <c r="RYE4" s="1870"/>
      <c r="RYF4" s="1870"/>
      <c r="RYG4" s="1870"/>
      <c r="RYH4" s="1870"/>
      <c r="RYI4" s="1870"/>
      <c r="RYJ4" s="1870"/>
      <c r="RYK4" s="1870"/>
      <c r="RYL4" s="1870"/>
      <c r="RYM4" s="1870"/>
      <c r="RYN4" s="1870"/>
      <c r="RYO4" s="1870"/>
      <c r="RYP4" s="1870"/>
      <c r="RYQ4" s="1870"/>
      <c r="RYR4" s="1870"/>
      <c r="RYS4" s="1870"/>
      <c r="RYT4" s="1870"/>
      <c r="RYU4" s="1870"/>
      <c r="RYV4" s="1870"/>
      <c r="RYW4" s="1870"/>
      <c r="RYX4" s="1870"/>
      <c r="RYY4" s="1870"/>
      <c r="RYZ4" s="1870"/>
      <c r="RZA4" s="1870"/>
      <c r="RZB4" s="1870"/>
      <c r="RZC4" s="1870"/>
      <c r="RZD4" s="1870"/>
      <c r="RZE4" s="1870"/>
      <c r="RZF4" s="1870"/>
      <c r="RZG4" s="1870"/>
      <c r="RZH4" s="1870"/>
      <c r="RZI4" s="1870"/>
      <c r="RZJ4" s="1870"/>
      <c r="RZK4" s="1870"/>
      <c r="RZL4" s="1870"/>
      <c r="RZM4" s="1870"/>
      <c r="RZN4" s="1870"/>
      <c r="RZO4" s="1870"/>
      <c r="RZP4" s="1870"/>
      <c r="RZQ4" s="1870"/>
      <c r="RZR4" s="1870"/>
      <c r="RZS4" s="1870"/>
      <c r="RZT4" s="1870"/>
      <c r="RZU4" s="1870"/>
      <c r="RZV4" s="1870"/>
      <c r="RZW4" s="1870"/>
      <c r="RZX4" s="1870"/>
      <c r="RZY4" s="1870"/>
      <c r="RZZ4" s="1870"/>
      <c r="SAA4" s="1870"/>
      <c r="SAB4" s="1870"/>
      <c r="SAC4" s="1870"/>
      <c r="SAD4" s="1870"/>
      <c r="SAE4" s="1870"/>
      <c r="SAF4" s="1870"/>
      <c r="SAG4" s="1870"/>
      <c r="SAH4" s="1870"/>
      <c r="SAI4" s="1870"/>
      <c r="SAJ4" s="1870"/>
      <c r="SAK4" s="1870"/>
      <c r="SAL4" s="1870"/>
      <c r="SAM4" s="1870"/>
      <c r="SAN4" s="1870"/>
      <c r="SAO4" s="1870"/>
      <c r="SAP4" s="1870"/>
      <c r="SAQ4" s="1870"/>
      <c r="SAR4" s="1870"/>
      <c r="SAS4" s="1870"/>
      <c r="SAT4" s="1870"/>
      <c r="SAU4" s="1870"/>
      <c r="SAV4" s="1870"/>
      <c r="SAW4" s="1870"/>
      <c r="SAX4" s="1870"/>
      <c r="SAY4" s="1870"/>
      <c r="SAZ4" s="1870"/>
      <c r="SBA4" s="1870"/>
      <c r="SBB4" s="1870"/>
      <c r="SBC4" s="1870"/>
      <c r="SBD4" s="1870"/>
      <c r="SBE4" s="1870"/>
      <c r="SBF4" s="1870"/>
      <c r="SBG4" s="1870"/>
      <c r="SBH4" s="1870"/>
      <c r="SBI4" s="1870"/>
      <c r="SBJ4" s="1870"/>
      <c r="SBK4" s="1870"/>
      <c r="SBL4" s="1870"/>
      <c r="SBM4" s="1870"/>
      <c r="SBN4" s="1870"/>
      <c r="SBO4" s="1870"/>
      <c r="SBP4" s="1870"/>
      <c r="SBQ4" s="1870"/>
      <c r="SBR4" s="1870"/>
      <c r="SBS4" s="1870"/>
      <c r="SBT4" s="1870"/>
      <c r="SBU4" s="1870"/>
      <c r="SBV4" s="1870"/>
      <c r="SBW4" s="1870"/>
      <c r="SBX4" s="1870"/>
      <c r="SBY4" s="1870"/>
      <c r="SBZ4" s="1870"/>
      <c r="SCA4" s="1870"/>
      <c r="SCB4" s="1870"/>
      <c r="SCC4" s="1870"/>
      <c r="SCD4" s="1870"/>
      <c r="SCE4" s="1870"/>
      <c r="SCF4" s="1870"/>
      <c r="SCG4" s="1870"/>
      <c r="SCH4" s="1870"/>
      <c r="SCI4" s="1870"/>
      <c r="SCJ4" s="1870"/>
      <c r="SCK4" s="1870"/>
      <c r="SCL4" s="1870"/>
      <c r="SCM4" s="1870"/>
      <c r="SCN4" s="1870"/>
      <c r="SCO4" s="1870"/>
      <c r="SCP4" s="1870"/>
      <c r="SCQ4" s="1870"/>
      <c r="SCR4" s="1870"/>
      <c r="SCS4" s="1870"/>
      <c r="SCT4" s="1870"/>
      <c r="SCU4" s="1870"/>
      <c r="SCV4" s="1870"/>
      <c r="SCW4" s="1870"/>
      <c r="SCX4" s="1870"/>
      <c r="SCY4" s="1870"/>
      <c r="SCZ4" s="1870"/>
      <c r="SDA4" s="1870"/>
      <c r="SDB4" s="1870"/>
      <c r="SDC4" s="1870"/>
      <c r="SDD4" s="1870"/>
      <c r="SDE4" s="1870"/>
      <c r="SDF4" s="1870"/>
      <c r="SDG4" s="1870"/>
      <c r="SDH4" s="1870"/>
      <c r="SDI4" s="1870"/>
      <c r="SDJ4" s="1870"/>
      <c r="SDK4" s="1870"/>
      <c r="SDL4" s="1870"/>
      <c r="SDM4" s="1870"/>
      <c r="SDN4" s="1870"/>
      <c r="SDO4" s="1870"/>
      <c r="SDP4" s="1870"/>
      <c r="SDQ4" s="1870"/>
      <c r="SDR4" s="1870"/>
      <c r="SDS4" s="1870"/>
      <c r="SDT4" s="1870"/>
      <c r="SDU4" s="1870"/>
      <c r="SDV4" s="1870"/>
      <c r="SDW4" s="1870"/>
      <c r="SDX4" s="1870"/>
      <c r="SDY4" s="1870"/>
      <c r="SDZ4" s="1870"/>
      <c r="SEA4" s="1870"/>
      <c r="SEB4" s="1870"/>
      <c r="SEC4" s="1870"/>
      <c r="SED4" s="1870"/>
      <c r="SEE4" s="1870"/>
      <c r="SEF4" s="1870"/>
      <c r="SEG4" s="1870"/>
      <c r="SEH4" s="1870"/>
      <c r="SEI4" s="1870"/>
      <c r="SEJ4" s="1870"/>
      <c r="SEK4" s="1870"/>
      <c r="SEL4" s="1870"/>
      <c r="SEM4" s="1870"/>
      <c r="SEN4" s="1870"/>
      <c r="SEO4" s="1870"/>
      <c r="SEP4" s="1870"/>
      <c r="SEQ4" s="1870"/>
      <c r="SER4" s="1870"/>
      <c r="SES4" s="1870"/>
      <c r="SET4" s="1870"/>
      <c r="SEU4" s="1870"/>
      <c r="SEV4" s="1870"/>
      <c r="SEW4" s="1870"/>
      <c r="SEX4" s="1870"/>
      <c r="SEY4" s="1870"/>
      <c r="SEZ4" s="1870"/>
      <c r="SFA4" s="1870"/>
      <c r="SFB4" s="1870"/>
      <c r="SFC4" s="1870"/>
      <c r="SFD4" s="1870"/>
      <c r="SFE4" s="1870"/>
      <c r="SFF4" s="1870"/>
      <c r="SFG4" s="1870"/>
      <c r="SFH4" s="1870"/>
      <c r="SFI4" s="1870"/>
      <c r="SFJ4" s="1870"/>
      <c r="SFK4" s="1870"/>
      <c r="SFL4" s="1870"/>
      <c r="SFM4" s="1870"/>
      <c r="SFN4" s="1870"/>
      <c r="SFO4" s="1870"/>
      <c r="SFP4" s="1870"/>
      <c r="SFQ4" s="1870"/>
      <c r="SFR4" s="1870"/>
      <c r="SFS4" s="1870"/>
      <c r="SFT4" s="1870"/>
      <c r="SFU4" s="1870"/>
      <c r="SFV4" s="1870"/>
      <c r="SFW4" s="1870"/>
      <c r="SFX4" s="1870"/>
      <c r="SFY4" s="1870"/>
      <c r="SFZ4" s="1870"/>
      <c r="SGA4" s="1870"/>
      <c r="SGB4" s="1870"/>
      <c r="SGC4" s="1870"/>
      <c r="SGD4" s="1870"/>
      <c r="SGE4" s="1870"/>
      <c r="SGF4" s="1870"/>
      <c r="SGG4" s="1870"/>
      <c r="SGH4" s="1870"/>
      <c r="SGI4" s="1870"/>
      <c r="SGJ4" s="1870"/>
      <c r="SGK4" s="1870"/>
      <c r="SGL4" s="1870"/>
      <c r="SGM4" s="1870"/>
      <c r="SGN4" s="1870"/>
      <c r="SGO4" s="1870"/>
      <c r="SGP4" s="1870"/>
      <c r="SGQ4" s="1870"/>
      <c r="SGR4" s="1870"/>
      <c r="SGS4" s="1870"/>
      <c r="SGT4" s="1870"/>
      <c r="SGU4" s="1870"/>
      <c r="SGV4" s="1870"/>
      <c r="SGW4" s="1870"/>
      <c r="SGX4" s="1870"/>
      <c r="SGY4" s="1870"/>
      <c r="SGZ4" s="1870"/>
      <c r="SHA4" s="1870"/>
      <c r="SHB4" s="1870"/>
      <c r="SHC4" s="1870"/>
      <c r="SHD4" s="1870"/>
      <c r="SHE4" s="1870"/>
      <c r="SHF4" s="1870"/>
      <c r="SHG4" s="1870"/>
      <c r="SHH4" s="1870"/>
      <c r="SHI4" s="1870"/>
      <c r="SHJ4" s="1870"/>
      <c r="SHK4" s="1870"/>
      <c r="SHL4" s="1870"/>
      <c r="SHM4" s="1870"/>
      <c r="SHN4" s="1870"/>
      <c r="SHO4" s="1870"/>
      <c r="SHP4" s="1870"/>
      <c r="SHQ4" s="1870"/>
      <c r="SHR4" s="1870"/>
      <c r="SHS4" s="1870"/>
      <c r="SHT4" s="1870"/>
      <c r="SHU4" s="1870"/>
      <c r="SHV4" s="1870"/>
      <c r="SHW4" s="1870"/>
      <c r="SHX4" s="1870"/>
      <c r="SHY4" s="1870"/>
      <c r="SHZ4" s="1870"/>
      <c r="SIA4" s="1870"/>
      <c r="SIB4" s="1870"/>
      <c r="SIC4" s="1870"/>
      <c r="SID4" s="1870"/>
      <c r="SIE4" s="1870"/>
      <c r="SIF4" s="1870"/>
      <c r="SIG4" s="1870"/>
      <c r="SIH4" s="1870"/>
      <c r="SII4" s="1870"/>
      <c r="SIJ4" s="1870"/>
      <c r="SIK4" s="1870"/>
      <c r="SIL4" s="1870"/>
      <c r="SIM4" s="1870"/>
      <c r="SIN4" s="1870"/>
      <c r="SIO4" s="1870"/>
      <c r="SIP4" s="1870"/>
      <c r="SIQ4" s="1870"/>
      <c r="SIR4" s="1870"/>
      <c r="SIS4" s="1870"/>
      <c r="SIT4" s="1870"/>
      <c r="SIU4" s="1870"/>
      <c r="SIV4" s="1870"/>
      <c r="SIW4" s="1870"/>
      <c r="SIX4" s="1870"/>
      <c r="SIY4" s="1870"/>
      <c r="SIZ4" s="1870"/>
      <c r="SJA4" s="1870"/>
      <c r="SJB4" s="1870"/>
      <c r="SJC4" s="1870"/>
      <c r="SJD4" s="1870"/>
      <c r="SJE4" s="1870"/>
      <c r="SJF4" s="1870"/>
      <c r="SJG4" s="1870"/>
      <c r="SJH4" s="1870"/>
      <c r="SJI4" s="1870"/>
      <c r="SJJ4" s="1870"/>
      <c r="SJK4" s="1870"/>
      <c r="SJL4" s="1870"/>
      <c r="SJM4" s="1870"/>
      <c r="SJN4" s="1870"/>
      <c r="SJO4" s="1870"/>
      <c r="SJP4" s="1870"/>
      <c r="SJQ4" s="1870"/>
      <c r="SJR4" s="1870"/>
      <c r="SJS4" s="1870"/>
      <c r="SJT4" s="1870"/>
      <c r="SJU4" s="1870"/>
      <c r="SJV4" s="1870"/>
      <c r="SJW4" s="1870"/>
      <c r="SJX4" s="1870"/>
      <c r="SJY4" s="1870"/>
      <c r="SJZ4" s="1870"/>
      <c r="SKA4" s="1870"/>
      <c r="SKB4" s="1870"/>
      <c r="SKC4" s="1870"/>
      <c r="SKD4" s="1870"/>
      <c r="SKE4" s="1870"/>
      <c r="SKF4" s="1870"/>
      <c r="SKG4" s="1870"/>
      <c r="SKH4" s="1870"/>
      <c r="SKI4" s="1870"/>
      <c r="SKJ4" s="1870"/>
      <c r="SKK4" s="1870"/>
      <c r="SKL4" s="1870"/>
      <c r="SKM4" s="1870"/>
      <c r="SKN4" s="1870"/>
      <c r="SKO4" s="1870"/>
      <c r="SKP4" s="1870"/>
      <c r="SKQ4" s="1870"/>
      <c r="SKR4" s="1870"/>
      <c r="SKS4" s="1870"/>
      <c r="SKT4" s="1870"/>
      <c r="SKU4" s="1870"/>
      <c r="SKV4" s="1870"/>
      <c r="SKW4" s="1870"/>
      <c r="SKX4" s="1870"/>
      <c r="SKY4" s="1870"/>
      <c r="SKZ4" s="1870"/>
      <c r="SLA4" s="1870"/>
      <c r="SLB4" s="1870"/>
      <c r="SLC4" s="1870"/>
      <c r="SLD4" s="1870"/>
      <c r="SLE4" s="1870"/>
      <c r="SLF4" s="1870"/>
      <c r="SLG4" s="1870"/>
      <c r="SLH4" s="1870"/>
      <c r="SLI4" s="1870"/>
      <c r="SLJ4" s="1870"/>
      <c r="SLK4" s="1870"/>
      <c r="SLL4" s="1870"/>
      <c r="SLM4" s="1870"/>
      <c r="SLN4" s="1870"/>
      <c r="SLO4" s="1870"/>
      <c r="SLP4" s="1870"/>
      <c r="SLQ4" s="1870"/>
      <c r="SLR4" s="1870"/>
      <c r="SLS4" s="1870"/>
      <c r="SLT4" s="1870"/>
      <c r="SLU4" s="1870"/>
      <c r="SLV4" s="1870"/>
      <c r="SLW4" s="1870"/>
      <c r="SLX4" s="1870"/>
      <c r="SLY4" s="1870"/>
      <c r="SLZ4" s="1870"/>
      <c r="SMA4" s="1870"/>
      <c r="SMB4" s="1870"/>
      <c r="SMC4" s="1870"/>
      <c r="SMD4" s="1870"/>
      <c r="SME4" s="1870"/>
      <c r="SMF4" s="1870"/>
      <c r="SMG4" s="1870"/>
      <c r="SMH4" s="1870"/>
      <c r="SMI4" s="1870"/>
      <c r="SMJ4" s="1870"/>
      <c r="SMK4" s="1870"/>
      <c r="SML4" s="1870"/>
      <c r="SMM4" s="1870"/>
      <c r="SMN4" s="1870"/>
      <c r="SMO4" s="1870"/>
      <c r="SMP4" s="1870"/>
      <c r="SMQ4" s="1870"/>
      <c r="SMR4" s="1870"/>
      <c r="SMS4" s="1870"/>
      <c r="SMT4" s="1870"/>
      <c r="SMU4" s="1870"/>
      <c r="SMV4" s="1870"/>
      <c r="SMW4" s="1870"/>
      <c r="SMX4" s="1870"/>
      <c r="SMY4" s="1870"/>
      <c r="SMZ4" s="1870"/>
      <c r="SNA4" s="1870"/>
      <c r="SNB4" s="1870"/>
      <c r="SNC4" s="1870"/>
      <c r="SND4" s="1870"/>
      <c r="SNE4" s="1870"/>
      <c r="SNF4" s="1870"/>
      <c r="SNG4" s="1870"/>
      <c r="SNH4" s="1870"/>
      <c r="SNI4" s="1870"/>
      <c r="SNJ4" s="1870"/>
      <c r="SNK4" s="1870"/>
      <c r="SNL4" s="1870"/>
      <c r="SNM4" s="1870"/>
      <c r="SNN4" s="1870"/>
      <c r="SNO4" s="1870"/>
      <c r="SNP4" s="1870"/>
      <c r="SNQ4" s="1870"/>
      <c r="SNR4" s="1870"/>
      <c r="SNS4" s="1870"/>
      <c r="SNT4" s="1870"/>
      <c r="SNU4" s="1870"/>
      <c r="SNV4" s="1870"/>
      <c r="SNW4" s="1870"/>
      <c r="SNX4" s="1870"/>
      <c r="SNY4" s="1870"/>
      <c r="SNZ4" s="1870"/>
      <c r="SOA4" s="1870"/>
      <c r="SOB4" s="1870"/>
      <c r="SOC4" s="1870"/>
      <c r="SOD4" s="1870"/>
      <c r="SOE4" s="1870"/>
      <c r="SOF4" s="1870"/>
      <c r="SOG4" s="1870"/>
      <c r="SOH4" s="1870"/>
      <c r="SOI4" s="1870"/>
      <c r="SOJ4" s="1870"/>
      <c r="SOK4" s="1870"/>
      <c r="SOL4" s="1870"/>
      <c r="SOM4" s="1870"/>
      <c r="SON4" s="1870"/>
      <c r="SOO4" s="1870"/>
      <c r="SOP4" s="1870"/>
      <c r="SOQ4" s="1870"/>
      <c r="SOR4" s="1870"/>
      <c r="SOS4" s="1870"/>
      <c r="SOT4" s="1870"/>
      <c r="SOU4" s="1870"/>
      <c r="SOV4" s="1870"/>
      <c r="SOW4" s="1870"/>
      <c r="SOX4" s="1870"/>
      <c r="SOY4" s="1870"/>
      <c r="SOZ4" s="1870"/>
      <c r="SPA4" s="1870"/>
      <c r="SPB4" s="1870"/>
      <c r="SPC4" s="1870"/>
      <c r="SPD4" s="1870"/>
      <c r="SPE4" s="1870"/>
      <c r="SPF4" s="1870"/>
      <c r="SPG4" s="1870"/>
      <c r="SPH4" s="1870"/>
      <c r="SPI4" s="1870"/>
      <c r="SPJ4" s="1870"/>
      <c r="SPK4" s="1870"/>
      <c r="SPL4" s="1870"/>
      <c r="SPM4" s="1870"/>
      <c r="SPN4" s="1870"/>
      <c r="SPO4" s="1870"/>
      <c r="SPP4" s="1870"/>
      <c r="SPQ4" s="1870"/>
      <c r="SPR4" s="1870"/>
      <c r="SPS4" s="1870"/>
      <c r="SPT4" s="1870"/>
      <c r="SPU4" s="1870"/>
      <c r="SPV4" s="1870"/>
      <c r="SPW4" s="1870"/>
      <c r="SPX4" s="1870"/>
      <c r="SPY4" s="1870"/>
      <c r="SPZ4" s="1870"/>
      <c r="SQA4" s="1870"/>
      <c r="SQB4" s="1870"/>
      <c r="SQC4" s="1870"/>
      <c r="SQD4" s="1870"/>
      <c r="SQE4" s="1870"/>
      <c r="SQF4" s="1870"/>
      <c r="SQG4" s="1870"/>
      <c r="SQH4" s="1870"/>
      <c r="SQI4" s="1870"/>
      <c r="SQJ4" s="1870"/>
      <c r="SQK4" s="1870"/>
      <c r="SQL4" s="1870"/>
      <c r="SQM4" s="1870"/>
      <c r="SQN4" s="1870"/>
      <c r="SQO4" s="1870"/>
      <c r="SQP4" s="1870"/>
      <c r="SQQ4" s="1870"/>
      <c r="SQR4" s="1870"/>
      <c r="SQS4" s="1870"/>
      <c r="SQT4" s="1870"/>
      <c r="SQU4" s="1870"/>
      <c r="SQV4" s="1870"/>
      <c r="SQW4" s="1870"/>
      <c r="SQX4" s="1870"/>
      <c r="SQY4" s="1870"/>
      <c r="SQZ4" s="1870"/>
      <c r="SRA4" s="1870"/>
      <c r="SRB4" s="1870"/>
      <c r="SRC4" s="1870"/>
      <c r="SRD4" s="1870"/>
      <c r="SRE4" s="1870"/>
      <c r="SRF4" s="1870"/>
      <c r="SRG4" s="1870"/>
      <c r="SRH4" s="1870"/>
      <c r="SRI4" s="1870"/>
      <c r="SRJ4" s="1870"/>
      <c r="SRK4" s="1870"/>
      <c r="SRL4" s="1870"/>
      <c r="SRM4" s="1870"/>
      <c r="SRN4" s="1870"/>
      <c r="SRO4" s="1870"/>
      <c r="SRP4" s="1870"/>
      <c r="SRQ4" s="1870"/>
      <c r="SRR4" s="1870"/>
      <c r="SRS4" s="1870"/>
      <c r="SRT4" s="1870"/>
      <c r="SRU4" s="1870"/>
      <c r="SRV4" s="1870"/>
      <c r="SRW4" s="1870"/>
      <c r="SRX4" s="1870"/>
      <c r="SRY4" s="1870"/>
      <c r="SRZ4" s="1870"/>
      <c r="SSA4" s="1870"/>
      <c r="SSB4" s="1870"/>
      <c r="SSC4" s="1870"/>
      <c r="SSD4" s="1870"/>
      <c r="SSE4" s="1870"/>
      <c r="SSF4" s="1870"/>
      <c r="SSG4" s="1870"/>
      <c r="SSH4" s="1870"/>
      <c r="SSI4" s="1870"/>
      <c r="SSJ4" s="1870"/>
      <c r="SSK4" s="1870"/>
      <c r="SSL4" s="1870"/>
      <c r="SSM4" s="1870"/>
      <c r="SSN4" s="1870"/>
      <c r="SSO4" s="1870"/>
      <c r="SSP4" s="1870"/>
      <c r="SSQ4" s="1870"/>
      <c r="SSR4" s="1870"/>
      <c r="SSS4" s="1870"/>
      <c r="SST4" s="1870"/>
      <c r="SSU4" s="1870"/>
      <c r="SSV4" s="1870"/>
      <c r="SSW4" s="1870"/>
      <c r="SSX4" s="1870"/>
      <c r="SSY4" s="1870"/>
      <c r="SSZ4" s="1870"/>
      <c r="STA4" s="1870"/>
      <c r="STB4" s="1870"/>
      <c r="STC4" s="1870"/>
      <c r="STD4" s="1870"/>
      <c r="STE4" s="1870"/>
      <c r="STF4" s="1870"/>
      <c r="STG4" s="1870"/>
      <c r="STH4" s="1870"/>
      <c r="STI4" s="1870"/>
      <c r="STJ4" s="1870"/>
      <c r="STK4" s="1870"/>
      <c r="STL4" s="1870"/>
      <c r="STM4" s="1870"/>
      <c r="STN4" s="1870"/>
      <c r="STO4" s="1870"/>
      <c r="STP4" s="1870"/>
      <c r="STQ4" s="1870"/>
      <c r="STR4" s="1870"/>
      <c r="STS4" s="1870"/>
      <c r="STT4" s="1870"/>
      <c r="STU4" s="1870"/>
      <c r="STV4" s="1870"/>
      <c r="STW4" s="1870"/>
      <c r="STX4" s="1870"/>
      <c r="STY4" s="1870"/>
      <c r="STZ4" s="1870"/>
      <c r="SUA4" s="1870"/>
      <c r="SUB4" s="1870"/>
      <c r="SUC4" s="1870"/>
      <c r="SUD4" s="1870"/>
      <c r="SUE4" s="1870"/>
      <c r="SUF4" s="1870"/>
      <c r="SUG4" s="1870"/>
      <c r="SUH4" s="1870"/>
      <c r="SUI4" s="1870"/>
      <c r="SUJ4" s="1870"/>
      <c r="SUK4" s="1870"/>
      <c r="SUL4" s="1870"/>
      <c r="SUM4" s="1870"/>
      <c r="SUN4" s="1870"/>
      <c r="SUO4" s="1870"/>
      <c r="SUP4" s="1870"/>
      <c r="SUQ4" s="1870"/>
      <c r="SUR4" s="1870"/>
      <c r="SUS4" s="1870"/>
      <c r="SUT4" s="1870"/>
      <c r="SUU4" s="1870"/>
      <c r="SUV4" s="1870"/>
      <c r="SUW4" s="1870"/>
      <c r="SUX4" s="1870"/>
      <c r="SUY4" s="1870"/>
      <c r="SUZ4" s="1870"/>
      <c r="SVA4" s="1870"/>
      <c r="SVB4" s="1870"/>
      <c r="SVC4" s="1870"/>
      <c r="SVD4" s="1870"/>
      <c r="SVE4" s="1870"/>
      <c r="SVF4" s="1870"/>
      <c r="SVG4" s="1870"/>
      <c r="SVH4" s="1870"/>
      <c r="SVI4" s="1870"/>
      <c r="SVJ4" s="1870"/>
      <c r="SVK4" s="1870"/>
      <c r="SVL4" s="1870"/>
      <c r="SVM4" s="1870"/>
      <c r="SVN4" s="1870"/>
      <c r="SVO4" s="1870"/>
      <c r="SVP4" s="1870"/>
      <c r="SVQ4" s="1870"/>
      <c r="SVR4" s="1870"/>
      <c r="SVS4" s="1870"/>
      <c r="SVT4" s="1870"/>
      <c r="SVU4" s="1870"/>
      <c r="SVV4" s="1870"/>
      <c r="SVW4" s="1870"/>
      <c r="SVX4" s="1870"/>
      <c r="SVY4" s="1870"/>
      <c r="SVZ4" s="1870"/>
      <c r="SWA4" s="1870"/>
      <c r="SWB4" s="1870"/>
      <c r="SWC4" s="1870"/>
      <c r="SWD4" s="1870"/>
      <c r="SWE4" s="1870"/>
      <c r="SWF4" s="1870"/>
      <c r="SWG4" s="1870"/>
      <c r="SWH4" s="1870"/>
      <c r="SWI4" s="1870"/>
      <c r="SWJ4" s="1870"/>
      <c r="SWK4" s="1870"/>
      <c r="SWL4" s="1870"/>
      <c r="SWM4" s="1870"/>
      <c r="SWN4" s="1870"/>
      <c r="SWO4" s="1870"/>
      <c r="SWP4" s="1870"/>
      <c r="SWQ4" s="1870"/>
      <c r="SWR4" s="1870"/>
      <c r="SWS4" s="1870"/>
      <c r="SWT4" s="1870"/>
      <c r="SWU4" s="1870"/>
      <c r="SWV4" s="1870"/>
      <c r="SWW4" s="1870"/>
      <c r="SWX4" s="1870"/>
      <c r="SWY4" s="1870"/>
      <c r="SWZ4" s="1870"/>
      <c r="SXA4" s="1870"/>
      <c r="SXB4" s="1870"/>
      <c r="SXC4" s="1870"/>
      <c r="SXD4" s="1870"/>
      <c r="SXE4" s="1870"/>
      <c r="SXF4" s="1870"/>
      <c r="SXG4" s="1870"/>
      <c r="SXH4" s="1870"/>
      <c r="SXI4" s="1870"/>
      <c r="SXJ4" s="1870"/>
      <c r="SXK4" s="1870"/>
      <c r="SXL4" s="1870"/>
      <c r="SXM4" s="1870"/>
      <c r="SXN4" s="1870"/>
      <c r="SXO4" s="1870"/>
      <c r="SXP4" s="1870"/>
      <c r="SXQ4" s="1870"/>
      <c r="SXR4" s="1870"/>
      <c r="SXS4" s="1870"/>
      <c r="SXT4" s="1870"/>
      <c r="SXU4" s="1870"/>
      <c r="SXV4" s="1870"/>
      <c r="SXW4" s="1870"/>
      <c r="SXX4" s="1870"/>
      <c r="SXY4" s="1870"/>
      <c r="SXZ4" s="1870"/>
      <c r="SYA4" s="1870"/>
      <c r="SYB4" s="1870"/>
      <c r="SYC4" s="1870"/>
      <c r="SYD4" s="1870"/>
      <c r="SYE4" s="1870"/>
      <c r="SYF4" s="1870"/>
      <c r="SYG4" s="1870"/>
      <c r="SYH4" s="1870"/>
      <c r="SYI4" s="1870"/>
      <c r="SYJ4" s="1870"/>
      <c r="SYK4" s="1870"/>
      <c r="SYL4" s="1870"/>
      <c r="SYM4" s="1870"/>
      <c r="SYN4" s="1870"/>
      <c r="SYO4" s="1870"/>
      <c r="SYP4" s="1870"/>
      <c r="SYQ4" s="1870"/>
      <c r="SYR4" s="1870"/>
      <c r="SYS4" s="1870"/>
      <c r="SYT4" s="1870"/>
      <c r="SYU4" s="1870"/>
      <c r="SYV4" s="1870"/>
      <c r="SYW4" s="1870"/>
      <c r="SYX4" s="1870"/>
      <c r="SYY4" s="1870"/>
      <c r="SYZ4" s="1870"/>
      <c r="SZA4" s="1870"/>
      <c r="SZB4" s="1870"/>
      <c r="SZC4" s="1870"/>
      <c r="SZD4" s="1870"/>
      <c r="SZE4" s="1870"/>
      <c r="SZF4" s="1870"/>
      <c r="SZG4" s="1870"/>
      <c r="SZH4" s="1870"/>
      <c r="SZI4" s="1870"/>
      <c r="SZJ4" s="1870"/>
      <c r="SZK4" s="1870"/>
      <c r="SZL4" s="1870"/>
      <c r="SZM4" s="1870"/>
      <c r="SZN4" s="1870"/>
      <c r="SZO4" s="1870"/>
      <c r="SZP4" s="1870"/>
      <c r="SZQ4" s="1870"/>
      <c r="SZR4" s="1870"/>
      <c r="SZS4" s="1870"/>
      <c r="SZT4" s="1870"/>
      <c r="SZU4" s="1870"/>
      <c r="SZV4" s="1870"/>
      <c r="SZW4" s="1870"/>
      <c r="SZX4" s="1870"/>
      <c r="SZY4" s="1870"/>
      <c r="SZZ4" s="1870"/>
      <c r="TAA4" s="1870"/>
      <c r="TAB4" s="1870"/>
      <c r="TAC4" s="1870"/>
      <c r="TAD4" s="1870"/>
      <c r="TAE4" s="1870"/>
      <c r="TAF4" s="1870"/>
      <c r="TAG4" s="1870"/>
      <c r="TAH4" s="1870"/>
      <c r="TAI4" s="1870"/>
      <c r="TAJ4" s="1870"/>
      <c r="TAK4" s="1870"/>
      <c r="TAL4" s="1870"/>
      <c r="TAM4" s="1870"/>
      <c r="TAN4" s="1870"/>
      <c r="TAO4" s="1870"/>
      <c r="TAP4" s="1870"/>
      <c r="TAQ4" s="1870"/>
      <c r="TAR4" s="1870"/>
      <c r="TAS4" s="1870"/>
      <c r="TAT4" s="1870"/>
      <c r="TAU4" s="1870"/>
      <c r="TAV4" s="1870"/>
      <c r="TAW4" s="1870"/>
      <c r="TAX4" s="1870"/>
      <c r="TAY4" s="1870"/>
      <c r="TAZ4" s="1870"/>
      <c r="TBA4" s="1870"/>
      <c r="TBB4" s="1870"/>
      <c r="TBC4" s="1870"/>
      <c r="TBD4" s="1870"/>
      <c r="TBE4" s="1870"/>
      <c r="TBF4" s="1870"/>
      <c r="TBG4" s="1870"/>
      <c r="TBH4" s="1870"/>
      <c r="TBI4" s="1870"/>
      <c r="TBJ4" s="1870"/>
      <c r="TBK4" s="1870"/>
      <c r="TBL4" s="1870"/>
      <c r="TBM4" s="1870"/>
      <c r="TBN4" s="1870"/>
      <c r="TBO4" s="1870"/>
      <c r="TBP4" s="1870"/>
      <c r="TBQ4" s="1870"/>
      <c r="TBR4" s="1870"/>
      <c r="TBS4" s="1870"/>
      <c r="TBT4" s="1870"/>
      <c r="TBU4" s="1870"/>
      <c r="TBV4" s="1870"/>
      <c r="TBW4" s="1870"/>
      <c r="TBX4" s="1870"/>
      <c r="TBY4" s="1870"/>
      <c r="TBZ4" s="1870"/>
      <c r="TCA4" s="1870"/>
      <c r="TCB4" s="1870"/>
      <c r="TCC4" s="1870"/>
      <c r="TCD4" s="1870"/>
      <c r="TCE4" s="1870"/>
      <c r="TCF4" s="1870"/>
      <c r="TCG4" s="1870"/>
      <c r="TCH4" s="1870"/>
      <c r="TCI4" s="1870"/>
      <c r="TCJ4" s="1870"/>
      <c r="TCK4" s="1870"/>
      <c r="TCL4" s="1870"/>
      <c r="TCM4" s="1870"/>
      <c r="TCN4" s="1870"/>
      <c r="TCO4" s="1870"/>
      <c r="TCP4" s="1870"/>
      <c r="TCQ4" s="1870"/>
      <c r="TCR4" s="1870"/>
      <c r="TCS4" s="1870"/>
      <c r="TCT4" s="1870"/>
      <c r="TCU4" s="1870"/>
      <c r="TCV4" s="1870"/>
      <c r="TCW4" s="1870"/>
      <c r="TCX4" s="1870"/>
      <c r="TCY4" s="1870"/>
      <c r="TCZ4" s="1870"/>
      <c r="TDA4" s="1870"/>
      <c r="TDB4" s="1870"/>
      <c r="TDC4" s="1870"/>
      <c r="TDD4" s="1870"/>
      <c r="TDE4" s="1870"/>
      <c r="TDF4" s="1870"/>
      <c r="TDG4" s="1870"/>
      <c r="TDH4" s="1870"/>
      <c r="TDI4" s="1870"/>
      <c r="TDJ4" s="1870"/>
      <c r="TDK4" s="1870"/>
      <c r="TDL4" s="1870"/>
      <c r="TDM4" s="1870"/>
      <c r="TDN4" s="1870"/>
      <c r="TDO4" s="1870"/>
      <c r="TDP4" s="1870"/>
      <c r="TDQ4" s="1870"/>
      <c r="TDR4" s="1870"/>
      <c r="TDS4" s="1870"/>
      <c r="TDT4" s="1870"/>
      <c r="TDU4" s="1870"/>
      <c r="TDV4" s="1870"/>
      <c r="TDW4" s="1870"/>
      <c r="TDX4" s="1870"/>
      <c r="TDY4" s="1870"/>
      <c r="TDZ4" s="1870"/>
      <c r="TEA4" s="1870"/>
      <c r="TEB4" s="1870"/>
      <c r="TEC4" s="1870"/>
      <c r="TED4" s="1870"/>
      <c r="TEE4" s="1870"/>
      <c r="TEF4" s="1870"/>
      <c r="TEG4" s="1870"/>
      <c r="TEH4" s="1870"/>
      <c r="TEI4" s="1870"/>
      <c r="TEJ4" s="1870"/>
      <c r="TEK4" s="1870"/>
      <c r="TEL4" s="1870"/>
      <c r="TEM4" s="1870"/>
      <c r="TEN4" s="1870"/>
      <c r="TEO4" s="1870"/>
      <c r="TEP4" s="1870"/>
      <c r="TEQ4" s="1870"/>
      <c r="TER4" s="1870"/>
      <c r="TES4" s="1870"/>
      <c r="TET4" s="1870"/>
      <c r="TEU4" s="1870"/>
      <c r="TEV4" s="1870"/>
      <c r="TEW4" s="1870"/>
      <c r="TEX4" s="1870"/>
      <c r="TEY4" s="1870"/>
      <c r="TEZ4" s="1870"/>
      <c r="TFA4" s="1870"/>
      <c r="TFB4" s="1870"/>
      <c r="TFC4" s="1870"/>
      <c r="TFD4" s="1870"/>
      <c r="TFE4" s="1870"/>
      <c r="TFF4" s="1870"/>
      <c r="TFG4" s="1870"/>
      <c r="TFH4" s="1870"/>
      <c r="TFI4" s="1870"/>
      <c r="TFJ4" s="1870"/>
      <c r="TFK4" s="1870"/>
      <c r="TFL4" s="1870"/>
      <c r="TFM4" s="1870"/>
      <c r="TFN4" s="1870"/>
      <c r="TFO4" s="1870"/>
      <c r="TFP4" s="1870"/>
      <c r="TFQ4" s="1870"/>
      <c r="TFR4" s="1870"/>
      <c r="TFS4" s="1870"/>
      <c r="TFT4" s="1870"/>
      <c r="TFU4" s="1870"/>
      <c r="TFV4" s="1870"/>
      <c r="TFW4" s="1870"/>
      <c r="TFX4" s="1870"/>
      <c r="TFY4" s="1870"/>
      <c r="TFZ4" s="1870"/>
      <c r="TGA4" s="1870"/>
      <c r="TGB4" s="1870"/>
      <c r="TGC4" s="1870"/>
      <c r="TGD4" s="1870"/>
      <c r="TGE4" s="1870"/>
      <c r="TGF4" s="1870"/>
      <c r="TGG4" s="1870"/>
      <c r="TGH4" s="1870"/>
      <c r="TGI4" s="1870"/>
      <c r="TGJ4" s="1870"/>
      <c r="TGK4" s="1870"/>
      <c r="TGL4" s="1870"/>
      <c r="TGM4" s="1870"/>
      <c r="TGN4" s="1870"/>
      <c r="TGO4" s="1870"/>
      <c r="TGP4" s="1870"/>
      <c r="TGQ4" s="1870"/>
      <c r="TGR4" s="1870"/>
      <c r="TGS4" s="1870"/>
      <c r="TGT4" s="1870"/>
      <c r="TGU4" s="1870"/>
      <c r="TGV4" s="1870"/>
      <c r="TGW4" s="1870"/>
      <c r="TGX4" s="1870"/>
      <c r="TGY4" s="1870"/>
      <c r="TGZ4" s="1870"/>
      <c r="THA4" s="1870"/>
      <c r="THB4" s="1870"/>
      <c r="THC4" s="1870"/>
      <c r="THD4" s="1870"/>
      <c r="THE4" s="1870"/>
      <c r="THF4" s="1870"/>
      <c r="THG4" s="1870"/>
      <c r="THH4" s="1870"/>
      <c r="THI4" s="1870"/>
      <c r="THJ4" s="1870"/>
      <c r="THK4" s="1870"/>
      <c r="THL4" s="1870"/>
      <c r="THM4" s="1870"/>
      <c r="THN4" s="1870"/>
      <c r="THO4" s="1870"/>
      <c r="THP4" s="1870"/>
      <c r="THQ4" s="1870"/>
      <c r="THR4" s="1870"/>
      <c r="THS4" s="1870"/>
      <c r="THT4" s="1870"/>
      <c r="THU4" s="1870"/>
      <c r="THV4" s="1870"/>
      <c r="THW4" s="1870"/>
      <c r="THX4" s="1870"/>
      <c r="THY4" s="1870"/>
      <c r="THZ4" s="1870"/>
      <c r="TIA4" s="1870"/>
      <c r="TIB4" s="1870"/>
      <c r="TIC4" s="1870"/>
      <c r="TID4" s="1870"/>
      <c r="TIE4" s="1870"/>
      <c r="TIF4" s="1870"/>
      <c r="TIG4" s="1870"/>
      <c r="TIH4" s="1870"/>
      <c r="TII4" s="1870"/>
      <c r="TIJ4" s="1870"/>
      <c r="TIK4" s="1870"/>
      <c r="TIL4" s="1870"/>
      <c r="TIM4" s="1870"/>
      <c r="TIN4" s="1870"/>
      <c r="TIO4" s="1870"/>
      <c r="TIP4" s="1870"/>
      <c r="TIQ4" s="1870"/>
      <c r="TIR4" s="1870"/>
      <c r="TIS4" s="1870"/>
      <c r="TIT4" s="1870"/>
      <c r="TIU4" s="1870"/>
      <c r="TIV4" s="1870"/>
      <c r="TIW4" s="1870"/>
      <c r="TIX4" s="1870"/>
      <c r="TIY4" s="1870"/>
      <c r="TIZ4" s="1870"/>
      <c r="TJA4" s="1870"/>
      <c r="TJB4" s="1870"/>
      <c r="TJC4" s="1870"/>
      <c r="TJD4" s="1870"/>
      <c r="TJE4" s="1870"/>
      <c r="TJF4" s="1870"/>
      <c r="TJG4" s="1870"/>
      <c r="TJH4" s="1870"/>
      <c r="TJI4" s="1870"/>
      <c r="TJJ4" s="1870"/>
      <c r="TJK4" s="1870"/>
      <c r="TJL4" s="1870"/>
      <c r="TJM4" s="1870"/>
      <c r="TJN4" s="1870"/>
      <c r="TJO4" s="1870"/>
      <c r="TJP4" s="1870"/>
      <c r="TJQ4" s="1870"/>
      <c r="TJR4" s="1870"/>
      <c r="TJS4" s="1870"/>
      <c r="TJT4" s="1870"/>
      <c r="TJU4" s="1870"/>
      <c r="TJV4" s="1870"/>
      <c r="TJW4" s="1870"/>
      <c r="TJX4" s="1870"/>
      <c r="TJY4" s="1870"/>
      <c r="TJZ4" s="1870"/>
      <c r="TKA4" s="1870"/>
      <c r="TKB4" s="1870"/>
      <c r="TKC4" s="1870"/>
      <c r="TKD4" s="1870"/>
      <c r="TKE4" s="1870"/>
      <c r="TKF4" s="1870"/>
      <c r="TKG4" s="1870"/>
      <c r="TKH4" s="1870"/>
      <c r="TKI4" s="1870"/>
      <c r="TKJ4" s="1870"/>
      <c r="TKK4" s="1870"/>
      <c r="TKL4" s="1870"/>
      <c r="TKM4" s="1870"/>
      <c r="TKN4" s="1870"/>
      <c r="TKO4" s="1870"/>
      <c r="TKP4" s="1870"/>
      <c r="TKQ4" s="1870"/>
      <c r="TKR4" s="1870"/>
      <c r="TKS4" s="1870"/>
      <c r="TKT4" s="1870"/>
      <c r="TKU4" s="1870"/>
      <c r="TKV4" s="1870"/>
      <c r="TKW4" s="1870"/>
      <c r="TKX4" s="1870"/>
      <c r="TKY4" s="1870"/>
      <c r="TKZ4" s="1870"/>
      <c r="TLA4" s="1870"/>
      <c r="TLB4" s="1870"/>
      <c r="TLC4" s="1870"/>
      <c r="TLD4" s="1870"/>
      <c r="TLE4" s="1870"/>
      <c r="TLF4" s="1870"/>
      <c r="TLG4" s="1870"/>
      <c r="TLH4" s="1870"/>
      <c r="TLI4" s="1870"/>
      <c r="TLJ4" s="1870"/>
      <c r="TLK4" s="1870"/>
      <c r="TLL4" s="1870"/>
      <c r="TLM4" s="1870"/>
      <c r="TLN4" s="1870"/>
      <c r="TLO4" s="1870"/>
      <c r="TLP4" s="1870"/>
      <c r="TLQ4" s="1870"/>
      <c r="TLR4" s="1870"/>
      <c r="TLS4" s="1870"/>
      <c r="TLT4" s="1870"/>
      <c r="TLU4" s="1870"/>
      <c r="TLV4" s="1870"/>
      <c r="TLW4" s="1870"/>
      <c r="TLX4" s="1870"/>
      <c r="TLY4" s="1870"/>
      <c r="TLZ4" s="1870"/>
      <c r="TMA4" s="1870"/>
      <c r="TMB4" s="1870"/>
      <c r="TMC4" s="1870"/>
      <c r="TMD4" s="1870"/>
      <c r="TME4" s="1870"/>
      <c r="TMF4" s="1870"/>
      <c r="TMG4" s="1870"/>
      <c r="TMH4" s="1870"/>
      <c r="TMI4" s="1870"/>
      <c r="TMJ4" s="1870"/>
      <c r="TMK4" s="1870"/>
      <c r="TML4" s="1870"/>
      <c r="TMM4" s="1870"/>
      <c r="TMN4" s="1870"/>
      <c r="TMO4" s="1870"/>
      <c r="TMP4" s="1870"/>
      <c r="TMQ4" s="1870"/>
      <c r="TMR4" s="1870"/>
      <c r="TMS4" s="1870"/>
      <c r="TMT4" s="1870"/>
      <c r="TMU4" s="1870"/>
      <c r="TMV4" s="1870"/>
      <c r="TMW4" s="1870"/>
      <c r="TMX4" s="1870"/>
      <c r="TMY4" s="1870"/>
      <c r="TMZ4" s="1870"/>
      <c r="TNA4" s="1870"/>
      <c r="TNB4" s="1870"/>
      <c r="TNC4" s="1870"/>
      <c r="TND4" s="1870"/>
      <c r="TNE4" s="1870"/>
      <c r="TNF4" s="1870"/>
      <c r="TNG4" s="1870"/>
      <c r="TNH4" s="1870"/>
      <c r="TNI4" s="1870"/>
      <c r="TNJ4" s="1870"/>
      <c r="TNK4" s="1870"/>
      <c r="TNL4" s="1870"/>
      <c r="TNM4" s="1870"/>
      <c r="TNN4" s="1870"/>
      <c r="TNO4" s="1870"/>
      <c r="TNP4" s="1870"/>
      <c r="TNQ4" s="1870"/>
      <c r="TNR4" s="1870"/>
      <c r="TNS4" s="1870"/>
      <c r="TNT4" s="1870"/>
      <c r="TNU4" s="1870"/>
      <c r="TNV4" s="1870"/>
      <c r="TNW4" s="1870"/>
      <c r="TNX4" s="1870"/>
      <c r="TNY4" s="1870"/>
      <c r="TNZ4" s="1870"/>
      <c r="TOA4" s="1870"/>
      <c r="TOB4" s="1870"/>
      <c r="TOC4" s="1870"/>
      <c r="TOD4" s="1870"/>
      <c r="TOE4" s="1870"/>
      <c r="TOF4" s="1870"/>
      <c r="TOG4" s="1870"/>
      <c r="TOH4" s="1870"/>
      <c r="TOI4" s="1870"/>
      <c r="TOJ4" s="1870"/>
      <c r="TOK4" s="1870"/>
      <c r="TOL4" s="1870"/>
      <c r="TOM4" s="1870"/>
      <c r="TON4" s="1870"/>
      <c r="TOO4" s="1870"/>
      <c r="TOP4" s="1870"/>
      <c r="TOQ4" s="1870"/>
      <c r="TOR4" s="1870"/>
      <c r="TOS4" s="1870"/>
      <c r="TOT4" s="1870"/>
      <c r="TOU4" s="1870"/>
      <c r="TOV4" s="1870"/>
      <c r="TOW4" s="1870"/>
      <c r="TOX4" s="1870"/>
      <c r="TOY4" s="1870"/>
      <c r="TOZ4" s="1870"/>
      <c r="TPA4" s="1870"/>
      <c r="TPB4" s="1870"/>
      <c r="TPC4" s="1870"/>
      <c r="TPD4" s="1870"/>
      <c r="TPE4" s="1870"/>
      <c r="TPF4" s="1870"/>
      <c r="TPG4" s="1870"/>
      <c r="TPH4" s="1870"/>
      <c r="TPI4" s="1870"/>
      <c r="TPJ4" s="1870"/>
      <c r="TPK4" s="1870"/>
      <c r="TPL4" s="1870"/>
      <c r="TPM4" s="1870"/>
      <c r="TPN4" s="1870"/>
      <c r="TPO4" s="1870"/>
      <c r="TPP4" s="1870"/>
      <c r="TPQ4" s="1870"/>
      <c r="TPR4" s="1870"/>
      <c r="TPS4" s="1870"/>
      <c r="TPT4" s="1870"/>
      <c r="TPU4" s="1870"/>
      <c r="TPV4" s="1870"/>
      <c r="TPW4" s="1870"/>
      <c r="TPX4" s="1870"/>
      <c r="TPY4" s="1870"/>
      <c r="TPZ4" s="1870"/>
      <c r="TQA4" s="1870"/>
      <c r="TQB4" s="1870"/>
      <c r="TQC4" s="1870"/>
      <c r="TQD4" s="1870"/>
      <c r="TQE4" s="1870"/>
      <c r="TQF4" s="1870"/>
      <c r="TQG4" s="1870"/>
      <c r="TQH4" s="1870"/>
      <c r="TQI4" s="1870"/>
      <c r="TQJ4" s="1870"/>
      <c r="TQK4" s="1870"/>
      <c r="TQL4" s="1870"/>
      <c r="TQM4" s="1870"/>
      <c r="TQN4" s="1870"/>
      <c r="TQO4" s="1870"/>
      <c r="TQP4" s="1870"/>
      <c r="TQQ4" s="1870"/>
      <c r="TQR4" s="1870"/>
      <c r="TQS4" s="1870"/>
      <c r="TQT4" s="1870"/>
      <c r="TQU4" s="1870"/>
      <c r="TQV4" s="1870"/>
      <c r="TQW4" s="1870"/>
      <c r="TQX4" s="1870"/>
      <c r="TQY4" s="1870"/>
      <c r="TQZ4" s="1870"/>
      <c r="TRA4" s="1870"/>
      <c r="TRB4" s="1870"/>
      <c r="TRC4" s="1870"/>
      <c r="TRD4" s="1870"/>
      <c r="TRE4" s="1870"/>
      <c r="TRF4" s="1870"/>
      <c r="TRG4" s="1870"/>
      <c r="TRH4" s="1870"/>
      <c r="TRI4" s="1870"/>
      <c r="TRJ4" s="1870"/>
      <c r="TRK4" s="1870"/>
      <c r="TRL4" s="1870"/>
      <c r="TRM4" s="1870"/>
      <c r="TRN4" s="1870"/>
      <c r="TRO4" s="1870"/>
      <c r="TRP4" s="1870"/>
      <c r="TRQ4" s="1870"/>
      <c r="TRR4" s="1870"/>
      <c r="TRS4" s="1870"/>
      <c r="TRT4" s="1870"/>
      <c r="TRU4" s="1870"/>
      <c r="TRV4" s="1870"/>
      <c r="TRW4" s="1870"/>
      <c r="TRX4" s="1870"/>
      <c r="TRY4" s="1870"/>
      <c r="TRZ4" s="1870"/>
      <c r="TSA4" s="1870"/>
      <c r="TSB4" s="1870"/>
      <c r="TSC4" s="1870"/>
      <c r="TSD4" s="1870"/>
      <c r="TSE4" s="1870"/>
      <c r="TSF4" s="1870"/>
      <c r="TSG4" s="1870"/>
      <c r="TSH4" s="1870"/>
      <c r="TSI4" s="1870"/>
      <c r="TSJ4" s="1870"/>
      <c r="TSK4" s="1870"/>
      <c r="TSL4" s="1870"/>
      <c r="TSM4" s="1870"/>
      <c r="TSN4" s="1870"/>
      <c r="TSO4" s="1870"/>
      <c r="TSP4" s="1870"/>
      <c r="TSQ4" s="1870"/>
      <c r="TSR4" s="1870"/>
      <c r="TSS4" s="1870"/>
      <c r="TST4" s="1870"/>
      <c r="TSU4" s="1870"/>
      <c r="TSV4" s="1870"/>
      <c r="TSW4" s="1870"/>
      <c r="TSX4" s="1870"/>
      <c r="TSY4" s="1870"/>
      <c r="TSZ4" s="1870"/>
      <c r="TTA4" s="1870"/>
      <c r="TTB4" s="1870"/>
      <c r="TTC4" s="1870"/>
      <c r="TTD4" s="1870"/>
      <c r="TTE4" s="1870"/>
      <c r="TTF4" s="1870"/>
      <c r="TTG4" s="1870"/>
      <c r="TTH4" s="1870"/>
      <c r="TTI4" s="1870"/>
      <c r="TTJ4" s="1870"/>
      <c r="TTK4" s="1870"/>
      <c r="TTL4" s="1870"/>
      <c r="TTM4" s="1870"/>
      <c r="TTN4" s="1870"/>
      <c r="TTO4" s="1870"/>
      <c r="TTP4" s="1870"/>
      <c r="TTQ4" s="1870"/>
      <c r="TTR4" s="1870"/>
      <c r="TTS4" s="1870"/>
      <c r="TTT4" s="1870"/>
      <c r="TTU4" s="1870"/>
      <c r="TTV4" s="1870"/>
      <c r="TTW4" s="1870"/>
      <c r="TTX4" s="1870"/>
      <c r="TTY4" s="1870"/>
      <c r="TTZ4" s="1870"/>
      <c r="TUA4" s="1870"/>
      <c r="TUB4" s="1870"/>
      <c r="TUC4" s="1870"/>
      <c r="TUD4" s="1870"/>
      <c r="TUE4" s="1870"/>
      <c r="TUF4" s="1870"/>
      <c r="TUG4" s="1870"/>
      <c r="TUH4" s="1870"/>
      <c r="TUI4" s="1870"/>
      <c r="TUJ4" s="1870"/>
      <c r="TUK4" s="1870"/>
      <c r="TUL4" s="1870"/>
      <c r="TUM4" s="1870"/>
      <c r="TUN4" s="1870"/>
      <c r="TUO4" s="1870"/>
      <c r="TUP4" s="1870"/>
      <c r="TUQ4" s="1870"/>
      <c r="TUR4" s="1870"/>
      <c r="TUS4" s="1870"/>
      <c r="TUT4" s="1870"/>
      <c r="TUU4" s="1870"/>
      <c r="TUV4" s="1870"/>
      <c r="TUW4" s="1870"/>
      <c r="TUX4" s="1870"/>
      <c r="TUY4" s="1870"/>
      <c r="TUZ4" s="1870"/>
      <c r="TVA4" s="1870"/>
      <c r="TVB4" s="1870"/>
      <c r="TVC4" s="1870"/>
      <c r="TVD4" s="1870"/>
      <c r="TVE4" s="1870"/>
      <c r="TVF4" s="1870"/>
      <c r="TVG4" s="1870"/>
      <c r="TVH4" s="1870"/>
      <c r="TVI4" s="1870"/>
      <c r="TVJ4" s="1870"/>
      <c r="TVK4" s="1870"/>
      <c r="TVL4" s="1870"/>
      <c r="TVM4" s="1870"/>
      <c r="TVN4" s="1870"/>
      <c r="TVO4" s="1870"/>
      <c r="TVP4" s="1870"/>
      <c r="TVQ4" s="1870"/>
      <c r="TVR4" s="1870"/>
      <c r="TVS4" s="1870"/>
      <c r="TVT4" s="1870"/>
      <c r="TVU4" s="1870"/>
      <c r="TVV4" s="1870"/>
      <c r="TVW4" s="1870"/>
      <c r="TVX4" s="1870"/>
      <c r="TVY4" s="1870"/>
      <c r="TVZ4" s="1870"/>
      <c r="TWA4" s="1870"/>
      <c r="TWB4" s="1870"/>
      <c r="TWC4" s="1870"/>
      <c r="TWD4" s="1870"/>
      <c r="TWE4" s="1870"/>
      <c r="TWF4" s="1870"/>
      <c r="TWG4" s="1870"/>
      <c r="TWH4" s="1870"/>
      <c r="TWI4" s="1870"/>
      <c r="TWJ4" s="1870"/>
      <c r="TWK4" s="1870"/>
      <c r="TWL4" s="1870"/>
      <c r="TWM4" s="1870"/>
      <c r="TWN4" s="1870"/>
      <c r="TWO4" s="1870"/>
      <c r="TWP4" s="1870"/>
      <c r="TWQ4" s="1870"/>
      <c r="TWR4" s="1870"/>
      <c r="TWS4" s="1870"/>
      <c r="TWT4" s="1870"/>
      <c r="TWU4" s="1870"/>
      <c r="TWV4" s="1870"/>
      <c r="TWW4" s="1870"/>
      <c r="TWX4" s="1870"/>
      <c r="TWY4" s="1870"/>
      <c r="TWZ4" s="1870"/>
      <c r="TXA4" s="1870"/>
      <c r="TXB4" s="1870"/>
      <c r="TXC4" s="1870"/>
      <c r="TXD4" s="1870"/>
      <c r="TXE4" s="1870"/>
      <c r="TXF4" s="1870"/>
      <c r="TXG4" s="1870"/>
      <c r="TXH4" s="1870"/>
      <c r="TXI4" s="1870"/>
      <c r="TXJ4" s="1870"/>
      <c r="TXK4" s="1870"/>
      <c r="TXL4" s="1870"/>
      <c r="TXM4" s="1870"/>
      <c r="TXN4" s="1870"/>
      <c r="TXO4" s="1870"/>
      <c r="TXP4" s="1870"/>
      <c r="TXQ4" s="1870"/>
      <c r="TXR4" s="1870"/>
      <c r="TXS4" s="1870"/>
      <c r="TXT4" s="1870"/>
      <c r="TXU4" s="1870"/>
      <c r="TXV4" s="1870"/>
      <c r="TXW4" s="1870"/>
      <c r="TXX4" s="1870"/>
      <c r="TXY4" s="1870"/>
      <c r="TXZ4" s="1870"/>
      <c r="TYA4" s="1870"/>
      <c r="TYB4" s="1870"/>
      <c r="TYC4" s="1870"/>
      <c r="TYD4" s="1870"/>
      <c r="TYE4" s="1870"/>
      <c r="TYF4" s="1870"/>
      <c r="TYG4" s="1870"/>
      <c r="TYH4" s="1870"/>
      <c r="TYI4" s="1870"/>
      <c r="TYJ4" s="1870"/>
      <c r="TYK4" s="1870"/>
      <c r="TYL4" s="1870"/>
      <c r="TYM4" s="1870"/>
      <c r="TYN4" s="1870"/>
      <c r="TYO4" s="1870"/>
      <c r="TYP4" s="1870"/>
      <c r="TYQ4" s="1870"/>
      <c r="TYR4" s="1870"/>
      <c r="TYS4" s="1870"/>
      <c r="TYT4" s="1870"/>
      <c r="TYU4" s="1870"/>
      <c r="TYV4" s="1870"/>
      <c r="TYW4" s="1870"/>
      <c r="TYX4" s="1870"/>
      <c r="TYY4" s="1870"/>
      <c r="TYZ4" s="1870"/>
      <c r="TZA4" s="1870"/>
      <c r="TZB4" s="1870"/>
      <c r="TZC4" s="1870"/>
      <c r="TZD4" s="1870"/>
      <c r="TZE4" s="1870"/>
      <c r="TZF4" s="1870"/>
      <c r="TZG4" s="1870"/>
      <c r="TZH4" s="1870"/>
      <c r="TZI4" s="1870"/>
      <c r="TZJ4" s="1870"/>
      <c r="TZK4" s="1870"/>
      <c r="TZL4" s="1870"/>
      <c r="TZM4" s="1870"/>
      <c r="TZN4" s="1870"/>
      <c r="TZO4" s="1870"/>
      <c r="TZP4" s="1870"/>
      <c r="TZQ4" s="1870"/>
      <c r="TZR4" s="1870"/>
      <c r="TZS4" s="1870"/>
      <c r="TZT4" s="1870"/>
      <c r="TZU4" s="1870"/>
      <c r="TZV4" s="1870"/>
      <c r="TZW4" s="1870"/>
      <c r="TZX4" s="1870"/>
      <c r="TZY4" s="1870"/>
      <c r="TZZ4" s="1870"/>
      <c r="UAA4" s="1870"/>
      <c r="UAB4" s="1870"/>
      <c r="UAC4" s="1870"/>
      <c r="UAD4" s="1870"/>
      <c r="UAE4" s="1870"/>
      <c r="UAF4" s="1870"/>
      <c r="UAG4" s="1870"/>
      <c r="UAH4" s="1870"/>
      <c r="UAI4" s="1870"/>
      <c r="UAJ4" s="1870"/>
      <c r="UAK4" s="1870"/>
      <c r="UAL4" s="1870"/>
      <c r="UAM4" s="1870"/>
      <c r="UAN4" s="1870"/>
      <c r="UAO4" s="1870"/>
      <c r="UAP4" s="1870"/>
      <c r="UAQ4" s="1870"/>
      <c r="UAR4" s="1870"/>
      <c r="UAS4" s="1870"/>
      <c r="UAT4" s="1870"/>
      <c r="UAU4" s="1870"/>
      <c r="UAV4" s="1870"/>
      <c r="UAW4" s="1870"/>
      <c r="UAX4" s="1870"/>
      <c r="UAY4" s="1870"/>
      <c r="UAZ4" s="1870"/>
      <c r="UBA4" s="1870"/>
      <c r="UBB4" s="1870"/>
      <c r="UBC4" s="1870"/>
      <c r="UBD4" s="1870"/>
      <c r="UBE4" s="1870"/>
      <c r="UBF4" s="1870"/>
      <c r="UBG4" s="1870"/>
      <c r="UBH4" s="1870"/>
      <c r="UBI4" s="1870"/>
      <c r="UBJ4" s="1870"/>
      <c r="UBK4" s="1870"/>
      <c r="UBL4" s="1870"/>
      <c r="UBM4" s="1870"/>
      <c r="UBN4" s="1870"/>
      <c r="UBO4" s="1870"/>
      <c r="UBP4" s="1870"/>
      <c r="UBQ4" s="1870"/>
      <c r="UBR4" s="1870"/>
      <c r="UBS4" s="1870"/>
      <c r="UBT4" s="1870"/>
      <c r="UBU4" s="1870"/>
      <c r="UBV4" s="1870"/>
      <c r="UBW4" s="1870"/>
      <c r="UBX4" s="1870"/>
      <c r="UBY4" s="1870"/>
      <c r="UBZ4" s="1870"/>
      <c r="UCA4" s="1870"/>
      <c r="UCB4" s="1870"/>
      <c r="UCC4" s="1870"/>
      <c r="UCD4" s="1870"/>
      <c r="UCE4" s="1870"/>
      <c r="UCF4" s="1870"/>
      <c r="UCG4" s="1870"/>
      <c r="UCH4" s="1870"/>
      <c r="UCI4" s="1870"/>
      <c r="UCJ4" s="1870"/>
      <c r="UCK4" s="1870"/>
      <c r="UCL4" s="1870"/>
      <c r="UCM4" s="1870"/>
      <c r="UCN4" s="1870"/>
      <c r="UCO4" s="1870"/>
      <c r="UCP4" s="1870"/>
      <c r="UCQ4" s="1870"/>
      <c r="UCR4" s="1870"/>
      <c r="UCS4" s="1870"/>
      <c r="UCT4" s="1870"/>
      <c r="UCU4" s="1870"/>
      <c r="UCV4" s="1870"/>
      <c r="UCW4" s="1870"/>
      <c r="UCX4" s="1870"/>
      <c r="UCY4" s="1870"/>
      <c r="UCZ4" s="1870"/>
      <c r="UDA4" s="1870"/>
      <c r="UDB4" s="1870"/>
      <c r="UDC4" s="1870"/>
      <c r="UDD4" s="1870"/>
      <c r="UDE4" s="1870"/>
      <c r="UDF4" s="1870"/>
      <c r="UDG4" s="1870"/>
      <c r="UDH4" s="1870"/>
      <c r="UDI4" s="1870"/>
      <c r="UDJ4" s="1870"/>
      <c r="UDK4" s="1870"/>
      <c r="UDL4" s="1870"/>
      <c r="UDM4" s="1870"/>
      <c r="UDN4" s="1870"/>
      <c r="UDO4" s="1870"/>
      <c r="UDP4" s="1870"/>
      <c r="UDQ4" s="1870"/>
      <c r="UDR4" s="1870"/>
      <c r="UDS4" s="1870"/>
      <c r="UDT4" s="1870"/>
      <c r="UDU4" s="1870"/>
      <c r="UDV4" s="1870"/>
      <c r="UDW4" s="1870"/>
      <c r="UDX4" s="1870"/>
      <c r="UDY4" s="1870"/>
      <c r="UDZ4" s="1870"/>
      <c r="UEA4" s="1870"/>
      <c r="UEB4" s="1870"/>
      <c r="UEC4" s="1870"/>
      <c r="UED4" s="1870"/>
      <c r="UEE4" s="1870"/>
      <c r="UEF4" s="1870"/>
      <c r="UEG4" s="1870"/>
      <c r="UEH4" s="1870"/>
      <c r="UEI4" s="1870"/>
      <c r="UEJ4" s="1870"/>
      <c r="UEK4" s="1870"/>
      <c r="UEL4" s="1870"/>
      <c r="UEM4" s="1870"/>
      <c r="UEN4" s="1870"/>
      <c r="UEO4" s="1870"/>
      <c r="UEP4" s="1870"/>
      <c r="UEQ4" s="1870"/>
      <c r="UER4" s="1870"/>
      <c r="UES4" s="1870"/>
      <c r="UET4" s="1870"/>
      <c r="UEU4" s="1870"/>
      <c r="UEV4" s="1870"/>
      <c r="UEW4" s="1870"/>
      <c r="UEX4" s="1870"/>
      <c r="UEY4" s="1870"/>
      <c r="UEZ4" s="1870"/>
      <c r="UFA4" s="1870"/>
      <c r="UFB4" s="1870"/>
      <c r="UFC4" s="1870"/>
      <c r="UFD4" s="1870"/>
      <c r="UFE4" s="1870"/>
      <c r="UFF4" s="1870"/>
      <c r="UFG4" s="1870"/>
      <c r="UFH4" s="1870"/>
      <c r="UFI4" s="1870"/>
      <c r="UFJ4" s="1870"/>
      <c r="UFK4" s="1870"/>
      <c r="UFL4" s="1870"/>
      <c r="UFM4" s="1870"/>
      <c r="UFN4" s="1870"/>
      <c r="UFO4" s="1870"/>
      <c r="UFP4" s="1870"/>
      <c r="UFQ4" s="1870"/>
      <c r="UFR4" s="1870"/>
      <c r="UFS4" s="1870"/>
      <c r="UFT4" s="1870"/>
      <c r="UFU4" s="1870"/>
      <c r="UFV4" s="1870"/>
      <c r="UFW4" s="1870"/>
      <c r="UFX4" s="1870"/>
      <c r="UFY4" s="1870"/>
      <c r="UFZ4" s="1870"/>
      <c r="UGA4" s="1870"/>
      <c r="UGB4" s="1870"/>
      <c r="UGC4" s="1870"/>
      <c r="UGD4" s="1870"/>
      <c r="UGE4" s="1870"/>
      <c r="UGF4" s="1870"/>
      <c r="UGG4" s="1870"/>
      <c r="UGH4" s="1870"/>
      <c r="UGI4" s="1870"/>
      <c r="UGJ4" s="1870"/>
      <c r="UGK4" s="1870"/>
      <c r="UGL4" s="1870"/>
      <c r="UGM4" s="1870"/>
      <c r="UGN4" s="1870"/>
      <c r="UGO4" s="1870"/>
      <c r="UGP4" s="1870"/>
      <c r="UGQ4" s="1870"/>
      <c r="UGR4" s="1870"/>
      <c r="UGS4" s="1870"/>
      <c r="UGT4" s="1870"/>
      <c r="UGU4" s="1870"/>
      <c r="UGV4" s="1870"/>
      <c r="UGW4" s="1870"/>
      <c r="UGX4" s="1870"/>
      <c r="UGY4" s="1870"/>
      <c r="UGZ4" s="1870"/>
      <c r="UHA4" s="1870"/>
      <c r="UHB4" s="1870"/>
      <c r="UHC4" s="1870"/>
      <c r="UHD4" s="1870"/>
      <c r="UHE4" s="1870"/>
      <c r="UHF4" s="1870"/>
      <c r="UHG4" s="1870"/>
      <c r="UHH4" s="1870"/>
      <c r="UHI4" s="1870"/>
      <c r="UHJ4" s="1870"/>
      <c r="UHK4" s="1870"/>
      <c r="UHL4" s="1870"/>
      <c r="UHM4" s="1870"/>
      <c r="UHN4" s="1870"/>
      <c r="UHO4" s="1870"/>
      <c r="UHP4" s="1870"/>
      <c r="UHQ4" s="1870"/>
      <c r="UHR4" s="1870"/>
      <c r="UHS4" s="1870"/>
      <c r="UHT4" s="1870"/>
      <c r="UHU4" s="1870"/>
      <c r="UHV4" s="1870"/>
      <c r="UHW4" s="1870"/>
      <c r="UHX4" s="1870"/>
      <c r="UHY4" s="1870"/>
      <c r="UHZ4" s="1870"/>
      <c r="UIA4" s="1870"/>
      <c r="UIB4" s="1870"/>
      <c r="UIC4" s="1870"/>
      <c r="UID4" s="1870"/>
      <c r="UIE4" s="1870"/>
      <c r="UIF4" s="1870"/>
      <c r="UIG4" s="1870"/>
      <c r="UIH4" s="1870"/>
      <c r="UII4" s="1870"/>
      <c r="UIJ4" s="1870"/>
      <c r="UIK4" s="1870"/>
      <c r="UIL4" s="1870"/>
      <c r="UIM4" s="1870"/>
      <c r="UIN4" s="1870"/>
      <c r="UIO4" s="1870"/>
      <c r="UIP4" s="1870"/>
      <c r="UIQ4" s="1870"/>
      <c r="UIR4" s="1870"/>
      <c r="UIS4" s="1870"/>
      <c r="UIT4" s="1870"/>
      <c r="UIU4" s="1870"/>
      <c r="UIV4" s="1870"/>
      <c r="UIW4" s="1870"/>
      <c r="UIX4" s="1870"/>
      <c r="UIY4" s="1870"/>
      <c r="UIZ4" s="1870"/>
      <c r="UJA4" s="1870"/>
      <c r="UJB4" s="1870"/>
      <c r="UJC4" s="1870"/>
      <c r="UJD4" s="1870"/>
      <c r="UJE4" s="1870"/>
      <c r="UJF4" s="1870"/>
      <c r="UJG4" s="1870"/>
      <c r="UJH4" s="1870"/>
      <c r="UJI4" s="1870"/>
      <c r="UJJ4" s="1870"/>
      <c r="UJK4" s="1870"/>
      <c r="UJL4" s="1870"/>
      <c r="UJM4" s="1870"/>
      <c r="UJN4" s="1870"/>
      <c r="UJO4" s="1870"/>
      <c r="UJP4" s="1870"/>
      <c r="UJQ4" s="1870"/>
      <c r="UJR4" s="1870"/>
      <c r="UJS4" s="1870"/>
      <c r="UJT4" s="1870"/>
      <c r="UJU4" s="1870"/>
      <c r="UJV4" s="1870"/>
      <c r="UJW4" s="1870"/>
      <c r="UJX4" s="1870"/>
      <c r="UJY4" s="1870"/>
      <c r="UJZ4" s="1870"/>
      <c r="UKA4" s="1870"/>
      <c r="UKB4" s="1870"/>
      <c r="UKC4" s="1870"/>
      <c r="UKD4" s="1870"/>
      <c r="UKE4" s="1870"/>
      <c r="UKF4" s="1870"/>
      <c r="UKG4" s="1870"/>
      <c r="UKH4" s="1870"/>
      <c r="UKI4" s="1870"/>
      <c r="UKJ4" s="1870"/>
      <c r="UKK4" s="1870"/>
      <c r="UKL4" s="1870"/>
      <c r="UKM4" s="1870"/>
      <c r="UKN4" s="1870"/>
      <c r="UKO4" s="1870"/>
      <c r="UKP4" s="1870"/>
      <c r="UKQ4" s="1870"/>
      <c r="UKR4" s="1870"/>
      <c r="UKS4" s="1870"/>
      <c r="UKT4" s="1870"/>
      <c r="UKU4" s="1870"/>
      <c r="UKV4" s="1870"/>
      <c r="UKW4" s="1870"/>
      <c r="UKX4" s="1870"/>
      <c r="UKY4" s="1870"/>
      <c r="UKZ4" s="1870"/>
      <c r="ULA4" s="1870"/>
      <c r="ULB4" s="1870"/>
      <c r="ULC4" s="1870"/>
      <c r="ULD4" s="1870"/>
      <c r="ULE4" s="1870"/>
      <c r="ULF4" s="1870"/>
      <c r="ULG4" s="1870"/>
      <c r="ULH4" s="1870"/>
      <c r="ULI4" s="1870"/>
      <c r="ULJ4" s="1870"/>
      <c r="ULK4" s="1870"/>
      <c r="ULL4" s="1870"/>
      <c r="ULM4" s="1870"/>
      <c r="ULN4" s="1870"/>
      <c r="ULO4" s="1870"/>
      <c r="ULP4" s="1870"/>
      <c r="ULQ4" s="1870"/>
      <c r="ULR4" s="1870"/>
      <c r="ULS4" s="1870"/>
      <c r="ULT4" s="1870"/>
      <c r="ULU4" s="1870"/>
      <c r="ULV4" s="1870"/>
      <c r="ULW4" s="1870"/>
      <c r="ULX4" s="1870"/>
      <c r="ULY4" s="1870"/>
      <c r="ULZ4" s="1870"/>
      <c r="UMA4" s="1870"/>
      <c r="UMB4" s="1870"/>
      <c r="UMC4" s="1870"/>
      <c r="UMD4" s="1870"/>
      <c r="UME4" s="1870"/>
      <c r="UMF4" s="1870"/>
      <c r="UMG4" s="1870"/>
      <c r="UMH4" s="1870"/>
      <c r="UMI4" s="1870"/>
      <c r="UMJ4" s="1870"/>
      <c r="UMK4" s="1870"/>
      <c r="UML4" s="1870"/>
      <c r="UMM4" s="1870"/>
      <c r="UMN4" s="1870"/>
      <c r="UMO4" s="1870"/>
      <c r="UMP4" s="1870"/>
      <c r="UMQ4" s="1870"/>
      <c r="UMR4" s="1870"/>
      <c r="UMS4" s="1870"/>
      <c r="UMT4" s="1870"/>
      <c r="UMU4" s="1870"/>
      <c r="UMV4" s="1870"/>
      <c r="UMW4" s="1870"/>
      <c r="UMX4" s="1870"/>
      <c r="UMY4" s="1870"/>
      <c r="UMZ4" s="1870"/>
      <c r="UNA4" s="1870"/>
      <c r="UNB4" s="1870"/>
      <c r="UNC4" s="1870"/>
      <c r="UND4" s="1870"/>
      <c r="UNE4" s="1870"/>
      <c r="UNF4" s="1870"/>
      <c r="UNG4" s="1870"/>
      <c r="UNH4" s="1870"/>
      <c r="UNI4" s="1870"/>
      <c r="UNJ4" s="1870"/>
      <c r="UNK4" s="1870"/>
      <c r="UNL4" s="1870"/>
      <c r="UNM4" s="1870"/>
      <c r="UNN4" s="1870"/>
      <c r="UNO4" s="1870"/>
      <c r="UNP4" s="1870"/>
      <c r="UNQ4" s="1870"/>
      <c r="UNR4" s="1870"/>
      <c r="UNS4" s="1870"/>
      <c r="UNT4" s="1870"/>
      <c r="UNU4" s="1870"/>
      <c r="UNV4" s="1870"/>
      <c r="UNW4" s="1870"/>
      <c r="UNX4" s="1870"/>
      <c r="UNY4" s="1870"/>
      <c r="UNZ4" s="1870"/>
      <c r="UOA4" s="1870"/>
      <c r="UOB4" s="1870"/>
      <c r="UOC4" s="1870"/>
      <c r="UOD4" s="1870"/>
      <c r="UOE4" s="1870"/>
      <c r="UOF4" s="1870"/>
      <c r="UOG4" s="1870"/>
      <c r="UOH4" s="1870"/>
      <c r="UOI4" s="1870"/>
      <c r="UOJ4" s="1870"/>
      <c r="UOK4" s="1870"/>
      <c r="UOL4" s="1870"/>
      <c r="UOM4" s="1870"/>
      <c r="UON4" s="1870"/>
      <c r="UOO4" s="1870"/>
      <c r="UOP4" s="1870"/>
      <c r="UOQ4" s="1870"/>
      <c r="UOR4" s="1870"/>
      <c r="UOS4" s="1870"/>
      <c r="UOT4" s="1870"/>
      <c r="UOU4" s="1870"/>
      <c r="UOV4" s="1870"/>
      <c r="UOW4" s="1870"/>
      <c r="UOX4" s="1870"/>
      <c r="UOY4" s="1870"/>
      <c r="UOZ4" s="1870"/>
      <c r="UPA4" s="1870"/>
      <c r="UPB4" s="1870"/>
      <c r="UPC4" s="1870"/>
      <c r="UPD4" s="1870"/>
      <c r="UPE4" s="1870"/>
      <c r="UPF4" s="1870"/>
      <c r="UPG4" s="1870"/>
      <c r="UPH4" s="1870"/>
      <c r="UPI4" s="1870"/>
      <c r="UPJ4" s="1870"/>
      <c r="UPK4" s="1870"/>
      <c r="UPL4" s="1870"/>
      <c r="UPM4" s="1870"/>
      <c r="UPN4" s="1870"/>
      <c r="UPO4" s="1870"/>
      <c r="UPP4" s="1870"/>
      <c r="UPQ4" s="1870"/>
      <c r="UPR4" s="1870"/>
      <c r="UPS4" s="1870"/>
      <c r="UPT4" s="1870"/>
      <c r="UPU4" s="1870"/>
      <c r="UPV4" s="1870"/>
      <c r="UPW4" s="1870"/>
      <c r="UPX4" s="1870"/>
      <c r="UPY4" s="1870"/>
      <c r="UPZ4" s="1870"/>
      <c r="UQA4" s="1870"/>
      <c r="UQB4" s="1870"/>
      <c r="UQC4" s="1870"/>
      <c r="UQD4" s="1870"/>
      <c r="UQE4" s="1870"/>
      <c r="UQF4" s="1870"/>
      <c r="UQG4" s="1870"/>
      <c r="UQH4" s="1870"/>
      <c r="UQI4" s="1870"/>
      <c r="UQJ4" s="1870"/>
      <c r="UQK4" s="1870"/>
      <c r="UQL4" s="1870"/>
      <c r="UQM4" s="1870"/>
      <c r="UQN4" s="1870"/>
      <c r="UQO4" s="1870"/>
      <c r="UQP4" s="1870"/>
      <c r="UQQ4" s="1870"/>
      <c r="UQR4" s="1870"/>
      <c r="UQS4" s="1870"/>
      <c r="UQT4" s="1870"/>
      <c r="UQU4" s="1870"/>
      <c r="UQV4" s="1870"/>
      <c r="UQW4" s="1870"/>
      <c r="UQX4" s="1870"/>
      <c r="UQY4" s="1870"/>
      <c r="UQZ4" s="1870"/>
      <c r="URA4" s="1870"/>
      <c r="URB4" s="1870"/>
      <c r="URC4" s="1870"/>
      <c r="URD4" s="1870"/>
      <c r="URE4" s="1870"/>
      <c r="URF4" s="1870"/>
      <c r="URG4" s="1870"/>
      <c r="URH4" s="1870"/>
      <c r="URI4" s="1870"/>
      <c r="URJ4" s="1870"/>
      <c r="URK4" s="1870"/>
      <c r="URL4" s="1870"/>
      <c r="URM4" s="1870"/>
      <c r="URN4" s="1870"/>
      <c r="URO4" s="1870"/>
      <c r="URP4" s="1870"/>
      <c r="URQ4" s="1870"/>
      <c r="URR4" s="1870"/>
      <c r="URS4" s="1870"/>
      <c r="URT4" s="1870"/>
      <c r="URU4" s="1870"/>
      <c r="URV4" s="1870"/>
      <c r="URW4" s="1870"/>
      <c r="URX4" s="1870"/>
      <c r="URY4" s="1870"/>
      <c r="URZ4" s="1870"/>
      <c r="USA4" s="1870"/>
      <c r="USB4" s="1870"/>
      <c r="USC4" s="1870"/>
      <c r="USD4" s="1870"/>
      <c r="USE4" s="1870"/>
      <c r="USF4" s="1870"/>
      <c r="USG4" s="1870"/>
      <c r="USH4" s="1870"/>
      <c r="USI4" s="1870"/>
      <c r="USJ4" s="1870"/>
      <c r="USK4" s="1870"/>
      <c r="USL4" s="1870"/>
      <c r="USM4" s="1870"/>
      <c r="USN4" s="1870"/>
      <c r="USO4" s="1870"/>
      <c r="USP4" s="1870"/>
      <c r="USQ4" s="1870"/>
      <c r="USR4" s="1870"/>
      <c r="USS4" s="1870"/>
      <c r="UST4" s="1870"/>
      <c r="USU4" s="1870"/>
      <c r="USV4" s="1870"/>
      <c r="USW4" s="1870"/>
      <c r="USX4" s="1870"/>
      <c r="USY4" s="1870"/>
      <c r="USZ4" s="1870"/>
      <c r="UTA4" s="1870"/>
      <c r="UTB4" s="1870"/>
      <c r="UTC4" s="1870"/>
      <c r="UTD4" s="1870"/>
      <c r="UTE4" s="1870"/>
      <c r="UTF4" s="1870"/>
      <c r="UTG4" s="1870"/>
      <c r="UTH4" s="1870"/>
      <c r="UTI4" s="1870"/>
      <c r="UTJ4" s="1870"/>
      <c r="UTK4" s="1870"/>
      <c r="UTL4" s="1870"/>
      <c r="UTM4" s="1870"/>
      <c r="UTN4" s="1870"/>
      <c r="UTO4" s="1870"/>
      <c r="UTP4" s="1870"/>
      <c r="UTQ4" s="1870"/>
      <c r="UTR4" s="1870"/>
      <c r="UTS4" s="1870"/>
      <c r="UTT4" s="1870"/>
      <c r="UTU4" s="1870"/>
      <c r="UTV4" s="1870"/>
      <c r="UTW4" s="1870"/>
      <c r="UTX4" s="1870"/>
      <c r="UTY4" s="1870"/>
      <c r="UTZ4" s="1870"/>
      <c r="UUA4" s="1870"/>
      <c r="UUB4" s="1870"/>
      <c r="UUC4" s="1870"/>
      <c r="UUD4" s="1870"/>
      <c r="UUE4" s="1870"/>
      <c r="UUF4" s="1870"/>
      <c r="UUG4" s="1870"/>
      <c r="UUH4" s="1870"/>
      <c r="UUI4" s="1870"/>
      <c r="UUJ4" s="1870"/>
      <c r="UUK4" s="1870"/>
      <c r="UUL4" s="1870"/>
      <c r="UUM4" s="1870"/>
      <c r="UUN4" s="1870"/>
      <c r="UUO4" s="1870"/>
      <c r="UUP4" s="1870"/>
      <c r="UUQ4" s="1870"/>
      <c r="UUR4" s="1870"/>
      <c r="UUS4" s="1870"/>
      <c r="UUT4" s="1870"/>
      <c r="UUU4" s="1870"/>
      <c r="UUV4" s="1870"/>
      <c r="UUW4" s="1870"/>
      <c r="UUX4" s="1870"/>
      <c r="UUY4" s="1870"/>
      <c r="UUZ4" s="1870"/>
      <c r="UVA4" s="1870"/>
      <c r="UVB4" s="1870"/>
      <c r="UVC4" s="1870"/>
      <c r="UVD4" s="1870"/>
      <c r="UVE4" s="1870"/>
      <c r="UVF4" s="1870"/>
      <c r="UVG4" s="1870"/>
      <c r="UVH4" s="1870"/>
      <c r="UVI4" s="1870"/>
      <c r="UVJ4" s="1870"/>
      <c r="UVK4" s="1870"/>
      <c r="UVL4" s="1870"/>
      <c r="UVM4" s="1870"/>
      <c r="UVN4" s="1870"/>
      <c r="UVO4" s="1870"/>
      <c r="UVP4" s="1870"/>
      <c r="UVQ4" s="1870"/>
      <c r="UVR4" s="1870"/>
      <c r="UVS4" s="1870"/>
      <c r="UVT4" s="1870"/>
      <c r="UVU4" s="1870"/>
      <c r="UVV4" s="1870"/>
      <c r="UVW4" s="1870"/>
      <c r="UVX4" s="1870"/>
      <c r="UVY4" s="1870"/>
      <c r="UVZ4" s="1870"/>
      <c r="UWA4" s="1870"/>
      <c r="UWB4" s="1870"/>
      <c r="UWC4" s="1870"/>
      <c r="UWD4" s="1870"/>
      <c r="UWE4" s="1870"/>
      <c r="UWF4" s="1870"/>
      <c r="UWG4" s="1870"/>
      <c r="UWH4" s="1870"/>
      <c r="UWI4" s="1870"/>
      <c r="UWJ4" s="1870"/>
      <c r="UWK4" s="1870"/>
      <c r="UWL4" s="1870"/>
      <c r="UWM4" s="1870"/>
      <c r="UWN4" s="1870"/>
      <c r="UWO4" s="1870"/>
      <c r="UWP4" s="1870"/>
      <c r="UWQ4" s="1870"/>
      <c r="UWR4" s="1870"/>
      <c r="UWS4" s="1870"/>
      <c r="UWT4" s="1870"/>
      <c r="UWU4" s="1870"/>
      <c r="UWV4" s="1870"/>
      <c r="UWW4" s="1870"/>
      <c r="UWX4" s="1870"/>
      <c r="UWY4" s="1870"/>
      <c r="UWZ4" s="1870"/>
      <c r="UXA4" s="1870"/>
      <c r="UXB4" s="1870"/>
      <c r="UXC4" s="1870"/>
      <c r="UXD4" s="1870"/>
      <c r="UXE4" s="1870"/>
      <c r="UXF4" s="1870"/>
      <c r="UXG4" s="1870"/>
      <c r="UXH4" s="1870"/>
      <c r="UXI4" s="1870"/>
      <c r="UXJ4" s="1870"/>
      <c r="UXK4" s="1870"/>
      <c r="UXL4" s="1870"/>
      <c r="UXM4" s="1870"/>
      <c r="UXN4" s="1870"/>
      <c r="UXO4" s="1870"/>
      <c r="UXP4" s="1870"/>
      <c r="UXQ4" s="1870"/>
      <c r="UXR4" s="1870"/>
      <c r="UXS4" s="1870"/>
      <c r="UXT4" s="1870"/>
      <c r="UXU4" s="1870"/>
      <c r="UXV4" s="1870"/>
      <c r="UXW4" s="1870"/>
      <c r="UXX4" s="1870"/>
      <c r="UXY4" s="1870"/>
      <c r="UXZ4" s="1870"/>
      <c r="UYA4" s="1870"/>
      <c r="UYB4" s="1870"/>
      <c r="UYC4" s="1870"/>
      <c r="UYD4" s="1870"/>
      <c r="UYE4" s="1870"/>
      <c r="UYF4" s="1870"/>
      <c r="UYG4" s="1870"/>
      <c r="UYH4" s="1870"/>
      <c r="UYI4" s="1870"/>
      <c r="UYJ4" s="1870"/>
      <c r="UYK4" s="1870"/>
      <c r="UYL4" s="1870"/>
      <c r="UYM4" s="1870"/>
      <c r="UYN4" s="1870"/>
      <c r="UYO4" s="1870"/>
      <c r="UYP4" s="1870"/>
      <c r="UYQ4" s="1870"/>
      <c r="UYR4" s="1870"/>
      <c r="UYS4" s="1870"/>
      <c r="UYT4" s="1870"/>
      <c r="UYU4" s="1870"/>
      <c r="UYV4" s="1870"/>
      <c r="UYW4" s="1870"/>
      <c r="UYX4" s="1870"/>
      <c r="UYY4" s="1870"/>
      <c r="UYZ4" s="1870"/>
      <c r="UZA4" s="1870"/>
      <c r="UZB4" s="1870"/>
      <c r="UZC4" s="1870"/>
      <c r="UZD4" s="1870"/>
      <c r="UZE4" s="1870"/>
      <c r="UZF4" s="1870"/>
      <c r="UZG4" s="1870"/>
      <c r="UZH4" s="1870"/>
      <c r="UZI4" s="1870"/>
      <c r="UZJ4" s="1870"/>
      <c r="UZK4" s="1870"/>
      <c r="UZL4" s="1870"/>
      <c r="UZM4" s="1870"/>
      <c r="UZN4" s="1870"/>
      <c r="UZO4" s="1870"/>
      <c r="UZP4" s="1870"/>
      <c r="UZQ4" s="1870"/>
      <c r="UZR4" s="1870"/>
      <c r="UZS4" s="1870"/>
      <c r="UZT4" s="1870"/>
      <c r="UZU4" s="1870"/>
      <c r="UZV4" s="1870"/>
      <c r="UZW4" s="1870"/>
      <c r="UZX4" s="1870"/>
      <c r="UZY4" s="1870"/>
      <c r="UZZ4" s="1870"/>
      <c r="VAA4" s="1870"/>
      <c r="VAB4" s="1870"/>
      <c r="VAC4" s="1870"/>
      <c r="VAD4" s="1870"/>
      <c r="VAE4" s="1870"/>
      <c r="VAF4" s="1870"/>
      <c r="VAG4" s="1870"/>
      <c r="VAH4" s="1870"/>
      <c r="VAI4" s="1870"/>
      <c r="VAJ4" s="1870"/>
      <c r="VAK4" s="1870"/>
      <c r="VAL4" s="1870"/>
      <c r="VAM4" s="1870"/>
      <c r="VAN4" s="1870"/>
      <c r="VAO4" s="1870"/>
      <c r="VAP4" s="1870"/>
      <c r="VAQ4" s="1870"/>
      <c r="VAR4" s="1870"/>
      <c r="VAS4" s="1870"/>
      <c r="VAT4" s="1870"/>
      <c r="VAU4" s="1870"/>
      <c r="VAV4" s="1870"/>
      <c r="VAW4" s="1870"/>
      <c r="VAX4" s="1870"/>
      <c r="VAY4" s="1870"/>
      <c r="VAZ4" s="1870"/>
      <c r="VBA4" s="1870"/>
      <c r="VBB4" s="1870"/>
      <c r="VBC4" s="1870"/>
      <c r="VBD4" s="1870"/>
      <c r="VBE4" s="1870"/>
      <c r="VBF4" s="1870"/>
      <c r="VBG4" s="1870"/>
      <c r="VBH4" s="1870"/>
      <c r="VBI4" s="1870"/>
      <c r="VBJ4" s="1870"/>
      <c r="VBK4" s="1870"/>
      <c r="VBL4" s="1870"/>
      <c r="VBM4" s="1870"/>
      <c r="VBN4" s="1870"/>
      <c r="VBO4" s="1870"/>
      <c r="VBP4" s="1870"/>
      <c r="VBQ4" s="1870"/>
      <c r="VBR4" s="1870"/>
      <c r="VBS4" s="1870"/>
      <c r="VBT4" s="1870"/>
      <c r="VBU4" s="1870"/>
      <c r="VBV4" s="1870"/>
      <c r="VBW4" s="1870"/>
      <c r="VBX4" s="1870"/>
      <c r="VBY4" s="1870"/>
      <c r="VBZ4" s="1870"/>
      <c r="VCA4" s="1870"/>
      <c r="VCB4" s="1870"/>
      <c r="VCC4" s="1870"/>
      <c r="VCD4" s="1870"/>
      <c r="VCE4" s="1870"/>
      <c r="VCF4" s="1870"/>
      <c r="VCG4" s="1870"/>
      <c r="VCH4" s="1870"/>
      <c r="VCI4" s="1870"/>
      <c r="VCJ4" s="1870"/>
      <c r="VCK4" s="1870"/>
      <c r="VCL4" s="1870"/>
      <c r="VCM4" s="1870"/>
      <c r="VCN4" s="1870"/>
      <c r="VCO4" s="1870"/>
      <c r="VCP4" s="1870"/>
      <c r="VCQ4" s="1870"/>
      <c r="VCR4" s="1870"/>
      <c r="VCS4" s="1870"/>
      <c r="VCT4" s="1870"/>
      <c r="VCU4" s="1870"/>
      <c r="VCV4" s="1870"/>
      <c r="VCW4" s="1870"/>
      <c r="VCX4" s="1870"/>
      <c r="VCY4" s="1870"/>
      <c r="VCZ4" s="1870"/>
      <c r="VDA4" s="1870"/>
      <c r="VDB4" s="1870"/>
      <c r="VDC4" s="1870"/>
      <c r="VDD4" s="1870"/>
      <c r="VDE4" s="1870"/>
      <c r="VDF4" s="1870"/>
      <c r="VDG4" s="1870"/>
      <c r="VDH4" s="1870"/>
      <c r="VDI4" s="1870"/>
      <c r="VDJ4" s="1870"/>
      <c r="VDK4" s="1870"/>
      <c r="VDL4" s="1870"/>
      <c r="VDM4" s="1870"/>
      <c r="VDN4" s="1870"/>
      <c r="VDO4" s="1870"/>
      <c r="VDP4" s="1870"/>
      <c r="VDQ4" s="1870"/>
      <c r="VDR4" s="1870"/>
      <c r="VDS4" s="1870"/>
      <c r="VDT4" s="1870"/>
      <c r="VDU4" s="1870"/>
      <c r="VDV4" s="1870"/>
      <c r="VDW4" s="1870"/>
      <c r="VDX4" s="1870"/>
      <c r="VDY4" s="1870"/>
      <c r="VDZ4" s="1870"/>
      <c r="VEA4" s="1870"/>
      <c r="VEB4" s="1870"/>
      <c r="VEC4" s="1870"/>
      <c r="VED4" s="1870"/>
      <c r="VEE4" s="1870"/>
      <c r="VEF4" s="1870"/>
      <c r="VEG4" s="1870"/>
      <c r="VEH4" s="1870"/>
      <c r="VEI4" s="1870"/>
      <c r="VEJ4" s="1870"/>
      <c r="VEK4" s="1870"/>
      <c r="VEL4" s="1870"/>
      <c r="VEM4" s="1870"/>
      <c r="VEN4" s="1870"/>
      <c r="VEO4" s="1870"/>
      <c r="VEP4" s="1870"/>
      <c r="VEQ4" s="1870"/>
      <c r="VER4" s="1870"/>
      <c r="VES4" s="1870"/>
      <c r="VET4" s="1870"/>
      <c r="VEU4" s="1870"/>
      <c r="VEV4" s="1870"/>
      <c r="VEW4" s="1870"/>
      <c r="VEX4" s="1870"/>
      <c r="VEY4" s="1870"/>
      <c r="VEZ4" s="1870"/>
      <c r="VFA4" s="1870"/>
      <c r="VFB4" s="1870"/>
      <c r="VFC4" s="1870"/>
      <c r="VFD4" s="1870"/>
      <c r="VFE4" s="1870"/>
      <c r="VFF4" s="1870"/>
      <c r="VFG4" s="1870"/>
      <c r="VFH4" s="1870"/>
      <c r="VFI4" s="1870"/>
      <c r="VFJ4" s="1870"/>
      <c r="VFK4" s="1870"/>
      <c r="VFL4" s="1870"/>
      <c r="VFM4" s="1870"/>
      <c r="VFN4" s="1870"/>
      <c r="VFO4" s="1870"/>
      <c r="VFP4" s="1870"/>
      <c r="VFQ4" s="1870"/>
      <c r="VFR4" s="1870"/>
      <c r="VFS4" s="1870"/>
      <c r="VFT4" s="1870"/>
      <c r="VFU4" s="1870"/>
      <c r="VFV4" s="1870"/>
      <c r="VFW4" s="1870"/>
      <c r="VFX4" s="1870"/>
      <c r="VFY4" s="1870"/>
      <c r="VFZ4" s="1870"/>
      <c r="VGA4" s="1870"/>
      <c r="VGB4" s="1870"/>
      <c r="VGC4" s="1870"/>
      <c r="VGD4" s="1870"/>
      <c r="VGE4" s="1870"/>
      <c r="VGF4" s="1870"/>
      <c r="VGG4" s="1870"/>
      <c r="VGH4" s="1870"/>
      <c r="VGI4" s="1870"/>
      <c r="VGJ4" s="1870"/>
      <c r="VGK4" s="1870"/>
      <c r="VGL4" s="1870"/>
      <c r="VGM4" s="1870"/>
      <c r="VGN4" s="1870"/>
      <c r="VGO4" s="1870"/>
      <c r="VGP4" s="1870"/>
      <c r="VGQ4" s="1870"/>
      <c r="VGR4" s="1870"/>
      <c r="VGS4" s="1870"/>
      <c r="VGT4" s="1870"/>
      <c r="VGU4" s="1870"/>
      <c r="VGV4" s="1870"/>
      <c r="VGW4" s="1870"/>
      <c r="VGX4" s="1870"/>
      <c r="VGY4" s="1870"/>
      <c r="VGZ4" s="1870"/>
      <c r="VHA4" s="1870"/>
      <c r="VHB4" s="1870"/>
      <c r="VHC4" s="1870"/>
      <c r="VHD4" s="1870"/>
      <c r="VHE4" s="1870"/>
      <c r="VHF4" s="1870"/>
      <c r="VHG4" s="1870"/>
      <c r="VHH4" s="1870"/>
      <c r="VHI4" s="1870"/>
      <c r="VHJ4" s="1870"/>
      <c r="VHK4" s="1870"/>
      <c r="VHL4" s="1870"/>
      <c r="VHM4" s="1870"/>
      <c r="VHN4" s="1870"/>
      <c r="VHO4" s="1870"/>
      <c r="VHP4" s="1870"/>
      <c r="VHQ4" s="1870"/>
      <c r="VHR4" s="1870"/>
      <c r="VHS4" s="1870"/>
      <c r="VHT4" s="1870"/>
      <c r="VHU4" s="1870"/>
      <c r="VHV4" s="1870"/>
      <c r="VHW4" s="1870"/>
      <c r="VHX4" s="1870"/>
      <c r="VHY4" s="1870"/>
      <c r="VHZ4" s="1870"/>
      <c r="VIA4" s="1870"/>
      <c r="VIB4" s="1870"/>
      <c r="VIC4" s="1870"/>
      <c r="VID4" s="1870"/>
      <c r="VIE4" s="1870"/>
      <c r="VIF4" s="1870"/>
      <c r="VIG4" s="1870"/>
      <c r="VIH4" s="1870"/>
      <c r="VII4" s="1870"/>
      <c r="VIJ4" s="1870"/>
      <c r="VIK4" s="1870"/>
      <c r="VIL4" s="1870"/>
      <c r="VIM4" s="1870"/>
      <c r="VIN4" s="1870"/>
      <c r="VIO4" s="1870"/>
      <c r="VIP4" s="1870"/>
      <c r="VIQ4" s="1870"/>
      <c r="VIR4" s="1870"/>
      <c r="VIS4" s="1870"/>
      <c r="VIT4" s="1870"/>
      <c r="VIU4" s="1870"/>
      <c r="VIV4" s="1870"/>
      <c r="VIW4" s="1870"/>
      <c r="VIX4" s="1870"/>
      <c r="VIY4" s="1870"/>
      <c r="VIZ4" s="1870"/>
      <c r="VJA4" s="1870"/>
      <c r="VJB4" s="1870"/>
      <c r="VJC4" s="1870"/>
      <c r="VJD4" s="1870"/>
      <c r="VJE4" s="1870"/>
      <c r="VJF4" s="1870"/>
      <c r="VJG4" s="1870"/>
      <c r="VJH4" s="1870"/>
      <c r="VJI4" s="1870"/>
      <c r="VJJ4" s="1870"/>
      <c r="VJK4" s="1870"/>
      <c r="VJL4" s="1870"/>
      <c r="VJM4" s="1870"/>
      <c r="VJN4" s="1870"/>
      <c r="VJO4" s="1870"/>
      <c r="VJP4" s="1870"/>
      <c r="VJQ4" s="1870"/>
      <c r="VJR4" s="1870"/>
      <c r="VJS4" s="1870"/>
      <c r="VJT4" s="1870"/>
      <c r="VJU4" s="1870"/>
      <c r="VJV4" s="1870"/>
      <c r="VJW4" s="1870"/>
      <c r="VJX4" s="1870"/>
      <c r="VJY4" s="1870"/>
      <c r="VJZ4" s="1870"/>
      <c r="VKA4" s="1870"/>
      <c r="VKB4" s="1870"/>
      <c r="VKC4" s="1870"/>
      <c r="VKD4" s="1870"/>
      <c r="VKE4" s="1870"/>
      <c r="VKF4" s="1870"/>
      <c r="VKG4" s="1870"/>
      <c r="VKH4" s="1870"/>
      <c r="VKI4" s="1870"/>
      <c r="VKJ4" s="1870"/>
      <c r="VKK4" s="1870"/>
      <c r="VKL4" s="1870"/>
      <c r="VKM4" s="1870"/>
      <c r="VKN4" s="1870"/>
      <c r="VKO4" s="1870"/>
      <c r="VKP4" s="1870"/>
      <c r="VKQ4" s="1870"/>
      <c r="VKR4" s="1870"/>
      <c r="VKS4" s="1870"/>
      <c r="VKT4" s="1870"/>
      <c r="VKU4" s="1870"/>
      <c r="VKV4" s="1870"/>
      <c r="VKW4" s="1870"/>
      <c r="VKX4" s="1870"/>
      <c r="VKY4" s="1870"/>
      <c r="VKZ4" s="1870"/>
      <c r="VLA4" s="1870"/>
      <c r="VLB4" s="1870"/>
      <c r="VLC4" s="1870"/>
      <c r="VLD4" s="1870"/>
      <c r="VLE4" s="1870"/>
      <c r="VLF4" s="1870"/>
      <c r="VLG4" s="1870"/>
      <c r="VLH4" s="1870"/>
      <c r="VLI4" s="1870"/>
      <c r="VLJ4" s="1870"/>
      <c r="VLK4" s="1870"/>
      <c r="VLL4" s="1870"/>
      <c r="VLM4" s="1870"/>
      <c r="VLN4" s="1870"/>
      <c r="VLO4" s="1870"/>
      <c r="VLP4" s="1870"/>
      <c r="VLQ4" s="1870"/>
      <c r="VLR4" s="1870"/>
      <c r="VLS4" s="1870"/>
      <c r="VLT4" s="1870"/>
      <c r="VLU4" s="1870"/>
      <c r="VLV4" s="1870"/>
      <c r="VLW4" s="1870"/>
      <c r="VLX4" s="1870"/>
      <c r="VLY4" s="1870"/>
      <c r="VLZ4" s="1870"/>
      <c r="VMA4" s="1870"/>
      <c r="VMB4" s="1870"/>
      <c r="VMC4" s="1870"/>
      <c r="VMD4" s="1870"/>
      <c r="VME4" s="1870"/>
      <c r="VMF4" s="1870"/>
      <c r="VMG4" s="1870"/>
      <c r="VMH4" s="1870"/>
      <c r="VMI4" s="1870"/>
      <c r="VMJ4" s="1870"/>
      <c r="VMK4" s="1870"/>
      <c r="VML4" s="1870"/>
      <c r="VMM4" s="1870"/>
      <c r="VMN4" s="1870"/>
      <c r="VMO4" s="1870"/>
      <c r="VMP4" s="1870"/>
      <c r="VMQ4" s="1870"/>
      <c r="VMR4" s="1870"/>
      <c r="VMS4" s="1870"/>
      <c r="VMT4" s="1870"/>
      <c r="VMU4" s="1870"/>
      <c r="VMV4" s="1870"/>
      <c r="VMW4" s="1870"/>
      <c r="VMX4" s="1870"/>
      <c r="VMY4" s="1870"/>
      <c r="VMZ4" s="1870"/>
      <c r="VNA4" s="1870"/>
      <c r="VNB4" s="1870"/>
      <c r="VNC4" s="1870"/>
      <c r="VND4" s="1870"/>
      <c r="VNE4" s="1870"/>
      <c r="VNF4" s="1870"/>
      <c r="VNG4" s="1870"/>
      <c r="VNH4" s="1870"/>
      <c r="VNI4" s="1870"/>
      <c r="VNJ4" s="1870"/>
      <c r="VNK4" s="1870"/>
      <c r="VNL4" s="1870"/>
      <c r="VNM4" s="1870"/>
      <c r="VNN4" s="1870"/>
      <c r="VNO4" s="1870"/>
      <c r="VNP4" s="1870"/>
      <c r="VNQ4" s="1870"/>
      <c r="VNR4" s="1870"/>
      <c r="VNS4" s="1870"/>
      <c r="VNT4" s="1870"/>
      <c r="VNU4" s="1870"/>
      <c r="VNV4" s="1870"/>
      <c r="VNW4" s="1870"/>
      <c r="VNX4" s="1870"/>
      <c r="VNY4" s="1870"/>
      <c r="VNZ4" s="1870"/>
      <c r="VOA4" s="1870"/>
      <c r="VOB4" s="1870"/>
      <c r="VOC4" s="1870"/>
      <c r="VOD4" s="1870"/>
      <c r="VOE4" s="1870"/>
      <c r="VOF4" s="1870"/>
      <c r="VOG4" s="1870"/>
      <c r="VOH4" s="1870"/>
      <c r="VOI4" s="1870"/>
      <c r="VOJ4" s="1870"/>
      <c r="VOK4" s="1870"/>
      <c r="VOL4" s="1870"/>
      <c r="VOM4" s="1870"/>
      <c r="VON4" s="1870"/>
      <c r="VOO4" s="1870"/>
      <c r="VOP4" s="1870"/>
      <c r="VOQ4" s="1870"/>
      <c r="VOR4" s="1870"/>
      <c r="VOS4" s="1870"/>
      <c r="VOT4" s="1870"/>
      <c r="VOU4" s="1870"/>
      <c r="VOV4" s="1870"/>
      <c r="VOW4" s="1870"/>
      <c r="VOX4" s="1870"/>
      <c r="VOY4" s="1870"/>
      <c r="VOZ4" s="1870"/>
      <c r="VPA4" s="1870"/>
      <c r="VPB4" s="1870"/>
      <c r="VPC4" s="1870"/>
      <c r="VPD4" s="1870"/>
      <c r="VPE4" s="1870"/>
      <c r="VPF4" s="1870"/>
      <c r="VPG4" s="1870"/>
      <c r="VPH4" s="1870"/>
      <c r="VPI4" s="1870"/>
      <c r="VPJ4" s="1870"/>
      <c r="VPK4" s="1870"/>
      <c r="VPL4" s="1870"/>
      <c r="VPM4" s="1870"/>
      <c r="VPN4" s="1870"/>
      <c r="VPO4" s="1870"/>
      <c r="VPP4" s="1870"/>
      <c r="VPQ4" s="1870"/>
      <c r="VPR4" s="1870"/>
      <c r="VPS4" s="1870"/>
      <c r="VPT4" s="1870"/>
      <c r="VPU4" s="1870"/>
      <c r="VPV4" s="1870"/>
      <c r="VPW4" s="1870"/>
      <c r="VPX4" s="1870"/>
      <c r="VPY4" s="1870"/>
      <c r="VPZ4" s="1870"/>
      <c r="VQA4" s="1870"/>
      <c r="VQB4" s="1870"/>
      <c r="VQC4" s="1870"/>
      <c r="VQD4" s="1870"/>
      <c r="VQE4" s="1870"/>
      <c r="VQF4" s="1870"/>
      <c r="VQG4" s="1870"/>
      <c r="VQH4" s="1870"/>
      <c r="VQI4" s="1870"/>
      <c r="VQJ4" s="1870"/>
      <c r="VQK4" s="1870"/>
      <c r="VQL4" s="1870"/>
      <c r="VQM4" s="1870"/>
      <c r="VQN4" s="1870"/>
      <c r="VQO4" s="1870"/>
      <c r="VQP4" s="1870"/>
      <c r="VQQ4" s="1870"/>
      <c r="VQR4" s="1870"/>
      <c r="VQS4" s="1870"/>
      <c r="VQT4" s="1870"/>
      <c r="VQU4" s="1870"/>
      <c r="VQV4" s="1870"/>
      <c r="VQW4" s="1870"/>
      <c r="VQX4" s="1870"/>
      <c r="VQY4" s="1870"/>
      <c r="VQZ4" s="1870"/>
      <c r="VRA4" s="1870"/>
      <c r="VRB4" s="1870"/>
      <c r="VRC4" s="1870"/>
      <c r="VRD4" s="1870"/>
      <c r="VRE4" s="1870"/>
      <c r="VRF4" s="1870"/>
      <c r="VRG4" s="1870"/>
      <c r="VRH4" s="1870"/>
      <c r="VRI4" s="1870"/>
      <c r="VRJ4" s="1870"/>
      <c r="VRK4" s="1870"/>
      <c r="VRL4" s="1870"/>
      <c r="VRM4" s="1870"/>
      <c r="VRN4" s="1870"/>
      <c r="VRO4" s="1870"/>
      <c r="VRP4" s="1870"/>
      <c r="VRQ4" s="1870"/>
      <c r="VRR4" s="1870"/>
      <c r="VRS4" s="1870"/>
      <c r="VRT4" s="1870"/>
      <c r="VRU4" s="1870"/>
      <c r="VRV4" s="1870"/>
      <c r="VRW4" s="1870"/>
      <c r="VRX4" s="1870"/>
      <c r="VRY4" s="1870"/>
      <c r="VRZ4" s="1870"/>
      <c r="VSA4" s="1870"/>
      <c r="VSB4" s="1870"/>
      <c r="VSC4" s="1870"/>
      <c r="VSD4" s="1870"/>
      <c r="VSE4" s="1870"/>
      <c r="VSF4" s="1870"/>
      <c r="VSG4" s="1870"/>
      <c r="VSH4" s="1870"/>
      <c r="VSI4" s="1870"/>
      <c r="VSJ4" s="1870"/>
      <c r="VSK4" s="1870"/>
      <c r="VSL4" s="1870"/>
      <c r="VSM4" s="1870"/>
      <c r="VSN4" s="1870"/>
      <c r="VSO4" s="1870"/>
      <c r="VSP4" s="1870"/>
      <c r="VSQ4" s="1870"/>
      <c r="VSR4" s="1870"/>
      <c r="VSS4" s="1870"/>
      <c r="VST4" s="1870"/>
      <c r="VSU4" s="1870"/>
      <c r="VSV4" s="1870"/>
      <c r="VSW4" s="1870"/>
      <c r="VSX4" s="1870"/>
      <c r="VSY4" s="1870"/>
      <c r="VSZ4" s="1870"/>
      <c r="VTA4" s="1870"/>
      <c r="VTB4" s="1870"/>
      <c r="VTC4" s="1870"/>
      <c r="VTD4" s="1870"/>
      <c r="VTE4" s="1870"/>
      <c r="VTF4" s="1870"/>
      <c r="VTG4" s="1870"/>
      <c r="VTH4" s="1870"/>
      <c r="VTI4" s="1870"/>
      <c r="VTJ4" s="1870"/>
      <c r="VTK4" s="1870"/>
      <c r="VTL4" s="1870"/>
      <c r="VTM4" s="1870"/>
      <c r="VTN4" s="1870"/>
      <c r="VTO4" s="1870"/>
      <c r="VTP4" s="1870"/>
      <c r="VTQ4" s="1870"/>
      <c r="VTR4" s="1870"/>
      <c r="VTS4" s="1870"/>
      <c r="VTT4" s="1870"/>
      <c r="VTU4" s="1870"/>
      <c r="VTV4" s="1870"/>
      <c r="VTW4" s="1870"/>
      <c r="VTX4" s="1870"/>
      <c r="VTY4" s="1870"/>
      <c r="VTZ4" s="1870"/>
      <c r="VUA4" s="1870"/>
      <c r="VUB4" s="1870"/>
      <c r="VUC4" s="1870"/>
      <c r="VUD4" s="1870"/>
      <c r="VUE4" s="1870"/>
      <c r="VUF4" s="1870"/>
      <c r="VUG4" s="1870"/>
      <c r="VUH4" s="1870"/>
      <c r="VUI4" s="1870"/>
      <c r="VUJ4" s="1870"/>
      <c r="VUK4" s="1870"/>
      <c r="VUL4" s="1870"/>
      <c r="VUM4" s="1870"/>
      <c r="VUN4" s="1870"/>
      <c r="VUO4" s="1870"/>
      <c r="VUP4" s="1870"/>
      <c r="VUQ4" s="1870"/>
      <c r="VUR4" s="1870"/>
      <c r="VUS4" s="1870"/>
      <c r="VUT4" s="1870"/>
      <c r="VUU4" s="1870"/>
      <c r="VUV4" s="1870"/>
      <c r="VUW4" s="1870"/>
      <c r="VUX4" s="1870"/>
      <c r="VUY4" s="1870"/>
      <c r="VUZ4" s="1870"/>
      <c r="VVA4" s="1870"/>
      <c r="VVB4" s="1870"/>
      <c r="VVC4" s="1870"/>
      <c r="VVD4" s="1870"/>
      <c r="VVE4" s="1870"/>
      <c r="VVF4" s="1870"/>
      <c r="VVG4" s="1870"/>
      <c r="VVH4" s="1870"/>
      <c r="VVI4" s="1870"/>
      <c r="VVJ4" s="1870"/>
      <c r="VVK4" s="1870"/>
      <c r="VVL4" s="1870"/>
      <c r="VVM4" s="1870"/>
      <c r="VVN4" s="1870"/>
      <c r="VVO4" s="1870"/>
      <c r="VVP4" s="1870"/>
      <c r="VVQ4" s="1870"/>
      <c r="VVR4" s="1870"/>
      <c r="VVS4" s="1870"/>
      <c r="VVT4" s="1870"/>
      <c r="VVU4" s="1870"/>
      <c r="VVV4" s="1870"/>
      <c r="VVW4" s="1870"/>
      <c r="VVX4" s="1870"/>
      <c r="VVY4" s="1870"/>
      <c r="VVZ4" s="1870"/>
      <c r="VWA4" s="1870"/>
      <c r="VWB4" s="1870"/>
      <c r="VWC4" s="1870"/>
      <c r="VWD4" s="1870"/>
      <c r="VWE4" s="1870"/>
      <c r="VWF4" s="1870"/>
      <c r="VWG4" s="1870"/>
      <c r="VWH4" s="1870"/>
      <c r="VWI4" s="1870"/>
      <c r="VWJ4" s="1870"/>
      <c r="VWK4" s="1870"/>
      <c r="VWL4" s="1870"/>
      <c r="VWM4" s="1870"/>
      <c r="VWN4" s="1870"/>
      <c r="VWO4" s="1870"/>
      <c r="VWP4" s="1870"/>
      <c r="VWQ4" s="1870"/>
      <c r="VWR4" s="1870"/>
      <c r="VWS4" s="1870"/>
      <c r="VWT4" s="1870"/>
      <c r="VWU4" s="1870"/>
      <c r="VWV4" s="1870"/>
      <c r="VWW4" s="1870"/>
      <c r="VWX4" s="1870"/>
      <c r="VWY4" s="1870"/>
      <c r="VWZ4" s="1870"/>
      <c r="VXA4" s="1870"/>
      <c r="VXB4" s="1870"/>
      <c r="VXC4" s="1870"/>
      <c r="VXD4" s="1870"/>
      <c r="VXE4" s="1870"/>
      <c r="VXF4" s="1870"/>
      <c r="VXG4" s="1870"/>
      <c r="VXH4" s="1870"/>
      <c r="VXI4" s="1870"/>
      <c r="VXJ4" s="1870"/>
      <c r="VXK4" s="1870"/>
      <c r="VXL4" s="1870"/>
      <c r="VXM4" s="1870"/>
      <c r="VXN4" s="1870"/>
      <c r="VXO4" s="1870"/>
      <c r="VXP4" s="1870"/>
      <c r="VXQ4" s="1870"/>
      <c r="VXR4" s="1870"/>
      <c r="VXS4" s="1870"/>
      <c r="VXT4" s="1870"/>
      <c r="VXU4" s="1870"/>
      <c r="VXV4" s="1870"/>
      <c r="VXW4" s="1870"/>
      <c r="VXX4" s="1870"/>
      <c r="VXY4" s="1870"/>
      <c r="VXZ4" s="1870"/>
      <c r="VYA4" s="1870"/>
      <c r="VYB4" s="1870"/>
      <c r="VYC4" s="1870"/>
      <c r="VYD4" s="1870"/>
      <c r="VYE4" s="1870"/>
      <c r="VYF4" s="1870"/>
      <c r="VYG4" s="1870"/>
      <c r="VYH4" s="1870"/>
      <c r="VYI4" s="1870"/>
      <c r="VYJ4" s="1870"/>
      <c r="VYK4" s="1870"/>
      <c r="VYL4" s="1870"/>
      <c r="VYM4" s="1870"/>
      <c r="VYN4" s="1870"/>
      <c r="VYO4" s="1870"/>
      <c r="VYP4" s="1870"/>
      <c r="VYQ4" s="1870"/>
      <c r="VYR4" s="1870"/>
      <c r="VYS4" s="1870"/>
      <c r="VYT4" s="1870"/>
      <c r="VYU4" s="1870"/>
      <c r="VYV4" s="1870"/>
      <c r="VYW4" s="1870"/>
      <c r="VYX4" s="1870"/>
      <c r="VYY4" s="1870"/>
      <c r="VYZ4" s="1870"/>
      <c r="VZA4" s="1870"/>
      <c r="VZB4" s="1870"/>
      <c r="VZC4" s="1870"/>
      <c r="VZD4" s="1870"/>
      <c r="VZE4" s="1870"/>
      <c r="VZF4" s="1870"/>
      <c r="VZG4" s="1870"/>
      <c r="VZH4" s="1870"/>
      <c r="VZI4" s="1870"/>
      <c r="VZJ4" s="1870"/>
      <c r="VZK4" s="1870"/>
      <c r="VZL4" s="1870"/>
      <c r="VZM4" s="1870"/>
      <c r="VZN4" s="1870"/>
      <c r="VZO4" s="1870"/>
      <c r="VZP4" s="1870"/>
      <c r="VZQ4" s="1870"/>
      <c r="VZR4" s="1870"/>
      <c r="VZS4" s="1870"/>
      <c r="VZT4" s="1870"/>
      <c r="VZU4" s="1870"/>
      <c r="VZV4" s="1870"/>
      <c r="VZW4" s="1870"/>
      <c r="VZX4" s="1870"/>
      <c r="VZY4" s="1870"/>
      <c r="VZZ4" s="1870"/>
      <c r="WAA4" s="1870"/>
      <c r="WAB4" s="1870"/>
      <c r="WAC4" s="1870"/>
      <c r="WAD4" s="1870"/>
      <c r="WAE4" s="1870"/>
      <c r="WAF4" s="1870"/>
      <c r="WAG4" s="1870"/>
      <c r="WAH4" s="1870"/>
      <c r="WAI4" s="1870"/>
      <c r="WAJ4" s="1870"/>
      <c r="WAK4" s="1870"/>
      <c r="WAL4" s="1870"/>
      <c r="WAM4" s="1870"/>
      <c r="WAN4" s="1870"/>
      <c r="WAO4" s="1870"/>
      <c r="WAP4" s="1870"/>
      <c r="WAQ4" s="1870"/>
      <c r="WAR4" s="1870"/>
      <c r="WAS4" s="1870"/>
      <c r="WAT4" s="1870"/>
      <c r="WAU4" s="1870"/>
      <c r="WAV4" s="1870"/>
      <c r="WAW4" s="1870"/>
      <c r="WAX4" s="1870"/>
      <c r="WAY4" s="1870"/>
      <c r="WAZ4" s="1870"/>
      <c r="WBA4" s="1870"/>
      <c r="WBB4" s="1870"/>
      <c r="WBC4" s="1870"/>
      <c r="WBD4" s="1870"/>
      <c r="WBE4" s="1870"/>
      <c r="WBF4" s="1870"/>
      <c r="WBG4" s="1870"/>
      <c r="WBH4" s="1870"/>
      <c r="WBI4" s="1870"/>
      <c r="WBJ4" s="1870"/>
      <c r="WBK4" s="1870"/>
      <c r="WBL4" s="1870"/>
      <c r="WBM4" s="1870"/>
      <c r="WBN4" s="1870"/>
      <c r="WBO4" s="1870"/>
      <c r="WBP4" s="1870"/>
      <c r="WBQ4" s="1870"/>
      <c r="WBR4" s="1870"/>
      <c r="WBS4" s="1870"/>
      <c r="WBT4" s="1870"/>
      <c r="WBU4" s="1870"/>
      <c r="WBV4" s="1870"/>
      <c r="WBW4" s="1870"/>
      <c r="WBX4" s="1870"/>
      <c r="WBY4" s="1870"/>
      <c r="WBZ4" s="1870"/>
      <c r="WCA4" s="1870"/>
      <c r="WCB4" s="1870"/>
      <c r="WCC4" s="1870"/>
      <c r="WCD4" s="1870"/>
      <c r="WCE4" s="1870"/>
      <c r="WCF4" s="1870"/>
      <c r="WCG4" s="1870"/>
      <c r="WCH4" s="1870"/>
      <c r="WCI4" s="1870"/>
      <c r="WCJ4" s="1870"/>
      <c r="WCK4" s="1870"/>
      <c r="WCL4" s="1870"/>
      <c r="WCM4" s="1870"/>
      <c r="WCN4" s="1870"/>
      <c r="WCO4" s="1870"/>
      <c r="WCP4" s="1870"/>
      <c r="WCQ4" s="1870"/>
      <c r="WCR4" s="1870"/>
      <c r="WCS4" s="1870"/>
      <c r="WCT4" s="1870"/>
      <c r="WCU4" s="1870"/>
      <c r="WCV4" s="1870"/>
      <c r="WCW4" s="1870"/>
      <c r="WCX4" s="1870"/>
      <c r="WCY4" s="1870"/>
      <c r="WCZ4" s="1870"/>
      <c r="WDA4" s="1870"/>
      <c r="WDB4" s="1870"/>
      <c r="WDC4" s="1870"/>
      <c r="WDD4" s="1870"/>
      <c r="WDE4" s="1870"/>
      <c r="WDF4" s="1870"/>
      <c r="WDG4" s="1870"/>
      <c r="WDH4" s="1870"/>
      <c r="WDI4" s="1870"/>
      <c r="WDJ4" s="1870"/>
      <c r="WDK4" s="1870"/>
      <c r="WDL4" s="1870"/>
      <c r="WDM4" s="1870"/>
      <c r="WDN4" s="1870"/>
      <c r="WDO4" s="1870"/>
      <c r="WDP4" s="1870"/>
      <c r="WDQ4" s="1870"/>
      <c r="WDR4" s="1870"/>
      <c r="WDS4" s="1870"/>
      <c r="WDT4" s="1870"/>
      <c r="WDU4" s="1870"/>
      <c r="WDV4" s="1870"/>
      <c r="WDW4" s="1870"/>
      <c r="WDX4" s="1870"/>
      <c r="WDY4" s="1870"/>
      <c r="WDZ4" s="1870"/>
      <c r="WEA4" s="1870"/>
      <c r="WEB4" s="1870"/>
      <c r="WEC4" s="1870"/>
      <c r="WED4" s="1870"/>
      <c r="WEE4" s="1870"/>
      <c r="WEF4" s="1870"/>
      <c r="WEG4" s="1870"/>
      <c r="WEH4" s="1870"/>
      <c r="WEI4" s="1870"/>
      <c r="WEJ4" s="1870"/>
      <c r="WEK4" s="1870"/>
      <c r="WEL4" s="1870"/>
      <c r="WEM4" s="1870"/>
      <c r="WEN4" s="1870"/>
      <c r="WEO4" s="1870"/>
      <c r="WEP4" s="1870"/>
      <c r="WEQ4" s="1870"/>
      <c r="WER4" s="1870"/>
      <c r="WES4" s="1870"/>
      <c r="WET4" s="1870"/>
      <c r="WEU4" s="1870"/>
      <c r="WEV4" s="1870"/>
      <c r="WEW4" s="1870"/>
      <c r="WEX4" s="1870"/>
      <c r="WEY4" s="1870"/>
      <c r="WEZ4" s="1870"/>
      <c r="WFA4" s="1870"/>
      <c r="WFB4" s="1870"/>
      <c r="WFC4" s="1870"/>
      <c r="WFD4" s="1870"/>
      <c r="WFE4" s="1870"/>
      <c r="WFF4" s="1870"/>
      <c r="WFG4" s="1870"/>
      <c r="WFH4" s="1870"/>
      <c r="WFI4" s="1870"/>
      <c r="WFJ4" s="1870"/>
      <c r="WFK4" s="1870"/>
      <c r="WFL4" s="1870"/>
      <c r="WFM4" s="1870"/>
      <c r="WFN4" s="1870"/>
      <c r="WFO4" s="1870"/>
      <c r="WFP4" s="1870"/>
      <c r="WFQ4" s="1870"/>
      <c r="WFR4" s="1870"/>
      <c r="WFS4" s="1870"/>
      <c r="WFT4" s="1870"/>
      <c r="WFU4" s="1870"/>
      <c r="WFV4" s="1870"/>
      <c r="WFW4" s="1870"/>
      <c r="WFX4" s="1870"/>
      <c r="WFY4" s="1870"/>
      <c r="WFZ4" s="1870"/>
      <c r="WGA4" s="1870"/>
      <c r="WGB4" s="1870"/>
      <c r="WGC4" s="1870"/>
      <c r="WGD4" s="1870"/>
      <c r="WGE4" s="1870"/>
      <c r="WGF4" s="1870"/>
      <c r="WGG4" s="1870"/>
      <c r="WGH4" s="1870"/>
      <c r="WGI4" s="1870"/>
      <c r="WGJ4" s="1870"/>
      <c r="WGK4" s="1870"/>
      <c r="WGL4" s="1870"/>
      <c r="WGM4" s="1870"/>
      <c r="WGN4" s="1870"/>
      <c r="WGO4" s="1870"/>
      <c r="WGP4" s="1870"/>
      <c r="WGQ4" s="1870"/>
      <c r="WGR4" s="1870"/>
      <c r="WGS4" s="1870"/>
      <c r="WGT4" s="1870"/>
      <c r="WGU4" s="1870"/>
      <c r="WGV4" s="1870"/>
      <c r="WGW4" s="1870"/>
      <c r="WGX4" s="1870"/>
      <c r="WGY4" s="1870"/>
      <c r="WGZ4" s="1870"/>
      <c r="WHA4" s="1870"/>
      <c r="WHB4" s="1870"/>
      <c r="WHC4" s="1870"/>
      <c r="WHD4" s="1870"/>
      <c r="WHE4" s="1870"/>
      <c r="WHF4" s="1870"/>
      <c r="WHG4" s="1870"/>
      <c r="WHH4" s="1870"/>
      <c r="WHI4" s="1870"/>
      <c r="WHJ4" s="1870"/>
      <c r="WHK4" s="1870"/>
      <c r="WHL4" s="1870"/>
      <c r="WHM4" s="1870"/>
      <c r="WHN4" s="1870"/>
      <c r="WHO4" s="1870"/>
      <c r="WHP4" s="1870"/>
      <c r="WHQ4" s="1870"/>
      <c r="WHR4" s="1870"/>
      <c r="WHS4" s="1870"/>
      <c r="WHT4" s="1870"/>
      <c r="WHU4" s="1870"/>
      <c r="WHV4" s="1870"/>
      <c r="WHW4" s="1870"/>
      <c r="WHX4" s="1870"/>
      <c r="WHY4" s="1870"/>
      <c r="WHZ4" s="1870"/>
      <c r="WIA4" s="1870"/>
      <c r="WIB4" s="1870"/>
      <c r="WIC4" s="1870"/>
      <c r="WID4" s="1870"/>
      <c r="WIE4" s="1870"/>
      <c r="WIF4" s="1870"/>
      <c r="WIG4" s="1870"/>
      <c r="WIH4" s="1870"/>
      <c r="WII4" s="1870"/>
      <c r="WIJ4" s="1870"/>
      <c r="WIK4" s="1870"/>
      <c r="WIL4" s="1870"/>
      <c r="WIM4" s="1870"/>
      <c r="WIN4" s="1870"/>
      <c r="WIO4" s="1870"/>
      <c r="WIP4" s="1870"/>
      <c r="WIQ4" s="1870"/>
      <c r="WIR4" s="1870"/>
      <c r="WIS4" s="1870"/>
      <c r="WIT4" s="1870"/>
      <c r="WIU4" s="1870"/>
      <c r="WIV4" s="1870"/>
      <c r="WIW4" s="1870"/>
      <c r="WIX4" s="1870"/>
      <c r="WIY4" s="1870"/>
      <c r="WIZ4" s="1870"/>
      <c r="WJA4" s="1870"/>
      <c r="WJB4" s="1870"/>
      <c r="WJC4" s="1870"/>
      <c r="WJD4" s="1870"/>
      <c r="WJE4" s="1870"/>
      <c r="WJF4" s="1870"/>
      <c r="WJG4" s="1870"/>
      <c r="WJH4" s="1870"/>
      <c r="WJI4" s="1870"/>
      <c r="WJJ4" s="1870"/>
      <c r="WJK4" s="1870"/>
      <c r="WJL4" s="1870"/>
      <c r="WJM4" s="1870"/>
      <c r="WJN4" s="1870"/>
      <c r="WJO4" s="1870"/>
      <c r="WJP4" s="1870"/>
      <c r="WJQ4" s="1870"/>
      <c r="WJR4" s="1870"/>
      <c r="WJS4" s="1870"/>
      <c r="WJT4" s="1870"/>
      <c r="WJU4" s="1870"/>
      <c r="WJV4" s="1870"/>
      <c r="WJW4" s="1870"/>
      <c r="WJX4" s="1870"/>
      <c r="WJY4" s="1870"/>
      <c r="WJZ4" s="1870"/>
      <c r="WKA4" s="1870"/>
      <c r="WKB4" s="1870"/>
      <c r="WKC4" s="1870"/>
      <c r="WKD4" s="1870"/>
      <c r="WKE4" s="1870"/>
      <c r="WKF4" s="1870"/>
      <c r="WKG4" s="1870"/>
      <c r="WKH4" s="1870"/>
      <c r="WKI4" s="1870"/>
      <c r="WKJ4" s="1870"/>
      <c r="WKK4" s="1870"/>
      <c r="WKL4" s="1870"/>
      <c r="WKM4" s="1870"/>
      <c r="WKN4" s="1870"/>
      <c r="WKO4" s="1870"/>
      <c r="WKP4" s="1870"/>
      <c r="WKQ4" s="1870"/>
      <c r="WKR4" s="1870"/>
      <c r="WKS4" s="1870"/>
      <c r="WKT4" s="1870"/>
      <c r="WKU4" s="1870"/>
      <c r="WKV4" s="1870"/>
      <c r="WKW4" s="1870"/>
      <c r="WKX4" s="1870"/>
      <c r="WKY4" s="1870"/>
      <c r="WKZ4" s="1870"/>
      <c r="WLA4" s="1870"/>
      <c r="WLB4" s="1870"/>
      <c r="WLC4" s="1870"/>
      <c r="WLD4" s="1870"/>
      <c r="WLE4" s="1870"/>
      <c r="WLF4" s="1870"/>
      <c r="WLG4" s="1870"/>
      <c r="WLH4" s="1870"/>
      <c r="WLI4" s="1870"/>
      <c r="WLJ4" s="1870"/>
      <c r="WLK4" s="1870"/>
      <c r="WLL4" s="1870"/>
      <c r="WLM4" s="1870"/>
      <c r="WLN4" s="1870"/>
      <c r="WLO4" s="1870"/>
      <c r="WLP4" s="1870"/>
      <c r="WLQ4" s="1870"/>
      <c r="WLR4" s="1870"/>
      <c r="WLS4" s="1870"/>
      <c r="WLT4" s="1870"/>
      <c r="WLU4" s="1870"/>
      <c r="WLV4" s="1870"/>
      <c r="WLW4" s="1870"/>
      <c r="WLX4" s="1870"/>
      <c r="WLY4" s="1870"/>
      <c r="WLZ4" s="1870"/>
      <c r="WMA4" s="1870"/>
      <c r="WMB4" s="1870"/>
      <c r="WMC4" s="1870"/>
      <c r="WMD4" s="1870"/>
      <c r="WME4" s="1870"/>
      <c r="WMF4" s="1870"/>
      <c r="WMG4" s="1870"/>
      <c r="WMH4" s="1870"/>
      <c r="WMI4" s="1870"/>
      <c r="WMJ4" s="1870"/>
      <c r="WMK4" s="1870"/>
      <c r="WML4" s="1870"/>
      <c r="WMM4" s="1870"/>
      <c r="WMN4" s="1870"/>
      <c r="WMO4" s="1870"/>
      <c r="WMP4" s="1870"/>
      <c r="WMQ4" s="1870"/>
      <c r="WMR4" s="1870"/>
      <c r="WMS4" s="1870"/>
      <c r="WMT4" s="1870"/>
      <c r="WMU4" s="1870"/>
      <c r="WMV4" s="1870"/>
      <c r="WMW4" s="1870"/>
      <c r="WMX4" s="1870"/>
      <c r="WMY4" s="1870"/>
      <c r="WMZ4" s="1870"/>
      <c r="WNA4" s="1870"/>
      <c r="WNB4" s="1870"/>
      <c r="WNC4" s="1870"/>
      <c r="WND4" s="1870"/>
      <c r="WNE4" s="1870"/>
      <c r="WNF4" s="1870"/>
      <c r="WNG4" s="1870"/>
      <c r="WNH4" s="1870"/>
      <c r="WNI4" s="1870"/>
      <c r="WNJ4" s="1870"/>
      <c r="WNK4" s="1870"/>
      <c r="WNL4" s="1870"/>
      <c r="WNM4" s="1870"/>
      <c r="WNN4" s="1870"/>
      <c r="WNO4" s="1870"/>
      <c r="WNP4" s="1870"/>
      <c r="WNQ4" s="1870"/>
      <c r="WNR4" s="1870"/>
      <c r="WNS4" s="1870"/>
      <c r="WNT4" s="1870"/>
      <c r="WNU4" s="1870"/>
      <c r="WNV4" s="1870"/>
      <c r="WNW4" s="1870"/>
      <c r="WNX4" s="1870"/>
      <c r="WNY4" s="1870"/>
      <c r="WNZ4" s="1870"/>
      <c r="WOA4" s="1870"/>
      <c r="WOB4" s="1870"/>
      <c r="WOC4" s="1870"/>
      <c r="WOD4" s="1870"/>
      <c r="WOE4" s="1870"/>
      <c r="WOF4" s="1870"/>
      <c r="WOG4" s="1870"/>
      <c r="WOH4" s="1870"/>
      <c r="WOI4" s="1870"/>
      <c r="WOJ4" s="1870"/>
      <c r="WOK4" s="1870"/>
      <c r="WOL4" s="1870"/>
      <c r="WOM4" s="1870"/>
      <c r="WON4" s="1870"/>
      <c r="WOO4" s="1870"/>
      <c r="WOP4" s="1870"/>
      <c r="WOQ4" s="1870"/>
      <c r="WOR4" s="1870"/>
      <c r="WOS4" s="1870"/>
      <c r="WOT4" s="1870"/>
      <c r="WOU4" s="1870"/>
      <c r="WOV4" s="1870"/>
      <c r="WOW4" s="1870"/>
      <c r="WOX4" s="1870"/>
      <c r="WOY4" s="1870"/>
      <c r="WOZ4" s="1870"/>
      <c r="WPA4" s="1870"/>
      <c r="WPB4" s="1870"/>
      <c r="WPC4" s="1870"/>
      <c r="WPD4" s="1870"/>
      <c r="WPE4" s="1870"/>
      <c r="WPF4" s="1870"/>
      <c r="WPG4" s="1870"/>
      <c r="WPH4" s="1870"/>
      <c r="WPI4" s="1870"/>
      <c r="WPJ4" s="1870"/>
      <c r="WPK4" s="1870"/>
      <c r="WPL4" s="1870"/>
      <c r="WPM4" s="1870"/>
      <c r="WPN4" s="1870"/>
      <c r="WPO4" s="1870"/>
      <c r="WPP4" s="1870"/>
      <c r="WPQ4" s="1870"/>
      <c r="WPR4" s="1870"/>
      <c r="WPS4" s="1870"/>
      <c r="WPT4" s="1870"/>
      <c r="WPU4" s="1870"/>
      <c r="WPV4" s="1870"/>
      <c r="WPW4" s="1870"/>
      <c r="WPX4" s="1870"/>
      <c r="WPY4" s="1870"/>
      <c r="WPZ4" s="1870"/>
      <c r="WQA4" s="1870"/>
      <c r="WQB4" s="1870"/>
      <c r="WQC4" s="1870"/>
      <c r="WQD4" s="1870"/>
      <c r="WQE4" s="1870"/>
      <c r="WQF4" s="1870"/>
      <c r="WQG4" s="1870"/>
      <c r="WQH4" s="1870"/>
      <c r="WQI4" s="1870"/>
      <c r="WQJ4" s="1870"/>
      <c r="WQK4" s="1870"/>
      <c r="WQL4" s="1870"/>
      <c r="WQM4" s="1870"/>
      <c r="WQN4" s="1870"/>
      <c r="WQO4" s="1870"/>
      <c r="WQP4" s="1870"/>
      <c r="WQQ4" s="1870"/>
      <c r="WQR4" s="1870"/>
      <c r="WQS4" s="1870"/>
      <c r="WQT4" s="1870"/>
      <c r="WQU4" s="1870"/>
      <c r="WQV4" s="1870"/>
      <c r="WQW4" s="1870"/>
      <c r="WQX4" s="1870"/>
      <c r="WQY4" s="1870"/>
      <c r="WQZ4" s="1870"/>
      <c r="WRA4" s="1870"/>
      <c r="WRB4" s="1870"/>
      <c r="WRC4" s="1870"/>
      <c r="WRD4" s="1870"/>
      <c r="WRE4" s="1870"/>
      <c r="WRF4" s="1870"/>
      <c r="WRG4" s="1870"/>
      <c r="WRH4" s="1870"/>
      <c r="WRI4" s="1870"/>
      <c r="WRJ4" s="1870"/>
      <c r="WRK4" s="1870"/>
      <c r="WRL4" s="1870"/>
      <c r="WRM4" s="1870"/>
      <c r="WRN4" s="1870"/>
      <c r="WRO4" s="1870"/>
      <c r="WRP4" s="1870"/>
      <c r="WRQ4" s="1870"/>
      <c r="WRR4" s="1870"/>
      <c r="WRS4" s="1870"/>
      <c r="WRT4" s="1870"/>
      <c r="WRU4" s="1870"/>
      <c r="WRV4" s="1870"/>
      <c r="WRW4" s="1870"/>
      <c r="WRX4" s="1870"/>
      <c r="WRY4" s="1870"/>
      <c r="WRZ4" s="1870"/>
      <c r="WSA4" s="1870"/>
      <c r="WSB4" s="1870"/>
      <c r="WSC4" s="1870"/>
      <c r="WSD4" s="1870"/>
      <c r="WSE4" s="1870"/>
      <c r="WSF4" s="1870"/>
      <c r="WSG4" s="1870"/>
      <c r="WSH4" s="1870"/>
      <c r="WSI4" s="1870"/>
      <c r="WSJ4" s="1870"/>
      <c r="WSK4" s="1870"/>
      <c r="WSL4" s="1870"/>
      <c r="WSM4" s="1870"/>
      <c r="WSN4" s="1870"/>
      <c r="WSO4" s="1870"/>
      <c r="WSP4" s="1870"/>
      <c r="WSQ4" s="1870"/>
      <c r="WSR4" s="1870"/>
      <c r="WSS4" s="1870"/>
      <c r="WST4" s="1870"/>
      <c r="WSU4" s="1870"/>
      <c r="WSV4" s="1870"/>
      <c r="WSW4" s="1870"/>
      <c r="WSX4" s="1870"/>
      <c r="WSY4" s="1870"/>
      <c r="WSZ4" s="1870"/>
      <c r="WTA4" s="1870"/>
      <c r="WTB4" s="1870"/>
      <c r="WTC4" s="1870"/>
      <c r="WTD4" s="1870"/>
      <c r="WTE4" s="1870"/>
      <c r="WTF4" s="1870"/>
      <c r="WTG4" s="1870"/>
      <c r="WTH4" s="1870"/>
      <c r="WTI4" s="1870"/>
      <c r="WTJ4" s="1870"/>
      <c r="WTK4" s="1870"/>
      <c r="WTL4" s="1870"/>
      <c r="WTM4" s="1870"/>
      <c r="WTN4" s="1870"/>
      <c r="WTO4" s="1870"/>
      <c r="WTP4" s="1870"/>
      <c r="WTQ4" s="1870"/>
      <c r="WTR4" s="1870"/>
      <c r="WTS4" s="1870"/>
      <c r="WTT4" s="1870"/>
      <c r="WTU4" s="1870"/>
      <c r="WTV4" s="1870"/>
      <c r="WTW4" s="1870"/>
      <c r="WTX4" s="1870"/>
      <c r="WTY4" s="1870"/>
      <c r="WTZ4" s="1870"/>
      <c r="WUA4" s="1870"/>
      <c r="WUB4" s="1870"/>
      <c r="WUC4" s="1870"/>
      <c r="WUD4" s="1870"/>
      <c r="WUE4" s="1870"/>
      <c r="WUF4" s="1870"/>
      <c r="WUG4" s="1870"/>
      <c r="WUH4" s="1870"/>
      <c r="WUI4" s="1870"/>
      <c r="WUJ4" s="1870"/>
      <c r="WUK4" s="1870"/>
      <c r="WUL4" s="1870"/>
      <c r="WUM4" s="1870"/>
      <c r="WUN4" s="1870"/>
      <c r="WUO4" s="1870"/>
      <c r="WUP4" s="1870"/>
      <c r="WUQ4" s="1870"/>
      <c r="WUR4" s="1870"/>
      <c r="WUS4" s="1870"/>
      <c r="WUT4" s="1870"/>
      <c r="WUU4" s="1870"/>
      <c r="WUV4" s="1870"/>
      <c r="WUW4" s="1870"/>
      <c r="WUX4" s="1870"/>
      <c r="WUY4" s="1870"/>
      <c r="WUZ4" s="1870"/>
      <c r="WVA4" s="1870"/>
      <c r="WVB4" s="1870"/>
      <c r="WVC4" s="1870"/>
      <c r="WVD4" s="1870"/>
      <c r="WVE4" s="1870"/>
      <c r="WVF4" s="1870"/>
      <c r="WVG4" s="1870"/>
      <c r="WVH4" s="1870"/>
      <c r="WVI4" s="1870"/>
      <c r="WVJ4" s="1870"/>
      <c r="WVK4" s="1870"/>
      <c r="WVL4" s="1870"/>
      <c r="WVM4" s="1870"/>
      <c r="WVN4" s="1870"/>
      <c r="WVO4" s="1870"/>
      <c r="WVP4" s="1870"/>
      <c r="WVQ4" s="1870"/>
      <c r="WVR4" s="1870"/>
      <c r="WVS4" s="1870"/>
      <c r="WVT4" s="1870"/>
      <c r="WVU4" s="1870"/>
      <c r="WVV4" s="1870"/>
      <c r="WVW4" s="1870"/>
      <c r="WVX4" s="1870"/>
      <c r="WVY4" s="1870"/>
      <c r="WVZ4" s="1870"/>
      <c r="WWA4" s="1870"/>
      <c r="WWB4" s="1870"/>
      <c r="WWC4" s="1870"/>
      <c r="WWD4" s="1870"/>
      <c r="WWE4" s="1870"/>
      <c r="WWF4" s="1870"/>
      <c r="WWG4" s="1870"/>
      <c r="WWH4" s="1870"/>
      <c r="WWI4" s="1870"/>
      <c r="WWJ4" s="1870"/>
      <c r="WWK4" s="1870"/>
      <c r="WWL4" s="1870"/>
      <c r="WWM4" s="1870"/>
      <c r="WWN4" s="1870"/>
      <c r="WWO4" s="1870"/>
      <c r="WWP4" s="1870"/>
      <c r="WWQ4" s="1870"/>
      <c r="WWR4" s="1870"/>
      <c r="WWS4" s="1870"/>
      <c r="WWT4" s="1870"/>
      <c r="WWU4" s="1870"/>
      <c r="WWV4" s="1870"/>
      <c r="WWW4" s="1870"/>
      <c r="WWX4" s="1870"/>
      <c r="WWY4" s="1870"/>
      <c r="WWZ4" s="1870"/>
      <c r="WXA4" s="1870"/>
      <c r="WXB4" s="1870"/>
      <c r="WXC4" s="1870"/>
      <c r="WXD4" s="1870"/>
      <c r="WXE4" s="1870"/>
      <c r="WXF4" s="1870"/>
      <c r="WXG4" s="1870"/>
      <c r="WXH4" s="1870"/>
      <c r="WXI4" s="1870"/>
      <c r="WXJ4" s="1870"/>
      <c r="WXK4" s="1870"/>
      <c r="WXL4" s="1870"/>
      <c r="WXM4" s="1870"/>
      <c r="WXN4" s="1870"/>
      <c r="WXO4" s="1870"/>
      <c r="WXP4" s="1870"/>
      <c r="WXQ4" s="1870"/>
      <c r="WXR4" s="1870"/>
      <c r="WXS4" s="1870"/>
      <c r="WXT4" s="1870"/>
      <c r="WXU4" s="1870"/>
      <c r="WXV4" s="1870"/>
      <c r="WXW4" s="1870"/>
      <c r="WXX4" s="1870"/>
      <c r="WXY4" s="1870"/>
      <c r="WXZ4" s="1870"/>
      <c r="WYA4" s="1870"/>
      <c r="WYB4" s="1870"/>
      <c r="WYC4" s="1870"/>
      <c r="WYD4" s="1870"/>
      <c r="WYE4" s="1870"/>
      <c r="WYF4" s="1870"/>
      <c r="WYG4" s="1870"/>
      <c r="WYH4" s="1870"/>
      <c r="WYI4" s="1870"/>
      <c r="WYJ4" s="1870"/>
      <c r="WYK4" s="1870"/>
      <c r="WYL4" s="1870"/>
      <c r="WYM4" s="1870"/>
      <c r="WYN4" s="1870"/>
      <c r="WYO4" s="1870"/>
      <c r="WYP4" s="1870"/>
      <c r="WYQ4" s="1870"/>
      <c r="WYR4" s="1870"/>
      <c r="WYS4" s="1870"/>
      <c r="WYT4" s="1870"/>
      <c r="WYU4" s="1870"/>
      <c r="WYV4" s="1870"/>
      <c r="WYW4" s="1870"/>
      <c r="WYX4" s="1870"/>
      <c r="WYY4" s="1870"/>
      <c r="WYZ4" s="1870"/>
      <c r="WZA4" s="1870"/>
      <c r="WZB4" s="1870"/>
      <c r="WZC4" s="1870"/>
      <c r="WZD4" s="1870"/>
      <c r="WZE4" s="1870"/>
      <c r="WZF4" s="1870"/>
      <c r="WZG4" s="1870"/>
      <c r="WZH4" s="1870"/>
      <c r="WZI4" s="1870"/>
      <c r="WZJ4" s="1870"/>
      <c r="WZK4" s="1870"/>
      <c r="WZL4" s="1870"/>
      <c r="WZM4" s="1870"/>
      <c r="WZN4" s="1870"/>
      <c r="WZO4" s="1870"/>
      <c r="WZP4" s="1870"/>
      <c r="WZQ4" s="1870"/>
      <c r="WZR4" s="1870"/>
      <c r="WZS4" s="1870"/>
      <c r="WZT4" s="1870"/>
      <c r="WZU4" s="1870"/>
      <c r="WZV4" s="1870"/>
      <c r="WZW4" s="1870"/>
      <c r="WZX4" s="1870"/>
      <c r="WZY4" s="1870"/>
      <c r="WZZ4" s="1870"/>
      <c r="XAA4" s="1870"/>
      <c r="XAB4" s="1870"/>
      <c r="XAC4" s="1870"/>
      <c r="XAD4" s="1870"/>
      <c r="XAE4" s="1870"/>
      <c r="XAF4" s="1870"/>
      <c r="XAG4" s="1870"/>
      <c r="XAH4" s="1870"/>
      <c r="XAI4" s="1870"/>
      <c r="XAJ4" s="1870"/>
      <c r="XAK4" s="1870"/>
      <c r="XAL4" s="1870"/>
      <c r="XAM4" s="1870"/>
      <c r="XAN4" s="1870"/>
      <c r="XAO4" s="1870"/>
      <c r="XAP4" s="1870"/>
      <c r="XAQ4" s="1870"/>
      <c r="XAR4" s="1870"/>
      <c r="XAS4" s="1870"/>
      <c r="XAT4" s="1870"/>
      <c r="XAU4" s="1870"/>
      <c r="XAV4" s="1870"/>
      <c r="XAW4" s="1870"/>
      <c r="XAX4" s="1870"/>
      <c r="XAY4" s="1870"/>
      <c r="XAZ4" s="1870"/>
      <c r="XBA4" s="1870"/>
      <c r="XBB4" s="1870"/>
      <c r="XBC4" s="1870"/>
      <c r="XBD4" s="1870"/>
      <c r="XBE4" s="1870"/>
      <c r="XBF4" s="1870"/>
      <c r="XBG4" s="1870"/>
      <c r="XBH4" s="1870"/>
      <c r="XBI4" s="1870"/>
      <c r="XBJ4" s="1870"/>
      <c r="XBK4" s="1870"/>
      <c r="XBL4" s="1870"/>
      <c r="XBM4" s="1870"/>
      <c r="XBN4" s="1870"/>
      <c r="XBO4" s="1870"/>
      <c r="XBP4" s="1870"/>
      <c r="XBQ4" s="1870"/>
      <c r="XBR4" s="1870"/>
      <c r="XBS4" s="1870"/>
      <c r="XBT4" s="1870"/>
      <c r="XBU4" s="1870"/>
      <c r="XBV4" s="1870"/>
      <c r="XBW4" s="1870"/>
      <c r="XBX4" s="1870"/>
      <c r="XBY4" s="1870"/>
      <c r="XBZ4" s="1870"/>
      <c r="XCA4" s="1870"/>
      <c r="XCB4" s="1870"/>
      <c r="XCC4" s="1870"/>
      <c r="XCD4" s="1870"/>
      <c r="XCE4" s="1870"/>
      <c r="XCF4" s="1870"/>
      <c r="XCG4" s="1870"/>
      <c r="XCH4" s="1870"/>
      <c r="XCI4" s="1870"/>
      <c r="XCJ4" s="1870"/>
      <c r="XCK4" s="1870"/>
      <c r="XCL4" s="1870"/>
      <c r="XCM4" s="1870"/>
      <c r="XCN4" s="1870"/>
      <c r="XCO4" s="1870"/>
      <c r="XCP4" s="1870"/>
      <c r="XCQ4" s="1870"/>
      <c r="XCR4" s="1870"/>
      <c r="XCS4" s="1870"/>
      <c r="XCT4" s="1870"/>
      <c r="XCU4" s="1870"/>
      <c r="XCV4" s="1870"/>
      <c r="XCW4" s="1870"/>
      <c r="XCX4" s="1870"/>
      <c r="XCY4" s="1870"/>
      <c r="XCZ4" s="1870"/>
      <c r="XDA4" s="1870"/>
      <c r="XDB4" s="1870"/>
      <c r="XDC4" s="1870"/>
      <c r="XDD4" s="1870"/>
      <c r="XDE4" s="1870"/>
      <c r="XDF4" s="1870"/>
      <c r="XDG4" s="1870"/>
      <c r="XDH4" s="1870"/>
      <c r="XDI4" s="1870"/>
      <c r="XDJ4" s="1870"/>
      <c r="XDK4" s="1870"/>
      <c r="XDL4" s="1870"/>
      <c r="XDM4" s="1870"/>
      <c r="XDN4" s="1870"/>
      <c r="XDO4" s="1870"/>
      <c r="XDP4" s="1870"/>
      <c r="XDQ4" s="1870"/>
      <c r="XDR4" s="1870"/>
      <c r="XDS4" s="1870"/>
      <c r="XDT4" s="1870"/>
      <c r="XDU4" s="1870"/>
      <c r="XDV4" s="1870"/>
      <c r="XDW4" s="1870"/>
      <c r="XDX4" s="1870"/>
      <c r="XDY4" s="1870"/>
      <c r="XDZ4" s="1870"/>
      <c r="XEA4" s="1870"/>
      <c r="XEB4" s="1870"/>
      <c r="XEC4" s="1870"/>
      <c r="XED4" s="1870"/>
      <c r="XEE4" s="1870"/>
      <c r="XEF4" s="1870"/>
      <c r="XEG4" s="1870"/>
      <c r="XEH4" s="1870"/>
      <c r="XEI4" s="1870"/>
      <c r="XEJ4" s="1870"/>
      <c r="XEK4" s="1870"/>
      <c r="XEL4" s="1870"/>
      <c r="XEM4" s="1870"/>
      <c r="XEN4" s="1870"/>
      <c r="XEO4" s="1870"/>
      <c r="XEP4" s="1870"/>
      <c r="XEQ4" s="1870"/>
      <c r="XER4" s="1870"/>
      <c r="XES4" s="1870"/>
      <c r="XET4" s="1870"/>
      <c r="XEU4" s="1870"/>
      <c r="XEV4" s="1870"/>
      <c r="XEW4" s="1870"/>
      <c r="XEX4" s="1870"/>
      <c r="XEY4" s="1870"/>
      <c r="XEZ4" s="1870"/>
      <c r="XFA4" s="1870"/>
      <c r="XFB4" s="1870"/>
      <c r="XFC4" s="1870"/>
      <c r="XFD4" s="1870"/>
    </row>
    <row r="5" spans="1:16384" s="1879" customFormat="1" ht="20.25">
      <c r="A5" s="1837" t="str">
        <f ca="1">VLOOKUP(RIGHT(CELL("filename",A1),LEN(CELL("filename",A1))-FIND("]",CELL("filename",A1))),Index!$D$8:$E$102,2,FALSE)</f>
        <v>4.6 SO capex</v>
      </c>
      <c r="B5" s="1837"/>
      <c r="C5" s="1837"/>
      <c r="G5" s="2376"/>
      <c r="I5" s="1877"/>
      <c r="J5" s="1877"/>
      <c r="K5" s="1877"/>
      <c r="L5" s="1877"/>
      <c r="M5" s="1877"/>
      <c r="N5" s="1877"/>
      <c r="O5" s="1877"/>
      <c r="P5" s="1877"/>
      <c r="Q5" s="1877"/>
      <c r="R5" s="1877"/>
      <c r="S5" s="1877"/>
      <c r="T5" s="1877"/>
      <c r="U5" s="1877"/>
      <c r="V5" s="1877"/>
      <c r="W5" s="1877"/>
      <c r="X5" s="1877"/>
      <c r="Y5" s="1877"/>
      <c r="Z5" s="1877"/>
      <c r="AA5" s="1877"/>
      <c r="AB5" s="1877"/>
      <c r="AC5" s="1877"/>
      <c r="AD5" s="1877"/>
      <c r="AE5" s="1877"/>
      <c r="AF5" s="1877"/>
      <c r="AG5" s="1877"/>
      <c r="AH5" s="1877"/>
      <c r="AI5" s="1877"/>
      <c r="AJ5" s="1877"/>
      <c r="AK5" s="1877"/>
      <c r="AL5" s="1877"/>
      <c r="AM5" s="1877"/>
      <c r="AN5" s="1877"/>
      <c r="AO5" s="1877"/>
      <c r="AP5" s="1877"/>
      <c r="AQ5" s="1877"/>
      <c r="AR5" s="1877"/>
      <c r="AS5" s="1877"/>
      <c r="AT5" s="1877"/>
      <c r="AU5" s="1877"/>
      <c r="AV5" s="1877"/>
      <c r="AW5" s="1877"/>
      <c r="AX5" s="1877"/>
      <c r="AY5" s="1877"/>
      <c r="AZ5" s="1877"/>
      <c r="BA5" s="1877"/>
      <c r="BB5" s="1877"/>
      <c r="BC5" s="1877"/>
      <c r="BD5" s="1877"/>
      <c r="BE5" s="1877"/>
      <c r="BF5" s="1877"/>
      <c r="BG5" s="1877"/>
      <c r="BH5" s="1877"/>
      <c r="BI5" s="1877"/>
      <c r="BJ5" s="1877"/>
      <c r="BK5" s="1877"/>
      <c r="BL5" s="1877"/>
      <c r="BM5" s="1877"/>
      <c r="BN5" s="1877"/>
      <c r="BO5" s="1877"/>
      <c r="BP5" s="1877"/>
      <c r="BQ5" s="1877"/>
      <c r="BR5" s="1877"/>
      <c r="BS5" s="1877"/>
      <c r="BT5" s="1877"/>
      <c r="BU5" s="1877"/>
      <c r="BV5" s="1877"/>
      <c r="BW5" s="1877"/>
      <c r="BX5" s="1877"/>
      <c r="BY5" s="1877"/>
      <c r="BZ5" s="1877"/>
      <c r="CA5" s="1877"/>
      <c r="CB5" s="1877"/>
      <c r="CC5" s="1877"/>
      <c r="CD5" s="1877"/>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1877"/>
      <c r="EX5" s="1877"/>
      <c r="EY5" s="1877"/>
      <c r="EZ5" s="1877"/>
      <c r="FA5" s="1877"/>
      <c r="FB5" s="1877"/>
      <c r="FC5" s="1877"/>
      <c r="FD5" s="1877"/>
      <c r="FE5" s="1877"/>
      <c r="FF5" s="1877"/>
      <c r="FG5" s="1877"/>
      <c r="FH5" s="1877"/>
      <c r="FI5" s="1877"/>
      <c r="FJ5" s="1877"/>
      <c r="FK5" s="1877"/>
      <c r="FL5" s="1877"/>
      <c r="FM5" s="1877"/>
      <c r="FN5" s="1877"/>
      <c r="FO5" s="1877"/>
      <c r="FP5" s="1877"/>
      <c r="FQ5" s="1877"/>
      <c r="FR5" s="1877"/>
      <c r="FS5" s="1877"/>
      <c r="FT5" s="1877"/>
      <c r="FU5" s="1877"/>
      <c r="FV5" s="1877"/>
      <c r="FW5" s="1877"/>
      <c r="FX5" s="1877"/>
      <c r="FY5" s="1877"/>
      <c r="FZ5" s="1877"/>
      <c r="GA5" s="1877"/>
      <c r="GB5" s="1877"/>
      <c r="GC5" s="1877"/>
      <c r="GD5" s="1877"/>
      <c r="GE5" s="1877"/>
      <c r="GF5" s="1877"/>
      <c r="GG5" s="1877"/>
      <c r="GH5" s="1877"/>
      <c r="GI5" s="1877"/>
      <c r="GJ5" s="1877"/>
      <c r="GK5" s="1877"/>
      <c r="GL5" s="1877"/>
      <c r="GM5" s="1877"/>
      <c r="GN5" s="1877"/>
      <c r="GO5" s="1877"/>
      <c r="GP5" s="1877"/>
      <c r="GQ5" s="1877"/>
      <c r="GR5" s="1877"/>
      <c r="GS5" s="1877"/>
      <c r="GT5" s="1877"/>
      <c r="GU5" s="1877"/>
      <c r="GV5" s="1877"/>
      <c r="GW5" s="1877"/>
      <c r="GX5" s="1877"/>
      <c r="GY5" s="1877"/>
      <c r="GZ5" s="1877"/>
      <c r="HA5" s="1877"/>
      <c r="HB5" s="1877"/>
      <c r="HC5" s="1877"/>
      <c r="HD5" s="1877"/>
      <c r="HE5" s="1877"/>
      <c r="HF5" s="1877"/>
      <c r="HG5" s="1877"/>
      <c r="HH5" s="1877"/>
      <c r="HI5" s="1877"/>
      <c r="HJ5" s="1877"/>
      <c r="HK5" s="1877"/>
      <c r="HL5" s="1877"/>
      <c r="HM5" s="1877"/>
      <c r="HN5" s="1877"/>
      <c r="HO5" s="1877"/>
      <c r="HP5" s="1877"/>
      <c r="HQ5" s="1877"/>
      <c r="HR5" s="1877"/>
      <c r="HS5" s="1877"/>
      <c r="HT5" s="1877"/>
      <c r="HU5" s="1877"/>
      <c r="HV5" s="1877"/>
      <c r="HW5" s="1877"/>
      <c r="HX5" s="1877"/>
      <c r="HY5" s="1877"/>
      <c r="HZ5" s="1877"/>
      <c r="IA5" s="1877"/>
      <c r="IB5" s="1877"/>
      <c r="IC5" s="1877"/>
      <c r="ID5" s="1877"/>
      <c r="IE5" s="1877"/>
      <c r="IF5" s="1877"/>
      <c r="IG5" s="1877"/>
      <c r="IH5" s="1877"/>
      <c r="II5" s="1877"/>
      <c r="IJ5" s="1877"/>
      <c r="IK5" s="1877"/>
      <c r="IL5" s="1877"/>
      <c r="IM5" s="1877"/>
      <c r="IN5" s="1877"/>
      <c r="IO5" s="1877"/>
      <c r="IP5" s="1877"/>
      <c r="IQ5" s="1877"/>
      <c r="IR5" s="1877"/>
      <c r="IS5" s="1877"/>
      <c r="IT5" s="1877"/>
      <c r="IU5" s="1877"/>
      <c r="IV5" s="1877"/>
      <c r="IW5" s="1877"/>
      <c r="IX5" s="1877"/>
      <c r="IY5" s="1877"/>
      <c r="IZ5" s="1877"/>
      <c r="JA5" s="1877"/>
      <c r="JB5" s="1877"/>
      <c r="JC5" s="1877"/>
      <c r="JD5" s="1877"/>
      <c r="JE5" s="1877"/>
      <c r="JF5" s="1877"/>
      <c r="JG5" s="1877"/>
      <c r="JH5" s="1877"/>
      <c r="JI5" s="1877"/>
      <c r="JJ5" s="1877"/>
      <c r="JK5" s="1877"/>
      <c r="JL5" s="1877"/>
      <c r="JM5" s="1877"/>
      <c r="JN5" s="1877"/>
      <c r="JO5" s="1877"/>
      <c r="JP5" s="1877"/>
      <c r="JQ5" s="1877"/>
      <c r="JR5" s="1877"/>
      <c r="JS5" s="1877"/>
      <c r="JT5" s="1877"/>
      <c r="JU5" s="1877"/>
      <c r="JV5" s="1877"/>
      <c r="JW5" s="1877"/>
      <c r="JX5" s="1877"/>
      <c r="JY5" s="1877"/>
      <c r="JZ5" s="1877"/>
      <c r="KA5" s="1877"/>
      <c r="KB5" s="1877"/>
      <c r="KC5" s="1877"/>
      <c r="KD5" s="1877"/>
      <c r="KE5" s="1877"/>
      <c r="KF5" s="1877"/>
      <c r="KG5" s="1877"/>
      <c r="KH5" s="1877"/>
      <c r="KI5" s="1877"/>
      <c r="KJ5" s="1877"/>
      <c r="KK5" s="1877"/>
      <c r="KL5" s="1877"/>
      <c r="KM5" s="1877"/>
      <c r="KN5" s="1877"/>
      <c r="KO5" s="1877"/>
      <c r="KP5" s="1877"/>
      <c r="KQ5" s="1877"/>
      <c r="KR5" s="1877"/>
      <c r="KS5" s="1877"/>
      <c r="KT5" s="1877"/>
      <c r="KU5" s="1877"/>
      <c r="KV5" s="1877"/>
      <c r="KW5" s="1877"/>
      <c r="KX5" s="1877"/>
      <c r="KY5" s="1877"/>
      <c r="KZ5" s="1877"/>
      <c r="LA5" s="1877"/>
      <c r="LB5" s="1877"/>
      <c r="LC5" s="1877"/>
      <c r="LD5" s="1877"/>
      <c r="LE5" s="1877"/>
      <c r="LF5" s="1877"/>
      <c r="LG5" s="1877"/>
      <c r="LH5" s="1877"/>
      <c r="LI5" s="1877"/>
      <c r="LJ5" s="1877"/>
      <c r="LK5" s="1877"/>
      <c r="LL5" s="1877"/>
      <c r="LM5" s="1877"/>
      <c r="LN5" s="1877"/>
      <c r="LO5" s="1877"/>
      <c r="LP5" s="1877"/>
      <c r="LQ5" s="1877"/>
      <c r="LR5" s="1877"/>
      <c r="LS5" s="1877"/>
      <c r="LT5" s="1877"/>
      <c r="LU5" s="1877"/>
      <c r="LV5" s="1877"/>
      <c r="LW5" s="1877"/>
      <c r="LX5" s="1877"/>
      <c r="LY5" s="1877"/>
      <c r="LZ5" s="1877"/>
      <c r="MA5" s="1877"/>
      <c r="MB5" s="1877"/>
      <c r="MC5" s="1877"/>
      <c r="MD5" s="1877"/>
      <c r="ME5" s="1877"/>
      <c r="MF5" s="1877"/>
      <c r="MG5" s="1877"/>
      <c r="MH5" s="1877"/>
      <c r="MI5" s="1877"/>
      <c r="MJ5" s="1877"/>
      <c r="MK5" s="1877"/>
      <c r="ML5" s="1877"/>
      <c r="MM5" s="1877"/>
      <c r="MN5" s="1877"/>
      <c r="MO5" s="1877"/>
      <c r="MP5" s="1877"/>
      <c r="MQ5" s="1877"/>
      <c r="MR5" s="1877"/>
      <c r="MS5" s="1877"/>
      <c r="MT5" s="1877"/>
      <c r="MU5" s="1877"/>
      <c r="MV5" s="1877"/>
      <c r="MW5" s="1877"/>
      <c r="MX5" s="1877"/>
      <c r="MY5" s="1877"/>
      <c r="MZ5" s="1877"/>
      <c r="NA5" s="1877"/>
      <c r="NB5" s="1877"/>
      <c r="NC5" s="1877"/>
      <c r="ND5" s="1877"/>
      <c r="NE5" s="1877"/>
      <c r="NF5" s="1877"/>
      <c r="NG5" s="1877"/>
      <c r="NH5" s="1877"/>
      <c r="NI5" s="1877"/>
      <c r="NJ5" s="1877"/>
      <c r="NK5" s="1877"/>
      <c r="NL5" s="1877"/>
      <c r="NM5" s="1877"/>
      <c r="NN5" s="1877"/>
      <c r="NO5" s="1877"/>
      <c r="NP5" s="1877"/>
      <c r="NQ5" s="1877"/>
      <c r="NR5" s="1877"/>
      <c r="NS5" s="1877"/>
      <c r="NT5" s="1877"/>
      <c r="NU5" s="1877"/>
      <c r="NV5" s="1877"/>
      <c r="NW5" s="1877"/>
      <c r="NX5" s="1877"/>
      <c r="NY5" s="1877"/>
      <c r="NZ5" s="1877"/>
      <c r="OA5" s="1877"/>
      <c r="OB5" s="1877"/>
      <c r="OC5" s="1877"/>
      <c r="OD5" s="1877"/>
      <c r="OE5" s="1877"/>
      <c r="OF5" s="1877"/>
      <c r="OG5" s="1877"/>
      <c r="OH5" s="1877"/>
      <c r="OI5" s="1877"/>
      <c r="OJ5" s="1877"/>
      <c r="OK5" s="1877"/>
      <c r="OL5" s="1877"/>
      <c r="OM5" s="1877"/>
      <c r="ON5" s="1877"/>
      <c r="OO5" s="1877"/>
      <c r="OP5" s="1877"/>
      <c r="OQ5" s="1877"/>
      <c r="OR5" s="1877"/>
      <c r="OS5" s="1877"/>
      <c r="OT5" s="1877"/>
      <c r="OU5" s="1877"/>
      <c r="OV5" s="1877"/>
      <c r="OW5" s="1877"/>
      <c r="OX5" s="1877"/>
      <c r="OY5" s="1877"/>
      <c r="OZ5" s="1877"/>
      <c r="PA5" s="1877"/>
      <c r="PB5" s="1877"/>
      <c r="PC5" s="1877"/>
      <c r="PD5" s="1877"/>
      <c r="PE5" s="1877"/>
      <c r="PF5" s="1877"/>
      <c r="PG5" s="1877"/>
      <c r="PH5" s="1877"/>
      <c r="PI5" s="1877"/>
      <c r="PJ5" s="1877"/>
      <c r="PK5" s="1877"/>
      <c r="PL5" s="1877"/>
      <c r="PM5" s="1877"/>
      <c r="PN5" s="1877"/>
      <c r="PO5" s="1877"/>
      <c r="PP5" s="1877"/>
      <c r="PQ5" s="1877"/>
      <c r="PR5" s="1877"/>
      <c r="PS5" s="1877"/>
      <c r="PT5" s="1877"/>
      <c r="PU5" s="1877"/>
      <c r="PV5" s="1877"/>
      <c r="PW5" s="1877"/>
      <c r="PX5" s="1877"/>
      <c r="PY5" s="1877"/>
      <c r="PZ5" s="1877"/>
      <c r="QA5" s="1877"/>
      <c r="QB5" s="1877"/>
      <c r="QC5" s="1877"/>
      <c r="QD5" s="1877"/>
      <c r="QE5" s="1877"/>
      <c r="QF5" s="1877"/>
      <c r="QG5" s="1877"/>
      <c r="QH5" s="1877"/>
      <c r="QI5" s="1877"/>
      <c r="QJ5" s="1877"/>
      <c r="QK5" s="1877"/>
      <c r="QL5" s="1877"/>
      <c r="QM5" s="1877"/>
      <c r="QN5" s="1877"/>
      <c r="QO5" s="1877"/>
      <c r="QP5" s="1877"/>
      <c r="QQ5" s="1877"/>
      <c r="QR5" s="1877"/>
      <c r="QS5" s="1877"/>
      <c r="QT5" s="1877"/>
      <c r="QU5" s="1877"/>
      <c r="QV5" s="1877"/>
      <c r="QW5" s="1877"/>
      <c r="QX5" s="1877"/>
      <c r="QY5" s="1877"/>
      <c r="QZ5" s="1877"/>
      <c r="RA5" s="1877"/>
      <c r="RB5" s="1877"/>
      <c r="RC5" s="1877"/>
      <c r="RD5" s="1877"/>
      <c r="RE5" s="1877"/>
      <c r="RF5" s="1877"/>
      <c r="RG5" s="1877"/>
      <c r="RH5" s="1877"/>
      <c r="RI5" s="1877"/>
      <c r="RJ5" s="1877"/>
      <c r="RK5" s="1877"/>
      <c r="RL5" s="1877"/>
      <c r="RM5" s="1877"/>
      <c r="RN5" s="1877"/>
      <c r="RO5" s="1877"/>
      <c r="RP5" s="1877"/>
      <c r="RQ5" s="1877"/>
      <c r="RR5" s="1877"/>
      <c r="RS5" s="1877"/>
      <c r="RT5" s="1877"/>
      <c r="RU5" s="1877"/>
      <c r="RV5" s="1877"/>
      <c r="RW5" s="1877"/>
      <c r="RX5" s="1877"/>
      <c r="RY5" s="1877"/>
      <c r="RZ5" s="1877"/>
      <c r="SA5" s="1877"/>
      <c r="SB5" s="1877"/>
      <c r="SC5" s="1877"/>
      <c r="SD5" s="1877"/>
      <c r="SE5" s="1877"/>
      <c r="SF5" s="1877"/>
      <c r="SG5" s="1877"/>
      <c r="SH5" s="1877"/>
      <c r="SI5" s="1877"/>
      <c r="SJ5" s="1877"/>
      <c r="SK5" s="1877"/>
      <c r="SL5" s="1877"/>
      <c r="SM5" s="1877"/>
      <c r="SN5" s="1877"/>
      <c r="SO5" s="1877"/>
      <c r="SP5" s="1877"/>
      <c r="SQ5" s="1877"/>
      <c r="SR5" s="1877"/>
      <c r="SS5" s="1877"/>
      <c r="ST5" s="1877"/>
      <c r="SU5" s="1877"/>
      <c r="SV5" s="1877"/>
      <c r="SW5" s="1877"/>
      <c r="SX5" s="1877"/>
      <c r="SY5" s="1877"/>
      <c r="SZ5" s="1877"/>
      <c r="TA5" s="1877"/>
      <c r="TB5" s="1877"/>
      <c r="TC5" s="1877"/>
      <c r="TD5" s="1877"/>
      <c r="TE5" s="1877"/>
      <c r="TF5" s="1877"/>
      <c r="TG5" s="1877"/>
      <c r="TH5" s="1877"/>
      <c r="TI5" s="1877"/>
      <c r="TJ5" s="1877"/>
      <c r="TK5" s="1877"/>
      <c r="TL5" s="1877"/>
      <c r="TM5" s="1877"/>
      <c r="TN5" s="1877"/>
      <c r="TO5" s="1877"/>
      <c r="TP5" s="1877"/>
      <c r="TQ5" s="1877"/>
      <c r="TR5" s="1877"/>
      <c r="TS5" s="1877"/>
      <c r="TT5" s="1877"/>
      <c r="TU5" s="1877"/>
      <c r="TV5" s="1877"/>
      <c r="TW5" s="1877"/>
      <c r="TX5" s="1877"/>
      <c r="TY5" s="1877"/>
      <c r="TZ5" s="1877"/>
      <c r="UA5" s="1877"/>
      <c r="UB5" s="1877"/>
      <c r="UC5" s="1877"/>
      <c r="UD5" s="1877"/>
      <c r="UE5" s="1877"/>
      <c r="UF5" s="1877"/>
      <c r="UG5" s="1877"/>
      <c r="UH5" s="1877"/>
      <c r="UI5" s="1877"/>
      <c r="UJ5" s="1877"/>
      <c r="UK5" s="1877"/>
      <c r="UL5" s="1877"/>
      <c r="UM5" s="1877"/>
      <c r="UN5" s="1877"/>
      <c r="UO5" s="1877"/>
      <c r="UP5" s="1877"/>
      <c r="UQ5" s="1877"/>
      <c r="UR5" s="1877"/>
      <c r="US5" s="1877"/>
      <c r="UT5" s="1877"/>
      <c r="UU5" s="1877"/>
      <c r="UV5" s="1877"/>
      <c r="UW5" s="1877"/>
      <c r="UX5" s="1877"/>
      <c r="UY5" s="1877"/>
      <c r="UZ5" s="1877"/>
      <c r="VA5" s="1877"/>
      <c r="VB5" s="1877"/>
      <c r="VC5" s="1877"/>
      <c r="VD5" s="1877"/>
      <c r="VE5" s="1877"/>
      <c r="VF5" s="1877"/>
      <c r="VG5" s="1877"/>
      <c r="VH5" s="1877"/>
      <c r="VI5" s="1877"/>
      <c r="VJ5" s="1877"/>
      <c r="VK5" s="1877"/>
      <c r="VL5" s="1877"/>
      <c r="VM5" s="1877"/>
      <c r="VN5" s="1877"/>
      <c r="VO5" s="1877"/>
      <c r="VP5" s="1877"/>
      <c r="VQ5" s="1877"/>
      <c r="VR5" s="1877"/>
      <c r="VS5" s="1877"/>
      <c r="VT5" s="1877"/>
      <c r="VU5" s="1877"/>
      <c r="VV5" s="1877"/>
      <c r="VW5" s="1877"/>
      <c r="VX5" s="1877"/>
      <c r="VY5" s="1877"/>
      <c r="VZ5" s="1877"/>
      <c r="WA5" s="1877"/>
      <c r="WB5" s="1877"/>
      <c r="WC5" s="1877"/>
      <c r="WD5" s="1877"/>
      <c r="WE5" s="1877"/>
      <c r="WF5" s="1877"/>
      <c r="WG5" s="1877"/>
      <c r="WH5" s="1877"/>
      <c r="WI5" s="1877"/>
      <c r="WJ5" s="1877"/>
      <c r="WK5" s="1877"/>
      <c r="WL5" s="1877"/>
      <c r="WM5" s="1877"/>
      <c r="WN5" s="1877"/>
      <c r="WO5" s="1877"/>
      <c r="WP5" s="1877"/>
      <c r="WQ5" s="1877"/>
      <c r="WR5" s="1877"/>
      <c r="WS5" s="1877"/>
      <c r="WT5" s="1877"/>
      <c r="WU5" s="1877"/>
      <c r="WV5" s="1877"/>
      <c r="WW5" s="1877"/>
      <c r="WX5" s="1877"/>
      <c r="WY5" s="1877"/>
      <c r="WZ5" s="1877"/>
      <c r="XA5" s="1877"/>
      <c r="XB5" s="1877"/>
      <c r="XC5" s="1877"/>
      <c r="XD5" s="1877"/>
      <c r="XE5" s="1877"/>
      <c r="XF5" s="1877"/>
      <c r="XG5" s="1877"/>
      <c r="XH5" s="1877"/>
      <c r="XI5" s="1877"/>
      <c r="XJ5" s="1877"/>
      <c r="XK5" s="1877"/>
      <c r="XL5" s="1877"/>
      <c r="XM5" s="1877"/>
      <c r="XN5" s="1877"/>
      <c r="XO5" s="1877"/>
      <c r="XP5" s="1877"/>
      <c r="XQ5" s="1877"/>
      <c r="XR5" s="1877"/>
      <c r="XS5" s="1877"/>
      <c r="XT5" s="1877"/>
      <c r="XU5" s="1877"/>
      <c r="XV5" s="1877"/>
      <c r="XW5" s="1877"/>
      <c r="XX5" s="1877"/>
      <c r="XY5" s="1877"/>
      <c r="XZ5" s="1877"/>
      <c r="YA5" s="1877"/>
      <c r="YB5" s="1877"/>
      <c r="YC5" s="1877"/>
      <c r="YD5" s="1877"/>
      <c r="YE5" s="1877"/>
      <c r="YF5" s="1877"/>
      <c r="YG5" s="1877"/>
      <c r="YH5" s="1877"/>
      <c r="YI5" s="1877"/>
      <c r="YJ5" s="1877"/>
      <c r="YK5" s="1877"/>
      <c r="YL5" s="1877"/>
      <c r="YM5" s="1877"/>
      <c r="YN5" s="1877"/>
      <c r="YO5" s="1877"/>
      <c r="YP5" s="1877"/>
      <c r="YQ5" s="1877"/>
      <c r="YR5" s="1877"/>
      <c r="YS5" s="1877"/>
      <c r="YT5" s="1877"/>
      <c r="YU5" s="1877"/>
      <c r="YV5" s="1877"/>
      <c r="YW5" s="1877"/>
      <c r="YX5" s="1877"/>
      <c r="YY5" s="1877"/>
      <c r="YZ5" s="1877"/>
      <c r="ZA5" s="1877"/>
      <c r="ZB5" s="1877"/>
      <c r="ZC5" s="1877"/>
      <c r="ZD5" s="1877"/>
      <c r="ZE5" s="1877"/>
      <c r="ZF5" s="1877"/>
      <c r="ZG5" s="1877"/>
      <c r="ZH5" s="1877"/>
      <c r="ZI5" s="1877"/>
      <c r="ZJ5" s="1877"/>
      <c r="ZK5" s="1877"/>
      <c r="ZL5" s="1877"/>
      <c r="ZM5" s="1877"/>
      <c r="ZN5" s="1877"/>
      <c r="ZO5" s="1877"/>
      <c r="ZP5" s="1877"/>
      <c r="ZQ5" s="1877"/>
      <c r="ZR5" s="1877"/>
      <c r="ZS5" s="1877"/>
      <c r="ZT5" s="1877"/>
      <c r="ZU5" s="1877"/>
      <c r="ZV5" s="1877"/>
      <c r="ZW5" s="1877"/>
      <c r="ZX5" s="1877"/>
      <c r="ZY5" s="1877"/>
      <c r="ZZ5" s="1877"/>
      <c r="AAA5" s="1877"/>
      <c r="AAB5" s="1877"/>
      <c r="AAC5" s="1877"/>
      <c r="AAD5" s="1877"/>
      <c r="AAE5" s="1877"/>
      <c r="AAF5" s="1877"/>
      <c r="AAG5" s="1877"/>
      <c r="AAH5" s="1877"/>
      <c r="AAI5" s="1877"/>
      <c r="AAJ5" s="1877"/>
      <c r="AAK5" s="1877"/>
      <c r="AAL5" s="1877"/>
      <c r="AAM5" s="1877"/>
      <c r="AAN5" s="1877"/>
      <c r="AAO5" s="1877"/>
      <c r="AAP5" s="1877"/>
      <c r="AAQ5" s="1877"/>
      <c r="AAR5" s="1877"/>
      <c r="AAS5" s="1877"/>
      <c r="AAT5" s="1877"/>
      <c r="AAU5" s="1877"/>
      <c r="AAV5" s="1877"/>
      <c r="AAW5" s="1877"/>
      <c r="AAX5" s="1877"/>
      <c r="AAY5" s="1877"/>
      <c r="AAZ5" s="1877"/>
      <c r="ABA5" s="1877"/>
      <c r="ABB5" s="1877"/>
      <c r="ABC5" s="1877"/>
      <c r="ABD5" s="1877"/>
      <c r="ABE5" s="1877"/>
      <c r="ABF5" s="1877"/>
      <c r="ABG5" s="1877"/>
      <c r="ABH5" s="1877"/>
      <c r="ABI5" s="1877"/>
      <c r="ABJ5" s="1877"/>
      <c r="ABK5" s="1877"/>
      <c r="ABL5" s="1877"/>
      <c r="ABM5" s="1877"/>
      <c r="ABN5" s="1877"/>
      <c r="ABO5" s="1877"/>
      <c r="ABP5" s="1877"/>
      <c r="ABQ5" s="1877"/>
      <c r="ABR5" s="1877"/>
      <c r="ABS5" s="1877"/>
      <c r="ABT5" s="1877"/>
      <c r="ABU5" s="1877"/>
      <c r="ABV5" s="1877"/>
      <c r="ABW5" s="1877"/>
      <c r="ABX5" s="1877"/>
      <c r="ABY5" s="1877"/>
      <c r="ABZ5" s="1877"/>
      <c r="ACA5" s="1877"/>
      <c r="ACB5" s="1877"/>
      <c r="ACC5" s="1877"/>
      <c r="ACD5" s="1877"/>
      <c r="ACE5" s="1877"/>
      <c r="ACF5" s="1877"/>
      <c r="ACG5" s="1877"/>
      <c r="ACH5" s="1877"/>
      <c r="ACI5" s="1877"/>
      <c r="ACJ5" s="1877"/>
      <c r="ACK5" s="1877"/>
      <c r="ACL5" s="1877"/>
      <c r="ACM5" s="1877"/>
      <c r="ACN5" s="1877"/>
      <c r="ACO5" s="1877"/>
      <c r="ACP5" s="1877"/>
      <c r="ACQ5" s="1877"/>
      <c r="ACR5" s="1877"/>
      <c r="ACS5" s="1877"/>
      <c r="ACT5" s="1877"/>
      <c r="ACU5" s="1877"/>
      <c r="ACV5" s="1877"/>
      <c r="ACW5" s="1877"/>
      <c r="ACX5" s="1877"/>
      <c r="ACY5" s="1877"/>
      <c r="ACZ5" s="1877"/>
      <c r="ADA5" s="1877"/>
      <c r="ADB5" s="1877"/>
      <c r="ADC5" s="1877"/>
      <c r="ADD5" s="1877"/>
      <c r="ADE5" s="1877"/>
      <c r="ADF5" s="1877"/>
      <c r="ADG5" s="1877"/>
      <c r="ADH5" s="1877"/>
      <c r="ADI5" s="1877"/>
      <c r="ADJ5" s="1877"/>
      <c r="ADK5" s="1877"/>
      <c r="ADL5" s="1877"/>
      <c r="ADM5" s="1877"/>
      <c r="ADN5" s="1877"/>
      <c r="ADO5" s="1877"/>
      <c r="ADP5" s="1877"/>
      <c r="ADQ5" s="1877"/>
      <c r="ADR5" s="1877"/>
      <c r="ADS5" s="1877"/>
      <c r="ADT5" s="1877"/>
      <c r="ADU5" s="1877"/>
      <c r="ADV5" s="1877"/>
      <c r="ADW5" s="1877"/>
      <c r="ADX5" s="1877"/>
      <c r="ADY5" s="1877"/>
      <c r="ADZ5" s="1877"/>
      <c r="AEA5" s="1877"/>
      <c r="AEB5" s="1877"/>
      <c r="AEC5" s="1877"/>
      <c r="AED5" s="1877"/>
      <c r="AEE5" s="1877"/>
      <c r="AEF5" s="1877"/>
      <c r="AEG5" s="1877"/>
      <c r="AEH5" s="1877"/>
      <c r="AEI5" s="1877"/>
      <c r="AEJ5" s="1877"/>
      <c r="AEK5" s="1877"/>
      <c r="AEL5" s="1877"/>
      <c r="AEM5" s="1877"/>
      <c r="AEN5" s="1877"/>
      <c r="AEO5" s="1877"/>
      <c r="AEP5" s="1877"/>
      <c r="AEQ5" s="1877"/>
      <c r="AER5" s="1877"/>
      <c r="AES5" s="1877"/>
      <c r="AET5" s="1877"/>
      <c r="AEU5" s="1877"/>
      <c r="AEV5" s="1877"/>
      <c r="AEW5" s="1877"/>
      <c r="AEX5" s="1877"/>
      <c r="AEY5" s="1877"/>
      <c r="AEZ5" s="1877"/>
      <c r="AFA5" s="1877"/>
      <c r="AFB5" s="1877"/>
      <c r="AFC5" s="1877"/>
      <c r="AFD5" s="1877"/>
      <c r="AFE5" s="1877"/>
      <c r="AFF5" s="1877"/>
      <c r="AFG5" s="1877"/>
      <c r="AFH5" s="1877"/>
      <c r="AFI5" s="1877"/>
      <c r="AFJ5" s="1877"/>
      <c r="AFK5" s="1877"/>
      <c r="AFL5" s="1877"/>
      <c r="AFM5" s="1877"/>
      <c r="AFN5" s="1877"/>
      <c r="AFO5" s="1877"/>
      <c r="AFP5" s="1877"/>
      <c r="AFQ5" s="1877"/>
      <c r="AFR5" s="1877"/>
      <c r="AFS5" s="1877"/>
      <c r="AFT5" s="1877"/>
      <c r="AFU5" s="1877"/>
      <c r="AFV5" s="1877"/>
      <c r="AFW5" s="1877"/>
      <c r="AFX5" s="1877"/>
      <c r="AFY5" s="1877"/>
      <c r="AFZ5" s="1877"/>
      <c r="AGA5" s="1877"/>
      <c r="AGB5" s="1877"/>
      <c r="AGC5" s="1877"/>
      <c r="AGD5" s="1877"/>
      <c r="AGE5" s="1877"/>
      <c r="AGF5" s="1877"/>
      <c r="AGG5" s="1877"/>
      <c r="AGH5" s="1877"/>
      <c r="AGI5" s="1877"/>
      <c r="AGJ5" s="1877"/>
      <c r="AGK5" s="1877"/>
      <c r="AGL5" s="1877"/>
      <c r="AGM5" s="1877"/>
      <c r="AGN5" s="1877"/>
      <c r="AGO5" s="1877"/>
      <c r="AGP5" s="1877"/>
      <c r="AGQ5" s="1877"/>
      <c r="AGR5" s="1877"/>
      <c r="AGS5" s="1877"/>
      <c r="AGT5" s="1877"/>
      <c r="AGU5" s="1877"/>
      <c r="AGV5" s="1877"/>
      <c r="AGW5" s="1877"/>
      <c r="AGX5" s="1877"/>
      <c r="AGY5" s="1877"/>
      <c r="AGZ5" s="1877"/>
      <c r="AHA5" s="1877"/>
      <c r="AHB5" s="1877"/>
      <c r="AHC5" s="1877"/>
      <c r="AHD5" s="1877"/>
      <c r="AHE5" s="1877"/>
      <c r="AHF5" s="1877"/>
      <c r="AHG5" s="1877"/>
      <c r="AHH5" s="1877"/>
      <c r="AHI5" s="1877"/>
      <c r="AHJ5" s="1877"/>
      <c r="AHK5" s="1877"/>
      <c r="AHL5" s="1877"/>
      <c r="AHM5" s="1877"/>
      <c r="AHN5" s="1877"/>
      <c r="AHO5" s="1877"/>
      <c r="AHP5" s="1877"/>
      <c r="AHQ5" s="1877"/>
      <c r="AHR5" s="1877"/>
      <c r="AHS5" s="1877"/>
      <c r="AHT5" s="1877"/>
      <c r="AHU5" s="1877"/>
      <c r="AHV5" s="1877"/>
      <c r="AHW5" s="1877"/>
      <c r="AHX5" s="1877"/>
      <c r="AHY5" s="1877"/>
      <c r="AHZ5" s="1877"/>
      <c r="AIA5" s="1877"/>
      <c r="AIB5" s="1877"/>
      <c r="AIC5" s="1877"/>
      <c r="AID5" s="1877"/>
      <c r="AIE5" s="1877"/>
      <c r="AIF5" s="1877"/>
      <c r="AIG5" s="1877"/>
      <c r="AIH5" s="1877"/>
      <c r="AII5" s="1877"/>
      <c r="AIJ5" s="1877"/>
      <c r="AIK5" s="1877"/>
      <c r="AIL5" s="1877"/>
      <c r="AIM5" s="1877"/>
      <c r="AIN5" s="1877"/>
      <c r="AIO5" s="1877"/>
      <c r="AIP5" s="1877"/>
      <c r="AIQ5" s="1877"/>
      <c r="AIR5" s="1877"/>
      <c r="AIS5" s="1877"/>
      <c r="AIT5" s="1877"/>
      <c r="AIU5" s="1877"/>
      <c r="AIV5" s="1877"/>
      <c r="AIW5" s="1877"/>
      <c r="AIX5" s="1877"/>
      <c r="AIY5" s="1877"/>
      <c r="AIZ5" s="1877"/>
      <c r="AJA5" s="1877"/>
      <c r="AJB5" s="1877"/>
      <c r="AJC5" s="1877"/>
      <c r="AJD5" s="1877"/>
      <c r="AJE5" s="1877"/>
      <c r="AJF5" s="1877"/>
      <c r="AJG5" s="1877"/>
      <c r="AJH5" s="1877"/>
      <c r="AJI5" s="1877"/>
      <c r="AJJ5" s="1877"/>
      <c r="AJK5" s="1877"/>
      <c r="AJL5" s="1877"/>
      <c r="AJM5" s="1877"/>
      <c r="AJN5" s="1877"/>
      <c r="AJO5" s="1877"/>
      <c r="AJP5" s="1877"/>
      <c r="AJQ5" s="1877"/>
      <c r="AJR5" s="1877"/>
      <c r="AJS5" s="1877"/>
      <c r="AJT5" s="1877"/>
      <c r="AJU5" s="1877"/>
      <c r="AJV5" s="1877"/>
      <c r="AJW5" s="1877"/>
      <c r="AJX5" s="1877"/>
      <c r="AJY5" s="1877"/>
      <c r="AJZ5" s="1877"/>
      <c r="AKA5" s="1877"/>
      <c r="AKB5" s="1877"/>
      <c r="AKC5" s="1877"/>
      <c r="AKD5" s="1877"/>
      <c r="AKE5" s="1877"/>
      <c r="AKF5" s="1877"/>
      <c r="AKG5" s="1877"/>
      <c r="AKH5" s="1877"/>
      <c r="AKI5" s="1877"/>
      <c r="AKJ5" s="1877"/>
      <c r="AKK5" s="1877"/>
      <c r="AKL5" s="1877"/>
      <c r="AKM5" s="1877"/>
      <c r="AKN5" s="1877"/>
      <c r="AKO5" s="1877"/>
      <c r="AKP5" s="1877"/>
      <c r="AKQ5" s="1877"/>
      <c r="AKR5" s="1877"/>
      <c r="AKS5" s="1877"/>
      <c r="AKT5" s="1877"/>
      <c r="AKU5" s="1877"/>
      <c r="AKV5" s="1877"/>
      <c r="AKW5" s="1877"/>
      <c r="AKX5" s="1877"/>
      <c r="AKY5" s="1877"/>
      <c r="AKZ5" s="1877"/>
      <c r="ALA5" s="1877"/>
      <c r="ALB5" s="1877"/>
      <c r="ALC5" s="1877"/>
      <c r="ALD5" s="1877"/>
      <c r="ALE5" s="1877"/>
      <c r="ALF5" s="1877"/>
      <c r="ALG5" s="1877"/>
      <c r="ALH5" s="1877"/>
      <c r="ALI5" s="1877"/>
      <c r="ALJ5" s="1877"/>
      <c r="ALK5" s="1877"/>
      <c r="ALL5" s="1877"/>
      <c r="ALM5" s="1877"/>
      <c r="ALN5" s="1877"/>
      <c r="ALO5" s="1877"/>
      <c r="ALP5" s="1877"/>
      <c r="ALQ5" s="1877"/>
      <c r="ALR5" s="1877"/>
      <c r="ALS5" s="1877"/>
      <c r="ALT5" s="1877"/>
      <c r="ALU5" s="1877"/>
      <c r="ALV5" s="1877"/>
      <c r="ALW5" s="1877"/>
      <c r="ALX5" s="1877"/>
      <c r="ALY5" s="1877"/>
      <c r="ALZ5" s="1877"/>
      <c r="AMA5" s="1877"/>
      <c r="AMB5" s="1877"/>
      <c r="AMC5" s="1877"/>
      <c r="AMD5" s="1877"/>
      <c r="AME5" s="1877"/>
      <c r="AMF5" s="1877"/>
      <c r="AMG5" s="1877"/>
      <c r="AMH5" s="1877"/>
      <c r="AMI5" s="1877"/>
      <c r="AMJ5" s="1877"/>
      <c r="AMK5" s="1877"/>
      <c r="AML5" s="1877"/>
      <c r="AMM5" s="1877"/>
      <c r="AMN5" s="1877"/>
      <c r="AMO5" s="1877"/>
      <c r="AMP5" s="1877"/>
      <c r="AMQ5" s="1877"/>
      <c r="AMR5" s="1877"/>
      <c r="AMS5" s="1877"/>
      <c r="AMT5" s="1877"/>
      <c r="AMU5" s="1877"/>
      <c r="AMV5" s="1877"/>
      <c r="AMW5" s="1877"/>
      <c r="AMX5" s="1877"/>
      <c r="AMY5" s="1877"/>
      <c r="AMZ5" s="1877"/>
      <c r="ANA5" s="1877"/>
      <c r="ANB5" s="1877"/>
      <c r="ANC5" s="1877"/>
      <c r="AND5" s="1877"/>
      <c r="ANE5" s="1877"/>
      <c r="ANF5" s="1877"/>
      <c r="ANG5" s="1877"/>
      <c r="ANH5" s="1877"/>
      <c r="ANI5" s="1877"/>
      <c r="ANJ5" s="1877"/>
      <c r="ANK5" s="1877"/>
      <c r="ANL5" s="1877"/>
      <c r="ANM5" s="1877"/>
      <c r="ANN5" s="1877"/>
      <c r="ANO5" s="1877"/>
      <c r="ANP5" s="1877"/>
      <c r="ANQ5" s="1877"/>
      <c r="ANR5" s="1877"/>
      <c r="ANS5" s="1877"/>
      <c r="ANT5" s="1877"/>
      <c r="ANU5" s="1877"/>
      <c r="ANV5" s="1877"/>
      <c r="ANW5" s="1877"/>
      <c r="ANX5" s="1877"/>
      <c r="ANY5" s="1877"/>
      <c r="ANZ5" s="1877"/>
      <c r="AOA5" s="1877"/>
      <c r="AOB5" s="1877"/>
      <c r="AOC5" s="1877"/>
      <c r="AOD5" s="1877"/>
      <c r="AOE5" s="1877"/>
      <c r="AOF5" s="1877"/>
      <c r="AOG5" s="1877"/>
      <c r="AOH5" s="1877"/>
      <c r="AOI5" s="1877"/>
      <c r="AOJ5" s="1877"/>
      <c r="AOK5" s="1877"/>
      <c r="AOL5" s="1877"/>
      <c r="AOM5" s="1877"/>
      <c r="AON5" s="1877"/>
      <c r="AOO5" s="1877"/>
      <c r="AOP5" s="1877"/>
      <c r="AOQ5" s="1877"/>
      <c r="AOR5" s="1877"/>
      <c r="AOS5" s="1877"/>
      <c r="AOT5" s="1877"/>
      <c r="AOU5" s="1877"/>
      <c r="AOV5" s="1877"/>
      <c r="AOW5" s="1877"/>
      <c r="AOX5" s="1877"/>
      <c r="AOY5" s="1877"/>
      <c r="AOZ5" s="1877"/>
      <c r="APA5" s="1877"/>
      <c r="APB5" s="1877"/>
      <c r="APC5" s="1877"/>
      <c r="APD5" s="1877"/>
      <c r="APE5" s="1877"/>
      <c r="APF5" s="1877"/>
      <c r="APG5" s="1877"/>
      <c r="APH5" s="1877"/>
      <c r="API5" s="1877"/>
      <c r="APJ5" s="1877"/>
      <c r="APK5" s="1877"/>
      <c r="APL5" s="1877"/>
      <c r="APM5" s="1877"/>
      <c r="APN5" s="1877"/>
      <c r="APO5" s="1877"/>
      <c r="APP5" s="1877"/>
      <c r="APQ5" s="1877"/>
      <c r="APR5" s="1877"/>
      <c r="APS5" s="1877"/>
      <c r="APT5" s="1877"/>
      <c r="APU5" s="1877"/>
      <c r="APV5" s="1877"/>
      <c r="APW5" s="1877"/>
      <c r="APX5" s="1877"/>
      <c r="APY5" s="1877"/>
      <c r="APZ5" s="1877"/>
      <c r="AQA5" s="1877"/>
      <c r="AQB5" s="1877"/>
      <c r="AQC5" s="1877"/>
      <c r="AQD5" s="1877"/>
      <c r="AQE5" s="1877"/>
      <c r="AQF5" s="1877"/>
      <c r="AQG5" s="1877"/>
      <c r="AQH5" s="1877"/>
      <c r="AQI5" s="1877"/>
      <c r="AQJ5" s="1877"/>
      <c r="AQK5" s="1877"/>
      <c r="AQL5" s="1877"/>
      <c r="AQM5" s="1877"/>
      <c r="AQN5" s="1877"/>
      <c r="AQO5" s="1877"/>
      <c r="AQP5" s="1877"/>
      <c r="AQQ5" s="1877"/>
      <c r="AQR5" s="1877"/>
      <c r="AQS5" s="1877"/>
      <c r="AQT5" s="1877"/>
      <c r="AQU5" s="1877"/>
      <c r="AQV5" s="1877"/>
      <c r="AQW5" s="1877"/>
      <c r="AQX5" s="1877"/>
      <c r="AQY5" s="1877"/>
      <c r="AQZ5" s="1877"/>
      <c r="ARA5" s="1877"/>
      <c r="ARB5" s="1877"/>
      <c r="ARC5" s="1877"/>
      <c r="ARD5" s="1877"/>
      <c r="ARE5" s="1877"/>
      <c r="ARF5" s="1877"/>
      <c r="ARG5" s="1877"/>
      <c r="ARH5" s="1877"/>
      <c r="ARI5" s="1877"/>
      <c r="ARJ5" s="1877"/>
      <c r="ARK5" s="1877"/>
      <c r="ARL5" s="1877"/>
      <c r="ARM5" s="1877"/>
      <c r="ARN5" s="1877"/>
      <c r="ARO5" s="1877"/>
      <c r="ARP5" s="1877"/>
      <c r="ARQ5" s="1877"/>
      <c r="ARR5" s="1877"/>
      <c r="ARS5" s="1877"/>
      <c r="ART5" s="1877"/>
      <c r="ARU5" s="1877"/>
      <c r="ARV5" s="1877"/>
      <c r="ARW5" s="1877"/>
      <c r="ARX5" s="1877"/>
      <c r="ARY5" s="1877"/>
      <c r="ARZ5" s="1877"/>
      <c r="ASA5" s="1877"/>
      <c r="ASB5" s="1877"/>
      <c r="ASC5" s="1877"/>
      <c r="ASD5" s="1877"/>
      <c r="ASE5" s="1877"/>
      <c r="ASF5" s="1877"/>
      <c r="ASG5" s="1877"/>
      <c r="ASH5" s="1877"/>
      <c r="ASI5" s="1877"/>
      <c r="ASJ5" s="1877"/>
      <c r="ASK5" s="1877"/>
      <c r="ASL5" s="1877"/>
      <c r="ASM5" s="1877"/>
      <c r="ASN5" s="1877"/>
      <c r="ASO5" s="1877"/>
      <c r="ASP5" s="1877"/>
      <c r="ASQ5" s="1877"/>
      <c r="ASR5" s="1877"/>
      <c r="ASS5" s="1877"/>
      <c r="AST5" s="1877"/>
      <c r="ASU5" s="1877"/>
      <c r="ASV5" s="1877"/>
      <c r="ASW5" s="1877"/>
      <c r="ASX5" s="1877"/>
      <c r="ASY5" s="1877"/>
      <c r="ASZ5" s="1877"/>
      <c r="ATA5" s="1877"/>
      <c r="ATB5" s="1877"/>
      <c r="ATC5" s="1877"/>
      <c r="ATD5" s="1877"/>
      <c r="ATE5" s="1877"/>
      <c r="ATF5" s="1877"/>
      <c r="ATG5" s="1877"/>
      <c r="ATH5" s="1877"/>
      <c r="ATI5" s="1877"/>
      <c r="ATJ5" s="1877"/>
      <c r="ATK5" s="1877"/>
      <c r="ATL5" s="1877"/>
      <c r="ATM5" s="1877"/>
      <c r="ATN5" s="1877"/>
      <c r="ATO5" s="1877"/>
      <c r="ATP5" s="1877"/>
      <c r="ATQ5" s="1877"/>
      <c r="ATR5" s="1877"/>
      <c r="ATS5" s="1877"/>
      <c r="ATT5" s="1877"/>
      <c r="ATU5" s="1877"/>
      <c r="ATV5" s="1877"/>
      <c r="ATW5" s="1877"/>
      <c r="ATX5" s="1877"/>
      <c r="ATY5" s="1877"/>
      <c r="ATZ5" s="1877"/>
      <c r="AUA5" s="1877"/>
      <c r="AUB5" s="1877"/>
      <c r="AUC5" s="1877"/>
      <c r="AUD5" s="1877"/>
      <c r="AUE5" s="1877"/>
      <c r="AUF5" s="1877"/>
      <c r="AUG5" s="1877"/>
      <c r="AUH5" s="1877"/>
      <c r="AUI5" s="1877"/>
      <c r="AUJ5" s="1877"/>
      <c r="AUK5" s="1877"/>
      <c r="AUL5" s="1877"/>
      <c r="AUM5" s="1877"/>
      <c r="AUN5" s="1877"/>
      <c r="AUO5" s="1877"/>
      <c r="AUP5" s="1877"/>
      <c r="AUQ5" s="1877"/>
      <c r="AUR5" s="1877"/>
      <c r="AUS5" s="1877"/>
      <c r="AUT5" s="1877"/>
      <c r="AUU5" s="1877"/>
      <c r="AUV5" s="1877"/>
      <c r="AUW5" s="1877"/>
      <c r="AUX5" s="1877"/>
      <c r="AUY5" s="1877"/>
      <c r="AUZ5" s="1877"/>
      <c r="AVA5" s="1877"/>
      <c r="AVB5" s="1877"/>
      <c r="AVC5" s="1877"/>
      <c r="AVD5" s="1877"/>
      <c r="AVE5" s="1877"/>
      <c r="AVF5" s="1877"/>
      <c r="AVG5" s="1877"/>
      <c r="AVH5" s="1877"/>
      <c r="AVI5" s="1877"/>
      <c r="AVJ5" s="1877"/>
      <c r="AVK5" s="1877"/>
      <c r="AVL5" s="1877"/>
      <c r="AVM5" s="1877"/>
      <c r="AVN5" s="1877"/>
      <c r="AVO5" s="1877"/>
      <c r="AVP5" s="1877"/>
      <c r="AVQ5" s="1877"/>
      <c r="AVR5" s="1877"/>
      <c r="AVS5" s="1877"/>
      <c r="AVT5" s="1877"/>
      <c r="AVU5" s="1877"/>
      <c r="AVV5" s="1877"/>
      <c r="AVW5" s="1877"/>
      <c r="AVX5" s="1877"/>
      <c r="AVY5" s="1877"/>
      <c r="AVZ5" s="1877"/>
      <c r="AWA5" s="1877"/>
      <c r="AWB5" s="1877"/>
      <c r="AWC5" s="1877"/>
      <c r="AWD5" s="1877"/>
      <c r="AWE5" s="1877"/>
      <c r="AWF5" s="1877"/>
      <c r="AWG5" s="1877"/>
      <c r="AWH5" s="1877"/>
      <c r="AWI5" s="1877"/>
      <c r="AWJ5" s="1877"/>
      <c r="AWK5" s="1877"/>
      <c r="AWL5" s="1877"/>
      <c r="AWM5" s="1877"/>
      <c r="AWN5" s="1877"/>
      <c r="AWO5" s="1877"/>
      <c r="AWP5" s="1877"/>
      <c r="AWQ5" s="1877"/>
      <c r="AWR5" s="1877"/>
      <c r="AWS5" s="1877"/>
      <c r="AWT5" s="1877"/>
      <c r="AWU5" s="1877"/>
      <c r="AWV5" s="1877"/>
      <c r="AWW5" s="1877"/>
      <c r="AWX5" s="1877"/>
      <c r="AWY5" s="1877"/>
      <c r="AWZ5" s="1877"/>
      <c r="AXA5" s="1877"/>
      <c r="AXB5" s="1877"/>
      <c r="AXC5" s="1877"/>
      <c r="AXD5" s="1877"/>
      <c r="AXE5" s="1877"/>
      <c r="AXF5" s="1877"/>
      <c r="AXG5" s="1877"/>
      <c r="AXH5" s="1877"/>
      <c r="AXI5" s="1877"/>
      <c r="AXJ5" s="1877"/>
      <c r="AXK5" s="1877"/>
      <c r="AXL5" s="1877"/>
      <c r="AXM5" s="1877"/>
      <c r="AXN5" s="1877"/>
      <c r="AXO5" s="1877"/>
      <c r="AXP5" s="1877"/>
      <c r="AXQ5" s="1877"/>
      <c r="AXR5" s="1877"/>
      <c r="AXS5" s="1877"/>
      <c r="AXT5" s="1877"/>
      <c r="AXU5" s="1877"/>
      <c r="AXV5" s="1877"/>
      <c r="AXW5" s="1877"/>
      <c r="AXX5" s="1877"/>
      <c r="AXY5" s="1877"/>
      <c r="AXZ5" s="1877"/>
      <c r="AYA5" s="1877"/>
      <c r="AYB5" s="1877"/>
      <c r="AYC5" s="1877"/>
      <c r="AYD5" s="1877"/>
      <c r="AYE5" s="1877"/>
      <c r="AYF5" s="1877"/>
      <c r="AYG5" s="1877"/>
      <c r="AYH5" s="1877"/>
      <c r="AYI5" s="1877"/>
      <c r="AYJ5" s="1877"/>
      <c r="AYK5" s="1877"/>
      <c r="AYL5" s="1877"/>
      <c r="AYM5" s="1877"/>
      <c r="AYN5" s="1877"/>
      <c r="AYO5" s="1877"/>
      <c r="AYP5" s="1877"/>
      <c r="AYQ5" s="1877"/>
      <c r="AYR5" s="1877"/>
      <c r="AYS5" s="1877"/>
      <c r="AYT5" s="1877"/>
      <c r="AYU5" s="1877"/>
      <c r="AYV5" s="1877"/>
      <c r="AYW5" s="1877"/>
      <c r="AYX5" s="1877"/>
      <c r="AYY5" s="1877"/>
      <c r="AYZ5" s="1877"/>
      <c r="AZA5" s="1877"/>
      <c r="AZB5" s="1877"/>
      <c r="AZC5" s="1877"/>
      <c r="AZD5" s="1877"/>
      <c r="AZE5" s="1877"/>
      <c r="AZF5" s="1877"/>
      <c r="AZG5" s="1877"/>
      <c r="AZH5" s="1877"/>
      <c r="AZI5" s="1877"/>
      <c r="AZJ5" s="1877"/>
      <c r="AZK5" s="1877"/>
      <c r="AZL5" s="1877"/>
      <c r="AZM5" s="1877"/>
      <c r="AZN5" s="1877"/>
      <c r="AZO5" s="1877"/>
      <c r="AZP5" s="1877"/>
      <c r="AZQ5" s="1877"/>
      <c r="AZR5" s="1877"/>
      <c r="AZS5" s="1877"/>
      <c r="AZT5" s="1877"/>
      <c r="AZU5" s="1877"/>
      <c r="AZV5" s="1877"/>
      <c r="AZW5" s="1877"/>
      <c r="AZX5" s="1877"/>
      <c r="AZY5" s="1877"/>
      <c r="AZZ5" s="1877"/>
      <c r="BAA5" s="1877"/>
      <c r="BAB5" s="1877"/>
      <c r="BAC5" s="1877"/>
      <c r="BAD5" s="1877"/>
      <c r="BAE5" s="1877"/>
      <c r="BAF5" s="1877"/>
      <c r="BAG5" s="1877"/>
      <c r="BAH5" s="1877"/>
      <c r="BAI5" s="1877"/>
      <c r="BAJ5" s="1877"/>
      <c r="BAK5" s="1877"/>
      <c r="BAL5" s="1877"/>
      <c r="BAM5" s="1877"/>
      <c r="BAN5" s="1877"/>
      <c r="BAO5" s="1877"/>
      <c r="BAP5" s="1877"/>
      <c r="BAQ5" s="1877"/>
      <c r="BAR5" s="1877"/>
      <c r="BAS5" s="1877"/>
      <c r="BAT5" s="1877"/>
      <c r="BAU5" s="1877"/>
      <c r="BAV5" s="1877"/>
      <c r="BAW5" s="1877"/>
      <c r="BAX5" s="1877"/>
      <c r="BAY5" s="1877"/>
      <c r="BAZ5" s="1877"/>
      <c r="BBA5" s="1877"/>
      <c r="BBB5" s="1877"/>
      <c r="BBC5" s="1877"/>
      <c r="BBD5" s="1877"/>
      <c r="BBE5" s="1877"/>
      <c r="BBF5" s="1877"/>
      <c r="BBG5" s="1877"/>
      <c r="BBH5" s="1877"/>
      <c r="BBI5" s="1877"/>
      <c r="BBJ5" s="1877"/>
      <c r="BBK5" s="1877"/>
      <c r="BBL5" s="1877"/>
      <c r="BBM5" s="1877"/>
      <c r="BBN5" s="1877"/>
      <c r="BBO5" s="1877"/>
      <c r="BBP5" s="1877"/>
      <c r="BBQ5" s="1877"/>
      <c r="BBR5" s="1877"/>
      <c r="BBS5" s="1877"/>
      <c r="BBT5" s="1877"/>
      <c r="BBU5" s="1877"/>
      <c r="BBV5" s="1877"/>
      <c r="BBW5" s="1877"/>
      <c r="BBX5" s="1877"/>
      <c r="BBY5" s="1877"/>
      <c r="BBZ5" s="1877"/>
      <c r="BCA5" s="1877"/>
      <c r="BCB5" s="1877"/>
      <c r="BCC5" s="1877"/>
      <c r="BCD5" s="1877"/>
      <c r="BCE5" s="1877"/>
      <c r="BCF5" s="1877"/>
      <c r="BCG5" s="1877"/>
      <c r="BCH5" s="1877"/>
      <c r="BCI5" s="1877"/>
      <c r="BCJ5" s="1877"/>
      <c r="BCK5" s="1877"/>
      <c r="BCL5" s="1877"/>
      <c r="BCM5" s="1877"/>
      <c r="BCN5" s="1877"/>
      <c r="BCO5" s="1877"/>
      <c r="BCP5" s="1877"/>
      <c r="BCQ5" s="1877"/>
      <c r="BCR5" s="1877"/>
      <c r="BCS5" s="1877"/>
      <c r="BCT5" s="1877"/>
      <c r="BCU5" s="1877"/>
      <c r="BCV5" s="1877"/>
      <c r="BCW5" s="1877"/>
      <c r="BCX5" s="1877"/>
      <c r="BCY5" s="1877"/>
      <c r="BCZ5" s="1877"/>
      <c r="BDA5" s="1877"/>
      <c r="BDB5" s="1877"/>
      <c r="BDC5" s="1877"/>
      <c r="BDD5" s="1877"/>
      <c r="BDE5" s="1877"/>
      <c r="BDF5" s="1877"/>
      <c r="BDG5" s="1877"/>
      <c r="BDH5" s="1877"/>
      <c r="BDI5" s="1877"/>
      <c r="BDJ5" s="1877"/>
      <c r="BDK5" s="1877"/>
      <c r="BDL5" s="1877"/>
      <c r="BDM5" s="1877"/>
      <c r="BDN5" s="1877"/>
      <c r="BDO5" s="1877"/>
      <c r="BDP5" s="1877"/>
      <c r="BDQ5" s="1877"/>
      <c r="BDR5" s="1877"/>
      <c r="BDS5" s="1877"/>
      <c r="BDT5" s="1877"/>
      <c r="BDU5" s="1877"/>
      <c r="BDV5" s="1877"/>
      <c r="BDW5" s="1877"/>
      <c r="BDX5" s="1877"/>
      <c r="BDY5" s="1877"/>
      <c r="BDZ5" s="1877"/>
      <c r="BEA5" s="1877"/>
      <c r="BEB5" s="1877"/>
      <c r="BEC5" s="1877"/>
      <c r="BED5" s="1877"/>
      <c r="BEE5" s="1877"/>
      <c r="BEF5" s="1877"/>
      <c r="BEG5" s="1877"/>
      <c r="BEH5" s="1877"/>
      <c r="BEI5" s="1877"/>
      <c r="BEJ5" s="1877"/>
      <c r="BEK5" s="1877"/>
      <c r="BEL5" s="1877"/>
      <c r="BEM5" s="1877"/>
      <c r="BEN5" s="1877"/>
      <c r="BEO5" s="1877"/>
      <c r="BEP5" s="1877"/>
      <c r="BEQ5" s="1877"/>
      <c r="BER5" s="1877"/>
      <c r="BES5" s="1877"/>
      <c r="BET5" s="1877"/>
      <c r="BEU5" s="1877"/>
      <c r="BEV5" s="1877"/>
      <c r="BEW5" s="1877"/>
      <c r="BEX5" s="1877"/>
      <c r="BEY5" s="1877"/>
      <c r="BEZ5" s="1877"/>
      <c r="BFA5" s="1877"/>
      <c r="BFB5" s="1877"/>
      <c r="BFC5" s="1877"/>
      <c r="BFD5" s="1877"/>
      <c r="BFE5" s="1877"/>
      <c r="BFF5" s="1877"/>
      <c r="BFG5" s="1877"/>
      <c r="BFH5" s="1877"/>
      <c r="BFI5" s="1877"/>
      <c r="BFJ5" s="1877"/>
      <c r="BFK5" s="1877"/>
      <c r="BFL5" s="1877"/>
      <c r="BFM5" s="1877"/>
      <c r="BFN5" s="1877"/>
      <c r="BFO5" s="1877"/>
      <c r="BFP5" s="1877"/>
      <c r="BFQ5" s="1877"/>
      <c r="BFR5" s="1877"/>
      <c r="BFS5" s="1877"/>
      <c r="BFT5" s="1877"/>
      <c r="BFU5" s="1877"/>
      <c r="BFV5" s="1877"/>
      <c r="BFW5" s="1877"/>
      <c r="BFX5" s="1877"/>
      <c r="BFY5" s="1877"/>
      <c r="BFZ5" s="1877"/>
      <c r="BGA5" s="1877"/>
      <c r="BGB5" s="1877"/>
      <c r="BGC5" s="1877"/>
      <c r="BGD5" s="1877"/>
      <c r="BGE5" s="1877"/>
      <c r="BGF5" s="1877"/>
      <c r="BGG5" s="1877"/>
      <c r="BGH5" s="1877"/>
      <c r="BGI5" s="1877"/>
      <c r="BGJ5" s="1877"/>
      <c r="BGK5" s="1877"/>
      <c r="BGL5" s="1877"/>
      <c r="BGM5" s="1877"/>
      <c r="BGN5" s="1877"/>
      <c r="BGO5" s="1877"/>
      <c r="BGP5" s="1877"/>
      <c r="BGQ5" s="1877"/>
      <c r="BGR5" s="1877"/>
      <c r="BGS5" s="1877"/>
      <c r="BGT5" s="1877"/>
      <c r="BGU5" s="1877"/>
      <c r="BGV5" s="1877"/>
      <c r="BGW5" s="1877"/>
      <c r="BGX5" s="1877"/>
      <c r="BGY5" s="1877"/>
      <c r="BGZ5" s="1877"/>
      <c r="BHA5" s="1877"/>
      <c r="BHB5" s="1877"/>
      <c r="BHC5" s="1877"/>
      <c r="BHD5" s="1877"/>
      <c r="BHE5" s="1877"/>
      <c r="BHF5" s="1877"/>
      <c r="BHG5" s="1877"/>
      <c r="BHH5" s="1877"/>
      <c r="BHI5" s="1877"/>
      <c r="BHJ5" s="1877"/>
      <c r="BHK5" s="1877"/>
      <c r="BHL5" s="1877"/>
      <c r="BHM5" s="1877"/>
      <c r="BHN5" s="1877"/>
      <c r="BHO5" s="1877"/>
      <c r="BHP5" s="1877"/>
      <c r="BHQ5" s="1877"/>
      <c r="BHR5" s="1877"/>
      <c r="BHS5" s="1877"/>
      <c r="BHT5" s="1877"/>
      <c r="BHU5" s="1877"/>
      <c r="BHV5" s="1877"/>
      <c r="BHW5" s="1877"/>
      <c r="BHX5" s="1877"/>
      <c r="BHY5" s="1877"/>
      <c r="BHZ5" s="1877"/>
      <c r="BIA5" s="1877"/>
      <c r="BIB5" s="1877"/>
      <c r="BIC5" s="1877"/>
      <c r="BID5" s="1877"/>
      <c r="BIE5" s="1877"/>
      <c r="BIF5" s="1877"/>
      <c r="BIG5" s="1877"/>
      <c r="BIH5" s="1877"/>
      <c r="BII5" s="1877"/>
      <c r="BIJ5" s="1877"/>
      <c r="BIK5" s="1877"/>
      <c r="BIL5" s="1877"/>
      <c r="BIM5" s="1877"/>
      <c r="BIN5" s="1877"/>
      <c r="BIO5" s="1877"/>
      <c r="BIP5" s="1877"/>
      <c r="BIQ5" s="1877"/>
      <c r="BIR5" s="1877"/>
      <c r="BIS5" s="1877"/>
      <c r="BIT5" s="1877"/>
      <c r="BIU5" s="1877"/>
      <c r="BIV5" s="1877"/>
      <c r="BIW5" s="1877"/>
      <c r="BIX5" s="1877"/>
      <c r="BIY5" s="1877"/>
      <c r="BIZ5" s="1877"/>
      <c r="BJA5" s="1877"/>
      <c r="BJB5" s="1877"/>
      <c r="BJC5" s="1877"/>
      <c r="BJD5" s="1877"/>
      <c r="BJE5" s="1877"/>
      <c r="BJF5" s="1877"/>
      <c r="BJG5" s="1877"/>
      <c r="BJH5" s="1877"/>
      <c r="BJI5" s="1877"/>
      <c r="BJJ5" s="1877"/>
      <c r="BJK5" s="1877"/>
      <c r="BJL5" s="1877"/>
      <c r="BJM5" s="1877"/>
      <c r="BJN5" s="1877"/>
      <c r="BJO5" s="1877"/>
      <c r="BJP5" s="1877"/>
      <c r="BJQ5" s="1877"/>
      <c r="BJR5" s="1877"/>
      <c r="BJS5" s="1877"/>
      <c r="BJT5" s="1877"/>
      <c r="BJU5" s="1877"/>
      <c r="BJV5" s="1877"/>
      <c r="BJW5" s="1877"/>
      <c r="BJX5" s="1877"/>
      <c r="BJY5" s="1877"/>
      <c r="BJZ5" s="1877"/>
      <c r="BKA5" s="1877"/>
      <c r="BKB5" s="1877"/>
      <c r="BKC5" s="1877"/>
      <c r="BKD5" s="1877"/>
      <c r="BKE5" s="1877"/>
      <c r="BKF5" s="1877"/>
      <c r="BKG5" s="1877"/>
      <c r="BKH5" s="1877"/>
      <c r="BKI5" s="1877"/>
      <c r="BKJ5" s="1877"/>
      <c r="BKK5" s="1877"/>
      <c r="BKL5" s="1877"/>
      <c r="BKM5" s="1877"/>
      <c r="BKN5" s="1877"/>
      <c r="BKO5" s="1877"/>
      <c r="BKP5" s="1877"/>
      <c r="BKQ5" s="1877"/>
      <c r="BKR5" s="1877"/>
      <c r="BKS5" s="1877"/>
      <c r="BKT5" s="1877"/>
      <c r="BKU5" s="1877"/>
      <c r="BKV5" s="1877"/>
      <c r="BKW5" s="1877"/>
      <c r="BKX5" s="1877"/>
      <c r="BKY5" s="1877"/>
      <c r="BKZ5" s="1877"/>
      <c r="BLA5" s="1877"/>
      <c r="BLB5" s="1877"/>
      <c r="BLC5" s="1877"/>
      <c r="BLD5" s="1877"/>
      <c r="BLE5" s="1877"/>
      <c r="BLF5" s="1877"/>
      <c r="BLG5" s="1877"/>
      <c r="BLH5" s="1877"/>
      <c r="BLI5" s="1877"/>
      <c r="BLJ5" s="1877"/>
      <c r="BLK5" s="1877"/>
      <c r="BLL5" s="1877"/>
      <c r="BLM5" s="1877"/>
      <c r="BLN5" s="1877"/>
      <c r="BLO5" s="1877"/>
      <c r="BLP5" s="1877"/>
      <c r="BLQ5" s="1877"/>
      <c r="BLR5" s="1877"/>
      <c r="BLS5" s="1877"/>
      <c r="BLT5" s="1877"/>
      <c r="BLU5" s="1877"/>
      <c r="BLV5" s="1877"/>
      <c r="BLW5" s="1877"/>
      <c r="BLX5" s="1877"/>
      <c r="BLY5" s="1877"/>
      <c r="BLZ5" s="1877"/>
      <c r="BMA5" s="1877"/>
      <c r="BMB5" s="1877"/>
      <c r="BMC5" s="1877"/>
      <c r="BMD5" s="1877"/>
      <c r="BME5" s="1877"/>
      <c r="BMF5" s="1877"/>
      <c r="BMG5" s="1877"/>
      <c r="BMH5" s="1877"/>
      <c r="BMI5" s="1877"/>
      <c r="BMJ5" s="1877"/>
      <c r="BMK5" s="1877"/>
      <c r="BML5" s="1877"/>
      <c r="BMM5" s="1877"/>
      <c r="BMN5" s="1877"/>
      <c r="BMO5" s="1877"/>
      <c r="BMP5" s="1877"/>
      <c r="BMQ5" s="1877"/>
      <c r="BMR5" s="1877"/>
      <c r="BMS5" s="1877"/>
      <c r="BMT5" s="1877"/>
      <c r="BMU5" s="1877"/>
      <c r="BMV5" s="1877"/>
      <c r="BMW5" s="1877"/>
      <c r="BMX5" s="1877"/>
      <c r="BMY5" s="1877"/>
      <c r="BMZ5" s="1877"/>
      <c r="BNA5" s="1877"/>
      <c r="BNB5" s="1877"/>
      <c r="BNC5" s="1877"/>
      <c r="BND5" s="1877"/>
      <c r="BNE5" s="1877"/>
      <c r="BNF5" s="1877"/>
      <c r="BNG5" s="1877"/>
      <c r="BNH5" s="1877"/>
      <c r="BNI5" s="1877"/>
      <c r="BNJ5" s="1877"/>
      <c r="BNK5" s="1877"/>
      <c r="BNL5" s="1877"/>
      <c r="BNM5" s="1877"/>
      <c r="BNN5" s="1877"/>
      <c r="BNO5" s="1877"/>
      <c r="BNP5" s="1877"/>
      <c r="BNQ5" s="1877"/>
      <c r="BNR5" s="1877"/>
      <c r="BNS5" s="1877"/>
      <c r="BNT5" s="1877"/>
      <c r="BNU5" s="1877"/>
      <c r="BNV5" s="1877"/>
      <c r="BNW5" s="1877"/>
      <c r="BNX5" s="1877"/>
      <c r="BNY5" s="1877"/>
      <c r="BNZ5" s="1877"/>
      <c r="BOA5" s="1877"/>
      <c r="BOB5" s="1877"/>
      <c r="BOC5" s="1877"/>
      <c r="BOD5" s="1877"/>
      <c r="BOE5" s="1877"/>
      <c r="BOF5" s="1877"/>
      <c r="BOG5" s="1877"/>
      <c r="BOH5" s="1877"/>
      <c r="BOI5" s="1877"/>
      <c r="BOJ5" s="1877"/>
      <c r="BOK5" s="1877"/>
      <c r="BOL5" s="1877"/>
      <c r="BOM5" s="1877"/>
      <c r="BON5" s="1877"/>
      <c r="BOO5" s="1877"/>
      <c r="BOP5" s="1877"/>
      <c r="BOQ5" s="1877"/>
      <c r="BOR5" s="1877"/>
      <c r="BOS5" s="1877"/>
      <c r="BOT5" s="1877"/>
      <c r="BOU5" s="1877"/>
      <c r="BOV5" s="1877"/>
      <c r="BOW5" s="1877"/>
      <c r="BOX5" s="1877"/>
      <c r="BOY5" s="1877"/>
      <c r="BOZ5" s="1877"/>
      <c r="BPA5" s="1877"/>
      <c r="BPB5" s="1877"/>
      <c r="BPC5" s="1877"/>
      <c r="BPD5" s="1877"/>
      <c r="BPE5" s="1877"/>
      <c r="BPF5" s="1877"/>
      <c r="BPG5" s="1877"/>
      <c r="BPH5" s="1877"/>
      <c r="BPI5" s="1877"/>
      <c r="BPJ5" s="1877"/>
      <c r="BPK5" s="1877"/>
      <c r="BPL5" s="1877"/>
      <c r="BPM5" s="1877"/>
      <c r="BPN5" s="1877"/>
      <c r="BPO5" s="1877"/>
      <c r="BPP5" s="1877"/>
      <c r="BPQ5" s="1877"/>
      <c r="BPR5" s="1877"/>
      <c r="BPS5" s="1877"/>
      <c r="BPT5" s="1877"/>
      <c r="BPU5" s="1877"/>
      <c r="BPV5" s="1877"/>
      <c r="BPW5" s="1877"/>
      <c r="BPX5" s="1877"/>
      <c r="BPY5" s="1877"/>
      <c r="BPZ5" s="1877"/>
      <c r="BQA5" s="1877"/>
      <c r="BQB5" s="1877"/>
      <c r="BQC5" s="1877"/>
      <c r="BQD5" s="1877"/>
      <c r="BQE5" s="1877"/>
      <c r="BQF5" s="1877"/>
      <c r="BQG5" s="1877"/>
      <c r="BQH5" s="1877"/>
      <c r="BQI5" s="1877"/>
      <c r="BQJ5" s="1877"/>
      <c r="BQK5" s="1877"/>
      <c r="BQL5" s="1877"/>
      <c r="BQM5" s="1877"/>
      <c r="BQN5" s="1877"/>
      <c r="BQO5" s="1877"/>
      <c r="BQP5" s="1877"/>
      <c r="BQQ5" s="1877"/>
      <c r="BQR5" s="1877"/>
      <c r="BQS5" s="1877"/>
      <c r="BQT5" s="1877"/>
      <c r="BQU5" s="1877"/>
      <c r="BQV5" s="1877"/>
      <c r="BQW5" s="1877"/>
      <c r="BQX5" s="1877"/>
      <c r="BQY5" s="1877"/>
      <c r="BQZ5" s="1877"/>
      <c r="BRA5" s="1877"/>
      <c r="BRB5" s="1877"/>
      <c r="BRC5" s="1877"/>
      <c r="BRD5" s="1877"/>
      <c r="BRE5" s="1877"/>
      <c r="BRF5" s="1877"/>
      <c r="BRG5" s="1877"/>
      <c r="BRH5" s="1877"/>
      <c r="BRI5" s="1877"/>
      <c r="BRJ5" s="1877"/>
      <c r="BRK5" s="1877"/>
      <c r="BRL5" s="1877"/>
      <c r="BRM5" s="1877"/>
      <c r="BRN5" s="1877"/>
      <c r="BRO5" s="1877"/>
      <c r="BRP5" s="1877"/>
      <c r="BRQ5" s="1877"/>
      <c r="BRR5" s="1877"/>
      <c r="BRS5" s="1877"/>
      <c r="BRT5" s="1877"/>
      <c r="BRU5" s="1877"/>
      <c r="BRV5" s="1877"/>
      <c r="BRW5" s="1877"/>
      <c r="BRX5" s="1877"/>
      <c r="BRY5" s="1877"/>
      <c r="BRZ5" s="1877"/>
      <c r="BSA5" s="1877"/>
      <c r="BSB5" s="1877"/>
      <c r="BSC5" s="1877"/>
      <c r="BSD5" s="1877"/>
      <c r="BSE5" s="1877"/>
      <c r="BSF5" s="1877"/>
      <c r="BSG5" s="1877"/>
      <c r="BSH5" s="1877"/>
      <c r="BSI5" s="1877"/>
      <c r="BSJ5" s="1877"/>
      <c r="BSK5" s="1877"/>
      <c r="BSL5" s="1877"/>
      <c r="BSM5" s="1877"/>
      <c r="BSN5" s="1877"/>
      <c r="BSO5" s="1877"/>
      <c r="BSP5" s="1877"/>
      <c r="BSQ5" s="1877"/>
      <c r="BSR5" s="1877"/>
      <c r="BSS5" s="1877"/>
      <c r="BST5" s="1877"/>
      <c r="BSU5" s="1877"/>
      <c r="BSV5" s="1877"/>
      <c r="BSW5" s="1877"/>
      <c r="BSX5" s="1877"/>
      <c r="BSY5" s="1877"/>
      <c r="BSZ5" s="1877"/>
      <c r="BTA5" s="1877"/>
      <c r="BTB5" s="1877"/>
      <c r="BTC5" s="1877"/>
      <c r="BTD5" s="1877"/>
      <c r="BTE5" s="1877"/>
      <c r="BTF5" s="1877"/>
      <c r="BTG5" s="1877"/>
      <c r="BTH5" s="1877"/>
      <c r="BTI5" s="1877"/>
      <c r="BTJ5" s="1877"/>
      <c r="BTK5" s="1877"/>
      <c r="BTL5" s="1877"/>
      <c r="BTM5" s="1877"/>
      <c r="BTN5" s="1877"/>
      <c r="BTO5" s="1877"/>
      <c r="BTP5" s="1877"/>
      <c r="BTQ5" s="1877"/>
      <c r="BTR5" s="1877"/>
      <c r="BTS5" s="1877"/>
      <c r="BTT5" s="1877"/>
      <c r="BTU5" s="1877"/>
      <c r="BTV5" s="1877"/>
      <c r="BTW5" s="1877"/>
      <c r="BTX5" s="1877"/>
      <c r="BTY5" s="1877"/>
      <c r="BTZ5" s="1877"/>
      <c r="BUA5" s="1877"/>
      <c r="BUB5" s="1877"/>
      <c r="BUC5" s="1877"/>
      <c r="BUD5" s="1877"/>
      <c r="BUE5" s="1877"/>
      <c r="BUF5" s="1877"/>
      <c r="BUG5" s="1877"/>
      <c r="BUH5" s="1877"/>
      <c r="BUI5" s="1877"/>
      <c r="BUJ5" s="1877"/>
      <c r="BUK5" s="1877"/>
      <c r="BUL5" s="1877"/>
      <c r="BUM5" s="1877"/>
      <c r="BUN5" s="1877"/>
      <c r="BUO5" s="1877"/>
      <c r="BUP5" s="1877"/>
      <c r="BUQ5" s="1877"/>
      <c r="BUR5" s="1877"/>
      <c r="BUS5" s="1877"/>
      <c r="BUT5" s="1877"/>
      <c r="BUU5" s="1877"/>
      <c r="BUV5" s="1877"/>
      <c r="BUW5" s="1877"/>
      <c r="BUX5" s="1877"/>
      <c r="BUY5" s="1877"/>
      <c r="BUZ5" s="1877"/>
      <c r="BVA5" s="1877"/>
      <c r="BVB5" s="1877"/>
      <c r="BVC5" s="1877"/>
      <c r="BVD5" s="1877"/>
      <c r="BVE5" s="1877"/>
      <c r="BVF5" s="1877"/>
      <c r="BVG5" s="1877"/>
      <c r="BVH5" s="1877"/>
      <c r="BVI5" s="1877"/>
      <c r="BVJ5" s="1877"/>
      <c r="BVK5" s="1877"/>
      <c r="BVL5" s="1877"/>
      <c r="BVM5" s="1877"/>
      <c r="BVN5" s="1877"/>
      <c r="BVO5" s="1877"/>
      <c r="BVP5" s="1877"/>
      <c r="BVQ5" s="1877"/>
      <c r="BVR5" s="1877"/>
      <c r="BVS5" s="1877"/>
      <c r="BVT5" s="1877"/>
      <c r="BVU5" s="1877"/>
      <c r="BVV5" s="1877"/>
      <c r="BVW5" s="1877"/>
      <c r="BVX5" s="1877"/>
      <c r="BVY5" s="1877"/>
      <c r="BVZ5" s="1877"/>
      <c r="BWA5" s="1877"/>
      <c r="BWB5" s="1877"/>
      <c r="BWC5" s="1877"/>
      <c r="BWD5" s="1877"/>
      <c r="BWE5" s="1877"/>
      <c r="BWF5" s="1877"/>
      <c r="BWG5" s="1877"/>
      <c r="BWH5" s="1877"/>
      <c r="BWI5" s="1877"/>
      <c r="BWJ5" s="1877"/>
      <c r="BWK5" s="1877"/>
      <c r="BWL5" s="1877"/>
      <c r="BWM5" s="1877"/>
      <c r="BWN5" s="1877"/>
      <c r="BWO5" s="1877"/>
      <c r="BWP5" s="1877"/>
      <c r="BWQ5" s="1877"/>
      <c r="BWR5" s="1877"/>
      <c r="BWS5" s="1877"/>
      <c r="BWT5" s="1877"/>
      <c r="BWU5" s="1877"/>
      <c r="BWV5" s="1877"/>
      <c r="BWW5" s="1877"/>
      <c r="BWX5" s="1877"/>
      <c r="BWY5" s="1877"/>
      <c r="BWZ5" s="1877"/>
      <c r="BXA5" s="1877"/>
      <c r="BXB5" s="1877"/>
      <c r="BXC5" s="1877"/>
      <c r="BXD5" s="1877"/>
      <c r="BXE5" s="1877"/>
      <c r="BXF5" s="1877"/>
      <c r="BXG5" s="1877"/>
      <c r="BXH5" s="1877"/>
      <c r="BXI5" s="1877"/>
      <c r="BXJ5" s="1877"/>
      <c r="BXK5" s="1877"/>
      <c r="BXL5" s="1877"/>
      <c r="BXM5" s="1877"/>
      <c r="BXN5" s="1877"/>
      <c r="BXO5" s="1877"/>
      <c r="BXP5" s="1877"/>
      <c r="BXQ5" s="1877"/>
      <c r="BXR5" s="1877"/>
      <c r="BXS5" s="1877"/>
      <c r="BXT5" s="1877"/>
      <c r="BXU5" s="1877"/>
      <c r="BXV5" s="1877"/>
      <c r="BXW5" s="1877"/>
      <c r="BXX5" s="1877"/>
      <c r="BXY5" s="1877"/>
      <c r="BXZ5" s="1877"/>
      <c r="BYA5" s="1877"/>
      <c r="BYB5" s="1877"/>
      <c r="BYC5" s="1877"/>
      <c r="BYD5" s="1877"/>
      <c r="BYE5" s="1877"/>
      <c r="BYF5" s="1877"/>
      <c r="BYG5" s="1877"/>
      <c r="BYH5" s="1877"/>
      <c r="BYI5" s="1877"/>
      <c r="BYJ5" s="1877"/>
      <c r="BYK5" s="1877"/>
      <c r="BYL5" s="1877"/>
      <c r="BYM5" s="1877"/>
      <c r="BYN5" s="1877"/>
      <c r="BYO5" s="1877"/>
      <c r="BYP5" s="1877"/>
      <c r="BYQ5" s="1877"/>
      <c r="BYR5" s="1877"/>
      <c r="BYS5" s="1877"/>
      <c r="BYT5" s="1877"/>
      <c r="BYU5" s="1877"/>
      <c r="BYV5" s="1877"/>
      <c r="BYW5" s="1877"/>
      <c r="BYX5" s="1877"/>
      <c r="BYY5" s="1877"/>
      <c r="BYZ5" s="1877"/>
      <c r="BZA5" s="1877"/>
      <c r="BZB5" s="1877"/>
      <c r="BZC5" s="1877"/>
      <c r="BZD5" s="1877"/>
      <c r="BZE5" s="1877"/>
      <c r="BZF5" s="1877"/>
      <c r="BZG5" s="1877"/>
      <c r="BZH5" s="1877"/>
      <c r="BZI5" s="1877"/>
      <c r="BZJ5" s="1877"/>
      <c r="BZK5" s="1877"/>
      <c r="BZL5" s="1877"/>
      <c r="BZM5" s="1877"/>
      <c r="BZN5" s="1877"/>
      <c r="BZO5" s="1877"/>
      <c r="BZP5" s="1877"/>
      <c r="BZQ5" s="1877"/>
      <c r="BZR5" s="1877"/>
      <c r="BZS5" s="1877"/>
      <c r="BZT5" s="1877"/>
      <c r="BZU5" s="1877"/>
      <c r="BZV5" s="1877"/>
      <c r="BZW5" s="1877"/>
      <c r="BZX5" s="1877"/>
      <c r="BZY5" s="1877"/>
      <c r="BZZ5" s="1877"/>
      <c r="CAA5" s="1877"/>
      <c r="CAB5" s="1877"/>
      <c r="CAC5" s="1877"/>
      <c r="CAD5" s="1877"/>
      <c r="CAE5" s="1877"/>
      <c r="CAF5" s="1877"/>
      <c r="CAG5" s="1877"/>
      <c r="CAH5" s="1877"/>
      <c r="CAI5" s="1877"/>
      <c r="CAJ5" s="1877"/>
      <c r="CAK5" s="1877"/>
      <c r="CAL5" s="1877"/>
      <c r="CAM5" s="1877"/>
      <c r="CAN5" s="1877"/>
      <c r="CAO5" s="1877"/>
      <c r="CAP5" s="1877"/>
      <c r="CAQ5" s="1877"/>
      <c r="CAR5" s="1877"/>
      <c r="CAS5" s="1877"/>
      <c r="CAT5" s="1877"/>
      <c r="CAU5" s="1877"/>
      <c r="CAV5" s="1877"/>
      <c r="CAW5" s="1877"/>
      <c r="CAX5" s="1877"/>
      <c r="CAY5" s="1877"/>
      <c r="CAZ5" s="1877"/>
      <c r="CBA5" s="1877"/>
      <c r="CBB5" s="1877"/>
      <c r="CBC5" s="1877"/>
      <c r="CBD5" s="1877"/>
      <c r="CBE5" s="1877"/>
      <c r="CBF5" s="1877"/>
      <c r="CBG5" s="1877"/>
      <c r="CBH5" s="1877"/>
      <c r="CBI5" s="1877"/>
      <c r="CBJ5" s="1877"/>
      <c r="CBK5" s="1877"/>
      <c r="CBL5" s="1877"/>
      <c r="CBM5" s="1877"/>
      <c r="CBN5" s="1877"/>
      <c r="CBO5" s="1877"/>
      <c r="CBP5" s="1877"/>
      <c r="CBQ5" s="1877"/>
      <c r="CBR5" s="1877"/>
      <c r="CBS5" s="1877"/>
      <c r="CBT5" s="1877"/>
      <c r="CBU5" s="1877"/>
      <c r="CBV5" s="1877"/>
      <c r="CBW5" s="1877"/>
      <c r="CBX5" s="1877"/>
      <c r="CBY5" s="1877"/>
      <c r="CBZ5" s="1877"/>
      <c r="CCA5" s="1877"/>
      <c r="CCB5" s="1877"/>
      <c r="CCC5" s="1877"/>
      <c r="CCD5" s="1877"/>
      <c r="CCE5" s="1877"/>
      <c r="CCF5" s="1877"/>
      <c r="CCG5" s="1877"/>
      <c r="CCH5" s="1877"/>
      <c r="CCI5" s="1877"/>
      <c r="CCJ5" s="1877"/>
      <c r="CCK5" s="1877"/>
      <c r="CCL5" s="1877"/>
      <c r="CCM5" s="1877"/>
      <c r="CCN5" s="1877"/>
      <c r="CCO5" s="1877"/>
      <c r="CCP5" s="1877"/>
      <c r="CCQ5" s="1877"/>
      <c r="CCR5" s="1877"/>
      <c r="CCS5" s="1877"/>
      <c r="CCT5" s="1877"/>
      <c r="CCU5" s="1877"/>
      <c r="CCV5" s="1877"/>
      <c r="CCW5" s="1877"/>
      <c r="CCX5" s="1877"/>
      <c r="CCY5" s="1877"/>
      <c r="CCZ5" s="1877"/>
      <c r="CDA5" s="1877"/>
      <c r="CDB5" s="1877"/>
      <c r="CDC5" s="1877"/>
      <c r="CDD5" s="1877"/>
      <c r="CDE5" s="1877"/>
      <c r="CDF5" s="1877"/>
      <c r="CDG5" s="1877"/>
      <c r="CDH5" s="1877"/>
      <c r="CDI5" s="1877"/>
      <c r="CDJ5" s="1877"/>
      <c r="CDK5" s="1877"/>
      <c r="CDL5" s="1877"/>
      <c r="CDM5" s="1877"/>
      <c r="CDN5" s="1877"/>
      <c r="CDO5" s="1877"/>
      <c r="CDP5" s="1877"/>
      <c r="CDQ5" s="1877"/>
      <c r="CDR5" s="1877"/>
      <c r="CDS5" s="1877"/>
      <c r="CDT5" s="1877"/>
      <c r="CDU5" s="1877"/>
      <c r="CDV5" s="1877"/>
      <c r="CDW5" s="1877"/>
      <c r="CDX5" s="1877"/>
      <c r="CDY5" s="1877"/>
      <c r="CDZ5" s="1877"/>
      <c r="CEA5" s="1877"/>
      <c r="CEB5" s="1877"/>
      <c r="CEC5" s="1877"/>
      <c r="CED5" s="1877"/>
      <c r="CEE5" s="1877"/>
      <c r="CEF5" s="1877"/>
      <c r="CEG5" s="1877"/>
      <c r="CEH5" s="1877"/>
      <c r="CEI5" s="1877"/>
      <c r="CEJ5" s="1877"/>
      <c r="CEK5" s="1877"/>
      <c r="CEL5" s="1877"/>
      <c r="CEM5" s="1877"/>
      <c r="CEN5" s="1877"/>
      <c r="CEO5" s="1877"/>
      <c r="CEP5" s="1877"/>
      <c r="CEQ5" s="1877"/>
      <c r="CER5" s="1877"/>
      <c r="CES5" s="1877"/>
      <c r="CET5" s="1877"/>
      <c r="CEU5" s="1877"/>
      <c r="CEV5" s="1877"/>
      <c r="CEW5" s="1877"/>
      <c r="CEX5" s="1877"/>
      <c r="CEY5" s="1877"/>
      <c r="CEZ5" s="1877"/>
      <c r="CFA5" s="1877"/>
      <c r="CFB5" s="1877"/>
      <c r="CFC5" s="1877"/>
      <c r="CFD5" s="1877"/>
      <c r="CFE5" s="1877"/>
      <c r="CFF5" s="1877"/>
      <c r="CFG5" s="1877"/>
      <c r="CFH5" s="1877"/>
      <c r="CFI5" s="1877"/>
      <c r="CFJ5" s="1877"/>
      <c r="CFK5" s="1877"/>
      <c r="CFL5" s="1877"/>
      <c r="CFM5" s="1877"/>
      <c r="CFN5" s="1877"/>
      <c r="CFO5" s="1877"/>
      <c r="CFP5" s="1877"/>
      <c r="CFQ5" s="1877"/>
      <c r="CFR5" s="1877"/>
      <c r="CFS5" s="1877"/>
      <c r="CFT5" s="1877"/>
      <c r="CFU5" s="1877"/>
      <c r="CFV5" s="1877"/>
      <c r="CFW5" s="1877"/>
      <c r="CFX5" s="1877"/>
      <c r="CFY5" s="1877"/>
      <c r="CFZ5" s="1877"/>
      <c r="CGA5" s="1877"/>
      <c r="CGB5" s="1877"/>
      <c r="CGC5" s="1877"/>
      <c r="CGD5" s="1877"/>
      <c r="CGE5" s="1877"/>
      <c r="CGF5" s="1877"/>
      <c r="CGG5" s="1877"/>
      <c r="CGH5" s="1877"/>
      <c r="CGI5" s="1877"/>
      <c r="CGJ5" s="1877"/>
      <c r="CGK5" s="1877"/>
      <c r="CGL5" s="1877"/>
      <c r="CGM5" s="1877"/>
      <c r="CGN5" s="1877"/>
      <c r="CGO5" s="1877"/>
      <c r="CGP5" s="1877"/>
      <c r="CGQ5" s="1877"/>
      <c r="CGR5" s="1877"/>
      <c r="CGS5" s="1877"/>
      <c r="CGT5" s="1877"/>
      <c r="CGU5" s="1877"/>
      <c r="CGV5" s="1877"/>
      <c r="CGW5" s="1877"/>
      <c r="CGX5" s="1877"/>
      <c r="CGY5" s="1877"/>
      <c r="CGZ5" s="1877"/>
      <c r="CHA5" s="1877"/>
      <c r="CHB5" s="1877"/>
      <c r="CHC5" s="1877"/>
      <c r="CHD5" s="1877"/>
      <c r="CHE5" s="1877"/>
      <c r="CHF5" s="1877"/>
      <c r="CHG5" s="1877"/>
      <c r="CHH5" s="1877"/>
      <c r="CHI5" s="1877"/>
      <c r="CHJ5" s="1877"/>
      <c r="CHK5" s="1877"/>
      <c r="CHL5" s="1877"/>
      <c r="CHM5" s="1877"/>
      <c r="CHN5" s="1877"/>
      <c r="CHO5" s="1877"/>
      <c r="CHP5" s="1877"/>
      <c r="CHQ5" s="1877"/>
      <c r="CHR5" s="1877"/>
      <c r="CHS5" s="1877"/>
      <c r="CHT5" s="1877"/>
      <c r="CHU5" s="1877"/>
      <c r="CHV5" s="1877"/>
      <c r="CHW5" s="1877"/>
      <c r="CHX5" s="1877"/>
      <c r="CHY5" s="1877"/>
      <c r="CHZ5" s="1877"/>
      <c r="CIA5" s="1877"/>
      <c r="CIB5" s="1877"/>
      <c r="CIC5" s="1877"/>
      <c r="CID5" s="1877"/>
      <c r="CIE5" s="1877"/>
      <c r="CIF5" s="1877"/>
      <c r="CIG5" s="1877"/>
      <c r="CIH5" s="1877"/>
      <c r="CII5" s="1877"/>
      <c r="CIJ5" s="1877"/>
      <c r="CIK5" s="1877"/>
      <c r="CIL5" s="1877"/>
      <c r="CIM5" s="1877"/>
      <c r="CIN5" s="1877"/>
      <c r="CIO5" s="1877"/>
      <c r="CIP5" s="1877"/>
      <c r="CIQ5" s="1877"/>
      <c r="CIR5" s="1877"/>
      <c r="CIS5" s="1877"/>
      <c r="CIT5" s="1877"/>
      <c r="CIU5" s="1877"/>
      <c r="CIV5" s="1877"/>
      <c r="CIW5" s="1877"/>
      <c r="CIX5" s="1877"/>
      <c r="CIY5" s="1877"/>
      <c r="CIZ5" s="1877"/>
      <c r="CJA5" s="1877"/>
      <c r="CJB5" s="1877"/>
      <c r="CJC5" s="1877"/>
      <c r="CJD5" s="1877"/>
      <c r="CJE5" s="1877"/>
      <c r="CJF5" s="1877"/>
      <c r="CJG5" s="1877"/>
      <c r="CJH5" s="1877"/>
      <c r="CJI5" s="1877"/>
      <c r="CJJ5" s="1877"/>
      <c r="CJK5" s="1877"/>
      <c r="CJL5" s="1877"/>
      <c r="CJM5" s="1877"/>
      <c r="CJN5" s="1877"/>
      <c r="CJO5" s="1877"/>
      <c r="CJP5" s="1877"/>
      <c r="CJQ5" s="1877"/>
      <c r="CJR5" s="1877"/>
      <c r="CJS5" s="1877"/>
      <c r="CJT5" s="1877"/>
      <c r="CJU5" s="1877"/>
      <c r="CJV5" s="1877"/>
      <c r="CJW5" s="1877"/>
      <c r="CJX5" s="1877"/>
      <c r="CJY5" s="1877"/>
      <c r="CJZ5" s="1877"/>
      <c r="CKA5" s="1877"/>
      <c r="CKB5" s="1877"/>
      <c r="CKC5" s="1877"/>
      <c r="CKD5" s="1877"/>
      <c r="CKE5" s="1877"/>
      <c r="CKF5" s="1877"/>
      <c r="CKG5" s="1877"/>
      <c r="CKH5" s="1877"/>
      <c r="CKI5" s="1877"/>
      <c r="CKJ5" s="1877"/>
      <c r="CKK5" s="1877"/>
      <c r="CKL5" s="1877"/>
      <c r="CKM5" s="1877"/>
      <c r="CKN5" s="1877"/>
      <c r="CKO5" s="1877"/>
      <c r="CKP5" s="1877"/>
      <c r="CKQ5" s="1877"/>
      <c r="CKR5" s="1877"/>
      <c r="CKS5" s="1877"/>
      <c r="CKT5" s="1877"/>
      <c r="CKU5" s="1877"/>
      <c r="CKV5" s="1877"/>
      <c r="CKW5" s="1877"/>
      <c r="CKX5" s="1877"/>
      <c r="CKY5" s="1877"/>
      <c r="CKZ5" s="1877"/>
      <c r="CLA5" s="1877"/>
      <c r="CLB5" s="1877"/>
      <c r="CLC5" s="1877"/>
      <c r="CLD5" s="1877"/>
      <c r="CLE5" s="1877"/>
      <c r="CLF5" s="1877"/>
      <c r="CLG5" s="1877"/>
      <c r="CLH5" s="1877"/>
      <c r="CLI5" s="1877"/>
      <c r="CLJ5" s="1877"/>
      <c r="CLK5" s="1877"/>
      <c r="CLL5" s="1877"/>
      <c r="CLM5" s="1877"/>
      <c r="CLN5" s="1877"/>
      <c r="CLO5" s="1877"/>
      <c r="CLP5" s="1877"/>
      <c r="CLQ5" s="1877"/>
      <c r="CLR5" s="1877"/>
      <c r="CLS5" s="1877"/>
      <c r="CLT5" s="1877"/>
      <c r="CLU5" s="1877"/>
      <c r="CLV5" s="1877"/>
      <c r="CLW5" s="1877"/>
      <c r="CLX5" s="1877"/>
      <c r="CLY5" s="1877"/>
      <c r="CLZ5" s="1877"/>
      <c r="CMA5" s="1877"/>
      <c r="CMB5" s="1877"/>
      <c r="CMC5" s="1877"/>
      <c r="CMD5" s="1877"/>
      <c r="CME5" s="1877"/>
      <c r="CMF5" s="1877"/>
      <c r="CMG5" s="1877"/>
      <c r="CMH5" s="1877"/>
      <c r="CMI5" s="1877"/>
      <c r="CMJ5" s="1877"/>
      <c r="CMK5" s="1877"/>
      <c r="CML5" s="1877"/>
      <c r="CMM5" s="1877"/>
      <c r="CMN5" s="1877"/>
      <c r="CMO5" s="1877"/>
      <c r="CMP5" s="1877"/>
      <c r="CMQ5" s="1877"/>
      <c r="CMR5" s="1877"/>
      <c r="CMS5" s="1877"/>
      <c r="CMT5" s="1877"/>
      <c r="CMU5" s="1877"/>
      <c r="CMV5" s="1877"/>
      <c r="CMW5" s="1877"/>
      <c r="CMX5" s="1877"/>
      <c r="CMY5" s="1877"/>
      <c r="CMZ5" s="1877"/>
      <c r="CNA5" s="1877"/>
      <c r="CNB5" s="1877"/>
      <c r="CNC5" s="1877"/>
      <c r="CND5" s="1877"/>
      <c r="CNE5" s="1877"/>
      <c r="CNF5" s="1877"/>
      <c r="CNG5" s="1877"/>
      <c r="CNH5" s="1877"/>
      <c r="CNI5" s="1877"/>
      <c r="CNJ5" s="1877"/>
      <c r="CNK5" s="1877"/>
      <c r="CNL5" s="1877"/>
      <c r="CNM5" s="1877"/>
      <c r="CNN5" s="1877"/>
      <c r="CNO5" s="1877"/>
      <c r="CNP5" s="1877"/>
      <c r="CNQ5" s="1877"/>
      <c r="CNR5" s="1877"/>
      <c r="CNS5" s="1877"/>
      <c r="CNT5" s="1877"/>
      <c r="CNU5" s="1877"/>
      <c r="CNV5" s="1877"/>
      <c r="CNW5" s="1877"/>
      <c r="CNX5" s="1877"/>
      <c r="CNY5" s="1877"/>
      <c r="CNZ5" s="1877"/>
      <c r="COA5" s="1877"/>
      <c r="COB5" s="1877"/>
      <c r="COC5" s="1877"/>
      <c r="COD5" s="1877"/>
      <c r="COE5" s="1877"/>
      <c r="COF5" s="1877"/>
      <c r="COG5" s="1877"/>
      <c r="COH5" s="1877"/>
      <c r="COI5" s="1877"/>
      <c r="COJ5" s="1877"/>
      <c r="COK5" s="1877"/>
      <c r="COL5" s="1877"/>
      <c r="COM5" s="1877"/>
      <c r="CON5" s="1877"/>
      <c r="COO5" s="1877"/>
      <c r="COP5" s="1877"/>
      <c r="COQ5" s="1877"/>
      <c r="COR5" s="1877"/>
      <c r="COS5" s="1877"/>
      <c r="COT5" s="1877"/>
      <c r="COU5" s="1877"/>
      <c r="COV5" s="1877"/>
      <c r="COW5" s="1877"/>
      <c r="COX5" s="1877"/>
      <c r="COY5" s="1877"/>
      <c r="COZ5" s="1877"/>
      <c r="CPA5" s="1877"/>
      <c r="CPB5" s="1877"/>
      <c r="CPC5" s="1877"/>
      <c r="CPD5" s="1877"/>
      <c r="CPE5" s="1877"/>
      <c r="CPF5" s="1877"/>
      <c r="CPG5" s="1877"/>
      <c r="CPH5" s="1877"/>
      <c r="CPI5" s="1877"/>
      <c r="CPJ5" s="1877"/>
      <c r="CPK5" s="1877"/>
      <c r="CPL5" s="1877"/>
      <c r="CPM5" s="1877"/>
      <c r="CPN5" s="1877"/>
      <c r="CPO5" s="1877"/>
      <c r="CPP5" s="1877"/>
      <c r="CPQ5" s="1877"/>
      <c r="CPR5" s="1877"/>
      <c r="CPS5" s="1877"/>
      <c r="CPT5" s="1877"/>
      <c r="CPU5" s="1877"/>
      <c r="CPV5" s="1877"/>
      <c r="CPW5" s="1877"/>
      <c r="CPX5" s="1877"/>
      <c r="CPY5" s="1877"/>
      <c r="CPZ5" s="1877"/>
      <c r="CQA5" s="1877"/>
      <c r="CQB5" s="1877"/>
      <c r="CQC5" s="1877"/>
      <c r="CQD5" s="1877"/>
      <c r="CQE5" s="1877"/>
      <c r="CQF5" s="1877"/>
      <c r="CQG5" s="1877"/>
      <c r="CQH5" s="1877"/>
      <c r="CQI5" s="1877"/>
      <c r="CQJ5" s="1877"/>
      <c r="CQK5" s="1877"/>
      <c r="CQL5" s="1877"/>
      <c r="CQM5" s="1877"/>
      <c r="CQN5" s="1877"/>
      <c r="CQO5" s="1877"/>
      <c r="CQP5" s="1877"/>
      <c r="CQQ5" s="1877"/>
      <c r="CQR5" s="1877"/>
      <c r="CQS5" s="1877"/>
      <c r="CQT5" s="1877"/>
      <c r="CQU5" s="1877"/>
      <c r="CQV5" s="1877"/>
      <c r="CQW5" s="1877"/>
      <c r="CQX5" s="1877"/>
      <c r="CQY5" s="1877"/>
      <c r="CQZ5" s="1877"/>
      <c r="CRA5" s="1877"/>
      <c r="CRB5" s="1877"/>
      <c r="CRC5" s="1877"/>
      <c r="CRD5" s="1877"/>
      <c r="CRE5" s="1877"/>
      <c r="CRF5" s="1877"/>
      <c r="CRG5" s="1877"/>
      <c r="CRH5" s="1877"/>
      <c r="CRI5" s="1877"/>
      <c r="CRJ5" s="1877"/>
      <c r="CRK5" s="1877"/>
      <c r="CRL5" s="1877"/>
      <c r="CRM5" s="1877"/>
      <c r="CRN5" s="1877"/>
      <c r="CRO5" s="1877"/>
      <c r="CRP5" s="1877"/>
      <c r="CRQ5" s="1877"/>
      <c r="CRR5" s="1877"/>
      <c r="CRS5" s="1877"/>
      <c r="CRT5" s="1877"/>
      <c r="CRU5" s="1877"/>
      <c r="CRV5" s="1877"/>
      <c r="CRW5" s="1877"/>
      <c r="CRX5" s="1877"/>
      <c r="CRY5" s="1877"/>
      <c r="CRZ5" s="1877"/>
      <c r="CSA5" s="1877"/>
      <c r="CSB5" s="1877"/>
      <c r="CSC5" s="1877"/>
      <c r="CSD5" s="1877"/>
      <c r="CSE5" s="1877"/>
      <c r="CSF5" s="1877"/>
      <c r="CSG5" s="1877"/>
      <c r="CSH5" s="1877"/>
      <c r="CSI5" s="1877"/>
      <c r="CSJ5" s="1877"/>
      <c r="CSK5" s="1877"/>
      <c r="CSL5" s="1877"/>
      <c r="CSM5" s="1877"/>
      <c r="CSN5" s="1877"/>
      <c r="CSO5" s="1877"/>
      <c r="CSP5" s="1877"/>
      <c r="CSQ5" s="1877"/>
      <c r="CSR5" s="1877"/>
      <c r="CSS5" s="1877"/>
      <c r="CST5" s="1877"/>
      <c r="CSU5" s="1877"/>
      <c r="CSV5" s="1877"/>
      <c r="CSW5" s="1877"/>
      <c r="CSX5" s="1877"/>
      <c r="CSY5" s="1877"/>
      <c r="CSZ5" s="1877"/>
      <c r="CTA5" s="1877"/>
      <c r="CTB5" s="1877"/>
      <c r="CTC5" s="1877"/>
      <c r="CTD5" s="1877"/>
      <c r="CTE5" s="1877"/>
      <c r="CTF5" s="1877"/>
      <c r="CTG5" s="1877"/>
      <c r="CTH5" s="1877"/>
      <c r="CTI5" s="1877"/>
      <c r="CTJ5" s="1877"/>
      <c r="CTK5" s="1877"/>
      <c r="CTL5" s="1877"/>
      <c r="CTM5" s="1877"/>
      <c r="CTN5" s="1877"/>
      <c r="CTO5" s="1877"/>
      <c r="CTP5" s="1877"/>
      <c r="CTQ5" s="1877"/>
      <c r="CTR5" s="1877"/>
      <c r="CTS5" s="1877"/>
      <c r="CTT5" s="1877"/>
      <c r="CTU5" s="1877"/>
      <c r="CTV5" s="1877"/>
      <c r="CTW5" s="1877"/>
      <c r="CTX5" s="1877"/>
      <c r="CTY5" s="1877"/>
      <c r="CTZ5" s="1877"/>
      <c r="CUA5" s="1877"/>
      <c r="CUB5" s="1877"/>
      <c r="CUC5" s="1877"/>
      <c r="CUD5" s="1877"/>
      <c r="CUE5" s="1877"/>
      <c r="CUF5" s="1877"/>
      <c r="CUG5" s="1877"/>
      <c r="CUH5" s="1877"/>
      <c r="CUI5" s="1877"/>
      <c r="CUJ5" s="1877"/>
      <c r="CUK5" s="1877"/>
      <c r="CUL5" s="1877"/>
      <c r="CUM5" s="1877"/>
      <c r="CUN5" s="1877"/>
      <c r="CUO5" s="1877"/>
      <c r="CUP5" s="1877"/>
      <c r="CUQ5" s="1877"/>
      <c r="CUR5" s="1877"/>
      <c r="CUS5" s="1877"/>
      <c r="CUT5" s="1877"/>
      <c r="CUU5" s="1877"/>
      <c r="CUV5" s="1877"/>
      <c r="CUW5" s="1877"/>
      <c r="CUX5" s="1877"/>
      <c r="CUY5" s="1877"/>
      <c r="CUZ5" s="1877"/>
      <c r="CVA5" s="1877"/>
      <c r="CVB5" s="1877"/>
      <c r="CVC5" s="1877"/>
      <c r="CVD5" s="1877"/>
      <c r="CVE5" s="1877"/>
      <c r="CVF5" s="1877"/>
      <c r="CVG5" s="1877"/>
      <c r="CVH5" s="1877"/>
      <c r="CVI5" s="1877"/>
      <c r="CVJ5" s="1877"/>
      <c r="CVK5" s="1877"/>
      <c r="CVL5" s="1877"/>
      <c r="CVM5" s="1877"/>
      <c r="CVN5" s="1877"/>
      <c r="CVO5" s="1877"/>
      <c r="CVP5" s="1877"/>
      <c r="CVQ5" s="1877"/>
      <c r="CVR5" s="1877"/>
      <c r="CVS5" s="1877"/>
      <c r="CVT5" s="1877"/>
      <c r="CVU5" s="1877"/>
      <c r="CVV5" s="1877"/>
      <c r="CVW5" s="1877"/>
      <c r="CVX5" s="1877"/>
      <c r="CVY5" s="1877"/>
      <c r="CVZ5" s="1877"/>
      <c r="CWA5" s="1877"/>
      <c r="CWB5" s="1877"/>
      <c r="CWC5" s="1877"/>
      <c r="CWD5" s="1877"/>
      <c r="CWE5" s="1877"/>
      <c r="CWF5" s="1877"/>
      <c r="CWG5" s="1877"/>
      <c r="CWH5" s="1877"/>
      <c r="CWI5" s="1877"/>
      <c r="CWJ5" s="1877"/>
      <c r="CWK5" s="1877"/>
      <c r="CWL5" s="1877"/>
      <c r="CWM5" s="1877"/>
      <c r="CWN5" s="1877"/>
      <c r="CWO5" s="1877"/>
      <c r="CWP5" s="1877"/>
      <c r="CWQ5" s="1877"/>
      <c r="CWR5" s="1877"/>
      <c r="CWS5" s="1877"/>
      <c r="CWT5" s="1877"/>
      <c r="CWU5" s="1877"/>
      <c r="CWV5" s="1877"/>
      <c r="CWW5" s="1877"/>
      <c r="CWX5" s="1877"/>
      <c r="CWY5" s="1877"/>
      <c r="CWZ5" s="1877"/>
      <c r="CXA5" s="1877"/>
      <c r="CXB5" s="1877"/>
      <c r="CXC5" s="1877"/>
      <c r="CXD5" s="1877"/>
      <c r="CXE5" s="1877"/>
      <c r="CXF5" s="1877"/>
      <c r="CXG5" s="1877"/>
      <c r="CXH5" s="1877"/>
      <c r="CXI5" s="1877"/>
      <c r="CXJ5" s="1877"/>
      <c r="CXK5" s="1877"/>
      <c r="CXL5" s="1877"/>
      <c r="CXM5" s="1877"/>
      <c r="CXN5" s="1877"/>
      <c r="CXO5" s="1877"/>
      <c r="CXP5" s="1877"/>
      <c r="CXQ5" s="1877"/>
      <c r="CXR5" s="1877"/>
      <c r="CXS5" s="1877"/>
      <c r="CXT5" s="1877"/>
      <c r="CXU5" s="1877"/>
      <c r="CXV5" s="1877"/>
      <c r="CXW5" s="1877"/>
      <c r="CXX5" s="1877"/>
      <c r="CXY5" s="1877"/>
      <c r="CXZ5" s="1877"/>
      <c r="CYA5" s="1877"/>
      <c r="CYB5" s="1877"/>
      <c r="CYC5" s="1877"/>
      <c r="CYD5" s="1877"/>
      <c r="CYE5" s="1877"/>
      <c r="CYF5" s="1877"/>
      <c r="CYG5" s="1877"/>
      <c r="CYH5" s="1877"/>
      <c r="CYI5" s="1877"/>
      <c r="CYJ5" s="1877"/>
      <c r="CYK5" s="1877"/>
      <c r="CYL5" s="1877"/>
      <c r="CYM5" s="1877"/>
      <c r="CYN5" s="1877"/>
      <c r="CYO5" s="1877"/>
      <c r="CYP5" s="1877"/>
      <c r="CYQ5" s="1877"/>
      <c r="CYR5" s="1877"/>
      <c r="CYS5" s="1877"/>
      <c r="CYT5" s="1877"/>
      <c r="CYU5" s="1877"/>
      <c r="CYV5" s="1877"/>
      <c r="CYW5" s="1877"/>
      <c r="CYX5" s="1877"/>
      <c r="CYY5" s="1877"/>
      <c r="CYZ5" s="1877"/>
      <c r="CZA5" s="1877"/>
      <c r="CZB5" s="1877"/>
      <c r="CZC5" s="1877"/>
      <c r="CZD5" s="1877"/>
      <c r="CZE5" s="1877"/>
      <c r="CZF5" s="1877"/>
      <c r="CZG5" s="1877"/>
      <c r="CZH5" s="1877"/>
      <c r="CZI5" s="1877"/>
      <c r="CZJ5" s="1877"/>
      <c r="CZK5" s="1877"/>
      <c r="CZL5" s="1877"/>
      <c r="CZM5" s="1877"/>
      <c r="CZN5" s="1877"/>
      <c r="CZO5" s="1877"/>
      <c r="CZP5" s="1877"/>
      <c r="CZQ5" s="1877"/>
      <c r="CZR5" s="1877"/>
      <c r="CZS5" s="1877"/>
      <c r="CZT5" s="1877"/>
      <c r="CZU5" s="1877"/>
      <c r="CZV5" s="1877"/>
      <c r="CZW5" s="1877"/>
      <c r="CZX5" s="1877"/>
      <c r="CZY5" s="1877"/>
      <c r="CZZ5" s="1877"/>
      <c r="DAA5" s="1877"/>
      <c r="DAB5" s="1877"/>
      <c r="DAC5" s="1877"/>
      <c r="DAD5" s="1877"/>
      <c r="DAE5" s="1877"/>
      <c r="DAF5" s="1877"/>
      <c r="DAG5" s="1877"/>
      <c r="DAH5" s="1877"/>
      <c r="DAI5" s="1877"/>
      <c r="DAJ5" s="1877"/>
      <c r="DAK5" s="1877"/>
      <c r="DAL5" s="1877"/>
      <c r="DAM5" s="1877"/>
      <c r="DAN5" s="1877"/>
      <c r="DAO5" s="1877"/>
      <c r="DAP5" s="1877"/>
      <c r="DAQ5" s="1877"/>
      <c r="DAR5" s="1877"/>
      <c r="DAS5" s="1877"/>
      <c r="DAT5" s="1877"/>
      <c r="DAU5" s="1877"/>
      <c r="DAV5" s="1877"/>
      <c r="DAW5" s="1877"/>
      <c r="DAX5" s="1877"/>
      <c r="DAY5" s="1877"/>
      <c r="DAZ5" s="1877"/>
      <c r="DBA5" s="1877"/>
      <c r="DBB5" s="1877"/>
      <c r="DBC5" s="1877"/>
      <c r="DBD5" s="1877"/>
      <c r="DBE5" s="1877"/>
      <c r="DBF5" s="1877"/>
      <c r="DBG5" s="1877"/>
      <c r="DBH5" s="1877"/>
      <c r="DBI5" s="1877"/>
      <c r="DBJ5" s="1877"/>
      <c r="DBK5" s="1877"/>
      <c r="DBL5" s="1877"/>
      <c r="DBM5" s="1877"/>
      <c r="DBN5" s="1877"/>
      <c r="DBO5" s="1877"/>
      <c r="DBP5" s="1877"/>
      <c r="DBQ5" s="1877"/>
      <c r="DBR5" s="1877"/>
      <c r="DBS5" s="1877"/>
      <c r="DBT5" s="1877"/>
      <c r="DBU5" s="1877"/>
      <c r="DBV5" s="1877"/>
      <c r="DBW5" s="1877"/>
      <c r="DBX5" s="1877"/>
      <c r="DBY5" s="1877"/>
      <c r="DBZ5" s="1877"/>
      <c r="DCA5" s="1877"/>
      <c r="DCB5" s="1877"/>
      <c r="DCC5" s="1877"/>
      <c r="DCD5" s="1877"/>
      <c r="DCE5" s="1877"/>
      <c r="DCF5" s="1877"/>
      <c r="DCG5" s="1877"/>
      <c r="DCH5" s="1877"/>
      <c r="DCI5" s="1877"/>
      <c r="DCJ5" s="1877"/>
      <c r="DCK5" s="1877"/>
      <c r="DCL5" s="1877"/>
      <c r="DCM5" s="1877"/>
      <c r="DCN5" s="1877"/>
      <c r="DCO5" s="1877"/>
      <c r="DCP5" s="1877"/>
      <c r="DCQ5" s="1877"/>
      <c r="DCR5" s="1877"/>
      <c r="DCS5" s="1877"/>
      <c r="DCT5" s="1877"/>
      <c r="DCU5" s="1877"/>
      <c r="DCV5" s="1877"/>
      <c r="DCW5" s="1877"/>
      <c r="DCX5" s="1877"/>
      <c r="DCY5" s="1877"/>
      <c r="DCZ5" s="1877"/>
      <c r="DDA5" s="1877"/>
      <c r="DDB5" s="1877"/>
      <c r="DDC5" s="1877"/>
      <c r="DDD5" s="1877"/>
      <c r="DDE5" s="1877"/>
      <c r="DDF5" s="1877"/>
      <c r="DDG5" s="1877"/>
      <c r="DDH5" s="1877"/>
      <c r="DDI5" s="1877"/>
      <c r="DDJ5" s="1877"/>
      <c r="DDK5" s="1877"/>
      <c r="DDL5" s="1877"/>
      <c r="DDM5" s="1877"/>
      <c r="DDN5" s="1877"/>
      <c r="DDO5" s="1877"/>
      <c r="DDP5" s="1877"/>
      <c r="DDQ5" s="1877"/>
      <c r="DDR5" s="1877"/>
      <c r="DDS5" s="1877"/>
      <c r="DDT5" s="1877"/>
      <c r="DDU5" s="1877"/>
      <c r="DDV5" s="1877"/>
      <c r="DDW5" s="1877"/>
      <c r="DDX5" s="1877"/>
      <c r="DDY5" s="1877"/>
      <c r="DDZ5" s="1877"/>
      <c r="DEA5" s="1877"/>
      <c r="DEB5" s="1877"/>
      <c r="DEC5" s="1877"/>
      <c r="DED5" s="1877"/>
      <c r="DEE5" s="1877"/>
      <c r="DEF5" s="1877"/>
      <c r="DEG5" s="1877"/>
      <c r="DEH5" s="1877"/>
      <c r="DEI5" s="1877"/>
      <c r="DEJ5" s="1877"/>
      <c r="DEK5" s="1877"/>
      <c r="DEL5" s="1877"/>
      <c r="DEM5" s="1877"/>
      <c r="DEN5" s="1877"/>
      <c r="DEO5" s="1877"/>
      <c r="DEP5" s="1877"/>
      <c r="DEQ5" s="1877"/>
      <c r="DER5" s="1877"/>
      <c r="DES5" s="1877"/>
      <c r="DET5" s="1877"/>
      <c r="DEU5" s="1877"/>
      <c r="DEV5" s="1877"/>
      <c r="DEW5" s="1877"/>
      <c r="DEX5" s="1877"/>
      <c r="DEY5" s="1877"/>
      <c r="DEZ5" s="1877"/>
      <c r="DFA5" s="1877"/>
      <c r="DFB5" s="1877"/>
      <c r="DFC5" s="1877"/>
      <c r="DFD5" s="1877"/>
      <c r="DFE5" s="1877"/>
      <c r="DFF5" s="1877"/>
      <c r="DFG5" s="1877"/>
      <c r="DFH5" s="1877"/>
      <c r="DFI5" s="1877"/>
      <c r="DFJ5" s="1877"/>
      <c r="DFK5" s="1877"/>
      <c r="DFL5" s="1877"/>
      <c r="DFM5" s="1877"/>
      <c r="DFN5" s="1877"/>
      <c r="DFO5" s="1877"/>
      <c r="DFP5" s="1877"/>
      <c r="DFQ5" s="1877"/>
      <c r="DFR5" s="1877"/>
      <c r="DFS5" s="1877"/>
      <c r="DFT5" s="1877"/>
      <c r="DFU5" s="1877"/>
      <c r="DFV5" s="1877"/>
      <c r="DFW5" s="1877"/>
      <c r="DFX5" s="1877"/>
      <c r="DFY5" s="1877"/>
      <c r="DFZ5" s="1877"/>
      <c r="DGA5" s="1877"/>
      <c r="DGB5" s="1877"/>
      <c r="DGC5" s="1877"/>
      <c r="DGD5" s="1877"/>
      <c r="DGE5" s="1877"/>
      <c r="DGF5" s="1877"/>
      <c r="DGG5" s="1877"/>
      <c r="DGH5" s="1877"/>
      <c r="DGI5" s="1877"/>
      <c r="DGJ5" s="1877"/>
      <c r="DGK5" s="1877"/>
      <c r="DGL5" s="1877"/>
      <c r="DGM5" s="1877"/>
      <c r="DGN5" s="1877"/>
      <c r="DGO5" s="1877"/>
      <c r="DGP5" s="1877"/>
      <c r="DGQ5" s="1877"/>
      <c r="DGR5" s="1877"/>
      <c r="DGS5" s="1877"/>
      <c r="DGT5" s="1877"/>
      <c r="DGU5" s="1877"/>
      <c r="DGV5" s="1877"/>
      <c r="DGW5" s="1877"/>
      <c r="DGX5" s="1877"/>
      <c r="DGY5" s="1877"/>
      <c r="DGZ5" s="1877"/>
      <c r="DHA5" s="1877"/>
      <c r="DHB5" s="1877"/>
      <c r="DHC5" s="1877"/>
      <c r="DHD5" s="1877"/>
      <c r="DHE5" s="1877"/>
      <c r="DHF5" s="1877"/>
      <c r="DHG5" s="1877"/>
      <c r="DHH5" s="1877"/>
      <c r="DHI5" s="1877"/>
      <c r="DHJ5" s="1877"/>
      <c r="DHK5" s="1877"/>
      <c r="DHL5" s="1877"/>
      <c r="DHM5" s="1877"/>
      <c r="DHN5" s="1877"/>
      <c r="DHO5" s="1877"/>
      <c r="DHP5" s="1877"/>
      <c r="DHQ5" s="1877"/>
      <c r="DHR5" s="1877"/>
      <c r="DHS5" s="1877"/>
      <c r="DHT5" s="1877"/>
      <c r="DHU5" s="1877"/>
      <c r="DHV5" s="1877"/>
      <c r="DHW5" s="1877"/>
      <c r="DHX5" s="1877"/>
      <c r="DHY5" s="1877"/>
      <c r="DHZ5" s="1877"/>
      <c r="DIA5" s="1877"/>
      <c r="DIB5" s="1877"/>
      <c r="DIC5" s="1877"/>
      <c r="DID5" s="1877"/>
      <c r="DIE5" s="1877"/>
      <c r="DIF5" s="1877"/>
      <c r="DIG5" s="1877"/>
      <c r="DIH5" s="1877"/>
      <c r="DII5" s="1877"/>
      <c r="DIJ5" s="1877"/>
      <c r="DIK5" s="1877"/>
      <c r="DIL5" s="1877"/>
      <c r="DIM5" s="1877"/>
      <c r="DIN5" s="1877"/>
      <c r="DIO5" s="1877"/>
      <c r="DIP5" s="1877"/>
      <c r="DIQ5" s="1877"/>
      <c r="DIR5" s="1877"/>
      <c r="DIS5" s="1877"/>
      <c r="DIT5" s="1877"/>
      <c r="DIU5" s="1877"/>
      <c r="DIV5" s="1877"/>
      <c r="DIW5" s="1877"/>
      <c r="DIX5" s="1877"/>
      <c r="DIY5" s="1877"/>
      <c r="DIZ5" s="1877"/>
      <c r="DJA5" s="1877"/>
      <c r="DJB5" s="1877"/>
      <c r="DJC5" s="1877"/>
      <c r="DJD5" s="1877"/>
      <c r="DJE5" s="1877"/>
      <c r="DJF5" s="1877"/>
      <c r="DJG5" s="1877"/>
      <c r="DJH5" s="1877"/>
      <c r="DJI5" s="1877"/>
      <c r="DJJ5" s="1877"/>
      <c r="DJK5" s="1877"/>
      <c r="DJL5" s="1877"/>
      <c r="DJM5" s="1877"/>
      <c r="DJN5" s="1877"/>
      <c r="DJO5" s="1877"/>
      <c r="DJP5" s="1877"/>
      <c r="DJQ5" s="1877"/>
      <c r="DJR5" s="1877"/>
      <c r="DJS5" s="1877"/>
      <c r="DJT5" s="1877"/>
      <c r="DJU5" s="1877"/>
      <c r="DJV5" s="1877"/>
      <c r="DJW5" s="1877"/>
      <c r="DJX5" s="1877"/>
      <c r="DJY5" s="1877"/>
      <c r="DJZ5" s="1877"/>
      <c r="DKA5" s="1877"/>
      <c r="DKB5" s="1877"/>
      <c r="DKC5" s="1877"/>
      <c r="DKD5" s="1877"/>
      <c r="DKE5" s="1877"/>
      <c r="DKF5" s="1877"/>
      <c r="DKG5" s="1877"/>
      <c r="DKH5" s="1877"/>
      <c r="DKI5" s="1877"/>
      <c r="DKJ5" s="1877"/>
      <c r="DKK5" s="1877"/>
      <c r="DKL5" s="1877"/>
      <c r="DKM5" s="1877"/>
      <c r="DKN5" s="1877"/>
      <c r="DKO5" s="1877"/>
      <c r="DKP5" s="1877"/>
      <c r="DKQ5" s="1877"/>
      <c r="DKR5" s="1877"/>
      <c r="DKS5" s="1877"/>
      <c r="DKT5" s="1877"/>
      <c r="DKU5" s="1877"/>
      <c r="DKV5" s="1877"/>
      <c r="DKW5" s="1877"/>
      <c r="DKX5" s="1877"/>
      <c r="DKY5" s="1877"/>
      <c r="DKZ5" s="1877"/>
      <c r="DLA5" s="1877"/>
      <c r="DLB5" s="1877"/>
      <c r="DLC5" s="1877"/>
      <c r="DLD5" s="1877"/>
      <c r="DLE5" s="1877"/>
      <c r="DLF5" s="1877"/>
      <c r="DLG5" s="1877"/>
      <c r="DLH5" s="1877"/>
      <c r="DLI5" s="1877"/>
      <c r="DLJ5" s="1877"/>
      <c r="DLK5" s="1877"/>
      <c r="DLL5" s="1877"/>
      <c r="DLM5" s="1877"/>
      <c r="DLN5" s="1877"/>
      <c r="DLO5" s="1877"/>
      <c r="DLP5" s="1877"/>
      <c r="DLQ5" s="1877"/>
      <c r="DLR5" s="1877"/>
      <c r="DLS5" s="1877"/>
      <c r="DLT5" s="1877"/>
      <c r="DLU5" s="1877"/>
      <c r="DLV5" s="1877"/>
      <c r="DLW5" s="1877"/>
      <c r="DLX5" s="1877"/>
      <c r="DLY5" s="1877"/>
      <c r="DLZ5" s="1877"/>
      <c r="DMA5" s="1877"/>
      <c r="DMB5" s="1877"/>
      <c r="DMC5" s="1877"/>
      <c r="DMD5" s="1877"/>
      <c r="DME5" s="1877"/>
      <c r="DMF5" s="1877"/>
      <c r="DMG5" s="1877"/>
      <c r="DMH5" s="1877"/>
      <c r="DMI5" s="1877"/>
      <c r="DMJ5" s="1877"/>
      <c r="DMK5" s="1877"/>
      <c r="DML5" s="1877"/>
      <c r="DMM5" s="1877"/>
      <c r="DMN5" s="1877"/>
      <c r="DMO5" s="1877"/>
      <c r="DMP5" s="1877"/>
      <c r="DMQ5" s="1877"/>
      <c r="DMR5" s="1877"/>
      <c r="DMS5" s="1877"/>
      <c r="DMT5" s="1877"/>
      <c r="DMU5" s="1877"/>
      <c r="DMV5" s="1877"/>
      <c r="DMW5" s="1877"/>
      <c r="DMX5" s="1877"/>
      <c r="DMY5" s="1877"/>
      <c r="DMZ5" s="1877"/>
      <c r="DNA5" s="1877"/>
      <c r="DNB5" s="1877"/>
      <c r="DNC5" s="1877"/>
      <c r="DND5" s="1877"/>
      <c r="DNE5" s="1877"/>
      <c r="DNF5" s="1877"/>
      <c r="DNG5" s="1877"/>
      <c r="DNH5" s="1877"/>
      <c r="DNI5" s="1877"/>
      <c r="DNJ5" s="1877"/>
      <c r="DNK5" s="1877"/>
      <c r="DNL5" s="1877"/>
      <c r="DNM5" s="1877"/>
      <c r="DNN5" s="1877"/>
      <c r="DNO5" s="1877"/>
      <c r="DNP5" s="1877"/>
      <c r="DNQ5" s="1877"/>
      <c r="DNR5" s="1877"/>
      <c r="DNS5" s="1877"/>
      <c r="DNT5" s="1877"/>
      <c r="DNU5" s="1877"/>
      <c r="DNV5" s="1877"/>
      <c r="DNW5" s="1877"/>
      <c r="DNX5" s="1877"/>
      <c r="DNY5" s="1877"/>
      <c r="DNZ5" s="1877"/>
      <c r="DOA5" s="1877"/>
      <c r="DOB5" s="1877"/>
      <c r="DOC5" s="1877"/>
      <c r="DOD5" s="1877"/>
      <c r="DOE5" s="1877"/>
      <c r="DOF5" s="1877"/>
      <c r="DOG5" s="1877"/>
      <c r="DOH5" s="1877"/>
      <c r="DOI5" s="1877"/>
      <c r="DOJ5" s="1877"/>
      <c r="DOK5" s="1877"/>
      <c r="DOL5" s="1877"/>
      <c r="DOM5" s="1877"/>
      <c r="DON5" s="1877"/>
      <c r="DOO5" s="1877"/>
      <c r="DOP5" s="1877"/>
      <c r="DOQ5" s="1877"/>
      <c r="DOR5" s="1877"/>
      <c r="DOS5" s="1877"/>
      <c r="DOT5" s="1877"/>
      <c r="DOU5" s="1877"/>
      <c r="DOV5" s="1877"/>
      <c r="DOW5" s="1877"/>
      <c r="DOX5" s="1877"/>
      <c r="DOY5" s="1877"/>
      <c r="DOZ5" s="1877"/>
      <c r="DPA5" s="1877"/>
      <c r="DPB5" s="1877"/>
      <c r="DPC5" s="1877"/>
      <c r="DPD5" s="1877"/>
      <c r="DPE5" s="1877"/>
      <c r="DPF5" s="1877"/>
      <c r="DPG5" s="1877"/>
      <c r="DPH5" s="1877"/>
      <c r="DPI5" s="1877"/>
      <c r="DPJ5" s="1877"/>
      <c r="DPK5" s="1877"/>
      <c r="DPL5" s="1877"/>
      <c r="DPM5" s="1877"/>
      <c r="DPN5" s="1877"/>
      <c r="DPO5" s="1877"/>
      <c r="DPP5" s="1877"/>
      <c r="DPQ5" s="1877"/>
      <c r="DPR5" s="1877"/>
      <c r="DPS5" s="1877"/>
      <c r="DPT5" s="1877"/>
      <c r="DPU5" s="1877"/>
      <c r="DPV5" s="1877"/>
      <c r="DPW5" s="1877"/>
      <c r="DPX5" s="1877"/>
      <c r="DPY5" s="1877"/>
      <c r="DPZ5" s="1877"/>
      <c r="DQA5" s="1877"/>
      <c r="DQB5" s="1877"/>
      <c r="DQC5" s="1877"/>
      <c r="DQD5" s="1877"/>
      <c r="DQE5" s="1877"/>
      <c r="DQF5" s="1877"/>
      <c r="DQG5" s="1877"/>
      <c r="DQH5" s="1877"/>
      <c r="DQI5" s="1877"/>
      <c r="DQJ5" s="1877"/>
      <c r="DQK5" s="1877"/>
      <c r="DQL5" s="1877"/>
      <c r="DQM5" s="1877"/>
      <c r="DQN5" s="1877"/>
      <c r="DQO5" s="1877"/>
      <c r="DQP5" s="1877"/>
      <c r="DQQ5" s="1877"/>
      <c r="DQR5" s="1877"/>
      <c r="DQS5" s="1877"/>
      <c r="DQT5" s="1877"/>
      <c r="DQU5" s="1877"/>
      <c r="DQV5" s="1877"/>
      <c r="DQW5" s="1877"/>
      <c r="DQX5" s="1877"/>
      <c r="DQY5" s="1877"/>
      <c r="DQZ5" s="1877"/>
      <c r="DRA5" s="1877"/>
      <c r="DRB5" s="1877"/>
      <c r="DRC5" s="1877"/>
      <c r="DRD5" s="1877"/>
      <c r="DRE5" s="1877"/>
      <c r="DRF5" s="1877"/>
      <c r="DRG5" s="1877"/>
      <c r="DRH5" s="1877"/>
      <c r="DRI5" s="1877"/>
      <c r="DRJ5" s="1877"/>
      <c r="DRK5" s="1877"/>
      <c r="DRL5" s="1877"/>
      <c r="DRM5" s="1877"/>
      <c r="DRN5" s="1877"/>
      <c r="DRO5" s="1877"/>
      <c r="DRP5" s="1877"/>
      <c r="DRQ5" s="1877"/>
      <c r="DRR5" s="1877"/>
      <c r="DRS5" s="1877"/>
      <c r="DRT5" s="1877"/>
      <c r="DRU5" s="1877"/>
      <c r="DRV5" s="1877"/>
      <c r="DRW5" s="1877"/>
      <c r="DRX5" s="1877"/>
      <c r="DRY5" s="1877"/>
      <c r="DRZ5" s="1877"/>
      <c r="DSA5" s="1877"/>
      <c r="DSB5" s="1877"/>
      <c r="DSC5" s="1877"/>
      <c r="DSD5" s="1877"/>
      <c r="DSE5" s="1877"/>
      <c r="DSF5" s="1877"/>
      <c r="DSG5" s="1877"/>
      <c r="DSH5" s="1877"/>
      <c r="DSI5" s="1877"/>
      <c r="DSJ5" s="1877"/>
      <c r="DSK5" s="1877"/>
      <c r="DSL5" s="1877"/>
      <c r="DSM5" s="1877"/>
      <c r="DSN5" s="1877"/>
      <c r="DSO5" s="1877"/>
      <c r="DSP5" s="1877"/>
      <c r="DSQ5" s="1877"/>
      <c r="DSR5" s="1877"/>
      <c r="DSS5" s="1877"/>
      <c r="DST5" s="1877"/>
      <c r="DSU5" s="1877"/>
      <c r="DSV5" s="1877"/>
      <c r="DSW5" s="1877"/>
      <c r="DSX5" s="1877"/>
      <c r="DSY5" s="1877"/>
      <c r="DSZ5" s="1877"/>
      <c r="DTA5" s="1877"/>
      <c r="DTB5" s="1877"/>
      <c r="DTC5" s="1877"/>
      <c r="DTD5" s="1877"/>
      <c r="DTE5" s="1877"/>
      <c r="DTF5" s="1877"/>
      <c r="DTG5" s="1877"/>
      <c r="DTH5" s="1877"/>
      <c r="DTI5" s="1877"/>
      <c r="DTJ5" s="1877"/>
      <c r="DTK5" s="1877"/>
      <c r="DTL5" s="1877"/>
      <c r="DTM5" s="1877"/>
      <c r="DTN5" s="1877"/>
      <c r="DTO5" s="1877"/>
      <c r="DTP5" s="1877"/>
      <c r="DTQ5" s="1877"/>
      <c r="DTR5" s="1877"/>
      <c r="DTS5" s="1877"/>
      <c r="DTT5" s="1877"/>
      <c r="DTU5" s="1877"/>
      <c r="DTV5" s="1877"/>
      <c r="DTW5" s="1877"/>
      <c r="DTX5" s="1877"/>
      <c r="DTY5" s="1877"/>
      <c r="DTZ5" s="1877"/>
      <c r="DUA5" s="1877"/>
      <c r="DUB5" s="1877"/>
      <c r="DUC5" s="1877"/>
      <c r="DUD5" s="1877"/>
      <c r="DUE5" s="1877"/>
      <c r="DUF5" s="1877"/>
      <c r="DUG5" s="1877"/>
      <c r="DUH5" s="1877"/>
      <c r="DUI5" s="1877"/>
      <c r="DUJ5" s="1877"/>
      <c r="DUK5" s="1877"/>
      <c r="DUL5" s="1877"/>
      <c r="DUM5" s="1877"/>
      <c r="DUN5" s="1877"/>
      <c r="DUO5" s="1877"/>
      <c r="DUP5" s="1877"/>
      <c r="DUQ5" s="1877"/>
      <c r="DUR5" s="1877"/>
      <c r="DUS5" s="1877"/>
      <c r="DUT5" s="1877"/>
      <c r="DUU5" s="1877"/>
      <c r="DUV5" s="1877"/>
      <c r="DUW5" s="1877"/>
      <c r="DUX5" s="1877"/>
      <c r="DUY5" s="1877"/>
      <c r="DUZ5" s="1877"/>
      <c r="DVA5" s="1877"/>
      <c r="DVB5" s="1877"/>
      <c r="DVC5" s="1877"/>
      <c r="DVD5" s="1877"/>
      <c r="DVE5" s="1877"/>
      <c r="DVF5" s="1877"/>
      <c r="DVG5" s="1877"/>
      <c r="DVH5" s="1877"/>
      <c r="DVI5" s="1877"/>
      <c r="DVJ5" s="1877"/>
      <c r="DVK5" s="1877"/>
      <c r="DVL5" s="1877"/>
      <c r="DVM5" s="1877"/>
      <c r="DVN5" s="1877"/>
      <c r="DVO5" s="1877"/>
      <c r="DVP5" s="1877"/>
      <c r="DVQ5" s="1877"/>
      <c r="DVR5" s="1877"/>
      <c r="DVS5" s="1877"/>
      <c r="DVT5" s="1877"/>
      <c r="DVU5" s="1877"/>
      <c r="DVV5" s="1877"/>
      <c r="DVW5" s="1877"/>
      <c r="DVX5" s="1877"/>
      <c r="DVY5" s="1877"/>
      <c r="DVZ5" s="1877"/>
      <c r="DWA5" s="1877"/>
      <c r="DWB5" s="1877"/>
      <c r="DWC5" s="1877"/>
      <c r="DWD5" s="1877"/>
      <c r="DWE5" s="1877"/>
      <c r="DWF5" s="1877"/>
      <c r="DWG5" s="1877"/>
      <c r="DWH5" s="1877"/>
      <c r="DWI5" s="1877"/>
      <c r="DWJ5" s="1877"/>
      <c r="DWK5" s="1877"/>
      <c r="DWL5" s="1877"/>
      <c r="DWM5" s="1877"/>
      <c r="DWN5" s="1877"/>
      <c r="DWO5" s="1877"/>
      <c r="DWP5" s="1877"/>
      <c r="DWQ5" s="1877"/>
      <c r="DWR5" s="1877"/>
      <c r="DWS5" s="1877"/>
      <c r="DWT5" s="1877"/>
      <c r="DWU5" s="1877"/>
      <c r="DWV5" s="1877"/>
      <c r="DWW5" s="1877"/>
      <c r="DWX5" s="1877"/>
      <c r="DWY5" s="1877"/>
      <c r="DWZ5" s="1877"/>
      <c r="DXA5" s="1877"/>
      <c r="DXB5" s="1877"/>
      <c r="DXC5" s="1877"/>
      <c r="DXD5" s="1877"/>
      <c r="DXE5" s="1877"/>
      <c r="DXF5" s="1877"/>
      <c r="DXG5" s="1877"/>
      <c r="DXH5" s="1877"/>
      <c r="DXI5" s="1877"/>
      <c r="DXJ5" s="1877"/>
      <c r="DXK5" s="1877"/>
      <c r="DXL5" s="1877"/>
      <c r="DXM5" s="1877"/>
      <c r="DXN5" s="1877"/>
      <c r="DXO5" s="1877"/>
      <c r="DXP5" s="1877"/>
      <c r="DXQ5" s="1877"/>
      <c r="DXR5" s="1877"/>
      <c r="DXS5" s="1877"/>
      <c r="DXT5" s="1877"/>
      <c r="DXU5" s="1877"/>
      <c r="DXV5" s="1877"/>
      <c r="DXW5" s="1877"/>
      <c r="DXX5" s="1877"/>
      <c r="DXY5" s="1877"/>
      <c r="DXZ5" s="1877"/>
      <c r="DYA5" s="1877"/>
      <c r="DYB5" s="1877"/>
      <c r="DYC5" s="1877"/>
      <c r="DYD5" s="1877"/>
      <c r="DYE5" s="1877"/>
      <c r="DYF5" s="1877"/>
      <c r="DYG5" s="1877"/>
      <c r="DYH5" s="1877"/>
      <c r="DYI5" s="1877"/>
      <c r="DYJ5" s="1877"/>
      <c r="DYK5" s="1877"/>
      <c r="DYL5" s="1877"/>
      <c r="DYM5" s="1877"/>
      <c r="DYN5" s="1877"/>
      <c r="DYO5" s="1877"/>
      <c r="DYP5" s="1877"/>
      <c r="DYQ5" s="1877"/>
      <c r="DYR5" s="1877"/>
      <c r="DYS5" s="1877"/>
      <c r="DYT5" s="1877"/>
      <c r="DYU5" s="1877"/>
      <c r="DYV5" s="1877"/>
      <c r="DYW5" s="1877"/>
      <c r="DYX5" s="1877"/>
      <c r="DYY5" s="1877"/>
      <c r="DYZ5" s="1877"/>
      <c r="DZA5" s="1877"/>
      <c r="DZB5" s="1877"/>
      <c r="DZC5" s="1877"/>
      <c r="DZD5" s="1877"/>
      <c r="DZE5" s="1877"/>
      <c r="DZF5" s="1877"/>
      <c r="DZG5" s="1877"/>
      <c r="DZH5" s="1877"/>
      <c r="DZI5" s="1877"/>
      <c r="DZJ5" s="1877"/>
      <c r="DZK5" s="1877"/>
      <c r="DZL5" s="1877"/>
      <c r="DZM5" s="1877"/>
      <c r="DZN5" s="1877"/>
      <c r="DZO5" s="1877"/>
      <c r="DZP5" s="1877"/>
      <c r="DZQ5" s="1877"/>
      <c r="DZR5" s="1877"/>
      <c r="DZS5" s="1877"/>
      <c r="DZT5" s="1877"/>
      <c r="DZU5" s="1877"/>
      <c r="DZV5" s="1877"/>
      <c r="DZW5" s="1877"/>
      <c r="DZX5" s="1877"/>
      <c r="DZY5" s="1877"/>
      <c r="DZZ5" s="1877"/>
      <c r="EAA5" s="1877"/>
      <c r="EAB5" s="1877"/>
      <c r="EAC5" s="1877"/>
      <c r="EAD5" s="1877"/>
      <c r="EAE5" s="1877"/>
      <c r="EAF5" s="1877"/>
      <c r="EAG5" s="1877"/>
      <c r="EAH5" s="1877"/>
      <c r="EAI5" s="1877"/>
      <c r="EAJ5" s="1877"/>
      <c r="EAK5" s="1877"/>
      <c r="EAL5" s="1877"/>
      <c r="EAM5" s="1877"/>
      <c r="EAN5" s="1877"/>
      <c r="EAO5" s="1877"/>
      <c r="EAP5" s="1877"/>
      <c r="EAQ5" s="1877"/>
      <c r="EAR5" s="1877"/>
      <c r="EAS5" s="1877"/>
      <c r="EAT5" s="1877"/>
      <c r="EAU5" s="1877"/>
      <c r="EAV5" s="1877"/>
      <c r="EAW5" s="1877"/>
      <c r="EAX5" s="1877"/>
      <c r="EAY5" s="1877"/>
      <c r="EAZ5" s="1877"/>
      <c r="EBA5" s="1877"/>
      <c r="EBB5" s="1877"/>
      <c r="EBC5" s="1877"/>
      <c r="EBD5" s="1877"/>
      <c r="EBE5" s="1877"/>
      <c r="EBF5" s="1877"/>
      <c r="EBG5" s="1877"/>
      <c r="EBH5" s="1877"/>
      <c r="EBI5" s="1877"/>
      <c r="EBJ5" s="1877"/>
      <c r="EBK5" s="1877"/>
      <c r="EBL5" s="1877"/>
      <c r="EBM5" s="1877"/>
      <c r="EBN5" s="1877"/>
      <c r="EBO5" s="1877"/>
      <c r="EBP5" s="1877"/>
      <c r="EBQ5" s="1877"/>
      <c r="EBR5" s="1877"/>
      <c r="EBS5" s="1877"/>
      <c r="EBT5" s="1877"/>
      <c r="EBU5" s="1877"/>
      <c r="EBV5" s="1877"/>
      <c r="EBW5" s="1877"/>
      <c r="EBX5" s="1877"/>
      <c r="EBY5" s="1877"/>
      <c r="EBZ5" s="1877"/>
      <c r="ECA5" s="1877"/>
      <c r="ECB5" s="1877"/>
      <c r="ECC5" s="1877"/>
      <c r="ECD5" s="1877"/>
      <c r="ECE5" s="1877"/>
      <c r="ECF5" s="1877"/>
      <c r="ECG5" s="1877"/>
      <c r="ECH5" s="1877"/>
      <c r="ECI5" s="1877"/>
      <c r="ECJ5" s="1877"/>
      <c r="ECK5" s="1877"/>
      <c r="ECL5" s="1877"/>
      <c r="ECM5" s="1877"/>
      <c r="ECN5" s="1877"/>
      <c r="ECO5" s="1877"/>
      <c r="ECP5" s="1877"/>
      <c r="ECQ5" s="1877"/>
      <c r="ECR5" s="1877"/>
      <c r="ECS5" s="1877"/>
      <c r="ECT5" s="1877"/>
      <c r="ECU5" s="1877"/>
      <c r="ECV5" s="1877"/>
      <c r="ECW5" s="1877"/>
      <c r="ECX5" s="1877"/>
      <c r="ECY5" s="1877"/>
      <c r="ECZ5" s="1877"/>
      <c r="EDA5" s="1877"/>
      <c r="EDB5" s="1877"/>
      <c r="EDC5" s="1877"/>
      <c r="EDD5" s="1877"/>
      <c r="EDE5" s="1877"/>
      <c r="EDF5" s="1877"/>
      <c r="EDG5" s="1877"/>
      <c r="EDH5" s="1877"/>
      <c r="EDI5" s="1877"/>
      <c r="EDJ5" s="1877"/>
      <c r="EDK5" s="1877"/>
      <c r="EDL5" s="1877"/>
      <c r="EDM5" s="1877"/>
      <c r="EDN5" s="1877"/>
      <c r="EDO5" s="1877"/>
      <c r="EDP5" s="1877"/>
      <c r="EDQ5" s="1877"/>
      <c r="EDR5" s="1877"/>
      <c r="EDS5" s="1877"/>
      <c r="EDT5" s="1877"/>
      <c r="EDU5" s="1877"/>
      <c r="EDV5" s="1877"/>
      <c r="EDW5" s="1877"/>
      <c r="EDX5" s="1877"/>
      <c r="EDY5" s="1877"/>
      <c r="EDZ5" s="1877"/>
      <c r="EEA5" s="1877"/>
      <c r="EEB5" s="1877"/>
      <c r="EEC5" s="1877"/>
      <c r="EED5" s="1877"/>
      <c r="EEE5" s="1877"/>
      <c r="EEF5" s="1877"/>
      <c r="EEG5" s="1877"/>
      <c r="EEH5" s="1877"/>
      <c r="EEI5" s="1877"/>
      <c r="EEJ5" s="1877"/>
      <c r="EEK5" s="1877"/>
      <c r="EEL5" s="1877"/>
      <c r="EEM5" s="1877"/>
      <c r="EEN5" s="1877"/>
      <c r="EEO5" s="1877"/>
      <c r="EEP5" s="1877"/>
      <c r="EEQ5" s="1877"/>
      <c r="EER5" s="1877"/>
      <c r="EES5" s="1877"/>
      <c r="EET5" s="1877"/>
      <c r="EEU5" s="1877"/>
      <c r="EEV5" s="1877"/>
      <c r="EEW5" s="1877"/>
      <c r="EEX5" s="1877"/>
      <c r="EEY5" s="1877"/>
      <c r="EEZ5" s="1877"/>
      <c r="EFA5" s="1877"/>
      <c r="EFB5" s="1877"/>
      <c r="EFC5" s="1877"/>
      <c r="EFD5" s="1877"/>
      <c r="EFE5" s="1877"/>
      <c r="EFF5" s="1877"/>
      <c r="EFG5" s="1877"/>
      <c r="EFH5" s="1877"/>
      <c r="EFI5" s="1877"/>
      <c r="EFJ5" s="1877"/>
      <c r="EFK5" s="1877"/>
      <c r="EFL5" s="1877"/>
      <c r="EFM5" s="1877"/>
      <c r="EFN5" s="1877"/>
      <c r="EFO5" s="1877"/>
      <c r="EFP5" s="1877"/>
      <c r="EFQ5" s="1877"/>
      <c r="EFR5" s="1877"/>
      <c r="EFS5" s="1877"/>
      <c r="EFT5" s="1877"/>
      <c r="EFU5" s="1877"/>
      <c r="EFV5" s="1877"/>
      <c r="EFW5" s="1877"/>
      <c r="EFX5" s="1877"/>
      <c r="EFY5" s="1877"/>
      <c r="EFZ5" s="1877"/>
      <c r="EGA5" s="1877"/>
      <c r="EGB5" s="1877"/>
      <c r="EGC5" s="1877"/>
      <c r="EGD5" s="1877"/>
      <c r="EGE5" s="1877"/>
      <c r="EGF5" s="1877"/>
      <c r="EGG5" s="1877"/>
      <c r="EGH5" s="1877"/>
      <c r="EGI5" s="1877"/>
      <c r="EGJ5" s="1877"/>
      <c r="EGK5" s="1877"/>
      <c r="EGL5" s="1877"/>
      <c r="EGM5" s="1877"/>
      <c r="EGN5" s="1877"/>
      <c r="EGO5" s="1877"/>
      <c r="EGP5" s="1877"/>
      <c r="EGQ5" s="1877"/>
      <c r="EGR5" s="1877"/>
      <c r="EGS5" s="1877"/>
      <c r="EGT5" s="1877"/>
      <c r="EGU5" s="1877"/>
      <c r="EGV5" s="1877"/>
      <c r="EGW5" s="1877"/>
      <c r="EGX5" s="1877"/>
      <c r="EGY5" s="1877"/>
      <c r="EGZ5" s="1877"/>
      <c r="EHA5" s="1877"/>
      <c r="EHB5" s="1877"/>
      <c r="EHC5" s="1877"/>
      <c r="EHD5" s="1877"/>
      <c r="EHE5" s="1877"/>
      <c r="EHF5" s="1877"/>
      <c r="EHG5" s="1877"/>
      <c r="EHH5" s="1877"/>
      <c r="EHI5" s="1877"/>
      <c r="EHJ5" s="1877"/>
      <c r="EHK5" s="1877"/>
      <c r="EHL5" s="1877"/>
      <c r="EHM5" s="1877"/>
      <c r="EHN5" s="1877"/>
      <c r="EHO5" s="1877"/>
      <c r="EHP5" s="1877"/>
      <c r="EHQ5" s="1877"/>
      <c r="EHR5" s="1877"/>
      <c r="EHS5" s="1877"/>
      <c r="EHT5" s="1877"/>
      <c r="EHU5" s="1877"/>
      <c r="EHV5" s="1877"/>
      <c r="EHW5" s="1877"/>
      <c r="EHX5" s="1877"/>
      <c r="EHY5" s="1877"/>
      <c r="EHZ5" s="1877"/>
      <c r="EIA5" s="1877"/>
      <c r="EIB5" s="1877"/>
      <c r="EIC5" s="1877"/>
      <c r="EID5" s="1877"/>
      <c r="EIE5" s="1877"/>
      <c r="EIF5" s="1877"/>
      <c r="EIG5" s="1877"/>
      <c r="EIH5" s="1877"/>
      <c r="EII5" s="1877"/>
      <c r="EIJ5" s="1877"/>
      <c r="EIK5" s="1877"/>
      <c r="EIL5" s="1877"/>
      <c r="EIM5" s="1877"/>
      <c r="EIN5" s="1877"/>
      <c r="EIO5" s="1877"/>
      <c r="EIP5" s="1877"/>
      <c r="EIQ5" s="1877"/>
      <c r="EIR5" s="1877"/>
      <c r="EIS5" s="1877"/>
      <c r="EIT5" s="1877"/>
      <c r="EIU5" s="1877"/>
      <c r="EIV5" s="1877"/>
      <c r="EIW5" s="1877"/>
      <c r="EIX5" s="1877"/>
      <c r="EIY5" s="1877"/>
      <c r="EIZ5" s="1877"/>
      <c r="EJA5" s="1877"/>
      <c r="EJB5" s="1877"/>
      <c r="EJC5" s="1877"/>
      <c r="EJD5" s="1877"/>
      <c r="EJE5" s="1877"/>
      <c r="EJF5" s="1877"/>
      <c r="EJG5" s="1877"/>
      <c r="EJH5" s="1877"/>
      <c r="EJI5" s="1877"/>
      <c r="EJJ5" s="1877"/>
      <c r="EJK5" s="1877"/>
      <c r="EJL5" s="1877"/>
      <c r="EJM5" s="1877"/>
      <c r="EJN5" s="1877"/>
      <c r="EJO5" s="1877"/>
      <c r="EJP5" s="1877"/>
      <c r="EJQ5" s="1877"/>
      <c r="EJR5" s="1877"/>
      <c r="EJS5" s="1877"/>
      <c r="EJT5" s="1877"/>
      <c r="EJU5" s="1877"/>
      <c r="EJV5" s="1877"/>
      <c r="EJW5" s="1877"/>
      <c r="EJX5" s="1877"/>
      <c r="EJY5" s="1877"/>
      <c r="EJZ5" s="1877"/>
      <c r="EKA5" s="1877"/>
      <c r="EKB5" s="1877"/>
      <c r="EKC5" s="1877"/>
      <c r="EKD5" s="1877"/>
      <c r="EKE5" s="1877"/>
      <c r="EKF5" s="1877"/>
      <c r="EKG5" s="1877"/>
      <c r="EKH5" s="1877"/>
      <c r="EKI5" s="1877"/>
      <c r="EKJ5" s="1877"/>
      <c r="EKK5" s="1877"/>
      <c r="EKL5" s="1877"/>
      <c r="EKM5" s="1877"/>
      <c r="EKN5" s="1877"/>
      <c r="EKO5" s="1877"/>
      <c r="EKP5" s="1877"/>
      <c r="EKQ5" s="1877"/>
      <c r="EKR5" s="1877"/>
      <c r="EKS5" s="1877"/>
      <c r="EKT5" s="1877"/>
      <c r="EKU5" s="1877"/>
      <c r="EKV5" s="1877"/>
      <c r="EKW5" s="1877"/>
      <c r="EKX5" s="1877"/>
      <c r="EKY5" s="1877"/>
      <c r="EKZ5" s="1877"/>
      <c r="ELA5" s="1877"/>
      <c r="ELB5" s="1877"/>
      <c r="ELC5" s="1877"/>
      <c r="ELD5" s="1877"/>
      <c r="ELE5" s="1877"/>
      <c r="ELF5" s="1877"/>
      <c r="ELG5" s="1877"/>
      <c r="ELH5" s="1877"/>
      <c r="ELI5" s="1877"/>
      <c r="ELJ5" s="1877"/>
      <c r="ELK5" s="1877"/>
      <c r="ELL5" s="1877"/>
      <c r="ELM5" s="1877"/>
      <c r="ELN5" s="1877"/>
      <c r="ELO5" s="1877"/>
      <c r="ELP5" s="1877"/>
      <c r="ELQ5" s="1877"/>
      <c r="ELR5" s="1877"/>
      <c r="ELS5" s="1877"/>
      <c r="ELT5" s="1877"/>
      <c r="ELU5" s="1877"/>
      <c r="ELV5" s="1877"/>
      <c r="ELW5" s="1877"/>
      <c r="ELX5" s="1877"/>
      <c r="ELY5" s="1877"/>
      <c r="ELZ5" s="1877"/>
      <c r="EMA5" s="1877"/>
      <c r="EMB5" s="1877"/>
      <c r="EMC5" s="1877"/>
      <c r="EMD5" s="1877"/>
      <c r="EME5" s="1877"/>
      <c r="EMF5" s="1877"/>
      <c r="EMG5" s="1877"/>
      <c r="EMH5" s="1877"/>
      <c r="EMI5" s="1877"/>
      <c r="EMJ5" s="1877"/>
      <c r="EMK5" s="1877"/>
      <c r="EML5" s="1877"/>
      <c r="EMM5" s="1877"/>
      <c r="EMN5" s="1877"/>
      <c r="EMO5" s="1877"/>
      <c r="EMP5" s="1877"/>
      <c r="EMQ5" s="1877"/>
      <c r="EMR5" s="1877"/>
      <c r="EMS5" s="1877"/>
      <c r="EMT5" s="1877"/>
      <c r="EMU5" s="1877"/>
      <c r="EMV5" s="1877"/>
      <c r="EMW5" s="1877"/>
      <c r="EMX5" s="1877"/>
      <c r="EMY5" s="1877"/>
      <c r="EMZ5" s="1877"/>
      <c r="ENA5" s="1877"/>
      <c r="ENB5" s="1877"/>
      <c r="ENC5" s="1877"/>
      <c r="END5" s="1877"/>
      <c r="ENE5" s="1877"/>
      <c r="ENF5" s="1877"/>
      <c r="ENG5" s="1877"/>
      <c r="ENH5" s="1877"/>
      <c r="ENI5" s="1877"/>
      <c r="ENJ5" s="1877"/>
      <c r="ENK5" s="1877"/>
      <c r="ENL5" s="1877"/>
      <c r="ENM5" s="1877"/>
      <c r="ENN5" s="1877"/>
      <c r="ENO5" s="1877"/>
      <c r="ENP5" s="1877"/>
      <c r="ENQ5" s="1877"/>
      <c r="ENR5" s="1877"/>
      <c r="ENS5" s="1877"/>
      <c r="ENT5" s="1877"/>
      <c r="ENU5" s="1877"/>
      <c r="ENV5" s="1877"/>
      <c r="ENW5" s="1877"/>
      <c r="ENX5" s="1877"/>
      <c r="ENY5" s="1877"/>
      <c r="ENZ5" s="1877"/>
      <c r="EOA5" s="1877"/>
      <c r="EOB5" s="1877"/>
      <c r="EOC5" s="1877"/>
      <c r="EOD5" s="1877"/>
      <c r="EOE5" s="1877"/>
      <c r="EOF5" s="1877"/>
      <c r="EOG5" s="1877"/>
      <c r="EOH5" s="1877"/>
      <c r="EOI5" s="1877"/>
      <c r="EOJ5" s="1877"/>
      <c r="EOK5" s="1877"/>
      <c r="EOL5" s="1877"/>
      <c r="EOM5" s="1877"/>
      <c r="EON5" s="1877"/>
      <c r="EOO5" s="1877"/>
      <c r="EOP5" s="1877"/>
      <c r="EOQ5" s="1877"/>
      <c r="EOR5" s="1877"/>
      <c r="EOS5" s="1877"/>
      <c r="EOT5" s="1877"/>
      <c r="EOU5" s="1877"/>
      <c r="EOV5" s="1877"/>
      <c r="EOW5" s="1877"/>
      <c r="EOX5" s="1877"/>
      <c r="EOY5" s="1877"/>
      <c r="EOZ5" s="1877"/>
      <c r="EPA5" s="1877"/>
      <c r="EPB5" s="1877"/>
      <c r="EPC5" s="1877"/>
      <c r="EPD5" s="1877"/>
      <c r="EPE5" s="1877"/>
      <c r="EPF5" s="1877"/>
      <c r="EPG5" s="1877"/>
      <c r="EPH5" s="1877"/>
      <c r="EPI5" s="1877"/>
      <c r="EPJ5" s="1877"/>
      <c r="EPK5" s="1877"/>
      <c r="EPL5" s="1877"/>
      <c r="EPM5" s="1877"/>
      <c r="EPN5" s="1877"/>
      <c r="EPO5" s="1877"/>
      <c r="EPP5" s="1877"/>
      <c r="EPQ5" s="1877"/>
      <c r="EPR5" s="1877"/>
      <c r="EPS5" s="1877"/>
      <c r="EPT5" s="1877"/>
      <c r="EPU5" s="1877"/>
      <c r="EPV5" s="1877"/>
      <c r="EPW5" s="1877"/>
      <c r="EPX5" s="1877"/>
      <c r="EPY5" s="1877"/>
      <c r="EPZ5" s="1877"/>
      <c r="EQA5" s="1877"/>
      <c r="EQB5" s="1877"/>
      <c r="EQC5" s="1877"/>
      <c r="EQD5" s="1877"/>
      <c r="EQE5" s="1877"/>
      <c r="EQF5" s="1877"/>
      <c r="EQG5" s="1877"/>
      <c r="EQH5" s="1877"/>
      <c r="EQI5" s="1877"/>
      <c r="EQJ5" s="1877"/>
      <c r="EQK5" s="1877"/>
      <c r="EQL5" s="1877"/>
      <c r="EQM5" s="1877"/>
      <c r="EQN5" s="1877"/>
      <c r="EQO5" s="1877"/>
      <c r="EQP5" s="1877"/>
      <c r="EQQ5" s="1877"/>
      <c r="EQR5" s="1877"/>
      <c r="EQS5" s="1877"/>
      <c r="EQT5" s="1877"/>
      <c r="EQU5" s="1877"/>
      <c r="EQV5" s="1877"/>
      <c r="EQW5" s="1877"/>
      <c r="EQX5" s="1877"/>
      <c r="EQY5" s="1877"/>
      <c r="EQZ5" s="1877"/>
      <c r="ERA5" s="1877"/>
      <c r="ERB5" s="1877"/>
      <c r="ERC5" s="1877"/>
      <c r="ERD5" s="1877"/>
      <c r="ERE5" s="1877"/>
      <c r="ERF5" s="1877"/>
      <c r="ERG5" s="1877"/>
      <c r="ERH5" s="1877"/>
      <c r="ERI5" s="1877"/>
      <c r="ERJ5" s="1877"/>
      <c r="ERK5" s="1877"/>
      <c r="ERL5" s="1877"/>
      <c r="ERM5" s="1877"/>
      <c r="ERN5" s="1877"/>
      <c r="ERO5" s="1877"/>
      <c r="ERP5" s="1877"/>
      <c r="ERQ5" s="1877"/>
      <c r="ERR5" s="1877"/>
      <c r="ERS5" s="1877"/>
      <c r="ERT5" s="1877"/>
      <c r="ERU5" s="1877"/>
      <c r="ERV5" s="1877"/>
      <c r="ERW5" s="1877"/>
      <c r="ERX5" s="1877"/>
      <c r="ERY5" s="1877"/>
      <c r="ERZ5" s="1877"/>
      <c r="ESA5" s="1877"/>
      <c r="ESB5" s="1877"/>
      <c r="ESC5" s="1877"/>
      <c r="ESD5" s="1877"/>
      <c r="ESE5" s="1877"/>
      <c r="ESF5" s="1877"/>
      <c r="ESG5" s="1877"/>
      <c r="ESH5" s="1877"/>
      <c r="ESI5" s="1877"/>
      <c r="ESJ5" s="1877"/>
      <c r="ESK5" s="1877"/>
      <c r="ESL5" s="1877"/>
      <c r="ESM5" s="1877"/>
      <c r="ESN5" s="1877"/>
      <c r="ESO5" s="1877"/>
      <c r="ESP5" s="1877"/>
      <c r="ESQ5" s="1877"/>
      <c r="ESR5" s="1877"/>
      <c r="ESS5" s="1877"/>
      <c r="EST5" s="1877"/>
      <c r="ESU5" s="1877"/>
      <c r="ESV5" s="1877"/>
      <c r="ESW5" s="1877"/>
      <c r="ESX5" s="1877"/>
      <c r="ESY5" s="1877"/>
      <c r="ESZ5" s="1877"/>
      <c r="ETA5" s="1877"/>
      <c r="ETB5" s="1877"/>
      <c r="ETC5" s="1877"/>
      <c r="ETD5" s="1877"/>
      <c r="ETE5" s="1877"/>
      <c r="ETF5" s="1877"/>
      <c r="ETG5" s="1877"/>
      <c r="ETH5" s="1877"/>
      <c r="ETI5" s="1877"/>
      <c r="ETJ5" s="1877"/>
      <c r="ETK5" s="1877"/>
      <c r="ETL5" s="1877"/>
      <c r="ETM5" s="1877"/>
      <c r="ETN5" s="1877"/>
      <c r="ETO5" s="1877"/>
      <c r="ETP5" s="1877"/>
      <c r="ETQ5" s="1877"/>
      <c r="ETR5" s="1877"/>
      <c r="ETS5" s="1877"/>
      <c r="ETT5" s="1877"/>
      <c r="ETU5" s="1877"/>
      <c r="ETV5" s="1877"/>
      <c r="ETW5" s="1877"/>
      <c r="ETX5" s="1877"/>
      <c r="ETY5" s="1877"/>
      <c r="ETZ5" s="1877"/>
      <c r="EUA5" s="1877"/>
      <c r="EUB5" s="1877"/>
      <c r="EUC5" s="1877"/>
      <c r="EUD5" s="1877"/>
      <c r="EUE5" s="1877"/>
      <c r="EUF5" s="1877"/>
      <c r="EUG5" s="1877"/>
      <c r="EUH5" s="1877"/>
      <c r="EUI5" s="1877"/>
      <c r="EUJ5" s="1877"/>
      <c r="EUK5" s="1877"/>
      <c r="EUL5" s="1877"/>
      <c r="EUM5" s="1877"/>
      <c r="EUN5" s="1877"/>
      <c r="EUO5" s="1877"/>
      <c r="EUP5" s="1877"/>
      <c r="EUQ5" s="1877"/>
      <c r="EUR5" s="1877"/>
      <c r="EUS5" s="1877"/>
      <c r="EUT5" s="1877"/>
      <c r="EUU5" s="1877"/>
      <c r="EUV5" s="1877"/>
      <c r="EUW5" s="1877"/>
      <c r="EUX5" s="1877"/>
      <c r="EUY5" s="1877"/>
      <c r="EUZ5" s="1877"/>
      <c r="EVA5" s="1877"/>
      <c r="EVB5" s="1877"/>
      <c r="EVC5" s="1877"/>
      <c r="EVD5" s="1877"/>
      <c r="EVE5" s="1877"/>
      <c r="EVF5" s="1877"/>
      <c r="EVG5" s="1877"/>
      <c r="EVH5" s="1877"/>
      <c r="EVI5" s="1877"/>
      <c r="EVJ5" s="1877"/>
      <c r="EVK5" s="1877"/>
      <c r="EVL5" s="1877"/>
      <c r="EVM5" s="1877"/>
      <c r="EVN5" s="1877"/>
      <c r="EVO5" s="1877"/>
      <c r="EVP5" s="1877"/>
      <c r="EVQ5" s="1877"/>
      <c r="EVR5" s="1877"/>
      <c r="EVS5" s="1877"/>
      <c r="EVT5" s="1877"/>
      <c r="EVU5" s="1877"/>
      <c r="EVV5" s="1877"/>
      <c r="EVW5" s="1877"/>
      <c r="EVX5" s="1877"/>
      <c r="EVY5" s="1877"/>
      <c r="EVZ5" s="1877"/>
      <c r="EWA5" s="1877"/>
      <c r="EWB5" s="1877"/>
      <c r="EWC5" s="1877"/>
      <c r="EWD5" s="1877"/>
      <c r="EWE5" s="1877"/>
      <c r="EWF5" s="1877"/>
      <c r="EWG5" s="1877"/>
      <c r="EWH5" s="1877"/>
      <c r="EWI5" s="1877"/>
      <c r="EWJ5" s="1877"/>
      <c r="EWK5" s="1877"/>
      <c r="EWL5" s="1877"/>
      <c r="EWM5" s="1877"/>
      <c r="EWN5" s="1877"/>
      <c r="EWO5" s="1877"/>
      <c r="EWP5" s="1877"/>
      <c r="EWQ5" s="1877"/>
      <c r="EWR5" s="1877"/>
      <c r="EWS5" s="1877"/>
      <c r="EWT5" s="1877"/>
      <c r="EWU5" s="1877"/>
      <c r="EWV5" s="1877"/>
      <c r="EWW5" s="1877"/>
      <c r="EWX5" s="1877"/>
      <c r="EWY5" s="1877"/>
      <c r="EWZ5" s="1877"/>
      <c r="EXA5" s="1877"/>
      <c r="EXB5" s="1877"/>
      <c r="EXC5" s="1877"/>
      <c r="EXD5" s="1877"/>
      <c r="EXE5" s="1877"/>
      <c r="EXF5" s="1877"/>
      <c r="EXG5" s="1877"/>
      <c r="EXH5" s="1877"/>
      <c r="EXI5" s="1877"/>
      <c r="EXJ5" s="1877"/>
      <c r="EXK5" s="1877"/>
      <c r="EXL5" s="1877"/>
      <c r="EXM5" s="1877"/>
      <c r="EXN5" s="1877"/>
      <c r="EXO5" s="1877"/>
      <c r="EXP5" s="1877"/>
      <c r="EXQ5" s="1877"/>
      <c r="EXR5" s="1877"/>
      <c r="EXS5" s="1877"/>
      <c r="EXT5" s="1877"/>
      <c r="EXU5" s="1877"/>
      <c r="EXV5" s="1877"/>
      <c r="EXW5" s="1877"/>
      <c r="EXX5" s="1877"/>
      <c r="EXY5" s="1877"/>
      <c r="EXZ5" s="1877"/>
      <c r="EYA5" s="1877"/>
      <c r="EYB5" s="1877"/>
      <c r="EYC5" s="1877"/>
      <c r="EYD5" s="1877"/>
      <c r="EYE5" s="1877"/>
      <c r="EYF5" s="1877"/>
      <c r="EYG5" s="1877"/>
      <c r="EYH5" s="1877"/>
      <c r="EYI5" s="1877"/>
      <c r="EYJ5" s="1877"/>
      <c r="EYK5" s="1877"/>
      <c r="EYL5" s="1877"/>
      <c r="EYM5" s="1877"/>
      <c r="EYN5" s="1877"/>
      <c r="EYO5" s="1877"/>
      <c r="EYP5" s="1877"/>
      <c r="EYQ5" s="1877"/>
      <c r="EYR5" s="1877"/>
      <c r="EYS5" s="1877"/>
      <c r="EYT5" s="1877"/>
      <c r="EYU5" s="1877"/>
      <c r="EYV5" s="1877"/>
      <c r="EYW5" s="1877"/>
      <c r="EYX5" s="1877"/>
      <c r="EYY5" s="1877"/>
      <c r="EYZ5" s="1877"/>
      <c r="EZA5" s="1877"/>
      <c r="EZB5" s="1877"/>
      <c r="EZC5" s="1877"/>
      <c r="EZD5" s="1877"/>
      <c r="EZE5" s="1877"/>
      <c r="EZF5" s="1877"/>
      <c r="EZG5" s="1877"/>
      <c r="EZH5" s="1877"/>
      <c r="EZI5" s="1877"/>
      <c r="EZJ5" s="1877"/>
      <c r="EZK5" s="1877"/>
      <c r="EZL5" s="1877"/>
      <c r="EZM5" s="1877"/>
      <c r="EZN5" s="1877"/>
      <c r="EZO5" s="1877"/>
      <c r="EZP5" s="1877"/>
      <c r="EZQ5" s="1877"/>
      <c r="EZR5" s="1877"/>
      <c r="EZS5" s="1877"/>
      <c r="EZT5" s="1877"/>
      <c r="EZU5" s="1877"/>
      <c r="EZV5" s="1877"/>
      <c r="EZW5" s="1877"/>
      <c r="EZX5" s="1877"/>
      <c r="EZY5" s="1877"/>
      <c r="EZZ5" s="1877"/>
      <c r="FAA5" s="1877"/>
      <c r="FAB5" s="1877"/>
      <c r="FAC5" s="1877"/>
      <c r="FAD5" s="1877"/>
      <c r="FAE5" s="1877"/>
      <c r="FAF5" s="1877"/>
      <c r="FAG5" s="1877"/>
      <c r="FAH5" s="1877"/>
      <c r="FAI5" s="1877"/>
      <c r="FAJ5" s="1877"/>
      <c r="FAK5" s="1877"/>
      <c r="FAL5" s="1877"/>
      <c r="FAM5" s="1877"/>
      <c r="FAN5" s="1877"/>
      <c r="FAO5" s="1877"/>
      <c r="FAP5" s="1877"/>
      <c r="FAQ5" s="1877"/>
      <c r="FAR5" s="1877"/>
      <c r="FAS5" s="1877"/>
      <c r="FAT5" s="1877"/>
      <c r="FAU5" s="1877"/>
      <c r="FAV5" s="1877"/>
      <c r="FAW5" s="1877"/>
      <c r="FAX5" s="1877"/>
      <c r="FAY5" s="1877"/>
      <c r="FAZ5" s="1877"/>
      <c r="FBA5" s="1877"/>
      <c r="FBB5" s="1877"/>
      <c r="FBC5" s="1877"/>
      <c r="FBD5" s="1877"/>
      <c r="FBE5" s="1877"/>
      <c r="FBF5" s="1877"/>
      <c r="FBG5" s="1877"/>
      <c r="FBH5" s="1877"/>
      <c r="FBI5" s="1877"/>
      <c r="FBJ5" s="1877"/>
      <c r="FBK5" s="1877"/>
      <c r="FBL5" s="1877"/>
      <c r="FBM5" s="1877"/>
      <c r="FBN5" s="1877"/>
      <c r="FBO5" s="1877"/>
      <c r="FBP5" s="1877"/>
      <c r="FBQ5" s="1877"/>
      <c r="FBR5" s="1877"/>
      <c r="FBS5" s="1877"/>
      <c r="FBT5" s="1877"/>
      <c r="FBU5" s="1877"/>
      <c r="FBV5" s="1877"/>
      <c r="FBW5" s="1877"/>
      <c r="FBX5" s="1877"/>
      <c r="FBY5" s="1877"/>
      <c r="FBZ5" s="1877"/>
      <c r="FCA5" s="1877"/>
      <c r="FCB5" s="1877"/>
      <c r="FCC5" s="1877"/>
      <c r="FCD5" s="1877"/>
      <c r="FCE5" s="1877"/>
      <c r="FCF5" s="1877"/>
      <c r="FCG5" s="1877"/>
      <c r="FCH5" s="1877"/>
      <c r="FCI5" s="1877"/>
      <c r="FCJ5" s="1877"/>
      <c r="FCK5" s="1877"/>
      <c r="FCL5" s="1877"/>
      <c r="FCM5" s="1877"/>
      <c r="FCN5" s="1877"/>
      <c r="FCO5" s="1877"/>
      <c r="FCP5" s="1877"/>
      <c r="FCQ5" s="1877"/>
      <c r="FCR5" s="1877"/>
      <c r="FCS5" s="1877"/>
      <c r="FCT5" s="1877"/>
      <c r="FCU5" s="1877"/>
      <c r="FCV5" s="1877"/>
      <c r="FCW5" s="1877"/>
      <c r="FCX5" s="1877"/>
      <c r="FCY5" s="1877"/>
      <c r="FCZ5" s="1877"/>
      <c r="FDA5" s="1877"/>
      <c r="FDB5" s="1877"/>
      <c r="FDC5" s="1877"/>
      <c r="FDD5" s="1877"/>
      <c r="FDE5" s="1877"/>
      <c r="FDF5" s="1877"/>
      <c r="FDG5" s="1877"/>
      <c r="FDH5" s="1877"/>
      <c r="FDI5" s="1877"/>
      <c r="FDJ5" s="1877"/>
      <c r="FDK5" s="1877"/>
      <c r="FDL5" s="1877"/>
      <c r="FDM5" s="1877"/>
      <c r="FDN5" s="1877"/>
      <c r="FDO5" s="1877"/>
      <c r="FDP5" s="1877"/>
      <c r="FDQ5" s="1877"/>
      <c r="FDR5" s="1877"/>
      <c r="FDS5" s="1877"/>
      <c r="FDT5" s="1877"/>
      <c r="FDU5" s="1877"/>
      <c r="FDV5" s="1877"/>
      <c r="FDW5" s="1877"/>
      <c r="FDX5" s="1877"/>
      <c r="FDY5" s="1877"/>
      <c r="FDZ5" s="1877"/>
      <c r="FEA5" s="1877"/>
      <c r="FEB5" s="1877"/>
      <c r="FEC5" s="1877"/>
      <c r="FED5" s="1877"/>
      <c r="FEE5" s="1877"/>
      <c r="FEF5" s="1877"/>
      <c r="FEG5" s="1877"/>
      <c r="FEH5" s="1877"/>
      <c r="FEI5" s="1877"/>
      <c r="FEJ5" s="1877"/>
      <c r="FEK5" s="1877"/>
      <c r="FEL5" s="1877"/>
      <c r="FEM5" s="1877"/>
      <c r="FEN5" s="1877"/>
      <c r="FEO5" s="1877"/>
      <c r="FEP5" s="1877"/>
      <c r="FEQ5" s="1877"/>
      <c r="FER5" s="1877"/>
      <c r="FES5" s="1877"/>
      <c r="FET5" s="1877"/>
      <c r="FEU5" s="1877"/>
      <c r="FEV5" s="1877"/>
      <c r="FEW5" s="1877"/>
      <c r="FEX5" s="1877"/>
      <c r="FEY5" s="1877"/>
      <c r="FEZ5" s="1877"/>
      <c r="FFA5" s="1877"/>
      <c r="FFB5" s="1877"/>
      <c r="FFC5" s="1877"/>
      <c r="FFD5" s="1877"/>
      <c r="FFE5" s="1877"/>
      <c r="FFF5" s="1877"/>
      <c r="FFG5" s="1877"/>
      <c r="FFH5" s="1877"/>
      <c r="FFI5" s="1877"/>
      <c r="FFJ5" s="1877"/>
      <c r="FFK5" s="1877"/>
      <c r="FFL5" s="1877"/>
      <c r="FFM5" s="1877"/>
      <c r="FFN5" s="1877"/>
      <c r="FFO5" s="1877"/>
      <c r="FFP5" s="1877"/>
      <c r="FFQ5" s="1877"/>
      <c r="FFR5" s="1877"/>
      <c r="FFS5" s="1877"/>
      <c r="FFT5" s="1877"/>
      <c r="FFU5" s="1877"/>
      <c r="FFV5" s="1877"/>
      <c r="FFW5" s="1877"/>
      <c r="FFX5" s="1877"/>
      <c r="FFY5" s="1877"/>
      <c r="FFZ5" s="1877"/>
      <c r="FGA5" s="1877"/>
      <c r="FGB5" s="1877"/>
      <c r="FGC5" s="1877"/>
      <c r="FGD5" s="1877"/>
      <c r="FGE5" s="1877"/>
      <c r="FGF5" s="1877"/>
      <c r="FGG5" s="1877"/>
      <c r="FGH5" s="1877"/>
      <c r="FGI5" s="1877"/>
      <c r="FGJ5" s="1877"/>
      <c r="FGK5" s="1877"/>
      <c r="FGL5" s="1877"/>
      <c r="FGM5" s="1877"/>
      <c r="FGN5" s="1877"/>
      <c r="FGO5" s="1877"/>
      <c r="FGP5" s="1877"/>
      <c r="FGQ5" s="1877"/>
      <c r="FGR5" s="1877"/>
      <c r="FGS5" s="1877"/>
      <c r="FGT5" s="1877"/>
      <c r="FGU5" s="1877"/>
      <c r="FGV5" s="1877"/>
      <c r="FGW5" s="1877"/>
      <c r="FGX5" s="1877"/>
      <c r="FGY5" s="1877"/>
      <c r="FGZ5" s="1877"/>
      <c r="FHA5" s="1877"/>
      <c r="FHB5" s="1877"/>
      <c r="FHC5" s="1877"/>
      <c r="FHD5" s="1877"/>
      <c r="FHE5" s="1877"/>
      <c r="FHF5" s="1877"/>
      <c r="FHG5" s="1877"/>
      <c r="FHH5" s="1877"/>
      <c r="FHI5" s="1877"/>
      <c r="FHJ5" s="1877"/>
      <c r="FHK5" s="1877"/>
      <c r="FHL5" s="1877"/>
      <c r="FHM5" s="1877"/>
      <c r="FHN5" s="1877"/>
      <c r="FHO5" s="1877"/>
      <c r="FHP5" s="1877"/>
      <c r="FHQ5" s="1877"/>
      <c r="FHR5" s="1877"/>
      <c r="FHS5" s="1877"/>
      <c r="FHT5" s="1877"/>
      <c r="FHU5" s="1877"/>
      <c r="FHV5" s="1877"/>
      <c r="FHW5" s="1877"/>
      <c r="FHX5" s="1877"/>
      <c r="FHY5" s="1877"/>
      <c r="FHZ5" s="1877"/>
      <c r="FIA5" s="1877"/>
      <c r="FIB5" s="1877"/>
      <c r="FIC5" s="1877"/>
      <c r="FID5" s="1877"/>
      <c r="FIE5" s="1877"/>
      <c r="FIF5" s="1877"/>
      <c r="FIG5" s="1877"/>
      <c r="FIH5" s="1877"/>
      <c r="FII5" s="1877"/>
      <c r="FIJ5" s="1877"/>
      <c r="FIK5" s="1877"/>
      <c r="FIL5" s="1877"/>
      <c r="FIM5" s="1877"/>
      <c r="FIN5" s="1877"/>
      <c r="FIO5" s="1877"/>
      <c r="FIP5" s="1877"/>
      <c r="FIQ5" s="1877"/>
      <c r="FIR5" s="1877"/>
      <c r="FIS5" s="1877"/>
      <c r="FIT5" s="1877"/>
      <c r="FIU5" s="1877"/>
      <c r="FIV5" s="1877"/>
      <c r="FIW5" s="1877"/>
      <c r="FIX5" s="1877"/>
      <c r="FIY5" s="1877"/>
      <c r="FIZ5" s="1877"/>
      <c r="FJA5" s="1877"/>
      <c r="FJB5" s="1877"/>
      <c r="FJC5" s="1877"/>
      <c r="FJD5" s="1877"/>
      <c r="FJE5" s="1877"/>
      <c r="FJF5" s="1877"/>
      <c r="FJG5" s="1877"/>
      <c r="FJH5" s="1877"/>
      <c r="FJI5" s="1877"/>
      <c r="FJJ5" s="1877"/>
      <c r="FJK5" s="1877"/>
      <c r="FJL5" s="1877"/>
      <c r="FJM5" s="1877"/>
      <c r="FJN5" s="1877"/>
      <c r="FJO5" s="1877"/>
      <c r="FJP5" s="1877"/>
      <c r="FJQ5" s="1877"/>
      <c r="FJR5" s="1877"/>
      <c r="FJS5" s="1877"/>
      <c r="FJT5" s="1877"/>
      <c r="FJU5" s="1877"/>
      <c r="FJV5" s="1877"/>
      <c r="FJW5" s="1877"/>
      <c r="FJX5" s="1877"/>
      <c r="FJY5" s="1877"/>
      <c r="FJZ5" s="1877"/>
      <c r="FKA5" s="1877"/>
      <c r="FKB5" s="1877"/>
      <c r="FKC5" s="1877"/>
      <c r="FKD5" s="1877"/>
      <c r="FKE5" s="1877"/>
      <c r="FKF5" s="1877"/>
      <c r="FKG5" s="1877"/>
      <c r="FKH5" s="1877"/>
      <c r="FKI5" s="1877"/>
      <c r="FKJ5" s="1877"/>
      <c r="FKK5" s="1877"/>
      <c r="FKL5" s="1877"/>
      <c r="FKM5" s="1877"/>
      <c r="FKN5" s="1877"/>
      <c r="FKO5" s="1877"/>
      <c r="FKP5" s="1877"/>
      <c r="FKQ5" s="1877"/>
      <c r="FKR5" s="1877"/>
      <c r="FKS5" s="1877"/>
      <c r="FKT5" s="1877"/>
      <c r="FKU5" s="1877"/>
      <c r="FKV5" s="1877"/>
      <c r="FKW5" s="1877"/>
      <c r="FKX5" s="1877"/>
      <c r="FKY5" s="1877"/>
      <c r="FKZ5" s="1877"/>
      <c r="FLA5" s="1877"/>
      <c r="FLB5" s="1877"/>
      <c r="FLC5" s="1877"/>
      <c r="FLD5" s="1877"/>
      <c r="FLE5" s="1877"/>
      <c r="FLF5" s="1877"/>
      <c r="FLG5" s="1877"/>
      <c r="FLH5" s="1877"/>
      <c r="FLI5" s="1877"/>
      <c r="FLJ5" s="1877"/>
      <c r="FLK5" s="1877"/>
      <c r="FLL5" s="1877"/>
      <c r="FLM5" s="1877"/>
      <c r="FLN5" s="1877"/>
      <c r="FLO5" s="1877"/>
      <c r="FLP5" s="1877"/>
      <c r="FLQ5" s="1877"/>
      <c r="FLR5" s="1877"/>
      <c r="FLS5" s="1877"/>
      <c r="FLT5" s="1877"/>
      <c r="FLU5" s="1877"/>
      <c r="FLV5" s="1877"/>
      <c r="FLW5" s="1877"/>
      <c r="FLX5" s="1877"/>
      <c r="FLY5" s="1877"/>
      <c r="FLZ5" s="1877"/>
      <c r="FMA5" s="1877"/>
      <c r="FMB5" s="1877"/>
      <c r="FMC5" s="1877"/>
      <c r="FMD5" s="1877"/>
      <c r="FME5" s="1877"/>
      <c r="FMF5" s="1877"/>
      <c r="FMG5" s="1877"/>
      <c r="FMH5" s="1877"/>
      <c r="FMI5" s="1877"/>
      <c r="FMJ5" s="1877"/>
      <c r="FMK5" s="1877"/>
      <c r="FML5" s="1877"/>
      <c r="FMM5" s="1877"/>
      <c r="FMN5" s="1877"/>
      <c r="FMO5" s="1877"/>
      <c r="FMP5" s="1877"/>
      <c r="FMQ5" s="1877"/>
      <c r="FMR5" s="1877"/>
      <c r="FMS5" s="1877"/>
      <c r="FMT5" s="1877"/>
      <c r="FMU5" s="1877"/>
      <c r="FMV5" s="1877"/>
      <c r="FMW5" s="1877"/>
      <c r="FMX5" s="1877"/>
      <c r="FMY5" s="1877"/>
      <c r="FMZ5" s="1877"/>
      <c r="FNA5" s="1877"/>
      <c r="FNB5" s="1877"/>
      <c r="FNC5" s="1877"/>
      <c r="FND5" s="1877"/>
      <c r="FNE5" s="1877"/>
      <c r="FNF5" s="1877"/>
      <c r="FNG5" s="1877"/>
      <c r="FNH5" s="1877"/>
      <c r="FNI5" s="1877"/>
      <c r="FNJ5" s="1877"/>
      <c r="FNK5" s="1877"/>
      <c r="FNL5" s="1877"/>
      <c r="FNM5" s="1877"/>
      <c r="FNN5" s="1877"/>
      <c r="FNO5" s="1877"/>
      <c r="FNP5" s="1877"/>
      <c r="FNQ5" s="1877"/>
      <c r="FNR5" s="1877"/>
      <c r="FNS5" s="1877"/>
      <c r="FNT5" s="1877"/>
      <c r="FNU5" s="1877"/>
      <c r="FNV5" s="1877"/>
      <c r="FNW5" s="1877"/>
      <c r="FNX5" s="1877"/>
      <c r="FNY5" s="1877"/>
      <c r="FNZ5" s="1877"/>
      <c r="FOA5" s="1877"/>
      <c r="FOB5" s="1877"/>
      <c r="FOC5" s="1877"/>
      <c r="FOD5" s="1877"/>
      <c r="FOE5" s="1877"/>
      <c r="FOF5" s="1877"/>
      <c r="FOG5" s="1877"/>
      <c r="FOH5" s="1877"/>
      <c r="FOI5" s="1877"/>
      <c r="FOJ5" s="1877"/>
      <c r="FOK5" s="1877"/>
      <c r="FOL5" s="1877"/>
      <c r="FOM5" s="1877"/>
      <c r="FON5" s="1877"/>
      <c r="FOO5" s="1877"/>
      <c r="FOP5" s="1877"/>
      <c r="FOQ5" s="1877"/>
      <c r="FOR5" s="1877"/>
      <c r="FOS5" s="1877"/>
      <c r="FOT5" s="1877"/>
      <c r="FOU5" s="1877"/>
      <c r="FOV5" s="1877"/>
      <c r="FOW5" s="1877"/>
      <c r="FOX5" s="1877"/>
      <c r="FOY5" s="1877"/>
      <c r="FOZ5" s="1877"/>
      <c r="FPA5" s="1877"/>
      <c r="FPB5" s="1877"/>
      <c r="FPC5" s="1877"/>
      <c r="FPD5" s="1877"/>
      <c r="FPE5" s="1877"/>
      <c r="FPF5" s="1877"/>
      <c r="FPG5" s="1877"/>
      <c r="FPH5" s="1877"/>
      <c r="FPI5" s="1877"/>
      <c r="FPJ5" s="1877"/>
      <c r="FPK5" s="1877"/>
      <c r="FPL5" s="1877"/>
      <c r="FPM5" s="1877"/>
      <c r="FPN5" s="1877"/>
      <c r="FPO5" s="1877"/>
      <c r="FPP5" s="1877"/>
      <c r="FPQ5" s="1877"/>
      <c r="FPR5" s="1877"/>
      <c r="FPS5" s="1877"/>
      <c r="FPT5" s="1877"/>
      <c r="FPU5" s="1877"/>
      <c r="FPV5" s="1877"/>
      <c r="FPW5" s="1877"/>
      <c r="FPX5" s="1877"/>
      <c r="FPY5" s="1877"/>
      <c r="FPZ5" s="1877"/>
      <c r="FQA5" s="1877"/>
      <c r="FQB5" s="1877"/>
      <c r="FQC5" s="1877"/>
      <c r="FQD5" s="1877"/>
      <c r="FQE5" s="1877"/>
      <c r="FQF5" s="1877"/>
      <c r="FQG5" s="1877"/>
      <c r="FQH5" s="1877"/>
      <c r="FQI5" s="1877"/>
      <c r="FQJ5" s="1877"/>
      <c r="FQK5" s="1877"/>
      <c r="FQL5" s="1877"/>
      <c r="FQM5" s="1877"/>
      <c r="FQN5" s="1877"/>
      <c r="FQO5" s="1877"/>
      <c r="FQP5" s="1877"/>
      <c r="FQQ5" s="1877"/>
      <c r="FQR5" s="1877"/>
      <c r="FQS5" s="1877"/>
      <c r="FQT5" s="1877"/>
      <c r="FQU5" s="1877"/>
      <c r="FQV5" s="1877"/>
      <c r="FQW5" s="1877"/>
      <c r="FQX5" s="1877"/>
      <c r="FQY5" s="1877"/>
      <c r="FQZ5" s="1877"/>
      <c r="FRA5" s="1877"/>
      <c r="FRB5" s="1877"/>
      <c r="FRC5" s="1877"/>
      <c r="FRD5" s="1877"/>
      <c r="FRE5" s="1877"/>
      <c r="FRF5" s="1877"/>
      <c r="FRG5" s="1877"/>
      <c r="FRH5" s="1877"/>
      <c r="FRI5" s="1877"/>
      <c r="FRJ5" s="1877"/>
      <c r="FRK5" s="1877"/>
      <c r="FRL5" s="1877"/>
      <c r="FRM5" s="1877"/>
      <c r="FRN5" s="1877"/>
      <c r="FRO5" s="1877"/>
      <c r="FRP5" s="1877"/>
      <c r="FRQ5" s="1877"/>
      <c r="FRR5" s="1877"/>
      <c r="FRS5" s="1877"/>
      <c r="FRT5" s="1877"/>
      <c r="FRU5" s="1877"/>
      <c r="FRV5" s="1877"/>
      <c r="FRW5" s="1877"/>
      <c r="FRX5" s="1877"/>
      <c r="FRY5" s="1877"/>
      <c r="FRZ5" s="1877"/>
      <c r="FSA5" s="1877"/>
      <c r="FSB5" s="1877"/>
      <c r="FSC5" s="1877"/>
      <c r="FSD5" s="1877"/>
      <c r="FSE5" s="1877"/>
      <c r="FSF5" s="1877"/>
      <c r="FSG5" s="1877"/>
      <c r="FSH5" s="1877"/>
      <c r="FSI5" s="1877"/>
      <c r="FSJ5" s="1877"/>
      <c r="FSK5" s="1877"/>
      <c r="FSL5" s="1877"/>
      <c r="FSM5" s="1877"/>
      <c r="FSN5" s="1877"/>
      <c r="FSO5" s="1877"/>
      <c r="FSP5" s="1877"/>
      <c r="FSQ5" s="1877"/>
      <c r="FSR5" s="1877"/>
      <c r="FSS5" s="1877"/>
      <c r="FST5" s="1877"/>
      <c r="FSU5" s="1877"/>
      <c r="FSV5" s="1877"/>
      <c r="FSW5" s="1877"/>
      <c r="FSX5" s="1877"/>
      <c r="FSY5" s="1877"/>
      <c r="FSZ5" s="1877"/>
      <c r="FTA5" s="1877"/>
      <c r="FTB5" s="1877"/>
      <c r="FTC5" s="1877"/>
      <c r="FTD5" s="1877"/>
      <c r="FTE5" s="1877"/>
      <c r="FTF5" s="1877"/>
      <c r="FTG5" s="1877"/>
      <c r="FTH5" s="1877"/>
      <c r="FTI5" s="1877"/>
      <c r="FTJ5" s="1877"/>
      <c r="FTK5" s="1877"/>
      <c r="FTL5" s="1877"/>
      <c r="FTM5" s="1877"/>
      <c r="FTN5" s="1877"/>
      <c r="FTO5" s="1877"/>
      <c r="FTP5" s="1877"/>
      <c r="FTQ5" s="1877"/>
      <c r="FTR5" s="1877"/>
      <c r="FTS5" s="1877"/>
      <c r="FTT5" s="1877"/>
      <c r="FTU5" s="1877"/>
      <c r="FTV5" s="1877"/>
      <c r="FTW5" s="1877"/>
      <c r="FTX5" s="1877"/>
      <c r="FTY5" s="1877"/>
      <c r="FTZ5" s="1877"/>
      <c r="FUA5" s="1877"/>
      <c r="FUB5" s="1877"/>
      <c r="FUC5" s="1877"/>
      <c r="FUD5" s="1877"/>
      <c r="FUE5" s="1877"/>
      <c r="FUF5" s="1877"/>
      <c r="FUG5" s="1877"/>
      <c r="FUH5" s="1877"/>
      <c r="FUI5" s="1877"/>
      <c r="FUJ5" s="1877"/>
      <c r="FUK5" s="1877"/>
      <c r="FUL5" s="1877"/>
      <c r="FUM5" s="1877"/>
      <c r="FUN5" s="1877"/>
      <c r="FUO5" s="1877"/>
      <c r="FUP5" s="1877"/>
      <c r="FUQ5" s="1877"/>
      <c r="FUR5" s="1877"/>
      <c r="FUS5" s="1877"/>
      <c r="FUT5" s="1877"/>
      <c r="FUU5" s="1877"/>
      <c r="FUV5" s="1877"/>
      <c r="FUW5" s="1877"/>
      <c r="FUX5" s="1877"/>
      <c r="FUY5" s="1877"/>
      <c r="FUZ5" s="1877"/>
      <c r="FVA5" s="1877"/>
      <c r="FVB5" s="1877"/>
      <c r="FVC5" s="1877"/>
      <c r="FVD5" s="1877"/>
      <c r="FVE5" s="1877"/>
      <c r="FVF5" s="1877"/>
      <c r="FVG5" s="1877"/>
      <c r="FVH5" s="1877"/>
      <c r="FVI5" s="1877"/>
      <c r="FVJ5" s="1877"/>
      <c r="FVK5" s="1877"/>
      <c r="FVL5" s="1877"/>
      <c r="FVM5" s="1877"/>
      <c r="FVN5" s="1877"/>
      <c r="FVO5" s="1877"/>
      <c r="FVP5" s="1877"/>
      <c r="FVQ5" s="1877"/>
      <c r="FVR5" s="1877"/>
      <c r="FVS5" s="1877"/>
      <c r="FVT5" s="1877"/>
      <c r="FVU5" s="1877"/>
      <c r="FVV5" s="1877"/>
      <c r="FVW5" s="1877"/>
      <c r="FVX5" s="1877"/>
      <c r="FVY5" s="1877"/>
      <c r="FVZ5" s="1877"/>
      <c r="FWA5" s="1877"/>
      <c r="FWB5" s="1877"/>
      <c r="FWC5" s="1877"/>
      <c r="FWD5" s="1877"/>
      <c r="FWE5" s="1877"/>
      <c r="FWF5" s="1877"/>
      <c r="FWG5" s="1877"/>
      <c r="FWH5" s="1877"/>
      <c r="FWI5" s="1877"/>
      <c r="FWJ5" s="1877"/>
      <c r="FWK5" s="1877"/>
      <c r="FWL5" s="1877"/>
      <c r="FWM5" s="1877"/>
      <c r="FWN5" s="1877"/>
      <c r="FWO5" s="1877"/>
      <c r="FWP5" s="1877"/>
      <c r="FWQ5" s="1877"/>
      <c r="FWR5" s="1877"/>
      <c r="FWS5" s="1877"/>
      <c r="FWT5" s="1877"/>
      <c r="FWU5" s="1877"/>
      <c r="FWV5" s="1877"/>
      <c r="FWW5" s="1877"/>
      <c r="FWX5" s="1877"/>
      <c r="FWY5" s="1877"/>
      <c r="FWZ5" s="1877"/>
      <c r="FXA5" s="1877"/>
      <c r="FXB5" s="1877"/>
      <c r="FXC5" s="1877"/>
      <c r="FXD5" s="1877"/>
      <c r="FXE5" s="1877"/>
      <c r="FXF5" s="1877"/>
      <c r="FXG5" s="1877"/>
      <c r="FXH5" s="1877"/>
      <c r="FXI5" s="1877"/>
      <c r="FXJ5" s="1877"/>
      <c r="FXK5" s="1877"/>
      <c r="FXL5" s="1877"/>
      <c r="FXM5" s="1877"/>
      <c r="FXN5" s="1877"/>
      <c r="FXO5" s="1877"/>
      <c r="FXP5" s="1877"/>
      <c r="FXQ5" s="1877"/>
      <c r="FXR5" s="1877"/>
      <c r="FXS5" s="1877"/>
      <c r="FXT5" s="1877"/>
      <c r="FXU5" s="1877"/>
      <c r="FXV5" s="1877"/>
      <c r="FXW5" s="1877"/>
      <c r="FXX5" s="1877"/>
      <c r="FXY5" s="1877"/>
      <c r="FXZ5" s="1877"/>
      <c r="FYA5" s="1877"/>
      <c r="FYB5" s="1877"/>
      <c r="FYC5" s="1877"/>
      <c r="FYD5" s="1877"/>
      <c r="FYE5" s="1877"/>
      <c r="FYF5" s="1877"/>
      <c r="FYG5" s="1877"/>
      <c r="FYH5" s="1877"/>
      <c r="FYI5" s="1877"/>
      <c r="FYJ5" s="1877"/>
      <c r="FYK5" s="1877"/>
      <c r="FYL5" s="1877"/>
      <c r="FYM5" s="1877"/>
      <c r="FYN5" s="1877"/>
      <c r="FYO5" s="1877"/>
      <c r="FYP5" s="1877"/>
      <c r="FYQ5" s="1877"/>
      <c r="FYR5" s="1877"/>
      <c r="FYS5" s="1877"/>
      <c r="FYT5" s="1877"/>
      <c r="FYU5" s="1877"/>
      <c r="FYV5" s="1877"/>
      <c r="FYW5" s="1877"/>
      <c r="FYX5" s="1877"/>
      <c r="FYY5" s="1877"/>
      <c r="FYZ5" s="1877"/>
      <c r="FZA5" s="1877"/>
      <c r="FZB5" s="1877"/>
      <c r="FZC5" s="1877"/>
      <c r="FZD5" s="1877"/>
      <c r="FZE5" s="1877"/>
      <c r="FZF5" s="1877"/>
      <c r="FZG5" s="1877"/>
      <c r="FZH5" s="1877"/>
      <c r="FZI5" s="1877"/>
      <c r="FZJ5" s="1877"/>
      <c r="FZK5" s="1877"/>
      <c r="FZL5" s="1877"/>
      <c r="FZM5" s="1877"/>
      <c r="FZN5" s="1877"/>
      <c r="FZO5" s="1877"/>
      <c r="FZP5" s="1877"/>
      <c r="FZQ5" s="1877"/>
      <c r="FZR5" s="1877"/>
      <c r="FZS5" s="1877"/>
      <c r="FZT5" s="1877"/>
      <c r="FZU5" s="1877"/>
      <c r="FZV5" s="1877"/>
      <c r="FZW5" s="1877"/>
      <c r="FZX5" s="1877"/>
      <c r="FZY5" s="1877"/>
      <c r="FZZ5" s="1877"/>
      <c r="GAA5" s="1877"/>
      <c r="GAB5" s="1877"/>
      <c r="GAC5" s="1877"/>
      <c r="GAD5" s="1877"/>
      <c r="GAE5" s="1877"/>
      <c r="GAF5" s="1877"/>
      <c r="GAG5" s="1877"/>
      <c r="GAH5" s="1877"/>
      <c r="GAI5" s="1877"/>
      <c r="GAJ5" s="1877"/>
      <c r="GAK5" s="1877"/>
      <c r="GAL5" s="1877"/>
      <c r="GAM5" s="1877"/>
      <c r="GAN5" s="1877"/>
      <c r="GAO5" s="1877"/>
      <c r="GAP5" s="1877"/>
      <c r="GAQ5" s="1877"/>
      <c r="GAR5" s="1877"/>
      <c r="GAS5" s="1877"/>
      <c r="GAT5" s="1877"/>
      <c r="GAU5" s="1877"/>
      <c r="GAV5" s="1877"/>
      <c r="GAW5" s="1877"/>
      <c r="GAX5" s="1877"/>
      <c r="GAY5" s="1877"/>
      <c r="GAZ5" s="1877"/>
      <c r="GBA5" s="1877"/>
      <c r="GBB5" s="1877"/>
      <c r="GBC5" s="1877"/>
      <c r="GBD5" s="1877"/>
      <c r="GBE5" s="1877"/>
      <c r="GBF5" s="1877"/>
      <c r="GBG5" s="1877"/>
      <c r="GBH5" s="1877"/>
      <c r="GBI5" s="1877"/>
      <c r="GBJ5" s="1877"/>
      <c r="GBK5" s="1877"/>
      <c r="GBL5" s="1877"/>
      <c r="GBM5" s="1877"/>
      <c r="GBN5" s="1877"/>
      <c r="GBO5" s="1877"/>
      <c r="GBP5" s="1877"/>
      <c r="GBQ5" s="1877"/>
      <c r="GBR5" s="1877"/>
      <c r="GBS5" s="1877"/>
      <c r="GBT5" s="1877"/>
      <c r="GBU5" s="1877"/>
      <c r="GBV5" s="1877"/>
      <c r="GBW5" s="1877"/>
      <c r="GBX5" s="1877"/>
      <c r="GBY5" s="1877"/>
      <c r="GBZ5" s="1877"/>
      <c r="GCA5" s="1877"/>
      <c r="GCB5" s="1877"/>
      <c r="GCC5" s="1877"/>
      <c r="GCD5" s="1877"/>
      <c r="GCE5" s="1877"/>
      <c r="GCF5" s="1877"/>
      <c r="GCG5" s="1877"/>
      <c r="GCH5" s="1877"/>
      <c r="GCI5" s="1877"/>
      <c r="GCJ5" s="1877"/>
      <c r="GCK5" s="1877"/>
      <c r="GCL5" s="1877"/>
      <c r="GCM5" s="1877"/>
      <c r="GCN5" s="1877"/>
      <c r="GCO5" s="1877"/>
      <c r="GCP5" s="1877"/>
      <c r="GCQ5" s="1877"/>
      <c r="GCR5" s="1877"/>
      <c r="GCS5" s="1877"/>
      <c r="GCT5" s="1877"/>
      <c r="GCU5" s="1877"/>
      <c r="GCV5" s="1877"/>
      <c r="GCW5" s="1877"/>
      <c r="GCX5" s="1877"/>
      <c r="GCY5" s="1877"/>
      <c r="GCZ5" s="1877"/>
      <c r="GDA5" s="1877"/>
      <c r="GDB5" s="1877"/>
      <c r="GDC5" s="1877"/>
      <c r="GDD5" s="1877"/>
      <c r="GDE5" s="1877"/>
      <c r="GDF5" s="1877"/>
      <c r="GDG5" s="1877"/>
      <c r="GDH5" s="1877"/>
      <c r="GDI5" s="1877"/>
      <c r="GDJ5" s="1877"/>
      <c r="GDK5" s="1877"/>
      <c r="GDL5" s="1877"/>
      <c r="GDM5" s="1877"/>
      <c r="GDN5" s="1877"/>
      <c r="GDO5" s="1877"/>
      <c r="GDP5" s="1877"/>
      <c r="GDQ5" s="1877"/>
      <c r="GDR5" s="1877"/>
      <c r="GDS5" s="1877"/>
      <c r="GDT5" s="1877"/>
      <c r="GDU5" s="1877"/>
      <c r="GDV5" s="1877"/>
      <c r="GDW5" s="1877"/>
      <c r="GDX5" s="1877"/>
      <c r="GDY5" s="1877"/>
      <c r="GDZ5" s="1877"/>
      <c r="GEA5" s="1877"/>
      <c r="GEB5" s="1877"/>
      <c r="GEC5" s="1877"/>
      <c r="GED5" s="1877"/>
      <c r="GEE5" s="1877"/>
      <c r="GEF5" s="1877"/>
      <c r="GEG5" s="1877"/>
      <c r="GEH5" s="1877"/>
      <c r="GEI5" s="1877"/>
      <c r="GEJ5" s="1877"/>
      <c r="GEK5" s="1877"/>
      <c r="GEL5" s="1877"/>
      <c r="GEM5" s="1877"/>
      <c r="GEN5" s="1877"/>
      <c r="GEO5" s="1877"/>
      <c r="GEP5" s="1877"/>
      <c r="GEQ5" s="1877"/>
      <c r="GER5" s="1877"/>
      <c r="GES5" s="1877"/>
      <c r="GET5" s="1877"/>
      <c r="GEU5" s="1877"/>
      <c r="GEV5" s="1877"/>
      <c r="GEW5" s="1877"/>
      <c r="GEX5" s="1877"/>
      <c r="GEY5" s="1877"/>
      <c r="GEZ5" s="1877"/>
      <c r="GFA5" s="1877"/>
      <c r="GFB5" s="1877"/>
      <c r="GFC5" s="1877"/>
      <c r="GFD5" s="1877"/>
      <c r="GFE5" s="1877"/>
      <c r="GFF5" s="1877"/>
      <c r="GFG5" s="1877"/>
      <c r="GFH5" s="1877"/>
      <c r="GFI5" s="1877"/>
      <c r="GFJ5" s="1877"/>
      <c r="GFK5" s="1877"/>
      <c r="GFL5" s="1877"/>
      <c r="GFM5" s="1877"/>
      <c r="GFN5" s="1877"/>
      <c r="GFO5" s="1877"/>
      <c r="GFP5" s="1877"/>
      <c r="GFQ5" s="1877"/>
      <c r="GFR5" s="1877"/>
      <c r="GFS5" s="1877"/>
      <c r="GFT5" s="1877"/>
      <c r="GFU5" s="1877"/>
      <c r="GFV5" s="1877"/>
      <c r="GFW5" s="1877"/>
      <c r="GFX5" s="1877"/>
      <c r="GFY5" s="1877"/>
      <c r="GFZ5" s="1877"/>
      <c r="GGA5" s="1877"/>
      <c r="GGB5" s="1877"/>
      <c r="GGC5" s="1877"/>
      <c r="GGD5" s="1877"/>
      <c r="GGE5" s="1877"/>
      <c r="GGF5" s="1877"/>
      <c r="GGG5" s="1877"/>
      <c r="GGH5" s="1877"/>
      <c r="GGI5" s="1877"/>
      <c r="GGJ5" s="1877"/>
      <c r="GGK5" s="1877"/>
      <c r="GGL5" s="1877"/>
      <c r="GGM5" s="1877"/>
      <c r="GGN5" s="1877"/>
      <c r="GGO5" s="1877"/>
      <c r="GGP5" s="1877"/>
      <c r="GGQ5" s="1877"/>
      <c r="GGR5" s="1877"/>
      <c r="GGS5" s="1877"/>
      <c r="GGT5" s="1877"/>
      <c r="GGU5" s="1877"/>
      <c r="GGV5" s="1877"/>
      <c r="GGW5" s="1877"/>
      <c r="GGX5" s="1877"/>
      <c r="GGY5" s="1877"/>
      <c r="GGZ5" s="1877"/>
      <c r="GHA5" s="1877"/>
      <c r="GHB5" s="1877"/>
      <c r="GHC5" s="1877"/>
      <c r="GHD5" s="1877"/>
      <c r="GHE5" s="1877"/>
      <c r="GHF5" s="1877"/>
      <c r="GHG5" s="1877"/>
      <c r="GHH5" s="1877"/>
      <c r="GHI5" s="1877"/>
      <c r="GHJ5" s="1877"/>
      <c r="GHK5" s="1877"/>
      <c r="GHL5" s="1877"/>
      <c r="GHM5" s="1877"/>
      <c r="GHN5" s="1877"/>
      <c r="GHO5" s="1877"/>
      <c r="GHP5" s="1877"/>
      <c r="GHQ5" s="1877"/>
      <c r="GHR5" s="1877"/>
      <c r="GHS5" s="1877"/>
      <c r="GHT5" s="1877"/>
      <c r="GHU5" s="1877"/>
      <c r="GHV5" s="1877"/>
      <c r="GHW5" s="1877"/>
      <c r="GHX5" s="1877"/>
      <c r="GHY5" s="1877"/>
      <c r="GHZ5" s="1877"/>
      <c r="GIA5" s="1877"/>
      <c r="GIB5" s="1877"/>
      <c r="GIC5" s="1877"/>
      <c r="GID5" s="1877"/>
      <c r="GIE5" s="1877"/>
      <c r="GIF5" s="1877"/>
      <c r="GIG5" s="1877"/>
      <c r="GIH5" s="1877"/>
      <c r="GII5" s="1877"/>
      <c r="GIJ5" s="1877"/>
      <c r="GIK5" s="1877"/>
      <c r="GIL5" s="1877"/>
      <c r="GIM5" s="1877"/>
      <c r="GIN5" s="1877"/>
      <c r="GIO5" s="1877"/>
      <c r="GIP5" s="1877"/>
      <c r="GIQ5" s="1877"/>
      <c r="GIR5" s="1877"/>
      <c r="GIS5" s="1877"/>
      <c r="GIT5" s="1877"/>
      <c r="GIU5" s="1877"/>
      <c r="GIV5" s="1877"/>
      <c r="GIW5" s="1877"/>
      <c r="GIX5" s="1877"/>
      <c r="GIY5" s="1877"/>
      <c r="GIZ5" s="1877"/>
      <c r="GJA5" s="1877"/>
      <c r="GJB5" s="1877"/>
      <c r="GJC5" s="1877"/>
      <c r="GJD5" s="1877"/>
      <c r="GJE5" s="1877"/>
      <c r="GJF5" s="1877"/>
      <c r="GJG5" s="1877"/>
      <c r="GJH5" s="1877"/>
      <c r="GJI5" s="1877"/>
      <c r="GJJ5" s="1877"/>
      <c r="GJK5" s="1877"/>
      <c r="GJL5" s="1877"/>
      <c r="GJM5" s="1877"/>
      <c r="GJN5" s="1877"/>
      <c r="GJO5" s="1877"/>
      <c r="GJP5" s="1877"/>
      <c r="GJQ5" s="1877"/>
      <c r="GJR5" s="1877"/>
      <c r="GJS5" s="1877"/>
      <c r="GJT5" s="1877"/>
      <c r="GJU5" s="1877"/>
      <c r="GJV5" s="1877"/>
      <c r="GJW5" s="1877"/>
      <c r="GJX5" s="1877"/>
      <c r="GJY5" s="1877"/>
      <c r="GJZ5" s="1877"/>
      <c r="GKA5" s="1877"/>
      <c r="GKB5" s="1877"/>
      <c r="GKC5" s="1877"/>
      <c r="GKD5" s="1877"/>
      <c r="GKE5" s="1877"/>
      <c r="GKF5" s="1877"/>
      <c r="GKG5" s="1877"/>
      <c r="GKH5" s="1877"/>
      <c r="GKI5" s="1877"/>
      <c r="GKJ5" s="1877"/>
      <c r="GKK5" s="1877"/>
      <c r="GKL5" s="1877"/>
      <c r="GKM5" s="1877"/>
      <c r="GKN5" s="1877"/>
      <c r="GKO5" s="1877"/>
      <c r="GKP5" s="1877"/>
      <c r="GKQ5" s="1877"/>
      <c r="GKR5" s="1877"/>
      <c r="GKS5" s="1877"/>
      <c r="GKT5" s="1877"/>
      <c r="GKU5" s="1877"/>
      <c r="GKV5" s="1877"/>
      <c r="GKW5" s="1877"/>
      <c r="GKX5" s="1877"/>
      <c r="GKY5" s="1877"/>
      <c r="GKZ5" s="1877"/>
      <c r="GLA5" s="1877"/>
      <c r="GLB5" s="1877"/>
      <c r="GLC5" s="1877"/>
      <c r="GLD5" s="1877"/>
      <c r="GLE5" s="1877"/>
      <c r="GLF5" s="1877"/>
      <c r="GLG5" s="1877"/>
      <c r="GLH5" s="1877"/>
      <c r="GLI5" s="1877"/>
      <c r="GLJ5" s="1877"/>
      <c r="GLK5" s="1877"/>
      <c r="GLL5" s="1877"/>
      <c r="GLM5" s="1877"/>
      <c r="GLN5" s="1877"/>
      <c r="GLO5" s="1877"/>
      <c r="GLP5" s="1877"/>
      <c r="GLQ5" s="1877"/>
      <c r="GLR5" s="1877"/>
      <c r="GLS5" s="1877"/>
      <c r="GLT5" s="1877"/>
      <c r="GLU5" s="1877"/>
      <c r="GLV5" s="1877"/>
      <c r="GLW5" s="1877"/>
      <c r="GLX5" s="1877"/>
      <c r="GLY5" s="1877"/>
      <c r="GLZ5" s="1877"/>
      <c r="GMA5" s="1877"/>
      <c r="GMB5" s="1877"/>
      <c r="GMC5" s="1877"/>
      <c r="GMD5" s="1877"/>
      <c r="GME5" s="1877"/>
      <c r="GMF5" s="1877"/>
      <c r="GMG5" s="1877"/>
      <c r="GMH5" s="1877"/>
      <c r="GMI5" s="1877"/>
      <c r="GMJ5" s="1877"/>
      <c r="GMK5" s="1877"/>
      <c r="GML5" s="1877"/>
      <c r="GMM5" s="1877"/>
      <c r="GMN5" s="1877"/>
      <c r="GMO5" s="1877"/>
      <c r="GMP5" s="1877"/>
      <c r="GMQ5" s="1877"/>
      <c r="GMR5" s="1877"/>
      <c r="GMS5" s="1877"/>
      <c r="GMT5" s="1877"/>
      <c r="GMU5" s="1877"/>
      <c r="GMV5" s="1877"/>
      <c r="GMW5" s="1877"/>
      <c r="GMX5" s="1877"/>
      <c r="GMY5" s="1877"/>
      <c r="GMZ5" s="1877"/>
      <c r="GNA5" s="1877"/>
      <c r="GNB5" s="1877"/>
      <c r="GNC5" s="1877"/>
      <c r="GND5" s="1877"/>
      <c r="GNE5" s="1877"/>
      <c r="GNF5" s="1877"/>
      <c r="GNG5" s="1877"/>
      <c r="GNH5" s="1877"/>
      <c r="GNI5" s="1877"/>
      <c r="GNJ5" s="1877"/>
      <c r="GNK5" s="1877"/>
      <c r="GNL5" s="1877"/>
      <c r="GNM5" s="1877"/>
      <c r="GNN5" s="1877"/>
      <c r="GNO5" s="1877"/>
      <c r="GNP5" s="1877"/>
      <c r="GNQ5" s="1877"/>
      <c r="GNR5" s="1877"/>
      <c r="GNS5" s="1877"/>
      <c r="GNT5" s="1877"/>
      <c r="GNU5" s="1877"/>
      <c r="GNV5" s="1877"/>
      <c r="GNW5" s="1877"/>
      <c r="GNX5" s="1877"/>
      <c r="GNY5" s="1877"/>
      <c r="GNZ5" s="1877"/>
      <c r="GOA5" s="1877"/>
      <c r="GOB5" s="1877"/>
      <c r="GOC5" s="1877"/>
      <c r="GOD5" s="1877"/>
      <c r="GOE5" s="1877"/>
      <c r="GOF5" s="1877"/>
      <c r="GOG5" s="1877"/>
      <c r="GOH5" s="1877"/>
      <c r="GOI5" s="1877"/>
      <c r="GOJ5" s="1877"/>
      <c r="GOK5" s="1877"/>
      <c r="GOL5" s="1877"/>
      <c r="GOM5" s="1877"/>
      <c r="GON5" s="1877"/>
      <c r="GOO5" s="1877"/>
      <c r="GOP5" s="1877"/>
      <c r="GOQ5" s="1877"/>
      <c r="GOR5" s="1877"/>
      <c r="GOS5" s="1877"/>
      <c r="GOT5" s="1877"/>
      <c r="GOU5" s="1877"/>
      <c r="GOV5" s="1877"/>
      <c r="GOW5" s="1877"/>
      <c r="GOX5" s="1877"/>
      <c r="GOY5" s="1877"/>
      <c r="GOZ5" s="1877"/>
      <c r="GPA5" s="1877"/>
      <c r="GPB5" s="1877"/>
      <c r="GPC5" s="1877"/>
      <c r="GPD5" s="1877"/>
      <c r="GPE5" s="1877"/>
      <c r="GPF5" s="1877"/>
      <c r="GPG5" s="1877"/>
      <c r="GPH5" s="1877"/>
      <c r="GPI5" s="1877"/>
      <c r="GPJ5" s="1877"/>
      <c r="GPK5" s="1877"/>
      <c r="GPL5" s="1877"/>
      <c r="GPM5" s="1877"/>
      <c r="GPN5" s="1877"/>
      <c r="GPO5" s="1877"/>
      <c r="GPP5" s="1877"/>
      <c r="GPQ5" s="1877"/>
      <c r="GPR5" s="1877"/>
      <c r="GPS5" s="1877"/>
      <c r="GPT5" s="1877"/>
      <c r="GPU5" s="1877"/>
      <c r="GPV5" s="1877"/>
      <c r="GPW5" s="1877"/>
      <c r="GPX5" s="1877"/>
      <c r="GPY5" s="1877"/>
      <c r="GPZ5" s="1877"/>
      <c r="GQA5" s="1877"/>
      <c r="GQB5" s="1877"/>
      <c r="GQC5" s="1877"/>
      <c r="GQD5" s="1877"/>
      <c r="GQE5" s="1877"/>
      <c r="GQF5" s="1877"/>
      <c r="GQG5" s="1877"/>
      <c r="GQH5" s="1877"/>
      <c r="GQI5" s="1877"/>
      <c r="GQJ5" s="1877"/>
      <c r="GQK5" s="1877"/>
      <c r="GQL5" s="1877"/>
      <c r="GQM5" s="1877"/>
      <c r="GQN5" s="1877"/>
      <c r="GQO5" s="1877"/>
      <c r="GQP5" s="1877"/>
      <c r="GQQ5" s="1877"/>
      <c r="GQR5" s="1877"/>
      <c r="GQS5" s="1877"/>
      <c r="GQT5" s="1877"/>
      <c r="GQU5" s="1877"/>
      <c r="GQV5" s="1877"/>
      <c r="GQW5" s="1877"/>
      <c r="GQX5" s="1877"/>
      <c r="GQY5" s="1877"/>
      <c r="GQZ5" s="1877"/>
      <c r="GRA5" s="1877"/>
      <c r="GRB5" s="1877"/>
      <c r="GRC5" s="1877"/>
      <c r="GRD5" s="1877"/>
      <c r="GRE5" s="1877"/>
      <c r="GRF5" s="1877"/>
      <c r="GRG5" s="1877"/>
      <c r="GRH5" s="1877"/>
      <c r="GRI5" s="1877"/>
      <c r="GRJ5" s="1877"/>
      <c r="GRK5" s="1877"/>
      <c r="GRL5" s="1877"/>
      <c r="GRM5" s="1877"/>
      <c r="GRN5" s="1877"/>
      <c r="GRO5" s="1877"/>
      <c r="GRP5" s="1877"/>
      <c r="GRQ5" s="1877"/>
      <c r="GRR5" s="1877"/>
      <c r="GRS5" s="1877"/>
      <c r="GRT5" s="1877"/>
      <c r="GRU5" s="1877"/>
      <c r="GRV5" s="1877"/>
      <c r="GRW5" s="1877"/>
      <c r="GRX5" s="1877"/>
      <c r="GRY5" s="1877"/>
      <c r="GRZ5" s="1877"/>
      <c r="GSA5" s="1877"/>
      <c r="GSB5" s="1877"/>
      <c r="GSC5" s="1877"/>
      <c r="GSD5" s="1877"/>
      <c r="GSE5" s="1877"/>
      <c r="GSF5" s="1877"/>
      <c r="GSG5" s="1877"/>
      <c r="GSH5" s="1877"/>
      <c r="GSI5" s="1877"/>
      <c r="GSJ5" s="1877"/>
      <c r="GSK5" s="1877"/>
      <c r="GSL5" s="1877"/>
      <c r="GSM5" s="1877"/>
      <c r="GSN5" s="1877"/>
      <c r="GSO5" s="1877"/>
      <c r="GSP5" s="1877"/>
      <c r="GSQ5" s="1877"/>
      <c r="GSR5" s="1877"/>
      <c r="GSS5" s="1877"/>
      <c r="GST5" s="1877"/>
      <c r="GSU5" s="1877"/>
      <c r="GSV5" s="1877"/>
      <c r="GSW5" s="1877"/>
      <c r="GSX5" s="1877"/>
      <c r="GSY5" s="1877"/>
      <c r="GSZ5" s="1877"/>
      <c r="GTA5" s="1877"/>
      <c r="GTB5" s="1877"/>
      <c r="GTC5" s="1877"/>
      <c r="GTD5" s="1877"/>
      <c r="GTE5" s="1877"/>
      <c r="GTF5" s="1877"/>
      <c r="GTG5" s="1877"/>
      <c r="GTH5" s="1877"/>
      <c r="GTI5" s="1877"/>
      <c r="GTJ5" s="1877"/>
      <c r="GTK5" s="1877"/>
      <c r="GTL5" s="1877"/>
      <c r="GTM5" s="1877"/>
      <c r="GTN5" s="1877"/>
      <c r="GTO5" s="1877"/>
      <c r="GTP5" s="1877"/>
      <c r="GTQ5" s="1877"/>
      <c r="GTR5" s="1877"/>
      <c r="GTS5" s="1877"/>
      <c r="GTT5" s="1877"/>
      <c r="GTU5" s="1877"/>
      <c r="GTV5" s="1877"/>
      <c r="GTW5" s="1877"/>
      <c r="GTX5" s="1877"/>
      <c r="GTY5" s="1877"/>
      <c r="GTZ5" s="1877"/>
      <c r="GUA5" s="1877"/>
      <c r="GUB5" s="1877"/>
      <c r="GUC5" s="1877"/>
      <c r="GUD5" s="1877"/>
      <c r="GUE5" s="1877"/>
      <c r="GUF5" s="1877"/>
      <c r="GUG5" s="1877"/>
      <c r="GUH5" s="1877"/>
      <c r="GUI5" s="1877"/>
      <c r="GUJ5" s="1877"/>
      <c r="GUK5" s="1877"/>
      <c r="GUL5" s="1877"/>
      <c r="GUM5" s="1877"/>
      <c r="GUN5" s="1877"/>
      <c r="GUO5" s="1877"/>
      <c r="GUP5" s="1877"/>
      <c r="GUQ5" s="1877"/>
      <c r="GUR5" s="1877"/>
      <c r="GUS5" s="1877"/>
      <c r="GUT5" s="1877"/>
      <c r="GUU5" s="1877"/>
      <c r="GUV5" s="1877"/>
      <c r="GUW5" s="1877"/>
      <c r="GUX5" s="1877"/>
      <c r="GUY5" s="1877"/>
      <c r="GUZ5" s="1877"/>
      <c r="GVA5" s="1877"/>
      <c r="GVB5" s="1877"/>
      <c r="GVC5" s="1877"/>
      <c r="GVD5" s="1877"/>
      <c r="GVE5" s="1877"/>
      <c r="GVF5" s="1877"/>
      <c r="GVG5" s="1877"/>
      <c r="GVH5" s="1877"/>
      <c r="GVI5" s="1877"/>
      <c r="GVJ5" s="1877"/>
      <c r="GVK5" s="1877"/>
      <c r="GVL5" s="1877"/>
      <c r="GVM5" s="1877"/>
      <c r="GVN5" s="1877"/>
      <c r="GVO5" s="1877"/>
      <c r="GVP5" s="1877"/>
      <c r="GVQ5" s="1877"/>
      <c r="GVR5" s="1877"/>
      <c r="GVS5" s="1877"/>
      <c r="GVT5" s="1877"/>
      <c r="GVU5" s="1877"/>
      <c r="GVV5" s="1877"/>
      <c r="GVW5" s="1877"/>
      <c r="GVX5" s="1877"/>
      <c r="GVY5" s="1877"/>
      <c r="GVZ5" s="1877"/>
      <c r="GWA5" s="1877"/>
      <c r="GWB5" s="1877"/>
      <c r="GWC5" s="1877"/>
      <c r="GWD5" s="1877"/>
      <c r="GWE5" s="1877"/>
      <c r="GWF5" s="1877"/>
      <c r="GWG5" s="1877"/>
      <c r="GWH5" s="1877"/>
      <c r="GWI5" s="1877"/>
      <c r="GWJ5" s="1877"/>
      <c r="GWK5" s="1877"/>
      <c r="GWL5" s="1877"/>
      <c r="GWM5" s="1877"/>
      <c r="GWN5" s="1877"/>
      <c r="GWO5" s="1877"/>
      <c r="GWP5" s="1877"/>
      <c r="GWQ5" s="1877"/>
      <c r="GWR5" s="1877"/>
      <c r="GWS5" s="1877"/>
      <c r="GWT5" s="1877"/>
      <c r="GWU5" s="1877"/>
      <c r="GWV5" s="1877"/>
      <c r="GWW5" s="1877"/>
      <c r="GWX5" s="1877"/>
      <c r="GWY5" s="1877"/>
      <c r="GWZ5" s="1877"/>
      <c r="GXA5" s="1877"/>
      <c r="GXB5" s="1877"/>
      <c r="GXC5" s="1877"/>
      <c r="GXD5" s="1877"/>
      <c r="GXE5" s="1877"/>
      <c r="GXF5" s="1877"/>
      <c r="GXG5" s="1877"/>
      <c r="GXH5" s="1877"/>
      <c r="GXI5" s="1877"/>
      <c r="GXJ5" s="1877"/>
      <c r="GXK5" s="1877"/>
      <c r="GXL5" s="1877"/>
      <c r="GXM5" s="1877"/>
      <c r="GXN5" s="1877"/>
      <c r="GXO5" s="1877"/>
      <c r="GXP5" s="1877"/>
      <c r="GXQ5" s="1877"/>
      <c r="GXR5" s="1877"/>
      <c r="GXS5" s="1877"/>
      <c r="GXT5" s="1877"/>
      <c r="GXU5" s="1877"/>
      <c r="GXV5" s="1877"/>
      <c r="GXW5" s="1877"/>
      <c r="GXX5" s="1877"/>
      <c r="GXY5" s="1877"/>
      <c r="GXZ5" s="1877"/>
      <c r="GYA5" s="1877"/>
      <c r="GYB5" s="1877"/>
      <c r="GYC5" s="1877"/>
      <c r="GYD5" s="1877"/>
      <c r="GYE5" s="1877"/>
      <c r="GYF5" s="1877"/>
      <c r="GYG5" s="1877"/>
      <c r="GYH5" s="1877"/>
      <c r="GYI5" s="1877"/>
      <c r="GYJ5" s="1877"/>
      <c r="GYK5" s="1877"/>
      <c r="GYL5" s="1877"/>
      <c r="GYM5" s="1877"/>
      <c r="GYN5" s="1877"/>
      <c r="GYO5" s="1877"/>
      <c r="GYP5" s="1877"/>
      <c r="GYQ5" s="1877"/>
      <c r="GYR5" s="1877"/>
      <c r="GYS5" s="1877"/>
      <c r="GYT5" s="1877"/>
      <c r="GYU5" s="1877"/>
      <c r="GYV5" s="1877"/>
      <c r="GYW5" s="1877"/>
      <c r="GYX5" s="1877"/>
      <c r="GYY5" s="1877"/>
      <c r="GYZ5" s="1877"/>
      <c r="GZA5" s="1877"/>
      <c r="GZB5" s="1877"/>
      <c r="GZC5" s="1877"/>
      <c r="GZD5" s="1877"/>
      <c r="GZE5" s="1877"/>
      <c r="GZF5" s="1877"/>
      <c r="GZG5" s="1877"/>
      <c r="GZH5" s="1877"/>
      <c r="GZI5" s="1877"/>
      <c r="GZJ5" s="1877"/>
      <c r="GZK5" s="1877"/>
      <c r="GZL5" s="1877"/>
      <c r="GZM5" s="1877"/>
      <c r="GZN5" s="1877"/>
      <c r="GZO5" s="1877"/>
      <c r="GZP5" s="1877"/>
      <c r="GZQ5" s="1877"/>
      <c r="GZR5" s="1877"/>
      <c r="GZS5" s="1877"/>
      <c r="GZT5" s="1877"/>
      <c r="GZU5" s="1877"/>
      <c r="GZV5" s="1877"/>
      <c r="GZW5" s="1877"/>
      <c r="GZX5" s="1877"/>
      <c r="GZY5" s="1877"/>
      <c r="GZZ5" s="1877"/>
      <c r="HAA5" s="1877"/>
      <c r="HAB5" s="1877"/>
      <c r="HAC5" s="1877"/>
      <c r="HAD5" s="1877"/>
      <c r="HAE5" s="1877"/>
      <c r="HAF5" s="1877"/>
      <c r="HAG5" s="1877"/>
      <c r="HAH5" s="1877"/>
      <c r="HAI5" s="1877"/>
      <c r="HAJ5" s="1877"/>
      <c r="HAK5" s="1877"/>
      <c r="HAL5" s="1877"/>
      <c r="HAM5" s="1877"/>
      <c r="HAN5" s="1877"/>
      <c r="HAO5" s="1877"/>
      <c r="HAP5" s="1877"/>
      <c r="HAQ5" s="1877"/>
      <c r="HAR5" s="1877"/>
      <c r="HAS5" s="1877"/>
      <c r="HAT5" s="1877"/>
      <c r="HAU5" s="1877"/>
      <c r="HAV5" s="1877"/>
      <c r="HAW5" s="1877"/>
      <c r="HAX5" s="1877"/>
      <c r="HAY5" s="1877"/>
      <c r="HAZ5" s="1877"/>
      <c r="HBA5" s="1877"/>
      <c r="HBB5" s="1877"/>
      <c r="HBC5" s="1877"/>
      <c r="HBD5" s="1877"/>
      <c r="HBE5" s="1877"/>
      <c r="HBF5" s="1877"/>
      <c r="HBG5" s="1877"/>
      <c r="HBH5" s="1877"/>
      <c r="HBI5" s="1877"/>
      <c r="HBJ5" s="1877"/>
      <c r="HBK5" s="1877"/>
      <c r="HBL5" s="1877"/>
      <c r="HBM5" s="1877"/>
      <c r="HBN5" s="1877"/>
      <c r="HBO5" s="1877"/>
      <c r="HBP5" s="1877"/>
      <c r="HBQ5" s="1877"/>
      <c r="HBR5" s="1877"/>
      <c r="HBS5" s="1877"/>
      <c r="HBT5" s="1877"/>
      <c r="HBU5" s="1877"/>
      <c r="HBV5" s="1877"/>
      <c r="HBW5" s="1877"/>
      <c r="HBX5" s="1877"/>
      <c r="HBY5" s="1877"/>
      <c r="HBZ5" s="1877"/>
      <c r="HCA5" s="1877"/>
      <c r="HCB5" s="1877"/>
      <c r="HCC5" s="1877"/>
      <c r="HCD5" s="1877"/>
      <c r="HCE5" s="1877"/>
      <c r="HCF5" s="1877"/>
      <c r="HCG5" s="1877"/>
      <c r="HCH5" s="1877"/>
      <c r="HCI5" s="1877"/>
      <c r="HCJ5" s="1877"/>
      <c r="HCK5" s="1877"/>
      <c r="HCL5" s="1877"/>
      <c r="HCM5" s="1877"/>
      <c r="HCN5" s="1877"/>
      <c r="HCO5" s="1877"/>
      <c r="HCP5" s="1877"/>
      <c r="HCQ5" s="1877"/>
      <c r="HCR5" s="1877"/>
      <c r="HCS5" s="1877"/>
      <c r="HCT5" s="1877"/>
      <c r="HCU5" s="1877"/>
      <c r="HCV5" s="1877"/>
      <c r="HCW5" s="1877"/>
      <c r="HCX5" s="1877"/>
      <c r="HCY5" s="1877"/>
      <c r="HCZ5" s="1877"/>
      <c r="HDA5" s="1877"/>
      <c r="HDB5" s="1877"/>
      <c r="HDC5" s="1877"/>
      <c r="HDD5" s="1877"/>
      <c r="HDE5" s="1877"/>
      <c r="HDF5" s="1877"/>
      <c r="HDG5" s="1877"/>
      <c r="HDH5" s="1877"/>
      <c r="HDI5" s="1877"/>
      <c r="HDJ5" s="1877"/>
      <c r="HDK5" s="1877"/>
      <c r="HDL5" s="1877"/>
      <c r="HDM5" s="1877"/>
      <c r="HDN5" s="1877"/>
      <c r="HDO5" s="1877"/>
      <c r="HDP5" s="1877"/>
      <c r="HDQ5" s="1877"/>
      <c r="HDR5" s="1877"/>
      <c r="HDS5" s="1877"/>
      <c r="HDT5" s="1877"/>
      <c r="HDU5" s="1877"/>
      <c r="HDV5" s="1877"/>
      <c r="HDW5" s="1877"/>
      <c r="HDX5" s="1877"/>
      <c r="HDY5" s="1877"/>
      <c r="HDZ5" s="1877"/>
      <c r="HEA5" s="1877"/>
      <c r="HEB5" s="1877"/>
      <c r="HEC5" s="1877"/>
      <c r="HED5" s="1877"/>
      <c r="HEE5" s="1877"/>
      <c r="HEF5" s="1877"/>
      <c r="HEG5" s="1877"/>
      <c r="HEH5" s="1877"/>
      <c r="HEI5" s="1877"/>
      <c r="HEJ5" s="1877"/>
      <c r="HEK5" s="1877"/>
      <c r="HEL5" s="1877"/>
      <c r="HEM5" s="1877"/>
      <c r="HEN5" s="1877"/>
      <c r="HEO5" s="1877"/>
      <c r="HEP5" s="1877"/>
      <c r="HEQ5" s="1877"/>
      <c r="HER5" s="1877"/>
      <c r="HES5" s="1877"/>
      <c r="HET5" s="1877"/>
      <c r="HEU5" s="1877"/>
      <c r="HEV5" s="1877"/>
      <c r="HEW5" s="1877"/>
      <c r="HEX5" s="1877"/>
      <c r="HEY5" s="1877"/>
      <c r="HEZ5" s="1877"/>
      <c r="HFA5" s="1877"/>
      <c r="HFB5" s="1877"/>
      <c r="HFC5" s="1877"/>
      <c r="HFD5" s="1877"/>
      <c r="HFE5" s="1877"/>
      <c r="HFF5" s="1877"/>
      <c r="HFG5" s="1877"/>
      <c r="HFH5" s="1877"/>
      <c r="HFI5" s="1877"/>
      <c r="HFJ5" s="1877"/>
      <c r="HFK5" s="1877"/>
      <c r="HFL5" s="1877"/>
      <c r="HFM5" s="1877"/>
      <c r="HFN5" s="1877"/>
      <c r="HFO5" s="1877"/>
      <c r="HFP5" s="1877"/>
      <c r="HFQ5" s="1877"/>
      <c r="HFR5" s="1877"/>
      <c r="HFS5" s="1877"/>
      <c r="HFT5" s="1877"/>
      <c r="HFU5" s="1877"/>
      <c r="HFV5" s="1877"/>
      <c r="HFW5" s="1877"/>
      <c r="HFX5" s="1877"/>
      <c r="HFY5" s="1877"/>
      <c r="HFZ5" s="1877"/>
      <c r="HGA5" s="1877"/>
      <c r="HGB5" s="1877"/>
      <c r="HGC5" s="1877"/>
      <c r="HGD5" s="1877"/>
      <c r="HGE5" s="1877"/>
      <c r="HGF5" s="1877"/>
      <c r="HGG5" s="1877"/>
      <c r="HGH5" s="1877"/>
      <c r="HGI5" s="1877"/>
      <c r="HGJ5" s="1877"/>
      <c r="HGK5" s="1877"/>
      <c r="HGL5" s="1877"/>
      <c r="HGM5" s="1877"/>
      <c r="HGN5" s="1877"/>
      <c r="HGO5" s="1877"/>
      <c r="HGP5" s="1877"/>
      <c r="HGQ5" s="1877"/>
      <c r="HGR5" s="1877"/>
      <c r="HGS5" s="1877"/>
      <c r="HGT5" s="1877"/>
      <c r="HGU5" s="1877"/>
      <c r="HGV5" s="1877"/>
      <c r="HGW5" s="1877"/>
      <c r="HGX5" s="1877"/>
      <c r="HGY5" s="1877"/>
      <c r="HGZ5" s="1877"/>
      <c r="HHA5" s="1877"/>
      <c r="HHB5" s="1877"/>
      <c r="HHC5" s="1877"/>
      <c r="HHD5" s="1877"/>
      <c r="HHE5" s="1877"/>
      <c r="HHF5" s="1877"/>
      <c r="HHG5" s="1877"/>
      <c r="HHH5" s="1877"/>
      <c r="HHI5" s="1877"/>
      <c r="HHJ5" s="1877"/>
      <c r="HHK5" s="1877"/>
      <c r="HHL5" s="1877"/>
      <c r="HHM5" s="1877"/>
      <c r="HHN5" s="1877"/>
      <c r="HHO5" s="1877"/>
      <c r="HHP5" s="1877"/>
      <c r="HHQ5" s="1877"/>
      <c r="HHR5" s="1877"/>
      <c r="HHS5" s="1877"/>
      <c r="HHT5" s="1877"/>
      <c r="HHU5" s="1877"/>
      <c r="HHV5" s="1877"/>
      <c r="HHW5" s="1877"/>
      <c r="HHX5" s="1877"/>
      <c r="HHY5" s="1877"/>
      <c r="HHZ5" s="1877"/>
      <c r="HIA5" s="1877"/>
      <c r="HIB5" s="1877"/>
      <c r="HIC5" s="1877"/>
      <c r="HID5" s="1877"/>
      <c r="HIE5" s="1877"/>
      <c r="HIF5" s="1877"/>
      <c r="HIG5" s="1877"/>
      <c r="HIH5" s="1877"/>
      <c r="HII5" s="1877"/>
      <c r="HIJ5" s="1877"/>
      <c r="HIK5" s="1877"/>
      <c r="HIL5" s="1877"/>
      <c r="HIM5" s="1877"/>
      <c r="HIN5" s="1877"/>
      <c r="HIO5" s="1877"/>
      <c r="HIP5" s="1877"/>
      <c r="HIQ5" s="1877"/>
      <c r="HIR5" s="1877"/>
      <c r="HIS5" s="1877"/>
      <c r="HIT5" s="1877"/>
      <c r="HIU5" s="1877"/>
      <c r="HIV5" s="1877"/>
      <c r="HIW5" s="1877"/>
      <c r="HIX5" s="1877"/>
      <c r="HIY5" s="1877"/>
      <c r="HIZ5" s="1877"/>
      <c r="HJA5" s="1877"/>
      <c r="HJB5" s="1877"/>
      <c r="HJC5" s="1877"/>
      <c r="HJD5" s="1877"/>
      <c r="HJE5" s="1877"/>
      <c r="HJF5" s="1877"/>
      <c r="HJG5" s="1877"/>
      <c r="HJH5" s="1877"/>
      <c r="HJI5" s="1877"/>
      <c r="HJJ5" s="1877"/>
      <c r="HJK5" s="1877"/>
      <c r="HJL5" s="1877"/>
      <c r="HJM5" s="1877"/>
      <c r="HJN5" s="1877"/>
      <c r="HJO5" s="1877"/>
      <c r="HJP5" s="1877"/>
      <c r="HJQ5" s="1877"/>
      <c r="HJR5" s="1877"/>
      <c r="HJS5" s="1877"/>
      <c r="HJT5" s="1877"/>
      <c r="HJU5" s="1877"/>
      <c r="HJV5" s="1877"/>
      <c r="HJW5" s="1877"/>
      <c r="HJX5" s="1877"/>
      <c r="HJY5" s="1877"/>
      <c r="HJZ5" s="1877"/>
      <c r="HKA5" s="1877"/>
      <c r="HKB5" s="1877"/>
      <c r="HKC5" s="1877"/>
      <c r="HKD5" s="1877"/>
      <c r="HKE5" s="1877"/>
      <c r="HKF5" s="1877"/>
      <c r="HKG5" s="1877"/>
      <c r="HKH5" s="1877"/>
      <c r="HKI5" s="1877"/>
      <c r="HKJ5" s="1877"/>
      <c r="HKK5" s="1877"/>
      <c r="HKL5" s="1877"/>
      <c r="HKM5" s="1877"/>
      <c r="HKN5" s="1877"/>
      <c r="HKO5" s="1877"/>
      <c r="HKP5" s="1877"/>
      <c r="HKQ5" s="1877"/>
      <c r="HKR5" s="1877"/>
      <c r="HKS5" s="1877"/>
      <c r="HKT5" s="1877"/>
      <c r="HKU5" s="1877"/>
      <c r="HKV5" s="1877"/>
      <c r="HKW5" s="1877"/>
      <c r="HKX5" s="1877"/>
      <c r="HKY5" s="1877"/>
      <c r="HKZ5" s="1877"/>
      <c r="HLA5" s="1877"/>
      <c r="HLB5" s="1877"/>
      <c r="HLC5" s="1877"/>
      <c r="HLD5" s="1877"/>
      <c r="HLE5" s="1877"/>
      <c r="HLF5" s="1877"/>
      <c r="HLG5" s="1877"/>
      <c r="HLH5" s="1877"/>
      <c r="HLI5" s="1877"/>
      <c r="HLJ5" s="1877"/>
      <c r="HLK5" s="1877"/>
      <c r="HLL5" s="1877"/>
      <c r="HLM5" s="1877"/>
      <c r="HLN5" s="1877"/>
      <c r="HLO5" s="1877"/>
      <c r="HLP5" s="1877"/>
      <c r="HLQ5" s="1877"/>
      <c r="HLR5" s="1877"/>
      <c r="HLS5" s="1877"/>
      <c r="HLT5" s="1877"/>
      <c r="HLU5" s="1877"/>
      <c r="HLV5" s="1877"/>
      <c r="HLW5" s="1877"/>
      <c r="HLX5" s="1877"/>
      <c r="HLY5" s="1877"/>
      <c r="HLZ5" s="1877"/>
      <c r="HMA5" s="1877"/>
      <c r="HMB5" s="1877"/>
      <c r="HMC5" s="1877"/>
      <c r="HMD5" s="1877"/>
      <c r="HME5" s="1877"/>
      <c r="HMF5" s="1877"/>
      <c r="HMG5" s="1877"/>
      <c r="HMH5" s="1877"/>
      <c r="HMI5" s="1877"/>
      <c r="HMJ5" s="1877"/>
      <c r="HMK5" s="1877"/>
      <c r="HML5" s="1877"/>
      <c r="HMM5" s="1877"/>
      <c r="HMN5" s="1877"/>
      <c r="HMO5" s="1877"/>
      <c r="HMP5" s="1877"/>
      <c r="HMQ5" s="1877"/>
      <c r="HMR5" s="1877"/>
      <c r="HMS5" s="1877"/>
      <c r="HMT5" s="1877"/>
      <c r="HMU5" s="1877"/>
      <c r="HMV5" s="1877"/>
      <c r="HMW5" s="1877"/>
      <c r="HMX5" s="1877"/>
      <c r="HMY5" s="1877"/>
      <c r="HMZ5" s="1877"/>
      <c r="HNA5" s="1877"/>
      <c r="HNB5" s="1877"/>
      <c r="HNC5" s="1877"/>
      <c r="HND5" s="1877"/>
      <c r="HNE5" s="1877"/>
      <c r="HNF5" s="1877"/>
      <c r="HNG5" s="1877"/>
      <c r="HNH5" s="1877"/>
      <c r="HNI5" s="1877"/>
      <c r="HNJ5" s="1877"/>
      <c r="HNK5" s="1877"/>
      <c r="HNL5" s="1877"/>
      <c r="HNM5" s="1877"/>
      <c r="HNN5" s="1877"/>
      <c r="HNO5" s="1877"/>
      <c r="HNP5" s="1877"/>
      <c r="HNQ5" s="1877"/>
      <c r="HNR5" s="1877"/>
      <c r="HNS5" s="1877"/>
      <c r="HNT5" s="1877"/>
      <c r="HNU5" s="1877"/>
      <c r="HNV5" s="1877"/>
      <c r="HNW5" s="1877"/>
      <c r="HNX5" s="1877"/>
      <c r="HNY5" s="1877"/>
      <c r="HNZ5" s="1877"/>
      <c r="HOA5" s="1877"/>
      <c r="HOB5" s="1877"/>
      <c r="HOC5" s="1877"/>
      <c r="HOD5" s="1877"/>
      <c r="HOE5" s="1877"/>
      <c r="HOF5" s="1877"/>
      <c r="HOG5" s="1877"/>
      <c r="HOH5" s="1877"/>
      <c r="HOI5" s="1877"/>
      <c r="HOJ5" s="1877"/>
      <c r="HOK5" s="1877"/>
      <c r="HOL5" s="1877"/>
      <c r="HOM5" s="1877"/>
      <c r="HON5" s="1877"/>
      <c r="HOO5" s="1877"/>
      <c r="HOP5" s="1877"/>
      <c r="HOQ5" s="1877"/>
      <c r="HOR5" s="1877"/>
      <c r="HOS5" s="1877"/>
      <c r="HOT5" s="1877"/>
      <c r="HOU5" s="1877"/>
      <c r="HOV5" s="1877"/>
      <c r="HOW5" s="1877"/>
      <c r="HOX5" s="1877"/>
      <c r="HOY5" s="1877"/>
      <c r="HOZ5" s="1877"/>
      <c r="HPA5" s="1877"/>
      <c r="HPB5" s="1877"/>
      <c r="HPC5" s="1877"/>
      <c r="HPD5" s="1877"/>
      <c r="HPE5" s="1877"/>
      <c r="HPF5" s="1877"/>
      <c r="HPG5" s="1877"/>
      <c r="HPH5" s="1877"/>
      <c r="HPI5" s="1877"/>
      <c r="HPJ5" s="1877"/>
      <c r="HPK5" s="1877"/>
      <c r="HPL5" s="1877"/>
      <c r="HPM5" s="1877"/>
      <c r="HPN5" s="1877"/>
      <c r="HPO5" s="1877"/>
      <c r="HPP5" s="1877"/>
      <c r="HPQ5" s="1877"/>
      <c r="HPR5" s="1877"/>
      <c r="HPS5" s="1877"/>
      <c r="HPT5" s="1877"/>
      <c r="HPU5" s="1877"/>
      <c r="HPV5" s="1877"/>
      <c r="HPW5" s="1877"/>
      <c r="HPX5" s="1877"/>
      <c r="HPY5" s="1877"/>
      <c r="HPZ5" s="1877"/>
      <c r="HQA5" s="1877"/>
      <c r="HQB5" s="1877"/>
      <c r="HQC5" s="1877"/>
      <c r="HQD5" s="1877"/>
      <c r="HQE5" s="1877"/>
      <c r="HQF5" s="1877"/>
      <c r="HQG5" s="1877"/>
      <c r="HQH5" s="1877"/>
      <c r="HQI5" s="1877"/>
      <c r="HQJ5" s="1877"/>
      <c r="HQK5" s="1877"/>
      <c r="HQL5" s="1877"/>
      <c r="HQM5" s="1877"/>
      <c r="HQN5" s="1877"/>
      <c r="HQO5" s="1877"/>
      <c r="HQP5" s="1877"/>
      <c r="HQQ5" s="1877"/>
      <c r="HQR5" s="1877"/>
      <c r="HQS5" s="1877"/>
      <c r="HQT5" s="1877"/>
      <c r="HQU5" s="1877"/>
      <c r="HQV5" s="1877"/>
      <c r="HQW5" s="1877"/>
      <c r="HQX5" s="1877"/>
      <c r="HQY5" s="1877"/>
      <c r="HQZ5" s="1877"/>
      <c r="HRA5" s="1877"/>
      <c r="HRB5" s="1877"/>
      <c r="HRC5" s="1877"/>
      <c r="HRD5" s="1877"/>
      <c r="HRE5" s="1877"/>
      <c r="HRF5" s="1877"/>
      <c r="HRG5" s="1877"/>
      <c r="HRH5" s="1877"/>
      <c r="HRI5" s="1877"/>
      <c r="HRJ5" s="1877"/>
      <c r="HRK5" s="1877"/>
      <c r="HRL5" s="1877"/>
      <c r="HRM5" s="1877"/>
      <c r="HRN5" s="1877"/>
      <c r="HRO5" s="1877"/>
      <c r="HRP5" s="1877"/>
      <c r="HRQ5" s="1877"/>
      <c r="HRR5" s="1877"/>
      <c r="HRS5" s="1877"/>
      <c r="HRT5" s="1877"/>
      <c r="HRU5" s="1877"/>
      <c r="HRV5" s="1877"/>
      <c r="HRW5" s="1877"/>
      <c r="HRX5" s="1877"/>
      <c r="HRY5" s="1877"/>
      <c r="HRZ5" s="1877"/>
      <c r="HSA5" s="1877"/>
      <c r="HSB5" s="1877"/>
      <c r="HSC5" s="1877"/>
      <c r="HSD5" s="1877"/>
      <c r="HSE5" s="1877"/>
      <c r="HSF5" s="1877"/>
      <c r="HSG5" s="1877"/>
      <c r="HSH5" s="1877"/>
      <c r="HSI5" s="1877"/>
      <c r="HSJ5" s="1877"/>
      <c r="HSK5" s="1877"/>
      <c r="HSL5" s="1877"/>
      <c r="HSM5" s="1877"/>
      <c r="HSN5" s="1877"/>
      <c r="HSO5" s="1877"/>
      <c r="HSP5" s="1877"/>
      <c r="HSQ5" s="1877"/>
      <c r="HSR5" s="1877"/>
      <c r="HSS5" s="1877"/>
      <c r="HST5" s="1877"/>
      <c r="HSU5" s="1877"/>
      <c r="HSV5" s="1877"/>
      <c r="HSW5" s="1877"/>
      <c r="HSX5" s="1877"/>
      <c r="HSY5" s="1877"/>
      <c r="HSZ5" s="1877"/>
      <c r="HTA5" s="1877"/>
      <c r="HTB5" s="1877"/>
      <c r="HTC5" s="1877"/>
      <c r="HTD5" s="1877"/>
      <c r="HTE5" s="1877"/>
      <c r="HTF5" s="1877"/>
      <c r="HTG5" s="1877"/>
      <c r="HTH5" s="1877"/>
      <c r="HTI5" s="1877"/>
      <c r="HTJ5" s="1877"/>
      <c r="HTK5" s="1877"/>
      <c r="HTL5" s="1877"/>
      <c r="HTM5" s="1877"/>
      <c r="HTN5" s="1877"/>
      <c r="HTO5" s="1877"/>
      <c r="HTP5" s="1877"/>
      <c r="HTQ5" s="1877"/>
      <c r="HTR5" s="1877"/>
      <c r="HTS5" s="1877"/>
      <c r="HTT5" s="1877"/>
      <c r="HTU5" s="1877"/>
      <c r="HTV5" s="1877"/>
      <c r="HTW5" s="1877"/>
      <c r="HTX5" s="1877"/>
      <c r="HTY5" s="1877"/>
      <c r="HTZ5" s="1877"/>
      <c r="HUA5" s="1877"/>
      <c r="HUB5" s="1877"/>
      <c r="HUC5" s="1877"/>
      <c r="HUD5" s="1877"/>
      <c r="HUE5" s="1877"/>
      <c r="HUF5" s="1877"/>
      <c r="HUG5" s="1877"/>
      <c r="HUH5" s="1877"/>
      <c r="HUI5" s="1877"/>
      <c r="HUJ5" s="1877"/>
      <c r="HUK5" s="1877"/>
      <c r="HUL5" s="1877"/>
      <c r="HUM5" s="1877"/>
      <c r="HUN5" s="1877"/>
      <c r="HUO5" s="1877"/>
      <c r="HUP5" s="1877"/>
      <c r="HUQ5" s="1877"/>
      <c r="HUR5" s="1877"/>
      <c r="HUS5" s="1877"/>
      <c r="HUT5" s="1877"/>
      <c r="HUU5" s="1877"/>
      <c r="HUV5" s="1877"/>
      <c r="HUW5" s="1877"/>
      <c r="HUX5" s="1877"/>
      <c r="HUY5" s="1877"/>
      <c r="HUZ5" s="1877"/>
      <c r="HVA5" s="1877"/>
      <c r="HVB5" s="1877"/>
      <c r="HVC5" s="1877"/>
      <c r="HVD5" s="1877"/>
      <c r="HVE5" s="1877"/>
      <c r="HVF5" s="1877"/>
      <c r="HVG5" s="1877"/>
      <c r="HVH5" s="1877"/>
      <c r="HVI5" s="1877"/>
      <c r="HVJ5" s="1877"/>
      <c r="HVK5" s="1877"/>
      <c r="HVL5" s="1877"/>
      <c r="HVM5" s="1877"/>
      <c r="HVN5" s="1877"/>
      <c r="HVO5" s="1877"/>
      <c r="HVP5" s="1877"/>
      <c r="HVQ5" s="1877"/>
      <c r="HVR5" s="1877"/>
      <c r="HVS5" s="1877"/>
      <c r="HVT5" s="1877"/>
      <c r="HVU5" s="1877"/>
      <c r="HVV5" s="1877"/>
      <c r="HVW5" s="1877"/>
      <c r="HVX5" s="1877"/>
      <c r="HVY5" s="1877"/>
      <c r="HVZ5" s="1877"/>
      <c r="HWA5" s="1877"/>
      <c r="HWB5" s="1877"/>
      <c r="HWC5" s="1877"/>
      <c r="HWD5" s="1877"/>
      <c r="HWE5" s="1877"/>
      <c r="HWF5" s="1877"/>
      <c r="HWG5" s="1877"/>
      <c r="HWH5" s="1877"/>
      <c r="HWI5" s="1877"/>
      <c r="HWJ5" s="1877"/>
      <c r="HWK5" s="1877"/>
      <c r="HWL5" s="1877"/>
      <c r="HWM5" s="1877"/>
      <c r="HWN5" s="1877"/>
      <c r="HWO5" s="1877"/>
      <c r="HWP5" s="1877"/>
      <c r="HWQ5" s="1877"/>
      <c r="HWR5" s="1877"/>
      <c r="HWS5" s="1877"/>
      <c r="HWT5" s="1877"/>
      <c r="HWU5" s="1877"/>
      <c r="HWV5" s="1877"/>
      <c r="HWW5" s="1877"/>
      <c r="HWX5" s="1877"/>
      <c r="HWY5" s="1877"/>
      <c r="HWZ5" s="1877"/>
      <c r="HXA5" s="1877"/>
      <c r="HXB5" s="1877"/>
      <c r="HXC5" s="1877"/>
      <c r="HXD5" s="1877"/>
      <c r="HXE5" s="1877"/>
      <c r="HXF5" s="1877"/>
      <c r="HXG5" s="1877"/>
      <c r="HXH5" s="1877"/>
      <c r="HXI5" s="1877"/>
      <c r="HXJ5" s="1877"/>
      <c r="HXK5" s="1877"/>
      <c r="HXL5" s="1877"/>
      <c r="HXM5" s="1877"/>
      <c r="HXN5" s="1877"/>
      <c r="HXO5" s="1877"/>
      <c r="HXP5" s="1877"/>
      <c r="HXQ5" s="1877"/>
      <c r="HXR5" s="1877"/>
      <c r="HXS5" s="1877"/>
      <c r="HXT5" s="1877"/>
      <c r="HXU5" s="1877"/>
      <c r="HXV5" s="1877"/>
      <c r="HXW5" s="1877"/>
      <c r="HXX5" s="1877"/>
      <c r="HXY5" s="1877"/>
      <c r="HXZ5" s="1877"/>
      <c r="HYA5" s="1877"/>
      <c r="HYB5" s="1877"/>
      <c r="HYC5" s="1877"/>
      <c r="HYD5" s="1877"/>
      <c r="HYE5" s="1877"/>
      <c r="HYF5" s="1877"/>
      <c r="HYG5" s="1877"/>
      <c r="HYH5" s="1877"/>
      <c r="HYI5" s="1877"/>
      <c r="HYJ5" s="1877"/>
      <c r="HYK5" s="1877"/>
      <c r="HYL5" s="1877"/>
      <c r="HYM5" s="1877"/>
      <c r="HYN5" s="1877"/>
      <c r="HYO5" s="1877"/>
      <c r="HYP5" s="1877"/>
      <c r="HYQ5" s="1877"/>
      <c r="HYR5" s="1877"/>
      <c r="HYS5" s="1877"/>
      <c r="HYT5" s="1877"/>
      <c r="HYU5" s="1877"/>
      <c r="HYV5" s="1877"/>
      <c r="HYW5" s="1877"/>
      <c r="HYX5" s="1877"/>
      <c r="HYY5" s="1877"/>
      <c r="HYZ5" s="1877"/>
      <c r="HZA5" s="1877"/>
      <c r="HZB5" s="1877"/>
      <c r="HZC5" s="1877"/>
      <c r="HZD5" s="1877"/>
      <c r="HZE5" s="1877"/>
      <c r="HZF5" s="1877"/>
      <c r="HZG5" s="1877"/>
      <c r="HZH5" s="1877"/>
      <c r="HZI5" s="1877"/>
      <c r="HZJ5" s="1877"/>
      <c r="HZK5" s="1877"/>
      <c r="HZL5" s="1877"/>
      <c r="HZM5" s="1877"/>
      <c r="HZN5" s="1877"/>
      <c r="HZO5" s="1877"/>
      <c r="HZP5" s="1877"/>
      <c r="HZQ5" s="1877"/>
      <c r="HZR5" s="1877"/>
      <c r="HZS5" s="1877"/>
      <c r="HZT5" s="1877"/>
      <c r="HZU5" s="1877"/>
      <c r="HZV5" s="1877"/>
      <c r="HZW5" s="1877"/>
      <c r="HZX5" s="1877"/>
      <c r="HZY5" s="1877"/>
      <c r="HZZ5" s="1877"/>
      <c r="IAA5" s="1877"/>
      <c r="IAB5" s="1877"/>
      <c r="IAC5" s="1877"/>
      <c r="IAD5" s="1877"/>
      <c r="IAE5" s="1877"/>
      <c r="IAF5" s="1877"/>
      <c r="IAG5" s="1877"/>
      <c r="IAH5" s="1877"/>
      <c r="IAI5" s="1877"/>
      <c r="IAJ5" s="1877"/>
      <c r="IAK5" s="1877"/>
      <c r="IAL5" s="1877"/>
      <c r="IAM5" s="1877"/>
      <c r="IAN5" s="1877"/>
      <c r="IAO5" s="1877"/>
      <c r="IAP5" s="1877"/>
      <c r="IAQ5" s="1877"/>
      <c r="IAR5" s="1877"/>
      <c r="IAS5" s="1877"/>
      <c r="IAT5" s="1877"/>
      <c r="IAU5" s="1877"/>
      <c r="IAV5" s="1877"/>
      <c r="IAW5" s="1877"/>
      <c r="IAX5" s="1877"/>
      <c r="IAY5" s="1877"/>
      <c r="IAZ5" s="1877"/>
      <c r="IBA5" s="1877"/>
      <c r="IBB5" s="1877"/>
      <c r="IBC5" s="1877"/>
      <c r="IBD5" s="1877"/>
      <c r="IBE5" s="1877"/>
      <c r="IBF5" s="1877"/>
      <c r="IBG5" s="1877"/>
      <c r="IBH5" s="1877"/>
      <c r="IBI5" s="1877"/>
      <c r="IBJ5" s="1877"/>
      <c r="IBK5" s="1877"/>
      <c r="IBL5" s="1877"/>
      <c r="IBM5" s="1877"/>
      <c r="IBN5" s="1877"/>
      <c r="IBO5" s="1877"/>
      <c r="IBP5" s="1877"/>
      <c r="IBQ5" s="1877"/>
      <c r="IBR5" s="1877"/>
      <c r="IBS5" s="1877"/>
      <c r="IBT5" s="1877"/>
      <c r="IBU5" s="1877"/>
      <c r="IBV5" s="1877"/>
      <c r="IBW5" s="1877"/>
      <c r="IBX5" s="1877"/>
      <c r="IBY5" s="1877"/>
      <c r="IBZ5" s="1877"/>
      <c r="ICA5" s="1877"/>
      <c r="ICB5" s="1877"/>
      <c r="ICC5" s="1877"/>
      <c r="ICD5" s="1877"/>
      <c r="ICE5" s="1877"/>
      <c r="ICF5" s="1877"/>
      <c r="ICG5" s="1877"/>
      <c r="ICH5" s="1877"/>
      <c r="ICI5" s="1877"/>
      <c r="ICJ5" s="1877"/>
      <c r="ICK5" s="1877"/>
      <c r="ICL5" s="1877"/>
      <c r="ICM5" s="1877"/>
      <c r="ICN5" s="1877"/>
      <c r="ICO5" s="1877"/>
      <c r="ICP5" s="1877"/>
      <c r="ICQ5" s="1877"/>
      <c r="ICR5" s="1877"/>
      <c r="ICS5" s="1877"/>
      <c r="ICT5" s="1877"/>
      <c r="ICU5" s="1877"/>
      <c r="ICV5" s="1877"/>
      <c r="ICW5" s="1877"/>
      <c r="ICX5" s="1877"/>
      <c r="ICY5" s="1877"/>
      <c r="ICZ5" s="1877"/>
      <c r="IDA5" s="1877"/>
      <c r="IDB5" s="1877"/>
      <c r="IDC5" s="1877"/>
      <c r="IDD5" s="1877"/>
      <c r="IDE5" s="1877"/>
      <c r="IDF5" s="1877"/>
      <c r="IDG5" s="1877"/>
      <c r="IDH5" s="1877"/>
      <c r="IDI5" s="1877"/>
      <c r="IDJ5" s="1877"/>
      <c r="IDK5" s="1877"/>
      <c r="IDL5" s="1877"/>
      <c r="IDM5" s="1877"/>
      <c r="IDN5" s="1877"/>
      <c r="IDO5" s="1877"/>
      <c r="IDP5" s="1877"/>
      <c r="IDQ5" s="1877"/>
      <c r="IDR5" s="1877"/>
      <c r="IDS5" s="1877"/>
      <c r="IDT5" s="1877"/>
      <c r="IDU5" s="1877"/>
      <c r="IDV5" s="1877"/>
      <c r="IDW5" s="1877"/>
      <c r="IDX5" s="1877"/>
      <c r="IDY5" s="1877"/>
      <c r="IDZ5" s="1877"/>
      <c r="IEA5" s="1877"/>
      <c r="IEB5" s="1877"/>
      <c r="IEC5" s="1877"/>
      <c r="IED5" s="1877"/>
      <c r="IEE5" s="1877"/>
      <c r="IEF5" s="1877"/>
      <c r="IEG5" s="1877"/>
      <c r="IEH5" s="1877"/>
      <c r="IEI5" s="1877"/>
      <c r="IEJ5" s="1877"/>
      <c r="IEK5" s="1877"/>
      <c r="IEL5" s="1877"/>
      <c r="IEM5" s="1877"/>
      <c r="IEN5" s="1877"/>
      <c r="IEO5" s="1877"/>
      <c r="IEP5" s="1877"/>
      <c r="IEQ5" s="1877"/>
      <c r="IER5" s="1877"/>
      <c r="IES5" s="1877"/>
      <c r="IET5" s="1877"/>
      <c r="IEU5" s="1877"/>
      <c r="IEV5" s="1877"/>
      <c r="IEW5" s="1877"/>
      <c r="IEX5" s="1877"/>
      <c r="IEY5" s="1877"/>
      <c r="IEZ5" s="1877"/>
      <c r="IFA5" s="1877"/>
      <c r="IFB5" s="1877"/>
      <c r="IFC5" s="1877"/>
      <c r="IFD5" s="1877"/>
      <c r="IFE5" s="1877"/>
      <c r="IFF5" s="1877"/>
      <c r="IFG5" s="1877"/>
      <c r="IFH5" s="1877"/>
      <c r="IFI5" s="1877"/>
      <c r="IFJ5" s="1877"/>
      <c r="IFK5" s="1877"/>
      <c r="IFL5" s="1877"/>
      <c r="IFM5" s="1877"/>
      <c r="IFN5" s="1877"/>
      <c r="IFO5" s="1877"/>
      <c r="IFP5" s="1877"/>
      <c r="IFQ5" s="1877"/>
      <c r="IFR5" s="1877"/>
      <c r="IFS5" s="1877"/>
      <c r="IFT5" s="1877"/>
      <c r="IFU5" s="1877"/>
      <c r="IFV5" s="1877"/>
      <c r="IFW5" s="1877"/>
      <c r="IFX5" s="1877"/>
      <c r="IFY5" s="1877"/>
      <c r="IFZ5" s="1877"/>
      <c r="IGA5" s="1877"/>
      <c r="IGB5" s="1877"/>
      <c r="IGC5" s="1877"/>
      <c r="IGD5" s="1877"/>
      <c r="IGE5" s="1877"/>
      <c r="IGF5" s="1877"/>
      <c r="IGG5" s="1877"/>
      <c r="IGH5" s="1877"/>
      <c r="IGI5" s="1877"/>
      <c r="IGJ5" s="1877"/>
      <c r="IGK5" s="1877"/>
      <c r="IGL5" s="1877"/>
      <c r="IGM5" s="1877"/>
      <c r="IGN5" s="1877"/>
      <c r="IGO5" s="1877"/>
      <c r="IGP5" s="1877"/>
      <c r="IGQ5" s="1877"/>
      <c r="IGR5" s="1877"/>
      <c r="IGS5" s="1877"/>
      <c r="IGT5" s="1877"/>
      <c r="IGU5" s="1877"/>
      <c r="IGV5" s="1877"/>
      <c r="IGW5" s="1877"/>
      <c r="IGX5" s="1877"/>
      <c r="IGY5" s="1877"/>
      <c r="IGZ5" s="1877"/>
      <c r="IHA5" s="1877"/>
      <c r="IHB5" s="1877"/>
      <c r="IHC5" s="1877"/>
      <c r="IHD5" s="1877"/>
      <c r="IHE5" s="1877"/>
      <c r="IHF5" s="1877"/>
      <c r="IHG5" s="1877"/>
      <c r="IHH5" s="1877"/>
      <c r="IHI5" s="1877"/>
      <c r="IHJ5" s="1877"/>
      <c r="IHK5" s="1877"/>
      <c r="IHL5" s="1877"/>
      <c r="IHM5" s="1877"/>
      <c r="IHN5" s="1877"/>
      <c r="IHO5" s="1877"/>
      <c r="IHP5" s="1877"/>
      <c r="IHQ5" s="1877"/>
      <c r="IHR5" s="1877"/>
      <c r="IHS5" s="1877"/>
      <c r="IHT5" s="1877"/>
      <c r="IHU5" s="1877"/>
      <c r="IHV5" s="1877"/>
      <c r="IHW5" s="1877"/>
      <c r="IHX5" s="1877"/>
      <c r="IHY5" s="1877"/>
      <c r="IHZ5" s="1877"/>
      <c r="IIA5" s="1877"/>
      <c r="IIB5" s="1877"/>
      <c r="IIC5" s="1877"/>
      <c r="IID5" s="1877"/>
      <c r="IIE5" s="1877"/>
      <c r="IIF5" s="1877"/>
      <c r="IIG5" s="1877"/>
      <c r="IIH5" s="1877"/>
      <c r="III5" s="1877"/>
      <c r="IIJ5" s="1877"/>
      <c r="IIK5" s="1877"/>
      <c r="IIL5" s="1877"/>
      <c r="IIM5" s="1877"/>
      <c r="IIN5" s="1877"/>
      <c r="IIO5" s="1877"/>
      <c r="IIP5" s="1877"/>
      <c r="IIQ5" s="1877"/>
      <c r="IIR5" s="1877"/>
      <c r="IIS5" s="1877"/>
      <c r="IIT5" s="1877"/>
      <c r="IIU5" s="1877"/>
      <c r="IIV5" s="1877"/>
      <c r="IIW5" s="1877"/>
      <c r="IIX5" s="1877"/>
      <c r="IIY5" s="1877"/>
      <c r="IIZ5" s="1877"/>
      <c r="IJA5" s="1877"/>
      <c r="IJB5" s="1877"/>
      <c r="IJC5" s="1877"/>
      <c r="IJD5" s="1877"/>
      <c r="IJE5" s="1877"/>
      <c r="IJF5" s="1877"/>
      <c r="IJG5" s="1877"/>
      <c r="IJH5" s="1877"/>
      <c r="IJI5" s="1877"/>
      <c r="IJJ5" s="1877"/>
      <c r="IJK5" s="1877"/>
      <c r="IJL5" s="1877"/>
      <c r="IJM5" s="1877"/>
      <c r="IJN5" s="1877"/>
      <c r="IJO5" s="1877"/>
      <c r="IJP5" s="1877"/>
      <c r="IJQ5" s="1877"/>
      <c r="IJR5" s="1877"/>
      <c r="IJS5" s="1877"/>
      <c r="IJT5" s="1877"/>
      <c r="IJU5" s="1877"/>
      <c r="IJV5" s="1877"/>
      <c r="IJW5" s="1877"/>
      <c r="IJX5" s="1877"/>
      <c r="IJY5" s="1877"/>
      <c r="IJZ5" s="1877"/>
      <c r="IKA5" s="1877"/>
      <c r="IKB5" s="1877"/>
      <c r="IKC5" s="1877"/>
      <c r="IKD5" s="1877"/>
      <c r="IKE5" s="1877"/>
      <c r="IKF5" s="1877"/>
      <c r="IKG5" s="1877"/>
      <c r="IKH5" s="1877"/>
      <c r="IKI5" s="1877"/>
      <c r="IKJ5" s="1877"/>
      <c r="IKK5" s="1877"/>
      <c r="IKL5" s="1877"/>
      <c r="IKM5" s="1877"/>
      <c r="IKN5" s="1877"/>
      <c r="IKO5" s="1877"/>
      <c r="IKP5" s="1877"/>
      <c r="IKQ5" s="1877"/>
      <c r="IKR5" s="1877"/>
      <c r="IKS5" s="1877"/>
      <c r="IKT5" s="1877"/>
      <c r="IKU5" s="1877"/>
      <c r="IKV5" s="1877"/>
      <c r="IKW5" s="1877"/>
      <c r="IKX5" s="1877"/>
      <c r="IKY5" s="1877"/>
      <c r="IKZ5" s="1877"/>
      <c r="ILA5" s="1877"/>
      <c r="ILB5" s="1877"/>
      <c r="ILC5" s="1877"/>
      <c r="ILD5" s="1877"/>
      <c r="ILE5" s="1877"/>
      <c r="ILF5" s="1877"/>
      <c r="ILG5" s="1877"/>
      <c r="ILH5" s="1877"/>
      <c r="ILI5" s="1877"/>
      <c r="ILJ5" s="1877"/>
      <c r="ILK5" s="1877"/>
      <c r="ILL5" s="1877"/>
      <c r="ILM5" s="1877"/>
      <c r="ILN5" s="1877"/>
      <c r="ILO5" s="1877"/>
      <c r="ILP5" s="1877"/>
      <c r="ILQ5" s="1877"/>
      <c r="ILR5" s="1877"/>
      <c r="ILS5" s="1877"/>
      <c r="ILT5" s="1877"/>
      <c r="ILU5" s="1877"/>
      <c r="ILV5" s="1877"/>
      <c r="ILW5" s="1877"/>
      <c r="ILX5" s="1877"/>
      <c r="ILY5" s="1877"/>
      <c r="ILZ5" s="1877"/>
      <c r="IMA5" s="1877"/>
      <c r="IMB5" s="1877"/>
      <c r="IMC5" s="1877"/>
      <c r="IMD5" s="1877"/>
      <c r="IME5" s="1877"/>
      <c r="IMF5" s="1877"/>
      <c r="IMG5" s="1877"/>
      <c r="IMH5" s="1877"/>
      <c r="IMI5" s="1877"/>
      <c r="IMJ5" s="1877"/>
      <c r="IMK5" s="1877"/>
      <c r="IML5" s="1877"/>
      <c r="IMM5" s="1877"/>
      <c r="IMN5" s="1877"/>
      <c r="IMO5" s="1877"/>
      <c r="IMP5" s="1877"/>
      <c r="IMQ5" s="1877"/>
      <c r="IMR5" s="1877"/>
      <c r="IMS5" s="1877"/>
      <c r="IMT5" s="1877"/>
      <c r="IMU5" s="1877"/>
      <c r="IMV5" s="1877"/>
      <c r="IMW5" s="1877"/>
      <c r="IMX5" s="1877"/>
      <c r="IMY5" s="1877"/>
      <c r="IMZ5" s="1877"/>
      <c r="INA5" s="1877"/>
      <c r="INB5" s="1877"/>
      <c r="INC5" s="1877"/>
      <c r="IND5" s="1877"/>
      <c r="INE5" s="1877"/>
      <c r="INF5" s="1877"/>
      <c r="ING5" s="1877"/>
      <c r="INH5" s="1877"/>
      <c r="INI5" s="1877"/>
      <c r="INJ5" s="1877"/>
      <c r="INK5" s="1877"/>
      <c r="INL5" s="1877"/>
      <c r="INM5" s="1877"/>
      <c r="INN5" s="1877"/>
      <c r="INO5" s="1877"/>
      <c r="INP5" s="1877"/>
      <c r="INQ5" s="1877"/>
      <c r="INR5" s="1877"/>
      <c r="INS5" s="1877"/>
      <c r="INT5" s="1877"/>
      <c r="INU5" s="1877"/>
      <c r="INV5" s="1877"/>
      <c r="INW5" s="1877"/>
      <c r="INX5" s="1877"/>
      <c r="INY5" s="1877"/>
      <c r="INZ5" s="1877"/>
      <c r="IOA5" s="1877"/>
      <c r="IOB5" s="1877"/>
      <c r="IOC5" s="1877"/>
      <c r="IOD5" s="1877"/>
      <c r="IOE5" s="1877"/>
      <c r="IOF5" s="1877"/>
      <c r="IOG5" s="1877"/>
      <c r="IOH5" s="1877"/>
      <c r="IOI5" s="1877"/>
      <c r="IOJ5" s="1877"/>
      <c r="IOK5" s="1877"/>
      <c r="IOL5" s="1877"/>
      <c r="IOM5" s="1877"/>
      <c r="ION5" s="1877"/>
      <c r="IOO5" s="1877"/>
      <c r="IOP5" s="1877"/>
      <c r="IOQ5" s="1877"/>
      <c r="IOR5" s="1877"/>
      <c r="IOS5" s="1877"/>
      <c r="IOT5" s="1877"/>
      <c r="IOU5" s="1877"/>
      <c r="IOV5" s="1877"/>
      <c r="IOW5" s="1877"/>
      <c r="IOX5" s="1877"/>
      <c r="IOY5" s="1877"/>
      <c r="IOZ5" s="1877"/>
      <c r="IPA5" s="1877"/>
      <c r="IPB5" s="1877"/>
      <c r="IPC5" s="1877"/>
      <c r="IPD5" s="1877"/>
      <c r="IPE5" s="1877"/>
      <c r="IPF5" s="1877"/>
      <c r="IPG5" s="1877"/>
      <c r="IPH5" s="1877"/>
      <c r="IPI5" s="1877"/>
      <c r="IPJ5" s="1877"/>
      <c r="IPK5" s="1877"/>
      <c r="IPL5" s="1877"/>
      <c r="IPM5" s="1877"/>
      <c r="IPN5" s="1877"/>
      <c r="IPO5" s="1877"/>
      <c r="IPP5" s="1877"/>
      <c r="IPQ5" s="1877"/>
      <c r="IPR5" s="1877"/>
      <c r="IPS5" s="1877"/>
      <c r="IPT5" s="1877"/>
      <c r="IPU5" s="1877"/>
      <c r="IPV5" s="1877"/>
      <c r="IPW5" s="1877"/>
      <c r="IPX5" s="1877"/>
      <c r="IPY5" s="1877"/>
      <c r="IPZ5" s="1877"/>
      <c r="IQA5" s="1877"/>
      <c r="IQB5" s="1877"/>
      <c r="IQC5" s="1877"/>
      <c r="IQD5" s="1877"/>
      <c r="IQE5" s="1877"/>
      <c r="IQF5" s="1877"/>
      <c r="IQG5" s="1877"/>
      <c r="IQH5" s="1877"/>
      <c r="IQI5" s="1877"/>
      <c r="IQJ5" s="1877"/>
      <c r="IQK5" s="1877"/>
      <c r="IQL5" s="1877"/>
      <c r="IQM5" s="1877"/>
      <c r="IQN5" s="1877"/>
      <c r="IQO5" s="1877"/>
      <c r="IQP5" s="1877"/>
      <c r="IQQ5" s="1877"/>
      <c r="IQR5" s="1877"/>
      <c r="IQS5" s="1877"/>
      <c r="IQT5" s="1877"/>
      <c r="IQU5" s="1877"/>
      <c r="IQV5" s="1877"/>
      <c r="IQW5" s="1877"/>
      <c r="IQX5" s="1877"/>
      <c r="IQY5" s="1877"/>
      <c r="IQZ5" s="1877"/>
      <c r="IRA5" s="1877"/>
      <c r="IRB5" s="1877"/>
      <c r="IRC5" s="1877"/>
      <c r="IRD5" s="1877"/>
      <c r="IRE5" s="1877"/>
      <c r="IRF5" s="1877"/>
      <c r="IRG5" s="1877"/>
      <c r="IRH5" s="1877"/>
      <c r="IRI5" s="1877"/>
      <c r="IRJ5" s="1877"/>
      <c r="IRK5" s="1877"/>
      <c r="IRL5" s="1877"/>
      <c r="IRM5" s="1877"/>
      <c r="IRN5" s="1877"/>
      <c r="IRO5" s="1877"/>
      <c r="IRP5" s="1877"/>
      <c r="IRQ5" s="1877"/>
      <c r="IRR5" s="1877"/>
      <c r="IRS5" s="1877"/>
      <c r="IRT5" s="1877"/>
      <c r="IRU5" s="1877"/>
      <c r="IRV5" s="1877"/>
      <c r="IRW5" s="1877"/>
      <c r="IRX5" s="1877"/>
      <c r="IRY5" s="1877"/>
      <c r="IRZ5" s="1877"/>
      <c r="ISA5" s="1877"/>
      <c r="ISB5" s="1877"/>
      <c r="ISC5" s="1877"/>
      <c r="ISD5" s="1877"/>
      <c r="ISE5" s="1877"/>
      <c r="ISF5" s="1877"/>
      <c r="ISG5" s="1877"/>
      <c r="ISH5" s="1877"/>
      <c r="ISI5" s="1877"/>
      <c r="ISJ5" s="1877"/>
      <c r="ISK5" s="1877"/>
      <c r="ISL5" s="1877"/>
      <c r="ISM5" s="1877"/>
      <c r="ISN5" s="1877"/>
      <c r="ISO5" s="1877"/>
      <c r="ISP5" s="1877"/>
      <c r="ISQ5" s="1877"/>
      <c r="ISR5" s="1877"/>
      <c r="ISS5" s="1877"/>
      <c r="IST5" s="1877"/>
      <c r="ISU5" s="1877"/>
      <c r="ISV5" s="1877"/>
      <c r="ISW5" s="1877"/>
      <c r="ISX5" s="1877"/>
      <c r="ISY5" s="1877"/>
      <c r="ISZ5" s="1877"/>
      <c r="ITA5" s="1877"/>
      <c r="ITB5" s="1877"/>
      <c r="ITC5" s="1877"/>
      <c r="ITD5" s="1877"/>
      <c r="ITE5" s="1877"/>
      <c r="ITF5" s="1877"/>
      <c r="ITG5" s="1877"/>
      <c r="ITH5" s="1877"/>
      <c r="ITI5" s="1877"/>
      <c r="ITJ5" s="1877"/>
      <c r="ITK5" s="1877"/>
      <c r="ITL5" s="1877"/>
      <c r="ITM5" s="1877"/>
      <c r="ITN5" s="1877"/>
      <c r="ITO5" s="1877"/>
      <c r="ITP5" s="1877"/>
      <c r="ITQ5" s="1877"/>
      <c r="ITR5" s="1877"/>
      <c r="ITS5" s="1877"/>
      <c r="ITT5" s="1877"/>
      <c r="ITU5" s="1877"/>
      <c r="ITV5" s="1877"/>
      <c r="ITW5" s="1877"/>
      <c r="ITX5" s="1877"/>
      <c r="ITY5" s="1877"/>
      <c r="ITZ5" s="1877"/>
      <c r="IUA5" s="1877"/>
      <c r="IUB5" s="1877"/>
      <c r="IUC5" s="1877"/>
      <c r="IUD5" s="1877"/>
      <c r="IUE5" s="1877"/>
      <c r="IUF5" s="1877"/>
      <c r="IUG5" s="1877"/>
      <c r="IUH5" s="1877"/>
      <c r="IUI5" s="1877"/>
      <c r="IUJ5" s="1877"/>
      <c r="IUK5" s="1877"/>
      <c r="IUL5" s="1877"/>
      <c r="IUM5" s="1877"/>
      <c r="IUN5" s="1877"/>
      <c r="IUO5" s="1877"/>
      <c r="IUP5" s="1877"/>
      <c r="IUQ5" s="1877"/>
      <c r="IUR5" s="1877"/>
      <c r="IUS5" s="1877"/>
      <c r="IUT5" s="1877"/>
      <c r="IUU5" s="1877"/>
      <c r="IUV5" s="1877"/>
      <c r="IUW5" s="1877"/>
      <c r="IUX5" s="1877"/>
      <c r="IUY5" s="1877"/>
      <c r="IUZ5" s="1877"/>
      <c r="IVA5" s="1877"/>
      <c r="IVB5" s="1877"/>
      <c r="IVC5" s="1877"/>
      <c r="IVD5" s="1877"/>
      <c r="IVE5" s="1877"/>
      <c r="IVF5" s="1877"/>
      <c r="IVG5" s="1877"/>
      <c r="IVH5" s="1877"/>
      <c r="IVI5" s="1877"/>
      <c r="IVJ5" s="1877"/>
      <c r="IVK5" s="1877"/>
      <c r="IVL5" s="1877"/>
      <c r="IVM5" s="1877"/>
      <c r="IVN5" s="1877"/>
      <c r="IVO5" s="1877"/>
      <c r="IVP5" s="1877"/>
      <c r="IVQ5" s="1877"/>
      <c r="IVR5" s="1877"/>
      <c r="IVS5" s="1877"/>
      <c r="IVT5" s="1877"/>
      <c r="IVU5" s="1877"/>
      <c r="IVV5" s="1877"/>
      <c r="IVW5" s="1877"/>
      <c r="IVX5" s="1877"/>
      <c r="IVY5" s="1877"/>
      <c r="IVZ5" s="1877"/>
      <c r="IWA5" s="1877"/>
      <c r="IWB5" s="1877"/>
      <c r="IWC5" s="1877"/>
      <c r="IWD5" s="1877"/>
      <c r="IWE5" s="1877"/>
      <c r="IWF5" s="1877"/>
      <c r="IWG5" s="1877"/>
      <c r="IWH5" s="1877"/>
      <c r="IWI5" s="1877"/>
      <c r="IWJ5" s="1877"/>
      <c r="IWK5" s="1877"/>
      <c r="IWL5" s="1877"/>
      <c r="IWM5" s="1877"/>
      <c r="IWN5" s="1877"/>
      <c r="IWO5" s="1877"/>
      <c r="IWP5" s="1877"/>
      <c r="IWQ5" s="1877"/>
      <c r="IWR5" s="1877"/>
      <c r="IWS5" s="1877"/>
      <c r="IWT5" s="1877"/>
      <c r="IWU5" s="1877"/>
      <c r="IWV5" s="1877"/>
      <c r="IWW5" s="1877"/>
      <c r="IWX5" s="1877"/>
      <c r="IWY5" s="1877"/>
      <c r="IWZ5" s="1877"/>
      <c r="IXA5" s="1877"/>
      <c r="IXB5" s="1877"/>
      <c r="IXC5" s="1877"/>
      <c r="IXD5" s="1877"/>
      <c r="IXE5" s="1877"/>
      <c r="IXF5" s="1877"/>
      <c r="IXG5" s="1877"/>
      <c r="IXH5" s="1877"/>
      <c r="IXI5" s="1877"/>
      <c r="IXJ5" s="1877"/>
      <c r="IXK5" s="1877"/>
      <c r="IXL5" s="1877"/>
      <c r="IXM5" s="1877"/>
      <c r="IXN5" s="1877"/>
      <c r="IXO5" s="1877"/>
      <c r="IXP5" s="1877"/>
      <c r="IXQ5" s="1877"/>
      <c r="IXR5" s="1877"/>
      <c r="IXS5" s="1877"/>
      <c r="IXT5" s="1877"/>
      <c r="IXU5" s="1877"/>
      <c r="IXV5" s="1877"/>
      <c r="IXW5" s="1877"/>
      <c r="IXX5" s="1877"/>
      <c r="IXY5" s="1877"/>
      <c r="IXZ5" s="1877"/>
      <c r="IYA5" s="1877"/>
      <c r="IYB5" s="1877"/>
      <c r="IYC5" s="1877"/>
      <c r="IYD5" s="1877"/>
      <c r="IYE5" s="1877"/>
      <c r="IYF5" s="1877"/>
      <c r="IYG5" s="1877"/>
      <c r="IYH5" s="1877"/>
      <c r="IYI5" s="1877"/>
      <c r="IYJ5" s="1877"/>
      <c r="IYK5" s="1877"/>
      <c r="IYL5" s="1877"/>
      <c r="IYM5" s="1877"/>
      <c r="IYN5" s="1877"/>
      <c r="IYO5" s="1877"/>
      <c r="IYP5" s="1877"/>
      <c r="IYQ5" s="1877"/>
      <c r="IYR5" s="1877"/>
      <c r="IYS5" s="1877"/>
      <c r="IYT5" s="1877"/>
      <c r="IYU5" s="1877"/>
      <c r="IYV5" s="1877"/>
      <c r="IYW5" s="1877"/>
      <c r="IYX5" s="1877"/>
      <c r="IYY5" s="1877"/>
      <c r="IYZ5" s="1877"/>
      <c r="IZA5" s="1877"/>
      <c r="IZB5" s="1877"/>
      <c r="IZC5" s="1877"/>
      <c r="IZD5" s="1877"/>
      <c r="IZE5" s="1877"/>
      <c r="IZF5" s="1877"/>
      <c r="IZG5" s="1877"/>
      <c r="IZH5" s="1877"/>
      <c r="IZI5" s="1877"/>
      <c r="IZJ5" s="1877"/>
      <c r="IZK5" s="1877"/>
      <c r="IZL5" s="1877"/>
      <c r="IZM5" s="1877"/>
      <c r="IZN5" s="1877"/>
      <c r="IZO5" s="1877"/>
      <c r="IZP5" s="1877"/>
      <c r="IZQ5" s="1877"/>
      <c r="IZR5" s="1877"/>
      <c r="IZS5" s="1877"/>
      <c r="IZT5" s="1877"/>
      <c r="IZU5" s="1877"/>
      <c r="IZV5" s="1877"/>
      <c r="IZW5" s="1877"/>
      <c r="IZX5" s="1877"/>
      <c r="IZY5" s="1877"/>
      <c r="IZZ5" s="1877"/>
      <c r="JAA5" s="1877"/>
      <c r="JAB5" s="1877"/>
      <c r="JAC5" s="1877"/>
      <c r="JAD5" s="1877"/>
      <c r="JAE5" s="1877"/>
      <c r="JAF5" s="1877"/>
      <c r="JAG5" s="1877"/>
      <c r="JAH5" s="1877"/>
      <c r="JAI5" s="1877"/>
      <c r="JAJ5" s="1877"/>
      <c r="JAK5" s="1877"/>
      <c r="JAL5" s="1877"/>
      <c r="JAM5" s="1877"/>
      <c r="JAN5" s="1877"/>
      <c r="JAO5" s="1877"/>
      <c r="JAP5" s="1877"/>
      <c r="JAQ5" s="1877"/>
      <c r="JAR5" s="1877"/>
      <c r="JAS5" s="1877"/>
      <c r="JAT5" s="1877"/>
      <c r="JAU5" s="1877"/>
      <c r="JAV5" s="1877"/>
      <c r="JAW5" s="1877"/>
      <c r="JAX5" s="1877"/>
      <c r="JAY5" s="1877"/>
      <c r="JAZ5" s="1877"/>
      <c r="JBA5" s="1877"/>
      <c r="JBB5" s="1877"/>
      <c r="JBC5" s="1877"/>
      <c r="JBD5" s="1877"/>
      <c r="JBE5" s="1877"/>
      <c r="JBF5" s="1877"/>
      <c r="JBG5" s="1877"/>
      <c r="JBH5" s="1877"/>
      <c r="JBI5" s="1877"/>
      <c r="JBJ5" s="1877"/>
      <c r="JBK5" s="1877"/>
      <c r="JBL5" s="1877"/>
      <c r="JBM5" s="1877"/>
      <c r="JBN5" s="1877"/>
      <c r="JBO5" s="1877"/>
      <c r="JBP5" s="1877"/>
      <c r="JBQ5" s="1877"/>
      <c r="JBR5" s="1877"/>
      <c r="JBS5" s="1877"/>
      <c r="JBT5" s="1877"/>
      <c r="JBU5" s="1877"/>
      <c r="JBV5" s="1877"/>
      <c r="JBW5" s="1877"/>
      <c r="JBX5" s="1877"/>
      <c r="JBY5" s="1877"/>
      <c r="JBZ5" s="1877"/>
      <c r="JCA5" s="1877"/>
      <c r="JCB5" s="1877"/>
      <c r="JCC5" s="1877"/>
      <c r="JCD5" s="1877"/>
      <c r="JCE5" s="1877"/>
      <c r="JCF5" s="1877"/>
      <c r="JCG5" s="1877"/>
      <c r="JCH5" s="1877"/>
      <c r="JCI5" s="1877"/>
      <c r="JCJ5" s="1877"/>
      <c r="JCK5" s="1877"/>
      <c r="JCL5" s="1877"/>
      <c r="JCM5" s="1877"/>
      <c r="JCN5" s="1877"/>
      <c r="JCO5" s="1877"/>
      <c r="JCP5" s="1877"/>
      <c r="JCQ5" s="1877"/>
      <c r="JCR5" s="1877"/>
      <c r="JCS5" s="1877"/>
      <c r="JCT5" s="1877"/>
      <c r="JCU5" s="1877"/>
      <c r="JCV5" s="1877"/>
      <c r="JCW5" s="1877"/>
      <c r="JCX5" s="1877"/>
      <c r="JCY5" s="1877"/>
      <c r="JCZ5" s="1877"/>
      <c r="JDA5" s="1877"/>
      <c r="JDB5" s="1877"/>
      <c r="JDC5" s="1877"/>
      <c r="JDD5" s="1877"/>
      <c r="JDE5" s="1877"/>
      <c r="JDF5" s="1877"/>
      <c r="JDG5" s="1877"/>
      <c r="JDH5" s="1877"/>
      <c r="JDI5" s="1877"/>
      <c r="JDJ5" s="1877"/>
      <c r="JDK5" s="1877"/>
      <c r="JDL5" s="1877"/>
      <c r="JDM5" s="1877"/>
      <c r="JDN5" s="1877"/>
      <c r="JDO5" s="1877"/>
      <c r="JDP5" s="1877"/>
      <c r="JDQ5" s="1877"/>
      <c r="JDR5" s="1877"/>
      <c r="JDS5" s="1877"/>
      <c r="JDT5" s="1877"/>
      <c r="JDU5" s="1877"/>
      <c r="JDV5" s="1877"/>
      <c r="JDW5" s="1877"/>
      <c r="JDX5" s="1877"/>
      <c r="JDY5" s="1877"/>
      <c r="JDZ5" s="1877"/>
      <c r="JEA5" s="1877"/>
      <c r="JEB5" s="1877"/>
      <c r="JEC5" s="1877"/>
      <c r="JED5" s="1877"/>
      <c r="JEE5" s="1877"/>
      <c r="JEF5" s="1877"/>
      <c r="JEG5" s="1877"/>
      <c r="JEH5" s="1877"/>
      <c r="JEI5" s="1877"/>
      <c r="JEJ5" s="1877"/>
      <c r="JEK5" s="1877"/>
      <c r="JEL5" s="1877"/>
      <c r="JEM5" s="1877"/>
      <c r="JEN5" s="1877"/>
      <c r="JEO5" s="1877"/>
      <c r="JEP5" s="1877"/>
      <c r="JEQ5" s="1877"/>
      <c r="JER5" s="1877"/>
      <c r="JES5" s="1877"/>
      <c r="JET5" s="1877"/>
      <c r="JEU5" s="1877"/>
      <c r="JEV5" s="1877"/>
      <c r="JEW5" s="1877"/>
      <c r="JEX5" s="1877"/>
      <c r="JEY5" s="1877"/>
      <c r="JEZ5" s="1877"/>
      <c r="JFA5" s="1877"/>
      <c r="JFB5" s="1877"/>
      <c r="JFC5" s="1877"/>
      <c r="JFD5" s="1877"/>
      <c r="JFE5" s="1877"/>
      <c r="JFF5" s="1877"/>
      <c r="JFG5" s="1877"/>
      <c r="JFH5" s="1877"/>
      <c r="JFI5" s="1877"/>
      <c r="JFJ5" s="1877"/>
      <c r="JFK5" s="1877"/>
      <c r="JFL5" s="1877"/>
      <c r="JFM5" s="1877"/>
      <c r="JFN5" s="1877"/>
      <c r="JFO5" s="1877"/>
      <c r="JFP5" s="1877"/>
      <c r="JFQ5" s="1877"/>
      <c r="JFR5" s="1877"/>
      <c r="JFS5" s="1877"/>
      <c r="JFT5" s="1877"/>
      <c r="JFU5" s="1877"/>
      <c r="JFV5" s="1877"/>
      <c r="JFW5" s="1877"/>
      <c r="JFX5" s="1877"/>
      <c r="JFY5" s="1877"/>
      <c r="JFZ5" s="1877"/>
      <c r="JGA5" s="1877"/>
      <c r="JGB5" s="1877"/>
      <c r="JGC5" s="1877"/>
      <c r="JGD5" s="1877"/>
      <c r="JGE5" s="1877"/>
      <c r="JGF5" s="1877"/>
      <c r="JGG5" s="1877"/>
      <c r="JGH5" s="1877"/>
      <c r="JGI5" s="1877"/>
      <c r="JGJ5" s="1877"/>
      <c r="JGK5" s="1877"/>
      <c r="JGL5" s="1877"/>
      <c r="JGM5" s="1877"/>
      <c r="JGN5" s="1877"/>
      <c r="JGO5" s="1877"/>
      <c r="JGP5" s="1877"/>
      <c r="JGQ5" s="1877"/>
      <c r="JGR5" s="1877"/>
      <c r="JGS5" s="1877"/>
      <c r="JGT5" s="1877"/>
      <c r="JGU5" s="1877"/>
      <c r="JGV5" s="1877"/>
      <c r="JGW5" s="1877"/>
      <c r="JGX5" s="1877"/>
      <c r="JGY5" s="1877"/>
      <c r="JGZ5" s="1877"/>
      <c r="JHA5" s="1877"/>
      <c r="JHB5" s="1877"/>
      <c r="JHC5" s="1877"/>
      <c r="JHD5" s="1877"/>
      <c r="JHE5" s="1877"/>
      <c r="JHF5" s="1877"/>
      <c r="JHG5" s="1877"/>
      <c r="JHH5" s="1877"/>
      <c r="JHI5" s="1877"/>
      <c r="JHJ5" s="1877"/>
      <c r="JHK5" s="1877"/>
      <c r="JHL5" s="1877"/>
      <c r="JHM5" s="1877"/>
      <c r="JHN5" s="1877"/>
      <c r="JHO5" s="1877"/>
      <c r="JHP5" s="1877"/>
      <c r="JHQ5" s="1877"/>
      <c r="JHR5" s="1877"/>
      <c r="JHS5" s="1877"/>
      <c r="JHT5" s="1877"/>
      <c r="JHU5" s="1877"/>
      <c r="JHV5" s="1877"/>
      <c r="JHW5" s="1877"/>
      <c r="JHX5" s="1877"/>
      <c r="JHY5" s="1877"/>
      <c r="JHZ5" s="1877"/>
      <c r="JIA5" s="1877"/>
      <c r="JIB5" s="1877"/>
      <c r="JIC5" s="1877"/>
      <c r="JID5" s="1877"/>
      <c r="JIE5" s="1877"/>
      <c r="JIF5" s="1877"/>
      <c r="JIG5" s="1877"/>
      <c r="JIH5" s="1877"/>
      <c r="JII5" s="1877"/>
      <c r="JIJ5" s="1877"/>
      <c r="JIK5" s="1877"/>
      <c r="JIL5" s="1877"/>
      <c r="JIM5" s="1877"/>
      <c r="JIN5" s="1877"/>
      <c r="JIO5" s="1877"/>
      <c r="JIP5" s="1877"/>
      <c r="JIQ5" s="1877"/>
      <c r="JIR5" s="1877"/>
      <c r="JIS5" s="1877"/>
      <c r="JIT5" s="1877"/>
      <c r="JIU5" s="1877"/>
      <c r="JIV5" s="1877"/>
      <c r="JIW5" s="1877"/>
      <c r="JIX5" s="1877"/>
      <c r="JIY5" s="1877"/>
      <c r="JIZ5" s="1877"/>
      <c r="JJA5" s="1877"/>
      <c r="JJB5" s="1877"/>
      <c r="JJC5" s="1877"/>
      <c r="JJD5" s="1877"/>
      <c r="JJE5" s="1877"/>
      <c r="JJF5" s="1877"/>
      <c r="JJG5" s="1877"/>
      <c r="JJH5" s="1877"/>
      <c r="JJI5" s="1877"/>
      <c r="JJJ5" s="1877"/>
      <c r="JJK5" s="1877"/>
      <c r="JJL5" s="1877"/>
      <c r="JJM5" s="1877"/>
      <c r="JJN5" s="1877"/>
      <c r="JJO5" s="1877"/>
      <c r="JJP5" s="1877"/>
      <c r="JJQ5" s="1877"/>
      <c r="JJR5" s="1877"/>
      <c r="JJS5" s="1877"/>
      <c r="JJT5" s="1877"/>
      <c r="JJU5" s="1877"/>
      <c r="JJV5" s="1877"/>
      <c r="JJW5" s="1877"/>
      <c r="JJX5" s="1877"/>
      <c r="JJY5" s="1877"/>
      <c r="JJZ5" s="1877"/>
      <c r="JKA5" s="1877"/>
      <c r="JKB5" s="1877"/>
      <c r="JKC5" s="1877"/>
      <c r="JKD5" s="1877"/>
      <c r="JKE5" s="1877"/>
      <c r="JKF5" s="1877"/>
      <c r="JKG5" s="1877"/>
      <c r="JKH5" s="1877"/>
      <c r="JKI5" s="1877"/>
      <c r="JKJ5" s="1877"/>
      <c r="JKK5" s="1877"/>
      <c r="JKL5" s="1877"/>
      <c r="JKM5" s="1877"/>
      <c r="JKN5" s="1877"/>
      <c r="JKO5" s="1877"/>
      <c r="JKP5" s="1877"/>
      <c r="JKQ5" s="1877"/>
      <c r="JKR5" s="1877"/>
      <c r="JKS5" s="1877"/>
      <c r="JKT5" s="1877"/>
      <c r="JKU5" s="1877"/>
      <c r="JKV5" s="1877"/>
      <c r="JKW5" s="1877"/>
      <c r="JKX5" s="1877"/>
      <c r="JKY5" s="1877"/>
      <c r="JKZ5" s="1877"/>
      <c r="JLA5" s="1877"/>
      <c r="JLB5" s="1877"/>
      <c r="JLC5" s="1877"/>
      <c r="JLD5" s="1877"/>
      <c r="JLE5" s="1877"/>
      <c r="JLF5" s="1877"/>
      <c r="JLG5" s="1877"/>
      <c r="JLH5" s="1877"/>
      <c r="JLI5" s="1877"/>
      <c r="JLJ5" s="1877"/>
      <c r="JLK5" s="1877"/>
      <c r="JLL5" s="1877"/>
      <c r="JLM5" s="1877"/>
      <c r="JLN5" s="1877"/>
      <c r="JLO5" s="1877"/>
      <c r="JLP5" s="1877"/>
      <c r="JLQ5" s="1877"/>
      <c r="JLR5" s="1877"/>
      <c r="JLS5" s="1877"/>
      <c r="JLT5" s="1877"/>
      <c r="JLU5" s="1877"/>
      <c r="JLV5" s="1877"/>
      <c r="JLW5" s="1877"/>
      <c r="JLX5" s="1877"/>
      <c r="JLY5" s="1877"/>
      <c r="JLZ5" s="1877"/>
      <c r="JMA5" s="1877"/>
      <c r="JMB5" s="1877"/>
      <c r="JMC5" s="1877"/>
      <c r="JMD5" s="1877"/>
      <c r="JME5" s="1877"/>
      <c r="JMF5" s="1877"/>
      <c r="JMG5" s="1877"/>
      <c r="JMH5" s="1877"/>
      <c r="JMI5" s="1877"/>
      <c r="JMJ5" s="1877"/>
      <c r="JMK5" s="1877"/>
      <c r="JML5" s="1877"/>
      <c r="JMM5" s="1877"/>
      <c r="JMN5" s="1877"/>
      <c r="JMO5" s="1877"/>
      <c r="JMP5" s="1877"/>
      <c r="JMQ5" s="1877"/>
      <c r="JMR5" s="1877"/>
      <c r="JMS5" s="1877"/>
      <c r="JMT5" s="1877"/>
      <c r="JMU5" s="1877"/>
      <c r="JMV5" s="1877"/>
      <c r="JMW5" s="1877"/>
      <c r="JMX5" s="1877"/>
      <c r="JMY5" s="1877"/>
      <c r="JMZ5" s="1877"/>
      <c r="JNA5" s="1877"/>
      <c r="JNB5" s="1877"/>
      <c r="JNC5" s="1877"/>
      <c r="JND5" s="1877"/>
      <c r="JNE5" s="1877"/>
      <c r="JNF5" s="1877"/>
      <c r="JNG5" s="1877"/>
      <c r="JNH5" s="1877"/>
      <c r="JNI5" s="1877"/>
      <c r="JNJ5" s="1877"/>
      <c r="JNK5" s="1877"/>
      <c r="JNL5" s="1877"/>
      <c r="JNM5" s="1877"/>
      <c r="JNN5" s="1877"/>
      <c r="JNO5" s="1877"/>
      <c r="JNP5" s="1877"/>
      <c r="JNQ5" s="1877"/>
      <c r="JNR5" s="1877"/>
      <c r="JNS5" s="1877"/>
      <c r="JNT5" s="1877"/>
      <c r="JNU5" s="1877"/>
      <c r="JNV5" s="1877"/>
      <c r="JNW5" s="1877"/>
      <c r="JNX5" s="1877"/>
      <c r="JNY5" s="1877"/>
      <c r="JNZ5" s="1877"/>
      <c r="JOA5" s="1877"/>
      <c r="JOB5" s="1877"/>
      <c r="JOC5" s="1877"/>
      <c r="JOD5" s="1877"/>
      <c r="JOE5" s="1877"/>
      <c r="JOF5" s="1877"/>
      <c r="JOG5" s="1877"/>
      <c r="JOH5" s="1877"/>
      <c r="JOI5" s="1877"/>
      <c r="JOJ5" s="1877"/>
      <c r="JOK5" s="1877"/>
      <c r="JOL5" s="1877"/>
      <c r="JOM5" s="1877"/>
      <c r="JON5" s="1877"/>
      <c r="JOO5" s="1877"/>
      <c r="JOP5" s="1877"/>
      <c r="JOQ5" s="1877"/>
      <c r="JOR5" s="1877"/>
      <c r="JOS5" s="1877"/>
      <c r="JOT5" s="1877"/>
      <c r="JOU5" s="1877"/>
      <c r="JOV5" s="1877"/>
      <c r="JOW5" s="1877"/>
      <c r="JOX5" s="1877"/>
      <c r="JOY5" s="1877"/>
      <c r="JOZ5" s="1877"/>
      <c r="JPA5" s="1877"/>
      <c r="JPB5" s="1877"/>
      <c r="JPC5" s="1877"/>
      <c r="JPD5" s="1877"/>
      <c r="JPE5" s="1877"/>
      <c r="JPF5" s="1877"/>
      <c r="JPG5" s="1877"/>
      <c r="JPH5" s="1877"/>
      <c r="JPI5" s="1877"/>
      <c r="JPJ5" s="1877"/>
      <c r="JPK5" s="1877"/>
      <c r="JPL5" s="1877"/>
      <c r="JPM5" s="1877"/>
      <c r="JPN5" s="1877"/>
      <c r="JPO5" s="1877"/>
      <c r="JPP5" s="1877"/>
      <c r="JPQ5" s="1877"/>
      <c r="JPR5" s="1877"/>
      <c r="JPS5" s="1877"/>
      <c r="JPT5" s="1877"/>
      <c r="JPU5" s="1877"/>
      <c r="JPV5" s="1877"/>
      <c r="JPW5" s="1877"/>
      <c r="JPX5" s="1877"/>
      <c r="JPY5" s="1877"/>
      <c r="JPZ5" s="1877"/>
      <c r="JQA5" s="1877"/>
      <c r="JQB5" s="1877"/>
      <c r="JQC5" s="1877"/>
      <c r="JQD5" s="1877"/>
      <c r="JQE5" s="1877"/>
      <c r="JQF5" s="1877"/>
      <c r="JQG5" s="1877"/>
      <c r="JQH5" s="1877"/>
      <c r="JQI5" s="1877"/>
      <c r="JQJ5" s="1877"/>
      <c r="JQK5" s="1877"/>
      <c r="JQL5" s="1877"/>
      <c r="JQM5" s="1877"/>
      <c r="JQN5" s="1877"/>
      <c r="JQO5" s="1877"/>
      <c r="JQP5" s="1877"/>
      <c r="JQQ5" s="1877"/>
      <c r="JQR5" s="1877"/>
      <c r="JQS5" s="1877"/>
      <c r="JQT5" s="1877"/>
      <c r="JQU5" s="1877"/>
      <c r="JQV5" s="1877"/>
      <c r="JQW5" s="1877"/>
      <c r="JQX5" s="1877"/>
      <c r="JQY5" s="1877"/>
      <c r="JQZ5" s="1877"/>
      <c r="JRA5" s="1877"/>
      <c r="JRB5" s="1877"/>
      <c r="JRC5" s="1877"/>
      <c r="JRD5" s="1877"/>
      <c r="JRE5" s="1877"/>
      <c r="JRF5" s="1877"/>
      <c r="JRG5" s="1877"/>
      <c r="JRH5" s="1877"/>
      <c r="JRI5" s="1877"/>
      <c r="JRJ5" s="1877"/>
      <c r="JRK5" s="1877"/>
      <c r="JRL5" s="1877"/>
      <c r="JRM5" s="1877"/>
      <c r="JRN5" s="1877"/>
      <c r="JRO5" s="1877"/>
      <c r="JRP5" s="1877"/>
      <c r="JRQ5" s="1877"/>
      <c r="JRR5" s="1877"/>
      <c r="JRS5" s="1877"/>
      <c r="JRT5" s="1877"/>
      <c r="JRU5" s="1877"/>
      <c r="JRV5" s="1877"/>
      <c r="JRW5" s="1877"/>
      <c r="JRX5" s="1877"/>
      <c r="JRY5" s="1877"/>
      <c r="JRZ5" s="1877"/>
      <c r="JSA5" s="1877"/>
      <c r="JSB5" s="1877"/>
      <c r="JSC5" s="1877"/>
      <c r="JSD5" s="1877"/>
      <c r="JSE5" s="1877"/>
      <c r="JSF5" s="1877"/>
      <c r="JSG5" s="1877"/>
      <c r="JSH5" s="1877"/>
      <c r="JSI5" s="1877"/>
      <c r="JSJ5" s="1877"/>
      <c r="JSK5" s="1877"/>
      <c r="JSL5" s="1877"/>
      <c r="JSM5" s="1877"/>
      <c r="JSN5" s="1877"/>
      <c r="JSO5" s="1877"/>
      <c r="JSP5" s="1877"/>
      <c r="JSQ5" s="1877"/>
      <c r="JSR5" s="1877"/>
      <c r="JSS5" s="1877"/>
      <c r="JST5" s="1877"/>
      <c r="JSU5" s="1877"/>
      <c r="JSV5" s="1877"/>
      <c r="JSW5" s="1877"/>
      <c r="JSX5" s="1877"/>
      <c r="JSY5" s="1877"/>
      <c r="JSZ5" s="1877"/>
      <c r="JTA5" s="1877"/>
      <c r="JTB5" s="1877"/>
      <c r="JTC5" s="1877"/>
      <c r="JTD5" s="1877"/>
      <c r="JTE5" s="1877"/>
      <c r="JTF5" s="1877"/>
      <c r="JTG5" s="1877"/>
      <c r="JTH5" s="1877"/>
      <c r="JTI5" s="1877"/>
      <c r="JTJ5" s="1877"/>
      <c r="JTK5" s="1877"/>
      <c r="JTL5" s="1877"/>
      <c r="JTM5" s="1877"/>
      <c r="JTN5" s="1877"/>
      <c r="JTO5" s="1877"/>
      <c r="JTP5" s="1877"/>
      <c r="JTQ5" s="1877"/>
      <c r="JTR5" s="1877"/>
      <c r="JTS5" s="1877"/>
      <c r="JTT5" s="1877"/>
      <c r="JTU5" s="1877"/>
      <c r="JTV5" s="1877"/>
      <c r="JTW5" s="1877"/>
      <c r="JTX5" s="1877"/>
      <c r="JTY5" s="1877"/>
      <c r="JTZ5" s="1877"/>
      <c r="JUA5" s="1877"/>
      <c r="JUB5" s="1877"/>
      <c r="JUC5" s="1877"/>
      <c r="JUD5" s="1877"/>
      <c r="JUE5" s="1877"/>
      <c r="JUF5" s="1877"/>
      <c r="JUG5" s="1877"/>
      <c r="JUH5" s="1877"/>
      <c r="JUI5" s="1877"/>
      <c r="JUJ5" s="1877"/>
      <c r="JUK5" s="1877"/>
      <c r="JUL5" s="1877"/>
      <c r="JUM5" s="1877"/>
      <c r="JUN5" s="1877"/>
      <c r="JUO5" s="1877"/>
      <c r="JUP5" s="1877"/>
      <c r="JUQ5" s="1877"/>
      <c r="JUR5" s="1877"/>
      <c r="JUS5" s="1877"/>
      <c r="JUT5" s="1877"/>
      <c r="JUU5" s="1877"/>
      <c r="JUV5" s="1877"/>
      <c r="JUW5" s="1877"/>
      <c r="JUX5" s="1877"/>
      <c r="JUY5" s="1877"/>
      <c r="JUZ5" s="1877"/>
      <c r="JVA5" s="1877"/>
      <c r="JVB5" s="1877"/>
      <c r="JVC5" s="1877"/>
      <c r="JVD5" s="1877"/>
      <c r="JVE5" s="1877"/>
      <c r="JVF5" s="1877"/>
      <c r="JVG5" s="1877"/>
      <c r="JVH5" s="1877"/>
      <c r="JVI5" s="1877"/>
      <c r="JVJ5" s="1877"/>
      <c r="JVK5" s="1877"/>
      <c r="JVL5" s="1877"/>
      <c r="JVM5" s="1877"/>
      <c r="JVN5" s="1877"/>
      <c r="JVO5" s="1877"/>
      <c r="JVP5" s="1877"/>
      <c r="JVQ5" s="1877"/>
      <c r="JVR5" s="1877"/>
      <c r="JVS5" s="1877"/>
      <c r="JVT5" s="1877"/>
      <c r="JVU5" s="1877"/>
      <c r="JVV5" s="1877"/>
      <c r="JVW5" s="1877"/>
      <c r="JVX5" s="1877"/>
      <c r="JVY5" s="1877"/>
      <c r="JVZ5" s="1877"/>
      <c r="JWA5" s="1877"/>
      <c r="JWB5" s="1877"/>
      <c r="JWC5" s="1877"/>
      <c r="JWD5" s="1877"/>
      <c r="JWE5" s="1877"/>
      <c r="JWF5" s="1877"/>
      <c r="JWG5" s="1877"/>
      <c r="JWH5" s="1877"/>
      <c r="JWI5" s="1877"/>
      <c r="JWJ5" s="1877"/>
      <c r="JWK5" s="1877"/>
      <c r="JWL5" s="1877"/>
      <c r="JWM5" s="1877"/>
      <c r="JWN5" s="1877"/>
      <c r="JWO5" s="1877"/>
      <c r="JWP5" s="1877"/>
      <c r="JWQ5" s="1877"/>
      <c r="JWR5" s="1877"/>
      <c r="JWS5" s="1877"/>
      <c r="JWT5" s="1877"/>
      <c r="JWU5" s="1877"/>
      <c r="JWV5" s="1877"/>
      <c r="JWW5" s="1877"/>
      <c r="JWX5" s="1877"/>
      <c r="JWY5" s="1877"/>
      <c r="JWZ5" s="1877"/>
      <c r="JXA5" s="1877"/>
      <c r="JXB5" s="1877"/>
      <c r="JXC5" s="1877"/>
      <c r="JXD5" s="1877"/>
      <c r="JXE5" s="1877"/>
      <c r="JXF5" s="1877"/>
      <c r="JXG5" s="1877"/>
      <c r="JXH5" s="1877"/>
      <c r="JXI5" s="1877"/>
      <c r="JXJ5" s="1877"/>
      <c r="JXK5" s="1877"/>
      <c r="JXL5" s="1877"/>
      <c r="JXM5" s="1877"/>
      <c r="JXN5" s="1877"/>
      <c r="JXO5" s="1877"/>
      <c r="JXP5" s="1877"/>
      <c r="JXQ5" s="1877"/>
      <c r="JXR5" s="1877"/>
      <c r="JXS5" s="1877"/>
      <c r="JXT5" s="1877"/>
      <c r="JXU5" s="1877"/>
      <c r="JXV5" s="1877"/>
      <c r="JXW5" s="1877"/>
      <c r="JXX5" s="1877"/>
      <c r="JXY5" s="1877"/>
      <c r="JXZ5" s="1877"/>
      <c r="JYA5" s="1877"/>
      <c r="JYB5" s="1877"/>
      <c r="JYC5" s="1877"/>
      <c r="JYD5" s="1877"/>
      <c r="JYE5" s="1877"/>
      <c r="JYF5" s="1877"/>
      <c r="JYG5" s="1877"/>
      <c r="JYH5" s="1877"/>
      <c r="JYI5" s="1877"/>
      <c r="JYJ5" s="1877"/>
      <c r="JYK5" s="1877"/>
      <c r="JYL5" s="1877"/>
      <c r="JYM5" s="1877"/>
      <c r="JYN5" s="1877"/>
      <c r="JYO5" s="1877"/>
      <c r="JYP5" s="1877"/>
      <c r="JYQ5" s="1877"/>
      <c r="JYR5" s="1877"/>
      <c r="JYS5" s="1877"/>
      <c r="JYT5" s="1877"/>
      <c r="JYU5" s="1877"/>
      <c r="JYV5" s="1877"/>
      <c r="JYW5" s="1877"/>
      <c r="JYX5" s="1877"/>
      <c r="JYY5" s="1877"/>
      <c r="JYZ5" s="1877"/>
      <c r="JZA5" s="1877"/>
      <c r="JZB5" s="1877"/>
      <c r="JZC5" s="1877"/>
      <c r="JZD5" s="1877"/>
      <c r="JZE5" s="1877"/>
      <c r="JZF5" s="1877"/>
      <c r="JZG5" s="1877"/>
      <c r="JZH5" s="1877"/>
      <c r="JZI5" s="1877"/>
      <c r="JZJ5" s="1877"/>
      <c r="JZK5" s="1877"/>
      <c r="JZL5" s="1877"/>
      <c r="JZM5" s="1877"/>
      <c r="JZN5" s="1877"/>
      <c r="JZO5" s="1877"/>
      <c r="JZP5" s="1877"/>
      <c r="JZQ5" s="1877"/>
      <c r="JZR5" s="1877"/>
      <c r="JZS5" s="1877"/>
      <c r="JZT5" s="1877"/>
      <c r="JZU5" s="1877"/>
      <c r="JZV5" s="1877"/>
      <c r="JZW5" s="1877"/>
      <c r="JZX5" s="1877"/>
      <c r="JZY5" s="1877"/>
      <c r="JZZ5" s="1877"/>
      <c r="KAA5" s="1877"/>
      <c r="KAB5" s="1877"/>
      <c r="KAC5" s="1877"/>
      <c r="KAD5" s="1877"/>
      <c r="KAE5" s="1877"/>
      <c r="KAF5" s="1877"/>
      <c r="KAG5" s="1877"/>
      <c r="KAH5" s="1877"/>
      <c r="KAI5" s="1877"/>
      <c r="KAJ5" s="1877"/>
      <c r="KAK5" s="1877"/>
      <c r="KAL5" s="1877"/>
      <c r="KAM5" s="1877"/>
      <c r="KAN5" s="1877"/>
      <c r="KAO5" s="1877"/>
      <c r="KAP5" s="1877"/>
      <c r="KAQ5" s="1877"/>
      <c r="KAR5" s="1877"/>
      <c r="KAS5" s="1877"/>
      <c r="KAT5" s="1877"/>
      <c r="KAU5" s="1877"/>
      <c r="KAV5" s="1877"/>
      <c r="KAW5" s="1877"/>
      <c r="KAX5" s="1877"/>
      <c r="KAY5" s="1877"/>
      <c r="KAZ5" s="1877"/>
      <c r="KBA5" s="1877"/>
      <c r="KBB5" s="1877"/>
      <c r="KBC5" s="1877"/>
      <c r="KBD5" s="1877"/>
      <c r="KBE5" s="1877"/>
      <c r="KBF5" s="1877"/>
      <c r="KBG5" s="1877"/>
      <c r="KBH5" s="1877"/>
      <c r="KBI5" s="1877"/>
      <c r="KBJ5" s="1877"/>
      <c r="KBK5" s="1877"/>
      <c r="KBL5" s="1877"/>
      <c r="KBM5" s="1877"/>
      <c r="KBN5" s="1877"/>
      <c r="KBO5" s="1877"/>
      <c r="KBP5" s="1877"/>
      <c r="KBQ5" s="1877"/>
      <c r="KBR5" s="1877"/>
      <c r="KBS5" s="1877"/>
      <c r="KBT5" s="1877"/>
      <c r="KBU5" s="1877"/>
      <c r="KBV5" s="1877"/>
      <c r="KBW5" s="1877"/>
      <c r="KBX5" s="1877"/>
      <c r="KBY5" s="1877"/>
      <c r="KBZ5" s="1877"/>
      <c r="KCA5" s="1877"/>
      <c r="KCB5" s="1877"/>
      <c r="KCC5" s="1877"/>
      <c r="KCD5" s="1877"/>
      <c r="KCE5" s="1877"/>
      <c r="KCF5" s="1877"/>
      <c r="KCG5" s="1877"/>
      <c r="KCH5" s="1877"/>
      <c r="KCI5" s="1877"/>
      <c r="KCJ5" s="1877"/>
      <c r="KCK5" s="1877"/>
      <c r="KCL5" s="1877"/>
      <c r="KCM5" s="1877"/>
      <c r="KCN5" s="1877"/>
      <c r="KCO5" s="1877"/>
      <c r="KCP5" s="1877"/>
      <c r="KCQ5" s="1877"/>
      <c r="KCR5" s="1877"/>
      <c r="KCS5" s="1877"/>
      <c r="KCT5" s="1877"/>
      <c r="KCU5" s="1877"/>
      <c r="KCV5" s="1877"/>
      <c r="KCW5" s="1877"/>
      <c r="KCX5" s="1877"/>
      <c r="KCY5" s="1877"/>
      <c r="KCZ5" s="1877"/>
      <c r="KDA5" s="1877"/>
      <c r="KDB5" s="1877"/>
      <c r="KDC5" s="1877"/>
      <c r="KDD5" s="1877"/>
      <c r="KDE5" s="1877"/>
      <c r="KDF5" s="1877"/>
      <c r="KDG5" s="1877"/>
      <c r="KDH5" s="1877"/>
      <c r="KDI5" s="1877"/>
      <c r="KDJ5" s="1877"/>
      <c r="KDK5" s="1877"/>
      <c r="KDL5" s="1877"/>
      <c r="KDM5" s="1877"/>
      <c r="KDN5" s="1877"/>
      <c r="KDO5" s="1877"/>
      <c r="KDP5" s="1877"/>
      <c r="KDQ5" s="1877"/>
      <c r="KDR5" s="1877"/>
      <c r="KDS5" s="1877"/>
      <c r="KDT5" s="1877"/>
      <c r="KDU5" s="1877"/>
      <c r="KDV5" s="1877"/>
      <c r="KDW5" s="1877"/>
      <c r="KDX5" s="1877"/>
      <c r="KDY5" s="1877"/>
      <c r="KDZ5" s="1877"/>
      <c r="KEA5" s="1877"/>
      <c r="KEB5" s="1877"/>
      <c r="KEC5" s="1877"/>
      <c r="KED5" s="1877"/>
      <c r="KEE5" s="1877"/>
      <c r="KEF5" s="1877"/>
      <c r="KEG5" s="1877"/>
      <c r="KEH5" s="1877"/>
      <c r="KEI5" s="1877"/>
      <c r="KEJ5" s="1877"/>
      <c r="KEK5" s="1877"/>
      <c r="KEL5" s="1877"/>
      <c r="KEM5" s="1877"/>
      <c r="KEN5" s="1877"/>
      <c r="KEO5" s="1877"/>
      <c r="KEP5" s="1877"/>
      <c r="KEQ5" s="1877"/>
      <c r="KER5" s="1877"/>
      <c r="KES5" s="1877"/>
      <c r="KET5" s="1877"/>
      <c r="KEU5" s="1877"/>
      <c r="KEV5" s="1877"/>
      <c r="KEW5" s="1877"/>
      <c r="KEX5" s="1877"/>
      <c r="KEY5" s="1877"/>
      <c r="KEZ5" s="1877"/>
      <c r="KFA5" s="1877"/>
      <c r="KFB5" s="1877"/>
      <c r="KFC5" s="1877"/>
      <c r="KFD5" s="1877"/>
      <c r="KFE5" s="1877"/>
      <c r="KFF5" s="1877"/>
      <c r="KFG5" s="1877"/>
      <c r="KFH5" s="1877"/>
      <c r="KFI5" s="1877"/>
      <c r="KFJ5" s="1877"/>
      <c r="KFK5" s="1877"/>
      <c r="KFL5" s="1877"/>
      <c r="KFM5" s="1877"/>
      <c r="KFN5" s="1877"/>
      <c r="KFO5" s="1877"/>
      <c r="KFP5" s="1877"/>
      <c r="KFQ5" s="1877"/>
      <c r="KFR5" s="1877"/>
      <c r="KFS5" s="1877"/>
      <c r="KFT5" s="1877"/>
      <c r="KFU5" s="1877"/>
      <c r="KFV5" s="1877"/>
      <c r="KFW5" s="1877"/>
      <c r="KFX5" s="1877"/>
      <c r="KFY5" s="1877"/>
      <c r="KFZ5" s="1877"/>
      <c r="KGA5" s="1877"/>
      <c r="KGB5" s="1877"/>
      <c r="KGC5" s="1877"/>
      <c r="KGD5" s="1877"/>
      <c r="KGE5" s="1877"/>
      <c r="KGF5" s="1877"/>
      <c r="KGG5" s="1877"/>
      <c r="KGH5" s="1877"/>
      <c r="KGI5" s="1877"/>
      <c r="KGJ5" s="1877"/>
      <c r="KGK5" s="1877"/>
      <c r="KGL5" s="1877"/>
      <c r="KGM5" s="1877"/>
      <c r="KGN5" s="1877"/>
      <c r="KGO5" s="1877"/>
      <c r="KGP5" s="1877"/>
      <c r="KGQ5" s="1877"/>
      <c r="KGR5" s="1877"/>
      <c r="KGS5" s="1877"/>
      <c r="KGT5" s="1877"/>
      <c r="KGU5" s="1877"/>
      <c r="KGV5" s="1877"/>
      <c r="KGW5" s="1877"/>
      <c r="KGX5" s="1877"/>
      <c r="KGY5" s="1877"/>
      <c r="KGZ5" s="1877"/>
      <c r="KHA5" s="1877"/>
      <c r="KHB5" s="1877"/>
      <c r="KHC5" s="1877"/>
      <c r="KHD5" s="1877"/>
      <c r="KHE5" s="1877"/>
      <c r="KHF5" s="1877"/>
      <c r="KHG5" s="1877"/>
      <c r="KHH5" s="1877"/>
      <c r="KHI5" s="1877"/>
      <c r="KHJ5" s="1877"/>
      <c r="KHK5" s="1877"/>
      <c r="KHL5" s="1877"/>
      <c r="KHM5" s="1877"/>
      <c r="KHN5" s="1877"/>
      <c r="KHO5" s="1877"/>
      <c r="KHP5" s="1877"/>
      <c r="KHQ5" s="1877"/>
      <c r="KHR5" s="1877"/>
      <c r="KHS5" s="1877"/>
      <c r="KHT5" s="1877"/>
      <c r="KHU5" s="1877"/>
      <c r="KHV5" s="1877"/>
      <c r="KHW5" s="1877"/>
      <c r="KHX5" s="1877"/>
      <c r="KHY5" s="1877"/>
      <c r="KHZ5" s="1877"/>
      <c r="KIA5" s="1877"/>
      <c r="KIB5" s="1877"/>
      <c r="KIC5" s="1877"/>
      <c r="KID5" s="1877"/>
      <c r="KIE5" s="1877"/>
      <c r="KIF5" s="1877"/>
      <c r="KIG5" s="1877"/>
      <c r="KIH5" s="1877"/>
      <c r="KII5" s="1877"/>
      <c r="KIJ5" s="1877"/>
      <c r="KIK5" s="1877"/>
      <c r="KIL5" s="1877"/>
      <c r="KIM5" s="1877"/>
      <c r="KIN5" s="1877"/>
      <c r="KIO5" s="1877"/>
      <c r="KIP5" s="1877"/>
      <c r="KIQ5" s="1877"/>
      <c r="KIR5" s="1877"/>
      <c r="KIS5" s="1877"/>
      <c r="KIT5" s="1877"/>
      <c r="KIU5" s="1877"/>
      <c r="KIV5" s="1877"/>
      <c r="KIW5" s="1877"/>
      <c r="KIX5" s="1877"/>
      <c r="KIY5" s="1877"/>
      <c r="KIZ5" s="1877"/>
      <c r="KJA5" s="1877"/>
      <c r="KJB5" s="1877"/>
      <c r="KJC5" s="1877"/>
      <c r="KJD5" s="1877"/>
      <c r="KJE5" s="1877"/>
      <c r="KJF5" s="1877"/>
      <c r="KJG5" s="1877"/>
      <c r="KJH5" s="1877"/>
      <c r="KJI5" s="1877"/>
      <c r="KJJ5" s="1877"/>
      <c r="KJK5" s="1877"/>
      <c r="KJL5" s="1877"/>
      <c r="KJM5" s="1877"/>
      <c r="KJN5" s="1877"/>
      <c r="KJO5" s="1877"/>
      <c r="KJP5" s="1877"/>
      <c r="KJQ5" s="1877"/>
      <c r="KJR5" s="1877"/>
      <c r="KJS5" s="1877"/>
      <c r="KJT5" s="1877"/>
      <c r="KJU5" s="1877"/>
      <c r="KJV5" s="1877"/>
      <c r="KJW5" s="1877"/>
      <c r="KJX5" s="1877"/>
      <c r="KJY5" s="1877"/>
      <c r="KJZ5" s="1877"/>
      <c r="KKA5" s="1877"/>
      <c r="KKB5" s="1877"/>
      <c r="KKC5" s="1877"/>
      <c r="KKD5" s="1877"/>
      <c r="KKE5" s="1877"/>
      <c r="KKF5" s="1877"/>
      <c r="KKG5" s="1877"/>
      <c r="KKH5" s="1877"/>
      <c r="KKI5" s="1877"/>
      <c r="KKJ5" s="1877"/>
      <c r="KKK5" s="1877"/>
      <c r="KKL5" s="1877"/>
      <c r="KKM5" s="1877"/>
      <c r="KKN5" s="1877"/>
      <c r="KKO5" s="1877"/>
      <c r="KKP5" s="1877"/>
      <c r="KKQ5" s="1877"/>
      <c r="KKR5" s="1877"/>
      <c r="KKS5" s="1877"/>
      <c r="KKT5" s="1877"/>
      <c r="KKU5" s="1877"/>
      <c r="KKV5" s="1877"/>
      <c r="KKW5" s="1877"/>
      <c r="KKX5" s="1877"/>
      <c r="KKY5" s="1877"/>
      <c r="KKZ5" s="1877"/>
      <c r="KLA5" s="1877"/>
      <c r="KLB5" s="1877"/>
      <c r="KLC5" s="1877"/>
      <c r="KLD5" s="1877"/>
      <c r="KLE5" s="1877"/>
      <c r="KLF5" s="1877"/>
      <c r="KLG5" s="1877"/>
      <c r="KLH5" s="1877"/>
      <c r="KLI5" s="1877"/>
      <c r="KLJ5" s="1877"/>
      <c r="KLK5" s="1877"/>
      <c r="KLL5" s="1877"/>
      <c r="KLM5" s="1877"/>
      <c r="KLN5" s="1877"/>
      <c r="KLO5" s="1877"/>
      <c r="KLP5" s="1877"/>
      <c r="KLQ5" s="1877"/>
      <c r="KLR5" s="1877"/>
      <c r="KLS5" s="1877"/>
      <c r="KLT5" s="1877"/>
      <c r="KLU5" s="1877"/>
      <c r="KLV5" s="1877"/>
      <c r="KLW5" s="1877"/>
      <c r="KLX5" s="1877"/>
      <c r="KLY5" s="1877"/>
      <c r="KLZ5" s="1877"/>
      <c r="KMA5" s="1877"/>
      <c r="KMB5" s="1877"/>
      <c r="KMC5" s="1877"/>
      <c r="KMD5" s="1877"/>
      <c r="KME5" s="1877"/>
      <c r="KMF5" s="1877"/>
      <c r="KMG5" s="1877"/>
      <c r="KMH5" s="1877"/>
      <c r="KMI5" s="1877"/>
      <c r="KMJ5" s="1877"/>
      <c r="KMK5" s="1877"/>
      <c r="KML5" s="1877"/>
      <c r="KMM5" s="1877"/>
      <c r="KMN5" s="1877"/>
      <c r="KMO5" s="1877"/>
      <c r="KMP5" s="1877"/>
      <c r="KMQ5" s="1877"/>
      <c r="KMR5" s="1877"/>
      <c r="KMS5" s="1877"/>
      <c r="KMT5" s="1877"/>
      <c r="KMU5" s="1877"/>
      <c r="KMV5" s="1877"/>
      <c r="KMW5" s="1877"/>
      <c r="KMX5" s="1877"/>
      <c r="KMY5" s="1877"/>
      <c r="KMZ5" s="1877"/>
      <c r="KNA5" s="1877"/>
      <c r="KNB5" s="1877"/>
      <c r="KNC5" s="1877"/>
      <c r="KND5" s="1877"/>
      <c r="KNE5" s="1877"/>
      <c r="KNF5" s="1877"/>
      <c r="KNG5" s="1877"/>
      <c r="KNH5" s="1877"/>
      <c r="KNI5" s="1877"/>
      <c r="KNJ5" s="1877"/>
      <c r="KNK5" s="1877"/>
      <c r="KNL5" s="1877"/>
      <c r="KNM5" s="1877"/>
      <c r="KNN5" s="1877"/>
      <c r="KNO5" s="1877"/>
      <c r="KNP5" s="1877"/>
      <c r="KNQ5" s="1877"/>
      <c r="KNR5" s="1877"/>
      <c r="KNS5" s="1877"/>
      <c r="KNT5" s="1877"/>
      <c r="KNU5" s="1877"/>
      <c r="KNV5" s="1877"/>
      <c r="KNW5" s="1877"/>
      <c r="KNX5" s="1877"/>
      <c r="KNY5" s="1877"/>
      <c r="KNZ5" s="1877"/>
      <c r="KOA5" s="1877"/>
      <c r="KOB5" s="1877"/>
      <c r="KOC5" s="1877"/>
      <c r="KOD5" s="1877"/>
      <c r="KOE5" s="1877"/>
      <c r="KOF5" s="1877"/>
      <c r="KOG5" s="1877"/>
      <c r="KOH5" s="1877"/>
      <c r="KOI5" s="1877"/>
      <c r="KOJ5" s="1877"/>
      <c r="KOK5" s="1877"/>
      <c r="KOL5" s="1877"/>
      <c r="KOM5" s="1877"/>
      <c r="KON5" s="1877"/>
      <c r="KOO5" s="1877"/>
      <c r="KOP5" s="1877"/>
      <c r="KOQ5" s="1877"/>
      <c r="KOR5" s="1877"/>
      <c r="KOS5" s="1877"/>
      <c r="KOT5" s="1877"/>
      <c r="KOU5" s="1877"/>
      <c r="KOV5" s="1877"/>
      <c r="KOW5" s="1877"/>
      <c r="KOX5" s="1877"/>
      <c r="KOY5" s="1877"/>
      <c r="KOZ5" s="1877"/>
      <c r="KPA5" s="1877"/>
      <c r="KPB5" s="1877"/>
      <c r="KPC5" s="1877"/>
      <c r="KPD5" s="1877"/>
      <c r="KPE5" s="1877"/>
      <c r="KPF5" s="1877"/>
      <c r="KPG5" s="1877"/>
      <c r="KPH5" s="1877"/>
      <c r="KPI5" s="1877"/>
      <c r="KPJ5" s="1877"/>
      <c r="KPK5" s="1877"/>
      <c r="KPL5" s="1877"/>
      <c r="KPM5" s="1877"/>
      <c r="KPN5" s="1877"/>
      <c r="KPO5" s="1877"/>
      <c r="KPP5" s="1877"/>
      <c r="KPQ5" s="1877"/>
      <c r="KPR5" s="1877"/>
      <c r="KPS5" s="1877"/>
      <c r="KPT5" s="1877"/>
      <c r="KPU5" s="1877"/>
      <c r="KPV5" s="1877"/>
      <c r="KPW5" s="1877"/>
      <c r="KPX5" s="1877"/>
      <c r="KPY5" s="1877"/>
      <c r="KPZ5" s="1877"/>
      <c r="KQA5" s="1877"/>
      <c r="KQB5" s="1877"/>
      <c r="KQC5" s="1877"/>
      <c r="KQD5" s="1877"/>
      <c r="KQE5" s="1877"/>
      <c r="KQF5" s="1877"/>
      <c r="KQG5" s="1877"/>
      <c r="KQH5" s="1877"/>
      <c r="KQI5" s="1877"/>
      <c r="KQJ5" s="1877"/>
      <c r="KQK5" s="1877"/>
      <c r="KQL5" s="1877"/>
      <c r="KQM5" s="1877"/>
      <c r="KQN5" s="1877"/>
      <c r="KQO5" s="1877"/>
      <c r="KQP5" s="1877"/>
      <c r="KQQ5" s="1877"/>
      <c r="KQR5" s="1877"/>
      <c r="KQS5" s="1877"/>
      <c r="KQT5" s="1877"/>
      <c r="KQU5" s="1877"/>
      <c r="KQV5" s="1877"/>
      <c r="KQW5" s="1877"/>
      <c r="KQX5" s="1877"/>
      <c r="KQY5" s="1877"/>
      <c r="KQZ5" s="1877"/>
      <c r="KRA5" s="1877"/>
      <c r="KRB5" s="1877"/>
      <c r="KRC5" s="1877"/>
      <c r="KRD5" s="1877"/>
      <c r="KRE5" s="1877"/>
      <c r="KRF5" s="1877"/>
      <c r="KRG5" s="1877"/>
      <c r="KRH5" s="1877"/>
      <c r="KRI5" s="1877"/>
      <c r="KRJ5" s="1877"/>
      <c r="KRK5" s="1877"/>
      <c r="KRL5" s="1877"/>
      <c r="KRM5" s="1877"/>
      <c r="KRN5" s="1877"/>
      <c r="KRO5" s="1877"/>
      <c r="KRP5" s="1877"/>
      <c r="KRQ5" s="1877"/>
      <c r="KRR5" s="1877"/>
      <c r="KRS5" s="1877"/>
      <c r="KRT5" s="1877"/>
      <c r="KRU5" s="1877"/>
      <c r="KRV5" s="1877"/>
      <c r="KRW5" s="1877"/>
      <c r="KRX5" s="1877"/>
      <c r="KRY5" s="1877"/>
      <c r="KRZ5" s="1877"/>
      <c r="KSA5" s="1877"/>
      <c r="KSB5" s="1877"/>
      <c r="KSC5" s="1877"/>
      <c r="KSD5" s="1877"/>
      <c r="KSE5" s="1877"/>
      <c r="KSF5" s="1877"/>
      <c r="KSG5" s="1877"/>
      <c r="KSH5" s="1877"/>
      <c r="KSI5" s="1877"/>
      <c r="KSJ5" s="1877"/>
      <c r="KSK5" s="1877"/>
      <c r="KSL5" s="1877"/>
      <c r="KSM5" s="1877"/>
      <c r="KSN5" s="1877"/>
      <c r="KSO5" s="1877"/>
      <c r="KSP5" s="1877"/>
      <c r="KSQ5" s="1877"/>
      <c r="KSR5" s="1877"/>
      <c r="KSS5" s="1877"/>
      <c r="KST5" s="1877"/>
      <c r="KSU5" s="1877"/>
      <c r="KSV5" s="1877"/>
      <c r="KSW5" s="1877"/>
      <c r="KSX5" s="1877"/>
      <c r="KSY5" s="1877"/>
      <c r="KSZ5" s="1877"/>
      <c r="KTA5" s="1877"/>
      <c r="KTB5" s="1877"/>
      <c r="KTC5" s="1877"/>
      <c r="KTD5" s="1877"/>
      <c r="KTE5" s="1877"/>
      <c r="KTF5" s="1877"/>
      <c r="KTG5" s="1877"/>
      <c r="KTH5" s="1877"/>
      <c r="KTI5" s="1877"/>
      <c r="KTJ5" s="1877"/>
      <c r="KTK5" s="1877"/>
      <c r="KTL5" s="1877"/>
      <c r="KTM5" s="1877"/>
      <c r="KTN5" s="1877"/>
      <c r="KTO5" s="1877"/>
      <c r="KTP5" s="1877"/>
      <c r="KTQ5" s="1877"/>
      <c r="KTR5" s="1877"/>
      <c r="KTS5" s="1877"/>
      <c r="KTT5" s="1877"/>
      <c r="KTU5" s="1877"/>
      <c r="KTV5" s="1877"/>
      <c r="KTW5" s="1877"/>
      <c r="KTX5" s="1877"/>
      <c r="KTY5" s="1877"/>
      <c r="KTZ5" s="1877"/>
      <c r="KUA5" s="1877"/>
      <c r="KUB5" s="1877"/>
      <c r="KUC5" s="1877"/>
      <c r="KUD5" s="1877"/>
      <c r="KUE5" s="1877"/>
      <c r="KUF5" s="1877"/>
      <c r="KUG5" s="1877"/>
      <c r="KUH5" s="1877"/>
      <c r="KUI5" s="1877"/>
      <c r="KUJ5" s="1877"/>
      <c r="KUK5" s="1877"/>
      <c r="KUL5" s="1877"/>
      <c r="KUM5" s="1877"/>
      <c r="KUN5" s="1877"/>
      <c r="KUO5" s="1877"/>
      <c r="KUP5" s="1877"/>
      <c r="KUQ5" s="1877"/>
      <c r="KUR5" s="1877"/>
      <c r="KUS5" s="1877"/>
      <c r="KUT5" s="1877"/>
      <c r="KUU5" s="1877"/>
      <c r="KUV5" s="1877"/>
      <c r="KUW5" s="1877"/>
      <c r="KUX5" s="1877"/>
      <c r="KUY5" s="1877"/>
      <c r="KUZ5" s="1877"/>
      <c r="KVA5" s="1877"/>
      <c r="KVB5" s="1877"/>
      <c r="KVC5" s="1877"/>
      <c r="KVD5" s="1877"/>
      <c r="KVE5" s="1877"/>
      <c r="KVF5" s="1877"/>
      <c r="KVG5" s="1877"/>
      <c r="KVH5" s="1877"/>
      <c r="KVI5" s="1877"/>
      <c r="KVJ5" s="1877"/>
      <c r="KVK5" s="1877"/>
      <c r="KVL5" s="1877"/>
      <c r="KVM5" s="1877"/>
      <c r="KVN5" s="1877"/>
      <c r="KVO5" s="1877"/>
      <c r="KVP5" s="1877"/>
      <c r="KVQ5" s="1877"/>
      <c r="KVR5" s="1877"/>
      <c r="KVS5" s="1877"/>
      <c r="KVT5" s="1877"/>
      <c r="KVU5" s="1877"/>
      <c r="KVV5" s="1877"/>
      <c r="KVW5" s="1877"/>
      <c r="KVX5" s="1877"/>
      <c r="KVY5" s="1877"/>
      <c r="KVZ5" s="1877"/>
      <c r="KWA5" s="1877"/>
      <c r="KWB5" s="1877"/>
      <c r="KWC5" s="1877"/>
      <c r="KWD5" s="1877"/>
      <c r="KWE5" s="1877"/>
      <c r="KWF5" s="1877"/>
      <c r="KWG5" s="1877"/>
      <c r="KWH5" s="1877"/>
      <c r="KWI5" s="1877"/>
      <c r="KWJ5" s="1877"/>
      <c r="KWK5" s="1877"/>
      <c r="KWL5" s="1877"/>
      <c r="KWM5" s="1877"/>
      <c r="KWN5" s="1877"/>
      <c r="KWO5" s="1877"/>
      <c r="KWP5" s="1877"/>
      <c r="KWQ5" s="1877"/>
      <c r="KWR5" s="1877"/>
      <c r="KWS5" s="1877"/>
      <c r="KWT5" s="1877"/>
      <c r="KWU5" s="1877"/>
      <c r="KWV5" s="1877"/>
      <c r="KWW5" s="1877"/>
      <c r="KWX5" s="1877"/>
      <c r="KWY5" s="1877"/>
      <c r="KWZ5" s="1877"/>
      <c r="KXA5" s="1877"/>
      <c r="KXB5" s="1877"/>
      <c r="KXC5" s="1877"/>
      <c r="KXD5" s="1877"/>
      <c r="KXE5" s="1877"/>
      <c r="KXF5" s="1877"/>
      <c r="KXG5" s="1877"/>
      <c r="KXH5" s="1877"/>
      <c r="KXI5" s="1877"/>
      <c r="KXJ5" s="1877"/>
      <c r="KXK5" s="1877"/>
      <c r="KXL5" s="1877"/>
      <c r="KXM5" s="1877"/>
      <c r="KXN5" s="1877"/>
      <c r="KXO5" s="1877"/>
      <c r="KXP5" s="1877"/>
      <c r="KXQ5" s="1877"/>
      <c r="KXR5" s="1877"/>
      <c r="KXS5" s="1877"/>
      <c r="KXT5" s="1877"/>
      <c r="KXU5" s="1877"/>
      <c r="KXV5" s="1877"/>
      <c r="KXW5" s="1877"/>
      <c r="KXX5" s="1877"/>
      <c r="KXY5" s="1877"/>
      <c r="KXZ5" s="1877"/>
      <c r="KYA5" s="1877"/>
      <c r="KYB5" s="1877"/>
      <c r="KYC5" s="1877"/>
      <c r="KYD5" s="1877"/>
      <c r="KYE5" s="1877"/>
      <c r="KYF5" s="1877"/>
      <c r="KYG5" s="1877"/>
      <c r="KYH5" s="1877"/>
      <c r="KYI5" s="1877"/>
      <c r="KYJ5" s="1877"/>
      <c r="KYK5" s="1877"/>
      <c r="KYL5" s="1877"/>
      <c r="KYM5" s="1877"/>
      <c r="KYN5" s="1877"/>
      <c r="KYO5" s="1877"/>
      <c r="KYP5" s="1877"/>
      <c r="KYQ5" s="1877"/>
      <c r="KYR5" s="1877"/>
      <c r="KYS5" s="1877"/>
      <c r="KYT5" s="1877"/>
      <c r="KYU5" s="1877"/>
      <c r="KYV5" s="1877"/>
      <c r="KYW5" s="1877"/>
      <c r="KYX5" s="1877"/>
      <c r="KYY5" s="1877"/>
      <c r="KYZ5" s="1877"/>
      <c r="KZA5" s="1877"/>
      <c r="KZB5" s="1877"/>
      <c r="KZC5" s="1877"/>
      <c r="KZD5" s="1877"/>
      <c r="KZE5" s="1877"/>
      <c r="KZF5" s="1877"/>
      <c r="KZG5" s="1877"/>
      <c r="KZH5" s="1877"/>
      <c r="KZI5" s="1877"/>
      <c r="KZJ5" s="1877"/>
      <c r="KZK5" s="1877"/>
      <c r="KZL5" s="1877"/>
      <c r="KZM5" s="1877"/>
      <c r="KZN5" s="1877"/>
      <c r="KZO5" s="1877"/>
      <c r="KZP5" s="1877"/>
      <c r="KZQ5" s="1877"/>
      <c r="KZR5" s="1877"/>
      <c r="KZS5" s="1877"/>
      <c r="KZT5" s="1877"/>
      <c r="KZU5" s="1877"/>
      <c r="KZV5" s="1877"/>
      <c r="KZW5" s="1877"/>
      <c r="KZX5" s="1877"/>
      <c r="KZY5" s="1877"/>
      <c r="KZZ5" s="1877"/>
      <c r="LAA5" s="1877"/>
      <c r="LAB5" s="1877"/>
      <c r="LAC5" s="1877"/>
      <c r="LAD5" s="1877"/>
      <c r="LAE5" s="1877"/>
      <c r="LAF5" s="1877"/>
      <c r="LAG5" s="1877"/>
      <c r="LAH5" s="1877"/>
      <c r="LAI5" s="1877"/>
      <c r="LAJ5" s="1877"/>
      <c r="LAK5" s="1877"/>
      <c r="LAL5" s="1877"/>
      <c r="LAM5" s="1877"/>
      <c r="LAN5" s="1877"/>
      <c r="LAO5" s="1877"/>
      <c r="LAP5" s="1877"/>
      <c r="LAQ5" s="1877"/>
      <c r="LAR5" s="1877"/>
      <c r="LAS5" s="1877"/>
      <c r="LAT5" s="1877"/>
      <c r="LAU5" s="1877"/>
      <c r="LAV5" s="1877"/>
      <c r="LAW5" s="1877"/>
      <c r="LAX5" s="1877"/>
      <c r="LAY5" s="1877"/>
      <c r="LAZ5" s="1877"/>
      <c r="LBA5" s="1877"/>
      <c r="LBB5" s="1877"/>
      <c r="LBC5" s="1877"/>
      <c r="LBD5" s="1877"/>
      <c r="LBE5" s="1877"/>
      <c r="LBF5" s="1877"/>
      <c r="LBG5" s="1877"/>
      <c r="LBH5" s="1877"/>
      <c r="LBI5" s="1877"/>
      <c r="LBJ5" s="1877"/>
      <c r="LBK5" s="1877"/>
      <c r="LBL5" s="1877"/>
      <c r="LBM5" s="1877"/>
      <c r="LBN5" s="1877"/>
      <c r="LBO5" s="1877"/>
      <c r="LBP5" s="1877"/>
      <c r="LBQ5" s="1877"/>
      <c r="LBR5" s="1877"/>
      <c r="LBS5" s="1877"/>
      <c r="LBT5" s="1877"/>
      <c r="LBU5" s="1877"/>
      <c r="LBV5" s="1877"/>
      <c r="LBW5" s="1877"/>
      <c r="LBX5" s="1877"/>
      <c r="LBY5" s="1877"/>
      <c r="LBZ5" s="1877"/>
      <c r="LCA5" s="1877"/>
      <c r="LCB5" s="1877"/>
      <c r="LCC5" s="1877"/>
      <c r="LCD5" s="1877"/>
      <c r="LCE5" s="1877"/>
      <c r="LCF5" s="1877"/>
      <c r="LCG5" s="1877"/>
      <c r="LCH5" s="1877"/>
      <c r="LCI5" s="1877"/>
      <c r="LCJ5" s="1877"/>
      <c r="LCK5" s="1877"/>
      <c r="LCL5" s="1877"/>
      <c r="LCM5" s="1877"/>
      <c r="LCN5" s="1877"/>
      <c r="LCO5" s="1877"/>
      <c r="LCP5" s="1877"/>
      <c r="LCQ5" s="1877"/>
      <c r="LCR5" s="1877"/>
      <c r="LCS5" s="1877"/>
      <c r="LCT5" s="1877"/>
      <c r="LCU5" s="1877"/>
      <c r="LCV5" s="1877"/>
      <c r="LCW5" s="1877"/>
      <c r="LCX5" s="1877"/>
      <c r="LCY5" s="1877"/>
      <c r="LCZ5" s="1877"/>
      <c r="LDA5" s="1877"/>
      <c r="LDB5" s="1877"/>
      <c r="LDC5" s="1877"/>
      <c r="LDD5" s="1877"/>
      <c r="LDE5" s="1877"/>
      <c r="LDF5" s="1877"/>
      <c r="LDG5" s="1877"/>
      <c r="LDH5" s="1877"/>
      <c r="LDI5" s="1877"/>
      <c r="LDJ5" s="1877"/>
      <c r="LDK5" s="1877"/>
      <c r="LDL5" s="1877"/>
      <c r="LDM5" s="1877"/>
      <c r="LDN5" s="1877"/>
      <c r="LDO5" s="1877"/>
      <c r="LDP5" s="1877"/>
      <c r="LDQ5" s="1877"/>
      <c r="LDR5" s="1877"/>
      <c r="LDS5" s="1877"/>
      <c r="LDT5" s="1877"/>
      <c r="LDU5" s="1877"/>
      <c r="LDV5" s="1877"/>
      <c r="LDW5" s="1877"/>
      <c r="LDX5" s="1877"/>
      <c r="LDY5" s="1877"/>
      <c r="LDZ5" s="1877"/>
      <c r="LEA5" s="1877"/>
      <c r="LEB5" s="1877"/>
      <c r="LEC5" s="1877"/>
      <c r="LED5" s="1877"/>
      <c r="LEE5" s="1877"/>
      <c r="LEF5" s="1877"/>
      <c r="LEG5" s="1877"/>
      <c r="LEH5" s="1877"/>
      <c r="LEI5" s="1877"/>
      <c r="LEJ5" s="1877"/>
      <c r="LEK5" s="1877"/>
      <c r="LEL5" s="1877"/>
      <c r="LEM5" s="1877"/>
      <c r="LEN5" s="1877"/>
      <c r="LEO5" s="1877"/>
      <c r="LEP5" s="1877"/>
      <c r="LEQ5" s="1877"/>
      <c r="LER5" s="1877"/>
      <c r="LES5" s="1877"/>
      <c r="LET5" s="1877"/>
      <c r="LEU5" s="1877"/>
      <c r="LEV5" s="1877"/>
      <c r="LEW5" s="1877"/>
      <c r="LEX5" s="1877"/>
      <c r="LEY5" s="1877"/>
      <c r="LEZ5" s="1877"/>
      <c r="LFA5" s="1877"/>
      <c r="LFB5" s="1877"/>
      <c r="LFC5" s="1877"/>
      <c r="LFD5" s="1877"/>
      <c r="LFE5" s="1877"/>
      <c r="LFF5" s="1877"/>
      <c r="LFG5" s="1877"/>
      <c r="LFH5" s="1877"/>
      <c r="LFI5" s="1877"/>
      <c r="LFJ5" s="1877"/>
      <c r="LFK5" s="1877"/>
      <c r="LFL5" s="1877"/>
      <c r="LFM5" s="1877"/>
      <c r="LFN5" s="1877"/>
      <c r="LFO5" s="1877"/>
      <c r="LFP5" s="1877"/>
      <c r="LFQ5" s="1877"/>
      <c r="LFR5" s="1877"/>
      <c r="LFS5" s="1877"/>
      <c r="LFT5" s="1877"/>
      <c r="LFU5" s="1877"/>
      <c r="LFV5" s="1877"/>
      <c r="LFW5" s="1877"/>
      <c r="LFX5" s="1877"/>
      <c r="LFY5" s="1877"/>
      <c r="LFZ5" s="1877"/>
      <c r="LGA5" s="1877"/>
      <c r="LGB5" s="1877"/>
      <c r="LGC5" s="1877"/>
      <c r="LGD5" s="1877"/>
      <c r="LGE5" s="1877"/>
      <c r="LGF5" s="1877"/>
      <c r="LGG5" s="1877"/>
      <c r="LGH5" s="1877"/>
      <c r="LGI5" s="1877"/>
      <c r="LGJ5" s="1877"/>
      <c r="LGK5" s="1877"/>
      <c r="LGL5" s="1877"/>
      <c r="LGM5" s="1877"/>
      <c r="LGN5" s="1877"/>
      <c r="LGO5" s="1877"/>
      <c r="LGP5" s="1877"/>
      <c r="LGQ5" s="1877"/>
      <c r="LGR5" s="1877"/>
      <c r="LGS5" s="1877"/>
      <c r="LGT5" s="1877"/>
      <c r="LGU5" s="1877"/>
      <c r="LGV5" s="1877"/>
      <c r="LGW5" s="1877"/>
      <c r="LGX5" s="1877"/>
      <c r="LGY5" s="1877"/>
      <c r="LGZ5" s="1877"/>
      <c r="LHA5" s="1877"/>
      <c r="LHB5" s="1877"/>
      <c r="LHC5" s="1877"/>
      <c r="LHD5" s="1877"/>
      <c r="LHE5" s="1877"/>
      <c r="LHF5" s="1877"/>
      <c r="LHG5" s="1877"/>
      <c r="LHH5" s="1877"/>
      <c r="LHI5" s="1877"/>
      <c r="LHJ5" s="1877"/>
      <c r="LHK5" s="1877"/>
      <c r="LHL5" s="1877"/>
      <c r="LHM5" s="1877"/>
      <c r="LHN5" s="1877"/>
      <c r="LHO5" s="1877"/>
      <c r="LHP5" s="1877"/>
      <c r="LHQ5" s="1877"/>
      <c r="LHR5" s="1877"/>
      <c r="LHS5" s="1877"/>
      <c r="LHT5" s="1877"/>
      <c r="LHU5" s="1877"/>
      <c r="LHV5" s="1877"/>
      <c r="LHW5" s="1877"/>
      <c r="LHX5" s="1877"/>
      <c r="LHY5" s="1877"/>
      <c r="LHZ5" s="1877"/>
      <c r="LIA5" s="1877"/>
      <c r="LIB5" s="1877"/>
      <c r="LIC5" s="1877"/>
      <c r="LID5" s="1877"/>
      <c r="LIE5" s="1877"/>
      <c r="LIF5" s="1877"/>
      <c r="LIG5" s="1877"/>
      <c r="LIH5" s="1877"/>
      <c r="LII5" s="1877"/>
      <c r="LIJ5" s="1877"/>
      <c r="LIK5" s="1877"/>
      <c r="LIL5" s="1877"/>
      <c r="LIM5" s="1877"/>
      <c r="LIN5" s="1877"/>
      <c r="LIO5" s="1877"/>
      <c r="LIP5" s="1877"/>
      <c r="LIQ5" s="1877"/>
      <c r="LIR5" s="1877"/>
      <c r="LIS5" s="1877"/>
      <c r="LIT5" s="1877"/>
      <c r="LIU5" s="1877"/>
      <c r="LIV5" s="1877"/>
      <c r="LIW5" s="1877"/>
      <c r="LIX5" s="1877"/>
      <c r="LIY5" s="1877"/>
      <c r="LIZ5" s="1877"/>
      <c r="LJA5" s="1877"/>
      <c r="LJB5" s="1877"/>
      <c r="LJC5" s="1877"/>
      <c r="LJD5" s="1877"/>
      <c r="LJE5" s="1877"/>
      <c r="LJF5" s="1877"/>
      <c r="LJG5" s="1877"/>
      <c r="LJH5" s="1877"/>
      <c r="LJI5" s="1877"/>
      <c r="LJJ5" s="1877"/>
      <c r="LJK5" s="1877"/>
      <c r="LJL5" s="1877"/>
      <c r="LJM5" s="1877"/>
      <c r="LJN5" s="1877"/>
      <c r="LJO5" s="1877"/>
      <c r="LJP5" s="1877"/>
      <c r="LJQ5" s="1877"/>
      <c r="LJR5" s="1877"/>
      <c r="LJS5" s="1877"/>
      <c r="LJT5" s="1877"/>
      <c r="LJU5" s="1877"/>
      <c r="LJV5" s="1877"/>
      <c r="LJW5" s="1877"/>
      <c r="LJX5" s="1877"/>
      <c r="LJY5" s="1877"/>
      <c r="LJZ5" s="1877"/>
      <c r="LKA5" s="1877"/>
      <c r="LKB5" s="1877"/>
      <c r="LKC5" s="1877"/>
      <c r="LKD5" s="1877"/>
      <c r="LKE5" s="1877"/>
      <c r="LKF5" s="1877"/>
      <c r="LKG5" s="1877"/>
      <c r="LKH5" s="1877"/>
      <c r="LKI5" s="1877"/>
      <c r="LKJ5" s="1877"/>
      <c r="LKK5" s="1877"/>
      <c r="LKL5" s="1877"/>
      <c r="LKM5" s="1877"/>
      <c r="LKN5" s="1877"/>
      <c r="LKO5" s="1877"/>
      <c r="LKP5" s="1877"/>
      <c r="LKQ5" s="1877"/>
      <c r="LKR5" s="1877"/>
      <c r="LKS5" s="1877"/>
      <c r="LKT5" s="1877"/>
      <c r="LKU5" s="1877"/>
      <c r="LKV5" s="1877"/>
      <c r="LKW5" s="1877"/>
      <c r="LKX5" s="1877"/>
      <c r="LKY5" s="1877"/>
      <c r="LKZ5" s="1877"/>
      <c r="LLA5" s="1877"/>
      <c r="LLB5" s="1877"/>
      <c r="LLC5" s="1877"/>
      <c r="LLD5" s="1877"/>
      <c r="LLE5" s="1877"/>
      <c r="LLF5" s="1877"/>
      <c r="LLG5" s="1877"/>
      <c r="LLH5" s="1877"/>
      <c r="LLI5" s="1877"/>
      <c r="LLJ5" s="1877"/>
      <c r="LLK5" s="1877"/>
      <c r="LLL5" s="1877"/>
      <c r="LLM5" s="1877"/>
      <c r="LLN5" s="1877"/>
      <c r="LLO5" s="1877"/>
      <c r="LLP5" s="1877"/>
      <c r="LLQ5" s="1877"/>
      <c r="LLR5" s="1877"/>
      <c r="LLS5" s="1877"/>
      <c r="LLT5" s="1877"/>
      <c r="LLU5" s="1877"/>
      <c r="LLV5" s="1877"/>
      <c r="LLW5" s="1877"/>
      <c r="LLX5" s="1877"/>
      <c r="LLY5" s="1877"/>
      <c r="LLZ5" s="1877"/>
      <c r="LMA5" s="1877"/>
      <c r="LMB5" s="1877"/>
      <c r="LMC5" s="1877"/>
      <c r="LMD5" s="1877"/>
      <c r="LME5" s="1877"/>
      <c r="LMF5" s="1877"/>
      <c r="LMG5" s="1877"/>
      <c r="LMH5" s="1877"/>
      <c r="LMI5" s="1877"/>
      <c r="LMJ5" s="1877"/>
      <c r="LMK5" s="1877"/>
      <c r="LML5" s="1877"/>
      <c r="LMM5" s="1877"/>
      <c r="LMN5" s="1877"/>
      <c r="LMO5" s="1877"/>
      <c r="LMP5" s="1877"/>
      <c r="LMQ5" s="1877"/>
      <c r="LMR5" s="1877"/>
      <c r="LMS5" s="1877"/>
      <c r="LMT5" s="1877"/>
      <c r="LMU5" s="1877"/>
      <c r="LMV5" s="1877"/>
      <c r="LMW5" s="1877"/>
      <c r="LMX5" s="1877"/>
      <c r="LMY5" s="1877"/>
      <c r="LMZ5" s="1877"/>
      <c r="LNA5" s="1877"/>
      <c r="LNB5" s="1877"/>
      <c r="LNC5" s="1877"/>
      <c r="LND5" s="1877"/>
      <c r="LNE5" s="1877"/>
      <c r="LNF5" s="1877"/>
      <c r="LNG5" s="1877"/>
      <c r="LNH5" s="1877"/>
      <c r="LNI5" s="1877"/>
      <c r="LNJ5" s="1877"/>
      <c r="LNK5" s="1877"/>
      <c r="LNL5" s="1877"/>
      <c r="LNM5" s="1877"/>
      <c r="LNN5" s="1877"/>
      <c r="LNO5" s="1877"/>
      <c r="LNP5" s="1877"/>
      <c r="LNQ5" s="1877"/>
      <c r="LNR5" s="1877"/>
      <c r="LNS5" s="1877"/>
      <c r="LNT5" s="1877"/>
      <c r="LNU5" s="1877"/>
      <c r="LNV5" s="1877"/>
      <c r="LNW5" s="1877"/>
      <c r="LNX5" s="1877"/>
      <c r="LNY5" s="1877"/>
      <c r="LNZ5" s="1877"/>
      <c r="LOA5" s="1877"/>
      <c r="LOB5" s="1877"/>
      <c r="LOC5" s="1877"/>
      <c r="LOD5" s="1877"/>
      <c r="LOE5" s="1877"/>
      <c r="LOF5" s="1877"/>
      <c r="LOG5" s="1877"/>
      <c r="LOH5" s="1877"/>
      <c r="LOI5" s="1877"/>
      <c r="LOJ5" s="1877"/>
      <c r="LOK5" s="1877"/>
      <c r="LOL5" s="1877"/>
      <c r="LOM5" s="1877"/>
      <c r="LON5" s="1877"/>
      <c r="LOO5" s="1877"/>
      <c r="LOP5" s="1877"/>
      <c r="LOQ5" s="1877"/>
      <c r="LOR5" s="1877"/>
      <c r="LOS5" s="1877"/>
      <c r="LOT5" s="1877"/>
      <c r="LOU5" s="1877"/>
      <c r="LOV5" s="1877"/>
      <c r="LOW5" s="1877"/>
      <c r="LOX5" s="1877"/>
      <c r="LOY5" s="1877"/>
      <c r="LOZ5" s="1877"/>
      <c r="LPA5" s="1877"/>
      <c r="LPB5" s="1877"/>
      <c r="LPC5" s="1877"/>
      <c r="LPD5" s="1877"/>
      <c r="LPE5" s="1877"/>
      <c r="LPF5" s="1877"/>
      <c r="LPG5" s="1877"/>
      <c r="LPH5" s="1877"/>
      <c r="LPI5" s="1877"/>
      <c r="LPJ5" s="1877"/>
      <c r="LPK5" s="1877"/>
      <c r="LPL5" s="1877"/>
      <c r="LPM5" s="1877"/>
      <c r="LPN5" s="1877"/>
      <c r="LPO5" s="1877"/>
      <c r="LPP5" s="1877"/>
      <c r="LPQ5" s="1877"/>
      <c r="LPR5" s="1877"/>
      <c r="LPS5" s="1877"/>
      <c r="LPT5" s="1877"/>
      <c r="LPU5" s="1877"/>
      <c r="LPV5" s="1877"/>
      <c r="LPW5" s="1877"/>
      <c r="LPX5" s="1877"/>
      <c r="LPY5" s="1877"/>
      <c r="LPZ5" s="1877"/>
      <c r="LQA5" s="1877"/>
      <c r="LQB5" s="1877"/>
      <c r="LQC5" s="1877"/>
      <c r="LQD5" s="1877"/>
      <c r="LQE5" s="1877"/>
      <c r="LQF5" s="1877"/>
      <c r="LQG5" s="1877"/>
      <c r="LQH5" s="1877"/>
      <c r="LQI5" s="1877"/>
      <c r="LQJ5" s="1877"/>
      <c r="LQK5" s="1877"/>
      <c r="LQL5" s="1877"/>
      <c r="LQM5" s="1877"/>
      <c r="LQN5" s="1877"/>
      <c r="LQO5" s="1877"/>
      <c r="LQP5" s="1877"/>
      <c r="LQQ5" s="1877"/>
      <c r="LQR5" s="1877"/>
      <c r="LQS5" s="1877"/>
      <c r="LQT5" s="1877"/>
      <c r="LQU5" s="1877"/>
      <c r="LQV5" s="1877"/>
      <c r="LQW5" s="1877"/>
      <c r="LQX5" s="1877"/>
      <c r="LQY5" s="1877"/>
      <c r="LQZ5" s="1877"/>
      <c r="LRA5" s="1877"/>
      <c r="LRB5" s="1877"/>
      <c r="LRC5" s="1877"/>
      <c r="LRD5" s="1877"/>
      <c r="LRE5" s="1877"/>
      <c r="LRF5" s="1877"/>
      <c r="LRG5" s="1877"/>
      <c r="LRH5" s="1877"/>
      <c r="LRI5" s="1877"/>
      <c r="LRJ5" s="1877"/>
      <c r="LRK5" s="1877"/>
      <c r="LRL5" s="1877"/>
      <c r="LRM5" s="1877"/>
      <c r="LRN5" s="1877"/>
      <c r="LRO5" s="1877"/>
      <c r="LRP5" s="1877"/>
      <c r="LRQ5" s="1877"/>
      <c r="LRR5" s="1877"/>
      <c r="LRS5" s="1877"/>
      <c r="LRT5" s="1877"/>
      <c r="LRU5" s="1877"/>
      <c r="LRV5" s="1877"/>
      <c r="LRW5" s="1877"/>
      <c r="LRX5" s="1877"/>
      <c r="LRY5" s="1877"/>
      <c r="LRZ5" s="1877"/>
      <c r="LSA5" s="1877"/>
      <c r="LSB5" s="1877"/>
      <c r="LSC5" s="1877"/>
      <c r="LSD5" s="1877"/>
      <c r="LSE5" s="1877"/>
      <c r="LSF5" s="1877"/>
      <c r="LSG5" s="1877"/>
      <c r="LSH5" s="1877"/>
      <c r="LSI5" s="1877"/>
      <c r="LSJ5" s="1877"/>
      <c r="LSK5" s="1877"/>
      <c r="LSL5" s="1877"/>
      <c r="LSM5" s="1877"/>
      <c r="LSN5" s="1877"/>
      <c r="LSO5" s="1877"/>
      <c r="LSP5" s="1877"/>
      <c r="LSQ5" s="1877"/>
      <c r="LSR5" s="1877"/>
      <c r="LSS5" s="1877"/>
      <c r="LST5" s="1877"/>
      <c r="LSU5" s="1877"/>
      <c r="LSV5" s="1877"/>
      <c r="LSW5" s="1877"/>
      <c r="LSX5" s="1877"/>
      <c r="LSY5" s="1877"/>
      <c r="LSZ5" s="1877"/>
      <c r="LTA5" s="1877"/>
      <c r="LTB5" s="1877"/>
      <c r="LTC5" s="1877"/>
      <c r="LTD5" s="1877"/>
      <c r="LTE5" s="1877"/>
      <c r="LTF5" s="1877"/>
      <c r="LTG5" s="1877"/>
      <c r="LTH5" s="1877"/>
      <c r="LTI5" s="1877"/>
      <c r="LTJ5" s="1877"/>
      <c r="LTK5" s="1877"/>
      <c r="LTL5" s="1877"/>
      <c r="LTM5" s="1877"/>
      <c r="LTN5" s="1877"/>
      <c r="LTO5" s="1877"/>
      <c r="LTP5" s="1877"/>
      <c r="LTQ5" s="1877"/>
      <c r="LTR5" s="1877"/>
      <c r="LTS5" s="1877"/>
      <c r="LTT5" s="1877"/>
      <c r="LTU5" s="1877"/>
      <c r="LTV5" s="1877"/>
      <c r="LTW5" s="1877"/>
      <c r="LTX5" s="1877"/>
      <c r="LTY5" s="1877"/>
      <c r="LTZ5" s="1877"/>
      <c r="LUA5" s="1877"/>
      <c r="LUB5" s="1877"/>
      <c r="LUC5" s="1877"/>
      <c r="LUD5" s="1877"/>
      <c r="LUE5" s="1877"/>
      <c r="LUF5" s="1877"/>
      <c r="LUG5" s="1877"/>
      <c r="LUH5" s="1877"/>
      <c r="LUI5" s="1877"/>
      <c r="LUJ5" s="1877"/>
      <c r="LUK5" s="1877"/>
      <c r="LUL5" s="1877"/>
      <c r="LUM5" s="1877"/>
      <c r="LUN5" s="1877"/>
      <c r="LUO5" s="1877"/>
      <c r="LUP5" s="1877"/>
      <c r="LUQ5" s="1877"/>
      <c r="LUR5" s="1877"/>
      <c r="LUS5" s="1877"/>
      <c r="LUT5" s="1877"/>
      <c r="LUU5" s="1877"/>
      <c r="LUV5" s="1877"/>
      <c r="LUW5" s="1877"/>
      <c r="LUX5" s="1877"/>
      <c r="LUY5" s="1877"/>
      <c r="LUZ5" s="1877"/>
      <c r="LVA5" s="1877"/>
      <c r="LVB5" s="1877"/>
      <c r="LVC5" s="1877"/>
      <c r="LVD5" s="1877"/>
      <c r="LVE5" s="1877"/>
      <c r="LVF5" s="1877"/>
      <c r="LVG5" s="1877"/>
      <c r="LVH5" s="1877"/>
      <c r="LVI5" s="1877"/>
      <c r="LVJ5" s="1877"/>
      <c r="LVK5" s="1877"/>
      <c r="LVL5" s="1877"/>
      <c r="LVM5" s="1877"/>
      <c r="LVN5" s="1877"/>
      <c r="LVO5" s="1877"/>
      <c r="LVP5" s="1877"/>
      <c r="LVQ5" s="1877"/>
      <c r="LVR5" s="1877"/>
      <c r="LVS5" s="1877"/>
      <c r="LVT5" s="1877"/>
      <c r="LVU5" s="1877"/>
      <c r="LVV5" s="1877"/>
      <c r="LVW5" s="1877"/>
      <c r="LVX5" s="1877"/>
      <c r="LVY5" s="1877"/>
      <c r="LVZ5" s="1877"/>
      <c r="LWA5" s="1877"/>
      <c r="LWB5" s="1877"/>
      <c r="LWC5" s="1877"/>
      <c r="LWD5" s="1877"/>
      <c r="LWE5" s="1877"/>
      <c r="LWF5" s="1877"/>
      <c r="LWG5" s="1877"/>
      <c r="LWH5" s="1877"/>
      <c r="LWI5" s="1877"/>
      <c r="LWJ5" s="1877"/>
      <c r="LWK5" s="1877"/>
      <c r="LWL5" s="1877"/>
      <c r="LWM5" s="1877"/>
      <c r="LWN5" s="1877"/>
      <c r="LWO5" s="1877"/>
      <c r="LWP5" s="1877"/>
      <c r="LWQ5" s="1877"/>
      <c r="LWR5" s="1877"/>
      <c r="LWS5" s="1877"/>
      <c r="LWT5" s="1877"/>
      <c r="LWU5" s="1877"/>
      <c r="LWV5" s="1877"/>
      <c r="LWW5" s="1877"/>
      <c r="LWX5" s="1877"/>
      <c r="LWY5" s="1877"/>
      <c r="LWZ5" s="1877"/>
      <c r="LXA5" s="1877"/>
      <c r="LXB5" s="1877"/>
      <c r="LXC5" s="1877"/>
      <c r="LXD5" s="1877"/>
      <c r="LXE5" s="1877"/>
      <c r="LXF5" s="1877"/>
      <c r="LXG5" s="1877"/>
      <c r="LXH5" s="1877"/>
      <c r="LXI5" s="1877"/>
      <c r="LXJ5" s="1877"/>
      <c r="LXK5" s="1877"/>
      <c r="LXL5" s="1877"/>
      <c r="LXM5" s="1877"/>
      <c r="LXN5" s="1877"/>
      <c r="LXO5" s="1877"/>
      <c r="LXP5" s="1877"/>
      <c r="LXQ5" s="1877"/>
      <c r="LXR5" s="1877"/>
      <c r="LXS5" s="1877"/>
      <c r="LXT5" s="1877"/>
      <c r="LXU5" s="1877"/>
      <c r="LXV5" s="1877"/>
      <c r="LXW5" s="1877"/>
      <c r="LXX5" s="1877"/>
      <c r="LXY5" s="1877"/>
      <c r="LXZ5" s="1877"/>
      <c r="LYA5" s="1877"/>
      <c r="LYB5" s="1877"/>
      <c r="LYC5" s="1877"/>
      <c r="LYD5" s="1877"/>
      <c r="LYE5" s="1877"/>
      <c r="LYF5" s="1877"/>
      <c r="LYG5" s="1877"/>
      <c r="LYH5" s="1877"/>
      <c r="LYI5" s="1877"/>
      <c r="LYJ5" s="1877"/>
      <c r="LYK5" s="1877"/>
      <c r="LYL5" s="1877"/>
      <c r="LYM5" s="1877"/>
      <c r="LYN5" s="1877"/>
      <c r="LYO5" s="1877"/>
      <c r="LYP5" s="1877"/>
      <c r="LYQ5" s="1877"/>
      <c r="LYR5" s="1877"/>
      <c r="LYS5" s="1877"/>
      <c r="LYT5" s="1877"/>
      <c r="LYU5" s="1877"/>
      <c r="LYV5" s="1877"/>
      <c r="LYW5" s="1877"/>
      <c r="LYX5" s="1877"/>
      <c r="LYY5" s="1877"/>
      <c r="LYZ5" s="1877"/>
      <c r="LZA5" s="1877"/>
      <c r="LZB5" s="1877"/>
      <c r="LZC5" s="1877"/>
      <c r="LZD5" s="1877"/>
      <c r="LZE5" s="1877"/>
      <c r="LZF5" s="1877"/>
      <c r="LZG5" s="1877"/>
      <c r="LZH5" s="1877"/>
      <c r="LZI5" s="1877"/>
      <c r="LZJ5" s="1877"/>
      <c r="LZK5" s="1877"/>
      <c r="LZL5" s="1877"/>
      <c r="LZM5" s="1877"/>
      <c r="LZN5" s="1877"/>
      <c r="LZO5" s="1877"/>
      <c r="LZP5" s="1877"/>
      <c r="LZQ5" s="1877"/>
      <c r="LZR5" s="1877"/>
      <c r="LZS5" s="1877"/>
      <c r="LZT5" s="1877"/>
      <c r="LZU5" s="1877"/>
      <c r="LZV5" s="1877"/>
      <c r="LZW5" s="1877"/>
      <c r="LZX5" s="1877"/>
      <c r="LZY5" s="1877"/>
      <c r="LZZ5" s="1877"/>
      <c r="MAA5" s="1877"/>
      <c r="MAB5" s="1877"/>
      <c r="MAC5" s="1877"/>
      <c r="MAD5" s="1877"/>
      <c r="MAE5" s="1877"/>
      <c r="MAF5" s="1877"/>
      <c r="MAG5" s="1877"/>
      <c r="MAH5" s="1877"/>
      <c r="MAI5" s="1877"/>
      <c r="MAJ5" s="1877"/>
      <c r="MAK5" s="1877"/>
      <c r="MAL5" s="1877"/>
      <c r="MAM5" s="1877"/>
      <c r="MAN5" s="1877"/>
      <c r="MAO5" s="1877"/>
      <c r="MAP5" s="1877"/>
      <c r="MAQ5" s="1877"/>
      <c r="MAR5" s="1877"/>
      <c r="MAS5" s="1877"/>
      <c r="MAT5" s="1877"/>
      <c r="MAU5" s="1877"/>
      <c r="MAV5" s="1877"/>
      <c r="MAW5" s="1877"/>
      <c r="MAX5" s="1877"/>
      <c r="MAY5" s="1877"/>
      <c r="MAZ5" s="1877"/>
      <c r="MBA5" s="1877"/>
      <c r="MBB5" s="1877"/>
      <c r="MBC5" s="1877"/>
      <c r="MBD5" s="1877"/>
      <c r="MBE5" s="1877"/>
      <c r="MBF5" s="1877"/>
      <c r="MBG5" s="1877"/>
      <c r="MBH5" s="1877"/>
      <c r="MBI5" s="1877"/>
      <c r="MBJ5" s="1877"/>
      <c r="MBK5" s="1877"/>
      <c r="MBL5" s="1877"/>
      <c r="MBM5" s="1877"/>
      <c r="MBN5" s="1877"/>
      <c r="MBO5" s="1877"/>
      <c r="MBP5" s="1877"/>
      <c r="MBQ5" s="1877"/>
      <c r="MBR5" s="1877"/>
      <c r="MBS5" s="1877"/>
      <c r="MBT5" s="1877"/>
      <c r="MBU5" s="1877"/>
      <c r="MBV5" s="1877"/>
      <c r="MBW5" s="1877"/>
      <c r="MBX5" s="1877"/>
      <c r="MBY5" s="1877"/>
      <c r="MBZ5" s="1877"/>
      <c r="MCA5" s="1877"/>
      <c r="MCB5" s="1877"/>
      <c r="MCC5" s="1877"/>
      <c r="MCD5" s="1877"/>
      <c r="MCE5" s="1877"/>
      <c r="MCF5" s="1877"/>
      <c r="MCG5" s="1877"/>
      <c r="MCH5" s="1877"/>
      <c r="MCI5" s="1877"/>
      <c r="MCJ5" s="1877"/>
      <c r="MCK5" s="1877"/>
      <c r="MCL5" s="1877"/>
      <c r="MCM5" s="1877"/>
      <c r="MCN5" s="1877"/>
      <c r="MCO5" s="1877"/>
      <c r="MCP5" s="1877"/>
      <c r="MCQ5" s="1877"/>
      <c r="MCR5" s="1877"/>
      <c r="MCS5" s="1877"/>
      <c r="MCT5" s="1877"/>
      <c r="MCU5" s="1877"/>
      <c r="MCV5" s="1877"/>
      <c r="MCW5" s="1877"/>
      <c r="MCX5" s="1877"/>
      <c r="MCY5" s="1877"/>
      <c r="MCZ5" s="1877"/>
      <c r="MDA5" s="1877"/>
      <c r="MDB5" s="1877"/>
      <c r="MDC5" s="1877"/>
      <c r="MDD5" s="1877"/>
      <c r="MDE5" s="1877"/>
      <c r="MDF5" s="1877"/>
      <c r="MDG5" s="1877"/>
      <c r="MDH5" s="1877"/>
      <c r="MDI5" s="1877"/>
      <c r="MDJ5" s="1877"/>
      <c r="MDK5" s="1877"/>
      <c r="MDL5" s="1877"/>
      <c r="MDM5" s="1877"/>
      <c r="MDN5" s="1877"/>
      <c r="MDO5" s="1877"/>
      <c r="MDP5" s="1877"/>
      <c r="MDQ5" s="1877"/>
      <c r="MDR5" s="1877"/>
      <c r="MDS5" s="1877"/>
      <c r="MDT5" s="1877"/>
      <c r="MDU5" s="1877"/>
      <c r="MDV5" s="1877"/>
      <c r="MDW5" s="1877"/>
      <c r="MDX5" s="1877"/>
      <c r="MDY5" s="1877"/>
      <c r="MDZ5" s="1877"/>
      <c r="MEA5" s="1877"/>
      <c r="MEB5" s="1877"/>
      <c r="MEC5" s="1877"/>
      <c r="MED5" s="1877"/>
      <c r="MEE5" s="1877"/>
      <c r="MEF5" s="1877"/>
      <c r="MEG5" s="1877"/>
      <c r="MEH5" s="1877"/>
      <c r="MEI5" s="1877"/>
      <c r="MEJ5" s="1877"/>
      <c r="MEK5" s="1877"/>
      <c r="MEL5" s="1877"/>
      <c r="MEM5" s="1877"/>
      <c r="MEN5" s="1877"/>
      <c r="MEO5" s="1877"/>
      <c r="MEP5" s="1877"/>
      <c r="MEQ5" s="1877"/>
      <c r="MER5" s="1877"/>
      <c r="MES5" s="1877"/>
      <c r="MET5" s="1877"/>
      <c r="MEU5" s="1877"/>
      <c r="MEV5" s="1877"/>
      <c r="MEW5" s="1877"/>
      <c r="MEX5" s="1877"/>
      <c r="MEY5" s="1877"/>
      <c r="MEZ5" s="1877"/>
      <c r="MFA5" s="1877"/>
      <c r="MFB5" s="1877"/>
      <c r="MFC5" s="1877"/>
      <c r="MFD5" s="1877"/>
      <c r="MFE5" s="1877"/>
      <c r="MFF5" s="1877"/>
      <c r="MFG5" s="1877"/>
      <c r="MFH5" s="1877"/>
      <c r="MFI5" s="1877"/>
      <c r="MFJ5" s="1877"/>
      <c r="MFK5" s="1877"/>
      <c r="MFL5" s="1877"/>
      <c r="MFM5" s="1877"/>
      <c r="MFN5" s="1877"/>
      <c r="MFO5" s="1877"/>
      <c r="MFP5" s="1877"/>
      <c r="MFQ5" s="1877"/>
      <c r="MFR5" s="1877"/>
      <c r="MFS5" s="1877"/>
      <c r="MFT5" s="1877"/>
      <c r="MFU5" s="1877"/>
      <c r="MFV5" s="1877"/>
      <c r="MFW5" s="1877"/>
      <c r="MFX5" s="1877"/>
      <c r="MFY5" s="1877"/>
      <c r="MFZ5" s="1877"/>
      <c r="MGA5" s="1877"/>
      <c r="MGB5" s="1877"/>
      <c r="MGC5" s="1877"/>
      <c r="MGD5" s="1877"/>
      <c r="MGE5" s="1877"/>
      <c r="MGF5" s="1877"/>
      <c r="MGG5" s="1877"/>
      <c r="MGH5" s="1877"/>
      <c r="MGI5" s="1877"/>
      <c r="MGJ5" s="1877"/>
      <c r="MGK5" s="1877"/>
      <c r="MGL5" s="1877"/>
      <c r="MGM5" s="1877"/>
      <c r="MGN5" s="1877"/>
      <c r="MGO5" s="1877"/>
      <c r="MGP5" s="1877"/>
      <c r="MGQ5" s="1877"/>
      <c r="MGR5" s="1877"/>
      <c r="MGS5" s="1877"/>
      <c r="MGT5" s="1877"/>
      <c r="MGU5" s="1877"/>
      <c r="MGV5" s="1877"/>
      <c r="MGW5" s="1877"/>
      <c r="MGX5" s="1877"/>
      <c r="MGY5" s="1877"/>
      <c r="MGZ5" s="1877"/>
      <c r="MHA5" s="1877"/>
      <c r="MHB5" s="1877"/>
      <c r="MHC5" s="1877"/>
      <c r="MHD5" s="1877"/>
      <c r="MHE5" s="1877"/>
      <c r="MHF5" s="1877"/>
      <c r="MHG5" s="1877"/>
      <c r="MHH5" s="1877"/>
      <c r="MHI5" s="1877"/>
      <c r="MHJ5" s="1877"/>
      <c r="MHK5" s="1877"/>
      <c r="MHL5" s="1877"/>
      <c r="MHM5" s="1877"/>
      <c r="MHN5" s="1877"/>
      <c r="MHO5" s="1877"/>
      <c r="MHP5" s="1877"/>
      <c r="MHQ5" s="1877"/>
      <c r="MHR5" s="1877"/>
      <c r="MHS5" s="1877"/>
      <c r="MHT5" s="1877"/>
      <c r="MHU5" s="1877"/>
      <c r="MHV5" s="1877"/>
      <c r="MHW5" s="1877"/>
      <c r="MHX5" s="1877"/>
      <c r="MHY5" s="1877"/>
      <c r="MHZ5" s="1877"/>
      <c r="MIA5" s="1877"/>
      <c r="MIB5" s="1877"/>
      <c r="MIC5" s="1877"/>
      <c r="MID5" s="1877"/>
      <c r="MIE5" s="1877"/>
      <c r="MIF5" s="1877"/>
      <c r="MIG5" s="1877"/>
      <c r="MIH5" s="1877"/>
      <c r="MII5" s="1877"/>
      <c r="MIJ5" s="1877"/>
      <c r="MIK5" s="1877"/>
      <c r="MIL5" s="1877"/>
      <c r="MIM5" s="1877"/>
      <c r="MIN5" s="1877"/>
      <c r="MIO5" s="1877"/>
      <c r="MIP5" s="1877"/>
      <c r="MIQ5" s="1877"/>
      <c r="MIR5" s="1877"/>
      <c r="MIS5" s="1877"/>
      <c r="MIT5" s="1877"/>
      <c r="MIU5" s="1877"/>
      <c r="MIV5" s="1877"/>
      <c r="MIW5" s="1877"/>
      <c r="MIX5" s="1877"/>
      <c r="MIY5" s="1877"/>
      <c r="MIZ5" s="1877"/>
      <c r="MJA5" s="1877"/>
      <c r="MJB5" s="1877"/>
      <c r="MJC5" s="1877"/>
      <c r="MJD5" s="1877"/>
      <c r="MJE5" s="1877"/>
      <c r="MJF5" s="1877"/>
      <c r="MJG5" s="1877"/>
      <c r="MJH5" s="1877"/>
      <c r="MJI5" s="1877"/>
      <c r="MJJ5" s="1877"/>
      <c r="MJK5" s="1877"/>
      <c r="MJL5" s="1877"/>
      <c r="MJM5" s="1877"/>
      <c r="MJN5" s="1877"/>
      <c r="MJO5" s="1877"/>
      <c r="MJP5" s="1877"/>
      <c r="MJQ5" s="1877"/>
      <c r="MJR5" s="1877"/>
      <c r="MJS5" s="1877"/>
      <c r="MJT5" s="1877"/>
      <c r="MJU5" s="1877"/>
      <c r="MJV5" s="1877"/>
      <c r="MJW5" s="1877"/>
      <c r="MJX5" s="1877"/>
      <c r="MJY5" s="1877"/>
      <c r="MJZ5" s="1877"/>
      <c r="MKA5" s="1877"/>
      <c r="MKB5" s="1877"/>
      <c r="MKC5" s="1877"/>
      <c r="MKD5" s="1877"/>
      <c r="MKE5" s="1877"/>
      <c r="MKF5" s="1877"/>
      <c r="MKG5" s="1877"/>
      <c r="MKH5" s="1877"/>
      <c r="MKI5" s="1877"/>
      <c r="MKJ5" s="1877"/>
      <c r="MKK5" s="1877"/>
      <c r="MKL5" s="1877"/>
      <c r="MKM5" s="1877"/>
      <c r="MKN5" s="1877"/>
      <c r="MKO5" s="1877"/>
      <c r="MKP5" s="1877"/>
      <c r="MKQ5" s="1877"/>
      <c r="MKR5" s="1877"/>
      <c r="MKS5" s="1877"/>
      <c r="MKT5" s="1877"/>
      <c r="MKU5" s="1877"/>
      <c r="MKV5" s="1877"/>
      <c r="MKW5" s="1877"/>
      <c r="MKX5" s="1877"/>
      <c r="MKY5" s="1877"/>
      <c r="MKZ5" s="1877"/>
      <c r="MLA5" s="1877"/>
      <c r="MLB5" s="1877"/>
      <c r="MLC5" s="1877"/>
      <c r="MLD5" s="1877"/>
      <c r="MLE5" s="1877"/>
      <c r="MLF5" s="1877"/>
      <c r="MLG5" s="1877"/>
      <c r="MLH5" s="1877"/>
      <c r="MLI5" s="1877"/>
      <c r="MLJ5" s="1877"/>
      <c r="MLK5" s="1877"/>
      <c r="MLL5" s="1877"/>
      <c r="MLM5" s="1877"/>
      <c r="MLN5" s="1877"/>
      <c r="MLO5" s="1877"/>
      <c r="MLP5" s="1877"/>
      <c r="MLQ5" s="1877"/>
      <c r="MLR5" s="1877"/>
      <c r="MLS5" s="1877"/>
      <c r="MLT5" s="1877"/>
      <c r="MLU5" s="1877"/>
      <c r="MLV5" s="1877"/>
      <c r="MLW5" s="1877"/>
      <c r="MLX5" s="1877"/>
      <c r="MLY5" s="1877"/>
      <c r="MLZ5" s="1877"/>
      <c r="MMA5" s="1877"/>
      <c r="MMB5" s="1877"/>
      <c r="MMC5" s="1877"/>
      <c r="MMD5" s="1877"/>
      <c r="MME5" s="1877"/>
      <c r="MMF5" s="1877"/>
      <c r="MMG5" s="1877"/>
      <c r="MMH5" s="1877"/>
      <c r="MMI5" s="1877"/>
      <c r="MMJ5" s="1877"/>
      <c r="MMK5" s="1877"/>
      <c r="MML5" s="1877"/>
      <c r="MMM5" s="1877"/>
      <c r="MMN5" s="1877"/>
      <c r="MMO5" s="1877"/>
      <c r="MMP5" s="1877"/>
      <c r="MMQ5" s="1877"/>
      <c r="MMR5" s="1877"/>
      <c r="MMS5" s="1877"/>
      <c r="MMT5" s="1877"/>
      <c r="MMU5" s="1877"/>
      <c r="MMV5" s="1877"/>
      <c r="MMW5" s="1877"/>
      <c r="MMX5" s="1877"/>
      <c r="MMY5" s="1877"/>
      <c r="MMZ5" s="1877"/>
      <c r="MNA5" s="1877"/>
      <c r="MNB5" s="1877"/>
      <c r="MNC5" s="1877"/>
      <c r="MND5" s="1877"/>
      <c r="MNE5" s="1877"/>
      <c r="MNF5" s="1877"/>
      <c r="MNG5" s="1877"/>
      <c r="MNH5" s="1877"/>
      <c r="MNI5" s="1877"/>
      <c r="MNJ5" s="1877"/>
      <c r="MNK5" s="1877"/>
      <c r="MNL5" s="1877"/>
      <c r="MNM5" s="1877"/>
      <c r="MNN5" s="1877"/>
      <c r="MNO5" s="1877"/>
      <c r="MNP5" s="1877"/>
      <c r="MNQ5" s="1877"/>
      <c r="MNR5" s="1877"/>
      <c r="MNS5" s="1877"/>
      <c r="MNT5" s="1877"/>
      <c r="MNU5" s="1877"/>
      <c r="MNV5" s="1877"/>
      <c r="MNW5" s="1877"/>
      <c r="MNX5" s="1877"/>
      <c r="MNY5" s="1877"/>
      <c r="MNZ5" s="1877"/>
      <c r="MOA5" s="1877"/>
      <c r="MOB5" s="1877"/>
      <c r="MOC5" s="1877"/>
      <c r="MOD5" s="1877"/>
      <c r="MOE5" s="1877"/>
      <c r="MOF5" s="1877"/>
      <c r="MOG5" s="1877"/>
      <c r="MOH5" s="1877"/>
      <c r="MOI5" s="1877"/>
      <c r="MOJ5" s="1877"/>
      <c r="MOK5" s="1877"/>
      <c r="MOL5" s="1877"/>
      <c r="MOM5" s="1877"/>
      <c r="MON5" s="1877"/>
      <c r="MOO5" s="1877"/>
      <c r="MOP5" s="1877"/>
      <c r="MOQ5" s="1877"/>
      <c r="MOR5" s="1877"/>
      <c r="MOS5" s="1877"/>
      <c r="MOT5" s="1877"/>
      <c r="MOU5" s="1877"/>
      <c r="MOV5" s="1877"/>
      <c r="MOW5" s="1877"/>
      <c r="MOX5" s="1877"/>
      <c r="MOY5" s="1877"/>
      <c r="MOZ5" s="1877"/>
      <c r="MPA5" s="1877"/>
      <c r="MPB5" s="1877"/>
      <c r="MPC5" s="1877"/>
      <c r="MPD5" s="1877"/>
      <c r="MPE5" s="1877"/>
      <c r="MPF5" s="1877"/>
      <c r="MPG5" s="1877"/>
      <c r="MPH5" s="1877"/>
      <c r="MPI5" s="1877"/>
      <c r="MPJ5" s="1877"/>
      <c r="MPK5" s="1877"/>
      <c r="MPL5" s="1877"/>
      <c r="MPM5" s="1877"/>
      <c r="MPN5" s="1877"/>
      <c r="MPO5" s="1877"/>
      <c r="MPP5" s="1877"/>
      <c r="MPQ5" s="1877"/>
      <c r="MPR5" s="1877"/>
      <c r="MPS5" s="1877"/>
      <c r="MPT5" s="1877"/>
      <c r="MPU5" s="1877"/>
      <c r="MPV5" s="1877"/>
      <c r="MPW5" s="1877"/>
      <c r="MPX5" s="1877"/>
      <c r="MPY5" s="1877"/>
      <c r="MPZ5" s="1877"/>
      <c r="MQA5" s="1877"/>
      <c r="MQB5" s="1877"/>
      <c r="MQC5" s="1877"/>
      <c r="MQD5" s="1877"/>
      <c r="MQE5" s="1877"/>
      <c r="MQF5" s="1877"/>
      <c r="MQG5" s="1877"/>
      <c r="MQH5" s="1877"/>
      <c r="MQI5" s="1877"/>
      <c r="MQJ5" s="1877"/>
      <c r="MQK5" s="1877"/>
      <c r="MQL5" s="1877"/>
      <c r="MQM5" s="1877"/>
      <c r="MQN5" s="1877"/>
      <c r="MQO5" s="1877"/>
      <c r="MQP5" s="1877"/>
      <c r="MQQ5" s="1877"/>
      <c r="MQR5" s="1877"/>
      <c r="MQS5" s="1877"/>
      <c r="MQT5" s="1877"/>
      <c r="MQU5" s="1877"/>
      <c r="MQV5" s="1877"/>
      <c r="MQW5" s="1877"/>
      <c r="MQX5" s="1877"/>
      <c r="MQY5" s="1877"/>
      <c r="MQZ5" s="1877"/>
      <c r="MRA5" s="1877"/>
      <c r="MRB5" s="1877"/>
      <c r="MRC5" s="1877"/>
      <c r="MRD5" s="1877"/>
      <c r="MRE5" s="1877"/>
      <c r="MRF5" s="1877"/>
      <c r="MRG5" s="1877"/>
      <c r="MRH5" s="1877"/>
      <c r="MRI5" s="1877"/>
      <c r="MRJ5" s="1877"/>
      <c r="MRK5" s="1877"/>
      <c r="MRL5" s="1877"/>
      <c r="MRM5" s="1877"/>
      <c r="MRN5" s="1877"/>
      <c r="MRO5" s="1877"/>
      <c r="MRP5" s="1877"/>
      <c r="MRQ5" s="1877"/>
      <c r="MRR5" s="1877"/>
      <c r="MRS5" s="1877"/>
      <c r="MRT5" s="1877"/>
      <c r="MRU5" s="1877"/>
      <c r="MRV5" s="1877"/>
      <c r="MRW5" s="1877"/>
      <c r="MRX5" s="1877"/>
      <c r="MRY5" s="1877"/>
      <c r="MRZ5" s="1877"/>
      <c r="MSA5" s="1877"/>
      <c r="MSB5" s="1877"/>
      <c r="MSC5" s="1877"/>
      <c r="MSD5" s="1877"/>
      <c r="MSE5" s="1877"/>
      <c r="MSF5" s="1877"/>
      <c r="MSG5" s="1877"/>
      <c r="MSH5" s="1877"/>
      <c r="MSI5" s="1877"/>
      <c r="MSJ5" s="1877"/>
      <c r="MSK5" s="1877"/>
      <c r="MSL5" s="1877"/>
      <c r="MSM5" s="1877"/>
      <c r="MSN5" s="1877"/>
      <c r="MSO5" s="1877"/>
      <c r="MSP5" s="1877"/>
      <c r="MSQ5" s="1877"/>
      <c r="MSR5" s="1877"/>
      <c r="MSS5" s="1877"/>
      <c r="MST5" s="1877"/>
      <c r="MSU5" s="1877"/>
      <c r="MSV5" s="1877"/>
      <c r="MSW5" s="1877"/>
      <c r="MSX5" s="1877"/>
      <c r="MSY5" s="1877"/>
      <c r="MSZ5" s="1877"/>
      <c r="MTA5" s="1877"/>
      <c r="MTB5" s="1877"/>
      <c r="MTC5" s="1877"/>
      <c r="MTD5" s="1877"/>
      <c r="MTE5" s="1877"/>
      <c r="MTF5" s="1877"/>
      <c r="MTG5" s="1877"/>
      <c r="MTH5" s="1877"/>
      <c r="MTI5" s="1877"/>
      <c r="MTJ5" s="1877"/>
      <c r="MTK5" s="1877"/>
      <c r="MTL5" s="1877"/>
      <c r="MTM5" s="1877"/>
      <c r="MTN5" s="1877"/>
      <c r="MTO5" s="1877"/>
      <c r="MTP5" s="1877"/>
      <c r="MTQ5" s="1877"/>
      <c r="MTR5" s="1877"/>
      <c r="MTS5" s="1877"/>
      <c r="MTT5" s="1877"/>
      <c r="MTU5" s="1877"/>
      <c r="MTV5" s="1877"/>
      <c r="MTW5" s="1877"/>
      <c r="MTX5" s="1877"/>
      <c r="MTY5" s="1877"/>
      <c r="MTZ5" s="1877"/>
      <c r="MUA5" s="1877"/>
      <c r="MUB5" s="1877"/>
      <c r="MUC5" s="1877"/>
      <c r="MUD5" s="1877"/>
      <c r="MUE5" s="1877"/>
      <c r="MUF5" s="1877"/>
      <c r="MUG5" s="1877"/>
      <c r="MUH5" s="1877"/>
      <c r="MUI5" s="1877"/>
      <c r="MUJ5" s="1877"/>
      <c r="MUK5" s="1877"/>
      <c r="MUL5" s="1877"/>
      <c r="MUM5" s="1877"/>
      <c r="MUN5" s="1877"/>
      <c r="MUO5" s="1877"/>
      <c r="MUP5" s="1877"/>
      <c r="MUQ5" s="1877"/>
      <c r="MUR5" s="1877"/>
      <c r="MUS5" s="1877"/>
      <c r="MUT5" s="1877"/>
      <c r="MUU5" s="1877"/>
      <c r="MUV5" s="1877"/>
      <c r="MUW5" s="1877"/>
      <c r="MUX5" s="1877"/>
      <c r="MUY5" s="1877"/>
      <c r="MUZ5" s="1877"/>
      <c r="MVA5" s="1877"/>
      <c r="MVB5" s="1877"/>
      <c r="MVC5" s="1877"/>
      <c r="MVD5" s="1877"/>
      <c r="MVE5" s="1877"/>
      <c r="MVF5" s="1877"/>
      <c r="MVG5" s="1877"/>
      <c r="MVH5" s="1877"/>
      <c r="MVI5" s="1877"/>
      <c r="MVJ5" s="1877"/>
      <c r="MVK5" s="1877"/>
      <c r="MVL5" s="1877"/>
      <c r="MVM5" s="1877"/>
      <c r="MVN5" s="1877"/>
      <c r="MVO5" s="1877"/>
      <c r="MVP5" s="1877"/>
      <c r="MVQ5" s="1877"/>
      <c r="MVR5" s="1877"/>
      <c r="MVS5" s="1877"/>
      <c r="MVT5" s="1877"/>
      <c r="MVU5" s="1877"/>
      <c r="MVV5" s="1877"/>
      <c r="MVW5" s="1877"/>
      <c r="MVX5" s="1877"/>
      <c r="MVY5" s="1877"/>
      <c r="MVZ5" s="1877"/>
      <c r="MWA5" s="1877"/>
      <c r="MWB5" s="1877"/>
      <c r="MWC5" s="1877"/>
      <c r="MWD5" s="1877"/>
      <c r="MWE5" s="1877"/>
      <c r="MWF5" s="1877"/>
      <c r="MWG5" s="1877"/>
      <c r="MWH5" s="1877"/>
      <c r="MWI5" s="1877"/>
      <c r="MWJ5" s="1877"/>
      <c r="MWK5" s="1877"/>
      <c r="MWL5" s="1877"/>
      <c r="MWM5" s="1877"/>
      <c r="MWN5" s="1877"/>
      <c r="MWO5" s="1877"/>
      <c r="MWP5" s="1877"/>
      <c r="MWQ5" s="1877"/>
      <c r="MWR5" s="1877"/>
      <c r="MWS5" s="1877"/>
      <c r="MWT5" s="1877"/>
      <c r="MWU5" s="1877"/>
      <c r="MWV5" s="1877"/>
      <c r="MWW5" s="1877"/>
      <c r="MWX5" s="1877"/>
      <c r="MWY5" s="1877"/>
      <c r="MWZ5" s="1877"/>
      <c r="MXA5" s="1877"/>
      <c r="MXB5" s="1877"/>
      <c r="MXC5" s="1877"/>
      <c r="MXD5" s="1877"/>
      <c r="MXE5" s="1877"/>
      <c r="MXF5" s="1877"/>
      <c r="MXG5" s="1877"/>
      <c r="MXH5" s="1877"/>
      <c r="MXI5" s="1877"/>
      <c r="MXJ5" s="1877"/>
      <c r="MXK5" s="1877"/>
      <c r="MXL5" s="1877"/>
      <c r="MXM5" s="1877"/>
      <c r="MXN5" s="1877"/>
      <c r="MXO5" s="1877"/>
      <c r="MXP5" s="1877"/>
      <c r="MXQ5" s="1877"/>
      <c r="MXR5" s="1877"/>
      <c r="MXS5" s="1877"/>
      <c r="MXT5" s="1877"/>
      <c r="MXU5" s="1877"/>
      <c r="MXV5" s="1877"/>
      <c r="MXW5" s="1877"/>
      <c r="MXX5" s="1877"/>
      <c r="MXY5" s="1877"/>
      <c r="MXZ5" s="1877"/>
      <c r="MYA5" s="1877"/>
      <c r="MYB5" s="1877"/>
      <c r="MYC5" s="1877"/>
      <c r="MYD5" s="1877"/>
      <c r="MYE5" s="1877"/>
      <c r="MYF5" s="1877"/>
      <c r="MYG5" s="1877"/>
      <c r="MYH5" s="1877"/>
      <c r="MYI5" s="1877"/>
      <c r="MYJ5" s="1877"/>
      <c r="MYK5" s="1877"/>
      <c r="MYL5" s="1877"/>
      <c r="MYM5" s="1877"/>
      <c r="MYN5" s="1877"/>
      <c r="MYO5" s="1877"/>
      <c r="MYP5" s="1877"/>
      <c r="MYQ5" s="1877"/>
      <c r="MYR5" s="1877"/>
      <c r="MYS5" s="1877"/>
      <c r="MYT5" s="1877"/>
      <c r="MYU5" s="1877"/>
      <c r="MYV5" s="1877"/>
      <c r="MYW5" s="1877"/>
      <c r="MYX5" s="1877"/>
      <c r="MYY5" s="1877"/>
      <c r="MYZ5" s="1877"/>
      <c r="MZA5" s="1877"/>
      <c r="MZB5" s="1877"/>
      <c r="MZC5" s="1877"/>
      <c r="MZD5" s="1877"/>
      <c r="MZE5" s="1877"/>
      <c r="MZF5" s="1877"/>
      <c r="MZG5" s="1877"/>
      <c r="MZH5" s="1877"/>
      <c r="MZI5" s="1877"/>
      <c r="MZJ5" s="1877"/>
      <c r="MZK5" s="1877"/>
      <c r="MZL5" s="1877"/>
      <c r="MZM5" s="1877"/>
      <c r="MZN5" s="1877"/>
      <c r="MZO5" s="1877"/>
      <c r="MZP5" s="1877"/>
      <c r="MZQ5" s="1877"/>
      <c r="MZR5" s="1877"/>
      <c r="MZS5" s="1877"/>
      <c r="MZT5" s="1877"/>
      <c r="MZU5" s="1877"/>
      <c r="MZV5" s="1877"/>
      <c r="MZW5" s="1877"/>
      <c r="MZX5" s="1877"/>
      <c r="MZY5" s="1877"/>
      <c r="MZZ5" s="1877"/>
      <c r="NAA5" s="1877"/>
      <c r="NAB5" s="1877"/>
      <c r="NAC5" s="1877"/>
      <c r="NAD5" s="1877"/>
      <c r="NAE5" s="1877"/>
      <c r="NAF5" s="1877"/>
      <c r="NAG5" s="1877"/>
      <c r="NAH5" s="1877"/>
      <c r="NAI5" s="1877"/>
      <c r="NAJ5" s="1877"/>
      <c r="NAK5" s="1877"/>
      <c r="NAL5" s="1877"/>
      <c r="NAM5" s="1877"/>
      <c r="NAN5" s="1877"/>
      <c r="NAO5" s="1877"/>
      <c r="NAP5" s="1877"/>
      <c r="NAQ5" s="1877"/>
      <c r="NAR5" s="1877"/>
      <c r="NAS5" s="1877"/>
      <c r="NAT5" s="1877"/>
      <c r="NAU5" s="1877"/>
      <c r="NAV5" s="1877"/>
      <c r="NAW5" s="1877"/>
      <c r="NAX5" s="1877"/>
      <c r="NAY5" s="1877"/>
      <c r="NAZ5" s="1877"/>
      <c r="NBA5" s="1877"/>
      <c r="NBB5" s="1877"/>
      <c r="NBC5" s="1877"/>
      <c r="NBD5" s="1877"/>
      <c r="NBE5" s="1877"/>
      <c r="NBF5" s="1877"/>
      <c r="NBG5" s="1877"/>
      <c r="NBH5" s="1877"/>
      <c r="NBI5" s="1877"/>
      <c r="NBJ5" s="1877"/>
      <c r="NBK5" s="1877"/>
      <c r="NBL5" s="1877"/>
      <c r="NBM5" s="1877"/>
      <c r="NBN5" s="1877"/>
      <c r="NBO5" s="1877"/>
      <c r="NBP5" s="1877"/>
      <c r="NBQ5" s="1877"/>
      <c r="NBR5" s="1877"/>
      <c r="NBS5" s="1877"/>
      <c r="NBT5" s="1877"/>
      <c r="NBU5" s="1877"/>
      <c r="NBV5" s="1877"/>
      <c r="NBW5" s="1877"/>
      <c r="NBX5" s="1877"/>
      <c r="NBY5" s="1877"/>
      <c r="NBZ5" s="1877"/>
      <c r="NCA5" s="1877"/>
      <c r="NCB5" s="1877"/>
      <c r="NCC5" s="1877"/>
      <c r="NCD5" s="1877"/>
      <c r="NCE5" s="1877"/>
      <c r="NCF5" s="1877"/>
      <c r="NCG5" s="1877"/>
      <c r="NCH5" s="1877"/>
      <c r="NCI5" s="1877"/>
      <c r="NCJ5" s="1877"/>
      <c r="NCK5" s="1877"/>
      <c r="NCL5" s="1877"/>
      <c r="NCM5" s="1877"/>
      <c r="NCN5" s="1877"/>
      <c r="NCO5" s="1877"/>
      <c r="NCP5" s="1877"/>
      <c r="NCQ5" s="1877"/>
      <c r="NCR5" s="1877"/>
      <c r="NCS5" s="1877"/>
      <c r="NCT5" s="1877"/>
      <c r="NCU5" s="1877"/>
      <c r="NCV5" s="1877"/>
      <c r="NCW5" s="1877"/>
      <c r="NCX5" s="1877"/>
      <c r="NCY5" s="1877"/>
      <c r="NCZ5" s="1877"/>
      <c r="NDA5" s="1877"/>
      <c r="NDB5" s="1877"/>
      <c r="NDC5" s="1877"/>
      <c r="NDD5" s="1877"/>
      <c r="NDE5" s="1877"/>
      <c r="NDF5" s="1877"/>
      <c r="NDG5" s="1877"/>
      <c r="NDH5" s="1877"/>
      <c r="NDI5" s="1877"/>
      <c r="NDJ5" s="1877"/>
      <c r="NDK5" s="1877"/>
      <c r="NDL5" s="1877"/>
      <c r="NDM5" s="1877"/>
      <c r="NDN5" s="1877"/>
      <c r="NDO5" s="1877"/>
      <c r="NDP5" s="1877"/>
      <c r="NDQ5" s="1877"/>
      <c r="NDR5" s="1877"/>
      <c r="NDS5" s="1877"/>
      <c r="NDT5" s="1877"/>
      <c r="NDU5" s="1877"/>
      <c r="NDV5" s="1877"/>
      <c r="NDW5" s="1877"/>
      <c r="NDX5" s="1877"/>
      <c r="NDY5" s="1877"/>
      <c r="NDZ5" s="1877"/>
      <c r="NEA5" s="1877"/>
      <c r="NEB5" s="1877"/>
      <c r="NEC5" s="1877"/>
      <c r="NED5" s="1877"/>
      <c r="NEE5" s="1877"/>
      <c r="NEF5" s="1877"/>
      <c r="NEG5" s="1877"/>
      <c r="NEH5" s="1877"/>
      <c r="NEI5" s="1877"/>
      <c r="NEJ5" s="1877"/>
      <c r="NEK5" s="1877"/>
      <c r="NEL5" s="1877"/>
      <c r="NEM5" s="1877"/>
      <c r="NEN5" s="1877"/>
      <c r="NEO5" s="1877"/>
      <c r="NEP5" s="1877"/>
      <c r="NEQ5" s="1877"/>
      <c r="NER5" s="1877"/>
      <c r="NES5" s="1877"/>
      <c r="NET5" s="1877"/>
      <c r="NEU5" s="1877"/>
      <c r="NEV5" s="1877"/>
      <c r="NEW5" s="1877"/>
      <c r="NEX5" s="1877"/>
      <c r="NEY5" s="1877"/>
      <c r="NEZ5" s="1877"/>
      <c r="NFA5" s="1877"/>
      <c r="NFB5" s="1877"/>
      <c r="NFC5" s="1877"/>
      <c r="NFD5" s="1877"/>
      <c r="NFE5" s="1877"/>
      <c r="NFF5" s="1877"/>
      <c r="NFG5" s="1877"/>
      <c r="NFH5" s="1877"/>
      <c r="NFI5" s="1877"/>
      <c r="NFJ5" s="1877"/>
      <c r="NFK5" s="1877"/>
      <c r="NFL5" s="1877"/>
      <c r="NFM5" s="1877"/>
      <c r="NFN5" s="1877"/>
      <c r="NFO5" s="1877"/>
      <c r="NFP5" s="1877"/>
      <c r="NFQ5" s="1877"/>
      <c r="NFR5" s="1877"/>
      <c r="NFS5" s="1877"/>
      <c r="NFT5" s="1877"/>
      <c r="NFU5" s="1877"/>
      <c r="NFV5" s="1877"/>
      <c r="NFW5" s="1877"/>
      <c r="NFX5" s="1877"/>
      <c r="NFY5" s="1877"/>
      <c r="NFZ5" s="1877"/>
      <c r="NGA5" s="1877"/>
      <c r="NGB5" s="1877"/>
      <c r="NGC5" s="1877"/>
      <c r="NGD5" s="1877"/>
      <c r="NGE5" s="1877"/>
      <c r="NGF5" s="1877"/>
      <c r="NGG5" s="1877"/>
      <c r="NGH5" s="1877"/>
      <c r="NGI5" s="1877"/>
      <c r="NGJ5" s="1877"/>
      <c r="NGK5" s="1877"/>
      <c r="NGL5" s="1877"/>
      <c r="NGM5" s="1877"/>
      <c r="NGN5" s="1877"/>
      <c r="NGO5" s="1877"/>
      <c r="NGP5" s="1877"/>
      <c r="NGQ5" s="1877"/>
      <c r="NGR5" s="1877"/>
      <c r="NGS5" s="1877"/>
      <c r="NGT5" s="1877"/>
      <c r="NGU5" s="1877"/>
      <c r="NGV5" s="1877"/>
      <c r="NGW5" s="1877"/>
      <c r="NGX5" s="1877"/>
      <c r="NGY5" s="1877"/>
      <c r="NGZ5" s="1877"/>
      <c r="NHA5" s="1877"/>
      <c r="NHB5" s="1877"/>
      <c r="NHC5" s="1877"/>
      <c r="NHD5" s="1877"/>
      <c r="NHE5" s="1877"/>
      <c r="NHF5" s="1877"/>
      <c r="NHG5" s="1877"/>
      <c r="NHH5" s="1877"/>
      <c r="NHI5" s="1877"/>
      <c r="NHJ5" s="1877"/>
      <c r="NHK5" s="1877"/>
      <c r="NHL5" s="1877"/>
      <c r="NHM5" s="1877"/>
      <c r="NHN5" s="1877"/>
      <c r="NHO5" s="1877"/>
      <c r="NHP5" s="1877"/>
      <c r="NHQ5" s="1877"/>
      <c r="NHR5" s="1877"/>
      <c r="NHS5" s="1877"/>
      <c r="NHT5" s="1877"/>
      <c r="NHU5" s="1877"/>
      <c r="NHV5" s="1877"/>
      <c r="NHW5" s="1877"/>
      <c r="NHX5" s="1877"/>
      <c r="NHY5" s="1877"/>
      <c r="NHZ5" s="1877"/>
      <c r="NIA5" s="1877"/>
      <c r="NIB5" s="1877"/>
      <c r="NIC5" s="1877"/>
      <c r="NID5" s="1877"/>
      <c r="NIE5" s="1877"/>
      <c r="NIF5" s="1877"/>
      <c r="NIG5" s="1877"/>
      <c r="NIH5" s="1877"/>
      <c r="NII5" s="1877"/>
      <c r="NIJ5" s="1877"/>
      <c r="NIK5" s="1877"/>
      <c r="NIL5" s="1877"/>
      <c r="NIM5" s="1877"/>
      <c r="NIN5" s="1877"/>
      <c r="NIO5" s="1877"/>
      <c r="NIP5" s="1877"/>
      <c r="NIQ5" s="1877"/>
      <c r="NIR5" s="1877"/>
      <c r="NIS5" s="1877"/>
      <c r="NIT5" s="1877"/>
      <c r="NIU5" s="1877"/>
      <c r="NIV5" s="1877"/>
      <c r="NIW5" s="1877"/>
      <c r="NIX5" s="1877"/>
      <c r="NIY5" s="1877"/>
      <c r="NIZ5" s="1877"/>
      <c r="NJA5" s="1877"/>
      <c r="NJB5" s="1877"/>
      <c r="NJC5" s="1877"/>
      <c r="NJD5" s="1877"/>
      <c r="NJE5" s="1877"/>
      <c r="NJF5" s="1877"/>
      <c r="NJG5" s="1877"/>
      <c r="NJH5" s="1877"/>
      <c r="NJI5" s="1877"/>
      <c r="NJJ5" s="1877"/>
      <c r="NJK5" s="1877"/>
      <c r="NJL5" s="1877"/>
      <c r="NJM5" s="1877"/>
      <c r="NJN5" s="1877"/>
      <c r="NJO5" s="1877"/>
      <c r="NJP5" s="1877"/>
      <c r="NJQ5" s="1877"/>
      <c r="NJR5" s="1877"/>
      <c r="NJS5" s="1877"/>
      <c r="NJT5" s="1877"/>
      <c r="NJU5" s="1877"/>
      <c r="NJV5" s="1877"/>
      <c r="NJW5" s="1877"/>
      <c r="NJX5" s="1877"/>
      <c r="NJY5" s="1877"/>
      <c r="NJZ5" s="1877"/>
      <c r="NKA5" s="1877"/>
      <c r="NKB5" s="1877"/>
      <c r="NKC5" s="1877"/>
      <c r="NKD5" s="1877"/>
      <c r="NKE5" s="1877"/>
      <c r="NKF5" s="1877"/>
      <c r="NKG5" s="1877"/>
      <c r="NKH5" s="1877"/>
      <c r="NKI5" s="1877"/>
      <c r="NKJ5" s="1877"/>
      <c r="NKK5" s="1877"/>
      <c r="NKL5" s="1877"/>
      <c r="NKM5" s="1877"/>
      <c r="NKN5" s="1877"/>
      <c r="NKO5" s="1877"/>
      <c r="NKP5" s="1877"/>
      <c r="NKQ5" s="1877"/>
      <c r="NKR5" s="1877"/>
      <c r="NKS5" s="1877"/>
      <c r="NKT5" s="1877"/>
      <c r="NKU5" s="1877"/>
      <c r="NKV5" s="1877"/>
      <c r="NKW5" s="1877"/>
      <c r="NKX5" s="1877"/>
      <c r="NKY5" s="1877"/>
      <c r="NKZ5" s="1877"/>
      <c r="NLA5" s="1877"/>
      <c r="NLB5" s="1877"/>
      <c r="NLC5" s="1877"/>
      <c r="NLD5" s="1877"/>
      <c r="NLE5" s="1877"/>
      <c r="NLF5" s="1877"/>
      <c r="NLG5" s="1877"/>
      <c r="NLH5" s="1877"/>
      <c r="NLI5" s="1877"/>
      <c r="NLJ5" s="1877"/>
      <c r="NLK5" s="1877"/>
      <c r="NLL5" s="1877"/>
      <c r="NLM5" s="1877"/>
      <c r="NLN5" s="1877"/>
      <c r="NLO5" s="1877"/>
      <c r="NLP5" s="1877"/>
      <c r="NLQ5" s="1877"/>
      <c r="NLR5" s="1877"/>
      <c r="NLS5" s="1877"/>
      <c r="NLT5" s="1877"/>
      <c r="NLU5" s="1877"/>
      <c r="NLV5" s="1877"/>
      <c r="NLW5" s="1877"/>
      <c r="NLX5" s="1877"/>
      <c r="NLY5" s="1877"/>
      <c r="NLZ5" s="1877"/>
      <c r="NMA5" s="1877"/>
      <c r="NMB5" s="1877"/>
      <c r="NMC5" s="1877"/>
      <c r="NMD5" s="1877"/>
      <c r="NME5" s="1877"/>
      <c r="NMF5" s="1877"/>
      <c r="NMG5" s="1877"/>
      <c r="NMH5" s="1877"/>
      <c r="NMI5" s="1877"/>
      <c r="NMJ5" s="1877"/>
      <c r="NMK5" s="1877"/>
      <c r="NML5" s="1877"/>
      <c r="NMM5" s="1877"/>
      <c r="NMN5" s="1877"/>
      <c r="NMO5" s="1877"/>
      <c r="NMP5" s="1877"/>
      <c r="NMQ5" s="1877"/>
      <c r="NMR5" s="1877"/>
      <c r="NMS5" s="1877"/>
      <c r="NMT5" s="1877"/>
      <c r="NMU5" s="1877"/>
      <c r="NMV5" s="1877"/>
      <c r="NMW5" s="1877"/>
      <c r="NMX5" s="1877"/>
      <c r="NMY5" s="1877"/>
      <c r="NMZ5" s="1877"/>
      <c r="NNA5" s="1877"/>
      <c r="NNB5" s="1877"/>
      <c r="NNC5" s="1877"/>
      <c r="NND5" s="1877"/>
      <c r="NNE5" s="1877"/>
      <c r="NNF5" s="1877"/>
      <c r="NNG5" s="1877"/>
      <c r="NNH5" s="1877"/>
      <c r="NNI5" s="1877"/>
      <c r="NNJ5" s="1877"/>
      <c r="NNK5" s="1877"/>
      <c r="NNL5" s="1877"/>
      <c r="NNM5" s="1877"/>
      <c r="NNN5" s="1877"/>
      <c r="NNO5" s="1877"/>
      <c r="NNP5" s="1877"/>
      <c r="NNQ5" s="1877"/>
      <c r="NNR5" s="1877"/>
      <c r="NNS5" s="1877"/>
      <c r="NNT5" s="1877"/>
      <c r="NNU5" s="1877"/>
      <c r="NNV5" s="1877"/>
      <c r="NNW5" s="1877"/>
      <c r="NNX5" s="1877"/>
      <c r="NNY5" s="1877"/>
      <c r="NNZ5" s="1877"/>
      <c r="NOA5" s="1877"/>
      <c r="NOB5" s="1877"/>
      <c r="NOC5" s="1877"/>
      <c r="NOD5" s="1877"/>
      <c r="NOE5" s="1877"/>
      <c r="NOF5" s="1877"/>
      <c r="NOG5" s="1877"/>
      <c r="NOH5" s="1877"/>
      <c r="NOI5" s="1877"/>
      <c r="NOJ5" s="1877"/>
      <c r="NOK5" s="1877"/>
      <c r="NOL5" s="1877"/>
      <c r="NOM5" s="1877"/>
      <c r="NON5" s="1877"/>
      <c r="NOO5" s="1877"/>
      <c r="NOP5" s="1877"/>
      <c r="NOQ5" s="1877"/>
      <c r="NOR5" s="1877"/>
      <c r="NOS5" s="1877"/>
      <c r="NOT5" s="1877"/>
      <c r="NOU5" s="1877"/>
      <c r="NOV5" s="1877"/>
      <c r="NOW5" s="1877"/>
      <c r="NOX5" s="1877"/>
      <c r="NOY5" s="1877"/>
      <c r="NOZ5" s="1877"/>
      <c r="NPA5" s="1877"/>
      <c r="NPB5" s="1877"/>
      <c r="NPC5" s="1877"/>
      <c r="NPD5" s="1877"/>
      <c r="NPE5" s="1877"/>
      <c r="NPF5" s="1877"/>
      <c r="NPG5" s="1877"/>
      <c r="NPH5" s="1877"/>
      <c r="NPI5" s="1877"/>
      <c r="NPJ5" s="1877"/>
      <c r="NPK5" s="1877"/>
      <c r="NPL5" s="1877"/>
      <c r="NPM5" s="1877"/>
      <c r="NPN5" s="1877"/>
      <c r="NPO5" s="1877"/>
      <c r="NPP5" s="1877"/>
      <c r="NPQ5" s="1877"/>
      <c r="NPR5" s="1877"/>
      <c r="NPS5" s="1877"/>
      <c r="NPT5" s="1877"/>
      <c r="NPU5" s="1877"/>
      <c r="NPV5" s="1877"/>
      <c r="NPW5" s="1877"/>
      <c r="NPX5" s="1877"/>
      <c r="NPY5" s="1877"/>
      <c r="NPZ5" s="1877"/>
      <c r="NQA5" s="1877"/>
      <c r="NQB5" s="1877"/>
      <c r="NQC5" s="1877"/>
      <c r="NQD5" s="1877"/>
      <c r="NQE5" s="1877"/>
      <c r="NQF5" s="1877"/>
      <c r="NQG5" s="1877"/>
      <c r="NQH5" s="1877"/>
      <c r="NQI5" s="1877"/>
      <c r="NQJ5" s="1877"/>
      <c r="NQK5" s="1877"/>
      <c r="NQL5" s="1877"/>
      <c r="NQM5" s="1877"/>
      <c r="NQN5" s="1877"/>
      <c r="NQO5" s="1877"/>
      <c r="NQP5" s="1877"/>
      <c r="NQQ5" s="1877"/>
      <c r="NQR5" s="1877"/>
      <c r="NQS5" s="1877"/>
      <c r="NQT5" s="1877"/>
      <c r="NQU5" s="1877"/>
      <c r="NQV5" s="1877"/>
      <c r="NQW5" s="1877"/>
      <c r="NQX5" s="1877"/>
      <c r="NQY5" s="1877"/>
      <c r="NQZ5" s="1877"/>
      <c r="NRA5" s="1877"/>
      <c r="NRB5" s="1877"/>
      <c r="NRC5" s="1877"/>
      <c r="NRD5" s="1877"/>
      <c r="NRE5" s="1877"/>
      <c r="NRF5" s="1877"/>
      <c r="NRG5" s="1877"/>
      <c r="NRH5" s="1877"/>
      <c r="NRI5" s="1877"/>
      <c r="NRJ5" s="1877"/>
      <c r="NRK5" s="1877"/>
      <c r="NRL5" s="1877"/>
      <c r="NRM5" s="1877"/>
      <c r="NRN5" s="1877"/>
      <c r="NRO5" s="1877"/>
      <c r="NRP5" s="1877"/>
      <c r="NRQ5" s="1877"/>
      <c r="NRR5" s="1877"/>
      <c r="NRS5" s="1877"/>
      <c r="NRT5" s="1877"/>
      <c r="NRU5" s="1877"/>
      <c r="NRV5" s="1877"/>
      <c r="NRW5" s="1877"/>
      <c r="NRX5" s="1877"/>
      <c r="NRY5" s="1877"/>
      <c r="NRZ5" s="1877"/>
      <c r="NSA5" s="1877"/>
      <c r="NSB5" s="1877"/>
      <c r="NSC5" s="1877"/>
      <c r="NSD5" s="1877"/>
      <c r="NSE5" s="1877"/>
      <c r="NSF5" s="1877"/>
      <c r="NSG5" s="1877"/>
      <c r="NSH5" s="1877"/>
      <c r="NSI5" s="1877"/>
      <c r="NSJ5" s="1877"/>
      <c r="NSK5" s="1877"/>
      <c r="NSL5" s="1877"/>
      <c r="NSM5" s="1877"/>
      <c r="NSN5" s="1877"/>
      <c r="NSO5" s="1877"/>
      <c r="NSP5" s="1877"/>
      <c r="NSQ5" s="1877"/>
      <c r="NSR5" s="1877"/>
      <c r="NSS5" s="1877"/>
      <c r="NST5" s="1877"/>
      <c r="NSU5" s="1877"/>
      <c r="NSV5" s="1877"/>
      <c r="NSW5" s="1877"/>
      <c r="NSX5" s="1877"/>
      <c r="NSY5" s="1877"/>
      <c r="NSZ5" s="1877"/>
      <c r="NTA5" s="1877"/>
      <c r="NTB5" s="1877"/>
      <c r="NTC5" s="1877"/>
      <c r="NTD5" s="1877"/>
      <c r="NTE5" s="1877"/>
      <c r="NTF5" s="1877"/>
      <c r="NTG5" s="1877"/>
      <c r="NTH5" s="1877"/>
      <c r="NTI5" s="1877"/>
      <c r="NTJ5" s="1877"/>
      <c r="NTK5" s="1877"/>
      <c r="NTL5" s="1877"/>
      <c r="NTM5" s="1877"/>
      <c r="NTN5" s="1877"/>
      <c r="NTO5" s="1877"/>
      <c r="NTP5" s="1877"/>
      <c r="NTQ5" s="1877"/>
      <c r="NTR5" s="1877"/>
      <c r="NTS5" s="1877"/>
      <c r="NTT5" s="1877"/>
      <c r="NTU5" s="1877"/>
      <c r="NTV5" s="1877"/>
      <c r="NTW5" s="1877"/>
      <c r="NTX5" s="1877"/>
      <c r="NTY5" s="1877"/>
      <c r="NTZ5" s="1877"/>
      <c r="NUA5" s="1877"/>
      <c r="NUB5" s="1877"/>
      <c r="NUC5" s="1877"/>
      <c r="NUD5" s="1877"/>
      <c r="NUE5" s="1877"/>
      <c r="NUF5" s="1877"/>
      <c r="NUG5" s="1877"/>
      <c r="NUH5" s="1877"/>
      <c r="NUI5" s="1877"/>
      <c r="NUJ5" s="1877"/>
      <c r="NUK5" s="1877"/>
      <c r="NUL5" s="1877"/>
      <c r="NUM5" s="1877"/>
      <c r="NUN5" s="1877"/>
      <c r="NUO5" s="1877"/>
      <c r="NUP5" s="1877"/>
      <c r="NUQ5" s="1877"/>
      <c r="NUR5" s="1877"/>
      <c r="NUS5" s="1877"/>
      <c r="NUT5" s="1877"/>
      <c r="NUU5" s="1877"/>
      <c r="NUV5" s="1877"/>
      <c r="NUW5" s="1877"/>
      <c r="NUX5" s="1877"/>
      <c r="NUY5" s="1877"/>
      <c r="NUZ5" s="1877"/>
      <c r="NVA5" s="1877"/>
      <c r="NVB5" s="1877"/>
      <c r="NVC5" s="1877"/>
      <c r="NVD5" s="1877"/>
      <c r="NVE5" s="1877"/>
      <c r="NVF5" s="1877"/>
      <c r="NVG5" s="1877"/>
      <c r="NVH5" s="1877"/>
      <c r="NVI5" s="1877"/>
      <c r="NVJ5" s="1877"/>
      <c r="NVK5" s="1877"/>
      <c r="NVL5" s="1877"/>
      <c r="NVM5" s="1877"/>
      <c r="NVN5" s="1877"/>
      <c r="NVO5" s="1877"/>
      <c r="NVP5" s="1877"/>
      <c r="NVQ5" s="1877"/>
      <c r="NVR5" s="1877"/>
      <c r="NVS5" s="1877"/>
      <c r="NVT5" s="1877"/>
      <c r="NVU5" s="1877"/>
      <c r="NVV5" s="1877"/>
      <c r="NVW5" s="1877"/>
      <c r="NVX5" s="1877"/>
      <c r="NVY5" s="1877"/>
      <c r="NVZ5" s="1877"/>
      <c r="NWA5" s="1877"/>
      <c r="NWB5" s="1877"/>
      <c r="NWC5" s="1877"/>
      <c r="NWD5" s="1877"/>
      <c r="NWE5" s="1877"/>
      <c r="NWF5" s="1877"/>
      <c r="NWG5" s="1877"/>
      <c r="NWH5" s="1877"/>
      <c r="NWI5" s="1877"/>
      <c r="NWJ5" s="1877"/>
      <c r="NWK5" s="1877"/>
      <c r="NWL5" s="1877"/>
      <c r="NWM5" s="1877"/>
      <c r="NWN5" s="1877"/>
      <c r="NWO5" s="1877"/>
      <c r="NWP5" s="1877"/>
      <c r="NWQ5" s="1877"/>
      <c r="NWR5" s="1877"/>
      <c r="NWS5" s="1877"/>
      <c r="NWT5" s="1877"/>
      <c r="NWU5" s="1877"/>
      <c r="NWV5" s="1877"/>
      <c r="NWW5" s="1877"/>
      <c r="NWX5" s="1877"/>
      <c r="NWY5" s="1877"/>
      <c r="NWZ5" s="1877"/>
      <c r="NXA5" s="1877"/>
      <c r="NXB5" s="1877"/>
      <c r="NXC5" s="1877"/>
      <c r="NXD5" s="1877"/>
      <c r="NXE5" s="1877"/>
      <c r="NXF5" s="1877"/>
      <c r="NXG5" s="1877"/>
      <c r="NXH5" s="1877"/>
      <c r="NXI5" s="1877"/>
      <c r="NXJ5" s="1877"/>
      <c r="NXK5" s="1877"/>
      <c r="NXL5" s="1877"/>
      <c r="NXM5" s="1877"/>
      <c r="NXN5" s="1877"/>
      <c r="NXO5" s="1877"/>
      <c r="NXP5" s="1877"/>
      <c r="NXQ5" s="1877"/>
      <c r="NXR5" s="1877"/>
      <c r="NXS5" s="1877"/>
      <c r="NXT5" s="1877"/>
      <c r="NXU5" s="1877"/>
      <c r="NXV5" s="1877"/>
      <c r="NXW5" s="1877"/>
      <c r="NXX5" s="1877"/>
      <c r="NXY5" s="1877"/>
      <c r="NXZ5" s="1877"/>
      <c r="NYA5" s="1877"/>
      <c r="NYB5" s="1877"/>
      <c r="NYC5" s="1877"/>
      <c r="NYD5" s="1877"/>
      <c r="NYE5" s="1877"/>
      <c r="NYF5" s="1877"/>
      <c r="NYG5" s="1877"/>
      <c r="NYH5" s="1877"/>
      <c r="NYI5" s="1877"/>
      <c r="NYJ5" s="1877"/>
      <c r="NYK5" s="1877"/>
      <c r="NYL5" s="1877"/>
      <c r="NYM5" s="1877"/>
      <c r="NYN5" s="1877"/>
      <c r="NYO5" s="1877"/>
      <c r="NYP5" s="1877"/>
      <c r="NYQ5" s="1877"/>
      <c r="NYR5" s="1877"/>
      <c r="NYS5" s="1877"/>
      <c r="NYT5" s="1877"/>
      <c r="NYU5" s="1877"/>
      <c r="NYV5" s="1877"/>
      <c r="NYW5" s="1877"/>
      <c r="NYX5" s="1877"/>
      <c r="NYY5" s="1877"/>
      <c r="NYZ5" s="1877"/>
      <c r="NZA5" s="1877"/>
      <c r="NZB5" s="1877"/>
      <c r="NZC5" s="1877"/>
      <c r="NZD5" s="1877"/>
      <c r="NZE5" s="1877"/>
      <c r="NZF5" s="1877"/>
      <c r="NZG5" s="1877"/>
      <c r="NZH5" s="1877"/>
      <c r="NZI5" s="1877"/>
      <c r="NZJ5" s="1877"/>
      <c r="NZK5" s="1877"/>
      <c r="NZL5" s="1877"/>
      <c r="NZM5" s="1877"/>
      <c r="NZN5" s="1877"/>
      <c r="NZO5" s="1877"/>
      <c r="NZP5" s="1877"/>
      <c r="NZQ5" s="1877"/>
      <c r="NZR5" s="1877"/>
      <c r="NZS5" s="1877"/>
      <c r="NZT5" s="1877"/>
      <c r="NZU5" s="1877"/>
      <c r="NZV5" s="1877"/>
      <c r="NZW5" s="1877"/>
      <c r="NZX5" s="1877"/>
      <c r="NZY5" s="1877"/>
      <c r="NZZ5" s="1877"/>
      <c r="OAA5" s="1877"/>
      <c r="OAB5" s="1877"/>
      <c r="OAC5" s="1877"/>
      <c r="OAD5" s="1877"/>
      <c r="OAE5" s="1877"/>
      <c r="OAF5" s="1877"/>
      <c r="OAG5" s="1877"/>
      <c r="OAH5" s="1877"/>
      <c r="OAI5" s="1877"/>
      <c r="OAJ5" s="1877"/>
      <c r="OAK5" s="1877"/>
      <c r="OAL5" s="1877"/>
      <c r="OAM5" s="1877"/>
      <c r="OAN5" s="1877"/>
      <c r="OAO5" s="1877"/>
      <c r="OAP5" s="1877"/>
      <c r="OAQ5" s="1877"/>
      <c r="OAR5" s="1877"/>
      <c r="OAS5" s="1877"/>
      <c r="OAT5" s="1877"/>
      <c r="OAU5" s="1877"/>
      <c r="OAV5" s="1877"/>
      <c r="OAW5" s="1877"/>
      <c r="OAX5" s="1877"/>
      <c r="OAY5" s="1877"/>
      <c r="OAZ5" s="1877"/>
      <c r="OBA5" s="1877"/>
      <c r="OBB5" s="1877"/>
      <c r="OBC5" s="1877"/>
      <c r="OBD5" s="1877"/>
      <c r="OBE5" s="1877"/>
      <c r="OBF5" s="1877"/>
      <c r="OBG5" s="1877"/>
      <c r="OBH5" s="1877"/>
      <c r="OBI5" s="1877"/>
      <c r="OBJ5" s="1877"/>
      <c r="OBK5" s="1877"/>
      <c r="OBL5" s="1877"/>
      <c r="OBM5" s="1877"/>
      <c r="OBN5" s="1877"/>
      <c r="OBO5" s="1877"/>
      <c r="OBP5" s="1877"/>
      <c r="OBQ5" s="1877"/>
      <c r="OBR5" s="1877"/>
      <c r="OBS5" s="1877"/>
      <c r="OBT5" s="1877"/>
      <c r="OBU5" s="1877"/>
      <c r="OBV5" s="1877"/>
      <c r="OBW5" s="1877"/>
      <c r="OBX5" s="1877"/>
      <c r="OBY5" s="1877"/>
      <c r="OBZ5" s="1877"/>
      <c r="OCA5" s="1877"/>
      <c r="OCB5" s="1877"/>
      <c r="OCC5" s="1877"/>
      <c r="OCD5" s="1877"/>
      <c r="OCE5" s="1877"/>
      <c r="OCF5" s="1877"/>
      <c r="OCG5" s="1877"/>
      <c r="OCH5" s="1877"/>
      <c r="OCI5" s="1877"/>
      <c r="OCJ5" s="1877"/>
      <c r="OCK5" s="1877"/>
      <c r="OCL5" s="1877"/>
      <c r="OCM5" s="1877"/>
      <c r="OCN5" s="1877"/>
      <c r="OCO5" s="1877"/>
      <c r="OCP5" s="1877"/>
      <c r="OCQ5" s="1877"/>
      <c r="OCR5" s="1877"/>
      <c r="OCS5" s="1877"/>
      <c r="OCT5" s="1877"/>
      <c r="OCU5" s="1877"/>
      <c r="OCV5" s="1877"/>
      <c r="OCW5" s="1877"/>
      <c r="OCX5" s="1877"/>
      <c r="OCY5" s="1877"/>
      <c r="OCZ5" s="1877"/>
      <c r="ODA5" s="1877"/>
      <c r="ODB5" s="1877"/>
      <c r="ODC5" s="1877"/>
      <c r="ODD5" s="1877"/>
      <c r="ODE5" s="1877"/>
      <c r="ODF5" s="1877"/>
      <c r="ODG5" s="1877"/>
      <c r="ODH5" s="1877"/>
      <c r="ODI5" s="1877"/>
      <c r="ODJ5" s="1877"/>
      <c r="ODK5" s="1877"/>
      <c r="ODL5" s="1877"/>
      <c r="ODM5" s="1877"/>
      <c r="ODN5" s="1877"/>
      <c r="ODO5" s="1877"/>
      <c r="ODP5" s="1877"/>
      <c r="ODQ5" s="1877"/>
      <c r="ODR5" s="1877"/>
      <c r="ODS5" s="1877"/>
      <c r="ODT5" s="1877"/>
      <c r="ODU5" s="1877"/>
      <c r="ODV5" s="1877"/>
      <c r="ODW5" s="1877"/>
      <c r="ODX5" s="1877"/>
      <c r="ODY5" s="1877"/>
      <c r="ODZ5" s="1877"/>
      <c r="OEA5" s="1877"/>
      <c r="OEB5" s="1877"/>
      <c r="OEC5" s="1877"/>
      <c r="OED5" s="1877"/>
      <c r="OEE5" s="1877"/>
      <c r="OEF5" s="1877"/>
      <c r="OEG5" s="1877"/>
      <c r="OEH5" s="1877"/>
      <c r="OEI5" s="1877"/>
      <c r="OEJ5" s="1877"/>
      <c r="OEK5" s="1877"/>
      <c r="OEL5" s="1877"/>
      <c r="OEM5" s="1877"/>
      <c r="OEN5" s="1877"/>
      <c r="OEO5" s="1877"/>
      <c r="OEP5" s="1877"/>
      <c r="OEQ5" s="1877"/>
      <c r="OER5" s="1877"/>
      <c r="OES5" s="1877"/>
      <c r="OET5" s="1877"/>
      <c r="OEU5" s="1877"/>
      <c r="OEV5" s="1877"/>
      <c r="OEW5" s="1877"/>
      <c r="OEX5" s="1877"/>
      <c r="OEY5" s="1877"/>
      <c r="OEZ5" s="1877"/>
      <c r="OFA5" s="1877"/>
      <c r="OFB5" s="1877"/>
      <c r="OFC5" s="1877"/>
      <c r="OFD5" s="1877"/>
      <c r="OFE5" s="1877"/>
      <c r="OFF5" s="1877"/>
      <c r="OFG5" s="1877"/>
      <c r="OFH5" s="1877"/>
      <c r="OFI5" s="1877"/>
      <c r="OFJ5" s="1877"/>
      <c r="OFK5" s="1877"/>
      <c r="OFL5" s="1877"/>
      <c r="OFM5" s="1877"/>
      <c r="OFN5" s="1877"/>
      <c r="OFO5" s="1877"/>
      <c r="OFP5" s="1877"/>
      <c r="OFQ5" s="1877"/>
      <c r="OFR5" s="1877"/>
      <c r="OFS5" s="1877"/>
      <c r="OFT5" s="1877"/>
      <c r="OFU5" s="1877"/>
      <c r="OFV5" s="1877"/>
      <c r="OFW5" s="1877"/>
      <c r="OFX5" s="1877"/>
      <c r="OFY5" s="1877"/>
      <c r="OFZ5" s="1877"/>
      <c r="OGA5" s="1877"/>
      <c r="OGB5" s="1877"/>
      <c r="OGC5" s="1877"/>
      <c r="OGD5" s="1877"/>
      <c r="OGE5" s="1877"/>
      <c r="OGF5" s="1877"/>
      <c r="OGG5" s="1877"/>
      <c r="OGH5" s="1877"/>
      <c r="OGI5" s="1877"/>
      <c r="OGJ5" s="1877"/>
      <c r="OGK5" s="1877"/>
      <c r="OGL5" s="1877"/>
      <c r="OGM5" s="1877"/>
      <c r="OGN5" s="1877"/>
      <c r="OGO5" s="1877"/>
      <c r="OGP5" s="1877"/>
      <c r="OGQ5" s="1877"/>
      <c r="OGR5" s="1877"/>
      <c r="OGS5" s="1877"/>
      <c r="OGT5" s="1877"/>
      <c r="OGU5" s="1877"/>
      <c r="OGV5" s="1877"/>
      <c r="OGW5" s="1877"/>
      <c r="OGX5" s="1877"/>
      <c r="OGY5" s="1877"/>
      <c r="OGZ5" s="1877"/>
      <c r="OHA5" s="1877"/>
      <c r="OHB5" s="1877"/>
      <c r="OHC5" s="1877"/>
      <c r="OHD5" s="1877"/>
      <c r="OHE5" s="1877"/>
      <c r="OHF5" s="1877"/>
      <c r="OHG5" s="1877"/>
      <c r="OHH5" s="1877"/>
      <c r="OHI5" s="1877"/>
      <c r="OHJ5" s="1877"/>
      <c r="OHK5" s="1877"/>
      <c r="OHL5" s="1877"/>
      <c r="OHM5" s="1877"/>
      <c r="OHN5" s="1877"/>
      <c r="OHO5" s="1877"/>
      <c r="OHP5" s="1877"/>
      <c r="OHQ5" s="1877"/>
      <c r="OHR5" s="1877"/>
      <c r="OHS5" s="1877"/>
      <c r="OHT5" s="1877"/>
      <c r="OHU5" s="1877"/>
      <c r="OHV5" s="1877"/>
      <c r="OHW5" s="1877"/>
      <c r="OHX5" s="1877"/>
      <c r="OHY5" s="1877"/>
      <c r="OHZ5" s="1877"/>
      <c r="OIA5" s="1877"/>
      <c r="OIB5" s="1877"/>
      <c r="OIC5" s="1877"/>
      <c r="OID5" s="1877"/>
      <c r="OIE5" s="1877"/>
      <c r="OIF5" s="1877"/>
      <c r="OIG5" s="1877"/>
      <c r="OIH5" s="1877"/>
      <c r="OII5" s="1877"/>
      <c r="OIJ5" s="1877"/>
      <c r="OIK5" s="1877"/>
      <c r="OIL5" s="1877"/>
      <c r="OIM5" s="1877"/>
      <c r="OIN5" s="1877"/>
      <c r="OIO5" s="1877"/>
      <c r="OIP5" s="1877"/>
      <c r="OIQ5" s="1877"/>
      <c r="OIR5" s="1877"/>
      <c r="OIS5" s="1877"/>
      <c r="OIT5" s="1877"/>
      <c r="OIU5" s="1877"/>
      <c r="OIV5" s="1877"/>
      <c r="OIW5" s="1877"/>
      <c r="OIX5" s="1877"/>
      <c r="OIY5" s="1877"/>
      <c r="OIZ5" s="1877"/>
      <c r="OJA5" s="1877"/>
      <c r="OJB5" s="1877"/>
      <c r="OJC5" s="1877"/>
      <c r="OJD5" s="1877"/>
      <c r="OJE5" s="1877"/>
      <c r="OJF5" s="1877"/>
      <c r="OJG5" s="1877"/>
      <c r="OJH5" s="1877"/>
      <c r="OJI5" s="1877"/>
      <c r="OJJ5" s="1877"/>
      <c r="OJK5" s="1877"/>
      <c r="OJL5" s="1877"/>
      <c r="OJM5" s="1877"/>
      <c r="OJN5" s="1877"/>
      <c r="OJO5" s="1877"/>
      <c r="OJP5" s="1877"/>
      <c r="OJQ5" s="1877"/>
      <c r="OJR5" s="1877"/>
      <c r="OJS5" s="1877"/>
      <c r="OJT5" s="1877"/>
      <c r="OJU5" s="1877"/>
      <c r="OJV5" s="1877"/>
      <c r="OJW5" s="1877"/>
      <c r="OJX5" s="1877"/>
      <c r="OJY5" s="1877"/>
      <c r="OJZ5" s="1877"/>
      <c r="OKA5" s="1877"/>
      <c r="OKB5" s="1877"/>
      <c r="OKC5" s="1877"/>
      <c r="OKD5" s="1877"/>
      <c r="OKE5" s="1877"/>
      <c r="OKF5" s="1877"/>
      <c r="OKG5" s="1877"/>
      <c r="OKH5" s="1877"/>
      <c r="OKI5" s="1877"/>
      <c r="OKJ5" s="1877"/>
      <c r="OKK5" s="1877"/>
      <c r="OKL5" s="1877"/>
      <c r="OKM5" s="1877"/>
      <c r="OKN5" s="1877"/>
      <c r="OKO5" s="1877"/>
      <c r="OKP5" s="1877"/>
      <c r="OKQ5" s="1877"/>
      <c r="OKR5" s="1877"/>
      <c r="OKS5" s="1877"/>
      <c r="OKT5" s="1877"/>
      <c r="OKU5" s="1877"/>
      <c r="OKV5" s="1877"/>
      <c r="OKW5" s="1877"/>
      <c r="OKX5" s="1877"/>
      <c r="OKY5" s="1877"/>
      <c r="OKZ5" s="1877"/>
      <c r="OLA5" s="1877"/>
      <c r="OLB5" s="1877"/>
      <c r="OLC5" s="1877"/>
      <c r="OLD5" s="1877"/>
      <c r="OLE5" s="1877"/>
      <c r="OLF5" s="1877"/>
      <c r="OLG5" s="1877"/>
      <c r="OLH5" s="1877"/>
      <c r="OLI5" s="1877"/>
      <c r="OLJ5" s="1877"/>
      <c r="OLK5" s="1877"/>
      <c r="OLL5" s="1877"/>
      <c r="OLM5" s="1877"/>
      <c r="OLN5" s="1877"/>
      <c r="OLO5" s="1877"/>
      <c r="OLP5" s="1877"/>
      <c r="OLQ5" s="1877"/>
      <c r="OLR5" s="1877"/>
      <c r="OLS5" s="1877"/>
      <c r="OLT5" s="1877"/>
      <c r="OLU5" s="1877"/>
      <c r="OLV5" s="1877"/>
      <c r="OLW5" s="1877"/>
      <c r="OLX5" s="1877"/>
      <c r="OLY5" s="1877"/>
      <c r="OLZ5" s="1877"/>
      <c r="OMA5" s="1877"/>
      <c r="OMB5" s="1877"/>
      <c r="OMC5" s="1877"/>
      <c r="OMD5" s="1877"/>
      <c r="OME5" s="1877"/>
      <c r="OMF5" s="1877"/>
      <c r="OMG5" s="1877"/>
      <c r="OMH5" s="1877"/>
      <c r="OMI5" s="1877"/>
      <c r="OMJ5" s="1877"/>
      <c r="OMK5" s="1877"/>
      <c r="OML5" s="1877"/>
      <c r="OMM5" s="1877"/>
      <c r="OMN5" s="1877"/>
      <c r="OMO5" s="1877"/>
      <c r="OMP5" s="1877"/>
      <c r="OMQ5" s="1877"/>
      <c r="OMR5" s="1877"/>
      <c r="OMS5" s="1877"/>
      <c r="OMT5" s="1877"/>
      <c r="OMU5" s="1877"/>
      <c r="OMV5" s="1877"/>
      <c r="OMW5" s="1877"/>
      <c r="OMX5" s="1877"/>
      <c r="OMY5" s="1877"/>
      <c r="OMZ5" s="1877"/>
      <c r="ONA5" s="1877"/>
      <c r="ONB5" s="1877"/>
      <c r="ONC5" s="1877"/>
      <c r="OND5" s="1877"/>
      <c r="ONE5" s="1877"/>
      <c r="ONF5" s="1877"/>
      <c r="ONG5" s="1877"/>
      <c r="ONH5" s="1877"/>
      <c r="ONI5" s="1877"/>
      <c r="ONJ5" s="1877"/>
      <c r="ONK5" s="1877"/>
      <c r="ONL5" s="1877"/>
      <c r="ONM5" s="1877"/>
      <c r="ONN5" s="1877"/>
      <c r="ONO5" s="1877"/>
      <c r="ONP5" s="1877"/>
      <c r="ONQ5" s="1877"/>
      <c r="ONR5" s="1877"/>
      <c r="ONS5" s="1877"/>
      <c r="ONT5" s="1877"/>
      <c r="ONU5" s="1877"/>
      <c r="ONV5" s="1877"/>
      <c r="ONW5" s="1877"/>
      <c r="ONX5" s="1877"/>
      <c r="ONY5" s="1877"/>
      <c r="ONZ5" s="1877"/>
      <c r="OOA5" s="1877"/>
      <c r="OOB5" s="1877"/>
      <c r="OOC5" s="1877"/>
      <c r="OOD5" s="1877"/>
      <c r="OOE5" s="1877"/>
      <c r="OOF5" s="1877"/>
      <c r="OOG5" s="1877"/>
      <c r="OOH5" s="1877"/>
      <c r="OOI5" s="1877"/>
      <c r="OOJ5" s="1877"/>
      <c r="OOK5" s="1877"/>
      <c r="OOL5" s="1877"/>
      <c r="OOM5" s="1877"/>
      <c r="OON5" s="1877"/>
      <c r="OOO5" s="1877"/>
      <c r="OOP5" s="1877"/>
      <c r="OOQ5" s="1877"/>
      <c r="OOR5" s="1877"/>
      <c r="OOS5" s="1877"/>
      <c r="OOT5" s="1877"/>
      <c r="OOU5" s="1877"/>
      <c r="OOV5" s="1877"/>
      <c r="OOW5" s="1877"/>
      <c r="OOX5" s="1877"/>
      <c r="OOY5" s="1877"/>
      <c r="OOZ5" s="1877"/>
      <c r="OPA5" s="1877"/>
      <c r="OPB5" s="1877"/>
      <c r="OPC5" s="1877"/>
      <c r="OPD5" s="1877"/>
      <c r="OPE5" s="1877"/>
      <c r="OPF5" s="1877"/>
      <c r="OPG5" s="1877"/>
      <c r="OPH5" s="1877"/>
      <c r="OPI5" s="1877"/>
      <c r="OPJ5" s="1877"/>
      <c r="OPK5" s="1877"/>
      <c r="OPL5" s="1877"/>
      <c r="OPM5" s="1877"/>
      <c r="OPN5" s="1877"/>
      <c r="OPO5" s="1877"/>
      <c r="OPP5" s="1877"/>
      <c r="OPQ5" s="1877"/>
      <c r="OPR5" s="1877"/>
      <c r="OPS5" s="1877"/>
      <c r="OPT5" s="1877"/>
      <c r="OPU5" s="1877"/>
      <c r="OPV5" s="1877"/>
      <c r="OPW5" s="1877"/>
      <c r="OPX5" s="1877"/>
      <c r="OPY5" s="1877"/>
      <c r="OPZ5" s="1877"/>
      <c r="OQA5" s="1877"/>
      <c r="OQB5" s="1877"/>
      <c r="OQC5" s="1877"/>
      <c r="OQD5" s="1877"/>
      <c r="OQE5" s="1877"/>
      <c r="OQF5" s="1877"/>
      <c r="OQG5" s="1877"/>
      <c r="OQH5" s="1877"/>
      <c r="OQI5" s="1877"/>
      <c r="OQJ5" s="1877"/>
      <c r="OQK5" s="1877"/>
      <c r="OQL5" s="1877"/>
      <c r="OQM5" s="1877"/>
      <c r="OQN5" s="1877"/>
      <c r="OQO5" s="1877"/>
      <c r="OQP5" s="1877"/>
      <c r="OQQ5" s="1877"/>
      <c r="OQR5" s="1877"/>
      <c r="OQS5" s="1877"/>
      <c r="OQT5" s="1877"/>
      <c r="OQU5" s="1877"/>
      <c r="OQV5" s="1877"/>
      <c r="OQW5" s="1877"/>
      <c r="OQX5" s="1877"/>
      <c r="OQY5" s="1877"/>
      <c r="OQZ5" s="1877"/>
      <c r="ORA5" s="1877"/>
      <c r="ORB5" s="1877"/>
      <c r="ORC5" s="1877"/>
      <c r="ORD5" s="1877"/>
      <c r="ORE5" s="1877"/>
      <c r="ORF5" s="1877"/>
      <c r="ORG5" s="1877"/>
      <c r="ORH5" s="1877"/>
      <c r="ORI5" s="1877"/>
      <c r="ORJ5" s="1877"/>
      <c r="ORK5" s="1877"/>
      <c r="ORL5" s="1877"/>
      <c r="ORM5" s="1877"/>
      <c r="ORN5" s="1877"/>
      <c r="ORO5" s="1877"/>
      <c r="ORP5" s="1877"/>
      <c r="ORQ5" s="1877"/>
      <c r="ORR5" s="1877"/>
      <c r="ORS5" s="1877"/>
      <c r="ORT5" s="1877"/>
      <c r="ORU5" s="1877"/>
      <c r="ORV5" s="1877"/>
      <c r="ORW5" s="1877"/>
      <c r="ORX5" s="1877"/>
      <c r="ORY5" s="1877"/>
      <c r="ORZ5" s="1877"/>
      <c r="OSA5" s="1877"/>
      <c r="OSB5" s="1877"/>
      <c r="OSC5" s="1877"/>
      <c r="OSD5" s="1877"/>
      <c r="OSE5" s="1877"/>
      <c r="OSF5" s="1877"/>
      <c r="OSG5" s="1877"/>
      <c r="OSH5" s="1877"/>
      <c r="OSI5" s="1877"/>
      <c r="OSJ5" s="1877"/>
      <c r="OSK5" s="1877"/>
      <c r="OSL5" s="1877"/>
      <c r="OSM5" s="1877"/>
      <c r="OSN5" s="1877"/>
      <c r="OSO5" s="1877"/>
      <c r="OSP5" s="1877"/>
      <c r="OSQ5" s="1877"/>
      <c r="OSR5" s="1877"/>
      <c r="OSS5" s="1877"/>
      <c r="OST5" s="1877"/>
      <c r="OSU5" s="1877"/>
      <c r="OSV5" s="1877"/>
      <c r="OSW5" s="1877"/>
      <c r="OSX5" s="1877"/>
      <c r="OSY5" s="1877"/>
      <c r="OSZ5" s="1877"/>
      <c r="OTA5" s="1877"/>
      <c r="OTB5" s="1877"/>
      <c r="OTC5" s="1877"/>
      <c r="OTD5" s="1877"/>
      <c r="OTE5" s="1877"/>
      <c r="OTF5" s="1877"/>
      <c r="OTG5" s="1877"/>
      <c r="OTH5" s="1877"/>
      <c r="OTI5" s="1877"/>
      <c r="OTJ5" s="1877"/>
      <c r="OTK5" s="1877"/>
      <c r="OTL5" s="1877"/>
      <c r="OTM5" s="1877"/>
      <c r="OTN5" s="1877"/>
      <c r="OTO5" s="1877"/>
      <c r="OTP5" s="1877"/>
      <c r="OTQ5" s="1877"/>
      <c r="OTR5" s="1877"/>
      <c r="OTS5" s="1877"/>
      <c r="OTT5" s="1877"/>
      <c r="OTU5" s="1877"/>
      <c r="OTV5" s="1877"/>
      <c r="OTW5" s="1877"/>
      <c r="OTX5" s="1877"/>
      <c r="OTY5" s="1877"/>
      <c r="OTZ5" s="1877"/>
      <c r="OUA5" s="1877"/>
      <c r="OUB5" s="1877"/>
      <c r="OUC5" s="1877"/>
      <c r="OUD5" s="1877"/>
      <c r="OUE5" s="1877"/>
      <c r="OUF5" s="1877"/>
      <c r="OUG5" s="1877"/>
      <c r="OUH5" s="1877"/>
      <c r="OUI5" s="1877"/>
      <c r="OUJ5" s="1877"/>
      <c r="OUK5" s="1877"/>
      <c r="OUL5" s="1877"/>
      <c r="OUM5" s="1877"/>
      <c r="OUN5" s="1877"/>
      <c r="OUO5" s="1877"/>
      <c r="OUP5" s="1877"/>
      <c r="OUQ5" s="1877"/>
      <c r="OUR5" s="1877"/>
      <c r="OUS5" s="1877"/>
      <c r="OUT5" s="1877"/>
      <c r="OUU5" s="1877"/>
      <c r="OUV5" s="1877"/>
      <c r="OUW5" s="1877"/>
      <c r="OUX5" s="1877"/>
      <c r="OUY5" s="1877"/>
      <c r="OUZ5" s="1877"/>
      <c r="OVA5" s="1877"/>
      <c r="OVB5" s="1877"/>
      <c r="OVC5" s="1877"/>
      <c r="OVD5" s="1877"/>
      <c r="OVE5" s="1877"/>
      <c r="OVF5" s="1877"/>
      <c r="OVG5" s="1877"/>
      <c r="OVH5" s="1877"/>
      <c r="OVI5" s="1877"/>
      <c r="OVJ5" s="1877"/>
      <c r="OVK5" s="1877"/>
      <c r="OVL5" s="1877"/>
      <c r="OVM5" s="1877"/>
      <c r="OVN5" s="1877"/>
      <c r="OVO5" s="1877"/>
      <c r="OVP5" s="1877"/>
      <c r="OVQ5" s="1877"/>
      <c r="OVR5" s="1877"/>
      <c r="OVS5" s="1877"/>
      <c r="OVT5" s="1877"/>
      <c r="OVU5" s="1877"/>
      <c r="OVV5" s="1877"/>
      <c r="OVW5" s="1877"/>
      <c r="OVX5" s="1877"/>
      <c r="OVY5" s="1877"/>
      <c r="OVZ5" s="1877"/>
      <c r="OWA5" s="1877"/>
      <c r="OWB5" s="1877"/>
      <c r="OWC5" s="1877"/>
      <c r="OWD5" s="1877"/>
      <c r="OWE5" s="1877"/>
      <c r="OWF5" s="1877"/>
      <c r="OWG5" s="1877"/>
      <c r="OWH5" s="1877"/>
      <c r="OWI5" s="1877"/>
      <c r="OWJ5" s="1877"/>
      <c r="OWK5" s="1877"/>
      <c r="OWL5" s="1877"/>
      <c r="OWM5" s="1877"/>
      <c r="OWN5" s="1877"/>
      <c r="OWO5" s="1877"/>
      <c r="OWP5" s="1877"/>
      <c r="OWQ5" s="1877"/>
      <c r="OWR5" s="1877"/>
      <c r="OWS5" s="1877"/>
      <c r="OWT5" s="1877"/>
      <c r="OWU5" s="1877"/>
      <c r="OWV5" s="1877"/>
      <c r="OWW5" s="1877"/>
      <c r="OWX5" s="1877"/>
      <c r="OWY5" s="1877"/>
      <c r="OWZ5" s="1877"/>
      <c r="OXA5" s="1877"/>
      <c r="OXB5" s="1877"/>
      <c r="OXC5" s="1877"/>
      <c r="OXD5" s="1877"/>
      <c r="OXE5" s="1877"/>
      <c r="OXF5" s="1877"/>
      <c r="OXG5" s="1877"/>
      <c r="OXH5" s="1877"/>
      <c r="OXI5" s="1877"/>
      <c r="OXJ5" s="1877"/>
      <c r="OXK5" s="1877"/>
      <c r="OXL5" s="1877"/>
      <c r="OXM5" s="1877"/>
      <c r="OXN5" s="1877"/>
      <c r="OXO5" s="1877"/>
      <c r="OXP5" s="1877"/>
      <c r="OXQ5" s="1877"/>
      <c r="OXR5" s="1877"/>
      <c r="OXS5" s="1877"/>
      <c r="OXT5" s="1877"/>
      <c r="OXU5" s="1877"/>
      <c r="OXV5" s="1877"/>
      <c r="OXW5" s="1877"/>
      <c r="OXX5" s="1877"/>
      <c r="OXY5" s="1877"/>
      <c r="OXZ5" s="1877"/>
      <c r="OYA5" s="1877"/>
      <c r="OYB5" s="1877"/>
      <c r="OYC5" s="1877"/>
      <c r="OYD5" s="1877"/>
      <c r="OYE5" s="1877"/>
      <c r="OYF5" s="1877"/>
      <c r="OYG5" s="1877"/>
      <c r="OYH5" s="1877"/>
      <c r="OYI5" s="1877"/>
      <c r="OYJ5" s="1877"/>
      <c r="OYK5" s="1877"/>
      <c r="OYL5" s="1877"/>
      <c r="OYM5" s="1877"/>
      <c r="OYN5" s="1877"/>
      <c r="OYO5" s="1877"/>
      <c r="OYP5" s="1877"/>
      <c r="OYQ5" s="1877"/>
      <c r="OYR5" s="1877"/>
      <c r="OYS5" s="1877"/>
      <c r="OYT5" s="1877"/>
      <c r="OYU5" s="1877"/>
      <c r="OYV5" s="1877"/>
      <c r="OYW5" s="1877"/>
      <c r="OYX5" s="1877"/>
      <c r="OYY5" s="1877"/>
      <c r="OYZ5" s="1877"/>
      <c r="OZA5" s="1877"/>
      <c r="OZB5" s="1877"/>
      <c r="OZC5" s="1877"/>
      <c r="OZD5" s="1877"/>
      <c r="OZE5" s="1877"/>
      <c r="OZF5" s="1877"/>
      <c r="OZG5" s="1877"/>
      <c r="OZH5" s="1877"/>
      <c r="OZI5" s="1877"/>
      <c r="OZJ5" s="1877"/>
      <c r="OZK5" s="1877"/>
      <c r="OZL5" s="1877"/>
      <c r="OZM5" s="1877"/>
      <c r="OZN5" s="1877"/>
      <c r="OZO5" s="1877"/>
      <c r="OZP5" s="1877"/>
      <c r="OZQ5" s="1877"/>
      <c r="OZR5" s="1877"/>
      <c r="OZS5" s="1877"/>
      <c r="OZT5" s="1877"/>
      <c r="OZU5" s="1877"/>
      <c r="OZV5" s="1877"/>
      <c r="OZW5" s="1877"/>
      <c r="OZX5" s="1877"/>
      <c r="OZY5" s="1877"/>
      <c r="OZZ5" s="1877"/>
      <c r="PAA5" s="1877"/>
      <c r="PAB5" s="1877"/>
      <c r="PAC5" s="1877"/>
      <c r="PAD5" s="1877"/>
      <c r="PAE5" s="1877"/>
      <c r="PAF5" s="1877"/>
      <c r="PAG5" s="1877"/>
      <c r="PAH5" s="1877"/>
      <c r="PAI5" s="1877"/>
      <c r="PAJ5" s="1877"/>
      <c r="PAK5" s="1877"/>
      <c r="PAL5" s="1877"/>
      <c r="PAM5" s="1877"/>
      <c r="PAN5" s="1877"/>
      <c r="PAO5" s="1877"/>
      <c r="PAP5" s="1877"/>
      <c r="PAQ5" s="1877"/>
      <c r="PAR5" s="1877"/>
      <c r="PAS5" s="1877"/>
      <c r="PAT5" s="1877"/>
      <c r="PAU5" s="1877"/>
      <c r="PAV5" s="1877"/>
      <c r="PAW5" s="1877"/>
      <c r="PAX5" s="1877"/>
      <c r="PAY5" s="1877"/>
      <c r="PAZ5" s="1877"/>
      <c r="PBA5" s="1877"/>
      <c r="PBB5" s="1877"/>
      <c r="PBC5" s="1877"/>
      <c r="PBD5" s="1877"/>
      <c r="PBE5" s="1877"/>
      <c r="PBF5" s="1877"/>
      <c r="PBG5" s="1877"/>
      <c r="PBH5" s="1877"/>
      <c r="PBI5" s="1877"/>
      <c r="PBJ5" s="1877"/>
      <c r="PBK5" s="1877"/>
      <c r="PBL5" s="1877"/>
      <c r="PBM5" s="1877"/>
      <c r="PBN5" s="1877"/>
      <c r="PBO5" s="1877"/>
      <c r="PBP5" s="1877"/>
      <c r="PBQ5" s="1877"/>
      <c r="PBR5" s="1877"/>
      <c r="PBS5" s="1877"/>
      <c r="PBT5" s="1877"/>
      <c r="PBU5" s="1877"/>
      <c r="PBV5" s="1877"/>
      <c r="PBW5" s="1877"/>
      <c r="PBX5" s="1877"/>
      <c r="PBY5" s="1877"/>
      <c r="PBZ5" s="1877"/>
      <c r="PCA5" s="1877"/>
      <c r="PCB5" s="1877"/>
      <c r="PCC5" s="1877"/>
      <c r="PCD5" s="1877"/>
      <c r="PCE5" s="1877"/>
      <c r="PCF5" s="1877"/>
      <c r="PCG5" s="1877"/>
      <c r="PCH5" s="1877"/>
      <c r="PCI5" s="1877"/>
      <c r="PCJ5" s="1877"/>
      <c r="PCK5" s="1877"/>
      <c r="PCL5" s="1877"/>
      <c r="PCM5" s="1877"/>
      <c r="PCN5" s="1877"/>
      <c r="PCO5" s="1877"/>
      <c r="PCP5" s="1877"/>
      <c r="PCQ5" s="1877"/>
      <c r="PCR5" s="1877"/>
      <c r="PCS5" s="1877"/>
      <c r="PCT5" s="1877"/>
      <c r="PCU5" s="1877"/>
      <c r="PCV5" s="1877"/>
      <c r="PCW5" s="1877"/>
      <c r="PCX5" s="1877"/>
      <c r="PCY5" s="1877"/>
      <c r="PCZ5" s="1877"/>
      <c r="PDA5" s="1877"/>
      <c r="PDB5" s="1877"/>
      <c r="PDC5" s="1877"/>
      <c r="PDD5" s="1877"/>
      <c r="PDE5" s="1877"/>
      <c r="PDF5" s="1877"/>
      <c r="PDG5" s="1877"/>
      <c r="PDH5" s="1877"/>
      <c r="PDI5" s="1877"/>
      <c r="PDJ5" s="1877"/>
      <c r="PDK5" s="1877"/>
      <c r="PDL5" s="1877"/>
      <c r="PDM5" s="1877"/>
      <c r="PDN5" s="1877"/>
      <c r="PDO5" s="1877"/>
      <c r="PDP5" s="1877"/>
      <c r="PDQ5" s="1877"/>
      <c r="PDR5" s="1877"/>
      <c r="PDS5" s="1877"/>
      <c r="PDT5" s="1877"/>
      <c r="PDU5" s="1877"/>
      <c r="PDV5" s="1877"/>
      <c r="PDW5" s="1877"/>
      <c r="PDX5" s="1877"/>
      <c r="PDY5" s="1877"/>
      <c r="PDZ5" s="1877"/>
      <c r="PEA5" s="1877"/>
      <c r="PEB5" s="1877"/>
      <c r="PEC5" s="1877"/>
      <c r="PED5" s="1877"/>
      <c r="PEE5" s="1877"/>
      <c r="PEF5" s="1877"/>
      <c r="PEG5" s="1877"/>
      <c r="PEH5" s="1877"/>
      <c r="PEI5" s="1877"/>
      <c r="PEJ5" s="1877"/>
      <c r="PEK5" s="1877"/>
      <c r="PEL5" s="1877"/>
      <c r="PEM5" s="1877"/>
      <c r="PEN5" s="1877"/>
      <c r="PEO5" s="1877"/>
      <c r="PEP5" s="1877"/>
      <c r="PEQ5" s="1877"/>
      <c r="PER5" s="1877"/>
      <c r="PES5" s="1877"/>
      <c r="PET5" s="1877"/>
      <c r="PEU5" s="1877"/>
      <c r="PEV5" s="1877"/>
      <c r="PEW5" s="1877"/>
      <c r="PEX5" s="1877"/>
      <c r="PEY5" s="1877"/>
      <c r="PEZ5" s="1877"/>
      <c r="PFA5" s="1877"/>
      <c r="PFB5" s="1877"/>
      <c r="PFC5" s="1877"/>
      <c r="PFD5" s="1877"/>
      <c r="PFE5" s="1877"/>
      <c r="PFF5" s="1877"/>
      <c r="PFG5" s="1877"/>
      <c r="PFH5" s="1877"/>
      <c r="PFI5" s="1877"/>
      <c r="PFJ5" s="1877"/>
      <c r="PFK5" s="1877"/>
      <c r="PFL5" s="1877"/>
      <c r="PFM5" s="1877"/>
      <c r="PFN5" s="1877"/>
      <c r="PFO5" s="1877"/>
      <c r="PFP5" s="1877"/>
      <c r="PFQ5" s="1877"/>
      <c r="PFR5" s="1877"/>
      <c r="PFS5" s="1877"/>
      <c r="PFT5" s="1877"/>
      <c r="PFU5" s="1877"/>
      <c r="PFV5" s="1877"/>
      <c r="PFW5" s="1877"/>
      <c r="PFX5" s="1877"/>
      <c r="PFY5" s="1877"/>
      <c r="PFZ5" s="1877"/>
      <c r="PGA5" s="1877"/>
      <c r="PGB5" s="1877"/>
      <c r="PGC5" s="1877"/>
      <c r="PGD5" s="1877"/>
      <c r="PGE5" s="1877"/>
      <c r="PGF5" s="1877"/>
      <c r="PGG5" s="1877"/>
      <c r="PGH5" s="1877"/>
      <c r="PGI5" s="1877"/>
      <c r="PGJ5" s="1877"/>
      <c r="PGK5" s="1877"/>
      <c r="PGL5" s="1877"/>
      <c r="PGM5" s="1877"/>
      <c r="PGN5" s="1877"/>
      <c r="PGO5" s="1877"/>
      <c r="PGP5" s="1877"/>
      <c r="PGQ5" s="1877"/>
      <c r="PGR5" s="1877"/>
      <c r="PGS5" s="1877"/>
      <c r="PGT5" s="1877"/>
      <c r="PGU5" s="1877"/>
      <c r="PGV5" s="1877"/>
      <c r="PGW5" s="1877"/>
      <c r="PGX5" s="1877"/>
      <c r="PGY5" s="1877"/>
      <c r="PGZ5" s="1877"/>
      <c r="PHA5" s="1877"/>
      <c r="PHB5" s="1877"/>
      <c r="PHC5" s="1877"/>
      <c r="PHD5" s="1877"/>
      <c r="PHE5" s="1877"/>
      <c r="PHF5" s="1877"/>
      <c r="PHG5" s="1877"/>
      <c r="PHH5" s="1877"/>
      <c r="PHI5" s="1877"/>
      <c r="PHJ5" s="1877"/>
      <c r="PHK5" s="1877"/>
      <c r="PHL5" s="1877"/>
      <c r="PHM5" s="1877"/>
      <c r="PHN5" s="1877"/>
      <c r="PHO5" s="1877"/>
      <c r="PHP5" s="1877"/>
      <c r="PHQ5" s="1877"/>
      <c r="PHR5" s="1877"/>
      <c r="PHS5" s="1877"/>
      <c r="PHT5" s="1877"/>
      <c r="PHU5" s="1877"/>
      <c r="PHV5" s="1877"/>
      <c r="PHW5" s="1877"/>
      <c r="PHX5" s="1877"/>
      <c r="PHY5" s="1877"/>
      <c r="PHZ5" s="1877"/>
      <c r="PIA5" s="1877"/>
      <c r="PIB5" s="1877"/>
      <c r="PIC5" s="1877"/>
      <c r="PID5" s="1877"/>
      <c r="PIE5" s="1877"/>
      <c r="PIF5" s="1877"/>
      <c r="PIG5" s="1877"/>
      <c r="PIH5" s="1877"/>
      <c r="PII5" s="1877"/>
      <c r="PIJ5" s="1877"/>
      <c r="PIK5" s="1877"/>
      <c r="PIL5" s="1877"/>
      <c r="PIM5" s="1877"/>
      <c r="PIN5" s="1877"/>
      <c r="PIO5" s="1877"/>
      <c r="PIP5" s="1877"/>
      <c r="PIQ5" s="1877"/>
      <c r="PIR5" s="1877"/>
      <c r="PIS5" s="1877"/>
      <c r="PIT5" s="1877"/>
      <c r="PIU5" s="1877"/>
      <c r="PIV5" s="1877"/>
      <c r="PIW5" s="1877"/>
      <c r="PIX5" s="1877"/>
      <c r="PIY5" s="1877"/>
      <c r="PIZ5" s="1877"/>
      <c r="PJA5" s="1877"/>
      <c r="PJB5" s="1877"/>
      <c r="PJC5" s="1877"/>
      <c r="PJD5" s="1877"/>
      <c r="PJE5" s="1877"/>
      <c r="PJF5" s="1877"/>
      <c r="PJG5" s="1877"/>
      <c r="PJH5" s="1877"/>
      <c r="PJI5" s="1877"/>
      <c r="PJJ5" s="1877"/>
      <c r="PJK5" s="1877"/>
      <c r="PJL5" s="1877"/>
      <c r="PJM5" s="1877"/>
      <c r="PJN5" s="1877"/>
      <c r="PJO5" s="1877"/>
      <c r="PJP5" s="1877"/>
      <c r="PJQ5" s="1877"/>
      <c r="PJR5" s="1877"/>
      <c r="PJS5" s="1877"/>
      <c r="PJT5" s="1877"/>
      <c r="PJU5" s="1877"/>
      <c r="PJV5" s="1877"/>
      <c r="PJW5" s="1877"/>
      <c r="PJX5" s="1877"/>
      <c r="PJY5" s="1877"/>
      <c r="PJZ5" s="1877"/>
      <c r="PKA5" s="1877"/>
      <c r="PKB5" s="1877"/>
      <c r="PKC5" s="1877"/>
      <c r="PKD5" s="1877"/>
      <c r="PKE5" s="1877"/>
      <c r="PKF5" s="1877"/>
      <c r="PKG5" s="1877"/>
      <c r="PKH5" s="1877"/>
      <c r="PKI5" s="1877"/>
      <c r="PKJ5" s="1877"/>
      <c r="PKK5" s="1877"/>
      <c r="PKL5" s="1877"/>
      <c r="PKM5" s="1877"/>
      <c r="PKN5" s="1877"/>
      <c r="PKO5" s="1877"/>
      <c r="PKP5" s="1877"/>
      <c r="PKQ5" s="1877"/>
      <c r="PKR5" s="1877"/>
      <c r="PKS5" s="1877"/>
      <c r="PKT5" s="1877"/>
      <c r="PKU5" s="1877"/>
      <c r="PKV5" s="1877"/>
      <c r="PKW5" s="1877"/>
      <c r="PKX5" s="1877"/>
      <c r="PKY5" s="1877"/>
      <c r="PKZ5" s="1877"/>
      <c r="PLA5" s="1877"/>
      <c r="PLB5" s="1877"/>
      <c r="PLC5" s="1877"/>
      <c r="PLD5" s="1877"/>
      <c r="PLE5" s="1877"/>
      <c r="PLF5" s="1877"/>
      <c r="PLG5" s="1877"/>
      <c r="PLH5" s="1877"/>
      <c r="PLI5" s="1877"/>
      <c r="PLJ5" s="1877"/>
      <c r="PLK5" s="1877"/>
      <c r="PLL5" s="1877"/>
      <c r="PLM5" s="1877"/>
      <c r="PLN5" s="1877"/>
      <c r="PLO5" s="1877"/>
      <c r="PLP5" s="1877"/>
      <c r="PLQ5" s="1877"/>
      <c r="PLR5" s="1877"/>
      <c r="PLS5" s="1877"/>
      <c r="PLT5" s="1877"/>
      <c r="PLU5" s="1877"/>
      <c r="PLV5" s="1877"/>
      <c r="PLW5" s="1877"/>
      <c r="PLX5" s="1877"/>
      <c r="PLY5" s="1877"/>
      <c r="PLZ5" s="1877"/>
      <c r="PMA5" s="1877"/>
      <c r="PMB5" s="1877"/>
      <c r="PMC5" s="1877"/>
      <c r="PMD5" s="1877"/>
      <c r="PME5" s="1877"/>
      <c r="PMF5" s="1877"/>
      <c r="PMG5" s="1877"/>
      <c r="PMH5" s="1877"/>
      <c r="PMI5" s="1877"/>
      <c r="PMJ5" s="1877"/>
      <c r="PMK5" s="1877"/>
      <c r="PML5" s="1877"/>
      <c r="PMM5" s="1877"/>
      <c r="PMN5" s="1877"/>
      <c r="PMO5" s="1877"/>
      <c r="PMP5" s="1877"/>
      <c r="PMQ5" s="1877"/>
      <c r="PMR5" s="1877"/>
      <c r="PMS5" s="1877"/>
      <c r="PMT5" s="1877"/>
      <c r="PMU5" s="1877"/>
      <c r="PMV5" s="1877"/>
      <c r="PMW5" s="1877"/>
      <c r="PMX5" s="1877"/>
      <c r="PMY5" s="1877"/>
      <c r="PMZ5" s="1877"/>
      <c r="PNA5" s="1877"/>
      <c r="PNB5" s="1877"/>
      <c r="PNC5" s="1877"/>
      <c r="PND5" s="1877"/>
      <c r="PNE5" s="1877"/>
      <c r="PNF5" s="1877"/>
      <c r="PNG5" s="1877"/>
      <c r="PNH5" s="1877"/>
      <c r="PNI5" s="1877"/>
      <c r="PNJ5" s="1877"/>
      <c r="PNK5" s="1877"/>
      <c r="PNL5" s="1877"/>
      <c r="PNM5" s="1877"/>
      <c r="PNN5" s="1877"/>
      <c r="PNO5" s="1877"/>
      <c r="PNP5" s="1877"/>
      <c r="PNQ5" s="1877"/>
      <c r="PNR5" s="1877"/>
      <c r="PNS5" s="1877"/>
      <c r="PNT5" s="1877"/>
      <c r="PNU5" s="1877"/>
      <c r="PNV5" s="1877"/>
      <c r="PNW5" s="1877"/>
      <c r="PNX5" s="1877"/>
      <c r="PNY5" s="1877"/>
      <c r="PNZ5" s="1877"/>
      <c r="POA5" s="1877"/>
      <c r="POB5" s="1877"/>
      <c r="POC5" s="1877"/>
      <c r="POD5" s="1877"/>
      <c r="POE5" s="1877"/>
      <c r="POF5" s="1877"/>
      <c r="POG5" s="1877"/>
      <c r="POH5" s="1877"/>
      <c r="POI5" s="1877"/>
      <c r="POJ5" s="1877"/>
      <c r="POK5" s="1877"/>
      <c r="POL5" s="1877"/>
      <c r="POM5" s="1877"/>
      <c r="PON5" s="1877"/>
      <c r="POO5" s="1877"/>
      <c r="POP5" s="1877"/>
      <c r="POQ5" s="1877"/>
      <c r="POR5" s="1877"/>
      <c r="POS5" s="1877"/>
      <c r="POT5" s="1877"/>
      <c r="POU5" s="1877"/>
      <c r="POV5" s="1877"/>
      <c r="POW5" s="1877"/>
      <c r="POX5" s="1877"/>
      <c r="POY5" s="1877"/>
      <c r="POZ5" s="1877"/>
      <c r="PPA5" s="1877"/>
      <c r="PPB5" s="1877"/>
      <c r="PPC5" s="1877"/>
      <c r="PPD5" s="1877"/>
      <c r="PPE5" s="1877"/>
      <c r="PPF5" s="1877"/>
      <c r="PPG5" s="1877"/>
      <c r="PPH5" s="1877"/>
      <c r="PPI5" s="1877"/>
      <c r="PPJ5" s="1877"/>
      <c r="PPK5" s="1877"/>
      <c r="PPL5" s="1877"/>
      <c r="PPM5" s="1877"/>
      <c r="PPN5" s="1877"/>
      <c r="PPO5" s="1877"/>
      <c r="PPP5" s="1877"/>
      <c r="PPQ5" s="1877"/>
      <c r="PPR5" s="1877"/>
      <c r="PPS5" s="1877"/>
      <c r="PPT5" s="1877"/>
      <c r="PPU5" s="1877"/>
      <c r="PPV5" s="1877"/>
      <c r="PPW5" s="1877"/>
      <c r="PPX5" s="1877"/>
      <c r="PPY5" s="1877"/>
      <c r="PPZ5" s="1877"/>
      <c r="PQA5" s="1877"/>
      <c r="PQB5" s="1877"/>
      <c r="PQC5" s="1877"/>
      <c r="PQD5" s="1877"/>
      <c r="PQE5" s="1877"/>
      <c r="PQF5" s="1877"/>
      <c r="PQG5" s="1877"/>
      <c r="PQH5" s="1877"/>
      <c r="PQI5" s="1877"/>
      <c r="PQJ5" s="1877"/>
      <c r="PQK5" s="1877"/>
      <c r="PQL5" s="1877"/>
      <c r="PQM5" s="1877"/>
      <c r="PQN5" s="1877"/>
      <c r="PQO5" s="1877"/>
      <c r="PQP5" s="1877"/>
      <c r="PQQ5" s="1877"/>
      <c r="PQR5" s="1877"/>
      <c r="PQS5" s="1877"/>
      <c r="PQT5" s="1877"/>
      <c r="PQU5" s="1877"/>
      <c r="PQV5" s="1877"/>
      <c r="PQW5" s="1877"/>
      <c r="PQX5" s="1877"/>
      <c r="PQY5" s="1877"/>
      <c r="PQZ5" s="1877"/>
      <c r="PRA5" s="1877"/>
      <c r="PRB5" s="1877"/>
      <c r="PRC5" s="1877"/>
      <c r="PRD5" s="1877"/>
      <c r="PRE5" s="1877"/>
      <c r="PRF5" s="1877"/>
      <c r="PRG5" s="1877"/>
      <c r="PRH5" s="1877"/>
      <c r="PRI5" s="1877"/>
      <c r="PRJ5" s="1877"/>
      <c r="PRK5" s="1877"/>
      <c r="PRL5" s="1877"/>
      <c r="PRM5" s="1877"/>
      <c r="PRN5" s="1877"/>
      <c r="PRO5" s="1877"/>
      <c r="PRP5" s="1877"/>
      <c r="PRQ5" s="1877"/>
      <c r="PRR5" s="1877"/>
      <c r="PRS5" s="1877"/>
      <c r="PRT5" s="1877"/>
      <c r="PRU5" s="1877"/>
      <c r="PRV5" s="1877"/>
      <c r="PRW5" s="1877"/>
      <c r="PRX5" s="1877"/>
      <c r="PRY5" s="1877"/>
      <c r="PRZ5" s="1877"/>
      <c r="PSA5" s="1877"/>
      <c r="PSB5" s="1877"/>
      <c r="PSC5" s="1877"/>
      <c r="PSD5" s="1877"/>
      <c r="PSE5" s="1877"/>
      <c r="PSF5" s="1877"/>
      <c r="PSG5" s="1877"/>
      <c r="PSH5" s="1877"/>
      <c r="PSI5" s="1877"/>
      <c r="PSJ5" s="1877"/>
      <c r="PSK5" s="1877"/>
      <c r="PSL5" s="1877"/>
      <c r="PSM5" s="1877"/>
      <c r="PSN5" s="1877"/>
      <c r="PSO5" s="1877"/>
      <c r="PSP5" s="1877"/>
      <c r="PSQ5" s="1877"/>
      <c r="PSR5" s="1877"/>
      <c r="PSS5" s="1877"/>
      <c r="PST5" s="1877"/>
      <c r="PSU5" s="1877"/>
      <c r="PSV5" s="1877"/>
      <c r="PSW5" s="1877"/>
      <c r="PSX5" s="1877"/>
      <c r="PSY5" s="1877"/>
      <c r="PSZ5" s="1877"/>
      <c r="PTA5" s="1877"/>
      <c r="PTB5" s="1877"/>
      <c r="PTC5" s="1877"/>
      <c r="PTD5" s="1877"/>
      <c r="PTE5" s="1877"/>
      <c r="PTF5" s="1877"/>
      <c r="PTG5" s="1877"/>
      <c r="PTH5" s="1877"/>
      <c r="PTI5" s="1877"/>
      <c r="PTJ5" s="1877"/>
      <c r="PTK5" s="1877"/>
      <c r="PTL5" s="1877"/>
      <c r="PTM5" s="1877"/>
      <c r="PTN5" s="1877"/>
      <c r="PTO5" s="1877"/>
      <c r="PTP5" s="1877"/>
      <c r="PTQ5" s="1877"/>
      <c r="PTR5" s="1877"/>
      <c r="PTS5" s="1877"/>
      <c r="PTT5" s="1877"/>
      <c r="PTU5" s="1877"/>
      <c r="PTV5" s="1877"/>
      <c r="PTW5" s="1877"/>
      <c r="PTX5" s="1877"/>
      <c r="PTY5" s="1877"/>
      <c r="PTZ5" s="1877"/>
      <c r="PUA5" s="1877"/>
      <c r="PUB5" s="1877"/>
      <c r="PUC5" s="1877"/>
      <c r="PUD5" s="1877"/>
      <c r="PUE5" s="1877"/>
      <c r="PUF5" s="1877"/>
      <c r="PUG5" s="1877"/>
      <c r="PUH5" s="1877"/>
      <c r="PUI5" s="1877"/>
      <c r="PUJ5" s="1877"/>
      <c r="PUK5" s="1877"/>
      <c r="PUL5" s="1877"/>
      <c r="PUM5" s="1877"/>
      <c r="PUN5" s="1877"/>
      <c r="PUO5" s="1877"/>
      <c r="PUP5" s="1877"/>
      <c r="PUQ5" s="1877"/>
      <c r="PUR5" s="1877"/>
      <c r="PUS5" s="1877"/>
      <c r="PUT5" s="1877"/>
      <c r="PUU5" s="1877"/>
      <c r="PUV5" s="1877"/>
      <c r="PUW5" s="1877"/>
      <c r="PUX5" s="1877"/>
      <c r="PUY5" s="1877"/>
      <c r="PUZ5" s="1877"/>
      <c r="PVA5" s="1877"/>
      <c r="PVB5" s="1877"/>
      <c r="PVC5" s="1877"/>
      <c r="PVD5" s="1877"/>
      <c r="PVE5" s="1877"/>
      <c r="PVF5" s="1877"/>
      <c r="PVG5" s="1877"/>
      <c r="PVH5" s="1877"/>
      <c r="PVI5" s="1877"/>
      <c r="PVJ5" s="1877"/>
      <c r="PVK5" s="1877"/>
      <c r="PVL5" s="1877"/>
      <c r="PVM5" s="1877"/>
      <c r="PVN5" s="1877"/>
      <c r="PVO5" s="1877"/>
      <c r="PVP5" s="1877"/>
      <c r="PVQ5" s="1877"/>
      <c r="PVR5" s="1877"/>
      <c r="PVS5" s="1877"/>
      <c r="PVT5" s="1877"/>
      <c r="PVU5" s="1877"/>
      <c r="PVV5" s="1877"/>
      <c r="PVW5" s="1877"/>
      <c r="PVX5" s="1877"/>
      <c r="PVY5" s="1877"/>
      <c r="PVZ5" s="1877"/>
      <c r="PWA5" s="1877"/>
      <c r="PWB5" s="1877"/>
      <c r="PWC5" s="1877"/>
      <c r="PWD5" s="1877"/>
      <c r="PWE5" s="1877"/>
      <c r="PWF5" s="1877"/>
      <c r="PWG5" s="1877"/>
      <c r="PWH5" s="1877"/>
      <c r="PWI5" s="1877"/>
      <c r="PWJ5" s="1877"/>
      <c r="PWK5" s="1877"/>
      <c r="PWL5" s="1877"/>
      <c r="PWM5" s="1877"/>
      <c r="PWN5" s="1877"/>
      <c r="PWO5" s="1877"/>
      <c r="PWP5" s="1877"/>
      <c r="PWQ5" s="1877"/>
      <c r="PWR5" s="1877"/>
      <c r="PWS5" s="1877"/>
      <c r="PWT5" s="1877"/>
      <c r="PWU5" s="1877"/>
      <c r="PWV5" s="1877"/>
      <c r="PWW5" s="1877"/>
      <c r="PWX5" s="1877"/>
      <c r="PWY5" s="1877"/>
      <c r="PWZ5" s="1877"/>
      <c r="PXA5" s="1877"/>
      <c r="PXB5" s="1877"/>
      <c r="PXC5" s="1877"/>
      <c r="PXD5" s="1877"/>
      <c r="PXE5" s="1877"/>
      <c r="PXF5" s="1877"/>
      <c r="PXG5" s="1877"/>
      <c r="PXH5" s="1877"/>
      <c r="PXI5" s="1877"/>
      <c r="PXJ5" s="1877"/>
      <c r="PXK5" s="1877"/>
      <c r="PXL5" s="1877"/>
      <c r="PXM5" s="1877"/>
      <c r="PXN5" s="1877"/>
      <c r="PXO5" s="1877"/>
      <c r="PXP5" s="1877"/>
      <c r="PXQ5" s="1877"/>
      <c r="PXR5" s="1877"/>
      <c r="PXS5" s="1877"/>
      <c r="PXT5" s="1877"/>
      <c r="PXU5" s="1877"/>
      <c r="PXV5" s="1877"/>
      <c r="PXW5" s="1877"/>
      <c r="PXX5" s="1877"/>
      <c r="PXY5" s="1877"/>
      <c r="PXZ5" s="1877"/>
      <c r="PYA5" s="1877"/>
      <c r="PYB5" s="1877"/>
      <c r="PYC5" s="1877"/>
      <c r="PYD5" s="1877"/>
      <c r="PYE5" s="1877"/>
      <c r="PYF5" s="1877"/>
      <c r="PYG5" s="1877"/>
      <c r="PYH5" s="1877"/>
      <c r="PYI5" s="1877"/>
      <c r="PYJ5" s="1877"/>
      <c r="PYK5" s="1877"/>
      <c r="PYL5" s="1877"/>
      <c r="PYM5" s="1877"/>
      <c r="PYN5" s="1877"/>
      <c r="PYO5" s="1877"/>
      <c r="PYP5" s="1877"/>
      <c r="PYQ5" s="1877"/>
      <c r="PYR5" s="1877"/>
      <c r="PYS5" s="1877"/>
      <c r="PYT5" s="1877"/>
      <c r="PYU5" s="1877"/>
      <c r="PYV5" s="1877"/>
      <c r="PYW5" s="1877"/>
      <c r="PYX5" s="1877"/>
      <c r="PYY5" s="1877"/>
      <c r="PYZ5" s="1877"/>
      <c r="PZA5" s="1877"/>
      <c r="PZB5" s="1877"/>
      <c r="PZC5" s="1877"/>
      <c r="PZD5" s="1877"/>
      <c r="PZE5" s="1877"/>
      <c r="PZF5" s="1877"/>
      <c r="PZG5" s="1877"/>
      <c r="PZH5" s="1877"/>
      <c r="PZI5" s="1877"/>
      <c r="PZJ5" s="1877"/>
      <c r="PZK5" s="1877"/>
      <c r="PZL5" s="1877"/>
      <c r="PZM5" s="1877"/>
      <c r="PZN5" s="1877"/>
      <c r="PZO5" s="1877"/>
      <c r="PZP5" s="1877"/>
      <c r="PZQ5" s="1877"/>
      <c r="PZR5" s="1877"/>
      <c r="PZS5" s="1877"/>
      <c r="PZT5" s="1877"/>
      <c r="PZU5" s="1877"/>
      <c r="PZV5" s="1877"/>
      <c r="PZW5" s="1877"/>
      <c r="PZX5" s="1877"/>
      <c r="PZY5" s="1877"/>
      <c r="PZZ5" s="1877"/>
      <c r="QAA5" s="1877"/>
      <c r="QAB5" s="1877"/>
      <c r="QAC5" s="1877"/>
      <c r="QAD5" s="1877"/>
      <c r="QAE5" s="1877"/>
      <c r="QAF5" s="1877"/>
      <c r="QAG5" s="1877"/>
      <c r="QAH5" s="1877"/>
      <c r="QAI5" s="1877"/>
      <c r="QAJ5" s="1877"/>
      <c r="QAK5" s="1877"/>
      <c r="QAL5" s="1877"/>
      <c r="QAM5" s="1877"/>
      <c r="QAN5" s="1877"/>
      <c r="QAO5" s="1877"/>
      <c r="QAP5" s="1877"/>
      <c r="QAQ5" s="1877"/>
      <c r="QAR5" s="1877"/>
      <c r="QAS5" s="1877"/>
      <c r="QAT5" s="1877"/>
      <c r="QAU5" s="1877"/>
      <c r="QAV5" s="1877"/>
      <c r="QAW5" s="1877"/>
      <c r="QAX5" s="1877"/>
      <c r="QAY5" s="1877"/>
      <c r="QAZ5" s="1877"/>
      <c r="QBA5" s="1877"/>
      <c r="QBB5" s="1877"/>
      <c r="QBC5" s="1877"/>
      <c r="QBD5" s="1877"/>
      <c r="QBE5" s="1877"/>
      <c r="QBF5" s="1877"/>
      <c r="QBG5" s="1877"/>
      <c r="QBH5" s="1877"/>
      <c r="QBI5" s="1877"/>
      <c r="QBJ5" s="1877"/>
      <c r="QBK5" s="1877"/>
      <c r="QBL5" s="1877"/>
      <c r="QBM5" s="1877"/>
      <c r="QBN5" s="1877"/>
      <c r="QBO5" s="1877"/>
      <c r="QBP5" s="1877"/>
      <c r="QBQ5" s="1877"/>
      <c r="QBR5" s="1877"/>
      <c r="QBS5" s="1877"/>
      <c r="QBT5" s="1877"/>
      <c r="QBU5" s="1877"/>
      <c r="QBV5" s="1877"/>
      <c r="QBW5" s="1877"/>
      <c r="QBX5" s="1877"/>
      <c r="QBY5" s="1877"/>
      <c r="QBZ5" s="1877"/>
      <c r="QCA5" s="1877"/>
      <c r="QCB5" s="1877"/>
      <c r="QCC5" s="1877"/>
      <c r="QCD5" s="1877"/>
      <c r="QCE5" s="1877"/>
      <c r="QCF5" s="1877"/>
      <c r="QCG5" s="1877"/>
      <c r="QCH5" s="1877"/>
      <c r="QCI5" s="1877"/>
      <c r="QCJ5" s="1877"/>
      <c r="QCK5" s="1877"/>
      <c r="QCL5" s="1877"/>
      <c r="QCM5" s="1877"/>
      <c r="QCN5" s="1877"/>
      <c r="QCO5" s="1877"/>
      <c r="QCP5" s="1877"/>
      <c r="QCQ5" s="1877"/>
      <c r="QCR5" s="1877"/>
      <c r="QCS5" s="1877"/>
      <c r="QCT5" s="1877"/>
      <c r="QCU5" s="1877"/>
      <c r="QCV5" s="1877"/>
      <c r="QCW5" s="1877"/>
      <c r="QCX5" s="1877"/>
      <c r="QCY5" s="1877"/>
      <c r="QCZ5" s="1877"/>
      <c r="QDA5" s="1877"/>
      <c r="QDB5" s="1877"/>
      <c r="QDC5" s="1877"/>
      <c r="QDD5" s="1877"/>
      <c r="QDE5" s="1877"/>
      <c r="QDF5" s="1877"/>
      <c r="QDG5" s="1877"/>
      <c r="QDH5" s="1877"/>
      <c r="QDI5" s="1877"/>
      <c r="QDJ5" s="1877"/>
      <c r="QDK5" s="1877"/>
      <c r="QDL5" s="1877"/>
      <c r="QDM5" s="1877"/>
      <c r="QDN5" s="1877"/>
      <c r="QDO5" s="1877"/>
      <c r="QDP5" s="1877"/>
      <c r="QDQ5" s="1877"/>
      <c r="QDR5" s="1877"/>
      <c r="QDS5" s="1877"/>
      <c r="QDT5" s="1877"/>
      <c r="QDU5" s="1877"/>
      <c r="QDV5" s="1877"/>
      <c r="QDW5" s="1877"/>
      <c r="QDX5" s="1877"/>
      <c r="QDY5" s="1877"/>
      <c r="QDZ5" s="1877"/>
      <c r="QEA5" s="1877"/>
      <c r="QEB5" s="1877"/>
      <c r="QEC5" s="1877"/>
      <c r="QED5" s="1877"/>
      <c r="QEE5" s="1877"/>
      <c r="QEF5" s="1877"/>
      <c r="QEG5" s="1877"/>
      <c r="QEH5" s="1877"/>
      <c r="QEI5" s="1877"/>
      <c r="QEJ5" s="1877"/>
      <c r="QEK5" s="1877"/>
      <c r="QEL5" s="1877"/>
      <c r="QEM5" s="1877"/>
      <c r="QEN5" s="1877"/>
      <c r="QEO5" s="1877"/>
      <c r="QEP5" s="1877"/>
      <c r="QEQ5" s="1877"/>
      <c r="QER5" s="1877"/>
      <c r="QES5" s="1877"/>
      <c r="QET5" s="1877"/>
      <c r="QEU5" s="1877"/>
      <c r="QEV5" s="1877"/>
      <c r="QEW5" s="1877"/>
      <c r="QEX5" s="1877"/>
      <c r="QEY5" s="1877"/>
      <c r="QEZ5" s="1877"/>
      <c r="QFA5" s="1877"/>
      <c r="QFB5" s="1877"/>
      <c r="QFC5" s="1877"/>
      <c r="QFD5" s="1877"/>
      <c r="QFE5" s="1877"/>
      <c r="QFF5" s="1877"/>
      <c r="QFG5" s="1877"/>
      <c r="QFH5" s="1877"/>
      <c r="QFI5" s="1877"/>
      <c r="QFJ5" s="1877"/>
      <c r="QFK5" s="1877"/>
      <c r="QFL5" s="1877"/>
      <c r="QFM5" s="1877"/>
      <c r="QFN5" s="1877"/>
      <c r="QFO5" s="1877"/>
      <c r="QFP5" s="1877"/>
      <c r="QFQ5" s="1877"/>
      <c r="QFR5" s="1877"/>
      <c r="QFS5" s="1877"/>
      <c r="QFT5" s="1877"/>
      <c r="QFU5" s="1877"/>
      <c r="QFV5" s="1877"/>
      <c r="QFW5" s="1877"/>
      <c r="QFX5" s="1877"/>
      <c r="QFY5" s="1877"/>
      <c r="QFZ5" s="1877"/>
      <c r="QGA5" s="1877"/>
      <c r="QGB5" s="1877"/>
      <c r="QGC5" s="1877"/>
      <c r="QGD5" s="1877"/>
      <c r="QGE5" s="1877"/>
      <c r="QGF5" s="1877"/>
      <c r="QGG5" s="1877"/>
      <c r="QGH5" s="1877"/>
      <c r="QGI5" s="1877"/>
      <c r="QGJ5" s="1877"/>
      <c r="QGK5" s="1877"/>
      <c r="QGL5" s="1877"/>
      <c r="QGM5" s="1877"/>
      <c r="QGN5" s="1877"/>
      <c r="QGO5" s="1877"/>
      <c r="QGP5" s="1877"/>
      <c r="QGQ5" s="1877"/>
      <c r="QGR5" s="1877"/>
      <c r="QGS5" s="1877"/>
      <c r="QGT5" s="1877"/>
      <c r="QGU5" s="1877"/>
      <c r="QGV5" s="1877"/>
      <c r="QGW5" s="1877"/>
      <c r="QGX5" s="1877"/>
      <c r="QGY5" s="1877"/>
      <c r="QGZ5" s="1877"/>
      <c r="QHA5" s="1877"/>
      <c r="QHB5" s="1877"/>
      <c r="QHC5" s="1877"/>
      <c r="QHD5" s="1877"/>
      <c r="QHE5" s="1877"/>
      <c r="QHF5" s="1877"/>
      <c r="QHG5" s="1877"/>
      <c r="QHH5" s="1877"/>
      <c r="QHI5" s="1877"/>
      <c r="QHJ5" s="1877"/>
      <c r="QHK5" s="1877"/>
      <c r="QHL5" s="1877"/>
      <c r="QHM5" s="1877"/>
      <c r="QHN5" s="1877"/>
      <c r="QHO5" s="1877"/>
      <c r="QHP5" s="1877"/>
      <c r="QHQ5" s="1877"/>
      <c r="QHR5" s="1877"/>
      <c r="QHS5" s="1877"/>
      <c r="QHT5" s="1877"/>
      <c r="QHU5" s="1877"/>
      <c r="QHV5" s="1877"/>
      <c r="QHW5" s="1877"/>
      <c r="QHX5" s="1877"/>
      <c r="QHY5" s="1877"/>
      <c r="QHZ5" s="1877"/>
      <c r="QIA5" s="1877"/>
      <c r="QIB5" s="1877"/>
      <c r="QIC5" s="1877"/>
      <c r="QID5" s="1877"/>
      <c r="QIE5" s="1877"/>
      <c r="QIF5" s="1877"/>
      <c r="QIG5" s="1877"/>
      <c r="QIH5" s="1877"/>
      <c r="QII5" s="1877"/>
      <c r="QIJ5" s="1877"/>
      <c r="QIK5" s="1877"/>
      <c r="QIL5" s="1877"/>
      <c r="QIM5" s="1877"/>
      <c r="QIN5" s="1877"/>
      <c r="QIO5" s="1877"/>
      <c r="QIP5" s="1877"/>
      <c r="QIQ5" s="1877"/>
      <c r="QIR5" s="1877"/>
      <c r="QIS5" s="1877"/>
      <c r="QIT5" s="1877"/>
      <c r="QIU5" s="1877"/>
      <c r="QIV5" s="1877"/>
      <c r="QIW5" s="1877"/>
      <c r="QIX5" s="1877"/>
      <c r="QIY5" s="1877"/>
      <c r="QIZ5" s="1877"/>
      <c r="QJA5" s="1877"/>
      <c r="QJB5" s="1877"/>
      <c r="QJC5" s="1877"/>
      <c r="QJD5" s="1877"/>
      <c r="QJE5" s="1877"/>
      <c r="QJF5" s="1877"/>
      <c r="QJG5" s="1877"/>
      <c r="QJH5" s="1877"/>
      <c r="QJI5" s="1877"/>
      <c r="QJJ5" s="1877"/>
      <c r="QJK5" s="1877"/>
      <c r="QJL5" s="1877"/>
      <c r="QJM5" s="1877"/>
      <c r="QJN5" s="1877"/>
      <c r="QJO5" s="1877"/>
      <c r="QJP5" s="1877"/>
      <c r="QJQ5" s="1877"/>
      <c r="QJR5" s="1877"/>
      <c r="QJS5" s="1877"/>
      <c r="QJT5" s="1877"/>
      <c r="QJU5" s="1877"/>
      <c r="QJV5" s="1877"/>
      <c r="QJW5" s="1877"/>
      <c r="QJX5" s="1877"/>
      <c r="QJY5" s="1877"/>
      <c r="QJZ5" s="1877"/>
      <c r="QKA5" s="1877"/>
      <c r="QKB5" s="1877"/>
      <c r="QKC5" s="1877"/>
      <c r="QKD5" s="1877"/>
      <c r="QKE5" s="1877"/>
      <c r="QKF5" s="1877"/>
      <c r="QKG5" s="1877"/>
      <c r="QKH5" s="1877"/>
      <c r="QKI5" s="1877"/>
      <c r="QKJ5" s="1877"/>
      <c r="QKK5" s="1877"/>
      <c r="QKL5" s="1877"/>
      <c r="QKM5" s="1877"/>
      <c r="QKN5" s="1877"/>
      <c r="QKO5" s="1877"/>
      <c r="QKP5" s="1877"/>
      <c r="QKQ5" s="1877"/>
      <c r="QKR5" s="1877"/>
      <c r="QKS5" s="1877"/>
      <c r="QKT5" s="1877"/>
      <c r="QKU5" s="1877"/>
      <c r="QKV5" s="1877"/>
      <c r="QKW5" s="1877"/>
      <c r="QKX5" s="1877"/>
      <c r="QKY5" s="1877"/>
      <c r="QKZ5" s="1877"/>
      <c r="QLA5" s="1877"/>
      <c r="QLB5" s="1877"/>
      <c r="QLC5" s="1877"/>
      <c r="QLD5" s="1877"/>
      <c r="QLE5" s="1877"/>
      <c r="QLF5" s="1877"/>
      <c r="QLG5" s="1877"/>
      <c r="QLH5" s="1877"/>
      <c r="QLI5" s="1877"/>
      <c r="QLJ5" s="1877"/>
      <c r="QLK5" s="1877"/>
      <c r="QLL5" s="1877"/>
      <c r="QLM5" s="1877"/>
      <c r="QLN5" s="1877"/>
      <c r="QLO5" s="1877"/>
      <c r="QLP5" s="1877"/>
      <c r="QLQ5" s="1877"/>
      <c r="QLR5" s="1877"/>
      <c r="QLS5" s="1877"/>
      <c r="QLT5" s="1877"/>
      <c r="QLU5" s="1877"/>
      <c r="QLV5" s="1877"/>
      <c r="QLW5" s="1877"/>
      <c r="QLX5" s="1877"/>
      <c r="QLY5" s="1877"/>
      <c r="QLZ5" s="1877"/>
      <c r="QMA5" s="1877"/>
      <c r="QMB5" s="1877"/>
      <c r="QMC5" s="1877"/>
      <c r="QMD5" s="1877"/>
      <c r="QME5" s="1877"/>
      <c r="QMF5" s="1877"/>
      <c r="QMG5" s="1877"/>
      <c r="QMH5" s="1877"/>
      <c r="QMI5" s="1877"/>
      <c r="QMJ5" s="1877"/>
      <c r="QMK5" s="1877"/>
      <c r="QML5" s="1877"/>
      <c r="QMM5" s="1877"/>
      <c r="QMN5" s="1877"/>
      <c r="QMO5" s="1877"/>
      <c r="QMP5" s="1877"/>
      <c r="QMQ5" s="1877"/>
      <c r="QMR5" s="1877"/>
      <c r="QMS5" s="1877"/>
      <c r="QMT5" s="1877"/>
      <c r="QMU5" s="1877"/>
      <c r="QMV5" s="1877"/>
      <c r="QMW5" s="1877"/>
      <c r="QMX5" s="1877"/>
      <c r="QMY5" s="1877"/>
      <c r="QMZ5" s="1877"/>
      <c r="QNA5" s="1877"/>
      <c r="QNB5" s="1877"/>
      <c r="QNC5" s="1877"/>
      <c r="QND5" s="1877"/>
      <c r="QNE5" s="1877"/>
      <c r="QNF5" s="1877"/>
      <c r="QNG5" s="1877"/>
      <c r="QNH5" s="1877"/>
      <c r="QNI5" s="1877"/>
      <c r="QNJ5" s="1877"/>
      <c r="QNK5" s="1877"/>
      <c r="QNL5" s="1877"/>
      <c r="QNM5" s="1877"/>
      <c r="QNN5" s="1877"/>
      <c r="QNO5" s="1877"/>
      <c r="QNP5" s="1877"/>
      <c r="QNQ5" s="1877"/>
      <c r="QNR5" s="1877"/>
      <c r="QNS5" s="1877"/>
      <c r="QNT5" s="1877"/>
      <c r="QNU5" s="1877"/>
      <c r="QNV5" s="1877"/>
      <c r="QNW5" s="1877"/>
      <c r="QNX5" s="1877"/>
      <c r="QNY5" s="1877"/>
      <c r="QNZ5" s="1877"/>
      <c r="QOA5" s="1877"/>
      <c r="QOB5" s="1877"/>
      <c r="QOC5" s="1877"/>
      <c r="QOD5" s="1877"/>
      <c r="QOE5" s="1877"/>
      <c r="QOF5" s="1877"/>
      <c r="QOG5" s="1877"/>
      <c r="QOH5" s="1877"/>
      <c r="QOI5" s="1877"/>
      <c r="QOJ5" s="1877"/>
      <c r="QOK5" s="1877"/>
      <c r="QOL5" s="1877"/>
      <c r="QOM5" s="1877"/>
      <c r="QON5" s="1877"/>
      <c r="QOO5" s="1877"/>
      <c r="QOP5" s="1877"/>
      <c r="QOQ5" s="1877"/>
      <c r="QOR5" s="1877"/>
      <c r="QOS5" s="1877"/>
      <c r="QOT5" s="1877"/>
      <c r="QOU5" s="1877"/>
      <c r="QOV5" s="1877"/>
      <c r="QOW5" s="1877"/>
      <c r="QOX5" s="1877"/>
      <c r="QOY5" s="1877"/>
      <c r="QOZ5" s="1877"/>
      <c r="QPA5" s="1877"/>
      <c r="QPB5" s="1877"/>
      <c r="QPC5" s="1877"/>
      <c r="QPD5" s="1877"/>
      <c r="QPE5" s="1877"/>
      <c r="QPF5" s="1877"/>
      <c r="QPG5" s="1877"/>
      <c r="QPH5" s="1877"/>
      <c r="QPI5" s="1877"/>
      <c r="QPJ5" s="1877"/>
      <c r="QPK5" s="1877"/>
      <c r="QPL5" s="1877"/>
      <c r="QPM5" s="1877"/>
      <c r="QPN5" s="1877"/>
      <c r="QPO5" s="1877"/>
      <c r="QPP5" s="1877"/>
      <c r="QPQ5" s="1877"/>
      <c r="QPR5" s="1877"/>
      <c r="QPS5" s="1877"/>
      <c r="QPT5" s="1877"/>
      <c r="QPU5" s="1877"/>
      <c r="QPV5" s="1877"/>
      <c r="QPW5" s="1877"/>
      <c r="QPX5" s="1877"/>
      <c r="QPY5" s="1877"/>
      <c r="QPZ5" s="1877"/>
      <c r="QQA5" s="1877"/>
      <c r="QQB5" s="1877"/>
      <c r="QQC5" s="1877"/>
      <c r="QQD5" s="1877"/>
      <c r="QQE5" s="1877"/>
      <c r="QQF5" s="1877"/>
      <c r="QQG5" s="1877"/>
      <c r="QQH5" s="1877"/>
      <c r="QQI5" s="1877"/>
      <c r="QQJ5" s="1877"/>
      <c r="QQK5" s="1877"/>
      <c r="QQL5" s="1877"/>
      <c r="QQM5" s="1877"/>
      <c r="QQN5" s="1877"/>
      <c r="QQO5" s="1877"/>
      <c r="QQP5" s="1877"/>
      <c r="QQQ5" s="1877"/>
      <c r="QQR5" s="1877"/>
      <c r="QQS5" s="1877"/>
      <c r="QQT5" s="1877"/>
      <c r="QQU5" s="1877"/>
      <c r="QQV5" s="1877"/>
      <c r="QQW5" s="1877"/>
      <c r="QQX5" s="1877"/>
      <c r="QQY5" s="1877"/>
      <c r="QQZ5" s="1877"/>
      <c r="QRA5" s="1877"/>
      <c r="QRB5" s="1877"/>
      <c r="QRC5" s="1877"/>
      <c r="QRD5" s="1877"/>
      <c r="QRE5" s="1877"/>
      <c r="QRF5" s="1877"/>
      <c r="QRG5" s="1877"/>
      <c r="QRH5" s="1877"/>
      <c r="QRI5" s="1877"/>
      <c r="QRJ5" s="1877"/>
      <c r="QRK5" s="1877"/>
      <c r="QRL5" s="1877"/>
      <c r="QRM5" s="1877"/>
      <c r="QRN5" s="1877"/>
      <c r="QRO5" s="1877"/>
      <c r="QRP5" s="1877"/>
      <c r="QRQ5" s="1877"/>
      <c r="QRR5" s="1877"/>
      <c r="QRS5" s="1877"/>
      <c r="QRT5" s="1877"/>
      <c r="QRU5" s="1877"/>
      <c r="QRV5" s="1877"/>
      <c r="QRW5" s="1877"/>
      <c r="QRX5" s="1877"/>
      <c r="QRY5" s="1877"/>
      <c r="QRZ5" s="1877"/>
      <c r="QSA5" s="1877"/>
      <c r="QSB5" s="1877"/>
      <c r="QSC5" s="1877"/>
      <c r="QSD5" s="1877"/>
      <c r="QSE5" s="1877"/>
      <c r="QSF5" s="1877"/>
      <c r="QSG5" s="1877"/>
      <c r="QSH5" s="1877"/>
      <c r="QSI5" s="1877"/>
      <c r="QSJ5" s="1877"/>
      <c r="QSK5" s="1877"/>
      <c r="QSL5" s="1877"/>
      <c r="QSM5" s="1877"/>
      <c r="QSN5" s="1877"/>
      <c r="QSO5" s="1877"/>
      <c r="QSP5" s="1877"/>
      <c r="QSQ5" s="1877"/>
      <c r="QSR5" s="1877"/>
      <c r="QSS5" s="1877"/>
      <c r="QST5" s="1877"/>
      <c r="QSU5" s="1877"/>
      <c r="QSV5" s="1877"/>
      <c r="QSW5" s="1877"/>
      <c r="QSX5" s="1877"/>
      <c r="QSY5" s="1877"/>
      <c r="QSZ5" s="1877"/>
      <c r="QTA5" s="1877"/>
      <c r="QTB5" s="1877"/>
      <c r="QTC5" s="1877"/>
      <c r="QTD5" s="1877"/>
      <c r="QTE5" s="1877"/>
      <c r="QTF5" s="1877"/>
      <c r="QTG5" s="1877"/>
      <c r="QTH5" s="1877"/>
      <c r="QTI5" s="1877"/>
      <c r="QTJ5" s="1877"/>
      <c r="QTK5" s="1877"/>
      <c r="QTL5" s="1877"/>
      <c r="QTM5" s="1877"/>
      <c r="QTN5" s="1877"/>
      <c r="QTO5" s="1877"/>
      <c r="QTP5" s="1877"/>
      <c r="QTQ5" s="1877"/>
      <c r="QTR5" s="1877"/>
      <c r="QTS5" s="1877"/>
      <c r="QTT5" s="1877"/>
      <c r="QTU5" s="1877"/>
      <c r="QTV5" s="1877"/>
      <c r="QTW5" s="1877"/>
      <c r="QTX5" s="1877"/>
      <c r="QTY5" s="1877"/>
      <c r="QTZ5" s="1877"/>
      <c r="QUA5" s="1877"/>
      <c r="QUB5" s="1877"/>
      <c r="QUC5" s="1877"/>
      <c r="QUD5" s="1877"/>
      <c r="QUE5" s="1877"/>
      <c r="QUF5" s="1877"/>
      <c r="QUG5" s="1877"/>
      <c r="QUH5" s="1877"/>
      <c r="QUI5" s="1877"/>
      <c r="QUJ5" s="1877"/>
      <c r="QUK5" s="1877"/>
      <c r="QUL5" s="1877"/>
      <c r="QUM5" s="1877"/>
      <c r="QUN5" s="1877"/>
      <c r="QUO5" s="1877"/>
      <c r="QUP5" s="1877"/>
      <c r="QUQ5" s="1877"/>
      <c r="QUR5" s="1877"/>
      <c r="QUS5" s="1877"/>
      <c r="QUT5" s="1877"/>
      <c r="QUU5" s="1877"/>
      <c r="QUV5" s="1877"/>
      <c r="QUW5" s="1877"/>
      <c r="QUX5" s="1877"/>
      <c r="QUY5" s="1877"/>
      <c r="QUZ5" s="1877"/>
      <c r="QVA5" s="1877"/>
      <c r="QVB5" s="1877"/>
      <c r="QVC5" s="1877"/>
      <c r="QVD5" s="1877"/>
      <c r="QVE5" s="1877"/>
      <c r="QVF5" s="1877"/>
      <c r="QVG5" s="1877"/>
      <c r="QVH5" s="1877"/>
      <c r="QVI5" s="1877"/>
      <c r="QVJ5" s="1877"/>
      <c r="QVK5" s="1877"/>
      <c r="QVL5" s="1877"/>
      <c r="QVM5" s="1877"/>
      <c r="QVN5" s="1877"/>
      <c r="QVO5" s="1877"/>
      <c r="QVP5" s="1877"/>
      <c r="QVQ5" s="1877"/>
      <c r="QVR5" s="1877"/>
      <c r="QVS5" s="1877"/>
      <c r="QVT5" s="1877"/>
      <c r="QVU5" s="1877"/>
      <c r="QVV5" s="1877"/>
      <c r="QVW5" s="1877"/>
      <c r="QVX5" s="1877"/>
      <c r="QVY5" s="1877"/>
      <c r="QVZ5" s="1877"/>
      <c r="QWA5" s="1877"/>
      <c r="QWB5" s="1877"/>
      <c r="QWC5" s="1877"/>
      <c r="QWD5" s="1877"/>
      <c r="QWE5" s="1877"/>
      <c r="QWF5" s="1877"/>
      <c r="QWG5" s="1877"/>
      <c r="QWH5" s="1877"/>
      <c r="QWI5" s="1877"/>
      <c r="QWJ5" s="1877"/>
      <c r="QWK5" s="1877"/>
      <c r="QWL5" s="1877"/>
      <c r="QWM5" s="1877"/>
      <c r="QWN5" s="1877"/>
      <c r="QWO5" s="1877"/>
      <c r="QWP5" s="1877"/>
      <c r="QWQ5" s="1877"/>
      <c r="QWR5" s="1877"/>
      <c r="QWS5" s="1877"/>
      <c r="QWT5" s="1877"/>
      <c r="QWU5" s="1877"/>
      <c r="QWV5" s="1877"/>
      <c r="QWW5" s="1877"/>
      <c r="QWX5" s="1877"/>
      <c r="QWY5" s="1877"/>
      <c r="QWZ5" s="1877"/>
      <c r="QXA5" s="1877"/>
      <c r="QXB5" s="1877"/>
      <c r="QXC5" s="1877"/>
      <c r="QXD5" s="1877"/>
      <c r="QXE5" s="1877"/>
      <c r="QXF5" s="1877"/>
      <c r="QXG5" s="1877"/>
      <c r="QXH5" s="1877"/>
      <c r="QXI5" s="1877"/>
      <c r="QXJ5" s="1877"/>
      <c r="QXK5" s="1877"/>
      <c r="QXL5" s="1877"/>
      <c r="QXM5" s="1877"/>
      <c r="QXN5" s="1877"/>
      <c r="QXO5" s="1877"/>
      <c r="QXP5" s="1877"/>
      <c r="QXQ5" s="1877"/>
      <c r="QXR5" s="1877"/>
      <c r="QXS5" s="1877"/>
      <c r="QXT5" s="1877"/>
      <c r="QXU5" s="1877"/>
      <c r="QXV5" s="1877"/>
      <c r="QXW5" s="1877"/>
      <c r="QXX5" s="1877"/>
      <c r="QXY5" s="1877"/>
      <c r="QXZ5" s="1877"/>
      <c r="QYA5" s="1877"/>
      <c r="QYB5" s="1877"/>
      <c r="QYC5" s="1877"/>
      <c r="QYD5" s="1877"/>
      <c r="QYE5" s="1877"/>
      <c r="QYF5" s="1877"/>
      <c r="QYG5" s="1877"/>
      <c r="QYH5" s="1877"/>
      <c r="QYI5" s="1877"/>
      <c r="QYJ5" s="1877"/>
      <c r="QYK5" s="1877"/>
      <c r="QYL5" s="1877"/>
      <c r="QYM5" s="1877"/>
      <c r="QYN5" s="1877"/>
      <c r="QYO5" s="1877"/>
      <c r="QYP5" s="1877"/>
      <c r="QYQ5" s="1877"/>
      <c r="QYR5" s="1877"/>
      <c r="QYS5" s="1877"/>
      <c r="QYT5" s="1877"/>
      <c r="QYU5" s="1877"/>
      <c r="QYV5" s="1877"/>
      <c r="QYW5" s="1877"/>
      <c r="QYX5" s="1877"/>
      <c r="QYY5" s="1877"/>
      <c r="QYZ5" s="1877"/>
      <c r="QZA5" s="1877"/>
      <c r="QZB5" s="1877"/>
      <c r="QZC5" s="1877"/>
      <c r="QZD5" s="1877"/>
      <c r="QZE5" s="1877"/>
      <c r="QZF5" s="1877"/>
      <c r="QZG5" s="1877"/>
      <c r="QZH5" s="1877"/>
      <c r="QZI5" s="1877"/>
      <c r="QZJ5" s="1877"/>
      <c r="QZK5" s="1877"/>
      <c r="QZL5" s="1877"/>
      <c r="QZM5" s="1877"/>
      <c r="QZN5" s="1877"/>
      <c r="QZO5" s="1877"/>
      <c r="QZP5" s="1877"/>
      <c r="QZQ5" s="1877"/>
      <c r="QZR5" s="1877"/>
      <c r="QZS5" s="1877"/>
      <c r="QZT5" s="1877"/>
      <c r="QZU5" s="1877"/>
      <c r="QZV5" s="1877"/>
      <c r="QZW5" s="1877"/>
      <c r="QZX5" s="1877"/>
      <c r="QZY5" s="1877"/>
      <c r="QZZ5" s="1877"/>
      <c r="RAA5" s="1877"/>
      <c r="RAB5" s="1877"/>
      <c r="RAC5" s="1877"/>
      <c r="RAD5" s="1877"/>
      <c r="RAE5" s="1877"/>
      <c r="RAF5" s="1877"/>
      <c r="RAG5" s="1877"/>
      <c r="RAH5" s="1877"/>
      <c r="RAI5" s="1877"/>
      <c r="RAJ5" s="1877"/>
      <c r="RAK5" s="1877"/>
      <c r="RAL5" s="1877"/>
      <c r="RAM5" s="1877"/>
      <c r="RAN5" s="1877"/>
      <c r="RAO5" s="1877"/>
      <c r="RAP5" s="1877"/>
      <c r="RAQ5" s="1877"/>
      <c r="RAR5" s="1877"/>
      <c r="RAS5" s="1877"/>
      <c r="RAT5" s="1877"/>
      <c r="RAU5" s="1877"/>
      <c r="RAV5" s="1877"/>
      <c r="RAW5" s="1877"/>
      <c r="RAX5" s="1877"/>
      <c r="RAY5" s="1877"/>
      <c r="RAZ5" s="1877"/>
      <c r="RBA5" s="1877"/>
      <c r="RBB5" s="1877"/>
      <c r="RBC5" s="1877"/>
      <c r="RBD5" s="1877"/>
      <c r="RBE5" s="1877"/>
      <c r="RBF5" s="1877"/>
      <c r="RBG5" s="1877"/>
      <c r="RBH5" s="1877"/>
      <c r="RBI5" s="1877"/>
      <c r="RBJ5" s="1877"/>
      <c r="RBK5" s="1877"/>
      <c r="RBL5" s="1877"/>
      <c r="RBM5" s="1877"/>
      <c r="RBN5" s="1877"/>
      <c r="RBO5" s="1877"/>
      <c r="RBP5" s="1877"/>
      <c r="RBQ5" s="1877"/>
      <c r="RBR5" s="1877"/>
      <c r="RBS5" s="1877"/>
      <c r="RBT5" s="1877"/>
      <c r="RBU5" s="1877"/>
      <c r="RBV5" s="1877"/>
      <c r="RBW5" s="1877"/>
      <c r="RBX5" s="1877"/>
      <c r="RBY5" s="1877"/>
      <c r="RBZ5" s="1877"/>
      <c r="RCA5" s="1877"/>
      <c r="RCB5" s="1877"/>
      <c r="RCC5" s="1877"/>
      <c r="RCD5" s="1877"/>
      <c r="RCE5" s="1877"/>
      <c r="RCF5" s="1877"/>
      <c r="RCG5" s="1877"/>
      <c r="RCH5" s="1877"/>
      <c r="RCI5" s="1877"/>
      <c r="RCJ5" s="1877"/>
      <c r="RCK5" s="1877"/>
      <c r="RCL5" s="1877"/>
      <c r="RCM5" s="1877"/>
      <c r="RCN5" s="1877"/>
      <c r="RCO5" s="1877"/>
      <c r="RCP5" s="1877"/>
      <c r="RCQ5" s="1877"/>
      <c r="RCR5" s="1877"/>
      <c r="RCS5" s="1877"/>
      <c r="RCT5" s="1877"/>
      <c r="RCU5" s="1877"/>
      <c r="RCV5" s="1877"/>
      <c r="RCW5" s="1877"/>
      <c r="RCX5" s="1877"/>
      <c r="RCY5" s="1877"/>
      <c r="RCZ5" s="1877"/>
      <c r="RDA5" s="1877"/>
      <c r="RDB5" s="1877"/>
      <c r="RDC5" s="1877"/>
      <c r="RDD5" s="1877"/>
      <c r="RDE5" s="1877"/>
      <c r="RDF5" s="1877"/>
      <c r="RDG5" s="1877"/>
      <c r="RDH5" s="1877"/>
      <c r="RDI5" s="1877"/>
      <c r="RDJ5" s="1877"/>
      <c r="RDK5" s="1877"/>
      <c r="RDL5" s="1877"/>
      <c r="RDM5" s="1877"/>
      <c r="RDN5" s="1877"/>
      <c r="RDO5" s="1877"/>
      <c r="RDP5" s="1877"/>
      <c r="RDQ5" s="1877"/>
      <c r="RDR5" s="1877"/>
      <c r="RDS5" s="1877"/>
      <c r="RDT5" s="1877"/>
      <c r="RDU5" s="1877"/>
      <c r="RDV5" s="1877"/>
      <c r="RDW5" s="1877"/>
      <c r="RDX5" s="1877"/>
      <c r="RDY5" s="1877"/>
      <c r="RDZ5" s="1877"/>
      <c r="REA5" s="1877"/>
      <c r="REB5" s="1877"/>
      <c r="REC5" s="1877"/>
      <c r="RED5" s="1877"/>
      <c r="REE5" s="1877"/>
      <c r="REF5" s="1877"/>
      <c r="REG5" s="1877"/>
      <c r="REH5" s="1877"/>
      <c r="REI5" s="1877"/>
      <c r="REJ5" s="1877"/>
      <c r="REK5" s="1877"/>
      <c r="REL5" s="1877"/>
      <c r="REM5" s="1877"/>
      <c r="REN5" s="1877"/>
      <c r="REO5" s="1877"/>
      <c r="REP5" s="1877"/>
      <c r="REQ5" s="1877"/>
      <c r="RER5" s="1877"/>
      <c r="RES5" s="1877"/>
      <c r="RET5" s="1877"/>
      <c r="REU5" s="1877"/>
      <c r="REV5" s="1877"/>
      <c r="REW5" s="1877"/>
      <c r="REX5" s="1877"/>
      <c r="REY5" s="1877"/>
      <c r="REZ5" s="1877"/>
      <c r="RFA5" s="1877"/>
      <c r="RFB5" s="1877"/>
      <c r="RFC5" s="1877"/>
      <c r="RFD5" s="1877"/>
      <c r="RFE5" s="1877"/>
      <c r="RFF5" s="1877"/>
      <c r="RFG5" s="1877"/>
      <c r="RFH5" s="1877"/>
      <c r="RFI5" s="1877"/>
      <c r="RFJ5" s="1877"/>
      <c r="RFK5" s="1877"/>
      <c r="RFL5" s="1877"/>
      <c r="RFM5" s="1877"/>
      <c r="RFN5" s="1877"/>
      <c r="RFO5" s="1877"/>
      <c r="RFP5" s="1877"/>
      <c r="RFQ5" s="1877"/>
      <c r="RFR5" s="1877"/>
      <c r="RFS5" s="1877"/>
      <c r="RFT5" s="1877"/>
      <c r="RFU5" s="1877"/>
      <c r="RFV5" s="1877"/>
      <c r="RFW5" s="1877"/>
      <c r="RFX5" s="1877"/>
      <c r="RFY5" s="1877"/>
      <c r="RFZ5" s="1877"/>
      <c r="RGA5" s="1877"/>
      <c r="RGB5" s="1877"/>
      <c r="RGC5" s="1877"/>
      <c r="RGD5" s="1877"/>
      <c r="RGE5" s="1877"/>
      <c r="RGF5" s="1877"/>
      <c r="RGG5" s="1877"/>
      <c r="RGH5" s="1877"/>
      <c r="RGI5" s="1877"/>
      <c r="RGJ5" s="1877"/>
      <c r="RGK5" s="1877"/>
      <c r="RGL5" s="1877"/>
      <c r="RGM5" s="1877"/>
      <c r="RGN5" s="1877"/>
      <c r="RGO5" s="1877"/>
      <c r="RGP5" s="1877"/>
      <c r="RGQ5" s="1877"/>
      <c r="RGR5" s="1877"/>
      <c r="RGS5" s="1877"/>
      <c r="RGT5" s="1877"/>
      <c r="RGU5" s="1877"/>
      <c r="RGV5" s="1877"/>
      <c r="RGW5" s="1877"/>
      <c r="RGX5" s="1877"/>
      <c r="RGY5" s="1877"/>
      <c r="RGZ5" s="1877"/>
      <c r="RHA5" s="1877"/>
      <c r="RHB5" s="1877"/>
      <c r="RHC5" s="1877"/>
      <c r="RHD5" s="1877"/>
      <c r="RHE5" s="1877"/>
      <c r="RHF5" s="1877"/>
      <c r="RHG5" s="1877"/>
      <c r="RHH5" s="1877"/>
      <c r="RHI5" s="1877"/>
      <c r="RHJ5" s="1877"/>
      <c r="RHK5" s="1877"/>
      <c r="RHL5" s="1877"/>
      <c r="RHM5" s="1877"/>
      <c r="RHN5" s="1877"/>
      <c r="RHO5" s="1877"/>
      <c r="RHP5" s="1877"/>
      <c r="RHQ5" s="1877"/>
      <c r="RHR5" s="1877"/>
      <c r="RHS5" s="1877"/>
      <c r="RHT5" s="1877"/>
      <c r="RHU5" s="1877"/>
      <c r="RHV5" s="1877"/>
      <c r="RHW5" s="1877"/>
      <c r="RHX5" s="1877"/>
      <c r="RHY5" s="1877"/>
      <c r="RHZ5" s="1877"/>
      <c r="RIA5" s="1877"/>
      <c r="RIB5" s="1877"/>
      <c r="RIC5" s="1877"/>
      <c r="RID5" s="1877"/>
      <c r="RIE5" s="1877"/>
      <c r="RIF5" s="1877"/>
      <c r="RIG5" s="1877"/>
      <c r="RIH5" s="1877"/>
      <c r="RII5" s="1877"/>
      <c r="RIJ5" s="1877"/>
      <c r="RIK5" s="1877"/>
      <c r="RIL5" s="1877"/>
      <c r="RIM5" s="1877"/>
      <c r="RIN5" s="1877"/>
      <c r="RIO5" s="1877"/>
      <c r="RIP5" s="1877"/>
      <c r="RIQ5" s="1877"/>
      <c r="RIR5" s="1877"/>
      <c r="RIS5" s="1877"/>
      <c r="RIT5" s="1877"/>
      <c r="RIU5" s="1877"/>
      <c r="RIV5" s="1877"/>
      <c r="RIW5" s="1877"/>
      <c r="RIX5" s="1877"/>
      <c r="RIY5" s="1877"/>
      <c r="RIZ5" s="1877"/>
      <c r="RJA5" s="1877"/>
      <c r="RJB5" s="1877"/>
      <c r="RJC5" s="1877"/>
      <c r="RJD5" s="1877"/>
      <c r="RJE5" s="1877"/>
      <c r="RJF5" s="1877"/>
      <c r="RJG5" s="1877"/>
      <c r="RJH5" s="1877"/>
      <c r="RJI5" s="1877"/>
      <c r="RJJ5" s="1877"/>
      <c r="RJK5" s="1877"/>
      <c r="RJL5" s="1877"/>
      <c r="RJM5" s="1877"/>
      <c r="RJN5" s="1877"/>
      <c r="RJO5" s="1877"/>
      <c r="RJP5" s="1877"/>
      <c r="RJQ5" s="1877"/>
      <c r="RJR5" s="1877"/>
      <c r="RJS5" s="1877"/>
      <c r="RJT5" s="1877"/>
      <c r="RJU5" s="1877"/>
      <c r="RJV5" s="1877"/>
      <c r="RJW5" s="1877"/>
      <c r="RJX5" s="1877"/>
      <c r="RJY5" s="1877"/>
      <c r="RJZ5" s="1877"/>
      <c r="RKA5" s="1877"/>
      <c r="RKB5" s="1877"/>
      <c r="RKC5" s="1877"/>
      <c r="RKD5" s="1877"/>
      <c r="RKE5" s="1877"/>
      <c r="RKF5" s="1877"/>
      <c r="RKG5" s="1877"/>
      <c r="RKH5" s="1877"/>
      <c r="RKI5" s="1877"/>
      <c r="RKJ5" s="1877"/>
      <c r="RKK5" s="1877"/>
      <c r="RKL5" s="1877"/>
      <c r="RKM5" s="1877"/>
      <c r="RKN5" s="1877"/>
      <c r="RKO5" s="1877"/>
      <c r="RKP5" s="1877"/>
      <c r="RKQ5" s="1877"/>
      <c r="RKR5" s="1877"/>
      <c r="RKS5" s="1877"/>
      <c r="RKT5" s="1877"/>
      <c r="RKU5" s="1877"/>
      <c r="RKV5" s="1877"/>
      <c r="RKW5" s="1877"/>
      <c r="RKX5" s="1877"/>
      <c r="RKY5" s="1877"/>
      <c r="RKZ5" s="1877"/>
      <c r="RLA5" s="1877"/>
      <c r="RLB5" s="1877"/>
      <c r="RLC5" s="1877"/>
      <c r="RLD5" s="1877"/>
      <c r="RLE5" s="1877"/>
      <c r="RLF5" s="1877"/>
      <c r="RLG5" s="1877"/>
      <c r="RLH5" s="1877"/>
      <c r="RLI5" s="1877"/>
      <c r="RLJ5" s="1877"/>
      <c r="RLK5" s="1877"/>
      <c r="RLL5" s="1877"/>
      <c r="RLM5" s="1877"/>
      <c r="RLN5" s="1877"/>
      <c r="RLO5" s="1877"/>
      <c r="RLP5" s="1877"/>
      <c r="RLQ5" s="1877"/>
      <c r="RLR5" s="1877"/>
      <c r="RLS5" s="1877"/>
      <c r="RLT5" s="1877"/>
      <c r="RLU5" s="1877"/>
      <c r="RLV5" s="1877"/>
      <c r="RLW5" s="1877"/>
      <c r="RLX5" s="1877"/>
      <c r="RLY5" s="1877"/>
      <c r="RLZ5" s="1877"/>
      <c r="RMA5" s="1877"/>
      <c r="RMB5" s="1877"/>
      <c r="RMC5" s="1877"/>
      <c r="RMD5" s="1877"/>
      <c r="RME5" s="1877"/>
      <c r="RMF5" s="1877"/>
      <c r="RMG5" s="1877"/>
      <c r="RMH5" s="1877"/>
      <c r="RMI5" s="1877"/>
      <c r="RMJ5" s="1877"/>
      <c r="RMK5" s="1877"/>
      <c r="RML5" s="1877"/>
      <c r="RMM5" s="1877"/>
      <c r="RMN5" s="1877"/>
      <c r="RMO5" s="1877"/>
      <c r="RMP5" s="1877"/>
      <c r="RMQ5" s="1877"/>
      <c r="RMR5" s="1877"/>
      <c r="RMS5" s="1877"/>
      <c r="RMT5" s="1877"/>
      <c r="RMU5" s="1877"/>
      <c r="RMV5" s="1877"/>
      <c r="RMW5" s="1877"/>
      <c r="RMX5" s="1877"/>
      <c r="RMY5" s="1877"/>
      <c r="RMZ5" s="1877"/>
      <c r="RNA5" s="1877"/>
      <c r="RNB5" s="1877"/>
      <c r="RNC5" s="1877"/>
      <c r="RND5" s="1877"/>
      <c r="RNE5" s="1877"/>
      <c r="RNF5" s="1877"/>
      <c r="RNG5" s="1877"/>
      <c r="RNH5" s="1877"/>
      <c r="RNI5" s="1877"/>
      <c r="RNJ5" s="1877"/>
      <c r="RNK5" s="1877"/>
      <c r="RNL5" s="1877"/>
      <c r="RNM5" s="1877"/>
      <c r="RNN5" s="1877"/>
      <c r="RNO5" s="1877"/>
      <c r="RNP5" s="1877"/>
      <c r="RNQ5" s="1877"/>
      <c r="RNR5" s="1877"/>
      <c r="RNS5" s="1877"/>
      <c r="RNT5" s="1877"/>
      <c r="RNU5" s="1877"/>
      <c r="RNV5" s="1877"/>
      <c r="RNW5" s="1877"/>
      <c r="RNX5" s="1877"/>
      <c r="RNY5" s="1877"/>
      <c r="RNZ5" s="1877"/>
      <c r="ROA5" s="1877"/>
      <c r="ROB5" s="1877"/>
      <c r="ROC5" s="1877"/>
      <c r="ROD5" s="1877"/>
      <c r="ROE5" s="1877"/>
      <c r="ROF5" s="1877"/>
      <c r="ROG5" s="1877"/>
      <c r="ROH5" s="1877"/>
      <c r="ROI5" s="1877"/>
      <c r="ROJ5" s="1877"/>
      <c r="ROK5" s="1877"/>
      <c r="ROL5" s="1877"/>
      <c r="ROM5" s="1877"/>
      <c r="RON5" s="1877"/>
      <c r="ROO5" s="1877"/>
      <c r="ROP5" s="1877"/>
      <c r="ROQ5" s="1877"/>
      <c r="ROR5" s="1877"/>
      <c r="ROS5" s="1877"/>
      <c r="ROT5" s="1877"/>
      <c r="ROU5" s="1877"/>
      <c r="ROV5" s="1877"/>
      <c r="ROW5" s="1877"/>
      <c r="ROX5" s="1877"/>
      <c r="ROY5" s="1877"/>
      <c r="ROZ5" s="1877"/>
      <c r="RPA5" s="1877"/>
      <c r="RPB5" s="1877"/>
      <c r="RPC5" s="1877"/>
      <c r="RPD5" s="1877"/>
      <c r="RPE5" s="1877"/>
      <c r="RPF5" s="1877"/>
      <c r="RPG5" s="1877"/>
      <c r="RPH5" s="1877"/>
      <c r="RPI5" s="1877"/>
      <c r="RPJ5" s="1877"/>
      <c r="RPK5" s="1877"/>
      <c r="RPL5" s="1877"/>
      <c r="RPM5" s="1877"/>
      <c r="RPN5" s="1877"/>
      <c r="RPO5" s="1877"/>
      <c r="RPP5" s="1877"/>
      <c r="RPQ5" s="1877"/>
      <c r="RPR5" s="1877"/>
      <c r="RPS5" s="1877"/>
      <c r="RPT5" s="1877"/>
      <c r="RPU5" s="1877"/>
      <c r="RPV5" s="1877"/>
      <c r="RPW5" s="1877"/>
      <c r="RPX5" s="1877"/>
      <c r="RPY5" s="1877"/>
      <c r="RPZ5" s="1877"/>
      <c r="RQA5" s="1877"/>
      <c r="RQB5" s="1877"/>
      <c r="RQC5" s="1877"/>
      <c r="RQD5" s="1877"/>
      <c r="RQE5" s="1877"/>
      <c r="RQF5" s="1877"/>
      <c r="RQG5" s="1877"/>
      <c r="RQH5" s="1877"/>
      <c r="RQI5" s="1877"/>
      <c r="RQJ5" s="1877"/>
      <c r="RQK5" s="1877"/>
      <c r="RQL5" s="1877"/>
      <c r="RQM5" s="1877"/>
      <c r="RQN5" s="1877"/>
      <c r="RQO5" s="1877"/>
      <c r="RQP5" s="1877"/>
      <c r="RQQ5" s="1877"/>
      <c r="RQR5" s="1877"/>
      <c r="RQS5" s="1877"/>
      <c r="RQT5" s="1877"/>
      <c r="RQU5" s="1877"/>
      <c r="RQV5" s="1877"/>
      <c r="RQW5" s="1877"/>
      <c r="RQX5" s="1877"/>
      <c r="RQY5" s="1877"/>
      <c r="RQZ5" s="1877"/>
      <c r="RRA5" s="1877"/>
      <c r="RRB5" s="1877"/>
      <c r="RRC5" s="1877"/>
      <c r="RRD5" s="1877"/>
      <c r="RRE5" s="1877"/>
      <c r="RRF5" s="1877"/>
      <c r="RRG5" s="1877"/>
      <c r="RRH5" s="1877"/>
      <c r="RRI5" s="1877"/>
      <c r="RRJ5" s="1877"/>
      <c r="RRK5" s="1877"/>
      <c r="RRL5" s="1877"/>
      <c r="RRM5" s="1877"/>
      <c r="RRN5" s="1877"/>
      <c r="RRO5" s="1877"/>
      <c r="RRP5" s="1877"/>
      <c r="RRQ5" s="1877"/>
      <c r="RRR5" s="1877"/>
      <c r="RRS5" s="1877"/>
      <c r="RRT5" s="1877"/>
      <c r="RRU5" s="1877"/>
      <c r="RRV5" s="1877"/>
      <c r="RRW5" s="1877"/>
      <c r="RRX5" s="1877"/>
      <c r="RRY5" s="1877"/>
      <c r="RRZ5" s="1877"/>
      <c r="RSA5" s="1877"/>
      <c r="RSB5" s="1877"/>
      <c r="RSC5" s="1877"/>
      <c r="RSD5" s="1877"/>
      <c r="RSE5" s="1877"/>
      <c r="RSF5" s="1877"/>
      <c r="RSG5" s="1877"/>
      <c r="RSH5" s="1877"/>
      <c r="RSI5" s="1877"/>
      <c r="RSJ5" s="1877"/>
      <c r="RSK5" s="1877"/>
      <c r="RSL5" s="1877"/>
      <c r="RSM5" s="1877"/>
      <c r="RSN5" s="1877"/>
      <c r="RSO5" s="1877"/>
      <c r="RSP5" s="1877"/>
      <c r="RSQ5" s="1877"/>
      <c r="RSR5" s="1877"/>
      <c r="RSS5" s="1877"/>
      <c r="RST5" s="1877"/>
      <c r="RSU5" s="1877"/>
      <c r="RSV5" s="1877"/>
      <c r="RSW5" s="1877"/>
      <c r="RSX5" s="1877"/>
      <c r="RSY5" s="1877"/>
      <c r="RSZ5" s="1877"/>
      <c r="RTA5" s="1877"/>
      <c r="RTB5" s="1877"/>
      <c r="RTC5" s="1877"/>
      <c r="RTD5" s="1877"/>
      <c r="RTE5" s="1877"/>
      <c r="RTF5" s="1877"/>
      <c r="RTG5" s="1877"/>
      <c r="RTH5" s="1877"/>
      <c r="RTI5" s="1877"/>
      <c r="RTJ5" s="1877"/>
      <c r="RTK5" s="1877"/>
      <c r="RTL5" s="1877"/>
      <c r="RTM5" s="1877"/>
      <c r="RTN5" s="1877"/>
      <c r="RTO5" s="1877"/>
      <c r="RTP5" s="1877"/>
      <c r="RTQ5" s="1877"/>
      <c r="RTR5" s="1877"/>
      <c r="RTS5" s="1877"/>
      <c r="RTT5" s="1877"/>
      <c r="RTU5" s="1877"/>
      <c r="RTV5" s="1877"/>
      <c r="RTW5" s="1877"/>
      <c r="RTX5" s="1877"/>
      <c r="RTY5" s="1877"/>
      <c r="RTZ5" s="1877"/>
      <c r="RUA5" s="1877"/>
      <c r="RUB5" s="1877"/>
      <c r="RUC5" s="1877"/>
      <c r="RUD5" s="1877"/>
      <c r="RUE5" s="1877"/>
      <c r="RUF5" s="1877"/>
      <c r="RUG5" s="1877"/>
      <c r="RUH5" s="1877"/>
      <c r="RUI5" s="1877"/>
      <c r="RUJ5" s="1877"/>
      <c r="RUK5" s="1877"/>
      <c r="RUL5" s="1877"/>
      <c r="RUM5" s="1877"/>
      <c r="RUN5" s="1877"/>
      <c r="RUO5" s="1877"/>
      <c r="RUP5" s="1877"/>
      <c r="RUQ5" s="1877"/>
      <c r="RUR5" s="1877"/>
      <c r="RUS5" s="1877"/>
      <c r="RUT5" s="1877"/>
      <c r="RUU5" s="1877"/>
      <c r="RUV5" s="1877"/>
      <c r="RUW5" s="1877"/>
      <c r="RUX5" s="1877"/>
      <c r="RUY5" s="1877"/>
      <c r="RUZ5" s="1877"/>
      <c r="RVA5" s="1877"/>
      <c r="RVB5" s="1877"/>
      <c r="RVC5" s="1877"/>
      <c r="RVD5" s="1877"/>
      <c r="RVE5" s="1877"/>
      <c r="RVF5" s="1877"/>
      <c r="RVG5" s="1877"/>
      <c r="RVH5" s="1877"/>
      <c r="RVI5" s="1877"/>
      <c r="RVJ5" s="1877"/>
      <c r="RVK5" s="1877"/>
      <c r="RVL5" s="1877"/>
      <c r="RVM5" s="1877"/>
      <c r="RVN5" s="1877"/>
      <c r="RVO5" s="1877"/>
      <c r="RVP5" s="1877"/>
      <c r="RVQ5" s="1877"/>
      <c r="RVR5" s="1877"/>
      <c r="RVS5" s="1877"/>
      <c r="RVT5" s="1877"/>
      <c r="RVU5" s="1877"/>
      <c r="RVV5" s="1877"/>
      <c r="RVW5" s="1877"/>
      <c r="RVX5" s="1877"/>
      <c r="RVY5" s="1877"/>
      <c r="RVZ5" s="1877"/>
      <c r="RWA5" s="1877"/>
      <c r="RWB5" s="1877"/>
      <c r="RWC5" s="1877"/>
      <c r="RWD5" s="1877"/>
      <c r="RWE5" s="1877"/>
      <c r="RWF5" s="1877"/>
      <c r="RWG5" s="1877"/>
      <c r="RWH5" s="1877"/>
      <c r="RWI5" s="1877"/>
      <c r="RWJ5" s="1877"/>
      <c r="RWK5" s="1877"/>
      <c r="RWL5" s="1877"/>
      <c r="RWM5" s="1877"/>
      <c r="RWN5" s="1877"/>
      <c r="RWO5" s="1877"/>
      <c r="RWP5" s="1877"/>
      <c r="RWQ5" s="1877"/>
      <c r="RWR5" s="1877"/>
      <c r="RWS5" s="1877"/>
      <c r="RWT5" s="1877"/>
      <c r="RWU5" s="1877"/>
      <c r="RWV5" s="1877"/>
      <c r="RWW5" s="1877"/>
      <c r="RWX5" s="1877"/>
      <c r="RWY5" s="1877"/>
      <c r="RWZ5" s="1877"/>
      <c r="RXA5" s="1877"/>
      <c r="RXB5" s="1877"/>
      <c r="RXC5" s="1877"/>
      <c r="RXD5" s="1877"/>
      <c r="RXE5" s="1877"/>
      <c r="RXF5" s="1877"/>
      <c r="RXG5" s="1877"/>
      <c r="RXH5" s="1877"/>
      <c r="RXI5" s="1877"/>
      <c r="RXJ5" s="1877"/>
      <c r="RXK5" s="1877"/>
      <c r="RXL5" s="1877"/>
      <c r="RXM5" s="1877"/>
      <c r="RXN5" s="1877"/>
      <c r="RXO5" s="1877"/>
      <c r="RXP5" s="1877"/>
      <c r="RXQ5" s="1877"/>
      <c r="RXR5" s="1877"/>
      <c r="RXS5" s="1877"/>
      <c r="RXT5" s="1877"/>
      <c r="RXU5" s="1877"/>
      <c r="RXV5" s="1877"/>
      <c r="RXW5" s="1877"/>
      <c r="RXX5" s="1877"/>
      <c r="RXY5" s="1877"/>
      <c r="RXZ5" s="1877"/>
      <c r="RYA5" s="1877"/>
      <c r="RYB5" s="1877"/>
      <c r="RYC5" s="1877"/>
      <c r="RYD5" s="1877"/>
      <c r="RYE5" s="1877"/>
      <c r="RYF5" s="1877"/>
      <c r="RYG5" s="1877"/>
      <c r="RYH5" s="1877"/>
      <c r="RYI5" s="1877"/>
      <c r="RYJ5" s="1877"/>
      <c r="RYK5" s="1877"/>
      <c r="RYL5" s="1877"/>
      <c r="RYM5" s="1877"/>
      <c r="RYN5" s="1877"/>
      <c r="RYO5" s="1877"/>
      <c r="RYP5" s="1877"/>
      <c r="RYQ5" s="1877"/>
      <c r="RYR5" s="1877"/>
      <c r="RYS5" s="1877"/>
      <c r="RYT5" s="1877"/>
      <c r="RYU5" s="1877"/>
      <c r="RYV5" s="1877"/>
      <c r="RYW5" s="1877"/>
      <c r="RYX5" s="1877"/>
      <c r="RYY5" s="1877"/>
      <c r="RYZ5" s="1877"/>
      <c r="RZA5" s="1877"/>
      <c r="RZB5" s="1877"/>
      <c r="RZC5" s="1877"/>
      <c r="RZD5" s="1877"/>
      <c r="RZE5" s="1877"/>
      <c r="RZF5" s="1877"/>
      <c r="RZG5" s="1877"/>
      <c r="RZH5" s="1877"/>
      <c r="RZI5" s="1877"/>
      <c r="RZJ5" s="1877"/>
      <c r="RZK5" s="1877"/>
      <c r="RZL5" s="1877"/>
      <c r="RZM5" s="1877"/>
      <c r="RZN5" s="1877"/>
      <c r="RZO5" s="1877"/>
      <c r="RZP5" s="1877"/>
      <c r="RZQ5" s="1877"/>
      <c r="RZR5" s="1877"/>
      <c r="RZS5" s="1877"/>
      <c r="RZT5" s="1877"/>
      <c r="RZU5" s="1877"/>
      <c r="RZV5" s="1877"/>
      <c r="RZW5" s="1877"/>
      <c r="RZX5" s="1877"/>
      <c r="RZY5" s="1877"/>
      <c r="RZZ5" s="1877"/>
      <c r="SAA5" s="1877"/>
      <c r="SAB5" s="1877"/>
      <c r="SAC5" s="1877"/>
      <c r="SAD5" s="1877"/>
      <c r="SAE5" s="1877"/>
      <c r="SAF5" s="1877"/>
      <c r="SAG5" s="1877"/>
      <c r="SAH5" s="1877"/>
      <c r="SAI5" s="1877"/>
      <c r="SAJ5" s="1877"/>
      <c r="SAK5" s="1877"/>
      <c r="SAL5" s="1877"/>
      <c r="SAM5" s="1877"/>
      <c r="SAN5" s="1877"/>
      <c r="SAO5" s="1877"/>
      <c r="SAP5" s="1877"/>
      <c r="SAQ5" s="1877"/>
      <c r="SAR5" s="1877"/>
      <c r="SAS5" s="1877"/>
      <c r="SAT5" s="1877"/>
      <c r="SAU5" s="1877"/>
      <c r="SAV5" s="1877"/>
      <c r="SAW5" s="1877"/>
      <c r="SAX5" s="1877"/>
      <c r="SAY5" s="1877"/>
      <c r="SAZ5" s="1877"/>
      <c r="SBA5" s="1877"/>
      <c r="SBB5" s="1877"/>
      <c r="SBC5" s="1877"/>
      <c r="SBD5" s="1877"/>
      <c r="SBE5" s="1877"/>
      <c r="SBF5" s="1877"/>
      <c r="SBG5" s="1877"/>
      <c r="SBH5" s="1877"/>
      <c r="SBI5" s="1877"/>
      <c r="SBJ5" s="1877"/>
      <c r="SBK5" s="1877"/>
      <c r="SBL5" s="1877"/>
      <c r="SBM5" s="1877"/>
      <c r="SBN5" s="1877"/>
      <c r="SBO5" s="1877"/>
      <c r="SBP5" s="1877"/>
      <c r="SBQ5" s="1877"/>
      <c r="SBR5" s="1877"/>
      <c r="SBS5" s="1877"/>
      <c r="SBT5" s="1877"/>
      <c r="SBU5" s="1877"/>
      <c r="SBV5" s="1877"/>
      <c r="SBW5" s="1877"/>
      <c r="SBX5" s="1877"/>
      <c r="SBY5" s="1877"/>
      <c r="SBZ5" s="1877"/>
      <c r="SCA5" s="1877"/>
      <c r="SCB5" s="1877"/>
      <c r="SCC5" s="1877"/>
      <c r="SCD5" s="1877"/>
      <c r="SCE5" s="1877"/>
      <c r="SCF5" s="1877"/>
      <c r="SCG5" s="1877"/>
      <c r="SCH5" s="1877"/>
      <c r="SCI5" s="1877"/>
      <c r="SCJ5" s="1877"/>
      <c r="SCK5" s="1877"/>
      <c r="SCL5" s="1877"/>
      <c r="SCM5" s="1877"/>
      <c r="SCN5" s="1877"/>
      <c r="SCO5" s="1877"/>
      <c r="SCP5" s="1877"/>
      <c r="SCQ5" s="1877"/>
      <c r="SCR5" s="1877"/>
      <c r="SCS5" s="1877"/>
      <c r="SCT5" s="1877"/>
      <c r="SCU5" s="1877"/>
      <c r="SCV5" s="1877"/>
      <c r="SCW5" s="1877"/>
      <c r="SCX5" s="1877"/>
      <c r="SCY5" s="1877"/>
      <c r="SCZ5" s="1877"/>
      <c r="SDA5" s="1877"/>
      <c r="SDB5" s="1877"/>
      <c r="SDC5" s="1877"/>
      <c r="SDD5" s="1877"/>
      <c r="SDE5" s="1877"/>
      <c r="SDF5" s="1877"/>
      <c r="SDG5" s="1877"/>
      <c r="SDH5" s="1877"/>
      <c r="SDI5" s="1877"/>
      <c r="SDJ5" s="1877"/>
      <c r="SDK5" s="1877"/>
      <c r="SDL5" s="1877"/>
      <c r="SDM5" s="1877"/>
      <c r="SDN5" s="1877"/>
      <c r="SDO5" s="1877"/>
      <c r="SDP5" s="1877"/>
      <c r="SDQ5" s="1877"/>
      <c r="SDR5" s="1877"/>
      <c r="SDS5" s="1877"/>
      <c r="SDT5" s="1877"/>
      <c r="SDU5" s="1877"/>
      <c r="SDV5" s="1877"/>
      <c r="SDW5" s="1877"/>
      <c r="SDX5" s="1877"/>
      <c r="SDY5" s="1877"/>
      <c r="SDZ5" s="1877"/>
      <c r="SEA5" s="1877"/>
      <c r="SEB5" s="1877"/>
      <c r="SEC5" s="1877"/>
      <c r="SED5" s="1877"/>
      <c r="SEE5" s="1877"/>
      <c r="SEF5" s="1877"/>
      <c r="SEG5" s="1877"/>
      <c r="SEH5" s="1877"/>
      <c r="SEI5" s="1877"/>
      <c r="SEJ5" s="1877"/>
      <c r="SEK5" s="1877"/>
      <c r="SEL5" s="1877"/>
      <c r="SEM5" s="1877"/>
      <c r="SEN5" s="1877"/>
      <c r="SEO5" s="1877"/>
      <c r="SEP5" s="1877"/>
      <c r="SEQ5" s="1877"/>
      <c r="SER5" s="1877"/>
      <c r="SES5" s="1877"/>
      <c r="SET5" s="1877"/>
      <c r="SEU5" s="1877"/>
      <c r="SEV5" s="1877"/>
      <c r="SEW5" s="1877"/>
      <c r="SEX5" s="1877"/>
      <c r="SEY5" s="1877"/>
      <c r="SEZ5" s="1877"/>
      <c r="SFA5" s="1877"/>
      <c r="SFB5" s="1877"/>
      <c r="SFC5" s="1877"/>
      <c r="SFD5" s="1877"/>
      <c r="SFE5" s="1877"/>
      <c r="SFF5" s="1877"/>
      <c r="SFG5" s="1877"/>
      <c r="SFH5" s="1877"/>
      <c r="SFI5" s="1877"/>
      <c r="SFJ5" s="1877"/>
      <c r="SFK5" s="1877"/>
      <c r="SFL5" s="1877"/>
      <c r="SFM5" s="1877"/>
      <c r="SFN5" s="1877"/>
      <c r="SFO5" s="1877"/>
      <c r="SFP5" s="1877"/>
      <c r="SFQ5" s="1877"/>
      <c r="SFR5" s="1877"/>
      <c r="SFS5" s="1877"/>
      <c r="SFT5" s="1877"/>
      <c r="SFU5" s="1877"/>
      <c r="SFV5" s="1877"/>
      <c r="SFW5" s="1877"/>
      <c r="SFX5" s="1877"/>
      <c r="SFY5" s="1877"/>
      <c r="SFZ5" s="1877"/>
      <c r="SGA5" s="1877"/>
      <c r="SGB5" s="1877"/>
      <c r="SGC5" s="1877"/>
      <c r="SGD5" s="1877"/>
      <c r="SGE5" s="1877"/>
      <c r="SGF5" s="1877"/>
      <c r="SGG5" s="1877"/>
      <c r="SGH5" s="1877"/>
      <c r="SGI5" s="1877"/>
      <c r="SGJ5" s="1877"/>
      <c r="SGK5" s="1877"/>
      <c r="SGL5" s="1877"/>
      <c r="SGM5" s="1877"/>
      <c r="SGN5" s="1877"/>
      <c r="SGO5" s="1877"/>
      <c r="SGP5" s="1877"/>
      <c r="SGQ5" s="1877"/>
      <c r="SGR5" s="1877"/>
      <c r="SGS5" s="1877"/>
      <c r="SGT5" s="1877"/>
      <c r="SGU5" s="1877"/>
      <c r="SGV5" s="1877"/>
      <c r="SGW5" s="1877"/>
      <c r="SGX5" s="1877"/>
      <c r="SGY5" s="1877"/>
      <c r="SGZ5" s="1877"/>
      <c r="SHA5" s="1877"/>
      <c r="SHB5" s="1877"/>
      <c r="SHC5" s="1877"/>
      <c r="SHD5" s="1877"/>
      <c r="SHE5" s="1877"/>
      <c r="SHF5" s="1877"/>
      <c r="SHG5" s="1877"/>
      <c r="SHH5" s="1877"/>
      <c r="SHI5" s="1877"/>
      <c r="SHJ5" s="1877"/>
      <c r="SHK5" s="1877"/>
      <c r="SHL5" s="1877"/>
      <c r="SHM5" s="1877"/>
      <c r="SHN5" s="1877"/>
      <c r="SHO5" s="1877"/>
      <c r="SHP5" s="1877"/>
      <c r="SHQ5" s="1877"/>
      <c r="SHR5" s="1877"/>
      <c r="SHS5" s="1877"/>
      <c r="SHT5" s="1877"/>
      <c r="SHU5" s="1877"/>
      <c r="SHV5" s="1877"/>
      <c r="SHW5" s="1877"/>
      <c r="SHX5" s="1877"/>
      <c r="SHY5" s="1877"/>
      <c r="SHZ5" s="1877"/>
      <c r="SIA5" s="1877"/>
      <c r="SIB5" s="1877"/>
      <c r="SIC5" s="1877"/>
      <c r="SID5" s="1877"/>
      <c r="SIE5" s="1877"/>
      <c r="SIF5" s="1877"/>
      <c r="SIG5" s="1877"/>
      <c r="SIH5" s="1877"/>
      <c r="SII5" s="1877"/>
      <c r="SIJ5" s="1877"/>
      <c r="SIK5" s="1877"/>
      <c r="SIL5" s="1877"/>
      <c r="SIM5" s="1877"/>
      <c r="SIN5" s="1877"/>
      <c r="SIO5" s="1877"/>
      <c r="SIP5" s="1877"/>
      <c r="SIQ5" s="1877"/>
      <c r="SIR5" s="1877"/>
      <c r="SIS5" s="1877"/>
      <c r="SIT5" s="1877"/>
      <c r="SIU5" s="1877"/>
      <c r="SIV5" s="1877"/>
      <c r="SIW5" s="1877"/>
      <c r="SIX5" s="1877"/>
      <c r="SIY5" s="1877"/>
      <c r="SIZ5" s="1877"/>
      <c r="SJA5" s="1877"/>
      <c r="SJB5" s="1877"/>
      <c r="SJC5" s="1877"/>
      <c r="SJD5" s="1877"/>
      <c r="SJE5" s="1877"/>
      <c r="SJF5" s="1877"/>
      <c r="SJG5" s="1877"/>
      <c r="SJH5" s="1877"/>
      <c r="SJI5" s="1877"/>
      <c r="SJJ5" s="1877"/>
      <c r="SJK5" s="1877"/>
      <c r="SJL5" s="1877"/>
      <c r="SJM5" s="1877"/>
      <c r="SJN5" s="1877"/>
      <c r="SJO5" s="1877"/>
      <c r="SJP5" s="1877"/>
      <c r="SJQ5" s="1877"/>
      <c r="SJR5" s="1877"/>
      <c r="SJS5" s="1877"/>
      <c r="SJT5" s="1877"/>
      <c r="SJU5" s="1877"/>
      <c r="SJV5" s="1877"/>
      <c r="SJW5" s="1877"/>
      <c r="SJX5" s="1877"/>
      <c r="SJY5" s="1877"/>
      <c r="SJZ5" s="1877"/>
      <c r="SKA5" s="1877"/>
      <c r="SKB5" s="1877"/>
      <c r="SKC5" s="1877"/>
      <c r="SKD5" s="1877"/>
      <c r="SKE5" s="1877"/>
      <c r="SKF5" s="1877"/>
      <c r="SKG5" s="1877"/>
      <c r="SKH5" s="1877"/>
      <c r="SKI5" s="1877"/>
      <c r="SKJ5" s="1877"/>
      <c r="SKK5" s="1877"/>
      <c r="SKL5" s="1877"/>
      <c r="SKM5" s="1877"/>
      <c r="SKN5" s="1877"/>
      <c r="SKO5" s="1877"/>
      <c r="SKP5" s="1877"/>
      <c r="SKQ5" s="1877"/>
      <c r="SKR5" s="1877"/>
      <c r="SKS5" s="1877"/>
      <c r="SKT5" s="1877"/>
      <c r="SKU5" s="1877"/>
      <c r="SKV5" s="1877"/>
      <c r="SKW5" s="1877"/>
      <c r="SKX5" s="1877"/>
      <c r="SKY5" s="1877"/>
      <c r="SKZ5" s="1877"/>
      <c r="SLA5" s="1877"/>
      <c r="SLB5" s="1877"/>
      <c r="SLC5" s="1877"/>
      <c r="SLD5" s="1877"/>
      <c r="SLE5" s="1877"/>
      <c r="SLF5" s="1877"/>
      <c r="SLG5" s="1877"/>
      <c r="SLH5" s="1877"/>
      <c r="SLI5" s="1877"/>
      <c r="SLJ5" s="1877"/>
      <c r="SLK5" s="1877"/>
      <c r="SLL5" s="1877"/>
      <c r="SLM5" s="1877"/>
      <c r="SLN5" s="1877"/>
      <c r="SLO5" s="1877"/>
      <c r="SLP5" s="1877"/>
      <c r="SLQ5" s="1877"/>
      <c r="SLR5" s="1877"/>
      <c r="SLS5" s="1877"/>
      <c r="SLT5" s="1877"/>
      <c r="SLU5" s="1877"/>
      <c r="SLV5" s="1877"/>
      <c r="SLW5" s="1877"/>
      <c r="SLX5" s="1877"/>
      <c r="SLY5" s="1877"/>
      <c r="SLZ5" s="1877"/>
      <c r="SMA5" s="1877"/>
      <c r="SMB5" s="1877"/>
      <c r="SMC5" s="1877"/>
      <c r="SMD5" s="1877"/>
      <c r="SME5" s="1877"/>
      <c r="SMF5" s="1877"/>
      <c r="SMG5" s="1877"/>
      <c r="SMH5" s="1877"/>
      <c r="SMI5" s="1877"/>
      <c r="SMJ5" s="1877"/>
      <c r="SMK5" s="1877"/>
      <c r="SML5" s="1877"/>
      <c r="SMM5" s="1877"/>
      <c r="SMN5" s="1877"/>
      <c r="SMO5" s="1877"/>
      <c r="SMP5" s="1877"/>
      <c r="SMQ5" s="1877"/>
      <c r="SMR5" s="1877"/>
      <c r="SMS5" s="1877"/>
      <c r="SMT5" s="1877"/>
      <c r="SMU5" s="1877"/>
      <c r="SMV5" s="1877"/>
      <c r="SMW5" s="1877"/>
      <c r="SMX5" s="1877"/>
      <c r="SMY5" s="1877"/>
      <c r="SMZ5" s="1877"/>
      <c r="SNA5" s="1877"/>
      <c r="SNB5" s="1877"/>
      <c r="SNC5" s="1877"/>
      <c r="SND5" s="1877"/>
      <c r="SNE5" s="1877"/>
      <c r="SNF5" s="1877"/>
      <c r="SNG5" s="1877"/>
      <c r="SNH5" s="1877"/>
      <c r="SNI5" s="1877"/>
      <c r="SNJ5" s="1877"/>
      <c r="SNK5" s="1877"/>
      <c r="SNL5" s="1877"/>
      <c r="SNM5" s="1877"/>
      <c r="SNN5" s="1877"/>
      <c r="SNO5" s="1877"/>
      <c r="SNP5" s="1877"/>
      <c r="SNQ5" s="1877"/>
      <c r="SNR5" s="1877"/>
      <c r="SNS5" s="1877"/>
      <c r="SNT5" s="1877"/>
      <c r="SNU5" s="1877"/>
      <c r="SNV5" s="1877"/>
      <c r="SNW5" s="1877"/>
      <c r="SNX5" s="1877"/>
      <c r="SNY5" s="1877"/>
      <c r="SNZ5" s="1877"/>
      <c r="SOA5" s="1877"/>
      <c r="SOB5" s="1877"/>
      <c r="SOC5" s="1877"/>
      <c r="SOD5" s="1877"/>
      <c r="SOE5" s="1877"/>
      <c r="SOF5" s="1877"/>
      <c r="SOG5" s="1877"/>
      <c r="SOH5" s="1877"/>
      <c r="SOI5" s="1877"/>
      <c r="SOJ5" s="1877"/>
      <c r="SOK5" s="1877"/>
      <c r="SOL5" s="1877"/>
      <c r="SOM5" s="1877"/>
      <c r="SON5" s="1877"/>
      <c r="SOO5" s="1877"/>
      <c r="SOP5" s="1877"/>
      <c r="SOQ5" s="1877"/>
      <c r="SOR5" s="1877"/>
      <c r="SOS5" s="1877"/>
      <c r="SOT5" s="1877"/>
      <c r="SOU5" s="1877"/>
      <c r="SOV5" s="1877"/>
      <c r="SOW5" s="1877"/>
      <c r="SOX5" s="1877"/>
      <c r="SOY5" s="1877"/>
      <c r="SOZ5" s="1877"/>
      <c r="SPA5" s="1877"/>
      <c r="SPB5" s="1877"/>
      <c r="SPC5" s="1877"/>
      <c r="SPD5" s="1877"/>
      <c r="SPE5" s="1877"/>
      <c r="SPF5" s="1877"/>
      <c r="SPG5" s="1877"/>
      <c r="SPH5" s="1877"/>
      <c r="SPI5" s="1877"/>
      <c r="SPJ5" s="1877"/>
      <c r="SPK5" s="1877"/>
      <c r="SPL5" s="1877"/>
      <c r="SPM5" s="1877"/>
      <c r="SPN5" s="1877"/>
      <c r="SPO5" s="1877"/>
      <c r="SPP5" s="1877"/>
      <c r="SPQ5" s="1877"/>
      <c r="SPR5" s="1877"/>
      <c r="SPS5" s="1877"/>
      <c r="SPT5" s="1877"/>
      <c r="SPU5" s="1877"/>
      <c r="SPV5" s="1877"/>
      <c r="SPW5" s="1877"/>
      <c r="SPX5" s="1877"/>
      <c r="SPY5" s="1877"/>
      <c r="SPZ5" s="1877"/>
      <c r="SQA5" s="1877"/>
      <c r="SQB5" s="1877"/>
      <c r="SQC5" s="1877"/>
      <c r="SQD5" s="1877"/>
      <c r="SQE5" s="1877"/>
      <c r="SQF5" s="1877"/>
      <c r="SQG5" s="1877"/>
      <c r="SQH5" s="1877"/>
      <c r="SQI5" s="1877"/>
      <c r="SQJ5" s="1877"/>
      <c r="SQK5" s="1877"/>
      <c r="SQL5" s="1877"/>
      <c r="SQM5" s="1877"/>
      <c r="SQN5" s="1877"/>
      <c r="SQO5" s="1877"/>
      <c r="SQP5" s="1877"/>
      <c r="SQQ5" s="1877"/>
      <c r="SQR5" s="1877"/>
      <c r="SQS5" s="1877"/>
      <c r="SQT5" s="1877"/>
      <c r="SQU5" s="1877"/>
      <c r="SQV5" s="1877"/>
      <c r="SQW5" s="1877"/>
      <c r="SQX5" s="1877"/>
      <c r="SQY5" s="1877"/>
      <c r="SQZ5" s="1877"/>
      <c r="SRA5" s="1877"/>
      <c r="SRB5" s="1877"/>
      <c r="SRC5" s="1877"/>
      <c r="SRD5" s="1877"/>
      <c r="SRE5" s="1877"/>
      <c r="SRF5" s="1877"/>
      <c r="SRG5" s="1877"/>
      <c r="SRH5" s="1877"/>
      <c r="SRI5" s="1877"/>
      <c r="SRJ5" s="1877"/>
      <c r="SRK5" s="1877"/>
      <c r="SRL5" s="1877"/>
      <c r="SRM5" s="1877"/>
      <c r="SRN5" s="1877"/>
      <c r="SRO5" s="1877"/>
      <c r="SRP5" s="1877"/>
      <c r="SRQ5" s="1877"/>
      <c r="SRR5" s="1877"/>
      <c r="SRS5" s="1877"/>
      <c r="SRT5" s="1877"/>
      <c r="SRU5" s="1877"/>
      <c r="SRV5" s="1877"/>
      <c r="SRW5" s="1877"/>
      <c r="SRX5" s="1877"/>
      <c r="SRY5" s="1877"/>
      <c r="SRZ5" s="1877"/>
      <c r="SSA5" s="1877"/>
      <c r="SSB5" s="1877"/>
      <c r="SSC5" s="1877"/>
      <c r="SSD5" s="1877"/>
      <c r="SSE5" s="1877"/>
      <c r="SSF5" s="1877"/>
      <c r="SSG5" s="1877"/>
      <c r="SSH5" s="1877"/>
      <c r="SSI5" s="1877"/>
      <c r="SSJ5" s="1877"/>
      <c r="SSK5" s="1877"/>
      <c r="SSL5" s="1877"/>
      <c r="SSM5" s="1877"/>
      <c r="SSN5" s="1877"/>
      <c r="SSO5" s="1877"/>
      <c r="SSP5" s="1877"/>
      <c r="SSQ5" s="1877"/>
      <c r="SSR5" s="1877"/>
      <c r="SSS5" s="1877"/>
      <c r="SST5" s="1877"/>
      <c r="SSU5" s="1877"/>
      <c r="SSV5" s="1877"/>
      <c r="SSW5" s="1877"/>
      <c r="SSX5" s="1877"/>
      <c r="SSY5" s="1877"/>
      <c r="SSZ5" s="1877"/>
      <c r="STA5" s="1877"/>
      <c r="STB5" s="1877"/>
      <c r="STC5" s="1877"/>
      <c r="STD5" s="1877"/>
      <c r="STE5" s="1877"/>
      <c r="STF5" s="1877"/>
      <c r="STG5" s="1877"/>
      <c r="STH5" s="1877"/>
      <c r="STI5" s="1877"/>
      <c r="STJ5" s="1877"/>
      <c r="STK5" s="1877"/>
      <c r="STL5" s="1877"/>
      <c r="STM5" s="1877"/>
      <c r="STN5" s="1877"/>
      <c r="STO5" s="1877"/>
      <c r="STP5" s="1877"/>
      <c r="STQ5" s="1877"/>
      <c r="STR5" s="1877"/>
      <c r="STS5" s="1877"/>
      <c r="STT5" s="1877"/>
      <c r="STU5" s="1877"/>
      <c r="STV5" s="1877"/>
      <c r="STW5" s="1877"/>
      <c r="STX5" s="1877"/>
      <c r="STY5" s="1877"/>
      <c r="STZ5" s="1877"/>
      <c r="SUA5" s="1877"/>
      <c r="SUB5" s="1877"/>
      <c r="SUC5" s="1877"/>
      <c r="SUD5" s="1877"/>
      <c r="SUE5" s="1877"/>
      <c r="SUF5" s="1877"/>
      <c r="SUG5" s="1877"/>
      <c r="SUH5" s="1877"/>
      <c r="SUI5" s="1877"/>
      <c r="SUJ5" s="1877"/>
      <c r="SUK5" s="1877"/>
      <c r="SUL5" s="1877"/>
      <c r="SUM5" s="1877"/>
      <c r="SUN5" s="1877"/>
      <c r="SUO5" s="1877"/>
      <c r="SUP5" s="1877"/>
      <c r="SUQ5" s="1877"/>
      <c r="SUR5" s="1877"/>
      <c r="SUS5" s="1877"/>
      <c r="SUT5" s="1877"/>
      <c r="SUU5" s="1877"/>
      <c r="SUV5" s="1877"/>
      <c r="SUW5" s="1877"/>
      <c r="SUX5" s="1877"/>
      <c r="SUY5" s="1877"/>
      <c r="SUZ5" s="1877"/>
      <c r="SVA5" s="1877"/>
      <c r="SVB5" s="1877"/>
      <c r="SVC5" s="1877"/>
      <c r="SVD5" s="1877"/>
      <c r="SVE5" s="1877"/>
      <c r="SVF5" s="1877"/>
      <c r="SVG5" s="1877"/>
      <c r="SVH5" s="1877"/>
      <c r="SVI5" s="1877"/>
      <c r="SVJ5" s="1877"/>
      <c r="SVK5" s="1877"/>
      <c r="SVL5" s="1877"/>
      <c r="SVM5" s="1877"/>
      <c r="SVN5" s="1877"/>
      <c r="SVO5" s="1877"/>
      <c r="SVP5" s="1877"/>
      <c r="SVQ5" s="1877"/>
      <c r="SVR5" s="1877"/>
      <c r="SVS5" s="1877"/>
      <c r="SVT5" s="1877"/>
      <c r="SVU5" s="1877"/>
      <c r="SVV5" s="1877"/>
      <c r="SVW5" s="1877"/>
      <c r="SVX5" s="1877"/>
      <c r="SVY5" s="1877"/>
      <c r="SVZ5" s="1877"/>
      <c r="SWA5" s="1877"/>
      <c r="SWB5" s="1877"/>
      <c r="SWC5" s="1877"/>
      <c r="SWD5" s="1877"/>
      <c r="SWE5" s="1877"/>
      <c r="SWF5" s="1877"/>
      <c r="SWG5" s="1877"/>
      <c r="SWH5" s="1877"/>
      <c r="SWI5" s="1877"/>
      <c r="SWJ5" s="1877"/>
      <c r="SWK5" s="1877"/>
      <c r="SWL5" s="1877"/>
      <c r="SWM5" s="1877"/>
      <c r="SWN5" s="1877"/>
      <c r="SWO5" s="1877"/>
      <c r="SWP5" s="1877"/>
      <c r="SWQ5" s="1877"/>
      <c r="SWR5" s="1877"/>
      <c r="SWS5" s="1877"/>
      <c r="SWT5" s="1877"/>
      <c r="SWU5" s="1877"/>
      <c r="SWV5" s="1877"/>
      <c r="SWW5" s="1877"/>
      <c r="SWX5" s="1877"/>
      <c r="SWY5" s="1877"/>
      <c r="SWZ5" s="1877"/>
      <c r="SXA5" s="1877"/>
      <c r="SXB5" s="1877"/>
      <c r="SXC5" s="1877"/>
      <c r="SXD5" s="1877"/>
      <c r="SXE5" s="1877"/>
      <c r="SXF5" s="1877"/>
      <c r="SXG5" s="1877"/>
      <c r="SXH5" s="1877"/>
      <c r="SXI5" s="1877"/>
      <c r="SXJ5" s="1877"/>
      <c r="SXK5" s="1877"/>
      <c r="SXL5" s="1877"/>
      <c r="SXM5" s="1877"/>
      <c r="SXN5" s="1877"/>
      <c r="SXO5" s="1877"/>
      <c r="SXP5" s="1877"/>
      <c r="SXQ5" s="1877"/>
      <c r="SXR5" s="1877"/>
      <c r="SXS5" s="1877"/>
      <c r="SXT5" s="1877"/>
      <c r="SXU5" s="1877"/>
      <c r="SXV5" s="1877"/>
      <c r="SXW5" s="1877"/>
      <c r="SXX5" s="1877"/>
      <c r="SXY5" s="1877"/>
      <c r="SXZ5" s="1877"/>
      <c r="SYA5" s="1877"/>
      <c r="SYB5" s="1877"/>
      <c r="SYC5" s="1877"/>
      <c r="SYD5" s="1877"/>
      <c r="SYE5" s="1877"/>
      <c r="SYF5" s="1877"/>
      <c r="SYG5" s="1877"/>
      <c r="SYH5" s="1877"/>
      <c r="SYI5" s="1877"/>
      <c r="SYJ5" s="1877"/>
      <c r="SYK5" s="1877"/>
      <c r="SYL5" s="1877"/>
      <c r="SYM5" s="1877"/>
      <c r="SYN5" s="1877"/>
      <c r="SYO5" s="1877"/>
      <c r="SYP5" s="1877"/>
      <c r="SYQ5" s="1877"/>
      <c r="SYR5" s="1877"/>
      <c r="SYS5" s="1877"/>
      <c r="SYT5" s="1877"/>
      <c r="SYU5" s="1877"/>
      <c r="SYV5" s="1877"/>
      <c r="SYW5" s="1877"/>
      <c r="SYX5" s="1877"/>
      <c r="SYY5" s="1877"/>
      <c r="SYZ5" s="1877"/>
      <c r="SZA5" s="1877"/>
      <c r="SZB5" s="1877"/>
      <c r="SZC5" s="1877"/>
      <c r="SZD5" s="1877"/>
      <c r="SZE5" s="1877"/>
      <c r="SZF5" s="1877"/>
      <c r="SZG5" s="1877"/>
      <c r="SZH5" s="1877"/>
      <c r="SZI5" s="1877"/>
      <c r="SZJ5" s="1877"/>
      <c r="SZK5" s="1877"/>
      <c r="SZL5" s="1877"/>
      <c r="SZM5" s="1877"/>
      <c r="SZN5" s="1877"/>
      <c r="SZO5" s="1877"/>
      <c r="SZP5" s="1877"/>
      <c r="SZQ5" s="1877"/>
      <c r="SZR5" s="1877"/>
      <c r="SZS5" s="1877"/>
      <c r="SZT5" s="1877"/>
      <c r="SZU5" s="1877"/>
      <c r="SZV5" s="1877"/>
      <c r="SZW5" s="1877"/>
      <c r="SZX5" s="1877"/>
      <c r="SZY5" s="1877"/>
      <c r="SZZ5" s="1877"/>
      <c r="TAA5" s="1877"/>
      <c r="TAB5" s="1877"/>
      <c r="TAC5" s="1877"/>
      <c r="TAD5" s="1877"/>
      <c r="TAE5" s="1877"/>
      <c r="TAF5" s="1877"/>
      <c r="TAG5" s="1877"/>
      <c r="TAH5" s="1877"/>
      <c r="TAI5" s="1877"/>
      <c r="TAJ5" s="1877"/>
      <c r="TAK5" s="1877"/>
      <c r="TAL5" s="1877"/>
      <c r="TAM5" s="1877"/>
      <c r="TAN5" s="1877"/>
      <c r="TAO5" s="1877"/>
      <c r="TAP5" s="1877"/>
      <c r="TAQ5" s="1877"/>
      <c r="TAR5" s="1877"/>
      <c r="TAS5" s="1877"/>
      <c r="TAT5" s="1877"/>
      <c r="TAU5" s="1877"/>
      <c r="TAV5" s="1877"/>
      <c r="TAW5" s="1877"/>
      <c r="TAX5" s="1877"/>
      <c r="TAY5" s="1877"/>
      <c r="TAZ5" s="1877"/>
      <c r="TBA5" s="1877"/>
      <c r="TBB5" s="1877"/>
      <c r="TBC5" s="1877"/>
      <c r="TBD5" s="1877"/>
      <c r="TBE5" s="1877"/>
      <c r="TBF5" s="1877"/>
      <c r="TBG5" s="1877"/>
      <c r="TBH5" s="1877"/>
      <c r="TBI5" s="1877"/>
      <c r="TBJ5" s="1877"/>
      <c r="TBK5" s="1877"/>
      <c r="TBL5" s="1877"/>
      <c r="TBM5" s="1877"/>
      <c r="TBN5" s="1877"/>
      <c r="TBO5" s="1877"/>
      <c r="TBP5" s="1877"/>
      <c r="TBQ5" s="1877"/>
      <c r="TBR5" s="1877"/>
      <c r="TBS5" s="1877"/>
      <c r="TBT5" s="1877"/>
      <c r="TBU5" s="1877"/>
      <c r="TBV5" s="1877"/>
      <c r="TBW5" s="1877"/>
      <c r="TBX5" s="1877"/>
      <c r="TBY5" s="1877"/>
      <c r="TBZ5" s="1877"/>
      <c r="TCA5" s="1877"/>
      <c r="TCB5" s="1877"/>
      <c r="TCC5" s="1877"/>
      <c r="TCD5" s="1877"/>
      <c r="TCE5" s="1877"/>
      <c r="TCF5" s="1877"/>
      <c r="TCG5" s="1877"/>
      <c r="TCH5" s="1877"/>
      <c r="TCI5" s="1877"/>
      <c r="TCJ5" s="1877"/>
      <c r="TCK5" s="1877"/>
      <c r="TCL5" s="1877"/>
      <c r="TCM5" s="1877"/>
      <c r="TCN5" s="1877"/>
      <c r="TCO5" s="1877"/>
      <c r="TCP5" s="1877"/>
      <c r="TCQ5" s="1877"/>
      <c r="TCR5" s="1877"/>
      <c r="TCS5" s="1877"/>
      <c r="TCT5" s="1877"/>
      <c r="TCU5" s="1877"/>
      <c r="TCV5" s="1877"/>
      <c r="TCW5" s="1877"/>
      <c r="TCX5" s="1877"/>
      <c r="TCY5" s="1877"/>
      <c r="TCZ5" s="1877"/>
      <c r="TDA5" s="1877"/>
      <c r="TDB5" s="1877"/>
      <c r="TDC5" s="1877"/>
      <c r="TDD5" s="1877"/>
      <c r="TDE5" s="1877"/>
      <c r="TDF5" s="1877"/>
      <c r="TDG5" s="1877"/>
      <c r="TDH5" s="1877"/>
      <c r="TDI5" s="1877"/>
      <c r="TDJ5" s="1877"/>
      <c r="TDK5" s="1877"/>
      <c r="TDL5" s="1877"/>
      <c r="TDM5" s="1877"/>
      <c r="TDN5" s="1877"/>
      <c r="TDO5" s="1877"/>
      <c r="TDP5" s="1877"/>
      <c r="TDQ5" s="1877"/>
      <c r="TDR5" s="1877"/>
      <c r="TDS5" s="1877"/>
      <c r="TDT5" s="1877"/>
      <c r="TDU5" s="1877"/>
      <c r="TDV5" s="1877"/>
      <c r="TDW5" s="1877"/>
      <c r="TDX5" s="1877"/>
      <c r="TDY5" s="1877"/>
      <c r="TDZ5" s="1877"/>
      <c r="TEA5" s="1877"/>
      <c r="TEB5" s="1877"/>
      <c r="TEC5" s="1877"/>
      <c r="TED5" s="1877"/>
      <c r="TEE5" s="1877"/>
      <c r="TEF5" s="1877"/>
      <c r="TEG5" s="1877"/>
      <c r="TEH5" s="1877"/>
      <c r="TEI5" s="1877"/>
      <c r="TEJ5" s="1877"/>
      <c r="TEK5" s="1877"/>
      <c r="TEL5" s="1877"/>
      <c r="TEM5" s="1877"/>
      <c r="TEN5" s="1877"/>
      <c r="TEO5" s="1877"/>
      <c r="TEP5" s="1877"/>
      <c r="TEQ5" s="1877"/>
      <c r="TER5" s="1877"/>
      <c r="TES5" s="1877"/>
      <c r="TET5" s="1877"/>
      <c r="TEU5" s="1877"/>
      <c r="TEV5" s="1877"/>
      <c r="TEW5" s="1877"/>
      <c r="TEX5" s="1877"/>
      <c r="TEY5" s="1877"/>
      <c r="TEZ5" s="1877"/>
      <c r="TFA5" s="1877"/>
      <c r="TFB5" s="1877"/>
      <c r="TFC5" s="1877"/>
      <c r="TFD5" s="1877"/>
      <c r="TFE5" s="1877"/>
      <c r="TFF5" s="1877"/>
      <c r="TFG5" s="1877"/>
      <c r="TFH5" s="1877"/>
      <c r="TFI5" s="1877"/>
      <c r="TFJ5" s="1877"/>
      <c r="TFK5" s="1877"/>
      <c r="TFL5" s="1877"/>
      <c r="TFM5" s="1877"/>
      <c r="TFN5" s="1877"/>
      <c r="TFO5" s="1877"/>
      <c r="TFP5" s="1877"/>
      <c r="TFQ5" s="1877"/>
      <c r="TFR5" s="1877"/>
      <c r="TFS5" s="1877"/>
      <c r="TFT5" s="1877"/>
      <c r="TFU5" s="1877"/>
      <c r="TFV5" s="1877"/>
      <c r="TFW5" s="1877"/>
      <c r="TFX5" s="1877"/>
      <c r="TFY5" s="1877"/>
      <c r="TFZ5" s="1877"/>
      <c r="TGA5" s="1877"/>
      <c r="TGB5" s="1877"/>
      <c r="TGC5" s="1877"/>
      <c r="TGD5" s="1877"/>
      <c r="TGE5" s="1877"/>
      <c r="TGF5" s="1877"/>
      <c r="TGG5" s="1877"/>
      <c r="TGH5" s="1877"/>
      <c r="TGI5" s="1877"/>
      <c r="TGJ5" s="1877"/>
      <c r="TGK5" s="1877"/>
      <c r="TGL5" s="1877"/>
      <c r="TGM5" s="1877"/>
      <c r="TGN5" s="1877"/>
      <c r="TGO5" s="1877"/>
      <c r="TGP5" s="1877"/>
      <c r="TGQ5" s="1877"/>
      <c r="TGR5" s="1877"/>
      <c r="TGS5" s="1877"/>
      <c r="TGT5" s="1877"/>
      <c r="TGU5" s="1877"/>
      <c r="TGV5" s="1877"/>
      <c r="TGW5" s="1877"/>
      <c r="TGX5" s="1877"/>
      <c r="TGY5" s="1877"/>
      <c r="TGZ5" s="1877"/>
      <c r="THA5" s="1877"/>
      <c r="THB5" s="1877"/>
      <c r="THC5" s="1877"/>
      <c r="THD5" s="1877"/>
      <c r="THE5" s="1877"/>
      <c r="THF5" s="1877"/>
      <c r="THG5" s="1877"/>
      <c r="THH5" s="1877"/>
      <c r="THI5" s="1877"/>
      <c r="THJ5" s="1877"/>
      <c r="THK5" s="1877"/>
      <c r="THL5" s="1877"/>
      <c r="THM5" s="1877"/>
      <c r="THN5" s="1877"/>
      <c r="THO5" s="1877"/>
      <c r="THP5" s="1877"/>
      <c r="THQ5" s="1877"/>
      <c r="THR5" s="1877"/>
      <c r="THS5" s="1877"/>
      <c r="THT5" s="1877"/>
      <c r="THU5" s="1877"/>
      <c r="THV5" s="1877"/>
      <c r="THW5" s="1877"/>
      <c r="THX5" s="1877"/>
      <c r="THY5" s="1877"/>
      <c r="THZ5" s="1877"/>
      <c r="TIA5" s="1877"/>
      <c r="TIB5" s="1877"/>
      <c r="TIC5" s="1877"/>
      <c r="TID5" s="1877"/>
      <c r="TIE5" s="1877"/>
      <c r="TIF5" s="1877"/>
      <c r="TIG5" s="1877"/>
      <c r="TIH5" s="1877"/>
      <c r="TII5" s="1877"/>
      <c r="TIJ5" s="1877"/>
      <c r="TIK5" s="1877"/>
      <c r="TIL5" s="1877"/>
      <c r="TIM5" s="1877"/>
      <c r="TIN5" s="1877"/>
      <c r="TIO5" s="1877"/>
      <c r="TIP5" s="1877"/>
      <c r="TIQ5" s="1877"/>
      <c r="TIR5" s="1877"/>
      <c r="TIS5" s="1877"/>
      <c r="TIT5" s="1877"/>
      <c r="TIU5" s="1877"/>
      <c r="TIV5" s="1877"/>
      <c r="TIW5" s="1877"/>
      <c r="TIX5" s="1877"/>
      <c r="TIY5" s="1877"/>
      <c r="TIZ5" s="1877"/>
      <c r="TJA5" s="1877"/>
      <c r="TJB5" s="1877"/>
      <c r="TJC5" s="1877"/>
      <c r="TJD5" s="1877"/>
      <c r="TJE5" s="1877"/>
      <c r="TJF5" s="1877"/>
      <c r="TJG5" s="1877"/>
      <c r="TJH5" s="1877"/>
      <c r="TJI5" s="1877"/>
      <c r="TJJ5" s="1877"/>
      <c r="TJK5" s="1877"/>
      <c r="TJL5" s="1877"/>
      <c r="TJM5" s="1877"/>
      <c r="TJN5" s="1877"/>
      <c r="TJO5" s="1877"/>
      <c r="TJP5" s="1877"/>
      <c r="TJQ5" s="1877"/>
      <c r="TJR5" s="1877"/>
      <c r="TJS5" s="1877"/>
      <c r="TJT5" s="1877"/>
      <c r="TJU5" s="1877"/>
      <c r="TJV5" s="1877"/>
      <c r="TJW5" s="1877"/>
      <c r="TJX5" s="1877"/>
      <c r="TJY5" s="1877"/>
      <c r="TJZ5" s="1877"/>
      <c r="TKA5" s="1877"/>
      <c r="TKB5" s="1877"/>
      <c r="TKC5" s="1877"/>
      <c r="TKD5" s="1877"/>
      <c r="TKE5" s="1877"/>
      <c r="TKF5" s="1877"/>
      <c r="TKG5" s="1877"/>
      <c r="TKH5" s="1877"/>
      <c r="TKI5" s="1877"/>
      <c r="TKJ5" s="1877"/>
      <c r="TKK5" s="1877"/>
      <c r="TKL5" s="1877"/>
      <c r="TKM5" s="1877"/>
      <c r="TKN5" s="1877"/>
      <c r="TKO5" s="1877"/>
      <c r="TKP5" s="1877"/>
      <c r="TKQ5" s="1877"/>
      <c r="TKR5" s="1877"/>
      <c r="TKS5" s="1877"/>
      <c r="TKT5" s="1877"/>
      <c r="TKU5" s="1877"/>
      <c r="TKV5" s="1877"/>
      <c r="TKW5" s="1877"/>
      <c r="TKX5" s="1877"/>
      <c r="TKY5" s="1877"/>
      <c r="TKZ5" s="1877"/>
      <c r="TLA5" s="1877"/>
      <c r="TLB5" s="1877"/>
      <c r="TLC5" s="1877"/>
      <c r="TLD5" s="1877"/>
      <c r="TLE5" s="1877"/>
      <c r="TLF5" s="1877"/>
      <c r="TLG5" s="1877"/>
      <c r="TLH5" s="1877"/>
      <c r="TLI5" s="1877"/>
      <c r="TLJ5" s="1877"/>
      <c r="TLK5" s="1877"/>
      <c r="TLL5" s="1877"/>
      <c r="TLM5" s="1877"/>
      <c r="TLN5" s="1877"/>
      <c r="TLO5" s="1877"/>
      <c r="TLP5" s="1877"/>
      <c r="TLQ5" s="1877"/>
      <c r="TLR5" s="1877"/>
      <c r="TLS5" s="1877"/>
      <c r="TLT5" s="1877"/>
      <c r="TLU5" s="1877"/>
      <c r="TLV5" s="1877"/>
      <c r="TLW5" s="1877"/>
      <c r="TLX5" s="1877"/>
      <c r="TLY5" s="1877"/>
      <c r="TLZ5" s="1877"/>
      <c r="TMA5" s="1877"/>
      <c r="TMB5" s="1877"/>
      <c r="TMC5" s="1877"/>
      <c r="TMD5" s="1877"/>
      <c r="TME5" s="1877"/>
      <c r="TMF5" s="1877"/>
      <c r="TMG5" s="1877"/>
      <c r="TMH5" s="1877"/>
      <c r="TMI5" s="1877"/>
      <c r="TMJ5" s="1877"/>
      <c r="TMK5" s="1877"/>
      <c r="TML5" s="1877"/>
      <c r="TMM5" s="1877"/>
      <c r="TMN5" s="1877"/>
      <c r="TMO5" s="1877"/>
      <c r="TMP5" s="1877"/>
      <c r="TMQ5" s="1877"/>
      <c r="TMR5" s="1877"/>
      <c r="TMS5" s="1877"/>
      <c r="TMT5" s="1877"/>
      <c r="TMU5" s="1877"/>
      <c r="TMV5" s="1877"/>
      <c r="TMW5" s="1877"/>
      <c r="TMX5" s="1877"/>
      <c r="TMY5" s="1877"/>
      <c r="TMZ5" s="1877"/>
      <c r="TNA5" s="1877"/>
      <c r="TNB5" s="1877"/>
      <c r="TNC5" s="1877"/>
      <c r="TND5" s="1877"/>
      <c r="TNE5" s="1877"/>
      <c r="TNF5" s="1877"/>
      <c r="TNG5" s="1877"/>
      <c r="TNH5" s="1877"/>
      <c r="TNI5" s="1877"/>
      <c r="TNJ5" s="1877"/>
      <c r="TNK5" s="1877"/>
      <c r="TNL5" s="1877"/>
      <c r="TNM5" s="1877"/>
      <c r="TNN5" s="1877"/>
      <c r="TNO5" s="1877"/>
      <c r="TNP5" s="1877"/>
      <c r="TNQ5" s="1877"/>
      <c r="TNR5" s="1877"/>
      <c r="TNS5" s="1877"/>
      <c r="TNT5" s="1877"/>
      <c r="TNU5" s="1877"/>
      <c r="TNV5" s="1877"/>
      <c r="TNW5" s="1877"/>
      <c r="TNX5" s="1877"/>
      <c r="TNY5" s="1877"/>
      <c r="TNZ5" s="1877"/>
      <c r="TOA5" s="1877"/>
      <c r="TOB5" s="1877"/>
      <c r="TOC5" s="1877"/>
      <c r="TOD5" s="1877"/>
      <c r="TOE5" s="1877"/>
      <c r="TOF5" s="1877"/>
      <c r="TOG5" s="1877"/>
      <c r="TOH5" s="1877"/>
      <c r="TOI5" s="1877"/>
      <c r="TOJ5" s="1877"/>
      <c r="TOK5" s="1877"/>
      <c r="TOL5" s="1877"/>
      <c r="TOM5" s="1877"/>
      <c r="TON5" s="1877"/>
      <c r="TOO5" s="1877"/>
      <c r="TOP5" s="1877"/>
      <c r="TOQ5" s="1877"/>
      <c r="TOR5" s="1877"/>
      <c r="TOS5" s="1877"/>
      <c r="TOT5" s="1877"/>
      <c r="TOU5" s="1877"/>
      <c r="TOV5" s="1877"/>
      <c r="TOW5" s="1877"/>
      <c r="TOX5" s="1877"/>
      <c r="TOY5" s="1877"/>
      <c r="TOZ5" s="1877"/>
      <c r="TPA5" s="1877"/>
      <c r="TPB5" s="1877"/>
      <c r="TPC5" s="1877"/>
      <c r="TPD5" s="1877"/>
      <c r="TPE5" s="1877"/>
      <c r="TPF5" s="1877"/>
      <c r="TPG5" s="1877"/>
      <c r="TPH5" s="1877"/>
      <c r="TPI5" s="1877"/>
      <c r="TPJ5" s="1877"/>
      <c r="TPK5" s="1877"/>
      <c r="TPL5" s="1877"/>
      <c r="TPM5" s="1877"/>
      <c r="TPN5" s="1877"/>
      <c r="TPO5" s="1877"/>
      <c r="TPP5" s="1877"/>
      <c r="TPQ5" s="1877"/>
      <c r="TPR5" s="1877"/>
      <c r="TPS5" s="1877"/>
      <c r="TPT5" s="1877"/>
      <c r="TPU5" s="1877"/>
      <c r="TPV5" s="1877"/>
      <c r="TPW5" s="1877"/>
      <c r="TPX5" s="1877"/>
      <c r="TPY5" s="1877"/>
      <c r="TPZ5" s="1877"/>
      <c r="TQA5" s="1877"/>
      <c r="TQB5" s="1877"/>
      <c r="TQC5" s="1877"/>
      <c r="TQD5" s="1877"/>
      <c r="TQE5" s="1877"/>
      <c r="TQF5" s="1877"/>
      <c r="TQG5" s="1877"/>
      <c r="TQH5" s="1877"/>
      <c r="TQI5" s="1877"/>
      <c r="TQJ5" s="1877"/>
      <c r="TQK5" s="1877"/>
      <c r="TQL5" s="1877"/>
      <c r="TQM5" s="1877"/>
      <c r="TQN5" s="1877"/>
      <c r="TQO5" s="1877"/>
      <c r="TQP5" s="1877"/>
      <c r="TQQ5" s="1877"/>
      <c r="TQR5" s="1877"/>
      <c r="TQS5" s="1877"/>
      <c r="TQT5" s="1877"/>
      <c r="TQU5" s="1877"/>
      <c r="TQV5" s="1877"/>
      <c r="TQW5" s="1877"/>
      <c r="TQX5" s="1877"/>
      <c r="TQY5" s="1877"/>
      <c r="TQZ5" s="1877"/>
      <c r="TRA5" s="1877"/>
      <c r="TRB5" s="1877"/>
      <c r="TRC5" s="1877"/>
      <c r="TRD5" s="1877"/>
      <c r="TRE5" s="1877"/>
      <c r="TRF5" s="1877"/>
      <c r="TRG5" s="1877"/>
      <c r="TRH5" s="1877"/>
      <c r="TRI5" s="1877"/>
      <c r="TRJ5" s="1877"/>
      <c r="TRK5" s="1877"/>
      <c r="TRL5" s="1877"/>
      <c r="TRM5" s="1877"/>
      <c r="TRN5" s="1877"/>
      <c r="TRO5" s="1877"/>
      <c r="TRP5" s="1877"/>
      <c r="TRQ5" s="1877"/>
      <c r="TRR5" s="1877"/>
      <c r="TRS5" s="1877"/>
      <c r="TRT5" s="1877"/>
      <c r="TRU5" s="1877"/>
      <c r="TRV5" s="1877"/>
      <c r="TRW5" s="1877"/>
      <c r="TRX5" s="1877"/>
      <c r="TRY5" s="1877"/>
      <c r="TRZ5" s="1877"/>
      <c r="TSA5" s="1877"/>
      <c r="TSB5" s="1877"/>
      <c r="TSC5" s="1877"/>
      <c r="TSD5" s="1877"/>
      <c r="TSE5" s="1877"/>
      <c r="TSF5" s="1877"/>
      <c r="TSG5" s="1877"/>
      <c r="TSH5" s="1877"/>
      <c r="TSI5" s="1877"/>
      <c r="TSJ5" s="1877"/>
      <c r="TSK5" s="1877"/>
      <c r="TSL5" s="1877"/>
      <c r="TSM5" s="1877"/>
      <c r="TSN5" s="1877"/>
      <c r="TSO5" s="1877"/>
      <c r="TSP5" s="1877"/>
      <c r="TSQ5" s="1877"/>
      <c r="TSR5" s="1877"/>
      <c r="TSS5" s="1877"/>
      <c r="TST5" s="1877"/>
      <c r="TSU5" s="1877"/>
      <c r="TSV5" s="1877"/>
      <c r="TSW5" s="1877"/>
      <c r="TSX5" s="1877"/>
      <c r="TSY5" s="1877"/>
      <c r="TSZ5" s="1877"/>
      <c r="TTA5" s="1877"/>
      <c r="TTB5" s="1877"/>
      <c r="TTC5" s="1877"/>
      <c r="TTD5" s="1877"/>
      <c r="TTE5" s="1877"/>
      <c r="TTF5" s="1877"/>
      <c r="TTG5" s="1877"/>
      <c r="TTH5" s="1877"/>
      <c r="TTI5" s="1877"/>
      <c r="TTJ5" s="1877"/>
      <c r="TTK5" s="1877"/>
      <c r="TTL5" s="1877"/>
      <c r="TTM5" s="1877"/>
      <c r="TTN5" s="1877"/>
      <c r="TTO5" s="1877"/>
      <c r="TTP5" s="1877"/>
      <c r="TTQ5" s="1877"/>
      <c r="TTR5" s="1877"/>
      <c r="TTS5" s="1877"/>
      <c r="TTT5" s="1877"/>
      <c r="TTU5" s="1877"/>
      <c r="TTV5" s="1877"/>
      <c r="TTW5" s="1877"/>
      <c r="TTX5" s="1877"/>
      <c r="TTY5" s="1877"/>
      <c r="TTZ5" s="1877"/>
      <c r="TUA5" s="1877"/>
      <c r="TUB5" s="1877"/>
      <c r="TUC5" s="1877"/>
      <c r="TUD5" s="1877"/>
      <c r="TUE5" s="1877"/>
      <c r="TUF5" s="1877"/>
      <c r="TUG5" s="1877"/>
      <c r="TUH5" s="1877"/>
      <c r="TUI5" s="1877"/>
      <c r="TUJ5" s="1877"/>
      <c r="TUK5" s="1877"/>
      <c r="TUL5" s="1877"/>
      <c r="TUM5" s="1877"/>
      <c r="TUN5" s="1877"/>
      <c r="TUO5" s="1877"/>
      <c r="TUP5" s="1877"/>
      <c r="TUQ5" s="1877"/>
      <c r="TUR5" s="1877"/>
      <c r="TUS5" s="1877"/>
      <c r="TUT5" s="1877"/>
      <c r="TUU5" s="1877"/>
      <c r="TUV5" s="1877"/>
      <c r="TUW5" s="1877"/>
      <c r="TUX5" s="1877"/>
      <c r="TUY5" s="1877"/>
      <c r="TUZ5" s="1877"/>
      <c r="TVA5" s="1877"/>
      <c r="TVB5" s="1877"/>
      <c r="TVC5" s="1877"/>
      <c r="TVD5" s="1877"/>
      <c r="TVE5" s="1877"/>
      <c r="TVF5" s="1877"/>
      <c r="TVG5" s="1877"/>
      <c r="TVH5" s="1877"/>
      <c r="TVI5" s="1877"/>
      <c r="TVJ5" s="1877"/>
      <c r="TVK5" s="1877"/>
      <c r="TVL5" s="1877"/>
      <c r="TVM5" s="1877"/>
      <c r="TVN5" s="1877"/>
      <c r="TVO5" s="1877"/>
      <c r="TVP5" s="1877"/>
      <c r="TVQ5" s="1877"/>
      <c r="TVR5" s="1877"/>
      <c r="TVS5" s="1877"/>
      <c r="TVT5" s="1877"/>
      <c r="TVU5" s="1877"/>
      <c r="TVV5" s="1877"/>
      <c r="TVW5" s="1877"/>
      <c r="TVX5" s="1877"/>
      <c r="TVY5" s="1877"/>
      <c r="TVZ5" s="1877"/>
      <c r="TWA5" s="1877"/>
      <c r="TWB5" s="1877"/>
      <c r="TWC5" s="1877"/>
      <c r="TWD5" s="1877"/>
      <c r="TWE5" s="1877"/>
      <c r="TWF5" s="1877"/>
      <c r="TWG5" s="1877"/>
      <c r="TWH5" s="1877"/>
      <c r="TWI5" s="1877"/>
      <c r="TWJ5" s="1877"/>
      <c r="TWK5" s="1877"/>
      <c r="TWL5" s="1877"/>
      <c r="TWM5" s="1877"/>
      <c r="TWN5" s="1877"/>
      <c r="TWO5" s="1877"/>
      <c r="TWP5" s="1877"/>
      <c r="TWQ5" s="1877"/>
      <c r="TWR5" s="1877"/>
      <c r="TWS5" s="1877"/>
      <c r="TWT5" s="1877"/>
      <c r="TWU5" s="1877"/>
      <c r="TWV5" s="1877"/>
      <c r="TWW5" s="1877"/>
      <c r="TWX5" s="1877"/>
      <c r="TWY5" s="1877"/>
      <c r="TWZ5" s="1877"/>
      <c r="TXA5" s="1877"/>
      <c r="TXB5" s="1877"/>
      <c r="TXC5" s="1877"/>
      <c r="TXD5" s="1877"/>
      <c r="TXE5" s="1877"/>
      <c r="TXF5" s="1877"/>
      <c r="TXG5" s="1877"/>
      <c r="TXH5" s="1877"/>
      <c r="TXI5" s="1877"/>
      <c r="TXJ5" s="1877"/>
      <c r="TXK5" s="1877"/>
      <c r="TXL5" s="1877"/>
      <c r="TXM5" s="1877"/>
      <c r="TXN5" s="1877"/>
      <c r="TXO5" s="1877"/>
      <c r="TXP5" s="1877"/>
      <c r="TXQ5" s="1877"/>
      <c r="TXR5" s="1877"/>
      <c r="TXS5" s="1877"/>
      <c r="TXT5" s="1877"/>
      <c r="TXU5" s="1877"/>
      <c r="TXV5" s="1877"/>
      <c r="TXW5" s="1877"/>
      <c r="TXX5" s="1877"/>
      <c r="TXY5" s="1877"/>
      <c r="TXZ5" s="1877"/>
      <c r="TYA5" s="1877"/>
      <c r="TYB5" s="1877"/>
      <c r="TYC5" s="1877"/>
      <c r="TYD5" s="1877"/>
      <c r="TYE5" s="1877"/>
      <c r="TYF5" s="1877"/>
      <c r="TYG5" s="1877"/>
      <c r="TYH5" s="1877"/>
      <c r="TYI5" s="1877"/>
      <c r="TYJ5" s="1877"/>
      <c r="TYK5" s="1877"/>
      <c r="TYL5" s="1877"/>
      <c r="TYM5" s="1877"/>
      <c r="TYN5" s="1877"/>
      <c r="TYO5" s="1877"/>
      <c r="TYP5" s="1877"/>
      <c r="TYQ5" s="1877"/>
      <c r="TYR5" s="1877"/>
      <c r="TYS5" s="1877"/>
      <c r="TYT5" s="1877"/>
      <c r="TYU5" s="1877"/>
      <c r="TYV5" s="1877"/>
      <c r="TYW5" s="1877"/>
      <c r="TYX5" s="1877"/>
      <c r="TYY5" s="1877"/>
      <c r="TYZ5" s="1877"/>
      <c r="TZA5" s="1877"/>
      <c r="TZB5" s="1877"/>
      <c r="TZC5" s="1877"/>
      <c r="TZD5" s="1877"/>
      <c r="TZE5" s="1877"/>
      <c r="TZF5" s="1877"/>
      <c r="TZG5" s="1877"/>
      <c r="TZH5" s="1877"/>
      <c r="TZI5" s="1877"/>
      <c r="TZJ5" s="1877"/>
      <c r="TZK5" s="1877"/>
      <c r="TZL5" s="1877"/>
      <c r="TZM5" s="1877"/>
      <c r="TZN5" s="1877"/>
      <c r="TZO5" s="1877"/>
      <c r="TZP5" s="1877"/>
      <c r="TZQ5" s="1877"/>
      <c r="TZR5" s="1877"/>
      <c r="TZS5" s="1877"/>
      <c r="TZT5" s="1877"/>
      <c r="TZU5" s="1877"/>
      <c r="TZV5" s="1877"/>
      <c r="TZW5" s="1877"/>
      <c r="TZX5" s="1877"/>
      <c r="TZY5" s="1877"/>
      <c r="TZZ5" s="1877"/>
      <c r="UAA5" s="1877"/>
      <c r="UAB5" s="1877"/>
      <c r="UAC5" s="1877"/>
      <c r="UAD5" s="1877"/>
      <c r="UAE5" s="1877"/>
      <c r="UAF5" s="1877"/>
      <c r="UAG5" s="1877"/>
      <c r="UAH5" s="1877"/>
      <c r="UAI5" s="1877"/>
      <c r="UAJ5" s="1877"/>
      <c r="UAK5" s="1877"/>
      <c r="UAL5" s="1877"/>
      <c r="UAM5" s="1877"/>
      <c r="UAN5" s="1877"/>
      <c r="UAO5" s="1877"/>
      <c r="UAP5" s="1877"/>
      <c r="UAQ5" s="1877"/>
      <c r="UAR5" s="1877"/>
      <c r="UAS5" s="1877"/>
      <c r="UAT5" s="1877"/>
      <c r="UAU5" s="1877"/>
      <c r="UAV5" s="1877"/>
      <c r="UAW5" s="1877"/>
      <c r="UAX5" s="1877"/>
      <c r="UAY5" s="1877"/>
      <c r="UAZ5" s="1877"/>
      <c r="UBA5" s="1877"/>
      <c r="UBB5" s="1877"/>
      <c r="UBC5" s="1877"/>
      <c r="UBD5" s="1877"/>
      <c r="UBE5" s="1877"/>
      <c r="UBF5" s="1877"/>
      <c r="UBG5" s="1877"/>
      <c r="UBH5" s="1877"/>
      <c r="UBI5" s="1877"/>
      <c r="UBJ5" s="1877"/>
      <c r="UBK5" s="1877"/>
      <c r="UBL5" s="1877"/>
      <c r="UBM5" s="1877"/>
      <c r="UBN5" s="1877"/>
      <c r="UBO5" s="1877"/>
      <c r="UBP5" s="1877"/>
      <c r="UBQ5" s="1877"/>
      <c r="UBR5" s="1877"/>
      <c r="UBS5" s="1877"/>
      <c r="UBT5" s="1877"/>
      <c r="UBU5" s="1877"/>
      <c r="UBV5" s="1877"/>
      <c r="UBW5" s="1877"/>
      <c r="UBX5" s="1877"/>
      <c r="UBY5" s="1877"/>
      <c r="UBZ5" s="1877"/>
      <c r="UCA5" s="1877"/>
      <c r="UCB5" s="1877"/>
      <c r="UCC5" s="1877"/>
      <c r="UCD5" s="1877"/>
      <c r="UCE5" s="1877"/>
      <c r="UCF5" s="1877"/>
      <c r="UCG5" s="1877"/>
      <c r="UCH5" s="1877"/>
      <c r="UCI5" s="1877"/>
      <c r="UCJ5" s="1877"/>
      <c r="UCK5" s="1877"/>
      <c r="UCL5" s="1877"/>
      <c r="UCM5" s="1877"/>
      <c r="UCN5" s="1877"/>
      <c r="UCO5" s="1877"/>
      <c r="UCP5" s="1877"/>
      <c r="UCQ5" s="1877"/>
      <c r="UCR5" s="1877"/>
      <c r="UCS5" s="1877"/>
      <c r="UCT5" s="1877"/>
      <c r="UCU5" s="1877"/>
      <c r="UCV5" s="1877"/>
      <c r="UCW5" s="1877"/>
      <c r="UCX5" s="1877"/>
      <c r="UCY5" s="1877"/>
      <c r="UCZ5" s="1877"/>
      <c r="UDA5" s="1877"/>
      <c r="UDB5" s="1877"/>
      <c r="UDC5" s="1877"/>
      <c r="UDD5" s="1877"/>
      <c r="UDE5" s="1877"/>
      <c r="UDF5" s="1877"/>
      <c r="UDG5" s="1877"/>
      <c r="UDH5" s="1877"/>
      <c r="UDI5" s="1877"/>
      <c r="UDJ5" s="1877"/>
      <c r="UDK5" s="1877"/>
      <c r="UDL5" s="1877"/>
      <c r="UDM5" s="1877"/>
      <c r="UDN5" s="1877"/>
      <c r="UDO5" s="1877"/>
      <c r="UDP5" s="1877"/>
      <c r="UDQ5" s="1877"/>
      <c r="UDR5" s="1877"/>
      <c r="UDS5" s="1877"/>
      <c r="UDT5" s="1877"/>
      <c r="UDU5" s="1877"/>
      <c r="UDV5" s="1877"/>
      <c r="UDW5" s="1877"/>
      <c r="UDX5" s="1877"/>
      <c r="UDY5" s="1877"/>
      <c r="UDZ5" s="1877"/>
      <c r="UEA5" s="1877"/>
      <c r="UEB5" s="1877"/>
      <c r="UEC5" s="1877"/>
      <c r="UED5" s="1877"/>
      <c r="UEE5" s="1877"/>
      <c r="UEF5" s="1877"/>
      <c r="UEG5" s="1877"/>
      <c r="UEH5" s="1877"/>
      <c r="UEI5" s="1877"/>
      <c r="UEJ5" s="1877"/>
      <c r="UEK5" s="1877"/>
      <c r="UEL5" s="1877"/>
      <c r="UEM5" s="1877"/>
      <c r="UEN5" s="1877"/>
      <c r="UEO5" s="1877"/>
      <c r="UEP5" s="1877"/>
      <c r="UEQ5" s="1877"/>
      <c r="UER5" s="1877"/>
      <c r="UES5" s="1877"/>
      <c r="UET5" s="1877"/>
      <c r="UEU5" s="1877"/>
      <c r="UEV5" s="1877"/>
      <c r="UEW5" s="1877"/>
      <c r="UEX5" s="1877"/>
      <c r="UEY5" s="1877"/>
      <c r="UEZ5" s="1877"/>
      <c r="UFA5" s="1877"/>
      <c r="UFB5" s="1877"/>
      <c r="UFC5" s="1877"/>
      <c r="UFD5" s="1877"/>
      <c r="UFE5" s="1877"/>
      <c r="UFF5" s="1877"/>
      <c r="UFG5" s="1877"/>
      <c r="UFH5" s="1877"/>
      <c r="UFI5" s="1877"/>
      <c r="UFJ5" s="1877"/>
      <c r="UFK5" s="1877"/>
      <c r="UFL5" s="1877"/>
      <c r="UFM5" s="1877"/>
      <c r="UFN5" s="1877"/>
      <c r="UFO5" s="1877"/>
      <c r="UFP5" s="1877"/>
      <c r="UFQ5" s="1877"/>
      <c r="UFR5" s="1877"/>
      <c r="UFS5" s="1877"/>
      <c r="UFT5" s="1877"/>
      <c r="UFU5" s="1877"/>
      <c r="UFV5" s="1877"/>
      <c r="UFW5" s="1877"/>
      <c r="UFX5" s="1877"/>
      <c r="UFY5" s="1877"/>
      <c r="UFZ5" s="1877"/>
      <c r="UGA5" s="1877"/>
      <c r="UGB5" s="1877"/>
      <c r="UGC5" s="1877"/>
      <c r="UGD5" s="1877"/>
      <c r="UGE5" s="1877"/>
      <c r="UGF5" s="1877"/>
      <c r="UGG5" s="1877"/>
      <c r="UGH5" s="1877"/>
      <c r="UGI5" s="1877"/>
      <c r="UGJ5" s="1877"/>
      <c r="UGK5" s="1877"/>
      <c r="UGL5" s="1877"/>
      <c r="UGM5" s="1877"/>
      <c r="UGN5" s="1877"/>
      <c r="UGO5" s="1877"/>
      <c r="UGP5" s="1877"/>
      <c r="UGQ5" s="1877"/>
      <c r="UGR5" s="1877"/>
      <c r="UGS5" s="1877"/>
      <c r="UGT5" s="1877"/>
      <c r="UGU5" s="1877"/>
      <c r="UGV5" s="1877"/>
      <c r="UGW5" s="1877"/>
      <c r="UGX5" s="1877"/>
      <c r="UGY5" s="1877"/>
      <c r="UGZ5" s="1877"/>
      <c r="UHA5" s="1877"/>
      <c r="UHB5" s="1877"/>
      <c r="UHC5" s="1877"/>
      <c r="UHD5" s="1877"/>
      <c r="UHE5" s="1877"/>
      <c r="UHF5" s="1877"/>
      <c r="UHG5" s="1877"/>
      <c r="UHH5" s="1877"/>
      <c r="UHI5" s="1877"/>
      <c r="UHJ5" s="1877"/>
      <c r="UHK5" s="1877"/>
      <c r="UHL5" s="1877"/>
      <c r="UHM5" s="1877"/>
      <c r="UHN5" s="1877"/>
      <c r="UHO5" s="1877"/>
      <c r="UHP5" s="1877"/>
      <c r="UHQ5" s="1877"/>
      <c r="UHR5" s="1877"/>
      <c r="UHS5" s="1877"/>
      <c r="UHT5" s="1877"/>
      <c r="UHU5" s="1877"/>
      <c r="UHV5" s="1877"/>
      <c r="UHW5" s="1877"/>
      <c r="UHX5" s="1877"/>
      <c r="UHY5" s="1877"/>
      <c r="UHZ5" s="1877"/>
      <c r="UIA5" s="1877"/>
      <c r="UIB5" s="1877"/>
      <c r="UIC5" s="1877"/>
      <c r="UID5" s="1877"/>
      <c r="UIE5" s="1877"/>
      <c r="UIF5" s="1877"/>
      <c r="UIG5" s="1877"/>
      <c r="UIH5" s="1877"/>
      <c r="UII5" s="1877"/>
      <c r="UIJ5" s="1877"/>
      <c r="UIK5" s="1877"/>
      <c r="UIL5" s="1877"/>
      <c r="UIM5" s="1877"/>
      <c r="UIN5" s="1877"/>
      <c r="UIO5" s="1877"/>
      <c r="UIP5" s="1877"/>
      <c r="UIQ5" s="1877"/>
      <c r="UIR5" s="1877"/>
      <c r="UIS5" s="1877"/>
      <c r="UIT5" s="1877"/>
      <c r="UIU5" s="1877"/>
      <c r="UIV5" s="1877"/>
      <c r="UIW5" s="1877"/>
      <c r="UIX5" s="1877"/>
      <c r="UIY5" s="1877"/>
      <c r="UIZ5" s="1877"/>
      <c r="UJA5" s="1877"/>
      <c r="UJB5" s="1877"/>
      <c r="UJC5" s="1877"/>
      <c r="UJD5" s="1877"/>
      <c r="UJE5" s="1877"/>
      <c r="UJF5" s="1877"/>
      <c r="UJG5" s="1877"/>
      <c r="UJH5" s="1877"/>
      <c r="UJI5" s="1877"/>
      <c r="UJJ5" s="1877"/>
      <c r="UJK5" s="1877"/>
      <c r="UJL5" s="1877"/>
      <c r="UJM5" s="1877"/>
      <c r="UJN5" s="1877"/>
      <c r="UJO5" s="1877"/>
      <c r="UJP5" s="1877"/>
      <c r="UJQ5" s="1877"/>
      <c r="UJR5" s="1877"/>
      <c r="UJS5" s="1877"/>
      <c r="UJT5" s="1877"/>
      <c r="UJU5" s="1877"/>
      <c r="UJV5" s="1877"/>
      <c r="UJW5" s="1877"/>
      <c r="UJX5" s="1877"/>
      <c r="UJY5" s="1877"/>
      <c r="UJZ5" s="1877"/>
      <c r="UKA5" s="1877"/>
      <c r="UKB5" s="1877"/>
      <c r="UKC5" s="1877"/>
      <c r="UKD5" s="1877"/>
      <c r="UKE5" s="1877"/>
      <c r="UKF5" s="1877"/>
      <c r="UKG5" s="1877"/>
      <c r="UKH5" s="1877"/>
      <c r="UKI5" s="1877"/>
      <c r="UKJ5" s="1877"/>
      <c r="UKK5" s="1877"/>
      <c r="UKL5" s="1877"/>
      <c r="UKM5" s="1877"/>
      <c r="UKN5" s="1877"/>
      <c r="UKO5" s="1877"/>
      <c r="UKP5" s="1877"/>
      <c r="UKQ5" s="1877"/>
      <c r="UKR5" s="1877"/>
      <c r="UKS5" s="1877"/>
      <c r="UKT5" s="1877"/>
      <c r="UKU5" s="1877"/>
      <c r="UKV5" s="1877"/>
      <c r="UKW5" s="1877"/>
      <c r="UKX5" s="1877"/>
      <c r="UKY5" s="1877"/>
      <c r="UKZ5" s="1877"/>
      <c r="ULA5" s="1877"/>
      <c r="ULB5" s="1877"/>
      <c r="ULC5" s="1877"/>
      <c r="ULD5" s="1877"/>
      <c r="ULE5" s="1877"/>
      <c r="ULF5" s="1877"/>
      <c r="ULG5" s="1877"/>
      <c r="ULH5" s="1877"/>
      <c r="ULI5" s="1877"/>
      <c r="ULJ5" s="1877"/>
      <c r="ULK5" s="1877"/>
      <c r="ULL5" s="1877"/>
      <c r="ULM5" s="1877"/>
      <c r="ULN5" s="1877"/>
      <c r="ULO5" s="1877"/>
      <c r="ULP5" s="1877"/>
      <c r="ULQ5" s="1877"/>
      <c r="ULR5" s="1877"/>
      <c r="ULS5" s="1877"/>
      <c r="ULT5" s="1877"/>
      <c r="ULU5" s="1877"/>
      <c r="ULV5" s="1877"/>
      <c r="ULW5" s="1877"/>
      <c r="ULX5" s="1877"/>
      <c r="ULY5" s="1877"/>
      <c r="ULZ5" s="1877"/>
      <c r="UMA5" s="1877"/>
      <c r="UMB5" s="1877"/>
      <c r="UMC5" s="1877"/>
      <c r="UMD5" s="1877"/>
      <c r="UME5" s="1877"/>
      <c r="UMF5" s="1877"/>
      <c r="UMG5" s="1877"/>
      <c r="UMH5" s="1877"/>
      <c r="UMI5" s="1877"/>
      <c r="UMJ5" s="1877"/>
      <c r="UMK5" s="1877"/>
      <c r="UML5" s="1877"/>
      <c r="UMM5" s="1877"/>
      <c r="UMN5" s="1877"/>
      <c r="UMO5" s="1877"/>
      <c r="UMP5" s="1877"/>
      <c r="UMQ5" s="1877"/>
      <c r="UMR5" s="1877"/>
      <c r="UMS5" s="1877"/>
      <c r="UMT5" s="1877"/>
      <c r="UMU5" s="1877"/>
      <c r="UMV5" s="1877"/>
      <c r="UMW5" s="1877"/>
      <c r="UMX5" s="1877"/>
      <c r="UMY5" s="1877"/>
      <c r="UMZ5" s="1877"/>
      <c r="UNA5" s="1877"/>
      <c r="UNB5" s="1877"/>
      <c r="UNC5" s="1877"/>
      <c r="UND5" s="1877"/>
      <c r="UNE5" s="1877"/>
      <c r="UNF5" s="1877"/>
      <c r="UNG5" s="1877"/>
      <c r="UNH5" s="1877"/>
      <c r="UNI5" s="1877"/>
      <c r="UNJ5" s="1877"/>
      <c r="UNK5" s="1877"/>
      <c r="UNL5" s="1877"/>
      <c r="UNM5" s="1877"/>
      <c r="UNN5" s="1877"/>
      <c r="UNO5" s="1877"/>
      <c r="UNP5" s="1877"/>
      <c r="UNQ5" s="1877"/>
      <c r="UNR5" s="1877"/>
      <c r="UNS5" s="1877"/>
      <c r="UNT5" s="1877"/>
      <c r="UNU5" s="1877"/>
      <c r="UNV5" s="1877"/>
      <c r="UNW5" s="1877"/>
      <c r="UNX5" s="1877"/>
      <c r="UNY5" s="1877"/>
      <c r="UNZ5" s="1877"/>
      <c r="UOA5" s="1877"/>
      <c r="UOB5" s="1877"/>
      <c r="UOC5" s="1877"/>
      <c r="UOD5" s="1877"/>
      <c r="UOE5" s="1877"/>
      <c r="UOF5" s="1877"/>
      <c r="UOG5" s="1877"/>
      <c r="UOH5" s="1877"/>
      <c r="UOI5" s="1877"/>
      <c r="UOJ5" s="1877"/>
      <c r="UOK5" s="1877"/>
      <c r="UOL5" s="1877"/>
      <c r="UOM5" s="1877"/>
      <c r="UON5" s="1877"/>
      <c r="UOO5" s="1877"/>
      <c r="UOP5" s="1877"/>
      <c r="UOQ5" s="1877"/>
      <c r="UOR5" s="1877"/>
      <c r="UOS5" s="1877"/>
      <c r="UOT5" s="1877"/>
      <c r="UOU5" s="1877"/>
      <c r="UOV5" s="1877"/>
      <c r="UOW5" s="1877"/>
      <c r="UOX5" s="1877"/>
      <c r="UOY5" s="1877"/>
      <c r="UOZ5" s="1877"/>
      <c r="UPA5" s="1877"/>
      <c r="UPB5" s="1877"/>
      <c r="UPC5" s="1877"/>
      <c r="UPD5" s="1877"/>
      <c r="UPE5" s="1877"/>
      <c r="UPF5" s="1877"/>
      <c r="UPG5" s="1877"/>
      <c r="UPH5" s="1877"/>
      <c r="UPI5" s="1877"/>
      <c r="UPJ5" s="1877"/>
      <c r="UPK5" s="1877"/>
      <c r="UPL5" s="1877"/>
      <c r="UPM5" s="1877"/>
      <c r="UPN5" s="1877"/>
      <c r="UPO5" s="1877"/>
      <c r="UPP5" s="1877"/>
      <c r="UPQ5" s="1877"/>
      <c r="UPR5" s="1877"/>
      <c r="UPS5" s="1877"/>
      <c r="UPT5" s="1877"/>
      <c r="UPU5" s="1877"/>
      <c r="UPV5" s="1877"/>
      <c r="UPW5" s="1877"/>
      <c r="UPX5" s="1877"/>
      <c r="UPY5" s="1877"/>
      <c r="UPZ5" s="1877"/>
      <c r="UQA5" s="1877"/>
      <c r="UQB5" s="1877"/>
      <c r="UQC5" s="1877"/>
      <c r="UQD5" s="1877"/>
      <c r="UQE5" s="1877"/>
      <c r="UQF5" s="1877"/>
      <c r="UQG5" s="1877"/>
      <c r="UQH5" s="1877"/>
      <c r="UQI5" s="1877"/>
      <c r="UQJ5" s="1877"/>
      <c r="UQK5" s="1877"/>
      <c r="UQL5" s="1877"/>
      <c r="UQM5" s="1877"/>
      <c r="UQN5" s="1877"/>
      <c r="UQO5" s="1877"/>
      <c r="UQP5" s="1877"/>
      <c r="UQQ5" s="1877"/>
      <c r="UQR5" s="1877"/>
      <c r="UQS5" s="1877"/>
      <c r="UQT5" s="1877"/>
      <c r="UQU5" s="1877"/>
      <c r="UQV5" s="1877"/>
      <c r="UQW5" s="1877"/>
      <c r="UQX5" s="1877"/>
      <c r="UQY5" s="1877"/>
      <c r="UQZ5" s="1877"/>
      <c r="URA5" s="1877"/>
      <c r="URB5" s="1877"/>
      <c r="URC5" s="1877"/>
      <c r="URD5" s="1877"/>
      <c r="URE5" s="1877"/>
      <c r="URF5" s="1877"/>
      <c r="URG5" s="1877"/>
      <c r="URH5" s="1877"/>
      <c r="URI5" s="1877"/>
      <c r="URJ5" s="1877"/>
      <c r="URK5" s="1877"/>
      <c r="URL5" s="1877"/>
      <c r="URM5" s="1877"/>
      <c r="URN5" s="1877"/>
      <c r="URO5" s="1877"/>
      <c r="URP5" s="1877"/>
      <c r="URQ5" s="1877"/>
      <c r="URR5" s="1877"/>
      <c r="URS5" s="1877"/>
      <c r="URT5" s="1877"/>
      <c r="URU5" s="1877"/>
      <c r="URV5" s="1877"/>
      <c r="URW5" s="1877"/>
      <c r="URX5" s="1877"/>
      <c r="URY5" s="1877"/>
      <c r="URZ5" s="1877"/>
      <c r="USA5" s="1877"/>
      <c r="USB5" s="1877"/>
      <c r="USC5" s="1877"/>
      <c r="USD5" s="1877"/>
      <c r="USE5" s="1877"/>
      <c r="USF5" s="1877"/>
      <c r="USG5" s="1877"/>
      <c r="USH5" s="1877"/>
      <c r="USI5" s="1877"/>
      <c r="USJ5" s="1877"/>
      <c r="USK5" s="1877"/>
      <c r="USL5" s="1877"/>
      <c r="USM5" s="1877"/>
      <c r="USN5" s="1877"/>
      <c r="USO5" s="1877"/>
      <c r="USP5" s="1877"/>
      <c r="USQ5" s="1877"/>
      <c r="USR5" s="1877"/>
      <c r="USS5" s="1877"/>
      <c r="UST5" s="1877"/>
      <c r="USU5" s="1877"/>
      <c r="USV5" s="1877"/>
      <c r="USW5" s="1877"/>
      <c r="USX5" s="1877"/>
      <c r="USY5" s="1877"/>
      <c r="USZ5" s="1877"/>
      <c r="UTA5" s="1877"/>
      <c r="UTB5" s="1877"/>
      <c r="UTC5" s="1877"/>
      <c r="UTD5" s="1877"/>
      <c r="UTE5" s="1877"/>
      <c r="UTF5" s="1877"/>
      <c r="UTG5" s="1877"/>
      <c r="UTH5" s="1877"/>
      <c r="UTI5" s="1877"/>
      <c r="UTJ5" s="1877"/>
      <c r="UTK5" s="1877"/>
      <c r="UTL5" s="1877"/>
      <c r="UTM5" s="1877"/>
      <c r="UTN5" s="1877"/>
      <c r="UTO5" s="1877"/>
      <c r="UTP5" s="1877"/>
      <c r="UTQ5" s="1877"/>
      <c r="UTR5" s="1877"/>
      <c r="UTS5" s="1877"/>
      <c r="UTT5" s="1877"/>
      <c r="UTU5" s="1877"/>
      <c r="UTV5" s="1877"/>
      <c r="UTW5" s="1877"/>
      <c r="UTX5" s="1877"/>
      <c r="UTY5" s="1877"/>
      <c r="UTZ5" s="1877"/>
      <c r="UUA5" s="1877"/>
      <c r="UUB5" s="1877"/>
      <c r="UUC5" s="1877"/>
      <c r="UUD5" s="1877"/>
      <c r="UUE5" s="1877"/>
      <c r="UUF5" s="1877"/>
      <c r="UUG5" s="1877"/>
      <c r="UUH5" s="1877"/>
      <c r="UUI5" s="1877"/>
      <c r="UUJ5" s="1877"/>
      <c r="UUK5" s="1877"/>
      <c r="UUL5" s="1877"/>
      <c r="UUM5" s="1877"/>
      <c r="UUN5" s="1877"/>
      <c r="UUO5" s="1877"/>
      <c r="UUP5" s="1877"/>
      <c r="UUQ5" s="1877"/>
      <c r="UUR5" s="1877"/>
      <c r="UUS5" s="1877"/>
      <c r="UUT5" s="1877"/>
      <c r="UUU5" s="1877"/>
      <c r="UUV5" s="1877"/>
      <c r="UUW5" s="1877"/>
      <c r="UUX5" s="1877"/>
      <c r="UUY5" s="1877"/>
      <c r="UUZ5" s="1877"/>
      <c r="UVA5" s="1877"/>
      <c r="UVB5" s="1877"/>
      <c r="UVC5" s="1877"/>
      <c r="UVD5" s="1877"/>
      <c r="UVE5" s="1877"/>
      <c r="UVF5" s="1877"/>
      <c r="UVG5" s="1877"/>
      <c r="UVH5" s="1877"/>
      <c r="UVI5" s="1877"/>
      <c r="UVJ5" s="1877"/>
      <c r="UVK5" s="1877"/>
      <c r="UVL5" s="1877"/>
      <c r="UVM5" s="1877"/>
      <c r="UVN5" s="1877"/>
      <c r="UVO5" s="1877"/>
      <c r="UVP5" s="1877"/>
      <c r="UVQ5" s="1877"/>
      <c r="UVR5" s="1877"/>
      <c r="UVS5" s="1877"/>
      <c r="UVT5" s="1877"/>
      <c r="UVU5" s="1877"/>
      <c r="UVV5" s="1877"/>
      <c r="UVW5" s="1877"/>
      <c r="UVX5" s="1877"/>
      <c r="UVY5" s="1877"/>
      <c r="UVZ5" s="1877"/>
      <c r="UWA5" s="1877"/>
      <c r="UWB5" s="1877"/>
      <c r="UWC5" s="1877"/>
      <c r="UWD5" s="1877"/>
      <c r="UWE5" s="1877"/>
      <c r="UWF5" s="1877"/>
      <c r="UWG5" s="1877"/>
      <c r="UWH5" s="1877"/>
      <c r="UWI5" s="1877"/>
      <c r="UWJ5" s="1877"/>
      <c r="UWK5" s="1877"/>
      <c r="UWL5" s="1877"/>
      <c r="UWM5" s="1877"/>
      <c r="UWN5" s="1877"/>
      <c r="UWO5" s="1877"/>
      <c r="UWP5" s="1877"/>
      <c r="UWQ5" s="1877"/>
      <c r="UWR5" s="1877"/>
      <c r="UWS5" s="1877"/>
      <c r="UWT5" s="1877"/>
      <c r="UWU5" s="1877"/>
      <c r="UWV5" s="1877"/>
      <c r="UWW5" s="1877"/>
      <c r="UWX5" s="1877"/>
      <c r="UWY5" s="1877"/>
      <c r="UWZ5" s="1877"/>
      <c r="UXA5" s="1877"/>
      <c r="UXB5" s="1877"/>
      <c r="UXC5" s="1877"/>
      <c r="UXD5" s="1877"/>
      <c r="UXE5" s="1877"/>
      <c r="UXF5" s="1877"/>
      <c r="UXG5" s="1877"/>
      <c r="UXH5" s="1877"/>
      <c r="UXI5" s="1877"/>
      <c r="UXJ5" s="1877"/>
      <c r="UXK5" s="1877"/>
      <c r="UXL5" s="1877"/>
      <c r="UXM5" s="1877"/>
      <c r="UXN5" s="1877"/>
      <c r="UXO5" s="1877"/>
      <c r="UXP5" s="1877"/>
      <c r="UXQ5" s="1877"/>
      <c r="UXR5" s="1877"/>
      <c r="UXS5" s="1877"/>
      <c r="UXT5" s="1877"/>
      <c r="UXU5" s="1877"/>
      <c r="UXV5" s="1877"/>
      <c r="UXW5" s="1877"/>
      <c r="UXX5" s="1877"/>
      <c r="UXY5" s="1877"/>
      <c r="UXZ5" s="1877"/>
      <c r="UYA5" s="1877"/>
      <c r="UYB5" s="1877"/>
      <c r="UYC5" s="1877"/>
      <c r="UYD5" s="1877"/>
      <c r="UYE5" s="1877"/>
      <c r="UYF5" s="1877"/>
      <c r="UYG5" s="1877"/>
      <c r="UYH5" s="1877"/>
      <c r="UYI5" s="1877"/>
      <c r="UYJ5" s="1877"/>
      <c r="UYK5" s="1877"/>
      <c r="UYL5" s="1877"/>
      <c r="UYM5" s="1877"/>
      <c r="UYN5" s="1877"/>
      <c r="UYO5" s="1877"/>
      <c r="UYP5" s="1877"/>
      <c r="UYQ5" s="1877"/>
      <c r="UYR5" s="1877"/>
      <c r="UYS5" s="1877"/>
      <c r="UYT5" s="1877"/>
      <c r="UYU5" s="1877"/>
      <c r="UYV5" s="1877"/>
      <c r="UYW5" s="1877"/>
      <c r="UYX5" s="1877"/>
      <c r="UYY5" s="1877"/>
      <c r="UYZ5" s="1877"/>
      <c r="UZA5" s="1877"/>
      <c r="UZB5" s="1877"/>
      <c r="UZC5" s="1877"/>
      <c r="UZD5" s="1877"/>
      <c r="UZE5" s="1877"/>
      <c r="UZF5" s="1877"/>
      <c r="UZG5" s="1877"/>
      <c r="UZH5" s="1877"/>
      <c r="UZI5" s="1877"/>
      <c r="UZJ5" s="1877"/>
      <c r="UZK5" s="1877"/>
      <c r="UZL5" s="1877"/>
      <c r="UZM5" s="1877"/>
      <c r="UZN5" s="1877"/>
      <c r="UZO5" s="1877"/>
      <c r="UZP5" s="1877"/>
      <c r="UZQ5" s="1877"/>
      <c r="UZR5" s="1877"/>
      <c r="UZS5" s="1877"/>
      <c r="UZT5" s="1877"/>
      <c r="UZU5" s="1877"/>
      <c r="UZV5" s="1877"/>
      <c r="UZW5" s="1877"/>
      <c r="UZX5" s="1877"/>
      <c r="UZY5" s="1877"/>
      <c r="UZZ5" s="1877"/>
      <c r="VAA5" s="1877"/>
      <c r="VAB5" s="1877"/>
      <c r="VAC5" s="1877"/>
      <c r="VAD5" s="1877"/>
      <c r="VAE5" s="1877"/>
      <c r="VAF5" s="1877"/>
      <c r="VAG5" s="1877"/>
      <c r="VAH5" s="1877"/>
      <c r="VAI5" s="1877"/>
      <c r="VAJ5" s="1877"/>
      <c r="VAK5" s="1877"/>
      <c r="VAL5" s="1877"/>
      <c r="VAM5" s="1877"/>
      <c r="VAN5" s="1877"/>
      <c r="VAO5" s="1877"/>
      <c r="VAP5" s="1877"/>
      <c r="VAQ5" s="1877"/>
      <c r="VAR5" s="1877"/>
      <c r="VAS5" s="1877"/>
      <c r="VAT5" s="1877"/>
      <c r="VAU5" s="1877"/>
      <c r="VAV5" s="1877"/>
      <c r="VAW5" s="1877"/>
      <c r="VAX5" s="1877"/>
      <c r="VAY5" s="1877"/>
      <c r="VAZ5" s="1877"/>
      <c r="VBA5" s="1877"/>
      <c r="VBB5" s="1877"/>
      <c r="VBC5" s="1877"/>
      <c r="VBD5" s="1877"/>
      <c r="VBE5" s="1877"/>
      <c r="VBF5" s="1877"/>
      <c r="VBG5" s="1877"/>
      <c r="VBH5" s="1877"/>
      <c r="VBI5" s="1877"/>
      <c r="VBJ5" s="1877"/>
      <c r="VBK5" s="1877"/>
      <c r="VBL5" s="1877"/>
      <c r="VBM5" s="1877"/>
      <c r="VBN5" s="1877"/>
      <c r="VBO5" s="1877"/>
      <c r="VBP5" s="1877"/>
      <c r="VBQ5" s="1877"/>
      <c r="VBR5" s="1877"/>
      <c r="VBS5" s="1877"/>
      <c r="VBT5" s="1877"/>
      <c r="VBU5" s="1877"/>
      <c r="VBV5" s="1877"/>
      <c r="VBW5" s="1877"/>
      <c r="VBX5" s="1877"/>
      <c r="VBY5" s="1877"/>
      <c r="VBZ5" s="1877"/>
      <c r="VCA5" s="1877"/>
      <c r="VCB5" s="1877"/>
      <c r="VCC5" s="1877"/>
      <c r="VCD5" s="1877"/>
      <c r="VCE5" s="1877"/>
      <c r="VCF5" s="1877"/>
      <c r="VCG5" s="1877"/>
      <c r="VCH5" s="1877"/>
      <c r="VCI5" s="1877"/>
      <c r="VCJ5" s="1877"/>
      <c r="VCK5" s="1877"/>
      <c r="VCL5" s="1877"/>
      <c r="VCM5" s="1877"/>
      <c r="VCN5" s="1877"/>
      <c r="VCO5" s="1877"/>
      <c r="VCP5" s="1877"/>
      <c r="VCQ5" s="1877"/>
      <c r="VCR5" s="1877"/>
      <c r="VCS5" s="1877"/>
      <c r="VCT5" s="1877"/>
      <c r="VCU5" s="1877"/>
      <c r="VCV5" s="1877"/>
      <c r="VCW5" s="1877"/>
      <c r="VCX5" s="1877"/>
      <c r="VCY5" s="1877"/>
      <c r="VCZ5" s="1877"/>
      <c r="VDA5" s="1877"/>
      <c r="VDB5" s="1877"/>
      <c r="VDC5" s="1877"/>
      <c r="VDD5" s="1877"/>
      <c r="VDE5" s="1877"/>
      <c r="VDF5" s="1877"/>
      <c r="VDG5" s="1877"/>
      <c r="VDH5" s="1877"/>
      <c r="VDI5" s="1877"/>
      <c r="VDJ5" s="1877"/>
      <c r="VDK5" s="1877"/>
      <c r="VDL5" s="1877"/>
      <c r="VDM5" s="1877"/>
      <c r="VDN5" s="1877"/>
      <c r="VDO5" s="1877"/>
      <c r="VDP5" s="1877"/>
      <c r="VDQ5" s="1877"/>
      <c r="VDR5" s="1877"/>
      <c r="VDS5" s="1877"/>
      <c r="VDT5" s="1877"/>
      <c r="VDU5" s="1877"/>
      <c r="VDV5" s="1877"/>
      <c r="VDW5" s="1877"/>
      <c r="VDX5" s="1877"/>
      <c r="VDY5" s="1877"/>
      <c r="VDZ5" s="1877"/>
      <c r="VEA5" s="1877"/>
      <c r="VEB5" s="1877"/>
      <c r="VEC5" s="1877"/>
      <c r="VED5" s="1877"/>
      <c r="VEE5" s="1877"/>
      <c r="VEF5" s="1877"/>
      <c r="VEG5" s="1877"/>
      <c r="VEH5" s="1877"/>
      <c r="VEI5" s="1877"/>
      <c r="VEJ5" s="1877"/>
      <c r="VEK5" s="1877"/>
      <c r="VEL5" s="1877"/>
      <c r="VEM5" s="1877"/>
      <c r="VEN5" s="1877"/>
      <c r="VEO5" s="1877"/>
      <c r="VEP5" s="1877"/>
      <c r="VEQ5" s="1877"/>
      <c r="VER5" s="1877"/>
      <c r="VES5" s="1877"/>
      <c r="VET5" s="1877"/>
      <c r="VEU5" s="1877"/>
      <c r="VEV5" s="1877"/>
      <c r="VEW5" s="1877"/>
      <c r="VEX5" s="1877"/>
      <c r="VEY5" s="1877"/>
      <c r="VEZ5" s="1877"/>
      <c r="VFA5" s="1877"/>
      <c r="VFB5" s="1877"/>
      <c r="VFC5" s="1877"/>
      <c r="VFD5" s="1877"/>
      <c r="VFE5" s="1877"/>
      <c r="VFF5" s="1877"/>
      <c r="VFG5" s="1877"/>
      <c r="VFH5" s="1877"/>
      <c r="VFI5" s="1877"/>
      <c r="VFJ5" s="1877"/>
      <c r="VFK5" s="1877"/>
      <c r="VFL5" s="1877"/>
      <c r="VFM5" s="1877"/>
      <c r="VFN5" s="1877"/>
      <c r="VFO5" s="1877"/>
      <c r="VFP5" s="1877"/>
      <c r="VFQ5" s="1877"/>
      <c r="VFR5" s="1877"/>
      <c r="VFS5" s="1877"/>
      <c r="VFT5" s="1877"/>
      <c r="VFU5" s="1877"/>
      <c r="VFV5" s="1877"/>
      <c r="VFW5" s="1877"/>
      <c r="VFX5" s="1877"/>
      <c r="VFY5" s="1877"/>
      <c r="VFZ5" s="1877"/>
      <c r="VGA5" s="1877"/>
      <c r="VGB5" s="1877"/>
      <c r="VGC5" s="1877"/>
      <c r="VGD5" s="1877"/>
      <c r="VGE5" s="1877"/>
      <c r="VGF5" s="1877"/>
      <c r="VGG5" s="1877"/>
      <c r="VGH5" s="1877"/>
      <c r="VGI5" s="1877"/>
      <c r="VGJ5" s="1877"/>
      <c r="VGK5" s="1877"/>
      <c r="VGL5" s="1877"/>
      <c r="VGM5" s="1877"/>
      <c r="VGN5" s="1877"/>
      <c r="VGO5" s="1877"/>
      <c r="VGP5" s="1877"/>
      <c r="VGQ5" s="1877"/>
      <c r="VGR5" s="1877"/>
      <c r="VGS5" s="1877"/>
      <c r="VGT5" s="1877"/>
      <c r="VGU5" s="1877"/>
      <c r="VGV5" s="1877"/>
      <c r="VGW5" s="1877"/>
      <c r="VGX5" s="1877"/>
      <c r="VGY5" s="1877"/>
      <c r="VGZ5" s="1877"/>
      <c r="VHA5" s="1877"/>
      <c r="VHB5" s="1877"/>
      <c r="VHC5" s="1877"/>
      <c r="VHD5" s="1877"/>
      <c r="VHE5" s="1877"/>
      <c r="VHF5" s="1877"/>
      <c r="VHG5" s="1877"/>
      <c r="VHH5" s="1877"/>
      <c r="VHI5" s="1877"/>
      <c r="VHJ5" s="1877"/>
      <c r="VHK5" s="1877"/>
      <c r="VHL5" s="1877"/>
      <c r="VHM5" s="1877"/>
      <c r="VHN5" s="1877"/>
      <c r="VHO5" s="1877"/>
      <c r="VHP5" s="1877"/>
      <c r="VHQ5" s="1877"/>
      <c r="VHR5" s="1877"/>
      <c r="VHS5" s="1877"/>
      <c r="VHT5" s="1877"/>
      <c r="VHU5" s="1877"/>
      <c r="VHV5" s="1877"/>
      <c r="VHW5" s="1877"/>
      <c r="VHX5" s="1877"/>
      <c r="VHY5" s="1877"/>
      <c r="VHZ5" s="1877"/>
      <c r="VIA5" s="1877"/>
      <c r="VIB5" s="1877"/>
      <c r="VIC5" s="1877"/>
      <c r="VID5" s="1877"/>
      <c r="VIE5" s="1877"/>
      <c r="VIF5" s="1877"/>
      <c r="VIG5" s="1877"/>
      <c r="VIH5" s="1877"/>
      <c r="VII5" s="1877"/>
      <c r="VIJ5" s="1877"/>
      <c r="VIK5" s="1877"/>
      <c r="VIL5" s="1877"/>
      <c r="VIM5" s="1877"/>
      <c r="VIN5" s="1877"/>
      <c r="VIO5" s="1877"/>
      <c r="VIP5" s="1877"/>
      <c r="VIQ5" s="1877"/>
      <c r="VIR5" s="1877"/>
      <c r="VIS5" s="1877"/>
      <c r="VIT5" s="1877"/>
      <c r="VIU5" s="1877"/>
      <c r="VIV5" s="1877"/>
      <c r="VIW5" s="1877"/>
      <c r="VIX5" s="1877"/>
      <c r="VIY5" s="1877"/>
      <c r="VIZ5" s="1877"/>
      <c r="VJA5" s="1877"/>
      <c r="VJB5" s="1877"/>
      <c r="VJC5" s="1877"/>
      <c r="VJD5" s="1877"/>
      <c r="VJE5" s="1877"/>
      <c r="VJF5" s="1877"/>
      <c r="VJG5" s="1877"/>
      <c r="VJH5" s="1877"/>
      <c r="VJI5" s="1877"/>
      <c r="VJJ5" s="1877"/>
      <c r="VJK5" s="1877"/>
      <c r="VJL5" s="1877"/>
      <c r="VJM5" s="1877"/>
      <c r="VJN5" s="1877"/>
      <c r="VJO5" s="1877"/>
      <c r="VJP5" s="1877"/>
      <c r="VJQ5" s="1877"/>
      <c r="VJR5" s="1877"/>
      <c r="VJS5" s="1877"/>
      <c r="VJT5" s="1877"/>
      <c r="VJU5" s="1877"/>
      <c r="VJV5" s="1877"/>
      <c r="VJW5" s="1877"/>
      <c r="VJX5" s="1877"/>
      <c r="VJY5" s="1877"/>
      <c r="VJZ5" s="1877"/>
      <c r="VKA5" s="1877"/>
      <c r="VKB5" s="1877"/>
      <c r="VKC5" s="1877"/>
      <c r="VKD5" s="1877"/>
      <c r="VKE5" s="1877"/>
      <c r="VKF5" s="1877"/>
      <c r="VKG5" s="1877"/>
      <c r="VKH5" s="1877"/>
      <c r="VKI5" s="1877"/>
      <c r="VKJ5" s="1877"/>
      <c r="VKK5" s="1877"/>
      <c r="VKL5" s="1877"/>
      <c r="VKM5" s="1877"/>
      <c r="VKN5" s="1877"/>
      <c r="VKO5" s="1877"/>
      <c r="VKP5" s="1877"/>
      <c r="VKQ5" s="1877"/>
      <c r="VKR5" s="1877"/>
      <c r="VKS5" s="1877"/>
      <c r="VKT5" s="1877"/>
      <c r="VKU5" s="1877"/>
      <c r="VKV5" s="1877"/>
      <c r="VKW5" s="1877"/>
      <c r="VKX5" s="1877"/>
      <c r="VKY5" s="1877"/>
      <c r="VKZ5" s="1877"/>
      <c r="VLA5" s="1877"/>
      <c r="VLB5" s="1877"/>
      <c r="VLC5" s="1877"/>
      <c r="VLD5" s="1877"/>
      <c r="VLE5" s="1877"/>
      <c r="VLF5" s="1877"/>
      <c r="VLG5" s="1877"/>
      <c r="VLH5" s="1877"/>
      <c r="VLI5" s="1877"/>
      <c r="VLJ5" s="1877"/>
      <c r="VLK5" s="1877"/>
      <c r="VLL5" s="1877"/>
      <c r="VLM5" s="1877"/>
      <c r="VLN5" s="1877"/>
      <c r="VLO5" s="1877"/>
      <c r="VLP5" s="1877"/>
      <c r="VLQ5" s="1877"/>
      <c r="VLR5" s="1877"/>
      <c r="VLS5" s="1877"/>
      <c r="VLT5" s="1877"/>
      <c r="VLU5" s="1877"/>
      <c r="VLV5" s="1877"/>
      <c r="VLW5" s="1877"/>
      <c r="VLX5" s="1877"/>
      <c r="VLY5" s="1877"/>
      <c r="VLZ5" s="1877"/>
      <c r="VMA5" s="1877"/>
      <c r="VMB5" s="1877"/>
      <c r="VMC5" s="1877"/>
      <c r="VMD5" s="1877"/>
      <c r="VME5" s="1877"/>
      <c r="VMF5" s="1877"/>
      <c r="VMG5" s="1877"/>
      <c r="VMH5" s="1877"/>
      <c r="VMI5" s="1877"/>
      <c r="VMJ5" s="1877"/>
      <c r="VMK5" s="1877"/>
      <c r="VML5" s="1877"/>
      <c r="VMM5" s="1877"/>
      <c r="VMN5" s="1877"/>
      <c r="VMO5" s="1877"/>
      <c r="VMP5" s="1877"/>
      <c r="VMQ5" s="1877"/>
      <c r="VMR5" s="1877"/>
      <c r="VMS5" s="1877"/>
      <c r="VMT5" s="1877"/>
      <c r="VMU5" s="1877"/>
      <c r="VMV5" s="1877"/>
      <c r="VMW5" s="1877"/>
      <c r="VMX5" s="1877"/>
      <c r="VMY5" s="1877"/>
      <c r="VMZ5" s="1877"/>
      <c r="VNA5" s="1877"/>
      <c r="VNB5" s="1877"/>
      <c r="VNC5" s="1877"/>
      <c r="VND5" s="1877"/>
      <c r="VNE5" s="1877"/>
      <c r="VNF5" s="1877"/>
      <c r="VNG5" s="1877"/>
      <c r="VNH5" s="1877"/>
      <c r="VNI5" s="1877"/>
      <c r="VNJ5" s="1877"/>
      <c r="VNK5" s="1877"/>
      <c r="VNL5" s="1877"/>
      <c r="VNM5" s="1877"/>
      <c r="VNN5" s="1877"/>
      <c r="VNO5" s="1877"/>
      <c r="VNP5" s="1877"/>
      <c r="VNQ5" s="1877"/>
      <c r="VNR5" s="1877"/>
      <c r="VNS5" s="1877"/>
      <c r="VNT5" s="1877"/>
      <c r="VNU5" s="1877"/>
      <c r="VNV5" s="1877"/>
      <c r="VNW5" s="1877"/>
      <c r="VNX5" s="1877"/>
      <c r="VNY5" s="1877"/>
      <c r="VNZ5" s="1877"/>
      <c r="VOA5" s="1877"/>
      <c r="VOB5" s="1877"/>
      <c r="VOC5" s="1877"/>
      <c r="VOD5" s="1877"/>
      <c r="VOE5" s="1877"/>
      <c r="VOF5" s="1877"/>
      <c r="VOG5" s="1877"/>
      <c r="VOH5" s="1877"/>
      <c r="VOI5" s="1877"/>
      <c r="VOJ5" s="1877"/>
      <c r="VOK5" s="1877"/>
      <c r="VOL5" s="1877"/>
      <c r="VOM5" s="1877"/>
      <c r="VON5" s="1877"/>
      <c r="VOO5" s="1877"/>
      <c r="VOP5" s="1877"/>
      <c r="VOQ5" s="1877"/>
      <c r="VOR5" s="1877"/>
      <c r="VOS5" s="1877"/>
      <c r="VOT5" s="1877"/>
      <c r="VOU5" s="1877"/>
      <c r="VOV5" s="1877"/>
      <c r="VOW5" s="1877"/>
      <c r="VOX5" s="1877"/>
      <c r="VOY5" s="1877"/>
      <c r="VOZ5" s="1877"/>
      <c r="VPA5" s="1877"/>
      <c r="VPB5" s="1877"/>
      <c r="VPC5" s="1877"/>
      <c r="VPD5" s="1877"/>
      <c r="VPE5" s="1877"/>
      <c r="VPF5" s="1877"/>
      <c r="VPG5" s="1877"/>
      <c r="VPH5" s="1877"/>
      <c r="VPI5" s="1877"/>
      <c r="VPJ5" s="1877"/>
      <c r="VPK5" s="1877"/>
      <c r="VPL5" s="1877"/>
      <c r="VPM5" s="1877"/>
      <c r="VPN5" s="1877"/>
      <c r="VPO5" s="1877"/>
      <c r="VPP5" s="1877"/>
      <c r="VPQ5" s="1877"/>
      <c r="VPR5" s="1877"/>
      <c r="VPS5" s="1877"/>
      <c r="VPT5" s="1877"/>
      <c r="VPU5" s="1877"/>
      <c r="VPV5" s="1877"/>
      <c r="VPW5" s="1877"/>
      <c r="VPX5" s="1877"/>
      <c r="VPY5" s="1877"/>
      <c r="VPZ5" s="1877"/>
      <c r="VQA5" s="1877"/>
      <c r="VQB5" s="1877"/>
      <c r="VQC5" s="1877"/>
      <c r="VQD5" s="1877"/>
      <c r="VQE5" s="1877"/>
      <c r="VQF5" s="1877"/>
      <c r="VQG5" s="1877"/>
      <c r="VQH5" s="1877"/>
      <c r="VQI5" s="1877"/>
      <c r="VQJ5" s="1877"/>
      <c r="VQK5" s="1877"/>
      <c r="VQL5" s="1877"/>
      <c r="VQM5" s="1877"/>
      <c r="VQN5" s="1877"/>
      <c r="VQO5" s="1877"/>
      <c r="VQP5" s="1877"/>
      <c r="VQQ5" s="1877"/>
      <c r="VQR5" s="1877"/>
      <c r="VQS5" s="1877"/>
      <c r="VQT5" s="1877"/>
      <c r="VQU5" s="1877"/>
      <c r="VQV5" s="1877"/>
      <c r="VQW5" s="1877"/>
      <c r="VQX5" s="1877"/>
      <c r="VQY5" s="1877"/>
      <c r="VQZ5" s="1877"/>
      <c r="VRA5" s="1877"/>
      <c r="VRB5" s="1877"/>
      <c r="VRC5" s="1877"/>
      <c r="VRD5" s="1877"/>
      <c r="VRE5" s="1877"/>
      <c r="VRF5" s="1877"/>
      <c r="VRG5" s="1877"/>
      <c r="VRH5" s="1877"/>
      <c r="VRI5" s="1877"/>
      <c r="VRJ5" s="1877"/>
      <c r="VRK5" s="1877"/>
      <c r="VRL5" s="1877"/>
      <c r="VRM5" s="1877"/>
      <c r="VRN5" s="1877"/>
      <c r="VRO5" s="1877"/>
      <c r="VRP5" s="1877"/>
      <c r="VRQ5" s="1877"/>
      <c r="VRR5" s="1877"/>
      <c r="VRS5" s="1877"/>
      <c r="VRT5" s="1877"/>
      <c r="VRU5" s="1877"/>
      <c r="VRV5" s="1877"/>
      <c r="VRW5" s="1877"/>
      <c r="VRX5" s="1877"/>
      <c r="VRY5" s="1877"/>
      <c r="VRZ5" s="1877"/>
      <c r="VSA5" s="1877"/>
      <c r="VSB5" s="1877"/>
      <c r="VSC5" s="1877"/>
      <c r="VSD5" s="1877"/>
      <c r="VSE5" s="1877"/>
      <c r="VSF5" s="1877"/>
      <c r="VSG5" s="1877"/>
      <c r="VSH5" s="1877"/>
      <c r="VSI5" s="1877"/>
      <c r="VSJ5" s="1877"/>
      <c r="VSK5" s="1877"/>
      <c r="VSL5" s="1877"/>
      <c r="VSM5" s="1877"/>
      <c r="VSN5" s="1877"/>
      <c r="VSO5" s="1877"/>
      <c r="VSP5" s="1877"/>
      <c r="VSQ5" s="1877"/>
      <c r="VSR5" s="1877"/>
      <c r="VSS5" s="1877"/>
      <c r="VST5" s="1877"/>
      <c r="VSU5" s="1877"/>
      <c r="VSV5" s="1877"/>
      <c r="VSW5" s="1877"/>
      <c r="VSX5" s="1877"/>
      <c r="VSY5" s="1877"/>
      <c r="VSZ5" s="1877"/>
      <c r="VTA5" s="1877"/>
      <c r="VTB5" s="1877"/>
      <c r="VTC5" s="1877"/>
      <c r="VTD5" s="1877"/>
      <c r="VTE5" s="1877"/>
      <c r="VTF5" s="1877"/>
      <c r="VTG5" s="1877"/>
      <c r="VTH5" s="1877"/>
      <c r="VTI5" s="1877"/>
      <c r="VTJ5" s="1877"/>
      <c r="VTK5" s="1877"/>
      <c r="VTL5" s="1877"/>
      <c r="VTM5" s="1877"/>
      <c r="VTN5" s="1877"/>
      <c r="VTO5" s="1877"/>
      <c r="VTP5" s="1877"/>
      <c r="VTQ5" s="1877"/>
      <c r="VTR5" s="1877"/>
      <c r="VTS5" s="1877"/>
      <c r="VTT5" s="1877"/>
      <c r="VTU5" s="1877"/>
      <c r="VTV5" s="1877"/>
      <c r="VTW5" s="1877"/>
      <c r="VTX5" s="1877"/>
      <c r="VTY5" s="1877"/>
      <c r="VTZ5" s="1877"/>
      <c r="VUA5" s="1877"/>
      <c r="VUB5" s="1877"/>
      <c r="VUC5" s="1877"/>
      <c r="VUD5" s="1877"/>
      <c r="VUE5" s="1877"/>
      <c r="VUF5" s="1877"/>
      <c r="VUG5" s="1877"/>
      <c r="VUH5" s="1877"/>
      <c r="VUI5" s="1877"/>
      <c r="VUJ5" s="1877"/>
      <c r="VUK5" s="1877"/>
      <c r="VUL5" s="1877"/>
      <c r="VUM5" s="1877"/>
      <c r="VUN5" s="1877"/>
      <c r="VUO5" s="1877"/>
      <c r="VUP5" s="1877"/>
      <c r="VUQ5" s="1877"/>
      <c r="VUR5" s="1877"/>
      <c r="VUS5" s="1877"/>
      <c r="VUT5" s="1877"/>
      <c r="VUU5" s="1877"/>
      <c r="VUV5" s="1877"/>
      <c r="VUW5" s="1877"/>
      <c r="VUX5" s="1877"/>
      <c r="VUY5" s="1877"/>
      <c r="VUZ5" s="1877"/>
      <c r="VVA5" s="1877"/>
      <c r="VVB5" s="1877"/>
      <c r="VVC5" s="1877"/>
      <c r="VVD5" s="1877"/>
      <c r="VVE5" s="1877"/>
      <c r="VVF5" s="1877"/>
      <c r="VVG5" s="1877"/>
      <c r="VVH5" s="1877"/>
      <c r="VVI5" s="1877"/>
      <c r="VVJ5" s="1877"/>
      <c r="VVK5" s="1877"/>
      <c r="VVL5" s="1877"/>
      <c r="VVM5" s="1877"/>
      <c r="VVN5" s="1877"/>
      <c r="VVO5" s="1877"/>
      <c r="VVP5" s="1877"/>
      <c r="VVQ5" s="1877"/>
      <c r="VVR5" s="1877"/>
      <c r="VVS5" s="1877"/>
      <c r="VVT5" s="1877"/>
      <c r="VVU5" s="1877"/>
      <c r="VVV5" s="1877"/>
      <c r="VVW5" s="1877"/>
      <c r="VVX5" s="1877"/>
      <c r="VVY5" s="1877"/>
      <c r="VVZ5" s="1877"/>
      <c r="VWA5" s="1877"/>
      <c r="VWB5" s="1877"/>
      <c r="VWC5" s="1877"/>
      <c r="VWD5" s="1877"/>
      <c r="VWE5" s="1877"/>
      <c r="VWF5" s="1877"/>
      <c r="VWG5" s="1877"/>
      <c r="VWH5" s="1877"/>
      <c r="VWI5" s="1877"/>
      <c r="VWJ5" s="1877"/>
      <c r="VWK5" s="1877"/>
      <c r="VWL5" s="1877"/>
      <c r="VWM5" s="1877"/>
      <c r="VWN5" s="1877"/>
      <c r="VWO5" s="1877"/>
      <c r="VWP5" s="1877"/>
      <c r="VWQ5" s="1877"/>
      <c r="VWR5" s="1877"/>
      <c r="VWS5" s="1877"/>
      <c r="VWT5" s="1877"/>
      <c r="VWU5" s="1877"/>
      <c r="VWV5" s="1877"/>
      <c r="VWW5" s="1877"/>
      <c r="VWX5" s="1877"/>
      <c r="VWY5" s="1877"/>
      <c r="VWZ5" s="1877"/>
      <c r="VXA5" s="1877"/>
      <c r="VXB5" s="1877"/>
      <c r="VXC5" s="1877"/>
      <c r="VXD5" s="1877"/>
      <c r="VXE5" s="1877"/>
      <c r="VXF5" s="1877"/>
      <c r="VXG5" s="1877"/>
      <c r="VXH5" s="1877"/>
      <c r="VXI5" s="1877"/>
      <c r="VXJ5" s="1877"/>
      <c r="VXK5" s="1877"/>
      <c r="VXL5" s="1877"/>
      <c r="VXM5" s="1877"/>
      <c r="VXN5" s="1877"/>
      <c r="VXO5" s="1877"/>
      <c r="VXP5" s="1877"/>
      <c r="VXQ5" s="1877"/>
      <c r="VXR5" s="1877"/>
      <c r="VXS5" s="1877"/>
      <c r="VXT5" s="1877"/>
      <c r="VXU5" s="1877"/>
      <c r="VXV5" s="1877"/>
      <c r="VXW5" s="1877"/>
      <c r="VXX5" s="1877"/>
      <c r="VXY5" s="1877"/>
      <c r="VXZ5" s="1877"/>
      <c r="VYA5" s="1877"/>
      <c r="VYB5" s="1877"/>
      <c r="VYC5" s="1877"/>
      <c r="VYD5" s="1877"/>
      <c r="VYE5" s="1877"/>
      <c r="VYF5" s="1877"/>
      <c r="VYG5" s="1877"/>
      <c r="VYH5" s="1877"/>
      <c r="VYI5" s="1877"/>
      <c r="VYJ5" s="1877"/>
      <c r="VYK5" s="1877"/>
      <c r="VYL5" s="1877"/>
      <c r="VYM5" s="1877"/>
      <c r="VYN5" s="1877"/>
      <c r="VYO5" s="1877"/>
      <c r="VYP5" s="1877"/>
      <c r="VYQ5" s="1877"/>
      <c r="VYR5" s="1877"/>
      <c r="VYS5" s="1877"/>
      <c r="VYT5" s="1877"/>
      <c r="VYU5" s="1877"/>
      <c r="VYV5" s="1877"/>
      <c r="VYW5" s="1877"/>
      <c r="VYX5" s="1877"/>
      <c r="VYY5" s="1877"/>
      <c r="VYZ5" s="1877"/>
      <c r="VZA5" s="1877"/>
      <c r="VZB5" s="1877"/>
      <c r="VZC5" s="1877"/>
      <c r="VZD5" s="1877"/>
      <c r="VZE5" s="1877"/>
      <c r="VZF5" s="1877"/>
      <c r="VZG5" s="1877"/>
      <c r="VZH5" s="1877"/>
      <c r="VZI5" s="1877"/>
      <c r="VZJ5" s="1877"/>
      <c r="VZK5" s="1877"/>
      <c r="VZL5" s="1877"/>
      <c r="VZM5" s="1877"/>
      <c r="VZN5" s="1877"/>
      <c r="VZO5" s="1877"/>
      <c r="VZP5" s="1877"/>
      <c r="VZQ5" s="1877"/>
      <c r="VZR5" s="1877"/>
      <c r="VZS5" s="1877"/>
      <c r="VZT5" s="1877"/>
      <c r="VZU5" s="1877"/>
      <c r="VZV5" s="1877"/>
      <c r="VZW5" s="1877"/>
      <c r="VZX5" s="1877"/>
      <c r="VZY5" s="1877"/>
      <c r="VZZ5" s="1877"/>
      <c r="WAA5" s="1877"/>
      <c r="WAB5" s="1877"/>
      <c r="WAC5" s="1877"/>
      <c r="WAD5" s="1877"/>
      <c r="WAE5" s="1877"/>
      <c r="WAF5" s="1877"/>
      <c r="WAG5" s="1877"/>
      <c r="WAH5" s="1877"/>
      <c r="WAI5" s="1877"/>
      <c r="WAJ5" s="1877"/>
      <c r="WAK5" s="1877"/>
      <c r="WAL5" s="1877"/>
      <c r="WAM5" s="1877"/>
      <c r="WAN5" s="1877"/>
      <c r="WAO5" s="1877"/>
      <c r="WAP5" s="1877"/>
      <c r="WAQ5" s="1877"/>
      <c r="WAR5" s="1877"/>
      <c r="WAS5" s="1877"/>
      <c r="WAT5" s="1877"/>
      <c r="WAU5" s="1877"/>
      <c r="WAV5" s="1877"/>
      <c r="WAW5" s="1877"/>
      <c r="WAX5" s="1877"/>
      <c r="WAY5" s="1877"/>
      <c r="WAZ5" s="1877"/>
      <c r="WBA5" s="1877"/>
      <c r="WBB5" s="1877"/>
      <c r="WBC5" s="1877"/>
      <c r="WBD5" s="1877"/>
      <c r="WBE5" s="1877"/>
      <c r="WBF5" s="1877"/>
      <c r="WBG5" s="1877"/>
      <c r="WBH5" s="1877"/>
      <c r="WBI5" s="1877"/>
      <c r="WBJ5" s="1877"/>
      <c r="WBK5" s="1877"/>
      <c r="WBL5" s="1877"/>
      <c r="WBM5" s="1877"/>
      <c r="WBN5" s="1877"/>
      <c r="WBO5" s="1877"/>
      <c r="WBP5" s="1877"/>
      <c r="WBQ5" s="1877"/>
      <c r="WBR5" s="1877"/>
      <c r="WBS5" s="1877"/>
      <c r="WBT5" s="1877"/>
      <c r="WBU5" s="1877"/>
      <c r="WBV5" s="1877"/>
      <c r="WBW5" s="1877"/>
      <c r="WBX5" s="1877"/>
      <c r="WBY5" s="1877"/>
      <c r="WBZ5" s="1877"/>
      <c r="WCA5" s="1877"/>
      <c r="WCB5" s="1877"/>
      <c r="WCC5" s="1877"/>
      <c r="WCD5" s="1877"/>
      <c r="WCE5" s="1877"/>
      <c r="WCF5" s="1877"/>
      <c r="WCG5" s="1877"/>
      <c r="WCH5" s="1877"/>
      <c r="WCI5" s="1877"/>
      <c r="WCJ5" s="1877"/>
      <c r="WCK5" s="1877"/>
      <c r="WCL5" s="1877"/>
      <c r="WCM5" s="1877"/>
      <c r="WCN5" s="1877"/>
      <c r="WCO5" s="1877"/>
      <c r="WCP5" s="1877"/>
      <c r="WCQ5" s="1877"/>
      <c r="WCR5" s="1877"/>
      <c r="WCS5" s="1877"/>
      <c r="WCT5" s="1877"/>
      <c r="WCU5" s="1877"/>
      <c r="WCV5" s="1877"/>
      <c r="WCW5" s="1877"/>
      <c r="WCX5" s="1877"/>
      <c r="WCY5" s="1877"/>
      <c r="WCZ5" s="1877"/>
      <c r="WDA5" s="1877"/>
      <c r="WDB5" s="1877"/>
      <c r="WDC5" s="1877"/>
      <c r="WDD5" s="1877"/>
      <c r="WDE5" s="1877"/>
      <c r="WDF5" s="1877"/>
      <c r="WDG5" s="1877"/>
      <c r="WDH5" s="1877"/>
      <c r="WDI5" s="1877"/>
      <c r="WDJ5" s="1877"/>
      <c r="WDK5" s="1877"/>
      <c r="WDL5" s="1877"/>
      <c r="WDM5" s="1877"/>
      <c r="WDN5" s="1877"/>
      <c r="WDO5" s="1877"/>
      <c r="WDP5" s="1877"/>
      <c r="WDQ5" s="1877"/>
      <c r="WDR5" s="1877"/>
      <c r="WDS5" s="1877"/>
      <c r="WDT5" s="1877"/>
      <c r="WDU5" s="1877"/>
      <c r="WDV5" s="1877"/>
      <c r="WDW5" s="1877"/>
      <c r="WDX5" s="1877"/>
      <c r="WDY5" s="1877"/>
      <c r="WDZ5" s="1877"/>
      <c r="WEA5" s="1877"/>
      <c r="WEB5" s="1877"/>
      <c r="WEC5" s="1877"/>
      <c r="WED5" s="1877"/>
      <c r="WEE5" s="1877"/>
      <c r="WEF5" s="1877"/>
      <c r="WEG5" s="1877"/>
      <c r="WEH5" s="1877"/>
      <c r="WEI5" s="1877"/>
      <c r="WEJ5" s="1877"/>
      <c r="WEK5" s="1877"/>
      <c r="WEL5" s="1877"/>
      <c r="WEM5" s="1877"/>
      <c r="WEN5" s="1877"/>
      <c r="WEO5" s="1877"/>
      <c r="WEP5" s="1877"/>
      <c r="WEQ5" s="1877"/>
      <c r="WER5" s="1877"/>
      <c r="WES5" s="1877"/>
      <c r="WET5" s="1877"/>
      <c r="WEU5" s="1877"/>
      <c r="WEV5" s="1877"/>
      <c r="WEW5" s="1877"/>
      <c r="WEX5" s="1877"/>
      <c r="WEY5" s="1877"/>
      <c r="WEZ5" s="1877"/>
      <c r="WFA5" s="1877"/>
      <c r="WFB5" s="1877"/>
      <c r="WFC5" s="1877"/>
      <c r="WFD5" s="1877"/>
      <c r="WFE5" s="1877"/>
      <c r="WFF5" s="1877"/>
      <c r="WFG5" s="1877"/>
      <c r="WFH5" s="1877"/>
      <c r="WFI5" s="1877"/>
      <c r="WFJ5" s="1877"/>
      <c r="WFK5" s="1877"/>
      <c r="WFL5" s="1877"/>
      <c r="WFM5" s="1877"/>
      <c r="WFN5" s="1877"/>
      <c r="WFO5" s="1877"/>
      <c r="WFP5" s="1877"/>
      <c r="WFQ5" s="1877"/>
      <c r="WFR5" s="1877"/>
      <c r="WFS5" s="1877"/>
      <c r="WFT5" s="1877"/>
      <c r="WFU5" s="1877"/>
      <c r="WFV5" s="1877"/>
      <c r="WFW5" s="1877"/>
      <c r="WFX5" s="1877"/>
      <c r="WFY5" s="1877"/>
      <c r="WFZ5" s="1877"/>
      <c r="WGA5" s="1877"/>
      <c r="WGB5" s="1877"/>
      <c r="WGC5" s="1877"/>
      <c r="WGD5" s="1877"/>
      <c r="WGE5" s="1877"/>
      <c r="WGF5" s="1877"/>
      <c r="WGG5" s="1877"/>
      <c r="WGH5" s="1877"/>
      <c r="WGI5" s="1877"/>
      <c r="WGJ5" s="1877"/>
      <c r="WGK5" s="1877"/>
      <c r="WGL5" s="1877"/>
      <c r="WGM5" s="1877"/>
      <c r="WGN5" s="1877"/>
      <c r="WGO5" s="1877"/>
      <c r="WGP5" s="1877"/>
      <c r="WGQ5" s="1877"/>
      <c r="WGR5" s="1877"/>
      <c r="WGS5" s="1877"/>
      <c r="WGT5" s="1877"/>
      <c r="WGU5" s="1877"/>
      <c r="WGV5" s="1877"/>
      <c r="WGW5" s="1877"/>
      <c r="WGX5" s="1877"/>
      <c r="WGY5" s="1877"/>
      <c r="WGZ5" s="1877"/>
      <c r="WHA5" s="1877"/>
      <c r="WHB5" s="1877"/>
      <c r="WHC5" s="1877"/>
      <c r="WHD5" s="1877"/>
      <c r="WHE5" s="1877"/>
      <c r="WHF5" s="1877"/>
      <c r="WHG5" s="1877"/>
      <c r="WHH5" s="1877"/>
      <c r="WHI5" s="1877"/>
      <c r="WHJ5" s="1877"/>
      <c r="WHK5" s="1877"/>
      <c r="WHL5" s="1877"/>
      <c r="WHM5" s="1877"/>
      <c r="WHN5" s="1877"/>
      <c r="WHO5" s="1877"/>
      <c r="WHP5" s="1877"/>
      <c r="WHQ5" s="1877"/>
      <c r="WHR5" s="1877"/>
      <c r="WHS5" s="1877"/>
      <c r="WHT5" s="1877"/>
      <c r="WHU5" s="1877"/>
      <c r="WHV5" s="1877"/>
      <c r="WHW5" s="1877"/>
      <c r="WHX5" s="1877"/>
      <c r="WHY5" s="1877"/>
      <c r="WHZ5" s="1877"/>
      <c r="WIA5" s="1877"/>
      <c r="WIB5" s="1877"/>
      <c r="WIC5" s="1877"/>
      <c r="WID5" s="1877"/>
      <c r="WIE5" s="1877"/>
      <c r="WIF5" s="1877"/>
      <c r="WIG5" s="1877"/>
      <c r="WIH5" s="1877"/>
      <c r="WII5" s="1877"/>
      <c r="WIJ5" s="1877"/>
      <c r="WIK5" s="1877"/>
      <c r="WIL5" s="1877"/>
      <c r="WIM5" s="1877"/>
      <c r="WIN5" s="1877"/>
      <c r="WIO5" s="1877"/>
      <c r="WIP5" s="1877"/>
      <c r="WIQ5" s="1877"/>
      <c r="WIR5" s="1877"/>
      <c r="WIS5" s="1877"/>
      <c r="WIT5" s="1877"/>
      <c r="WIU5" s="1877"/>
      <c r="WIV5" s="1877"/>
      <c r="WIW5" s="1877"/>
      <c r="WIX5" s="1877"/>
      <c r="WIY5" s="1877"/>
      <c r="WIZ5" s="1877"/>
      <c r="WJA5" s="1877"/>
      <c r="WJB5" s="1877"/>
      <c r="WJC5" s="1877"/>
      <c r="WJD5" s="1877"/>
      <c r="WJE5" s="1877"/>
      <c r="WJF5" s="1877"/>
      <c r="WJG5" s="1877"/>
      <c r="WJH5" s="1877"/>
      <c r="WJI5" s="1877"/>
      <c r="WJJ5" s="1877"/>
      <c r="WJK5" s="1877"/>
      <c r="WJL5" s="1877"/>
      <c r="WJM5" s="1877"/>
      <c r="WJN5" s="1877"/>
      <c r="WJO5" s="1877"/>
      <c r="WJP5" s="1877"/>
      <c r="WJQ5" s="1877"/>
      <c r="WJR5" s="1877"/>
      <c r="WJS5" s="1877"/>
      <c r="WJT5" s="1877"/>
      <c r="WJU5" s="1877"/>
      <c r="WJV5" s="1877"/>
      <c r="WJW5" s="1877"/>
      <c r="WJX5" s="1877"/>
      <c r="WJY5" s="1877"/>
      <c r="WJZ5" s="1877"/>
      <c r="WKA5" s="1877"/>
      <c r="WKB5" s="1877"/>
      <c r="WKC5" s="1877"/>
      <c r="WKD5" s="1877"/>
      <c r="WKE5" s="1877"/>
      <c r="WKF5" s="1877"/>
      <c r="WKG5" s="1877"/>
      <c r="WKH5" s="1877"/>
      <c r="WKI5" s="1877"/>
      <c r="WKJ5" s="1877"/>
      <c r="WKK5" s="1877"/>
      <c r="WKL5" s="1877"/>
      <c r="WKM5" s="1877"/>
      <c r="WKN5" s="1877"/>
      <c r="WKO5" s="1877"/>
      <c r="WKP5" s="1877"/>
      <c r="WKQ5" s="1877"/>
      <c r="WKR5" s="1877"/>
      <c r="WKS5" s="1877"/>
      <c r="WKT5" s="1877"/>
      <c r="WKU5" s="1877"/>
      <c r="WKV5" s="1877"/>
      <c r="WKW5" s="1877"/>
      <c r="WKX5" s="1877"/>
      <c r="WKY5" s="1877"/>
      <c r="WKZ5" s="1877"/>
      <c r="WLA5" s="1877"/>
      <c r="WLB5" s="1877"/>
      <c r="WLC5" s="1877"/>
      <c r="WLD5" s="1877"/>
      <c r="WLE5" s="1877"/>
      <c r="WLF5" s="1877"/>
      <c r="WLG5" s="1877"/>
      <c r="WLH5" s="1877"/>
      <c r="WLI5" s="1877"/>
      <c r="WLJ5" s="1877"/>
      <c r="WLK5" s="1877"/>
      <c r="WLL5" s="1877"/>
      <c r="WLM5" s="1877"/>
      <c r="WLN5" s="1877"/>
      <c r="WLO5" s="1877"/>
      <c r="WLP5" s="1877"/>
      <c r="WLQ5" s="1877"/>
      <c r="WLR5" s="1877"/>
      <c r="WLS5" s="1877"/>
      <c r="WLT5" s="1877"/>
      <c r="WLU5" s="1877"/>
      <c r="WLV5" s="1877"/>
      <c r="WLW5" s="1877"/>
      <c r="WLX5" s="1877"/>
      <c r="WLY5" s="1877"/>
      <c r="WLZ5" s="1877"/>
      <c r="WMA5" s="1877"/>
      <c r="WMB5" s="1877"/>
      <c r="WMC5" s="1877"/>
      <c r="WMD5" s="1877"/>
      <c r="WME5" s="1877"/>
      <c r="WMF5" s="1877"/>
      <c r="WMG5" s="1877"/>
      <c r="WMH5" s="1877"/>
      <c r="WMI5" s="1877"/>
      <c r="WMJ5" s="1877"/>
      <c r="WMK5" s="1877"/>
      <c r="WML5" s="1877"/>
      <c r="WMM5" s="1877"/>
      <c r="WMN5" s="1877"/>
      <c r="WMO5" s="1877"/>
      <c r="WMP5" s="1877"/>
      <c r="WMQ5" s="1877"/>
      <c r="WMR5" s="1877"/>
      <c r="WMS5" s="1877"/>
      <c r="WMT5" s="1877"/>
      <c r="WMU5" s="1877"/>
      <c r="WMV5" s="1877"/>
      <c r="WMW5" s="1877"/>
      <c r="WMX5" s="1877"/>
      <c r="WMY5" s="1877"/>
      <c r="WMZ5" s="1877"/>
      <c r="WNA5" s="1877"/>
      <c r="WNB5" s="1877"/>
      <c r="WNC5" s="1877"/>
      <c r="WND5" s="1877"/>
      <c r="WNE5" s="1877"/>
      <c r="WNF5" s="1877"/>
      <c r="WNG5" s="1877"/>
      <c r="WNH5" s="1877"/>
      <c r="WNI5" s="1877"/>
      <c r="WNJ5" s="1877"/>
      <c r="WNK5" s="1877"/>
      <c r="WNL5" s="1877"/>
      <c r="WNM5" s="1877"/>
      <c r="WNN5" s="1877"/>
      <c r="WNO5" s="1877"/>
      <c r="WNP5" s="1877"/>
      <c r="WNQ5" s="1877"/>
      <c r="WNR5" s="1877"/>
      <c r="WNS5" s="1877"/>
      <c r="WNT5" s="1877"/>
      <c r="WNU5" s="1877"/>
      <c r="WNV5" s="1877"/>
      <c r="WNW5" s="1877"/>
      <c r="WNX5" s="1877"/>
      <c r="WNY5" s="1877"/>
      <c r="WNZ5" s="1877"/>
      <c r="WOA5" s="1877"/>
      <c r="WOB5" s="1877"/>
      <c r="WOC5" s="1877"/>
      <c r="WOD5" s="1877"/>
      <c r="WOE5" s="1877"/>
      <c r="WOF5" s="1877"/>
      <c r="WOG5" s="1877"/>
      <c r="WOH5" s="1877"/>
      <c r="WOI5" s="1877"/>
      <c r="WOJ5" s="1877"/>
      <c r="WOK5" s="1877"/>
      <c r="WOL5" s="1877"/>
      <c r="WOM5" s="1877"/>
      <c r="WON5" s="1877"/>
      <c r="WOO5" s="1877"/>
      <c r="WOP5" s="1877"/>
      <c r="WOQ5" s="1877"/>
      <c r="WOR5" s="1877"/>
      <c r="WOS5" s="1877"/>
      <c r="WOT5" s="1877"/>
      <c r="WOU5" s="1877"/>
      <c r="WOV5" s="1877"/>
      <c r="WOW5" s="1877"/>
      <c r="WOX5" s="1877"/>
      <c r="WOY5" s="1877"/>
      <c r="WOZ5" s="1877"/>
      <c r="WPA5" s="1877"/>
      <c r="WPB5" s="1877"/>
      <c r="WPC5" s="1877"/>
      <c r="WPD5" s="1877"/>
      <c r="WPE5" s="1877"/>
      <c r="WPF5" s="1877"/>
      <c r="WPG5" s="1877"/>
      <c r="WPH5" s="1877"/>
      <c r="WPI5" s="1877"/>
      <c r="WPJ5" s="1877"/>
      <c r="WPK5" s="1877"/>
      <c r="WPL5" s="1877"/>
      <c r="WPM5" s="1877"/>
      <c r="WPN5" s="1877"/>
      <c r="WPO5" s="1877"/>
      <c r="WPP5" s="1877"/>
      <c r="WPQ5" s="1877"/>
      <c r="WPR5" s="1877"/>
      <c r="WPS5" s="1877"/>
      <c r="WPT5" s="1877"/>
      <c r="WPU5" s="1877"/>
      <c r="WPV5" s="1877"/>
      <c r="WPW5" s="1877"/>
      <c r="WPX5" s="1877"/>
      <c r="WPY5" s="1877"/>
      <c r="WPZ5" s="1877"/>
      <c r="WQA5" s="1877"/>
      <c r="WQB5" s="1877"/>
      <c r="WQC5" s="1877"/>
      <c r="WQD5" s="1877"/>
      <c r="WQE5" s="1877"/>
      <c r="WQF5" s="1877"/>
      <c r="WQG5" s="1877"/>
      <c r="WQH5" s="1877"/>
      <c r="WQI5" s="1877"/>
      <c r="WQJ5" s="1877"/>
      <c r="WQK5" s="1877"/>
      <c r="WQL5" s="1877"/>
      <c r="WQM5" s="1877"/>
      <c r="WQN5" s="1877"/>
      <c r="WQO5" s="1877"/>
      <c r="WQP5" s="1877"/>
      <c r="WQQ5" s="1877"/>
      <c r="WQR5" s="1877"/>
      <c r="WQS5" s="1877"/>
      <c r="WQT5" s="1877"/>
      <c r="WQU5" s="1877"/>
      <c r="WQV5" s="1877"/>
      <c r="WQW5" s="1877"/>
      <c r="WQX5" s="1877"/>
      <c r="WQY5" s="1877"/>
      <c r="WQZ5" s="1877"/>
      <c r="WRA5" s="1877"/>
      <c r="WRB5" s="1877"/>
      <c r="WRC5" s="1877"/>
      <c r="WRD5" s="1877"/>
      <c r="WRE5" s="1877"/>
      <c r="WRF5" s="1877"/>
      <c r="WRG5" s="1877"/>
      <c r="WRH5" s="1877"/>
      <c r="WRI5" s="1877"/>
      <c r="WRJ5" s="1877"/>
      <c r="WRK5" s="1877"/>
      <c r="WRL5" s="1877"/>
      <c r="WRM5" s="1877"/>
      <c r="WRN5" s="1877"/>
      <c r="WRO5" s="1877"/>
      <c r="WRP5" s="1877"/>
      <c r="WRQ5" s="1877"/>
      <c r="WRR5" s="1877"/>
      <c r="WRS5" s="1877"/>
      <c r="WRT5" s="1877"/>
      <c r="WRU5" s="1877"/>
      <c r="WRV5" s="1877"/>
      <c r="WRW5" s="1877"/>
      <c r="WRX5" s="1877"/>
      <c r="WRY5" s="1877"/>
      <c r="WRZ5" s="1877"/>
      <c r="WSA5" s="1877"/>
      <c r="WSB5" s="1877"/>
      <c r="WSC5" s="1877"/>
      <c r="WSD5" s="1877"/>
      <c r="WSE5" s="1877"/>
      <c r="WSF5" s="1877"/>
      <c r="WSG5" s="1877"/>
      <c r="WSH5" s="1877"/>
      <c r="WSI5" s="1877"/>
      <c r="WSJ5" s="1877"/>
      <c r="WSK5" s="1877"/>
      <c r="WSL5" s="1877"/>
      <c r="WSM5" s="1877"/>
      <c r="WSN5" s="1877"/>
      <c r="WSO5" s="1877"/>
      <c r="WSP5" s="1877"/>
      <c r="WSQ5" s="1877"/>
      <c r="WSR5" s="1877"/>
      <c r="WSS5" s="1877"/>
      <c r="WST5" s="1877"/>
      <c r="WSU5" s="1877"/>
      <c r="WSV5" s="1877"/>
      <c r="WSW5" s="1877"/>
      <c r="WSX5" s="1877"/>
      <c r="WSY5" s="1877"/>
      <c r="WSZ5" s="1877"/>
      <c r="WTA5" s="1877"/>
      <c r="WTB5" s="1877"/>
      <c r="WTC5" s="1877"/>
      <c r="WTD5" s="1877"/>
      <c r="WTE5" s="1877"/>
      <c r="WTF5" s="1877"/>
      <c r="WTG5" s="1877"/>
      <c r="WTH5" s="1877"/>
      <c r="WTI5" s="1877"/>
      <c r="WTJ5" s="1877"/>
      <c r="WTK5" s="1877"/>
      <c r="WTL5" s="1877"/>
      <c r="WTM5" s="1877"/>
      <c r="WTN5" s="1877"/>
      <c r="WTO5" s="1877"/>
      <c r="WTP5" s="1877"/>
      <c r="WTQ5" s="1877"/>
      <c r="WTR5" s="1877"/>
      <c r="WTS5" s="1877"/>
      <c r="WTT5" s="1877"/>
      <c r="WTU5" s="1877"/>
      <c r="WTV5" s="1877"/>
      <c r="WTW5" s="1877"/>
      <c r="WTX5" s="1877"/>
      <c r="WTY5" s="1877"/>
      <c r="WTZ5" s="1877"/>
      <c r="WUA5" s="1877"/>
      <c r="WUB5" s="1877"/>
      <c r="WUC5" s="1877"/>
      <c r="WUD5" s="1877"/>
      <c r="WUE5" s="1877"/>
      <c r="WUF5" s="1877"/>
      <c r="WUG5" s="1877"/>
      <c r="WUH5" s="1877"/>
      <c r="WUI5" s="1877"/>
      <c r="WUJ5" s="1877"/>
      <c r="WUK5" s="1877"/>
      <c r="WUL5" s="1877"/>
      <c r="WUM5" s="1877"/>
      <c r="WUN5" s="1877"/>
      <c r="WUO5" s="1877"/>
      <c r="WUP5" s="1877"/>
      <c r="WUQ5" s="1877"/>
      <c r="WUR5" s="1877"/>
      <c r="WUS5" s="1877"/>
      <c r="WUT5" s="1877"/>
      <c r="WUU5" s="1877"/>
      <c r="WUV5" s="1877"/>
      <c r="WUW5" s="1877"/>
      <c r="WUX5" s="1877"/>
      <c r="WUY5" s="1877"/>
      <c r="WUZ5" s="1877"/>
      <c r="WVA5" s="1877"/>
      <c r="WVB5" s="1877"/>
      <c r="WVC5" s="1877"/>
      <c r="WVD5" s="1877"/>
      <c r="WVE5" s="1877"/>
      <c r="WVF5" s="1877"/>
      <c r="WVG5" s="1877"/>
      <c r="WVH5" s="1877"/>
      <c r="WVI5" s="1877"/>
      <c r="WVJ5" s="1877"/>
      <c r="WVK5" s="1877"/>
      <c r="WVL5" s="1877"/>
      <c r="WVM5" s="1877"/>
      <c r="WVN5" s="1877"/>
      <c r="WVO5" s="1877"/>
      <c r="WVP5" s="1877"/>
      <c r="WVQ5" s="1877"/>
      <c r="WVR5" s="1877"/>
      <c r="WVS5" s="1877"/>
      <c r="WVT5" s="1877"/>
      <c r="WVU5" s="1877"/>
      <c r="WVV5" s="1877"/>
      <c r="WVW5" s="1877"/>
      <c r="WVX5" s="1877"/>
      <c r="WVY5" s="1877"/>
      <c r="WVZ5" s="1877"/>
      <c r="WWA5" s="1877"/>
      <c r="WWB5" s="1877"/>
      <c r="WWC5" s="1877"/>
      <c r="WWD5" s="1877"/>
      <c r="WWE5" s="1877"/>
      <c r="WWF5" s="1877"/>
      <c r="WWG5" s="1877"/>
      <c r="WWH5" s="1877"/>
      <c r="WWI5" s="1877"/>
      <c r="WWJ5" s="1877"/>
      <c r="WWK5" s="1877"/>
      <c r="WWL5" s="1877"/>
      <c r="WWM5" s="1877"/>
      <c r="WWN5" s="1877"/>
      <c r="WWO5" s="1877"/>
      <c r="WWP5" s="1877"/>
      <c r="WWQ5" s="1877"/>
      <c r="WWR5" s="1877"/>
      <c r="WWS5" s="1877"/>
      <c r="WWT5" s="1877"/>
      <c r="WWU5" s="1877"/>
      <c r="WWV5" s="1877"/>
      <c r="WWW5" s="1877"/>
      <c r="WWX5" s="1877"/>
      <c r="WWY5" s="1877"/>
      <c r="WWZ5" s="1877"/>
      <c r="WXA5" s="1877"/>
      <c r="WXB5" s="1877"/>
      <c r="WXC5" s="1877"/>
      <c r="WXD5" s="1877"/>
      <c r="WXE5" s="1877"/>
      <c r="WXF5" s="1877"/>
      <c r="WXG5" s="1877"/>
      <c r="WXH5" s="1877"/>
      <c r="WXI5" s="1877"/>
      <c r="WXJ5" s="1877"/>
      <c r="WXK5" s="1877"/>
      <c r="WXL5" s="1877"/>
      <c r="WXM5" s="1877"/>
      <c r="WXN5" s="1877"/>
      <c r="WXO5" s="1877"/>
      <c r="WXP5" s="1877"/>
      <c r="WXQ5" s="1877"/>
      <c r="WXR5" s="1877"/>
      <c r="WXS5" s="1877"/>
      <c r="WXT5" s="1877"/>
      <c r="WXU5" s="1877"/>
      <c r="WXV5" s="1877"/>
      <c r="WXW5" s="1877"/>
      <c r="WXX5" s="1877"/>
      <c r="WXY5" s="1877"/>
      <c r="WXZ5" s="1877"/>
      <c r="WYA5" s="1877"/>
      <c r="WYB5" s="1877"/>
      <c r="WYC5" s="1877"/>
      <c r="WYD5" s="1877"/>
      <c r="WYE5" s="1877"/>
      <c r="WYF5" s="1877"/>
      <c r="WYG5" s="1877"/>
      <c r="WYH5" s="1877"/>
      <c r="WYI5" s="1877"/>
      <c r="WYJ5" s="1877"/>
      <c r="WYK5" s="1877"/>
      <c r="WYL5" s="1877"/>
      <c r="WYM5" s="1877"/>
      <c r="WYN5" s="1877"/>
      <c r="WYO5" s="1877"/>
      <c r="WYP5" s="1877"/>
      <c r="WYQ5" s="1877"/>
      <c r="WYR5" s="1877"/>
      <c r="WYS5" s="1877"/>
      <c r="WYT5" s="1877"/>
      <c r="WYU5" s="1877"/>
      <c r="WYV5" s="1877"/>
      <c r="WYW5" s="1877"/>
      <c r="WYX5" s="1877"/>
      <c r="WYY5" s="1877"/>
      <c r="WYZ5" s="1877"/>
      <c r="WZA5" s="1877"/>
      <c r="WZB5" s="1877"/>
      <c r="WZC5" s="1877"/>
      <c r="WZD5" s="1877"/>
      <c r="WZE5" s="1877"/>
      <c r="WZF5" s="1877"/>
      <c r="WZG5" s="1877"/>
      <c r="WZH5" s="1877"/>
      <c r="WZI5" s="1877"/>
      <c r="WZJ5" s="1877"/>
      <c r="WZK5" s="1877"/>
      <c r="WZL5" s="1877"/>
      <c r="WZM5" s="1877"/>
      <c r="WZN5" s="1877"/>
      <c r="WZO5" s="1877"/>
      <c r="WZP5" s="1877"/>
      <c r="WZQ5" s="1877"/>
      <c r="WZR5" s="1877"/>
      <c r="WZS5" s="1877"/>
      <c r="WZT5" s="1877"/>
      <c r="WZU5" s="1877"/>
      <c r="WZV5" s="1877"/>
      <c r="WZW5" s="1877"/>
      <c r="WZX5" s="1877"/>
      <c r="WZY5" s="1877"/>
      <c r="WZZ5" s="1877"/>
      <c r="XAA5" s="1877"/>
      <c r="XAB5" s="1877"/>
      <c r="XAC5" s="1877"/>
      <c r="XAD5" s="1877"/>
      <c r="XAE5" s="1877"/>
      <c r="XAF5" s="1877"/>
      <c r="XAG5" s="1877"/>
      <c r="XAH5" s="1877"/>
      <c r="XAI5" s="1877"/>
      <c r="XAJ5" s="1877"/>
      <c r="XAK5" s="1877"/>
      <c r="XAL5" s="1877"/>
      <c r="XAM5" s="1877"/>
      <c r="XAN5" s="1877"/>
      <c r="XAO5" s="1877"/>
      <c r="XAP5" s="1877"/>
      <c r="XAQ5" s="1877"/>
      <c r="XAR5" s="1877"/>
      <c r="XAS5" s="1877"/>
      <c r="XAT5" s="1877"/>
      <c r="XAU5" s="1877"/>
      <c r="XAV5" s="1877"/>
      <c r="XAW5" s="1877"/>
      <c r="XAX5" s="1877"/>
      <c r="XAY5" s="1877"/>
      <c r="XAZ5" s="1877"/>
      <c r="XBA5" s="1877"/>
      <c r="XBB5" s="1877"/>
      <c r="XBC5" s="1877"/>
      <c r="XBD5" s="1877"/>
      <c r="XBE5" s="1877"/>
      <c r="XBF5" s="1877"/>
      <c r="XBG5" s="1877"/>
      <c r="XBH5" s="1877"/>
      <c r="XBI5" s="1877"/>
      <c r="XBJ5" s="1877"/>
      <c r="XBK5" s="1877"/>
      <c r="XBL5" s="1877"/>
      <c r="XBM5" s="1877"/>
      <c r="XBN5" s="1877"/>
      <c r="XBO5" s="1877"/>
      <c r="XBP5" s="1877"/>
      <c r="XBQ5" s="1877"/>
      <c r="XBR5" s="1877"/>
      <c r="XBS5" s="1877"/>
      <c r="XBT5" s="1877"/>
      <c r="XBU5" s="1877"/>
      <c r="XBV5" s="1877"/>
      <c r="XBW5" s="1877"/>
      <c r="XBX5" s="1877"/>
      <c r="XBY5" s="1877"/>
      <c r="XBZ5" s="1877"/>
      <c r="XCA5" s="1877"/>
      <c r="XCB5" s="1877"/>
      <c r="XCC5" s="1877"/>
      <c r="XCD5" s="1877"/>
      <c r="XCE5" s="1877"/>
      <c r="XCF5" s="1877"/>
      <c r="XCG5" s="1877"/>
      <c r="XCH5" s="1877"/>
      <c r="XCI5" s="1877"/>
      <c r="XCJ5" s="1877"/>
      <c r="XCK5" s="1877"/>
      <c r="XCL5" s="1877"/>
      <c r="XCM5" s="1877"/>
      <c r="XCN5" s="1877"/>
      <c r="XCO5" s="1877"/>
      <c r="XCP5" s="1877"/>
      <c r="XCQ5" s="1877"/>
      <c r="XCR5" s="1877"/>
      <c r="XCS5" s="1877"/>
      <c r="XCT5" s="1877"/>
      <c r="XCU5" s="1877"/>
      <c r="XCV5" s="1877"/>
      <c r="XCW5" s="1877"/>
      <c r="XCX5" s="1877"/>
      <c r="XCY5" s="1877"/>
      <c r="XCZ5" s="1877"/>
      <c r="XDA5" s="1877"/>
      <c r="XDB5" s="1877"/>
      <c r="XDC5" s="1877"/>
      <c r="XDD5" s="1877"/>
      <c r="XDE5" s="1877"/>
      <c r="XDF5" s="1877"/>
      <c r="XDG5" s="1877"/>
      <c r="XDH5" s="1877"/>
      <c r="XDI5" s="1877"/>
      <c r="XDJ5" s="1877"/>
      <c r="XDK5" s="1877"/>
      <c r="XDL5" s="1877"/>
      <c r="XDM5" s="1877"/>
      <c r="XDN5" s="1877"/>
      <c r="XDO5" s="1877"/>
      <c r="XDP5" s="1877"/>
      <c r="XDQ5" s="1877"/>
      <c r="XDR5" s="1877"/>
      <c r="XDS5" s="1877"/>
      <c r="XDT5" s="1877"/>
      <c r="XDU5" s="1877"/>
      <c r="XDV5" s="1877"/>
      <c r="XDW5" s="1877"/>
      <c r="XDX5" s="1877"/>
      <c r="XDY5" s="1877"/>
      <c r="XDZ5" s="1877"/>
      <c r="XEA5" s="1877"/>
      <c r="XEB5" s="1877"/>
      <c r="XEC5" s="1877"/>
      <c r="XED5" s="1877"/>
      <c r="XEE5" s="1877"/>
      <c r="XEF5" s="1877"/>
      <c r="XEG5" s="1877"/>
      <c r="XEH5" s="1877"/>
      <c r="XEI5" s="1877"/>
      <c r="XEJ5" s="1877"/>
      <c r="XEK5" s="1877"/>
      <c r="XEL5" s="1877"/>
      <c r="XEM5" s="1877"/>
      <c r="XEN5" s="1877"/>
      <c r="XEO5" s="1877"/>
      <c r="XEP5" s="1877"/>
      <c r="XEQ5" s="1877"/>
      <c r="XER5" s="1877"/>
      <c r="XES5" s="1877"/>
      <c r="XET5" s="1877"/>
      <c r="XEU5" s="1877"/>
      <c r="XEV5" s="1877"/>
      <c r="XEW5" s="1877"/>
      <c r="XEX5" s="1877"/>
      <c r="XEY5" s="1877"/>
      <c r="XEZ5" s="1877"/>
      <c r="XFA5" s="1877"/>
      <c r="XFB5" s="1877"/>
      <c r="XFC5" s="1877"/>
      <c r="XFD5" s="1877"/>
    </row>
    <row r="6" spans="1:16384" s="86" customFormat="1">
      <c r="G6" s="2377"/>
    </row>
    <row r="7" spans="1:16384" s="1222" customFormat="1" ht="41.25" customHeight="1">
      <c r="B7" s="1223" t="s">
        <v>2735</v>
      </c>
      <c r="C7" s="1224" t="s">
        <v>1998</v>
      </c>
      <c r="D7" s="1224" t="s">
        <v>1999</v>
      </c>
      <c r="E7" s="1208" t="s">
        <v>1992</v>
      </c>
      <c r="F7" s="1224" t="s">
        <v>2000</v>
      </c>
      <c r="G7" s="1220" t="s">
        <v>167</v>
      </c>
      <c r="H7" s="1221">
        <v>2013</v>
      </c>
    </row>
    <row r="8" spans="1:16384" s="86" customFormat="1">
      <c r="B8" s="2367" t="s">
        <v>57</v>
      </c>
      <c r="C8" s="2367" t="s">
        <v>2420</v>
      </c>
      <c r="D8" s="2188"/>
      <c r="E8" s="2188"/>
      <c r="F8" s="2188"/>
      <c r="G8" s="2378" t="s">
        <v>10</v>
      </c>
      <c r="H8" s="2188"/>
    </row>
    <row r="9" spans="1:16384" s="86" customFormat="1">
      <c r="B9" s="2370" t="s">
        <v>57</v>
      </c>
      <c r="C9" s="2368"/>
      <c r="D9" s="2188"/>
      <c r="E9" s="2188"/>
      <c r="F9" s="2188"/>
      <c r="G9" s="2378" t="s">
        <v>10</v>
      </c>
      <c r="H9" s="2188"/>
    </row>
    <row r="10" spans="1:16384" s="86" customFormat="1">
      <c r="B10" s="2370" t="s">
        <v>57</v>
      </c>
      <c r="C10" s="2368"/>
      <c r="D10" s="2188"/>
      <c r="E10" s="2188"/>
      <c r="F10" s="2188"/>
      <c r="G10" s="2378" t="s">
        <v>10</v>
      </c>
      <c r="H10" s="2188"/>
    </row>
    <row r="11" spans="1:16384" s="86" customFormat="1">
      <c r="B11" s="2370" t="s">
        <v>57</v>
      </c>
      <c r="C11" s="2368"/>
      <c r="D11" s="2188"/>
      <c r="E11" s="2188"/>
      <c r="F11" s="2188"/>
      <c r="G11" s="2378" t="s">
        <v>10</v>
      </c>
      <c r="H11" s="2188"/>
    </row>
    <row r="12" spans="1:16384" s="86" customFormat="1">
      <c r="B12" s="2370" t="s">
        <v>57</v>
      </c>
      <c r="C12" s="2368"/>
      <c r="D12" s="2188"/>
      <c r="E12" s="2188"/>
      <c r="F12" s="2188"/>
      <c r="G12" s="2378" t="s">
        <v>10</v>
      </c>
      <c r="H12" s="2188"/>
    </row>
    <row r="13" spans="1:16384" s="86" customFormat="1">
      <c r="B13" s="2370" t="s">
        <v>57</v>
      </c>
      <c r="C13" s="2368"/>
      <c r="D13" s="2188"/>
      <c r="E13" s="2188"/>
      <c r="F13" s="2188"/>
      <c r="G13" s="2378" t="s">
        <v>10</v>
      </c>
      <c r="H13" s="2188"/>
    </row>
    <row r="14" spans="1:16384" s="86" customFormat="1">
      <c r="B14" s="2370" t="s">
        <v>57</v>
      </c>
      <c r="C14" s="2368"/>
      <c r="D14" s="2188"/>
      <c r="E14" s="2188"/>
      <c r="F14" s="2188"/>
      <c r="G14" s="2378" t="s">
        <v>10</v>
      </c>
      <c r="H14" s="2188"/>
    </row>
    <row r="15" spans="1:16384" s="86" customFormat="1">
      <c r="B15" s="2370" t="s">
        <v>57</v>
      </c>
      <c r="C15" s="2369"/>
      <c r="D15" s="2188"/>
      <c r="E15" s="2188"/>
      <c r="F15" s="2188"/>
      <c r="G15" s="2378" t="s">
        <v>10</v>
      </c>
      <c r="H15" s="2188"/>
    </row>
    <row r="16" spans="1:16384" s="86" customFormat="1">
      <c r="B16" s="2370" t="s">
        <v>57</v>
      </c>
      <c r="C16" s="2372" t="s">
        <v>583</v>
      </c>
      <c r="D16" s="2188"/>
      <c r="E16" s="2188"/>
      <c r="F16" s="2188"/>
      <c r="G16" s="2378" t="s">
        <v>10</v>
      </c>
      <c r="H16" s="2188"/>
    </row>
    <row r="17" spans="2:8" s="86" customFormat="1">
      <c r="B17" s="2370" t="s">
        <v>57</v>
      </c>
      <c r="C17" s="2368"/>
      <c r="D17" s="2188"/>
      <c r="E17" s="2188"/>
      <c r="F17" s="2188"/>
      <c r="G17" s="2378" t="s">
        <v>10</v>
      </c>
      <c r="H17" s="2188"/>
    </row>
    <row r="18" spans="2:8" s="86" customFormat="1">
      <c r="B18" s="2370" t="s">
        <v>57</v>
      </c>
      <c r="C18" s="2368"/>
      <c r="D18" s="2188"/>
      <c r="E18" s="2188"/>
      <c r="F18" s="2188"/>
      <c r="G18" s="2378" t="s">
        <v>10</v>
      </c>
      <c r="H18" s="2188"/>
    </row>
    <row r="19" spans="2:8" s="86" customFormat="1">
      <c r="B19" s="2370" t="s">
        <v>57</v>
      </c>
      <c r="C19" s="2368"/>
      <c r="D19" s="2188"/>
      <c r="E19" s="2188"/>
      <c r="F19" s="2188"/>
      <c r="G19" s="2378" t="s">
        <v>10</v>
      </c>
      <c r="H19" s="2188"/>
    </row>
    <row r="20" spans="2:8" s="86" customFormat="1">
      <c r="B20" s="2370" t="s">
        <v>57</v>
      </c>
      <c r="C20" s="2368"/>
      <c r="D20" s="2188"/>
      <c r="E20" s="2188"/>
      <c r="F20" s="2188"/>
      <c r="G20" s="2378" t="s">
        <v>10</v>
      </c>
      <c r="H20" s="2188"/>
    </row>
    <row r="21" spans="2:8" s="86" customFormat="1">
      <c r="B21" s="2370" t="s">
        <v>57</v>
      </c>
      <c r="C21" s="2368"/>
      <c r="D21" s="2188"/>
      <c r="E21" s="2188"/>
      <c r="F21" s="2188"/>
      <c r="G21" s="2378" t="s">
        <v>10</v>
      </c>
      <c r="H21" s="2188"/>
    </row>
    <row r="22" spans="2:8" s="86" customFormat="1">
      <c r="B22" s="2370" t="s">
        <v>57</v>
      </c>
      <c r="C22" s="2368"/>
      <c r="D22" s="2188"/>
      <c r="E22" s="2188"/>
      <c r="F22" s="2188"/>
      <c r="G22" s="2378" t="s">
        <v>10</v>
      </c>
      <c r="H22" s="2188"/>
    </row>
    <row r="23" spans="2:8" s="86" customFormat="1">
      <c r="B23" s="2370" t="s">
        <v>57</v>
      </c>
      <c r="C23" s="2369"/>
      <c r="D23" s="2188"/>
      <c r="E23" s="2188"/>
      <c r="F23" s="2188"/>
      <c r="G23" s="2378" t="s">
        <v>10</v>
      </c>
      <c r="H23" s="2188"/>
    </row>
    <row r="24" spans="2:8" s="86" customFormat="1">
      <c r="B24" s="2370" t="s">
        <v>57</v>
      </c>
      <c r="C24" s="2372" t="s">
        <v>584</v>
      </c>
      <c r="D24" s="2188"/>
      <c r="E24" s="2188"/>
      <c r="F24" s="2188"/>
      <c r="G24" s="2378" t="s">
        <v>10</v>
      </c>
      <c r="H24" s="2188"/>
    </row>
    <row r="25" spans="2:8" s="86" customFormat="1">
      <c r="B25" s="2370" t="s">
        <v>57</v>
      </c>
      <c r="C25" s="2368"/>
      <c r="D25" s="2188"/>
      <c r="E25" s="2188"/>
      <c r="F25" s="2188"/>
      <c r="G25" s="2378" t="s">
        <v>10</v>
      </c>
      <c r="H25" s="2188"/>
    </row>
    <row r="26" spans="2:8" s="86" customFormat="1">
      <c r="B26" s="2370" t="s">
        <v>57</v>
      </c>
      <c r="C26" s="2368"/>
      <c r="D26" s="2188"/>
      <c r="E26" s="2188"/>
      <c r="F26" s="2188"/>
      <c r="G26" s="2378" t="s">
        <v>10</v>
      </c>
      <c r="H26" s="2188"/>
    </row>
    <row r="27" spans="2:8" s="86" customFormat="1">
      <c r="B27" s="2370" t="s">
        <v>57</v>
      </c>
      <c r="C27" s="2368"/>
      <c r="D27" s="2188"/>
      <c r="E27" s="2188"/>
      <c r="F27" s="2188"/>
      <c r="G27" s="2378" t="s">
        <v>10</v>
      </c>
      <c r="H27" s="2188"/>
    </row>
    <row r="28" spans="2:8" s="86" customFormat="1">
      <c r="B28" s="2370" t="s">
        <v>57</v>
      </c>
      <c r="C28" s="2368"/>
      <c r="D28" s="2188"/>
      <c r="E28" s="2188"/>
      <c r="F28" s="2188"/>
      <c r="G28" s="2378" t="s">
        <v>10</v>
      </c>
      <c r="H28" s="2188"/>
    </row>
    <row r="29" spans="2:8" s="86" customFormat="1">
      <c r="B29" s="2370" t="s">
        <v>57</v>
      </c>
      <c r="C29" s="2368"/>
      <c r="D29" s="2188"/>
      <c r="E29" s="2188"/>
      <c r="F29" s="2188"/>
      <c r="G29" s="2378" t="s">
        <v>10</v>
      </c>
      <c r="H29" s="2188"/>
    </row>
    <row r="30" spans="2:8" s="86" customFormat="1">
      <c r="B30" s="2370" t="s">
        <v>57</v>
      </c>
      <c r="C30" s="2368"/>
      <c r="D30" s="2188"/>
      <c r="E30" s="2188"/>
      <c r="F30" s="2188"/>
      <c r="G30" s="2378" t="s">
        <v>10</v>
      </c>
      <c r="H30" s="2188"/>
    </row>
    <row r="31" spans="2:8" s="86" customFormat="1">
      <c r="B31" s="2370" t="s">
        <v>57</v>
      </c>
      <c r="C31" s="2369"/>
      <c r="D31" s="2188"/>
      <c r="E31" s="2188"/>
      <c r="F31" s="2188"/>
      <c r="G31" s="2378" t="s">
        <v>10</v>
      </c>
      <c r="H31" s="2188"/>
    </row>
    <row r="32" spans="2:8" s="86" customFormat="1">
      <c r="B32" s="2370" t="s">
        <v>57</v>
      </c>
      <c r="C32" s="2372" t="s">
        <v>585</v>
      </c>
      <c r="D32" s="2188"/>
      <c r="E32" s="2188"/>
      <c r="F32" s="2188"/>
      <c r="G32" s="2378" t="s">
        <v>10</v>
      </c>
      <c r="H32" s="2188"/>
    </row>
    <row r="33" spans="1:8" s="86" customFormat="1">
      <c r="B33" s="2370" t="s">
        <v>57</v>
      </c>
      <c r="C33" s="2368"/>
      <c r="D33" s="2188"/>
      <c r="E33" s="2188"/>
      <c r="F33" s="2188"/>
      <c r="G33" s="2378" t="s">
        <v>10</v>
      </c>
      <c r="H33" s="2188"/>
    </row>
    <row r="34" spans="1:8">
      <c r="A34" s="86"/>
      <c r="B34" s="2370" t="s">
        <v>57</v>
      </c>
      <c r="C34" s="2368"/>
      <c r="D34" s="2188"/>
      <c r="E34" s="2188"/>
      <c r="F34" s="2188"/>
      <c r="G34" s="2378" t="s">
        <v>10</v>
      </c>
      <c r="H34" s="2188"/>
    </row>
    <row r="35" spans="1:8">
      <c r="A35" s="86"/>
      <c r="B35" s="2370" t="s">
        <v>57</v>
      </c>
      <c r="C35" s="2368"/>
      <c r="D35" s="2188"/>
      <c r="E35" s="2188"/>
      <c r="F35" s="2188"/>
      <c r="G35" s="2378" t="s">
        <v>10</v>
      </c>
      <c r="H35" s="2188"/>
    </row>
    <row r="36" spans="1:8">
      <c r="A36" s="86"/>
      <c r="B36" s="2370" t="s">
        <v>57</v>
      </c>
      <c r="C36" s="2368"/>
      <c r="D36" s="2188"/>
      <c r="E36" s="2188"/>
      <c r="F36" s="2188"/>
      <c r="G36" s="2378" t="s">
        <v>10</v>
      </c>
      <c r="H36" s="2188"/>
    </row>
    <row r="37" spans="1:8">
      <c r="A37" s="86"/>
      <c r="B37" s="2370" t="s">
        <v>57</v>
      </c>
      <c r="C37" s="2368"/>
      <c r="D37" s="2188"/>
      <c r="E37" s="2188"/>
      <c r="F37" s="2188"/>
      <c r="G37" s="2378" t="s">
        <v>10</v>
      </c>
      <c r="H37" s="2188"/>
    </row>
    <row r="38" spans="1:8">
      <c r="A38" s="86"/>
      <c r="B38" s="2370" t="s">
        <v>57</v>
      </c>
      <c r="C38" s="2368"/>
      <c r="D38" s="2188"/>
      <c r="E38" s="2188"/>
      <c r="F38" s="2188"/>
      <c r="G38" s="2378" t="s">
        <v>10</v>
      </c>
      <c r="H38" s="2188"/>
    </row>
    <row r="39" spans="1:8">
      <c r="A39" s="86"/>
      <c r="B39" s="2370" t="s">
        <v>57</v>
      </c>
      <c r="C39" s="2369"/>
      <c r="D39" s="2188"/>
      <c r="E39" s="2188"/>
      <c r="F39" s="2188"/>
      <c r="G39" s="2378" t="s">
        <v>10</v>
      </c>
      <c r="H39" s="2188"/>
    </row>
    <row r="40" spans="1:8">
      <c r="A40" s="86"/>
      <c r="B40" s="2370" t="s">
        <v>57</v>
      </c>
      <c r="C40" s="2372" t="s">
        <v>586</v>
      </c>
      <c r="D40" s="2188"/>
      <c r="E40" s="2188"/>
      <c r="F40" s="2188"/>
      <c r="G40" s="2378" t="s">
        <v>10</v>
      </c>
      <c r="H40" s="2188"/>
    </row>
    <row r="41" spans="1:8">
      <c r="A41" s="86"/>
      <c r="B41" s="2370" t="s">
        <v>57</v>
      </c>
      <c r="C41" s="2368"/>
      <c r="D41" s="2188"/>
      <c r="E41" s="2188"/>
      <c r="F41" s="2188"/>
      <c r="G41" s="2378" t="s">
        <v>10</v>
      </c>
      <c r="H41" s="2188"/>
    </row>
    <row r="42" spans="1:8">
      <c r="A42" s="86"/>
      <c r="B42" s="2370" t="s">
        <v>57</v>
      </c>
      <c r="C42" s="2368"/>
      <c r="D42" s="2188"/>
      <c r="E42" s="2188"/>
      <c r="F42" s="2188"/>
      <c r="G42" s="2378" t="s">
        <v>10</v>
      </c>
      <c r="H42" s="2188"/>
    </row>
    <row r="43" spans="1:8">
      <c r="A43" s="86"/>
      <c r="B43" s="2370" t="s">
        <v>57</v>
      </c>
      <c r="C43" s="2368"/>
      <c r="D43" s="2188"/>
      <c r="E43" s="2188"/>
      <c r="F43" s="2188"/>
      <c r="G43" s="2378" t="s">
        <v>10</v>
      </c>
      <c r="H43" s="2188"/>
    </row>
    <row r="44" spans="1:8">
      <c r="A44" s="86"/>
      <c r="B44" s="2370" t="s">
        <v>57</v>
      </c>
      <c r="C44" s="2368"/>
      <c r="D44" s="2188"/>
      <c r="E44" s="2188"/>
      <c r="F44" s="2188"/>
      <c r="G44" s="2378" t="s">
        <v>10</v>
      </c>
      <c r="H44" s="2188"/>
    </row>
    <row r="45" spans="1:8">
      <c r="A45" s="86"/>
      <c r="B45" s="2370" t="s">
        <v>57</v>
      </c>
      <c r="C45" s="2368"/>
      <c r="D45" s="2188"/>
      <c r="E45" s="2188"/>
      <c r="F45" s="2188"/>
      <c r="G45" s="2378" t="s">
        <v>10</v>
      </c>
      <c r="H45" s="2188"/>
    </row>
    <row r="46" spans="1:8">
      <c r="A46" s="86"/>
      <c r="B46" s="2370" t="s">
        <v>57</v>
      </c>
      <c r="C46" s="2368"/>
      <c r="D46" s="2188"/>
      <c r="E46" s="2188"/>
      <c r="F46" s="2188"/>
      <c r="G46" s="2378" t="s">
        <v>10</v>
      </c>
      <c r="H46" s="2188"/>
    </row>
    <row r="47" spans="1:8">
      <c r="A47" s="86"/>
      <c r="B47" s="2370" t="s">
        <v>57</v>
      </c>
      <c r="C47" s="2369"/>
      <c r="D47" s="2188"/>
      <c r="E47" s="2188"/>
      <c r="F47" s="2188"/>
      <c r="G47" s="2378" t="s">
        <v>10</v>
      </c>
      <c r="H47" s="2188"/>
    </row>
    <row r="48" spans="1:8">
      <c r="A48" s="86"/>
      <c r="B48" s="2370" t="s">
        <v>57</v>
      </c>
      <c r="C48" s="2372" t="s">
        <v>1997</v>
      </c>
      <c r="D48" s="2188"/>
      <c r="E48" s="2188"/>
      <c r="F48" s="2188"/>
      <c r="G48" s="2378" t="s">
        <v>10</v>
      </c>
      <c r="H48" s="2188"/>
    </row>
    <row r="49" spans="1:8">
      <c r="A49" s="86"/>
      <c r="B49" s="2370" t="s">
        <v>57</v>
      </c>
      <c r="C49" s="2368"/>
      <c r="D49" s="2188"/>
      <c r="E49" s="2188"/>
      <c r="F49" s="2188"/>
      <c r="G49" s="2378" t="s">
        <v>10</v>
      </c>
      <c r="H49" s="2188"/>
    </row>
    <row r="50" spans="1:8">
      <c r="A50" s="86"/>
      <c r="B50" s="2370" t="s">
        <v>57</v>
      </c>
      <c r="C50" s="2368"/>
      <c r="D50" s="2188"/>
      <c r="E50" s="2188"/>
      <c r="F50" s="2188"/>
      <c r="G50" s="2378" t="s">
        <v>10</v>
      </c>
      <c r="H50" s="2188"/>
    </row>
    <row r="51" spans="1:8">
      <c r="A51" s="86"/>
      <c r="B51" s="2370" t="s">
        <v>57</v>
      </c>
      <c r="C51" s="2368"/>
      <c r="D51" s="2188"/>
      <c r="E51" s="2188"/>
      <c r="F51" s="2188"/>
      <c r="G51" s="2378" t="s">
        <v>10</v>
      </c>
      <c r="H51" s="2188"/>
    </row>
    <row r="52" spans="1:8">
      <c r="A52" s="86"/>
      <c r="B52" s="2370" t="s">
        <v>57</v>
      </c>
      <c r="C52" s="2368"/>
      <c r="D52" s="2188"/>
      <c r="E52" s="2188"/>
      <c r="F52" s="2188"/>
      <c r="G52" s="2378" t="s">
        <v>10</v>
      </c>
      <c r="H52" s="2188"/>
    </row>
    <row r="53" spans="1:8">
      <c r="A53" s="86"/>
      <c r="B53" s="2370" t="s">
        <v>57</v>
      </c>
      <c r="C53" s="2368"/>
      <c r="D53" s="2188"/>
      <c r="E53" s="2188"/>
      <c r="F53" s="2188"/>
      <c r="G53" s="2378" t="s">
        <v>10</v>
      </c>
      <c r="H53" s="2188"/>
    </row>
    <row r="54" spans="1:8">
      <c r="A54" s="86"/>
      <c r="B54" s="2370" t="s">
        <v>57</v>
      </c>
      <c r="C54" s="2368"/>
      <c r="D54" s="2188"/>
      <c r="E54" s="2188"/>
      <c r="F54" s="2188"/>
      <c r="G54" s="2378" t="s">
        <v>10</v>
      </c>
      <c r="H54" s="2188"/>
    </row>
    <row r="55" spans="1:8">
      <c r="A55" s="86"/>
      <c r="B55" s="2370" t="s">
        <v>57</v>
      </c>
      <c r="C55" s="2369"/>
      <c r="D55" s="2188"/>
      <c r="E55" s="2188"/>
      <c r="F55" s="2188"/>
      <c r="G55" s="2378" t="s">
        <v>10</v>
      </c>
      <c r="H55" s="2188"/>
    </row>
    <row r="56" spans="1:8">
      <c r="A56" s="86"/>
      <c r="B56" s="2370" t="s">
        <v>57</v>
      </c>
      <c r="C56" s="2372" t="s">
        <v>2421</v>
      </c>
      <c r="D56" s="2188"/>
      <c r="E56" s="2188"/>
      <c r="F56" s="2188"/>
      <c r="G56" s="2378" t="s">
        <v>10</v>
      </c>
      <c r="H56" s="2188"/>
    </row>
    <row r="57" spans="1:8">
      <c r="A57" s="86"/>
      <c r="B57" s="2370" t="s">
        <v>57</v>
      </c>
      <c r="C57" s="2368"/>
      <c r="D57" s="2188"/>
      <c r="E57" s="2188"/>
      <c r="F57" s="2188"/>
      <c r="G57" s="2378" t="s">
        <v>10</v>
      </c>
      <c r="H57" s="2188"/>
    </row>
    <row r="58" spans="1:8">
      <c r="A58" s="86"/>
      <c r="B58" s="2370" t="s">
        <v>57</v>
      </c>
      <c r="C58" s="2368"/>
      <c r="D58" s="2188"/>
      <c r="E58" s="2188"/>
      <c r="F58" s="2188"/>
      <c r="G58" s="2378" t="s">
        <v>10</v>
      </c>
      <c r="H58" s="2188"/>
    </row>
    <row r="59" spans="1:8">
      <c r="A59" s="86"/>
      <c r="B59" s="2370" t="s">
        <v>57</v>
      </c>
      <c r="C59" s="2368"/>
      <c r="D59" s="2188"/>
      <c r="E59" s="2188"/>
      <c r="F59" s="2188"/>
      <c r="G59" s="2378" t="s">
        <v>10</v>
      </c>
      <c r="H59" s="2188"/>
    </row>
    <row r="60" spans="1:8">
      <c r="A60" s="86"/>
      <c r="B60" s="2370" t="s">
        <v>57</v>
      </c>
      <c r="C60" s="2368"/>
      <c r="D60" s="2188"/>
      <c r="E60" s="2188"/>
      <c r="F60" s="2188"/>
      <c r="G60" s="2378" t="s">
        <v>10</v>
      </c>
      <c r="H60" s="2188"/>
    </row>
    <row r="61" spans="1:8">
      <c r="A61" s="86"/>
      <c r="B61" s="2370" t="s">
        <v>57</v>
      </c>
      <c r="C61" s="2368"/>
      <c r="D61" s="2188"/>
      <c r="E61" s="2188"/>
      <c r="F61" s="2188"/>
      <c r="G61" s="2378" t="s">
        <v>10</v>
      </c>
      <c r="H61" s="2188"/>
    </row>
    <row r="62" spans="1:8">
      <c r="A62" s="86"/>
      <c r="B62" s="2370" t="s">
        <v>57</v>
      </c>
      <c r="C62" s="2368"/>
      <c r="D62" s="2188"/>
      <c r="E62" s="2188"/>
      <c r="F62" s="2188"/>
      <c r="G62" s="2378" t="s">
        <v>10</v>
      </c>
      <c r="H62" s="2188"/>
    </row>
    <row r="63" spans="1:8">
      <c r="A63" s="86"/>
      <c r="B63" s="2370" t="s">
        <v>57</v>
      </c>
      <c r="C63" s="2369"/>
      <c r="D63" s="2188"/>
      <c r="E63" s="2188"/>
      <c r="F63" s="2188"/>
      <c r="G63" s="2378" t="s">
        <v>10</v>
      </c>
      <c r="H63" s="2188"/>
    </row>
    <row r="64" spans="1:8">
      <c r="A64" s="86"/>
      <c r="B64" s="2370" t="s">
        <v>57</v>
      </c>
      <c r="C64" s="2372" t="s">
        <v>2422</v>
      </c>
      <c r="D64" s="2188"/>
      <c r="E64" s="2188"/>
      <c r="F64" s="2188"/>
      <c r="G64" s="2378" t="s">
        <v>10</v>
      </c>
      <c r="H64" s="2188"/>
    </row>
    <row r="65" spans="1:8">
      <c r="A65" s="86"/>
      <c r="B65" s="2370" t="s">
        <v>57</v>
      </c>
      <c r="C65" s="2368"/>
      <c r="D65" s="2188"/>
      <c r="E65" s="2188"/>
      <c r="F65" s="2188"/>
      <c r="G65" s="2378" t="s">
        <v>10</v>
      </c>
      <c r="H65" s="2188"/>
    </row>
    <row r="66" spans="1:8">
      <c r="A66" s="86"/>
      <c r="B66" s="2370" t="s">
        <v>57</v>
      </c>
      <c r="C66" s="2368"/>
      <c r="D66" s="2188"/>
      <c r="E66" s="2188"/>
      <c r="F66" s="2188"/>
      <c r="G66" s="2378" t="s">
        <v>10</v>
      </c>
      <c r="H66" s="2188"/>
    </row>
    <row r="67" spans="1:8">
      <c r="A67" s="86"/>
      <c r="B67" s="2370" t="s">
        <v>57</v>
      </c>
      <c r="C67" s="2368"/>
      <c r="D67" s="2188"/>
      <c r="E67" s="2188"/>
      <c r="F67" s="2188"/>
      <c r="G67" s="2378" t="s">
        <v>10</v>
      </c>
      <c r="H67" s="2188"/>
    </row>
    <row r="68" spans="1:8">
      <c r="A68" s="86"/>
      <c r="B68" s="2370" t="s">
        <v>57</v>
      </c>
      <c r="C68" s="2368"/>
      <c r="D68" s="2188"/>
      <c r="E68" s="2188"/>
      <c r="F68" s="2188"/>
      <c r="G68" s="2378" t="s">
        <v>10</v>
      </c>
      <c r="H68" s="2188"/>
    </row>
    <row r="69" spans="1:8">
      <c r="A69" s="86"/>
      <c r="B69" s="2370" t="s">
        <v>57</v>
      </c>
      <c r="C69" s="2368"/>
      <c r="D69" s="2188"/>
      <c r="E69" s="2188"/>
      <c r="F69" s="2188"/>
      <c r="G69" s="2378" t="s">
        <v>10</v>
      </c>
      <c r="H69" s="2188"/>
    </row>
    <row r="70" spans="1:8">
      <c r="A70" s="86"/>
      <c r="B70" s="2370" t="s">
        <v>57</v>
      </c>
      <c r="C70" s="2368"/>
      <c r="D70" s="2188"/>
      <c r="E70" s="2188"/>
      <c r="F70" s="2188"/>
      <c r="G70" s="2378" t="s">
        <v>10</v>
      </c>
      <c r="H70" s="2188"/>
    </row>
    <row r="71" spans="1:8">
      <c r="A71" s="86"/>
      <c r="B71" s="2370" t="s">
        <v>57</v>
      </c>
      <c r="C71" s="2369"/>
      <c r="D71" s="2188"/>
      <c r="E71" s="2188"/>
      <c r="F71" s="2188"/>
      <c r="G71" s="2378" t="s">
        <v>10</v>
      </c>
      <c r="H71" s="2188"/>
    </row>
    <row r="72" spans="1:8">
      <c r="A72" s="86"/>
      <c r="B72" s="2370" t="s">
        <v>57</v>
      </c>
      <c r="C72" s="2372" t="s">
        <v>2423</v>
      </c>
      <c r="D72" s="2188"/>
      <c r="E72" s="2188"/>
      <c r="F72" s="2188"/>
      <c r="G72" s="2378" t="s">
        <v>10</v>
      </c>
      <c r="H72" s="2188"/>
    </row>
    <row r="73" spans="1:8">
      <c r="A73" s="86"/>
      <c r="B73" s="2370" t="s">
        <v>57</v>
      </c>
      <c r="C73" s="2368"/>
      <c r="D73" s="2188"/>
      <c r="E73" s="2188"/>
      <c r="F73" s="2188"/>
      <c r="G73" s="2378" t="s">
        <v>10</v>
      </c>
      <c r="H73" s="2188"/>
    </row>
    <row r="74" spans="1:8">
      <c r="A74" s="86"/>
      <c r="B74" s="2370" t="s">
        <v>57</v>
      </c>
      <c r="C74" s="2368"/>
      <c r="D74" s="2188"/>
      <c r="E74" s="2188"/>
      <c r="F74" s="2188"/>
      <c r="G74" s="2378" t="s">
        <v>10</v>
      </c>
      <c r="H74" s="2188"/>
    </row>
    <row r="75" spans="1:8">
      <c r="A75" s="86"/>
      <c r="B75" s="2370" t="s">
        <v>57</v>
      </c>
      <c r="C75" s="2368"/>
      <c r="D75" s="2188"/>
      <c r="E75" s="2188"/>
      <c r="F75" s="2188"/>
      <c r="G75" s="2378" t="s">
        <v>10</v>
      </c>
      <c r="H75" s="2188"/>
    </row>
    <row r="76" spans="1:8">
      <c r="A76" s="86"/>
      <c r="B76" s="2370" t="s">
        <v>57</v>
      </c>
      <c r="C76" s="2368"/>
      <c r="D76" s="2188"/>
      <c r="E76" s="2188"/>
      <c r="F76" s="2188"/>
      <c r="G76" s="2378" t="s">
        <v>10</v>
      </c>
      <c r="H76" s="2188"/>
    </row>
    <row r="77" spans="1:8">
      <c r="A77" s="86"/>
      <c r="B77" s="2370" t="s">
        <v>57</v>
      </c>
      <c r="C77" s="2368"/>
      <c r="D77" s="2188"/>
      <c r="E77" s="2188"/>
      <c r="F77" s="2188"/>
      <c r="G77" s="2378" t="s">
        <v>10</v>
      </c>
      <c r="H77" s="2188"/>
    </row>
    <row r="78" spans="1:8">
      <c r="A78" s="86"/>
      <c r="B78" s="2370" t="s">
        <v>57</v>
      </c>
      <c r="C78" s="2368"/>
      <c r="D78" s="2188"/>
      <c r="E78" s="2188"/>
      <c r="F78" s="2188"/>
      <c r="G78" s="2378" t="s">
        <v>10</v>
      </c>
      <c r="H78" s="2188"/>
    </row>
    <row r="79" spans="1:8">
      <c r="A79" s="86"/>
      <c r="B79" s="2370" t="s">
        <v>57</v>
      </c>
      <c r="C79" s="2369"/>
      <c r="D79" s="2188"/>
      <c r="E79" s="2188"/>
      <c r="F79" s="2188"/>
      <c r="G79" s="2378" t="s">
        <v>10</v>
      </c>
      <c r="H79" s="2188"/>
    </row>
    <row r="80" spans="1:8">
      <c r="A80" s="86"/>
      <c r="B80" s="2370" t="s">
        <v>57</v>
      </c>
      <c r="C80" s="2372" t="s">
        <v>2424</v>
      </c>
      <c r="D80" s="2188"/>
      <c r="E80" s="2188"/>
      <c r="F80" s="2188"/>
      <c r="G80" s="2378" t="s">
        <v>10</v>
      </c>
      <c r="H80" s="2188"/>
    </row>
    <row r="81" spans="1:8">
      <c r="A81" s="86"/>
      <c r="B81" s="2370" t="s">
        <v>57</v>
      </c>
      <c r="C81" s="2368"/>
      <c r="D81" s="2188"/>
      <c r="E81" s="2188"/>
      <c r="F81" s="2188"/>
      <c r="G81" s="2378" t="s">
        <v>10</v>
      </c>
      <c r="H81" s="2188"/>
    </row>
    <row r="82" spans="1:8">
      <c r="A82" s="86"/>
      <c r="B82" s="2370" t="s">
        <v>57</v>
      </c>
      <c r="C82" s="2368"/>
      <c r="D82" s="2188"/>
      <c r="E82" s="2188"/>
      <c r="F82" s="2188"/>
      <c r="G82" s="2378" t="s">
        <v>10</v>
      </c>
      <c r="H82" s="2188"/>
    </row>
    <row r="83" spans="1:8">
      <c r="A83" s="86"/>
      <c r="B83" s="2370"/>
      <c r="C83" s="2368"/>
      <c r="D83" s="2188"/>
      <c r="E83" s="2188"/>
      <c r="F83" s="2188"/>
      <c r="G83" s="2378" t="s">
        <v>10</v>
      </c>
      <c r="H83" s="2188"/>
    </row>
    <row r="84" spans="1:8">
      <c r="A84" s="86"/>
      <c r="B84" s="2370" t="s">
        <v>57</v>
      </c>
      <c r="C84" s="2368"/>
      <c r="D84" s="2188"/>
      <c r="E84" s="2188"/>
      <c r="F84" s="2188"/>
      <c r="G84" s="2378" t="s">
        <v>10</v>
      </c>
      <c r="H84" s="2188"/>
    </row>
    <row r="85" spans="1:8">
      <c r="A85" s="86"/>
      <c r="B85" s="2370" t="s">
        <v>57</v>
      </c>
      <c r="C85" s="2368"/>
      <c r="D85" s="2188"/>
      <c r="E85" s="2188"/>
      <c r="F85" s="2188"/>
      <c r="G85" s="2378" t="s">
        <v>10</v>
      </c>
      <c r="H85" s="2188"/>
    </row>
    <row r="86" spans="1:8">
      <c r="A86" s="86"/>
      <c r="B86" s="2370" t="s">
        <v>57</v>
      </c>
      <c r="C86" s="2368"/>
      <c r="D86" s="2188"/>
      <c r="E86" s="2188"/>
      <c r="F86" s="2188"/>
      <c r="G86" s="2378" t="s">
        <v>10</v>
      </c>
      <c r="H86" s="2188"/>
    </row>
    <row r="87" spans="1:8">
      <c r="A87" s="86"/>
      <c r="B87" s="2370" t="s">
        <v>57</v>
      </c>
      <c r="C87" s="2369"/>
      <c r="D87" s="2188"/>
      <c r="E87" s="2188"/>
      <c r="F87" s="2188"/>
      <c r="G87" s="2378" t="s">
        <v>10</v>
      </c>
      <c r="H87" s="2188"/>
    </row>
    <row r="88" spans="1:8">
      <c r="A88" s="86"/>
      <c r="B88" s="2370" t="s">
        <v>57</v>
      </c>
      <c r="C88" s="2372" t="s">
        <v>2425</v>
      </c>
      <c r="D88" s="2188"/>
      <c r="E88" s="2188"/>
      <c r="F88" s="2188"/>
      <c r="G88" s="2378" t="s">
        <v>10</v>
      </c>
      <c r="H88" s="2188"/>
    </row>
    <row r="89" spans="1:8">
      <c r="A89" s="86"/>
      <c r="B89" s="2370" t="s">
        <v>57</v>
      </c>
      <c r="C89" s="2368"/>
      <c r="D89" s="2188"/>
      <c r="E89" s="2188"/>
      <c r="F89" s="2188"/>
      <c r="G89" s="2378" t="s">
        <v>10</v>
      </c>
      <c r="H89" s="2188"/>
    </row>
    <row r="90" spans="1:8">
      <c r="A90" s="86"/>
      <c r="B90" s="2370"/>
      <c r="C90" s="2368"/>
      <c r="D90" s="2188"/>
      <c r="E90" s="2188"/>
      <c r="F90" s="2188"/>
      <c r="G90" s="2378" t="s">
        <v>10</v>
      </c>
      <c r="H90" s="2188"/>
    </row>
    <row r="91" spans="1:8">
      <c r="A91" s="86"/>
      <c r="B91" s="2370" t="s">
        <v>57</v>
      </c>
      <c r="C91" s="2368"/>
      <c r="D91" s="2188"/>
      <c r="E91" s="2188"/>
      <c r="F91" s="2188"/>
      <c r="G91" s="2378" t="s">
        <v>10</v>
      </c>
      <c r="H91" s="2188"/>
    </row>
    <row r="92" spans="1:8">
      <c r="A92" s="86"/>
      <c r="B92" s="2370" t="s">
        <v>57</v>
      </c>
      <c r="C92" s="2368"/>
      <c r="D92" s="2188"/>
      <c r="E92" s="2188"/>
      <c r="F92" s="2188"/>
      <c r="G92" s="2378" t="s">
        <v>10</v>
      </c>
      <c r="H92" s="2188"/>
    </row>
    <row r="93" spans="1:8">
      <c r="A93" s="86"/>
      <c r="B93" s="2370" t="s">
        <v>57</v>
      </c>
      <c r="C93" s="2368"/>
      <c r="D93" s="2188"/>
      <c r="E93" s="2188"/>
      <c r="F93" s="2188"/>
      <c r="G93" s="2378" t="s">
        <v>10</v>
      </c>
      <c r="H93" s="2188"/>
    </row>
    <row r="94" spans="1:8">
      <c r="A94" s="86"/>
      <c r="B94" s="2370" t="s">
        <v>57</v>
      </c>
      <c r="C94" s="2368"/>
      <c r="D94" s="2188"/>
      <c r="E94" s="2188"/>
      <c r="F94" s="2188"/>
      <c r="G94" s="2378" t="s">
        <v>10</v>
      </c>
      <c r="H94" s="2188"/>
    </row>
    <row r="95" spans="1:8">
      <c r="A95" s="86"/>
      <c r="B95" s="2370" t="s">
        <v>57</v>
      </c>
      <c r="C95" s="2369"/>
      <c r="D95" s="2188"/>
      <c r="E95" s="2188"/>
      <c r="F95" s="2188"/>
      <c r="G95" s="2378" t="s">
        <v>10</v>
      </c>
      <c r="H95" s="2188"/>
    </row>
    <row r="96" spans="1:8">
      <c r="B96" s="2371" t="s">
        <v>57</v>
      </c>
      <c r="C96" s="1223" t="s">
        <v>748</v>
      </c>
      <c r="D96" s="1225"/>
      <c r="E96" s="1225"/>
      <c r="F96" s="1225"/>
      <c r="G96" s="2378" t="s">
        <v>10</v>
      </c>
      <c r="H96" s="2171">
        <f>SUM(H8:H95)</f>
        <v>0</v>
      </c>
    </row>
  </sheetData>
  <pageMargins left="0.23622047244094491" right="0.23622047244094491" top="0.74803149606299213" bottom="0.74803149606299213" header="0.31496062992125984" footer="0.31496062992125984"/>
  <pageSetup paperSize="8" scale="82" orientation="portrait" r:id="rId1"/>
</worksheet>
</file>

<file path=xl/worksheets/sheet43.xml><?xml version="1.0" encoding="utf-8"?>
<worksheet xmlns="http://schemas.openxmlformats.org/spreadsheetml/2006/main" xmlns:r="http://schemas.openxmlformats.org/officeDocument/2006/relationships">
  <sheetPr codeName="Sheet42">
    <tabColor theme="8" tint="0.59999389629810485"/>
    <pageSetUpPr fitToPage="1"/>
  </sheetPr>
  <dimension ref="A1:T98"/>
  <sheetViews>
    <sheetView workbookViewId="0">
      <pane ySplit="10" topLeftCell="A33" activePane="bottomLeft" state="frozen"/>
      <selection pane="bottomLeft" activeCell="B7" sqref="B7:V51"/>
    </sheetView>
  </sheetViews>
  <sheetFormatPr defaultRowHeight="12.75"/>
  <cols>
    <col min="1" max="1" width="5.125" customWidth="1"/>
    <col min="2" max="2" width="7.25" customWidth="1"/>
    <col min="3" max="3" width="18.375" customWidth="1"/>
    <col min="4" max="4" width="11.25" customWidth="1"/>
    <col min="5" max="5" width="13.125" customWidth="1"/>
    <col min="6" max="6" width="17.25" customWidth="1"/>
    <col min="7" max="7" width="14.25" customWidth="1"/>
    <col min="8" max="8" width="15" customWidth="1"/>
    <col min="19" max="19" width="8.875" customWidth="1"/>
    <col min="20" max="20" width="9" hidden="1" customWidth="1"/>
  </cols>
  <sheetData>
    <row r="1" spans="1:20" s="1812" customFormat="1" ht="26.25">
      <c r="A1" s="1706" t="str">
        <f ca="1">VLOOKUP(LEFT(RIGHT(CELL("filename",A1),LEN(CELL("filename",A1))-FIND("]",CELL("filename",A1))),1)*1,Index!$B$8:$C$90,2,FALSE)</f>
        <v>Capex</v>
      </c>
      <c r="B1" s="1706"/>
      <c r="C1" s="1706"/>
      <c r="D1" s="1706"/>
      <c r="E1" s="1706"/>
      <c r="F1" s="1706"/>
      <c r="G1" s="1706"/>
      <c r="H1" s="1706"/>
      <c r="I1" s="1706"/>
    </row>
    <row r="2" spans="1:20" s="1812" customFormat="1" ht="26.25">
      <c r="A2" s="1706" t="str">
        <f>'Universal data'!C8</f>
        <v>National Grid Gas Transmission</v>
      </c>
      <c r="B2" s="1706"/>
      <c r="C2" s="1706"/>
      <c r="D2" s="1706"/>
      <c r="E2" s="1706"/>
      <c r="F2" s="1706"/>
      <c r="G2" s="1706"/>
      <c r="H2" s="1706"/>
      <c r="I2" s="1706"/>
    </row>
    <row r="3" spans="1:20" s="1819" customFormat="1" ht="21" thickBot="1">
      <c r="A3" s="1804" t="str">
        <f>'Universal data'!C21</f>
        <v>2012/13</v>
      </c>
      <c r="B3" s="1804"/>
      <c r="C3" s="1804"/>
      <c r="D3" s="1804"/>
      <c r="E3" s="1804"/>
      <c r="F3" s="1804"/>
      <c r="G3" s="1804"/>
      <c r="H3" s="1804"/>
      <c r="I3" s="1804"/>
    </row>
    <row r="4" spans="1:20" s="1812" customFormat="1">
      <c r="A4" s="1835"/>
      <c r="B4" s="1835"/>
      <c r="C4" s="1835"/>
      <c r="D4" s="1835"/>
      <c r="E4" s="1835"/>
      <c r="F4" s="1835"/>
      <c r="G4" s="1835"/>
      <c r="H4" s="1835"/>
    </row>
    <row r="5" spans="1:20" s="1819" customFormat="1" ht="20.25">
      <c r="A5" s="1837" t="str">
        <f ca="1">VLOOKUP(RIGHT(CELL("filename",A1),LEN(CELL("filename",A1))-FIND("]",CELL("filename",A1))),Index!$D$8:$E$102,2,FALSE)</f>
        <v>4.8 Physical security capex</v>
      </c>
      <c r="B5" s="1837"/>
      <c r="C5" s="1837"/>
      <c r="D5" s="1837"/>
      <c r="E5" s="1837"/>
      <c r="F5" s="1837"/>
      <c r="G5" s="1837"/>
      <c r="H5" s="1837"/>
    </row>
    <row r="7" spans="1:20">
      <c r="B7" s="2579" t="s">
        <v>2785</v>
      </c>
      <c r="C7" s="2580"/>
      <c r="D7" s="2580"/>
      <c r="E7" s="2580"/>
      <c r="F7" s="2580"/>
      <c r="G7" s="2580"/>
      <c r="H7" s="2580"/>
      <c r="I7" s="2580"/>
      <c r="J7" s="2662" t="s">
        <v>2780</v>
      </c>
      <c r="K7" s="2664" t="s">
        <v>1465</v>
      </c>
      <c r="L7" s="2665"/>
      <c r="M7" s="2665"/>
      <c r="N7" s="2665"/>
      <c r="O7" s="2665"/>
      <c r="P7" s="2665"/>
      <c r="Q7" s="2666"/>
      <c r="R7" s="2581"/>
    </row>
    <row r="8" spans="1:20">
      <c r="B8" s="2579"/>
      <c r="C8" s="2580"/>
      <c r="D8" s="2580"/>
      <c r="E8" s="2580"/>
      <c r="F8" s="2580"/>
      <c r="G8" s="2580"/>
      <c r="H8" s="2580"/>
      <c r="I8" s="2580"/>
      <c r="J8" s="2663"/>
      <c r="K8" s="2667"/>
      <c r="L8" s="2668"/>
      <c r="M8" s="2668"/>
      <c r="N8" s="2668"/>
      <c r="O8" s="2668"/>
      <c r="P8" s="2668"/>
      <c r="Q8" s="2669"/>
      <c r="R8" s="2582"/>
    </row>
    <row r="9" spans="1:20" ht="51">
      <c r="B9" s="2583" t="s">
        <v>666</v>
      </c>
      <c r="C9" s="2583" t="s">
        <v>741</v>
      </c>
      <c r="D9" s="2583" t="s">
        <v>1278</v>
      </c>
      <c r="E9" s="2583" t="s">
        <v>1279</v>
      </c>
      <c r="F9" s="2583" t="s">
        <v>1280</v>
      </c>
      <c r="G9" s="2583" t="s">
        <v>2786</v>
      </c>
      <c r="H9" s="2583" t="s">
        <v>1282</v>
      </c>
      <c r="I9" s="2583" t="s">
        <v>1283</v>
      </c>
      <c r="J9" s="2584">
        <v>2014</v>
      </c>
      <c r="K9" s="2585">
        <v>2015</v>
      </c>
      <c r="L9" s="2585">
        <v>2016</v>
      </c>
      <c r="M9" s="2586">
        <v>2017</v>
      </c>
      <c r="N9" s="2585">
        <v>2018</v>
      </c>
      <c r="O9" s="2586">
        <v>2019</v>
      </c>
      <c r="P9" s="2585">
        <v>2020</v>
      </c>
      <c r="Q9" s="2587">
        <v>2021</v>
      </c>
      <c r="R9" s="2588" t="s">
        <v>2781</v>
      </c>
    </row>
    <row r="10" spans="1:20">
      <c r="B10" s="2573"/>
      <c r="C10" s="2573"/>
      <c r="D10" s="2573"/>
      <c r="E10" s="2573"/>
      <c r="F10" s="2573"/>
      <c r="G10" s="2573"/>
      <c r="H10" s="2556" t="s">
        <v>2782</v>
      </c>
      <c r="I10" s="2556" t="s">
        <v>2782</v>
      </c>
      <c r="J10" s="2556" t="s">
        <v>2782</v>
      </c>
      <c r="K10" s="2556" t="s">
        <v>2782</v>
      </c>
      <c r="L10" s="2556" t="s">
        <v>2782</v>
      </c>
      <c r="M10" s="2556" t="s">
        <v>2782</v>
      </c>
      <c r="N10" s="2556" t="s">
        <v>2782</v>
      </c>
      <c r="O10" s="2556" t="s">
        <v>2782</v>
      </c>
      <c r="P10" s="2556" t="s">
        <v>2782</v>
      </c>
      <c r="Q10" s="2556" t="s">
        <v>2782</v>
      </c>
      <c r="R10" s="2556" t="s">
        <v>2782</v>
      </c>
    </row>
    <row r="11" spans="1:20" s="147" customFormat="1">
      <c r="B11" s="2559">
        <v>1</v>
      </c>
      <c r="C11" s="2564"/>
      <c r="D11" s="2574"/>
      <c r="E11" s="2574"/>
      <c r="F11" s="2575">
        <f>E11-D11</f>
        <v>0</v>
      </c>
      <c r="G11" s="2564" t="s">
        <v>2786</v>
      </c>
      <c r="H11" s="2576"/>
      <c r="I11" s="2569"/>
      <c r="J11" s="2569"/>
      <c r="K11" s="2569"/>
      <c r="L11" s="2569"/>
      <c r="M11" s="2569"/>
      <c r="N11" s="2569"/>
      <c r="O11" s="2569"/>
      <c r="P11" s="2569"/>
      <c r="Q11" s="2569"/>
      <c r="R11" s="2560">
        <f>SUM(I11:Q11)</f>
        <v>0</v>
      </c>
    </row>
    <row r="12" spans="1:20" s="147" customFormat="1">
      <c r="B12" s="2559">
        <v>2</v>
      </c>
      <c r="C12" s="2564"/>
      <c r="D12" s="2574"/>
      <c r="E12" s="2574"/>
      <c r="F12" s="2575">
        <f>E12-D12</f>
        <v>0</v>
      </c>
      <c r="G12" s="2564" t="s">
        <v>2786</v>
      </c>
      <c r="H12" s="2576"/>
      <c r="I12" s="2569"/>
      <c r="J12" s="2569"/>
      <c r="K12" s="2569"/>
      <c r="L12" s="2569"/>
      <c r="M12" s="2569"/>
      <c r="N12" s="2569"/>
      <c r="O12" s="2569"/>
      <c r="P12" s="2569"/>
      <c r="Q12" s="2569"/>
      <c r="R12" s="2560">
        <f t="shared" ref="R12:R50" si="0">SUM(I12:Q12)</f>
        <v>0</v>
      </c>
    </row>
    <row r="13" spans="1:20" s="147" customFormat="1">
      <c r="B13" s="2559">
        <v>3</v>
      </c>
      <c r="C13" s="2564"/>
      <c r="D13" s="2564"/>
      <c r="E13" s="2564"/>
      <c r="F13" s="2575">
        <f t="shared" ref="F13:F50" si="1">E13-D13</f>
        <v>0</v>
      </c>
      <c r="G13" s="2564" t="s">
        <v>2786</v>
      </c>
      <c r="H13" s="2576"/>
      <c r="I13" s="2569"/>
      <c r="J13" s="2569"/>
      <c r="K13" s="2569"/>
      <c r="L13" s="2569"/>
      <c r="M13" s="2569"/>
      <c r="N13" s="2569"/>
      <c r="O13" s="2569"/>
      <c r="P13" s="2569"/>
      <c r="Q13" s="2569"/>
      <c r="R13" s="2560">
        <f t="shared" si="0"/>
        <v>0</v>
      </c>
    </row>
    <row r="14" spans="1:20" s="147" customFormat="1">
      <c r="B14" s="2559">
        <v>4</v>
      </c>
      <c r="C14" s="2564"/>
      <c r="D14" s="2564"/>
      <c r="E14" s="2564"/>
      <c r="F14" s="2575">
        <f t="shared" si="1"/>
        <v>0</v>
      </c>
      <c r="G14" s="2564" t="s">
        <v>2786</v>
      </c>
      <c r="H14" s="2576"/>
      <c r="I14" s="2569"/>
      <c r="J14" s="2569"/>
      <c r="K14" s="2569"/>
      <c r="L14" s="2569"/>
      <c r="M14" s="2569"/>
      <c r="N14" s="2569"/>
      <c r="O14" s="2569"/>
      <c r="P14" s="2569"/>
      <c r="Q14" s="2569"/>
      <c r="R14" s="2560">
        <f t="shared" si="0"/>
        <v>0</v>
      </c>
    </row>
    <row r="15" spans="1:20" s="147" customFormat="1">
      <c r="B15" s="2559">
        <v>5</v>
      </c>
      <c r="C15" s="2564"/>
      <c r="D15" s="2564"/>
      <c r="E15" s="2564"/>
      <c r="F15" s="2575">
        <f t="shared" si="1"/>
        <v>0</v>
      </c>
      <c r="G15" s="2564" t="s">
        <v>2786</v>
      </c>
      <c r="H15" s="2576"/>
      <c r="I15" s="2569"/>
      <c r="J15" s="2569"/>
      <c r="K15" s="2569"/>
      <c r="L15" s="2569"/>
      <c r="M15" s="2569"/>
      <c r="N15" s="2569"/>
      <c r="O15" s="2569"/>
      <c r="P15" s="2569"/>
      <c r="Q15" s="2569"/>
      <c r="R15" s="2560">
        <f t="shared" si="0"/>
        <v>0</v>
      </c>
      <c r="T15" s="147" t="s">
        <v>2788</v>
      </c>
    </row>
    <row r="16" spans="1:20" s="147" customFormat="1">
      <c r="B16" s="2559">
        <v>6</v>
      </c>
      <c r="C16" s="2564"/>
      <c r="D16" s="2564"/>
      <c r="E16" s="2564"/>
      <c r="F16" s="2575">
        <f t="shared" si="1"/>
        <v>0</v>
      </c>
      <c r="G16" s="2564" t="s">
        <v>2786</v>
      </c>
      <c r="H16" s="2576"/>
      <c r="I16" s="2569"/>
      <c r="J16" s="2569"/>
      <c r="K16" s="2569"/>
      <c r="L16" s="2569"/>
      <c r="M16" s="2569"/>
      <c r="N16" s="2569"/>
      <c r="O16" s="2569"/>
      <c r="P16" s="2569"/>
      <c r="Q16" s="2569"/>
      <c r="R16" s="2560">
        <f t="shared" si="0"/>
        <v>0</v>
      </c>
      <c r="T16" s="147" t="s">
        <v>2789</v>
      </c>
    </row>
    <row r="17" spans="2:20" s="147" customFormat="1">
      <c r="B17" s="2559">
        <v>7</v>
      </c>
      <c r="C17" s="2564"/>
      <c r="D17" s="2564"/>
      <c r="E17" s="2564"/>
      <c r="F17" s="2575">
        <f t="shared" si="1"/>
        <v>0</v>
      </c>
      <c r="G17" s="2564" t="s">
        <v>2786</v>
      </c>
      <c r="H17" s="2576"/>
      <c r="I17" s="2569"/>
      <c r="J17" s="2569"/>
      <c r="K17" s="2569"/>
      <c r="L17" s="2569"/>
      <c r="M17" s="2569"/>
      <c r="N17" s="2569"/>
      <c r="O17" s="2569"/>
      <c r="P17" s="2569"/>
      <c r="Q17" s="2569"/>
      <c r="R17" s="2560">
        <f t="shared" si="0"/>
        <v>0</v>
      </c>
      <c r="T17" s="147" t="s">
        <v>2787</v>
      </c>
    </row>
    <row r="18" spans="2:20" s="147" customFormat="1">
      <c r="B18" s="2559">
        <v>8</v>
      </c>
      <c r="C18" s="2564"/>
      <c r="D18" s="2564"/>
      <c r="E18" s="2564"/>
      <c r="F18" s="2575">
        <f t="shared" si="1"/>
        <v>0</v>
      </c>
      <c r="G18" s="2564" t="s">
        <v>2786</v>
      </c>
      <c r="H18" s="2576"/>
      <c r="I18" s="2569"/>
      <c r="J18" s="2569"/>
      <c r="K18" s="2569"/>
      <c r="L18" s="2569"/>
      <c r="M18" s="2569"/>
      <c r="N18" s="2569"/>
      <c r="O18" s="2569"/>
      <c r="P18" s="2569"/>
      <c r="Q18" s="2569"/>
      <c r="R18" s="2560">
        <f t="shared" si="0"/>
        <v>0</v>
      </c>
    </row>
    <row r="19" spans="2:20" s="147" customFormat="1">
      <c r="B19" s="2559">
        <v>9</v>
      </c>
      <c r="C19" s="2564"/>
      <c r="D19" s="2564"/>
      <c r="E19" s="2564"/>
      <c r="F19" s="2575">
        <f t="shared" si="1"/>
        <v>0</v>
      </c>
      <c r="G19" s="2564" t="s">
        <v>2786</v>
      </c>
      <c r="H19" s="2576"/>
      <c r="I19" s="2569"/>
      <c r="J19" s="2569"/>
      <c r="K19" s="2569"/>
      <c r="L19" s="2569"/>
      <c r="M19" s="2569"/>
      <c r="N19" s="2569"/>
      <c r="O19" s="2569"/>
      <c r="P19" s="2569"/>
      <c r="Q19" s="2569"/>
      <c r="R19" s="2560">
        <f t="shared" si="0"/>
        <v>0</v>
      </c>
    </row>
    <row r="20" spans="2:20" s="147" customFormat="1">
      <c r="B20" s="2559">
        <v>10</v>
      </c>
      <c r="C20" s="2564"/>
      <c r="D20" s="2564"/>
      <c r="E20" s="2564"/>
      <c r="F20" s="2575">
        <f t="shared" si="1"/>
        <v>0</v>
      </c>
      <c r="G20" s="2564" t="s">
        <v>2786</v>
      </c>
      <c r="H20" s="2576"/>
      <c r="I20" s="2569"/>
      <c r="J20" s="2569"/>
      <c r="K20" s="2569"/>
      <c r="L20" s="2569"/>
      <c r="M20" s="2569"/>
      <c r="N20" s="2569"/>
      <c r="O20" s="2569"/>
      <c r="P20" s="2569"/>
      <c r="Q20" s="2569"/>
      <c r="R20" s="2560">
        <f t="shared" si="0"/>
        <v>0</v>
      </c>
    </row>
    <row r="21" spans="2:20" s="147" customFormat="1">
      <c r="B21" s="2559">
        <v>11</v>
      </c>
      <c r="C21" s="2564"/>
      <c r="D21" s="2564"/>
      <c r="E21" s="2564"/>
      <c r="F21" s="2575">
        <f t="shared" si="1"/>
        <v>0</v>
      </c>
      <c r="G21" s="2564" t="s">
        <v>2786</v>
      </c>
      <c r="H21" s="2576"/>
      <c r="I21" s="2569"/>
      <c r="J21" s="2569"/>
      <c r="K21" s="2569"/>
      <c r="L21" s="2569"/>
      <c r="M21" s="2569"/>
      <c r="N21" s="2569"/>
      <c r="O21" s="2569"/>
      <c r="P21" s="2569"/>
      <c r="Q21" s="2569"/>
      <c r="R21" s="2560">
        <f t="shared" si="0"/>
        <v>0</v>
      </c>
    </row>
    <row r="22" spans="2:20" s="147" customFormat="1">
      <c r="B22" s="2559">
        <v>12</v>
      </c>
      <c r="C22" s="2564"/>
      <c r="D22" s="2564"/>
      <c r="E22" s="2564"/>
      <c r="F22" s="2575">
        <f t="shared" si="1"/>
        <v>0</v>
      </c>
      <c r="G22" s="2564" t="s">
        <v>2786</v>
      </c>
      <c r="H22" s="2576"/>
      <c r="I22" s="2569"/>
      <c r="J22" s="2569"/>
      <c r="K22" s="2569"/>
      <c r="L22" s="2569"/>
      <c r="M22" s="2569"/>
      <c r="N22" s="2569"/>
      <c r="O22" s="2569"/>
      <c r="P22" s="2569"/>
      <c r="Q22" s="2569"/>
      <c r="R22" s="2560">
        <f t="shared" si="0"/>
        <v>0</v>
      </c>
    </row>
    <row r="23" spans="2:20">
      <c r="B23" s="2559">
        <v>13</v>
      </c>
      <c r="C23" s="2564"/>
      <c r="D23" s="2564"/>
      <c r="E23" s="2564"/>
      <c r="F23" s="2575">
        <f t="shared" si="1"/>
        <v>0</v>
      </c>
      <c r="G23" s="2564" t="s">
        <v>2786</v>
      </c>
      <c r="H23" s="2576"/>
      <c r="I23" s="2569"/>
      <c r="J23" s="2569"/>
      <c r="K23" s="2569"/>
      <c r="L23" s="2569"/>
      <c r="M23" s="2569"/>
      <c r="N23" s="2569"/>
      <c r="O23" s="2569"/>
      <c r="P23" s="2569"/>
      <c r="Q23" s="2569"/>
      <c r="R23" s="2560">
        <f t="shared" si="0"/>
        <v>0</v>
      </c>
    </row>
    <row r="24" spans="2:20">
      <c r="B24" s="2559">
        <v>14</v>
      </c>
      <c r="C24" s="2564"/>
      <c r="D24" s="2564"/>
      <c r="E24" s="2564"/>
      <c r="F24" s="2575">
        <f t="shared" si="1"/>
        <v>0</v>
      </c>
      <c r="G24" s="2564" t="s">
        <v>2786</v>
      </c>
      <c r="H24" s="2576"/>
      <c r="I24" s="2569"/>
      <c r="J24" s="2569"/>
      <c r="K24" s="2569"/>
      <c r="L24" s="2569"/>
      <c r="M24" s="2569"/>
      <c r="N24" s="2569"/>
      <c r="O24" s="2569"/>
      <c r="P24" s="2569"/>
      <c r="Q24" s="2569"/>
      <c r="R24" s="2560">
        <f t="shared" si="0"/>
        <v>0</v>
      </c>
    </row>
    <row r="25" spans="2:20">
      <c r="B25" s="2559">
        <v>15</v>
      </c>
      <c r="C25" s="2564"/>
      <c r="D25" s="2564"/>
      <c r="E25" s="2564"/>
      <c r="F25" s="2575">
        <f t="shared" si="1"/>
        <v>0</v>
      </c>
      <c r="G25" s="2564" t="s">
        <v>2786</v>
      </c>
      <c r="H25" s="2576"/>
      <c r="I25" s="2569"/>
      <c r="J25" s="2569"/>
      <c r="K25" s="2569"/>
      <c r="L25" s="2569"/>
      <c r="M25" s="2569"/>
      <c r="N25" s="2569"/>
      <c r="O25" s="2569"/>
      <c r="P25" s="2569"/>
      <c r="Q25" s="2569"/>
      <c r="R25" s="2560">
        <f t="shared" si="0"/>
        <v>0</v>
      </c>
    </row>
    <row r="26" spans="2:20">
      <c r="B26" s="2559">
        <v>16</v>
      </c>
      <c r="C26" s="2564"/>
      <c r="D26" s="2564"/>
      <c r="E26" s="2564"/>
      <c r="F26" s="2575">
        <f t="shared" si="1"/>
        <v>0</v>
      </c>
      <c r="G26" s="2564" t="s">
        <v>2786</v>
      </c>
      <c r="H26" s="2576"/>
      <c r="I26" s="2569"/>
      <c r="J26" s="2569"/>
      <c r="K26" s="2569"/>
      <c r="L26" s="2569"/>
      <c r="M26" s="2569"/>
      <c r="N26" s="2569"/>
      <c r="O26" s="2569"/>
      <c r="P26" s="2569"/>
      <c r="Q26" s="2569"/>
      <c r="R26" s="2560">
        <f t="shared" si="0"/>
        <v>0</v>
      </c>
    </row>
    <row r="27" spans="2:20">
      <c r="B27" s="2559">
        <v>17</v>
      </c>
      <c r="C27" s="2564"/>
      <c r="D27" s="2564"/>
      <c r="E27" s="2564"/>
      <c r="F27" s="2575">
        <f t="shared" si="1"/>
        <v>0</v>
      </c>
      <c r="G27" s="2564" t="s">
        <v>2786</v>
      </c>
      <c r="H27" s="2576"/>
      <c r="I27" s="2569"/>
      <c r="J27" s="2569"/>
      <c r="K27" s="2569"/>
      <c r="L27" s="2569"/>
      <c r="M27" s="2569"/>
      <c r="N27" s="2569"/>
      <c r="O27" s="2569"/>
      <c r="P27" s="2569"/>
      <c r="Q27" s="2569"/>
      <c r="R27" s="2560">
        <f t="shared" si="0"/>
        <v>0</v>
      </c>
    </row>
    <row r="28" spans="2:20">
      <c r="B28" s="2559">
        <v>18</v>
      </c>
      <c r="C28" s="2564"/>
      <c r="D28" s="2564"/>
      <c r="E28" s="2564"/>
      <c r="F28" s="2575">
        <f t="shared" si="1"/>
        <v>0</v>
      </c>
      <c r="G28" s="2564" t="s">
        <v>2786</v>
      </c>
      <c r="H28" s="2576"/>
      <c r="I28" s="2569"/>
      <c r="J28" s="2569"/>
      <c r="K28" s="2569"/>
      <c r="L28" s="2569"/>
      <c r="M28" s="2569"/>
      <c r="N28" s="2569"/>
      <c r="O28" s="2569"/>
      <c r="P28" s="2569"/>
      <c r="Q28" s="2569"/>
      <c r="R28" s="2560">
        <f t="shared" si="0"/>
        <v>0</v>
      </c>
    </row>
    <row r="29" spans="2:20">
      <c r="B29" s="2559">
        <v>19</v>
      </c>
      <c r="C29" s="2564"/>
      <c r="D29" s="2564"/>
      <c r="E29" s="2564"/>
      <c r="F29" s="2575">
        <f t="shared" si="1"/>
        <v>0</v>
      </c>
      <c r="G29" s="2564" t="s">
        <v>2786</v>
      </c>
      <c r="H29" s="2576"/>
      <c r="I29" s="2569"/>
      <c r="J29" s="2569"/>
      <c r="K29" s="2569"/>
      <c r="L29" s="2569"/>
      <c r="M29" s="2569"/>
      <c r="N29" s="2569"/>
      <c r="O29" s="2569"/>
      <c r="P29" s="2569"/>
      <c r="Q29" s="2569"/>
      <c r="R29" s="2560">
        <f t="shared" si="0"/>
        <v>0</v>
      </c>
    </row>
    <row r="30" spans="2:20">
      <c r="B30" s="2559">
        <v>20</v>
      </c>
      <c r="C30" s="2564"/>
      <c r="D30" s="2564"/>
      <c r="E30" s="2564"/>
      <c r="F30" s="2575">
        <f t="shared" si="1"/>
        <v>0</v>
      </c>
      <c r="G30" s="2564" t="s">
        <v>2786</v>
      </c>
      <c r="H30" s="2576"/>
      <c r="I30" s="2569"/>
      <c r="J30" s="2569"/>
      <c r="K30" s="2569"/>
      <c r="L30" s="2569"/>
      <c r="M30" s="2569"/>
      <c r="N30" s="2569"/>
      <c r="O30" s="2569"/>
      <c r="P30" s="2569"/>
      <c r="Q30" s="2569"/>
      <c r="R30" s="2560">
        <f t="shared" si="0"/>
        <v>0</v>
      </c>
    </row>
    <row r="31" spans="2:20">
      <c r="B31" s="2559">
        <v>21</v>
      </c>
      <c r="C31" s="2564"/>
      <c r="D31" s="2564"/>
      <c r="E31" s="2564"/>
      <c r="F31" s="2575">
        <f t="shared" si="1"/>
        <v>0</v>
      </c>
      <c r="G31" s="2564" t="s">
        <v>2786</v>
      </c>
      <c r="H31" s="2576"/>
      <c r="I31" s="2569"/>
      <c r="J31" s="2569"/>
      <c r="K31" s="2569"/>
      <c r="L31" s="2569"/>
      <c r="M31" s="2569"/>
      <c r="N31" s="2569"/>
      <c r="O31" s="2569"/>
      <c r="P31" s="2569"/>
      <c r="Q31" s="2569"/>
      <c r="R31" s="2560">
        <f t="shared" si="0"/>
        <v>0</v>
      </c>
    </row>
    <row r="32" spans="2:20">
      <c r="B32" s="2559">
        <v>22</v>
      </c>
      <c r="C32" s="2564"/>
      <c r="D32" s="2564"/>
      <c r="E32" s="2564"/>
      <c r="F32" s="2575">
        <f t="shared" si="1"/>
        <v>0</v>
      </c>
      <c r="G32" s="2564" t="s">
        <v>2786</v>
      </c>
      <c r="H32" s="2576"/>
      <c r="I32" s="2569"/>
      <c r="J32" s="2569"/>
      <c r="K32" s="2569"/>
      <c r="L32" s="2569"/>
      <c r="M32" s="2569"/>
      <c r="N32" s="2569"/>
      <c r="O32" s="2569"/>
      <c r="P32" s="2569"/>
      <c r="Q32" s="2569"/>
      <c r="R32" s="2560">
        <f t="shared" si="0"/>
        <v>0</v>
      </c>
    </row>
    <row r="33" spans="2:18">
      <c r="B33" s="2559">
        <v>23</v>
      </c>
      <c r="C33" s="2564"/>
      <c r="D33" s="2564"/>
      <c r="E33" s="2564"/>
      <c r="F33" s="2575">
        <f t="shared" si="1"/>
        <v>0</v>
      </c>
      <c r="G33" s="2564" t="s">
        <v>2786</v>
      </c>
      <c r="H33" s="2576"/>
      <c r="I33" s="2569"/>
      <c r="J33" s="2569"/>
      <c r="K33" s="2569"/>
      <c r="L33" s="2569"/>
      <c r="M33" s="2569"/>
      <c r="N33" s="2569"/>
      <c r="O33" s="2569"/>
      <c r="P33" s="2569"/>
      <c r="Q33" s="2569"/>
      <c r="R33" s="2560">
        <f t="shared" si="0"/>
        <v>0</v>
      </c>
    </row>
    <row r="34" spans="2:18">
      <c r="B34" s="2559">
        <v>24</v>
      </c>
      <c r="C34" s="2564"/>
      <c r="D34" s="2564"/>
      <c r="E34" s="2564"/>
      <c r="F34" s="2575">
        <f t="shared" si="1"/>
        <v>0</v>
      </c>
      <c r="G34" s="2564" t="s">
        <v>2786</v>
      </c>
      <c r="H34" s="2576"/>
      <c r="I34" s="2569"/>
      <c r="J34" s="2569"/>
      <c r="K34" s="2569"/>
      <c r="L34" s="2569"/>
      <c r="M34" s="2569"/>
      <c r="N34" s="2569"/>
      <c r="O34" s="2569"/>
      <c r="P34" s="2569"/>
      <c r="Q34" s="2569"/>
      <c r="R34" s="2560">
        <f t="shared" si="0"/>
        <v>0</v>
      </c>
    </row>
    <row r="35" spans="2:18">
      <c r="B35" s="2559">
        <v>25</v>
      </c>
      <c r="C35" s="2564"/>
      <c r="D35" s="2564"/>
      <c r="E35" s="2564"/>
      <c r="F35" s="2575">
        <f t="shared" si="1"/>
        <v>0</v>
      </c>
      <c r="G35" s="2564" t="s">
        <v>2786</v>
      </c>
      <c r="H35" s="2576"/>
      <c r="I35" s="2569"/>
      <c r="J35" s="2569"/>
      <c r="K35" s="2569"/>
      <c r="L35" s="2569"/>
      <c r="M35" s="2569"/>
      <c r="N35" s="2569"/>
      <c r="O35" s="2569"/>
      <c r="P35" s="2569"/>
      <c r="Q35" s="2569"/>
      <c r="R35" s="2560">
        <f t="shared" si="0"/>
        <v>0</v>
      </c>
    </row>
    <row r="36" spans="2:18">
      <c r="B36" s="2559">
        <v>26</v>
      </c>
      <c r="C36" s="2564"/>
      <c r="D36" s="2564"/>
      <c r="E36" s="2564"/>
      <c r="F36" s="2575">
        <f t="shared" si="1"/>
        <v>0</v>
      </c>
      <c r="G36" s="2564" t="s">
        <v>2786</v>
      </c>
      <c r="H36" s="2576"/>
      <c r="I36" s="2569"/>
      <c r="J36" s="2569"/>
      <c r="K36" s="2569"/>
      <c r="L36" s="2569"/>
      <c r="M36" s="2569"/>
      <c r="N36" s="2569"/>
      <c r="O36" s="2569"/>
      <c r="P36" s="2569"/>
      <c r="Q36" s="2569"/>
      <c r="R36" s="2560">
        <f t="shared" si="0"/>
        <v>0</v>
      </c>
    </row>
    <row r="37" spans="2:18">
      <c r="B37" s="2559">
        <v>27</v>
      </c>
      <c r="C37" s="2564"/>
      <c r="D37" s="2564"/>
      <c r="E37" s="2564"/>
      <c r="F37" s="2575">
        <f t="shared" si="1"/>
        <v>0</v>
      </c>
      <c r="G37" s="2564" t="s">
        <v>2786</v>
      </c>
      <c r="H37" s="2576"/>
      <c r="I37" s="2569"/>
      <c r="J37" s="2569"/>
      <c r="K37" s="2569"/>
      <c r="L37" s="2569"/>
      <c r="M37" s="2569"/>
      <c r="N37" s="2569"/>
      <c r="O37" s="2569"/>
      <c r="P37" s="2569"/>
      <c r="Q37" s="2569"/>
      <c r="R37" s="2560">
        <f t="shared" si="0"/>
        <v>0</v>
      </c>
    </row>
    <row r="38" spans="2:18">
      <c r="B38" s="2559">
        <v>28</v>
      </c>
      <c r="C38" s="2564"/>
      <c r="D38" s="2564"/>
      <c r="E38" s="2564"/>
      <c r="F38" s="2575">
        <f t="shared" si="1"/>
        <v>0</v>
      </c>
      <c r="G38" s="2564" t="s">
        <v>2786</v>
      </c>
      <c r="H38" s="2576"/>
      <c r="I38" s="2569"/>
      <c r="J38" s="2569"/>
      <c r="K38" s="2569"/>
      <c r="L38" s="2569"/>
      <c r="M38" s="2569"/>
      <c r="N38" s="2569"/>
      <c r="O38" s="2569"/>
      <c r="P38" s="2569"/>
      <c r="Q38" s="2569"/>
      <c r="R38" s="2560">
        <f t="shared" si="0"/>
        <v>0</v>
      </c>
    </row>
    <row r="39" spans="2:18">
      <c r="B39" s="2559">
        <v>29</v>
      </c>
      <c r="C39" s="2564"/>
      <c r="D39" s="2564"/>
      <c r="E39" s="2564"/>
      <c r="F39" s="2575">
        <f t="shared" si="1"/>
        <v>0</v>
      </c>
      <c r="G39" s="2564" t="s">
        <v>2786</v>
      </c>
      <c r="H39" s="2576"/>
      <c r="I39" s="2569"/>
      <c r="J39" s="2569"/>
      <c r="K39" s="2569"/>
      <c r="L39" s="2569"/>
      <c r="M39" s="2569"/>
      <c r="N39" s="2569"/>
      <c r="O39" s="2569"/>
      <c r="P39" s="2569"/>
      <c r="Q39" s="2569"/>
      <c r="R39" s="2560">
        <f t="shared" si="0"/>
        <v>0</v>
      </c>
    </row>
    <row r="40" spans="2:18">
      <c r="B40" s="2559">
        <v>30</v>
      </c>
      <c r="C40" s="2564"/>
      <c r="D40" s="2564"/>
      <c r="E40" s="2564"/>
      <c r="F40" s="2575">
        <f t="shared" si="1"/>
        <v>0</v>
      </c>
      <c r="G40" s="2564" t="s">
        <v>2786</v>
      </c>
      <c r="H40" s="2576"/>
      <c r="I40" s="2569"/>
      <c r="J40" s="2569"/>
      <c r="K40" s="2569"/>
      <c r="L40" s="2569"/>
      <c r="M40" s="2569"/>
      <c r="N40" s="2569"/>
      <c r="O40" s="2569"/>
      <c r="P40" s="2569"/>
      <c r="Q40" s="2569"/>
      <c r="R40" s="2560">
        <f t="shared" si="0"/>
        <v>0</v>
      </c>
    </row>
    <row r="41" spans="2:18">
      <c r="B41" s="2559">
        <v>31</v>
      </c>
      <c r="C41" s="2564"/>
      <c r="D41" s="2564"/>
      <c r="E41" s="2564"/>
      <c r="F41" s="2575">
        <f t="shared" si="1"/>
        <v>0</v>
      </c>
      <c r="G41" s="2564" t="s">
        <v>2786</v>
      </c>
      <c r="H41" s="2576"/>
      <c r="I41" s="2569"/>
      <c r="J41" s="2569"/>
      <c r="K41" s="2569"/>
      <c r="L41" s="2569"/>
      <c r="M41" s="2569"/>
      <c r="N41" s="2569"/>
      <c r="O41" s="2569"/>
      <c r="P41" s="2569"/>
      <c r="Q41" s="2569"/>
      <c r="R41" s="2560">
        <f t="shared" si="0"/>
        <v>0</v>
      </c>
    </row>
    <row r="42" spans="2:18">
      <c r="B42" s="2559">
        <v>32</v>
      </c>
      <c r="C42" s="2564"/>
      <c r="D42" s="2564"/>
      <c r="E42" s="2564"/>
      <c r="F42" s="2575">
        <f t="shared" si="1"/>
        <v>0</v>
      </c>
      <c r="G42" s="2564" t="s">
        <v>2786</v>
      </c>
      <c r="H42" s="2576"/>
      <c r="I42" s="2569"/>
      <c r="J42" s="2569"/>
      <c r="K42" s="2569"/>
      <c r="L42" s="2569"/>
      <c r="M42" s="2569"/>
      <c r="N42" s="2569"/>
      <c r="O42" s="2569"/>
      <c r="P42" s="2569"/>
      <c r="Q42" s="2569"/>
      <c r="R42" s="2560">
        <f t="shared" si="0"/>
        <v>0</v>
      </c>
    </row>
    <row r="43" spans="2:18" ht="12" customHeight="1">
      <c r="B43" s="2559">
        <v>33</v>
      </c>
      <c r="C43" s="2564"/>
      <c r="D43" s="2564"/>
      <c r="E43" s="2564"/>
      <c r="F43" s="2575">
        <f t="shared" si="1"/>
        <v>0</v>
      </c>
      <c r="G43" s="2564" t="s">
        <v>2786</v>
      </c>
      <c r="H43" s="2576"/>
      <c r="I43" s="2569"/>
      <c r="J43" s="2569"/>
      <c r="K43" s="2569"/>
      <c r="L43" s="2569"/>
      <c r="M43" s="2569"/>
      <c r="N43" s="2569"/>
      <c r="O43" s="2569"/>
      <c r="P43" s="2569"/>
      <c r="Q43" s="2569"/>
      <c r="R43" s="2560">
        <f t="shared" si="0"/>
        <v>0</v>
      </c>
    </row>
    <row r="44" spans="2:18">
      <c r="B44" s="2559">
        <v>34</v>
      </c>
      <c r="C44" s="2564"/>
      <c r="D44" s="2564"/>
      <c r="E44" s="2564"/>
      <c r="F44" s="2575">
        <f t="shared" si="1"/>
        <v>0</v>
      </c>
      <c r="G44" s="2564" t="s">
        <v>2786</v>
      </c>
      <c r="H44" s="2576"/>
      <c r="I44" s="2569"/>
      <c r="J44" s="2569"/>
      <c r="K44" s="2569"/>
      <c r="L44" s="2569"/>
      <c r="M44" s="2569"/>
      <c r="N44" s="2569"/>
      <c r="O44" s="2569"/>
      <c r="P44" s="2569"/>
      <c r="Q44" s="2569"/>
      <c r="R44" s="2560">
        <f t="shared" si="0"/>
        <v>0</v>
      </c>
    </row>
    <row r="45" spans="2:18">
      <c r="B45" s="2559">
        <v>35</v>
      </c>
      <c r="C45" s="2564"/>
      <c r="D45" s="2564"/>
      <c r="E45" s="2564"/>
      <c r="F45" s="2575">
        <f t="shared" si="1"/>
        <v>0</v>
      </c>
      <c r="G45" s="2564" t="s">
        <v>2786</v>
      </c>
      <c r="H45" s="2576"/>
      <c r="I45" s="2569"/>
      <c r="J45" s="2569"/>
      <c r="K45" s="2569"/>
      <c r="L45" s="2569"/>
      <c r="M45" s="2569"/>
      <c r="N45" s="2569"/>
      <c r="O45" s="2569"/>
      <c r="P45" s="2569"/>
      <c r="Q45" s="2569"/>
      <c r="R45" s="2560">
        <f t="shared" si="0"/>
        <v>0</v>
      </c>
    </row>
    <row r="46" spans="2:18">
      <c r="B46" s="2559">
        <v>36</v>
      </c>
      <c r="C46" s="2564"/>
      <c r="D46" s="2564"/>
      <c r="E46" s="2564"/>
      <c r="F46" s="2575">
        <f t="shared" si="1"/>
        <v>0</v>
      </c>
      <c r="G46" s="2564" t="s">
        <v>2786</v>
      </c>
      <c r="H46" s="2576"/>
      <c r="I46" s="2569"/>
      <c r="J46" s="2569"/>
      <c r="K46" s="2569"/>
      <c r="L46" s="2569"/>
      <c r="M46" s="2569"/>
      <c r="N46" s="2569"/>
      <c r="O46" s="2569"/>
      <c r="P46" s="2569"/>
      <c r="Q46" s="2569"/>
      <c r="R46" s="2560">
        <f t="shared" si="0"/>
        <v>0</v>
      </c>
    </row>
    <row r="47" spans="2:18">
      <c r="B47" s="2559">
        <v>37</v>
      </c>
      <c r="C47" s="2564"/>
      <c r="D47" s="2564"/>
      <c r="E47" s="2564"/>
      <c r="F47" s="2575">
        <f t="shared" si="1"/>
        <v>0</v>
      </c>
      <c r="G47" s="2564" t="s">
        <v>2786</v>
      </c>
      <c r="H47" s="2576"/>
      <c r="I47" s="2569"/>
      <c r="J47" s="2569"/>
      <c r="K47" s="2569"/>
      <c r="L47" s="2569"/>
      <c r="M47" s="2569"/>
      <c r="N47" s="2569"/>
      <c r="O47" s="2569"/>
      <c r="P47" s="2569"/>
      <c r="Q47" s="2569"/>
      <c r="R47" s="2560">
        <f t="shared" si="0"/>
        <v>0</v>
      </c>
    </row>
    <row r="48" spans="2:18">
      <c r="B48" s="2559">
        <v>38</v>
      </c>
      <c r="C48" s="2564"/>
      <c r="D48" s="2564"/>
      <c r="E48" s="2564"/>
      <c r="F48" s="2575">
        <f t="shared" si="1"/>
        <v>0</v>
      </c>
      <c r="G48" s="2564" t="s">
        <v>2786</v>
      </c>
      <c r="H48" s="2576"/>
      <c r="I48" s="2569"/>
      <c r="J48" s="2569"/>
      <c r="K48" s="2569"/>
      <c r="L48" s="2569"/>
      <c r="M48" s="2569"/>
      <c r="N48" s="2569"/>
      <c r="O48" s="2569"/>
      <c r="P48" s="2569"/>
      <c r="Q48" s="2569"/>
      <c r="R48" s="2560">
        <f t="shared" si="0"/>
        <v>0</v>
      </c>
    </row>
    <row r="49" spans="2:18">
      <c r="B49" s="2559">
        <v>39</v>
      </c>
      <c r="C49" s="2564"/>
      <c r="D49" s="2564"/>
      <c r="E49" s="2564"/>
      <c r="F49" s="2575">
        <f t="shared" si="1"/>
        <v>0</v>
      </c>
      <c r="G49" s="2564" t="s">
        <v>2786</v>
      </c>
      <c r="H49" s="2576"/>
      <c r="I49" s="2569"/>
      <c r="J49" s="2569"/>
      <c r="K49" s="2569"/>
      <c r="L49" s="2569"/>
      <c r="M49" s="2569"/>
      <c r="N49" s="2569"/>
      <c r="O49" s="2569"/>
      <c r="P49" s="2569"/>
      <c r="Q49" s="2569"/>
      <c r="R49" s="2560">
        <f t="shared" si="0"/>
        <v>0</v>
      </c>
    </row>
    <row r="50" spans="2:18">
      <c r="B50" s="2559">
        <v>40</v>
      </c>
      <c r="C50" s="2564"/>
      <c r="D50" s="2564"/>
      <c r="E50" s="2564"/>
      <c r="F50" s="2575">
        <f t="shared" si="1"/>
        <v>0</v>
      </c>
      <c r="G50" s="2564" t="s">
        <v>2786</v>
      </c>
      <c r="H50" s="2576"/>
      <c r="I50" s="2569"/>
      <c r="J50" s="2569"/>
      <c r="K50" s="2569"/>
      <c r="L50" s="2569"/>
      <c r="M50" s="2569"/>
      <c r="N50" s="2569"/>
      <c r="O50" s="2569"/>
      <c r="P50" s="2569"/>
      <c r="Q50" s="2569"/>
      <c r="R50" s="2560">
        <f t="shared" si="0"/>
        <v>0</v>
      </c>
    </row>
    <row r="51" spans="2:18">
      <c r="B51" s="2542"/>
      <c r="C51" s="2542"/>
      <c r="D51" s="2542"/>
      <c r="E51" s="2542"/>
      <c r="F51" s="2542"/>
      <c r="G51" s="2577" t="s">
        <v>7</v>
      </c>
      <c r="H51" s="2578">
        <f>SUM(H11:H50)</f>
        <v>0</v>
      </c>
      <c r="I51" s="2578">
        <f>SUM(I11:I50)</f>
        <v>0</v>
      </c>
      <c r="J51" s="2578">
        <f>SUM(J11:J50)</f>
        <v>0</v>
      </c>
      <c r="K51" s="2578">
        <f t="shared" ref="K51:R51" si="2">SUM(K11:K50)</f>
        <v>0</v>
      </c>
      <c r="L51" s="2578">
        <f t="shared" si="2"/>
        <v>0</v>
      </c>
      <c r="M51" s="2578">
        <f t="shared" si="2"/>
        <v>0</v>
      </c>
      <c r="N51" s="2578">
        <f t="shared" si="2"/>
        <v>0</v>
      </c>
      <c r="O51" s="2578">
        <f t="shared" si="2"/>
        <v>0</v>
      </c>
      <c r="P51" s="2578">
        <f t="shared" si="2"/>
        <v>0</v>
      </c>
      <c r="Q51" s="2578">
        <f t="shared" si="2"/>
        <v>0</v>
      </c>
      <c r="R51" s="2578">
        <f t="shared" si="2"/>
        <v>0</v>
      </c>
    </row>
    <row r="54" spans="2:18">
      <c r="B54" s="166"/>
    </row>
    <row r="57" spans="2:18">
      <c r="I57" s="1243"/>
    </row>
    <row r="58" spans="2:18">
      <c r="I58" s="170"/>
    </row>
    <row r="59" spans="2:18">
      <c r="I59" s="170"/>
    </row>
    <row r="60" spans="2:18">
      <c r="I60" s="170"/>
    </row>
    <row r="61" spans="2:18">
      <c r="I61" s="170"/>
    </row>
    <row r="62" spans="2:18">
      <c r="I62" s="170"/>
    </row>
    <row r="63" spans="2:18">
      <c r="I63" s="170"/>
    </row>
    <row r="64" spans="2:18">
      <c r="I64" s="170"/>
    </row>
    <row r="65" spans="9:9">
      <c r="I65" s="170"/>
    </row>
    <row r="66" spans="9:9">
      <c r="I66" s="170"/>
    </row>
    <row r="67" spans="9:9">
      <c r="I67" s="170"/>
    </row>
    <row r="68" spans="9:9">
      <c r="I68" s="170"/>
    </row>
    <row r="69" spans="9:9">
      <c r="I69" s="170"/>
    </row>
    <row r="70" spans="9:9">
      <c r="I70" s="170"/>
    </row>
    <row r="71" spans="9:9">
      <c r="I71" s="170"/>
    </row>
    <row r="72" spans="9:9">
      <c r="I72" s="170"/>
    </row>
    <row r="73" spans="9:9">
      <c r="I73" s="170"/>
    </row>
    <row r="74" spans="9:9">
      <c r="I74" s="170"/>
    </row>
    <row r="75" spans="9:9">
      <c r="I75" s="170"/>
    </row>
    <row r="76" spans="9:9">
      <c r="I76" s="170"/>
    </row>
    <row r="77" spans="9:9">
      <c r="I77" s="170"/>
    </row>
    <row r="78" spans="9:9">
      <c r="I78" s="170"/>
    </row>
    <row r="79" spans="9:9">
      <c r="I79" s="170"/>
    </row>
    <row r="80" spans="9:9">
      <c r="I80" s="170"/>
    </row>
    <row r="81" spans="9:9">
      <c r="I81" s="170"/>
    </row>
    <row r="82" spans="9:9">
      <c r="I82" s="170"/>
    </row>
    <row r="83" spans="9:9">
      <c r="I83" s="170"/>
    </row>
    <row r="84" spans="9:9">
      <c r="I84" s="170"/>
    </row>
    <row r="85" spans="9:9">
      <c r="I85" s="170"/>
    </row>
    <row r="86" spans="9:9">
      <c r="I86" s="170"/>
    </row>
    <row r="87" spans="9:9">
      <c r="I87" s="170"/>
    </row>
    <row r="88" spans="9:9">
      <c r="I88" s="170"/>
    </row>
    <row r="89" spans="9:9">
      <c r="I89" s="170"/>
    </row>
    <row r="90" spans="9:9">
      <c r="I90" s="170"/>
    </row>
    <row r="91" spans="9:9">
      <c r="I91" s="170"/>
    </row>
    <row r="92" spans="9:9">
      <c r="I92" s="170"/>
    </row>
    <row r="93" spans="9:9">
      <c r="I93" s="170"/>
    </row>
    <row r="94" spans="9:9">
      <c r="I94" s="170"/>
    </row>
    <row r="95" spans="9:9">
      <c r="I95" s="170"/>
    </row>
    <row r="96" spans="9:9">
      <c r="I96" s="170"/>
    </row>
    <row r="97" spans="9:9">
      <c r="I97" s="169"/>
    </row>
    <row r="98" spans="9:9">
      <c r="I98" s="169"/>
    </row>
  </sheetData>
  <mergeCells count="2">
    <mergeCell ref="J7:J8"/>
    <mergeCell ref="K7:Q8"/>
  </mergeCells>
  <dataValidations count="1">
    <dataValidation type="list" allowBlank="1" showInputMessage="1" showErrorMessage="1" sqref="G11:G50">
      <formula1>$T$15:$T$17</formula1>
    </dataValidation>
  </dataValidations>
  <pageMargins left="0.23622047244094491" right="0.23622047244094491" top="0.74803149606299213" bottom="0.74803149606299213" header="0.31496062992125984" footer="0.31496062992125984"/>
  <pageSetup paperSize="8" fitToHeight="0" orientation="portrait" r:id="rId1"/>
</worksheet>
</file>

<file path=xl/worksheets/sheet44.xml><?xml version="1.0" encoding="utf-8"?>
<worksheet xmlns="http://schemas.openxmlformats.org/spreadsheetml/2006/main" xmlns:r="http://schemas.openxmlformats.org/officeDocument/2006/relationships">
  <sheetPr codeName="Sheet45">
    <tabColor theme="9" tint="0.59999389629810485"/>
    <pageSetUpPr fitToPage="1"/>
  </sheetPr>
  <dimension ref="A1:G113"/>
  <sheetViews>
    <sheetView workbookViewId="0">
      <selection activeCell="D14" sqref="D14"/>
    </sheetView>
  </sheetViews>
  <sheetFormatPr defaultRowHeight="12.75"/>
  <cols>
    <col min="1" max="1" width="5.125" customWidth="1"/>
    <col min="2" max="2" width="25.125" customWidth="1"/>
    <col min="3" max="3" width="23.875" customWidth="1"/>
    <col min="4" max="4" width="33.5" customWidth="1"/>
    <col min="5" max="5" width="9.375" customWidth="1"/>
    <col min="6" max="6" width="5.125" bestFit="1" customWidth="1"/>
  </cols>
  <sheetData>
    <row r="1" spans="1:7" s="1812" customFormat="1" ht="26.25">
      <c r="A1" s="1706" t="str">
        <f ca="1">VLOOKUP(LEFT(RIGHT(CELL("filename",A1),LEN(CELL("filename",A1))-FIND("]",CELL("filename",A1))),1)*1,Index!$B$8:$C$90,2,FALSE)</f>
        <v>Network data</v>
      </c>
      <c r="B1" s="1706"/>
      <c r="C1" s="1706"/>
      <c r="D1" s="1706"/>
      <c r="E1" s="1706"/>
      <c r="F1" s="1706"/>
      <c r="G1" s="1706"/>
    </row>
    <row r="2" spans="1:7" s="1812" customFormat="1" ht="26.25">
      <c r="A2" s="1706" t="str">
        <f>'Universal data'!C8</f>
        <v>National Grid Gas Transmission</v>
      </c>
      <c r="B2" s="1706"/>
      <c r="C2" s="1706"/>
      <c r="D2" s="1706"/>
      <c r="E2" s="1706"/>
      <c r="F2" s="1706"/>
      <c r="G2" s="1706"/>
    </row>
    <row r="3" spans="1:7" s="1819" customFormat="1" ht="21" thickBot="1">
      <c r="A3" s="1804" t="str">
        <f>'Universal data'!C21</f>
        <v>2012/13</v>
      </c>
      <c r="B3" s="1804"/>
      <c r="C3" s="1804"/>
      <c r="D3" s="1804"/>
      <c r="E3" s="1804"/>
      <c r="F3" s="1804"/>
      <c r="G3" s="1804"/>
    </row>
    <row r="4" spans="1:7" s="1812" customFormat="1">
      <c r="A4" s="1835"/>
      <c r="B4" s="1835"/>
      <c r="C4" s="1835"/>
      <c r="D4" s="1835"/>
      <c r="E4" s="1835"/>
      <c r="F4" s="1835"/>
      <c r="G4" s="1835"/>
    </row>
    <row r="5" spans="1:7" s="1819" customFormat="1" ht="20.25">
      <c r="A5" s="1837" t="str">
        <f ca="1">VLOOKUP(RIGHT(CELL("filename",A1),LEN(CELL("filename",A1))-FIND("]",CELL("filename",A1))),Index!$D$8:$E$102,2,FALSE)</f>
        <v>5.1 System characteristics</v>
      </c>
      <c r="B5" s="1837"/>
      <c r="C5" s="1837"/>
      <c r="D5" s="1837"/>
      <c r="E5" s="1837"/>
      <c r="F5" s="1837"/>
      <c r="G5" s="1837"/>
    </row>
    <row r="8" spans="1:7" ht="15">
      <c r="B8" s="190" t="s">
        <v>847</v>
      </c>
      <c r="C8" s="190" t="s">
        <v>848</v>
      </c>
      <c r="D8" s="190" t="s">
        <v>830</v>
      </c>
      <c r="E8" s="190" t="s">
        <v>168</v>
      </c>
      <c r="F8" s="190" t="s">
        <v>167</v>
      </c>
      <c r="G8" s="191">
        <v>2013</v>
      </c>
    </row>
    <row r="9" spans="1:7">
      <c r="B9" s="2330" t="s">
        <v>849</v>
      </c>
      <c r="C9" s="2330" t="s">
        <v>850</v>
      </c>
      <c r="D9" s="193" t="s">
        <v>851</v>
      </c>
      <c r="E9" s="192"/>
      <c r="F9" s="194" t="s">
        <v>757</v>
      </c>
      <c r="G9" s="1062"/>
    </row>
    <row r="10" spans="1:7">
      <c r="B10" s="2328" t="s">
        <v>849</v>
      </c>
      <c r="C10" s="2328" t="s">
        <v>850</v>
      </c>
      <c r="D10" s="193" t="s">
        <v>852</v>
      </c>
      <c r="E10" s="192"/>
      <c r="F10" s="194" t="s">
        <v>757</v>
      </c>
      <c r="G10" s="1062"/>
    </row>
    <row r="11" spans="1:7">
      <c r="B11" s="2328" t="s">
        <v>849</v>
      </c>
      <c r="C11" s="2328" t="s">
        <v>850</v>
      </c>
      <c r="D11" s="193" t="s">
        <v>853</v>
      </c>
      <c r="E11" s="192"/>
      <c r="F11" s="194" t="s">
        <v>757</v>
      </c>
      <c r="G11" s="1062"/>
    </row>
    <row r="12" spans="1:7">
      <c r="B12" s="2328" t="s">
        <v>849</v>
      </c>
      <c r="C12" s="2328" t="s">
        <v>850</v>
      </c>
      <c r="D12" s="193" t="s">
        <v>854</v>
      </c>
      <c r="E12" s="192"/>
      <c r="F12" s="194" t="s">
        <v>757</v>
      </c>
      <c r="G12" s="1062"/>
    </row>
    <row r="13" spans="1:7">
      <c r="B13" s="2328" t="s">
        <v>849</v>
      </c>
      <c r="C13" s="2328" t="s">
        <v>850</v>
      </c>
      <c r="D13" s="193" t="s">
        <v>855</v>
      </c>
      <c r="E13" s="192"/>
      <c r="F13" s="194" t="s">
        <v>757</v>
      </c>
      <c r="G13" s="1062"/>
    </row>
    <row r="14" spans="1:7">
      <c r="B14" s="2328" t="s">
        <v>849</v>
      </c>
      <c r="C14" s="2328" t="s">
        <v>850</v>
      </c>
      <c r="D14" s="193" t="s">
        <v>856</v>
      </c>
      <c r="E14" s="192"/>
      <c r="F14" s="194" t="s">
        <v>757</v>
      </c>
      <c r="G14" s="1062"/>
    </row>
    <row r="15" spans="1:7">
      <c r="B15" s="2328" t="s">
        <v>849</v>
      </c>
      <c r="C15" s="2328" t="s">
        <v>850</v>
      </c>
      <c r="D15" s="193" t="s">
        <v>857</v>
      </c>
      <c r="E15" s="192"/>
      <c r="F15" s="194" t="s">
        <v>757</v>
      </c>
      <c r="G15" s="1062"/>
    </row>
    <row r="16" spans="1:7">
      <c r="B16" s="2328"/>
      <c r="C16" s="2329"/>
      <c r="D16" s="196" t="s">
        <v>858</v>
      </c>
      <c r="E16" s="197"/>
      <c r="F16" s="198" t="s">
        <v>757</v>
      </c>
      <c r="G16" s="199">
        <f>SUM(G9:G15)</f>
        <v>0</v>
      </c>
    </row>
    <row r="17" spans="2:7">
      <c r="B17" s="2328" t="s">
        <v>849</v>
      </c>
      <c r="C17" s="2330" t="s">
        <v>837</v>
      </c>
      <c r="D17" s="192" t="s">
        <v>859</v>
      </c>
      <c r="E17" s="192"/>
      <c r="F17" s="194" t="s">
        <v>764</v>
      </c>
      <c r="G17" s="1062"/>
    </row>
    <row r="18" spans="2:7">
      <c r="B18" s="2328" t="s">
        <v>849</v>
      </c>
      <c r="C18" s="2328" t="s">
        <v>837</v>
      </c>
      <c r="D18" s="192" t="s">
        <v>860</v>
      </c>
      <c r="E18" s="192"/>
      <c r="F18" s="194" t="s">
        <v>764</v>
      </c>
      <c r="G18" s="1062"/>
    </row>
    <row r="19" spans="2:7">
      <c r="B19" s="2328" t="s">
        <v>849</v>
      </c>
      <c r="C19" s="2328" t="s">
        <v>837</v>
      </c>
      <c r="D19" s="192" t="s">
        <v>861</v>
      </c>
      <c r="E19" s="192"/>
      <c r="F19" s="194" t="s">
        <v>755</v>
      </c>
      <c r="G19" s="1062"/>
    </row>
    <row r="20" spans="2:7">
      <c r="B20" s="2328" t="s">
        <v>849</v>
      </c>
      <c r="C20" s="2329" t="s">
        <v>837</v>
      </c>
      <c r="D20" s="192" t="s">
        <v>862</v>
      </c>
      <c r="E20" s="192"/>
      <c r="F20" s="194" t="s">
        <v>755</v>
      </c>
      <c r="G20" s="1062"/>
    </row>
    <row r="21" spans="2:7">
      <c r="B21" s="2328" t="s">
        <v>849</v>
      </c>
      <c r="C21" s="192" t="s">
        <v>863</v>
      </c>
      <c r="D21" s="197"/>
      <c r="E21" s="192"/>
      <c r="F21" s="194" t="s">
        <v>764</v>
      </c>
      <c r="G21" s="1062"/>
    </row>
    <row r="22" spans="2:7">
      <c r="B22" s="2328" t="s">
        <v>849</v>
      </c>
      <c r="C22" s="192" t="s">
        <v>864</v>
      </c>
      <c r="D22" s="197"/>
      <c r="E22" s="192"/>
      <c r="F22" s="194" t="s">
        <v>764</v>
      </c>
      <c r="G22" s="1062"/>
    </row>
    <row r="23" spans="2:7">
      <c r="B23" s="2329" t="s">
        <v>849</v>
      </c>
      <c r="C23" s="192" t="s">
        <v>845</v>
      </c>
      <c r="D23" s="192"/>
      <c r="E23" s="192"/>
      <c r="F23" s="194" t="s">
        <v>764</v>
      </c>
      <c r="G23" s="1062"/>
    </row>
    <row r="24" spans="2:7">
      <c r="B24" s="2330" t="s">
        <v>865</v>
      </c>
      <c r="C24" s="2330" t="s">
        <v>850</v>
      </c>
      <c r="D24" s="193" t="s">
        <v>851</v>
      </c>
      <c r="E24" s="192"/>
      <c r="F24" s="194" t="s">
        <v>757</v>
      </c>
      <c r="G24" s="1062"/>
    </row>
    <row r="25" spans="2:7">
      <c r="B25" s="2328" t="s">
        <v>865</v>
      </c>
      <c r="C25" s="2328" t="s">
        <v>850</v>
      </c>
      <c r="D25" s="193" t="s">
        <v>852</v>
      </c>
      <c r="E25" s="192"/>
      <c r="F25" s="194" t="s">
        <v>757</v>
      </c>
      <c r="G25" s="1062"/>
    </row>
    <row r="26" spans="2:7">
      <c r="B26" s="2328" t="s">
        <v>865</v>
      </c>
      <c r="C26" s="2328" t="s">
        <v>850</v>
      </c>
      <c r="D26" s="193" t="s">
        <v>853</v>
      </c>
      <c r="E26" s="192"/>
      <c r="F26" s="194" t="s">
        <v>757</v>
      </c>
      <c r="G26" s="1062"/>
    </row>
    <row r="27" spans="2:7">
      <c r="B27" s="2328" t="s">
        <v>865</v>
      </c>
      <c r="C27" s="2328" t="s">
        <v>850</v>
      </c>
      <c r="D27" s="193" t="s">
        <v>854</v>
      </c>
      <c r="E27" s="192"/>
      <c r="F27" s="194" t="s">
        <v>757</v>
      </c>
      <c r="G27" s="1062"/>
    </row>
    <row r="28" spans="2:7">
      <c r="B28" s="2328" t="s">
        <v>865</v>
      </c>
      <c r="C28" s="2328" t="s">
        <v>850</v>
      </c>
      <c r="D28" s="193" t="s">
        <v>855</v>
      </c>
      <c r="E28" s="192"/>
      <c r="F28" s="194" t="s">
        <v>757</v>
      </c>
      <c r="G28" s="1062"/>
    </row>
    <row r="29" spans="2:7">
      <c r="B29" s="2328" t="s">
        <v>865</v>
      </c>
      <c r="C29" s="2328" t="s">
        <v>850</v>
      </c>
      <c r="D29" s="193" t="s">
        <v>856</v>
      </c>
      <c r="E29" s="192"/>
      <c r="F29" s="194" t="s">
        <v>757</v>
      </c>
      <c r="G29" s="1062"/>
    </row>
    <row r="30" spans="2:7">
      <c r="B30" s="2328" t="s">
        <v>865</v>
      </c>
      <c r="C30" s="2328" t="s">
        <v>850</v>
      </c>
      <c r="D30" s="193" t="s">
        <v>857</v>
      </c>
      <c r="E30" s="192"/>
      <c r="F30" s="194" t="s">
        <v>757</v>
      </c>
      <c r="G30" s="1062"/>
    </row>
    <row r="31" spans="2:7">
      <c r="B31" s="2328"/>
      <c r="C31" s="2329"/>
      <c r="D31" s="196" t="s">
        <v>858</v>
      </c>
      <c r="E31" s="197"/>
      <c r="F31" s="198" t="s">
        <v>757</v>
      </c>
      <c r="G31" s="199">
        <f>SUM(G24:G30)</f>
        <v>0</v>
      </c>
    </row>
    <row r="32" spans="2:7">
      <c r="B32" s="2328" t="s">
        <v>865</v>
      </c>
      <c r="C32" s="2330" t="s">
        <v>837</v>
      </c>
      <c r="D32" s="192" t="s">
        <v>859</v>
      </c>
      <c r="E32" s="192"/>
      <c r="F32" s="194" t="s">
        <v>764</v>
      </c>
      <c r="G32" s="1062"/>
    </row>
    <row r="33" spans="2:7">
      <c r="B33" s="2328" t="s">
        <v>865</v>
      </c>
      <c r="C33" s="2328" t="s">
        <v>837</v>
      </c>
      <c r="D33" s="192" t="s">
        <v>860</v>
      </c>
      <c r="E33" s="192"/>
      <c r="F33" s="194" t="s">
        <v>764</v>
      </c>
      <c r="G33" s="1062"/>
    </row>
    <row r="34" spans="2:7">
      <c r="B34" s="2328" t="s">
        <v>865</v>
      </c>
      <c r="C34" s="2328" t="s">
        <v>837</v>
      </c>
      <c r="D34" s="192" t="s">
        <v>861</v>
      </c>
      <c r="E34" s="192"/>
      <c r="F34" s="194" t="s">
        <v>755</v>
      </c>
      <c r="G34" s="1062"/>
    </row>
    <row r="35" spans="2:7">
      <c r="B35" s="2328" t="s">
        <v>865</v>
      </c>
      <c r="C35" s="2329" t="s">
        <v>837</v>
      </c>
      <c r="D35" s="192" t="s">
        <v>862</v>
      </c>
      <c r="E35" s="192"/>
      <c r="F35" s="194" t="s">
        <v>755</v>
      </c>
      <c r="G35" s="1062"/>
    </row>
    <row r="36" spans="2:7">
      <c r="B36" s="2328" t="s">
        <v>865</v>
      </c>
      <c r="C36" s="192" t="s">
        <v>863</v>
      </c>
      <c r="D36" s="197"/>
      <c r="E36" s="192"/>
      <c r="F36" s="194" t="s">
        <v>764</v>
      </c>
      <c r="G36" s="1062"/>
    </row>
    <row r="37" spans="2:7">
      <c r="B37" s="2328" t="s">
        <v>865</v>
      </c>
      <c r="C37" s="192" t="s">
        <v>864</v>
      </c>
      <c r="D37" s="197"/>
      <c r="E37" s="192"/>
      <c r="F37" s="194" t="s">
        <v>764</v>
      </c>
      <c r="G37" s="1062"/>
    </row>
    <row r="38" spans="2:7">
      <c r="B38" s="2329" t="s">
        <v>865</v>
      </c>
      <c r="C38" s="192" t="s">
        <v>845</v>
      </c>
      <c r="D38" s="192"/>
      <c r="E38" s="192"/>
      <c r="F38" s="194" t="s">
        <v>764</v>
      </c>
      <c r="G38" s="1062"/>
    </row>
    <row r="39" spans="2:7">
      <c r="B39" s="2330" t="s">
        <v>866</v>
      </c>
      <c r="C39" s="2330" t="s">
        <v>850</v>
      </c>
      <c r="D39" s="193" t="s">
        <v>851</v>
      </c>
      <c r="E39" s="192"/>
      <c r="F39" s="194" t="s">
        <v>757</v>
      </c>
      <c r="G39" s="1062"/>
    </row>
    <row r="40" spans="2:7">
      <c r="B40" s="2328" t="s">
        <v>866</v>
      </c>
      <c r="C40" s="2328" t="s">
        <v>850</v>
      </c>
      <c r="D40" s="193" t="s">
        <v>852</v>
      </c>
      <c r="E40" s="192"/>
      <c r="F40" s="194" t="s">
        <v>757</v>
      </c>
      <c r="G40" s="1062"/>
    </row>
    <row r="41" spans="2:7">
      <c r="B41" s="2328" t="s">
        <v>866</v>
      </c>
      <c r="C41" s="2328" t="s">
        <v>850</v>
      </c>
      <c r="D41" s="193" t="s">
        <v>853</v>
      </c>
      <c r="E41" s="192"/>
      <c r="F41" s="194" t="s">
        <v>757</v>
      </c>
      <c r="G41" s="1062"/>
    </row>
    <row r="42" spans="2:7">
      <c r="B42" s="2328" t="s">
        <v>866</v>
      </c>
      <c r="C42" s="2328" t="s">
        <v>850</v>
      </c>
      <c r="D42" s="193" t="s">
        <v>854</v>
      </c>
      <c r="E42" s="192"/>
      <c r="F42" s="194" t="s">
        <v>757</v>
      </c>
      <c r="G42" s="1062"/>
    </row>
    <row r="43" spans="2:7">
      <c r="B43" s="2328" t="s">
        <v>866</v>
      </c>
      <c r="C43" s="2328" t="s">
        <v>850</v>
      </c>
      <c r="D43" s="193" t="s">
        <v>855</v>
      </c>
      <c r="E43" s="192"/>
      <c r="F43" s="194" t="s">
        <v>757</v>
      </c>
      <c r="G43" s="1062"/>
    </row>
    <row r="44" spans="2:7">
      <c r="B44" s="2328" t="s">
        <v>866</v>
      </c>
      <c r="C44" s="2328" t="s">
        <v>850</v>
      </c>
      <c r="D44" s="193" t="s">
        <v>856</v>
      </c>
      <c r="E44" s="192"/>
      <c r="F44" s="194" t="s">
        <v>757</v>
      </c>
      <c r="G44" s="1062"/>
    </row>
    <row r="45" spans="2:7">
      <c r="B45" s="2328" t="s">
        <v>866</v>
      </c>
      <c r="C45" s="2328" t="s">
        <v>850</v>
      </c>
      <c r="D45" s="193" t="s">
        <v>857</v>
      </c>
      <c r="E45" s="192"/>
      <c r="F45" s="194" t="s">
        <v>757</v>
      </c>
      <c r="G45" s="1062"/>
    </row>
    <row r="46" spans="2:7">
      <c r="B46" s="2328"/>
      <c r="C46" s="2329"/>
      <c r="D46" s="196" t="s">
        <v>858</v>
      </c>
      <c r="E46" s="197"/>
      <c r="F46" s="198" t="s">
        <v>757</v>
      </c>
      <c r="G46" s="199">
        <f>SUM(G39:G45)</f>
        <v>0</v>
      </c>
    </row>
    <row r="47" spans="2:7">
      <c r="B47" s="2328" t="s">
        <v>866</v>
      </c>
      <c r="C47" s="2330" t="s">
        <v>837</v>
      </c>
      <c r="D47" s="192" t="s">
        <v>859</v>
      </c>
      <c r="E47" s="192"/>
      <c r="F47" s="194" t="s">
        <v>764</v>
      </c>
      <c r="G47" s="1062"/>
    </row>
    <row r="48" spans="2:7">
      <c r="B48" s="2328" t="s">
        <v>866</v>
      </c>
      <c r="C48" s="2328" t="s">
        <v>837</v>
      </c>
      <c r="D48" s="192" t="s">
        <v>860</v>
      </c>
      <c r="E48" s="192"/>
      <c r="F48" s="194" t="s">
        <v>764</v>
      </c>
      <c r="G48" s="1062"/>
    </row>
    <row r="49" spans="2:7">
      <c r="B49" s="2328" t="s">
        <v>866</v>
      </c>
      <c r="C49" s="2328" t="s">
        <v>837</v>
      </c>
      <c r="D49" s="192" t="s">
        <v>861</v>
      </c>
      <c r="E49" s="192"/>
      <c r="F49" s="194" t="s">
        <v>755</v>
      </c>
      <c r="G49" s="1062"/>
    </row>
    <row r="50" spans="2:7">
      <c r="B50" s="2328" t="s">
        <v>866</v>
      </c>
      <c r="C50" s="2329" t="s">
        <v>837</v>
      </c>
      <c r="D50" s="192" t="s">
        <v>862</v>
      </c>
      <c r="E50" s="192"/>
      <c r="F50" s="194" t="s">
        <v>755</v>
      </c>
      <c r="G50" s="1062"/>
    </row>
    <row r="51" spans="2:7">
      <c r="B51" s="2328" t="s">
        <v>866</v>
      </c>
      <c r="C51" s="192" t="s">
        <v>863</v>
      </c>
      <c r="D51" s="197"/>
      <c r="E51" s="192"/>
      <c r="F51" s="194" t="s">
        <v>764</v>
      </c>
      <c r="G51" s="1062"/>
    </row>
    <row r="52" spans="2:7">
      <c r="B52" s="2328" t="s">
        <v>866</v>
      </c>
      <c r="C52" s="192" t="s">
        <v>864</v>
      </c>
      <c r="D52" s="197"/>
      <c r="E52" s="192"/>
      <c r="F52" s="194" t="s">
        <v>764</v>
      </c>
      <c r="G52" s="1062"/>
    </row>
    <row r="53" spans="2:7">
      <c r="B53" s="2329" t="s">
        <v>866</v>
      </c>
      <c r="C53" s="192" t="s">
        <v>845</v>
      </c>
      <c r="D53" s="192"/>
      <c r="E53" s="192"/>
      <c r="F53" s="194" t="s">
        <v>764</v>
      </c>
      <c r="G53" s="1062"/>
    </row>
    <row r="54" spans="2:7">
      <c r="B54" s="2330" t="s">
        <v>867</v>
      </c>
      <c r="C54" s="2330" t="s">
        <v>850</v>
      </c>
      <c r="D54" s="193" t="s">
        <v>851</v>
      </c>
      <c r="E54" s="192"/>
      <c r="F54" s="194" t="s">
        <v>757</v>
      </c>
      <c r="G54" s="1062"/>
    </row>
    <row r="55" spans="2:7">
      <c r="B55" s="2328" t="s">
        <v>867</v>
      </c>
      <c r="C55" s="2328" t="s">
        <v>850</v>
      </c>
      <c r="D55" s="193" t="s">
        <v>852</v>
      </c>
      <c r="E55" s="192"/>
      <c r="F55" s="194" t="s">
        <v>757</v>
      </c>
      <c r="G55" s="1062"/>
    </row>
    <row r="56" spans="2:7">
      <c r="B56" s="2328" t="s">
        <v>867</v>
      </c>
      <c r="C56" s="2328" t="s">
        <v>850</v>
      </c>
      <c r="D56" s="193" t="s">
        <v>853</v>
      </c>
      <c r="E56" s="192"/>
      <c r="F56" s="194" t="s">
        <v>757</v>
      </c>
      <c r="G56" s="1062"/>
    </row>
    <row r="57" spans="2:7">
      <c r="B57" s="2328" t="s">
        <v>867</v>
      </c>
      <c r="C57" s="2328" t="s">
        <v>850</v>
      </c>
      <c r="D57" s="193" t="s">
        <v>854</v>
      </c>
      <c r="E57" s="192"/>
      <c r="F57" s="194" t="s">
        <v>757</v>
      </c>
      <c r="G57" s="1062"/>
    </row>
    <row r="58" spans="2:7">
      <c r="B58" s="2328" t="s">
        <v>867</v>
      </c>
      <c r="C58" s="2328" t="s">
        <v>850</v>
      </c>
      <c r="D58" s="193" t="s">
        <v>855</v>
      </c>
      <c r="E58" s="192"/>
      <c r="F58" s="194" t="s">
        <v>757</v>
      </c>
      <c r="G58" s="1062"/>
    </row>
    <row r="59" spans="2:7">
      <c r="B59" s="2328" t="s">
        <v>867</v>
      </c>
      <c r="C59" s="2328" t="s">
        <v>850</v>
      </c>
      <c r="D59" s="193" t="s">
        <v>856</v>
      </c>
      <c r="E59" s="192"/>
      <c r="F59" s="194" t="s">
        <v>757</v>
      </c>
      <c r="G59" s="1062"/>
    </row>
    <row r="60" spans="2:7">
      <c r="B60" s="2328" t="s">
        <v>867</v>
      </c>
      <c r="C60" s="2328" t="s">
        <v>850</v>
      </c>
      <c r="D60" s="193" t="s">
        <v>857</v>
      </c>
      <c r="E60" s="192"/>
      <c r="F60" s="194" t="s">
        <v>757</v>
      </c>
      <c r="G60" s="1062"/>
    </row>
    <row r="61" spans="2:7">
      <c r="B61" s="2328"/>
      <c r="C61" s="2329"/>
      <c r="D61" s="196" t="s">
        <v>858</v>
      </c>
      <c r="E61" s="197"/>
      <c r="F61" s="198" t="s">
        <v>757</v>
      </c>
      <c r="G61" s="199">
        <f>SUM(G54:G60)</f>
        <v>0</v>
      </c>
    </row>
    <row r="62" spans="2:7">
      <c r="B62" s="2328" t="s">
        <v>867</v>
      </c>
      <c r="C62" s="2330" t="s">
        <v>837</v>
      </c>
      <c r="D62" s="192" t="s">
        <v>859</v>
      </c>
      <c r="E62" s="192"/>
      <c r="F62" s="194" t="s">
        <v>764</v>
      </c>
      <c r="G62" s="1062"/>
    </row>
    <row r="63" spans="2:7">
      <c r="B63" s="2328" t="s">
        <v>867</v>
      </c>
      <c r="C63" s="2328" t="s">
        <v>837</v>
      </c>
      <c r="D63" s="192" t="s">
        <v>860</v>
      </c>
      <c r="E63" s="192"/>
      <c r="F63" s="194" t="s">
        <v>764</v>
      </c>
      <c r="G63" s="1062"/>
    </row>
    <row r="64" spans="2:7">
      <c r="B64" s="2328" t="s">
        <v>867</v>
      </c>
      <c r="C64" s="2328" t="s">
        <v>837</v>
      </c>
      <c r="D64" s="192" t="s">
        <v>861</v>
      </c>
      <c r="E64" s="192"/>
      <c r="F64" s="194" t="s">
        <v>755</v>
      </c>
      <c r="G64" s="1062"/>
    </row>
    <row r="65" spans="2:7">
      <c r="B65" s="2328" t="s">
        <v>867</v>
      </c>
      <c r="C65" s="2329" t="s">
        <v>837</v>
      </c>
      <c r="D65" s="192" t="s">
        <v>862</v>
      </c>
      <c r="E65" s="192"/>
      <c r="F65" s="194" t="s">
        <v>755</v>
      </c>
      <c r="G65" s="1062"/>
    </row>
    <row r="66" spans="2:7">
      <c r="B66" s="2328" t="s">
        <v>867</v>
      </c>
      <c r="C66" s="192" t="s">
        <v>863</v>
      </c>
      <c r="D66" s="197"/>
      <c r="E66" s="192"/>
      <c r="F66" s="194" t="s">
        <v>764</v>
      </c>
      <c r="G66" s="1062"/>
    </row>
    <row r="67" spans="2:7">
      <c r="B67" s="2328" t="s">
        <v>867</v>
      </c>
      <c r="C67" s="192" t="s">
        <v>864</v>
      </c>
      <c r="D67" s="197"/>
      <c r="E67" s="192"/>
      <c r="F67" s="194" t="s">
        <v>764</v>
      </c>
      <c r="G67" s="1062"/>
    </row>
    <row r="68" spans="2:7">
      <c r="B68" s="2329" t="s">
        <v>867</v>
      </c>
      <c r="C68" s="192" t="s">
        <v>845</v>
      </c>
      <c r="D68" s="192"/>
      <c r="E68" s="192"/>
      <c r="F68" s="194" t="s">
        <v>764</v>
      </c>
      <c r="G68" s="1062"/>
    </row>
    <row r="69" spans="2:7">
      <c r="B69" s="2330" t="s">
        <v>868</v>
      </c>
      <c r="C69" s="2330" t="s">
        <v>850</v>
      </c>
      <c r="D69" s="193" t="s">
        <v>851</v>
      </c>
      <c r="E69" s="192"/>
      <c r="F69" s="194" t="s">
        <v>757</v>
      </c>
      <c r="G69" s="1062"/>
    </row>
    <row r="70" spans="2:7">
      <c r="B70" s="2328" t="s">
        <v>868</v>
      </c>
      <c r="C70" s="2328" t="s">
        <v>850</v>
      </c>
      <c r="D70" s="193" t="s">
        <v>852</v>
      </c>
      <c r="E70" s="192"/>
      <c r="F70" s="194" t="s">
        <v>757</v>
      </c>
      <c r="G70" s="1062"/>
    </row>
    <row r="71" spans="2:7">
      <c r="B71" s="2328" t="s">
        <v>868</v>
      </c>
      <c r="C71" s="2328" t="s">
        <v>850</v>
      </c>
      <c r="D71" s="193" t="s">
        <v>853</v>
      </c>
      <c r="E71" s="192"/>
      <c r="F71" s="194" t="s">
        <v>757</v>
      </c>
      <c r="G71" s="1062"/>
    </row>
    <row r="72" spans="2:7">
      <c r="B72" s="2328" t="s">
        <v>868</v>
      </c>
      <c r="C72" s="2328" t="s">
        <v>850</v>
      </c>
      <c r="D72" s="193" t="s">
        <v>854</v>
      </c>
      <c r="E72" s="192"/>
      <c r="F72" s="194" t="s">
        <v>757</v>
      </c>
      <c r="G72" s="1062"/>
    </row>
    <row r="73" spans="2:7">
      <c r="B73" s="2328" t="s">
        <v>868</v>
      </c>
      <c r="C73" s="2328" t="s">
        <v>850</v>
      </c>
      <c r="D73" s="193" t="s">
        <v>855</v>
      </c>
      <c r="E73" s="192"/>
      <c r="F73" s="194" t="s">
        <v>757</v>
      </c>
      <c r="G73" s="1062"/>
    </row>
    <row r="74" spans="2:7">
      <c r="B74" s="2328" t="s">
        <v>868</v>
      </c>
      <c r="C74" s="2328" t="s">
        <v>850</v>
      </c>
      <c r="D74" s="193" t="s">
        <v>856</v>
      </c>
      <c r="E74" s="192"/>
      <c r="F74" s="194" t="s">
        <v>757</v>
      </c>
      <c r="G74" s="1062"/>
    </row>
    <row r="75" spans="2:7">
      <c r="B75" s="2328" t="s">
        <v>868</v>
      </c>
      <c r="C75" s="2328" t="s">
        <v>850</v>
      </c>
      <c r="D75" s="193" t="s">
        <v>857</v>
      </c>
      <c r="E75" s="192"/>
      <c r="F75" s="194" t="s">
        <v>757</v>
      </c>
      <c r="G75" s="1062"/>
    </row>
    <row r="76" spans="2:7">
      <c r="B76" s="2328"/>
      <c r="C76" s="2329"/>
      <c r="D76" s="196" t="s">
        <v>858</v>
      </c>
      <c r="E76" s="197"/>
      <c r="F76" s="198" t="s">
        <v>757</v>
      </c>
      <c r="G76" s="199">
        <f>SUM(G69:G75)</f>
        <v>0</v>
      </c>
    </row>
    <row r="77" spans="2:7">
      <c r="B77" s="2328" t="s">
        <v>868</v>
      </c>
      <c r="C77" s="2330" t="s">
        <v>837</v>
      </c>
      <c r="D77" s="192" t="s">
        <v>859</v>
      </c>
      <c r="E77" s="192"/>
      <c r="F77" s="194" t="s">
        <v>764</v>
      </c>
      <c r="G77" s="1062"/>
    </row>
    <row r="78" spans="2:7">
      <c r="B78" s="2328" t="s">
        <v>868</v>
      </c>
      <c r="C78" s="2328" t="s">
        <v>837</v>
      </c>
      <c r="D78" s="192" t="s">
        <v>860</v>
      </c>
      <c r="E78" s="192"/>
      <c r="F78" s="194" t="s">
        <v>764</v>
      </c>
      <c r="G78" s="1062"/>
    </row>
    <row r="79" spans="2:7">
      <c r="B79" s="2328" t="s">
        <v>868</v>
      </c>
      <c r="C79" s="2328" t="s">
        <v>837</v>
      </c>
      <c r="D79" s="192" t="s">
        <v>861</v>
      </c>
      <c r="E79" s="192"/>
      <c r="F79" s="194" t="s">
        <v>755</v>
      </c>
      <c r="G79" s="1062"/>
    </row>
    <row r="80" spans="2:7">
      <c r="B80" s="2328" t="s">
        <v>868</v>
      </c>
      <c r="C80" s="2329" t="s">
        <v>837</v>
      </c>
      <c r="D80" s="192" t="s">
        <v>862</v>
      </c>
      <c r="E80" s="192"/>
      <c r="F80" s="194" t="s">
        <v>755</v>
      </c>
      <c r="G80" s="1062"/>
    </row>
    <row r="81" spans="2:7">
      <c r="B81" s="2328" t="s">
        <v>868</v>
      </c>
      <c r="C81" s="192" t="s">
        <v>863</v>
      </c>
      <c r="D81" s="197"/>
      <c r="E81" s="192"/>
      <c r="F81" s="194" t="s">
        <v>764</v>
      </c>
      <c r="G81" s="1062"/>
    </row>
    <row r="82" spans="2:7">
      <c r="B82" s="2328" t="s">
        <v>868</v>
      </c>
      <c r="C82" s="192" t="s">
        <v>864</v>
      </c>
      <c r="D82" s="197"/>
      <c r="E82" s="192"/>
      <c r="F82" s="194" t="s">
        <v>764</v>
      </c>
      <c r="G82" s="1062"/>
    </row>
    <row r="83" spans="2:7">
      <c r="B83" s="2329" t="s">
        <v>868</v>
      </c>
      <c r="C83" s="192" t="s">
        <v>845</v>
      </c>
      <c r="D83" s="192"/>
      <c r="E83" s="192"/>
      <c r="F83" s="194" t="s">
        <v>764</v>
      </c>
      <c r="G83" s="1062"/>
    </row>
    <row r="84" spans="2:7">
      <c r="B84" s="2330" t="s">
        <v>869</v>
      </c>
      <c r="C84" s="2330" t="s">
        <v>850</v>
      </c>
      <c r="D84" s="193" t="s">
        <v>851</v>
      </c>
      <c r="E84" s="192"/>
      <c r="F84" s="194" t="s">
        <v>757</v>
      </c>
      <c r="G84" s="1062"/>
    </row>
    <row r="85" spans="2:7">
      <c r="B85" s="2328" t="s">
        <v>869</v>
      </c>
      <c r="C85" s="2328" t="s">
        <v>850</v>
      </c>
      <c r="D85" s="193" t="s">
        <v>852</v>
      </c>
      <c r="E85" s="192"/>
      <c r="F85" s="194" t="s">
        <v>757</v>
      </c>
      <c r="G85" s="1062"/>
    </row>
    <row r="86" spans="2:7">
      <c r="B86" s="2328" t="s">
        <v>869</v>
      </c>
      <c r="C86" s="2328" t="s">
        <v>850</v>
      </c>
      <c r="D86" s="193" t="s">
        <v>853</v>
      </c>
      <c r="E86" s="192"/>
      <c r="F86" s="194" t="s">
        <v>757</v>
      </c>
      <c r="G86" s="1062"/>
    </row>
    <row r="87" spans="2:7">
      <c r="B87" s="2328" t="s">
        <v>869</v>
      </c>
      <c r="C87" s="2328" t="s">
        <v>850</v>
      </c>
      <c r="D87" s="193" t="s">
        <v>854</v>
      </c>
      <c r="E87" s="192"/>
      <c r="F87" s="194" t="s">
        <v>757</v>
      </c>
      <c r="G87" s="1062"/>
    </row>
    <row r="88" spans="2:7">
      <c r="B88" s="2328" t="s">
        <v>869</v>
      </c>
      <c r="C88" s="2328" t="s">
        <v>850</v>
      </c>
      <c r="D88" s="193" t="s">
        <v>855</v>
      </c>
      <c r="E88" s="192"/>
      <c r="F88" s="194" t="s">
        <v>757</v>
      </c>
      <c r="G88" s="1062"/>
    </row>
    <row r="89" spans="2:7">
      <c r="B89" s="2328" t="s">
        <v>869</v>
      </c>
      <c r="C89" s="2328" t="s">
        <v>850</v>
      </c>
      <c r="D89" s="193" t="s">
        <v>856</v>
      </c>
      <c r="E89" s="192"/>
      <c r="F89" s="194" t="s">
        <v>757</v>
      </c>
      <c r="G89" s="1062"/>
    </row>
    <row r="90" spans="2:7">
      <c r="B90" s="2328" t="s">
        <v>869</v>
      </c>
      <c r="C90" s="2328" t="s">
        <v>850</v>
      </c>
      <c r="D90" s="193" t="s">
        <v>857</v>
      </c>
      <c r="E90" s="192"/>
      <c r="F90" s="194" t="s">
        <v>757</v>
      </c>
      <c r="G90" s="1062"/>
    </row>
    <row r="91" spans="2:7">
      <c r="B91" s="2328"/>
      <c r="C91" s="2329"/>
      <c r="D91" s="196" t="s">
        <v>858</v>
      </c>
      <c r="E91" s="197"/>
      <c r="F91" s="198" t="s">
        <v>757</v>
      </c>
      <c r="G91" s="199">
        <f>SUM(G84:G90)</f>
        <v>0</v>
      </c>
    </row>
    <row r="92" spans="2:7">
      <c r="B92" s="2328" t="s">
        <v>869</v>
      </c>
      <c r="C92" s="2330" t="s">
        <v>837</v>
      </c>
      <c r="D92" s="192" t="s">
        <v>859</v>
      </c>
      <c r="E92" s="192"/>
      <c r="F92" s="194" t="s">
        <v>764</v>
      </c>
      <c r="G92" s="1062"/>
    </row>
    <row r="93" spans="2:7">
      <c r="B93" s="2328" t="s">
        <v>869</v>
      </c>
      <c r="C93" s="2328" t="s">
        <v>837</v>
      </c>
      <c r="D93" s="192" t="s">
        <v>860</v>
      </c>
      <c r="E93" s="192"/>
      <c r="F93" s="194" t="s">
        <v>764</v>
      </c>
      <c r="G93" s="1062"/>
    </row>
    <row r="94" spans="2:7">
      <c r="B94" s="2328" t="s">
        <v>869</v>
      </c>
      <c r="C94" s="2328" t="s">
        <v>837</v>
      </c>
      <c r="D94" s="192" t="s">
        <v>861</v>
      </c>
      <c r="E94" s="192"/>
      <c r="F94" s="194" t="s">
        <v>755</v>
      </c>
      <c r="G94" s="1062"/>
    </row>
    <row r="95" spans="2:7">
      <c r="B95" s="2328" t="s">
        <v>869</v>
      </c>
      <c r="C95" s="2329" t="s">
        <v>837</v>
      </c>
      <c r="D95" s="192" t="s">
        <v>862</v>
      </c>
      <c r="E95" s="192"/>
      <c r="F95" s="194" t="s">
        <v>755</v>
      </c>
      <c r="G95" s="1062"/>
    </row>
    <row r="96" spans="2:7">
      <c r="B96" s="2328" t="s">
        <v>869</v>
      </c>
      <c r="C96" s="192" t="s">
        <v>863</v>
      </c>
      <c r="D96" s="197"/>
      <c r="E96" s="192"/>
      <c r="F96" s="194" t="s">
        <v>764</v>
      </c>
      <c r="G96" s="1062"/>
    </row>
    <row r="97" spans="2:7">
      <c r="B97" s="2328" t="s">
        <v>869</v>
      </c>
      <c r="C97" s="192" t="s">
        <v>864</v>
      </c>
      <c r="D97" s="197"/>
      <c r="E97" s="192"/>
      <c r="F97" s="194" t="s">
        <v>764</v>
      </c>
      <c r="G97" s="1062"/>
    </row>
    <row r="98" spans="2:7">
      <c r="B98" s="2329" t="s">
        <v>869</v>
      </c>
      <c r="C98" s="192" t="s">
        <v>845</v>
      </c>
      <c r="D98" s="192"/>
      <c r="E98" s="192"/>
      <c r="F98" s="194" t="s">
        <v>764</v>
      </c>
      <c r="G98" s="1062"/>
    </row>
    <row r="99" spans="2:7">
      <c r="B99" s="2393" t="s">
        <v>7</v>
      </c>
      <c r="C99" s="2393" t="s">
        <v>850</v>
      </c>
      <c r="D99" s="196" t="s">
        <v>851</v>
      </c>
      <c r="E99" s="197"/>
      <c r="F99" s="198" t="s">
        <v>757</v>
      </c>
      <c r="G99" s="199">
        <f>SUM(G9,G24,G39,G54,G69,G84)</f>
        <v>0</v>
      </c>
    </row>
    <row r="100" spans="2:7">
      <c r="B100" s="2386" t="s">
        <v>7</v>
      </c>
      <c r="C100" s="2386" t="s">
        <v>850</v>
      </c>
      <c r="D100" s="196" t="s">
        <v>852</v>
      </c>
      <c r="E100" s="197"/>
      <c r="F100" s="198" t="s">
        <v>757</v>
      </c>
      <c r="G100" s="199">
        <f t="shared" ref="G100:G105" si="0">SUM(G10,G25,G40,G55,G70,G85)</f>
        <v>0</v>
      </c>
    </row>
    <row r="101" spans="2:7">
      <c r="B101" s="2386" t="s">
        <v>7</v>
      </c>
      <c r="C101" s="2386" t="s">
        <v>850</v>
      </c>
      <c r="D101" s="196" t="s">
        <v>853</v>
      </c>
      <c r="E101" s="197"/>
      <c r="F101" s="198" t="s">
        <v>757</v>
      </c>
      <c r="G101" s="199">
        <f t="shared" si="0"/>
        <v>0</v>
      </c>
    </row>
    <row r="102" spans="2:7">
      <c r="B102" s="2386" t="s">
        <v>7</v>
      </c>
      <c r="C102" s="2386" t="s">
        <v>850</v>
      </c>
      <c r="D102" s="196" t="s">
        <v>854</v>
      </c>
      <c r="E102" s="197"/>
      <c r="F102" s="198" t="s">
        <v>757</v>
      </c>
      <c r="G102" s="199">
        <f t="shared" si="0"/>
        <v>0</v>
      </c>
    </row>
    <row r="103" spans="2:7">
      <c r="B103" s="2386" t="s">
        <v>7</v>
      </c>
      <c r="C103" s="2386" t="s">
        <v>850</v>
      </c>
      <c r="D103" s="196" t="s">
        <v>855</v>
      </c>
      <c r="E103" s="197"/>
      <c r="F103" s="198" t="s">
        <v>757</v>
      </c>
      <c r="G103" s="199">
        <f t="shared" si="0"/>
        <v>0</v>
      </c>
    </row>
    <row r="104" spans="2:7">
      <c r="B104" s="2386" t="s">
        <v>7</v>
      </c>
      <c r="C104" s="2386" t="s">
        <v>850</v>
      </c>
      <c r="D104" s="196" t="s">
        <v>856</v>
      </c>
      <c r="E104" s="197"/>
      <c r="F104" s="198" t="s">
        <v>757</v>
      </c>
      <c r="G104" s="199">
        <f t="shared" si="0"/>
        <v>0</v>
      </c>
    </row>
    <row r="105" spans="2:7">
      <c r="B105" s="2386" t="s">
        <v>7</v>
      </c>
      <c r="C105" s="2386" t="s">
        <v>850</v>
      </c>
      <c r="D105" s="196" t="s">
        <v>857</v>
      </c>
      <c r="E105" s="197"/>
      <c r="F105" s="198" t="s">
        <v>757</v>
      </c>
      <c r="G105" s="199">
        <f t="shared" si="0"/>
        <v>0</v>
      </c>
    </row>
    <row r="106" spans="2:7">
      <c r="B106" s="2386"/>
      <c r="C106" s="2392"/>
      <c r="D106" s="196" t="s">
        <v>858</v>
      </c>
      <c r="E106" s="197"/>
      <c r="F106" s="198" t="s">
        <v>757</v>
      </c>
      <c r="G106" s="199">
        <f>SUM(G99:G105)</f>
        <v>0</v>
      </c>
    </row>
    <row r="107" spans="2:7">
      <c r="B107" s="2386" t="s">
        <v>7</v>
      </c>
      <c r="C107" s="2393" t="s">
        <v>837</v>
      </c>
      <c r="D107" s="197" t="s">
        <v>859</v>
      </c>
      <c r="E107" s="197"/>
      <c r="F107" s="198" t="s">
        <v>764</v>
      </c>
      <c r="G107" s="199">
        <f>SUM(G17,G32,G47,G62,G77,G92)</f>
        <v>0</v>
      </c>
    </row>
    <row r="108" spans="2:7">
      <c r="B108" s="2386" t="s">
        <v>7</v>
      </c>
      <c r="C108" s="2386" t="s">
        <v>837</v>
      </c>
      <c r="D108" s="197" t="s">
        <v>860</v>
      </c>
      <c r="E108" s="197"/>
      <c r="F108" s="198" t="s">
        <v>764</v>
      </c>
      <c r="G108" s="199">
        <f>SUM(G18,G33,G48,G63,G78,G93)</f>
        <v>0</v>
      </c>
    </row>
    <row r="109" spans="2:7">
      <c r="B109" s="2386" t="s">
        <v>7</v>
      </c>
      <c r="C109" s="2386" t="s">
        <v>837</v>
      </c>
      <c r="D109" s="197" t="s">
        <v>861</v>
      </c>
      <c r="E109" s="197"/>
      <c r="F109" s="198" t="s">
        <v>755</v>
      </c>
      <c r="G109" s="199">
        <f>SUM(G19,G34,G49,G64,G79,G94)</f>
        <v>0</v>
      </c>
    </row>
    <row r="110" spans="2:7">
      <c r="B110" s="2386" t="s">
        <v>7</v>
      </c>
      <c r="C110" s="2392" t="s">
        <v>837</v>
      </c>
      <c r="D110" s="197" t="s">
        <v>862</v>
      </c>
      <c r="E110" s="197"/>
      <c r="F110" s="198" t="s">
        <v>755</v>
      </c>
      <c r="G110" s="199">
        <f>SUM(G20,G35,G50,G65,G80,G95)</f>
        <v>0</v>
      </c>
    </row>
    <row r="111" spans="2:7">
      <c r="B111" s="2386" t="s">
        <v>7</v>
      </c>
      <c r="C111" s="197" t="s">
        <v>863</v>
      </c>
      <c r="D111" s="197"/>
      <c r="E111" s="197"/>
      <c r="F111" s="198" t="s">
        <v>764</v>
      </c>
      <c r="G111" s="199">
        <f>SUM(G21,G36,G51,G66,G81,G96)</f>
        <v>0</v>
      </c>
    </row>
    <row r="112" spans="2:7">
      <c r="B112" s="2386" t="s">
        <v>7</v>
      </c>
      <c r="C112" s="197" t="s">
        <v>864</v>
      </c>
      <c r="D112" s="197"/>
      <c r="E112" s="197"/>
      <c r="F112" s="198" t="s">
        <v>764</v>
      </c>
      <c r="G112" s="199">
        <f t="shared" ref="G112:G113" si="1">SUM(G22,G37,G52,G67,G82,G97)</f>
        <v>0</v>
      </c>
    </row>
    <row r="113" spans="2:7">
      <c r="B113" s="2392" t="s">
        <v>7</v>
      </c>
      <c r="C113" s="197" t="s">
        <v>845</v>
      </c>
      <c r="D113" s="197"/>
      <c r="E113" s="197"/>
      <c r="F113" s="198" t="s">
        <v>764</v>
      </c>
      <c r="G113" s="199">
        <f t="shared" si="1"/>
        <v>0</v>
      </c>
    </row>
  </sheetData>
  <pageMargins left="0.23622047244094491" right="0.23622047244094491" top="0.74803149606299213" bottom="0.74803149606299213" header="0.31496062992125984" footer="0.31496062992125984"/>
  <pageSetup paperSize="8" fitToHeight="0" orientation="portrait" r:id="rId1"/>
</worksheet>
</file>

<file path=xl/worksheets/sheet45.xml><?xml version="1.0" encoding="utf-8"?>
<worksheet xmlns="http://schemas.openxmlformats.org/spreadsheetml/2006/main" xmlns:r="http://schemas.openxmlformats.org/officeDocument/2006/relationships">
  <sheetPr codeName="Sheet46">
    <tabColor theme="9" tint="0.59999389629810485"/>
    <pageSetUpPr fitToPage="1"/>
  </sheetPr>
  <dimension ref="A1:G84"/>
  <sheetViews>
    <sheetView workbookViewId="0">
      <selection activeCell="D14" sqref="D14"/>
    </sheetView>
  </sheetViews>
  <sheetFormatPr defaultRowHeight="12.75"/>
  <cols>
    <col min="1" max="1" width="5.125" customWidth="1"/>
    <col min="2" max="2" width="45.125" bestFit="1" customWidth="1"/>
    <col min="3" max="3" width="39.5" bestFit="1" customWidth="1"/>
    <col min="4" max="5" width="8.75" customWidth="1"/>
  </cols>
  <sheetData>
    <row r="1" spans="1:7" s="1812" customFormat="1" ht="26.25">
      <c r="A1" s="1706" t="str">
        <f ca="1">VLOOKUP(LEFT(RIGHT(CELL("filename",A1),LEN(CELL("filename",A1))-FIND("]",CELL("filename",A1))),1)*1,Index!$B$8:$C$90,2,FALSE)</f>
        <v>Network data</v>
      </c>
      <c r="B1" s="1706"/>
      <c r="C1" s="1706"/>
      <c r="D1" s="1706"/>
      <c r="E1" s="1706"/>
      <c r="F1" s="1706"/>
      <c r="G1" s="1706"/>
    </row>
    <row r="2" spans="1:7" s="1812" customFormat="1" ht="26.25">
      <c r="A2" s="1706" t="str">
        <f>'Universal data'!C8</f>
        <v>National Grid Gas Transmission</v>
      </c>
      <c r="B2" s="1706"/>
      <c r="C2" s="1706"/>
      <c r="D2" s="1706"/>
      <c r="E2" s="1706"/>
      <c r="F2" s="1706"/>
      <c r="G2" s="1706"/>
    </row>
    <row r="3" spans="1:7" s="1819" customFormat="1" ht="21" thickBot="1">
      <c r="A3" s="1804" t="str">
        <f>'Universal data'!C21</f>
        <v>2012/13</v>
      </c>
      <c r="B3" s="1804"/>
      <c r="C3" s="1804"/>
      <c r="D3" s="1804"/>
      <c r="E3" s="1804"/>
      <c r="F3" s="1804"/>
      <c r="G3" s="1804"/>
    </row>
    <row r="4" spans="1:7" s="1812" customFormat="1">
      <c r="A4" s="1835"/>
      <c r="B4" s="1835"/>
      <c r="C4" s="1835"/>
      <c r="D4" s="1835"/>
      <c r="E4" s="1835"/>
      <c r="F4" s="1835"/>
      <c r="G4" s="1835"/>
    </row>
    <row r="5" spans="1:7" s="1819" customFormat="1" ht="20.25">
      <c r="A5" s="1837" t="str">
        <f ca="1">VLOOKUP(RIGHT(CELL("filename",A1),LEN(CELL("filename",A1))-FIND("]",CELL("filename",A1))),Index!$D$8:$E$102,2,FALSE)</f>
        <v>5.2 Activity indicators</v>
      </c>
      <c r="B5" s="1837"/>
      <c r="C5" s="1837"/>
      <c r="D5" s="1837"/>
      <c r="E5" s="1837"/>
      <c r="F5" s="1837"/>
      <c r="G5" s="1837"/>
    </row>
    <row r="8" spans="1:7" ht="15">
      <c r="B8" s="190" t="s">
        <v>171</v>
      </c>
      <c r="C8" s="190" t="s">
        <v>170</v>
      </c>
      <c r="D8" s="190" t="s">
        <v>169</v>
      </c>
      <c r="E8" s="190" t="s">
        <v>168</v>
      </c>
      <c r="F8" s="190" t="s">
        <v>167</v>
      </c>
      <c r="G8" s="191">
        <v>2013</v>
      </c>
    </row>
    <row r="9" spans="1:7">
      <c r="B9" s="2393" t="s">
        <v>870</v>
      </c>
      <c r="C9" s="1066" t="s">
        <v>871</v>
      </c>
      <c r="D9" s="194"/>
      <c r="E9" s="195"/>
      <c r="F9" s="194" t="s">
        <v>872</v>
      </c>
      <c r="G9" s="1063"/>
    </row>
    <row r="10" spans="1:7">
      <c r="B10" s="2328" t="s">
        <v>870</v>
      </c>
      <c r="C10" s="1066" t="s">
        <v>873</v>
      </c>
      <c r="D10" s="194"/>
      <c r="E10" s="194"/>
      <c r="F10" s="194" t="s">
        <v>872</v>
      </c>
      <c r="G10" s="1063"/>
    </row>
    <row r="11" spans="1:7">
      <c r="B11" s="2328" t="s">
        <v>870</v>
      </c>
      <c r="C11" s="1066" t="s">
        <v>874</v>
      </c>
      <c r="D11" s="194"/>
      <c r="E11" s="194"/>
      <c r="F11" s="194" t="s">
        <v>872</v>
      </c>
      <c r="G11" s="1063"/>
    </row>
    <row r="12" spans="1:7">
      <c r="B12" s="2328" t="s">
        <v>870</v>
      </c>
      <c r="C12" s="1066" t="s">
        <v>875</v>
      </c>
      <c r="D12" s="194"/>
      <c r="E12" s="194"/>
      <c r="F12" s="194" t="s">
        <v>872</v>
      </c>
      <c r="G12" s="1063"/>
    </row>
    <row r="13" spans="1:7">
      <c r="B13" s="2328" t="s">
        <v>870</v>
      </c>
      <c r="C13" s="1066" t="s">
        <v>876</v>
      </c>
      <c r="D13" s="198"/>
      <c r="E13" s="194"/>
      <c r="F13" s="194" t="s">
        <v>872</v>
      </c>
      <c r="G13" s="1063"/>
    </row>
    <row r="14" spans="1:7">
      <c r="B14" s="2328" t="s">
        <v>870</v>
      </c>
      <c r="C14" s="1066" t="s">
        <v>877</v>
      </c>
      <c r="D14" s="194"/>
      <c r="E14" s="194"/>
      <c r="F14" s="194" t="s">
        <v>872</v>
      </c>
      <c r="G14" s="1063"/>
    </row>
    <row r="15" spans="1:7">
      <c r="B15" s="2328" t="s">
        <v>870</v>
      </c>
      <c r="C15" s="1066" t="s">
        <v>878</v>
      </c>
      <c r="D15" s="194"/>
      <c r="E15" s="194"/>
      <c r="F15" s="194" t="s">
        <v>872</v>
      </c>
      <c r="G15" s="1063"/>
    </row>
    <row r="16" spans="1:7">
      <c r="B16" s="2328" t="s">
        <v>870</v>
      </c>
      <c r="C16" s="1066" t="s">
        <v>879</v>
      </c>
      <c r="D16" s="194"/>
      <c r="E16" s="194"/>
      <c r="F16" s="194" t="s">
        <v>872</v>
      </c>
      <c r="G16" s="1063"/>
    </row>
    <row r="17" spans="2:7">
      <c r="B17" s="2328" t="s">
        <v>870</v>
      </c>
      <c r="C17" s="1066" t="s">
        <v>880</v>
      </c>
      <c r="D17" s="198"/>
      <c r="E17" s="194"/>
      <c r="F17" s="194" t="s">
        <v>872</v>
      </c>
      <c r="G17" s="1063"/>
    </row>
    <row r="18" spans="2:7">
      <c r="B18" s="2328" t="s">
        <v>870</v>
      </c>
      <c r="C18" s="1066" t="s">
        <v>881</v>
      </c>
      <c r="D18" s="194"/>
      <c r="E18" s="194"/>
      <c r="F18" s="194" t="s">
        <v>872</v>
      </c>
      <c r="G18" s="1063"/>
    </row>
    <row r="19" spans="2:7">
      <c r="B19" s="2328" t="s">
        <v>870</v>
      </c>
      <c r="C19" s="1066" t="s">
        <v>882</v>
      </c>
      <c r="D19" s="194"/>
      <c r="E19" s="194"/>
      <c r="F19" s="194" t="s">
        <v>872</v>
      </c>
      <c r="G19" s="1063"/>
    </row>
    <row r="20" spans="2:7">
      <c r="B20" s="2328" t="s">
        <v>870</v>
      </c>
      <c r="C20" s="1066" t="s">
        <v>883</v>
      </c>
      <c r="D20" s="194"/>
      <c r="E20" s="194"/>
      <c r="F20" s="194" t="s">
        <v>872</v>
      </c>
      <c r="G20" s="1063"/>
    </row>
    <row r="21" spans="2:7">
      <c r="B21" s="2328" t="s">
        <v>870</v>
      </c>
      <c r="C21" s="1066" t="s">
        <v>884</v>
      </c>
      <c r="D21" s="194"/>
      <c r="E21" s="194"/>
      <c r="F21" s="194" t="s">
        <v>872</v>
      </c>
      <c r="G21" s="1063"/>
    </row>
    <row r="22" spans="2:7">
      <c r="B22" s="2328" t="s">
        <v>870</v>
      </c>
      <c r="C22" s="1066" t="s">
        <v>885</v>
      </c>
      <c r="D22" s="198"/>
      <c r="E22" s="194"/>
      <c r="F22" s="194" t="s">
        <v>872</v>
      </c>
      <c r="G22" s="1063"/>
    </row>
    <row r="23" spans="2:7">
      <c r="B23" s="2328" t="s">
        <v>870</v>
      </c>
      <c r="C23" s="1066" t="s">
        <v>886</v>
      </c>
      <c r="D23" s="198"/>
      <c r="E23" s="194"/>
      <c r="F23" s="194" t="s">
        <v>872</v>
      </c>
      <c r="G23" s="1063"/>
    </row>
    <row r="24" spans="2:7">
      <c r="B24" s="2328" t="s">
        <v>870</v>
      </c>
      <c r="C24" s="1066" t="s">
        <v>887</v>
      </c>
      <c r="D24" s="194"/>
      <c r="E24" s="194"/>
      <c r="F24" s="194" t="s">
        <v>872</v>
      </c>
      <c r="G24" s="1063"/>
    </row>
    <row r="25" spans="2:7">
      <c r="B25" s="2328" t="s">
        <v>870</v>
      </c>
      <c r="C25" s="1066" t="s">
        <v>888</v>
      </c>
      <c r="D25" s="194"/>
      <c r="E25" s="194"/>
      <c r="F25" s="194" t="s">
        <v>872</v>
      </c>
      <c r="G25" s="1063"/>
    </row>
    <row r="26" spans="2:7">
      <c r="B26" s="2328" t="s">
        <v>870</v>
      </c>
      <c r="C26" s="1066" t="s">
        <v>889</v>
      </c>
      <c r="D26" s="194"/>
      <c r="E26" s="194"/>
      <c r="F26" s="194" t="s">
        <v>872</v>
      </c>
      <c r="G26" s="1063"/>
    </row>
    <row r="27" spans="2:7">
      <c r="B27" s="2328" t="s">
        <v>870</v>
      </c>
      <c r="C27" s="1066" t="s">
        <v>890</v>
      </c>
      <c r="D27" s="194"/>
      <c r="E27" s="194"/>
      <c r="F27" s="194" t="s">
        <v>872</v>
      </c>
      <c r="G27" s="1063"/>
    </row>
    <row r="28" spans="2:7">
      <c r="B28" s="2328" t="s">
        <v>870</v>
      </c>
      <c r="C28" s="1066" t="s">
        <v>891</v>
      </c>
      <c r="D28" s="195"/>
      <c r="E28" s="194"/>
      <c r="F28" s="194" t="s">
        <v>872</v>
      </c>
      <c r="G28" s="1063"/>
    </row>
    <row r="29" spans="2:7">
      <c r="B29" s="2328" t="s">
        <v>870</v>
      </c>
      <c r="C29" s="1066" t="s">
        <v>892</v>
      </c>
      <c r="D29" s="195"/>
      <c r="E29" s="194"/>
      <c r="F29" s="194" t="s">
        <v>872</v>
      </c>
      <c r="G29" s="1063"/>
    </row>
    <row r="30" spans="2:7">
      <c r="B30" s="2328" t="s">
        <v>870</v>
      </c>
      <c r="C30" s="1066" t="s">
        <v>893</v>
      </c>
      <c r="D30" s="195"/>
      <c r="E30" s="194"/>
      <c r="F30" s="194" t="s">
        <v>872</v>
      </c>
      <c r="G30" s="1063"/>
    </row>
    <row r="31" spans="2:7">
      <c r="B31" s="2328" t="s">
        <v>870</v>
      </c>
      <c r="C31" s="1066" t="s">
        <v>894</v>
      </c>
      <c r="D31" s="194"/>
      <c r="E31" s="194"/>
      <c r="F31" s="194" t="s">
        <v>872</v>
      </c>
      <c r="G31" s="1063">
        <v>0</v>
      </c>
    </row>
    <row r="32" spans="2:7">
      <c r="B32" s="2328" t="s">
        <v>870</v>
      </c>
      <c r="C32" s="1066" t="s">
        <v>895</v>
      </c>
      <c r="D32" s="194"/>
      <c r="E32" s="194"/>
      <c r="F32" s="194" t="s">
        <v>872</v>
      </c>
      <c r="G32" s="1063">
        <v>0</v>
      </c>
    </row>
    <row r="33" spans="2:7">
      <c r="B33" s="2328" t="s">
        <v>870</v>
      </c>
      <c r="C33" s="1066" t="s">
        <v>896</v>
      </c>
      <c r="D33" s="198"/>
      <c r="E33" s="194"/>
      <c r="F33" s="194" t="s">
        <v>872</v>
      </c>
      <c r="G33" s="1063"/>
    </row>
    <row r="34" spans="2:7">
      <c r="B34" s="2328" t="s">
        <v>870</v>
      </c>
      <c r="C34" s="1066" t="s">
        <v>897</v>
      </c>
      <c r="D34" s="194"/>
      <c r="E34" s="194"/>
      <c r="F34" s="194" t="s">
        <v>872</v>
      </c>
      <c r="G34" s="1063">
        <v>0</v>
      </c>
    </row>
    <row r="35" spans="2:7">
      <c r="B35" s="2328" t="s">
        <v>870</v>
      </c>
      <c r="C35" s="1066" t="s">
        <v>898</v>
      </c>
      <c r="D35" s="194"/>
      <c r="E35" s="194"/>
      <c r="F35" s="194" t="s">
        <v>872</v>
      </c>
      <c r="G35" s="1063">
        <v>0</v>
      </c>
    </row>
    <row r="36" spans="2:7">
      <c r="B36" s="2328" t="s">
        <v>870</v>
      </c>
      <c r="C36" s="1066" t="s">
        <v>899</v>
      </c>
      <c r="D36" s="198"/>
      <c r="E36" s="194"/>
      <c r="F36" s="194" t="s">
        <v>872</v>
      </c>
      <c r="G36" s="1063"/>
    </row>
    <row r="37" spans="2:7">
      <c r="B37" s="2329"/>
      <c r="C37" s="197" t="s">
        <v>900</v>
      </c>
      <c r="D37" s="198"/>
      <c r="E37" s="198"/>
      <c r="F37" s="198" t="s">
        <v>872</v>
      </c>
      <c r="G37" s="199">
        <f t="shared" ref="G37" si="0">SUM(G9:G36)</f>
        <v>0</v>
      </c>
    </row>
    <row r="38" spans="2:7">
      <c r="B38" s="2393" t="s">
        <v>901</v>
      </c>
      <c r="C38" s="192" t="s">
        <v>902</v>
      </c>
      <c r="D38" s="198"/>
      <c r="E38" s="194"/>
      <c r="F38" s="194" t="s">
        <v>872</v>
      </c>
      <c r="G38" s="1063"/>
    </row>
    <row r="39" spans="2:7">
      <c r="B39" s="2328" t="s">
        <v>901</v>
      </c>
      <c r="C39" s="192" t="s">
        <v>903</v>
      </c>
      <c r="D39" s="194"/>
      <c r="E39" s="194"/>
      <c r="F39" s="194" t="s">
        <v>872</v>
      </c>
      <c r="G39" s="1063"/>
    </row>
    <row r="40" spans="2:7">
      <c r="B40" s="2328" t="s">
        <v>901</v>
      </c>
      <c r="C40" s="192" t="s">
        <v>904</v>
      </c>
      <c r="D40" s="194"/>
      <c r="E40" s="194"/>
      <c r="F40" s="194" t="s">
        <v>872</v>
      </c>
      <c r="G40" s="1063"/>
    </row>
    <row r="41" spans="2:7">
      <c r="B41" s="2328" t="s">
        <v>901</v>
      </c>
      <c r="C41" s="192" t="s">
        <v>905</v>
      </c>
      <c r="D41" s="194"/>
      <c r="E41" s="194"/>
      <c r="F41" s="194" t="s">
        <v>872</v>
      </c>
      <c r="G41" s="1063"/>
    </row>
    <row r="42" spans="2:7">
      <c r="B42" s="2328" t="s">
        <v>901</v>
      </c>
      <c r="C42" s="192" t="s">
        <v>906</v>
      </c>
      <c r="D42" s="194"/>
      <c r="E42" s="194"/>
      <c r="F42" s="194" t="s">
        <v>872</v>
      </c>
      <c r="G42" s="1063"/>
    </row>
    <row r="43" spans="2:7">
      <c r="B43" s="2328" t="s">
        <v>901</v>
      </c>
      <c r="C43" s="192" t="s">
        <v>907</v>
      </c>
      <c r="D43" s="194"/>
      <c r="E43" s="194"/>
      <c r="F43" s="194" t="s">
        <v>872</v>
      </c>
      <c r="G43" s="1063"/>
    </row>
    <row r="44" spans="2:7">
      <c r="B44" s="2328" t="s">
        <v>901</v>
      </c>
      <c r="C44" s="192" t="s">
        <v>908</v>
      </c>
      <c r="D44" s="194"/>
      <c r="E44" s="194"/>
      <c r="F44" s="194" t="s">
        <v>872</v>
      </c>
      <c r="G44" s="1063"/>
    </row>
    <row r="45" spans="2:7">
      <c r="B45" s="2328" t="s">
        <v>901</v>
      </c>
      <c r="C45" s="192" t="s">
        <v>909</v>
      </c>
      <c r="D45" s="194"/>
      <c r="E45" s="194"/>
      <c r="F45" s="194" t="s">
        <v>872</v>
      </c>
      <c r="G45" s="1063"/>
    </row>
    <row r="46" spans="2:7">
      <c r="B46" s="2328" t="s">
        <v>901</v>
      </c>
      <c r="C46" s="192" t="s">
        <v>910</v>
      </c>
      <c r="D46" s="194"/>
      <c r="E46" s="194"/>
      <c r="F46" s="194" t="s">
        <v>872</v>
      </c>
      <c r="G46" s="1063"/>
    </row>
    <row r="47" spans="2:7">
      <c r="B47" s="2328" t="s">
        <v>901</v>
      </c>
      <c r="C47" s="192" t="s">
        <v>911</v>
      </c>
      <c r="D47" s="194"/>
      <c r="E47" s="194"/>
      <c r="F47" s="194" t="s">
        <v>872</v>
      </c>
      <c r="G47" s="1063"/>
    </row>
    <row r="48" spans="2:7">
      <c r="B48" s="2328" t="s">
        <v>901</v>
      </c>
      <c r="C48" s="192" t="s">
        <v>912</v>
      </c>
      <c r="D48" s="194"/>
      <c r="E48" s="194"/>
      <c r="F48" s="194" t="s">
        <v>872</v>
      </c>
      <c r="G48" s="1063"/>
    </row>
    <row r="49" spans="2:7">
      <c r="B49" s="2328" t="s">
        <v>901</v>
      </c>
      <c r="C49" s="192" t="s">
        <v>913</v>
      </c>
      <c r="D49" s="194"/>
      <c r="E49" s="194"/>
      <c r="F49" s="194" t="s">
        <v>872</v>
      </c>
      <c r="G49" s="1063"/>
    </row>
    <row r="50" spans="2:7">
      <c r="B50" s="2328" t="s">
        <v>901</v>
      </c>
      <c r="C50" s="192" t="s">
        <v>914</v>
      </c>
      <c r="D50" s="194"/>
      <c r="E50" s="194"/>
      <c r="F50" s="194" t="s">
        <v>872</v>
      </c>
      <c r="G50" s="1063"/>
    </row>
    <row r="51" spans="2:7">
      <c r="B51" s="2329"/>
      <c r="C51" s="197" t="s">
        <v>915</v>
      </c>
      <c r="D51" s="198"/>
      <c r="E51" s="198"/>
      <c r="F51" s="198" t="s">
        <v>872</v>
      </c>
      <c r="G51" s="199">
        <f>SUM(G38:G50)</f>
        <v>0</v>
      </c>
    </row>
    <row r="52" spans="2:7">
      <c r="B52" s="2393" t="s">
        <v>916</v>
      </c>
      <c r="C52" s="192" t="s">
        <v>917</v>
      </c>
      <c r="D52" s="194"/>
      <c r="E52" s="194"/>
      <c r="F52" s="194" t="s">
        <v>872</v>
      </c>
      <c r="G52" s="1063"/>
    </row>
    <row r="53" spans="2:7">
      <c r="B53" s="2328" t="s">
        <v>916</v>
      </c>
      <c r="C53" s="192" t="s">
        <v>918</v>
      </c>
      <c r="D53" s="194"/>
      <c r="E53" s="194"/>
      <c r="F53" s="194" t="s">
        <v>872</v>
      </c>
      <c r="G53" s="1063"/>
    </row>
    <row r="54" spans="2:7">
      <c r="B54" s="2329"/>
      <c r="C54" s="197" t="s">
        <v>919</v>
      </c>
      <c r="D54" s="198"/>
      <c r="E54" s="198"/>
      <c r="F54" s="198" t="s">
        <v>872</v>
      </c>
      <c r="G54" s="199">
        <f t="shared" ref="G54" si="1">SUM(G52:G53)</f>
        <v>0</v>
      </c>
    </row>
    <row r="55" spans="2:7">
      <c r="B55" s="2393" t="s">
        <v>920</v>
      </c>
      <c r="C55" s="192" t="s">
        <v>902</v>
      </c>
      <c r="D55" s="194"/>
      <c r="E55" s="194"/>
      <c r="F55" s="194" t="s">
        <v>872</v>
      </c>
      <c r="G55" s="1063"/>
    </row>
    <row r="56" spans="2:7">
      <c r="B56" s="2328" t="s">
        <v>920</v>
      </c>
      <c r="C56" s="192" t="s">
        <v>903</v>
      </c>
      <c r="D56" s="194"/>
      <c r="E56" s="194"/>
      <c r="F56" s="194" t="s">
        <v>872</v>
      </c>
      <c r="G56" s="1063"/>
    </row>
    <row r="57" spans="2:7">
      <c r="B57" s="2328" t="s">
        <v>920</v>
      </c>
      <c r="C57" s="192" t="s">
        <v>904</v>
      </c>
      <c r="D57" s="194"/>
      <c r="E57" s="194"/>
      <c r="F57" s="194" t="s">
        <v>872</v>
      </c>
      <c r="G57" s="1063"/>
    </row>
    <row r="58" spans="2:7">
      <c r="B58" s="2328" t="s">
        <v>920</v>
      </c>
      <c r="C58" s="192" t="s">
        <v>905</v>
      </c>
      <c r="D58" s="194"/>
      <c r="E58" s="194"/>
      <c r="F58" s="194" t="s">
        <v>872</v>
      </c>
      <c r="G58" s="1063"/>
    </row>
    <row r="59" spans="2:7">
      <c r="B59" s="2328" t="s">
        <v>920</v>
      </c>
      <c r="C59" s="192" t="s">
        <v>906</v>
      </c>
      <c r="D59" s="194"/>
      <c r="E59" s="194"/>
      <c r="F59" s="194" t="s">
        <v>872</v>
      </c>
      <c r="G59" s="1063"/>
    </row>
    <row r="60" spans="2:7">
      <c r="B60" s="2328" t="s">
        <v>920</v>
      </c>
      <c r="C60" s="192" t="s">
        <v>907</v>
      </c>
      <c r="D60" s="194"/>
      <c r="E60" s="194"/>
      <c r="F60" s="194" t="s">
        <v>872</v>
      </c>
      <c r="G60" s="1063"/>
    </row>
    <row r="61" spans="2:7">
      <c r="B61" s="2328" t="s">
        <v>920</v>
      </c>
      <c r="C61" s="192" t="s">
        <v>908</v>
      </c>
      <c r="D61" s="194"/>
      <c r="E61" s="194"/>
      <c r="F61" s="194" t="s">
        <v>872</v>
      </c>
      <c r="G61" s="1063"/>
    </row>
    <row r="62" spans="2:7">
      <c r="B62" s="2328" t="s">
        <v>920</v>
      </c>
      <c r="C62" s="192" t="s">
        <v>909</v>
      </c>
      <c r="D62" s="194"/>
      <c r="E62" s="194"/>
      <c r="F62" s="194" t="s">
        <v>872</v>
      </c>
      <c r="G62" s="1063"/>
    </row>
    <row r="63" spans="2:7">
      <c r="B63" s="2328" t="s">
        <v>920</v>
      </c>
      <c r="C63" s="192" t="s">
        <v>910</v>
      </c>
      <c r="D63" s="194"/>
      <c r="E63" s="194"/>
      <c r="F63" s="194" t="s">
        <v>872</v>
      </c>
      <c r="G63" s="1063"/>
    </row>
    <row r="64" spans="2:7">
      <c r="B64" s="2328" t="s">
        <v>920</v>
      </c>
      <c r="C64" s="192" t="s">
        <v>911</v>
      </c>
      <c r="D64" s="194"/>
      <c r="E64" s="194"/>
      <c r="F64" s="194" t="s">
        <v>872</v>
      </c>
      <c r="G64" s="1063"/>
    </row>
    <row r="65" spans="2:7">
      <c r="B65" s="2328" t="s">
        <v>920</v>
      </c>
      <c r="C65" s="192" t="s">
        <v>912</v>
      </c>
      <c r="D65" s="194"/>
      <c r="E65" s="194"/>
      <c r="F65" s="194" t="s">
        <v>872</v>
      </c>
      <c r="G65" s="1063"/>
    </row>
    <row r="66" spans="2:7">
      <c r="B66" s="2328" t="s">
        <v>920</v>
      </c>
      <c r="C66" s="192" t="s">
        <v>913</v>
      </c>
      <c r="D66" s="194"/>
      <c r="E66" s="194"/>
      <c r="F66" s="194" t="s">
        <v>872</v>
      </c>
      <c r="G66" s="1063"/>
    </row>
    <row r="67" spans="2:7">
      <c r="B67" s="2328" t="s">
        <v>920</v>
      </c>
      <c r="C67" s="192" t="s">
        <v>914</v>
      </c>
      <c r="D67" s="194"/>
      <c r="E67" s="194"/>
      <c r="F67" s="194" t="s">
        <v>872</v>
      </c>
      <c r="G67" s="1063"/>
    </row>
    <row r="68" spans="2:7">
      <c r="B68" s="2329"/>
      <c r="C68" s="197" t="s">
        <v>921</v>
      </c>
      <c r="D68" s="198"/>
      <c r="E68" s="198"/>
      <c r="F68" s="198" t="s">
        <v>872</v>
      </c>
      <c r="G68" s="199">
        <f t="shared" ref="G68" si="2">SUM(G55:G67)</f>
        <v>0</v>
      </c>
    </row>
    <row r="69" spans="2:7">
      <c r="B69" s="2393" t="s">
        <v>2615</v>
      </c>
      <c r="C69" s="192" t="s">
        <v>902</v>
      </c>
      <c r="D69" s="1768"/>
      <c r="E69" s="1768"/>
      <c r="F69" s="194" t="s">
        <v>872</v>
      </c>
      <c r="G69" s="1063"/>
    </row>
    <row r="70" spans="2:7">
      <c r="B70" s="2328" t="s">
        <v>2615</v>
      </c>
      <c r="C70" s="192" t="s">
        <v>903</v>
      </c>
      <c r="D70" s="1768"/>
      <c r="E70" s="1768"/>
      <c r="F70" s="194" t="s">
        <v>872</v>
      </c>
      <c r="G70" s="1063"/>
    </row>
    <row r="71" spans="2:7">
      <c r="B71" s="2328" t="s">
        <v>2615</v>
      </c>
      <c r="C71" s="192" t="s">
        <v>904</v>
      </c>
      <c r="D71" s="1768"/>
      <c r="E71" s="1768"/>
      <c r="F71" s="194" t="s">
        <v>872</v>
      </c>
      <c r="G71" s="1063"/>
    </row>
    <row r="72" spans="2:7">
      <c r="B72" s="2328" t="s">
        <v>2615</v>
      </c>
      <c r="C72" s="192" t="s">
        <v>905</v>
      </c>
      <c r="D72" s="1768"/>
      <c r="E72" s="1768"/>
      <c r="F72" s="194" t="s">
        <v>872</v>
      </c>
      <c r="G72" s="1063"/>
    </row>
    <row r="73" spans="2:7">
      <c r="B73" s="2328" t="s">
        <v>2615</v>
      </c>
      <c r="C73" s="192" t="s">
        <v>906</v>
      </c>
      <c r="D73" s="1768"/>
      <c r="E73" s="1768"/>
      <c r="F73" s="194" t="s">
        <v>872</v>
      </c>
      <c r="G73" s="1063"/>
    </row>
    <row r="74" spans="2:7">
      <c r="B74" s="2328" t="s">
        <v>2615</v>
      </c>
      <c r="C74" s="192" t="s">
        <v>907</v>
      </c>
      <c r="D74" s="1768"/>
      <c r="E74" s="1768"/>
      <c r="F74" s="194" t="s">
        <v>872</v>
      </c>
      <c r="G74" s="1063"/>
    </row>
    <row r="75" spans="2:7">
      <c r="B75" s="2328" t="s">
        <v>2615</v>
      </c>
      <c r="C75" s="192" t="s">
        <v>908</v>
      </c>
      <c r="D75" s="1768"/>
      <c r="E75" s="1768"/>
      <c r="F75" s="194" t="s">
        <v>872</v>
      </c>
      <c r="G75" s="1063"/>
    </row>
    <row r="76" spans="2:7">
      <c r="B76" s="2328" t="s">
        <v>2615</v>
      </c>
      <c r="C76" s="192" t="s">
        <v>909</v>
      </c>
      <c r="D76" s="1768"/>
      <c r="E76" s="1768"/>
      <c r="F76" s="194" t="s">
        <v>872</v>
      </c>
      <c r="G76" s="1063"/>
    </row>
    <row r="77" spans="2:7">
      <c r="B77" s="2328" t="s">
        <v>2615</v>
      </c>
      <c r="C77" s="192" t="s">
        <v>910</v>
      </c>
      <c r="D77" s="1768"/>
      <c r="E77" s="1768"/>
      <c r="F77" s="194" t="s">
        <v>872</v>
      </c>
      <c r="G77" s="1063"/>
    </row>
    <row r="78" spans="2:7">
      <c r="B78" s="2328" t="s">
        <v>2615</v>
      </c>
      <c r="C78" s="192" t="s">
        <v>911</v>
      </c>
      <c r="D78" s="1768"/>
      <c r="E78" s="1768"/>
      <c r="F78" s="194" t="s">
        <v>872</v>
      </c>
      <c r="G78" s="1063"/>
    </row>
    <row r="79" spans="2:7">
      <c r="B79" s="2328" t="s">
        <v>2615</v>
      </c>
      <c r="C79" s="192" t="s">
        <v>912</v>
      </c>
      <c r="D79" s="1768"/>
      <c r="E79" s="1768"/>
      <c r="F79" s="194" t="s">
        <v>872</v>
      </c>
      <c r="G79" s="1063"/>
    </row>
    <row r="80" spans="2:7">
      <c r="B80" s="2328" t="s">
        <v>2615</v>
      </c>
      <c r="C80" s="192" t="s">
        <v>913</v>
      </c>
      <c r="D80" s="1768"/>
      <c r="E80" s="1768"/>
      <c r="F80" s="194" t="s">
        <v>872</v>
      </c>
      <c r="G80" s="1063"/>
    </row>
    <row r="81" spans="2:7">
      <c r="B81" s="2328" t="s">
        <v>2615</v>
      </c>
      <c r="C81" s="192" t="s">
        <v>914</v>
      </c>
      <c r="D81" s="1768"/>
      <c r="E81" s="1768"/>
      <c r="F81" s="194" t="s">
        <v>872</v>
      </c>
      <c r="G81" s="1063"/>
    </row>
    <row r="82" spans="2:7">
      <c r="B82" s="2329"/>
      <c r="C82" s="197" t="s">
        <v>2616</v>
      </c>
      <c r="D82" s="1768"/>
      <c r="E82" s="1768"/>
      <c r="F82" s="198" t="s">
        <v>872</v>
      </c>
      <c r="G82" s="1769">
        <f>SUM(G69:G81)</f>
        <v>0</v>
      </c>
    </row>
    <row r="83" spans="2:7">
      <c r="B83" s="197" t="s">
        <v>663</v>
      </c>
      <c r="C83" s="194"/>
      <c r="D83" s="194"/>
      <c r="E83" s="194"/>
      <c r="F83" s="194" t="s">
        <v>872</v>
      </c>
      <c r="G83" s="1063"/>
    </row>
    <row r="84" spans="2:7">
      <c r="B84" s="197" t="s">
        <v>922</v>
      </c>
      <c r="C84" s="194"/>
      <c r="D84" s="194"/>
      <c r="E84" s="194"/>
      <c r="F84" s="194" t="s">
        <v>872</v>
      </c>
      <c r="G84" s="1063"/>
    </row>
  </sheetData>
  <pageMargins left="0.23622047244094491" right="0.23622047244094491" top="0.74803149606299213" bottom="0.74803149606299213" header="0.31496062992125984" footer="0.31496062992125984"/>
  <pageSetup paperSize="8" fitToHeight="0" orientation="portrait" r:id="rId1"/>
  <ignoredErrors>
    <ignoredError sqref="G37" formulaRange="1"/>
  </ignoredErrors>
</worksheet>
</file>

<file path=xl/worksheets/sheet46.xml><?xml version="1.0" encoding="utf-8"?>
<worksheet xmlns="http://schemas.openxmlformats.org/spreadsheetml/2006/main" xmlns:r="http://schemas.openxmlformats.org/officeDocument/2006/relationships">
  <sheetPr codeName="Sheet47">
    <tabColor theme="9" tint="0.59999389629810485"/>
    <pageSetUpPr fitToPage="1"/>
  </sheetPr>
  <dimension ref="A1:P38"/>
  <sheetViews>
    <sheetView workbookViewId="0">
      <selection activeCell="B28" sqref="B28:B31"/>
    </sheetView>
  </sheetViews>
  <sheetFormatPr defaultRowHeight="12.75"/>
  <cols>
    <col min="1" max="1" width="5.125" customWidth="1"/>
    <col min="2" max="2" width="39.25" customWidth="1"/>
    <col min="3" max="3" width="35.875" bestFit="1" customWidth="1"/>
    <col min="4" max="4" width="35.5" customWidth="1"/>
    <col min="5" max="5" width="7.875" customWidth="1"/>
    <col min="6" max="6" width="9.875" bestFit="1" customWidth="1"/>
  </cols>
  <sheetData>
    <row r="1" spans="1:16" s="1812" customFormat="1" ht="26.25">
      <c r="A1" s="1706" t="str">
        <f ca="1">VLOOKUP(LEFT(RIGHT(CELL("filename",A1),LEN(CELL("filename",A1))-FIND("]",CELL("filename",A1))),1)*1,Index!$B$8:$C$90,2,FALSE)</f>
        <v>Network data</v>
      </c>
      <c r="B1" s="1706"/>
      <c r="C1" s="1706"/>
      <c r="D1" s="1706"/>
      <c r="E1" s="1706"/>
      <c r="F1" s="1706"/>
      <c r="G1" s="1706"/>
      <c r="H1" s="1866"/>
      <c r="I1" s="1866"/>
      <c r="J1" s="1866"/>
      <c r="K1" s="1866"/>
      <c r="L1" s="1866"/>
      <c r="M1" s="1866"/>
      <c r="N1" s="1866"/>
      <c r="O1" s="1866"/>
      <c r="P1" s="1866"/>
    </row>
    <row r="2" spans="1:16" s="1812" customFormat="1" ht="26.25">
      <c r="A2" s="1706" t="str">
        <f>'Universal data'!C8</f>
        <v>National Grid Gas Transmission</v>
      </c>
      <c r="B2" s="1706"/>
      <c r="C2" s="1706"/>
      <c r="D2" s="1706"/>
      <c r="E2" s="1706"/>
      <c r="F2" s="1706"/>
      <c r="G2" s="1706"/>
      <c r="H2" s="1866"/>
      <c r="I2" s="1866"/>
      <c r="J2" s="1866"/>
      <c r="K2" s="1866"/>
      <c r="L2" s="1866"/>
      <c r="M2" s="1866"/>
      <c r="N2" s="1866"/>
      <c r="O2" s="1866"/>
      <c r="P2" s="1866"/>
    </row>
    <row r="3" spans="1:16" s="1819" customFormat="1" ht="21" thickBot="1">
      <c r="A3" s="1804" t="str">
        <f>'Universal data'!C21</f>
        <v>2012/13</v>
      </c>
      <c r="B3" s="1804"/>
      <c r="C3" s="1804"/>
      <c r="D3" s="1804"/>
      <c r="E3" s="1804"/>
      <c r="F3" s="1804"/>
      <c r="G3" s="1804"/>
      <c r="H3" s="1867"/>
      <c r="I3" s="1867"/>
      <c r="J3" s="1867"/>
      <c r="K3" s="1867"/>
      <c r="L3" s="1867"/>
      <c r="M3" s="1867"/>
      <c r="N3" s="1867"/>
      <c r="O3" s="1867"/>
      <c r="P3" s="1867"/>
    </row>
    <row r="4" spans="1:16" s="1812" customFormat="1">
      <c r="A4" s="1835"/>
      <c r="B4" s="1835"/>
      <c r="C4" s="1835"/>
      <c r="D4" s="1835"/>
      <c r="E4" s="1835"/>
      <c r="F4" s="1835"/>
      <c r="G4" s="1835"/>
      <c r="H4" s="1868"/>
      <c r="I4" s="1868"/>
      <c r="J4" s="1868"/>
      <c r="K4" s="1868"/>
      <c r="L4" s="1868"/>
      <c r="M4" s="1868"/>
      <c r="N4" s="1868"/>
      <c r="O4" s="1868"/>
      <c r="P4" s="1868"/>
    </row>
    <row r="5" spans="1:16" s="1819" customFormat="1" ht="20.25">
      <c r="A5" s="1837" t="str">
        <f ca="1">VLOOKUP(RIGHT(CELL("filename",A1),LEN(CELL("filename",A1))-FIND("]",CELL("filename",A1))),Index!$D$8:$E$102,2,FALSE)</f>
        <v>5.3 Utilisation and performance</v>
      </c>
      <c r="B5" s="1837"/>
      <c r="C5" s="1837"/>
      <c r="D5" s="1837"/>
      <c r="E5" s="1837"/>
      <c r="F5" s="1837"/>
      <c r="G5" s="1837"/>
    </row>
    <row r="8" spans="1:16" ht="15">
      <c r="B8" s="190" t="s">
        <v>171</v>
      </c>
      <c r="C8" s="190" t="s">
        <v>170</v>
      </c>
      <c r="D8" s="190" t="s">
        <v>169</v>
      </c>
      <c r="E8" s="190"/>
      <c r="F8" s="190" t="s">
        <v>167</v>
      </c>
      <c r="G8" s="191">
        <v>2013</v>
      </c>
    </row>
    <row r="9" spans="1:16" ht="15">
      <c r="B9" s="2394" t="s">
        <v>923</v>
      </c>
      <c r="C9" s="200" t="s">
        <v>924</v>
      </c>
      <c r="D9" s="195"/>
      <c r="E9" s="194"/>
      <c r="F9" s="194" t="s">
        <v>925</v>
      </c>
      <c r="G9" s="1061"/>
    </row>
    <row r="10" spans="1:16" ht="15">
      <c r="B10" s="2328" t="s">
        <v>926</v>
      </c>
      <c r="C10" s="2395" t="s">
        <v>927</v>
      </c>
      <c r="D10" s="193" t="s">
        <v>928</v>
      </c>
      <c r="E10" s="194"/>
      <c r="F10" s="194" t="s">
        <v>925</v>
      </c>
      <c r="G10" s="1061"/>
    </row>
    <row r="11" spans="1:16">
      <c r="B11" s="2328" t="s">
        <v>926</v>
      </c>
      <c r="C11" s="2396" t="s">
        <v>929</v>
      </c>
      <c r="D11" s="193" t="s">
        <v>930</v>
      </c>
      <c r="E11" s="194"/>
      <c r="F11" s="194" t="s">
        <v>925</v>
      </c>
      <c r="G11" s="1061"/>
    </row>
    <row r="12" spans="1:16">
      <c r="B12" s="2328" t="s">
        <v>926</v>
      </c>
      <c r="C12" s="2396" t="s">
        <v>929</v>
      </c>
      <c r="D12" s="193" t="s">
        <v>691</v>
      </c>
      <c r="E12" s="194"/>
      <c r="F12" s="194" t="s">
        <v>925</v>
      </c>
      <c r="G12" s="1061"/>
    </row>
    <row r="13" spans="1:16">
      <c r="B13" s="2328" t="s">
        <v>926</v>
      </c>
      <c r="C13" s="2396" t="s">
        <v>929</v>
      </c>
      <c r="D13" s="200" t="s">
        <v>750</v>
      </c>
      <c r="E13" s="194"/>
      <c r="F13" s="194" t="s">
        <v>925</v>
      </c>
      <c r="G13" s="1061"/>
    </row>
    <row r="14" spans="1:16">
      <c r="B14" s="2328" t="s">
        <v>926</v>
      </c>
      <c r="C14" s="2396" t="s">
        <v>929</v>
      </c>
      <c r="D14" s="200" t="s">
        <v>749</v>
      </c>
      <c r="E14" s="194"/>
      <c r="F14" s="194" t="s">
        <v>925</v>
      </c>
      <c r="G14" s="1061"/>
    </row>
    <row r="15" spans="1:16">
      <c r="B15" s="2328" t="s">
        <v>926</v>
      </c>
      <c r="C15" s="2396" t="s">
        <v>929</v>
      </c>
      <c r="D15" s="200" t="s">
        <v>690</v>
      </c>
      <c r="E15" s="194"/>
      <c r="F15" s="194" t="s">
        <v>925</v>
      </c>
      <c r="G15" s="1061"/>
    </row>
    <row r="16" spans="1:16">
      <c r="B16" s="2328" t="s">
        <v>926</v>
      </c>
      <c r="C16" s="2396" t="s">
        <v>929</v>
      </c>
      <c r="D16" s="200" t="s">
        <v>931</v>
      </c>
      <c r="E16" s="194"/>
      <c r="F16" s="194" t="s">
        <v>925</v>
      </c>
      <c r="G16" s="1061"/>
    </row>
    <row r="17" spans="2:7">
      <c r="B17" s="2328" t="s">
        <v>926</v>
      </c>
      <c r="C17" s="2396" t="s">
        <v>929</v>
      </c>
      <c r="D17" s="200" t="s">
        <v>932</v>
      </c>
      <c r="E17" s="194"/>
      <c r="F17" s="194" t="s">
        <v>925</v>
      </c>
      <c r="G17" s="1061"/>
    </row>
    <row r="18" spans="2:7">
      <c r="B18" s="2328" t="s">
        <v>926</v>
      </c>
      <c r="C18" s="2396" t="s">
        <v>929</v>
      </c>
      <c r="D18" s="200" t="s">
        <v>933</v>
      </c>
      <c r="E18" s="194"/>
      <c r="F18" s="194" t="s">
        <v>925</v>
      </c>
      <c r="G18" s="1061"/>
    </row>
    <row r="19" spans="2:7">
      <c r="B19" s="2328" t="s">
        <v>926</v>
      </c>
      <c r="C19" s="2396" t="s">
        <v>929</v>
      </c>
      <c r="D19" s="200" t="s">
        <v>934</v>
      </c>
      <c r="E19" s="194"/>
      <c r="F19" s="194" t="s">
        <v>925</v>
      </c>
      <c r="G19" s="1061"/>
    </row>
    <row r="20" spans="2:7">
      <c r="B20" s="2328" t="s">
        <v>926</v>
      </c>
      <c r="C20" s="2396" t="s">
        <v>929</v>
      </c>
      <c r="D20" s="200" t="s">
        <v>935</v>
      </c>
      <c r="E20" s="194"/>
      <c r="F20" s="194" t="s">
        <v>925</v>
      </c>
      <c r="G20" s="1061"/>
    </row>
    <row r="21" spans="2:7">
      <c r="B21" s="2328" t="s">
        <v>926</v>
      </c>
      <c r="C21" s="2396" t="s">
        <v>929</v>
      </c>
      <c r="D21" s="200" t="s">
        <v>936</v>
      </c>
      <c r="E21" s="194"/>
      <c r="F21" s="194" t="s">
        <v>925</v>
      </c>
      <c r="G21" s="1061"/>
    </row>
    <row r="22" spans="2:7">
      <c r="B22" s="2328" t="s">
        <v>926</v>
      </c>
      <c r="C22" s="2397" t="s">
        <v>929</v>
      </c>
      <c r="D22" s="200" t="s">
        <v>937</v>
      </c>
      <c r="E22" s="194"/>
      <c r="F22" s="194" t="s">
        <v>925</v>
      </c>
      <c r="G22" s="1061"/>
    </row>
    <row r="23" spans="2:7" ht="15">
      <c r="B23" s="2328" t="s">
        <v>926</v>
      </c>
      <c r="C23" s="200" t="s">
        <v>938</v>
      </c>
      <c r="D23" s="194"/>
      <c r="E23" s="194"/>
      <c r="F23" s="194" t="s">
        <v>925</v>
      </c>
      <c r="G23" s="1061"/>
    </row>
    <row r="24" spans="2:7" ht="15">
      <c r="B24" s="2329" t="s">
        <v>926</v>
      </c>
      <c r="C24" s="200" t="s">
        <v>939</v>
      </c>
      <c r="D24" s="194"/>
      <c r="E24" s="194"/>
      <c r="F24" s="194"/>
      <c r="G24" s="1061"/>
    </row>
    <row r="25" spans="2:7">
      <c r="B25" s="201" t="s">
        <v>807</v>
      </c>
      <c r="C25" s="194"/>
      <c r="D25" s="194"/>
      <c r="E25" s="194"/>
      <c r="F25" s="194" t="s">
        <v>764</v>
      </c>
      <c r="G25" s="1061"/>
    </row>
    <row r="26" spans="2:7">
      <c r="B26" s="201" t="s">
        <v>940</v>
      </c>
      <c r="C26" s="194"/>
      <c r="D26" s="194"/>
      <c r="E26" s="194"/>
      <c r="F26" s="194" t="s">
        <v>941</v>
      </c>
      <c r="G26" s="1061"/>
    </row>
    <row r="27" spans="2:7">
      <c r="B27" s="202"/>
      <c r="C27" s="189"/>
      <c r="D27" s="169"/>
      <c r="E27" s="169"/>
      <c r="F27" s="169"/>
      <c r="G27" s="204"/>
    </row>
    <row r="28" spans="2:7" ht="15">
      <c r="B28" s="205" t="s">
        <v>2791</v>
      </c>
      <c r="C28" s="189"/>
      <c r="D28" s="189"/>
      <c r="E28" s="169"/>
      <c r="F28" s="169"/>
      <c r="G28" s="204"/>
    </row>
    <row r="29" spans="2:7" ht="15">
      <c r="B29" s="205" t="s">
        <v>2792</v>
      </c>
      <c r="C29" s="189"/>
      <c r="D29" s="189"/>
      <c r="E29" s="169"/>
      <c r="F29" s="169"/>
      <c r="G29" s="204"/>
    </row>
    <row r="30" spans="2:7" ht="15">
      <c r="B30" s="205" t="s">
        <v>2793</v>
      </c>
      <c r="C30" s="189"/>
      <c r="D30" s="189"/>
      <c r="E30" s="169"/>
      <c r="F30" s="169"/>
      <c r="G30" s="204"/>
    </row>
    <row r="31" spans="2:7" ht="15">
      <c r="B31" s="205" t="s">
        <v>2794</v>
      </c>
      <c r="C31" s="189"/>
      <c r="D31" s="169"/>
      <c r="E31" s="169"/>
      <c r="F31" s="169"/>
      <c r="G31" s="204"/>
    </row>
    <row r="32" spans="2:7">
      <c r="B32" s="169"/>
      <c r="C32" s="189"/>
      <c r="D32" s="169"/>
      <c r="E32" s="169"/>
      <c r="F32" s="169"/>
      <c r="G32" s="204"/>
    </row>
    <row r="33" spans="2:7">
      <c r="B33" s="169"/>
      <c r="C33" s="189"/>
      <c r="D33" s="153"/>
      <c r="E33" s="169"/>
      <c r="F33" s="169"/>
      <c r="G33" s="203"/>
    </row>
    <row r="34" spans="2:7">
      <c r="B34" s="189"/>
      <c r="C34" s="169"/>
      <c r="D34" s="169"/>
      <c r="E34" s="169"/>
      <c r="F34" s="169"/>
      <c r="G34" s="204"/>
    </row>
    <row r="35" spans="2:7">
      <c r="B35" s="189"/>
      <c r="C35" s="189"/>
      <c r="D35" s="169"/>
      <c r="E35" s="169"/>
      <c r="F35" s="169"/>
      <c r="G35" s="204"/>
    </row>
    <row r="36" spans="2:7">
      <c r="B36" s="189"/>
      <c r="C36" s="189"/>
      <c r="D36" s="153"/>
      <c r="E36" s="169"/>
      <c r="F36" s="169"/>
      <c r="G36" s="203"/>
    </row>
    <row r="37" spans="2:7">
      <c r="B37" s="189"/>
      <c r="C37" s="153"/>
      <c r="D37" s="169"/>
      <c r="E37" s="169"/>
      <c r="F37" s="169"/>
      <c r="G37" s="204"/>
    </row>
    <row r="38" spans="2:7">
      <c r="B38" s="189"/>
      <c r="C38" s="169"/>
      <c r="D38" s="153"/>
      <c r="E38" s="169"/>
      <c r="F38" s="169"/>
      <c r="G38" s="203"/>
    </row>
  </sheetData>
  <pageMargins left="0.23622047244094491" right="0.23622047244094491" top="0.74803149606299213" bottom="0.74803149606299213" header="0.31496062992125984" footer="0.31496062992125984"/>
  <pageSetup paperSize="8" scale="83" fitToHeight="0" orientation="portrait" r:id="rId1"/>
</worksheet>
</file>

<file path=xl/worksheets/sheet47.xml><?xml version="1.0" encoding="utf-8"?>
<worksheet xmlns="http://schemas.openxmlformats.org/spreadsheetml/2006/main" xmlns:r="http://schemas.openxmlformats.org/officeDocument/2006/relationships">
  <sheetPr codeName="Sheet48">
    <tabColor theme="9" tint="0.59999389629810485"/>
    <pageSetUpPr fitToPage="1"/>
  </sheetPr>
  <dimension ref="A1:P60"/>
  <sheetViews>
    <sheetView workbookViewId="0">
      <selection activeCell="E27" sqref="E27"/>
    </sheetView>
  </sheetViews>
  <sheetFormatPr defaultRowHeight="12.75"/>
  <cols>
    <col min="1" max="1" width="5.375" customWidth="1"/>
    <col min="2" max="2" width="38.25" bestFit="1" customWidth="1"/>
    <col min="3" max="3" width="23.875" customWidth="1"/>
    <col min="4" max="5" width="7.625" bestFit="1" customWidth="1"/>
  </cols>
  <sheetData>
    <row r="1" spans="1:16" s="1812" customFormat="1" ht="26.25">
      <c r="A1" s="1706" t="str">
        <f ca="1">VLOOKUP(LEFT(RIGHT(CELL("filename",A1),LEN(CELL("filename",A1))-FIND("]",CELL("filename",A1))),1)*1,Index!$B$8:$C$90,2,FALSE)</f>
        <v>Network data</v>
      </c>
      <c r="B1" s="1706"/>
      <c r="C1" s="1706"/>
      <c r="D1" s="1706"/>
      <c r="E1" s="1706"/>
      <c r="F1" s="1706"/>
      <c r="G1" s="1706"/>
      <c r="H1" s="1866"/>
      <c r="I1" s="1866"/>
      <c r="J1" s="1866"/>
      <c r="K1" s="1866"/>
      <c r="L1" s="1866"/>
      <c r="M1" s="1866"/>
      <c r="N1" s="1866"/>
      <c r="O1" s="1866"/>
      <c r="P1" s="1866"/>
    </row>
    <row r="2" spans="1:16" s="1812" customFormat="1" ht="26.25">
      <c r="A2" s="1706" t="str">
        <f>'Universal data'!C8</f>
        <v>National Grid Gas Transmission</v>
      </c>
      <c r="B2" s="1706"/>
      <c r="C2" s="1706"/>
      <c r="D2" s="1706"/>
      <c r="E2" s="1706"/>
      <c r="F2" s="1706"/>
      <c r="G2" s="1706"/>
      <c r="H2" s="1866"/>
      <c r="I2" s="1866"/>
      <c r="J2" s="1866"/>
      <c r="K2" s="1866"/>
      <c r="L2" s="1866"/>
      <c r="M2" s="1866"/>
      <c r="N2" s="1866"/>
      <c r="O2" s="1866"/>
      <c r="P2" s="1866"/>
    </row>
    <row r="3" spans="1:16" s="1819" customFormat="1" ht="21" thickBot="1">
      <c r="A3" s="1804" t="str">
        <f>'Universal data'!C21</f>
        <v>2012/13</v>
      </c>
      <c r="B3" s="1804"/>
      <c r="C3" s="1804"/>
      <c r="D3" s="1804"/>
      <c r="E3" s="1804"/>
      <c r="F3" s="1804"/>
      <c r="G3" s="1804"/>
      <c r="H3" s="1867"/>
      <c r="I3" s="1867"/>
      <c r="J3" s="1867"/>
      <c r="K3" s="1867"/>
      <c r="L3" s="1867"/>
      <c r="M3" s="1867"/>
      <c r="N3" s="1867"/>
      <c r="O3" s="1867"/>
      <c r="P3" s="1867"/>
    </row>
    <row r="4" spans="1:16" s="1812" customFormat="1">
      <c r="A4" s="1835"/>
      <c r="B4" s="1835"/>
      <c r="C4" s="1835"/>
      <c r="D4" s="1835"/>
      <c r="E4" s="1835"/>
      <c r="F4" s="1835"/>
      <c r="G4" s="1835"/>
      <c r="H4" s="1865"/>
      <c r="I4" s="1865"/>
      <c r="J4" s="1865"/>
      <c r="K4" s="1865"/>
      <c r="L4" s="1865"/>
      <c r="M4" s="1865"/>
      <c r="N4" s="1865"/>
      <c r="O4" s="1865"/>
      <c r="P4" s="1865"/>
    </row>
    <row r="5" spans="1:16" s="1819" customFormat="1" ht="20.25">
      <c r="A5" s="1837" t="str">
        <f ca="1">VLOOKUP(RIGHT(CELL("filename",A1),LEN(CELL("filename",A1))-FIND("]",CELL("filename",A1))),Index!$D$8:$E$102,2,FALSE)</f>
        <v>5.4 Demand and capability</v>
      </c>
      <c r="B5" s="1837"/>
      <c r="C5" s="1837"/>
      <c r="D5" s="1837"/>
      <c r="E5" s="1837"/>
      <c r="F5" s="1837"/>
      <c r="G5" s="1837"/>
    </row>
    <row r="8" spans="1:16" ht="15">
      <c r="B8" s="190" t="s">
        <v>171</v>
      </c>
      <c r="C8" s="190" t="s">
        <v>170</v>
      </c>
      <c r="D8" s="190"/>
      <c r="E8" s="190"/>
      <c r="F8" s="190" t="s">
        <v>167</v>
      </c>
      <c r="G8" s="191">
        <v>2013</v>
      </c>
    </row>
    <row r="9" spans="1:16">
      <c r="B9" s="2393" t="s">
        <v>942</v>
      </c>
      <c r="C9" s="1065" t="s">
        <v>871</v>
      </c>
      <c r="D9" s="194"/>
      <c r="E9" s="195"/>
      <c r="F9" s="194" t="s">
        <v>925</v>
      </c>
      <c r="G9" s="1061"/>
    </row>
    <row r="10" spans="1:16">
      <c r="B10" s="2328" t="s">
        <v>942</v>
      </c>
      <c r="C10" s="1065" t="s">
        <v>873</v>
      </c>
      <c r="D10" s="194"/>
      <c r="E10" s="194"/>
      <c r="F10" s="194" t="s">
        <v>925</v>
      </c>
      <c r="G10" s="1061"/>
    </row>
    <row r="11" spans="1:16">
      <c r="B11" s="2328" t="s">
        <v>942</v>
      </c>
      <c r="C11" s="1065" t="s">
        <v>874</v>
      </c>
      <c r="D11" s="194"/>
      <c r="E11" s="194"/>
      <c r="F11" s="194" t="s">
        <v>925</v>
      </c>
      <c r="G11" s="1061"/>
    </row>
    <row r="12" spans="1:16">
      <c r="B12" s="2328" t="s">
        <v>942</v>
      </c>
      <c r="C12" s="1065" t="s">
        <v>875</v>
      </c>
      <c r="D12" s="194"/>
      <c r="E12" s="194"/>
      <c r="F12" s="194" t="s">
        <v>925</v>
      </c>
      <c r="G12" s="1061"/>
    </row>
    <row r="13" spans="1:16">
      <c r="B13" s="2328" t="s">
        <v>942</v>
      </c>
      <c r="C13" s="1065" t="s">
        <v>876</v>
      </c>
      <c r="D13" s="198"/>
      <c r="E13" s="194"/>
      <c r="F13" s="194" t="s">
        <v>925</v>
      </c>
      <c r="G13" s="1061"/>
    </row>
    <row r="14" spans="1:16">
      <c r="B14" s="2328" t="s">
        <v>942</v>
      </c>
      <c r="C14" s="1065" t="s">
        <v>877</v>
      </c>
      <c r="D14" s="194"/>
      <c r="E14" s="194"/>
      <c r="F14" s="194" t="s">
        <v>925</v>
      </c>
      <c r="G14" s="1061"/>
    </row>
    <row r="15" spans="1:16">
      <c r="B15" s="2328" t="s">
        <v>942</v>
      </c>
      <c r="C15" s="1065" t="s">
        <v>878</v>
      </c>
      <c r="D15" s="194"/>
      <c r="E15" s="194"/>
      <c r="F15" s="194" t="s">
        <v>925</v>
      </c>
      <c r="G15" s="1061"/>
    </row>
    <row r="16" spans="1:16">
      <c r="B16" s="2328" t="s">
        <v>942</v>
      </c>
      <c r="C16" s="1065" t="s">
        <v>879</v>
      </c>
      <c r="D16" s="194"/>
      <c r="E16" s="194"/>
      <c r="F16" s="194" t="s">
        <v>925</v>
      </c>
      <c r="G16" s="1061"/>
    </row>
    <row r="17" spans="2:7">
      <c r="B17" s="2328" t="s">
        <v>942</v>
      </c>
      <c r="C17" s="1065" t="s">
        <v>880</v>
      </c>
      <c r="D17" s="198"/>
      <c r="E17" s="194"/>
      <c r="F17" s="194" t="s">
        <v>925</v>
      </c>
      <c r="G17" s="1061"/>
    </row>
    <row r="18" spans="2:7">
      <c r="B18" s="2328" t="s">
        <v>942</v>
      </c>
      <c r="C18" s="1065" t="s">
        <v>881</v>
      </c>
      <c r="D18" s="194"/>
      <c r="E18" s="194"/>
      <c r="F18" s="194" t="s">
        <v>925</v>
      </c>
      <c r="G18" s="1061"/>
    </row>
    <row r="19" spans="2:7">
      <c r="B19" s="2328" t="s">
        <v>942</v>
      </c>
      <c r="C19" s="1065" t="s">
        <v>882</v>
      </c>
      <c r="D19" s="194"/>
      <c r="E19" s="194"/>
      <c r="F19" s="194" t="s">
        <v>925</v>
      </c>
      <c r="G19" s="1061"/>
    </row>
    <row r="20" spans="2:7">
      <c r="B20" s="2328" t="s">
        <v>942</v>
      </c>
      <c r="C20" s="1065" t="s">
        <v>883</v>
      </c>
      <c r="D20" s="194"/>
      <c r="E20" s="194"/>
      <c r="F20" s="194" t="s">
        <v>925</v>
      </c>
      <c r="G20" s="1061"/>
    </row>
    <row r="21" spans="2:7">
      <c r="B21" s="2328" t="s">
        <v>942</v>
      </c>
      <c r="C21" s="1065" t="s">
        <v>884</v>
      </c>
      <c r="D21" s="194"/>
      <c r="E21" s="194"/>
      <c r="F21" s="194" t="s">
        <v>925</v>
      </c>
      <c r="G21" s="1061"/>
    </row>
    <row r="22" spans="2:7">
      <c r="B22" s="2328" t="s">
        <v>942</v>
      </c>
      <c r="C22" s="1065" t="s">
        <v>885</v>
      </c>
      <c r="D22" s="198"/>
      <c r="E22" s="194"/>
      <c r="F22" s="194" t="s">
        <v>925</v>
      </c>
      <c r="G22" s="1061"/>
    </row>
    <row r="23" spans="2:7">
      <c r="B23" s="2328" t="s">
        <v>942</v>
      </c>
      <c r="C23" s="1065" t="s">
        <v>886</v>
      </c>
      <c r="D23" s="198"/>
      <c r="E23" s="194"/>
      <c r="F23" s="194" t="s">
        <v>925</v>
      </c>
      <c r="G23" s="1061"/>
    </row>
    <row r="24" spans="2:7">
      <c r="B24" s="2328" t="s">
        <v>942</v>
      </c>
      <c r="C24" s="1065" t="s">
        <v>887</v>
      </c>
      <c r="D24" s="194"/>
      <c r="E24" s="194"/>
      <c r="F24" s="194" t="s">
        <v>925</v>
      </c>
      <c r="G24" s="1061"/>
    </row>
    <row r="25" spans="2:7">
      <c r="B25" s="2328" t="s">
        <v>942</v>
      </c>
      <c r="C25" s="1065" t="s">
        <v>888</v>
      </c>
      <c r="D25" s="194"/>
      <c r="E25" s="194"/>
      <c r="F25" s="194" t="s">
        <v>925</v>
      </c>
      <c r="G25" s="1061"/>
    </row>
    <row r="26" spans="2:7">
      <c r="B26" s="2328" t="s">
        <v>942</v>
      </c>
      <c r="C26" s="1065" t="s">
        <v>889</v>
      </c>
      <c r="D26" s="194"/>
      <c r="E26" s="194"/>
      <c r="F26" s="194" t="s">
        <v>925</v>
      </c>
      <c r="G26" s="1061"/>
    </row>
    <row r="27" spans="2:7">
      <c r="B27" s="2328" t="s">
        <v>942</v>
      </c>
      <c r="C27" s="1065" t="s">
        <v>890</v>
      </c>
      <c r="D27" s="194"/>
      <c r="E27" s="194"/>
      <c r="F27" s="194" t="s">
        <v>925</v>
      </c>
      <c r="G27" s="1061"/>
    </row>
    <row r="28" spans="2:7">
      <c r="B28" s="2328" t="s">
        <v>942</v>
      </c>
      <c r="C28" s="1065" t="s">
        <v>891</v>
      </c>
      <c r="D28" s="195"/>
      <c r="E28" s="194"/>
      <c r="F28" s="194" t="s">
        <v>925</v>
      </c>
      <c r="G28" s="1061">
        <v>0</v>
      </c>
    </row>
    <row r="29" spans="2:7">
      <c r="B29" s="2328" t="s">
        <v>942</v>
      </c>
      <c r="C29" s="1065" t="s">
        <v>892</v>
      </c>
      <c r="D29" s="195"/>
      <c r="E29" s="194"/>
      <c r="F29" s="194" t="s">
        <v>925</v>
      </c>
      <c r="G29" s="1061"/>
    </row>
    <row r="30" spans="2:7">
      <c r="B30" s="2328" t="s">
        <v>942</v>
      </c>
      <c r="C30" s="1065" t="s">
        <v>893</v>
      </c>
      <c r="D30" s="195"/>
      <c r="E30" s="194"/>
      <c r="F30" s="194" t="s">
        <v>925</v>
      </c>
      <c r="G30" s="1061">
        <v>0</v>
      </c>
    </row>
    <row r="31" spans="2:7">
      <c r="B31" s="2328" t="s">
        <v>942</v>
      </c>
      <c r="C31" s="1065" t="s">
        <v>894</v>
      </c>
      <c r="D31" s="194"/>
      <c r="E31" s="194"/>
      <c r="F31" s="194" t="s">
        <v>925</v>
      </c>
      <c r="G31" s="1061">
        <v>0</v>
      </c>
    </row>
    <row r="32" spans="2:7">
      <c r="B32" s="2328" t="s">
        <v>942</v>
      </c>
      <c r="C32" s="1065" t="s">
        <v>895</v>
      </c>
      <c r="D32" s="194"/>
      <c r="E32" s="194"/>
      <c r="F32" s="194" t="s">
        <v>925</v>
      </c>
      <c r="G32" s="1061">
        <v>0</v>
      </c>
    </row>
    <row r="33" spans="2:7">
      <c r="B33" s="2328" t="s">
        <v>942</v>
      </c>
      <c r="C33" s="1065" t="s">
        <v>896</v>
      </c>
      <c r="D33" s="198"/>
      <c r="E33" s="194"/>
      <c r="F33" s="194" t="s">
        <v>925</v>
      </c>
      <c r="G33" s="1061"/>
    </row>
    <row r="34" spans="2:7">
      <c r="B34" s="2329" t="s">
        <v>942</v>
      </c>
      <c r="C34" s="1065" t="s">
        <v>943</v>
      </c>
      <c r="D34" s="194"/>
      <c r="E34" s="194"/>
      <c r="F34" s="194" t="s">
        <v>925</v>
      </c>
      <c r="G34" s="1061">
        <v>0</v>
      </c>
    </row>
    <row r="35" spans="2:7">
      <c r="B35" s="2393" t="s">
        <v>944</v>
      </c>
      <c r="C35" s="1065" t="s">
        <v>871</v>
      </c>
      <c r="D35" s="194"/>
      <c r="E35" s="194"/>
      <c r="F35" s="194" t="s">
        <v>925</v>
      </c>
      <c r="G35" s="1061"/>
    </row>
    <row r="36" spans="2:7">
      <c r="B36" s="2328" t="s">
        <v>944</v>
      </c>
      <c r="C36" s="1065" t="s">
        <v>873</v>
      </c>
      <c r="D36" s="198"/>
      <c r="E36" s="194"/>
      <c r="F36" s="194" t="s">
        <v>925</v>
      </c>
      <c r="G36" s="1061"/>
    </row>
    <row r="37" spans="2:7">
      <c r="B37" s="2328" t="s">
        <v>944</v>
      </c>
      <c r="C37" s="1065" t="s">
        <v>874</v>
      </c>
      <c r="D37" s="194"/>
      <c r="E37" s="194"/>
      <c r="F37" s="194" t="s">
        <v>925</v>
      </c>
      <c r="G37" s="1061"/>
    </row>
    <row r="38" spans="2:7">
      <c r="B38" s="2328" t="s">
        <v>944</v>
      </c>
      <c r="C38" s="1065" t="s">
        <v>875</v>
      </c>
      <c r="D38" s="198"/>
      <c r="E38" s="194"/>
      <c r="F38" s="194" t="s">
        <v>925</v>
      </c>
      <c r="G38" s="1061"/>
    </row>
    <row r="39" spans="2:7">
      <c r="B39" s="2328" t="s">
        <v>944</v>
      </c>
      <c r="C39" s="1065" t="s">
        <v>876</v>
      </c>
      <c r="D39" s="194"/>
      <c r="E39" s="194"/>
      <c r="F39" s="194" t="s">
        <v>925</v>
      </c>
      <c r="G39" s="1061"/>
    </row>
    <row r="40" spans="2:7">
      <c r="B40" s="2328" t="s">
        <v>944</v>
      </c>
      <c r="C40" s="1065" t="s">
        <v>877</v>
      </c>
      <c r="D40" s="194"/>
      <c r="E40" s="194"/>
      <c r="F40" s="194" t="s">
        <v>925</v>
      </c>
      <c r="G40" s="1061"/>
    </row>
    <row r="41" spans="2:7">
      <c r="B41" s="2328" t="s">
        <v>944</v>
      </c>
      <c r="C41" s="1065" t="s">
        <v>878</v>
      </c>
      <c r="D41" s="194"/>
      <c r="E41" s="194"/>
      <c r="F41" s="194" t="s">
        <v>925</v>
      </c>
      <c r="G41" s="1061"/>
    </row>
    <row r="42" spans="2:7">
      <c r="B42" s="2328" t="s">
        <v>944</v>
      </c>
      <c r="C42" s="1065" t="s">
        <v>879</v>
      </c>
      <c r="D42" s="194"/>
      <c r="E42" s="194"/>
      <c r="F42" s="194" t="s">
        <v>925</v>
      </c>
      <c r="G42" s="1061"/>
    </row>
    <row r="43" spans="2:7">
      <c r="B43" s="2328" t="s">
        <v>944</v>
      </c>
      <c r="C43" s="1065" t="s">
        <v>880</v>
      </c>
      <c r="D43" s="194"/>
      <c r="E43" s="194"/>
      <c r="F43" s="194" t="s">
        <v>925</v>
      </c>
      <c r="G43" s="1061"/>
    </row>
    <row r="44" spans="2:7">
      <c r="B44" s="2328" t="s">
        <v>944</v>
      </c>
      <c r="C44" s="1065" t="s">
        <v>881</v>
      </c>
      <c r="D44" s="194"/>
      <c r="E44" s="194"/>
      <c r="F44" s="194" t="s">
        <v>925</v>
      </c>
      <c r="G44" s="1061"/>
    </row>
    <row r="45" spans="2:7">
      <c r="B45" s="2328" t="s">
        <v>944</v>
      </c>
      <c r="C45" s="1065" t="s">
        <v>882</v>
      </c>
      <c r="D45" s="194"/>
      <c r="E45" s="194"/>
      <c r="F45" s="194" t="s">
        <v>925</v>
      </c>
      <c r="G45" s="1061"/>
    </row>
    <row r="46" spans="2:7">
      <c r="B46" s="2328" t="s">
        <v>944</v>
      </c>
      <c r="C46" s="1065" t="s">
        <v>883</v>
      </c>
      <c r="D46" s="194"/>
      <c r="E46" s="194"/>
      <c r="F46" s="194" t="s">
        <v>925</v>
      </c>
      <c r="G46" s="1061"/>
    </row>
    <row r="47" spans="2:7">
      <c r="B47" s="2328" t="s">
        <v>944</v>
      </c>
      <c r="C47" s="1065" t="s">
        <v>884</v>
      </c>
      <c r="D47" s="194"/>
      <c r="E47" s="194"/>
      <c r="F47" s="194" t="s">
        <v>925</v>
      </c>
      <c r="G47" s="1061"/>
    </row>
    <row r="48" spans="2:7">
      <c r="B48" s="2328" t="s">
        <v>944</v>
      </c>
      <c r="C48" s="1065" t="s">
        <v>885</v>
      </c>
      <c r="D48" s="194"/>
      <c r="E48" s="194"/>
      <c r="F48" s="194" t="s">
        <v>925</v>
      </c>
      <c r="G48" s="1061"/>
    </row>
    <row r="49" spans="2:7">
      <c r="B49" s="2328" t="s">
        <v>944</v>
      </c>
      <c r="C49" s="1065" t="s">
        <v>886</v>
      </c>
      <c r="D49" s="194"/>
      <c r="E49" s="194"/>
      <c r="F49" s="194" t="s">
        <v>925</v>
      </c>
      <c r="G49" s="1061"/>
    </row>
    <row r="50" spans="2:7">
      <c r="B50" s="2328" t="s">
        <v>944</v>
      </c>
      <c r="C50" s="1065" t="s">
        <v>887</v>
      </c>
      <c r="D50" s="194"/>
      <c r="E50" s="194"/>
      <c r="F50" s="194" t="s">
        <v>925</v>
      </c>
      <c r="G50" s="1061"/>
    </row>
    <row r="51" spans="2:7">
      <c r="B51" s="2328" t="s">
        <v>944</v>
      </c>
      <c r="C51" s="1065" t="s">
        <v>888</v>
      </c>
      <c r="D51" s="194"/>
      <c r="E51" s="194"/>
      <c r="F51" s="194" t="s">
        <v>925</v>
      </c>
      <c r="G51" s="1061"/>
    </row>
    <row r="52" spans="2:7">
      <c r="B52" s="2328" t="s">
        <v>944</v>
      </c>
      <c r="C52" s="1065" t="s">
        <v>889</v>
      </c>
      <c r="D52" s="194"/>
      <c r="E52" s="194"/>
      <c r="F52" s="194" t="s">
        <v>925</v>
      </c>
      <c r="G52" s="1061"/>
    </row>
    <row r="53" spans="2:7">
      <c r="B53" s="2328" t="s">
        <v>944</v>
      </c>
      <c r="C53" s="1065" t="s">
        <v>890</v>
      </c>
      <c r="D53" s="194"/>
      <c r="E53" s="194"/>
      <c r="F53" s="194" t="s">
        <v>925</v>
      </c>
      <c r="G53" s="1061"/>
    </row>
    <row r="54" spans="2:7">
      <c r="B54" s="2328" t="s">
        <v>944</v>
      </c>
      <c r="C54" s="1065" t="s">
        <v>891</v>
      </c>
      <c r="D54" s="194"/>
      <c r="E54" s="194"/>
      <c r="F54" s="194" t="s">
        <v>925</v>
      </c>
      <c r="G54" s="1061">
        <v>0</v>
      </c>
    </row>
    <row r="55" spans="2:7">
      <c r="B55" s="2328" t="s">
        <v>944</v>
      </c>
      <c r="C55" s="1065" t="s">
        <v>892</v>
      </c>
      <c r="D55" s="194"/>
      <c r="E55" s="194"/>
      <c r="F55" s="194" t="s">
        <v>925</v>
      </c>
      <c r="G55" s="1061"/>
    </row>
    <row r="56" spans="2:7">
      <c r="B56" s="2328" t="s">
        <v>944</v>
      </c>
      <c r="C56" s="1065" t="s">
        <v>893</v>
      </c>
      <c r="D56" s="194"/>
      <c r="E56" s="194"/>
      <c r="F56" s="194" t="s">
        <v>925</v>
      </c>
      <c r="G56" s="1061">
        <v>0</v>
      </c>
    </row>
    <row r="57" spans="2:7">
      <c r="B57" s="2328" t="s">
        <v>944</v>
      </c>
      <c r="C57" s="1065" t="s">
        <v>894</v>
      </c>
      <c r="D57" s="194"/>
      <c r="E57" s="194"/>
      <c r="F57" s="194" t="s">
        <v>925</v>
      </c>
      <c r="G57" s="1061">
        <v>0</v>
      </c>
    </row>
    <row r="58" spans="2:7">
      <c r="B58" s="2328" t="s">
        <v>944</v>
      </c>
      <c r="C58" s="1065" t="s">
        <v>895</v>
      </c>
      <c r="D58" s="194"/>
      <c r="E58" s="194"/>
      <c r="F58" s="194" t="s">
        <v>925</v>
      </c>
      <c r="G58" s="1061">
        <v>0</v>
      </c>
    </row>
    <row r="59" spans="2:7">
      <c r="B59" s="2328" t="s">
        <v>944</v>
      </c>
      <c r="C59" s="1065" t="s">
        <v>896</v>
      </c>
      <c r="D59" s="194"/>
      <c r="E59" s="194"/>
      <c r="F59" s="194" t="s">
        <v>925</v>
      </c>
      <c r="G59" s="1061"/>
    </row>
    <row r="60" spans="2:7">
      <c r="B60" s="2329" t="s">
        <v>944</v>
      </c>
      <c r="C60" s="1065" t="s">
        <v>943</v>
      </c>
      <c r="D60" s="194"/>
      <c r="E60" s="194"/>
      <c r="F60" s="194" t="s">
        <v>925</v>
      </c>
      <c r="G60" s="1061">
        <v>0</v>
      </c>
    </row>
  </sheetData>
  <pageMargins left="0.23622047244094491" right="0.23622047244094491" top="0.74803149606299213" bottom="0.74803149606299213" header="0.31496062992125984" footer="0.31496062992125984"/>
  <pageSetup paperSize="8" fitToHeight="0" orientation="portrait" r:id="rId1"/>
</worksheet>
</file>

<file path=xl/worksheets/sheet48.xml><?xml version="1.0" encoding="utf-8"?>
<worksheet xmlns="http://schemas.openxmlformats.org/spreadsheetml/2006/main" xmlns:r="http://schemas.openxmlformats.org/officeDocument/2006/relationships">
  <sheetPr codeName="Sheet49">
    <tabColor theme="9" tint="0.59999389629810485"/>
    <pageSetUpPr fitToPage="1"/>
  </sheetPr>
  <dimension ref="A1:AI171"/>
  <sheetViews>
    <sheetView workbookViewId="0">
      <selection activeCell="D14" sqref="D14"/>
    </sheetView>
  </sheetViews>
  <sheetFormatPr defaultRowHeight="12.75"/>
  <cols>
    <col min="1" max="1" width="5.125" customWidth="1"/>
    <col min="2" max="2" width="19" customWidth="1"/>
    <col min="3" max="3" width="18" bestFit="1" customWidth="1"/>
    <col min="4" max="5" width="15.75" bestFit="1" customWidth="1"/>
    <col min="6" max="6" width="5.125" bestFit="1" customWidth="1"/>
    <col min="7" max="19" width="5.125" customWidth="1"/>
    <col min="29" max="29" width="4" customWidth="1"/>
    <col min="30" max="30" width="12.25" customWidth="1"/>
    <col min="33" max="33" width="9.5" customWidth="1"/>
    <col min="35" max="35" width="14.375" customWidth="1"/>
  </cols>
  <sheetData>
    <row r="1" spans="1:35" s="1812" customFormat="1" ht="26.25">
      <c r="A1" s="1706" t="str">
        <f ca="1">VLOOKUP(LEFT(RIGHT(CELL("filename",A1),LEN(CELL("filename",A1))-FIND("]",CELL("filename",A1))),1)*1,Index!$B$8:$C$90,2,FALSE)</f>
        <v>Network data</v>
      </c>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6"/>
      <c r="Z1" s="1706"/>
      <c r="AA1" s="1706"/>
      <c r="AB1" s="1706"/>
      <c r="AC1" s="1706"/>
      <c r="AD1" s="1706"/>
      <c r="AE1" s="1706"/>
      <c r="AF1" s="1706"/>
      <c r="AG1" s="1706"/>
      <c r="AH1" s="1706"/>
      <c r="AI1" s="1706"/>
    </row>
    <row r="2" spans="1:35" s="1812"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c r="AB2" s="1706"/>
      <c r="AC2" s="1706"/>
      <c r="AD2" s="1706"/>
      <c r="AE2" s="1706"/>
      <c r="AF2" s="1706"/>
      <c r="AG2" s="1706"/>
      <c r="AH2" s="1706"/>
      <c r="AI2" s="1706"/>
    </row>
    <row r="3" spans="1:35" s="1819"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c r="X3" s="1804"/>
      <c r="Y3" s="1804"/>
      <c r="Z3" s="1804"/>
      <c r="AA3" s="1804"/>
      <c r="AB3" s="1804"/>
      <c r="AC3" s="1804"/>
      <c r="AD3" s="1804"/>
      <c r="AE3" s="1804"/>
      <c r="AF3" s="1804"/>
      <c r="AG3" s="1804"/>
      <c r="AH3" s="1804"/>
      <c r="AI3" s="1804"/>
    </row>
    <row r="4" spans="1:35" s="1812" customFormat="1">
      <c r="A4" s="1835"/>
      <c r="B4" s="1835"/>
      <c r="C4" s="1835"/>
      <c r="D4" s="1835"/>
      <c r="E4" s="1835"/>
      <c r="F4" s="1835"/>
      <c r="G4" s="1835"/>
      <c r="H4" s="1835"/>
      <c r="I4" s="1835"/>
      <c r="J4" s="1835"/>
      <c r="K4" s="1835"/>
      <c r="L4" s="1835"/>
      <c r="M4" s="1835"/>
      <c r="N4" s="1835"/>
      <c r="O4" s="1835"/>
      <c r="P4" s="1835"/>
      <c r="Q4" s="1835"/>
      <c r="R4" s="1835"/>
      <c r="S4" s="1835"/>
      <c r="T4" s="1835"/>
      <c r="U4" s="1835"/>
      <c r="V4" s="1835"/>
      <c r="W4" s="1835"/>
      <c r="X4" s="1835"/>
      <c r="Y4" s="1835"/>
      <c r="Z4" s="1835"/>
      <c r="AA4" s="1835"/>
      <c r="AB4" s="1835"/>
      <c r="AC4" s="1835"/>
      <c r="AD4" s="1835"/>
      <c r="AE4" s="1835"/>
      <c r="AF4" s="1835"/>
      <c r="AG4" s="1835"/>
      <c r="AH4" s="1835"/>
      <c r="AI4" s="1835"/>
    </row>
    <row r="5" spans="1:35" s="1819" customFormat="1" ht="20.25">
      <c r="A5" s="1837" t="str">
        <f ca="1">VLOOKUP(RIGHT(CELL("filename",A1),LEN(CELL("filename",A1))-FIND("]",CELL("filename",A1))),Index!$D$8:$E$102,2,FALSE)</f>
        <v>5.5 Compressor utilisation</v>
      </c>
      <c r="B5" s="1837"/>
      <c r="C5" s="1837"/>
      <c r="D5" s="1837"/>
      <c r="E5" s="1837"/>
      <c r="F5" s="1837"/>
      <c r="G5" s="1837"/>
      <c r="H5" s="1837"/>
      <c r="I5" s="1837"/>
      <c r="J5" s="1837"/>
      <c r="K5" s="1837"/>
      <c r="L5" s="1837"/>
      <c r="M5" s="1837"/>
      <c r="N5" s="1837"/>
      <c r="O5" s="1837"/>
      <c r="P5" s="1837"/>
      <c r="Q5" s="1837"/>
      <c r="R5" s="1837"/>
      <c r="S5" s="1837"/>
      <c r="T5" s="1837"/>
      <c r="U5" s="1837"/>
      <c r="V5" s="1837"/>
      <c r="W5" s="1837"/>
      <c r="X5" s="1837"/>
      <c r="Y5" s="1837"/>
      <c r="Z5" s="1837"/>
      <c r="AA5" s="1837"/>
      <c r="AB5" s="1837"/>
      <c r="AC5" s="1837"/>
      <c r="AD5" s="1837"/>
      <c r="AE5" s="1837"/>
      <c r="AF5" s="1837"/>
      <c r="AG5" s="1837"/>
      <c r="AH5" s="1837"/>
      <c r="AI5" s="1837"/>
    </row>
    <row r="8" spans="1:35" ht="51.75">
      <c r="B8" s="190"/>
      <c r="C8" s="190" t="s">
        <v>946</v>
      </c>
      <c r="D8" s="190" t="s">
        <v>756</v>
      </c>
      <c r="E8" s="190" t="s">
        <v>947</v>
      </c>
      <c r="F8" s="190" t="s">
        <v>167</v>
      </c>
      <c r="G8" s="487" t="s">
        <v>2404</v>
      </c>
      <c r="H8" s="487" t="s">
        <v>2405</v>
      </c>
      <c r="I8" s="487" t="s">
        <v>2406</v>
      </c>
      <c r="J8" s="487" t="s">
        <v>2407</v>
      </c>
      <c r="K8" s="487" t="s">
        <v>2408</v>
      </c>
      <c r="L8" s="487" t="s">
        <v>2409</v>
      </c>
      <c r="M8" s="487" t="s">
        <v>2410</v>
      </c>
      <c r="N8" s="487" t="s">
        <v>2411</v>
      </c>
      <c r="O8" s="487" t="s">
        <v>2412</v>
      </c>
      <c r="P8" s="487" t="s">
        <v>2413</v>
      </c>
      <c r="Q8" s="487" t="s">
        <v>2414</v>
      </c>
      <c r="R8" s="487" t="s">
        <v>2415</v>
      </c>
      <c r="S8" s="487"/>
      <c r="T8" s="191">
        <v>2013</v>
      </c>
      <c r="U8" s="191">
        <v>2014</v>
      </c>
      <c r="V8" s="191">
        <v>2015</v>
      </c>
      <c r="W8" s="191">
        <v>2016</v>
      </c>
      <c r="X8" s="488">
        <v>2017</v>
      </c>
      <c r="Y8" s="488">
        <v>2018</v>
      </c>
      <c r="Z8" s="488">
        <v>2019</v>
      </c>
      <c r="AA8" s="488">
        <v>2020</v>
      </c>
      <c r="AB8" s="488">
        <v>2021</v>
      </c>
      <c r="AD8" s="209" t="s">
        <v>948</v>
      </c>
      <c r="AE8" s="209" t="s">
        <v>949</v>
      </c>
      <c r="AF8" s="209" t="s">
        <v>950</v>
      </c>
      <c r="AG8" s="209" t="s">
        <v>2591</v>
      </c>
      <c r="AH8" s="209" t="s">
        <v>951</v>
      </c>
      <c r="AI8" s="209" t="s">
        <v>952</v>
      </c>
    </row>
    <row r="9" spans="1:35">
      <c r="B9" s="2346" t="s">
        <v>945</v>
      </c>
      <c r="C9" s="1066" t="s">
        <v>953</v>
      </c>
      <c r="D9" s="1066" t="s">
        <v>954</v>
      </c>
      <c r="E9" s="1067"/>
      <c r="F9" s="194" t="s">
        <v>955</v>
      </c>
      <c r="G9" s="1064"/>
      <c r="H9" s="1064"/>
      <c r="I9" s="1064"/>
      <c r="J9" s="1064"/>
      <c r="K9" s="1064"/>
      <c r="L9" s="1064"/>
      <c r="M9" s="1064"/>
      <c r="N9" s="1064"/>
      <c r="O9" s="1064"/>
      <c r="P9" s="1064"/>
      <c r="Q9" s="1064"/>
      <c r="R9" s="1064"/>
      <c r="S9" s="437"/>
      <c r="T9" s="1064"/>
      <c r="U9" s="1064"/>
      <c r="V9" s="1064"/>
      <c r="W9" s="1064"/>
      <c r="X9" s="1104"/>
      <c r="Y9" s="1104"/>
      <c r="Z9" s="1104"/>
      <c r="AA9" s="1104"/>
      <c r="AB9" s="1104"/>
      <c r="AD9" s="1055"/>
      <c r="AE9" s="1055"/>
      <c r="AF9" s="1055"/>
      <c r="AG9" s="1056" t="e">
        <f>AH9/AF9</f>
        <v>#DIV/0!</v>
      </c>
      <c r="AH9" s="1055"/>
      <c r="AI9" s="1043"/>
    </row>
    <row r="10" spans="1:35">
      <c r="B10" s="2328" t="s">
        <v>945</v>
      </c>
      <c r="C10" s="1066" t="s">
        <v>953</v>
      </c>
      <c r="D10" s="1066" t="s">
        <v>956</v>
      </c>
      <c r="E10" s="1068"/>
      <c r="F10" s="194" t="s">
        <v>955</v>
      </c>
      <c r="G10" s="1064"/>
      <c r="H10" s="1064"/>
      <c r="I10" s="1064"/>
      <c r="J10" s="1064"/>
      <c r="K10" s="1064"/>
      <c r="L10" s="1064"/>
      <c r="M10" s="1064"/>
      <c r="N10" s="1064"/>
      <c r="O10" s="1064"/>
      <c r="P10" s="1064"/>
      <c r="Q10" s="1064"/>
      <c r="R10" s="1064"/>
      <c r="S10" s="437"/>
      <c r="T10" s="1064"/>
      <c r="U10" s="1064"/>
      <c r="V10" s="1064"/>
      <c r="W10" s="1064"/>
      <c r="X10" s="1104"/>
      <c r="Y10" s="1104"/>
      <c r="Z10" s="1104"/>
      <c r="AA10" s="1104"/>
      <c r="AB10" s="1104"/>
      <c r="AD10" s="1055"/>
      <c r="AE10" s="1055"/>
      <c r="AF10" s="1055"/>
      <c r="AG10" s="1056" t="e">
        <f t="shared" ref="AG10:AG73" si="0">AH10/AF10</f>
        <v>#DIV/0!</v>
      </c>
      <c r="AH10" s="1055"/>
      <c r="AI10" s="1043"/>
    </row>
    <row r="11" spans="1:35">
      <c r="B11" s="2328" t="s">
        <v>945</v>
      </c>
      <c r="C11" s="1066" t="s">
        <v>953</v>
      </c>
      <c r="D11" s="1066" t="s">
        <v>957</v>
      </c>
      <c r="E11" s="1068"/>
      <c r="F11" s="194" t="s">
        <v>955</v>
      </c>
      <c r="G11" s="1064"/>
      <c r="H11" s="1064"/>
      <c r="I11" s="1064"/>
      <c r="J11" s="1064"/>
      <c r="K11" s="1064"/>
      <c r="L11" s="1064"/>
      <c r="M11" s="1064"/>
      <c r="N11" s="1064"/>
      <c r="O11" s="1064"/>
      <c r="P11" s="1064"/>
      <c r="Q11" s="1064"/>
      <c r="R11" s="1064"/>
      <c r="S11" s="437"/>
      <c r="T11" s="1064"/>
      <c r="U11" s="1064"/>
      <c r="V11" s="1064"/>
      <c r="W11" s="1064"/>
      <c r="X11" s="1104"/>
      <c r="Y11" s="1104"/>
      <c r="Z11" s="1104"/>
      <c r="AA11" s="1104"/>
      <c r="AB11" s="1104"/>
      <c r="AD11" s="1055"/>
      <c r="AE11" s="1055"/>
      <c r="AF11" s="1055"/>
      <c r="AG11" s="1056" t="e">
        <f t="shared" si="0"/>
        <v>#DIV/0!</v>
      </c>
      <c r="AH11" s="1055"/>
      <c r="AI11" s="1043"/>
    </row>
    <row r="12" spans="1:35">
      <c r="B12" s="2328" t="s">
        <v>945</v>
      </c>
      <c r="C12" s="1066" t="s">
        <v>958</v>
      </c>
      <c r="D12" s="1066" t="s">
        <v>954</v>
      </c>
      <c r="E12" s="1068"/>
      <c r="F12" s="194" t="s">
        <v>955</v>
      </c>
      <c r="G12" s="1064"/>
      <c r="H12" s="1064"/>
      <c r="I12" s="1064"/>
      <c r="J12" s="1064"/>
      <c r="K12" s="1064"/>
      <c r="L12" s="1064"/>
      <c r="M12" s="1064"/>
      <c r="N12" s="1064"/>
      <c r="O12" s="1064"/>
      <c r="P12" s="1064"/>
      <c r="Q12" s="1064"/>
      <c r="R12" s="1064"/>
      <c r="S12" s="437"/>
      <c r="T12" s="1064"/>
      <c r="U12" s="1064"/>
      <c r="V12" s="1064"/>
      <c r="W12" s="1064"/>
      <c r="X12" s="1104"/>
      <c r="Y12" s="1104"/>
      <c r="Z12" s="1104"/>
      <c r="AA12" s="1104"/>
      <c r="AB12" s="1104"/>
      <c r="AD12" s="1055"/>
      <c r="AE12" s="1055"/>
      <c r="AF12" s="1055"/>
      <c r="AG12" s="1056" t="e">
        <f t="shared" si="0"/>
        <v>#DIV/0!</v>
      </c>
      <c r="AH12" s="1055"/>
      <c r="AI12" s="1043"/>
    </row>
    <row r="13" spans="1:35">
      <c r="B13" s="2328" t="s">
        <v>945</v>
      </c>
      <c r="C13" s="1066" t="s">
        <v>958</v>
      </c>
      <c r="D13" s="1066" t="s">
        <v>956</v>
      </c>
      <c r="E13" s="1068"/>
      <c r="F13" s="194" t="s">
        <v>955</v>
      </c>
      <c r="G13" s="1064"/>
      <c r="H13" s="1064"/>
      <c r="I13" s="1064"/>
      <c r="J13" s="1064"/>
      <c r="K13" s="1064"/>
      <c r="L13" s="1064"/>
      <c r="M13" s="1064"/>
      <c r="N13" s="1064"/>
      <c r="O13" s="1064"/>
      <c r="P13" s="1064"/>
      <c r="Q13" s="1064"/>
      <c r="R13" s="1064"/>
      <c r="S13" s="437"/>
      <c r="T13" s="1064"/>
      <c r="U13" s="1064"/>
      <c r="V13" s="1064"/>
      <c r="W13" s="1064"/>
      <c r="X13" s="1104"/>
      <c r="Y13" s="1104"/>
      <c r="Z13" s="1104"/>
      <c r="AA13" s="1104"/>
      <c r="AB13" s="1104"/>
      <c r="AD13" s="1055"/>
      <c r="AE13" s="1055"/>
      <c r="AF13" s="1055"/>
      <c r="AG13" s="1056" t="e">
        <f t="shared" si="0"/>
        <v>#DIV/0!</v>
      </c>
      <c r="AH13" s="1055"/>
      <c r="AI13" s="1043"/>
    </row>
    <row r="14" spans="1:35">
      <c r="B14" s="2328" t="s">
        <v>945</v>
      </c>
      <c r="C14" s="1066" t="s">
        <v>958</v>
      </c>
      <c r="D14" s="1066" t="s">
        <v>957</v>
      </c>
      <c r="E14" s="1068"/>
      <c r="F14" s="194" t="s">
        <v>955</v>
      </c>
      <c r="G14" s="1064"/>
      <c r="H14" s="1064"/>
      <c r="I14" s="1064"/>
      <c r="J14" s="1064"/>
      <c r="K14" s="1064"/>
      <c r="L14" s="1064"/>
      <c r="M14" s="1064"/>
      <c r="N14" s="1064"/>
      <c r="O14" s="1064"/>
      <c r="P14" s="1064"/>
      <c r="Q14" s="1064"/>
      <c r="R14" s="1064"/>
      <c r="S14" s="437"/>
      <c r="T14" s="1064"/>
      <c r="U14" s="1064"/>
      <c r="V14" s="1064"/>
      <c r="W14" s="1064"/>
      <c r="X14" s="1104"/>
      <c r="Y14" s="1104"/>
      <c r="Z14" s="1104"/>
      <c r="AA14" s="1104"/>
      <c r="AB14" s="1104"/>
      <c r="AD14" s="1055"/>
      <c r="AE14" s="1055"/>
      <c r="AF14" s="1055"/>
      <c r="AG14" s="1056" t="e">
        <f t="shared" si="0"/>
        <v>#DIV/0!</v>
      </c>
      <c r="AH14" s="1055"/>
      <c r="AI14" s="1043"/>
    </row>
    <row r="15" spans="1:35">
      <c r="B15" s="2328" t="s">
        <v>945</v>
      </c>
      <c r="C15" s="1066" t="s">
        <v>958</v>
      </c>
      <c r="D15" s="1066" t="s">
        <v>959</v>
      </c>
      <c r="E15" s="1068"/>
      <c r="F15" s="194" t="s">
        <v>955</v>
      </c>
      <c r="G15" s="1064"/>
      <c r="H15" s="1064"/>
      <c r="I15" s="1064"/>
      <c r="J15" s="1064"/>
      <c r="K15" s="1064"/>
      <c r="L15" s="1064"/>
      <c r="M15" s="1064"/>
      <c r="N15" s="1064"/>
      <c r="O15" s="1064"/>
      <c r="P15" s="1064"/>
      <c r="Q15" s="1064"/>
      <c r="R15" s="1064"/>
      <c r="S15" s="437"/>
      <c r="T15" s="1064"/>
      <c r="U15" s="1064"/>
      <c r="V15" s="1064"/>
      <c r="W15" s="1064"/>
      <c r="X15" s="1104"/>
      <c r="Y15" s="1104"/>
      <c r="Z15" s="1104"/>
      <c r="AA15" s="1104"/>
      <c r="AB15" s="1104"/>
      <c r="AD15" s="1055"/>
      <c r="AE15" s="1055"/>
      <c r="AF15" s="1055"/>
      <c r="AG15" s="1056" t="e">
        <f t="shared" si="0"/>
        <v>#DIV/0!</v>
      </c>
      <c r="AH15" s="1055"/>
      <c r="AI15" s="1043"/>
    </row>
    <row r="16" spans="1:35">
      <c r="B16" s="2328" t="s">
        <v>945</v>
      </c>
      <c r="C16" s="1066" t="s">
        <v>960</v>
      </c>
      <c r="D16" s="1066" t="s">
        <v>954</v>
      </c>
      <c r="E16" s="1068"/>
      <c r="F16" s="194" t="s">
        <v>955</v>
      </c>
      <c r="G16" s="1064"/>
      <c r="H16" s="1064"/>
      <c r="I16" s="1064"/>
      <c r="J16" s="1064"/>
      <c r="K16" s="1064"/>
      <c r="L16" s="1064"/>
      <c r="M16" s="1064"/>
      <c r="N16" s="1064"/>
      <c r="O16" s="1064"/>
      <c r="P16" s="1064"/>
      <c r="Q16" s="1064"/>
      <c r="R16" s="1064"/>
      <c r="S16" s="437"/>
      <c r="T16" s="1064"/>
      <c r="U16" s="1064"/>
      <c r="V16" s="1064"/>
      <c r="W16" s="1064"/>
      <c r="X16" s="1104"/>
      <c r="Y16" s="1104"/>
      <c r="Z16" s="1104"/>
      <c r="AA16" s="1104"/>
      <c r="AB16" s="1104"/>
      <c r="AD16" s="1055"/>
      <c r="AE16" s="1055"/>
      <c r="AF16" s="1055"/>
      <c r="AG16" s="1056" t="e">
        <f t="shared" si="0"/>
        <v>#DIV/0!</v>
      </c>
      <c r="AH16" s="1055"/>
      <c r="AI16" s="1043"/>
    </row>
    <row r="17" spans="2:35">
      <c r="B17" s="2328" t="s">
        <v>945</v>
      </c>
      <c r="C17" s="1066" t="s">
        <v>960</v>
      </c>
      <c r="D17" s="1066" t="s">
        <v>956</v>
      </c>
      <c r="E17" s="1068"/>
      <c r="F17" s="194" t="s">
        <v>955</v>
      </c>
      <c r="G17" s="1064"/>
      <c r="H17" s="1064"/>
      <c r="I17" s="1064"/>
      <c r="J17" s="1064"/>
      <c r="K17" s="1064"/>
      <c r="L17" s="1064"/>
      <c r="M17" s="1064"/>
      <c r="N17" s="1064"/>
      <c r="O17" s="1064"/>
      <c r="P17" s="1064"/>
      <c r="Q17" s="1064"/>
      <c r="R17" s="1064"/>
      <c r="S17" s="437"/>
      <c r="T17" s="1064"/>
      <c r="U17" s="1064"/>
      <c r="V17" s="1064"/>
      <c r="W17" s="1064"/>
      <c r="X17" s="1104"/>
      <c r="Y17" s="1104"/>
      <c r="Z17" s="1104"/>
      <c r="AA17" s="1104"/>
      <c r="AB17" s="1104"/>
      <c r="AD17" s="1055"/>
      <c r="AE17" s="1055"/>
      <c r="AF17" s="1055"/>
      <c r="AG17" s="1056" t="e">
        <f t="shared" si="0"/>
        <v>#DIV/0!</v>
      </c>
      <c r="AH17" s="1055"/>
      <c r="AI17" s="1043"/>
    </row>
    <row r="18" spans="2:35">
      <c r="B18" s="2328" t="s">
        <v>945</v>
      </c>
      <c r="C18" s="1066" t="s">
        <v>961</v>
      </c>
      <c r="D18" s="1066" t="s">
        <v>962</v>
      </c>
      <c r="E18" s="1068"/>
      <c r="F18" s="194" t="s">
        <v>955</v>
      </c>
      <c r="G18" s="1064"/>
      <c r="H18" s="1064"/>
      <c r="I18" s="1064"/>
      <c r="J18" s="1064"/>
      <c r="K18" s="1064"/>
      <c r="L18" s="1064"/>
      <c r="M18" s="1064"/>
      <c r="N18" s="1064"/>
      <c r="O18" s="1064"/>
      <c r="P18" s="1064"/>
      <c r="Q18" s="1064"/>
      <c r="R18" s="1064"/>
      <c r="S18" s="437"/>
      <c r="T18" s="1064"/>
      <c r="U18" s="1064"/>
      <c r="V18" s="1064"/>
      <c r="W18" s="1064"/>
      <c r="X18" s="1104"/>
      <c r="Y18" s="1104"/>
      <c r="Z18" s="1104"/>
      <c r="AA18" s="1104"/>
      <c r="AB18" s="1104"/>
      <c r="AD18" s="1055"/>
      <c r="AE18" s="1055"/>
      <c r="AF18" s="1055"/>
      <c r="AG18" s="1056" t="e">
        <f t="shared" si="0"/>
        <v>#DIV/0!</v>
      </c>
      <c r="AH18" s="1055"/>
      <c r="AI18" s="1043"/>
    </row>
    <row r="19" spans="2:35">
      <c r="B19" s="2328" t="s">
        <v>945</v>
      </c>
      <c r="C19" s="1066" t="s">
        <v>961</v>
      </c>
      <c r="D19" s="1066" t="s">
        <v>963</v>
      </c>
      <c r="E19" s="1068"/>
      <c r="F19" s="194" t="s">
        <v>955</v>
      </c>
      <c r="G19" s="1064"/>
      <c r="H19" s="1064"/>
      <c r="I19" s="1064"/>
      <c r="J19" s="1064"/>
      <c r="K19" s="1064"/>
      <c r="L19" s="1064"/>
      <c r="M19" s="1064"/>
      <c r="N19" s="1064"/>
      <c r="O19" s="1064"/>
      <c r="P19" s="1064"/>
      <c r="Q19" s="1064"/>
      <c r="R19" s="1064"/>
      <c r="S19" s="437"/>
      <c r="T19" s="1064"/>
      <c r="U19" s="1064"/>
      <c r="V19" s="1064"/>
      <c r="W19" s="1064"/>
      <c r="X19" s="1104"/>
      <c r="Y19" s="1104"/>
      <c r="Z19" s="1104"/>
      <c r="AA19" s="1104"/>
      <c r="AB19" s="1104"/>
      <c r="AD19" s="1055"/>
      <c r="AE19" s="1055"/>
      <c r="AF19" s="1055"/>
      <c r="AG19" s="1056" t="e">
        <f t="shared" si="0"/>
        <v>#DIV/0!</v>
      </c>
      <c r="AH19" s="1055"/>
      <c r="AI19" s="1043"/>
    </row>
    <row r="20" spans="2:35">
      <c r="B20" s="2328" t="s">
        <v>945</v>
      </c>
      <c r="C20" s="1066" t="s">
        <v>961</v>
      </c>
      <c r="D20" s="1066" t="s">
        <v>964</v>
      </c>
      <c r="E20" s="1068"/>
      <c r="F20" s="194" t="s">
        <v>955</v>
      </c>
      <c r="G20" s="1064"/>
      <c r="H20" s="1064"/>
      <c r="I20" s="1064"/>
      <c r="J20" s="1064"/>
      <c r="K20" s="1064"/>
      <c r="L20" s="1064"/>
      <c r="M20" s="1064"/>
      <c r="N20" s="1064"/>
      <c r="O20" s="1064"/>
      <c r="P20" s="1064"/>
      <c r="Q20" s="1064"/>
      <c r="R20" s="1064"/>
      <c r="S20" s="437"/>
      <c r="T20" s="1064"/>
      <c r="U20" s="1064"/>
      <c r="V20" s="1064"/>
      <c r="W20" s="1064"/>
      <c r="X20" s="1104"/>
      <c r="Y20" s="1104"/>
      <c r="Z20" s="1104"/>
      <c r="AA20" s="1104"/>
      <c r="AB20" s="1104"/>
      <c r="AD20" s="1055"/>
      <c r="AE20" s="1055"/>
      <c r="AF20" s="1055"/>
      <c r="AG20" s="1056" t="e">
        <f t="shared" si="0"/>
        <v>#DIV/0!</v>
      </c>
      <c r="AH20" s="1055"/>
      <c r="AI20" s="1043"/>
    </row>
    <row r="21" spans="2:35">
      <c r="B21" s="2328" t="s">
        <v>945</v>
      </c>
      <c r="C21" s="1066" t="s">
        <v>961</v>
      </c>
      <c r="D21" s="1066" t="s">
        <v>965</v>
      </c>
      <c r="E21" s="1068"/>
      <c r="F21" s="194" t="s">
        <v>955</v>
      </c>
      <c r="G21" s="1064"/>
      <c r="H21" s="1064"/>
      <c r="I21" s="1064"/>
      <c r="J21" s="1064"/>
      <c r="K21" s="1064"/>
      <c r="L21" s="1064"/>
      <c r="M21" s="1064"/>
      <c r="N21" s="1064"/>
      <c r="O21" s="1064"/>
      <c r="P21" s="1064"/>
      <c r="Q21" s="1064"/>
      <c r="R21" s="1064"/>
      <c r="S21" s="437"/>
      <c r="T21" s="1064"/>
      <c r="U21" s="1064"/>
      <c r="V21" s="1064"/>
      <c r="W21" s="1064"/>
      <c r="X21" s="1104"/>
      <c r="Y21" s="1104"/>
      <c r="Z21" s="1104"/>
      <c r="AA21" s="1104"/>
      <c r="AB21" s="1104"/>
      <c r="AD21" s="1055"/>
      <c r="AE21" s="1055"/>
      <c r="AF21" s="1055"/>
      <c r="AG21" s="1056" t="e">
        <f t="shared" si="0"/>
        <v>#DIV/0!</v>
      </c>
      <c r="AH21" s="1055"/>
      <c r="AI21" s="1043"/>
    </row>
    <row r="22" spans="2:35">
      <c r="B22" s="2328" t="s">
        <v>945</v>
      </c>
      <c r="C22" s="1066" t="s">
        <v>966</v>
      </c>
      <c r="D22" s="1066" t="s">
        <v>954</v>
      </c>
      <c r="E22" s="1068"/>
      <c r="F22" s="194" t="s">
        <v>955</v>
      </c>
      <c r="G22" s="1064"/>
      <c r="H22" s="1064"/>
      <c r="I22" s="1064"/>
      <c r="J22" s="1064"/>
      <c r="K22" s="1064"/>
      <c r="L22" s="1064"/>
      <c r="M22" s="1064"/>
      <c r="N22" s="1064"/>
      <c r="O22" s="1064"/>
      <c r="P22" s="1064"/>
      <c r="Q22" s="1064"/>
      <c r="R22" s="1064"/>
      <c r="S22" s="437"/>
      <c r="T22" s="1064"/>
      <c r="U22" s="1064"/>
      <c r="V22" s="1064"/>
      <c r="W22" s="1064"/>
      <c r="X22" s="1104"/>
      <c r="Y22" s="1104"/>
      <c r="Z22" s="1104"/>
      <c r="AA22" s="1104"/>
      <c r="AB22" s="1104"/>
      <c r="AD22" s="1055"/>
      <c r="AE22" s="1055"/>
      <c r="AF22" s="1055"/>
      <c r="AG22" s="1056" t="e">
        <f t="shared" si="0"/>
        <v>#DIV/0!</v>
      </c>
      <c r="AH22" s="1055"/>
      <c r="AI22" s="1043"/>
    </row>
    <row r="23" spans="2:35">
      <c r="B23" s="2328" t="s">
        <v>945</v>
      </c>
      <c r="C23" s="1066" t="s">
        <v>966</v>
      </c>
      <c r="D23" s="1066" t="s">
        <v>956</v>
      </c>
      <c r="E23" s="1068"/>
      <c r="F23" s="194" t="s">
        <v>955</v>
      </c>
      <c r="G23" s="1064"/>
      <c r="H23" s="1064"/>
      <c r="I23" s="1064"/>
      <c r="J23" s="1064"/>
      <c r="K23" s="1064"/>
      <c r="L23" s="1064"/>
      <c r="M23" s="1064"/>
      <c r="N23" s="1064"/>
      <c r="O23" s="1064"/>
      <c r="P23" s="1064"/>
      <c r="Q23" s="1064"/>
      <c r="R23" s="1064"/>
      <c r="S23" s="437"/>
      <c r="T23" s="1064"/>
      <c r="U23" s="1064"/>
      <c r="V23" s="1064"/>
      <c r="W23" s="1064"/>
      <c r="X23" s="1104"/>
      <c r="Y23" s="1104"/>
      <c r="Z23" s="1104"/>
      <c r="AA23" s="1104"/>
      <c r="AB23" s="1104"/>
      <c r="AD23" s="1055"/>
      <c r="AE23" s="1055"/>
      <c r="AF23" s="1055"/>
      <c r="AG23" s="1056" t="e">
        <f t="shared" si="0"/>
        <v>#DIV/0!</v>
      </c>
      <c r="AH23" s="1055"/>
      <c r="AI23" s="1043"/>
    </row>
    <row r="24" spans="2:35">
      <c r="B24" s="2328" t="s">
        <v>945</v>
      </c>
      <c r="C24" s="1066" t="s">
        <v>966</v>
      </c>
      <c r="D24" s="1066" t="s">
        <v>957</v>
      </c>
      <c r="E24" s="1068"/>
      <c r="F24" s="194" t="s">
        <v>955</v>
      </c>
      <c r="G24" s="1064"/>
      <c r="H24" s="1064"/>
      <c r="I24" s="1064"/>
      <c r="J24" s="1064"/>
      <c r="K24" s="1064"/>
      <c r="L24" s="1064"/>
      <c r="M24" s="1064"/>
      <c r="N24" s="1064"/>
      <c r="O24" s="1064"/>
      <c r="P24" s="1064"/>
      <c r="Q24" s="1064"/>
      <c r="R24" s="1064"/>
      <c r="S24" s="437"/>
      <c r="T24" s="1064"/>
      <c r="U24" s="1064"/>
      <c r="V24" s="1064"/>
      <c r="W24" s="1064"/>
      <c r="X24" s="1104"/>
      <c r="Y24" s="1104"/>
      <c r="Z24" s="1104"/>
      <c r="AA24" s="1104"/>
      <c r="AB24" s="1104"/>
      <c r="AD24" s="1055"/>
      <c r="AE24" s="1055"/>
      <c r="AF24" s="1055"/>
      <c r="AG24" s="1056" t="e">
        <f t="shared" si="0"/>
        <v>#DIV/0!</v>
      </c>
      <c r="AH24" s="1055"/>
      <c r="AI24" s="1043"/>
    </row>
    <row r="25" spans="2:35">
      <c r="B25" s="2328" t="s">
        <v>945</v>
      </c>
      <c r="C25" s="1066" t="s">
        <v>966</v>
      </c>
      <c r="D25" s="1066" t="s">
        <v>959</v>
      </c>
      <c r="E25" s="1068"/>
      <c r="F25" s="194" t="s">
        <v>955</v>
      </c>
      <c r="G25" s="1064"/>
      <c r="H25" s="1064"/>
      <c r="I25" s="1064"/>
      <c r="J25" s="1064"/>
      <c r="K25" s="1064"/>
      <c r="L25" s="1064"/>
      <c r="M25" s="1064"/>
      <c r="N25" s="1064"/>
      <c r="O25" s="1064"/>
      <c r="P25" s="1064"/>
      <c r="Q25" s="1064"/>
      <c r="R25" s="1064"/>
      <c r="S25" s="437"/>
      <c r="T25" s="1064"/>
      <c r="U25" s="1064"/>
      <c r="V25" s="1064"/>
      <c r="W25" s="1064"/>
      <c r="X25" s="1104"/>
      <c r="Y25" s="1104"/>
      <c r="Z25" s="1104"/>
      <c r="AA25" s="1104"/>
      <c r="AB25" s="1104"/>
      <c r="AD25" s="1055"/>
      <c r="AE25" s="1055"/>
      <c r="AF25" s="1055"/>
      <c r="AG25" s="1056" t="e">
        <f t="shared" si="0"/>
        <v>#DIV/0!</v>
      </c>
      <c r="AH25" s="1055"/>
      <c r="AI25" s="1043"/>
    </row>
    <row r="26" spans="2:35">
      <c r="B26" s="2328" t="s">
        <v>945</v>
      </c>
      <c r="C26" s="1066" t="s">
        <v>787</v>
      </c>
      <c r="D26" s="1066" t="s">
        <v>956</v>
      </c>
      <c r="E26" s="1068"/>
      <c r="F26" s="194" t="s">
        <v>955</v>
      </c>
      <c r="G26" s="1064"/>
      <c r="H26" s="1064"/>
      <c r="I26" s="1064"/>
      <c r="J26" s="1064"/>
      <c r="K26" s="1064"/>
      <c r="L26" s="1064"/>
      <c r="M26" s="1064"/>
      <c r="N26" s="1064"/>
      <c r="O26" s="1064"/>
      <c r="P26" s="1064"/>
      <c r="Q26" s="1064"/>
      <c r="R26" s="1064"/>
      <c r="S26" s="437"/>
      <c r="T26" s="1064"/>
      <c r="U26" s="1064"/>
      <c r="V26" s="1064"/>
      <c r="W26" s="1064"/>
      <c r="X26" s="1104"/>
      <c r="Y26" s="1104"/>
      <c r="Z26" s="1104"/>
      <c r="AA26" s="1104"/>
      <c r="AB26" s="1104"/>
      <c r="AD26" s="1055"/>
      <c r="AE26" s="1055"/>
      <c r="AF26" s="1055"/>
      <c r="AG26" s="1056" t="e">
        <f t="shared" si="0"/>
        <v>#DIV/0!</v>
      </c>
      <c r="AH26" s="1055"/>
      <c r="AI26" s="1043"/>
    </row>
    <row r="27" spans="2:35">
      <c r="B27" s="2328" t="s">
        <v>945</v>
      </c>
      <c r="C27" s="1066" t="s">
        <v>787</v>
      </c>
      <c r="D27" s="1066" t="s">
        <v>957</v>
      </c>
      <c r="E27" s="1068"/>
      <c r="F27" s="194" t="s">
        <v>955</v>
      </c>
      <c r="G27" s="1064"/>
      <c r="H27" s="1064"/>
      <c r="I27" s="1064"/>
      <c r="J27" s="1064"/>
      <c r="K27" s="1064"/>
      <c r="L27" s="1064"/>
      <c r="M27" s="1064"/>
      <c r="N27" s="1064"/>
      <c r="O27" s="1064"/>
      <c r="P27" s="1064"/>
      <c r="Q27" s="1064"/>
      <c r="R27" s="1064"/>
      <c r="S27" s="437"/>
      <c r="T27" s="1064"/>
      <c r="U27" s="1064"/>
      <c r="V27" s="1064"/>
      <c r="W27" s="1064"/>
      <c r="X27" s="1104"/>
      <c r="Y27" s="1104"/>
      <c r="Z27" s="1104"/>
      <c r="AA27" s="1104"/>
      <c r="AB27" s="1104"/>
      <c r="AD27" s="1055"/>
      <c r="AE27" s="1055"/>
      <c r="AF27" s="1055"/>
      <c r="AG27" s="1056" t="e">
        <f t="shared" si="0"/>
        <v>#DIV/0!</v>
      </c>
      <c r="AH27" s="1055"/>
      <c r="AI27" s="1043"/>
    </row>
    <row r="28" spans="2:35">
      <c r="B28" s="2328" t="s">
        <v>945</v>
      </c>
      <c r="C28" s="1066" t="s">
        <v>967</v>
      </c>
      <c r="D28" s="1066" t="s">
        <v>954</v>
      </c>
      <c r="E28" s="1068"/>
      <c r="F28" s="194" t="s">
        <v>955</v>
      </c>
      <c r="G28" s="1064"/>
      <c r="H28" s="1064"/>
      <c r="I28" s="1064"/>
      <c r="J28" s="1064"/>
      <c r="K28" s="1064"/>
      <c r="L28" s="1064"/>
      <c r="M28" s="1064"/>
      <c r="N28" s="1064"/>
      <c r="O28" s="1064"/>
      <c r="P28" s="1064"/>
      <c r="Q28" s="1064"/>
      <c r="R28" s="1064"/>
      <c r="S28" s="437"/>
      <c r="T28" s="1064"/>
      <c r="U28" s="1064"/>
      <c r="V28" s="1064"/>
      <c r="W28" s="1064"/>
      <c r="X28" s="1104"/>
      <c r="Y28" s="1104"/>
      <c r="Z28" s="1104"/>
      <c r="AA28" s="1104"/>
      <c r="AB28" s="1104"/>
      <c r="AD28" s="1055"/>
      <c r="AE28" s="1055"/>
      <c r="AF28" s="1055"/>
      <c r="AG28" s="1056" t="e">
        <f t="shared" si="0"/>
        <v>#DIV/0!</v>
      </c>
      <c r="AH28" s="1055"/>
      <c r="AI28" s="1043"/>
    </row>
    <row r="29" spans="2:35">
      <c r="B29" s="2328" t="s">
        <v>945</v>
      </c>
      <c r="C29" s="1066" t="s">
        <v>967</v>
      </c>
      <c r="D29" s="1066" t="s">
        <v>956</v>
      </c>
      <c r="E29" s="1068"/>
      <c r="F29" s="194" t="s">
        <v>955</v>
      </c>
      <c r="G29" s="1064"/>
      <c r="H29" s="1064"/>
      <c r="I29" s="1064"/>
      <c r="J29" s="1064"/>
      <c r="K29" s="1064"/>
      <c r="L29" s="1064"/>
      <c r="M29" s="1064"/>
      <c r="N29" s="1064"/>
      <c r="O29" s="1064"/>
      <c r="P29" s="1064"/>
      <c r="Q29" s="1064"/>
      <c r="R29" s="1064"/>
      <c r="S29" s="437"/>
      <c r="T29" s="1064"/>
      <c r="U29" s="1064"/>
      <c r="V29" s="1064"/>
      <c r="W29" s="1064"/>
      <c r="X29" s="1104"/>
      <c r="Y29" s="1104"/>
      <c r="Z29" s="1104"/>
      <c r="AA29" s="1104"/>
      <c r="AB29" s="1104"/>
      <c r="AD29" s="1055"/>
      <c r="AE29" s="1055"/>
      <c r="AF29" s="1055"/>
      <c r="AG29" s="1056" t="e">
        <f t="shared" si="0"/>
        <v>#DIV/0!</v>
      </c>
      <c r="AH29" s="1055"/>
      <c r="AI29" s="1043"/>
    </row>
    <row r="30" spans="2:35">
      <c r="B30" s="2328" t="s">
        <v>945</v>
      </c>
      <c r="C30" s="1066" t="s">
        <v>968</v>
      </c>
      <c r="D30" s="1066" t="s">
        <v>954</v>
      </c>
      <c r="E30" s="1068"/>
      <c r="F30" s="194" t="s">
        <v>955</v>
      </c>
      <c r="G30" s="1064"/>
      <c r="H30" s="1064"/>
      <c r="I30" s="1064"/>
      <c r="J30" s="1064"/>
      <c r="K30" s="1064"/>
      <c r="L30" s="1064"/>
      <c r="M30" s="1064"/>
      <c r="N30" s="1064"/>
      <c r="O30" s="1064"/>
      <c r="P30" s="1064"/>
      <c r="Q30" s="1064"/>
      <c r="R30" s="1064"/>
      <c r="S30" s="437"/>
      <c r="T30" s="1064"/>
      <c r="U30" s="1064"/>
      <c r="V30" s="1064"/>
      <c r="W30" s="1064"/>
      <c r="X30" s="1104"/>
      <c r="Y30" s="1104"/>
      <c r="Z30" s="1104"/>
      <c r="AA30" s="1104"/>
      <c r="AB30" s="1104"/>
      <c r="AD30" s="1055"/>
      <c r="AE30" s="1055"/>
      <c r="AF30" s="1055"/>
      <c r="AG30" s="1056" t="e">
        <f t="shared" si="0"/>
        <v>#DIV/0!</v>
      </c>
      <c r="AH30" s="1055"/>
      <c r="AI30" s="1043"/>
    </row>
    <row r="31" spans="2:35">
      <c r="B31" s="2328" t="s">
        <v>945</v>
      </c>
      <c r="C31" s="1066" t="s">
        <v>968</v>
      </c>
      <c r="D31" s="1066" t="s">
        <v>956</v>
      </c>
      <c r="E31" s="1068"/>
      <c r="F31" s="194" t="s">
        <v>955</v>
      </c>
      <c r="G31" s="1064"/>
      <c r="H31" s="1064"/>
      <c r="I31" s="1064"/>
      <c r="J31" s="1064"/>
      <c r="K31" s="1064"/>
      <c r="L31" s="1064"/>
      <c r="M31" s="1064"/>
      <c r="N31" s="1064"/>
      <c r="O31" s="1064"/>
      <c r="P31" s="1064"/>
      <c r="Q31" s="1064"/>
      <c r="R31" s="1064"/>
      <c r="S31" s="437"/>
      <c r="T31" s="1064"/>
      <c r="U31" s="1064"/>
      <c r="V31" s="1064"/>
      <c r="W31" s="1064"/>
      <c r="X31" s="1104"/>
      <c r="Y31" s="1104"/>
      <c r="Z31" s="1104"/>
      <c r="AA31" s="1104"/>
      <c r="AB31" s="1104"/>
      <c r="AD31" s="1055"/>
      <c r="AE31" s="1055"/>
      <c r="AF31" s="1055"/>
      <c r="AG31" s="1056" t="e">
        <f t="shared" si="0"/>
        <v>#DIV/0!</v>
      </c>
      <c r="AH31" s="1055"/>
      <c r="AI31" s="1043"/>
    </row>
    <row r="32" spans="2:35">
      <c r="B32" s="2328" t="s">
        <v>945</v>
      </c>
      <c r="C32" s="1066" t="s">
        <v>968</v>
      </c>
      <c r="D32" s="1066" t="s">
        <v>957</v>
      </c>
      <c r="E32" s="1068"/>
      <c r="F32" s="194" t="s">
        <v>955</v>
      </c>
      <c r="G32" s="1064"/>
      <c r="H32" s="1064"/>
      <c r="I32" s="1064"/>
      <c r="J32" s="1064"/>
      <c r="K32" s="1064"/>
      <c r="L32" s="1064"/>
      <c r="M32" s="1064"/>
      <c r="N32" s="1064"/>
      <c r="O32" s="1064"/>
      <c r="P32" s="1064"/>
      <c r="Q32" s="1064"/>
      <c r="R32" s="1064"/>
      <c r="S32" s="437"/>
      <c r="T32" s="1064"/>
      <c r="U32" s="1064"/>
      <c r="V32" s="1064"/>
      <c r="W32" s="1064"/>
      <c r="X32" s="1104"/>
      <c r="Y32" s="1104"/>
      <c r="Z32" s="1104"/>
      <c r="AA32" s="1104"/>
      <c r="AB32" s="1104"/>
      <c r="AD32" s="1055"/>
      <c r="AE32" s="1055"/>
      <c r="AF32" s="1055"/>
      <c r="AG32" s="1056" t="e">
        <f t="shared" si="0"/>
        <v>#DIV/0!</v>
      </c>
      <c r="AH32" s="1055"/>
      <c r="AI32" s="1043"/>
    </row>
    <row r="33" spans="2:35">
      <c r="B33" s="2328" t="s">
        <v>945</v>
      </c>
      <c r="C33" s="1066" t="s">
        <v>969</v>
      </c>
      <c r="D33" s="1066" t="s">
        <v>954</v>
      </c>
      <c r="E33" s="1068"/>
      <c r="F33" s="194" t="s">
        <v>955</v>
      </c>
      <c r="G33" s="1064"/>
      <c r="H33" s="1064"/>
      <c r="I33" s="1064"/>
      <c r="J33" s="1064"/>
      <c r="K33" s="1064"/>
      <c r="L33" s="1064"/>
      <c r="M33" s="1064"/>
      <c r="N33" s="1064"/>
      <c r="O33" s="1064"/>
      <c r="P33" s="1064"/>
      <c r="Q33" s="1064"/>
      <c r="R33" s="1064"/>
      <c r="S33" s="437"/>
      <c r="T33" s="1064"/>
      <c r="U33" s="1064"/>
      <c r="V33" s="1064"/>
      <c r="W33" s="1064"/>
      <c r="X33" s="1104"/>
      <c r="Y33" s="1104"/>
      <c r="Z33" s="1104"/>
      <c r="AA33" s="1104"/>
      <c r="AB33" s="1104"/>
      <c r="AD33" s="1055"/>
      <c r="AE33" s="1055"/>
      <c r="AF33" s="1055"/>
      <c r="AG33" s="1056" t="e">
        <f t="shared" si="0"/>
        <v>#DIV/0!</v>
      </c>
      <c r="AH33" s="1055"/>
      <c r="AI33" s="1043"/>
    </row>
    <row r="34" spans="2:35">
      <c r="B34" s="2328" t="s">
        <v>945</v>
      </c>
      <c r="C34" s="1066" t="s">
        <v>969</v>
      </c>
      <c r="D34" s="1066" t="s">
        <v>956</v>
      </c>
      <c r="E34" s="1068"/>
      <c r="F34" s="194" t="s">
        <v>955</v>
      </c>
      <c r="G34" s="1064"/>
      <c r="H34" s="1064"/>
      <c r="I34" s="1064"/>
      <c r="J34" s="1064"/>
      <c r="K34" s="1064"/>
      <c r="L34" s="1064"/>
      <c r="M34" s="1064"/>
      <c r="N34" s="1064"/>
      <c r="O34" s="1064"/>
      <c r="P34" s="1064"/>
      <c r="Q34" s="1064"/>
      <c r="R34" s="1064"/>
      <c r="S34" s="437"/>
      <c r="T34" s="1064"/>
      <c r="U34" s="1064"/>
      <c r="V34" s="1064"/>
      <c r="W34" s="1064"/>
      <c r="X34" s="1104"/>
      <c r="Y34" s="1104"/>
      <c r="Z34" s="1104"/>
      <c r="AA34" s="1104"/>
      <c r="AB34" s="1104"/>
      <c r="AD34" s="1055"/>
      <c r="AE34" s="1055"/>
      <c r="AF34" s="1055"/>
      <c r="AG34" s="1056" t="e">
        <f t="shared" si="0"/>
        <v>#DIV/0!</v>
      </c>
      <c r="AH34" s="1055"/>
      <c r="AI34" s="1043"/>
    </row>
    <row r="35" spans="2:35">
      <c r="B35" s="2328" t="s">
        <v>945</v>
      </c>
      <c r="C35" s="1066" t="s">
        <v>969</v>
      </c>
      <c r="D35" s="1066" t="s">
        <v>957</v>
      </c>
      <c r="E35" s="1068"/>
      <c r="F35" s="194" t="s">
        <v>955</v>
      </c>
      <c r="G35" s="1064"/>
      <c r="H35" s="1064"/>
      <c r="I35" s="1064"/>
      <c r="J35" s="1064"/>
      <c r="K35" s="1064"/>
      <c r="L35" s="1064"/>
      <c r="M35" s="1064"/>
      <c r="N35" s="1064"/>
      <c r="O35" s="1064"/>
      <c r="P35" s="1064"/>
      <c r="Q35" s="1064"/>
      <c r="R35" s="1064"/>
      <c r="S35" s="437"/>
      <c r="T35" s="1064"/>
      <c r="U35" s="1064"/>
      <c r="V35" s="1064"/>
      <c r="W35" s="1064"/>
      <c r="X35" s="1104"/>
      <c r="Y35" s="1104"/>
      <c r="Z35" s="1104"/>
      <c r="AA35" s="1104"/>
      <c r="AB35" s="1104"/>
      <c r="AD35" s="1055"/>
      <c r="AE35" s="1055"/>
      <c r="AF35" s="1055"/>
      <c r="AG35" s="1056" t="e">
        <f t="shared" si="0"/>
        <v>#DIV/0!</v>
      </c>
      <c r="AH35" s="1055"/>
      <c r="AI35" s="1043"/>
    </row>
    <row r="36" spans="2:35">
      <c r="B36" s="2328" t="s">
        <v>945</v>
      </c>
      <c r="C36" s="1066" t="s">
        <v>969</v>
      </c>
      <c r="D36" s="1066" t="s">
        <v>959</v>
      </c>
      <c r="E36" s="1068"/>
      <c r="F36" s="194" t="s">
        <v>955</v>
      </c>
      <c r="G36" s="1064"/>
      <c r="H36" s="1064"/>
      <c r="I36" s="1064"/>
      <c r="J36" s="1064"/>
      <c r="K36" s="1064"/>
      <c r="L36" s="1064"/>
      <c r="M36" s="1064"/>
      <c r="N36" s="1064"/>
      <c r="O36" s="1064"/>
      <c r="P36" s="1064"/>
      <c r="Q36" s="1064"/>
      <c r="R36" s="1064"/>
      <c r="S36" s="437"/>
      <c r="T36" s="1064"/>
      <c r="U36" s="1064"/>
      <c r="V36" s="1064"/>
      <c r="W36" s="1064"/>
      <c r="X36" s="1104"/>
      <c r="Y36" s="1104"/>
      <c r="Z36" s="1104"/>
      <c r="AA36" s="1104"/>
      <c r="AB36" s="1104"/>
      <c r="AD36" s="1055"/>
      <c r="AE36" s="1055"/>
      <c r="AF36" s="1055"/>
      <c r="AG36" s="1056" t="e">
        <f t="shared" si="0"/>
        <v>#DIV/0!</v>
      </c>
      <c r="AH36" s="1055"/>
      <c r="AI36" s="1043"/>
    </row>
    <row r="37" spans="2:35">
      <c r="B37" s="2328" t="s">
        <v>945</v>
      </c>
      <c r="C37" s="1066" t="s">
        <v>970</v>
      </c>
      <c r="D37" s="1066" t="s">
        <v>954</v>
      </c>
      <c r="E37" s="1068"/>
      <c r="F37" s="194" t="s">
        <v>955</v>
      </c>
      <c r="G37" s="1064"/>
      <c r="H37" s="1064"/>
      <c r="I37" s="1064"/>
      <c r="J37" s="1064"/>
      <c r="K37" s="1064"/>
      <c r="L37" s="1064"/>
      <c r="M37" s="1064"/>
      <c r="N37" s="1064"/>
      <c r="O37" s="1064"/>
      <c r="P37" s="1064"/>
      <c r="Q37" s="1064"/>
      <c r="R37" s="1064"/>
      <c r="S37" s="437"/>
      <c r="T37" s="1064"/>
      <c r="U37" s="1064"/>
      <c r="V37" s="1064"/>
      <c r="W37" s="1064"/>
      <c r="X37" s="1104"/>
      <c r="Y37" s="1104"/>
      <c r="Z37" s="1104"/>
      <c r="AA37" s="1104"/>
      <c r="AB37" s="1104"/>
      <c r="AD37" s="1055"/>
      <c r="AE37" s="1055"/>
      <c r="AF37" s="1055"/>
      <c r="AG37" s="1056" t="e">
        <f t="shared" si="0"/>
        <v>#DIV/0!</v>
      </c>
      <c r="AH37" s="1055"/>
      <c r="AI37" s="1043"/>
    </row>
    <row r="38" spans="2:35">
      <c r="B38" s="2328" t="s">
        <v>945</v>
      </c>
      <c r="C38" s="1066" t="s">
        <v>970</v>
      </c>
      <c r="D38" s="1066" t="s">
        <v>956</v>
      </c>
      <c r="E38" s="1068"/>
      <c r="F38" s="194" t="s">
        <v>955</v>
      </c>
      <c r="G38" s="1064"/>
      <c r="H38" s="1064"/>
      <c r="I38" s="1064"/>
      <c r="J38" s="1064"/>
      <c r="K38" s="1064"/>
      <c r="L38" s="1064"/>
      <c r="M38" s="1064"/>
      <c r="N38" s="1064"/>
      <c r="O38" s="1064"/>
      <c r="P38" s="1064"/>
      <c r="Q38" s="1064"/>
      <c r="R38" s="1064"/>
      <c r="S38" s="437"/>
      <c r="T38" s="1064"/>
      <c r="U38" s="1064"/>
      <c r="V38" s="1064"/>
      <c r="W38" s="1064"/>
      <c r="X38" s="1104"/>
      <c r="Y38" s="1104"/>
      <c r="Z38" s="1104"/>
      <c r="AA38" s="1104"/>
      <c r="AB38" s="1104"/>
      <c r="AD38" s="1055"/>
      <c r="AE38" s="1055"/>
      <c r="AF38" s="1055"/>
      <c r="AG38" s="1056" t="e">
        <f t="shared" si="0"/>
        <v>#DIV/0!</v>
      </c>
      <c r="AH38" s="1055"/>
      <c r="AI38" s="1043"/>
    </row>
    <row r="39" spans="2:35">
      <c r="B39" s="2328" t="s">
        <v>945</v>
      </c>
      <c r="C39" s="1066" t="s">
        <v>971</v>
      </c>
      <c r="D39" s="1066" t="s">
        <v>954</v>
      </c>
      <c r="E39" s="1068"/>
      <c r="F39" s="194" t="s">
        <v>955</v>
      </c>
      <c r="G39" s="1064"/>
      <c r="H39" s="1064"/>
      <c r="I39" s="1064"/>
      <c r="J39" s="1064"/>
      <c r="K39" s="1064"/>
      <c r="L39" s="1064"/>
      <c r="M39" s="1064"/>
      <c r="N39" s="1064"/>
      <c r="O39" s="1064"/>
      <c r="P39" s="1064"/>
      <c r="Q39" s="1064"/>
      <c r="R39" s="1064"/>
      <c r="S39" s="437"/>
      <c r="T39" s="1064"/>
      <c r="U39" s="1064"/>
      <c r="V39" s="1064"/>
      <c r="W39" s="1064"/>
      <c r="X39" s="1104"/>
      <c r="Y39" s="1104"/>
      <c r="Z39" s="1104"/>
      <c r="AA39" s="1104"/>
      <c r="AB39" s="1104"/>
      <c r="AD39" s="1055"/>
      <c r="AE39" s="1055"/>
      <c r="AF39" s="1055"/>
      <c r="AG39" s="1056" t="e">
        <f t="shared" si="0"/>
        <v>#DIV/0!</v>
      </c>
      <c r="AH39" s="1055"/>
      <c r="AI39" s="1043"/>
    </row>
    <row r="40" spans="2:35">
      <c r="B40" s="2328" t="s">
        <v>945</v>
      </c>
      <c r="C40" s="1066" t="s">
        <v>971</v>
      </c>
      <c r="D40" s="1066" t="s">
        <v>956</v>
      </c>
      <c r="E40" s="1068"/>
      <c r="F40" s="194" t="s">
        <v>955</v>
      </c>
      <c r="G40" s="1064"/>
      <c r="H40" s="1064"/>
      <c r="I40" s="1064"/>
      <c r="J40" s="1064"/>
      <c r="K40" s="1064"/>
      <c r="L40" s="1064"/>
      <c r="M40" s="1064"/>
      <c r="N40" s="1064"/>
      <c r="O40" s="1064"/>
      <c r="P40" s="1064"/>
      <c r="Q40" s="1064"/>
      <c r="R40" s="1064"/>
      <c r="S40" s="437"/>
      <c r="T40" s="1064"/>
      <c r="U40" s="1064"/>
      <c r="V40" s="1064"/>
      <c r="W40" s="1064"/>
      <c r="X40" s="1104"/>
      <c r="Y40" s="1104"/>
      <c r="Z40" s="1104"/>
      <c r="AA40" s="1104"/>
      <c r="AB40" s="1104"/>
      <c r="AD40" s="1055"/>
      <c r="AE40" s="1055"/>
      <c r="AF40" s="1055"/>
      <c r="AG40" s="1056" t="e">
        <f t="shared" si="0"/>
        <v>#DIV/0!</v>
      </c>
      <c r="AH40" s="1055"/>
      <c r="AI40" s="1043"/>
    </row>
    <row r="41" spans="2:35">
      <c r="B41" s="2328" t="s">
        <v>945</v>
      </c>
      <c r="C41" s="1066" t="s">
        <v>971</v>
      </c>
      <c r="D41" s="1066" t="s">
        <v>959</v>
      </c>
      <c r="E41" s="1068"/>
      <c r="F41" s="194" t="s">
        <v>955</v>
      </c>
      <c r="G41" s="1064"/>
      <c r="H41" s="1064"/>
      <c r="I41" s="1064"/>
      <c r="J41" s="1064"/>
      <c r="K41" s="1064"/>
      <c r="L41" s="1064"/>
      <c r="M41" s="1064"/>
      <c r="N41" s="1064"/>
      <c r="O41" s="1064"/>
      <c r="P41" s="1064"/>
      <c r="Q41" s="1064"/>
      <c r="R41" s="1064"/>
      <c r="S41" s="437"/>
      <c r="T41" s="1064"/>
      <c r="U41" s="1064"/>
      <c r="V41" s="1064"/>
      <c r="W41" s="1064"/>
      <c r="X41" s="1104"/>
      <c r="Y41" s="1104"/>
      <c r="Z41" s="1104"/>
      <c r="AA41" s="1104"/>
      <c r="AB41" s="1104"/>
      <c r="AD41" s="1055"/>
      <c r="AE41" s="1055"/>
      <c r="AF41" s="1055"/>
      <c r="AG41" s="1056" t="e">
        <f t="shared" si="0"/>
        <v>#DIV/0!</v>
      </c>
      <c r="AH41" s="1055"/>
      <c r="AI41" s="1043"/>
    </row>
    <row r="42" spans="2:35">
      <c r="B42" s="2328" t="s">
        <v>945</v>
      </c>
      <c r="C42" s="1066" t="s">
        <v>971</v>
      </c>
      <c r="D42" s="1066" t="s">
        <v>972</v>
      </c>
      <c r="E42" s="1068"/>
      <c r="F42" s="194" t="s">
        <v>955</v>
      </c>
      <c r="G42" s="1064"/>
      <c r="H42" s="1064"/>
      <c r="I42" s="1064"/>
      <c r="J42" s="1064"/>
      <c r="K42" s="1064"/>
      <c r="L42" s="1064"/>
      <c r="M42" s="1064"/>
      <c r="N42" s="1064"/>
      <c r="O42" s="1064"/>
      <c r="P42" s="1064"/>
      <c r="Q42" s="1064"/>
      <c r="R42" s="1064"/>
      <c r="S42" s="437"/>
      <c r="T42" s="1064"/>
      <c r="U42" s="1064"/>
      <c r="V42" s="1064"/>
      <c r="W42" s="1064"/>
      <c r="X42" s="1104"/>
      <c r="Y42" s="1104"/>
      <c r="Z42" s="1104"/>
      <c r="AA42" s="1104"/>
      <c r="AB42" s="1104"/>
      <c r="AD42" s="1055"/>
      <c r="AE42" s="1055"/>
      <c r="AF42" s="1055"/>
      <c r="AG42" s="1056" t="e">
        <f t="shared" si="0"/>
        <v>#DIV/0!</v>
      </c>
      <c r="AH42" s="1055"/>
      <c r="AI42" s="1043"/>
    </row>
    <row r="43" spans="2:35">
      <c r="B43" s="2328" t="s">
        <v>945</v>
      </c>
      <c r="C43" s="1066" t="s">
        <v>971</v>
      </c>
      <c r="D43" s="1066" t="s">
        <v>973</v>
      </c>
      <c r="E43" s="1068"/>
      <c r="F43" s="194" t="s">
        <v>955</v>
      </c>
      <c r="G43" s="1064"/>
      <c r="H43" s="1064"/>
      <c r="I43" s="1064"/>
      <c r="J43" s="1064"/>
      <c r="K43" s="1064"/>
      <c r="L43" s="1064"/>
      <c r="M43" s="1064"/>
      <c r="N43" s="1064"/>
      <c r="O43" s="1064"/>
      <c r="P43" s="1064"/>
      <c r="Q43" s="1064"/>
      <c r="R43" s="1064"/>
      <c r="S43" s="437"/>
      <c r="T43" s="1064"/>
      <c r="U43" s="1064"/>
      <c r="V43" s="1064"/>
      <c r="W43" s="1064"/>
      <c r="X43" s="1104"/>
      <c r="Y43" s="1104"/>
      <c r="Z43" s="1104"/>
      <c r="AA43" s="1104"/>
      <c r="AB43" s="1104"/>
      <c r="AD43" s="1055"/>
      <c r="AE43" s="1055"/>
      <c r="AF43" s="1055"/>
      <c r="AG43" s="1056" t="e">
        <f t="shared" si="0"/>
        <v>#DIV/0!</v>
      </c>
      <c r="AH43" s="1055"/>
      <c r="AI43" s="1043"/>
    </row>
    <row r="44" spans="2:35">
      <c r="B44" s="2328" t="s">
        <v>945</v>
      </c>
      <c r="C44" s="1066" t="s">
        <v>971</v>
      </c>
      <c r="D44" s="1066" t="s">
        <v>974</v>
      </c>
      <c r="E44" s="1068"/>
      <c r="F44" s="194" t="s">
        <v>955</v>
      </c>
      <c r="G44" s="1064"/>
      <c r="H44" s="1064"/>
      <c r="I44" s="1064"/>
      <c r="J44" s="1064"/>
      <c r="K44" s="1064"/>
      <c r="L44" s="1064"/>
      <c r="M44" s="1064"/>
      <c r="N44" s="1064"/>
      <c r="O44" s="1064"/>
      <c r="P44" s="1064"/>
      <c r="Q44" s="1064"/>
      <c r="R44" s="1064"/>
      <c r="S44" s="437"/>
      <c r="T44" s="1064"/>
      <c r="U44" s="1064"/>
      <c r="V44" s="1064"/>
      <c r="W44" s="1064"/>
      <c r="X44" s="1104"/>
      <c r="Y44" s="1104"/>
      <c r="Z44" s="1104"/>
      <c r="AA44" s="1104"/>
      <c r="AB44" s="1104"/>
      <c r="AD44" s="1055"/>
      <c r="AE44" s="1055"/>
      <c r="AF44" s="1055"/>
      <c r="AG44" s="1056" t="e">
        <f t="shared" si="0"/>
        <v>#DIV/0!</v>
      </c>
      <c r="AH44" s="1055"/>
      <c r="AI44" s="1043"/>
    </row>
    <row r="45" spans="2:35">
      <c r="B45" s="2328" t="s">
        <v>945</v>
      </c>
      <c r="C45" s="1066" t="s">
        <v>975</v>
      </c>
      <c r="D45" s="1066" t="s">
        <v>954</v>
      </c>
      <c r="E45" s="1068"/>
      <c r="F45" s="194" t="s">
        <v>955</v>
      </c>
      <c r="G45" s="1064"/>
      <c r="H45" s="1064"/>
      <c r="I45" s="1064"/>
      <c r="J45" s="1064"/>
      <c r="K45" s="1064"/>
      <c r="L45" s="1064"/>
      <c r="M45" s="1064"/>
      <c r="N45" s="1064"/>
      <c r="O45" s="1064"/>
      <c r="P45" s="1064"/>
      <c r="Q45" s="1064"/>
      <c r="R45" s="1064"/>
      <c r="S45" s="437"/>
      <c r="T45" s="1064"/>
      <c r="U45" s="1064"/>
      <c r="V45" s="1064"/>
      <c r="W45" s="1064"/>
      <c r="X45" s="1104"/>
      <c r="Y45" s="1104"/>
      <c r="Z45" s="1104"/>
      <c r="AA45" s="1104"/>
      <c r="AB45" s="1104"/>
      <c r="AD45" s="1055"/>
      <c r="AE45" s="1055"/>
      <c r="AF45" s="1055"/>
      <c r="AG45" s="1056" t="e">
        <f t="shared" si="0"/>
        <v>#DIV/0!</v>
      </c>
      <c r="AH45" s="1055"/>
      <c r="AI45" s="1043"/>
    </row>
    <row r="46" spans="2:35">
      <c r="B46" s="2328" t="s">
        <v>945</v>
      </c>
      <c r="C46" s="1066" t="s">
        <v>975</v>
      </c>
      <c r="D46" s="1066" t="s">
        <v>956</v>
      </c>
      <c r="E46" s="1068"/>
      <c r="F46" s="194" t="s">
        <v>955</v>
      </c>
      <c r="G46" s="1064"/>
      <c r="H46" s="1064"/>
      <c r="I46" s="1064"/>
      <c r="J46" s="1064"/>
      <c r="K46" s="1064"/>
      <c r="L46" s="1064"/>
      <c r="M46" s="1064"/>
      <c r="N46" s="1064"/>
      <c r="O46" s="1064"/>
      <c r="P46" s="1064"/>
      <c r="Q46" s="1064"/>
      <c r="R46" s="1064"/>
      <c r="S46" s="437"/>
      <c r="T46" s="1064"/>
      <c r="U46" s="1064"/>
      <c r="V46" s="1064"/>
      <c r="W46" s="1064"/>
      <c r="X46" s="1104"/>
      <c r="Y46" s="1104"/>
      <c r="Z46" s="1104"/>
      <c r="AA46" s="1104"/>
      <c r="AB46" s="1104"/>
      <c r="AD46" s="1055"/>
      <c r="AE46" s="1055"/>
      <c r="AF46" s="1055"/>
      <c r="AG46" s="1056" t="e">
        <f t="shared" si="0"/>
        <v>#DIV/0!</v>
      </c>
      <c r="AH46" s="1055"/>
      <c r="AI46" s="1043"/>
    </row>
    <row r="47" spans="2:35">
      <c r="B47" s="2328" t="s">
        <v>945</v>
      </c>
      <c r="C47" s="1066" t="s">
        <v>975</v>
      </c>
      <c r="D47" s="1066" t="s">
        <v>957</v>
      </c>
      <c r="E47" s="1068"/>
      <c r="F47" s="194" t="s">
        <v>955</v>
      </c>
      <c r="G47" s="1064"/>
      <c r="H47" s="1064"/>
      <c r="I47" s="1064"/>
      <c r="J47" s="1064"/>
      <c r="K47" s="1064"/>
      <c r="L47" s="1064"/>
      <c r="M47" s="1064"/>
      <c r="N47" s="1064"/>
      <c r="O47" s="1064"/>
      <c r="P47" s="1064"/>
      <c r="Q47" s="1064"/>
      <c r="R47" s="1064"/>
      <c r="S47" s="437"/>
      <c r="T47" s="1064"/>
      <c r="U47" s="1064"/>
      <c r="V47" s="1064"/>
      <c r="W47" s="1064"/>
      <c r="X47" s="1104"/>
      <c r="Y47" s="1104"/>
      <c r="Z47" s="1104"/>
      <c r="AA47" s="1104"/>
      <c r="AB47" s="1104"/>
      <c r="AD47" s="1055"/>
      <c r="AE47" s="1055"/>
      <c r="AF47" s="1055"/>
      <c r="AG47" s="1056" t="e">
        <f t="shared" si="0"/>
        <v>#DIV/0!</v>
      </c>
      <c r="AH47" s="1055"/>
      <c r="AI47" s="1043"/>
    </row>
    <row r="48" spans="2:35">
      <c r="B48" s="2328" t="s">
        <v>945</v>
      </c>
      <c r="C48" s="1066" t="s">
        <v>975</v>
      </c>
      <c r="D48" s="1066" t="s">
        <v>959</v>
      </c>
      <c r="E48" s="1068"/>
      <c r="F48" s="194" t="s">
        <v>955</v>
      </c>
      <c r="G48" s="1064"/>
      <c r="H48" s="1064"/>
      <c r="I48" s="1064"/>
      <c r="J48" s="1064"/>
      <c r="K48" s="1064"/>
      <c r="L48" s="1064"/>
      <c r="M48" s="1064"/>
      <c r="N48" s="1064"/>
      <c r="O48" s="1064"/>
      <c r="P48" s="1064"/>
      <c r="Q48" s="1064"/>
      <c r="R48" s="1064"/>
      <c r="S48" s="437"/>
      <c r="T48" s="1064"/>
      <c r="U48" s="1064"/>
      <c r="V48" s="1064"/>
      <c r="W48" s="1064"/>
      <c r="X48" s="1104"/>
      <c r="Y48" s="1104"/>
      <c r="Z48" s="1104"/>
      <c r="AA48" s="1104"/>
      <c r="AB48" s="1104"/>
      <c r="AD48" s="1055"/>
      <c r="AE48" s="1055"/>
      <c r="AF48" s="1055"/>
      <c r="AG48" s="1056" t="e">
        <f t="shared" si="0"/>
        <v>#DIV/0!</v>
      </c>
      <c r="AH48" s="1055"/>
      <c r="AI48" s="1043"/>
    </row>
    <row r="49" spans="2:35">
      <c r="B49" s="2328" t="s">
        <v>945</v>
      </c>
      <c r="C49" s="1066" t="s">
        <v>976</v>
      </c>
      <c r="D49" s="1066" t="s">
        <v>954</v>
      </c>
      <c r="E49" s="1068"/>
      <c r="F49" s="194" t="s">
        <v>955</v>
      </c>
      <c r="G49" s="1064"/>
      <c r="H49" s="1064"/>
      <c r="I49" s="1064"/>
      <c r="J49" s="1064"/>
      <c r="K49" s="1064"/>
      <c r="L49" s="1064"/>
      <c r="M49" s="1064"/>
      <c r="N49" s="1064"/>
      <c r="O49" s="1064"/>
      <c r="P49" s="1064"/>
      <c r="Q49" s="1064"/>
      <c r="R49" s="1064"/>
      <c r="S49" s="437"/>
      <c r="T49" s="1064"/>
      <c r="U49" s="1064"/>
      <c r="V49" s="1064"/>
      <c r="W49" s="1064"/>
      <c r="X49" s="1104"/>
      <c r="Y49" s="1104"/>
      <c r="Z49" s="1104"/>
      <c r="AA49" s="1104"/>
      <c r="AB49" s="1104"/>
      <c r="AD49" s="1055"/>
      <c r="AE49" s="1055"/>
      <c r="AF49" s="1055"/>
      <c r="AG49" s="1056" t="e">
        <f t="shared" si="0"/>
        <v>#DIV/0!</v>
      </c>
      <c r="AH49" s="1055"/>
      <c r="AI49" s="1043"/>
    </row>
    <row r="50" spans="2:35">
      <c r="B50" s="2328" t="s">
        <v>945</v>
      </c>
      <c r="C50" s="1066" t="s">
        <v>976</v>
      </c>
      <c r="D50" s="1066" t="s">
        <v>956</v>
      </c>
      <c r="E50" s="1068"/>
      <c r="F50" s="194" t="s">
        <v>955</v>
      </c>
      <c r="G50" s="1064"/>
      <c r="H50" s="1064"/>
      <c r="I50" s="1064"/>
      <c r="J50" s="1064"/>
      <c r="K50" s="1064"/>
      <c r="L50" s="1064"/>
      <c r="M50" s="1064"/>
      <c r="N50" s="1064"/>
      <c r="O50" s="1064"/>
      <c r="P50" s="1064"/>
      <c r="Q50" s="1064"/>
      <c r="R50" s="1064"/>
      <c r="S50" s="437"/>
      <c r="T50" s="1064"/>
      <c r="U50" s="1064"/>
      <c r="V50" s="1064"/>
      <c r="W50" s="1064"/>
      <c r="X50" s="1104"/>
      <c r="Y50" s="1104"/>
      <c r="Z50" s="1104"/>
      <c r="AA50" s="1104"/>
      <c r="AB50" s="1104"/>
      <c r="AD50" s="1055"/>
      <c r="AE50" s="1055"/>
      <c r="AF50" s="1055"/>
      <c r="AG50" s="1056" t="e">
        <f t="shared" si="0"/>
        <v>#DIV/0!</v>
      </c>
      <c r="AH50" s="1055"/>
      <c r="AI50" s="1043"/>
    </row>
    <row r="51" spans="2:35">
      <c r="B51" s="2328" t="s">
        <v>945</v>
      </c>
      <c r="C51" s="1066" t="s">
        <v>976</v>
      </c>
      <c r="D51" s="1066" t="s">
        <v>957</v>
      </c>
      <c r="E51" s="1068"/>
      <c r="F51" s="194" t="s">
        <v>955</v>
      </c>
      <c r="G51" s="1064"/>
      <c r="H51" s="1064"/>
      <c r="I51" s="1064"/>
      <c r="J51" s="1064"/>
      <c r="K51" s="1064"/>
      <c r="L51" s="1064"/>
      <c r="M51" s="1064"/>
      <c r="N51" s="1064"/>
      <c r="O51" s="1064"/>
      <c r="P51" s="1064"/>
      <c r="Q51" s="1064"/>
      <c r="R51" s="1064"/>
      <c r="S51" s="437"/>
      <c r="T51" s="1064"/>
      <c r="U51" s="1064"/>
      <c r="V51" s="1064"/>
      <c r="W51" s="1064"/>
      <c r="X51" s="1104"/>
      <c r="Y51" s="1104"/>
      <c r="Z51" s="1104"/>
      <c r="AA51" s="1104"/>
      <c r="AB51" s="1104"/>
      <c r="AD51" s="1055"/>
      <c r="AE51" s="1055"/>
      <c r="AF51" s="1055"/>
      <c r="AG51" s="1056" t="e">
        <f t="shared" si="0"/>
        <v>#DIV/0!</v>
      </c>
      <c r="AH51" s="1055"/>
      <c r="AI51" s="1043"/>
    </row>
    <row r="52" spans="2:35">
      <c r="B52" s="2328" t="s">
        <v>945</v>
      </c>
      <c r="C52" s="1066" t="s">
        <v>976</v>
      </c>
      <c r="D52" s="1066" t="s">
        <v>959</v>
      </c>
      <c r="E52" s="1068"/>
      <c r="F52" s="194" t="s">
        <v>955</v>
      </c>
      <c r="G52" s="1064"/>
      <c r="H52" s="1064"/>
      <c r="I52" s="1064"/>
      <c r="J52" s="1064"/>
      <c r="K52" s="1064"/>
      <c r="L52" s="1064"/>
      <c r="M52" s="1064"/>
      <c r="N52" s="1064"/>
      <c r="O52" s="1064"/>
      <c r="P52" s="1064"/>
      <c r="Q52" s="1064"/>
      <c r="R52" s="1064"/>
      <c r="S52" s="437"/>
      <c r="T52" s="1064"/>
      <c r="U52" s="1064"/>
      <c r="V52" s="1064"/>
      <c r="W52" s="1064"/>
      <c r="X52" s="1104"/>
      <c r="Y52" s="1104"/>
      <c r="Z52" s="1104"/>
      <c r="AA52" s="1104"/>
      <c r="AB52" s="1104"/>
      <c r="AD52" s="1055"/>
      <c r="AE52" s="1055"/>
      <c r="AF52" s="1055"/>
      <c r="AG52" s="1056" t="e">
        <f t="shared" si="0"/>
        <v>#DIV/0!</v>
      </c>
      <c r="AH52" s="1055"/>
      <c r="AI52" s="1043"/>
    </row>
    <row r="53" spans="2:35">
      <c r="B53" s="2328" t="s">
        <v>945</v>
      </c>
      <c r="C53" s="1066" t="s">
        <v>977</v>
      </c>
      <c r="D53" s="1066" t="s">
        <v>954</v>
      </c>
      <c r="E53" s="1068"/>
      <c r="F53" s="194" t="s">
        <v>955</v>
      </c>
      <c r="G53" s="1064"/>
      <c r="H53" s="1064"/>
      <c r="I53" s="1064"/>
      <c r="J53" s="1064"/>
      <c r="K53" s="1064"/>
      <c r="L53" s="1064"/>
      <c r="M53" s="1064"/>
      <c r="N53" s="1064"/>
      <c r="O53" s="1064"/>
      <c r="P53" s="1064"/>
      <c r="Q53" s="1064"/>
      <c r="R53" s="1064"/>
      <c r="S53" s="437"/>
      <c r="T53" s="1064"/>
      <c r="U53" s="1064"/>
      <c r="V53" s="1064"/>
      <c r="W53" s="1064"/>
      <c r="X53" s="1104"/>
      <c r="Y53" s="1104"/>
      <c r="Z53" s="1104"/>
      <c r="AA53" s="1104"/>
      <c r="AB53" s="1104"/>
      <c r="AD53" s="1055"/>
      <c r="AE53" s="1055"/>
      <c r="AF53" s="1055"/>
      <c r="AG53" s="1056" t="e">
        <f t="shared" si="0"/>
        <v>#DIV/0!</v>
      </c>
      <c r="AH53" s="1055"/>
      <c r="AI53" s="1043"/>
    </row>
    <row r="54" spans="2:35">
      <c r="B54" s="2328" t="s">
        <v>945</v>
      </c>
      <c r="C54" s="1066" t="s">
        <v>977</v>
      </c>
      <c r="D54" s="1066" t="s">
        <v>956</v>
      </c>
      <c r="E54" s="1068"/>
      <c r="F54" s="194" t="s">
        <v>955</v>
      </c>
      <c r="G54" s="1064"/>
      <c r="H54" s="1064"/>
      <c r="I54" s="1064"/>
      <c r="J54" s="1064"/>
      <c r="K54" s="1064"/>
      <c r="L54" s="1064"/>
      <c r="M54" s="1064"/>
      <c r="N54" s="1064"/>
      <c r="O54" s="1064"/>
      <c r="P54" s="1064"/>
      <c r="Q54" s="1064"/>
      <c r="R54" s="1064"/>
      <c r="S54" s="437"/>
      <c r="T54" s="1064"/>
      <c r="U54" s="1064"/>
      <c r="V54" s="1064"/>
      <c r="W54" s="1064"/>
      <c r="X54" s="1104"/>
      <c r="Y54" s="1104"/>
      <c r="Z54" s="1104"/>
      <c r="AA54" s="1104"/>
      <c r="AB54" s="1104"/>
      <c r="AD54" s="1055"/>
      <c r="AE54" s="1055"/>
      <c r="AF54" s="1055"/>
      <c r="AG54" s="1056" t="e">
        <f t="shared" si="0"/>
        <v>#DIV/0!</v>
      </c>
      <c r="AH54" s="1055"/>
      <c r="AI54" s="1043"/>
    </row>
    <row r="55" spans="2:35">
      <c r="B55" s="2328" t="s">
        <v>945</v>
      </c>
      <c r="C55" s="1066" t="s">
        <v>977</v>
      </c>
      <c r="D55" s="1066" t="s">
        <v>957</v>
      </c>
      <c r="E55" s="1068"/>
      <c r="F55" s="194" t="s">
        <v>955</v>
      </c>
      <c r="G55" s="1064"/>
      <c r="H55" s="1064"/>
      <c r="I55" s="1064"/>
      <c r="J55" s="1064"/>
      <c r="K55" s="1064"/>
      <c r="L55" s="1064"/>
      <c r="M55" s="1064"/>
      <c r="N55" s="1064"/>
      <c r="O55" s="1064"/>
      <c r="P55" s="1064"/>
      <c r="Q55" s="1064"/>
      <c r="R55" s="1064"/>
      <c r="S55" s="437"/>
      <c r="T55" s="1064"/>
      <c r="U55" s="1064"/>
      <c r="V55" s="1064"/>
      <c r="W55" s="1064"/>
      <c r="X55" s="1104"/>
      <c r="Y55" s="1104"/>
      <c r="Z55" s="1104"/>
      <c r="AA55" s="1104"/>
      <c r="AB55" s="1104"/>
      <c r="AD55" s="1055"/>
      <c r="AE55" s="1055"/>
      <c r="AF55" s="1055"/>
      <c r="AG55" s="1056" t="e">
        <f t="shared" si="0"/>
        <v>#DIV/0!</v>
      </c>
      <c r="AH55" s="1055"/>
      <c r="AI55" s="1043"/>
    </row>
    <row r="56" spans="2:35">
      <c r="B56" s="2328" t="s">
        <v>945</v>
      </c>
      <c r="C56" s="1066" t="s">
        <v>977</v>
      </c>
      <c r="D56" s="1066" t="s">
        <v>959</v>
      </c>
      <c r="E56" s="1068"/>
      <c r="F56" s="194" t="s">
        <v>955</v>
      </c>
      <c r="G56" s="1064"/>
      <c r="H56" s="1064"/>
      <c r="I56" s="1064"/>
      <c r="J56" s="1064"/>
      <c r="K56" s="1064"/>
      <c r="L56" s="1064"/>
      <c r="M56" s="1064"/>
      <c r="N56" s="1064"/>
      <c r="O56" s="1064"/>
      <c r="P56" s="1064"/>
      <c r="Q56" s="1064"/>
      <c r="R56" s="1064"/>
      <c r="S56" s="437"/>
      <c r="T56" s="1064"/>
      <c r="U56" s="1064"/>
      <c r="V56" s="1064"/>
      <c r="W56" s="1064"/>
      <c r="X56" s="1104"/>
      <c r="Y56" s="1104"/>
      <c r="Z56" s="1104"/>
      <c r="AA56" s="1104"/>
      <c r="AB56" s="1104"/>
      <c r="AD56" s="1055"/>
      <c r="AE56" s="1055"/>
      <c r="AF56" s="1055"/>
      <c r="AG56" s="1056" t="e">
        <f t="shared" si="0"/>
        <v>#DIV/0!</v>
      </c>
      <c r="AH56" s="1055"/>
      <c r="AI56" s="1043"/>
    </row>
    <row r="57" spans="2:35">
      <c r="B57" s="2328" t="s">
        <v>945</v>
      </c>
      <c r="C57" s="1066" t="s">
        <v>977</v>
      </c>
      <c r="D57" s="1066" t="s">
        <v>972</v>
      </c>
      <c r="E57" s="1068"/>
      <c r="F57" s="194" t="s">
        <v>955</v>
      </c>
      <c r="G57" s="1064"/>
      <c r="H57" s="1064"/>
      <c r="I57" s="1064"/>
      <c r="J57" s="1064"/>
      <c r="K57" s="1064"/>
      <c r="L57" s="1064"/>
      <c r="M57" s="1064"/>
      <c r="N57" s="1064"/>
      <c r="O57" s="1064"/>
      <c r="P57" s="1064"/>
      <c r="Q57" s="1064"/>
      <c r="R57" s="1064"/>
      <c r="S57" s="437"/>
      <c r="T57" s="1064"/>
      <c r="U57" s="1064"/>
      <c r="V57" s="1064"/>
      <c r="W57" s="1064"/>
      <c r="X57" s="1104"/>
      <c r="Y57" s="1104"/>
      <c r="Z57" s="1104"/>
      <c r="AA57" s="1104"/>
      <c r="AB57" s="1104"/>
      <c r="AD57" s="1055"/>
      <c r="AE57" s="1055"/>
      <c r="AF57" s="1055"/>
      <c r="AG57" s="1056" t="e">
        <f t="shared" si="0"/>
        <v>#DIV/0!</v>
      </c>
      <c r="AH57" s="1055"/>
      <c r="AI57" s="1043"/>
    </row>
    <row r="58" spans="2:35">
      <c r="B58" s="2328" t="s">
        <v>945</v>
      </c>
      <c r="C58" s="1066" t="s">
        <v>977</v>
      </c>
      <c r="D58" s="1066" t="s">
        <v>973</v>
      </c>
      <c r="E58" s="1068"/>
      <c r="F58" s="194" t="s">
        <v>955</v>
      </c>
      <c r="G58" s="1064"/>
      <c r="H58" s="1064"/>
      <c r="I58" s="1064"/>
      <c r="J58" s="1064"/>
      <c r="K58" s="1064"/>
      <c r="L58" s="1064"/>
      <c r="M58" s="1064"/>
      <c r="N58" s="1064"/>
      <c r="O58" s="1064"/>
      <c r="P58" s="1064"/>
      <c r="Q58" s="1064"/>
      <c r="R58" s="1064"/>
      <c r="S58" s="437"/>
      <c r="T58" s="1064"/>
      <c r="U58" s="1064"/>
      <c r="V58" s="1064"/>
      <c r="W58" s="1064"/>
      <c r="X58" s="1104"/>
      <c r="Y58" s="1104"/>
      <c r="Z58" s="1104"/>
      <c r="AA58" s="1104"/>
      <c r="AB58" s="1104"/>
      <c r="AD58" s="1055"/>
      <c r="AE58" s="1055"/>
      <c r="AF58" s="1055"/>
      <c r="AG58" s="1056" t="e">
        <f t="shared" si="0"/>
        <v>#DIV/0!</v>
      </c>
      <c r="AH58" s="1055"/>
      <c r="AI58" s="1043"/>
    </row>
    <row r="59" spans="2:35">
      <c r="B59" s="2328" t="s">
        <v>945</v>
      </c>
      <c r="C59" s="1066" t="s">
        <v>977</v>
      </c>
      <c r="D59" s="1066" t="s">
        <v>974</v>
      </c>
      <c r="E59" s="1068"/>
      <c r="F59" s="194" t="s">
        <v>955</v>
      </c>
      <c r="G59" s="1064"/>
      <c r="H59" s="1064"/>
      <c r="I59" s="1064"/>
      <c r="J59" s="1064"/>
      <c r="K59" s="1064"/>
      <c r="L59" s="1064"/>
      <c r="M59" s="1064"/>
      <c r="N59" s="1064"/>
      <c r="O59" s="1064"/>
      <c r="P59" s="1064"/>
      <c r="Q59" s="1064"/>
      <c r="R59" s="1064"/>
      <c r="S59" s="437"/>
      <c r="T59" s="1064"/>
      <c r="U59" s="1064"/>
      <c r="V59" s="1064"/>
      <c r="W59" s="1064"/>
      <c r="X59" s="1104"/>
      <c r="Y59" s="1104"/>
      <c r="Z59" s="1104"/>
      <c r="AA59" s="1104"/>
      <c r="AB59" s="1104"/>
      <c r="AD59" s="1055"/>
      <c r="AE59" s="1055"/>
      <c r="AF59" s="1055"/>
      <c r="AG59" s="1056" t="e">
        <f t="shared" si="0"/>
        <v>#DIV/0!</v>
      </c>
      <c r="AH59" s="1055"/>
      <c r="AI59" s="1043"/>
    </row>
    <row r="60" spans="2:35">
      <c r="B60" s="2328" t="s">
        <v>945</v>
      </c>
      <c r="C60" s="1066" t="s">
        <v>978</v>
      </c>
      <c r="D60" s="1066" t="s">
        <v>954</v>
      </c>
      <c r="E60" s="1068"/>
      <c r="F60" s="194" t="s">
        <v>955</v>
      </c>
      <c r="G60" s="1064"/>
      <c r="H60" s="1064"/>
      <c r="I60" s="1064"/>
      <c r="J60" s="1064"/>
      <c r="K60" s="1064"/>
      <c r="L60" s="1064"/>
      <c r="M60" s="1064"/>
      <c r="N60" s="1064"/>
      <c r="O60" s="1064"/>
      <c r="P60" s="1064"/>
      <c r="Q60" s="1064"/>
      <c r="R60" s="1064"/>
      <c r="S60" s="437"/>
      <c r="T60" s="1064"/>
      <c r="U60" s="1064"/>
      <c r="V60" s="1064"/>
      <c r="W60" s="1064"/>
      <c r="X60" s="1104"/>
      <c r="Y60" s="1104"/>
      <c r="Z60" s="1104"/>
      <c r="AA60" s="1104"/>
      <c r="AB60" s="1104"/>
      <c r="AD60" s="1055"/>
      <c r="AE60" s="1055"/>
      <c r="AF60" s="1055"/>
      <c r="AG60" s="1056" t="e">
        <f t="shared" si="0"/>
        <v>#DIV/0!</v>
      </c>
      <c r="AH60" s="1055"/>
      <c r="AI60" s="1043"/>
    </row>
    <row r="61" spans="2:35">
      <c r="B61" s="2328" t="s">
        <v>945</v>
      </c>
      <c r="C61" s="1066" t="s">
        <v>978</v>
      </c>
      <c r="D61" s="1066" t="s">
        <v>956</v>
      </c>
      <c r="E61" s="1068"/>
      <c r="F61" s="194" t="s">
        <v>955</v>
      </c>
      <c r="G61" s="1064"/>
      <c r="H61" s="1064"/>
      <c r="I61" s="1064"/>
      <c r="J61" s="1064"/>
      <c r="K61" s="1064"/>
      <c r="L61" s="1064"/>
      <c r="M61" s="1064"/>
      <c r="N61" s="1064"/>
      <c r="O61" s="1064"/>
      <c r="P61" s="1064"/>
      <c r="Q61" s="1064"/>
      <c r="R61" s="1064"/>
      <c r="S61" s="437"/>
      <c r="T61" s="1064"/>
      <c r="U61" s="1064"/>
      <c r="V61" s="1064"/>
      <c r="W61" s="1064"/>
      <c r="X61" s="1104"/>
      <c r="Y61" s="1104"/>
      <c r="Z61" s="1104"/>
      <c r="AA61" s="1104"/>
      <c r="AB61" s="1104"/>
      <c r="AD61" s="1055"/>
      <c r="AE61" s="1055"/>
      <c r="AF61" s="1055"/>
      <c r="AG61" s="1056" t="e">
        <f t="shared" si="0"/>
        <v>#DIV/0!</v>
      </c>
      <c r="AH61" s="1055"/>
      <c r="AI61" s="1043"/>
    </row>
    <row r="62" spans="2:35">
      <c r="B62" s="2328" t="s">
        <v>945</v>
      </c>
      <c r="C62" s="1066" t="s">
        <v>978</v>
      </c>
      <c r="D62" s="1066" t="s">
        <v>957</v>
      </c>
      <c r="E62" s="1068"/>
      <c r="F62" s="194" t="s">
        <v>955</v>
      </c>
      <c r="G62" s="1064"/>
      <c r="H62" s="1064"/>
      <c r="I62" s="1064"/>
      <c r="J62" s="1064"/>
      <c r="K62" s="1064"/>
      <c r="L62" s="1064"/>
      <c r="M62" s="1064"/>
      <c r="N62" s="1064"/>
      <c r="O62" s="1064"/>
      <c r="P62" s="1064"/>
      <c r="Q62" s="1064"/>
      <c r="R62" s="1064"/>
      <c r="S62" s="437"/>
      <c r="T62" s="1064"/>
      <c r="U62" s="1064"/>
      <c r="V62" s="1064"/>
      <c r="W62" s="1064"/>
      <c r="X62" s="1104"/>
      <c r="Y62" s="1104"/>
      <c r="Z62" s="1104"/>
      <c r="AA62" s="1104"/>
      <c r="AB62" s="1104"/>
      <c r="AD62" s="1055"/>
      <c r="AE62" s="1055"/>
      <c r="AF62" s="1055"/>
      <c r="AG62" s="1056" t="e">
        <f t="shared" si="0"/>
        <v>#DIV/0!</v>
      </c>
      <c r="AH62" s="1055"/>
      <c r="AI62" s="1043"/>
    </row>
    <row r="63" spans="2:35">
      <c r="B63" s="2328" t="s">
        <v>945</v>
      </c>
      <c r="C63" s="1066" t="s">
        <v>978</v>
      </c>
      <c r="D63" s="1066" t="s">
        <v>959</v>
      </c>
      <c r="E63" s="1068"/>
      <c r="F63" s="194" t="s">
        <v>955</v>
      </c>
      <c r="G63" s="1064"/>
      <c r="H63" s="1064"/>
      <c r="I63" s="1064"/>
      <c r="J63" s="1064"/>
      <c r="K63" s="1064"/>
      <c r="L63" s="1064"/>
      <c r="M63" s="1064"/>
      <c r="N63" s="1064"/>
      <c r="O63" s="1064"/>
      <c r="P63" s="1064"/>
      <c r="Q63" s="1064"/>
      <c r="R63" s="1064"/>
      <c r="S63" s="437"/>
      <c r="T63" s="1064"/>
      <c r="U63" s="1064"/>
      <c r="V63" s="1064"/>
      <c r="W63" s="1064"/>
      <c r="X63" s="1104"/>
      <c r="Y63" s="1104"/>
      <c r="Z63" s="1104"/>
      <c r="AA63" s="1104"/>
      <c r="AB63" s="1104"/>
      <c r="AD63" s="1055"/>
      <c r="AE63" s="1055"/>
      <c r="AF63" s="1055"/>
      <c r="AG63" s="1056" t="e">
        <f t="shared" si="0"/>
        <v>#DIV/0!</v>
      </c>
      <c r="AH63" s="1055"/>
      <c r="AI63" s="1043"/>
    </row>
    <row r="64" spans="2:35">
      <c r="B64" s="2328" t="s">
        <v>945</v>
      </c>
      <c r="C64" s="1066" t="s">
        <v>979</v>
      </c>
      <c r="D64" s="1066" t="s">
        <v>954</v>
      </c>
      <c r="E64" s="1068"/>
      <c r="F64" s="194" t="s">
        <v>955</v>
      </c>
      <c r="G64" s="1064"/>
      <c r="H64" s="1064"/>
      <c r="I64" s="1064"/>
      <c r="J64" s="1064"/>
      <c r="K64" s="1064"/>
      <c r="L64" s="1064"/>
      <c r="M64" s="1064"/>
      <c r="N64" s="1064"/>
      <c r="O64" s="1064"/>
      <c r="P64" s="1064"/>
      <c r="Q64" s="1064"/>
      <c r="R64" s="1064"/>
      <c r="S64" s="437"/>
      <c r="T64" s="1064"/>
      <c r="U64" s="1064"/>
      <c r="V64" s="1064"/>
      <c r="W64" s="1064"/>
      <c r="X64" s="1104"/>
      <c r="Y64" s="1104"/>
      <c r="Z64" s="1104"/>
      <c r="AA64" s="1104"/>
      <c r="AB64" s="1104"/>
      <c r="AD64" s="1055"/>
      <c r="AE64" s="1055"/>
      <c r="AF64" s="1055"/>
      <c r="AG64" s="1056" t="e">
        <f t="shared" si="0"/>
        <v>#DIV/0!</v>
      </c>
      <c r="AH64" s="1055"/>
      <c r="AI64" s="1043"/>
    </row>
    <row r="65" spans="2:35">
      <c r="B65" s="2328" t="s">
        <v>945</v>
      </c>
      <c r="C65" s="1066" t="s">
        <v>979</v>
      </c>
      <c r="D65" s="1066" t="s">
        <v>956</v>
      </c>
      <c r="E65" s="1068"/>
      <c r="F65" s="194" t="s">
        <v>955</v>
      </c>
      <c r="G65" s="1064"/>
      <c r="H65" s="1064"/>
      <c r="I65" s="1064"/>
      <c r="J65" s="1064"/>
      <c r="K65" s="1064"/>
      <c r="L65" s="1064"/>
      <c r="M65" s="1064"/>
      <c r="N65" s="1064"/>
      <c r="O65" s="1064"/>
      <c r="P65" s="1064"/>
      <c r="Q65" s="1064"/>
      <c r="R65" s="1064"/>
      <c r="S65" s="437"/>
      <c r="T65" s="1064"/>
      <c r="U65" s="1064"/>
      <c r="V65" s="1064"/>
      <c r="W65" s="1064"/>
      <c r="X65" s="1104"/>
      <c r="Y65" s="1104"/>
      <c r="Z65" s="1104"/>
      <c r="AA65" s="1104"/>
      <c r="AB65" s="1104"/>
      <c r="AD65" s="1055"/>
      <c r="AE65" s="1055"/>
      <c r="AF65" s="1055"/>
      <c r="AG65" s="1056" t="e">
        <f t="shared" si="0"/>
        <v>#DIV/0!</v>
      </c>
      <c r="AH65" s="1055"/>
      <c r="AI65" s="1043"/>
    </row>
    <row r="66" spans="2:35">
      <c r="B66" s="2328" t="s">
        <v>945</v>
      </c>
      <c r="C66" s="1066" t="s">
        <v>979</v>
      </c>
      <c r="D66" s="1066" t="s">
        <v>957</v>
      </c>
      <c r="E66" s="1068"/>
      <c r="F66" s="194" t="s">
        <v>955</v>
      </c>
      <c r="G66" s="1064"/>
      <c r="H66" s="1064"/>
      <c r="I66" s="1064"/>
      <c r="J66" s="1064"/>
      <c r="K66" s="1064"/>
      <c r="L66" s="1064"/>
      <c r="M66" s="1064"/>
      <c r="N66" s="1064"/>
      <c r="O66" s="1064"/>
      <c r="P66" s="1064"/>
      <c r="Q66" s="1064"/>
      <c r="R66" s="1064"/>
      <c r="S66" s="437"/>
      <c r="T66" s="1064"/>
      <c r="U66" s="1064"/>
      <c r="V66" s="1064"/>
      <c r="W66" s="1064"/>
      <c r="X66" s="1104"/>
      <c r="Y66" s="1104"/>
      <c r="Z66" s="1104"/>
      <c r="AA66" s="1104"/>
      <c r="AB66" s="1104"/>
      <c r="AD66" s="1055"/>
      <c r="AE66" s="1055"/>
      <c r="AF66" s="1055"/>
      <c r="AG66" s="1056" t="e">
        <f t="shared" si="0"/>
        <v>#DIV/0!</v>
      </c>
      <c r="AH66" s="1055"/>
      <c r="AI66" s="1043"/>
    </row>
    <row r="67" spans="2:35">
      <c r="B67" s="2328" t="s">
        <v>945</v>
      </c>
      <c r="C67" s="1066" t="s">
        <v>979</v>
      </c>
      <c r="D67" s="1066" t="s">
        <v>959</v>
      </c>
      <c r="E67" s="1068"/>
      <c r="F67" s="194" t="s">
        <v>955</v>
      </c>
      <c r="G67" s="1064"/>
      <c r="H67" s="1064"/>
      <c r="I67" s="1064"/>
      <c r="J67" s="1064"/>
      <c r="K67" s="1064"/>
      <c r="L67" s="1064"/>
      <c r="M67" s="1064"/>
      <c r="N67" s="1064"/>
      <c r="O67" s="1064"/>
      <c r="P67" s="1064"/>
      <c r="Q67" s="1064"/>
      <c r="R67" s="1064"/>
      <c r="S67" s="437"/>
      <c r="T67" s="1064"/>
      <c r="U67" s="1064"/>
      <c r="V67" s="1064"/>
      <c r="W67" s="1064"/>
      <c r="X67" s="1104"/>
      <c r="Y67" s="1104"/>
      <c r="Z67" s="1104"/>
      <c r="AA67" s="1104"/>
      <c r="AB67" s="1104"/>
      <c r="AD67" s="1055"/>
      <c r="AE67" s="1055"/>
      <c r="AF67" s="1055"/>
      <c r="AG67" s="1056" t="e">
        <f t="shared" si="0"/>
        <v>#DIV/0!</v>
      </c>
      <c r="AH67" s="1055"/>
      <c r="AI67" s="1043"/>
    </row>
    <row r="68" spans="2:35">
      <c r="B68" s="2328" t="s">
        <v>945</v>
      </c>
      <c r="C68" s="1066" t="s">
        <v>979</v>
      </c>
      <c r="D68" s="1066" t="s">
        <v>972</v>
      </c>
      <c r="E68" s="1068"/>
      <c r="F68" s="194" t="s">
        <v>955</v>
      </c>
      <c r="G68" s="1064"/>
      <c r="H68" s="1064"/>
      <c r="I68" s="1064"/>
      <c r="J68" s="1064"/>
      <c r="K68" s="1064"/>
      <c r="L68" s="1064"/>
      <c r="M68" s="1064"/>
      <c r="N68" s="1064"/>
      <c r="O68" s="1064"/>
      <c r="P68" s="1064"/>
      <c r="Q68" s="1064"/>
      <c r="R68" s="1064"/>
      <c r="S68" s="437"/>
      <c r="T68" s="1064"/>
      <c r="U68" s="1064"/>
      <c r="V68" s="1064"/>
      <c r="W68" s="1064"/>
      <c r="X68" s="1104"/>
      <c r="Y68" s="1104"/>
      <c r="Z68" s="1104"/>
      <c r="AA68" s="1104"/>
      <c r="AB68" s="1104"/>
      <c r="AD68" s="1055"/>
      <c r="AE68" s="1055"/>
      <c r="AF68" s="1055"/>
      <c r="AG68" s="1056" t="e">
        <f t="shared" si="0"/>
        <v>#DIV/0!</v>
      </c>
      <c r="AH68" s="1055"/>
      <c r="AI68" s="1043"/>
    </row>
    <row r="69" spans="2:35">
      <c r="B69" s="2328" t="s">
        <v>945</v>
      </c>
      <c r="C69" s="1066" t="s">
        <v>980</v>
      </c>
      <c r="D69" s="1066" t="s">
        <v>954</v>
      </c>
      <c r="E69" s="1068"/>
      <c r="F69" s="194" t="s">
        <v>955</v>
      </c>
      <c r="G69" s="1064"/>
      <c r="H69" s="1064"/>
      <c r="I69" s="1064"/>
      <c r="J69" s="1064"/>
      <c r="K69" s="1064"/>
      <c r="L69" s="1064"/>
      <c r="M69" s="1064"/>
      <c r="N69" s="1064"/>
      <c r="O69" s="1064"/>
      <c r="P69" s="1064"/>
      <c r="Q69" s="1064"/>
      <c r="R69" s="1064"/>
      <c r="S69" s="437"/>
      <c r="T69" s="1064"/>
      <c r="U69" s="1064"/>
      <c r="V69" s="1064"/>
      <c r="W69" s="1064"/>
      <c r="X69" s="1104"/>
      <c r="Y69" s="1104"/>
      <c r="Z69" s="1104"/>
      <c r="AA69" s="1104"/>
      <c r="AB69" s="1104"/>
      <c r="AD69" s="1055"/>
      <c r="AE69" s="1055"/>
      <c r="AF69" s="1055"/>
      <c r="AG69" s="1056" t="e">
        <f t="shared" si="0"/>
        <v>#DIV/0!</v>
      </c>
      <c r="AH69" s="1055"/>
      <c r="AI69" s="1043"/>
    </row>
    <row r="70" spans="2:35">
      <c r="B70" s="2328" t="s">
        <v>945</v>
      </c>
      <c r="C70" s="1066" t="s">
        <v>980</v>
      </c>
      <c r="D70" s="1066" t="s">
        <v>956</v>
      </c>
      <c r="E70" s="1068"/>
      <c r="F70" s="194" t="s">
        <v>955</v>
      </c>
      <c r="G70" s="1064"/>
      <c r="H70" s="1064"/>
      <c r="I70" s="1064"/>
      <c r="J70" s="1064"/>
      <c r="K70" s="1064"/>
      <c r="L70" s="1064"/>
      <c r="M70" s="1064"/>
      <c r="N70" s="1064"/>
      <c r="O70" s="1064"/>
      <c r="P70" s="1064"/>
      <c r="Q70" s="1064"/>
      <c r="R70" s="1064"/>
      <c r="S70" s="437"/>
      <c r="T70" s="1064"/>
      <c r="U70" s="1064"/>
      <c r="V70" s="1064"/>
      <c r="W70" s="1064"/>
      <c r="X70" s="1104"/>
      <c r="Y70" s="1104"/>
      <c r="Z70" s="1104"/>
      <c r="AA70" s="1104"/>
      <c r="AB70" s="1104"/>
      <c r="AD70" s="1055"/>
      <c r="AE70" s="1055"/>
      <c r="AF70" s="1055"/>
      <c r="AG70" s="1056" t="e">
        <f t="shared" si="0"/>
        <v>#DIV/0!</v>
      </c>
      <c r="AH70" s="1055"/>
      <c r="AI70" s="1043"/>
    </row>
    <row r="71" spans="2:35">
      <c r="B71" s="2328" t="s">
        <v>945</v>
      </c>
      <c r="C71" s="1066" t="s">
        <v>980</v>
      </c>
      <c r="D71" s="1066" t="s">
        <v>957</v>
      </c>
      <c r="E71" s="1068"/>
      <c r="F71" s="194" t="s">
        <v>955</v>
      </c>
      <c r="G71" s="1064"/>
      <c r="H71" s="1064"/>
      <c r="I71" s="1064"/>
      <c r="J71" s="1064"/>
      <c r="K71" s="1064"/>
      <c r="L71" s="1064"/>
      <c r="M71" s="1064"/>
      <c r="N71" s="1064"/>
      <c r="O71" s="1064"/>
      <c r="P71" s="1064"/>
      <c r="Q71" s="1064"/>
      <c r="R71" s="1064"/>
      <c r="S71" s="437"/>
      <c r="T71" s="1064"/>
      <c r="U71" s="1064"/>
      <c r="V71" s="1064"/>
      <c r="W71" s="1064"/>
      <c r="X71" s="1104"/>
      <c r="Y71" s="1104"/>
      <c r="Z71" s="1104"/>
      <c r="AA71" s="1104"/>
      <c r="AB71" s="1104"/>
      <c r="AD71" s="1055"/>
      <c r="AE71" s="1055"/>
      <c r="AF71" s="1055"/>
      <c r="AG71" s="1056" t="e">
        <f t="shared" si="0"/>
        <v>#DIV/0!</v>
      </c>
      <c r="AH71" s="1055"/>
      <c r="AI71" s="1043"/>
    </row>
    <row r="72" spans="2:35">
      <c r="B72" s="2328" t="s">
        <v>945</v>
      </c>
      <c r="C72" s="1066" t="s">
        <v>980</v>
      </c>
      <c r="D72" s="1066" t="s">
        <v>959</v>
      </c>
      <c r="E72" s="1068"/>
      <c r="F72" s="194" t="s">
        <v>955</v>
      </c>
      <c r="G72" s="1064"/>
      <c r="H72" s="1064"/>
      <c r="I72" s="1064"/>
      <c r="J72" s="1064"/>
      <c r="K72" s="1064"/>
      <c r="L72" s="1064"/>
      <c r="M72" s="1064"/>
      <c r="N72" s="1064"/>
      <c r="O72" s="1064"/>
      <c r="P72" s="1064"/>
      <c r="Q72" s="1064"/>
      <c r="R72" s="1064"/>
      <c r="S72" s="437"/>
      <c r="T72" s="1064"/>
      <c r="U72" s="1064"/>
      <c r="V72" s="1064"/>
      <c r="W72" s="1064"/>
      <c r="X72" s="1104"/>
      <c r="Y72" s="1104"/>
      <c r="Z72" s="1104"/>
      <c r="AA72" s="1104"/>
      <c r="AB72" s="1104"/>
      <c r="AD72" s="1055"/>
      <c r="AE72" s="1055"/>
      <c r="AF72" s="1055"/>
      <c r="AG72" s="1056" t="e">
        <f t="shared" si="0"/>
        <v>#DIV/0!</v>
      </c>
      <c r="AH72" s="1055"/>
      <c r="AI72" s="1043"/>
    </row>
    <row r="73" spans="2:35">
      <c r="B73" s="2328" t="s">
        <v>945</v>
      </c>
      <c r="C73" s="1066" t="s">
        <v>980</v>
      </c>
      <c r="D73" s="1066" t="s">
        <v>972</v>
      </c>
      <c r="E73" s="1068"/>
      <c r="F73" s="194" t="s">
        <v>955</v>
      </c>
      <c r="G73" s="1064"/>
      <c r="H73" s="1064"/>
      <c r="I73" s="1064"/>
      <c r="J73" s="1064"/>
      <c r="K73" s="1064"/>
      <c r="L73" s="1064"/>
      <c r="M73" s="1064"/>
      <c r="N73" s="1064"/>
      <c r="O73" s="1064"/>
      <c r="P73" s="1064"/>
      <c r="Q73" s="1064"/>
      <c r="R73" s="1064"/>
      <c r="S73" s="437"/>
      <c r="T73" s="1064"/>
      <c r="U73" s="1064"/>
      <c r="V73" s="1064"/>
      <c r="W73" s="1064"/>
      <c r="X73" s="1104"/>
      <c r="Y73" s="1104"/>
      <c r="Z73" s="1104"/>
      <c r="AA73" s="1104"/>
      <c r="AB73" s="1104"/>
      <c r="AD73" s="1055"/>
      <c r="AE73" s="1055"/>
      <c r="AF73" s="1055"/>
      <c r="AG73" s="1056" t="e">
        <f t="shared" si="0"/>
        <v>#DIV/0!</v>
      </c>
      <c r="AH73" s="1055"/>
      <c r="AI73" s="1043"/>
    </row>
    <row r="74" spans="2:35">
      <c r="B74" s="2328" t="s">
        <v>945</v>
      </c>
      <c r="C74" s="1066" t="s">
        <v>980</v>
      </c>
      <c r="D74" s="1066" t="s">
        <v>973</v>
      </c>
      <c r="E74" s="1068"/>
      <c r="F74" s="194" t="s">
        <v>955</v>
      </c>
      <c r="G74" s="1064"/>
      <c r="H74" s="1064"/>
      <c r="I74" s="1064"/>
      <c r="J74" s="1064"/>
      <c r="K74" s="1064"/>
      <c r="L74" s="1064"/>
      <c r="M74" s="1064"/>
      <c r="N74" s="1064"/>
      <c r="O74" s="1064"/>
      <c r="P74" s="1064"/>
      <c r="Q74" s="1064"/>
      <c r="R74" s="1064"/>
      <c r="S74" s="437"/>
      <c r="T74" s="1064"/>
      <c r="U74" s="1064"/>
      <c r="V74" s="1064"/>
      <c r="W74" s="1064"/>
      <c r="X74" s="1104"/>
      <c r="Y74" s="1104"/>
      <c r="Z74" s="1104"/>
      <c r="AA74" s="1104"/>
      <c r="AB74" s="1104"/>
      <c r="AD74" s="1055"/>
      <c r="AE74" s="1055"/>
      <c r="AF74" s="1055"/>
      <c r="AG74" s="1056" t="e">
        <f t="shared" ref="AG74:AG127" si="1">AH74/AF74</f>
        <v>#DIV/0!</v>
      </c>
      <c r="AH74" s="1055"/>
      <c r="AI74" s="1043"/>
    </row>
    <row r="75" spans="2:35">
      <c r="B75" s="2328" t="s">
        <v>945</v>
      </c>
      <c r="C75" s="1066" t="s">
        <v>981</v>
      </c>
      <c r="D75" s="1066" t="s">
        <v>954</v>
      </c>
      <c r="E75" s="1068"/>
      <c r="F75" s="194" t="s">
        <v>955</v>
      </c>
      <c r="G75" s="1064"/>
      <c r="H75" s="1064"/>
      <c r="I75" s="1064"/>
      <c r="J75" s="1064"/>
      <c r="K75" s="1064"/>
      <c r="L75" s="1064"/>
      <c r="M75" s="1064"/>
      <c r="N75" s="1064"/>
      <c r="O75" s="1064"/>
      <c r="P75" s="1064"/>
      <c r="Q75" s="1064"/>
      <c r="R75" s="1064"/>
      <c r="S75" s="437"/>
      <c r="T75" s="1064"/>
      <c r="U75" s="1064"/>
      <c r="V75" s="1064"/>
      <c r="W75" s="1064"/>
      <c r="X75" s="1104"/>
      <c r="Y75" s="1104"/>
      <c r="Z75" s="1104"/>
      <c r="AA75" s="1104"/>
      <c r="AB75" s="1104"/>
      <c r="AD75" s="1055"/>
      <c r="AE75" s="1055"/>
      <c r="AF75" s="1055"/>
      <c r="AG75" s="1056" t="e">
        <f t="shared" si="1"/>
        <v>#DIV/0!</v>
      </c>
      <c r="AH75" s="1055"/>
      <c r="AI75" s="1043"/>
    </row>
    <row r="76" spans="2:35">
      <c r="B76" s="2328" t="s">
        <v>945</v>
      </c>
      <c r="C76" s="1066" t="s">
        <v>981</v>
      </c>
      <c r="D76" s="1066" t="s">
        <v>956</v>
      </c>
      <c r="E76" s="1068"/>
      <c r="F76" s="194" t="s">
        <v>955</v>
      </c>
      <c r="G76" s="1064"/>
      <c r="H76" s="1064"/>
      <c r="I76" s="1064"/>
      <c r="J76" s="1064"/>
      <c r="K76" s="1064"/>
      <c r="L76" s="1064"/>
      <c r="M76" s="1064"/>
      <c r="N76" s="1064"/>
      <c r="O76" s="1064"/>
      <c r="P76" s="1064"/>
      <c r="Q76" s="1064"/>
      <c r="R76" s="1064"/>
      <c r="S76" s="437"/>
      <c r="T76" s="1064"/>
      <c r="U76" s="1064"/>
      <c r="V76" s="1064"/>
      <c r="W76" s="1064"/>
      <c r="X76" s="1104"/>
      <c r="Y76" s="1104"/>
      <c r="Z76" s="1104"/>
      <c r="AA76" s="1104"/>
      <c r="AB76" s="1104"/>
      <c r="AD76" s="1055"/>
      <c r="AE76" s="1055"/>
      <c r="AF76" s="1055"/>
      <c r="AG76" s="1056" t="e">
        <f t="shared" si="1"/>
        <v>#DIV/0!</v>
      </c>
      <c r="AH76" s="1055"/>
      <c r="AI76" s="1043"/>
    </row>
    <row r="77" spans="2:35">
      <c r="B77" s="2328" t="s">
        <v>945</v>
      </c>
      <c r="C77" s="1066" t="s">
        <v>981</v>
      </c>
      <c r="D77" s="1066" t="s">
        <v>957</v>
      </c>
      <c r="E77" s="1068"/>
      <c r="F77" s="194" t="s">
        <v>955</v>
      </c>
      <c r="G77" s="1064"/>
      <c r="H77" s="1064"/>
      <c r="I77" s="1064"/>
      <c r="J77" s="1064"/>
      <c r="K77" s="1064"/>
      <c r="L77" s="1064"/>
      <c r="M77" s="1064"/>
      <c r="N77" s="1064"/>
      <c r="O77" s="1064"/>
      <c r="P77" s="1064"/>
      <c r="Q77" s="1064"/>
      <c r="R77" s="1064"/>
      <c r="S77" s="437"/>
      <c r="T77" s="1064"/>
      <c r="U77" s="1064"/>
      <c r="V77" s="1064"/>
      <c r="W77" s="1064"/>
      <c r="X77" s="1104"/>
      <c r="Y77" s="1104"/>
      <c r="Z77" s="1104"/>
      <c r="AA77" s="1104"/>
      <c r="AB77" s="1104"/>
      <c r="AD77" s="1055"/>
      <c r="AE77" s="1055"/>
      <c r="AF77" s="1055"/>
      <c r="AG77" s="1056" t="e">
        <f t="shared" si="1"/>
        <v>#DIV/0!</v>
      </c>
      <c r="AH77" s="1055"/>
      <c r="AI77" s="1043"/>
    </row>
    <row r="78" spans="2:35">
      <c r="B78" s="2328" t="s">
        <v>945</v>
      </c>
      <c r="C78" s="1066" t="s">
        <v>981</v>
      </c>
      <c r="D78" s="1066" t="s">
        <v>959</v>
      </c>
      <c r="E78" s="1068"/>
      <c r="F78" s="194" t="s">
        <v>955</v>
      </c>
      <c r="G78" s="1064"/>
      <c r="H78" s="1064"/>
      <c r="I78" s="1064"/>
      <c r="J78" s="1064"/>
      <c r="K78" s="1064"/>
      <c r="L78" s="1064"/>
      <c r="M78" s="1064"/>
      <c r="N78" s="1064"/>
      <c r="O78" s="1064"/>
      <c r="P78" s="1064"/>
      <c r="Q78" s="1064"/>
      <c r="R78" s="1064"/>
      <c r="S78" s="437"/>
      <c r="T78" s="1064"/>
      <c r="U78" s="1064"/>
      <c r="V78" s="1064"/>
      <c r="W78" s="1064"/>
      <c r="X78" s="1104"/>
      <c r="Y78" s="1104"/>
      <c r="Z78" s="1104"/>
      <c r="AA78" s="1104"/>
      <c r="AB78" s="1104"/>
      <c r="AD78" s="1055"/>
      <c r="AE78" s="1055"/>
      <c r="AF78" s="1055"/>
      <c r="AG78" s="1056" t="e">
        <f t="shared" si="1"/>
        <v>#DIV/0!</v>
      </c>
      <c r="AH78" s="1055"/>
      <c r="AI78" s="1043"/>
    </row>
    <row r="79" spans="2:35">
      <c r="B79" s="2328" t="s">
        <v>945</v>
      </c>
      <c r="C79" s="1066" t="s">
        <v>982</v>
      </c>
      <c r="D79" s="1066" t="s">
        <v>954</v>
      </c>
      <c r="E79" s="1068"/>
      <c r="F79" s="194" t="s">
        <v>955</v>
      </c>
      <c r="G79" s="1064"/>
      <c r="H79" s="1064"/>
      <c r="I79" s="1064"/>
      <c r="J79" s="1064"/>
      <c r="K79" s="1064"/>
      <c r="L79" s="1064"/>
      <c r="M79" s="1064"/>
      <c r="N79" s="1064"/>
      <c r="O79" s="1064"/>
      <c r="P79" s="1064"/>
      <c r="Q79" s="1064"/>
      <c r="R79" s="1064"/>
      <c r="S79" s="437"/>
      <c r="T79" s="1064"/>
      <c r="U79" s="1064"/>
      <c r="V79" s="1064"/>
      <c r="W79" s="1064"/>
      <c r="X79" s="1104"/>
      <c r="Y79" s="1104"/>
      <c r="Z79" s="1104"/>
      <c r="AA79" s="1104"/>
      <c r="AB79" s="1104"/>
      <c r="AD79" s="1055"/>
      <c r="AE79" s="1055"/>
      <c r="AF79" s="1055"/>
      <c r="AG79" s="1056" t="e">
        <f t="shared" si="1"/>
        <v>#DIV/0!</v>
      </c>
      <c r="AH79" s="1055"/>
      <c r="AI79" s="1043"/>
    </row>
    <row r="80" spans="2:35">
      <c r="B80" s="2328" t="s">
        <v>945</v>
      </c>
      <c r="C80" s="1066" t="s">
        <v>982</v>
      </c>
      <c r="D80" s="1066" t="s">
        <v>956</v>
      </c>
      <c r="E80" s="1068"/>
      <c r="F80" s="194" t="s">
        <v>955</v>
      </c>
      <c r="G80" s="1064"/>
      <c r="H80" s="1064"/>
      <c r="I80" s="1064"/>
      <c r="J80" s="1064"/>
      <c r="K80" s="1064"/>
      <c r="L80" s="1064"/>
      <c r="M80" s="1064"/>
      <c r="N80" s="1064"/>
      <c r="O80" s="1064"/>
      <c r="P80" s="1064"/>
      <c r="Q80" s="1064"/>
      <c r="R80" s="1064"/>
      <c r="S80" s="437"/>
      <c r="T80" s="1064"/>
      <c r="U80" s="1064"/>
      <c r="V80" s="1064"/>
      <c r="W80" s="1064"/>
      <c r="X80" s="1104"/>
      <c r="Y80" s="1104"/>
      <c r="Z80" s="1104"/>
      <c r="AA80" s="1104"/>
      <c r="AB80" s="1104"/>
      <c r="AD80" s="1055"/>
      <c r="AE80" s="1055"/>
      <c r="AF80" s="1055"/>
      <c r="AG80" s="1056" t="e">
        <f t="shared" si="1"/>
        <v>#DIV/0!</v>
      </c>
      <c r="AH80" s="1055"/>
      <c r="AI80" s="1043"/>
    </row>
    <row r="81" spans="2:35">
      <c r="B81" s="2328" t="s">
        <v>945</v>
      </c>
      <c r="C81" s="1066" t="s">
        <v>982</v>
      </c>
      <c r="D81" s="1066" t="s">
        <v>957</v>
      </c>
      <c r="E81" s="1068"/>
      <c r="F81" s="194" t="s">
        <v>955</v>
      </c>
      <c r="G81" s="1064"/>
      <c r="H81" s="1064"/>
      <c r="I81" s="1064"/>
      <c r="J81" s="1064"/>
      <c r="K81" s="1064"/>
      <c r="L81" s="1064"/>
      <c r="M81" s="1064"/>
      <c r="N81" s="1064"/>
      <c r="O81" s="1064"/>
      <c r="P81" s="1064"/>
      <c r="Q81" s="1064"/>
      <c r="R81" s="1064"/>
      <c r="S81" s="437"/>
      <c r="T81" s="1064"/>
      <c r="U81" s="1064"/>
      <c r="V81" s="1064"/>
      <c r="W81" s="1064"/>
      <c r="X81" s="1104"/>
      <c r="Y81" s="1104"/>
      <c r="Z81" s="1104"/>
      <c r="AA81" s="1104"/>
      <c r="AB81" s="1104"/>
      <c r="AD81" s="1055"/>
      <c r="AE81" s="1055"/>
      <c r="AF81" s="1055"/>
      <c r="AG81" s="1056" t="e">
        <f t="shared" si="1"/>
        <v>#DIV/0!</v>
      </c>
      <c r="AH81" s="1055"/>
      <c r="AI81" s="1043"/>
    </row>
    <row r="82" spans="2:35">
      <c r="B82" s="2328" t="s">
        <v>945</v>
      </c>
      <c r="C82" s="1066" t="s">
        <v>982</v>
      </c>
      <c r="D82" s="1066" t="s">
        <v>959</v>
      </c>
      <c r="E82" s="1068"/>
      <c r="F82" s="194" t="s">
        <v>955</v>
      </c>
      <c r="G82" s="1064"/>
      <c r="H82" s="1064"/>
      <c r="I82" s="1064"/>
      <c r="J82" s="1064"/>
      <c r="K82" s="1064"/>
      <c r="L82" s="1064"/>
      <c r="M82" s="1064"/>
      <c r="N82" s="1064"/>
      <c r="O82" s="1064"/>
      <c r="P82" s="1064"/>
      <c r="Q82" s="1064"/>
      <c r="R82" s="1064"/>
      <c r="S82" s="437"/>
      <c r="T82" s="1064"/>
      <c r="U82" s="1064"/>
      <c r="V82" s="1064"/>
      <c r="W82" s="1064"/>
      <c r="X82" s="1104"/>
      <c r="Y82" s="1104"/>
      <c r="Z82" s="1104"/>
      <c r="AA82" s="1104"/>
      <c r="AB82" s="1104"/>
      <c r="AD82" s="1055"/>
      <c r="AE82" s="1055"/>
      <c r="AF82" s="1055"/>
      <c r="AG82" s="1056" t="e">
        <f t="shared" si="1"/>
        <v>#DIV/0!</v>
      </c>
      <c r="AH82" s="1055"/>
      <c r="AI82" s="1043"/>
    </row>
    <row r="83" spans="2:35">
      <c r="B83" s="2328" t="s">
        <v>945</v>
      </c>
      <c r="C83" s="1066" t="s">
        <v>982</v>
      </c>
      <c r="D83" s="1066" t="s">
        <v>972</v>
      </c>
      <c r="E83" s="1068"/>
      <c r="F83" s="194" t="s">
        <v>955</v>
      </c>
      <c r="G83" s="1064"/>
      <c r="H83" s="1064"/>
      <c r="I83" s="1064"/>
      <c r="J83" s="1064"/>
      <c r="K83" s="1064"/>
      <c r="L83" s="1064"/>
      <c r="M83" s="1064"/>
      <c r="N83" s="1064"/>
      <c r="O83" s="1064"/>
      <c r="P83" s="1064"/>
      <c r="Q83" s="1064"/>
      <c r="R83" s="1064"/>
      <c r="S83" s="437"/>
      <c r="T83" s="1064"/>
      <c r="U83" s="1064"/>
      <c r="V83" s="1064"/>
      <c r="W83" s="1064"/>
      <c r="X83" s="1104"/>
      <c r="Y83" s="1104"/>
      <c r="Z83" s="1104"/>
      <c r="AA83" s="1104"/>
      <c r="AB83" s="1104"/>
      <c r="AD83" s="1055"/>
      <c r="AE83" s="1055"/>
      <c r="AF83" s="1055"/>
      <c r="AG83" s="1056" t="e">
        <f t="shared" si="1"/>
        <v>#DIV/0!</v>
      </c>
      <c r="AH83" s="1055"/>
      <c r="AI83" s="1043"/>
    </row>
    <row r="84" spans="2:35">
      <c r="B84" s="2328" t="s">
        <v>945</v>
      </c>
      <c r="C84" s="1066" t="s">
        <v>983</v>
      </c>
      <c r="D84" s="1066" t="s">
        <v>954</v>
      </c>
      <c r="E84" s="1068"/>
      <c r="F84" s="194" t="s">
        <v>955</v>
      </c>
      <c r="G84" s="1064"/>
      <c r="H84" s="1064"/>
      <c r="I84" s="1064"/>
      <c r="J84" s="1064"/>
      <c r="K84" s="1064"/>
      <c r="L84" s="1064"/>
      <c r="M84" s="1064"/>
      <c r="N84" s="1064"/>
      <c r="O84" s="1064"/>
      <c r="P84" s="1064"/>
      <c r="Q84" s="1064"/>
      <c r="R84" s="1064"/>
      <c r="S84" s="437"/>
      <c r="T84" s="1064"/>
      <c r="U84" s="1064"/>
      <c r="V84" s="1064"/>
      <c r="W84" s="1064"/>
      <c r="X84" s="1104"/>
      <c r="Y84" s="1104"/>
      <c r="Z84" s="1104"/>
      <c r="AA84" s="1104"/>
      <c r="AB84" s="1104"/>
      <c r="AD84" s="1055"/>
      <c r="AE84" s="1055"/>
      <c r="AF84" s="1055"/>
      <c r="AG84" s="1056" t="e">
        <f t="shared" si="1"/>
        <v>#DIV/0!</v>
      </c>
      <c r="AH84" s="1055"/>
      <c r="AI84" s="1043"/>
    </row>
    <row r="85" spans="2:35">
      <c r="B85" s="2328" t="s">
        <v>945</v>
      </c>
      <c r="C85" s="1066" t="s">
        <v>983</v>
      </c>
      <c r="D85" s="1066" t="s">
        <v>956</v>
      </c>
      <c r="E85" s="1068"/>
      <c r="F85" s="194" t="s">
        <v>955</v>
      </c>
      <c r="G85" s="1064"/>
      <c r="H85" s="1064"/>
      <c r="I85" s="1064"/>
      <c r="J85" s="1064"/>
      <c r="K85" s="1064"/>
      <c r="L85" s="1064"/>
      <c r="M85" s="1064"/>
      <c r="N85" s="1064"/>
      <c r="O85" s="1064"/>
      <c r="P85" s="1064"/>
      <c r="Q85" s="1064"/>
      <c r="R85" s="1064"/>
      <c r="S85" s="437"/>
      <c r="T85" s="1064"/>
      <c r="U85" s="1064"/>
      <c r="V85" s="1064"/>
      <c r="W85" s="1064"/>
      <c r="X85" s="1104"/>
      <c r="Y85" s="1104"/>
      <c r="Z85" s="1104"/>
      <c r="AA85" s="1104"/>
      <c r="AB85" s="1104"/>
      <c r="AD85" s="1055"/>
      <c r="AE85" s="1055"/>
      <c r="AF85" s="1055"/>
      <c r="AG85" s="1056" t="e">
        <f t="shared" si="1"/>
        <v>#DIV/0!</v>
      </c>
      <c r="AH85" s="1055"/>
      <c r="AI85" s="1043"/>
    </row>
    <row r="86" spans="2:35">
      <c r="B86" s="2328" t="s">
        <v>945</v>
      </c>
      <c r="C86" s="1066" t="s">
        <v>984</v>
      </c>
      <c r="D86" s="1066" t="s">
        <v>954</v>
      </c>
      <c r="E86" s="1068"/>
      <c r="F86" s="194" t="s">
        <v>955</v>
      </c>
      <c r="G86" s="1064"/>
      <c r="H86" s="1064"/>
      <c r="I86" s="1064"/>
      <c r="J86" s="1064"/>
      <c r="K86" s="1064"/>
      <c r="L86" s="1064"/>
      <c r="M86" s="1064"/>
      <c r="N86" s="1064"/>
      <c r="O86" s="1064"/>
      <c r="P86" s="1064"/>
      <c r="Q86" s="1064"/>
      <c r="R86" s="1064"/>
      <c r="S86" s="437"/>
      <c r="T86" s="1064"/>
      <c r="U86" s="1064"/>
      <c r="V86" s="1064"/>
      <c r="W86" s="1064"/>
      <c r="X86" s="1104"/>
      <c r="Y86" s="1104"/>
      <c r="Z86" s="1104"/>
      <c r="AA86" s="1104"/>
      <c r="AB86" s="1104"/>
      <c r="AD86" s="1055"/>
      <c r="AE86" s="1055"/>
      <c r="AF86" s="1055"/>
      <c r="AG86" s="1056" t="e">
        <f t="shared" si="1"/>
        <v>#DIV/0!</v>
      </c>
      <c r="AH86" s="1055"/>
      <c r="AI86" s="1043"/>
    </row>
    <row r="87" spans="2:35">
      <c r="B87" s="2328" t="s">
        <v>945</v>
      </c>
      <c r="C87" s="1066" t="s">
        <v>984</v>
      </c>
      <c r="D87" s="1066" t="s">
        <v>956</v>
      </c>
      <c r="E87" s="1068"/>
      <c r="F87" s="194" t="s">
        <v>955</v>
      </c>
      <c r="G87" s="1064"/>
      <c r="H87" s="1064"/>
      <c r="I87" s="1064"/>
      <c r="J87" s="1064"/>
      <c r="K87" s="1064"/>
      <c r="L87" s="1064"/>
      <c r="M87" s="1064"/>
      <c r="N87" s="1064"/>
      <c r="O87" s="1064"/>
      <c r="P87" s="1064"/>
      <c r="Q87" s="1064"/>
      <c r="R87" s="1064"/>
      <c r="S87" s="437"/>
      <c r="T87" s="1064"/>
      <c r="U87" s="1064"/>
      <c r="V87" s="1064"/>
      <c r="W87" s="1064"/>
      <c r="X87" s="1104"/>
      <c r="Y87" s="1104"/>
      <c r="Z87" s="1104"/>
      <c r="AA87" s="1104"/>
      <c r="AB87" s="1104"/>
      <c r="AD87" s="1055"/>
      <c r="AE87" s="1055"/>
      <c r="AF87" s="1055"/>
      <c r="AG87" s="1056" t="e">
        <f t="shared" si="1"/>
        <v>#DIV/0!</v>
      </c>
      <c r="AH87" s="1055"/>
      <c r="AI87" s="1043"/>
    </row>
    <row r="88" spans="2:35">
      <c r="B88" s="2328" t="s">
        <v>945</v>
      </c>
      <c r="C88" s="1066" t="s">
        <v>984</v>
      </c>
      <c r="D88" s="1066" t="s">
        <v>957</v>
      </c>
      <c r="E88" s="1068"/>
      <c r="F88" s="194" t="s">
        <v>955</v>
      </c>
      <c r="G88" s="1064"/>
      <c r="H88" s="1064"/>
      <c r="I88" s="1064"/>
      <c r="J88" s="1064"/>
      <c r="K88" s="1064"/>
      <c r="L88" s="1064"/>
      <c r="M88" s="1064"/>
      <c r="N88" s="1064"/>
      <c r="O88" s="1064"/>
      <c r="P88" s="1064"/>
      <c r="Q88" s="1064"/>
      <c r="R88" s="1064"/>
      <c r="S88" s="437"/>
      <c r="T88" s="1064"/>
      <c r="U88" s="1064"/>
      <c r="V88" s="1064"/>
      <c r="W88" s="1064"/>
      <c r="X88" s="1104"/>
      <c r="Y88" s="1104"/>
      <c r="Z88" s="1104"/>
      <c r="AA88" s="1104"/>
      <c r="AB88" s="1104"/>
      <c r="AD88" s="1055"/>
      <c r="AE88" s="1055"/>
      <c r="AF88" s="1055"/>
      <c r="AG88" s="1056" t="e">
        <f t="shared" si="1"/>
        <v>#DIV/0!</v>
      </c>
      <c r="AH88" s="1055"/>
      <c r="AI88" s="1043"/>
    </row>
    <row r="89" spans="2:35">
      <c r="B89" s="2328" t="s">
        <v>945</v>
      </c>
      <c r="C89" s="1066" t="s">
        <v>984</v>
      </c>
      <c r="D89" s="1066" t="s">
        <v>959</v>
      </c>
      <c r="E89" s="1068"/>
      <c r="F89" s="194" t="s">
        <v>955</v>
      </c>
      <c r="G89" s="1064"/>
      <c r="H89" s="1064"/>
      <c r="I89" s="1064"/>
      <c r="J89" s="1064"/>
      <c r="K89" s="1064"/>
      <c r="L89" s="1064"/>
      <c r="M89" s="1064"/>
      <c r="N89" s="1064"/>
      <c r="O89" s="1064"/>
      <c r="P89" s="1064"/>
      <c r="Q89" s="1064"/>
      <c r="R89" s="1064"/>
      <c r="S89" s="437"/>
      <c r="T89" s="1064"/>
      <c r="U89" s="1064"/>
      <c r="V89" s="1064"/>
      <c r="W89" s="1064"/>
      <c r="X89" s="1104"/>
      <c r="Y89" s="1104"/>
      <c r="Z89" s="1104"/>
      <c r="AA89" s="1104"/>
      <c r="AB89" s="1104"/>
      <c r="AD89" s="1055"/>
      <c r="AE89" s="1055"/>
      <c r="AF89" s="1055"/>
      <c r="AG89" s="1056" t="e">
        <f t="shared" si="1"/>
        <v>#DIV/0!</v>
      </c>
      <c r="AH89" s="1055"/>
      <c r="AI89" s="1043"/>
    </row>
    <row r="90" spans="2:35">
      <c r="B90" s="2328" t="s">
        <v>945</v>
      </c>
      <c r="C90" s="1066" t="s">
        <v>984</v>
      </c>
      <c r="D90" s="1066" t="s">
        <v>972</v>
      </c>
      <c r="E90" s="1068"/>
      <c r="F90" s="194" t="s">
        <v>955</v>
      </c>
      <c r="G90" s="1064"/>
      <c r="H90" s="1064"/>
      <c r="I90" s="1064"/>
      <c r="J90" s="1064"/>
      <c r="K90" s="1064"/>
      <c r="L90" s="1064"/>
      <c r="M90" s="1064"/>
      <c r="N90" s="1064"/>
      <c r="O90" s="1064"/>
      <c r="P90" s="1064"/>
      <c r="Q90" s="1064"/>
      <c r="R90" s="1064"/>
      <c r="S90" s="437"/>
      <c r="T90" s="1064"/>
      <c r="U90" s="1064"/>
      <c r="V90" s="1064"/>
      <c r="W90" s="1064"/>
      <c r="X90" s="1104"/>
      <c r="Y90" s="1104"/>
      <c r="Z90" s="1104"/>
      <c r="AA90" s="1104"/>
      <c r="AB90" s="1104"/>
      <c r="AD90" s="1055"/>
      <c r="AE90" s="1055"/>
      <c r="AF90" s="1055"/>
      <c r="AG90" s="1056" t="e">
        <f t="shared" si="1"/>
        <v>#DIV/0!</v>
      </c>
      <c r="AH90" s="1055"/>
      <c r="AI90" s="1043"/>
    </row>
    <row r="91" spans="2:35">
      <c r="B91" s="2328" t="s">
        <v>945</v>
      </c>
      <c r="C91" s="1066" t="s">
        <v>984</v>
      </c>
      <c r="D91" s="1066" t="s">
        <v>973</v>
      </c>
      <c r="E91" s="1068"/>
      <c r="F91" s="194" t="s">
        <v>955</v>
      </c>
      <c r="G91" s="1064"/>
      <c r="H91" s="1064"/>
      <c r="I91" s="1064"/>
      <c r="J91" s="1064"/>
      <c r="K91" s="1064"/>
      <c r="L91" s="1064"/>
      <c r="M91" s="1064"/>
      <c r="N91" s="1064"/>
      <c r="O91" s="1064"/>
      <c r="P91" s="1064"/>
      <c r="Q91" s="1064"/>
      <c r="R91" s="1064"/>
      <c r="S91" s="437"/>
      <c r="T91" s="1064"/>
      <c r="U91" s="1064"/>
      <c r="V91" s="1064"/>
      <c r="W91" s="1064"/>
      <c r="X91" s="1104"/>
      <c r="Y91" s="1104"/>
      <c r="Z91" s="1104"/>
      <c r="AA91" s="1104"/>
      <c r="AB91" s="1104"/>
      <c r="AD91" s="1055"/>
      <c r="AE91" s="1055"/>
      <c r="AF91" s="1055"/>
      <c r="AG91" s="1056" t="e">
        <f t="shared" si="1"/>
        <v>#DIV/0!</v>
      </c>
      <c r="AH91" s="1055"/>
      <c r="AI91" s="1043"/>
    </row>
    <row r="92" spans="2:35">
      <c r="B92" s="2328" t="s">
        <v>945</v>
      </c>
      <c r="C92" s="1066" t="s">
        <v>985</v>
      </c>
      <c r="D92" s="1066" t="s">
        <v>954</v>
      </c>
      <c r="E92" s="1068"/>
      <c r="F92" s="194" t="s">
        <v>955</v>
      </c>
      <c r="G92" s="1064"/>
      <c r="H92" s="1064"/>
      <c r="I92" s="1064"/>
      <c r="J92" s="1064"/>
      <c r="K92" s="1064"/>
      <c r="L92" s="1064"/>
      <c r="M92" s="1064"/>
      <c r="N92" s="1064"/>
      <c r="O92" s="1064"/>
      <c r="P92" s="1064"/>
      <c r="Q92" s="1064"/>
      <c r="R92" s="1064"/>
      <c r="S92" s="437"/>
      <c r="T92" s="1064"/>
      <c r="U92" s="1064"/>
      <c r="V92" s="1064"/>
      <c r="W92" s="1064"/>
      <c r="X92" s="1104"/>
      <c r="Y92" s="1104"/>
      <c r="Z92" s="1104"/>
      <c r="AA92" s="1104"/>
      <c r="AB92" s="1104"/>
      <c r="AD92" s="1055"/>
      <c r="AE92" s="1055"/>
      <c r="AF92" s="1055"/>
      <c r="AG92" s="1056" t="e">
        <f t="shared" si="1"/>
        <v>#DIV/0!</v>
      </c>
      <c r="AH92" s="1055"/>
      <c r="AI92" s="1043"/>
    </row>
    <row r="93" spans="2:35">
      <c r="B93" s="2328" t="s">
        <v>945</v>
      </c>
      <c r="C93" s="1066" t="s">
        <v>985</v>
      </c>
      <c r="D93" s="1066" t="s">
        <v>956</v>
      </c>
      <c r="E93" s="1068"/>
      <c r="F93" s="194" t="s">
        <v>955</v>
      </c>
      <c r="G93" s="1064"/>
      <c r="H93" s="1064"/>
      <c r="I93" s="1064"/>
      <c r="J93" s="1064"/>
      <c r="K93" s="1064"/>
      <c r="L93" s="1064"/>
      <c r="M93" s="1064"/>
      <c r="N93" s="1064"/>
      <c r="O93" s="1064"/>
      <c r="P93" s="1064"/>
      <c r="Q93" s="1064"/>
      <c r="R93" s="1064"/>
      <c r="S93" s="437"/>
      <c r="T93" s="1064"/>
      <c r="U93" s="1064"/>
      <c r="V93" s="1064"/>
      <c r="W93" s="1064"/>
      <c r="X93" s="1104"/>
      <c r="Y93" s="1104"/>
      <c r="Z93" s="1104"/>
      <c r="AA93" s="1104"/>
      <c r="AB93" s="1104"/>
      <c r="AD93" s="1055"/>
      <c r="AE93" s="1055"/>
      <c r="AF93" s="1055"/>
      <c r="AG93" s="1056" t="e">
        <f t="shared" si="1"/>
        <v>#DIV/0!</v>
      </c>
      <c r="AH93" s="1055"/>
      <c r="AI93" s="1043"/>
    </row>
    <row r="94" spans="2:35">
      <c r="B94" s="2328" t="s">
        <v>945</v>
      </c>
      <c r="C94" s="1066" t="s">
        <v>985</v>
      </c>
      <c r="D94" s="1066" t="s">
        <v>957</v>
      </c>
      <c r="E94" s="1068"/>
      <c r="F94" s="194" t="s">
        <v>955</v>
      </c>
      <c r="G94" s="1064"/>
      <c r="H94" s="1064"/>
      <c r="I94" s="1064"/>
      <c r="J94" s="1064"/>
      <c r="K94" s="1064"/>
      <c r="L94" s="1064"/>
      <c r="M94" s="1064"/>
      <c r="N94" s="1064"/>
      <c r="O94" s="1064"/>
      <c r="P94" s="1064"/>
      <c r="Q94" s="1064"/>
      <c r="R94" s="1064"/>
      <c r="S94" s="437"/>
      <c r="T94" s="1064"/>
      <c r="U94" s="1064"/>
      <c r="V94" s="1064"/>
      <c r="W94" s="1064"/>
      <c r="X94" s="1104"/>
      <c r="Y94" s="1104"/>
      <c r="Z94" s="1104"/>
      <c r="AA94" s="1104"/>
      <c r="AB94" s="1104"/>
      <c r="AD94" s="1055"/>
      <c r="AE94" s="1055"/>
      <c r="AF94" s="1055"/>
      <c r="AG94" s="1056" t="e">
        <f t="shared" si="1"/>
        <v>#DIV/0!</v>
      </c>
      <c r="AH94" s="1055"/>
      <c r="AI94" s="1043"/>
    </row>
    <row r="95" spans="2:35">
      <c r="B95" s="2328" t="s">
        <v>945</v>
      </c>
      <c r="C95" s="1066" t="s">
        <v>986</v>
      </c>
      <c r="D95" s="1066" t="s">
        <v>954</v>
      </c>
      <c r="E95" s="1068"/>
      <c r="F95" s="194" t="s">
        <v>955</v>
      </c>
      <c r="G95" s="1064"/>
      <c r="H95" s="1064"/>
      <c r="I95" s="1064"/>
      <c r="J95" s="1064"/>
      <c r="K95" s="1064"/>
      <c r="L95" s="1064"/>
      <c r="M95" s="1064"/>
      <c r="N95" s="1064"/>
      <c r="O95" s="1064"/>
      <c r="P95" s="1064"/>
      <c r="Q95" s="1064"/>
      <c r="R95" s="1064"/>
      <c r="S95" s="437"/>
      <c r="T95" s="1064"/>
      <c r="U95" s="1064"/>
      <c r="V95" s="1064"/>
      <c r="W95" s="1064"/>
      <c r="X95" s="1104"/>
      <c r="Y95" s="1104"/>
      <c r="Z95" s="1104"/>
      <c r="AA95" s="1104"/>
      <c r="AB95" s="1104"/>
      <c r="AD95" s="1055"/>
      <c r="AE95" s="1055"/>
      <c r="AF95" s="1055"/>
      <c r="AG95" s="1056" t="e">
        <f t="shared" si="1"/>
        <v>#DIV/0!</v>
      </c>
      <c r="AH95" s="1055"/>
      <c r="AI95" s="1043"/>
    </row>
    <row r="96" spans="2:35">
      <c r="B96" s="2328" t="s">
        <v>945</v>
      </c>
      <c r="C96" s="1066" t="s">
        <v>986</v>
      </c>
      <c r="D96" s="1066" t="s">
        <v>956</v>
      </c>
      <c r="E96" s="1068"/>
      <c r="F96" s="194" t="s">
        <v>955</v>
      </c>
      <c r="G96" s="1064"/>
      <c r="H96" s="1064"/>
      <c r="I96" s="1064"/>
      <c r="J96" s="1064"/>
      <c r="K96" s="1064"/>
      <c r="L96" s="1064"/>
      <c r="M96" s="1064"/>
      <c r="N96" s="1064"/>
      <c r="O96" s="1064"/>
      <c r="P96" s="1064"/>
      <c r="Q96" s="1064"/>
      <c r="R96" s="1064"/>
      <c r="S96" s="437"/>
      <c r="T96" s="1064"/>
      <c r="U96" s="1064"/>
      <c r="V96" s="1064"/>
      <c r="W96" s="1064"/>
      <c r="X96" s="1104"/>
      <c r="Y96" s="1104"/>
      <c r="Z96" s="1104"/>
      <c r="AA96" s="1104"/>
      <c r="AB96" s="1104"/>
      <c r="AD96" s="1055"/>
      <c r="AE96" s="1055"/>
      <c r="AF96" s="1055"/>
      <c r="AG96" s="1056" t="e">
        <f t="shared" si="1"/>
        <v>#DIV/0!</v>
      </c>
      <c r="AH96" s="1055"/>
      <c r="AI96" s="1043"/>
    </row>
    <row r="97" spans="2:35">
      <c r="B97" s="2328" t="s">
        <v>945</v>
      </c>
      <c r="C97" s="1066" t="s">
        <v>987</v>
      </c>
      <c r="D97" s="1066" t="s">
        <v>962</v>
      </c>
      <c r="E97" s="1068"/>
      <c r="F97" s="194" t="s">
        <v>955</v>
      </c>
      <c r="G97" s="1064"/>
      <c r="H97" s="1064"/>
      <c r="I97" s="1064"/>
      <c r="J97" s="1064"/>
      <c r="K97" s="1064"/>
      <c r="L97" s="1064"/>
      <c r="M97" s="1064"/>
      <c r="N97" s="1064"/>
      <c r="O97" s="1064"/>
      <c r="P97" s="1064"/>
      <c r="Q97" s="1064"/>
      <c r="R97" s="1064"/>
      <c r="S97" s="437"/>
      <c r="T97" s="1064"/>
      <c r="U97" s="1064"/>
      <c r="V97" s="1064"/>
      <c r="W97" s="1064"/>
      <c r="X97" s="1104"/>
      <c r="Y97" s="1104"/>
      <c r="Z97" s="1104"/>
      <c r="AA97" s="1104"/>
      <c r="AB97" s="1104"/>
      <c r="AD97" s="1055"/>
      <c r="AE97" s="1055"/>
      <c r="AF97" s="1055"/>
      <c r="AG97" s="1056" t="e">
        <f t="shared" si="1"/>
        <v>#DIV/0!</v>
      </c>
      <c r="AH97" s="1055"/>
      <c r="AI97" s="1043"/>
    </row>
    <row r="98" spans="2:35">
      <c r="B98" s="2328" t="s">
        <v>945</v>
      </c>
      <c r="C98" s="1066" t="s">
        <v>987</v>
      </c>
      <c r="D98" s="1066" t="s">
        <v>963</v>
      </c>
      <c r="E98" s="1068"/>
      <c r="F98" s="194" t="s">
        <v>955</v>
      </c>
      <c r="G98" s="1064"/>
      <c r="H98" s="1064"/>
      <c r="I98" s="1064"/>
      <c r="J98" s="1064"/>
      <c r="K98" s="1064"/>
      <c r="L98" s="1064"/>
      <c r="M98" s="1064"/>
      <c r="N98" s="1064"/>
      <c r="O98" s="1064"/>
      <c r="P98" s="1064"/>
      <c r="Q98" s="1064"/>
      <c r="R98" s="1064"/>
      <c r="S98" s="437"/>
      <c r="T98" s="1064"/>
      <c r="U98" s="1064"/>
      <c r="V98" s="1064"/>
      <c r="W98" s="1064"/>
      <c r="X98" s="1104"/>
      <c r="Y98" s="1104"/>
      <c r="Z98" s="1104"/>
      <c r="AA98" s="1104"/>
      <c r="AB98" s="1104"/>
      <c r="AD98" s="1055"/>
      <c r="AE98" s="1055"/>
      <c r="AF98" s="1055"/>
      <c r="AG98" s="1056" t="e">
        <f t="shared" si="1"/>
        <v>#DIV/0!</v>
      </c>
      <c r="AH98" s="1055"/>
      <c r="AI98" s="1043"/>
    </row>
    <row r="99" spans="2:35">
      <c r="B99" s="2328" t="s">
        <v>945</v>
      </c>
      <c r="C99" s="1066" t="s">
        <v>987</v>
      </c>
      <c r="D99" s="1066" t="s">
        <v>988</v>
      </c>
      <c r="E99" s="1068"/>
      <c r="F99" s="194" t="s">
        <v>955</v>
      </c>
      <c r="G99" s="1064"/>
      <c r="H99" s="1064"/>
      <c r="I99" s="1064"/>
      <c r="J99" s="1064"/>
      <c r="K99" s="1064"/>
      <c r="L99" s="1064"/>
      <c r="M99" s="1064"/>
      <c r="N99" s="1064"/>
      <c r="O99" s="1064"/>
      <c r="P99" s="1064"/>
      <c r="Q99" s="1064"/>
      <c r="R99" s="1064"/>
      <c r="S99" s="437"/>
      <c r="T99" s="1064"/>
      <c r="U99" s="1064"/>
      <c r="V99" s="1064"/>
      <c r="W99" s="1064"/>
      <c r="X99" s="1104"/>
      <c r="Y99" s="1104"/>
      <c r="Z99" s="1104"/>
      <c r="AA99" s="1104"/>
      <c r="AB99" s="1104"/>
      <c r="AD99" s="1055"/>
      <c r="AE99" s="1055"/>
      <c r="AF99" s="1055"/>
      <c r="AG99" s="1056" t="e">
        <f t="shared" si="1"/>
        <v>#DIV/0!</v>
      </c>
      <c r="AH99" s="1055"/>
      <c r="AI99" s="1043"/>
    </row>
    <row r="100" spans="2:35">
      <c r="B100" s="2328" t="s">
        <v>945</v>
      </c>
      <c r="C100" s="1066" t="s">
        <v>987</v>
      </c>
      <c r="D100" s="1066" t="s">
        <v>989</v>
      </c>
      <c r="E100" s="1068"/>
      <c r="F100" s="194" t="s">
        <v>955</v>
      </c>
      <c r="G100" s="1064"/>
      <c r="H100" s="1064"/>
      <c r="I100" s="1064"/>
      <c r="J100" s="1064"/>
      <c r="K100" s="1064"/>
      <c r="L100" s="1064"/>
      <c r="M100" s="1064"/>
      <c r="N100" s="1064"/>
      <c r="O100" s="1064"/>
      <c r="P100" s="1064"/>
      <c r="Q100" s="1064"/>
      <c r="R100" s="1064"/>
      <c r="S100" s="437"/>
      <c r="T100" s="1064"/>
      <c r="U100" s="1064"/>
      <c r="V100" s="1064"/>
      <c r="W100" s="1064"/>
      <c r="X100" s="1104"/>
      <c r="Y100" s="1104"/>
      <c r="Z100" s="1104"/>
      <c r="AA100" s="1104"/>
      <c r="AB100" s="1104"/>
      <c r="AD100" s="1055"/>
      <c r="AE100" s="1055"/>
      <c r="AF100" s="1055"/>
      <c r="AG100" s="1056" t="e">
        <f t="shared" si="1"/>
        <v>#DIV/0!</v>
      </c>
      <c r="AH100" s="1055"/>
      <c r="AI100" s="1043"/>
    </row>
    <row r="101" spans="2:35">
      <c r="B101" s="2328" t="s">
        <v>945</v>
      </c>
      <c r="C101" s="1066" t="s">
        <v>987</v>
      </c>
      <c r="D101" s="1066" t="s">
        <v>964</v>
      </c>
      <c r="E101" s="1068"/>
      <c r="F101" s="194" t="s">
        <v>955</v>
      </c>
      <c r="G101" s="1064"/>
      <c r="H101" s="1064"/>
      <c r="I101" s="1064"/>
      <c r="J101" s="1064"/>
      <c r="K101" s="1064"/>
      <c r="L101" s="1064"/>
      <c r="M101" s="1064"/>
      <c r="N101" s="1064"/>
      <c r="O101" s="1064"/>
      <c r="P101" s="1064"/>
      <c r="Q101" s="1064"/>
      <c r="R101" s="1064"/>
      <c r="S101" s="437"/>
      <c r="T101" s="1064"/>
      <c r="U101" s="1064"/>
      <c r="V101" s="1064"/>
      <c r="W101" s="1064"/>
      <c r="X101" s="1104"/>
      <c r="Y101" s="1104"/>
      <c r="Z101" s="1104"/>
      <c r="AA101" s="1104"/>
      <c r="AB101" s="1104"/>
      <c r="AD101" s="1055"/>
      <c r="AE101" s="1055"/>
      <c r="AF101" s="1055"/>
      <c r="AG101" s="1056" t="e">
        <f t="shared" si="1"/>
        <v>#DIV/0!</v>
      </c>
      <c r="AH101" s="1055"/>
      <c r="AI101" s="1043"/>
    </row>
    <row r="102" spans="2:35">
      <c r="B102" s="2328" t="s">
        <v>945</v>
      </c>
      <c r="C102" s="1066" t="s">
        <v>987</v>
      </c>
      <c r="D102" s="1066" t="s">
        <v>965</v>
      </c>
      <c r="E102" s="1068"/>
      <c r="F102" s="194" t="s">
        <v>955</v>
      </c>
      <c r="G102" s="1064"/>
      <c r="H102" s="1064"/>
      <c r="I102" s="1064"/>
      <c r="J102" s="1064"/>
      <c r="K102" s="1064"/>
      <c r="L102" s="1064"/>
      <c r="M102" s="1064"/>
      <c r="N102" s="1064"/>
      <c r="O102" s="1064"/>
      <c r="P102" s="1064"/>
      <c r="Q102" s="1064"/>
      <c r="R102" s="1064"/>
      <c r="S102" s="437"/>
      <c r="T102" s="1064"/>
      <c r="U102" s="1064"/>
      <c r="V102" s="1064"/>
      <c r="W102" s="1064"/>
      <c r="X102" s="1104"/>
      <c r="Y102" s="1104"/>
      <c r="Z102" s="1104"/>
      <c r="AA102" s="1104"/>
      <c r="AB102" s="1104"/>
      <c r="AD102" s="1055"/>
      <c r="AE102" s="1055"/>
      <c r="AF102" s="1055"/>
      <c r="AG102" s="1056" t="e">
        <f t="shared" si="1"/>
        <v>#DIV/0!</v>
      </c>
      <c r="AH102" s="1055"/>
      <c r="AI102" s="1043"/>
    </row>
    <row r="103" spans="2:35">
      <c r="B103" s="2328" t="s">
        <v>945</v>
      </c>
      <c r="C103" s="1066" t="s">
        <v>987</v>
      </c>
      <c r="D103" s="1066" t="s">
        <v>990</v>
      </c>
      <c r="E103" s="1068"/>
      <c r="F103" s="194" t="s">
        <v>955</v>
      </c>
      <c r="G103" s="1064"/>
      <c r="H103" s="1064"/>
      <c r="I103" s="1064"/>
      <c r="J103" s="1064"/>
      <c r="K103" s="1064"/>
      <c r="L103" s="1064"/>
      <c r="M103" s="1064"/>
      <c r="N103" s="1064"/>
      <c r="O103" s="1064"/>
      <c r="P103" s="1064"/>
      <c r="Q103" s="1064"/>
      <c r="R103" s="1064"/>
      <c r="S103" s="437"/>
      <c r="T103" s="1064"/>
      <c r="U103" s="1064"/>
      <c r="V103" s="1064"/>
      <c r="W103" s="1064"/>
      <c r="X103" s="1104"/>
      <c r="Y103" s="1104"/>
      <c r="Z103" s="1104"/>
      <c r="AA103" s="1104"/>
      <c r="AB103" s="1104"/>
      <c r="AD103" s="1055"/>
      <c r="AE103" s="1055"/>
      <c r="AF103" s="1055"/>
      <c r="AG103" s="1056" t="e">
        <f t="shared" si="1"/>
        <v>#DIV/0!</v>
      </c>
      <c r="AH103" s="1055"/>
      <c r="AI103" s="1043"/>
    </row>
    <row r="104" spans="2:35">
      <c r="B104" s="2328" t="s">
        <v>945</v>
      </c>
      <c r="C104" s="1066" t="s">
        <v>987</v>
      </c>
      <c r="D104" s="1066" t="s">
        <v>991</v>
      </c>
      <c r="E104" s="1068"/>
      <c r="F104" s="194" t="s">
        <v>955</v>
      </c>
      <c r="G104" s="1064"/>
      <c r="H104" s="1064"/>
      <c r="I104" s="1064"/>
      <c r="J104" s="1064"/>
      <c r="K104" s="1064"/>
      <c r="L104" s="1064"/>
      <c r="M104" s="1064"/>
      <c r="N104" s="1064"/>
      <c r="O104" s="1064"/>
      <c r="P104" s="1064"/>
      <c r="Q104" s="1064"/>
      <c r="R104" s="1064"/>
      <c r="S104" s="437"/>
      <c r="T104" s="1064"/>
      <c r="U104" s="1064"/>
      <c r="V104" s="1064"/>
      <c r="W104" s="1064"/>
      <c r="X104" s="1104"/>
      <c r="Y104" s="1104"/>
      <c r="Z104" s="1104"/>
      <c r="AA104" s="1104"/>
      <c r="AB104" s="1104"/>
      <c r="AD104" s="1055"/>
      <c r="AE104" s="1055"/>
      <c r="AF104" s="1055"/>
      <c r="AG104" s="1056" t="e">
        <f t="shared" si="1"/>
        <v>#DIV/0!</v>
      </c>
      <c r="AH104" s="1055"/>
      <c r="AI104" s="1043"/>
    </row>
    <row r="105" spans="2:35">
      <c r="B105" s="2328" t="s">
        <v>945</v>
      </c>
      <c r="C105" s="1066" t="s">
        <v>987</v>
      </c>
      <c r="D105" s="1066" t="s">
        <v>992</v>
      </c>
      <c r="E105" s="1068"/>
      <c r="F105" s="194" t="s">
        <v>955</v>
      </c>
      <c r="G105" s="1064"/>
      <c r="H105" s="1064"/>
      <c r="I105" s="1064"/>
      <c r="J105" s="1064"/>
      <c r="K105" s="1064"/>
      <c r="L105" s="1064"/>
      <c r="M105" s="1064"/>
      <c r="N105" s="1064"/>
      <c r="O105" s="1064"/>
      <c r="P105" s="1064"/>
      <c r="Q105" s="1064"/>
      <c r="R105" s="1064"/>
      <c r="S105" s="437"/>
      <c r="T105" s="1064"/>
      <c r="U105" s="1064"/>
      <c r="V105" s="1064"/>
      <c r="W105" s="1064"/>
      <c r="X105" s="1104"/>
      <c r="Y105" s="1104"/>
      <c r="Z105" s="1104"/>
      <c r="AA105" s="1104"/>
      <c r="AB105" s="1104"/>
      <c r="AD105" s="1055"/>
      <c r="AE105" s="1055"/>
      <c r="AF105" s="1055"/>
      <c r="AG105" s="1056" t="e">
        <f t="shared" si="1"/>
        <v>#DIV/0!</v>
      </c>
      <c r="AH105" s="1055"/>
      <c r="AI105" s="1043"/>
    </row>
    <row r="106" spans="2:35">
      <c r="B106" s="2328" t="s">
        <v>945</v>
      </c>
      <c r="C106" s="1066" t="s">
        <v>987</v>
      </c>
      <c r="D106" s="1066" t="s">
        <v>993</v>
      </c>
      <c r="E106" s="1068"/>
      <c r="F106" s="194" t="s">
        <v>955</v>
      </c>
      <c r="G106" s="1064"/>
      <c r="H106" s="1064"/>
      <c r="I106" s="1064"/>
      <c r="J106" s="1064"/>
      <c r="K106" s="1064"/>
      <c r="L106" s="1064"/>
      <c r="M106" s="1064"/>
      <c r="N106" s="1064"/>
      <c r="O106" s="1064"/>
      <c r="P106" s="1064"/>
      <c r="Q106" s="1064"/>
      <c r="R106" s="1064"/>
      <c r="S106" s="437"/>
      <c r="T106" s="1064"/>
      <c r="U106" s="1064"/>
      <c r="V106" s="1064"/>
      <c r="W106" s="1064"/>
      <c r="X106" s="1104"/>
      <c r="Y106" s="1104"/>
      <c r="Z106" s="1104"/>
      <c r="AA106" s="1104"/>
      <c r="AB106" s="1104"/>
      <c r="AD106" s="1055"/>
      <c r="AE106" s="1055"/>
      <c r="AF106" s="1055"/>
      <c r="AG106" s="1056" t="e">
        <f t="shared" si="1"/>
        <v>#DIV/0!</v>
      </c>
      <c r="AH106" s="1055"/>
      <c r="AI106" s="1043"/>
    </row>
    <row r="107" spans="2:35">
      <c r="B107" s="2328" t="s">
        <v>945</v>
      </c>
      <c r="C107" s="1066" t="s">
        <v>987</v>
      </c>
      <c r="D107" s="1066" t="s">
        <v>994</v>
      </c>
      <c r="E107" s="1068"/>
      <c r="F107" s="194" t="s">
        <v>955</v>
      </c>
      <c r="G107" s="1064"/>
      <c r="H107" s="1064"/>
      <c r="I107" s="1064"/>
      <c r="J107" s="1064"/>
      <c r="K107" s="1064"/>
      <c r="L107" s="1064"/>
      <c r="M107" s="1064"/>
      <c r="N107" s="1064"/>
      <c r="O107" s="1064"/>
      <c r="P107" s="1064"/>
      <c r="Q107" s="1064"/>
      <c r="R107" s="1064"/>
      <c r="S107" s="437"/>
      <c r="T107" s="1064"/>
      <c r="U107" s="1064"/>
      <c r="V107" s="1064"/>
      <c r="W107" s="1064"/>
      <c r="X107" s="1104"/>
      <c r="Y107" s="1104"/>
      <c r="Z107" s="1104"/>
      <c r="AA107" s="1104"/>
      <c r="AB107" s="1104"/>
      <c r="AD107" s="1055"/>
      <c r="AE107" s="1055"/>
      <c r="AF107" s="1055"/>
      <c r="AG107" s="1056" t="e">
        <f t="shared" si="1"/>
        <v>#DIV/0!</v>
      </c>
      <c r="AH107" s="1055"/>
      <c r="AI107" s="1043"/>
    </row>
    <row r="108" spans="2:35">
      <c r="B108" s="2328" t="s">
        <v>945</v>
      </c>
      <c r="C108" s="1066" t="s">
        <v>995</v>
      </c>
      <c r="D108" s="1066" t="s">
        <v>954</v>
      </c>
      <c r="E108" s="1068"/>
      <c r="F108" s="194" t="s">
        <v>955</v>
      </c>
      <c r="G108" s="1064"/>
      <c r="H108" s="1064"/>
      <c r="I108" s="1064"/>
      <c r="J108" s="1064"/>
      <c r="K108" s="1064"/>
      <c r="L108" s="1064"/>
      <c r="M108" s="1064"/>
      <c r="N108" s="1064"/>
      <c r="O108" s="1064"/>
      <c r="P108" s="1064"/>
      <c r="Q108" s="1064"/>
      <c r="R108" s="1064"/>
      <c r="S108" s="437"/>
      <c r="T108" s="1064"/>
      <c r="U108" s="1064"/>
      <c r="V108" s="1064"/>
      <c r="W108" s="1064"/>
      <c r="X108" s="1104"/>
      <c r="Y108" s="1104"/>
      <c r="Z108" s="1104"/>
      <c r="AA108" s="1104"/>
      <c r="AB108" s="1104"/>
      <c r="AD108" s="1055"/>
      <c r="AE108" s="1055"/>
      <c r="AF108" s="1055"/>
      <c r="AG108" s="1056" t="e">
        <f t="shared" si="1"/>
        <v>#DIV/0!</v>
      </c>
      <c r="AH108" s="1055"/>
      <c r="AI108" s="1043"/>
    </row>
    <row r="109" spans="2:35">
      <c r="B109" s="2328" t="s">
        <v>945</v>
      </c>
      <c r="C109" s="1066" t="s">
        <v>995</v>
      </c>
      <c r="D109" s="1066" t="s">
        <v>956</v>
      </c>
      <c r="E109" s="1068"/>
      <c r="F109" s="194" t="s">
        <v>955</v>
      </c>
      <c r="G109" s="1064"/>
      <c r="H109" s="1064"/>
      <c r="I109" s="1064"/>
      <c r="J109" s="1064"/>
      <c r="K109" s="1064"/>
      <c r="L109" s="1064"/>
      <c r="M109" s="1064"/>
      <c r="N109" s="1064"/>
      <c r="O109" s="1064"/>
      <c r="P109" s="1064"/>
      <c r="Q109" s="1064"/>
      <c r="R109" s="1064"/>
      <c r="S109" s="437"/>
      <c r="T109" s="1064"/>
      <c r="U109" s="1064"/>
      <c r="V109" s="1064"/>
      <c r="W109" s="1064"/>
      <c r="X109" s="1104"/>
      <c r="Y109" s="1104"/>
      <c r="Z109" s="1104"/>
      <c r="AA109" s="1104"/>
      <c r="AB109" s="1104"/>
      <c r="AD109" s="1055"/>
      <c r="AE109" s="1055"/>
      <c r="AF109" s="1055"/>
      <c r="AG109" s="1056" t="e">
        <f t="shared" si="1"/>
        <v>#DIV/0!</v>
      </c>
      <c r="AH109" s="1055"/>
      <c r="AI109" s="1043"/>
    </row>
    <row r="110" spans="2:35">
      <c r="B110" s="2328" t="s">
        <v>945</v>
      </c>
      <c r="C110" s="1066" t="s">
        <v>995</v>
      </c>
      <c r="D110" s="1066" t="s">
        <v>957</v>
      </c>
      <c r="E110" s="1068"/>
      <c r="F110" s="194" t="s">
        <v>955</v>
      </c>
      <c r="G110" s="1064"/>
      <c r="H110" s="1064"/>
      <c r="I110" s="1064"/>
      <c r="J110" s="1064"/>
      <c r="K110" s="1064"/>
      <c r="L110" s="1064"/>
      <c r="M110" s="1064"/>
      <c r="N110" s="1064"/>
      <c r="O110" s="1064"/>
      <c r="P110" s="1064"/>
      <c r="Q110" s="1064"/>
      <c r="R110" s="1064"/>
      <c r="S110" s="437"/>
      <c r="T110" s="1064"/>
      <c r="U110" s="1064"/>
      <c r="V110" s="1064"/>
      <c r="W110" s="1064"/>
      <c r="X110" s="1104"/>
      <c r="Y110" s="1104"/>
      <c r="Z110" s="1104"/>
      <c r="AA110" s="1104"/>
      <c r="AB110" s="1104"/>
      <c r="AD110" s="1055"/>
      <c r="AE110" s="1055"/>
      <c r="AF110" s="1055"/>
      <c r="AG110" s="1056" t="e">
        <f t="shared" si="1"/>
        <v>#DIV/0!</v>
      </c>
      <c r="AH110" s="1055"/>
      <c r="AI110" s="1043"/>
    </row>
    <row r="111" spans="2:35">
      <c r="B111" s="2328" t="s">
        <v>945</v>
      </c>
      <c r="C111" s="1066" t="s">
        <v>996</v>
      </c>
      <c r="D111" s="1066" t="s">
        <v>954</v>
      </c>
      <c r="E111" s="1068"/>
      <c r="F111" s="194" t="s">
        <v>955</v>
      </c>
      <c r="G111" s="1064"/>
      <c r="H111" s="1064"/>
      <c r="I111" s="1064"/>
      <c r="J111" s="1064"/>
      <c r="K111" s="1064"/>
      <c r="L111" s="1064"/>
      <c r="M111" s="1064"/>
      <c r="N111" s="1064"/>
      <c r="O111" s="1064"/>
      <c r="P111" s="1064"/>
      <c r="Q111" s="1064"/>
      <c r="R111" s="1064"/>
      <c r="S111" s="437"/>
      <c r="T111" s="1064"/>
      <c r="U111" s="1064"/>
      <c r="V111" s="1064"/>
      <c r="W111" s="1064"/>
      <c r="X111" s="1104"/>
      <c r="Y111" s="1104"/>
      <c r="Z111" s="1104"/>
      <c r="AA111" s="1104"/>
      <c r="AB111" s="1104"/>
      <c r="AD111" s="1055"/>
      <c r="AE111" s="1055"/>
      <c r="AF111" s="1055"/>
      <c r="AG111" s="1056" t="e">
        <f t="shared" si="1"/>
        <v>#DIV/0!</v>
      </c>
      <c r="AH111" s="1055"/>
      <c r="AI111" s="1043"/>
    </row>
    <row r="112" spans="2:35">
      <c r="B112" s="2328" t="s">
        <v>945</v>
      </c>
      <c r="C112" s="1066" t="s">
        <v>996</v>
      </c>
      <c r="D112" s="1066" t="s">
        <v>956</v>
      </c>
      <c r="E112" s="1068"/>
      <c r="F112" s="194" t="s">
        <v>955</v>
      </c>
      <c r="G112" s="1064"/>
      <c r="H112" s="1064"/>
      <c r="I112" s="1064"/>
      <c r="J112" s="1064"/>
      <c r="K112" s="1064"/>
      <c r="L112" s="1064"/>
      <c r="M112" s="1064"/>
      <c r="N112" s="1064"/>
      <c r="O112" s="1064"/>
      <c r="P112" s="1064"/>
      <c r="Q112" s="1064"/>
      <c r="R112" s="1064"/>
      <c r="S112" s="437"/>
      <c r="T112" s="1064"/>
      <c r="U112" s="1064"/>
      <c r="V112" s="1064"/>
      <c r="W112" s="1064"/>
      <c r="X112" s="1104"/>
      <c r="Y112" s="1104"/>
      <c r="Z112" s="1104"/>
      <c r="AA112" s="1104"/>
      <c r="AB112" s="1104"/>
      <c r="AD112" s="1055"/>
      <c r="AE112" s="1055"/>
      <c r="AF112" s="1055"/>
      <c r="AG112" s="1056" t="e">
        <f t="shared" si="1"/>
        <v>#DIV/0!</v>
      </c>
      <c r="AH112" s="1055"/>
      <c r="AI112" s="1043"/>
    </row>
    <row r="113" spans="2:35">
      <c r="B113" s="2328" t="s">
        <v>945</v>
      </c>
      <c r="C113" s="1066" t="s">
        <v>996</v>
      </c>
      <c r="D113" s="1066" t="s">
        <v>957</v>
      </c>
      <c r="E113" s="1068"/>
      <c r="F113" s="194" t="s">
        <v>955</v>
      </c>
      <c r="G113" s="1064"/>
      <c r="H113" s="1064"/>
      <c r="I113" s="1064"/>
      <c r="J113" s="1064"/>
      <c r="K113" s="1064"/>
      <c r="L113" s="1064"/>
      <c r="M113" s="1064"/>
      <c r="N113" s="1064"/>
      <c r="O113" s="1064"/>
      <c r="P113" s="1064"/>
      <c r="Q113" s="1064"/>
      <c r="R113" s="1064"/>
      <c r="S113" s="437"/>
      <c r="T113" s="1064"/>
      <c r="U113" s="1064"/>
      <c r="V113" s="1064"/>
      <c r="W113" s="1064"/>
      <c r="X113" s="1104"/>
      <c r="Y113" s="1104"/>
      <c r="Z113" s="1104"/>
      <c r="AA113" s="1104"/>
      <c r="AB113" s="1104"/>
      <c r="AD113" s="1055"/>
      <c r="AE113" s="1055"/>
      <c r="AF113" s="1055"/>
      <c r="AG113" s="1056" t="e">
        <f t="shared" si="1"/>
        <v>#DIV/0!</v>
      </c>
      <c r="AH113" s="1055"/>
      <c r="AI113" s="1043"/>
    </row>
    <row r="114" spans="2:35">
      <c r="B114" s="2328" t="s">
        <v>945</v>
      </c>
      <c r="C114" s="1066" t="s">
        <v>996</v>
      </c>
      <c r="D114" s="1066" t="s">
        <v>959</v>
      </c>
      <c r="E114" s="1068"/>
      <c r="F114" s="194" t="s">
        <v>955</v>
      </c>
      <c r="G114" s="1064"/>
      <c r="H114" s="1064"/>
      <c r="I114" s="1064"/>
      <c r="J114" s="1064"/>
      <c r="K114" s="1064"/>
      <c r="L114" s="1064"/>
      <c r="M114" s="1064"/>
      <c r="N114" s="1064"/>
      <c r="O114" s="1064"/>
      <c r="P114" s="1064"/>
      <c r="Q114" s="1064"/>
      <c r="R114" s="1064"/>
      <c r="S114" s="437"/>
      <c r="T114" s="1064"/>
      <c r="U114" s="1064"/>
      <c r="V114" s="1064"/>
      <c r="W114" s="1064"/>
      <c r="X114" s="1104"/>
      <c r="Y114" s="1104"/>
      <c r="Z114" s="1104"/>
      <c r="AA114" s="1104"/>
      <c r="AB114" s="1104"/>
      <c r="AD114" s="1055"/>
      <c r="AE114" s="1055"/>
      <c r="AF114" s="1055"/>
      <c r="AG114" s="1056" t="e">
        <f t="shared" si="1"/>
        <v>#DIV/0!</v>
      </c>
      <c r="AH114" s="1055"/>
      <c r="AI114" s="1043"/>
    </row>
    <row r="115" spans="2:35">
      <c r="B115" s="2328" t="s">
        <v>945</v>
      </c>
      <c r="C115" s="1066" t="s">
        <v>997</v>
      </c>
      <c r="D115" s="1066" t="s">
        <v>954</v>
      </c>
      <c r="E115" s="1068"/>
      <c r="F115" s="194" t="s">
        <v>955</v>
      </c>
      <c r="G115" s="1064"/>
      <c r="H115" s="1064"/>
      <c r="I115" s="1064"/>
      <c r="J115" s="1064"/>
      <c r="K115" s="1064"/>
      <c r="L115" s="1064"/>
      <c r="M115" s="1064"/>
      <c r="N115" s="1064"/>
      <c r="O115" s="1064"/>
      <c r="P115" s="1064"/>
      <c r="Q115" s="1064"/>
      <c r="R115" s="1064"/>
      <c r="S115" s="437"/>
      <c r="T115" s="1064"/>
      <c r="U115" s="1064"/>
      <c r="V115" s="1064"/>
      <c r="W115" s="1064"/>
      <c r="X115" s="1104"/>
      <c r="Y115" s="1104"/>
      <c r="Z115" s="1104"/>
      <c r="AA115" s="1104"/>
      <c r="AB115" s="1104"/>
      <c r="AD115" s="1055"/>
      <c r="AE115" s="1055"/>
      <c r="AF115" s="1055"/>
      <c r="AG115" s="1056" t="e">
        <f t="shared" si="1"/>
        <v>#DIV/0!</v>
      </c>
      <c r="AH115" s="1055"/>
      <c r="AI115" s="1043"/>
    </row>
    <row r="116" spans="2:35">
      <c r="B116" s="2328" t="s">
        <v>945</v>
      </c>
      <c r="C116" s="1066" t="s">
        <v>997</v>
      </c>
      <c r="D116" s="1066" t="s">
        <v>956</v>
      </c>
      <c r="E116" s="1068"/>
      <c r="F116" s="194" t="s">
        <v>955</v>
      </c>
      <c r="G116" s="1064"/>
      <c r="H116" s="1064"/>
      <c r="I116" s="1064"/>
      <c r="J116" s="1064"/>
      <c r="K116" s="1064"/>
      <c r="L116" s="1064"/>
      <c r="M116" s="1064"/>
      <c r="N116" s="1064"/>
      <c r="O116" s="1064"/>
      <c r="P116" s="1064"/>
      <c r="Q116" s="1064"/>
      <c r="R116" s="1064"/>
      <c r="S116" s="437"/>
      <c r="T116" s="1064"/>
      <c r="U116" s="1064"/>
      <c r="V116" s="1064"/>
      <c r="W116" s="1064"/>
      <c r="X116" s="1104"/>
      <c r="Y116" s="1104"/>
      <c r="Z116" s="1104"/>
      <c r="AA116" s="1104"/>
      <c r="AB116" s="1104"/>
      <c r="AD116" s="1055"/>
      <c r="AE116" s="1055"/>
      <c r="AF116" s="1055"/>
      <c r="AG116" s="1056" t="e">
        <f t="shared" si="1"/>
        <v>#DIV/0!</v>
      </c>
      <c r="AH116" s="1055"/>
      <c r="AI116" s="1043"/>
    </row>
    <row r="117" spans="2:35">
      <c r="B117" s="2328" t="s">
        <v>945</v>
      </c>
      <c r="C117" s="1066" t="s">
        <v>997</v>
      </c>
      <c r="D117" s="1066" t="s">
        <v>957</v>
      </c>
      <c r="E117" s="1068"/>
      <c r="F117" s="194" t="s">
        <v>955</v>
      </c>
      <c r="G117" s="1064"/>
      <c r="H117" s="1064"/>
      <c r="I117" s="1064"/>
      <c r="J117" s="1064"/>
      <c r="K117" s="1064"/>
      <c r="L117" s="1064"/>
      <c r="M117" s="1064"/>
      <c r="N117" s="1064"/>
      <c r="O117" s="1064"/>
      <c r="P117" s="1064"/>
      <c r="Q117" s="1064"/>
      <c r="R117" s="1064"/>
      <c r="S117" s="437"/>
      <c r="T117" s="1064"/>
      <c r="U117" s="1064"/>
      <c r="V117" s="1064"/>
      <c r="W117" s="1064"/>
      <c r="X117" s="1104"/>
      <c r="Y117" s="1104"/>
      <c r="Z117" s="1104"/>
      <c r="AA117" s="1104"/>
      <c r="AB117" s="1104"/>
      <c r="AD117" s="1055"/>
      <c r="AE117" s="1055"/>
      <c r="AF117" s="1055"/>
      <c r="AG117" s="1056" t="e">
        <f t="shared" si="1"/>
        <v>#DIV/0!</v>
      </c>
      <c r="AH117" s="1055"/>
      <c r="AI117" s="1043"/>
    </row>
    <row r="118" spans="2:35">
      <c r="B118" s="2328" t="s">
        <v>945</v>
      </c>
      <c r="C118" s="1066" t="s">
        <v>997</v>
      </c>
      <c r="D118" s="1066" t="s">
        <v>959</v>
      </c>
      <c r="E118" s="1068"/>
      <c r="F118" s="194" t="s">
        <v>955</v>
      </c>
      <c r="G118" s="1064"/>
      <c r="H118" s="1064"/>
      <c r="I118" s="1064"/>
      <c r="J118" s="1064"/>
      <c r="K118" s="1064"/>
      <c r="L118" s="1064"/>
      <c r="M118" s="1064"/>
      <c r="N118" s="1064"/>
      <c r="O118" s="1064"/>
      <c r="P118" s="1064"/>
      <c r="Q118" s="1064"/>
      <c r="R118" s="1064"/>
      <c r="S118" s="437"/>
      <c r="T118" s="1064"/>
      <c r="U118" s="1064"/>
      <c r="V118" s="1064"/>
      <c r="W118" s="1064"/>
      <c r="X118" s="1104"/>
      <c r="Y118" s="1104"/>
      <c r="Z118" s="1104"/>
      <c r="AA118" s="1104"/>
      <c r="AB118" s="1104"/>
      <c r="AD118" s="1055"/>
      <c r="AE118" s="1055"/>
      <c r="AF118" s="1055"/>
      <c r="AG118" s="1056" t="e">
        <f t="shared" si="1"/>
        <v>#DIV/0!</v>
      </c>
      <c r="AH118" s="1055"/>
      <c r="AI118" s="1043"/>
    </row>
    <row r="119" spans="2:35">
      <c r="B119" s="2328" t="s">
        <v>945</v>
      </c>
      <c r="C119" s="1066" t="s">
        <v>998</v>
      </c>
      <c r="D119" s="1066" t="s">
        <v>954</v>
      </c>
      <c r="E119" s="1068"/>
      <c r="F119" s="194" t="s">
        <v>955</v>
      </c>
      <c r="G119" s="1064"/>
      <c r="H119" s="1064"/>
      <c r="I119" s="1064"/>
      <c r="J119" s="1064"/>
      <c r="K119" s="1064"/>
      <c r="L119" s="1064"/>
      <c r="M119" s="1064"/>
      <c r="N119" s="1064"/>
      <c r="O119" s="1064"/>
      <c r="P119" s="1064"/>
      <c r="Q119" s="1064"/>
      <c r="R119" s="1064"/>
      <c r="S119" s="437"/>
      <c r="T119" s="1064"/>
      <c r="U119" s="1064"/>
      <c r="V119" s="1064"/>
      <c r="W119" s="1064"/>
      <c r="X119" s="1104"/>
      <c r="Y119" s="1104"/>
      <c r="Z119" s="1104"/>
      <c r="AA119" s="1104"/>
      <c r="AB119" s="1104"/>
      <c r="AD119" s="1055"/>
      <c r="AE119" s="1055"/>
      <c r="AF119" s="1055"/>
      <c r="AG119" s="1056" t="e">
        <f t="shared" si="1"/>
        <v>#DIV/0!</v>
      </c>
      <c r="AH119" s="1055"/>
      <c r="AI119" s="1043"/>
    </row>
    <row r="120" spans="2:35">
      <c r="B120" s="2328" t="s">
        <v>945</v>
      </c>
      <c r="C120" s="1066" t="s">
        <v>998</v>
      </c>
      <c r="D120" s="1066" t="s">
        <v>956</v>
      </c>
      <c r="E120" s="1068"/>
      <c r="F120" s="194" t="s">
        <v>955</v>
      </c>
      <c r="G120" s="1064"/>
      <c r="H120" s="1064"/>
      <c r="I120" s="1064"/>
      <c r="J120" s="1064"/>
      <c r="K120" s="1064"/>
      <c r="L120" s="1064"/>
      <c r="M120" s="1064"/>
      <c r="N120" s="1064"/>
      <c r="O120" s="1064"/>
      <c r="P120" s="1064"/>
      <c r="Q120" s="1064"/>
      <c r="R120" s="1064"/>
      <c r="S120" s="437"/>
      <c r="T120" s="1064"/>
      <c r="U120" s="1064"/>
      <c r="V120" s="1064"/>
      <c r="W120" s="1064"/>
      <c r="X120" s="1104"/>
      <c r="Y120" s="1104"/>
      <c r="Z120" s="1104"/>
      <c r="AA120" s="1104"/>
      <c r="AB120" s="1104"/>
      <c r="AD120" s="1055"/>
      <c r="AE120" s="1055"/>
      <c r="AF120" s="1055"/>
      <c r="AG120" s="1056" t="e">
        <f t="shared" si="1"/>
        <v>#DIV/0!</v>
      </c>
      <c r="AH120" s="1055"/>
      <c r="AI120" s="1043"/>
    </row>
    <row r="121" spans="2:35">
      <c r="B121" s="2328" t="s">
        <v>945</v>
      </c>
      <c r="C121" s="1066" t="s">
        <v>999</v>
      </c>
      <c r="D121" s="1066" t="s">
        <v>954</v>
      </c>
      <c r="E121" s="1068"/>
      <c r="F121" s="194" t="s">
        <v>955</v>
      </c>
      <c r="G121" s="1064"/>
      <c r="H121" s="1064"/>
      <c r="I121" s="1064"/>
      <c r="J121" s="1064"/>
      <c r="K121" s="1064"/>
      <c r="L121" s="1064"/>
      <c r="M121" s="1064"/>
      <c r="N121" s="1064"/>
      <c r="O121" s="1064"/>
      <c r="P121" s="1064"/>
      <c r="Q121" s="1064"/>
      <c r="R121" s="1064"/>
      <c r="S121" s="437"/>
      <c r="T121" s="1064"/>
      <c r="U121" s="1064"/>
      <c r="V121" s="1064"/>
      <c r="W121" s="1064"/>
      <c r="X121" s="1104"/>
      <c r="Y121" s="1104"/>
      <c r="Z121" s="1104"/>
      <c r="AA121" s="1104"/>
      <c r="AB121" s="1104"/>
      <c r="AD121" s="1055"/>
      <c r="AE121" s="1055"/>
      <c r="AF121" s="1055"/>
      <c r="AG121" s="1056" t="e">
        <f t="shared" si="1"/>
        <v>#DIV/0!</v>
      </c>
      <c r="AH121" s="1055"/>
      <c r="AI121" s="1043"/>
    </row>
    <row r="122" spans="2:35">
      <c r="B122" s="2328" t="s">
        <v>945</v>
      </c>
      <c r="C122" s="1066" t="s">
        <v>999</v>
      </c>
      <c r="D122" s="1066" t="s">
        <v>956</v>
      </c>
      <c r="E122" s="1068"/>
      <c r="F122" s="194" t="s">
        <v>955</v>
      </c>
      <c r="G122" s="1064"/>
      <c r="H122" s="1064"/>
      <c r="I122" s="1064"/>
      <c r="J122" s="1064"/>
      <c r="K122" s="1064"/>
      <c r="L122" s="1064"/>
      <c r="M122" s="1064"/>
      <c r="N122" s="1064"/>
      <c r="O122" s="1064"/>
      <c r="P122" s="1064"/>
      <c r="Q122" s="1064"/>
      <c r="R122" s="1064"/>
      <c r="S122" s="437"/>
      <c r="T122" s="1064"/>
      <c r="U122" s="1064"/>
      <c r="V122" s="1064"/>
      <c r="W122" s="1064"/>
      <c r="X122" s="1104"/>
      <c r="Y122" s="1104"/>
      <c r="Z122" s="1104"/>
      <c r="AA122" s="1104"/>
      <c r="AB122" s="1104"/>
      <c r="AD122" s="1055"/>
      <c r="AE122" s="1055"/>
      <c r="AF122" s="1055"/>
      <c r="AG122" s="1056" t="e">
        <f t="shared" si="1"/>
        <v>#DIV/0!</v>
      </c>
      <c r="AH122" s="1055"/>
      <c r="AI122" s="1043"/>
    </row>
    <row r="123" spans="2:35">
      <c r="B123" s="2328" t="s">
        <v>945</v>
      </c>
      <c r="C123" s="1066" t="s">
        <v>999</v>
      </c>
      <c r="D123" s="1066" t="s">
        <v>957</v>
      </c>
      <c r="E123" s="1068"/>
      <c r="F123" s="194" t="s">
        <v>955</v>
      </c>
      <c r="G123" s="1064"/>
      <c r="H123" s="1064"/>
      <c r="I123" s="1064"/>
      <c r="J123" s="1064"/>
      <c r="K123" s="1064"/>
      <c r="L123" s="1064"/>
      <c r="M123" s="1064"/>
      <c r="N123" s="1064"/>
      <c r="O123" s="1064"/>
      <c r="P123" s="1064"/>
      <c r="Q123" s="1064"/>
      <c r="R123" s="1064"/>
      <c r="S123" s="437"/>
      <c r="T123" s="1064"/>
      <c r="U123" s="1064"/>
      <c r="V123" s="1064"/>
      <c r="W123" s="1064"/>
      <c r="X123" s="1104"/>
      <c r="Y123" s="1104"/>
      <c r="Z123" s="1104"/>
      <c r="AA123" s="1104"/>
      <c r="AB123" s="1104"/>
      <c r="AD123" s="1055"/>
      <c r="AE123" s="1055"/>
      <c r="AF123" s="1055"/>
      <c r="AG123" s="1056" t="e">
        <f t="shared" si="1"/>
        <v>#DIV/0!</v>
      </c>
      <c r="AH123" s="1055"/>
      <c r="AI123" s="1043"/>
    </row>
    <row r="124" spans="2:35">
      <c r="B124" s="2328" t="s">
        <v>945</v>
      </c>
      <c r="C124" s="1066" t="s">
        <v>999</v>
      </c>
      <c r="D124" s="1066" t="s">
        <v>959</v>
      </c>
      <c r="E124" s="1068"/>
      <c r="F124" s="194" t="s">
        <v>955</v>
      </c>
      <c r="G124" s="1064"/>
      <c r="H124" s="1064"/>
      <c r="I124" s="1064"/>
      <c r="J124" s="1064"/>
      <c r="K124" s="1064"/>
      <c r="L124" s="1064"/>
      <c r="M124" s="1064"/>
      <c r="N124" s="1064"/>
      <c r="O124" s="1064"/>
      <c r="P124" s="1064"/>
      <c r="Q124" s="1064"/>
      <c r="R124" s="1064"/>
      <c r="S124" s="437"/>
      <c r="T124" s="1064"/>
      <c r="U124" s="1064"/>
      <c r="V124" s="1064"/>
      <c r="W124" s="1064"/>
      <c r="X124" s="1104"/>
      <c r="Y124" s="1104"/>
      <c r="Z124" s="1104"/>
      <c r="AA124" s="1104"/>
      <c r="AB124" s="1104"/>
      <c r="AD124" s="1055"/>
      <c r="AE124" s="1055"/>
      <c r="AF124" s="1055"/>
      <c r="AG124" s="1056" t="e">
        <f t="shared" si="1"/>
        <v>#DIV/0!</v>
      </c>
      <c r="AH124" s="1055"/>
      <c r="AI124" s="1043"/>
    </row>
    <row r="125" spans="2:35">
      <c r="B125" s="2328" t="s">
        <v>945</v>
      </c>
      <c r="C125" s="1066" t="s">
        <v>999</v>
      </c>
      <c r="D125" s="1066" t="s">
        <v>972</v>
      </c>
      <c r="E125" s="1068"/>
      <c r="F125" s="194" t="s">
        <v>955</v>
      </c>
      <c r="G125" s="1064"/>
      <c r="H125" s="1064"/>
      <c r="I125" s="1064"/>
      <c r="J125" s="1064"/>
      <c r="K125" s="1064"/>
      <c r="L125" s="1064"/>
      <c r="M125" s="1064"/>
      <c r="N125" s="1064"/>
      <c r="O125" s="1064"/>
      <c r="P125" s="1064"/>
      <c r="Q125" s="1064"/>
      <c r="R125" s="1064"/>
      <c r="S125" s="437"/>
      <c r="T125" s="1064"/>
      <c r="U125" s="1064"/>
      <c r="V125" s="1064"/>
      <c r="W125" s="1064"/>
      <c r="X125" s="1104"/>
      <c r="Y125" s="1104"/>
      <c r="Z125" s="1104"/>
      <c r="AA125" s="1104"/>
      <c r="AB125" s="1104"/>
      <c r="AD125" s="1055"/>
      <c r="AE125" s="1055"/>
      <c r="AF125" s="1055"/>
      <c r="AG125" s="1056" t="e">
        <f t="shared" si="1"/>
        <v>#DIV/0!</v>
      </c>
      <c r="AH125" s="1055"/>
      <c r="AI125" s="1043"/>
    </row>
    <row r="126" spans="2:35">
      <c r="B126" s="2328" t="s">
        <v>945</v>
      </c>
      <c r="C126" s="1066" t="s">
        <v>999</v>
      </c>
      <c r="D126" s="1066" t="s">
        <v>973</v>
      </c>
      <c r="E126" s="1068"/>
      <c r="F126" s="194" t="s">
        <v>955</v>
      </c>
      <c r="G126" s="1064"/>
      <c r="H126" s="1064"/>
      <c r="I126" s="1064"/>
      <c r="J126" s="1064"/>
      <c r="K126" s="1064"/>
      <c r="L126" s="1064"/>
      <c r="M126" s="1064"/>
      <c r="N126" s="1064"/>
      <c r="O126" s="1064"/>
      <c r="P126" s="1064"/>
      <c r="Q126" s="1064"/>
      <c r="R126" s="1064"/>
      <c r="S126" s="437"/>
      <c r="T126" s="1064"/>
      <c r="U126" s="1064"/>
      <c r="V126" s="1064"/>
      <c r="W126" s="1064"/>
      <c r="X126" s="1104"/>
      <c r="Y126" s="1104"/>
      <c r="Z126" s="1104"/>
      <c r="AA126" s="1104"/>
      <c r="AB126" s="1104"/>
      <c r="AD126" s="1055"/>
      <c r="AE126" s="1055"/>
      <c r="AF126" s="1055"/>
      <c r="AG126" s="1056" t="e">
        <f t="shared" si="1"/>
        <v>#DIV/0!</v>
      </c>
      <c r="AH126" s="1055"/>
      <c r="AI126" s="1043"/>
    </row>
    <row r="127" spans="2:35">
      <c r="B127" s="2329" t="s">
        <v>945</v>
      </c>
      <c r="C127" s="1066" t="s">
        <v>999</v>
      </c>
      <c r="D127" s="1066" t="s">
        <v>974</v>
      </c>
      <c r="E127" s="1068"/>
      <c r="F127" s="194" t="s">
        <v>955</v>
      </c>
      <c r="G127" s="1064"/>
      <c r="H127" s="1064"/>
      <c r="I127" s="1064"/>
      <c r="J127" s="1064"/>
      <c r="K127" s="1064"/>
      <c r="L127" s="1064"/>
      <c r="M127" s="1064"/>
      <c r="N127" s="1064"/>
      <c r="O127" s="1064"/>
      <c r="P127" s="1064"/>
      <c r="Q127" s="1064"/>
      <c r="R127" s="1064"/>
      <c r="S127" s="437"/>
      <c r="T127" s="1064"/>
      <c r="U127" s="1064"/>
      <c r="V127" s="1064"/>
      <c r="W127" s="1064"/>
      <c r="X127" s="1104"/>
      <c r="Y127" s="1104"/>
      <c r="Z127" s="1104"/>
      <c r="AA127" s="1104"/>
      <c r="AB127" s="1104"/>
      <c r="AD127" s="1055"/>
      <c r="AE127" s="1055"/>
      <c r="AF127" s="1055"/>
      <c r="AG127" s="1056" t="e">
        <f t="shared" si="1"/>
        <v>#DIV/0!</v>
      </c>
      <c r="AH127" s="1055"/>
      <c r="AI127" s="1043"/>
    </row>
    <row r="128" spans="2:35">
      <c r="B128" s="2346" t="s">
        <v>1000</v>
      </c>
      <c r="C128" s="1066" t="s">
        <v>953</v>
      </c>
      <c r="D128" s="1066"/>
      <c r="E128" s="1068"/>
      <c r="F128" s="194" t="s">
        <v>955</v>
      </c>
      <c r="G128" s="1064"/>
      <c r="H128" s="1064"/>
      <c r="I128" s="1064"/>
      <c r="J128" s="1064"/>
      <c r="K128" s="1064"/>
      <c r="L128" s="1064"/>
      <c r="M128" s="1064"/>
      <c r="N128" s="1064"/>
      <c r="O128" s="1064"/>
      <c r="P128" s="1064"/>
      <c r="Q128" s="1064"/>
      <c r="R128" s="1064"/>
      <c r="S128" s="437"/>
      <c r="T128" s="1064"/>
      <c r="U128" s="1064"/>
      <c r="V128" s="1064"/>
      <c r="W128" s="1064"/>
      <c r="X128" s="1104"/>
      <c r="Y128" s="1104"/>
      <c r="Z128" s="1104"/>
      <c r="AA128" s="1104"/>
      <c r="AB128" s="1104"/>
      <c r="AD128" s="1055"/>
      <c r="AE128" s="1055"/>
      <c r="AF128" s="1043"/>
      <c r="AG128" s="1043"/>
      <c r="AH128" s="1043"/>
      <c r="AI128" s="1055"/>
    </row>
    <row r="129" spans="2:35">
      <c r="B129" s="2339" t="s">
        <v>1000</v>
      </c>
      <c r="C129" s="1066" t="s">
        <v>958</v>
      </c>
      <c r="D129" s="1068"/>
      <c r="E129" s="1068"/>
      <c r="F129" s="194" t="s">
        <v>955</v>
      </c>
      <c r="G129" s="1064"/>
      <c r="H129" s="1064"/>
      <c r="I129" s="1064"/>
      <c r="J129" s="1064"/>
      <c r="K129" s="1064"/>
      <c r="L129" s="1064"/>
      <c r="M129" s="1064"/>
      <c r="N129" s="1064"/>
      <c r="O129" s="1064"/>
      <c r="P129" s="1064"/>
      <c r="Q129" s="1064"/>
      <c r="R129" s="1064"/>
      <c r="S129" s="437"/>
      <c r="T129" s="1064"/>
      <c r="U129" s="1064"/>
      <c r="V129" s="1064"/>
      <c r="W129" s="1064"/>
      <c r="X129" s="1104"/>
      <c r="Y129" s="1104"/>
      <c r="Z129" s="1104"/>
      <c r="AA129" s="1104"/>
      <c r="AB129" s="1104"/>
      <c r="AD129" s="1055"/>
      <c r="AE129" s="1055"/>
      <c r="AF129" s="1043"/>
      <c r="AG129" s="1043"/>
      <c r="AH129" s="1043"/>
      <c r="AI129" s="1055"/>
    </row>
    <row r="130" spans="2:35">
      <c r="B130" s="2339" t="s">
        <v>1000</v>
      </c>
      <c r="C130" s="1066" t="s">
        <v>960</v>
      </c>
      <c r="D130" s="1068"/>
      <c r="E130" s="1068"/>
      <c r="F130" s="194" t="s">
        <v>955</v>
      </c>
      <c r="G130" s="1064"/>
      <c r="H130" s="1064"/>
      <c r="I130" s="1064"/>
      <c r="J130" s="1064"/>
      <c r="K130" s="1064"/>
      <c r="L130" s="1064"/>
      <c r="M130" s="1064"/>
      <c r="N130" s="1064"/>
      <c r="O130" s="1064"/>
      <c r="P130" s="1064"/>
      <c r="Q130" s="1064"/>
      <c r="R130" s="1064"/>
      <c r="S130" s="437"/>
      <c r="T130" s="1064"/>
      <c r="U130" s="1064"/>
      <c r="V130" s="1064"/>
      <c r="W130" s="1064"/>
      <c r="X130" s="1104"/>
      <c r="Y130" s="1104"/>
      <c r="Z130" s="1104"/>
      <c r="AA130" s="1104"/>
      <c r="AB130" s="1104"/>
      <c r="AD130" s="1055"/>
      <c r="AE130" s="1055"/>
      <c r="AF130" s="1043"/>
      <c r="AG130" s="1043"/>
      <c r="AH130" s="1043"/>
      <c r="AI130" s="1055"/>
    </row>
    <row r="131" spans="2:35">
      <c r="B131" s="2339" t="s">
        <v>1000</v>
      </c>
      <c r="C131" s="1066" t="s">
        <v>961</v>
      </c>
      <c r="D131" s="1068"/>
      <c r="E131" s="1068"/>
      <c r="F131" s="194" t="s">
        <v>955</v>
      </c>
      <c r="G131" s="1064"/>
      <c r="H131" s="1064"/>
      <c r="I131" s="1064"/>
      <c r="J131" s="1064"/>
      <c r="K131" s="1064"/>
      <c r="L131" s="1064"/>
      <c r="M131" s="1064"/>
      <c r="N131" s="1064"/>
      <c r="O131" s="1064"/>
      <c r="P131" s="1064"/>
      <c r="Q131" s="1064"/>
      <c r="R131" s="1064"/>
      <c r="S131" s="437"/>
      <c r="T131" s="1064"/>
      <c r="U131" s="1064"/>
      <c r="V131" s="1064"/>
      <c r="W131" s="1064"/>
      <c r="X131" s="1104"/>
      <c r="Y131" s="1104"/>
      <c r="Z131" s="1104"/>
      <c r="AA131" s="1104"/>
      <c r="AB131" s="1104"/>
      <c r="AD131" s="1055"/>
      <c r="AE131" s="1055"/>
      <c r="AF131" s="1043"/>
      <c r="AG131" s="1043"/>
      <c r="AH131" s="1043"/>
      <c r="AI131" s="1055"/>
    </row>
    <row r="132" spans="2:35">
      <c r="B132" s="2339" t="s">
        <v>1000</v>
      </c>
      <c r="C132" s="1066" t="s">
        <v>966</v>
      </c>
      <c r="D132" s="1068"/>
      <c r="E132" s="1068"/>
      <c r="F132" s="194" t="s">
        <v>955</v>
      </c>
      <c r="G132" s="1064"/>
      <c r="H132" s="1064"/>
      <c r="I132" s="1064"/>
      <c r="J132" s="1064"/>
      <c r="K132" s="1064"/>
      <c r="L132" s="1064"/>
      <c r="M132" s="1064"/>
      <c r="N132" s="1064"/>
      <c r="O132" s="1064"/>
      <c r="P132" s="1064"/>
      <c r="Q132" s="1064"/>
      <c r="R132" s="1064"/>
      <c r="S132" s="437"/>
      <c r="T132" s="1064"/>
      <c r="U132" s="1064"/>
      <c r="V132" s="1064"/>
      <c r="W132" s="1064"/>
      <c r="X132" s="1104"/>
      <c r="Y132" s="1104"/>
      <c r="Z132" s="1104"/>
      <c r="AA132" s="1104"/>
      <c r="AB132" s="1104"/>
      <c r="AD132" s="1055"/>
      <c r="AE132" s="1055"/>
      <c r="AF132" s="1043"/>
      <c r="AG132" s="1043"/>
      <c r="AH132" s="1043"/>
      <c r="AI132" s="1055"/>
    </row>
    <row r="133" spans="2:35">
      <c r="B133" s="2339" t="s">
        <v>1000</v>
      </c>
      <c r="C133" s="1066" t="s">
        <v>787</v>
      </c>
      <c r="D133" s="1068"/>
      <c r="E133" s="1068"/>
      <c r="F133" s="194" t="s">
        <v>955</v>
      </c>
      <c r="G133" s="1064"/>
      <c r="H133" s="1064"/>
      <c r="I133" s="1064"/>
      <c r="J133" s="1064"/>
      <c r="K133" s="1064"/>
      <c r="L133" s="1064"/>
      <c r="M133" s="1064"/>
      <c r="N133" s="1064"/>
      <c r="O133" s="1064"/>
      <c r="P133" s="1064"/>
      <c r="Q133" s="1064"/>
      <c r="R133" s="1064"/>
      <c r="S133" s="437"/>
      <c r="T133" s="1064"/>
      <c r="U133" s="1064"/>
      <c r="V133" s="1064"/>
      <c r="W133" s="1064"/>
      <c r="X133" s="1104"/>
      <c r="Y133" s="1104"/>
      <c r="Z133" s="1104"/>
      <c r="AA133" s="1104"/>
      <c r="AB133" s="1104"/>
      <c r="AD133" s="1055"/>
      <c r="AE133" s="1055"/>
      <c r="AF133" s="1043"/>
      <c r="AG133" s="1043"/>
      <c r="AH133" s="1043"/>
      <c r="AI133" s="1055"/>
    </row>
    <row r="134" spans="2:35">
      <c r="B134" s="2339" t="s">
        <v>1000</v>
      </c>
      <c r="C134" s="1066" t="s">
        <v>967</v>
      </c>
      <c r="D134" s="1068"/>
      <c r="E134" s="1068"/>
      <c r="F134" s="194" t="s">
        <v>955</v>
      </c>
      <c r="G134" s="1064"/>
      <c r="H134" s="1064"/>
      <c r="I134" s="1064"/>
      <c r="J134" s="1064"/>
      <c r="K134" s="1064"/>
      <c r="L134" s="1064"/>
      <c r="M134" s="1064"/>
      <c r="N134" s="1064"/>
      <c r="O134" s="1064"/>
      <c r="P134" s="1064"/>
      <c r="Q134" s="1064"/>
      <c r="R134" s="1064"/>
      <c r="S134" s="437"/>
      <c r="T134" s="1064"/>
      <c r="U134" s="1064"/>
      <c r="V134" s="1064"/>
      <c r="W134" s="1064"/>
      <c r="X134" s="1104"/>
      <c r="Y134" s="1104"/>
      <c r="Z134" s="1104"/>
      <c r="AA134" s="1104"/>
      <c r="AB134" s="1104"/>
      <c r="AD134" s="1055"/>
      <c r="AE134" s="1055"/>
      <c r="AF134" s="1043"/>
      <c r="AG134" s="1043"/>
      <c r="AH134" s="1043"/>
      <c r="AI134" s="1055"/>
    </row>
    <row r="135" spans="2:35">
      <c r="B135" s="2339" t="s">
        <v>1000</v>
      </c>
      <c r="C135" s="1066" t="s">
        <v>968</v>
      </c>
      <c r="D135" s="1068"/>
      <c r="E135" s="1068"/>
      <c r="F135" s="194" t="s">
        <v>955</v>
      </c>
      <c r="G135" s="1064"/>
      <c r="H135" s="1064"/>
      <c r="I135" s="1064"/>
      <c r="J135" s="1064"/>
      <c r="K135" s="1064"/>
      <c r="L135" s="1064"/>
      <c r="M135" s="1064"/>
      <c r="N135" s="1064"/>
      <c r="O135" s="1064"/>
      <c r="P135" s="1064"/>
      <c r="Q135" s="1064"/>
      <c r="R135" s="1064"/>
      <c r="S135" s="437"/>
      <c r="T135" s="1064"/>
      <c r="U135" s="1064"/>
      <c r="V135" s="1064"/>
      <c r="W135" s="1064"/>
      <c r="X135" s="1104"/>
      <c r="Y135" s="1104"/>
      <c r="Z135" s="1104"/>
      <c r="AA135" s="1104"/>
      <c r="AB135" s="1104"/>
      <c r="AD135" s="1055"/>
      <c r="AE135" s="1055"/>
      <c r="AF135" s="1043"/>
      <c r="AG135" s="1043"/>
      <c r="AH135" s="1043"/>
      <c r="AI135" s="1055"/>
    </row>
    <row r="136" spans="2:35">
      <c r="B136" s="2339" t="s">
        <v>1000</v>
      </c>
      <c r="C136" s="1066" t="s">
        <v>969</v>
      </c>
      <c r="D136" s="1068"/>
      <c r="E136" s="1068"/>
      <c r="F136" s="194" t="s">
        <v>955</v>
      </c>
      <c r="G136" s="1064"/>
      <c r="H136" s="1064"/>
      <c r="I136" s="1064"/>
      <c r="J136" s="1064"/>
      <c r="K136" s="1064"/>
      <c r="L136" s="1064"/>
      <c r="M136" s="1064"/>
      <c r="N136" s="1064"/>
      <c r="O136" s="1064"/>
      <c r="P136" s="1064"/>
      <c r="Q136" s="1064"/>
      <c r="R136" s="1064"/>
      <c r="S136" s="437"/>
      <c r="T136" s="1064"/>
      <c r="U136" s="1064"/>
      <c r="V136" s="1064"/>
      <c r="W136" s="1064"/>
      <c r="X136" s="1104"/>
      <c r="Y136" s="1104"/>
      <c r="Z136" s="1104"/>
      <c r="AA136" s="1104"/>
      <c r="AB136" s="1104"/>
      <c r="AD136" s="1055"/>
      <c r="AE136" s="1055"/>
      <c r="AF136" s="1043"/>
      <c r="AG136" s="1043"/>
      <c r="AH136" s="1043"/>
      <c r="AI136" s="1055"/>
    </row>
    <row r="137" spans="2:35">
      <c r="B137" s="2339" t="s">
        <v>1000</v>
      </c>
      <c r="C137" s="1066" t="s">
        <v>970</v>
      </c>
      <c r="D137" s="1068"/>
      <c r="E137" s="1068"/>
      <c r="F137" s="194" t="s">
        <v>955</v>
      </c>
      <c r="G137" s="1064"/>
      <c r="H137" s="1064"/>
      <c r="I137" s="1064"/>
      <c r="J137" s="1064"/>
      <c r="K137" s="1064"/>
      <c r="L137" s="1064"/>
      <c r="M137" s="1064"/>
      <c r="N137" s="1064"/>
      <c r="O137" s="1064"/>
      <c r="P137" s="1064"/>
      <c r="Q137" s="1064"/>
      <c r="R137" s="1064"/>
      <c r="S137" s="437"/>
      <c r="T137" s="1064"/>
      <c r="U137" s="1064"/>
      <c r="V137" s="1064"/>
      <c r="W137" s="1064"/>
      <c r="X137" s="1104"/>
      <c r="Y137" s="1104"/>
      <c r="Z137" s="1104"/>
      <c r="AA137" s="1104"/>
      <c r="AB137" s="1104"/>
      <c r="AD137" s="1055"/>
      <c r="AE137" s="1055"/>
      <c r="AF137" s="1043"/>
      <c r="AG137" s="1043"/>
      <c r="AH137" s="1043"/>
      <c r="AI137" s="1055"/>
    </row>
    <row r="138" spans="2:35">
      <c r="B138" s="2339" t="s">
        <v>1000</v>
      </c>
      <c r="C138" s="1066" t="s">
        <v>971</v>
      </c>
      <c r="D138" s="1068"/>
      <c r="E138" s="1068"/>
      <c r="F138" s="194" t="s">
        <v>955</v>
      </c>
      <c r="G138" s="1064"/>
      <c r="H138" s="1064"/>
      <c r="I138" s="1064"/>
      <c r="J138" s="1064"/>
      <c r="K138" s="1064"/>
      <c r="L138" s="1064"/>
      <c r="M138" s="1064"/>
      <c r="N138" s="1064"/>
      <c r="O138" s="1064"/>
      <c r="P138" s="1064"/>
      <c r="Q138" s="1064"/>
      <c r="R138" s="1064"/>
      <c r="S138" s="437"/>
      <c r="T138" s="1064"/>
      <c r="U138" s="1064"/>
      <c r="V138" s="1064"/>
      <c r="W138" s="1064"/>
      <c r="X138" s="1104"/>
      <c r="Y138" s="1104"/>
      <c r="Z138" s="1104"/>
      <c r="AA138" s="1104"/>
      <c r="AB138" s="1104"/>
      <c r="AD138" s="1055"/>
      <c r="AE138" s="1055"/>
      <c r="AF138" s="1043"/>
      <c r="AG138" s="1043"/>
      <c r="AH138" s="1043"/>
      <c r="AI138" s="1055"/>
    </row>
    <row r="139" spans="2:35">
      <c r="B139" s="2339" t="s">
        <v>1000</v>
      </c>
      <c r="C139" s="1066" t="s">
        <v>975</v>
      </c>
      <c r="D139" s="1068"/>
      <c r="E139" s="1068"/>
      <c r="F139" s="194" t="s">
        <v>955</v>
      </c>
      <c r="G139" s="1064"/>
      <c r="H139" s="1064"/>
      <c r="I139" s="1064"/>
      <c r="J139" s="1064"/>
      <c r="K139" s="1064"/>
      <c r="L139" s="1064"/>
      <c r="M139" s="1064"/>
      <c r="N139" s="1064"/>
      <c r="O139" s="1064"/>
      <c r="P139" s="1064"/>
      <c r="Q139" s="1064"/>
      <c r="R139" s="1064"/>
      <c r="S139" s="437"/>
      <c r="T139" s="1064"/>
      <c r="U139" s="1064"/>
      <c r="V139" s="1064"/>
      <c r="W139" s="1064"/>
      <c r="X139" s="1104"/>
      <c r="Y139" s="1104"/>
      <c r="Z139" s="1104"/>
      <c r="AA139" s="1104"/>
      <c r="AB139" s="1104"/>
      <c r="AD139" s="1055"/>
      <c r="AE139" s="1055"/>
      <c r="AF139" s="1043"/>
      <c r="AG139" s="1043"/>
      <c r="AH139" s="1043"/>
      <c r="AI139" s="1055"/>
    </row>
    <row r="140" spans="2:35">
      <c r="B140" s="2339" t="s">
        <v>1000</v>
      </c>
      <c r="C140" s="1066" t="s">
        <v>976</v>
      </c>
      <c r="D140" s="1068"/>
      <c r="E140" s="1068"/>
      <c r="F140" s="194" t="s">
        <v>955</v>
      </c>
      <c r="G140" s="1064"/>
      <c r="H140" s="1064"/>
      <c r="I140" s="1064"/>
      <c r="J140" s="1064"/>
      <c r="K140" s="1064"/>
      <c r="L140" s="1064"/>
      <c r="M140" s="1064"/>
      <c r="N140" s="1064"/>
      <c r="O140" s="1064"/>
      <c r="P140" s="1064"/>
      <c r="Q140" s="1064"/>
      <c r="R140" s="1064"/>
      <c r="S140" s="437"/>
      <c r="T140" s="1064"/>
      <c r="U140" s="1064"/>
      <c r="V140" s="1064"/>
      <c r="W140" s="1064"/>
      <c r="X140" s="1104"/>
      <c r="Y140" s="1104"/>
      <c r="Z140" s="1104"/>
      <c r="AA140" s="1104"/>
      <c r="AB140" s="1104"/>
      <c r="AD140" s="1055"/>
      <c r="AE140" s="1055"/>
      <c r="AF140" s="1043"/>
      <c r="AG140" s="1043"/>
      <c r="AH140" s="1043"/>
      <c r="AI140" s="1055"/>
    </row>
    <row r="141" spans="2:35">
      <c r="B141" s="2339" t="s">
        <v>1000</v>
      </c>
      <c r="C141" s="1066" t="s">
        <v>977</v>
      </c>
      <c r="D141" s="1068"/>
      <c r="E141" s="1068"/>
      <c r="F141" s="194" t="s">
        <v>955</v>
      </c>
      <c r="G141" s="1064"/>
      <c r="H141" s="1064"/>
      <c r="I141" s="1064"/>
      <c r="J141" s="1064"/>
      <c r="K141" s="1064"/>
      <c r="L141" s="1064"/>
      <c r="M141" s="1064"/>
      <c r="N141" s="1064"/>
      <c r="O141" s="1064"/>
      <c r="P141" s="1064"/>
      <c r="Q141" s="1064"/>
      <c r="R141" s="1064"/>
      <c r="S141" s="437"/>
      <c r="T141" s="1064"/>
      <c r="U141" s="1064"/>
      <c r="V141" s="1064"/>
      <c r="W141" s="1064"/>
      <c r="X141" s="1104"/>
      <c r="Y141" s="1104"/>
      <c r="Z141" s="1104"/>
      <c r="AA141" s="1104"/>
      <c r="AB141" s="1104"/>
      <c r="AD141" s="1055"/>
      <c r="AE141" s="1055"/>
      <c r="AF141" s="1043"/>
      <c r="AG141" s="1043"/>
      <c r="AH141" s="1043"/>
      <c r="AI141" s="1055"/>
    </row>
    <row r="142" spans="2:35">
      <c r="B142" s="2339" t="s">
        <v>1000</v>
      </c>
      <c r="C142" s="1066" t="s">
        <v>978</v>
      </c>
      <c r="D142" s="1068"/>
      <c r="E142" s="1068"/>
      <c r="F142" s="194" t="s">
        <v>955</v>
      </c>
      <c r="G142" s="1064"/>
      <c r="H142" s="1064"/>
      <c r="I142" s="1064"/>
      <c r="J142" s="1064"/>
      <c r="K142" s="1064"/>
      <c r="L142" s="1064"/>
      <c r="M142" s="1064"/>
      <c r="N142" s="1064"/>
      <c r="O142" s="1064"/>
      <c r="P142" s="1064"/>
      <c r="Q142" s="1064"/>
      <c r="R142" s="1064"/>
      <c r="S142" s="437"/>
      <c r="T142" s="1064"/>
      <c r="U142" s="1064"/>
      <c r="V142" s="1064"/>
      <c r="W142" s="1064"/>
      <c r="X142" s="1104"/>
      <c r="Y142" s="1104"/>
      <c r="Z142" s="1104"/>
      <c r="AA142" s="1104"/>
      <c r="AB142" s="1104"/>
      <c r="AD142" s="1055"/>
      <c r="AE142" s="1055"/>
      <c r="AF142" s="1043"/>
      <c r="AG142" s="1043"/>
      <c r="AH142" s="1043"/>
      <c r="AI142" s="1055"/>
    </row>
    <row r="143" spans="2:35">
      <c r="B143" s="2339" t="s">
        <v>1000</v>
      </c>
      <c r="C143" s="1066" t="s">
        <v>979</v>
      </c>
      <c r="D143" s="1068"/>
      <c r="E143" s="1068"/>
      <c r="F143" s="194" t="s">
        <v>955</v>
      </c>
      <c r="G143" s="1064"/>
      <c r="H143" s="1064"/>
      <c r="I143" s="1064"/>
      <c r="J143" s="1064"/>
      <c r="K143" s="1064"/>
      <c r="L143" s="1064"/>
      <c r="M143" s="1064"/>
      <c r="N143" s="1064"/>
      <c r="O143" s="1064"/>
      <c r="P143" s="1064"/>
      <c r="Q143" s="1064"/>
      <c r="R143" s="1064"/>
      <c r="S143" s="437"/>
      <c r="T143" s="1064"/>
      <c r="U143" s="1064"/>
      <c r="V143" s="1064"/>
      <c r="W143" s="1064"/>
      <c r="X143" s="1104"/>
      <c r="Y143" s="1104"/>
      <c r="Z143" s="1104"/>
      <c r="AA143" s="1104"/>
      <c r="AB143" s="1104"/>
      <c r="AD143" s="1055"/>
      <c r="AE143" s="1055"/>
      <c r="AF143" s="1043"/>
      <c r="AG143" s="1043"/>
      <c r="AH143" s="1043"/>
      <c r="AI143" s="1055"/>
    </row>
    <row r="144" spans="2:35">
      <c r="B144" s="2339" t="s">
        <v>1000</v>
      </c>
      <c r="C144" s="1066" t="s">
        <v>980</v>
      </c>
      <c r="D144" s="1068"/>
      <c r="E144" s="1068"/>
      <c r="F144" s="194" t="s">
        <v>955</v>
      </c>
      <c r="G144" s="1064"/>
      <c r="H144" s="1064"/>
      <c r="I144" s="1064"/>
      <c r="J144" s="1064"/>
      <c r="K144" s="1064"/>
      <c r="L144" s="1064"/>
      <c r="M144" s="1064"/>
      <c r="N144" s="1064"/>
      <c r="O144" s="1064"/>
      <c r="P144" s="1064"/>
      <c r="Q144" s="1064"/>
      <c r="R144" s="1064"/>
      <c r="S144" s="437"/>
      <c r="T144" s="1064"/>
      <c r="U144" s="1064"/>
      <c r="V144" s="1064"/>
      <c r="W144" s="1064"/>
      <c r="X144" s="1104"/>
      <c r="Y144" s="1104"/>
      <c r="Z144" s="1104"/>
      <c r="AA144" s="1104"/>
      <c r="AB144" s="1104"/>
      <c r="AD144" s="1055"/>
      <c r="AE144" s="1055"/>
      <c r="AF144" s="1043"/>
      <c r="AG144" s="1043"/>
      <c r="AH144" s="1043"/>
      <c r="AI144" s="1055"/>
    </row>
    <row r="145" spans="2:35">
      <c r="B145" s="2339" t="s">
        <v>1000</v>
      </c>
      <c r="C145" s="1066" t="s">
        <v>981</v>
      </c>
      <c r="D145" s="1068"/>
      <c r="E145" s="1068"/>
      <c r="F145" s="194" t="s">
        <v>955</v>
      </c>
      <c r="G145" s="1064"/>
      <c r="H145" s="1064"/>
      <c r="I145" s="1064"/>
      <c r="J145" s="1064"/>
      <c r="K145" s="1064"/>
      <c r="L145" s="1064"/>
      <c r="M145" s="1064"/>
      <c r="N145" s="1064"/>
      <c r="O145" s="1064"/>
      <c r="P145" s="1064"/>
      <c r="Q145" s="1064"/>
      <c r="R145" s="1064"/>
      <c r="S145" s="437"/>
      <c r="T145" s="1064"/>
      <c r="U145" s="1064"/>
      <c r="V145" s="1064"/>
      <c r="W145" s="1064"/>
      <c r="X145" s="1104"/>
      <c r="Y145" s="1104"/>
      <c r="Z145" s="1104"/>
      <c r="AA145" s="1104"/>
      <c r="AB145" s="1104"/>
      <c r="AD145" s="1055"/>
      <c r="AE145" s="1055"/>
      <c r="AF145" s="1043"/>
      <c r="AG145" s="1043"/>
      <c r="AH145" s="1043"/>
      <c r="AI145" s="1055"/>
    </row>
    <row r="146" spans="2:35">
      <c r="B146" s="2339" t="s">
        <v>1000</v>
      </c>
      <c r="C146" s="1066" t="s">
        <v>982</v>
      </c>
      <c r="D146" s="1068"/>
      <c r="E146" s="1068"/>
      <c r="F146" s="194" t="s">
        <v>955</v>
      </c>
      <c r="G146" s="1064"/>
      <c r="H146" s="1064"/>
      <c r="I146" s="1064"/>
      <c r="J146" s="1064"/>
      <c r="K146" s="1064"/>
      <c r="L146" s="1064"/>
      <c r="M146" s="1064"/>
      <c r="N146" s="1064"/>
      <c r="O146" s="1064"/>
      <c r="P146" s="1064"/>
      <c r="Q146" s="1064"/>
      <c r="R146" s="1064"/>
      <c r="S146" s="437"/>
      <c r="T146" s="1064"/>
      <c r="U146" s="1064"/>
      <c r="V146" s="1064"/>
      <c r="W146" s="1064"/>
      <c r="X146" s="1104"/>
      <c r="Y146" s="1104"/>
      <c r="Z146" s="1104"/>
      <c r="AA146" s="1104"/>
      <c r="AB146" s="1104"/>
      <c r="AD146" s="1055"/>
      <c r="AE146" s="1055"/>
      <c r="AF146" s="1043"/>
      <c r="AG146" s="1043"/>
      <c r="AH146" s="1043"/>
      <c r="AI146" s="1055"/>
    </row>
    <row r="147" spans="2:35">
      <c r="B147" s="2339" t="s">
        <v>1000</v>
      </c>
      <c r="C147" s="1066" t="s">
        <v>983</v>
      </c>
      <c r="D147" s="1068"/>
      <c r="E147" s="1068"/>
      <c r="F147" s="194" t="s">
        <v>955</v>
      </c>
      <c r="G147" s="1064"/>
      <c r="H147" s="1064"/>
      <c r="I147" s="1064"/>
      <c r="J147" s="1064"/>
      <c r="K147" s="1064"/>
      <c r="L147" s="1064"/>
      <c r="M147" s="1064"/>
      <c r="N147" s="1064"/>
      <c r="O147" s="1064"/>
      <c r="P147" s="1064"/>
      <c r="Q147" s="1064"/>
      <c r="R147" s="1064"/>
      <c r="S147" s="437"/>
      <c r="T147" s="1064"/>
      <c r="U147" s="1064"/>
      <c r="V147" s="1064"/>
      <c r="W147" s="1064"/>
      <c r="X147" s="1104"/>
      <c r="Y147" s="1104"/>
      <c r="Z147" s="1104"/>
      <c r="AA147" s="1104"/>
      <c r="AB147" s="1104"/>
      <c r="AD147" s="1055"/>
      <c r="AE147" s="1055"/>
      <c r="AF147" s="1043"/>
      <c r="AG147" s="1043"/>
      <c r="AH147" s="1043"/>
      <c r="AI147" s="1055"/>
    </row>
    <row r="148" spans="2:35">
      <c r="B148" s="2339" t="s">
        <v>1000</v>
      </c>
      <c r="C148" s="1066" t="s">
        <v>984</v>
      </c>
      <c r="D148" s="1068"/>
      <c r="E148" s="1068"/>
      <c r="F148" s="194" t="s">
        <v>955</v>
      </c>
      <c r="G148" s="1064"/>
      <c r="H148" s="1064"/>
      <c r="I148" s="1064"/>
      <c r="J148" s="1064"/>
      <c r="K148" s="1064"/>
      <c r="L148" s="1064"/>
      <c r="M148" s="1064"/>
      <c r="N148" s="1064"/>
      <c r="O148" s="1064"/>
      <c r="P148" s="1064"/>
      <c r="Q148" s="1064"/>
      <c r="R148" s="1064"/>
      <c r="S148" s="437"/>
      <c r="T148" s="1064"/>
      <c r="U148" s="1064"/>
      <c r="V148" s="1064"/>
      <c r="W148" s="1064"/>
      <c r="X148" s="1104"/>
      <c r="Y148" s="1104"/>
      <c r="Z148" s="1104"/>
      <c r="AA148" s="1104"/>
      <c r="AB148" s="1104"/>
      <c r="AD148" s="1055"/>
      <c r="AE148" s="1055"/>
      <c r="AF148" s="1043"/>
      <c r="AG148" s="1043"/>
      <c r="AH148" s="1043"/>
      <c r="AI148" s="1055"/>
    </row>
    <row r="149" spans="2:35">
      <c r="B149" s="2339" t="s">
        <v>1000</v>
      </c>
      <c r="C149" s="1066" t="s">
        <v>985</v>
      </c>
      <c r="D149" s="1068"/>
      <c r="E149" s="1068"/>
      <c r="F149" s="194" t="s">
        <v>955</v>
      </c>
      <c r="G149" s="1064"/>
      <c r="H149" s="1064"/>
      <c r="I149" s="1064"/>
      <c r="J149" s="1064"/>
      <c r="K149" s="1064"/>
      <c r="L149" s="1064"/>
      <c r="M149" s="1064"/>
      <c r="N149" s="1064"/>
      <c r="O149" s="1064"/>
      <c r="P149" s="1064"/>
      <c r="Q149" s="1064"/>
      <c r="R149" s="1064"/>
      <c r="S149" s="437"/>
      <c r="T149" s="1064"/>
      <c r="U149" s="1064"/>
      <c r="V149" s="1064"/>
      <c r="W149" s="1064"/>
      <c r="X149" s="1104"/>
      <c r="Y149" s="1104"/>
      <c r="Z149" s="1104"/>
      <c r="AA149" s="1104"/>
      <c r="AB149" s="1104"/>
      <c r="AD149" s="1055"/>
      <c r="AE149" s="1055"/>
      <c r="AF149" s="1043"/>
      <c r="AG149" s="1043"/>
      <c r="AH149" s="1043"/>
      <c r="AI149" s="1055"/>
    </row>
    <row r="150" spans="2:35">
      <c r="B150" s="2339" t="s">
        <v>1000</v>
      </c>
      <c r="C150" s="1066" t="s">
        <v>986</v>
      </c>
      <c r="D150" s="1068"/>
      <c r="E150" s="1068"/>
      <c r="F150" s="194" t="s">
        <v>955</v>
      </c>
      <c r="G150" s="1064"/>
      <c r="H150" s="1064"/>
      <c r="I150" s="1064"/>
      <c r="J150" s="1064"/>
      <c r="K150" s="1064"/>
      <c r="L150" s="1064"/>
      <c r="M150" s="1064"/>
      <c r="N150" s="1064"/>
      <c r="O150" s="1064"/>
      <c r="P150" s="1064"/>
      <c r="Q150" s="1064"/>
      <c r="R150" s="1064"/>
      <c r="S150" s="437"/>
      <c r="T150" s="1064"/>
      <c r="U150" s="1064"/>
      <c r="V150" s="1064"/>
      <c r="W150" s="1064"/>
      <c r="X150" s="1104"/>
      <c r="Y150" s="1104"/>
      <c r="Z150" s="1104"/>
      <c r="AA150" s="1104"/>
      <c r="AB150" s="1104"/>
      <c r="AD150" s="1055"/>
      <c r="AE150" s="1055"/>
      <c r="AF150" s="1043"/>
      <c r="AG150" s="1043"/>
      <c r="AH150" s="1043"/>
      <c r="AI150" s="1055"/>
    </row>
    <row r="151" spans="2:35">
      <c r="B151" s="2339" t="s">
        <v>1000</v>
      </c>
      <c r="C151" s="1066" t="s">
        <v>987</v>
      </c>
      <c r="D151" s="1068"/>
      <c r="E151" s="1068"/>
      <c r="F151" s="194" t="s">
        <v>955</v>
      </c>
      <c r="G151" s="1064"/>
      <c r="H151" s="1064"/>
      <c r="I151" s="1064"/>
      <c r="J151" s="1064"/>
      <c r="K151" s="1064"/>
      <c r="L151" s="1064"/>
      <c r="M151" s="1064"/>
      <c r="N151" s="1064"/>
      <c r="O151" s="1064"/>
      <c r="P151" s="1064"/>
      <c r="Q151" s="1064"/>
      <c r="R151" s="1064"/>
      <c r="S151" s="437"/>
      <c r="T151" s="1064"/>
      <c r="U151" s="1064"/>
      <c r="V151" s="1064"/>
      <c r="W151" s="1064"/>
      <c r="X151" s="1104"/>
      <c r="Y151" s="1104"/>
      <c r="Z151" s="1104"/>
      <c r="AA151" s="1104"/>
      <c r="AB151" s="1104"/>
      <c r="AD151" s="1055"/>
      <c r="AE151" s="1055"/>
      <c r="AF151" s="1043"/>
      <c r="AG151" s="1043"/>
      <c r="AH151" s="1043"/>
      <c r="AI151" s="1055"/>
    </row>
    <row r="152" spans="2:35">
      <c r="B152" s="2339" t="s">
        <v>1000</v>
      </c>
      <c r="C152" s="1066" t="s">
        <v>995</v>
      </c>
      <c r="D152" s="1068"/>
      <c r="E152" s="1068"/>
      <c r="F152" s="194" t="s">
        <v>955</v>
      </c>
      <c r="G152" s="1064"/>
      <c r="H152" s="1064"/>
      <c r="I152" s="1064"/>
      <c r="J152" s="1064"/>
      <c r="K152" s="1064"/>
      <c r="L152" s="1064"/>
      <c r="M152" s="1064"/>
      <c r="N152" s="1064"/>
      <c r="O152" s="1064"/>
      <c r="P152" s="1064"/>
      <c r="Q152" s="1064"/>
      <c r="R152" s="1064"/>
      <c r="S152" s="437"/>
      <c r="T152" s="1064"/>
      <c r="U152" s="1064"/>
      <c r="V152" s="1064"/>
      <c r="W152" s="1064"/>
      <c r="X152" s="1104"/>
      <c r="Y152" s="1104"/>
      <c r="Z152" s="1104"/>
      <c r="AA152" s="1104"/>
      <c r="AB152" s="1104"/>
      <c r="AD152" s="1055"/>
      <c r="AE152" s="1055"/>
      <c r="AF152" s="1043"/>
      <c r="AG152" s="1043"/>
      <c r="AH152" s="1043"/>
      <c r="AI152" s="1055"/>
    </row>
    <row r="153" spans="2:35">
      <c r="B153" s="2339" t="s">
        <v>1000</v>
      </c>
      <c r="C153" s="1066" t="s">
        <v>996</v>
      </c>
      <c r="D153" s="1068"/>
      <c r="E153" s="1068"/>
      <c r="F153" s="194" t="s">
        <v>955</v>
      </c>
      <c r="G153" s="1064"/>
      <c r="H153" s="1064"/>
      <c r="I153" s="1064"/>
      <c r="J153" s="1064"/>
      <c r="K153" s="1064"/>
      <c r="L153" s="1064"/>
      <c r="M153" s="1064"/>
      <c r="N153" s="1064"/>
      <c r="O153" s="1064"/>
      <c r="P153" s="1064"/>
      <c r="Q153" s="1064"/>
      <c r="R153" s="1064"/>
      <c r="S153" s="437"/>
      <c r="T153" s="1064"/>
      <c r="U153" s="1064"/>
      <c r="V153" s="1064"/>
      <c r="W153" s="1064"/>
      <c r="X153" s="1104"/>
      <c r="Y153" s="1104"/>
      <c r="Z153" s="1104"/>
      <c r="AA153" s="1104"/>
      <c r="AB153" s="1104"/>
      <c r="AD153" s="1055"/>
      <c r="AE153" s="1055"/>
      <c r="AF153" s="1043"/>
      <c r="AG153" s="1043"/>
      <c r="AH153" s="1043"/>
      <c r="AI153" s="1055"/>
    </row>
    <row r="154" spans="2:35">
      <c r="B154" s="2339" t="s">
        <v>1000</v>
      </c>
      <c r="C154" s="1066" t="s">
        <v>997</v>
      </c>
      <c r="D154" s="1068"/>
      <c r="E154" s="1068"/>
      <c r="F154" s="194" t="s">
        <v>955</v>
      </c>
      <c r="G154" s="1064"/>
      <c r="H154" s="1064"/>
      <c r="I154" s="1064"/>
      <c r="J154" s="1064"/>
      <c r="K154" s="1064"/>
      <c r="L154" s="1064"/>
      <c r="M154" s="1064"/>
      <c r="N154" s="1064"/>
      <c r="O154" s="1064"/>
      <c r="P154" s="1064"/>
      <c r="Q154" s="1064"/>
      <c r="R154" s="1064"/>
      <c r="S154" s="437"/>
      <c r="T154" s="1064"/>
      <c r="U154" s="1064"/>
      <c r="V154" s="1064"/>
      <c r="W154" s="1064"/>
      <c r="X154" s="1104"/>
      <c r="Y154" s="1104"/>
      <c r="Z154" s="1104"/>
      <c r="AA154" s="1104"/>
      <c r="AB154" s="1104"/>
      <c r="AD154" s="1055"/>
      <c r="AE154" s="1055"/>
      <c r="AF154" s="1043"/>
      <c r="AG154" s="1043"/>
      <c r="AH154" s="1043"/>
      <c r="AI154" s="1055"/>
    </row>
    <row r="155" spans="2:35">
      <c r="B155" s="2339" t="s">
        <v>1000</v>
      </c>
      <c r="C155" s="1066" t="s">
        <v>998</v>
      </c>
      <c r="D155" s="1068"/>
      <c r="E155" s="1068"/>
      <c r="F155" s="194" t="s">
        <v>955</v>
      </c>
      <c r="G155" s="1064"/>
      <c r="H155" s="1064"/>
      <c r="I155" s="1064"/>
      <c r="J155" s="1064"/>
      <c r="K155" s="1064"/>
      <c r="L155" s="1064"/>
      <c r="M155" s="1064"/>
      <c r="N155" s="1064"/>
      <c r="O155" s="1064"/>
      <c r="P155" s="1064"/>
      <c r="Q155" s="1064"/>
      <c r="R155" s="1064"/>
      <c r="S155" s="437"/>
      <c r="T155" s="1064"/>
      <c r="U155" s="1064"/>
      <c r="V155" s="1064"/>
      <c r="W155" s="1064"/>
      <c r="X155" s="1104"/>
      <c r="Y155" s="1104"/>
      <c r="Z155" s="1104"/>
      <c r="AA155" s="1104"/>
      <c r="AB155" s="1104"/>
      <c r="AD155" s="1055"/>
      <c r="AE155" s="1055"/>
      <c r="AF155" s="1043"/>
      <c r="AG155" s="1043"/>
      <c r="AH155" s="1043"/>
      <c r="AI155" s="1055"/>
    </row>
    <row r="156" spans="2:35">
      <c r="B156" s="2341" t="s">
        <v>1000</v>
      </c>
      <c r="C156" s="1066" t="s">
        <v>999</v>
      </c>
      <c r="D156" s="1068"/>
      <c r="E156" s="1068"/>
      <c r="F156" s="194" t="s">
        <v>955</v>
      </c>
      <c r="G156" s="1064"/>
      <c r="H156" s="1064"/>
      <c r="I156" s="1064"/>
      <c r="J156" s="1064"/>
      <c r="K156" s="1064"/>
      <c r="L156" s="1064"/>
      <c r="M156" s="1064"/>
      <c r="N156" s="1064"/>
      <c r="O156" s="1064"/>
      <c r="P156" s="1064"/>
      <c r="Q156" s="1064"/>
      <c r="R156" s="1064"/>
      <c r="S156" s="437"/>
      <c r="T156" s="1064"/>
      <c r="U156" s="1064"/>
      <c r="V156" s="1064"/>
      <c r="W156" s="1064"/>
      <c r="X156" s="1104"/>
      <c r="Y156" s="1104"/>
      <c r="Z156" s="1104"/>
      <c r="AA156" s="1104"/>
      <c r="AB156" s="1104"/>
      <c r="AD156" s="1055"/>
      <c r="AE156" s="1055"/>
      <c r="AF156" s="1043"/>
      <c r="AG156" s="1043"/>
      <c r="AH156" s="1043"/>
      <c r="AI156" s="1055"/>
    </row>
    <row r="157" spans="2:35">
      <c r="C157" s="146"/>
    </row>
    <row r="158" spans="2:35">
      <c r="B158" s="2346" t="s">
        <v>2085</v>
      </c>
      <c r="C158" s="1064" t="s">
        <v>985</v>
      </c>
      <c r="D158" s="1064" t="s">
        <v>954</v>
      </c>
      <c r="E158" s="1064"/>
    </row>
    <row r="159" spans="2:35">
      <c r="B159" s="2339" t="s">
        <v>2085</v>
      </c>
      <c r="C159" s="1064"/>
      <c r="D159" s="1064"/>
      <c r="E159" s="1064"/>
    </row>
    <row r="160" spans="2:35">
      <c r="B160" s="2339" t="s">
        <v>2085</v>
      </c>
      <c r="C160" s="1064"/>
      <c r="D160" s="1064"/>
      <c r="E160" s="1064"/>
    </row>
    <row r="161" spans="2:5">
      <c r="B161" s="2339" t="s">
        <v>2085</v>
      </c>
      <c r="C161" s="1064"/>
      <c r="D161" s="1064"/>
      <c r="E161" s="1064"/>
    </row>
    <row r="162" spans="2:5">
      <c r="B162" s="2339" t="s">
        <v>2085</v>
      </c>
      <c r="C162" s="1064"/>
      <c r="D162" s="1064"/>
      <c r="E162" s="1064"/>
    </row>
    <row r="163" spans="2:5">
      <c r="B163" s="2339" t="s">
        <v>2085</v>
      </c>
      <c r="C163" s="1064"/>
      <c r="D163" s="1064"/>
      <c r="E163" s="1064"/>
    </row>
    <row r="164" spans="2:5">
      <c r="B164" s="2339" t="s">
        <v>2085</v>
      </c>
      <c r="C164" s="1064"/>
      <c r="D164" s="1064"/>
      <c r="E164" s="1064"/>
    </row>
    <row r="165" spans="2:5">
      <c r="B165" s="2339" t="s">
        <v>2085</v>
      </c>
      <c r="C165" s="1064"/>
      <c r="D165" s="1064"/>
      <c r="E165" s="1064"/>
    </row>
    <row r="166" spans="2:5">
      <c r="B166" s="2339" t="s">
        <v>2085</v>
      </c>
      <c r="C166" s="1064"/>
      <c r="D166" s="1064"/>
      <c r="E166" s="1064"/>
    </row>
    <row r="167" spans="2:5">
      <c r="B167" s="2339" t="s">
        <v>2085</v>
      </c>
      <c r="C167" s="1064"/>
      <c r="D167" s="1064"/>
      <c r="E167" s="1064"/>
    </row>
    <row r="168" spans="2:5">
      <c r="B168" s="2339" t="s">
        <v>2085</v>
      </c>
      <c r="C168" s="1064"/>
      <c r="D168" s="1064"/>
      <c r="E168" s="1064"/>
    </row>
    <row r="169" spans="2:5">
      <c r="B169" s="2339" t="s">
        <v>2085</v>
      </c>
      <c r="C169" s="1064"/>
      <c r="D169" s="1064"/>
      <c r="E169" s="1064"/>
    </row>
    <row r="170" spans="2:5">
      <c r="B170" s="2339" t="s">
        <v>2085</v>
      </c>
      <c r="C170" s="1064"/>
      <c r="D170" s="1064"/>
      <c r="E170" s="1064"/>
    </row>
    <row r="171" spans="2:5">
      <c r="B171" s="2341" t="s">
        <v>2085</v>
      </c>
      <c r="C171" s="1064"/>
      <c r="D171" s="1064"/>
      <c r="E171" s="1064"/>
    </row>
  </sheetData>
  <dataValidations disablePrompts="1" count="1">
    <dataValidation type="list" allowBlank="1" showInputMessage="1" showErrorMessage="1" sqref="AI8">
      <formula1>$B$691:$B$693</formula1>
    </dataValidation>
  </dataValidations>
  <pageMargins left="0.23622047244094491" right="0.23622047244094491" top="0.74803149606299213" bottom="0.74803149606299213" header="0.31496062992125984" footer="0.31496062992125984"/>
  <pageSetup paperSize="8" scale="42" fitToHeight="0" orientation="portrait" r:id="rId1"/>
</worksheet>
</file>

<file path=xl/worksheets/sheet49.xml><?xml version="1.0" encoding="utf-8"?>
<worksheet xmlns="http://schemas.openxmlformats.org/spreadsheetml/2006/main" xmlns:r="http://schemas.openxmlformats.org/officeDocument/2006/relationships">
  <sheetPr codeName="Sheet50">
    <tabColor theme="9" tint="0.59999389629810485"/>
    <pageSetUpPr fitToPage="1"/>
  </sheetPr>
  <dimension ref="A1:E225"/>
  <sheetViews>
    <sheetView topLeftCell="A145" workbookViewId="0">
      <selection activeCell="D14" sqref="D14"/>
    </sheetView>
  </sheetViews>
  <sheetFormatPr defaultColWidth="8" defaultRowHeight="12.75"/>
  <cols>
    <col min="1" max="1" width="5.125" style="185" customWidth="1"/>
    <col min="2" max="2" width="33.625" style="185" customWidth="1"/>
    <col min="3" max="3" width="26.625" style="185" customWidth="1"/>
    <col min="4" max="4" width="15.75" style="187" customWidth="1"/>
    <col min="5" max="5" width="17.375" style="185" bestFit="1" customWidth="1"/>
    <col min="6" max="232" width="8" style="185"/>
    <col min="233" max="233" width="11.5" style="185" customWidth="1"/>
    <col min="234" max="234" width="67" style="185" customWidth="1"/>
    <col min="235" max="235" width="12.375" style="185" customWidth="1"/>
    <col min="236" max="238" width="9.875" style="185" customWidth="1"/>
    <col min="239" max="246" width="9.125" style="185" customWidth="1"/>
    <col min="247" max="488" width="8" style="185"/>
    <col min="489" max="489" width="11.5" style="185" customWidth="1"/>
    <col min="490" max="490" width="67" style="185" customWidth="1"/>
    <col min="491" max="491" width="12.375" style="185" customWidth="1"/>
    <col min="492" max="494" width="9.875" style="185" customWidth="1"/>
    <col min="495" max="502" width="9.125" style="185" customWidth="1"/>
    <col min="503" max="744" width="8" style="185"/>
    <col min="745" max="745" width="11.5" style="185" customWidth="1"/>
    <col min="746" max="746" width="67" style="185" customWidth="1"/>
    <col min="747" max="747" width="12.375" style="185" customWidth="1"/>
    <col min="748" max="750" width="9.875" style="185" customWidth="1"/>
    <col min="751" max="758" width="9.125" style="185" customWidth="1"/>
    <col min="759" max="1000" width="8" style="185"/>
    <col min="1001" max="1001" width="11.5" style="185" customWidth="1"/>
    <col min="1002" max="1002" width="67" style="185" customWidth="1"/>
    <col min="1003" max="1003" width="12.375" style="185" customWidth="1"/>
    <col min="1004" max="1006" width="9.875" style="185" customWidth="1"/>
    <col min="1007" max="1014" width="9.125" style="185" customWidth="1"/>
    <col min="1015" max="1256" width="8" style="185"/>
    <col min="1257" max="1257" width="11.5" style="185" customWidth="1"/>
    <col min="1258" max="1258" width="67" style="185" customWidth="1"/>
    <col min="1259" max="1259" width="12.375" style="185" customWidth="1"/>
    <col min="1260" max="1262" width="9.875" style="185" customWidth="1"/>
    <col min="1263" max="1270" width="9.125" style="185" customWidth="1"/>
    <col min="1271" max="1512" width="8" style="185"/>
    <col min="1513" max="1513" width="11.5" style="185" customWidth="1"/>
    <col min="1514" max="1514" width="67" style="185" customWidth="1"/>
    <col min="1515" max="1515" width="12.375" style="185" customWidth="1"/>
    <col min="1516" max="1518" width="9.875" style="185" customWidth="1"/>
    <col min="1519" max="1526" width="9.125" style="185" customWidth="1"/>
    <col min="1527" max="1768" width="8" style="185"/>
    <col min="1769" max="1769" width="11.5" style="185" customWidth="1"/>
    <col min="1770" max="1770" width="67" style="185" customWidth="1"/>
    <col min="1771" max="1771" width="12.375" style="185" customWidth="1"/>
    <col min="1772" max="1774" width="9.875" style="185" customWidth="1"/>
    <col min="1775" max="1782" width="9.125" style="185" customWidth="1"/>
    <col min="1783" max="2024" width="8" style="185"/>
    <col min="2025" max="2025" width="11.5" style="185" customWidth="1"/>
    <col min="2026" max="2026" width="67" style="185" customWidth="1"/>
    <col min="2027" max="2027" width="12.375" style="185" customWidth="1"/>
    <col min="2028" max="2030" width="9.875" style="185" customWidth="1"/>
    <col min="2031" max="2038" width="9.125" style="185" customWidth="1"/>
    <col min="2039" max="2280" width="8" style="185"/>
    <col min="2281" max="2281" width="11.5" style="185" customWidth="1"/>
    <col min="2282" max="2282" width="67" style="185" customWidth="1"/>
    <col min="2283" max="2283" width="12.375" style="185" customWidth="1"/>
    <col min="2284" max="2286" width="9.875" style="185" customWidth="1"/>
    <col min="2287" max="2294" width="9.125" style="185" customWidth="1"/>
    <col min="2295" max="2536" width="8" style="185"/>
    <col min="2537" max="2537" width="11.5" style="185" customWidth="1"/>
    <col min="2538" max="2538" width="67" style="185" customWidth="1"/>
    <col min="2539" max="2539" width="12.375" style="185" customWidth="1"/>
    <col min="2540" max="2542" width="9.875" style="185" customWidth="1"/>
    <col min="2543" max="2550" width="9.125" style="185" customWidth="1"/>
    <col min="2551" max="2792" width="8" style="185"/>
    <col min="2793" max="2793" width="11.5" style="185" customWidth="1"/>
    <col min="2794" max="2794" width="67" style="185" customWidth="1"/>
    <col min="2795" max="2795" width="12.375" style="185" customWidth="1"/>
    <col min="2796" max="2798" width="9.875" style="185" customWidth="1"/>
    <col min="2799" max="2806" width="9.125" style="185" customWidth="1"/>
    <col min="2807" max="3048" width="8" style="185"/>
    <col min="3049" max="3049" width="11.5" style="185" customWidth="1"/>
    <col min="3050" max="3050" width="67" style="185" customWidth="1"/>
    <col min="3051" max="3051" width="12.375" style="185" customWidth="1"/>
    <col min="3052" max="3054" width="9.875" style="185" customWidth="1"/>
    <col min="3055" max="3062" width="9.125" style="185" customWidth="1"/>
    <col min="3063" max="3304" width="8" style="185"/>
    <col min="3305" max="3305" width="11.5" style="185" customWidth="1"/>
    <col min="3306" max="3306" width="67" style="185" customWidth="1"/>
    <col min="3307" max="3307" width="12.375" style="185" customWidth="1"/>
    <col min="3308" max="3310" width="9.875" style="185" customWidth="1"/>
    <col min="3311" max="3318" width="9.125" style="185" customWidth="1"/>
    <col min="3319" max="3560" width="8" style="185"/>
    <col min="3561" max="3561" width="11.5" style="185" customWidth="1"/>
    <col min="3562" max="3562" width="67" style="185" customWidth="1"/>
    <col min="3563" max="3563" width="12.375" style="185" customWidth="1"/>
    <col min="3564" max="3566" width="9.875" style="185" customWidth="1"/>
    <col min="3567" max="3574" width="9.125" style="185" customWidth="1"/>
    <col min="3575" max="3816" width="8" style="185"/>
    <col min="3817" max="3817" width="11.5" style="185" customWidth="1"/>
    <col min="3818" max="3818" width="67" style="185" customWidth="1"/>
    <col min="3819" max="3819" width="12.375" style="185" customWidth="1"/>
    <col min="3820" max="3822" width="9.875" style="185" customWidth="1"/>
    <col min="3823" max="3830" width="9.125" style="185" customWidth="1"/>
    <col min="3831" max="4072" width="8" style="185"/>
    <col min="4073" max="4073" width="11.5" style="185" customWidth="1"/>
    <col min="4074" max="4074" width="67" style="185" customWidth="1"/>
    <col min="4075" max="4075" width="12.375" style="185" customWidth="1"/>
    <col min="4076" max="4078" width="9.875" style="185" customWidth="1"/>
    <col min="4079" max="4086" width="9.125" style="185" customWidth="1"/>
    <col min="4087" max="4328" width="8" style="185"/>
    <col min="4329" max="4329" width="11.5" style="185" customWidth="1"/>
    <col min="4330" max="4330" width="67" style="185" customWidth="1"/>
    <col min="4331" max="4331" width="12.375" style="185" customWidth="1"/>
    <col min="4332" max="4334" width="9.875" style="185" customWidth="1"/>
    <col min="4335" max="4342" width="9.125" style="185" customWidth="1"/>
    <col min="4343" max="4584" width="8" style="185"/>
    <col min="4585" max="4585" width="11.5" style="185" customWidth="1"/>
    <col min="4586" max="4586" width="67" style="185" customWidth="1"/>
    <col min="4587" max="4587" width="12.375" style="185" customWidth="1"/>
    <col min="4588" max="4590" width="9.875" style="185" customWidth="1"/>
    <col min="4591" max="4598" width="9.125" style="185" customWidth="1"/>
    <col min="4599" max="4840" width="8" style="185"/>
    <col min="4841" max="4841" width="11.5" style="185" customWidth="1"/>
    <col min="4842" max="4842" width="67" style="185" customWidth="1"/>
    <col min="4843" max="4843" width="12.375" style="185" customWidth="1"/>
    <col min="4844" max="4846" width="9.875" style="185" customWidth="1"/>
    <col min="4847" max="4854" width="9.125" style="185" customWidth="1"/>
    <col min="4855" max="5096" width="8" style="185"/>
    <col min="5097" max="5097" width="11.5" style="185" customWidth="1"/>
    <col min="5098" max="5098" width="67" style="185" customWidth="1"/>
    <col min="5099" max="5099" width="12.375" style="185" customWidth="1"/>
    <col min="5100" max="5102" width="9.875" style="185" customWidth="1"/>
    <col min="5103" max="5110" width="9.125" style="185" customWidth="1"/>
    <col min="5111" max="5352" width="8" style="185"/>
    <col min="5353" max="5353" width="11.5" style="185" customWidth="1"/>
    <col min="5354" max="5354" width="67" style="185" customWidth="1"/>
    <col min="5355" max="5355" width="12.375" style="185" customWidth="1"/>
    <col min="5356" max="5358" width="9.875" style="185" customWidth="1"/>
    <col min="5359" max="5366" width="9.125" style="185" customWidth="1"/>
    <col min="5367" max="5608" width="8" style="185"/>
    <col min="5609" max="5609" width="11.5" style="185" customWidth="1"/>
    <col min="5610" max="5610" width="67" style="185" customWidth="1"/>
    <col min="5611" max="5611" width="12.375" style="185" customWidth="1"/>
    <col min="5612" max="5614" width="9.875" style="185" customWidth="1"/>
    <col min="5615" max="5622" width="9.125" style="185" customWidth="1"/>
    <col min="5623" max="5864" width="8" style="185"/>
    <col min="5865" max="5865" width="11.5" style="185" customWidth="1"/>
    <col min="5866" max="5866" width="67" style="185" customWidth="1"/>
    <col min="5867" max="5867" width="12.375" style="185" customWidth="1"/>
    <col min="5868" max="5870" width="9.875" style="185" customWidth="1"/>
    <col min="5871" max="5878" width="9.125" style="185" customWidth="1"/>
    <col min="5879" max="6120" width="8" style="185"/>
    <col min="6121" max="6121" width="11.5" style="185" customWidth="1"/>
    <col min="6122" max="6122" width="67" style="185" customWidth="1"/>
    <col min="6123" max="6123" width="12.375" style="185" customWidth="1"/>
    <col min="6124" max="6126" width="9.875" style="185" customWidth="1"/>
    <col min="6127" max="6134" width="9.125" style="185" customWidth="1"/>
    <col min="6135" max="6376" width="8" style="185"/>
    <col min="6377" max="6377" width="11.5" style="185" customWidth="1"/>
    <col min="6378" max="6378" width="67" style="185" customWidth="1"/>
    <col min="6379" max="6379" width="12.375" style="185" customWidth="1"/>
    <col min="6380" max="6382" width="9.875" style="185" customWidth="1"/>
    <col min="6383" max="6390" width="9.125" style="185" customWidth="1"/>
    <col min="6391" max="6632" width="8" style="185"/>
    <col min="6633" max="6633" width="11.5" style="185" customWidth="1"/>
    <col min="6634" max="6634" width="67" style="185" customWidth="1"/>
    <col min="6635" max="6635" width="12.375" style="185" customWidth="1"/>
    <col min="6636" max="6638" width="9.875" style="185" customWidth="1"/>
    <col min="6639" max="6646" width="9.125" style="185" customWidth="1"/>
    <col min="6647" max="6888" width="8" style="185"/>
    <col min="6889" max="6889" width="11.5" style="185" customWidth="1"/>
    <col min="6890" max="6890" width="67" style="185" customWidth="1"/>
    <col min="6891" max="6891" width="12.375" style="185" customWidth="1"/>
    <col min="6892" max="6894" width="9.875" style="185" customWidth="1"/>
    <col min="6895" max="6902" width="9.125" style="185" customWidth="1"/>
    <col min="6903" max="7144" width="8" style="185"/>
    <col min="7145" max="7145" width="11.5" style="185" customWidth="1"/>
    <col min="7146" max="7146" width="67" style="185" customWidth="1"/>
    <col min="7147" max="7147" width="12.375" style="185" customWidth="1"/>
    <col min="7148" max="7150" width="9.875" style="185" customWidth="1"/>
    <col min="7151" max="7158" width="9.125" style="185" customWidth="1"/>
    <col min="7159" max="7400" width="8" style="185"/>
    <col min="7401" max="7401" width="11.5" style="185" customWidth="1"/>
    <col min="7402" max="7402" width="67" style="185" customWidth="1"/>
    <col min="7403" max="7403" width="12.375" style="185" customWidth="1"/>
    <col min="7404" max="7406" width="9.875" style="185" customWidth="1"/>
    <col min="7407" max="7414" width="9.125" style="185" customWidth="1"/>
    <col min="7415" max="7656" width="8" style="185"/>
    <col min="7657" max="7657" width="11.5" style="185" customWidth="1"/>
    <col min="7658" max="7658" width="67" style="185" customWidth="1"/>
    <col min="7659" max="7659" width="12.375" style="185" customWidth="1"/>
    <col min="7660" max="7662" width="9.875" style="185" customWidth="1"/>
    <col min="7663" max="7670" width="9.125" style="185" customWidth="1"/>
    <col min="7671" max="7912" width="8" style="185"/>
    <col min="7913" max="7913" width="11.5" style="185" customWidth="1"/>
    <col min="7914" max="7914" width="67" style="185" customWidth="1"/>
    <col min="7915" max="7915" width="12.375" style="185" customWidth="1"/>
    <col min="7916" max="7918" width="9.875" style="185" customWidth="1"/>
    <col min="7919" max="7926" width="9.125" style="185" customWidth="1"/>
    <col min="7927" max="8168" width="8" style="185"/>
    <col min="8169" max="8169" width="11.5" style="185" customWidth="1"/>
    <col min="8170" max="8170" width="67" style="185" customWidth="1"/>
    <col min="8171" max="8171" width="12.375" style="185" customWidth="1"/>
    <col min="8172" max="8174" width="9.875" style="185" customWidth="1"/>
    <col min="8175" max="8182" width="9.125" style="185" customWidth="1"/>
    <col min="8183" max="8424" width="8" style="185"/>
    <col min="8425" max="8425" width="11.5" style="185" customWidth="1"/>
    <col min="8426" max="8426" width="67" style="185" customWidth="1"/>
    <col min="8427" max="8427" width="12.375" style="185" customWidth="1"/>
    <col min="8428" max="8430" width="9.875" style="185" customWidth="1"/>
    <col min="8431" max="8438" width="9.125" style="185" customWidth="1"/>
    <col min="8439" max="8680" width="8" style="185"/>
    <col min="8681" max="8681" width="11.5" style="185" customWidth="1"/>
    <col min="8682" max="8682" width="67" style="185" customWidth="1"/>
    <col min="8683" max="8683" width="12.375" style="185" customWidth="1"/>
    <col min="8684" max="8686" width="9.875" style="185" customWidth="1"/>
    <col min="8687" max="8694" width="9.125" style="185" customWidth="1"/>
    <col min="8695" max="8936" width="8" style="185"/>
    <col min="8937" max="8937" width="11.5" style="185" customWidth="1"/>
    <col min="8938" max="8938" width="67" style="185" customWidth="1"/>
    <col min="8939" max="8939" width="12.375" style="185" customWidth="1"/>
    <col min="8940" max="8942" width="9.875" style="185" customWidth="1"/>
    <col min="8943" max="8950" width="9.125" style="185" customWidth="1"/>
    <col min="8951" max="9192" width="8" style="185"/>
    <col min="9193" max="9193" width="11.5" style="185" customWidth="1"/>
    <col min="9194" max="9194" width="67" style="185" customWidth="1"/>
    <col min="9195" max="9195" width="12.375" style="185" customWidth="1"/>
    <col min="9196" max="9198" width="9.875" style="185" customWidth="1"/>
    <col min="9199" max="9206" width="9.125" style="185" customWidth="1"/>
    <col min="9207" max="9448" width="8" style="185"/>
    <col min="9449" max="9449" width="11.5" style="185" customWidth="1"/>
    <col min="9450" max="9450" width="67" style="185" customWidth="1"/>
    <col min="9451" max="9451" width="12.375" style="185" customWidth="1"/>
    <col min="9452" max="9454" width="9.875" style="185" customWidth="1"/>
    <col min="9455" max="9462" width="9.125" style="185" customWidth="1"/>
    <col min="9463" max="9704" width="8" style="185"/>
    <col min="9705" max="9705" width="11.5" style="185" customWidth="1"/>
    <col min="9706" max="9706" width="67" style="185" customWidth="1"/>
    <col min="9707" max="9707" width="12.375" style="185" customWidth="1"/>
    <col min="9708" max="9710" width="9.875" style="185" customWidth="1"/>
    <col min="9711" max="9718" width="9.125" style="185" customWidth="1"/>
    <col min="9719" max="9960" width="8" style="185"/>
    <col min="9961" max="9961" width="11.5" style="185" customWidth="1"/>
    <col min="9962" max="9962" width="67" style="185" customWidth="1"/>
    <col min="9963" max="9963" width="12.375" style="185" customWidth="1"/>
    <col min="9964" max="9966" width="9.875" style="185" customWidth="1"/>
    <col min="9967" max="9974" width="9.125" style="185" customWidth="1"/>
    <col min="9975" max="10216" width="8" style="185"/>
    <col min="10217" max="10217" width="11.5" style="185" customWidth="1"/>
    <col min="10218" max="10218" width="67" style="185" customWidth="1"/>
    <col min="10219" max="10219" width="12.375" style="185" customWidth="1"/>
    <col min="10220" max="10222" width="9.875" style="185" customWidth="1"/>
    <col min="10223" max="10230" width="9.125" style="185" customWidth="1"/>
    <col min="10231" max="10472" width="8" style="185"/>
    <col min="10473" max="10473" width="11.5" style="185" customWidth="1"/>
    <col min="10474" max="10474" width="67" style="185" customWidth="1"/>
    <col min="10475" max="10475" width="12.375" style="185" customWidth="1"/>
    <col min="10476" max="10478" width="9.875" style="185" customWidth="1"/>
    <col min="10479" max="10486" width="9.125" style="185" customWidth="1"/>
    <col min="10487" max="10728" width="8" style="185"/>
    <col min="10729" max="10729" width="11.5" style="185" customWidth="1"/>
    <col min="10730" max="10730" width="67" style="185" customWidth="1"/>
    <col min="10731" max="10731" width="12.375" style="185" customWidth="1"/>
    <col min="10732" max="10734" width="9.875" style="185" customWidth="1"/>
    <col min="10735" max="10742" width="9.125" style="185" customWidth="1"/>
    <col min="10743" max="10984" width="8" style="185"/>
    <col min="10985" max="10985" width="11.5" style="185" customWidth="1"/>
    <col min="10986" max="10986" width="67" style="185" customWidth="1"/>
    <col min="10987" max="10987" width="12.375" style="185" customWidth="1"/>
    <col min="10988" max="10990" width="9.875" style="185" customWidth="1"/>
    <col min="10991" max="10998" width="9.125" style="185" customWidth="1"/>
    <col min="10999" max="11240" width="8" style="185"/>
    <col min="11241" max="11241" width="11.5" style="185" customWidth="1"/>
    <col min="11242" max="11242" width="67" style="185" customWidth="1"/>
    <col min="11243" max="11243" width="12.375" style="185" customWidth="1"/>
    <col min="11244" max="11246" width="9.875" style="185" customWidth="1"/>
    <col min="11247" max="11254" width="9.125" style="185" customWidth="1"/>
    <col min="11255" max="11496" width="8" style="185"/>
    <col min="11497" max="11497" width="11.5" style="185" customWidth="1"/>
    <col min="11498" max="11498" width="67" style="185" customWidth="1"/>
    <col min="11499" max="11499" width="12.375" style="185" customWidth="1"/>
    <col min="11500" max="11502" width="9.875" style="185" customWidth="1"/>
    <col min="11503" max="11510" width="9.125" style="185" customWidth="1"/>
    <col min="11511" max="11752" width="8" style="185"/>
    <col min="11753" max="11753" width="11.5" style="185" customWidth="1"/>
    <col min="11754" max="11754" width="67" style="185" customWidth="1"/>
    <col min="11755" max="11755" width="12.375" style="185" customWidth="1"/>
    <col min="11756" max="11758" width="9.875" style="185" customWidth="1"/>
    <col min="11759" max="11766" width="9.125" style="185" customWidth="1"/>
    <col min="11767" max="12008" width="8" style="185"/>
    <col min="12009" max="12009" width="11.5" style="185" customWidth="1"/>
    <col min="12010" max="12010" width="67" style="185" customWidth="1"/>
    <col min="12011" max="12011" width="12.375" style="185" customWidth="1"/>
    <col min="12012" max="12014" width="9.875" style="185" customWidth="1"/>
    <col min="12015" max="12022" width="9.125" style="185" customWidth="1"/>
    <col min="12023" max="12264" width="8" style="185"/>
    <col min="12265" max="12265" width="11.5" style="185" customWidth="1"/>
    <col min="12266" max="12266" width="67" style="185" customWidth="1"/>
    <col min="12267" max="12267" width="12.375" style="185" customWidth="1"/>
    <col min="12268" max="12270" width="9.875" style="185" customWidth="1"/>
    <col min="12271" max="12278" width="9.125" style="185" customWidth="1"/>
    <col min="12279" max="12520" width="8" style="185"/>
    <col min="12521" max="12521" width="11.5" style="185" customWidth="1"/>
    <col min="12522" max="12522" width="67" style="185" customWidth="1"/>
    <col min="12523" max="12523" width="12.375" style="185" customWidth="1"/>
    <col min="12524" max="12526" width="9.875" style="185" customWidth="1"/>
    <col min="12527" max="12534" width="9.125" style="185" customWidth="1"/>
    <col min="12535" max="12776" width="8" style="185"/>
    <col min="12777" max="12777" width="11.5" style="185" customWidth="1"/>
    <col min="12778" max="12778" width="67" style="185" customWidth="1"/>
    <col min="12779" max="12779" width="12.375" style="185" customWidth="1"/>
    <col min="12780" max="12782" width="9.875" style="185" customWidth="1"/>
    <col min="12783" max="12790" width="9.125" style="185" customWidth="1"/>
    <col min="12791" max="13032" width="8" style="185"/>
    <col min="13033" max="13033" width="11.5" style="185" customWidth="1"/>
    <col min="13034" max="13034" width="67" style="185" customWidth="1"/>
    <col min="13035" max="13035" width="12.375" style="185" customWidth="1"/>
    <col min="13036" max="13038" width="9.875" style="185" customWidth="1"/>
    <col min="13039" max="13046" width="9.125" style="185" customWidth="1"/>
    <col min="13047" max="13288" width="8" style="185"/>
    <col min="13289" max="13289" width="11.5" style="185" customWidth="1"/>
    <col min="13290" max="13290" width="67" style="185" customWidth="1"/>
    <col min="13291" max="13291" width="12.375" style="185" customWidth="1"/>
    <col min="13292" max="13294" width="9.875" style="185" customWidth="1"/>
    <col min="13295" max="13302" width="9.125" style="185" customWidth="1"/>
    <col min="13303" max="13544" width="8" style="185"/>
    <col min="13545" max="13545" width="11.5" style="185" customWidth="1"/>
    <col min="13546" max="13546" width="67" style="185" customWidth="1"/>
    <col min="13547" max="13547" width="12.375" style="185" customWidth="1"/>
    <col min="13548" max="13550" width="9.875" style="185" customWidth="1"/>
    <col min="13551" max="13558" width="9.125" style="185" customWidth="1"/>
    <col min="13559" max="13800" width="8" style="185"/>
    <col min="13801" max="13801" width="11.5" style="185" customWidth="1"/>
    <col min="13802" max="13802" width="67" style="185" customWidth="1"/>
    <col min="13803" max="13803" width="12.375" style="185" customWidth="1"/>
    <col min="13804" max="13806" width="9.875" style="185" customWidth="1"/>
    <col min="13807" max="13814" width="9.125" style="185" customWidth="1"/>
    <col min="13815" max="14056" width="8" style="185"/>
    <col min="14057" max="14057" width="11.5" style="185" customWidth="1"/>
    <col min="14058" max="14058" width="67" style="185" customWidth="1"/>
    <col min="14059" max="14059" width="12.375" style="185" customWidth="1"/>
    <col min="14060" max="14062" width="9.875" style="185" customWidth="1"/>
    <col min="14063" max="14070" width="9.125" style="185" customWidth="1"/>
    <col min="14071" max="14312" width="8" style="185"/>
    <col min="14313" max="14313" width="11.5" style="185" customWidth="1"/>
    <col min="14314" max="14314" width="67" style="185" customWidth="1"/>
    <col min="14315" max="14315" width="12.375" style="185" customWidth="1"/>
    <col min="14316" max="14318" width="9.875" style="185" customWidth="1"/>
    <col min="14319" max="14326" width="9.125" style="185" customWidth="1"/>
    <col min="14327" max="14568" width="8" style="185"/>
    <col min="14569" max="14569" width="11.5" style="185" customWidth="1"/>
    <col min="14570" max="14570" width="67" style="185" customWidth="1"/>
    <col min="14571" max="14571" width="12.375" style="185" customWidth="1"/>
    <col min="14572" max="14574" width="9.875" style="185" customWidth="1"/>
    <col min="14575" max="14582" width="9.125" style="185" customWidth="1"/>
    <col min="14583" max="14824" width="8" style="185"/>
    <col min="14825" max="14825" width="11.5" style="185" customWidth="1"/>
    <col min="14826" max="14826" width="67" style="185" customWidth="1"/>
    <col min="14827" max="14827" width="12.375" style="185" customWidth="1"/>
    <col min="14828" max="14830" width="9.875" style="185" customWidth="1"/>
    <col min="14831" max="14838" width="9.125" style="185" customWidth="1"/>
    <col min="14839" max="15080" width="8" style="185"/>
    <col min="15081" max="15081" width="11.5" style="185" customWidth="1"/>
    <col min="15082" max="15082" width="67" style="185" customWidth="1"/>
    <col min="15083" max="15083" width="12.375" style="185" customWidth="1"/>
    <col min="15084" max="15086" width="9.875" style="185" customWidth="1"/>
    <col min="15087" max="15094" width="9.125" style="185" customWidth="1"/>
    <col min="15095" max="15336" width="8" style="185"/>
    <col min="15337" max="15337" width="11.5" style="185" customWidth="1"/>
    <col min="15338" max="15338" width="67" style="185" customWidth="1"/>
    <col min="15339" max="15339" width="12.375" style="185" customWidth="1"/>
    <col min="15340" max="15342" width="9.875" style="185" customWidth="1"/>
    <col min="15343" max="15350" width="9.125" style="185" customWidth="1"/>
    <col min="15351" max="15592" width="8" style="185"/>
    <col min="15593" max="15593" width="11.5" style="185" customWidth="1"/>
    <col min="15594" max="15594" width="67" style="185" customWidth="1"/>
    <col min="15595" max="15595" width="12.375" style="185" customWidth="1"/>
    <col min="15596" max="15598" width="9.875" style="185" customWidth="1"/>
    <col min="15599" max="15606" width="9.125" style="185" customWidth="1"/>
    <col min="15607" max="15848" width="8" style="185"/>
    <col min="15849" max="15849" width="11.5" style="185" customWidth="1"/>
    <col min="15850" max="15850" width="67" style="185" customWidth="1"/>
    <col min="15851" max="15851" width="12.375" style="185" customWidth="1"/>
    <col min="15852" max="15854" width="9.875" style="185" customWidth="1"/>
    <col min="15855" max="15862" width="9.125" style="185" customWidth="1"/>
    <col min="15863" max="16104" width="8" style="185"/>
    <col min="16105" max="16105" width="11.5" style="185" customWidth="1"/>
    <col min="16106" max="16106" width="67" style="185" customWidth="1"/>
    <col min="16107" max="16107" width="12.375" style="185" customWidth="1"/>
    <col min="16108" max="16110" width="9.875" style="185" customWidth="1"/>
    <col min="16111" max="16118" width="9.125" style="185" customWidth="1"/>
    <col min="16119" max="16384" width="8" style="185"/>
  </cols>
  <sheetData>
    <row r="1" spans="1:5" s="1812" customFormat="1" ht="26.25">
      <c r="A1" s="1704" t="str">
        <f ca="1">VLOOKUP(LEFT(RIGHT(CELL("filename",A1),LEN(CELL("filename",A1))-FIND("]",CELL("filename",A1))),1)*1,Index!$B$8:$C$90,2,FALSE)</f>
        <v>Network data</v>
      </c>
      <c r="B1" s="1853"/>
      <c r="C1" s="1853"/>
      <c r="D1" s="1704"/>
      <c r="E1" s="1853"/>
    </row>
    <row r="2" spans="1:5" s="1812" customFormat="1" ht="26.25">
      <c r="A2" s="1704" t="str">
        <f>'Universal data'!C8</f>
        <v>National Grid Gas Transmission</v>
      </c>
      <c r="B2" s="1853"/>
      <c r="C2" s="1853"/>
      <c r="D2" s="1853"/>
      <c r="E2" s="1853"/>
    </row>
    <row r="3" spans="1:5" s="1819" customFormat="1" ht="21" thickBot="1">
      <c r="A3" s="1805" t="str">
        <f>'Universal data'!C21</f>
        <v>2012/13</v>
      </c>
      <c r="B3" s="1857"/>
      <c r="C3" s="1857"/>
      <c r="D3" s="1857"/>
      <c r="E3" s="1857"/>
    </row>
    <row r="4" spans="1:5" s="1861" customFormat="1"/>
    <row r="5" spans="1:5" s="1864" customFormat="1" ht="20.25">
      <c r="A5" s="1863" t="str">
        <f ca="1">VLOOKUP(RIGHT(CELL("filename",A1),LEN(CELL("filename",A1))-FIND("]",CELL("filename",A1))),Index!$D$8:$E$102,2,FALSE)</f>
        <v xml:space="preserve">5.6 Environmental </v>
      </c>
      <c r="B5" s="1863"/>
      <c r="C5" s="1863"/>
    </row>
    <row r="6" spans="1:5" s="210" customFormat="1">
      <c r="D6" s="180"/>
    </row>
    <row r="7" spans="1:5" s="210" customFormat="1">
      <c r="B7" s="185"/>
      <c r="C7" s="185"/>
      <c r="D7" s="185"/>
      <c r="E7" s="185"/>
    </row>
    <row r="8" spans="1:5" ht="26.25" customHeight="1">
      <c r="B8" s="1069" t="s">
        <v>1001</v>
      </c>
      <c r="C8" s="1069"/>
      <c r="D8" s="1070" t="s">
        <v>167</v>
      </c>
      <c r="E8" s="1052">
        <v>2013</v>
      </c>
    </row>
    <row r="9" spans="1:5" ht="25.5">
      <c r="B9" s="1074" t="s">
        <v>1003</v>
      </c>
      <c r="C9" s="1072"/>
      <c r="D9" s="1073"/>
      <c r="E9" s="1072"/>
    </row>
    <row r="10" spans="1:5">
      <c r="B10" s="1074" t="s">
        <v>2694</v>
      </c>
      <c r="C10" s="1074" t="s">
        <v>756</v>
      </c>
      <c r="D10" s="1075"/>
      <c r="E10" s="1072"/>
    </row>
    <row r="11" spans="1:5">
      <c r="B11" s="1076" t="s">
        <v>953</v>
      </c>
      <c r="C11" s="1076" t="s">
        <v>954</v>
      </c>
      <c r="D11" s="1079" t="s">
        <v>1002</v>
      </c>
      <c r="E11" s="2155"/>
    </row>
    <row r="12" spans="1:5">
      <c r="B12" s="1076" t="s">
        <v>953</v>
      </c>
      <c r="C12" s="1076" t="s">
        <v>956</v>
      </c>
      <c r="D12" s="1079" t="s">
        <v>1002</v>
      </c>
      <c r="E12" s="2155"/>
    </row>
    <row r="13" spans="1:5">
      <c r="B13" s="1076" t="s">
        <v>953</v>
      </c>
      <c r="C13" s="1076" t="s">
        <v>957</v>
      </c>
      <c r="D13" s="1079" t="s">
        <v>1002</v>
      </c>
      <c r="E13" s="2155"/>
    </row>
    <row r="14" spans="1:5">
      <c r="B14" s="1076" t="s">
        <v>958</v>
      </c>
      <c r="C14" s="1076" t="s">
        <v>954</v>
      </c>
      <c r="D14" s="1079" t="s">
        <v>1002</v>
      </c>
      <c r="E14" s="2155"/>
    </row>
    <row r="15" spans="1:5">
      <c r="B15" s="1076" t="s">
        <v>958</v>
      </c>
      <c r="C15" s="1076" t="s">
        <v>956</v>
      </c>
      <c r="D15" s="1079" t="s">
        <v>1002</v>
      </c>
      <c r="E15" s="2155"/>
    </row>
    <row r="16" spans="1:5">
      <c r="B16" s="1076" t="s">
        <v>958</v>
      </c>
      <c r="C16" s="1076" t="s">
        <v>957</v>
      </c>
      <c r="D16" s="1079" t="s">
        <v>1002</v>
      </c>
      <c r="E16" s="2155"/>
    </row>
    <row r="17" spans="2:5">
      <c r="B17" s="1076" t="s">
        <v>960</v>
      </c>
      <c r="C17" s="1076" t="s">
        <v>954</v>
      </c>
      <c r="D17" s="1079" t="s">
        <v>1002</v>
      </c>
      <c r="E17" s="2155"/>
    </row>
    <row r="18" spans="2:5">
      <c r="B18" s="1076" t="s">
        <v>960</v>
      </c>
      <c r="C18" s="1076" t="s">
        <v>956</v>
      </c>
      <c r="D18" s="1079" t="s">
        <v>1002</v>
      </c>
      <c r="E18" s="2155"/>
    </row>
    <row r="19" spans="2:5">
      <c r="B19" s="1076" t="s">
        <v>2692</v>
      </c>
      <c r="C19" s="1076" t="s">
        <v>962</v>
      </c>
      <c r="D19" s="1079" t="s">
        <v>1002</v>
      </c>
      <c r="E19" s="2155"/>
    </row>
    <row r="20" spans="2:5">
      <c r="B20" s="1076" t="s">
        <v>2692</v>
      </c>
      <c r="C20" s="1076" t="s">
        <v>963</v>
      </c>
      <c r="D20" s="1079" t="s">
        <v>1002</v>
      </c>
      <c r="E20" s="2155"/>
    </row>
    <row r="21" spans="2:5">
      <c r="B21" s="1076" t="s">
        <v>2693</v>
      </c>
      <c r="C21" s="1076" t="s">
        <v>964</v>
      </c>
      <c r="D21" s="1079" t="s">
        <v>1002</v>
      </c>
      <c r="E21" s="2155"/>
    </row>
    <row r="22" spans="2:5">
      <c r="B22" s="1076" t="s">
        <v>2693</v>
      </c>
      <c r="C22" s="1076" t="s">
        <v>965</v>
      </c>
      <c r="D22" s="1079" t="s">
        <v>1002</v>
      </c>
      <c r="E22" s="2155"/>
    </row>
    <row r="23" spans="2:5">
      <c r="B23" s="1076" t="s">
        <v>966</v>
      </c>
      <c r="C23" s="1076" t="s">
        <v>954</v>
      </c>
      <c r="D23" s="1079" t="s">
        <v>1002</v>
      </c>
      <c r="E23" s="2155"/>
    </row>
    <row r="24" spans="2:5">
      <c r="B24" s="1076" t="s">
        <v>966</v>
      </c>
      <c r="C24" s="1076" t="s">
        <v>956</v>
      </c>
      <c r="D24" s="1079" t="s">
        <v>1002</v>
      </c>
      <c r="E24" s="2155"/>
    </row>
    <row r="25" spans="2:5">
      <c r="B25" s="1076" t="s">
        <v>966</v>
      </c>
      <c r="C25" s="1076" t="s">
        <v>959</v>
      </c>
      <c r="D25" s="1079" t="s">
        <v>1002</v>
      </c>
      <c r="E25" s="2155"/>
    </row>
    <row r="26" spans="2:5">
      <c r="B26" s="1076" t="s">
        <v>967</v>
      </c>
      <c r="C26" s="1076" t="s">
        <v>954</v>
      </c>
      <c r="D26" s="1079" t="s">
        <v>1002</v>
      </c>
      <c r="E26" s="2155"/>
    </row>
    <row r="27" spans="2:5">
      <c r="B27" s="1076" t="s">
        <v>967</v>
      </c>
      <c r="C27" s="1076" t="s">
        <v>956</v>
      </c>
      <c r="D27" s="1079" t="s">
        <v>1002</v>
      </c>
      <c r="E27" s="2155"/>
    </row>
    <row r="28" spans="2:5">
      <c r="B28" s="1076" t="s">
        <v>968</v>
      </c>
      <c r="C28" s="1076" t="s">
        <v>954</v>
      </c>
      <c r="D28" s="1079" t="s">
        <v>1002</v>
      </c>
      <c r="E28" s="2155"/>
    </row>
    <row r="29" spans="2:5">
      <c r="B29" s="1076" t="s">
        <v>968</v>
      </c>
      <c r="C29" s="1076" t="s">
        <v>956</v>
      </c>
      <c r="D29" s="1079" t="s">
        <v>1002</v>
      </c>
      <c r="E29" s="2155"/>
    </row>
    <row r="30" spans="2:5">
      <c r="B30" s="1076" t="s">
        <v>968</v>
      </c>
      <c r="C30" s="1076" t="s">
        <v>957</v>
      </c>
      <c r="D30" s="1079" t="s">
        <v>1002</v>
      </c>
      <c r="E30" s="2155"/>
    </row>
    <row r="31" spans="2:5">
      <c r="B31" s="1076" t="s">
        <v>969</v>
      </c>
      <c r="C31" s="1076" t="s">
        <v>954</v>
      </c>
      <c r="D31" s="1079" t="s">
        <v>1002</v>
      </c>
      <c r="E31" s="2155"/>
    </row>
    <row r="32" spans="2:5">
      <c r="B32" s="1076" t="s">
        <v>969</v>
      </c>
      <c r="C32" s="1076" t="s">
        <v>956</v>
      </c>
      <c r="D32" s="1079" t="s">
        <v>1002</v>
      </c>
      <c r="E32" s="2155"/>
    </row>
    <row r="33" spans="2:5">
      <c r="B33" s="1076" t="s">
        <v>969</v>
      </c>
      <c r="C33" s="1076" t="s">
        <v>957</v>
      </c>
      <c r="D33" s="1079" t="s">
        <v>1002</v>
      </c>
      <c r="E33" s="2155"/>
    </row>
    <row r="34" spans="2:5">
      <c r="B34" s="1076" t="s">
        <v>970</v>
      </c>
      <c r="C34" s="1076" t="s">
        <v>954</v>
      </c>
      <c r="D34" s="1079" t="s">
        <v>1002</v>
      </c>
      <c r="E34" s="2155"/>
    </row>
    <row r="35" spans="2:5">
      <c r="B35" s="1076" t="s">
        <v>970</v>
      </c>
      <c r="C35" s="1076" t="s">
        <v>956</v>
      </c>
      <c r="D35" s="1079" t="s">
        <v>1002</v>
      </c>
      <c r="E35" s="2155"/>
    </row>
    <row r="36" spans="2:5">
      <c r="B36" s="1076" t="s">
        <v>971</v>
      </c>
      <c r="C36" s="1076" t="s">
        <v>954</v>
      </c>
      <c r="D36" s="1079" t="s">
        <v>1002</v>
      </c>
      <c r="E36" s="2155"/>
    </row>
    <row r="37" spans="2:5">
      <c r="B37" s="1076" t="s">
        <v>971</v>
      </c>
      <c r="C37" s="1076" t="s">
        <v>956</v>
      </c>
      <c r="D37" s="1079" t="s">
        <v>1002</v>
      </c>
      <c r="E37" s="2155"/>
    </row>
    <row r="38" spans="2:5">
      <c r="B38" s="1076" t="s">
        <v>971</v>
      </c>
      <c r="C38" s="1076" t="s">
        <v>959</v>
      </c>
      <c r="D38" s="1079" t="s">
        <v>1002</v>
      </c>
      <c r="E38" s="2155"/>
    </row>
    <row r="39" spans="2:5">
      <c r="B39" s="1076" t="s">
        <v>971</v>
      </c>
      <c r="C39" s="1076" t="s">
        <v>973</v>
      </c>
      <c r="D39" s="1079" t="s">
        <v>1002</v>
      </c>
      <c r="E39" s="2155"/>
    </row>
    <row r="40" spans="2:5">
      <c r="B40" s="1076" t="s">
        <v>971</v>
      </c>
      <c r="C40" s="1076" t="s">
        <v>974</v>
      </c>
      <c r="D40" s="1079" t="s">
        <v>1002</v>
      </c>
      <c r="E40" s="2155"/>
    </row>
    <row r="41" spans="2:5">
      <c r="B41" s="1076" t="s">
        <v>975</v>
      </c>
      <c r="C41" s="1076" t="s">
        <v>954</v>
      </c>
      <c r="D41" s="1079" t="s">
        <v>1002</v>
      </c>
      <c r="E41" s="2155"/>
    </row>
    <row r="42" spans="2:5">
      <c r="B42" s="1076" t="s">
        <v>975</v>
      </c>
      <c r="C42" s="1076" t="s">
        <v>956</v>
      </c>
      <c r="D42" s="1079" t="s">
        <v>1002</v>
      </c>
      <c r="E42" s="2155"/>
    </row>
    <row r="43" spans="2:5">
      <c r="B43" s="1076" t="s">
        <v>975</v>
      </c>
      <c r="C43" s="1076" t="s">
        <v>957</v>
      </c>
      <c r="D43" s="1079" t="s">
        <v>1002</v>
      </c>
      <c r="E43" s="2155"/>
    </row>
    <row r="44" spans="2:5">
      <c r="B44" s="1076" t="s">
        <v>976</v>
      </c>
      <c r="C44" s="1076" t="s">
        <v>956</v>
      </c>
      <c r="D44" s="1079" t="s">
        <v>1002</v>
      </c>
      <c r="E44" s="2155"/>
    </row>
    <row r="45" spans="2:5">
      <c r="B45" s="1076" t="s">
        <v>976</v>
      </c>
      <c r="C45" s="1076" t="s">
        <v>957</v>
      </c>
      <c r="D45" s="1079" t="s">
        <v>1002</v>
      </c>
      <c r="E45" s="2155"/>
    </row>
    <row r="46" spans="2:5">
      <c r="B46" s="1076" t="s">
        <v>976</v>
      </c>
      <c r="C46" s="1076" t="s">
        <v>959</v>
      </c>
      <c r="D46" s="1079" t="s">
        <v>1002</v>
      </c>
      <c r="E46" s="2155"/>
    </row>
    <row r="47" spans="2:5">
      <c r="B47" s="1076" t="s">
        <v>977</v>
      </c>
      <c r="C47" s="1076" t="s">
        <v>954</v>
      </c>
      <c r="D47" s="1079" t="s">
        <v>1002</v>
      </c>
      <c r="E47" s="2155"/>
    </row>
    <row r="48" spans="2:5">
      <c r="B48" s="1076" t="s">
        <v>977</v>
      </c>
      <c r="C48" s="1076" t="s">
        <v>956</v>
      </c>
      <c r="D48" s="1079" t="s">
        <v>1002</v>
      </c>
      <c r="E48" s="2155"/>
    </row>
    <row r="49" spans="2:5">
      <c r="B49" s="1076" t="s">
        <v>977</v>
      </c>
      <c r="C49" s="1076" t="s">
        <v>957</v>
      </c>
      <c r="D49" s="1079" t="s">
        <v>1002</v>
      </c>
      <c r="E49" s="2155"/>
    </row>
    <row r="50" spans="2:5">
      <c r="B50" s="1076" t="s">
        <v>977</v>
      </c>
      <c r="C50" s="1076" t="s">
        <v>972</v>
      </c>
      <c r="D50" s="1079" t="s">
        <v>1002</v>
      </c>
      <c r="E50" s="2155"/>
    </row>
    <row r="51" spans="2:5">
      <c r="B51" s="1076" t="s">
        <v>977</v>
      </c>
      <c r="C51" s="1076" t="s">
        <v>973</v>
      </c>
      <c r="D51" s="1079" t="s">
        <v>1002</v>
      </c>
      <c r="E51" s="2155"/>
    </row>
    <row r="52" spans="2:5">
      <c r="B52" s="1076" t="s">
        <v>978</v>
      </c>
      <c r="C52" s="1076" t="s">
        <v>954</v>
      </c>
      <c r="D52" s="1079" t="s">
        <v>1002</v>
      </c>
      <c r="E52" s="2155"/>
    </row>
    <row r="53" spans="2:5">
      <c r="B53" s="1076" t="s">
        <v>978</v>
      </c>
      <c r="C53" s="1076" t="s">
        <v>956</v>
      </c>
      <c r="D53" s="1079" t="s">
        <v>1002</v>
      </c>
      <c r="E53" s="2155"/>
    </row>
    <row r="54" spans="2:5">
      <c r="B54" s="1076" t="s">
        <v>978</v>
      </c>
      <c r="C54" s="1076" t="s">
        <v>957</v>
      </c>
      <c r="D54" s="1079" t="s">
        <v>1002</v>
      </c>
      <c r="E54" s="2155"/>
    </row>
    <row r="55" spans="2:5">
      <c r="B55" s="1076" t="s">
        <v>979</v>
      </c>
      <c r="C55" s="1076" t="s">
        <v>954</v>
      </c>
      <c r="D55" s="1079" t="s">
        <v>1002</v>
      </c>
      <c r="E55" s="2155"/>
    </row>
    <row r="56" spans="2:5">
      <c r="B56" s="1076" t="s">
        <v>979</v>
      </c>
      <c r="C56" s="1076" t="s">
        <v>956</v>
      </c>
      <c r="D56" s="1079" t="s">
        <v>1002</v>
      </c>
      <c r="E56" s="2155"/>
    </row>
    <row r="57" spans="2:5">
      <c r="B57" s="1076" t="s">
        <v>979</v>
      </c>
      <c r="C57" s="1076" t="s">
        <v>957</v>
      </c>
      <c r="D57" s="1079" t="s">
        <v>1002</v>
      </c>
      <c r="E57" s="2155"/>
    </row>
    <row r="58" spans="2:5">
      <c r="B58" s="1076" t="s">
        <v>979</v>
      </c>
      <c r="C58" s="1076" t="s">
        <v>959</v>
      </c>
      <c r="D58" s="1079" t="s">
        <v>1002</v>
      </c>
      <c r="E58" s="2155"/>
    </row>
    <row r="59" spans="2:5">
      <c r="B59" s="1076" t="s">
        <v>979</v>
      </c>
      <c r="C59" s="1076" t="s">
        <v>972</v>
      </c>
      <c r="D59" s="1079" t="s">
        <v>1002</v>
      </c>
      <c r="E59" s="2155"/>
    </row>
    <row r="60" spans="2:5">
      <c r="B60" s="1076" t="s">
        <v>2695</v>
      </c>
      <c r="C60" s="1076" t="s">
        <v>954</v>
      </c>
      <c r="D60" s="1079" t="s">
        <v>1002</v>
      </c>
      <c r="E60" s="2155"/>
    </row>
    <row r="61" spans="2:5">
      <c r="B61" s="1076" t="s">
        <v>2695</v>
      </c>
      <c r="C61" s="1076" t="s">
        <v>956</v>
      </c>
      <c r="D61" s="1079" t="s">
        <v>1002</v>
      </c>
      <c r="E61" s="2155"/>
    </row>
    <row r="62" spans="2:5">
      <c r="B62" s="1076" t="s">
        <v>2695</v>
      </c>
      <c r="C62" s="1076" t="s">
        <v>957</v>
      </c>
      <c r="D62" s="1079" t="s">
        <v>1002</v>
      </c>
      <c r="E62" s="2155"/>
    </row>
    <row r="63" spans="2:5">
      <c r="B63" s="1076" t="s">
        <v>2695</v>
      </c>
      <c r="C63" s="1076" t="s">
        <v>959</v>
      </c>
      <c r="D63" s="1079" t="s">
        <v>1002</v>
      </c>
      <c r="E63" s="2155"/>
    </row>
    <row r="64" spans="2:5">
      <c r="B64" s="1076" t="s">
        <v>2695</v>
      </c>
      <c r="C64" s="1076" t="s">
        <v>973</v>
      </c>
      <c r="D64" s="1079" t="s">
        <v>1002</v>
      </c>
      <c r="E64" s="2155"/>
    </row>
    <row r="65" spans="2:5">
      <c r="B65" s="1076" t="s">
        <v>981</v>
      </c>
      <c r="C65" s="1076" t="s">
        <v>959</v>
      </c>
      <c r="D65" s="1079" t="s">
        <v>1002</v>
      </c>
      <c r="E65" s="2155"/>
    </row>
    <row r="66" spans="2:5">
      <c r="B66" s="1076" t="s">
        <v>982</v>
      </c>
      <c r="C66" s="1076" t="s">
        <v>954</v>
      </c>
      <c r="D66" s="1079" t="s">
        <v>1002</v>
      </c>
      <c r="E66" s="2155"/>
    </row>
    <row r="67" spans="2:5">
      <c r="B67" s="1076" t="s">
        <v>982</v>
      </c>
      <c r="C67" s="1076" t="s">
        <v>956</v>
      </c>
      <c r="D67" s="1079" t="s">
        <v>1002</v>
      </c>
      <c r="E67" s="2155"/>
    </row>
    <row r="68" spans="2:5">
      <c r="B68" s="1076" t="s">
        <v>982</v>
      </c>
      <c r="C68" s="1076" t="s">
        <v>959</v>
      </c>
      <c r="D68" s="1079" t="s">
        <v>1002</v>
      </c>
      <c r="E68" s="2155"/>
    </row>
    <row r="69" spans="2:5">
      <c r="B69" s="1076" t="s">
        <v>982</v>
      </c>
      <c r="C69" s="1076" t="s">
        <v>972</v>
      </c>
      <c r="D69" s="1079" t="s">
        <v>1002</v>
      </c>
      <c r="E69" s="2155"/>
    </row>
    <row r="70" spans="2:5">
      <c r="B70" s="1076" t="s">
        <v>983</v>
      </c>
      <c r="C70" s="1076" t="s">
        <v>954</v>
      </c>
      <c r="D70" s="1079" t="s">
        <v>1002</v>
      </c>
      <c r="E70" s="2155"/>
    </row>
    <row r="71" spans="2:5">
      <c r="B71" s="1076" t="s">
        <v>983</v>
      </c>
      <c r="C71" s="1076" t="s">
        <v>956</v>
      </c>
      <c r="D71" s="1079" t="s">
        <v>1002</v>
      </c>
      <c r="E71" s="2155"/>
    </row>
    <row r="72" spans="2:5">
      <c r="B72" s="1076" t="s">
        <v>984</v>
      </c>
      <c r="C72" s="1076" t="s">
        <v>954</v>
      </c>
      <c r="D72" s="1079" t="s">
        <v>1002</v>
      </c>
      <c r="E72" s="2155"/>
    </row>
    <row r="73" spans="2:5">
      <c r="B73" s="1076" t="s">
        <v>984</v>
      </c>
      <c r="C73" s="1076" t="s">
        <v>956</v>
      </c>
      <c r="D73" s="1079" t="s">
        <v>1002</v>
      </c>
      <c r="E73" s="2155"/>
    </row>
    <row r="74" spans="2:5">
      <c r="B74" s="1076" t="s">
        <v>984</v>
      </c>
      <c r="C74" s="1076" t="s">
        <v>957</v>
      </c>
      <c r="D74" s="1079" t="s">
        <v>1002</v>
      </c>
      <c r="E74" s="2155"/>
    </row>
    <row r="75" spans="2:5">
      <c r="B75" s="1076" t="s">
        <v>984</v>
      </c>
      <c r="C75" s="1076" t="s">
        <v>972</v>
      </c>
      <c r="D75" s="1079" t="s">
        <v>1002</v>
      </c>
      <c r="E75" s="2155"/>
    </row>
    <row r="76" spans="2:5">
      <c r="B76" s="1076" t="s">
        <v>984</v>
      </c>
      <c r="C76" s="1076" t="s">
        <v>973</v>
      </c>
      <c r="D76" s="1079" t="s">
        <v>1002</v>
      </c>
      <c r="E76" s="2155"/>
    </row>
    <row r="77" spans="2:5">
      <c r="B77" s="1076" t="s">
        <v>876</v>
      </c>
      <c r="C77" s="1076" t="s">
        <v>962</v>
      </c>
      <c r="D77" s="1079" t="s">
        <v>1002</v>
      </c>
      <c r="E77" s="2155"/>
    </row>
    <row r="78" spans="2:5">
      <c r="B78" s="1076" t="s">
        <v>876</v>
      </c>
      <c r="C78" s="1076" t="s">
        <v>963</v>
      </c>
      <c r="D78" s="1079" t="s">
        <v>1002</v>
      </c>
      <c r="E78" s="2155"/>
    </row>
    <row r="79" spans="2:5">
      <c r="B79" s="1076" t="s">
        <v>876</v>
      </c>
      <c r="C79" s="1076" t="s">
        <v>988</v>
      </c>
      <c r="D79" s="1079" t="s">
        <v>1002</v>
      </c>
      <c r="E79" s="2155"/>
    </row>
    <row r="80" spans="2:5">
      <c r="B80" s="1076" t="s">
        <v>876</v>
      </c>
      <c r="C80" s="1076" t="s">
        <v>989</v>
      </c>
      <c r="D80" s="1079" t="s">
        <v>1002</v>
      </c>
      <c r="E80" s="2155"/>
    </row>
    <row r="81" spans="2:5">
      <c r="B81" s="1076" t="s">
        <v>876</v>
      </c>
      <c r="C81" s="1076" t="s">
        <v>964</v>
      </c>
      <c r="D81" s="1079" t="s">
        <v>1002</v>
      </c>
      <c r="E81" s="2155"/>
    </row>
    <row r="82" spans="2:5">
      <c r="B82" s="1076" t="s">
        <v>876</v>
      </c>
      <c r="C82" s="1076" t="s">
        <v>965</v>
      </c>
      <c r="D82" s="1079" t="s">
        <v>1002</v>
      </c>
      <c r="E82" s="2155"/>
    </row>
    <row r="83" spans="2:5">
      <c r="B83" s="1076" t="s">
        <v>876</v>
      </c>
      <c r="C83" s="1076" t="s">
        <v>990</v>
      </c>
      <c r="D83" s="1079" t="s">
        <v>1002</v>
      </c>
      <c r="E83" s="2155"/>
    </row>
    <row r="84" spans="2:5">
      <c r="B84" s="1076" t="s">
        <v>876</v>
      </c>
      <c r="C84" s="1076" t="s">
        <v>993</v>
      </c>
      <c r="D84" s="1079" t="s">
        <v>1002</v>
      </c>
      <c r="E84" s="2155"/>
    </row>
    <row r="85" spans="2:5">
      <c r="B85" s="1076" t="s">
        <v>876</v>
      </c>
      <c r="C85" s="1076" t="s">
        <v>994</v>
      </c>
      <c r="D85" s="1079" t="s">
        <v>1002</v>
      </c>
      <c r="E85" s="2155"/>
    </row>
    <row r="86" spans="2:5">
      <c r="B86" s="1076" t="s">
        <v>995</v>
      </c>
      <c r="C86" s="1076" t="s">
        <v>954</v>
      </c>
      <c r="D86" s="1079" t="s">
        <v>1002</v>
      </c>
      <c r="E86" s="2155"/>
    </row>
    <row r="87" spans="2:5">
      <c r="B87" s="1076" t="s">
        <v>995</v>
      </c>
      <c r="C87" s="1076" t="s">
        <v>956</v>
      </c>
      <c r="D87" s="1079" t="s">
        <v>1002</v>
      </c>
      <c r="E87" s="2155"/>
    </row>
    <row r="88" spans="2:5">
      <c r="B88" s="1076" t="s">
        <v>995</v>
      </c>
      <c r="C88" s="1076" t="s">
        <v>957</v>
      </c>
      <c r="D88" s="1079" t="s">
        <v>1002</v>
      </c>
      <c r="E88" s="2155"/>
    </row>
    <row r="89" spans="2:5">
      <c r="B89" s="1076" t="s">
        <v>996</v>
      </c>
      <c r="C89" s="1076" t="s">
        <v>954</v>
      </c>
      <c r="D89" s="1079" t="s">
        <v>1002</v>
      </c>
      <c r="E89" s="2155"/>
    </row>
    <row r="90" spans="2:5">
      <c r="B90" s="1076" t="s">
        <v>996</v>
      </c>
      <c r="C90" s="1076" t="s">
        <v>956</v>
      </c>
      <c r="D90" s="1079" t="s">
        <v>1002</v>
      </c>
      <c r="E90" s="2155"/>
    </row>
    <row r="91" spans="2:5">
      <c r="B91" s="1076" t="s">
        <v>996</v>
      </c>
      <c r="C91" s="1076" t="s">
        <v>959</v>
      </c>
      <c r="D91" s="1079" t="s">
        <v>1002</v>
      </c>
      <c r="E91" s="2155"/>
    </row>
    <row r="92" spans="2:5">
      <c r="B92" s="1076" t="s">
        <v>997</v>
      </c>
      <c r="C92" s="1076" t="s">
        <v>954</v>
      </c>
      <c r="D92" s="1079" t="s">
        <v>1002</v>
      </c>
      <c r="E92" s="2155"/>
    </row>
    <row r="93" spans="2:5">
      <c r="B93" s="1076" t="s">
        <v>997</v>
      </c>
      <c r="C93" s="1076" t="s">
        <v>956</v>
      </c>
      <c r="D93" s="1079" t="s">
        <v>1002</v>
      </c>
      <c r="E93" s="2155"/>
    </row>
    <row r="94" spans="2:5">
      <c r="B94" s="1076" t="s">
        <v>997</v>
      </c>
      <c r="C94" s="1076" t="s">
        <v>959</v>
      </c>
      <c r="D94" s="1079" t="s">
        <v>1002</v>
      </c>
      <c r="E94" s="2155"/>
    </row>
    <row r="95" spans="2:5">
      <c r="B95" s="1076" t="s">
        <v>998</v>
      </c>
      <c r="C95" s="1076" t="s">
        <v>954</v>
      </c>
      <c r="D95" s="1079" t="s">
        <v>1002</v>
      </c>
      <c r="E95" s="2155"/>
    </row>
    <row r="96" spans="2:5">
      <c r="B96" s="1076" t="s">
        <v>998</v>
      </c>
      <c r="C96" s="1076" t="s">
        <v>956</v>
      </c>
      <c r="D96" s="1079" t="s">
        <v>1002</v>
      </c>
      <c r="E96" s="2155"/>
    </row>
    <row r="97" spans="2:5">
      <c r="B97" s="1076" t="s">
        <v>999</v>
      </c>
      <c r="C97" s="1076" t="s">
        <v>954</v>
      </c>
      <c r="D97" s="1079" t="s">
        <v>1002</v>
      </c>
      <c r="E97" s="2155"/>
    </row>
    <row r="98" spans="2:5">
      <c r="B98" s="1076" t="s">
        <v>999</v>
      </c>
      <c r="C98" s="1076" t="s">
        <v>956</v>
      </c>
      <c r="D98" s="1079" t="s">
        <v>1002</v>
      </c>
      <c r="E98" s="2155"/>
    </row>
    <row r="99" spans="2:5">
      <c r="B99" s="1076" t="s">
        <v>999</v>
      </c>
      <c r="C99" s="1076" t="s">
        <v>972</v>
      </c>
      <c r="D99" s="1079" t="s">
        <v>1002</v>
      </c>
      <c r="E99" s="2155"/>
    </row>
    <row r="100" spans="2:5">
      <c r="B100" s="1076" t="s">
        <v>999</v>
      </c>
      <c r="C100" s="1076" t="s">
        <v>973</v>
      </c>
      <c r="D100" s="1079" t="s">
        <v>1002</v>
      </c>
      <c r="E100" s="2155"/>
    </row>
    <row r="101" spans="2:5">
      <c r="B101" s="1076" t="s">
        <v>999</v>
      </c>
      <c r="C101" s="1076" t="s">
        <v>974</v>
      </c>
      <c r="D101" s="1079" t="s">
        <v>1002</v>
      </c>
      <c r="E101" s="2155"/>
    </row>
    <row r="102" spans="2:5">
      <c r="B102" s="1077" t="s">
        <v>1004</v>
      </c>
      <c r="C102" s="1077"/>
      <c r="D102" s="1079" t="s">
        <v>1002</v>
      </c>
      <c r="E102" s="1078">
        <f>SUM(E11:E101)</f>
        <v>0</v>
      </c>
    </row>
    <row r="103" spans="2:5">
      <c r="B103" s="2153"/>
      <c r="C103" s="2153"/>
      <c r="D103" s="2154"/>
    </row>
    <row r="105" spans="2:5">
      <c r="B105" s="1069" t="s">
        <v>1005</v>
      </c>
      <c r="C105" s="1069"/>
      <c r="D105" s="1070" t="s">
        <v>167</v>
      </c>
      <c r="E105" s="1081">
        <v>2013</v>
      </c>
    </row>
    <row r="106" spans="2:5">
      <c r="B106" s="1072"/>
      <c r="C106" s="1072"/>
      <c r="D106" s="1073"/>
      <c r="E106" s="1072"/>
    </row>
    <row r="107" spans="2:5" ht="25.5">
      <c r="B107" s="1074" t="s">
        <v>1003</v>
      </c>
      <c r="C107" s="1074"/>
      <c r="D107" s="1075"/>
      <c r="E107" s="1072"/>
    </row>
    <row r="108" spans="2:5">
      <c r="B108" s="1076" t="s">
        <v>953</v>
      </c>
      <c r="C108" s="1076" t="s">
        <v>954</v>
      </c>
      <c r="D108" s="1079" t="s">
        <v>1006</v>
      </c>
      <c r="E108" s="2156"/>
    </row>
    <row r="109" spans="2:5">
      <c r="B109" s="1076" t="s">
        <v>953</v>
      </c>
      <c r="C109" s="1076" t="s">
        <v>956</v>
      </c>
      <c r="D109" s="1079" t="s">
        <v>1006</v>
      </c>
      <c r="E109" s="2156"/>
    </row>
    <row r="110" spans="2:5">
      <c r="B110" s="1076" t="s">
        <v>953</v>
      </c>
      <c r="C110" s="1076" t="s">
        <v>957</v>
      </c>
      <c r="D110" s="1079" t="s">
        <v>1006</v>
      </c>
      <c r="E110" s="2156"/>
    </row>
    <row r="111" spans="2:5">
      <c r="B111" s="1076" t="s">
        <v>958</v>
      </c>
      <c r="C111" s="1076" t="s">
        <v>954</v>
      </c>
      <c r="D111" s="1079" t="s">
        <v>1006</v>
      </c>
      <c r="E111" s="2156"/>
    </row>
    <row r="112" spans="2:5">
      <c r="B112" s="1076" t="s">
        <v>958</v>
      </c>
      <c r="C112" s="1076" t="s">
        <v>956</v>
      </c>
      <c r="D112" s="1079" t="s">
        <v>1006</v>
      </c>
      <c r="E112" s="2156"/>
    </row>
    <row r="113" spans="2:5">
      <c r="B113" s="1076" t="s">
        <v>958</v>
      </c>
      <c r="C113" s="1076" t="s">
        <v>957</v>
      </c>
      <c r="D113" s="1079" t="s">
        <v>1006</v>
      </c>
      <c r="E113" s="2156"/>
    </row>
    <row r="114" spans="2:5">
      <c r="B114" s="1076" t="s">
        <v>960</v>
      </c>
      <c r="C114" s="1076" t="s">
        <v>954</v>
      </c>
      <c r="D114" s="1079" t="s">
        <v>1006</v>
      </c>
      <c r="E114" s="2156"/>
    </row>
    <row r="115" spans="2:5">
      <c r="B115" s="1076" t="s">
        <v>960</v>
      </c>
      <c r="C115" s="1076" t="s">
        <v>956</v>
      </c>
      <c r="D115" s="1079" t="s">
        <v>1006</v>
      </c>
      <c r="E115" s="2156"/>
    </row>
    <row r="116" spans="2:5">
      <c r="B116" s="1076" t="s">
        <v>2692</v>
      </c>
      <c r="C116" s="1076" t="s">
        <v>962</v>
      </c>
      <c r="D116" s="1079" t="s">
        <v>1006</v>
      </c>
      <c r="E116" s="2156"/>
    </row>
    <row r="117" spans="2:5">
      <c r="B117" s="1076" t="s">
        <v>2692</v>
      </c>
      <c r="C117" s="1076" t="s">
        <v>963</v>
      </c>
      <c r="D117" s="1079" t="s">
        <v>1006</v>
      </c>
      <c r="E117" s="2156"/>
    </row>
    <row r="118" spans="2:5">
      <c r="B118" s="1076" t="s">
        <v>2693</v>
      </c>
      <c r="C118" s="1076" t="s">
        <v>964</v>
      </c>
      <c r="D118" s="1079" t="s">
        <v>1006</v>
      </c>
      <c r="E118" s="2156"/>
    </row>
    <row r="119" spans="2:5">
      <c r="B119" s="1076" t="s">
        <v>2693</v>
      </c>
      <c r="C119" s="1076" t="s">
        <v>965</v>
      </c>
      <c r="D119" s="1079" t="s">
        <v>1006</v>
      </c>
      <c r="E119" s="2156"/>
    </row>
    <row r="120" spans="2:5">
      <c r="B120" s="1076" t="s">
        <v>966</v>
      </c>
      <c r="C120" s="1076" t="s">
        <v>954</v>
      </c>
      <c r="D120" s="1079" t="s">
        <v>1006</v>
      </c>
      <c r="E120" s="2156"/>
    </row>
    <row r="121" spans="2:5">
      <c r="B121" s="1076" t="s">
        <v>966</v>
      </c>
      <c r="C121" s="1076" t="s">
        <v>956</v>
      </c>
      <c r="D121" s="1079" t="s">
        <v>1006</v>
      </c>
      <c r="E121" s="2156"/>
    </row>
    <row r="122" spans="2:5">
      <c r="B122" s="1076" t="s">
        <v>966</v>
      </c>
      <c r="C122" s="1076" t="s">
        <v>959</v>
      </c>
      <c r="D122" s="1079" t="s">
        <v>1006</v>
      </c>
      <c r="E122" s="2156"/>
    </row>
    <row r="123" spans="2:5">
      <c r="B123" s="1076" t="s">
        <v>967</v>
      </c>
      <c r="C123" s="1076" t="s">
        <v>954</v>
      </c>
      <c r="D123" s="1079" t="s">
        <v>1006</v>
      </c>
      <c r="E123" s="2156"/>
    </row>
    <row r="124" spans="2:5">
      <c r="B124" s="1076" t="s">
        <v>967</v>
      </c>
      <c r="C124" s="1076" t="s">
        <v>956</v>
      </c>
      <c r="D124" s="1079" t="s">
        <v>1006</v>
      </c>
      <c r="E124" s="2156"/>
    </row>
    <row r="125" spans="2:5">
      <c r="B125" s="1076" t="s">
        <v>968</v>
      </c>
      <c r="C125" s="1076" t="s">
        <v>954</v>
      </c>
      <c r="D125" s="1079" t="s">
        <v>1006</v>
      </c>
      <c r="E125" s="2156"/>
    </row>
    <row r="126" spans="2:5">
      <c r="B126" s="1076" t="s">
        <v>968</v>
      </c>
      <c r="C126" s="1076" t="s">
        <v>956</v>
      </c>
      <c r="D126" s="1079" t="s">
        <v>1006</v>
      </c>
      <c r="E126" s="2156"/>
    </row>
    <row r="127" spans="2:5">
      <c r="B127" s="1076" t="s">
        <v>968</v>
      </c>
      <c r="C127" s="1076" t="s">
        <v>957</v>
      </c>
      <c r="D127" s="1079" t="s">
        <v>1006</v>
      </c>
      <c r="E127" s="2156"/>
    </row>
    <row r="128" spans="2:5">
      <c r="B128" s="1076" t="s">
        <v>969</v>
      </c>
      <c r="C128" s="1076" t="s">
        <v>954</v>
      </c>
      <c r="D128" s="1079" t="s">
        <v>1006</v>
      </c>
      <c r="E128" s="2156"/>
    </row>
    <row r="129" spans="2:5">
      <c r="B129" s="1076" t="s">
        <v>969</v>
      </c>
      <c r="C129" s="1076" t="s">
        <v>956</v>
      </c>
      <c r="D129" s="1079" t="s">
        <v>1006</v>
      </c>
      <c r="E129" s="2156"/>
    </row>
    <row r="130" spans="2:5">
      <c r="B130" s="1076" t="s">
        <v>969</v>
      </c>
      <c r="C130" s="1076" t="s">
        <v>957</v>
      </c>
      <c r="D130" s="1079" t="s">
        <v>1006</v>
      </c>
      <c r="E130" s="2156"/>
    </row>
    <row r="131" spans="2:5">
      <c r="B131" s="1076" t="s">
        <v>970</v>
      </c>
      <c r="C131" s="1076" t="s">
        <v>954</v>
      </c>
      <c r="D131" s="1079" t="s">
        <v>1006</v>
      </c>
      <c r="E131" s="2156"/>
    </row>
    <row r="132" spans="2:5">
      <c r="B132" s="1076" t="s">
        <v>970</v>
      </c>
      <c r="C132" s="1076" t="s">
        <v>956</v>
      </c>
      <c r="D132" s="1079" t="s">
        <v>1006</v>
      </c>
      <c r="E132" s="2156"/>
    </row>
    <row r="133" spans="2:5">
      <c r="B133" s="1076" t="s">
        <v>971</v>
      </c>
      <c r="C133" s="1076" t="s">
        <v>954</v>
      </c>
      <c r="D133" s="1079" t="s">
        <v>1006</v>
      </c>
      <c r="E133" s="2156"/>
    </row>
    <row r="134" spans="2:5">
      <c r="B134" s="1076" t="s">
        <v>971</v>
      </c>
      <c r="C134" s="1076" t="s">
        <v>956</v>
      </c>
      <c r="D134" s="1079" t="s">
        <v>1006</v>
      </c>
      <c r="E134" s="2156"/>
    </row>
    <row r="135" spans="2:5">
      <c r="B135" s="1076" t="s">
        <v>971</v>
      </c>
      <c r="C135" s="1076" t="s">
        <v>959</v>
      </c>
      <c r="D135" s="1079" t="s">
        <v>1006</v>
      </c>
      <c r="E135" s="2156"/>
    </row>
    <row r="136" spans="2:5">
      <c r="B136" s="1076" t="s">
        <v>971</v>
      </c>
      <c r="C136" s="1076" t="s">
        <v>973</v>
      </c>
      <c r="D136" s="1079" t="s">
        <v>1006</v>
      </c>
      <c r="E136" s="2156"/>
    </row>
    <row r="137" spans="2:5">
      <c r="B137" s="1076" t="s">
        <v>971</v>
      </c>
      <c r="C137" s="1076" t="s">
        <v>974</v>
      </c>
      <c r="D137" s="1079" t="s">
        <v>1006</v>
      </c>
      <c r="E137" s="2156"/>
    </row>
    <row r="138" spans="2:5">
      <c r="B138" s="1076" t="s">
        <v>975</v>
      </c>
      <c r="C138" s="1076" t="s">
        <v>954</v>
      </c>
      <c r="D138" s="1079" t="s">
        <v>1006</v>
      </c>
      <c r="E138" s="2156"/>
    </row>
    <row r="139" spans="2:5">
      <c r="B139" s="1076" t="s">
        <v>975</v>
      </c>
      <c r="C139" s="1076" t="s">
        <v>956</v>
      </c>
      <c r="D139" s="1079" t="s">
        <v>1006</v>
      </c>
      <c r="E139" s="2156"/>
    </row>
    <row r="140" spans="2:5">
      <c r="B140" s="1076" t="s">
        <v>975</v>
      </c>
      <c r="C140" s="1076" t="s">
        <v>957</v>
      </c>
      <c r="D140" s="1079" t="s">
        <v>1006</v>
      </c>
      <c r="E140" s="2156"/>
    </row>
    <row r="141" spans="2:5">
      <c r="B141" s="1076" t="s">
        <v>976</v>
      </c>
      <c r="C141" s="1076" t="s">
        <v>956</v>
      </c>
      <c r="D141" s="1079" t="s">
        <v>1006</v>
      </c>
      <c r="E141" s="2156"/>
    </row>
    <row r="142" spans="2:5">
      <c r="B142" s="1076" t="s">
        <v>976</v>
      </c>
      <c r="C142" s="1076" t="s">
        <v>957</v>
      </c>
      <c r="D142" s="1079" t="s">
        <v>1006</v>
      </c>
      <c r="E142" s="2156"/>
    </row>
    <row r="143" spans="2:5">
      <c r="B143" s="1076" t="s">
        <v>976</v>
      </c>
      <c r="C143" s="1076" t="s">
        <v>959</v>
      </c>
      <c r="D143" s="1079" t="s">
        <v>1006</v>
      </c>
      <c r="E143" s="2156"/>
    </row>
    <row r="144" spans="2:5">
      <c r="B144" s="1076" t="s">
        <v>977</v>
      </c>
      <c r="C144" s="1076" t="s">
        <v>954</v>
      </c>
      <c r="D144" s="1079" t="s">
        <v>1006</v>
      </c>
      <c r="E144" s="2156"/>
    </row>
    <row r="145" spans="2:5">
      <c r="B145" s="1076" t="s">
        <v>977</v>
      </c>
      <c r="C145" s="1076" t="s">
        <v>956</v>
      </c>
      <c r="D145" s="1079" t="s">
        <v>1006</v>
      </c>
      <c r="E145" s="2156"/>
    </row>
    <row r="146" spans="2:5">
      <c r="B146" s="1076" t="s">
        <v>977</v>
      </c>
      <c r="C146" s="1076" t="s">
        <v>957</v>
      </c>
      <c r="D146" s="1079" t="s">
        <v>1006</v>
      </c>
      <c r="E146" s="2156"/>
    </row>
    <row r="147" spans="2:5">
      <c r="B147" s="1076" t="s">
        <v>977</v>
      </c>
      <c r="C147" s="1076" t="s">
        <v>972</v>
      </c>
      <c r="D147" s="1079" t="s">
        <v>1006</v>
      </c>
      <c r="E147" s="2156"/>
    </row>
    <row r="148" spans="2:5">
      <c r="B148" s="1076" t="s">
        <v>977</v>
      </c>
      <c r="C148" s="1076" t="s">
        <v>973</v>
      </c>
      <c r="D148" s="1079" t="s">
        <v>1006</v>
      </c>
      <c r="E148" s="2156"/>
    </row>
    <row r="149" spans="2:5">
      <c r="B149" s="1076" t="s">
        <v>978</v>
      </c>
      <c r="C149" s="1076" t="s">
        <v>954</v>
      </c>
      <c r="D149" s="1079" t="s">
        <v>1006</v>
      </c>
      <c r="E149" s="2156"/>
    </row>
    <row r="150" spans="2:5">
      <c r="B150" s="1076" t="s">
        <v>978</v>
      </c>
      <c r="C150" s="1076" t="s">
        <v>956</v>
      </c>
      <c r="D150" s="1079" t="s">
        <v>1006</v>
      </c>
      <c r="E150" s="2156"/>
    </row>
    <row r="151" spans="2:5">
      <c r="B151" s="1076" t="s">
        <v>978</v>
      </c>
      <c r="C151" s="1076" t="s">
        <v>957</v>
      </c>
      <c r="D151" s="1079" t="s">
        <v>1006</v>
      </c>
      <c r="E151" s="2156"/>
    </row>
    <row r="152" spans="2:5">
      <c r="B152" s="1076" t="s">
        <v>979</v>
      </c>
      <c r="C152" s="1076" t="s">
        <v>954</v>
      </c>
      <c r="D152" s="1079" t="s">
        <v>1006</v>
      </c>
      <c r="E152" s="2156"/>
    </row>
    <row r="153" spans="2:5">
      <c r="B153" s="1076" t="s">
        <v>979</v>
      </c>
      <c r="C153" s="1076" t="s">
        <v>956</v>
      </c>
      <c r="D153" s="1079" t="s">
        <v>1006</v>
      </c>
      <c r="E153" s="2156"/>
    </row>
    <row r="154" spans="2:5">
      <c r="B154" s="1076" t="s">
        <v>979</v>
      </c>
      <c r="C154" s="1076" t="s">
        <v>957</v>
      </c>
      <c r="D154" s="1079" t="s">
        <v>1006</v>
      </c>
      <c r="E154" s="2156"/>
    </row>
    <row r="155" spans="2:5">
      <c r="B155" s="1076" t="s">
        <v>979</v>
      </c>
      <c r="C155" s="1076" t="s">
        <v>959</v>
      </c>
      <c r="D155" s="1079" t="s">
        <v>1006</v>
      </c>
      <c r="E155" s="2156"/>
    </row>
    <row r="156" spans="2:5">
      <c r="B156" s="1076" t="s">
        <v>979</v>
      </c>
      <c r="C156" s="1076" t="s">
        <v>972</v>
      </c>
      <c r="D156" s="1079" t="s">
        <v>1006</v>
      </c>
      <c r="E156" s="2156"/>
    </row>
    <row r="157" spans="2:5">
      <c r="B157" s="1076" t="s">
        <v>2695</v>
      </c>
      <c r="C157" s="1076" t="s">
        <v>954</v>
      </c>
      <c r="D157" s="1079" t="s">
        <v>1006</v>
      </c>
      <c r="E157" s="2156"/>
    </row>
    <row r="158" spans="2:5">
      <c r="B158" s="1076" t="s">
        <v>2695</v>
      </c>
      <c r="C158" s="1076" t="s">
        <v>956</v>
      </c>
      <c r="D158" s="1079" t="s">
        <v>1006</v>
      </c>
      <c r="E158" s="2156"/>
    </row>
    <row r="159" spans="2:5">
      <c r="B159" s="1076" t="s">
        <v>2695</v>
      </c>
      <c r="C159" s="1076" t="s">
        <v>957</v>
      </c>
      <c r="D159" s="1079" t="s">
        <v>1006</v>
      </c>
      <c r="E159" s="2156"/>
    </row>
    <row r="160" spans="2:5">
      <c r="B160" s="1076" t="s">
        <v>2695</v>
      </c>
      <c r="C160" s="1076" t="s">
        <v>959</v>
      </c>
      <c r="D160" s="1079" t="s">
        <v>1006</v>
      </c>
      <c r="E160" s="2156"/>
    </row>
    <row r="161" spans="2:5">
      <c r="B161" s="1076" t="s">
        <v>2695</v>
      </c>
      <c r="C161" s="1076" t="s">
        <v>973</v>
      </c>
      <c r="D161" s="1079" t="s">
        <v>1006</v>
      </c>
      <c r="E161" s="2156"/>
    </row>
    <row r="162" spans="2:5">
      <c r="B162" s="1076" t="s">
        <v>981</v>
      </c>
      <c r="C162" s="1076" t="s">
        <v>959</v>
      </c>
      <c r="D162" s="1079" t="s">
        <v>1006</v>
      </c>
      <c r="E162" s="2155"/>
    </row>
    <row r="163" spans="2:5">
      <c r="B163" s="1076" t="s">
        <v>982</v>
      </c>
      <c r="C163" s="1076" t="s">
        <v>954</v>
      </c>
      <c r="D163" s="1079" t="s">
        <v>1006</v>
      </c>
      <c r="E163" s="2156"/>
    </row>
    <row r="164" spans="2:5">
      <c r="B164" s="1076" t="s">
        <v>982</v>
      </c>
      <c r="C164" s="1076" t="s">
        <v>956</v>
      </c>
      <c r="D164" s="1079" t="s">
        <v>1006</v>
      </c>
      <c r="E164" s="2156"/>
    </row>
    <row r="165" spans="2:5">
      <c r="B165" s="1076" t="s">
        <v>982</v>
      </c>
      <c r="C165" s="1076" t="s">
        <v>959</v>
      </c>
      <c r="D165" s="1079" t="s">
        <v>1006</v>
      </c>
      <c r="E165" s="2156"/>
    </row>
    <row r="166" spans="2:5">
      <c r="B166" s="1076" t="s">
        <v>982</v>
      </c>
      <c r="C166" s="1076" t="s">
        <v>972</v>
      </c>
      <c r="D166" s="1079" t="s">
        <v>1006</v>
      </c>
      <c r="E166" s="2156"/>
    </row>
    <row r="167" spans="2:5">
      <c r="B167" s="1076" t="s">
        <v>983</v>
      </c>
      <c r="C167" s="1076" t="s">
        <v>954</v>
      </c>
      <c r="D167" s="1079" t="s">
        <v>1006</v>
      </c>
      <c r="E167" s="2156"/>
    </row>
    <row r="168" spans="2:5">
      <c r="B168" s="1076" t="s">
        <v>983</v>
      </c>
      <c r="C168" s="1076" t="s">
        <v>956</v>
      </c>
      <c r="D168" s="1079" t="s">
        <v>1006</v>
      </c>
      <c r="E168" s="2156"/>
    </row>
    <row r="169" spans="2:5">
      <c r="B169" s="1076" t="s">
        <v>984</v>
      </c>
      <c r="C169" s="1076" t="s">
        <v>954</v>
      </c>
      <c r="D169" s="1079" t="s">
        <v>1006</v>
      </c>
      <c r="E169" s="2156"/>
    </row>
    <row r="170" spans="2:5">
      <c r="B170" s="1076" t="s">
        <v>984</v>
      </c>
      <c r="C170" s="1076" t="s">
        <v>956</v>
      </c>
      <c r="D170" s="1079" t="s">
        <v>1006</v>
      </c>
      <c r="E170" s="2156"/>
    </row>
    <row r="171" spans="2:5">
      <c r="B171" s="1076" t="s">
        <v>984</v>
      </c>
      <c r="C171" s="1076" t="s">
        <v>957</v>
      </c>
      <c r="D171" s="1079" t="s">
        <v>1006</v>
      </c>
      <c r="E171" s="2156"/>
    </row>
    <row r="172" spans="2:5">
      <c r="B172" s="1076" t="s">
        <v>984</v>
      </c>
      <c r="C172" s="1076" t="s">
        <v>972</v>
      </c>
      <c r="D172" s="1079" t="s">
        <v>1006</v>
      </c>
      <c r="E172" s="2156"/>
    </row>
    <row r="173" spans="2:5">
      <c r="B173" s="1076" t="s">
        <v>984</v>
      </c>
      <c r="C173" s="1076" t="s">
        <v>973</v>
      </c>
      <c r="D173" s="1079" t="s">
        <v>1006</v>
      </c>
      <c r="E173" s="2156"/>
    </row>
    <row r="174" spans="2:5">
      <c r="B174" s="1076" t="s">
        <v>876</v>
      </c>
      <c r="C174" s="1076" t="s">
        <v>962</v>
      </c>
      <c r="D174" s="1079" t="s">
        <v>1006</v>
      </c>
      <c r="E174" s="2156"/>
    </row>
    <row r="175" spans="2:5">
      <c r="B175" s="1076" t="s">
        <v>876</v>
      </c>
      <c r="C175" s="1076" t="s">
        <v>963</v>
      </c>
      <c r="D175" s="1079" t="s">
        <v>1006</v>
      </c>
      <c r="E175" s="2156"/>
    </row>
    <row r="176" spans="2:5">
      <c r="B176" s="1076" t="s">
        <v>876</v>
      </c>
      <c r="C176" s="1076" t="s">
        <v>988</v>
      </c>
      <c r="D176" s="1079" t="s">
        <v>1006</v>
      </c>
      <c r="E176" s="2156"/>
    </row>
    <row r="177" spans="2:5">
      <c r="B177" s="1076" t="s">
        <v>876</v>
      </c>
      <c r="C177" s="1076" t="s">
        <v>989</v>
      </c>
      <c r="D177" s="1079" t="s">
        <v>1006</v>
      </c>
      <c r="E177" s="2156"/>
    </row>
    <row r="178" spans="2:5">
      <c r="B178" s="1076" t="s">
        <v>876</v>
      </c>
      <c r="C178" s="1076" t="s">
        <v>964</v>
      </c>
      <c r="D178" s="1079" t="s">
        <v>1006</v>
      </c>
      <c r="E178" s="2156"/>
    </row>
    <row r="179" spans="2:5">
      <c r="B179" s="1076" t="s">
        <v>876</v>
      </c>
      <c r="C179" s="1076" t="s">
        <v>965</v>
      </c>
      <c r="D179" s="1079" t="s">
        <v>1006</v>
      </c>
      <c r="E179" s="2156"/>
    </row>
    <row r="180" spans="2:5">
      <c r="B180" s="1076" t="s">
        <v>876</v>
      </c>
      <c r="C180" s="1076" t="s">
        <v>990</v>
      </c>
      <c r="D180" s="1079" t="s">
        <v>1006</v>
      </c>
      <c r="E180" s="2156"/>
    </row>
    <row r="181" spans="2:5">
      <c r="B181" s="1076" t="s">
        <v>876</v>
      </c>
      <c r="C181" s="1076" t="s">
        <v>993</v>
      </c>
      <c r="D181" s="1079" t="s">
        <v>1006</v>
      </c>
      <c r="E181" s="2156"/>
    </row>
    <row r="182" spans="2:5">
      <c r="B182" s="1076" t="s">
        <v>876</v>
      </c>
      <c r="C182" s="1076" t="s">
        <v>994</v>
      </c>
      <c r="D182" s="1079" t="s">
        <v>1006</v>
      </c>
      <c r="E182" s="2156"/>
    </row>
    <row r="183" spans="2:5">
      <c r="B183" s="1076" t="s">
        <v>995</v>
      </c>
      <c r="C183" s="1076" t="s">
        <v>954</v>
      </c>
      <c r="D183" s="1079" t="s">
        <v>1006</v>
      </c>
      <c r="E183" s="2156"/>
    </row>
    <row r="184" spans="2:5">
      <c r="B184" s="1076" t="s">
        <v>995</v>
      </c>
      <c r="C184" s="1076" t="s">
        <v>956</v>
      </c>
      <c r="D184" s="1079" t="s">
        <v>1006</v>
      </c>
      <c r="E184" s="2156"/>
    </row>
    <row r="185" spans="2:5">
      <c r="B185" s="1076" t="s">
        <v>995</v>
      </c>
      <c r="C185" s="1076" t="s">
        <v>957</v>
      </c>
      <c r="D185" s="1079" t="s">
        <v>1006</v>
      </c>
      <c r="E185" s="2156"/>
    </row>
    <row r="186" spans="2:5">
      <c r="B186" s="1076" t="s">
        <v>996</v>
      </c>
      <c r="C186" s="1076" t="s">
        <v>954</v>
      </c>
      <c r="D186" s="1079" t="s">
        <v>1006</v>
      </c>
      <c r="E186" s="2156"/>
    </row>
    <row r="187" spans="2:5">
      <c r="B187" s="1076" t="s">
        <v>996</v>
      </c>
      <c r="C187" s="1076" t="s">
        <v>956</v>
      </c>
      <c r="D187" s="1079" t="s">
        <v>1006</v>
      </c>
      <c r="E187" s="2156"/>
    </row>
    <row r="188" spans="2:5">
      <c r="B188" s="1076" t="s">
        <v>996</v>
      </c>
      <c r="C188" s="1076" t="s">
        <v>959</v>
      </c>
      <c r="D188" s="1079" t="s">
        <v>1006</v>
      </c>
      <c r="E188" s="2156"/>
    </row>
    <row r="189" spans="2:5">
      <c r="B189" s="1076" t="s">
        <v>997</v>
      </c>
      <c r="C189" s="1076" t="s">
        <v>954</v>
      </c>
      <c r="D189" s="1079" t="s">
        <v>1006</v>
      </c>
      <c r="E189" s="2156"/>
    </row>
    <row r="190" spans="2:5">
      <c r="B190" s="1076" t="s">
        <v>997</v>
      </c>
      <c r="C190" s="1076" t="s">
        <v>956</v>
      </c>
      <c r="D190" s="1079" t="s">
        <v>1006</v>
      </c>
      <c r="E190" s="2156"/>
    </row>
    <row r="191" spans="2:5">
      <c r="B191" s="1076" t="s">
        <v>997</v>
      </c>
      <c r="C191" s="1076" t="s">
        <v>959</v>
      </c>
      <c r="D191" s="1079" t="s">
        <v>1006</v>
      </c>
      <c r="E191" s="2156"/>
    </row>
    <row r="192" spans="2:5">
      <c r="B192" s="1076" t="s">
        <v>998</v>
      </c>
      <c r="C192" s="1076" t="s">
        <v>954</v>
      </c>
      <c r="D192" s="1079" t="s">
        <v>1006</v>
      </c>
      <c r="E192" s="2156"/>
    </row>
    <row r="193" spans="2:5">
      <c r="B193" s="1076" t="s">
        <v>998</v>
      </c>
      <c r="C193" s="1076" t="s">
        <v>956</v>
      </c>
      <c r="D193" s="1079" t="s">
        <v>1006</v>
      </c>
      <c r="E193" s="2156"/>
    </row>
    <row r="194" spans="2:5">
      <c r="B194" s="1076" t="s">
        <v>999</v>
      </c>
      <c r="C194" s="1076" t="s">
        <v>954</v>
      </c>
      <c r="D194" s="1079" t="s">
        <v>1006</v>
      </c>
      <c r="E194" s="2156"/>
    </row>
    <row r="195" spans="2:5">
      <c r="B195" s="1076" t="s">
        <v>999</v>
      </c>
      <c r="C195" s="1076" t="s">
        <v>956</v>
      </c>
      <c r="D195" s="1079" t="s">
        <v>1006</v>
      </c>
      <c r="E195" s="2156"/>
    </row>
    <row r="196" spans="2:5">
      <c r="B196" s="1076" t="s">
        <v>999</v>
      </c>
      <c r="C196" s="1076" t="s">
        <v>972</v>
      </c>
      <c r="D196" s="1079" t="s">
        <v>1006</v>
      </c>
      <c r="E196" s="2156"/>
    </row>
    <row r="197" spans="2:5">
      <c r="B197" s="1076" t="s">
        <v>999</v>
      </c>
      <c r="C197" s="1076" t="s">
        <v>973</v>
      </c>
      <c r="D197" s="1079" t="s">
        <v>1006</v>
      </c>
      <c r="E197" s="2156"/>
    </row>
    <row r="198" spans="2:5">
      <c r="B198" s="1076" t="s">
        <v>999</v>
      </c>
      <c r="C198" s="1076" t="s">
        <v>974</v>
      </c>
      <c r="D198" s="1079" t="s">
        <v>1006</v>
      </c>
      <c r="E198" s="2156"/>
    </row>
    <row r="199" spans="2:5">
      <c r="B199" s="1077" t="s">
        <v>1004</v>
      </c>
      <c r="C199" s="1077"/>
      <c r="D199" s="1075"/>
      <c r="E199" s="1078">
        <f>SUM(E108:E198)</f>
        <v>0</v>
      </c>
    </row>
    <row r="200" spans="2:5">
      <c r="B200" s="1077"/>
      <c r="C200" s="1077"/>
      <c r="D200" s="1075"/>
      <c r="E200" s="1075"/>
    </row>
    <row r="201" spans="2:5" ht="26.25" customHeight="1">
      <c r="B201" s="1069" t="s">
        <v>1007</v>
      </c>
      <c r="C201" s="1069"/>
      <c r="D201" s="1070" t="s">
        <v>167</v>
      </c>
      <c r="E201" s="1081">
        <v>2013</v>
      </c>
    </row>
    <row r="202" spans="2:5" ht="15.75" customHeight="1">
      <c r="B202" s="1069"/>
      <c r="C202" s="1069"/>
      <c r="D202" s="1071"/>
      <c r="E202" s="1072"/>
    </row>
    <row r="203" spans="2:5">
      <c r="B203" s="1074" t="s">
        <v>1008</v>
      </c>
      <c r="C203" s="1074"/>
      <c r="D203" s="1079"/>
      <c r="E203" s="1072"/>
    </row>
    <row r="204" spans="2:5">
      <c r="B204" s="1074"/>
      <c r="C204" s="1074"/>
      <c r="D204" s="1073"/>
      <c r="E204" s="1072"/>
    </row>
    <row r="205" spans="2:5">
      <c r="B205" s="1072" t="s">
        <v>1009</v>
      </c>
      <c r="C205" s="1072"/>
      <c r="D205" s="1075" t="s">
        <v>2621</v>
      </c>
      <c r="E205" s="2157"/>
    </row>
    <row r="206" spans="2:5">
      <c r="B206" s="1080" t="s">
        <v>1010</v>
      </c>
      <c r="C206" s="1080"/>
      <c r="D206" s="1075" t="s">
        <v>2621</v>
      </c>
      <c r="E206" s="2157"/>
    </row>
    <row r="207" spans="2:5">
      <c r="B207" s="1081" t="s">
        <v>1011</v>
      </c>
      <c r="C207" s="1081"/>
      <c r="D207" s="1075"/>
      <c r="E207" s="1078">
        <f>SUM(E205:E206)</f>
        <v>0</v>
      </c>
    </row>
    <row r="208" spans="2:5">
      <c r="B208" s="1080"/>
      <c r="C208" s="1080"/>
      <c r="D208" s="1075"/>
      <c r="E208" s="1075"/>
    </row>
    <row r="209" spans="2:5">
      <c r="B209" s="1072" t="s">
        <v>1013</v>
      </c>
      <c r="C209" s="1072"/>
      <c r="D209" s="1075" t="s">
        <v>1012</v>
      </c>
      <c r="E209" s="2157"/>
    </row>
    <row r="210" spans="2:5">
      <c r="B210" s="1080" t="s">
        <v>1014</v>
      </c>
      <c r="C210" s="1080"/>
      <c r="D210" s="1075" t="s">
        <v>1012</v>
      </c>
      <c r="E210" s="2157"/>
    </row>
    <row r="211" spans="2:5">
      <c r="D211" s="185"/>
    </row>
    <row r="217" spans="2:5">
      <c r="D217" s="185"/>
    </row>
    <row r="218" spans="2:5">
      <c r="D218" s="185"/>
      <c r="E218" s="211"/>
    </row>
    <row r="219" spans="2:5">
      <c r="D219" s="185"/>
      <c r="E219" s="212"/>
    </row>
    <row r="225" spans="4:4">
      <c r="D225" s="185"/>
    </row>
  </sheetData>
  <pageMargins left="0.23622047244094491" right="0.23622047244094491" top="0.74803149606299213" bottom="0.74803149606299213" header="0.31496062992125984" footer="0.31496062992125984"/>
  <pageSetup paperSize="8" fitToHeight="0" orientation="portrait" r:id="rId1"/>
  <rowBreaks count="2" manualBreakCount="2">
    <brk id="102" max="16383" man="1"/>
    <brk id="103" max="16383" man="1"/>
  </rowBreaks>
  <legacyDrawing r:id="rId2"/>
</worksheet>
</file>

<file path=xl/worksheets/sheet5.xml><?xml version="1.0" encoding="utf-8"?>
<worksheet xmlns="http://schemas.openxmlformats.org/spreadsheetml/2006/main" xmlns:r="http://schemas.openxmlformats.org/officeDocument/2006/relationships">
  <sheetPr codeName="Sheet4">
    <tabColor theme="5" tint="0.59999389629810485"/>
    <pageSetUpPr fitToPage="1"/>
  </sheetPr>
  <dimension ref="A1:H67"/>
  <sheetViews>
    <sheetView workbookViewId="0">
      <selection activeCell="D43" sqref="D43"/>
    </sheetView>
  </sheetViews>
  <sheetFormatPr defaultRowHeight="14.25"/>
  <cols>
    <col min="1" max="1" width="65.375" style="8" customWidth="1"/>
    <col min="2" max="2" width="7.25" style="8" hidden="1" customWidth="1"/>
    <col min="3" max="8" width="11.625" style="8" customWidth="1"/>
    <col min="9" max="16384" width="9" style="403"/>
  </cols>
  <sheetData>
    <row r="1" spans="1:8" s="2042" customFormat="1" ht="26.25">
      <c r="A1" s="1709" t="str">
        <f ca="1">VLOOKUP(LEFT(RIGHT(CELL("filename",A1),LEN(CELL("filename",A1))-FIND("]",CELL("filename",A1))),1)*1,Index!$B$8:$C$90,2,FALSE)</f>
        <v>Finance</v>
      </c>
      <c r="B1" s="1996"/>
      <c r="C1" s="1709"/>
      <c r="D1" s="1996"/>
      <c r="E1" s="2005"/>
      <c r="F1" s="1996"/>
      <c r="G1" s="1996"/>
      <c r="H1" s="2005"/>
    </row>
    <row r="2" spans="1:8" s="2042" customFormat="1" ht="26.25">
      <c r="A2" s="1709" t="str">
        <f>'Universal data'!C8</f>
        <v>National Grid Gas Transmission</v>
      </c>
      <c r="B2" s="1709"/>
      <c r="C2" s="1709"/>
      <c r="D2" s="1709"/>
      <c r="E2" s="2005"/>
      <c r="F2" s="1709"/>
      <c r="G2" s="1709"/>
      <c r="H2" s="2005"/>
    </row>
    <row r="3" spans="1:8" s="2043" customFormat="1" ht="21" thickBot="1">
      <c r="A3" s="1797" t="str">
        <f>'Universal data'!C21</f>
        <v>2012/13</v>
      </c>
      <c r="B3" s="1797"/>
      <c r="C3" s="1797"/>
      <c r="D3" s="1797"/>
      <c r="E3" s="2006"/>
      <c r="F3" s="1797"/>
      <c r="G3" s="1797"/>
      <c r="H3" s="2006"/>
    </row>
    <row r="4" spans="1:8" s="2058" customFormat="1" ht="12.75">
      <c r="A4" s="2057"/>
      <c r="B4" s="2057"/>
      <c r="C4" s="2057"/>
      <c r="D4" s="2057"/>
      <c r="E4" s="2057"/>
      <c r="F4" s="2057"/>
      <c r="G4" s="2057"/>
      <c r="H4" s="2057"/>
    </row>
    <row r="5" spans="1:8" s="2060" customFormat="1" ht="20.25">
      <c r="A5" s="2014" t="str">
        <f ca="1">VLOOKUP(RIGHT(CELL("filename",A1),LEN(CELL("filename",A1))-FIND("]",CELL("filename",A1))),Index!$D$8:$E$102,2,FALSE)</f>
        <v>1.1 Income statement</v>
      </c>
      <c r="B5" s="2014"/>
      <c r="C5" s="2059"/>
      <c r="D5" s="2059"/>
      <c r="E5" s="2059"/>
      <c r="F5" s="2059"/>
      <c r="G5" s="2059"/>
      <c r="H5" s="2059"/>
    </row>
    <row r="6" spans="1:8" s="404" customFormat="1" ht="14.25" customHeight="1">
      <c r="A6" s="490"/>
      <c r="B6" s="490"/>
      <c r="C6" s="9"/>
      <c r="D6" s="9"/>
      <c r="E6" s="9"/>
      <c r="F6" s="9"/>
      <c r="G6" s="9"/>
      <c r="H6" s="9"/>
    </row>
    <row r="7" spans="1:8" s="404" customFormat="1">
      <c r="A7" s="491" t="s">
        <v>1494</v>
      </c>
      <c r="B7" s="491"/>
      <c r="C7" s="492"/>
      <c r="D7" s="492"/>
      <c r="E7" s="492"/>
      <c r="F7" s="492"/>
      <c r="G7" s="492"/>
      <c r="H7" s="492"/>
    </row>
    <row r="8" spans="1:8" s="404" customFormat="1">
      <c r="A8" s="491" t="s">
        <v>1495</v>
      </c>
      <c r="B8" s="491"/>
      <c r="C8" s="492"/>
      <c r="D8" s="492"/>
      <c r="E8" s="492"/>
      <c r="F8" s="492"/>
      <c r="G8" s="492"/>
      <c r="H8" s="492"/>
    </row>
    <row r="9" spans="1:8" s="497" customFormat="1" ht="12" customHeight="1">
      <c r="A9" s="493"/>
      <c r="B9" s="494"/>
      <c r="C9" s="495"/>
      <c r="D9" s="496"/>
      <c r="E9" s="495"/>
      <c r="F9" s="495"/>
      <c r="G9" s="495"/>
      <c r="H9" s="495"/>
    </row>
    <row r="10" spans="1:8" s="497" customFormat="1" ht="18">
      <c r="A10" s="498" t="s">
        <v>1496</v>
      </c>
      <c r="B10" s="494"/>
      <c r="C10" s="495"/>
      <c r="D10" s="496"/>
      <c r="E10" s="495"/>
      <c r="F10" s="495"/>
      <c r="G10" s="495"/>
      <c r="H10" s="495"/>
    </row>
    <row r="11" spans="1:8" s="404" customFormat="1" ht="18">
      <c r="A11" s="499"/>
      <c r="B11" s="499"/>
      <c r="C11" s="9"/>
      <c r="D11" s="9"/>
      <c r="E11" s="9"/>
      <c r="F11" s="9"/>
      <c r="G11" s="9"/>
      <c r="H11" s="9"/>
    </row>
    <row r="12" spans="1:8">
      <c r="A12" s="10"/>
      <c r="B12" s="10"/>
      <c r="C12" s="2609">
        <f>F12-1</f>
        <v>2012</v>
      </c>
      <c r="D12" s="2610"/>
      <c r="E12" s="2611"/>
      <c r="F12" s="2612">
        <f>'Universal data'!C10</f>
        <v>2013</v>
      </c>
      <c r="G12" s="2610"/>
      <c r="H12" s="2613"/>
    </row>
    <row r="13" spans="1:8">
      <c r="A13" s="10" t="s">
        <v>94</v>
      </c>
      <c r="B13" s="10"/>
      <c r="C13" s="500" t="s">
        <v>1497</v>
      </c>
      <c r="D13" s="500" t="s">
        <v>688</v>
      </c>
      <c r="E13" s="501" t="s">
        <v>689</v>
      </c>
      <c r="F13" s="502" t="s">
        <v>1497</v>
      </c>
      <c r="G13" s="500" t="s">
        <v>688</v>
      </c>
      <c r="H13" s="500" t="s">
        <v>689</v>
      </c>
    </row>
    <row r="14" spans="1:8">
      <c r="A14" s="10"/>
      <c r="B14" s="10"/>
      <c r="C14" s="503" t="s">
        <v>10</v>
      </c>
      <c r="D14" s="503" t="s">
        <v>10</v>
      </c>
      <c r="E14" s="504" t="s">
        <v>10</v>
      </c>
      <c r="F14" s="505" t="s">
        <v>10</v>
      </c>
      <c r="G14" s="503" t="s">
        <v>10</v>
      </c>
      <c r="H14" s="503" t="s">
        <v>10</v>
      </c>
    </row>
    <row r="15" spans="1:8">
      <c r="A15" s="24" t="s">
        <v>1498</v>
      </c>
      <c r="B15" s="24"/>
      <c r="C15" s="1269"/>
      <c r="D15" s="1269"/>
      <c r="E15" s="1269"/>
      <c r="F15" s="1269"/>
      <c r="G15" s="1269"/>
      <c r="H15" s="1269"/>
    </row>
    <row r="16" spans="1:8">
      <c r="A16" s="507"/>
      <c r="B16" s="507"/>
      <c r="C16" s="508"/>
      <c r="D16" s="508"/>
      <c r="E16" s="508"/>
      <c r="F16" s="508"/>
      <c r="G16" s="508"/>
      <c r="H16" s="508"/>
    </row>
    <row r="17" spans="1:8">
      <c r="A17" s="509" t="s">
        <v>6</v>
      </c>
      <c r="B17" s="510"/>
      <c r="C17" s="511"/>
      <c r="D17" s="511"/>
      <c r="E17" s="512"/>
      <c r="F17" s="513"/>
      <c r="G17" s="511"/>
      <c r="H17" s="511"/>
    </row>
    <row r="18" spans="1:8">
      <c r="A18" s="514"/>
      <c r="B18" s="514"/>
      <c r="C18" s="515"/>
      <c r="D18" s="515"/>
      <c r="E18" s="515"/>
      <c r="F18" s="515"/>
      <c r="G18" s="515"/>
      <c r="H18" s="515"/>
    </row>
    <row r="19" spans="1:8">
      <c r="A19" s="28" t="s">
        <v>93</v>
      </c>
      <c r="B19" s="28"/>
      <c r="C19" s="516"/>
      <c r="D19" s="516"/>
      <c r="E19" s="516"/>
      <c r="F19" s="516"/>
      <c r="G19" s="516"/>
      <c r="H19" s="516"/>
    </row>
    <row r="20" spans="1:8">
      <c r="A20" s="517" t="s">
        <v>92</v>
      </c>
      <c r="B20" s="518"/>
      <c r="C20" s="511"/>
      <c r="D20" s="511"/>
      <c r="E20" s="512"/>
      <c r="F20" s="513"/>
      <c r="G20" s="511"/>
      <c r="H20" s="511"/>
    </row>
    <row r="21" spans="1:8">
      <c r="A21" s="517" t="s">
        <v>91</v>
      </c>
      <c r="B21" s="518"/>
      <c r="C21" s="511"/>
      <c r="D21" s="511"/>
      <c r="E21" s="512"/>
      <c r="F21" s="513"/>
      <c r="G21" s="511"/>
      <c r="H21" s="511"/>
    </row>
    <row r="22" spans="1:8">
      <c r="A22" s="517" t="s">
        <v>90</v>
      </c>
      <c r="B22" s="518"/>
      <c r="C22" s="519"/>
      <c r="D22" s="519"/>
      <c r="E22" s="520"/>
      <c r="F22" s="521"/>
      <c r="G22" s="519"/>
      <c r="H22" s="519"/>
    </row>
    <row r="23" spans="1:8">
      <c r="A23" s="517" t="s">
        <v>1499</v>
      </c>
      <c r="B23" s="518"/>
      <c r="C23" s="519"/>
      <c r="D23" s="519"/>
      <c r="E23" s="520"/>
      <c r="F23" s="521"/>
      <c r="G23" s="519"/>
      <c r="H23" s="519"/>
    </row>
    <row r="24" spans="1:8">
      <c r="A24" s="522" t="s">
        <v>88</v>
      </c>
      <c r="B24" s="510"/>
      <c r="C24" s="523">
        <f>SUM(C20:C23)</f>
        <v>0</v>
      </c>
      <c r="D24" s="523">
        <f t="shared" ref="D24:E24" si="0">SUM(D20:D23)</f>
        <v>0</v>
      </c>
      <c r="E24" s="524">
        <f t="shared" si="0"/>
        <v>0</v>
      </c>
      <c r="F24" s="525">
        <f>SUM(F20:F23)</f>
        <v>0</v>
      </c>
      <c r="G24" s="525">
        <f t="shared" ref="G24" si="1">SUM(G20:G23)</f>
        <v>0</v>
      </c>
      <c r="H24" s="525">
        <f>SUM(H20:H23)</f>
        <v>0</v>
      </c>
    </row>
    <row r="25" spans="1:8">
      <c r="A25" s="526"/>
      <c r="B25" s="527"/>
      <c r="C25" s="528"/>
      <c r="D25" s="528"/>
      <c r="E25" s="528"/>
      <c r="F25" s="528"/>
      <c r="G25" s="528"/>
      <c r="H25" s="528"/>
    </row>
    <row r="26" spans="1:8">
      <c r="A26" s="509" t="s">
        <v>87</v>
      </c>
      <c r="B26" s="510"/>
      <c r="C26" s="529">
        <f>C17-C24</f>
        <v>0</v>
      </c>
      <c r="D26" s="529">
        <f t="shared" ref="D26:H26" si="2">D17-D24</f>
        <v>0</v>
      </c>
      <c r="E26" s="524">
        <f t="shared" si="2"/>
        <v>0</v>
      </c>
      <c r="F26" s="530">
        <f t="shared" si="2"/>
        <v>0</v>
      </c>
      <c r="G26" s="529">
        <f t="shared" si="2"/>
        <v>0</v>
      </c>
      <c r="H26" s="529">
        <f t="shared" si="2"/>
        <v>0</v>
      </c>
    </row>
    <row r="27" spans="1:8">
      <c r="A27" s="24"/>
      <c r="B27" s="24"/>
      <c r="C27" s="531"/>
      <c r="D27" s="531"/>
      <c r="E27" s="531"/>
      <c r="F27" s="531"/>
      <c r="G27" s="531"/>
      <c r="H27" s="531"/>
    </row>
    <row r="28" spans="1:8">
      <c r="A28" s="532" t="s">
        <v>86</v>
      </c>
      <c r="B28" s="28"/>
      <c r="C28" s="531"/>
      <c r="D28" s="531"/>
      <c r="E28" s="531"/>
      <c r="F28" s="531"/>
      <c r="G28" s="531"/>
      <c r="H28" s="531"/>
    </row>
    <row r="29" spans="1:8">
      <c r="A29" s="517" t="s">
        <v>85</v>
      </c>
      <c r="B29" s="533"/>
      <c r="C29" s="511"/>
      <c r="D29" s="511"/>
      <c r="E29" s="512"/>
      <c r="F29" s="534">
        <f>'1.6_Disposals'!K31</f>
        <v>0</v>
      </c>
      <c r="G29" s="535">
        <f>'1.6_Disposals'!Q31</f>
        <v>0</v>
      </c>
      <c r="H29" s="535">
        <f>'1.6_Disposals'!W31</f>
        <v>0</v>
      </c>
    </row>
    <row r="30" spans="1:8">
      <c r="A30" s="536" t="s">
        <v>84</v>
      </c>
      <c r="B30" s="537"/>
      <c r="C30" s="511"/>
      <c r="D30" s="511"/>
      <c r="E30" s="512"/>
      <c r="F30" s="513"/>
      <c r="G30" s="511"/>
      <c r="H30" s="511"/>
    </row>
    <row r="31" spans="1:8">
      <c r="A31" s="536" t="s">
        <v>83</v>
      </c>
      <c r="B31" s="537"/>
      <c r="C31" s="511"/>
      <c r="D31" s="511"/>
      <c r="E31" s="512"/>
      <c r="F31" s="513"/>
      <c r="G31" s="511"/>
      <c r="H31" s="511"/>
    </row>
    <row r="32" spans="1:8">
      <c r="A32" s="536" t="s">
        <v>82</v>
      </c>
      <c r="B32" s="537"/>
      <c r="C32" s="511"/>
      <c r="D32" s="511"/>
      <c r="E32" s="512"/>
      <c r="F32" s="513"/>
      <c r="G32" s="511"/>
      <c r="H32" s="511"/>
    </row>
    <row r="33" spans="1:8">
      <c r="A33" s="536" t="s">
        <v>81</v>
      </c>
      <c r="B33" s="537"/>
      <c r="C33" s="511"/>
      <c r="D33" s="511"/>
      <c r="E33" s="512"/>
      <c r="F33" s="513"/>
      <c r="G33" s="511"/>
      <c r="H33" s="511"/>
    </row>
    <row r="34" spans="1:8">
      <c r="A34" s="538"/>
      <c r="B34" s="539"/>
      <c r="C34" s="540"/>
      <c r="D34" s="540"/>
      <c r="E34" s="540"/>
      <c r="F34" s="540"/>
      <c r="G34" s="540"/>
      <c r="H34" s="540"/>
    </row>
    <row r="35" spans="1:8">
      <c r="A35" s="509" t="s">
        <v>80</v>
      </c>
      <c r="B35" s="510"/>
      <c r="C35" s="529">
        <f>C26-SUM(C29:C33)</f>
        <v>0</v>
      </c>
      <c r="D35" s="529">
        <f t="shared" ref="D35:H35" si="3">D26-SUM(D29:D33)</f>
        <v>0</v>
      </c>
      <c r="E35" s="524">
        <f t="shared" si="3"/>
        <v>0</v>
      </c>
      <c r="F35" s="530">
        <f t="shared" si="3"/>
        <v>0</v>
      </c>
      <c r="G35" s="529">
        <f t="shared" si="3"/>
        <v>0</v>
      </c>
      <c r="H35" s="529">
        <f t="shared" si="3"/>
        <v>0</v>
      </c>
    </row>
    <row r="36" spans="1:8">
      <c r="A36" s="24"/>
      <c r="B36" s="24"/>
      <c r="C36" s="531"/>
      <c r="D36" s="531"/>
      <c r="E36" s="531"/>
      <c r="F36" s="531"/>
      <c r="G36" s="531"/>
      <c r="H36" s="531"/>
    </row>
    <row r="37" spans="1:8">
      <c r="A37" s="28" t="s">
        <v>79</v>
      </c>
      <c r="B37" s="28"/>
      <c r="C37" s="531"/>
      <c r="D37" s="531"/>
      <c r="E37" s="531"/>
      <c r="F37" s="531"/>
      <c r="G37" s="531"/>
      <c r="H37" s="531"/>
    </row>
    <row r="38" spans="1:8">
      <c r="A38" s="517" t="s">
        <v>78</v>
      </c>
      <c r="B38" s="518"/>
      <c r="C38" s="511"/>
      <c r="D38" s="511"/>
      <c r="E38" s="512"/>
      <c r="F38" s="513"/>
      <c r="G38" s="511"/>
      <c r="H38" s="511"/>
    </row>
    <row r="39" spans="1:8">
      <c r="A39" s="517" t="s">
        <v>77</v>
      </c>
      <c r="B39" s="518"/>
      <c r="C39" s="511"/>
      <c r="D39" s="511"/>
      <c r="E39" s="512"/>
      <c r="F39" s="513"/>
      <c r="G39" s="511"/>
      <c r="H39" s="511"/>
    </row>
    <row r="40" spans="1:8">
      <c r="A40" s="517" t="s">
        <v>1500</v>
      </c>
      <c r="B40" s="518"/>
      <c r="C40" s="511"/>
      <c r="D40" s="511"/>
      <c r="E40" s="512"/>
      <c r="F40" s="513"/>
      <c r="G40" s="511"/>
      <c r="H40" s="511"/>
    </row>
    <row r="41" spans="1:8">
      <c r="A41" s="541" t="s">
        <v>76</v>
      </c>
      <c r="B41" s="533"/>
      <c r="C41" s="511"/>
      <c r="D41" s="511"/>
      <c r="E41" s="512"/>
      <c r="F41" s="513"/>
      <c r="G41" s="511"/>
      <c r="H41" s="511"/>
    </row>
    <row r="42" spans="1:8">
      <c r="A42" s="517" t="s">
        <v>1501</v>
      </c>
      <c r="B42" s="518"/>
      <c r="C42" s="511"/>
      <c r="D42" s="511"/>
      <c r="E42" s="512"/>
      <c r="F42" s="513"/>
      <c r="G42" s="511"/>
      <c r="H42" s="511"/>
    </row>
    <row r="43" spans="1:8">
      <c r="A43" s="509" t="s">
        <v>75</v>
      </c>
      <c r="B43" s="510"/>
      <c r="C43" s="529">
        <f t="shared" ref="C43:H43" si="4">SUM(C38:C42)</f>
        <v>0</v>
      </c>
      <c r="D43" s="529">
        <f t="shared" si="4"/>
        <v>0</v>
      </c>
      <c r="E43" s="524">
        <f t="shared" si="4"/>
        <v>0</v>
      </c>
      <c r="F43" s="530">
        <f t="shared" si="4"/>
        <v>0</v>
      </c>
      <c r="G43" s="529">
        <f t="shared" si="4"/>
        <v>0</v>
      </c>
      <c r="H43" s="529">
        <f t="shared" si="4"/>
        <v>0</v>
      </c>
    </row>
    <row r="44" spans="1:8">
      <c r="A44" s="24"/>
      <c r="B44" s="24"/>
      <c r="C44" s="542"/>
      <c r="D44" s="542"/>
      <c r="E44" s="542"/>
      <c r="F44" s="542"/>
      <c r="G44" s="542"/>
      <c r="H44" s="542"/>
    </row>
    <row r="45" spans="1:8" ht="15">
      <c r="A45" s="543" t="s">
        <v>74</v>
      </c>
      <c r="B45" s="544"/>
      <c r="C45" s="529">
        <f t="shared" ref="C45:H45" si="5">C35-C43</f>
        <v>0</v>
      </c>
      <c r="D45" s="529">
        <f t="shared" si="5"/>
        <v>0</v>
      </c>
      <c r="E45" s="524">
        <f t="shared" si="5"/>
        <v>0</v>
      </c>
      <c r="F45" s="530">
        <f t="shared" si="5"/>
        <v>0</v>
      </c>
      <c r="G45" s="529">
        <f t="shared" si="5"/>
        <v>0</v>
      </c>
      <c r="H45" s="529">
        <f t="shared" si="5"/>
        <v>0</v>
      </c>
    </row>
    <row r="46" spans="1:8" ht="15">
      <c r="A46" s="24" t="s">
        <v>577</v>
      </c>
      <c r="B46" s="545"/>
      <c r="C46" s="506" t="str">
        <f>IF(C45&lt;(E45+D45),"Error","OK")</f>
        <v>OK</v>
      </c>
      <c r="D46" s="546"/>
      <c r="E46" s="546"/>
      <c r="F46" s="506" t="str">
        <f>IF(F45&lt;(H45+G45),"Error","OK")</f>
        <v>OK</v>
      </c>
      <c r="G46" s="546"/>
      <c r="H46" s="546"/>
    </row>
    <row r="47" spans="1:8">
      <c r="A47" s="24"/>
      <c r="B47" s="24"/>
      <c r="C47" s="531"/>
      <c r="D47" s="531"/>
      <c r="E47" s="531"/>
      <c r="F47" s="531"/>
      <c r="G47" s="531"/>
      <c r="H47" s="531"/>
    </row>
    <row r="48" spans="1:8">
      <c r="A48" s="28" t="s">
        <v>73</v>
      </c>
      <c r="B48" s="28"/>
      <c r="C48" s="531"/>
      <c r="D48" s="531"/>
      <c r="E48" s="531"/>
      <c r="F48" s="531"/>
      <c r="G48" s="531"/>
      <c r="H48" s="531"/>
    </row>
    <row r="49" spans="1:8">
      <c r="A49" s="517" t="s">
        <v>72</v>
      </c>
      <c r="B49" s="518"/>
      <c r="C49" s="511"/>
      <c r="D49" s="511"/>
      <c r="E49" s="512"/>
      <c r="F49" s="513"/>
      <c r="G49" s="511"/>
      <c r="H49" s="511"/>
    </row>
    <row r="50" spans="1:8">
      <c r="A50" s="517" t="s">
        <v>71</v>
      </c>
      <c r="B50" s="518"/>
      <c r="C50" s="511"/>
      <c r="D50" s="511"/>
      <c r="E50" s="512"/>
      <c r="F50" s="513"/>
      <c r="G50" s="511"/>
      <c r="H50" s="511"/>
    </row>
    <row r="51" spans="1:8">
      <c r="A51" s="517" t="s">
        <v>70</v>
      </c>
      <c r="B51" s="518"/>
      <c r="C51" s="511"/>
      <c r="D51" s="511"/>
      <c r="E51" s="512"/>
      <c r="F51" s="513"/>
      <c r="G51" s="511"/>
      <c r="H51" s="511"/>
    </row>
    <row r="52" spans="1:8">
      <c r="A52" s="517" t="s">
        <v>69</v>
      </c>
      <c r="B52" s="518"/>
      <c r="C52" s="511"/>
      <c r="D52" s="511"/>
      <c r="E52" s="512"/>
      <c r="F52" s="513"/>
      <c r="G52" s="511"/>
      <c r="H52" s="511"/>
    </row>
    <row r="53" spans="1:8">
      <c r="A53" s="547" t="s">
        <v>68</v>
      </c>
      <c r="B53" s="548"/>
      <c r="C53" s="511"/>
      <c r="D53" s="511"/>
      <c r="E53" s="512"/>
      <c r="F53" s="513"/>
      <c r="G53" s="511"/>
      <c r="H53" s="511"/>
    </row>
    <row r="54" spans="1:8">
      <c r="A54" s="509" t="s">
        <v>67</v>
      </c>
      <c r="B54" s="510"/>
      <c r="C54" s="529">
        <f t="shared" ref="C54:H54" si="6">SUM(C49:C53)</f>
        <v>0</v>
      </c>
      <c r="D54" s="529">
        <f t="shared" si="6"/>
        <v>0</v>
      </c>
      <c r="E54" s="524">
        <f t="shared" si="6"/>
        <v>0</v>
      </c>
      <c r="F54" s="530">
        <f t="shared" si="6"/>
        <v>0</v>
      </c>
      <c r="G54" s="529">
        <f t="shared" si="6"/>
        <v>0</v>
      </c>
      <c r="H54" s="529">
        <f t="shared" si="6"/>
        <v>0</v>
      </c>
    </row>
    <row r="55" spans="1:8">
      <c r="A55" s="24"/>
      <c r="B55" s="24"/>
      <c r="C55" s="542"/>
      <c r="D55" s="542"/>
      <c r="E55" s="542"/>
      <c r="F55" s="542"/>
      <c r="G55" s="542"/>
      <c r="H55" s="542"/>
    </row>
    <row r="56" spans="1:8" ht="15">
      <c r="A56" s="543" t="s">
        <v>66</v>
      </c>
      <c r="B56" s="544"/>
      <c r="C56" s="529">
        <f t="shared" ref="C56:H56" si="7">C45-C54</f>
        <v>0</v>
      </c>
      <c r="D56" s="529">
        <f t="shared" si="7"/>
        <v>0</v>
      </c>
      <c r="E56" s="524">
        <f t="shared" si="7"/>
        <v>0</v>
      </c>
      <c r="F56" s="530">
        <f t="shared" si="7"/>
        <v>0</v>
      </c>
      <c r="G56" s="529">
        <f t="shared" si="7"/>
        <v>0</v>
      </c>
      <c r="H56" s="529">
        <f t="shared" si="7"/>
        <v>0</v>
      </c>
    </row>
    <row r="57" spans="1:8" ht="15">
      <c r="A57" s="24" t="s">
        <v>577</v>
      </c>
      <c r="B57" s="545"/>
      <c r="C57" s="506" t="str">
        <f>IF(C56&lt;(E56+D56),"Error","OK")</f>
        <v>OK</v>
      </c>
      <c r="D57" s="546"/>
      <c r="E57" s="546"/>
      <c r="F57" s="506" t="str">
        <f>IF(F56&lt;(H56+G56),"Error","OK")</f>
        <v>OK</v>
      </c>
      <c r="G57" s="546"/>
      <c r="H57" s="546"/>
    </row>
    <row r="58" spans="1:8">
      <c r="A58" s="24"/>
      <c r="B58" s="24"/>
      <c r="C58" s="531"/>
      <c r="D58" s="531"/>
      <c r="E58" s="531"/>
      <c r="F58" s="531"/>
      <c r="G58" s="531"/>
      <c r="H58" s="531"/>
    </row>
    <row r="59" spans="1:8" ht="15">
      <c r="A59" s="549" t="s">
        <v>65</v>
      </c>
      <c r="B59" s="549"/>
      <c r="C59" s="531"/>
      <c r="D59" s="531"/>
      <c r="E59" s="531"/>
      <c r="F59" s="531"/>
      <c r="G59" s="531"/>
      <c r="H59" s="531"/>
    </row>
    <row r="60" spans="1:8">
      <c r="A60" s="517" t="s">
        <v>64</v>
      </c>
      <c r="B60" s="518"/>
      <c r="C60" s="529">
        <f>+C56</f>
        <v>0</v>
      </c>
      <c r="D60" s="529">
        <f t="shared" ref="D60:H60" si="8">+D56</f>
        <v>0</v>
      </c>
      <c r="E60" s="524">
        <f t="shared" si="8"/>
        <v>0</v>
      </c>
      <c r="F60" s="530">
        <f t="shared" si="8"/>
        <v>0</v>
      </c>
      <c r="G60" s="529">
        <f t="shared" si="8"/>
        <v>0</v>
      </c>
      <c r="H60" s="529">
        <f t="shared" si="8"/>
        <v>0</v>
      </c>
    </row>
    <row r="61" spans="1:8">
      <c r="A61" s="517" t="s">
        <v>63</v>
      </c>
      <c r="B61" s="518"/>
      <c r="C61" s="511"/>
      <c r="D61" s="511"/>
      <c r="E61" s="512"/>
      <c r="F61" s="513"/>
      <c r="G61" s="511"/>
      <c r="H61" s="511"/>
    </row>
    <row r="62" spans="1:8">
      <c r="A62" s="517" t="s">
        <v>62</v>
      </c>
      <c r="B62" s="518"/>
      <c r="C62" s="511"/>
      <c r="D62" s="511"/>
      <c r="E62" s="512"/>
      <c r="F62" s="513"/>
      <c r="G62" s="511"/>
      <c r="H62" s="511"/>
    </row>
    <row r="63" spans="1:8">
      <c r="A63" s="550" t="s">
        <v>61</v>
      </c>
      <c r="B63" s="551"/>
      <c r="C63" s="511"/>
      <c r="D63" s="511"/>
      <c r="E63" s="512"/>
      <c r="F63" s="513"/>
      <c r="G63" s="511"/>
      <c r="H63" s="511"/>
    </row>
    <row r="64" spans="1:8">
      <c r="A64" s="550" t="s">
        <v>60</v>
      </c>
      <c r="B64" s="551"/>
      <c r="C64" s="511"/>
      <c r="D64" s="511"/>
      <c r="E64" s="512"/>
      <c r="F64" s="513"/>
      <c r="G64" s="511"/>
      <c r="H64" s="511"/>
    </row>
    <row r="65" spans="1:8">
      <c r="A65" s="517" t="s">
        <v>1502</v>
      </c>
      <c r="B65" s="518"/>
      <c r="C65" s="511"/>
      <c r="D65" s="511"/>
      <c r="E65" s="512"/>
      <c r="F65" s="513"/>
      <c r="G65" s="511"/>
      <c r="H65" s="511"/>
    </row>
    <row r="66" spans="1:8">
      <c r="A66" s="517" t="s">
        <v>1503</v>
      </c>
      <c r="B66" s="518"/>
      <c r="C66" s="511"/>
      <c r="D66" s="511"/>
      <c r="E66" s="512"/>
      <c r="F66" s="513"/>
      <c r="G66" s="511"/>
      <c r="H66" s="511"/>
    </row>
    <row r="67" spans="1:8" ht="15">
      <c r="A67" s="543" t="s">
        <v>59</v>
      </c>
      <c r="B67" s="544"/>
      <c r="C67" s="529">
        <f>SUM(C60:C66)</f>
        <v>0</v>
      </c>
      <c r="D67" s="529">
        <f t="shared" ref="D67:H67" si="9">SUM(D60:D66)</f>
        <v>0</v>
      </c>
      <c r="E67" s="524">
        <f>SUM(E60:E66)</f>
        <v>0</v>
      </c>
      <c r="F67" s="530">
        <f t="shared" si="9"/>
        <v>0</v>
      </c>
      <c r="G67" s="529">
        <f t="shared" si="9"/>
        <v>0</v>
      </c>
      <c r="H67" s="529">
        <f t="shared" si="9"/>
        <v>0</v>
      </c>
    </row>
  </sheetData>
  <mergeCells count="2">
    <mergeCell ref="C12:E12"/>
    <mergeCell ref="F12:H12"/>
  </mergeCells>
  <dataValidations count="1">
    <dataValidation type="list" allowBlank="1" showInputMessage="1" showErrorMessage="1" sqref="C15:H15">
      <formula1>"UK GAAP,EU IFRS"</formula1>
    </dataValidation>
  </dataValidations>
  <pageMargins left="0.15748031496062992" right="0.15748031496062992" top="0.35433070866141736" bottom="0.39370078740157483" header="0.15748031496062992" footer="0.19685039370078741"/>
  <pageSetup paperSize="8" scale="95" fitToHeight="2" orientation="portrait" r:id="rId1"/>
  <headerFooter>
    <oddFooter>&amp;L&amp;D&amp;C&amp;F&amp;R&amp;A</oddFooter>
  </headerFooter>
</worksheet>
</file>

<file path=xl/worksheets/sheet50.xml><?xml version="1.0" encoding="utf-8"?>
<worksheet xmlns="http://schemas.openxmlformats.org/spreadsheetml/2006/main" xmlns:r="http://schemas.openxmlformats.org/officeDocument/2006/relationships">
  <sheetPr codeName="Sheet51">
    <tabColor theme="9" tint="0.59999389629810485"/>
    <pageSetUpPr fitToPage="1"/>
  </sheetPr>
  <dimension ref="A1:K795"/>
  <sheetViews>
    <sheetView workbookViewId="0">
      <selection activeCell="B2" sqref="B2"/>
    </sheetView>
  </sheetViews>
  <sheetFormatPr defaultRowHeight="12.75"/>
  <cols>
    <col min="1" max="1" width="5.125" customWidth="1"/>
    <col min="2" max="2" width="36.25" customWidth="1"/>
    <col min="3" max="3" width="11.125" customWidth="1"/>
    <col min="4" max="4" width="10.125" customWidth="1"/>
    <col min="6" max="6" width="9.375" customWidth="1"/>
    <col min="9" max="9" width="37.5" bestFit="1" customWidth="1"/>
    <col min="10" max="12" width="10.25" customWidth="1"/>
  </cols>
  <sheetData>
    <row r="1" spans="1:11" s="1812" customFormat="1" ht="26.25">
      <c r="A1" s="1704" t="str">
        <f ca="1">VLOOKUP(LEFT(RIGHT(CELL("filename",A1),LEN(CELL("filename",A1))-FIND("]",CELL("filename",A1))),1)*1,Index!$B$8:$C$90,2,FALSE)</f>
        <v>Network data</v>
      </c>
      <c r="B1" s="1853"/>
      <c r="C1" s="1704"/>
      <c r="D1" s="1853"/>
      <c r="E1" s="1853"/>
      <c r="F1" s="1853"/>
      <c r="G1" s="1853"/>
      <c r="H1" s="1853"/>
      <c r="I1" s="1853"/>
      <c r="J1" s="1853"/>
    </row>
    <row r="2" spans="1:11" s="1812" customFormat="1" ht="26.25">
      <c r="A2" s="1704" t="str">
        <f>'Universal data'!C8</f>
        <v>National Grid Gas Transmission</v>
      </c>
      <c r="B2" s="1853"/>
      <c r="C2" s="1853"/>
      <c r="D2" s="1853"/>
      <c r="E2" s="1853"/>
      <c r="F2" s="1853"/>
      <c r="G2" s="1853"/>
      <c r="H2" s="1853"/>
      <c r="I2" s="1853"/>
      <c r="J2" s="1853"/>
    </row>
    <row r="3" spans="1:11" s="1819" customFormat="1" ht="21" thickBot="1">
      <c r="A3" s="1805" t="str">
        <f>'Universal data'!C21</f>
        <v>2012/13</v>
      </c>
      <c r="B3" s="1857"/>
      <c r="C3" s="1857"/>
      <c r="D3" s="1857"/>
      <c r="E3" s="1857"/>
      <c r="F3" s="1857"/>
      <c r="G3" s="1857"/>
      <c r="H3" s="1857"/>
      <c r="I3" s="1857"/>
      <c r="J3" s="1857"/>
    </row>
    <row r="4" spans="1:11" s="1861" customFormat="1">
      <c r="A4" s="1861" t="s">
        <v>788</v>
      </c>
    </row>
    <row r="5" spans="1:11" s="1862" customFormat="1" ht="20.25">
      <c r="A5" s="1860" t="str">
        <f ca="1">VLOOKUP(RIGHT(CELL("filename",A1),LEN(CELL("filename",A1))-FIND("]",CELL("filename",A1))),Index!$D$8:$E$102,2,FALSE)</f>
        <v xml:space="preserve">5.7 Asset data </v>
      </c>
      <c r="B5" s="1860"/>
    </row>
    <row r="7" spans="1:11">
      <c r="B7" s="213"/>
      <c r="C7" s="214"/>
      <c r="D7" s="214"/>
      <c r="E7" s="214"/>
      <c r="F7" s="214"/>
      <c r="G7" s="214"/>
      <c r="H7" s="214"/>
      <c r="I7" s="214"/>
      <c r="J7" s="214"/>
      <c r="K7" s="186"/>
    </row>
    <row r="8" spans="1:11" ht="63.75">
      <c r="B8" s="215"/>
      <c r="C8" s="216" t="s">
        <v>1015</v>
      </c>
      <c r="D8" s="217" t="s">
        <v>1016</v>
      </c>
      <c r="E8" s="217" t="s">
        <v>1017</v>
      </c>
      <c r="F8" s="217" t="s">
        <v>1018</v>
      </c>
      <c r="G8" s="217" t="s">
        <v>1019</v>
      </c>
      <c r="H8" s="217" t="s">
        <v>1020</v>
      </c>
      <c r="I8" s="217" t="s">
        <v>1021</v>
      </c>
      <c r="J8" s="214" t="s">
        <v>1022</v>
      </c>
      <c r="K8" s="167">
        <v>2013</v>
      </c>
    </row>
    <row r="9" spans="1:11" ht="18">
      <c r="B9" s="218"/>
      <c r="C9" s="219" t="s">
        <v>1023</v>
      </c>
      <c r="D9" s="220"/>
      <c r="E9" s="220"/>
      <c r="F9" s="220"/>
      <c r="G9" s="220"/>
      <c r="H9" s="220"/>
      <c r="I9" s="220"/>
      <c r="J9" s="214"/>
      <c r="K9" s="221"/>
    </row>
    <row r="10" spans="1:11" ht="15">
      <c r="B10" s="222" t="s">
        <v>1246</v>
      </c>
      <c r="C10" s="1082"/>
      <c r="D10" s="1083"/>
      <c r="E10" s="1084"/>
      <c r="F10" s="1085"/>
      <c r="G10" s="1086"/>
      <c r="H10" s="1083"/>
      <c r="I10" s="1087"/>
      <c r="J10" s="1088"/>
      <c r="K10" s="1089"/>
    </row>
    <row r="11" spans="1:11" ht="15">
      <c r="B11" s="222" t="s">
        <v>1246</v>
      </c>
      <c r="C11" s="1082"/>
      <c r="D11" s="1083"/>
      <c r="E11" s="1084"/>
      <c r="F11" s="1085"/>
      <c r="G11" s="1086"/>
      <c r="H11" s="1083"/>
      <c r="I11" s="1087"/>
      <c r="J11" s="1088"/>
      <c r="K11" s="1090"/>
    </row>
    <row r="12" spans="1:11" ht="15">
      <c r="B12" s="222" t="s">
        <v>1246</v>
      </c>
      <c r="C12" s="1082"/>
      <c r="D12" s="1083"/>
      <c r="E12" s="1084"/>
      <c r="F12" s="1085"/>
      <c r="G12" s="1086"/>
      <c r="H12" s="1083"/>
      <c r="I12" s="1087"/>
      <c r="J12" s="1088"/>
      <c r="K12" s="1090"/>
    </row>
    <row r="13" spans="1:11" ht="15">
      <c r="B13" s="222" t="s">
        <v>1246</v>
      </c>
      <c r="C13" s="1082"/>
      <c r="D13" s="1083"/>
      <c r="E13" s="1084"/>
      <c r="F13" s="1085"/>
      <c r="G13" s="1086"/>
      <c r="H13" s="1083"/>
      <c r="I13" s="1087"/>
      <c r="J13" s="1088"/>
      <c r="K13" s="1091"/>
    </row>
    <row r="14" spans="1:11" ht="15">
      <c r="B14" s="222" t="s">
        <v>1246</v>
      </c>
      <c r="C14" s="1082"/>
      <c r="D14" s="1083"/>
      <c r="E14" s="1084"/>
      <c r="F14" s="1085"/>
      <c r="G14" s="1086"/>
      <c r="H14" s="1083"/>
      <c r="I14" s="1087"/>
      <c r="J14" s="1088"/>
      <c r="K14" s="1091"/>
    </row>
    <row r="15" spans="1:11" ht="15">
      <c r="B15" s="222" t="s">
        <v>1246</v>
      </c>
      <c r="C15" s="1082"/>
      <c r="D15" s="1083"/>
      <c r="E15" s="1084"/>
      <c r="F15" s="1085"/>
      <c r="G15" s="1086"/>
      <c r="H15" s="1083"/>
      <c r="I15" s="1087"/>
      <c r="J15" s="1088"/>
      <c r="K15" s="1091"/>
    </row>
    <row r="16" spans="1:11" ht="15">
      <c r="B16" s="222" t="s">
        <v>1246</v>
      </c>
      <c r="C16" s="1082"/>
      <c r="D16" s="1083"/>
      <c r="E16" s="1084"/>
      <c r="F16" s="1085"/>
      <c r="G16" s="1086"/>
      <c r="H16" s="1083"/>
      <c r="I16" s="1087"/>
      <c r="J16" s="1088"/>
      <c r="K16" s="1091"/>
    </row>
    <row r="17" spans="2:11" ht="15">
      <c r="B17" s="222" t="s">
        <v>1246</v>
      </c>
      <c r="C17" s="1082"/>
      <c r="D17" s="1083"/>
      <c r="E17" s="1084"/>
      <c r="F17" s="1085"/>
      <c r="G17" s="1086"/>
      <c r="H17" s="1083"/>
      <c r="I17" s="1087"/>
      <c r="J17" s="1088"/>
      <c r="K17" s="1091"/>
    </row>
    <row r="18" spans="2:11" ht="15">
      <c r="B18" s="222" t="s">
        <v>1246</v>
      </c>
      <c r="C18" s="1082"/>
      <c r="D18" s="1083"/>
      <c r="E18" s="1084"/>
      <c r="F18" s="1085"/>
      <c r="G18" s="1086"/>
      <c r="H18" s="1083"/>
      <c r="I18" s="1087"/>
      <c r="J18" s="1088"/>
      <c r="K18" s="1091"/>
    </row>
    <row r="19" spans="2:11" ht="15">
      <c r="B19" s="222" t="s">
        <v>1246</v>
      </c>
      <c r="C19" s="1082"/>
      <c r="D19" s="1083"/>
      <c r="E19" s="1084"/>
      <c r="F19" s="1085"/>
      <c r="G19" s="1086"/>
      <c r="H19" s="1083"/>
      <c r="I19" s="1087"/>
      <c r="J19" s="1088"/>
      <c r="K19" s="1091"/>
    </row>
    <row r="20" spans="2:11" ht="15">
      <c r="B20" s="222" t="s">
        <v>1246</v>
      </c>
      <c r="C20" s="1082"/>
      <c r="D20" s="1083"/>
      <c r="E20" s="1084"/>
      <c r="F20" s="1085"/>
      <c r="G20" s="1086"/>
      <c r="H20" s="1083"/>
      <c r="I20" s="1087"/>
      <c r="J20" s="1088"/>
      <c r="K20" s="1091"/>
    </row>
    <row r="21" spans="2:11" ht="15">
      <c r="B21" s="222" t="s">
        <v>1246</v>
      </c>
      <c r="C21" s="1082"/>
      <c r="D21" s="1083"/>
      <c r="E21" s="1084"/>
      <c r="F21" s="1085"/>
      <c r="G21" s="1086"/>
      <c r="H21" s="1083"/>
      <c r="I21" s="1087"/>
      <c r="J21" s="1088"/>
      <c r="K21" s="1091"/>
    </row>
    <row r="22" spans="2:11" ht="15">
      <c r="B22" s="222" t="s">
        <v>1246</v>
      </c>
      <c r="C22" s="1082"/>
      <c r="D22" s="1083"/>
      <c r="E22" s="1084"/>
      <c r="F22" s="1085"/>
      <c r="G22" s="1086"/>
      <c r="H22" s="1083"/>
      <c r="I22" s="1087"/>
      <c r="J22" s="1088"/>
      <c r="K22" s="1091"/>
    </row>
    <row r="23" spans="2:11" ht="15">
      <c r="B23" s="222" t="s">
        <v>1246</v>
      </c>
      <c r="C23" s="1082"/>
      <c r="D23" s="1083"/>
      <c r="E23" s="1084"/>
      <c r="F23" s="1085"/>
      <c r="G23" s="1086"/>
      <c r="H23" s="1083"/>
      <c r="I23" s="1087"/>
      <c r="J23" s="1088"/>
      <c r="K23" s="1091"/>
    </row>
    <row r="24" spans="2:11" ht="15">
      <c r="B24" s="222" t="s">
        <v>1246</v>
      </c>
      <c r="C24" s="1082"/>
      <c r="D24" s="1083"/>
      <c r="E24" s="1084"/>
      <c r="F24" s="1085"/>
      <c r="G24" s="1086"/>
      <c r="H24" s="1083"/>
      <c r="I24" s="1087"/>
      <c r="J24" s="1088"/>
      <c r="K24" s="1091"/>
    </row>
    <row r="25" spans="2:11" ht="15">
      <c r="B25" s="222" t="s">
        <v>1246</v>
      </c>
      <c r="C25" s="1082"/>
      <c r="D25" s="1083"/>
      <c r="E25" s="1084"/>
      <c r="F25" s="1085"/>
      <c r="G25" s="1086"/>
      <c r="H25" s="1083"/>
      <c r="I25" s="1087"/>
      <c r="J25" s="1088"/>
      <c r="K25" s="1091"/>
    </row>
    <row r="26" spans="2:11" ht="15">
      <c r="B26" s="222" t="s">
        <v>1246</v>
      </c>
      <c r="C26" s="1082"/>
      <c r="D26" s="1083"/>
      <c r="E26" s="1084"/>
      <c r="F26" s="1085"/>
      <c r="G26" s="1086"/>
      <c r="H26" s="1083"/>
      <c r="I26" s="1087"/>
      <c r="J26" s="1088"/>
      <c r="K26" s="1091"/>
    </row>
    <row r="27" spans="2:11" ht="15">
      <c r="B27" s="222" t="s">
        <v>1246</v>
      </c>
      <c r="C27" s="1082"/>
      <c r="D27" s="1083"/>
      <c r="E27" s="1084"/>
      <c r="F27" s="1085"/>
      <c r="G27" s="1086"/>
      <c r="H27" s="1083"/>
      <c r="I27" s="1087"/>
      <c r="J27" s="1088"/>
      <c r="K27" s="1091"/>
    </row>
    <row r="28" spans="2:11" ht="15">
      <c r="B28" s="222" t="s">
        <v>1246</v>
      </c>
      <c r="C28" s="1082"/>
      <c r="D28" s="1083"/>
      <c r="E28" s="1084"/>
      <c r="F28" s="1085"/>
      <c r="G28" s="1086"/>
      <c r="H28" s="1083"/>
      <c r="I28" s="1087"/>
      <c r="J28" s="1088"/>
      <c r="K28" s="1091"/>
    </row>
    <row r="29" spans="2:11" ht="15">
      <c r="B29" s="222" t="s">
        <v>1246</v>
      </c>
      <c r="C29" s="1082"/>
      <c r="D29" s="1083"/>
      <c r="E29" s="1084"/>
      <c r="F29" s="1085"/>
      <c r="G29" s="1086"/>
      <c r="H29" s="1083"/>
      <c r="I29" s="1087"/>
      <c r="J29" s="1088"/>
      <c r="K29" s="1091"/>
    </row>
    <row r="30" spans="2:11" ht="15">
      <c r="B30" s="222" t="s">
        <v>1246</v>
      </c>
      <c r="C30" s="1082"/>
      <c r="D30" s="1083"/>
      <c r="E30" s="1084"/>
      <c r="F30" s="1085"/>
      <c r="G30" s="1086"/>
      <c r="H30" s="1083"/>
      <c r="I30" s="1087"/>
      <c r="J30" s="1088"/>
      <c r="K30" s="1091"/>
    </row>
    <row r="31" spans="2:11" ht="15">
      <c r="B31" s="222" t="s">
        <v>1246</v>
      </c>
      <c r="C31" s="1082"/>
      <c r="D31" s="1083"/>
      <c r="E31" s="1084"/>
      <c r="F31" s="1085"/>
      <c r="G31" s="1086"/>
      <c r="H31" s="1083"/>
      <c r="I31" s="1087"/>
      <c r="J31" s="1088"/>
      <c r="K31" s="1091"/>
    </row>
    <row r="32" spans="2:11" ht="15">
      <c r="B32" s="222" t="s">
        <v>1246</v>
      </c>
      <c r="C32" s="1082"/>
      <c r="D32" s="1083"/>
      <c r="E32" s="1084"/>
      <c r="F32" s="1085"/>
      <c r="G32" s="1086"/>
      <c r="H32" s="1083"/>
      <c r="I32" s="1087"/>
      <c r="J32" s="1088"/>
      <c r="K32" s="1091"/>
    </row>
    <row r="33" spans="2:11" ht="15">
      <c r="B33" s="222" t="s">
        <v>1246</v>
      </c>
      <c r="C33" s="1082"/>
      <c r="D33" s="1083"/>
      <c r="E33" s="1084"/>
      <c r="F33" s="1085"/>
      <c r="G33" s="1086"/>
      <c r="H33" s="1083"/>
      <c r="I33" s="1087"/>
      <c r="J33" s="1088"/>
      <c r="K33" s="1091"/>
    </row>
    <row r="34" spans="2:11" ht="15">
      <c r="B34" s="222" t="s">
        <v>1246</v>
      </c>
      <c r="C34" s="1082"/>
      <c r="D34" s="1083"/>
      <c r="E34" s="1084"/>
      <c r="F34" s="1085"/>
      <c r="G34" s="1086"/>
      <c r="H34" s="1083"/>
      <c r="I34" s="1087"/>
      <c r="J34" s="1088"/>
      <c r="K34" s="1091"/>
    </row>
    <row r="35" spans="2:11" ht="15">
      <c r="B35" s="222" t="s">
        <v>1246</v>
      </c>
      <c r="C35" s="1082"/>
      <c r="D35" s="1083"/>
      <c r="E35" s="1084"/>
      <c r="F35" s="1085"/>
      <c r="G35" s="1086"/>
      <c r="H35" s="1083"/>
      <c r="I35" s="1087"/>
      <c r="J35" s="1088"/>
      <c r="K35" s="1091"/>
    </row>
    <row r="36" spans="2:11" ht="15">
      <c r="B36" s="222" t="s">
        <v>1246</v>
      </c>
      <c r="C36" s="1082"/>
      <c r="D36" s="1083"/>
      <c r="E36" s="1084"/>
      <c r="F36" s="1085"/>
      <c r="G36" s="1086"/>
      <c r="H36" s="1083"/>
      <c r="I36" s="1087"/>
      <c r="J36" s="1088"/>
      <c r="K36" s="1091"/>
    </row>
    <row r="37" spans="2:11" ht="15">
      <c r="B37" s="222" t="s">
        <v>1246</v>
      </c>
      <c r="C37" s="1082"/>
      <c r="D37" s="1083"/>
      <c r="E37" s="1084"/>
      <c r="F37" s="1085"/>
      <c r="G37" s="1086"/>
      <c r="H37" s="1083"/>
      <c r="I37" s="1087"/>
      <c r="J37" s="1088"/>
      <c r="K37" s="1091"/>
    </row>
    <row r="38" spans="2:11" ht="15">
      <c r="B38" s="222" t="s">
        <v>1246</v>
      </c>
      <c r="C38" s="1082"/>
      <c r="D38" s="1083"/>
      <c r="E38" s="1084"/>
      <c r="F38" s="1085"/>
      <c r="G38" s="1086"/>
      <c r="H38" s="1083"/>
      <c r="I38" s="1087"/>
      <c r="J38" s="1088"/>
      <c r="K38" s="1091"/>
    </row>
    <row r="39" spans="2:11" ht="15">
      <c r="B39" s="222" t="s">
        <v>1246</v>
      </c>
      <c r="C39" s="1082"/>
      <c r="D39" s="1083"/>
      <c r="E39" s="1084"/>
      <c r="F39" s="1085"/>
      <c r="G39" s="1086"/>
      <c r="H39" s="1083"/>
      <c r="I39" s="1087"/>
      <c r="J39" s="1088"/>
      <c r="K39" s="1091"/>
    </row>
    <row r="40" spans="2:11" ht="15">
      <c r="B40" s="222" t="s">
        <v>1246</v>
      </c>
      <c r="C40" s="1082"/>
      <c r="D40" s="1083"/>
      <c r="E40" s="1084"/>
      <c r="F40" s="1085"/>
      <c r="G40" s="1086"/>
      <c r="H40" s="1083"/>
      <c r="I40" s="1087"/>
      <c r="J40" s="1088"/>
      <c r="K40" s="1091"/>
    </row>
    <row r="41" spans="2:11" ht="15">
      <c r="B41" s="222" t="s">
        <v>1246</v>
      </c>
      <c r="C41" s="1082"/>
      <c r="D41" s="1083"/>
      <c r="E41" s="1084"/>
      <c r="F41" s="1085"/>
      <c r="G41" s="1086"/>
      <c r="H41" s="1083"/>
      <c r="I41" s="1087"/>
      <c r="J41" s="1088"/>
      <c r="K41" s="1091"/>
    </row>
    <row r="42" spans="2:11" ht="15">
      <c r="B42" s="222" t="s">
        <v>1246</v>
      </c>
      <c r="C42" s="1082"/>
      <c r="D42" s="1083"/>
      <c r="E42" s="1084"/>
      <c r="F42" s="1085"/>
      <c r="G42" s="1086"/>
      <c r="H42" s="1083"/>
      <c r="I42" s="1087"/>
      <c r="J42" s="1088"/>
      <c r="K42" s="1091"/>
    </row>
    <row r="43" spans="2:11" ht="15">
      <c r="B43" s="222" t="s">
        <v>1246</v>
      </c>
      <c r="C43" s="1082"/>
      <c r="D43" s="1083"/>
      <c r="E43" s="1084"/>
      <c r="F43" s="1085"/>
      <c r="G43" s="1086"/>
      <c r="H43" s="1083"/>
      <c r="I43" s="1087"/>
      <c r="J43" s="1088"/>
      <c r="K43" s="1091"/>
    </row>
    <row r="44" spans="2:11" ht="15">
      <c r="B44" s="222" t="s">
        <v>1246</v>
      </c>
      <c r="C44" s="1082"/>
      <c r="D44" s="1083"/>
      <c r="E44" s="1084"/>
      <c r="F44" s="1085"/>
      <c r="G44" s="1086"/>
      <c r="H44" s="1083"/>
      <c r="I44" s="1087"/>
      <c r="J44" s="1088"/>
      <c r="K44" s="1091"/>
    </row>
    <row r="45" spans="2:11" ht="15">
      <c r="B45" s="222" t="s">
        <v>1246</v>
      </c>
      <c r="C45" s="1082"/>
      <c r="D45" s="1083"/>
      <c r="E45" s="1084"/>
      <c r="F45" s="1085"/>
      <c r="G45" s="1086"/>
      <c r="H45" s="1083"/>
      <c r="I45" s="1087"/>
      <c r="J45" s="1088"/>
      <c r="K45" s="1091"/>
    </row>
    <row r="46" spans="2:11" ht="15">
      <c r="B46" s="222" t="s">
        <v>1246</v>
      </c>
      <c r="C46" s="1082"/>
      <c r="D46" s="1083"/>
      <c r="E46" s="1084"/>
      <c r="F46" s="1085"/>
      <c r="G46" s="1086"/>
      <c r="H46" s="1083"/>
      <c r="I46" s="1087"/>
      <c r="J46" s="1088"/>
      <c r="K46" s="1091"/>
    </row>
    <row r="47" spans="2:11" ht="15">
      <c r="B47" s="222" t="s">
        <v>1246</v>
      </c>
      <c r="C47" s="1082"/>
      <c r="D47" s="1083"/>
      <c r="E47" s="1084"/>
      <c r="F47" s="1085"/>
      <c r="G47" s="1086"/>
      <c r="H47" s="1083"/>
      <c r="I47" s="1087"/>
      <c r="J47" s="1088"/>
      <c r="K47" s="1091"/>
    </row>
    <row r="48" spans="2:11" ht="15">
      <c r="B48" s="222" t="s">
        <v>1246</v>
      </c>
      <c r="C48" s="1082"/>
      <c r="D48" s="1083"/>
      <c r="E48" s="1084"/>
      <c r="F48" s="1085"/>
      <c r="G48" s="1086"/>
      <c r="H48" s="1083"/>
      <c r="I48" s="1087"/>
      <c r="J48" s="1088"/>
      <c r="K48" s="1091"/>
    </row>
    <row r="49" spans="2:11" ht="15">
      <c r="B49" s="222" t="s">
        <v>1246</v>
      </c>
      <c r="C49" s="1082"/>
      <c r="D49" s="1083"/>
      <c r="E49" s="1084"/>
      <c r="F49" s="1085"/>
      <c r="G49" s="1086"/>
      <c r="H49" s="1083"/>
      <c r="I49" s="1087"/>
      <c r="J49" s="1088"/>
      <c r="K49" s="1091"/>
    </row>
    <row r="50" spans="2:11" ht="15">
      <c r="B50" s="222" t="s">
        <v>1246</v>
      </c>
      <c r="C50" s="1082"/>
      <c r="D50" s="1083"/>
      <c r="E50" s="1084"/>
      <c r="F50" s="1085"/>
      <c r="G50" s="1086"/>
      <c r="H50" s="1083"/>
      <c r="I50" s="1087"/>
      <c r="J50" s="1088"/>
      <c r="K50" s="1091"/>
    </row>
    <row r="51" spans="2:11" ht="15">
      <c r="B51" s="222" t="s">
        <v>1246</v>
      </c>
      <c r="C51" s="1082"/>
      <c r="D51" s="1083"/>
      <c r="E51" s="1084"/>
      <c r="F51" s="1085"/>
      <c r="G51" s="1086"/>
      <c r="H51" s="1083"/>
      <c r="I51" s="1087"/>
      <c r="J51" s="1088"/>
      <c r="K51" s="1091"/>
    </row>
    <row r="52" spans="2:11" ht="15">
      <c r="B52" s="222" t="s">
        <v>1246</v>
      </c>
      <c r="C52" s="1082"/>
      <c r="D52" s="1083"/>
      <c r="E52" s="1084"/>
      <c r="F52" s="1085"/>
      <c r="G52" s="1086"/>
      <c r="H52" s="1083"/>
      <c r="I52" s="1087"/>
      <c r="J52" s="1088"/>
      <c r="K52" s="1091"/>
    </row>
    <row r="53" spans="2:11" ht="15">
      <c r="B53" s="222" t="s">
        <v>1246</v>
      </c>
      <c r="C53" s="1082"/>
      <c r="D53" s="1083"/>
      <c r="E53" s="1084"/>
      <c r="F53" s="1085"/>
      <c r="G53" s="1086"/>
      <c r="H53" s="1083"/>
      <c r="I53" s="1087"/>
      <c r="J53" s="1088"/>
      <c r="K53" s="1091"/>
    </row>
    <row r="54" spans="2:11" ht="15">
      <c r="B54" s="222" t="s">
        <v>1246</v>
      </c>
      <c r="C54" s="1082"/>
      <c r="D54" s="1083"/>
      <c r="E54" s="1084"/>
      <c r="F54" s="1085"/>
      <c r="G54" s="1086"/>
      <c r="H54" s="1083"/>
      <c r="I54" s="1087"/>
      <c r="J54" s="1088"/>
      <c r="K54" s="1091"/>
    </row>
    <row r="55" spans="2:11" ht="15">
      <c r="B55" s="222" t="s">
        <v>1246</v>
      </c>
      <c r="C55" s="1082"/>
      <c r="D55" s="1083"/>
      <c r="E55" s="1084"/>
      <c r="F55" s="1085"/>
      <c r="G55" s="1086"/>
      <c r="H55" s="1083"/>
      <c r="I55" s="1087"/>
      <c r="J55" s="1088"/>
      <c r="K55" s="1091"/>
    </row>
    <row r="56" spans="2:11" ht="15">
      <c r="B56" s="222" t="s">
        <v>1246</v>
      </c>
      <c r="C56" s="1082"/>
      <c r="D56" s="1083"/>
      <c r="E56" s="1084"/>
      <c r="F56" s="1085"/>
      <c r="G56" s="1086"/>
      <c r="H56" s="1083"/>
      <c r="I56" s="1087"/>
      <c r="J56" s="1088"/>
      <c r="K56" s="1091"/>
    </row>
    <row r="57" spans="2:11" ht="15">
      <c r="B57" s="222" t="s">
        <v>1246</v>
      </c>
      <c r="C57" s="1082"/>
      <c r="D57" s="1083"/>
      <c r="E57" s="1084"/>
      <c r="F57" s="1085"/>
      <c r="G57" s="1086"/>
      <c r="H57" s="1083"/>
      <c r="I57" s="1087"/>
      <c r="J57" s="1088"/>
      <c r="K57" s="1091"/>
    </row>
    <row r="58" spans="2:11" ht="15">
      <c r="B58" s="222" t="s">
        <v>1246</v>
      </c>
      <c r="C58" s="1082"/>
      <c r="D58" s="1083"/>
      <c r="E58" s="1084"/>
      <c r="F58" s="1085"/>
      <c r="G58" s="1086"/>
      <c r="H58" s="1083"/>
      <c r="I58" s="1087"/>
      <c r="J58" s="1088"/>
      <c r="K58" s="1091"/>
    </row>
    <row r="59" spans="2:11" ht="15">
      <c r="B59" s="222" t="s">
        <v>1246</v>
      </c>
      <c r="C59" s="1082"/>
      <c r="D59" s="1083"/>
      <c r="E59" s="1084"/>
      <c r="F59" s="1085"/>
      <c r="G59" s="1086"/>
      <c r="H59" s="1083"/>
      <c r="I59" s="1087"/>
      <c r="J59" s="1088"/>
      <c r="K59" s="1091"/>
    </row>
    <row r="60" spans="2:11" ht="15">
      <c r="B60" s="222" t="s">
        <v>1246</v>
      </c>
      <c r="C60" s="1082"/>
      <c r="D60" s="1083"/>
      <c r="E60" s="1084"/>
      <c r="F60" s="1085"/>
      <c r="G60" s="1086"/>
      <c r="H60" s="1083"/>
      <c r="I60" s="1087"/>
      <c r="J60" s="1088"/>
      <c r="K60" s="1091"/>
    </row>
    <row r="61" spans="2:11" ht="15">
      <c r="B61" s="222" t="s">
        <v>1246</v>
      </c>
      <c r="C61" s="1082"/>
      <c r="D61" s="1083"/>
      <c r="E61" s="1084"/>
      <c r="F61" s="1085"/>
      <c r="G61" s="1086"/>
      <c r="H61" s="1083"/>
      <c r="I61" s="1087"/>
      <c r="J61" s="1088"/>
      <c r="K61" s="1091"/>
    </row>
    <row r="62" spans="2:11" ht="15">
      <c r="B62" s="222" t="s">
        <v>1246</v>
      </c>
      <c r="C62" s="1082"/>
      <c r="D62" s="1083"/>
      <c r="E62" s="1084"/>
      <c r="F62" s="1085"/>
      <c r="G62" s="1086"/>
      <c r="H62" s="1083"/>
      <c r="I62" s="1087"/>
      <c r="J62" s="1088"/>
      <c r="K62" s="1091"/>
    </row>
    <row r="63" spans="2:11" ht="15">
      <c r="B63" s="222" t="s">
        <v>1246</v>
      </c>
      <c r="C63" s="1082"/>
      <c r="D63" s="1083"/>
      <c r="E63" s="1084"/>
      <c r="F63" s="1085"/>
      <c r="G63" s="1086"/>
      <c r="H63" s="1083"/>
      <c r="I63" s="1087"/>
      <c r="J63" s="1088"/>
      <c r="K63" s="1091"/>
    </row>
    <row r="64" spans="2:11" ht="15">
      <c r="B64" s="222" t="s">
        <v>1246</v>
      </c>
      <c r="C64" s="1082"/>
      <c r="D64" s="1083"/>
      <c r="E64" s="1084"/>
      <c r="F64" s="1085"/>
      <c r="G64" s="1086"/>
      <c r="H64" s="1083"/>
      <c r="I64" s="1087"/>
      <c r="J64" s="1088"/>
      <c r="K64" s="1091"/>
    </row>
    <row r="65" spans="2:11" ht="15">
      <c r="B65" s="222" t="s">
        <v>1246</v>
      </c>
      <c r="C65" s="1082"/>
      <c r="D65" s="1083"/>
      <c r="E65" s="1084"/>
      <c r="F65" s="1085"/>
      <c r="G65" s="1086"/>
      <c r="H65" s="1083"/>
      <c r="I65" s="1087"/>
      <c r="J65" s="1088"/>
      <c r="K65" s="1091"/>
    </row>
    <row r="66" spans="2:11" ht="15">
      <c r="B66" s="222" t="s">
        <v>1246</v>
      </c>
      <c r="C66" s="1082"/>
      <c r="D66" s="1083"/>
      <c r="E66" s="1084"/>
      <c r="F66" s="1085"/>
      <c r="G66" s="1086"/>
      <c r="H66" s="1083"/>
      <c r="I66" s="1087"/>
      <c r="J66" s="1088"/>
      <c r="K66" s="1091"/>
    </row>
    <row r="67" spans="2:11" ht="15">
      <c r="B67" s="222" t="s">
        <v>1246</v>
      </c>
      <c r="C67" s="1082"/>
      <c r="D67" s="1083"/>
      <c r="E67" s="1084"/>
      <c r="F67" s="1085"/>
      <c r="G67" s="1086"/>
      <c r="H67" s="1083"/>
      <c r="I67" s="1087"/>
      <c r="J67" s="1088"/>
      <c r="K67" s="1091"/>
    </row>
    <row r="68" spans="2:11" ht="15">
      <c r="B68" s="222" t="s">
        <v>1246</v>
      </c>
      <c r="C68" s="1082"/>
      <c r="D68" s="1083"/>
      <c r="E68" s="1084"/>
      <c r="F68" s="1085"/>
      <c r="G68" s="1086"/>
      <c r="H68" s="1083"/>
      <c r="I68" s="1087"/>
      <c r="J68" s="1088"/>
      <c r="K68" s="1091"/>
    </row>
    <row r="69" spans="2:11" ht="15">
      <c r="B69" s="222" t="s">
        <v>1246</v>
      </c>
      <c r="C69" s="1082"/>
      <c r="D69" s="1083"/>
      <c r="E69" s="1084"/>
      <c r="F69" s="1085"/>
      <c r="G69" s="1086"/>
      <c r="H69" s="1083"/>
      <c r="I69" s="1087"/>
      <c r="J69" s="1088"/>
      <c r="K69" s="1091"/>
    </row>
    <row r="70" spans="2:11" ht="15">
      <c r="B70" s="222" t="s">
        <v>1246</v>
      </c>
      <c r="C70" s="1082"/>
      <c r="D70" s="1083"/>
      <c r="E70" s="1084"/>
      <c r="F70" s="1085"/>
      <c r="G70" s="1086"/>
      <c r="H70" s="1083"/>
      <c r="I70" s="1087"/>
      <c r="J70" s="1088"/>
      <c r="K70" s="1091"/>
    </row>
    <row r="71" spans="2:11" ht="15">
      <c r="B71" s="222" t="s">
        <v>1246</v>
      </c>
      <c r="C71" s="1082"/>
      <c r="D71" s="1083"/>
      <c r="E71" s="1084"/>
      <c r="F71" s="1085"/>
      <c r="G71" s="1086"/>
      <c r="H71" s="1083"/>
      <c r="I71" s="1087"/>
      <c r="J71" s="1088"/>
      <c r="K71" s="1091"/>
    </row>
    <row r="72" spans="2:11" ht="15">
      <c r="B72" s="222" t="s">
        <v>1246</v>
      </c>
      <c r="C72" s="1082"/>
      <c r="D72" s="1083"/>
      <c r="E72" s="1084"/>
      <c r="F72" s="1085"/>
      <c r="G72" s="1086"/>
      <c r="H72" s="1083"/>
      <c r="I72" s="1087"/>
      <c r="J72" s="1088"/>
      <c r="K72" s="1091"/>
    </row>
    <row r="73" spans="2:11" ht="15">
      <c r="B73" s="222" t="s">
        <v>1246</v>
      </c>
      <c r="C73" s="1082"/>
      <c r="D73" s="1083"/>
      <c r="E73" s="1084"/>
      <c r="F73" s="1085"/>
      <c r="G73" s="1086"/>
      <c r="H73" s="1083"/>
      <c r="I73" s="1087"/>
      <c r="J73" s="1088"/>
      <c r="K73" s="1091"/>
    </row>
    <row r="74" spans="2:11" ht="15">
      <c r="B74" s="222" t="s">
        <v>1246</v>
      </c>
      <c r="C74" s="1082"/>
      <c r="D74" s="1083"/>
      <c r="E74" s="1084"/>
      <c r="F74" s="1085"/>
      <c r="G74" s="1086"/>
      <c r="H74" s="1083"/>
      <c r="I74" s="1087"/>
      <c r="J74" s="1088"/>
      <c r="K74" s="1091"/>
    </row>
    <row r="75" spans="2:11" ht="15">
      <c r="B75" s="222" t="s">
        <v>1246</v>
      </c>
      <c r="C75" s="1082"/>
      <c r="D75" s="1083"/>
      <c r="E75" s="1084"/>
      <c r="F75" s="1085"/>
      <c r="G75" s="1086"/>
      <c r="H75" s="1083"/>
      <c r="I75" s="1087"/>
      <c r="J75" s="1088"/>
      <c r="K75" s="1091"/>
    </row>
    <row r="76" spans="2:11" ht="15">
      <c r="B76" s="222" t="s">
        <v>1246</v>
      </c>
      <c r="C76" s="1082"/>
      <c r="D76" s="1083"/>
      <c r="E76" s="1084"/>
      <c r="F76" s="1085"/>
      <c r="G76" s="1086"/>
      <c r="H76" s="1083"/>
      <c r="I76" s="1087"/>
      <c r="J76" s="1088"/>
      <c r="K76" s="1091"/>
    </row>
    <row r="77" spans="2:11" ht="15">
      <c r="B77" s="222" t="s">
        <v>1246</v>
      </c>
      <c r="C77" s="1082"/>
      <c r="D77" s="1083"/>
      <c r="E77" s="1084"/>
      <c r="F77" s="1085"/>
      <c r="G77" s="1086"/>
      <c r="H77" s="1083"/>
      <c r="I77" s="1087"/>
      <c r="J77" s="1088"/>
      <c r="K77" s="1091"/>
    </row>
    <row r="78" spans="2:11" ht="15">
      <c r="B78" s="222" t="s">
        <v>1246</v>
      </c>
      <c r="C78" s="1082"/>
      <c r="D78" s="1083"/>
      <c r="E78" s="1084"/>
      <c r="F78" s="1085"/>
      <c r="G78" s="1086"/>
      <c r="H78" s="1083"/>
      <c r="I78" s="1087"/>
      <c r="J78" s="1088"/>
      <c r="K78" s="1091"/>
    </row>
    <row r="79" spans="2:11" ht="15">
      <c r="B79" s="222" t="s">
        <v>1246</v>
      </c>
      <c r="C79" s="1082"/>
      <c r="D79" s="1083"/>
      <c r="E79" s="1084"/>
      <c r="F79" s="1085"/>
      <c r="G79" s="1086"/>
      <c r="H79" s="1083"/>
      <c r="I79" s="1087"/>
      <c r="J79" s="1088"/>
      <c r="K79" s="1091"/>
    </row>
    <row r="80" spans="2:11" ht="15">
      <c r="B80" s="222" t="s">
        <v>1246</v>
      </c>
      <c r="C80" s="1082"/>
      <c r="D80" s="1083"/>
      <c r="E80" s="1084"/>
      <c r="F80" s="1085"/>
      <c r="G80" s="1086"/>
      <c r="H80" s="1083"/>
      <c r="I80" s="1087"/>
      <c r="J80" s="1088"/>
      <c r="K80" s="1091"/>
    </row>
    <row r="81" spans="2:11" ht="15">
      <c r="B81" s="222" t="s">
        <v>1246</v>
      </c>
      <c r="C81" s="1082"/>
      <c r="D81" s="1083"/>
      <c r="E81" s="1084"/>
      <c r="F81" s="1085"/>
      <c r="G81" s="1086"/>
      <c r="H81" s="1083"/>
      <c r="I81" s="1087"/>
      <c r="J81" s="1088"/>
      <c r="K81" s="1091"/>
    </row>
    <row r="82" spans="2:11" ht="15">
      <c r="B82" s="222" t="s">
        <v>1246</v>
      </c>
      <c r="C82" s="1082"/>
      <c r="D82" s="1083"/>
      <c r="E82" s="1084"/>
      <c r="F82" s="1085"/>
      <c r="G82" s="1086"/>
      <c r="H82" s="1083"/>
      <c r="I82" s="1087"/>
      <c r="J82" s="1088"/>
      <c r="K82" s="1091"/>
    </row>
    <row r="83" spans="2:11" ht="15">
      <c r="B83" s="222" t="s">
        <v>1246</v>
      </c>
      <c r="C83" s="1082"/>
      <c r="D83" s="1083"/>
      <c r="E83" s="1084"/>
      <c r="F83" s="1085"/>
      <c r="G83" s="1086"/>
      <c r="H83" s="1083"/>
      <c r="I83" s="1087"/>
      <c r="J83" s="1088"/>
      <c r="K83" s="1091"/>
    </row>
    <row r="84" spans="2:11" ht="15">
      <c r="B84" s="222" t="s">
        <v>1246</v>
      </c>
      <c r="C84" s="1082"/>
      <c r="D84" s="1083"/>
      <c r="E84" s="1084"/>
      <c r="F84" s="1085"/>
      <c r="G84" s="1086"/>
      <c r="H84" s="1083"/>
      <c r="I84" s="1087"/>
      <c r="J84" s="1088"/>
      <c r="K84" s="1091"/>
    </row>
    <row r="85" spans="2:11" ht="15">
      <c r="B85" s="222" t="s">
        <v>1246</v>
      </c>
      <c r="C85" s="1082"/>
      <c r="D85" s="1083"/>
      <c r="E85" s="1084"/>
      <c r="F85" s="1085"/>
      <c r="G85" s="1086"/>
      <c r="H85" s="1083"/>
      <c r="I85" s="1087"/>
      <c r="J85" s="1088"/>
      <c r="K85" s="1091"/>
    </row>
    <row r="86" spans="2:11" ht="15">
      <c r="B86" s="222" t="s">
        <v>1246</v>
      </c>
      <c r="C86" s="1082"/>
      <c r="D86" s="1083"/>
      <c r="E86" s="1084"/>
      <c r="F86" s="1085"/>
      <c r="G86" s="1086"/>
      <c r="H86" s="1083"/>
      <c r="I86" s="1087"/>
      <c r="J86" s="1088"/>
      <c r="K86" s="1091"/>
    </row>
    <row r="87" spans="2:11" ht="15">
      <c r="B87" s="222" t="s">
        <v>1246</v>
      </c>
      <c r="C87" s="1082"/>
      <c r="D87" s="1083"/>
      <c r="E87" s="1084"/>
      <c r="F87" s="1085"/>
      <c r="G87" s="1086"/>
      <c r="H87" s="1083"/>
      <c r="I87" s="1087"/>
      <c r="J87" s="1088"/>
      <c r="K87" s="1091"/>
    </row>
    <row r="88" spans="2:11" ht="15">
      <c r="B88" s="222" t="s">
        <v>1246</v>
      </c>
      <c r="C88" s="1082"/>
      <c r="D88" s="1083"/>
      <c r="E88" s="1084"/>
      <c r="F88" s="1085"/>
      <c r="G88" s="1086"/>
      <c r="H88" s="1083"/>
      <c r="I88" s="1087"/>
      <c r="J88" s="1088"/>
      <c r="K88" s="1091"/>
    </row>
    <row r="89" spans="2:11" ht="15">
      <c r="B89" s="222" t="s">
        <v>1246</v>
      </c>
      <c r="C89" s="1082"/>
      <c r="D89" s="1083"/>
      <c r="E89" s="1084"/>
      <c r="F89" s="1085"/>
      <c r="G89" s="1086"/>
      <c r="H89" s="1083"/>
      <c r="I89" s="1087"/>
      <c r="J89" s="1088"/>
      <c r="K89" s="1091"/>
    </row>
    <row r="90" spans="2:11" ht="15">
      <c r="B90" s="222" t="s">
        <v>1246</v>
      </c>
      <c r="C90" s="1082"/>
      <c r="D90" s="1083"/>
      <c r="E90" s="1084"/>
      <c r="F90" s="1085"/>
      <c r="G90" s="1086"/>
      <c r="H90" s="1083"/>
      <c r="I90" s="1087"/>
      <c r="J90" s="1088"/>
      <c r="K90" s="1091"/>
    </row>
    <row r="91" spans="2:11" ht="15">
      <c r="B91" s="222" t="s">
        <v>1246</v>
      </c>
      <c r="C91" s="1082"/>
      <c r="D91" s="1083"/>
      <c r="E91" s="1084"/>
      <c r="F91" s="1085"/>
      <c r="G91" s="1086"/>
      <c r="H91" s="1083"/>
      <c r="I91" s="1087"/>
      <c r="J91" s="1088"/>
      <c r="K91" s="1091"/>
    </row>
    <row r="92" spans="2:11" ht="15">
      <c r="B92" s="222" t="s">
        <v>1246</v>
      </c>
      <c r="C92" s="1082"/>
      <c r="D92" s="1083"/>
      <c r="E92" s="1084"/>
      <c r="F92" s="1085"/>
      <c r="G92" s="1086"/>
      <c r="H92" s="1083"/>
      <c r="I92" s="1087"/>
      <c r="J92" s="1088"/>
      <c r="K92" s="1091"/>
    </row>
    <row r="93" spans="2:11" ht="15">
      <c r="B93" s="222" t="s">
        <v>1246</v>
      </c>
      <c r="C93" s="1082"/>
      <c r="D93" s="1083"/>
      <c r="E93" s="1084"/>
      <c r="F93" s="1085"/>
      <c r="G93" s="1086"/>
      <c r="H93" s="1083"/>
      <c r="I93" s="1087"/>
      <c r="J93" s="1088"/>
      <c r="K93" s="1091"/>
    </row>
    <row r="94" spans="2:11" ht="15">
      <c r="B94" s="222" t="s">
        <v>1246</v>
      </c>
      <c r="C94" s="1082"/>
      <c r="D94" s="1083"/>
      <c r="E94" s="1084"/>
      <c r="F94" s="1085"/>
      <c r="G94" s="1086"/>
      <c r="H94" s="1083"/>
      <c r="I94" s="1087"/>
      <c r="J94" s="1088"/>
      <c r="K94" s="1091"/>
    </row>
    <row r="95" spans="2:11" ht="15">
      <c r="B95" s="222" t="s">
        <v>1246</v>
      </c>
      <c r="C95" s="1082"/>
      <c r="D95" s="1083"/>
      <c r="E95" s="1084"/>
      <c r="F95" s="1085"/>
      <c r="G95" s="1086"/>
      <c r="H95" s="1083"/>
      <c r="I95" s="1087"/>
      <c r="J95" s="1088"/>
      <c r="K95" s="1091"/>
    </row>
    <row r="96" spans="2:11" ht="15">
      <c r="B96" s="222" t="s">
        <v>1246</v>
      </c>
      <c r="C96" s="1082"/>
      <c r="D96" s="1083"/>
      <c r="E96" s="1084"/>
      <c r="F96" s="1085"/>
      <c r="G96" s="1086"/>
      <c r="H96" s="1083"/>
      <c r="I96" s="1087"/>
      <c r="J96" s="1088"/>
      <c r="K96" s="1091"/>
    </row>
    <row r="97" spans="2:11" ht="15">
      <c r="B97" s="222" t="s">
        <v>1246</v>
      </c>
      <c r="C97" s="1082"/>
      <c r="D97" s="1083"/>
      <c r="E97" s="1084"/>
      <c r="F97" s="1085"/>
      <c r="G97" s="1086"/>
      <c r="H97" s="1083"/>
      <c r="I97" s="1087"/>
      <c r="J97" s="1088"/>
      <c r="K97" s="1091"/>
    </row>
    <row r="98" spans="2:11" ht="15">
      <c r="B98" s="222" t="s">
        <v>1246</v>
      </c>
      <c r="C98" s="1082"/>
      <c r="D98" s="1083"/>
      <c r="E98" s="1084"/>
      <c r="F98" s="1085"/>
      <c r="G98" s="1086"/>
      <c r="H98" s="1083"/>
      <c r="I98" s="1087"/>
      <c r="J98" s="1088"/>
      <c r="K98" s="1091"/>
    </row>
    <row r="99" spans="2:11" ht="15">
      <c r="B99" s="222" t="s">
        <v>1246</v>
      </c>
      <c r="C99" s="1082"/>
      <c r="D99" s="1083"/>
      <c r="E99" s="1084"/>
      <c r="F99" s="1085"/>
      <c r="G99" s="1086"/>
      <c r="H99" s="1083"/>
      <c r="I99" s="1087"/>
      <c r="J99" s="1088"/>
      <c r="K99" s="1091"/>
    </row>
    <row r="100" spans="2:11" ht="15">
      <c r="B100" s="222" t="s">
        <v>1246</v>
      </c>
      <c r="C100" s="1082"/>
      <c r="D100" s="1083"/>
      <c r="E100" s="1084"/>
      <c r="F100" s="1085"/>
      <c r="G100" s="1086"/>
      <c r="H100" s="1083"/>
      <c r="I100" s="1087"/>
      <c r="J100" s="1088"/>
      <c r="K100" s="1091"/>
    </row>
    <row r="101" spans="2:11" ht="15">
      <c r="B101" s="222" t="s">
        <v>1246</v>
      </c>
      <c r="C101" s="1082"/>
      <c r="D101" s="1083"/>
      <c r="E101" s="1084"/>
      <c r="F101" s="1085"/>
      <c r="G101" s="1086"/>
      <c r="H101" s="1083"/>
      <c r="I101" s="1087"/>
      <c r="J101" s="1088"/>
      <c r="K101" s="1091"/>
    </row>
    <row r="102" spans="2:11" ht="15">
      <c r="B102" s="222" t="s">
        <v>1246</v>
      </c>
      <c r="C102" s="1082"/>
      <c r="D102" s="1083"/>
      <c r="E102" s="1084"/>
      <c r="F102" s="1085"/>
      <c r="G102" s="1086"/>
      <c r="H102" s="1083"/>
      <c r="I102" s="1087"/>
      <c r="J102" s="1088"/>
      <c r="K102" s="1091"/>
    </row>
    <row r="103" spans="2:11" ht="15">
      <c r="B103" s="222" t="s">
        <v>1246</v>
      </c>
      <c r="C103" s="1082"/>
      <c r="D103" s="1083"/>
      <c r="E103" s="1084"/>
      <c r="F103" s="1085"/>
      <c r="G103" s="1086"/>
      <c r="H103" s="1083"/>
      <c r="I103" s="1087"/>
      <c r="J103" s="1088"/>
      <c r="K103" s="1091"/>
    </row>
    <row r="104" spans="2:11" ht="15">
      <c r="B104" s="222" t="s">
        <v>1246</v>
      </c>
      <c r="C104" s="1082"/>
      <c r="D104" s="1083"/>
      <c r="E104" s="1084"/>
      <c r="F104" s="1085"/>
      <c r="G104" s="1086"/>
      <c r="H104" s="1083"/>
      <c r="I104" s="1087"/>
      <c r="J104" s="1088"/>
      <c r="K104" s="1091"/>
    </row>
    <row r="105" spans="2:11" ht="15">
      <c r="B105" s="222" t="s">
        <v>1246</v>
      </c>
      <c r="C105" s="1082"/>
      <c r="D105" s="1083"/>
      <c r="E105" s="1084"/>
      <c r="F105" s="1085"/>
      <c r="G105" s="1086"/>
      <c r="H105" s="1083"/>
      <c r="I105" s="1087"/>
      <c r="J105" s="1088"/>
      <c r="K105" s="1091"/>
    </row>
    <row r="106" spans="2:11" ht="15">
      <c r="B106" s="222" t="s">
        <v>1246</v>
      </c>
      <c r="C106" s="1082"/>
      <c r="D106" s="1083"/>
      <c r="E106" s="1084"/>
      <c r="F106" s="1085"/>
      <c r="G106" s="1086"/>
      <c r="H106" s="1083"/>
      <c r="I106" s="1087"/>
      <c r="J106" s="1088"/>
      <c r="K106" s="1091"/>
    </row>
    <row r="107" spans="2:11" ht="15">
      <c r="B107" s="222" t="s">
        <v>1246</v>
      </c>
      <c r="C107" s="1082"/>
      <c r="D107" s="1083"/>
      <c r="E107" s="1084"/>
      <c r="F107" s="1085"/>
      <c r="G107" s="1086"/>
      <c r="H107" s="1083"/>
      <c r="I107" s="1087"/>
      <c r="J107" s="1088"/>
      <c r="K107" s="1091"/>
    </row>
    <row r="108" spans="2:11" ht="15">
      <c r="B108" s="222" t="s">
        <v>1246</v>
      </c>
      <c r="C108" s="1082"/>
      <c r="D108" s="1083"/>
      <c r="E108" s="1084"/>
      <c r="F108" s="1085"/>
      <c r="G108" s="1086"/>
      <c r="H108" s="1083"/>
      <c r="I108" s="1087"/>
      <c r="J108" s="1088"/>
      <c r="K108" s="1091"/>
    </row>
    <row r="109" spans="2:11" ht="15">
      <c r="B109" s="222" t="s">
        <v>1246</v>
      </c>
      <c r="C109" s="1082"/>
      <c r="D109" s="1083"/>
      <c r="E109" s="1084"/>
      <c r="F109" s="1085"/>
      <c r="G109" s="1086"/>
      <c r="H109" s="1083"/>
      <c r="I109" s="1087"/>
      <c r="J109" s="1088"/>
      <c r="K109" s="1091"/>
    </row>
    <row r="110" spans="2:11" ht="15">
      <c r="B110" s="222" t="s">
        <v>1246</v>
      </c>
      <c r="C110" s="1082"/>
      <c r="D110" s="1083"/>
      <c r="E110" s="1084"/>
      <c r="F110" s="1085"/>
      <c r="G110" s="1086"/>
      <c r="H110" s="1083"/>
      <c r="I110" s="1087"/>
      <c r="J110" s="1088"/>
      <c r="K110" s="1091"/>
    </row>
    <row r="111" spans="2:11" ht="15">
      <c r="B111" s="222" t="s">
        <v>1246</v>
      </c>
      <c r="C111" s="1082"/>
      <c r="D111" s="1083"/>
      <c r="E111" s="1084"/>
      <c r="F111" s="1085"/>
      <c r="G111" s="1086"/>
      <c r="H111" s="1083"/>
      <c r="I111" s="1087"/>
      <c r="J111" s="1088"/>
      <c r="K111" s="1091"/>
    </row>
    <row r="112" spans="2:11" ht="15">
      <c r="B112" s="222" t="s">
        <v>1246</v>
      </c>
      <c r="C112" s="1082"/>
      <c r="D112" s="1083"/>
      <c r="E112" s="1084"/>
      <c r="F112" s="1085"/>
      <c r="G112" s="1086"/>
      <c r="H112" s="1083"/>
      <c r="I112" s="1087"/>
      <c r="J112" s="1088"/>
      <c r="K112" s="1091"/>
    </row>
    <row r="113" spans="2:11" ht="15">
      <c r="B113" s="222" t="s">
        <v>1246</v>
      </c>
      <c r="C113" s="1082"/>
      <c r="D113" s="1083"/>
      <c r="E113" s="1084"/>
      <c r="F113" s="1085"/>
      <c r="G113" s="1086"/>
      <c r="H113" s="1083"/>
      <c r="I113" s="1087"/>
      <c r="J113" s="1088"/>
      <c r="K113" s="1091"/>
    </row>
    <row r="114" spans="2:11" ht="15">
      <c r="B114" s="222" t="s">
        <v>1246</v>
      </c>
      <c r="C114" s="1082"/>
      <c r="D114" s="1083"/>
      <c r="E114" s="1084"/>
      <c r="F114" s="1085"/>
      <c r="G114" s="1086"/>
      <c r="H114" s="1083"/>
      <c r="I114" s="1087"/>
      <c r="J114" s="1088"/>
      <c r="K114" s="1091"/>
    </row>
    <row r="115" spans="2:11" ht="15">
      <c r="B115" s="222" t="s">
        <v>1246</v>
      </c>
      <c r="C115" s="1082"/>
      <c r="D115" s="1083"/>
      <c r="E115" s="1084"/>
      <c r="F115" s="1085"/>
      <c r="G115" s="1086"/>
      <c r="H115" s="1083"/>
      <c r="I115" s="1087"/>
      <c r="J115" s="1088"/>
      <c r="K115" s="1091"/>
    </row>
    <row r="116" spans="2:11" ht="15">
      <c r="B116" s="222" t="s">
        <v>1246</v>
      </c>
      <c r="C116" s="1082"/>
      <c r="D116" s="1083"/>
      <c r="E116" s="1084"/>
      <c r="F116" s="1085"/>
      <c r="G116" s="1086"/>
      <c r="H116" s="1083"/>
      <c r="I116" s="1087"/>
      <c r="J116" s="1088"/>
      <c r="K116" s="1091"/>
    </row>
    <row r="117" spans="2:11" ht="15">
      <c r="B117" s="222" t="s">
        <v>1246</v>
      </c>
      <c r="C117" s="1082"/>
      <c r="D117" s="1083"/>
      <c r="E117" s="1084"/>
      <c r="F117" s="1085"/>
      <c r="G117" s="1086"/>
      <c r="H117" s="1083"/>
      <c r="I117" s="1087"/>
      <c r="J117" s="1088"/>
      <c r="K117" s="1091"/>
    </row>
    <row r="118" spans="2:11" ht="15">
      <c r="B118" s="222" t="s">
        <v>1246</v>
      </c>
      <c r="C118" s="1082"/>
      <c r="D118" s="1083"/>
      <c r="E118" s="1084"/>
      <c r="F118" s="1085"/>
      <c r="G118" s="1086"/>
      <c r="H118" s="1083"/>
      <c r="I118" s="1087"/>
      <c r="J118" s="1088"/>
      <c r="K118" s="1091"/>
    </row>
    <row r="119" spans="2:11" ht="15">
      <c r="B119" s="222" t="s">
        <v>1246</v>
      </c>
      <c r="C119" s="1082"/>
      <c r="D119" s="1083"/>
      <c r="E119" s="1084"/>
      <c r="F119" s="1085"/>
      <c r="G119" s="1086"/>
      <c r="H119" s="1083"/>
      <c r="I119" s="1087"/>
      <c r="J119" s="1088"/>
      <c r="K119" s="1091"/>
    </row>
    <row r="120" spans="2:11" ht="15">
      <c r="B120" s="222" t="s">
        <v>1246</v>
      </c>
      <c r="C120" s="1082"/>
      <c r="D120" s="1083"/>
      <c r="E120" s="1084"/>
      <c r="F120" s="1085"/>
      <c r="G120" s="1086"/>
      <c r="H120" s="1083"/>
      <c r="I120" s="1087"/>
      <c r="J120" s="1088"/>
      <c r="K120" s="1091"/>
    </row>
    <row r="121" spans="2:11" ht="15">
      <c r="B121" s="222" t="s">
        <v>1246</v>
      </c>
      <c r="C121" s="1082"/>
      <c r="D121" s="1083"/>
      <c r="E121" s="1084"/>
      <c r="F121" s="1085"/>
      <c r="G121" s="1086"/>
      <c r="H121" s="1083"/>
      <c r="I121" s="1087"/>
      <c r="J121" s="1088"/>
      <c r="K121" s="1091"/>
    </row>
    <row r="122" spans="2:11" ht="15">
      <c r="B122" s="222" t="s">
        <v>1246</v>
      </c>
      <c r="C122" s="1082"/>
      <c r="D122" s="1083"/>
      <c r="E122" s="1084"/>
      <c r="F122" s="1085"/>
      <c r="G122" s="1086"/>
      <c r="H122" s="1083"/>
      <c r="I122" s="1087"/>
      <c r="J122" s="1088"/>
      <c r="K122" s="1091"/>
    </row>
    <row r="123" spans="2:11" ht="15">
      <c r="B123" s="222" t="s">
        <v>1246</v>
      </c>
      <c r="C123" s="1082"/>
      <c r="D123" s="1083"/>
      <c r="E123" s="1084"/>
      <c r="F123" s="1085"/>
      <c r="G123" s="1086"/>
      <c r="H123" s="1083"/>
      <c r="I123" s="1087"/>
      <c r="J123" s="1088"/>
      <c r="K123" s="1091"/>
    </row>
    <row r="124" spans="2:11" ht="15">
      <c r="B124" s="222" t="s">
        <v>1246</v>
      </c>
      <c r="C124" s="1082"/>
      <c r="D124" s="1083"/>
      <c r="E124" s="1084"/>
      <c r="F124" s="1085"/>
      <c r="G124" s="1086"/>
      <c r="H124" s="1083"/>
      <c r="I124" s="1087"/>
      <c r="J124" s="1088"/>
      <c r="K124" s="1091"/>
    </row>
    <row r="125" spans="2:11" ht="15">
      <c r="B125" s="222" t="s">
        <v>1246</v>
      </c>
      <c r="C125" s="1082"/>
      <c r="D125" s="1083"/>
      <c r="E125" s="1084"/>
      <c r="F125" s="1085"/>
      <c r="G125" s="1086"/>
      <c r="H125" s="1083"/>
      <c r="I125" s="1087"/>
      <c r="J125" s="1088"/>
      <c r="K125" s="1091"/>
    </row>
    <row r="126" spans="2:11" ht="15">
      <c r="B126" s="222" t="s">
        <v>1246</v>
      </c>
      <c r="C126" s="1082"/>
      <c r="D126" s="1083"/>
      <c r="E126" s="1084"/>
      <c r="F126" s="1085"/>
      <c r="G126" s="1086"/>
      <c r="H126" s="1083"/>
      <c r="I126" s="1087"/>
      <c r="J126" s="1088"/>
      <c r="K126" s="1091"/>
    </row>
    <row r="127" spans="2:11" ht="15">
      <c r="B127" s="222" t="s">
        <v>1246</v>
      </c>
      <c r="C127" s="1082"/>
      <c r="D127" s="1083"/>
      <c r="E127" s="1084"/>
      <c r="F127" s="1085"/>
      <c r="G127" s="1086"/>
      <c r="H127" s="1083"/>
      <c r="I127" s="1087"/>
      <c r="J127" s="1088"/>
      <c r="K127" s="1091"/>
    </row>
    <row r="128" spans="2:11" ht="15">
      <c r="B128" s="222" t="s">
        <v>1246</v>
      </c>
      <c r="C128" s="1082"/>
      <c r="D128" s="1083"/>
      <c r="E128" s="1084"/>
      <c r="F128" s="1085"/>
      <c r="G128" s="1086"/>
      <c r="H128" s="1083"/>
      <c r="I128" s="1087"/>
      <c r="J128" s="1088"/>
      <c r="K128" s="1091"/>
    </row>
    <row r="129" spans="2:11" ht="15">
      <c r="B129" s="222" t="s">
        <v>1246</v>
      </c>
      <c r="C129" s="1082"/>
      <c r="D129" s="1083"/>
      <c r="E129" s="1084"/>
      <c r="F129" s="1085"/>
      <c r="G129" s="1086"/>
      <c r="H129" s="1083"/>
      <c r="I129" s="1087"/>
      <c r="J129" s="1088"/>
      <c r="K129" s="1091"/>
    </row>
    <row r="130" spans="2:11" ht="15">
      <c r="B130" s="222" t="s">
        <v>1246</v>
      </c>
      <c r="C130" s="1082"/>
      <c r="D130" s="1083"/>
      <c r="E130" s="1084"/>
      <c r="F130" s="1085"/>
      <c r="G130" s="1086"/>
      <c r="H130" s="1083"/>
      <c r="I130" s="1087"/>
      <c r="J130" s="1088"/>
      <c r="K130" s="1091"/>
    </row>
    <row r="131" spans="2:11" ht="15">
      <c r="B131" s="222" t="s">
        <v>1246</v>
      </c>
      <c r="C131" s="1082"/>
      <c r="D131" s="1083"/>
      <c r="E131" s="1084"/>
      <c r="F131" s="1085"/>
      <c r="G131" s="1086"/>
      <c r="H131" s="1083"/>
      <c r="I131" s="1087"/>
      <c r="J131" s="1088"/>
      <c r="K131" s="1091"/>
    </row>
    <row r="132" spans="2:11" ht="15">
      <c r="B132" s="222" t="s">
        <v>1246</v>
      </c>
      <c r="C132" s="1082"/>
      <c r="D132" s="1083"/>
      <c r="E132" s="1084"/>
      <c r="F132" s="1085"/>
      <c r="G132" s="1086"/>
      <c r="H132" s="1083"/>
      <c r="I132" s="1087"/>
      <c r="J132" s="1088"/>
      <c r="K132" s="1091"/>
    </row>
    <row r="133" spans="2:11" ht="15">
      <c r="B133" s="222" t="s">
        <v>1246</v>
      </c>
      <c r="C133" s="1082"/>
      <c r="D133" s="1083"/>
      <c r="E133" s="1084"/>
      <c r="F133" s="1085"/>
      <c r="G133" s="1086"/>
      <c r="H133" s="1083"/>
      <c r="I133" s="1087"/>
      <c r="J133" s="1088"/>
      <c r="K133" s="1091"/>
    </row>
    <row r="134" spans="2:11" ht="15">
      <c r="B134" s="222" t="s">
        <v>1246</v>
      </c>
      <c r="C134" s="1082"/>
      <c r="D134" s="1083"/>
      <c r="E134" s="1084"/>
      <c r="F134" s="1085"/>
      <c r="G134" s="1086"/>
      <c r="H134" s="1083"/>
      <c r="I134" s="1087"/>
      <c r="J134" s="1088"/>
      <c r="K134" s="1091"/>
    </row>
    <row r="135" spans="2:11" ht="15">
      <c r="B135" s="222" t="s">
        <v>1246</v>
      </c>
      <c r="C135" s="1082"/>
      <c r="D135" s="1083"/>
      <c r="E135" s="1084"/>
      <c r="F135" s="1085"/>
      <c r="G135" s="1086"/>
      <c r="H135" s="1083"/>
      <c r="I135" s="1087"/>
      <c r="J135" s="1088"/>
      <c r="K135" s="1091"/>
    </row>
    <row r="136" spans="2:11" ht="15">
      <c r="B136" s="222" t="s">
        <v>1246</v>
      </c>
      <c r="C136" s="1082"/>
      <c r="D136" s="1083"/>
      <c r="E136" s="1084"/>
      <c r="F136" s="1085"/>
      <c r="G136" s="1086"/>
      <c r="H136" s="1083"/>
      <c r="I136" s="1087"/>
      <c r="J136" s="1088"/>
      <c r="K136" s="1091"/>
    </row>
    <row r="137" spans="2:11" ht="15">
      <c r="B137" s="222" t="s">
        <v>1246</v>
      </c>
      <c r="C137" s="1082"/>
      <c r="D137" s="1083"/>
      <c r="E137" s="1084"/>
      <c r="F137" s="1085"/>
      <c r="G137" s="1086"/>
      <c r="H137" s="1083"/>
      <c r="I137" s="1087"/>
      <c r="J137" s="1088"/>
      <c r="K137" s="1091"/>
    </row>
    <row r="138" spans="2:11" ht="15">
      <c r="B138" s="222" t="s">
        <v>1246</v>
      </c>
      <c r="C138" s="1082"/>
      <c r="D138" s="1083"/>
      <c r="E138" s="1084"/>
      <c r="F138" s="1085"/>
      <c r="G138" s="1086"/>
      <c r="H138" s="1083"/>
      <c r="I138" s="1087"/>
      <c r="J138" s="1088"/>
      <c r="K138" s="1091"/>
    </row>
    <row r="139" spans="2:11" ht="15">
      <c r="B139" s="222" t="s">
        <v>1246</v>
      </c>
      <c r="C139" s="1082"/>
      <c r="D139" s="1083"/>
      <c r="E139" s="1084"/>
      <c r="F139" s="1085"/>
      <c r="G139" s="1086"/>
      <c r="H139" s="1083"/>
      <c r="I139" s="1087"/>
      <c r="J139" s="1088"/>
      <c r="K139" s="1091"/>
    </row>
    <row r="140" spans="2:11" ht="15">
      <c r="B140" s="222" t="s">
        <v>1246</v>
      </c>
      <c r="C140" s="1082"/>
      <c r="D140" s="1083"/>
      <c r="E140" s="1084"/>
      <c r="F140" s="1085"/>
      <c r="G140" s="1086"/>
      <c r="H140" s="1083"/>
      <c r="I140" s="1087"/>
      <c r="J140" s="1088"/>
      <c r="K140" s="1091"/>
    </row>
    <row r="141" spans="2:11" ht="15">
      <c r="B141" s="222" t="s">
        <v>1246</v>
      </c>
      <c r="C141" s="1082"/>
      <c r="D141" s="1083"/>
      <c r="E141" s="1084"/>
      <c r="F141" s="1085"/>
      <c r="G141" s="1086"/>
      <c r="H141" s="1083"/>
      <c r="I141" s="1087"/>
      <c r="J141" s="1088"/>
      <c r="K141" s="1091"/>
    </row>
    <row r="142" spans="2:11" ht="15">
      <c r="B142" s="222" t="s">
        <v>1246</v>
      </c>
      <c r="C142" s="1082"/>
      <c r="D142" s="1083"/>
      <c r="E142" s="1084"/>
      <c r="F142" s="1085"/>
      <c r="G142" s="1086"/>
      <c r="H142" s="1083"/>
      <c r="I142" s="1087"/>
      <c r="J142" s="1088"/>
      <c r="K142" s="1091"/>
    </row>
    <row r="143" spans="2:11" ht="15">
      <c r="B143" s="222" t="s">
        <v>1246</v>
      </c>
      <c r="C143" s="1082"/>
      <c r="D143" s="1083"/>
      <c r="E143" s="1084"/>
      <c r="F143" s="1085"/>
      <c r="G143" s="1086"/>
      <c r="H143" s="1083"/>
      <c r="I143" s="1087"/>
      <c r="J143" s="1088"/>
      <c r="K143" s="1091"/>
    </row>
    <row r="144" spans="2:11" ht="15">
      <c r="B144" s="222" t="s">
        <v>1246</v>
      </c>
      <c r="C144" s="1082"/>
      <c r="D144" s="1083"/>
      <c r="E144" s="1084"/>
      <c r="F144" s="1085"/>
      <c r="G144" s="1086"/>
      <c r="H144" s="1083"/>
      <c r="I144" s="1087"/>
      <c r="J144" s="1088"/>
      <c r="K144" s="1091"/>
    </row>
    <row r="145" spans="2:11" ht="15">
      <c r="B145" s="222" t="s">
        <v>1246</v>
      </c>
      <c r="C145" s="1082"/>
      <c r="D145" s="1083"/>
      <c r="E145" s="1084"/>
      <c r="F145" s="1085"/>
      <c r="G145" s="1086"/>
      <c r="H145" s="1083"/>
      <c r="I145" s="1087"/>
      <c r="J145" s="1088"/>
      <c r="K145" s="1091"/>
    </row>
    <row r="146" spans="2:11" ht="15">
      <c r="B146" s="222" t="s">
        <v>1246</v>
      </c>
      <c r="C146" s="1082"/>
      <c r="D146" s="1083"/>
      <c r="E146" s="1084"/>
      <c r="F146" s="1085"/>
      <c r="G146" s="1086"/>
      <c r="H146" s="1083"/>
      <c r="I146" s="1087"/>
      <c r="J146" s="1088"/>
      <c r="K146" s="1091"/>
    </row>
    <row r="147" spans="2:11" ht="15">
      <c r="B147" s="222" t="s">
        <v>1246</v>
      </c>
      <c r="C147" s="1082"/>
      <c r="D147" s="1083"/>
      <c r="E147" s="1084"/>
      <c r="F147" s="1085"/>
      <c r="G147" s="1086"/>
      <c r="H147" s="1083"/>
      <c r="I147" s="1087"/>
      <c r="J147" s="1088"/>
      <c r="K147" s="1091"/>
    </row>
    <row r="148" spans="2:11" ht="15">
      <c r="B148" s="222" t="s">
        <v>1246</v>
      </c>
      <c r="C148" s="1082"/>
      <c r="D148" s="1083"/>
      <c r="E148" s="1084"/>
      <c r="F148" s="1085"/>
      <c r="G148" s="1086"/>
      <c r="H148" s="1083"/>
      <c r="I148" s="1087"/>
      <c r="J148" s="1088"/>
      <c r="K148" s="1091"/>
    </row>
    <row r="149" spans="2:11" ht="15">
      <c r="B149" s="222" t="s">
        <v>1246</v>
      </c>
      <c r="C149" s="1082"/>
      <c r="D149" s="1083"/>
      <c r="E149" s="1084"/>
      <c r="F149" s="1085"/>
      <c r="G149" s="1086"/>
      <c r="H149" s="1083"/>
      <c r="I149" s="1087"/>
      <c r="J149" s="1088"/>
      <c r="K149" s="1091"/>
    </row>
    <row r="150" spans="2:11" ht="15">
      <c r="B150" s="222" t="s">
        <v>1246</v>
      </c>
      <c r="C150" s="1082"/>
      <c r="D150" s="1083"/>
      <c r="E150" s="1084"/>
      <c r="F150" s="1085"/>
      <c r="G150" s="1086"/>
      <c r="H150" s="1083"/>
      <c r="I150" s="1087"/>
      <c r="J150" s="1088"/>
      <c r="K150" s="1091"/>
    </row>
    <row r="151" spans="2:11" ht="15">
      <c r="B151" s="222" t="s">
        <v>1246</v>
      </c>
      <c r="C151" s="1082"/>
      <c r="D151" s="1083"/>
      <c r="E151" s="1084"/>
      <c r="F151" s="1085"/>
      <c r="G151" s="1086"/>
      <c r="H151" s="1083"/>
      <c r="I151" s="1087"/>
      <c r="J151" s="1088"/>
      <c r="K151" s="1091"/>
    </row>
    <row r="152" spans="2:11" ht="15">
      <c r="B152" s="222" t="s">
        <v>1246</v>
      </c>
      <c r="C152" s="1082"/>
      <c r="D152" s="1083"/>
      <c r="E152" s="1087"/>
      <c r="F152" s="1085"/>
      <c r="G152" s="1086"/>
      <c r="H152" s="1083"/>
      <c r="I152" s="1092"/>
      <c r="J152" s="1088"/>
      <c r="K152" s="1091"/>
    </row>
    <row r="153" spans="2:11" ht="15">
      <c r="B153" s="222" t="s">
        <v>1246</v>
      </c>
      <c r="C153" s="1082"/>
      <c r="D153" s="1083"/>
      <c r="E153" s="1084"/>
      <c r="F153" s="1085"/>
      <c r="G153" s="1086"/>
      <c r="H153" s="1083"/>
      <c r="I153" s="1087"/>
      <c r="J153" s="1088"/>
      <c r="K153" s="1091"/>
    </row>
    <row r="154" spans="2:11" ht="15">
      <c r="B154" s="222" t="s">
        <v>1246</v>
      </c>
      <c r="C154" s="1082"/>
      <c r="D154" s="1083"/>
      <c r="E154" s="1084"/>
      <c r="F154" s="1085"/>
      <c r="G154" s="1086"/>
      <c r="H154" s="1083"/>
      <c r="I154" s="1087"/>
      <c r="J154" s="1088"/>
      <c r="K154" s="1091"/>
    </row>
    <row r="155" spans="2:11" ht="15">
      <c r="B155" s="222" t="s">
        <v>1246</v>
      </c>
      <c r="C155" s="1082"/>
      <c r="D155" s="1083"/>
      <c r="E155" s="1084"/>
      <c r="F155" s="1085"/>
      <c r="G155" s="1086"/>
      <c r="H155" s="1083"/>
      <c r="I155" s="1087"/>
      <c r="J155" s="1088"/>
      <c r="K155" s="1091"/>
    </row>
    <row r="156" spans="2:11" ht="15">
      <c r="B156" s="222" t="s">
        <v>1246</v>
      </c>
      <c r="C156" s="1082"/>
      <c r="D156" s="1083"/>
      <c r="E156" s="1084"/>
      <c r="F156" s="1085"/>
      <c r="G156" s="1086"/>
      <c r="H156" s="1083"/>
      <c r="I156" s="1087"/>
      <c r="J156" s="1088"/>
      <c r="K156" s="1091"/>
    </row>
    <row r="157" spans="2:11" ht="15">
      <c r="B157" s="222" t="s">
        <v>1246</v>
      </c>
      <c r="C157" s="1082"/>
      <c r="D157" s="1083"/>
      <c r="E157" s="1084"/>
      <c r="F157" s="1085"/>
      <c r="G157" s="1086"/>
      <c r="H157" s="1083"/>
      <c r="I157" s="1087"/>
      <c r="J157" s="1088"/>
      <c r="K157" s="1091"/>
    </row>
    <row r="158" spans="2:11" ht="15">
      <c r="B158" s="222" t="s">
        <v>1246</v>
      </c>
      <c r="C158" s="1082"/>
      <c r="D158" s="1083"/>
      <c r="E158" s="1084"/>
      <c r="F158" s="1085"/>
      <c r="G158" s="1086"/>
      <c r="H158" s="1083"/>
      <c r="I158" s="1087"/>
      <c r="J158" s="1088"/>
      <c r="K158" s="1091"/>
    </row>
    <row r="159" spans="2:11" ht="15">
      <c r="B159" s="222" t="s">
        <v>1246</v>
      </c>
      <c r="C159" s="1082"/>
      <c r="D159" s="1083"/>
      <c r="E159" s="1084"/>
      <c r="F159" s="1085"/>
      <c r="G159" s="1086"/>
      <c r="H159" s="1083"/>
      <c r="I159" s="1087"/>
      <c r="J159" s="1088"/>
      <c r="K159" s="1091"/>
    </row>
    <row r="160" spans="2:11" ht="15">
      <c r="B160" s="222" t="s">
        <v>1246</v>
      </c>
      <c r="C160" s="1082"/>
      <c r="D160" s="1083"/>
      <c r="E160" s="1084"/>
      <c r="F160" s="1085"/>
      <c r="G160" s="1086"/>
      <c r="H160" s="1083"/>
      <c r="I160" s="1087"/>
      <c r="J160" s="1088"/>
      <c r="K160" s="1091"/>
    </row>
    <row r="161" spans="2:11" ht="15">
      <c r="B161" s="222" t="s">
        <v>1246</v>
      </c>
      <c r="C161" s="1082"/>
      <c r="D161" s="1083"/>
      <c r="E161" s="1084"/>
      <c r="F161" s="1085"/>
      <c r="G161" s="1086"/>
      <c r="H161" s="1083"/>
      <c r="I161" s="1087"/>
      <c r="J161" s="1088"/>
      <c r="K161" s="1091"/>
    </row>
    <row r="162" spans="2:11" ht="15">
      <c r="B162" s="222" t="s">
        <v>1246</v>
      </c>
      <c r="C162" s="1082"/>
      <c r="D162" s="1083"/>
      <c r="E162" s="1084"/>
      <c r="F162" s="1085"/>
      <c r="G162" s="1086"/>
      <c r="H162" s="1083"/>
      <c r="I162" s="1087"/>
      <c r="J162" s="1088"/>
      <c r="K162" s="1091"/>
    </row>
    <row r="163" spans="2:11" ht="15">
      <c r="B163" s="222" t="s">
        <v>1246</v>
      </c>
      <c r="C163" s="1082"/>
      <c r="D163" s="1083"/>
      <c r="E163" s="1084"/>
      <c r="F163" s="1085"/>
      <c r="G163" s="1086"/>
      <c r="H163" s="1083"/>
      <c r="I163" s="1087"/>
      <c r="J163" s="1088"/>
      <c r="K163" s="1091"/>
    </row>
    <row r="164" spans="2:11" ht="15">
      <c r="B164" s="222" t="s">
        <v>1246</v>
      </c>
      <c r="C164" s="1082"/>
      <c r="D164" s="1083"/>
      <c r="E164" s="1084"/>
      <c r="F164" s="1085"/>
      <c r="G164" s="1086"/>
      <c r="H164" s="1083"/>
      <c r="I164" s="1087"/>
      <c r="J164" s="1088"/>
      <c r="K164" s="1091"/>
    </row>
    <row r="165" spans="2:11" ht="15">
      <c r="B165" s="222" t="s">
        <v>1246</v>
      </c>
      <c r="C165" s="1082"/>
      <c r="D165" s="1083"/>
      <c r="E165" s="1084"/>
      <c r="F165" s="1085"/>
      <c r="G165" s="1086"/>
      <c r="H165" s="1083"/>
      <c r="I165" s="1087"/>
      <c r="J165" s="1088"/>
      <c r="K165" s="1091"/>
    </row>
    <row r="166" spans="2:11" ht="15">
      <c r="B166" s="222" t="s">
        <v>1246</v>
      </c>
      <c r="C166" s="1082"/>
      <c r="D166" s="1083"/>
      <c r="E166" s="1084"/>
      <c r="F166" s="1085"/>
      <c r="G166" s="1086"/>
      <c r="H166" s="1083"/>
      <c r="I166" s="1087"/>
      <c r="J166" s="1088"/>
      <c r="K166" s="1091"/>
    </row>
    <row r="167" spans="2:11" ht="15">
      <c r="B167" s="222" t="s">
        <v>1246</v>
      </c>
      <c r="C167" s="1082"/>
      <c r="D167" s="1083"/>
      <c r="E167" s="1084"/>
      <c r="F167" s="1085"/>
      <c r="G167" s="1086"/>
      <c r="H167" s="1083"/>
      <c r="I167" s="1087"/>
      <c r="J167" s="1088"/>
      <c r="K167" s="1091"/>
    </row>
    <row r="168" spans="2:11" ht="15">
      <c r="B168" s="222" t="s">
        <v>1246</v>
      </c>
      <c r="C168" s="1082"/>
      <c r="D168" s="1083"/>
      <c r="E168" s="1084"/>
      <c r="F168" s="1085"/>
      <c r="G168" s="1086"/>
      <c r="H168" s="1083"/>
      <c r="I168" s="1087"/>
      <c r="J168" s="1088"/>
      <c r="K168" s="1091"/>
    </row>
    <row r="169" spans="2:11" ht="15">
      <c r="B169" s="222" t="s">
        <v>1246</v>
      </c>
      <c r="C169" s="1082"/>
      <c r="D169" s="1083"/>
      <c r="E169" s="1084"/>
      <c r="F169" s="1085"/>
      <c r="G169" s="1086"/>
      <c r="H169" s="1083"/>
      <c r="I169" s="1084"/>
      <c r="J169" s="1088"/>
      <c r="K169" s="1091"/>
    </row>
    <row r="170" spans="2:11" ht="15">
      <c r="B170" s="222" t="s">
        <v>1246</v>
      </c>
      <c r="C170" s="1082"/>
      <c r="D170" s="1083"/>
      <c r="E170" s="1084"/>
      <c r="F170" s="1085"/>
      <c r="G170" s="1086"/>
      <c r="H170" s="1083"/>
      <c r="I170" s="1087"/>
      <c r="J170" s="1088"/>
      <c r="K170" s="1091"/>
    </row>
    <row r="171" spans="2:11" ht="15">
      <c r="B171" s="222" t="s">
        <v>1246</v>
      </c>
      <c r="C171" s="1082"/>
      <c r="D171" s="1083"/>
      <c r="E171" s="1084"/>
      <c r="F171" s="1085"/>
      <c r="G171" s="1086"/>
      <c r="H171" s="1083"/>
      <c r="I171" s="1087"/>
      <c r="J171" s="1088"/>
      <c r="K171" s="1091"/>
    </row>
    <row r="172" spans="2:11" ht="15">
      <c r="B172" s="222" t="s">
        <v>1246</v>
      </c>
      <c r="C172" s="1082"/>
      <c r="D172" s="1083"/>
      <c r="E172" s="1084"/>
      <c r="F172" s="1085"/>
      <c r="G172" s="1086"/>
      <c r="H172" s="1083"/>
      <c r="I172" s="1087"/>
      <c r="J172" s="1088"/>
      <c r="K172" s="1091"/>
    </row>
    <row r="173" spans="2:11" ht="15">
      <c r="B173" s="222" t="s">
        <v>1246</v>
      </c>
      <c r="C173" s="1082"/>
      <c r="D173" s="1083"/>
      <c r="E173" s="1084"/>
      <c r="F173" s="1085"/>
      <c r="G173" s="1086"/>
      <c r="H173" s="1083"/>
      <c r="I173" s="1087"/>
      <c r="J173" s="1088"/>
      <c r="K173" s="1091"/>
    </row>
    <row r="174" spans="2:11" ht="15">
      <c r="B174" s="222" t="s">
        <v>1246</v>
      </c>
      <c r="C174" s="1082"/>
      <c r="D174" s="1083"/>
      <c r="E174" s="1084"/>
      <c r="F174" s="1085"/>
      <c r="G174" s="1086"/>
      <c r="H174" s="1083"/>
      <c r="I174" s="1087"/>
      <c r="J174" s="1088"/>
      <c r="K174" s="1091"/>
    </row>
    <row r="175" spans="2:11" ht="15">
      <c r="B175" s="222" t="s">
        <v>1246</v>
      </c>
      <c r="C175" s="1082"/>
      <c r="D175" s="1083"/>
      <c r="E175" s="1084"/>
      <c r="F175" s="1085"/>
      <c r="G175" s="1086"/>
      <c r="H175" s="1083"/>
      <c r="I175" s="1087"/>
      <c r="J175" s="1088"/>
      <c r="K175" s="1091"/>
    </row>
    <row r="176" spans="2:11" ht="15">
      <c r="B176" s="222" t="s">
        <v>1246</v>
      </c>
      <c r="C176" s="1082"/>
      <c r="D176" s="1083"/>
      <c r="E176" s="1084"/>
      <c r="F176" s="1085"/>
      <c r="G176" s="1086"/>
      <c r="H176" s="1083"/>
      <c r="I176" s="1087"/>
      <c r="J176" s="1088"/>
      <c r="K176" s="1091"/>
    </row>
    <row r="177" spans="2:11" ht="15">
      <c r="B177" s="222" t="s">
        <v>1246</v>
      </c>
      <c r="C177" s="1082"/>
      <c r="D177" s="1083"/>
      <c r="E177" s="1084"/>
      <c r="F177" s="1085"/>
      <c r="G177" s="1086"/>
      <c r="H177" s="1083"/>
      <c r="I177" s="1087"/>
      <c r="J177" s="1088"/>
      <c r="K177" s="1091"/>
    </row>
    <row r="178" spans="2:11" ht="15">
      <c r="B178" s="222" t="s">
        <v>1246</v>
      </c>
      <c r="C178" s="1082"/>
      <c r="D178" s="1083"/>
      <c r="E178" s="1084"/>
      <c r="F178" s="1085"/>
      <c r="G178" s="1086"/>
      <c r="H178" s="1083"/>
      <c r="I178" s="1087"/>
      <c r="J178" s="1088"/>
      <c r="K178" s="1091"/>
    </row>
    <row r="179" spans="2:11" ht="15">
      <c r="B179" s="222" t="s">
        <v>1246</v>
      </c>
      <c r="C179" s="1082"/>
      <c r="D179" s="1083"/>
      <c r="E179" s="1084"/>
      <c r="F179" s="1085"/>
      <c r="G179" s="1086"/>
      <c r="H179" s="1083"/>
      <c r="I179" s="1087"/>
      <c r="J179" s="1088"/>
      <c r="K179" s="1091"/>
    </row>
    <row r="180" spans="2:11" ht="15">
      <c r="B180" s="222" t="s">
        <v>1246</v>
      </c>
      <c r="C180" s="1082"/>
      <c r="D180" s="1083"/>
      <c r="E180" s="1084"/>
      <c r="F180" s="1085"/>
      <c r="G180" s="1086"/>
      <c r="H180" s="1083"/>
      <c r="I180" s="1087"/>
      <c r="J180" s="1088"/>
      <c r="K180" s="1091"/>
    </row>
    <row r="181" spans="2:11" ht="15">
      <c r="B181" s="222" t="s">
        <v>1246</v>
      </c>
      <c r="C181" s="1082"/>
      <c r="D181" s="1083"/>
      <c r="E181" s="1084"/>
      <c r="F181" s="1085"/>
      <c r="G181" s="1086"/>
      <c r="H181" s="1083"/>
      <c r="I181" s="1087"/>
      <c r="J181" s="1088"/>
      <c r="K181" s="1091"/>
    </row>
    <row r="182" spans="2:11" ht="15">
      <c r="B182" s="222" t="s">
        <v>1246</v>
      </c>
      <c r="C182" s="1082"/>
      <c r="D182" s="1083"/>
      <c r="E182" s="1084"/>
      <c r="F182" s="1085"/>
      <c r="G182" s="1086"/>
      <c r="H182" s="1083"/>
      <c r="I182" s="1087"/>
      <c r="J182" s="1088"/>
      <c r="K182" s="1091"/>
    </row>
    <row r="183" spans="2:11" ht="15">
      <c r="B183" s="222" t="s">
        <v>1246</v>
      </c>
      <c r="C183" s="1082"/>
      <c r="D183" s="1083"/>
      <c r="E183" s="1084"/>
      <c r="F183" s="1085"/>
      <c r="G183" s="1086"/>
      <c r="H183" s="1083"/>
      <c r="I183" s="1087"/>
      <c r="J183" s="1088"/>
      <c r="K183" s="1091"/>
    </row>
    <row r="184" spans="2:11" ht="15">
      <c r="B184" s="222" t="s">
        <v>1246</v>
      </c>
      <c r="C184" s="1082"/>
      <c r="D184" s="1083"/>
      <c r="E184" s="1084"/>
      <c r="F184" s="1085"/>
      <c r="G184" s="1086"/>
      <c r="H184" s="1083"/>
      <c r="I184" s="1087"/>
      <c r="J184" s="1088"/>
      <c r="K184" s="1091"/>
    </row>
    <row r="185" spans="2:11" ht="15">
      <c r="B185" s="222" t="s">
        <v>1246</v>
      </c>
      <c r="C185" s="1082"/>
      <c r="D185" s="1083"/>
      <c r="E185" s="1084"/>
      <c r="F185" s="1085"/>
      <c r="G185" s="1086"/>
      <c r="H185" s="1083"/>
      <c r="I185" s="1087"/>
      <c r="J185" s="1088"/>
      <c r="K185" s="1091"/>
    </row>
    <row r="186" spans="2:11" ht="15">
      <c r="B186" s="222" t="s">
        <v>1246</v>
      </c>
      <c r="C186" s="1082"/>
      <c r="D186" s="1083"/>
      <c r="E186" s="1084"/>
      <c r="F186" s="1085"/>
      <c r="G186" s="1093"/>
      <c r="H186" s="1083"/>
      <c r="I186" s="1087"/>
      <c r="J186" s="1088"/>
      <c r="K186" s="1091"/>
    </row>
    <row r="187" spans="2:11" ht="15">
      <c r="B187" s="222" t="s">
        <v>1246</v>
      </c>
      <c r="C187" s="1082"/>
      <c r="D187" s="1083"/>
      <c r="E187" s="1084"/>
      <c r="F187" s="1085"/>
      <c r="G187" s="1086"/>
      <c r="H187" s="1083"/>
      <c r="I187" s="1087"/>
      <c r="J187" s="1088"/>
      <c r="K187" s="1091"/>
    </row>
    <row r="188" spans="2:11" ht="15">
      <c r="B188" s="222" t="s">
        <v>1246</v>
      </c>
      <c r="C188" s="1082"/>
      <c r="D188" s="1083"/>
      <c r="E188" s="1084"/>
      <c r="F188" s="1085"/>
      <c r="G188" s="1086"/>
      <c r="H188" s="1083"/>
      <c r="I188" s="1087"/>
      <c r="J188" s="1088"/>
      <c r="K188" s="1091"/>
    </row>
    <row r="189" spans="2:11" ht="15">
      <c r="B189" s="222" t="s">
        <v>1246</v>
      </c>
      <c r="C189" s="1082"/>
      <c r="D189" s="1083"/>
      <c r="E189" s="1084"/>
      <c r="F189" s="1085"/>
      <c r="G189" s="1086"/>
      <c r="H189" s="1083"/>
      <c r="I189" s="1087"/>
      <c r="J189" s="1088"/>
      <c r="K189" s="1091"/>
    </row>
    <row r="190" spans="2:11" ht="15">
      <c r="B190" s="222" t="s">
        <v>1246</v>
      </c>
      <c r="C190" s="1082"/>
      <c r="D190" s="1083"/>
      <c r="E190" s="1084"/>
      <c r="F190" s="1085"/>
      <c r="G190" s="1086"/>
      <c r="H190" s="1083"/>
      <c r="I190" s="1087"/>
      <c r="J190" s="1088"/>
      <c r="K190" s="1091"/>
    </row>
    <row r="191" spans="2:11" ht="15">
      <c r="B191" s="222" t="s">
        <v>1246</v>
      </c>
      <c r="C191" s="1082"/>
      <c r="D191" s="1083"/>
      <c r="E191" s="1084"/>
      <c r="F191" s="1085"/>
      <c r="G191" s="1086"/>
      <c r="H191" s="1083"/>
      <c r="I191" s="1087"/>
      <c r="J191" s="1088"/>
      <c r="K191" s="1091"/>
    </row>
    <row r="192" spans="2:11" ht="15">
      <c r="B192" s="222" t="s">
        <v>1246</v>
      </c>
      <c r="C192" s="1082"/>
      <c r="D192" s="1083"/>
      <c r="E192" s="1084"/>
      <c r="F192" s="1085"/>
      <c r="G192" s="1086"/>
      <c r="H192" s="1083"/>
      <c r="I192" s="1087"/>
      <c r="J192" s="1088"/>
      <c r="K192" s="1091"/>
    </row>
    <row r="193" spans="2:11" ht="15">
      <c r="B193" s="222" t="s">
        <v>1246</v>
      </c>
      <c r="C193" s="1082"/>
      <c r="D193" s="1083"/>
      <c r="E193" s="1084"/>
      <c r="F193" s="1085"/>
      <c r="G193" s="1086"/>
      <c r="H193" s="1083"/>
      <c r="I193" s="1087"/>
      <c r="J193" s="1088"/>
      <c r="K193" s="1091"/>
    </row>
    <row r="194" spans="2:11" ht="15">
      <c r="B194" s="222" t="s">
        <v>1246</v>
      </c>
      <c r="C194" s="1082"/>
      <c r="D194" s="1083"/>
      <c r="E194" s="1084"/>
      <c r="F194" s="1085"/>
      <c r="G194" s="1086"/>
      <c r="H194" s="1083"/>
      <c r="I194" s="1087"/>
      <c r="J194" s="1088"/>
      <c r="K194" s="1091"/>
    </row>
    <row r="195" spans="2:11" ht="15">
      <c r="B195" s="222" t="s">
        <v>1246</v>
      </c>
      <c r="C195" s="1082"/>
      <c r="D195" s="1083"/>
      <c r="E195" s="1084"/>
      <c r="F195" s="1085"/>
      <c r="G195" s="1086"/>
      <c r="H195" s="1083"/>
      <c r="I195" s="1087"/>
      <c r="J195" s="1088"/>
      <c r="K195" s="1091"/>
    </row>
    <row r="196" spans="2:11" ht="15">
      <c r="B196" s="222" t="s">
        <v>1246</v>
      </c>
      <c r="C196" s="1082"/>
      <c r="D196" s="1083"/>
      <c r="E196" s="1084"/>
      <c r="F196" s="1085"/>
      <c r="G196" s="1086"/>
      <c r="H196" s="1083"/>
      <c r="I196" s="1087"/>
      <c r="J196" s="1088"/>
      <c r="K196" s="1091"/>
    </row>
    <row r="197" spans="2:11" ht="15">
      <c r="B197" s="222" t="s">
        <v>1246</v>
      </c>
      <c r="C197" s="1082"/>
      <c r="D197" s="1083"/>
      <c r="E197" s="1084"/>
      <c r="F197" s="1085"/>
      <c r="G197" s="1086"/>
      <c r="H197" s="1083"/>
      <c r="I197" s="1087"/>
      <c r="J197" s="1088"/>
      <c r="K197" s="1091"/>
    </row>
    <row r="198" spans="2:11" ht="15">
      <c r="B198" s="222" t="s">
        <v>1246</v>
      </c>
      <c r="C198" s="1082"/>
      <c r="D198" s="1083"/>
      <c r="E198" s="1084"/>
      <c r="F198" s="1085"/>
      <c r="G198" s="1086"/>
      <c r="H198" s="1083"/>
      <c r="I198" s="1087"/>
      <c r="J198" s="1088"/>
      <c r="K198" s="1091"/>
    </row>
    <row r="199" spans="2:11" ht="15">
      <c r="B199" s="222" t="s">
        <v>1246</v>
      </c>
      <c r="C199" s="1082"/>
      <c r="D199" s="1083"/>
      <c r="E199" s="1084"/>
      <c r="F199" s="1085"/>
      <c r="G199" s="1086"/>
      <c r="H199" s="1083"/>
      <c r="I199" s="1087"/>
      <c r="J199" s="1088"/>
      <c r="K199" s="1091"/>
    </row>
    <row r="200" spans="2:11" ht="15">
      <c r="B200" s="222" t="s">
        <v>1246</v>
      </c>
      <c r="C200" s="1082"/>
      <c r="D200" s="1083"/>
      <c r="E200" s="1084"/>
      <c r="F200" s="1085"/>
      <c r="G200" s="1086"/>
      <c r="H200" s="1083"/>
      <c r="I200" s="1087"/>
      <c r="J200" s="1088"/>
      <c r="K200" s="1091"/>
    </row>
    <row r="201" spans="2:11" ht="15">
      <c r="B201" s="222" t="s">
        <v>1246</v>
      </c>
      <c r="C201" s="1082"/>
      <c r="D201" s="1083"/>
      <c r="E201" s="1084"/>
      <c r="F201" s="1085"/>
      <c r="G201" s="1086"/>
      <c r="H201" s="1083"/>
      <c r="I201" s="1087"/>
      <c r="J201" s="1088"/>
      <c r="K201" s="1091"/>
    </row>
    <row r="202" spans="2:11" ht="15">
      <c r="B202" s="222" t="s">
        <v>1246</v>
      </c>
      <c r="C202" s="1082"/>
      <c r="D202" s="1083"/>
      <c r="E202" s="1084"/>
      <c r="F202" s="1085"/>
      <c r="G202" s="1086"/>
      <c r="H202" s="1083"/>
      <c r="I202" s="1087"/>
      <c r="J202" s="1088"/>
      <c r="K202" s="1091"/>
    </row>
    <row r="203" spans="2:11" ht="15">
      <c r="B203" s="222" t="s">
        <v>1246</v>
      </c>
      <c r="C203" s="1082"/>
      <c r="D203" s="1083"/>
      <c r="E203" s="1084"/>
      <c r="F203" s="1085"/>
      <c r="G203" s="1086"/>
      <c r="H203" s="1083"/>
      <c r="I203" s="1087"/>
      <c r="J203" s="1088"/>
      <c r="K203" s="1091"/>
    </row>
    <row r="204" spans="2:11" ht="15">
      <c r="B204" s="222" t="s">
        <v>1246</v>
      </c>
      <c r="C204" s="1082"/>
      <c r="D204" s="1083"/>
      <c r="E204" s="1084"/>
      <c r="F204" s="1085"/>
      <c r="G204" s="1086"/>
      <c r="H204" s="1083"/>
      <c r="I204" s="1087"/>
      <c r="J204" s="1088"/>
      <c r="K204" s="1091"/>
    </row>
    <row r="205" spans="2:11" ht="15">
      <c r="B205" s="222" t="s">
        <v>1246</v>
      </c>
      <c r="C205" s="1082"/>
      <c r="D205" s="1083"/>
      <c r="E205" s="1084"/>
      <c r="F205" s="1085"/>
      <c r="G205" s="1086"/>
      <c r="H205" s="1083"/>
      <c r="I205" s="1087"/>
      <c r="J205" s="1088"/>
      <c r="K205" s="1091"/>
    </row>
    <row r="206" spans="2:11" ht="15">
      <c r="B206" s="222" t="s">
        <v>1246</v>
      </c>
      <c r="C206" s="1082"/>
      <c r="D206" s="1083"/>
      <c r="E206" s="1084"/>
      <c r="F206" s="1085"/>
      <c r="G206" s="1093"/>
      <c r="H206" s="1083"/>
      <c r="I206" s="1087"/>
      <c r="J206" s="1088"/>
      <c r="K206" s="1091"/>
    </row>
    <row r="207" spans="2:11" ht="15">
      <c r="B207" s="222" t="s">
        <v>1246</v>
      </c>
      <c r="C207" s="1082"/>
      <c r="D207" s="1083"/>
      <c r="E207" s="1084"/>
      <c r="F207" s="1085"/>
      <c r="G207" s="1086"/>
      <c r="H207" s="1083"/>
      <c r="I207" s="1087"/>
      <c r="J207" s="1088"/>
      <c r="K207" s="1091"/>
    </row>
    <row r="208" spans="2:11" ht="15">
      <c r="B208" s="222" t="s">
        <v>1246</v>
      </c>
      <c r="C208" s="1082"/>
      <c r="D208" s="1083"/>
      <c r="E208" s="1084"/>
      <c r="F208" s="1085"/>
      <c r="G208" s="1086"/>
      <c r="H208" s="1083"/>
      <c r="I208" s="1087"/>
      <c r="J208" s="1088"/>
      <c r="K208" s="1091"/>
    </row>
    <row r="209" spans="2:11" ht="15">
      <c r="B209" s="222" t="s">
        <v>1246</v>
      </c>
      <c r="C209" s="1082"/>
      <c r="D209" s="1083"/>
      <c r="E209" s="1084"/>
      <c r="F209" s="1085"/>
      <c r="G209" s="1086"/>
      <c r="H209" s="1083"/>
      <c r="I209" s="1087"/>
      <c r="J209" s="1088"/>
      <c r="K209" s="1091"/>
    </row>
    <row r="210" spans="2:11" ht="15">
      <c r="B210" s="222" t="s">
        <v>1246</v>
      </c>
      <c r="C210" s="1082"/>
      <c r="D210" s="1083"/>
      <c r="E210" s="1084"/>
      <c r="F210" s="1085"/>
      <c r="G210" s="1086"/>
      <c r="H210" s="1083"/>
      <c r="I210" s="1087"/>
      <c r="J210" s="1088"/>
      <c r="K210" s="1091"/>
    </row>
    <row r="211" spans="2:11" ht="15">
      <c r="B211" s="222" t="s">
        <v>1246</v>
      </c>
      <c r="C211" s="1082"/>
      <c r="D211" s="1083"/>
      <c r="E211" s="1084"/>
      <c r="F211" s="1085"/>
      <c r="G211" s="1086"/>
      <c r="H211" s="1083"/>
      <c r="I211" s="1087"/>
      <c r="J211" s="1088"/>
      <c r="K211" s="1091"/>
    </row>
    <row r="212" spans="2:11" ht="15">
      <c r="B212" s="222" t="s">
        <v>1246</v>
      </c>
      <c r="C212" s="1082"/>
      <c r="D212" s="1083"/>
      <c r="E212" s="1084"/>
      <c r="F212" s="1085"/>
      <c r="G212" s="1086"/>
      <c r="H212" s="1083"/>
      <c r="I212" s="1087"/>
      <c r="J212" s="1088"/>
      <c r="K212" s="1091"/>
    </row>
    <row r="213" spans="2:11" ht="15">
      <c r="B213" s="222" t="s">
        <v>1246</v>
      </c>
      <c r="C213" s="1082"/>
      <c r="D213" s="1083"/>
      <c r="E213" s="1084"/>
      <c r="F213" s="1085"/>
      <c r="G213" s="1086"/>
      <c r="H213" s="1083"/>
      <c r="I213" s="1087"/>
      <c r="J213" s="1088"/>
      <c r="K213" s="1091"/>
    </row>
    <row r="214" spans="2:11" ht="15">
      <c r="B214" s="222" t="s">
        <v>1246</v>
      </c>
      <c r="C214" s="1082"/>
      <c r="D214" s="1083"/>
      <c r="E214" s="1084"/>
      <c r="F214" s="1085"/>
      <c r="G214" s="1086"/>
      <c r="H214" s="1083"/>
      <c r="I214" s="1087"/>
      <c r="J214" s="1088"/>
      <c r="K214" s="1091"/>
    </row>
    <row r="215" spans="2:11" ht="15">
      <c r="B215" s="222" t="s">
        <v>1246</v>
      </c>
      <c r="C215" s="1082"/>
      <c r="D215" s="1083"/>
      <c r="E215" s="1084"/>
      <c r="F215" s="1085"/>
      <c r="G215" s="1086"/>
      <c r="H215" s="1083"/>
      <c r="I215" s="1087"/>
      <c r="J215" s="1088"/>
      <c r="K215" s="1091"/>
    </row>
    <row r="216" spans="2:11" ht="15">
      <c r="B216" s="222" t="s">
        <v>1246</v>
      </c>
      <c r="C216" s="1082"/>
      <c r="D216" s="1083"/>
      <c r="E216" s="1084"/>
      <c r="F216" s="1085"/>
      <c r="G216" s="1086"/>
      <c r="H216" s="1083"/>
      <c r="I216" s="1087"/>
      <c r="J216" s="1088"/>
      <c r="K216" s="1091"/>
    </row>
    <row r="217" spans="2:11" ht="15">
      <c r="B217" s="222" t="s">
        <v>1246</v>
      </c>
      <c r="C217" s="1082"/>
      <c r="D217" s="1083"/>
      <c r="E217" s="1084"/>
      <c r="F217" s="1085"/>
      <c r="G217" s="1086"/>
      <c r="H217" s="1083"/>
      <c r="I217" s="1087"/>
      <c r="J217" s="1088"/>
      <c r="K217" s="1091"/>
    </row>
    <row r="218" spans="2:11" ht="15">
      <c r="B218" s="222" t="s">
        <v>1246</v>
      </c>
      <c r="C218" s="1082"/>
      <c r="D218" s="1083"/>
      <c r="E218" s="1084"/>
      <c r="F218" s="1085"/>
      <c r="G218" s="1086"/>
      <c r="H218" s="1083"/>
      <c r="I218" s="1087"/>
      <c r="J218" s="1088"/>
      <c r="K218" s="1091"/>
    </row>
    <row r="219" spans="2:11" ht="15">
      <c r="B219" s="222" t="s">
        <v>1246</v>
      </c>
      <c r="C219" s="1082"/>
      <c r="D219" s="1083"/>
      <c r="E219" s="1084"/>
      <c r="F219" s="1085"/>
      <c r="G219" s="1086"/>
      <c r="H219" s="1083"/>
      <c r="I219" s="1087"/>
      <c r="J219" s="1088"/>
      <c r="K219" s="1091"/>
    </row>
    <row r="220" spans="2:11" ht="15">
      <c r="B220" s="222" t="s">
        <v>1246</v>
      </c>
      <c r="C220" s="1082"/>
      <c r="D220" s="1083"/>
      <c r="E220" s="1084"/>
      <c r="F220" s="1085"/>
      <c r="G220" s="1086"/>
      <c r="H220" s="1083"/>
      <c r="I220" s="1087"/>
      <c r="J220" s="1088"/>
      <c r="K220" s="1091"/>
    </row>
    <row r="221" spans="2:11" ht="15">
      <c r="B221" s="222" t="s">
        <v>1246</v>
      </c>
      <c r="C221" s="1082"/>
      <c r="D221" s="1083"/>
      <c r="E221" s="1084"/>
      <c r="F221" s="1085"/>
      <c r="G221" s="1086"/>
      <c r="H221" s="1083"/>
      <c r="I221" s="1087"/>
      <c r="J221" s="1088"/>
      <c r="K221" s="1091"/>
    </row>
    <row r="222" spans="2:11" ht="15">
      <c r="B222" s="222" t="s">
        <v>1246</v>
      </c>
      <c r="C222" s="1082"/>
      <c r="D222" s="1083"/>
      <c r="E222" s="1084"/>
      <c r="F222" s="1083"/>
      <c r="G222" s="1086"/>
      <c r="H222" s="1083"/>
      <c r="I222" s="1087"/>
      <c r="J222" s="1088"/>
      <c r="K222" s="1091"/>
    </row>
    <row r="223" spans="2:11" ht="15">
      <c r="B223" s="222" t="s">
        <v>1246</v>
      </c>
      <c r="C223" s="1082"/>
      <c r="D223" s="1083"/>
      <c r="E223" s="1084"/>
      <c r="F223" s="1084"/>
      <c r="G223" s="1086"/>
      <c r="H223" s="1083"/>
      <c r="I223" s="1087"/>
      <c r="J223" s="1088"/>
      <c r="K223" s="1091"/>
    </row>
    <row r="224" spans="2:11" ht="15">
      <c r="B224" s="222" t="s">
        <v>1246</v>
      </c>
      <c r="C224" s="1082"/>
      <c r="D224" s="1083"/>
      <c r="E224" s="1084"/>
      <c r="F224" s="1083"/>
      <c r="G224" s="1086"/>
      <c r="H224" s="1083"/>
      <c r="I224" s="1087"/>
      <c r="J224" s="1088"/>
      <c r="K224" s="1091"/>
    </row>
    <row r="225" spans="2:11" ht="15">
      <c r="B225" s="222" t="s">
        <v>1246</v>
      </c>
      <c r="C225" s="1082"/>
      <c r="D225" s="1083"/>
      <c r="E225" s="1084"/>
      <c r="F225" s="1084"/>
      <c r="G225" s="1086"/>
      <c r="H225" s="1083"/>
      <c r="I225" s="1087"/>
      <c r="J225" s="1088"/>
      <c r="K225" s="1091"/>
    </row>
    <row r="226" spans="2:11" ht="15">
      <c r="B226" s="222" t="s">
        <v>1246</v>
      </c>
      <c r="C226" s="1082"/>
      <c r="D226" s="1083"/>
      <c r="E226" s="1084"/>
      <c r="F226" s="1084"/>
      <c r="G226" s="1086"/>
      <c r="H226" s="1083"/>
      <c r="I226" s="1087"/>
      <c r="J226" s="1088"/>
      <c r="K226" s="1091"/>
    </row>
    <row r="227" spans="2:11" ht="15">
      <c r="B227" s="222" t="s">
        <v>1246</v>
      </c>
      <c r="C227" s="1082"/>
      <c r="D227" s="1083"/>
      <c r="E227" s="1084"/>
      <c r="F227" s="1084"/>
      <c r="G227" s="1086"/>
      <c r="H227" s="1083"/>
      <c r="I227" s="1087"/>
      <c r="J227" s="1088"/>
      <c r="K227" s="1091"/>
    </row>
    <row r="228" spans="2:11" ht="15">
      <c r="B228" s="222" t="s">
        <v>1246</v>
      </c>
      <c r="C228" s="1082"/>
      <c r="D228" s="1083"/>
      <c r="E228" s="1084"/>
      <c r="F228" s="1084"/>
      <c r="G228" s="1086"/>
      <c r="H228" s="1083"/>
      <c r="I228" s="1087"/>
      <c r="J228" s="1088"/>
      <c r="K228" s="1091"/>
    </row>
    <row r="229" spans="2:11" ht="15">
      <c r="B229" s="222" t="s">
        <v>1246</v>
      </c>
      <c r="C229" s="1082"/>
      <c r="D229" s="1083"/>
      <c r="E229" s="1084"/>
      <c r="F229" s="1084"/>
      <c r="G229" s="1086"/>
      <c r="H229" s="1083"/>
      <c r="I229" s="1087"/>
      <c r="J229" s="1088"/>
      <c r="K229" s="1091"/>
    </row>
    <row r="230" spans="2:11" ht="15">
      <c r="B230" s="222" t="s">
        <v>1246</v>
      </c>
      <c r="C230" s="1082"/>
      <c r="D230" s="1083"/>
      <c r="E230" s="1084"/>
      <c r="F230" s="1084"/>
      <c r="G230" s="1086"/>
      <c r="H230" s="1083"/>
      <c r="I230" s="1087"/>
      <c r="J230" s="1088"/>
      <c r="K230" s="1091"/>
    </row>
    <row r="231" spans="2:11" ht="15">
      <c r="B231" s="222" t="s">
        <v>1246</v>
      </c>
      <c r="C231" s="1082"/>
      <c r="D231" s="1083"/>
      <c r="E231" s="1084"/>
      <c r="F231" s="1084"/>
      <c r="G231" s="1086"/>
      <c r="H231" s="1083"/>
      <c r="I231" s="1087"/>
      <c r="J231" s="1088"/>
      <c r="K231" s="1091"/>
    </row>
    <row r="232" spans="2:11" ht="15">
      <c r="B232" s="222" t="s">
        <v>1246</v>
      </c>
      <c r="C232" s="1082"/>
      <c r="D232" s="1083"/>
      <c r="E232" s="1084"/>
      <c r="F232" s="1084"/>
      <c r="G232" s="1086"/>
      <c r="H232" s="1083"/>
      <c r="I232" s="1087"/>
      <c r="J232" s="1088"/>
      <c r="K232" s="1091"/>
    </row>
    <row r="233" spans="2:11" ht="15">
      <c r="B233" s="222" t="s">
        <v>1246</v>
      </c>
      <c r="C233" s="1082"/>
      <c r="D233" s="1083"/>
      <c r="E233" s="1084"/>
      <c r="F233" s="1084"/>
      <c r="G233" s="1086"/>
      <c r="H233" s="1083"/>
      <c r="I233" s="1087"/>
      <c r="J233" s="1088"/>
      <c r="K233" s="1091"/>
    </row>
    <row r="234" spans="2:11" ht="15">
      <c r="B234" s="222" t="s">
        <v>1246</v>
      </c>
      <c r="C234" s="1082"/>
      <c r="D234" s="1083"/>
      <c r="E234" s="1084"/>
      <c r="F234" s="1083"/>
      <c r="G234" s="1086"/>
      <c r="H234" s="1083"/>
      <c r="I234" s="1087"/>
      <c r="J234" s="1088"/>
      <c r="K234" s="1091"/>
    </row>
    <row r="235" spans="2:11" ht="15">
      <c r="B235" s="222" t="s">
        <v>1246</v>
      </c>
      <c r="C235" s="1082"/>
      <c r="D235" s="1083"/>
      <c r="E235" s="1084"/>
      <c r="F235" s="1084"/>
      <c r="G235" s="1086"/>
      <c r="H235" s="1083"/>
      <c r="I235" s="1087"/>
      <c r="J235" s="1088"/>
      <c r="K235" s="1091"/>
    </row>
    <row r="236" spans="2:11" ht="15">
      <c r="B236" s="222" t="s">
        <v>1246</v>
      </c>
      <c r="C236" s="1082"/>
      <c r="D236" s="1083"/>
      <c r="E236" s="1084"/>
      <c r="F236" s="1084"/>
      <c r="G236" s="1086"/>
      <c r="H236" s="1083"/>
      <c r="I236" s="1087"/>
      <c r="J236" s="1088"/>
      <c r="K236" s="1091"/>
    </row>
    <row r="237" spans="2:11" ht="15">
      <c r="B237" s="222" t="s">
        <v>1246</v>
      </c>
      <c r="C237" s="1082"/>
      <c r="D237" s="1083"/>
      <c r="E237" s="1084"/>
      <c r="F237" s="1084"/>
      <c r="G237" s="1086"/>
      <c r="H237" s="1083"/>
      <c r="I237" s="1087"/>
      <c r="J237" s="1088"/>
      <c r="K237" s="1091"/>
    </row>
    <row r="238" spans="2:11" ht="15">
      <c r="B238" s="222" t="s">
        <v>1246</v>
      </c>
      <c r="C238" s="1082"/>
      <c r="D238" s="1083"/>
      <c r="E238" s="1084"/>
      <c r="F238" s="1084"/>
      <c r="G238" s="1086"/>
      <c r="H238" s="1083"/>
      <c r="I238" s="1087"/>
      <c r="J238" s="1088"/>
      <c r="K238" s="1091"/>
    </row>
    <row r="239" spans="2:11" ht="15">
      <c r="B239" s="222" t="s">
        <v>1246</v>
      </c>
      <c r="C239" s="1082"/>
      <c r="D239" s="1083"/>
      <c r="E239" s="1084"/>
      <c r="F239" s="1084"/>
      <c r="G239" s="1086"/>
      <c r="H239" s="1083"/>
      <c r="I239" s="1087"/>
      <c r="J239" s="1088"/>
      <c r="K239" s="1091"/>
    </row>
    <row r="240" spans="2:11" ht="15">
      <c r="B240" s="222" t="s">
        <v>1246</v>
      </c>
      <c r="C240" s="1082"/>
      <c r="D240" s="1083"/>
      <c r="E240" s="1084"/>
      <c r="F240" s="1084"/>
      <c r="G240" s="1086"/>
      <c r="H240" s="1083"/>
      <c r="I240" s="1087"/>
      <c r="J240" s="1088"/>
      <c r="K240" s="1091"/>
    </row>
    <row r="241" spans="2:11" ht="15">
      <c r="B241" s="222" t="s">
        <v>1246</v>
      </c>
      <c r="C241" s="1082"/>
      <c r="D241" s="1083"/>
      <c r="E241" s="1084"/>
      <c r="F241" s="1084"/>
      <c r="G241" s="1086"/>
      <c r="H241" s="1083"/>
      <c r="I241" s="1087"/>
      <c r="J241" s="1088"/>
      <c r="K241" s="1091"/>
    </row>
    <row r="242" spans="2:11" ht="15">
      <c r="B242" s="222" t="s">
        <v>1246</v>
      </c>
      <c r="C242" s="1082"/>
      <c r="D242" s="1083"/>
      <c r="E242" s="1084"/>
      <c r="F242" s="1084"/>
      <c r="G242" s="1086"/>
      <c r="H242" s="1083"/>
      <c r="I242" s="1087"/>
      <c r="J242" s="1088"/>
      <c r="K242" s="1091"/>
    </row>
    <row r="243" spans="2:11" ht="15">
      <c r="B243" s="222" t="s">
        <v>1246</v>
      </c>
      <c r="C243" s="1082"/>
      <c r="D243" s="1083"/>
      <c r="E243" s="1084"/>
      <c r="F243" s="1084"/>
      <c r="G243" s="1086"/>
      <c r="H243" s="1083"/>
      <c r="I243" s="1087"/>
      <c r="J243" s="1088"/>
      <c r="K243" s="1091"/>
    </row>
    <row r="244" spans="2:11" ht="15">
      <c r="B244" s="222" t="s">
        <v>1246</v>
      </c>
      <c r="C244" s="1082"/>
      <c r="D244" s="1083"/>
      <c r="E244" s="1084"/>
      <c r="F244" s="1084"/>
      <c r="G244" s="1086"/>
      <c r="H244" s="1083"/>
      <c r="I244" s="1087"/>
      <c r="J244" s="1088"/>
      <c r="K244" s="1091"/>
    </row>
    <row r="245" spans="2:11" ht="15">
      <c r="B245" s="222" t="s">
        <v>1246</v>
      </c>
      <c r="C245" s="1082"/>
      <c r="D245" s="1083"/>
      <c r="E245" s="1084"/>
      <c r="F245" s="1084"/>
      <c r="G245" s="1086"/>
      <c r="H245" s="1083"/>
      <c r="I245" s="1087"/>
      <c r="J245" s="1088"/>
      <c r="K245" s="1091"/>
    </row>
    <row r="246" spans="2:11" ht="15">
      <c r="B246" s="222" t="s">
        <v>1246</v>
      </c>
      <c r="C246" s="1082"/>
      <c r="D246" s="1083"/>
      <c r="E246" s="1084"/>
      <c r="F246" s="1084"/>
      <c r="G246" s="1086"/>
      <c r="H246" s="1083"/>
      <c r="I246" s="1087"/>
      <c r="J246" s="1088"/>
      <c r="K246" s="1091"/>
    </row>
    <row r="247" spans="2:11" ht="15">
      <c r="B247" s="222"/>
      <c r="C247" s="1082"/>
      <c r="D247" s="1083"/>
      <c r="E247" s="1084"/>
      <c r="F247" s="1084"/>
      <c r="G247" s="1086"/>
      <c r="H247" s="1083"/>
      <c r="I247" s="1087"/>
      <c r="J247" s="1088"/>
      <c r="K247" s="1091"/>
    </row>
    <row r="248" spans="2:11" ht="18">
      <c r="B248" s="215"/>
      <c r="C248" s="224" t="s">
        <v>1026</v>
      </c>
      <c r="D248" s="1099"/>
      <c r="E248" s="1099"/>
      <c r="F248" s="1099"/>
      <c r="G248" s="1100"/>
      <c r="H248" s="1099"/>
      <c r="I248" s="1099"/>
      <c r="J248" s="214"/>
      <c r="K248" s="177"/>
    </row>
    <row r="249" spans="2:11" ht="39">
      <c r="B249" s="218"/>
      <c r="C249" s="224" t="s">
        <v>1027</v>
      </c>
      <c r="D249" s="225"/>
      <c r="E249" s="225"/>
      <c r="F249" s="217" t="s">
        <v>1028</v>
      </c>
      <c r="G249" s="152"/>
      <c r="H249" s="152"/>
      <c r="I249" s="152"/>
      <c r="J249" s="214"/>
      <c r="K249" s="177"/>
    </row>
    <row r="250" spans="2:11" ht="15">
      <c r="B250" s="226" t="s">
        <v>818</v>
      </c>
      <c r="C250" s="1082"/>
      <c r="D250" s="1083"/>
      <c r="E250" s="1084"/>
      <c r="F250" s="168"/>
      <c r="G250" s="168"/>
      <c r="H250" s="1083"/>
      <c r="I250" s="1087"/>
      <c r="J250" s="1088"/>
      <c r="K250" s="1091"/>
    </row>
    <row r="251" spans="2:11" ht="15">
      <c r="B251" s="226" t="s">
        <v>818</v>
      </c>
      <c r="C251" s="1082"/>
      <c r="D251" s="1083"/>
      <c r="E251" s="1084"/>
      <c r="F251" s="168"/>
      <c r="G251" s="168"/>
      <c r="H251" s="1083"/>
      <c r="I251" s="1087"/>
      <c r="J251" s="1088"/>
      <c r="K251" s="1091"/>
    </row>
    <row r="252" spans="2:11" ht="15">
      <c r="B252" s="226" t="s">
        <v>818</v>
      </c>
      <c r="C252" s="1082"/>
      <c r="D252" s="1083"/>
      <c r="E252" s="1084"/>
      <c r="F252" s="168"/>
      <c r="G252" s="168"/>
      <c r="H252" s="1083"/>
      <c r="I252" s="1087"/>
      <c r="J252" s="1088"/>
      <c r="K252" s="1091"/>
    </row>
    <row r="253" spans="2:11" ht="15">
      <c r="B253" s="226" t="s">
        <v>818</v>
      </c>
      <c r="C253" s="1082"/>
      <c r="D253" s="1083"/>
      <c r="E253" s="1084"/>
      <c r="F253" s="168"/>
      <c r="G253" s="168"/>
      <c r="H253" s="1083"/>
      <c r="I253" s="1087"/>
      <c r="J253" s="1088"/>
      <c r="K253" s="1091"/>
    </row>
    <row r="254" spans="2:11" ht="15">
      <c r="B254" s="226" t="s">
        <v>818</v>
      </c>
      <c r="C254" s="1082"/>
      <c r="D254" s="1083"/>
      <c r="E254" s="1084"/>
      <c r="F254" s="168"/>
      <c r="G254" s="168"/>
      <c r="H254" s="1083"/>
      <c r="I254" s="1087"/>
      <c r="J254" s="1088"/>
      <c r="K254" s="1091"/>
    </row>
    <row r="255" spans="2:11" ht="15">
      <c r="B255" s="226" t="s">
        <v>818</v>
      </c>
      <c r="C255" s="1082"/>
      <c r="D255" s="1083"/>
      <c r="E255" s="1084"/>
      <c r="F255" s="168"/>
      <c r="G255" s="168"/>
      <c r="H255" s="1083"/>
      <c r="I255" s="1087"/>
      <c r="J255" s="1088"/>
      <c r="K255" s="1091"/>
    </row>
    <row r="256" spans="2:11" ht="15">
      <c r="B256" s="226" t="s">
        <v>818</v>
      </c>
      <c r="C256" s="1082"/>
      <c r="D256" s="1083"/>
      <c r="E256" s="1084"/>
      <c r="F256" s="168"/>
      <c r="G256" s="168"/>
      <c r="H256" s="1083"/>
      <c r="I256" s="1087"/>
      <c r="J256" s="1088"/>
      <c r="K256" s="1091"/>
    </row>
    <row r="257" spans="2:11" ht="15">
      <c r="B257" s="226" t="s">
        <v>818</v>
      </c>
      <c r="C257" s="1082"/>
      <c r="D257" s="1083"/>
      <c r="E257" s="1084"/>
      <c r="F257" s="168"/>
      <c r="G257" s="168"/>
      <c r="H257" s="1083"/>
      <c r="I257" s="1087"/>
      <c r="J257" s="1088"/>
      <c r="K257" s="1091"/>
    </row>
    <row r="258" spans="2:11" ht="15">
      <c r="B258" s="226" t="s">
        <v>818</v>
      </c>
      <c r="C258" s="1082"/>
      <c r="D258" s="1083"/>
      <c r="E258" s="1084"/>
      <c r="F258" s="168"/>
      <c r="G258" s="168"/>
      <c r="H258" s="1083"/>
      <c r="I258" s="1087"/>
      <c r="J258" s="1088"/>
      <c r="K258" s="1091"/>
    </row>
    <row r="259" spans="2:11" ht="15">
      <c r="B259" s="226" t="s">
        <v>818</v>
      </c>
      <c r="C259" s="1082"/>
      <c r="D259" s="1083"/>
      <c r="E259" s="1084"/>
      <c r="F259" s="168"/>
      <c r="G259" s="168"/>
      <c r="H259" s="1083"/>
      <c r="I259" s="1087"/>
      <c r="J259" s="1088"/>
      <c r="K259" s="1091"/>
    </row>
    <row r="260" spans="2:11" ht="15">
      <c r="B260" s="226" t="s">
        <v>818</v>
      </c>
      <c r="C260" s="1082"/>
      <c r="D260" s="1083"/>
      <c r="E260" s="1084"/>
      <c r="F260" s="168"/>
      <c r="G260" s="168"/>
      <c r="H260" s="1083"/>
      <c r="I260" s="1087"/>
      <c r="J260" s="1088"/>
      <c r="K260" s="1091"/>
    </row>
    <row r="261" spans="2:11" ht="15">
      <c r="B261" s="226" t="s">
        <v>818</v>
      </c>
      <c r="C261" s="1082"/>
      <c r="D261" s="1083"/>
      <c r="E261" s="1084"/>
      <c r="F261" s="168"/>
      <c r="G261" s="168"/>
      <c r="H261" s="1083"/>
      <c r="I261" s="1087"/>
      <c r="J261" s="1088"/>
      <c r="K261" s="1091"/>
    </row>
    <row r="262" spans="2:11" ht="15">
      <c r="B262" s="226" t="s">
        <v>818</v>
      </c>
      <c r="C262" s="1082"/>
      <c r="D262" s="1083"/>
      <c r="E262" s="1084"/>
      <c r="F262" s="168"/>
      <c r="G262" s="168"/>
      <c r="H262" s="1083"/>
      <c r="I262" s="1087"/>
      <c r="J262" s="1088"/>
      <c r="K262" s="1091"/>
    </row>
    <row r="263" spans="2:11" ht="15">
      <c r="B263" s="226" t="s">
        <v>818</v>
      </c>
      <c r="C263" s="1082"/>
      <c r="D263" s="1083"/>
      <c r="E263" s="1084"/>
      <c r="F263" s="168"/>
      <c r="G263" s="168"/>
      <c r="H263" s="1083"/>
      <c r="I263" s="1087"/>
      <c r="J263" s="1088"/>
      <c r="K263" s="1091"/>
    </row>
    <row r="264" spans="2:11" ht="15">
      <c r="B264" s="226" t="s">
        <v>818</v>
      </c>
      <c r="C264" s="1082"/>
      <c r="D264" s="1083"/>
      <c r="E264" s="1084"/>
      <c r="F264" s="168"/>
      <c r="G264" s="168"/>
      <c r="H264" s="1083"/>
      <c r="I264" s="1087"/>
      <c r="J264" s="1088"/>
      <c r="K264" s="1091"/>
    </row>
    <row r="265" spans="2:11" ht="15">
      <c r="B265" s="226" t="s">
        <v>818</v>
      </c>
      <c r="C265" s="1082"/>
      <c r="D265" s="1083"/>
      <c r="E265" s="1084"/>
      <c r="F265" s="168"/>
      <c r="G265" s="168"/>
      <c r="H265" s="1083"/>
      <c r="I265" s="1087"/>
      <c r="J265" s="1088"/>
      <c r="K265" s="1091"/>
    </row>
    <row r="266" spans="2:11" ht="15">
      <c r="B266" s="226" t="s">
        <v>818</v>
      </c>
      <c r="C266" s="1082"/>
      <c r="D266" s="1083"/>
      <c r="E266" s="1084"/>
      <c r="F266" s="168"/>
      <c r="G266" s="168"/>
      <c r="H266" s="1083"/>
      <c r="I266" s="1087"/>
      <c r="J266" s="1088"/>
      <c r="K266" s="1091"/>
    </row>
    <row r="267" spans="2:11" ht="15">
      <c r="B267" s="226" t="s">
        <v>818</v>
      </c>
      <c r="C267" s="1082"/>
      <c r="D267" s="1083"/>
      <c r="E267" s="1084"/>
      <c r="F267" s="168"/>
      <c r="G267" s="168"/>
      <c r="H267" s="1083"/>
      <c r="I267" s="1087"/>
      <c r="J267" s="1088"/>
      <c r="K267" s="1091"/>
    </row>
    <row r="268" spans="2:11" ht="15">
      <c r="B268" s="226" t="s">
        <v>818</v>
      </c>
      <c r="C268" s="1082"/>
      <c r="D268" s="1083"/>
      <c r="E268" s="1084"/>
      <c r="F268" s="168"/>
      <c r="G268" s="168"/>
      <c r="H268" s="1083"/>
      <c r="I268" s="1087"/>
      <c r="J268" s="1088"/>
      <c r="K268" s="1091"/>
    </row>
    <row r="269" spans="2:11" ht="15">
      <c r="B269" s="226" t="s">
        <v>818</v>
      </c>
      <c r="C269" s="1082"/>
      <c r="D269" s="1083"/>
      <c r="E269" s="1084"/>
      <c r="F269" s="168"/>
      <c r="G269" s="168"/>
      <c r="H269" s="1083"/>
      <c r="I269" s="1087"/>
      <c r="J269" s="1088"/>
      <c r="K269" s="1091"/>
    </row>
    <row r="270" spans="2:11" ht="15">
      <c r="B270" s="226" t="s">
        <v>818</v>
      </c>
      <c r="C270" s="1082"/>
      <c r="D270" s="1083"/>
      <c r="E270" s="1084"/>
      <c r="F270" s="168"/>
      <c r="G270" s="168"/>
      <c r="H270" s="1083"/>
      <c r="I270" s="1087"/>
      <c r="J270" s="1088"/>
      <c r="K270" s="1091"/>
    </row>
    <row r="271" spans="2:11" ht="15">
      <c r="B271" s="226" t="s">
        <v>818</v>
      </c>
      <c r="C271" s="1082"/>
      <c r="D271" s="1083"/>
      <c r="E271" s="1084"/>
      <c r="F271" s="168"/>
      <c r="G271" s="168"/>
      <c r="H271" s="1083"/>
      <c r="I271" s="1087"/>
      <c r="J271" s="1088"/>
      <c r="K271" s="1091"/>
    </row>
    <row r="272" spans="2:11" ht="15">
      <c r="B272" s="226" t="s">
        <v>818</v>
      </c>
      <c r="C272" s="1082"/>
      <c r="D272" s="1083"/>
      <c r="E272" s="1084"/>
      <c r="F272" s="168"/>
      <c r="G272" s="168"/>
      <c r="H272" s="1083"/>
      <c r="I272" s="1087"/>
      <c r="J272" s="1088"/>
      <c r="K272" s="1091"/>
    </row>
    <row r="273" spans="2:11" ht="15">
      <c r="B273" s="226" t="s">
        <v>818</v>
      </c>
      <c r="C273" s="1082"/>
      <c r="D273" s="1083"/>
      <c r="E273" s="1084"/>
      <c r="F273" s="168"/>
      <c r="G273" s="168"/>
      <c r="H273" s="1083"/>
      <c r="I273" s="1087"/>
      <c r="J273" s="1088"/>
      <c r="K273" s="1091"/>
    </row>
    <row r="274" spans="2:11" ht="15">
      <c r="B274" s="226" t="s">
        <v>818</v>
      </c>
      <c r="C274" s="1082"/>
      <c r="D274" s="1083"/>
      <c r="E274" s="1084"/>
      <c r="F274" s="168"/>
      <c r="G274" s="168"/>
      <c r="H274" s="1083"/>
      <c r="I274" s="1087"/>
      <c r="J274" s="1088"/>
      <c r="K274" s="1091"/>
    </row>
    <row r="275" spans="2:11" ht="15">
      <c r="B275" s="226" t="s">
        <v>818</v>
      </c>
      <c r="C275" s="1082"/>
      <c r="D275" s="1083"/>
      <c r="E275" s="1084"/>
      <c r="F275" s="168"/>
      <c r="G275" s="168"/>
      <c r="H275" s="1083"/>
      <c r="I275" s="1087"/>
      <c r="J275" s="1088"/>
      <c r="K275" s="1091"/>
    </row>
    <row r="276" spans="2:11" ht="15">
      <c r="B276" s="226" t="s">
        <v>818</v>
      </c>
      <c r="C276" s="1082"/>
      <c r="D276" s="1083"/>
      <c r="E276" s="1084"/>
      <c r="F276" s="168"/>
      <c r="G276" s="168"/>
      <c r="H276" s="1083"/>
      <c r="I276" s="1087"/>
      <c r="J276" s="1088"/>
      <c r="K276" s="1091"/>
    </row>
    <row r="277" spans="2:11" ht="15">
      <c r="B277" s="226" t="s">
        <v>818</v>
      </c>
      <c r="C277" s="1082"/>
      <c r="D277" s="1083"/>
      <c r="E277" s="1084"/>
      <c r="F277" s="168"/>
      <c r="G277" s="168"/>
      <c r="H277" s="1083"/>
      <c r="I277" s="1087"/>
      <c r="J277" s="1088"/>
      <c r="K277" s="1091"/>
    </row>
    <row r="278" spans="2:11" ht="15">
      <c r="B278" s="226" t="s">
        <v>818</v>
      </c>
      <c r="C278" s="1082"/>
      <c r="D278" s="1083"/>
      <c r="E278" s="1084"/>
      <c r="F278" s="168"/>
      <c r="G278" s="168"/>
      <c r="H278" s="1083"/>
      <c r="I278" s="1087"/>
      <c r="J278" s="1088"/>
      <c r="K278" s="1091"/>
    </row>
    <row r="279" spans="2:11" ht="15">
      <c r="B279" s="226" t="s">
        <v>818</v>
      </c>
      <c r="C279" s="1082"/>
      <c r="D279" s="1083"/>
      <c r="E279" s="1084"/>
      <c r="F279" s="168"/>
      <c r="G279" s="168"/>
      <c r="H279" s="1083"/>
      <c r="I279" s="1087"/>
      <c r="J279" s="1088"/>
      <c r="K279" s="1091"/>
    </row>
    <row r="280" spans="2:11" ht="15">
      <c r="B280" s="226" t="s">
        <v>818</v>
      </c>
      <c r="C280" s="1082"/>
      <c r="D280" s="1083"/>
      <c r="E280" s="1084"/>
      <c r="F280" s="168"/>
      <c r="G280" s="168"/>
      <c r="H280" s="1083"/>
      <c r="I280" s="1087"/>
      <c r="J280" s="1088"/>
      <c r="K280" s="1091"/>
    </row>
    <row r="281" spans="2:11" ht="15">
      <c r="B281" s="226" t="s">
        <v>818</v>
      </c>
      <c r="C281" s="1082"/>
      <c r="D281" s="1083"/>
      <c r="E281" s="1084"/>
      <c r="F281" s="168"/>
      <c r="G281" s="168"/>
      <c r="H281" s="1083"/>
      <c r="I281" s="1087"/>
      <c r="J281" s="1088"/>
      <c r="K281" s="1091"/>
    </row>
    <row r="282" spans="2:11" ht="15">
      <c r="B282" s="226" t="s">
        <v>818</v>
      </c>
      <c r="C282" s="1082"/>
      <c r="D282" s="1083"/>
      <c r="E282" s="1084"/>
      <c r="F282" s="168"/>
      <c r="G282" s="168"/>
      <c r="H282" s="1083"/>
      <c r="I282" s="1087"/>
      <c r="J282" s="1088"/>
      <c r="K282" s="1091"/>
    </row>
    <row r="283" spans="2:11" ht="15">
      <c r="B283" s="226" t="s">
        <v>818</v>
      </c>
      <c r="C283" s="1082"/>
      <c r="D283" s="1083"/>
      <c r="E283" s="1084"/>
      <c r="F283" s="168"/>
      <c r="G283" s="168"/>
      <c r="H283" s="1083"/>
      <c r="I283" s="1087"/>
      <c r="J283" s="1088"/>
      <c r="K283" s="1091"/>
    </row>
    <row r="284" spans="2:11" ht="15">
      <c r="B284" s="226" t="s">
        <v>818</v>
      </c>
      <c r="C284" s="1082"/>
      <c r="D284" s="1083"/>
      <c r="E284" s="1084"/>
      <c r="F284" s="168"/>
      <c r="G284" s="168"/>
      <c r="H284" s="1083"/>
      <c r="I284" s="1087"/>
      <c r="J284" s="1088"/>
      <c r="K284" s="1091"/>
    </row>
    <row r="285" spans="2:11" ht="15">
      <c r="B285" s="226" t="s">
        <v>818</v>
      </c>
      <c r="C285" s="1082"/>
      <c r="D285" s="1083"/>
      <c r="E285" s="1084"/>
      <c r="F285" s="168"/>
      <c r="G285" s="168"/>
      <c r="H285" s="1083"/>
      <c r="I285" s="1087"/>
      <c r="J285" s="1088"/>
      <c r="K285" s="1091"/>
    </row>
    <row r="286" spans="2:11" ht="15">
      <c r="B286" s="226" t="s">
        <v>818</v>
      </c>
      <c r="C286" s="1082"/>
      <c r="D286" s="1083"/>
      <c r="E286" s="1084"/>
      <c r="F286" s="168"/>
      <c r="G286" s="168"/>
      <c r="H286" s="1083"/>
      <c r="I286" s="1087"/>
      <c r="J286" s="1088"/>
      <c r="K286" s="1091"/>
    </row>
    <row r="287" spans="2:11" ht="15">
      <c r="B287" s="226" t="s">
        <v>818</v>
      </c>
      <c r="C287" s="1082"/>
      <c r="D287" s="1083"/>
      <c r="E287" s="1084"/>
      <c r="F287" s="168"/>
      <c r="G287" s="168"/>
      <c r="H287" s="1083"/>
      <c r="I287" s="1087"/>
      <c r="J287" s="1088"/>
      <c r="K287" s="1091"/>
    </row>
    <row r="288" spans="2:11" ht="15">
      <c r="B288" s="226" t="s">
        <v>818</v>
      </c>
      <c r="C288" s="1082"/>
      <c r="D288" s="1083"/>
      <c r="E288" s="1084"/>
      <c r="F288" s="168"/>
      <c r="G288" s="168"/>
      <c r="H288" s="1083"/>
      <c r="I288" s="1087"/>
      <c r="J288" s="1088"/>
      <c r="K288" s="1091"/>
    </row>
    <row r="289" spans="2:11" ht="15">
      <c r="B289" s="226" t="s">
        <v>818</v>
      </c>
      <c r="C289" s="1082"/>
      <c r="D289" s="1083"/>
      <c r="E289" s="1084"/>
      <c r="F289" s="168"/>
      <c r="G289" s="168"/>
      <c r="H289" s="1083"/>
      <c r="I289" s="1087"/>
      <c r="J289" s="1088"/>
      <c r="K289" s="1091"/>
    </row>
    <row r="290" spans="2:11" ht="15">
      <c r="B290" s="226" t="s">
        <v>818</v>
      </c>
      <c r="C290" s="1082"/>
      <c r="D290" s="1083"/>
      <c r="E290" s="1084"/>
      <c r="F290" s="168"/>
      <c r="G290" s="168"/>
      <c r="H290" s="1083"/>
      <c r="I290" s="1087"/>
      <c r="J290" s="1088"/>
      <c r="K290" s="1091"/>
    </row>
    <row r="291" spans="2:11" ht="15">
      <c r="B291" s="226" t="s">
        <v>818</v>
      </c>
      <c r="C291" s="1082"/>
      <c r="D291" s="1083"/>
      <c r="E291" s="1084"/>
      <c r="F291" s="168"/>
      <c r="G291" s="168"/>
      <c r="H291" s="1083"/>
      <c r="I291" s="1087"/>
      <c r="J291" s="1088"/>
      <c r="K291" s="1091"/>
    </row>
    <row r="292" spans="2:11" ht="15">
      <c r="B292" s="226" t="s">
        <v>818</v>
      </c>
      <c r="C292" s="1082"/>
      <c r="D292" s="1083"/>
      <c r="E292" s="1084"/>
      <c r="F292" s="168"/>
      <c r="G292" s="168"/>
      <c r="H292" s="1083"/>
      <c r="I292" s="1087"/>
      <c r="J292" s="1088"/>
      <c r="K292" s="1091"/>
    </row>
    <row r="293" spans="2:11" ht="15">
      <c r="B293" s="226" t="s">
        <v>818</v>
      </c>
      <c r="C293" s="1082"/>
      <c r="D293" s="1083"/>
      <c r="E293" s="1084"/>
      <c r="F293" s="168"/>
      <c r="G293" s="168"/>
      <c r="H293" s="1083"/>
      <c r="I293" s="1087"/>
      <c r="J293" s="1088"/>
      <c r="K293" s="1091"/>
    </row>
    <row r="294" spans="2:11" ht="15">
      <c r="B294" s="226" t="s">
        <v>818</v>
      </c>
      <c r="C294" s="1082"/>
      <c r="D294" s="1083"/>
      <c r="E294" s="1084"/>
      <c r="F294" s="168"/>
      <c r="G294" s="168"/>
      <c r="H294" s="1083"/>
      <c r="I294" s="1087"/>
      <c r="J294" s="1088"/>
      <c r="K294" s="1091"/>
    </row>
    <row r="295" spans="2:11" ht="15">
      <c r="B295" s="226" t="s">
        <v>818</v>
      </c>
      <c r="C295" s="1082"/>
      <c r="D295" s="1083"/>
      <c r="E295" s="1084"/>
      <c r="F295" s="168"/>
      <c r="G295" s="168"/>
      <c r="H295" s="1083"/>
      <c r="I295" s="1087"/>
      <c r="J295" s="1088"/>
      <c r="K295" s="1091"/>
    </row>
    <row r="296" spans="2:11" ht="15">
      <c r="B296" s="226" t="s">
        <v>818</v>
      </c>
      <c r="C296" s="1082"/>
      <c r="D296" s="1083"/>
      <c r="E296" s="1084"/>
      <c r="F296" s="168"/>
      <c r="G296" s="168"/>
      <c r="H296" s="1083"/>
      <c r="I296" s="1087"/>
      <c r="J296" s="1088"/>
      <c r="K296" s="1091"/>
    </row>
    <row r="297" spans="2:11" ht="15">
      <c r="B297" s="226" t="s">
        <v>818</v>
      </c>
      <c r="C297" s="1082"/>
      <c r="D297" s="1083"/>
      <c r="E297" s="1084"/>
      <c r="F297" s="168"/>
      <c r="G297" s="168"/>
      <c r="H297" s="1083"/>
      <c r="I297" s="1087"/>
      <c r="J297" s="1088"/>
      <c r="K297" s="1091"/>
    </row>
    <row r="298" spans="2:11" ht="15">
      <c r="B298" s="226" t="s">
        <v>818</v>
      </c>
      <c r="C298" s="1082"/>
      <c r="D298" s="1083"/>
      <c r="E298" s="1084"/>
      <c r="F298" s="168"/>
      <c r="G298" s="168"/>
      <c r="H298" s="1083"/>
      <c r="I298" s="1087"/>
      <c r="J298" s="1088"/>
      <c r="K298" s="1091"/>
    </row>
    <row r="299" spans="2:11" ht="15">
      <c r="B299" s="226" t="s">
        <v>818</v>
      </c>
      <c r="C299" s="1082"/>
      <c r="D299" s="1083"/>
      <c r="E299" s="1084"/>
      <c r="F299" s="168"/>
      <c r="G299" s="168"/>
      <c r="H299" s="1083"/>
      <c r="I299" s="1087"/>
      <c r="J299" s="1088"/>
      <c r="K299" s="1091"/>
    </row>
    <row r="300" spans="2:11" ht="15">
      <c r="B300" s="226" t="s">
        <v>818</v>
      </c>
      <c r="C300" s="1082"/>
      <c r="D300" s="1083"/>
      <c r="E300" s="1084"/>
      <c r="F300" s="168"/>
      <c r="G300" s="168"/>
      <c r="H300" s="1083"/>
      <c r="I300" s="1087"/>
      <c r="J300" s="1088"/>
      <c r="K300" s="1091"/>
    </row>
    <row r="301" spans="2:11" ht="15">
      <c r="B301" s="226" t="s">
        <v>818</v>
      </c>
      <c r="C301" s="1082"/>
      <c r="D301" s="1083"/>
      <c r="E301" s="1084"/>
      <c r="F301" s="168"/>
      <c r="G301" s="168"/>
      <c r="H301" s="1083"/>
      <c r="I301" s="1087"/>
      <c r="J301" s="1088"/>
      <c r="K301" s="1091"/>
    </row>
    <row r="302" spans="2:11" ht="15">
      <c r="B302" s="226" t="s">
        <v>818</v>
      </c>
      <c r="C302" s="1082"/>
      <c r="D302" s="1083"/>
      <c r="E302" s="1084"/>
      <c r="F302" s="168"/>
      <c r="G302" s="168"/>
      <c r="H302" s="1083"/>
      <c r="I302" s="1087"/>
      <c r="J302" s="1088"/>
      <c r="K302" s="1091"/>
    </row>
    <row r="303" spans="2:11" ht="15">
      <c r="B303" s="226" t="s">
        <v>818</v>
      </c>
      <c r="C303" s="1082"/>
      <c r="D303" s="1083"/>
      <c r="E303" s="1084"/>
      <c r="F303" s="168"/>
      <c r="G303" s="168"/>
      <c r="H303" s="1083"/>
      <c r="I303" s="1087"/>
      <c r="J303" s="1088"/>
      <c r="K303" s="1091"/>
    </row>
    <row r="304" spans="2:11" ht="15">
      <c r="B304" s="226" t="s">
        <v>818</v>
      </c>
      <c r="C304" s="1082"/>
      <c r="D304" s="1083"/>
      <c r="E304" s="1084"/>
      <c r="F304" s="168"/>
      <c r="G304" s="168"/>
      <c r="H304" s="1083"/>
      <c r="I304" s="1087"/>
      <c r="J304" s="1088"/>
      <c r="K304" s="1091"/>
    </row>
    <row r="305" spans="2:11" ht="15">
      <c r="B305" s="226" t="s">
        <v>818</v>
      </c>
      <c r="C305" s="1082"/>
      <c r="D305" s="1083"/>
      <c r="E305" s="1084"/>
      <c r="F305" s="168"/>
      <c r="G305" s="168"/>
      <c r="H305" s="1083"/>
      <c r="I305" s="1087"/>
      <c r="J305" s="1088"/>
      <c r="K305" s="1091"/>
    </row>
    <row r="306" spans="2:11" ht="15">
      <c r="B306" s="226" t="s">
        <v>818</v>
      </c>
      <c r="C306" s="1082"/>
      <c r="D306" s="1083"/>
      <c r="E306" s="1084"/>
      <c r="F306" s="168"/>
      <c r="G306" s="168"/>
      <c r="H306" s="1083"/>
      <c r="I306" s="1087"/>
      <c r="J306" s="1088"/>
      <c r="K306" s="1091"/>
    </row>
    <row r="307" spans="2:11" ht="15">
      <c r="B307" s="226" t="s">
        <v>818</v>
      </c>
      <c r="C307" s="1082"/>
      <c r="D307" s="1083"/>
      <c r="E307" s="1084"/>
      <c r="F307" s="168"/>
      <c r="G307" s="168"/>
      <c r="H307" s="1083"/>
      <c r="I307" s="1087"/>
      <c r="J307" s="1088"/>
      <c r="K307" s="1091"/>
    </row>
    <row r="308" spans="2:11" ht="15">
      <c r="B308" s="226" t="s">
        <v>818</v>
      </c>
      <c r="C308" s="1082"/>
      <c r="D308" s="1083"/>
      <c r="E308" s="1084"/>
      <c r="F308" s="168"/>
      <c r="G308" s="168"/>
      <c r="H308" s="1083"/>
      <c r="I308" s="1087"/>
      <c r="J308" s="1088"/>
      <c r="K308" s="1091"/>
    </row>
    <row r="309" spans="2:11" ht="15">
      <c r="B309" s="226" t="s">
        <v>818</v>
      </c>
      <c r="C309" s="1082"/>
      <c r="D309" s="1083"/>
      <c r="E309" s="1084"/>
      <c r="F309" s="168"/>
      <c r="G309" s="168"/>
      <c r="H309" s="1083"/>
      <c r="I309" s="1087"/>
      <c r="J309" s="1088"/>
      <c r="K309" s="1091"/>
    </row>
    <row r="310" spans="2:11" ht="15">
      <c r="B310" s="226" t="s">
        <v>818</v>
      </c>
      <c r="C310" s="1082"/>
      <c r="D310" s="1083"/>
      <c r="E310" s="1084"/>
      <c r="F310" s="168"/>
      <c r="G310" s="168"/>
      <c r="H310" s="1083"/>
      <c r="I310" s="1087"/>
      <c r="J310" s="1088"/>
      <c r="K310" s="1091"/>
    </row>
    <row r="311" spans="2:11" ht="15">
      <c r="B311" s="226" t="s">
        <v>818</v>
      </c>
      <c r="C311" s="1082"/>
      <c r="D311" s="1083"/>
      <c r="E311" s="1084"/>
      <c r="F311" s="168"/>
      <c r="G311" s="168"/>
      <c r="H311" s="1083"/>
      <c r="I311" s="1087"/>
      <c r="J311" s="1088"/>
      <c r="K311" s="1091"/>
    </row>
    <row r="312" spans="2:11" ht="15">
      <c r="B312" s="226" t="s">
        <v>818</v>
      </c>
      <c r="C312" s="1082"/>
      <c r="D312" s="1083"/>
      <c r="E312" s="1084"/>
      <c r="F312" s="168"/>
      <c r="G312" s="168"/>
      <c r="H312" s="1083"/>
      <c r="I312" s="1087"/>
      <c r="J312" s="1088"/>
      <c r="K312" s="1091"/>
    </row>
    <row r="313" spans="2:11" ht="15">
      <c r="B313" s="226" t="s">
        <v>818</v>
      </c>
      <c r="C313" s="1082"/>
      <c r="D313" s="1083"/>
      <c r="E313" s="1084"/>
      <c r="F313" s="168"/>
      <c r="G313" s="168"/>
      <c r="H313" s="1083"/>
      <c r="I313" s="1087"/>
      <c r="J313" s="1088"/>
      <c r="K313" s="1091"/>
    </row>
    <row r="314" spans="2:11" ht="15">
      <c r="B314" s="226" t="s">
        <v>818</v>
      </c>
      <c r="C314" s="1082"/>
      <c r="D314" s="1083"/>
      <c r="E314" s="1084"/>
      <c r="F314" s="168"/>
      <c r="G314" s="168"/>
      <c r="H314" s="1083"/>
      <c r="I314" s="1087"/>
      <c r="J314" s="1088"/>
      <c r="K314" s="1091"/>
    </row>
    <row r="315" spans="2:11" ht="15">
      <c r="B315" s="226" t="s">
        <v>818</v>
      </c>
      <c r="C315" s="1082"/>
      <c r="D315" s="1083"/>
      <c r="E315" s="1084"/>
      <c r="F315" s="168"/>
      <c r="G315" s="168"/>
      <c r="H315" s="1083"/>
      <c r="I315" s="1087"/>
      <c r="J315" s="1088"/>
      <c r="K315" s="1091"/>
    </row>
    <row r="316" spans="2:11" ht="15">
      <c r="B316" s="226" t="s">
        <v>818</v>
      </c>
      <c r="C316" s="1082"/>
      <c r="D316" s="1083"/>
      <c r="E316" s="1084"/>
      <c r="F316" s="168"/>
      <c r="G316" s="168"/>
      <c r="H316" s="1083"/>
      <c r="I316" s="1087"/>
      <c r="J316" s="1088"/>
      <c r="K316" s="1091"/>
    </row>
    <row r="317" spans="2:11" ht="15">
      <c r="B317" s="226" t="s">
        <v>818</v>
      </c>
      <c r="C317" s="1082"/>
      <c r="D317" s="1083"/>
      <c r="E317" s="1084"/>
      <c r="F317" s="168"/>
      <c r="G317" s="168"/>
      <c r="H317" s="1083"/>
      <c r="I317" s="1087"/>
      <c r="J317" s="1088"/>
      <c r="K317" s="1091"/>
    </row>
    <row r="318" spans="2:11" ht="15">
      <c r="B318" s="226" t="s">
        <v>818</v>
      </c>
      <c r="C318" s="1082"/>
      <c r="D318" s="1083"/>
      <c r="E318" s="1084"/>
      <c r="F318" s="168"/>
      <c r="G318" s="168"/>
      <c r="H318" s="1083"/>
      <c r="I318" s="1087"/>
      <c r="J318" s="1088"/>
      <c r="K318" s="1091"/>
    </row>
    <row r="319" spans="2:11" ht="15">
      <c r="B319" s="226" t="s">
        <v>818</v>
      </c>
      <c r="C319" s="1082"/>
      <c r="D319" s="1083"/>
      <c r="E319" s="1084"/>
      <c r="F319" s="168"/>
      <c r="G319" s="168"/>
      <c r="H319" s="1083"/>
      <c r="I319" s="1087"/>
      <c r="J319" s="1088"/>
      <c r="K319" s="1091"/>
    </row>
    <row r="320" spans="2:11" ht="15">
      <c r="B320" s="226" t="s">
        <v>818</v>
      </c>
      <c r="C320" s="1082"/>
      <c r="D320" s="1083"/>
      <c r="E320" s="1084"/>
      <c r="F320" s="168"/>
      <c r="G320" s="168"/>
      <c r="H320" s="1083"/>
      <c r="I320" s="1087"/>
      <c r="J320" s="1088"/>
      <c r="K320" s="1091"/>
    </row>
    <row r="321" spans="2:11" ht="15">
      <c r="B321" s="226" t="s">
        <v>818</v>
      </c>
      <c r="C321" s="1082"/>
      <c r="D321" s="1083"/>
      <c r="E321" s="1084"/>
      <c r="F321" s="168"/>
      <c r="G321" s="168"/>
      <c r="H321" s="1083"/>
      <c r="I321" s="1087"/>
      <c r="J321" s="1088"/>
      <c r="K321" s="1091"/>
    </row>
    <row r="322" spans="2:11" ht="15">
      <c r="B322" s="226" t="s">
        <v>818</v>
      </c>
      <c r="C322" s="1082"/>
      <c r="D322" s="1083"/>
      <c r="E322" s="1084"/>
      <c r="F322" s="168"/>
      <c r="G322" s="168"/>
      <c r="H322" s="1083"/>
      <c r="I322" s="1087"/>
      <c r="J322" s="1088"/>
      <c r="K322" s="1091"/>
    </row>
    <row r="323" spans="2:11" ht="15">
      <c r="B323" s="226" t="s">
        <v>818</v>
      </c>
      <c r="C323" s="1082"/>
      <c r="D323" s="1083"/>
      <c r="E323" s="1084"/>
      <c r="F323" s="168"/>
      <c r="G323" s="168"/>
      <c r="H323" s="1083"/>
      <c r="I323" s="1087"/>
      <c r="J323" s="1088"/>
      <c r="K323" s="1091"/>
    </row>
    <row r="324" spans="2:11" ht="15">
      <c r="B324" s="226" t="s">
        <v>818</v>
      </c>
      <c r="C324" s="1082"/>
      <c r="D324" s="1083"/>
      <c r="E324" s="1084"/>
      <c r="F324" s="168"/>
      <c r="G324" s="168"/>
      <c r="H324" s="1083"/>
      <c r="I324" s="1087"/>
      <c r="J324" s="1088"/>
      <c r="K324" s="1091"/>
    </row>
    <row r="325" spans="2:11" ht="15">
      <c r="B325" s="226" t="s">
        <v>818</v>
      </c>
      <c r="C325" s="1082"/>
      <c r="D325" s="1083"/>
      <c r="E325" s="1084"/>
      <c r="F325" s="168"/>
      <c r="G325" s="168"/>
      <c r="H325" s="1083"/>
      <c r="I325" s="1087"/>
      <c r="J325" s="1088"/>
      <c r="K325" s="1091"/>
    </row>
    <row r="326" spans="2:11" ht="15">
      <c r="B326" s="226" t="s">
        <v>818</v>
      </c>
      <c r="C326" s="1082"/>
      <c r="D326" s="1083"/>
      <c r="E326" s="1084"/>
      <c r="F326" s="168"/>
      <c r="G326" s="168"/>
      <c r="H326" s="1083"/>
      <c r="I326" s="1087"/>
      <c r="J326" s="1088"/>
      <c r="K326" s="1091"/>
    </row>
    <row r="327" spans="2:11" ht="15">
      <c r="B327" s="226" t="s">
        <v>818</v>
      </c>
      <c r="C327" s="1082"/>
      <c r="D327" s="1083"/>
      <c r="E327" s="1084"/>
      <c r="F327" s="168"/>
      <c r="G327" s="168"/>
      <c r="H327" s="1083"/>
      <c r="I327" s="1087"/>
      <c r="J327" s="1088"/>
      <c r="K327" s="1091"/>
    </row>
    <row r="328" spans="2:11" ht="15">
      <c r="B328" s="226" t="s">
        <v>818</v>
      </c>
      <c r="C328" s="1082"/>
      <c r="D328" s="1083"/>
      <c r="E328" s="1084"/>
      <c r="F328" s="168"/>
      <c r="G328" s="168"/>
      <c r="H328" s="1083"/>
      <c r="I328" s="1087"/>
      <c r="J328" s="1088"/>
      <c r="K328" s="1091"/>
    </row>
    <row r="329" spans="2:11" ht="15">
      <c r="B329" s="226" t="s">
        <v>818</v>
      </c>
      <c r="C329" s="1082"/>
      <c r="D329" s="1083"/>
      <c r="E329" s="1084"/>
      <c r="F329" s="168"/>
      <c r="G329" s="168"/>
      <c r="H329" s="1083"/>
      <c r="I329" s="1087"/>
      <c r="J329" s="1088"/>
      <c r="K329" s="1091"/>
    </row>
    <row r="330" spans="2:11" ht="15">
      <c r="B330" s="226" t="s">
        <v>818</v>
      </c>
      <c r="C330" s="1082"/>
      <c r="D330" s="1083"/>
      <c r="E330" s="1084"/>
      <c r="F330" s="168"/>
      <c r="G330" s="168"/>
      <c r="H330" s="1083"/>
      <c r="I330" s="1087"/>
      <c r="J330" s="1088"/>
      <c r="K330" s="1091"/>
    </row>
    <row r="331" spans="2:11" ht="15">
      <c r="B331" s="226" t="s">
        <v>818</v>
      </c>
      <c r="C331" s="1082"/>
      <c r="D331" s="1083"/>
      <c r="E331" s="1084"/>
      <c r="F331" s="168"/>
      <c r="G331" s="168"/>
      <c r="H331" s="1083"/>
      <c r="I331" s="1087"/>
      <c r="J331" s="1088"/>
      <c r="K331" s="1091"/>
    </row>
    <row r="332" spans="2:11" ht="15">
      <c r="B332" s="226" t="s">
        <v>818</v>
      </c>
      <c r="C332" s="1082"/>
      <c r="D332" s="1083"/>
      <c r="E332" s="1084"/>
      <c r="F332" s="168"/>
      <c r="G332" s="168"/>
      <c r="H332" s="1083"/>
      <c r="I332" s="1087"/>
      <c r="J332" s="1088"/>
      <c r="K332" s="1091"/>
    </row>
    <row r="333" spans="2:11" ht="15">
      <c r="B333" s="226" t="s">
        <v>818</v>
      </c>
      <c r="C333" s="1082"/>
      <c r="D333" s="1083"/>
      <c r="E333" s="1084"/>
      <c r="F333" s="168"/>
      <c r="G333" s="168"/>
      <c r="H333" s="1083"/>
      <c r="I333" s="1087"/>
      <c r="J333" s="1088"/>
      <c r="K333" s="1091"/>
    </row>
    <row r="334" spans="2:11" ht="15">
      <c r="B334" s="226" t="s">
        <v>818</v>
      </c>
      <c r="C334" s="1082"/>
      <c r="D334" s="1083"/>
      <c r="E334" s="1084"/>
      <c r="F334" s="168"/>
      <c r="G334" s="168"/>
      <c r="H334" s="1083"/>
      <c r="I334" s="1087"/>
      <c r="J334" s="1088"/>
      <c r="K334" s="1091"/>
    </row>
    <row r="335" spans="2:11" ht="15">
      <c r="B335" s="226" t="s">
        <v>818</v>
      </c>
      <c r="C335" s="1082"/>
      <c r="D335" s="1083"/>
      <c r="E335" s="1084"/>
      <c r="F335" s="168"/>
      <c r="G335" s="168"/>
      <c r="H335" s="1083"/>
      <c r="I335" s="1087"/>
      <c r="J335" s="1088"/>
      <c r="K335" s="1091"/>
    </row>
    <row r="336" spans="2:11" ht="15">
      <c r="B336" s="226" t="s">
        <v>818</v>
      </c>
      <c r="C336" s="1082"/>
      <c r="D336" s="1083"/>
      <c r="E336" s="1084"/>
      <c r="F336" s="168"/>
      <c r="G336" s="168"/>
      <c r="H336" s="1083"/>
      <c r="I336" s="1087"/>
      <c r="J336" s="1088"/>
      <c r="K336" s="1091"/>
    </row>
    <row r="337" spans="2:11" ht="15">
      <c r="B337" s="226" t="s">
        <v>818</v>
      </c>
      <c r="C337" s="1082"/>
      <c r="D337" s="1083"/>
      <c r="E337" s="1084"/>
      <c r="F337" s="168"/>
      <c r="G337" s="168"/>
      <c r="H337" s="1083"/>
      <c r="I337" s="1087"/>
      <c r="J337" s="1088"/>
      <c r="K337" s="1091"/>
    </row>
    <row r="338" spans="2:11" ht="15">
      <c r="B338" s="226" t="s">
        <v>818</v>
      </c>
      <c r="C338" s="1082"/>
      <c r="D338" s="1083"/>
      <c r="E338" s="1084"/>
      <c r="F338" s="168"/>
      <c r="G338" s="168"/>
      <c r="H338" s="1083"/>
      <c r="I338" s="1087"/>
      <c r="J338" s="1088"/>
      <c r="K338" s="1091"/>
    </row>
    <row r="339" spans="2:11" ht="15">
      <c r="B339" s="226" t="s">
        <v>818</v>
      </c>
      <c r="C339" s="1082"/>
      <c r="D339" s="1083"/>
      <c r="E339" s="1084"/>
      <c r="F339" s="168"/>
      <c r="G339" s="168"/>
      <c r="H339" s="1083"/>
      <c r="I339" s="1087"/>
      <c r="J339" s="1088"/>
      <c r="K339" s="1091"/>
    </row>
    <row r="340" spans="2:11" ht="15">
      <c r="B340" s="226" t="s">
        <v>818</v>
      </c>
      <c r="C340" s="1082"/>
      <c r="D340" s="1083"/>
      <c r="E340" s="1084"/>
      <c r="F340" s="168"/>
      <c r="G340" s="168"/>
      <c r="H340" s="1083"/>
      <c r="I340" s="1087"/>
      <c r="J340" s="1088"/>
      <c r="K340" s="1091"/>
    </row>
    <row r="341" spans="2:11" ht="15">
      <c r="B341" s="226" t="s">
        <v>818</v>
      </c>
      <c r="C341" s="1082"/>
      <c r="D341" s="1083"/>
      <c r="E341" s="1084"/>
      <c r="F341" s="168"/>
      <c r="G341" s="168"/>
      <c r="H341" s="1083"/>
      <c r="I341" s="1087"/>
      <c r="J341" s="1088"/>
      <c r="K341" s="1091"/>
    </row>
    <row r="342" spans="2:11" ht="15">
      <c r="B342" s="226" t="s">
        <v>818</v>
      </c>
      <c r="C342" s="1082"/>
      <c r="D342" s="1083"/>
      <c r="E342" s="1084"/>
      <c r="F342" s="168"/>
      <c r="G342" s="168"/>
      <c r="H342" s="1083"/>
      <c r="I342" s="1087"/>
      <c r="J342" s="1088"/>
      <c r="K342" s="1091"/>
    </row>
    <row r="343" spans="2:11" ht="15">
      <c r="B343" s="226" t="s">
        <v>818</v>
      </c>
      <c r="C343" s="1082"/>
      <c r="D343" s="1083"/>
      <c r="E343" s="1084"/>
      <c r="F343" s="168"/>
      <c r="G343" s="168"/>
      <c r="H343" s="1083"/>
      <c r="I343" s="1087"/>
      <c r="J343" s="1088"/>
      <c r="K343" s="1091"/>
    </row>
    <row r="344" spans="2:11" ht="15">
      <c r="B344" s="226" t="s">
        <v>818</v>
      </c>
      <c r="C344" s="1082"/>
      <c r="D344" s="1083"/>
      <c r="E344" s="1084"/>
      <c r="F344" s="168"/>
      <c r="G344" s="168"/>
      <c r="H344" s="1083"/>
      <c r="I344" s="1087"/>
      <c r="J344" s="1088"/>
      <c r="K344" s="1091"/>
    </row>
    <row r="345" spans="2:11" ht="15">
      <c r="B345" s="226" t="s">
        <v>818</v>
      </c>
      <c r="C345" s="1082"/>
      <c r="D345" s="1083"/>
      <c r="E345" s="1084"/>
      <c r="F345" s="168"/>
      <c r="G345" s="168"/>
      <c r="H345" s="1083"/>
      <c r="I345" s="1087"/>
      <c r="J345" s="1088"/>
      <c r="K345" s="1091"/>
    </row>
    <row r="346" spans="2:11" ht="15">
      <c r="B346" s="226" t="s">
        <v>818</v>
      </c>
      <c r="C346" s="1082"/>
      <c r="D346" s="1083"/>
      <c r="E346" s="1084"/>
      <c r="F346" s="168"/>
      <c r="G346" s="168"/>
      <c r="H346" s="1083"/>
      <c r="I346" s="1087"/>
      <c r="J346" s="1088"/>
      <c r="K346" s="1091"/>
    </row>
    <row r="347" spans="2:11" ht="15">
      <c r="B347" s="226" t="s">
        <v>818</v>
      </c>
      <c r="C347" s="1082"/>
      <c r="D347" s="1083"/>
      <c r="E347" s="1084"/>
      <c r="F347" s="168"/>
      <c r="G347" s="168"/>
      <c r="H347" s="1083"/>
      <c r="I347" s="1087"/>
      <c r="J347" s="1088"/>
      <c r="K347" s="1091"/>
    </row>
    <row r="348" spans="2:11" ht="15">
      <c r="B348" s="226" t="s">
        <v>818</v>
      </c>
      <c r="C348" s="1082"/>
      <c r="D348" s="1083"/>
      <c r="E348" s="1084"/>
      <c r="F348" s="168"/>
      <c r="G348" s="168"/>
      <c r="H348" s="1083"/>
      <c r="I348" s="1087"/>
      <c r="J348" s="1088"/>
      <c r="K348" s="1091"/>
    </row>
    <row r="349" spans="2:11" ht="15">
      <c r="B349" s="226" t="s">
        <v>818</v>
      </c>
      <c r="C349" s="1082"/>
      <c r="D349" s="1083"/>
      <c r="E349" s="1084"/>
      <c r="F349" s="168"/>
      <c r="G349" s="168"/>
      <c r="H349" s="1083"/>
      <c r="I349" s="1087"/>
      <c r="J349" s="1088"/>
      <c r="K349" s="1091"/>
    </row>
    <row r="350" spans="2:11" ht="15">
      <c r="B350" s="226" t="s">
        <v>818</v>
      </c>
      <c r="C350" s="1082"/>
      <c r="D350" s="1083"/>
      <c r="E350" s="1084"/>
      <c r="F350" s="168"/>
      <c r="G350" s="168"/>
      <c r="H350" s="1083"/>
      <c r="I350" s="1087"/>
      <c r="J350" s="1088"/>
      <c r="K350" s="1091"/>
    </row>
    <row r="351" spans="2:11" ht="15">
      <c r="B351" s="226" t="s">
        <v>818</v>
      </c>
      <c r="C351" s="1082"/>
      <c r="D351" s="1083"/>
      <c r="E351" s="1084"/>
      <c r="F351" s="168"/>
      <c r="G351" s="168"/>
      <c r="H351" s="1083"/>
      <c r="I351" s="1087"/>
      <c r="J351" s="1088"/>
      <c r="K351" s="1091"/>
    </row>
    <row r="352" spans="2:11" ht="15">
      <c r="B352" s="226" t="s">
        <v>818</v>
      </c>
      <c r="C352" s="1082"/>
      <c r="D352" s="1083"/>
      <c r="E352" s="1084"/>
      <c r="F352" s="168"/>
      <c r="G352" s="168"/>
      <c r="H352" s="1083"/>
      <c r="I352" s="1087"/>
      <c r="J352" s="1088"/>
      <c r="K352" s="1091"/>
    </row>
    <row r="353" spans="2:11" ht="15">
      <c r="B353" s="226" t="s">
        <v>818</v>
      </c>
      <c r="C353" s="1082"/>
      <c r="D353" s="1083"/>
      <c r="E353" s="1084"/>
      <c r="F353" s="168"/>
      <c r="G353" s="168"/>
      <c r="H353" s="1083"/>
      <c r="I353" s="1087"/>
      <c r="J353" s="1088"/>
      <c r="K353" s="1091"/>
    </row>
    <row r="354" spans="2:11" ht="15">
      <c r="B354" s="226" t="s">
        <v>818</v>
      </c>
      <c r="C354" s="1082"/>
      <c r="D354" s="1083"/>
      <c r="E354" s="1084"/>
      <c r="F354" s="168"/>
      <c r="G354" s="168"/>
      <c r="H354" s="1083"/>
      <c r="I354" s="1087"/>
      <c r="J354" s="1088"/>
      <c r="K354" s="1091"/>
    </row>
    <row r="355" spans="2:11" ht="15">
      <c r="B355" s="226" t="s">
        <v>818</v>
      </c>
      <c r="C355" s="1082"/>
      <c r="D355" s="1083"/>
      <c r="E355" s="1084"/>
      <c r="F355" s="168"/>
      <c r="G355" s="168"/>
      <c r="H355" s="1083"/>
      <c r="I355" s="1087"/>
      <c r="J355" s="1088"/>
      <c r="K355" s="1091"/>
    </row>
    <row r="356" spans="2:11" ht="15">
      <c r="B356" s="226" t="s">
        <v>818</v>
      </c>
      <c r="C356" s="1082"/>
      <c r="D356" s="1083"/>
      <c r="E356" s="1084"/>
      <c r="F356" s="168"/>
      <c r="G356" s="168"/>
      <c r="H356" s="1083"/>
      <c r="I356" s="1087"/>
      <c r="J356" s="1088"/>
      <c r="K356" s="1091"/>
    </row>
    <row r="357" spans="2:11" ht="15">
      <c r="B357" s="226" t="s">
        <v>818</v>
      </c>
      <c r="C357" s="1082"/>
      <c r="D357" s="1083"/>
      <c r="E357" s="1084"/>
      <c r="F357" s="168"/>
      <c r="G357" s="168"/>
      <c r="H357" s="1083"/>
      <c r="I357" s="1087"/>
      <c r="J357" s="1088"/>
      <c r="K357" s="1091"/>
    </row>
    <row r="358" spans="2:11" ht="15">
      <c r="B358" s="226" t="s">
        <v>818</v>
      </c>
      <c r="C358" s="1082"/>
      <c r="D358" s="1083"/>
      <c r="E358" s="1084"/>
      <c r="F358" s="168"/>
      <c r="G358" s="168"/>
      <c r="H358" s="1083"/>
      <c r="I358" s="1087"/>
      <c r="J358" s="1088"/>
      <c r="K358" s="1091"/>
    </row>
    <row r="359" spans="2:11" ht="15">
      <c r="B359" s="226" t="s">
        <v>818</v>
      </c>
      <c r="C359" s="1082"/>
      <c r="D359" s="1083"/>
      <c r="E359" s="1084"/>
      <c r="F359" s="168"/>
      <c r="G359" s="168"/>
      <c r="H359" s="1083"/>
      <c r="I359" s="1087"/>
      <c r="J359" s="1088"/>
      <c r="K359" s="1091"/>
    </row>
    <row r="360" spans="2:11" ht="15">
      <c r="B360" s="226" t="s">
        <v>818</v>
      </c>
      <c r="C360" s="1082"/>
      <c r="D360" s="1083"/>
      <c r="E360" s="1084"/>
      <c r="F360" s="168"/>
      <c r="G360" s="168"/>
      <c r="H360" s="1083"/>
      <c r="I360" s="1087"/>
      <c r="J360" s="1088"/>
      <c r="K360" s="1091"/>
    </row>
    <row r="361" spans="2:11" ht="15">
      <c r="B361" s="226" t="s">
        <v>818</v>
      </c>
      <c r="C361" s="1082"/>
      <c r="D361" s="1083"/>
      <c r="E361" s="1084"/>
      <c r="F361" s="168"/>
      <c r="G361" s="168"/>
      <c r="H361" s="1083"/>
      <c r="I361" s="1087"/>
      <c r="J361" s="1088"/>
      <c r="K361" s="1091"/>
    </row>
    <row r="362" spans="2:11" ht="15">
      <c r="B362" s="226" t="s">
        <v>818</v>
      </c>
      <c r="C362" s="1082"/>
      <c r="D362" s="1083"/>
      <c r="E362" s="1084"/>
      <c r="F362" s="168"/>
      <c r="G362" s="168"/>
      <c r="H362" s="1083"/>
      <c r="I362" s="1087"/>
      <c r="J362" s="1088"/>
      <c r="K362" s="1091"/>
    </row>
    <row r="363" spans="2:11" ht="15">
      <c r="B363" s="226" t="s">
        <v>818</v>
      </c>
      <c r="C363" s="1082"/>
      <c r="D363" s="1083"/>
      <c r="E363" s="1084"/>
      <c r="F363" s="168"/>
      <c r="G363" s="168"/>
      <c r="H363" s="1083"/>
      <c r="I363" s="1087"/>
      <c r="J363" s="1088"/>
      <c r="K363" s="1091"/>
    </row>
    <row r="364" spans="2:11" ht="15">
      <c r="B364" s="226" t="s">
        <v>818</v>
      </c>
      <c r="C364" s="1082"/>
      <c r="D364" s="1083"/>
      <c r="E364" s="1084"/>
      <c r="F364" s="168"/>
      <c r="G364" s="168"/>
      <c r="H364" s="1083"/>
      <c r="I364" s="1087"/>
      <c r="J364" s="1088"/>
      <c r="K364" s="1091"/>
    </row>
    <row r="365" spans="2:11" ht="15">
      <c r="B365" s="226" t="s">
        <v>818</v>
      </c>
      <c r="C365" s="1082"/>
      <c r="D365" s="1083"/>
      <c r="E365" s="1084"/>
      <c r="F365" s="168"/>
      <c r="G365" s="168"/>
      <c r="H365" s="1083"/>
      <c r="I365" s="1087"/>
      <c r="J365" s="1088"/>
      <c r="K365" s="1091"/>
    </row>
    <row r="366" spans="2:11" ht="15">
      <c r="B366" s="226" t="s">
        <v>818</v>
      </c>
      <c r="C366" s="1082"/>
      <c r="D366" s="1083"/>
      <c r="E366" s="1084"/>
      <c r="F366" s="168"/>
      <c r="G366" s="168"/>
      <c r="H366" s="1083"/>
      <c r="I366" s="1087"/>
      <c r="J366" s="1088"/>
      <c r="K366" s="1091"/>
    </row>
    <row r="367" spans="2:11" ht="15">
      <c r="B367" s="226" t="s">
        <v>818</v>
      </c>
      <c r="C367" s="1082"/>
      <c r="D367" s="1083"/>
      <c r="E367" s="1084"/>
      <c r="F367" s="168"/>
      <c r="G367" s="168"/>
      <c r="H367" s="1083"/>
      <c r="I367" s="1087"/>
      <c r="J367" s="1088"/>
      <c r="K367" s="1091"/>
    </row>
    <row r="368" spans="2:11" ht="15">
      <c r="B368" s="226" t="s">
        <v>818</v>
      </c>
      <c r="C368" s="1082"/>
      <c r="D368" s="1083"/>
      <c r="E368" s="1084"/>
      <c r="F368" s="168"/>
      <c r="G368" s="168"/>
      <c r="H368" s="1083"/>
      <c r="I368" s="1087"/>
      <c r="J368" s="1088"/>
      <c r="K368" s="1091"/>
    </row>
    <row r="369" spans="2:11" ht="15">
      <c r="B369" s="226" t="s">
        <v>818</v>
      </c>
      <c r="C369" s="1082"/>
      <c r="D369" s="1083"/>
      <c r="E369" s="1084"/>
      <c r="F369" s="168"/>
      <c r="G369" s="168"/>
      <c r="H369" s="1083"/>
      <c r="I369" s="1087"/>
      <c r="J369" s="1088"/>
      <c r="K369" s="1091"/>
    </row>
    <row r="370" spans="2:11" ht="15">
      <c r="B370" s="226" t="s">
        <v>818</v>
      </c>
      <c r="C370" s="1082"/>
      <c r="D370" s="1083"/>
      <c r="E370" s="1084"/>
      <c r="F370" s="168"/>
      <c r="G370" s="168"/>
      <c r="H370" s="1083"/>
      <c r="I370" s="1087"/>
      <c r="J370" s="1088"/>
      <c r="K370" s="1091"/>
    </row>
    <row r="371" spans="2:11" ht="15">
      <c r="B371" s="226" t="s">
        <v>818</v>
      </c>
      <c r="C371" s="1082"/>
      <c r="D371" s="1083"/>
      <c r="E371" s="1084"/>
      <c r="F371" s="168"/>
      <c r="G371" s="168"/>
      <c r="H371" s="1083"/>
      <c r="I371" s="1087"/>
      <c r="J371" s="1088"/>
      <c r="K371" s="1091"/>
    </row>
    <row r="372" spans="2:11" ht="15">
      <c r="B372" s="226" t="s">
        <v>818</v>
      </c>
      <c r="C372" s="1082"/>
      <c r="D372" s="1083"/>
      <c r="E372" s="1084"/>
      <c r="F372" s="168"/>
      <c r="G372" s="168"/>
      <c r="H372" s="1083"/>
      <c r="I372" s="1087"/>
      <c r="J372" s="1088"/>
      <c r="K372" s="1091"/>
    </row>
    <row r="373" spans="2:11" ht="15">
      <c r="B373" s="226" t="s">
        <v>818</v>
      </c>
      <c r="C373" s="1082"/>
      <c r="D373" s="1083"/>
      <c r="E373" s="1084"/>
      <c r="F373" s="168"/>
      <c r="G373" s="168"/>
      <c r="H373" s="1083"/>
      <c r="I373" s="1087"/>
      <c r="J373" s="1088"/>
      <c r="K373" s="1091"/>
    </row>
    <row r="374" spans="2:11" ht="18">
      <c r="B374" s="218"/>
      <c r="C374" s="224" t="s">
        <v>1026</v>
      </c>
      <c r="D374" s="1097"/>
      <c r="E374" s="1097"/>
      <c r="F374" s="1094"/>
      <c r="G374" s="168"/>
      <c r="H374" s="168"/>
      <c r="I374" s="168"/>
      <c r="J374" s="214"/>
      <c r="K374" s="1098"/>
    </row>
    <row r="375" spans="2:11" ht="18">
      <c r="B375" s="218"/>
      <c r="C375" s="228" t="s">
        <v>1029</v>
      </c>
      <c r="D375" s="225"/>
      <c r="E375" s="225"/>
      <c r="F375" s="217"/>
      <c r="G375" s="168"/>
      <c r="H375" s="168"/>
      <c r="I375" s="168"/>
      <c r="J375" s="214"/>
      <c r="K375" s="1098"/>
    </row>
    <row r="376" spans="2:11" ht="15">
      <c r="B376" s="226" t="s">
        <v>817</v>
      </c>
      <c r="C376" s="1082"/>
      <c r="D376" s="1083"/>
      <c r="E376" s="1084"/>
      <c r="F376" s="1095"/>
      <c r="G376" s="168"/>
      <c r="H376" s="1083"/>
      <c r="I376" s="1087"/>
      <c r="J376" s="1088"/>
      <c r="K376" s="1091"/>
    </row>
    <row r="377" spans="2:11" ht="15">
      <c r="B377" s="226" t="s">
        <v>817</v>
      </c>
      <c r="C377" s="1082"/>
      <c r="D377" s="1083"/>
      <c r="E377" s="1084"/>
      <c r="F377" s="1095"/>
      <c r="G377" s="168"/>
      <c r="H377" s="1083"/>
      <c r="I377" s="1087"/>
      <c r="J377" s="1088"/>
      <c r="K377" s="1091"/>
    </row>
    <row r="378" spans="2:11" ht="15">
      <c r="B378" s="226" t="s">
        <v>817</v>
      </c>
      <c r="C378" s="1082"/>
      <c r="D378" s="1083"/>
      <c r="E378" s="1084"/>
      <c r="F378" s="1095"/>
      <c r="G378" s="168"/>
      <c r="H378" s="1083"/>
      <c r="I378" s="1087"/>
      <c r="J378" s="1088"/>
      <c r="K378" s="1091"/>
    </row>
    <row r="379" spans="2:11" ht="15">
      <c r="B379" s="226" t="s">
        <v>817</v>
      </c>
      <c r="C379" s="1082"/>
      <c r="D379" s="1083"/>
      <c r="E379" s="1084"/>
      <c r="F379" s="1095"/>
      <c r="G379" s="168"/>
      <c r="H379" s="1083"/>
      <c r="I379" s="1087"/>
      <c r="J379" s="1088"/>
      <c r="K379" s="1091"/>
    </row>
    <row r="380" spans="2:11" ht="15">
      <c r="B380" s="226" t="s">
        <v>817</v>
      </c>
      <c r="C380" s="1082"/>
      <c r="D380" s="1083"/>
      <c r="E380" s="1084"/>
      <c r="F380" s="1095"/>
      <c r="G380" s="168"/>
      <c r="H380" s="1083"/>
      <c r="I380" s="1087"/>
      <c r="J380" s="1088"/>
      <c r="K380" s="1091"/>
    </row>
    <row r="381" spans="2:11" ht="15">
      <c r="B381" s="226" t="s">
        <v>817</v>
      </c>
      <c r="C381" s="1082"/>
      <c r="D381" s="1083"/>
      <c r="E381" s="1084"/>
      <c r="F381" s="1095"/>
      <c r="G381" s="168"/>
      <c r="H381" s="1083"/>
      <c r="I381" s="1087"/>
      <c r="J381" s="1088"/>
      <c r="K381" s="1091"/>
    </row>
    <row r="382" spans="2:11" ht="15">
      <c r="B382" s="226" t="s">
        <v>817</v>
      </c>
      <c r="C382" s="1082"/>
      <c r="D382" s="1083"/>
      <c r="E382" s="1084"/>
      <c r="F382" s="1095"/>
      <c r="G382" s="168"/>
      <c r="H382" s="1083"/>
      <c r="I382" s="1087"/>
      <c r="J382" s="1088"/>
      <c r="K382" s="1091"/>
    </row>
    <row r="383" spans="2:11" ht="15">
      <c r="B383" s="226" t="s">
        <v>817</v>
      </c>
      <c r="C383" s="1082"/>
      <c r="D383" s="1083"/>
      <c r="E383" s="1084"/>
      <c r="F383" s="1095"/>
      <c r="G383" s="168"/>
      <c r="H383" s="1083"/>
      <c r="I383" s="1087"/>
      <c r="J383" s="1088"/>
      <c r="K383" s="1091"/>
    </row>
    <row r="384" spans="2:11" ht="15">
      <c r="B384" s="226" t="s">
        <v>817</v>
      </c>
      <c r="C384" s="1082"/>
      <c r="D384" s="1083"/>
      <c r="E384" s="1084"/>
      <c r="F384" s="1095"/>
      <c r="G384" s="168"/>
      <c r="H384" s="1083"/>
      <c r="I384" s="1087"/>
      <c r="J384" s="1088"/>
      <c r="K384" s="1091"/>
    </row>
    <row r="385" spans="2:11" ht="15">
      <c r="B385" s="226" t="s">
        <v>817</v>
      </c>
      <c r="C385" s="1082"/>
      <c r="D385" s="1083"/>
      <c r="E385" s="1084"/>
      <c r="F385" s="1095"/>
      <c r="G385" s="168"/>
      <c r="H385" s="1083"/>
      <c r="I385" s="1087"/>
      <c r="J385" s="1088"/>
      <c r="K385" s="1091"/>
    </row>
    <row r="386" spans="2:11" ht="15">
      <c r="B386" s="226" t="s">
        <v>817</v>
      </c>
      <c r="C386" s="1082"/>
      <c r="D386" s="1083"/>
      <c r="E386" s="1084"/>
      <c r="F386" s="1095"/>
      <c r="G386" s="168"/>
      <c r="H386" s="1083"/>
      <c r="I386" s="1087"/>
      <c r="J386" s="1088"/>
      <c r="K386" s="1091"/>
    </row>
    <row r="387" spans="2:11" ht="15">
      <c r="B387" s="226" t="s">
        <v>817</v>
      </c>
      <c r="C387" s="1082"/>
      <c r="D387" s="1083"/>
      <c r="E387" s="1084"/>
      <c r="F387" s="1095"/>
      <c r="G387" s="168"/>
      <c r="H387" s="1083"/>
      <c r="I387" s="1087"/>
      <c r="J387" s="1088"/>
      <c r="K387" s="1091"/>
    </row>
    <row r="388" spans="2:11" ht="15">
      <c r="B388" s="226" t="s">
        <v>817</v>
      </c>
      <c r="C388" s="1082"/>
      <c r="D388" s="1083"/>
      <c r="E388" s="1084"/>
      <c r="F388" s="1095"/>
      <c r="G388" s="168"/>
      <c r="H388" s="1083"/>
      <c r="I388" s="1087"/>
      <c r="J388" s="1088"/>
      <c r="K388" s="1091"/>
    </row>
    <row r="389" spans="2:11" ht="15">
      <c r="B389" s="226" t="s">
        <v>817</v>
      </c>
      <c r="C389" s="1082"/>
      <c r="D389" s="1083"/>
      <c r="E389" s="1084"/>
      <c r="F389" s="1095"/>
      <c r="G389" s="168"/>
      <c r="H389" s="1083"/>
      <c r="I389" s="1087"/>
      <c r="J389" s="1088"/>
      <c r="K389" s="1091"/>
    </row>
    <row r="390" spans="2:11" ht="15">
      <c r="B390" s="226" t="s">
        <v>817</v>
      </c>
      <c r="C390" s="1082"/>
      <c r="D390" s="1083"/>
      <c r="E390" s="1084"/>
      <c r="F390" s="1095"/>
      <c r="G390" s="168"/>
      <c r="H390" s="1083"/>
      <c r="I390" s="1087"/>
      <c r="J390" s="1088"/>
      <c r="K390" s="1091"/>
    </row>
    <row r="391" spans="2:11" ht="15">
      <c r="B391" s="226" t="s">
        <v>817</v>
      </c>
      <c r="C391" s="1082"/>
      <c r="D391" s="1083"/>
      <c r="E391" s="1084"/>
      <c r="F391" s="1095"/>
      <c r="G391" s="168"/>
      <c r="H391" s="1083"/>
      <c r="I391" s="1087"/>
      <c r="J391" s="1088"/>
      <c r="K391" s="1091"/>
    </row>
    <row r="392" spans="2:11" ht="15">
      <c r="B392" s="226" t="s">
        <v>817</v>
      </c>
      <c r="C392" s="1082"/>
      <c r="D392" s="1083"/>
      <c r="E392" s="1084"/>
      <c r="F392" s="1095"/>
      <c r="G392" s="168"/>
      <c r="H392" s="1083"/>
      <c r="I392" s="1087"/>
      <c r="J392" s="1088"/>
      <c r="K392" s="1091"/>
    </row>
    <row r="393" spans="2:11" ht="15">
      <c r="B393" s="226" t="s">
        <v>817</v>
      </c>
      <c r="C393" s="1082"/>
      <c r="D393" s="1083"/>
      <c r="E393" s="1084"/>
      <c r="F393" s="1095"/>
      <c r="G393" s="168"/>
      <c r="H393" s="1083"/>
      <c r="I393" s="1087"/>
      <c r="J393" s="1088"/>
      <c r="K393" s="1091"/>
    </row>
    <row r="394" spans="2:11" ht="15">
      <c r="B394" s="226" t="s">
        <v>817</v>
      </c>
      <c r="C394" s="1082"/>
      <c r="D394" s="1083"/>
      <c r="E394" s="1084"/>
      <c r="F394" s="1095"/>
      <c r="G394" s="168"/>
      <c r="H394" s="1083"/>
      <c r="I394" s="1087"/>
      <c r="J394" s="1088"/>
      <c r="K394" s="1091"/>
    </row>
    <row r="395" spans="2:11" ht="15">
      <c r="B395" s="226" t="s">
        <v>817</v>
      </c>
      <c r="C395" s="1082"/>
      <c r="D395" s="1083"/>
      <c r="E395" s="1084"/>
      <c r="F395" s="1095"/>
      <c r="G395" s="168"/>
      <c r="H395" s="1083"/>
      <c r="I395" s="1087"/>
      <c r="J395" s="1088"/>
      <c r="K395" s="1091"/>
    </row>
    <row r="396" spans="2:11" ht="15">
      <c r="B396" s="226" t="s">
        <v>817</v>
      </c>
      <c r="C396" s="1082"/>
      <c r="D396" s="1083"/>
      <c r="E396" s="1084"/>
      <c r="F396" s="1095"/>
      <c r="G396" s="168"/>
      <c r="H396" s="1083"/>
      <c r="I396" s="1087"/>
      <c r="J396" s="1088"/>
      <c r="K396" s="1091"/>
    </row>
    <row r="397" spans="2:11" ht="18">
      <c r="B397" s="218"/>
      <c r="C397" s="224" t="s">
        <v>1026</v>
      </c>
      <c r="D397" s="227"/>
      <c r="E397" s="227"/>
      <c r="F397" s="1094"/>
      <c r="G397" s="168"/>
      <c r="H397" s="168"/>
      <c r="I397" s="168"/>
      <c r="J397" s="214"/>
      <c r="K397" s="223"/>
    </row>
    <row r="398" spans="2:11">
      <c r="B398" s="152"/>
      <c r="C398" s="152"/>
      <c r="D398" s="152"/>
      <c r="E398" s="152"/>
      <c r="F398" s="152"/>
      <c r="G398" s="168"/>
      <c r="H398" s="168"/>
      <c r="I398" s="168"/>
      <c r="J398" s="214"/>
      <c r="K398" s="223"/>
    </row>
    <row r="399" spans="2:11" ht="51.75">
      <c r="B399" s="218"/>
      <c r="C399" s="229" t="s">
        <v>845</v>
      </c>
      <c r="D399" s="225"/>
      <c r="E399" s="225"/>
      <c r="F399" s="217" t="s">
        <v>1020</v>
      </c>
      <c r="G399" s="217" t="s">
        <v>1021</v>
      </c>
      <c r="H399" s="168"/>
      <c r="I399" s="168"/>
      <c r="J399" s="214"/>
      <c r="K399" s="223"/>
    </row>
    <row r="400" spans="2:11" ht="15">
      <c r="B400" s="230" t="s">
        <v>1986</v>
      </c>
      <c r="C400" s="1082"/>
      <c r="D400" s="1083"/>
      <c r="E400" s="1084"/>
      <c r="F400" s="1083"/>
      <c r="G400" s="1083"/>
      <c r="H400" s="168"/>
      <c r="I400" s="168"/>
      <c r="J400" s="1088"/>
      <c r="K400" s="1091"/>
    </row>
    <row r="401" spans="2:11" ht="15">
      <c r="B401" s="230" t="s">
        <v>1986</v>
      </c>
      <c r="C401" s="1082"/>
      <c r="D401" s="1083"/>
      <c r="E401" s="1084"/>
      <c r="F401" s="1083"/>
      <c r="G401" s="1083"/>
      <c r="H401" s="168"/>
      <c r="I401" s="168"/>
      <c r="J401" s="1088"/>
      <c r="K401" s="1091"/>
    </row>
    <row r="402" spans="2:11" ht="15">
      <c r="B402" s="230" t="s">
        <v>1986</v>
      </c>
      <c r="C402" s="1082"/>
      <c r="D402" s="1083"/>
      <c r="E402" s="1084"/>
      <c r="F402" s="1083"/>
      <c r="G402" s="1083"/>
      <c r="H402" s="168"/>
      <c r="I402" s="168"/>
      <c r="J402" s="1088"/>
      <c r="K402" s="1091"/>
    </row>
    <row r="403" spans="2:11" ht="15">
      <c r="B403" s="230" t="s">
        <v>1986</v>
      </c>
      <c r="C403" s="1082"/>
      <c r="D403" s="1083"/>
      <c r="E403" s="1084"/>
      <c r="F403" s="1083"/>
      <c r="G403" s="1083"/>
      <c r="H403" s="168"/>
      <c r="I403" s="168"/>
      <c r="J403" s="1088"/>
      <c r="K403" s="1091"/>
    </row>
    <row r="404" spans="2:11" ht="15">
      <c r="B404" s="230" t="s">
        <v>1986</v>
      </c>
      <c r="C404" s="1082"/>
      <c r="D404" s="1083"/>
      <c r="E404" s="1084"/>
      <c r="F404" s="1083"/>
      <c r="G404" s="1083"/>
      <c r="H404" s="168"/>
      <c r="I404" s="168"/>
      <c r="J404" s="1088"/>
      <c r="K404" s="1091"/>
    </row>
    <row r="405" spans="2:11" ht="15">
      <c r="B405" s="230" t="s">
        <v>1986</v>
      </c>
      <c r="C405" s="1082"/>
      <c r="D405" s="1083"/>
      <c r="E405" s="1084"/>
      <c r="F405" s="1083"/>
      <c r="G405" s="1083"/>
      <c r="H405" s="168"/>
      <c r="I405" s="168"/>
      <c r="J405" s="1088"/>
      <c r="K405" s="1091"/>
    </row>
    <row r="406" spans="2:11" ht="15">
      <c r="B406" s="230" t="s">
        <v>1986</v>
      </c>
      <c r="C406" s="1082"/>
      <c r="D406" s="1083"/>
      <c r="E406" s="1084"/>
      <c r="F406" s="1083"/>
      <c r="G406" s="1083"/>
      <c r="H406" s="168"/>
      <c r="I406" s="168"/>
      <c r="J406" s="1088"/>
      <c r="K406" s="1091"/>
    </row>
    <row r="407" spans="2:11" ht="15">
      <c r="B407" s="230" t="s">
        <v>1986</v>
      </c>
      <c r="C407" s="1082"/>
      <c r="D407" s="1083"/>
      <c r="E407" s="1084"/>
      <c r="F407" s="1083"/>
      <c r="G407" s="1083"/>
      <c r="H407" s="168"/>
      <c r="I407" s="168"/>
      <c r="J407" s="1088"/>
      <c r="K407" s="1091"/>
    </row>
    <row r="408" spans="2:11" ht="15">
      <c r="B408" s="230" t="s">
        <v>1986</v>
      </c>
      <c r="C408" s="1082"/>
      <c r="D408" s="1083"/>
      <c r="E408" s="1084"/>
      <c r="F408" s="1083"/>
      <c r="G408" s="1083"/>
      <c r="H408" s="168"/>
      <c r="I408" s="168"/>
      <c r="J408" s="1088"/>
      <c r="K408" s="1091"/>
    </row>
    <row r="409" spans="2:11" ht="15">
      <c r="B409" s="230" t="s">
        <v>1986</v>
      </c>
      <c r="C409" s="1082"/>
      <c r="D409" s="1083"/>
      <c r="E409" s="1084"/>
      <c r="F409" s="1083"/>
      <c r="G409" s="1083"/>
      <c r="H409" s="168"/>
      <c r="I409" s="168"/>
      <c r="J409" s="1088"/>
      <c r="K409" s="1091"/>
    </row>
    <row r="410" spans="2:11" ht="15">
      <c r="B410" s="230" t="s">
        <v>1986</v>
      </c>
      <c r="C410" s="1082"/>
      <c r="D410" s="1083"/>
      <c r="E410" s="1084"/>
      <c r="F410" s="1083"/>
      <c r="G410" s="1083"/>
      <c r="H410" s="168"/>
      <c r="I410" s="168"/>
      <c r="J410" s="1088"/>
      <c r="K410" s="1091"/>
    </row>
    <row r="411" spans="2:11" ht="15">
      <c r="B411" s="230" t="s">
        <v>1986</v>
      </c>
      <c r="C411" s="1082"/>
      <c r="D411" s="1083"/>
      <c r="E411" s="1084"/>
      <c r="F411" s="1083"/>
      <c r="G411" s="1083"/>
      <c r="H411" s="168"/>
      <c r="I411" s="168"/>
      <c r="J411" s="1088"/>
      <c r="K411" s="1091"/>
    </row>
    <row r="412" spans="2:11" ht="15">
      <c r="B412" s="230" t="s">
        <v>1986</v>
      </c>
      <c r="C412" s="1082"/>
      <c r="D412" s="1083"/>
      <c r="E412" s="1084"/>
      <c r="F412" s="1083"/>
      <c r="G412" s="1083"/>
      <c r="H412" s="168"/>
      <c r="I412" s="168"/>
      <c r="J412" s="1088"/>
      <c r="K412" s="1091"/>
    </row>
    <row r="413" spans="2:11" ht="15">
      <c r="B413" s="230" t="s">
        <v>1986</v>
      </c>
      <c r="C413" s="1082"/>
      <c r="D413" s="1083"/>
      <c r="E413" s="1084"/>
      <c r="F413" s="1083"/>
      <c r="G413" s="1083"/>
      <c r="H413" s="168"/>
      <c r="I413" s="168"/>
      <c r="J413" s="1088"/>
      <c r="K413" s="1091"/>
    </row>
    <row r="414" spans="2:11" ht="15">
      <c r="B414" s="230" t="s">
        <v>1986</v>
      </c>
      <c r="C414" s="1082"/>
      <c r="D414" s="1083"/>
      <c r="E414" s="1084"/>
      <c r="F414" s="1083"/>
      <c r="G414" s="1083"/>
      <c r="H414" s="168"/>
      <c r="I414" s="168"/>
      <c r="J414" s="1088"/>
      <c r="K414" s="1091"/>
    </row>
    <row r="415" spans="2:11" ht="15">
      <c r="B415" s="230" t="s">
        <v>1986</v>
      </c>
      <c r="C415" s="1082"/>
      <c r="D415" s="1083"/>
      <c r="E415" s="1084"/>
      <c r="F415" s="1083"/>
      <c r="G415" s="1083"/>
      <c r="H415" s="168"/>
      <c r="I415" s="168"/>
      <c r="J415" s="1088"/>
      <c r="K415" s="1091"/>
    </row>
    <row r="416" spans="2:11" ht="15">
      <c r="B416" s="230" t="s">
        <v>1986</v>
      </c>
      <c r="C416" s="1082"/>
      <c r="D416" s="1083"/>
      <c r="E416" s="1084"/>
      <c r="F416" s="1083"/>
      <c r="G416" s="1083"/>
      <c r="H416" s="168"/>
      <c r="I416" s="168"/>
      <c r="J416" s="1088"/>
      <c r="K416" s="1091"/>
    </row>
    <row r="417" spans="2:11" ht="15">
      <c r="B417" s="230" t="s">
        <v>1986</v>
      </c>
      <c r="C417" s="1082"/>
      <c r="D417" s="1083"/>
      <c r="E417" s="1084"/>
      <c r="F417" s="1083"/>
      <c r="G417" s="1083"/>
      <c r="H417" s="168"/>
      <c r="I417" s="168"/>
      <c r="J417" s="1088"/>
      <c r="K417" s="1091"/>
    </row>
    <row r="418" spans="2:11" ht="15">
      <c r="B418" s="230" t="s">
        <v>1986</v>
      </c>
      <c r="C418" s="1082"/>
      <c r="D418" s="1083"/>
      <c r="E418" s="1084"/>
      <c r="F418" s="1083"/>
      <c r="G418" s="1083"/>
      <c r="H418" s="168"/>
      <c r="I418" s="168"/>
      <c r="J418" s="1088"/>
      <c r="K418" s="1091"/>
    </row>
    <row r="419" spans="2:11" ht="15">
      <c r="B419" s="230" t="s">
        <v>1986</v>
      </c>
      <c r="C419" s="1082"/>
      <c r="D419" s="1083"/>
      <c r="E419" s="1084"/>
      <c r="F419" s="1083"/>
      <c r="G419" s="1083"/>
      <c r="H419" s="168"/>
      <c r="I419" s="168"/>
      <c r="J419" s="1088"/>
      <c r="K419" s="1091"/>
    </row>
    <row r="420" spans="2:11" ht="15">
      <c r="B420" s="230" t="s">
        <v>1986</v>
      </c>
      <c r="C420" s="1082"/>
      <c r="D420" s="1083"/>
      <c r="E420" s="1084"/>
      <c r="F420" s="1083"/>
      <c r="G420" s="1083"/>
      <c r="H420" s="168"/>
      <c r="I420" s="168"/>
      <c r="J420" s="1088"/>
      <c r="K420" s="1091"/>
    </row>
    <row r="421" spans="2:11" ht="15">
      <c r="B421" s="230" t="s">
        <v>1986</v>
      </c>
      <c r="C421" s="1082"/>
      <c r="D421" s="1083"/>
      <c r="E421" s="1084"/>
      <c r="F421" s="1083"/>
      <c r="G421" s="1083"/>
      <c r="H421" s="168"/>
      <c r="I421" s="168"/>
      <c r="J421" s="1088"/>
      <c r="K421" s="1091"/>
    </row>
    <row r="422" spans="2:11" ht="15">
      <c r="B422" s="230" t="s">
        <v>1986</v>
      </c>
      <c r="C422" s="1082"/>
      <c r="D422" s="1083"/>
      <c r="E422" s="1084"/>
      <c r="F422" s="1083"/>
      <c r="G422" s="1083"/>
      <c r="H422" s="168"/>
      <c r="I422" s="168"/>
      <c r="J422" s="1088"/>
      <c r="K422" s="1091"/>
    </row>
    <row r="423" spans="2:11" ht="15">
      <c r="B423" s="230" t="s">
        <v>1986</v>
      </c>
      <c r="C423" s="1082"/>
      <c r="D423" s="1083"/>
      <c r="E423" s="1084"/>
      <c r="F423" s="1083"/>
      <c r="G423" s="1083"/>
      <c r="H423" s="168"/>
      <c r="I423" s="168"/>
      <c r="J423" s="1088"/>
      <c r="K423" s="1091"/>
    </row>
    <row r="424" spans="2:11" ht="15">
      <c r="B424" s="230" t="s">
        <v>1986</v>
      </c>
      <c r="C424" s="1082"/>
      <c r="D424" s="1083"/>
      <c r="E424" s="1084"/>
      <c r="F424" s="1083"/>
      <c r="G424" s="1083"/>
      <c r="H424" s="168"/>
      <c r="I424" s="168"/>
      <c r="J424" s="1088"/>
      <c r="K424" s="1091"/>
    </row>
    <row r="425" spans="2:11" ht="15">
      <c r="B425" s="230" t="s">
        <v>1986</v>
      </c>
      <c r="C425" s="1082"/>
      <c r="D425" s="1083"/>
      <c r="E425" s="1084"/>
      <c r="F425" s="1083"/>
      <c r="G425" s="1083"/>
      <c r="H425" s="168"/>
      <c r="I425" s="168"/>
      <c r="J425" s="1088"/>
      <c r="K425" s="1091"/>
    </row>
    <row r="426" spans="2:11" ht="15">
      <c r="B426" s="230" t="s">
        <v>1986</v>
      </c>
      <c r="C426" s="1082"/>
      <c r="D426" s="1083"/>
      <c r="E426" s="1084"/>
      <c r="F426" s="1083"/>
      <c r="G426" s="1083"/>
      <c r="H426" s="168"/>
      <c r="I426" s="168"/>
      <c r="J426" s="1088"/>
      <c r="K426" s="1091"/>
    </row>
    <row r="427" spans="2:11" ht="15">
      <c r="B427" s="230" t="s">
        <v>1986</v>
      </c>
      <c r="C427" s="1082"/>
      <c r="D427" s="1083"/>
      <c r="E427" s="1084"/>
      <c r="F427" s="1083"/>
      <c r="G427" s="1083"/>
      <c r="H427" s="168"/>
      <c r="I427" s="168"/>
      <c r="J427" s="1088"/>
      <c r="K427" s="1091"/>
    </row>
    <row r="428" spans="2:11" ht="15">
      <c r="B428" s="230" t="s">
        <v>1986</v>
      </c>
      <c r="C428" s="1082"/>
      <c r="D428" s="1083"/>
      <c r="E428" s="1084"/>
      <c r="F428" s="1083"/>
      <c r="G428" s="1083"/>
      <c r="H428" s="168"/>
      <c r="I428" s="168"/>
      <c r="J428" s="1088"/>
      <c r="K428" s="1091"/>
    </row>
    <row r="429" spans="2:11" ht="15">
      <c r="B429" s="230" t="s">
        <v>1986</v>
      </c>
      <c r="C429" s="1082"/>
      <c r="D429" s="1083"/>
      <c r="E429" s="1084"/>
      <c r="F429" s="1083"/>
      <c r="G429" s="1083"/>
      <c r="H429" s="168"/>
      <c r="I429" s="168"/>
      <c r="J429" s="1088"/>
      <c r="K429" s="1091"/>
    </row>
    <row r="430" spans="2:11" ht="15">
      <c r="B430" s="230" t="s">
        <v>1986</v>
      </c>
      <c r="C430" s="1082"/>
      <c r="D430" s="1083"/>
      <c r="E430" s="1084"/>
      <c r="F430" s="1083"/>
      <c r="G430" s="1083"/>
      <c r="H430" s="168"/>
      <c r="I430" s="168"/>
      <c r="J430" s="1088"/>
      <c r="K430" s="1091"/>
    </row>
    <row r="431" spans="2:11" ht="15">
      <c r="B431" s="230" t="s">
        <v>1986</v>
      </c>
      <c r="C431" s="1082"/>
      <c r="D431" s="1083"/>
      <c r="E431" s="1084"/>
      <c r="F431" s="1083"/>
      <c r="G431" s="1083"/>
      <c r="H431" s="168"/>
      <c r="I431" s="168"/>
      <c r="J431" s="1088"/>
      <c r="K431" s="1091"/>
    </row>
    <row r="432" spans="2:11" ht="15">
      <c r="B432" s="230" t="s">
        <v>1986</v>
      </c>
      <c r="C432" s="1082"/>
      <c r="D432" s="1083"/>
      <c r="E432" s="1084"/>
      <c r="F432" s="1083"/>
      <c r="G432" s="1083"/>
      <c r="H432" s="168"/>
      <c r="I432" s="168"/>
      <c r="J432" s="1088"/>
      <c r="K432" s="1091"/>
    </row>
    <row r="433" spans="2:11" ht="15">
      <c r="B433" s="230" t="s">
        <v>1986</v>
      </c>
      <c r="C433" s="1082"/>
      <c r="D433" s="1083"/>
      <c r="E433" s="1084"/>
      <c r="F433" s="1083"/>
      <c r="G433" s="1083"/>
      <c r="H433" s="168"/>
      <c r="I433" s="168"/>
      <c r="J433" s="1088"/>
      <c r="K433" s="1091"/>
    </row>
    <row r="434" spans="2:11" ht="15">
      <c r="B434" s="230" t="s">
        <v>1986</v>
      </c>
      <c r="C434" s="1082"/>
      <c r="D434" s="1083"/>
      <c r="E434" s="1084"/>
      <c r="F434" s="1083"/>
      <c r="G434" s="1083"/>
      <c r="H434" s="168"/>
      <c r="I434" s="168"/>
      <c r="J434" s="1088"/>
      <c r="K434" s="1091"/>
    </row>
    <row r="435" spans="2:11" ht="15">
      <c r="B435" s="230" t="s">
        <v>1986</v>
      </c>
      <c r="C435" s="1082"/>
      <c r="D435" s="1083"/>
      <c r="E435" s="1084"/>
      <c r="F435" s="1083"/>
      <c r="G435" s="1083"/>
      <c r="H435" s="168"/>
      <c r="I435" s="168"/>
      <c r="J435" s="1088"/>
      <c r="K435" s="1091"/>
    </row>
    <row r="436" spans="2:11" ht="15">
      <c r="B436" s="230" t="s">
        <v>1986</v>
      </c>
      <c r="C436" s="1082"/>
      <c r="D436" s="1083"/>
      <c r="E436" s="1084"/>
      <c r="F436" s="1083"/>
      <c r="G436" s="1083"/>
      <c r="H436" s="168"/>
      <c r="I436" s="168"/>
      <c r="J436" s="1088"/>
      <c r="K436" s="1091"/>
    </row>
    <row r="437" spans="2:11" ht="15">
      <c r="B437" s="230" t="s">
        <v>1986</v>
      </c>
      <c r="C437" s="1082"/>
      <c r="D437" s="1083"/>
      <c r="E437" s="1084"/>
      <c r="F437" s="1083"/>
      <c r="G437" s="1083"/>
      <c r="H437" s="168"/>
      <c r="I437" s="168"/>
      <c r="J437" s="1088"/>
      <c r="K437" s="1091"/>
    </row>
    <row r="438" spans="2:11" ht="15">
      <c r="B438" s="230" t="s">
        <v>1986</v>
      </c>
      <c r="C438" s="1082"/>
      <c r="D438" s="1083"/>
      <c r="E438" s="1084"/>
      <c r="F438" s="1083"/>
      <c r="G438" s="1083"/>
      <c r="H438" s="168"/>
      <c r="I438" s="168"/>
      <c r="J438" s="1088"/>
      <c r="K438" s="1091"/>
    </row>
    <row r="439" spans="2:11" ht="15">
      <c r="B439" s="230" t="s">
        <v>1986</v>
      </c>
      <c r="C439" s="1082"/>
      <c r="D439" s="1083"/>
      <c r="E439" s="1084"/>
      <c r="F439" s="1083"/>
      <c r="G439" s="1083"/>
      <c r="H439" s="168"/>
      <c r="I439" s="168"/>
      <c r="J439" s="1088"/>
      <c r="K439" s="1091"/>
    </row>
    <row r="440" spans="2:11" ht="15">
      <c r="B440" s="230" t="s">
        <v>1986</v>
      </c>
      <c r="C440" s="1082"/>
      <c r="D440" s="1083"/>
      <c r="E440" s="1084"/>
      <c r="F440" s="1083"/>
      <c r="G440" s="1083"/>
      <c r="H440" s="168"/>
      <c r="I440" s="168"/>
      <c r="J440" s="1088"/>
      <c r="K440" s="1091"/>
    </row>
    <row r="441" spans="2:11" ht="15">
      <c r="B441" s="230" t="s">
        <v>1986</v>
      </c>
      <c r="C441" s="1082"/>
      <c r="D441" s="1083"/>
      <c r="E441" s="1084"/>
      <c r="F441" s="1083"/>
      <c r="G441" s="1083"/>
      <c r="H441" s="168"/>
      <c r="I441" s="168"/>
      <c r="J441" s="1088"/>
      <c r="K441" s="1091"/>
    </row>
    <row r="442" spans="2:11" ht="15">
      <c r="B442" s="230" t="s">
        <v>1986</v>
      </c>
      <c r="C442" s="1082"/>
      <c r="D442" s="1083"/>
      <c r="E442" s="1084"/>
      <c r="F442" s="1083"/>
      <c r="G442" s="1083"/>
      <c r="H442" s="168"/>
      <c r="I442" s="168"/>
      <c r="J442" s="1088"/>
      <c r="K442" s="1091"/>
    </row>
    <row r="443" spans="2:11" ht="15">
      <c r="B443" s="230" t="s">
        <v>1986</v>
      </c>
      <c r="C443" s="1082"/>
      <c r="D443" s="1083"/>
      <c r="E443" s="1084"/>
      <c r="F443" s="1083"/>
      <c r="G443" s="1083"/>
      <c r="H443" s="168"/>
      <c r="I443" s="168"/>
      <c r="J443" s="1088"/>
      <c r="K443" s="1091"/>
    </row>
    <row r="444" spans="2:11" ht="15">
      <c r="B444" s="230" t="s">
        <v>1986</v>
      </c>
      <c r="C444" s="1082"/>
      <c r="D444" s="1083"/>
      <c r="E444" s="1084"/>
      <c r="F444" s="1083"/>
      <c r="G444" s="1083"/>
      <c r="H444" s="168"/>
      <c r="I444" s="168"/>
      <c r="J444" s="1088"/>
      <c r="K444" s="1091"/>
    </row>
    <row r="445" spans="2:11" ht="15">
      <c r="B445" s="230" t="s">
        <v>1986</v>
      </c>
      <c r="C445" s="1082"/>
      <c r="D445" s="1083"/>
      <c r="E445" s="1084"/>
      <c r="F445" s="1083"/>
      <c r="G445" s="1083"/>
      <c r="H445" s="168"/>
      <c r="I445" s="168"/>
      <c r="J445" s="1088"/>
      <c r="K445" s="1091"/>
    </row>
    <row r="446" spans="2:11" ht="15">
      <c r="B446" s="230" t="s">
        <v>1986</v>
      </c>
      <c r="C446" s="1082"/>
      <c r="D446" s="1083"/>
      <c r="E446" s="1084"/>
      <c r="F446" s="1083"/>
      <c r="G446" s="1083"/>
      <c r="H446" s="168"/>
      <c r="I446" s="168"/>
      <c r="J446" s="1088"/>
      <c r="K446" s="1091"/>
    </row>
    <row r="447" spans="2:11" ht="15">
      <c r="B447" s="230" t="s">
        <v>1986</v>
      </c>
      <c r="C447" s="1082"/>
      <c r="D447" s="1083"/>
      <c r="E447" s="1084"/>
      <c r="F447" s="1083"/>
      <c r="G447" s="1083"/>
      <c r="H447" s="168"/>
      <c r="I447" s="168"/>
      <c r="J447" s="1088"/>
      <c r="K447" s="1091"/>
    </row>
    <row r="448" spans="2:11" ht="15">
      <c r="B448" s="230" t="s">
        <v>1986</v>
      </c>
      <c r="C448" s="1082"/>
      <c r="D448" s="1083"/>
      <c r="E448" s="1084"/>
      <c r="F448" s="1083"/>
      <c r="G448" s="1083"/>
      <c r="H448" s="168"/>
      <c r="I448" s="168"/>
      <c r="J448" s="1088"/>
      <c r="K448" s="1091"/>
    </row>
    <row r="449" spans="2:11" ht="15">
      <c r="B449" s="230" t="s">
        <v>1986</v>
      </c>
      <c r="C449" s="1082"/>
      <c r="D449" s="1083"/>
      <c r="E449" s="1084"/>
      <c r="F449" s="1083"/>
      <c r="G449" s="1083"/>
      <c r="H449" s="168"/>
      <c r="I449" s="168"/>
      <c r="J449" s="1088"/>
      <c r="K449" s="1091"/>
    </row>
    <row r="450" spans="2:11" ht="15">
      <c r="B450" s="230" t="s">
        <v>1986</v>
      </c>
      <c r="C450" s="1082"/>
      <c r="D450" s="1083"/>
      <c r="E450" s="1084"/>
      <c r="F450" s="1083"/>
      <c r="G450" s="1083"/>
      <c r="H450" s="168"/>
      <c r="I450" s="168"/>
      <c r="J450" s="1088"/>
      <c r="K450" s="1091"/>
    </row>
    <row r="451" spans="2:11" ht="15">
      <c r="B451" s="230" t="s">
        <v>1986</v>
      </c>
      <c r="C451" s="1082"/>
      <c r="D451" s="1083"/>
      <c r="E451" s="1084"/>
      <c r="F451" s="1083"/>
      <c r="G451" s="1083"/>
      <c r="H451" s="168"/>
      <c r="I451" s="168"/>
      <c r="J451" s="1088"/>
      <c r="K451" s="1091"/>
    </row>
    <row r="452" spans="2:11" ht="15">
      <c r="B452" s="230" t="s">
        <v>1986</v>
      </c>
      <c r="C452" s="1082"/>
      <c r="D452" s="1083"/>
      <c r="E452" s="1084"/>
      <c r="F452" s="1083"/>
      <c r="G452" s="1083"/>
      <c r="H452" s="168"/>
      <c r="I452" s="168"/>
      <c r="J452" s="1088"/>
      <c r="K452" s="1091"/>
    </row>
    <row r="453" spans="2:11" ht="15">
      <c r="B453" s="230" t="s">
        <v>1986</v>
      </c>
      <c r="C453" s="1082"/>
      <c r="D453" s="1083"/>
      <c r="E453" s="1084"/>
      <c r="F453" s="1083"/>
      <c r="G453" s="1083"/>
      <c r="H453" s="168"/>
      <c r="I453" s="168"/>
      <c r="J453" s="1088"/>
      <c r="K453" s="1091"/>
    </row>
    <row r="454" spans="2:11" ht="15">
      <c r="B454" s="230" t="s">
        <v>1986</v>
      </c>
      <c r="C454" s="1082"/>
      <c r="D454" s="1083"/>
      <c r="E454" s="1084"/>
      <c r="F454" s="1083"/>
      <c r="G454" s="1083"/>
      <c r="H454" s="168"/>
      <c r="I454" s="168"/>
      <c r="J454" s="1088"/>
      <c r="K454" s="1091"/>
    </row>
    <row r="455" spans="2:11" ht="15">
      <c r="B455" s="230" t="s">
        <v>1986</v>
      </c>
      <c r="C455" s="1082"/>
      <c r="D455" s="1083"/>
      <c r="E455" s="1084"/>
      <c r="F455" s="1083"/>
      <c r="G455" s="1083"/>
      <c r="H455" s="168"/>
      <c r="I455" s="168"/>
      <c r="J455" s="1088"/>
      <c r="K455" s="1091"/>
    </row>
    <row r="456" spans="2:11" ht="15">
      <c r="B456" s="230" t="s">
        <v>1986</v>
      </c>
      <c r="C456" s="1082"/>
      <c r="D456" s="1083"/>
      <c r="E456" s="1084"/>
      <c r="F456" s="1083"/>
      <c r="G456" s="1083"/>
      <c r="H456" s="168"/>
      <c r="I456" s="168"/>
      <c r="J456" s="1088"/>
      <c r="K456" s="1091"/>
    </row>
    <row r="457" spans="2:11" ht="15">
      <c r="B457" s="230" t="s">
        <v>1986</v>
      </c>
      <c r="C457" s="1082"/>
      <c r="D457" s="1083"/>
      <c r="E457" s="1084"/>
      <c r="F457" s="1083"/>
      <c r="G457" s="1083"/>
      <c r="H457" s="168"/>
      <c r="I457" s="168"/>
      <c r="J457" s="1088"/>
      <c r="K457" s="1091"/>
    </row>
    <row r="458" spans="2:11" ht="15">
      <c r="B458" s="230" t="s">
        <v>1986</v>
      </c>
      <c r="C458" s="1082"/>
      <c r="D458" s="1083"/>
      <c r="E458" s="1084"/>
      <c r="F458" s="1083"/>
      <c r="G458" s="1083"/>
      <c r="H458" s="168"/>
      <c r="I458" s="168"/>
      <c r="J458" s="1088"/>
      <c r="K458" s="1091"/>
    </row>
    <row r="459" spans="2:11" ht="15">
      <c r="B459" s="230" t="s">
        <v>1986</v>
      </c>
      <c r="C459" s="1082"/>
      <c r="D459" s="1083"/>
      <c r="E459" s="1084"/>
      <c r="F459" s="1083"/>
      <c r="G459" s="1083"/>
      <c r="H459" s="168"/>
      <c r="I459" s="168"/>
      <c r="J459" s="1088"/>
      <c r="K459" s="1091"/>
    </row>
    <row r="460" spans="2:11" ht="15">
      <c r="B460" s="230" t="s">
        <v>1986</v>
      </c>
      <c r="C460" s="1082"/>
      <c r="D460" s="1083"/>
      <c r="E460" s="1084"/>
      <c r="F460" s="1083"/>
      <c r="G460" s="1083"/>
      <c r="H460" s="168"/>
      <c r="I460" s="168"/>
      <c r="J460" s="1088"/>
      <c r="K460" s="1091"/>
    </row>
    <row r="461" spans="2:11" ht="15">
      <c r="B461" s="230" t="s">
        <v>1986</v>
      </c>
      <c r="C461" s="1082"/>
      <c r="D461" s="1083"/>
      <c r="E461" s="1084"/>
      <c r="F461" s="1083"/>
      <c r="G461" s="1083"/>
      <c r="H461" s="168"/>
      <c r="I461" s="168"/>
      <c r="J461" s="1088"/>
      <c r="K461" s="1091"/>
    </row>
    <row r="462" spans="2:11" ht="15">
      <c r="B462" s="230" t="s">
        <v>1986</v>
      </c>
      <c r="C462" s="1082"/>
      <c r="D462" s="1083"/>
      <c r="E462" s="1084"/>
      <c r="F462" s="1083"/>
      <c r="G462" s="1083"/>
      <c r="H462" s="168"/>
      <c r="I462" s="168"/>
      <c r="J462" s="1088"/>
      <c r="K462" s="1091"/>
    </row>
    <row r="463" spans="2:11" ht="15">
      <c r="B463" s="230" t="s">
        <v>1986</v>
      </c>
      <c r="C463" s="1082"/>
      <c r="D463" s="1083"/>
      <c r="E463" s="1084"/>
      <c r="F463" s="1083"/>
      <c r="G463" s="1083"/>
      <c r="H463" s="168"/>
      <c r="I463" s="168"/>
      <c r="J463" s="1088"/>
      <c r="K463" s="1091"/>
    </row>
    <row r="464" spans="2:11" ht="15">
      <c r="B464" s="230" t="s">
        <v>1986</v>
      </c>
      <c r="C464" s="1082"/>
      <c r="D464" s="1083"/>
      <c r="E464" s="1084"/>
      <c r="F464" s="1083"/>
      <c r="G464" s="1083"/>
      <c r="H464" s="168"/>
      <c r="I464" s="168"/>
      <c r="J464" s="1088"/>
      <c r="K464" s="1091"/>
    </row>
    <row r="465" spans="2:11" ht="15">
      <c r="B465" s="230" t="s">
        <v>1986</v>
      </c>
      <c r="C465" s="1082"/>
      <c r="D465" s="1083"/>
      <c r="E465" s="1084"/>
      <c r="F465" s="1083"/>
      <c r="G465" s="1083"/>
      <c r="H465" s="168"/>
      <c r="I465" s="168"/>
      <c r="J465" s="1088"/>
      <c r="K465" s="1091"/>
    </row>
    <row r="466" spans="2:11" ht="15">
      <c r="B466" s="230" t="s">
        <v>1986</v>
      </c>
      <c r="C466" s="1082"/>
      <c r="D466" s="1083"/>
      <c r="E466" s="1084"/>
      <c r="F466" s="1083"/>
      <c r="G466" s="1083"/>
      <c r="H466" s="168"/>
      <c r="I466" s="168"/>
      <c r="J466" s="1088"/>
      <c r="K466" s="1091"/>
    </row>
    <row r="467" spans="2:11" ht="15">
      <c r="B467" s="230" t="s">
        <v>1986</v>
      </c>
      <c r="C467" s="1082"/>
      <c r="D467" s="1083"/>
      <c r="E467" s="1084"/>
      <c r="F467" s="1083"/>
      <c r="G467" s="1083"/>
      <c r="H467" s="168"/>
      <c r="I467" s="168"/>
      <c r="J467" s="1088"/>
      <c r="K467" s="1091"/>
    </row>
    <row r="468" spans="2:11" ht="15">
      <c r="B468" s="230" t="s">
        <v>1986</v>
      </c>
      <c r="C468" s="1082"/>
      <c r="D468" s="1083"/>
      <c r="E468" s="1084"/>
      <c r="F468" s="1083"/>
      <c r="G468" s="1083"/>
      <c r="H468" s="168"/>
      <c r="I468" s="168"/>
      <c r="J468" s="1088"/>
      <c r="K468" s="1091"/>
    </row>
    <row r="469" spans="2:11" ht="15">
      <c r="B469" s="230" t="s">
        <v>1986</v>
      </c>
      <c r="C469" s="1082"/>
      <c r="D469" s="1083"/>
      <c r="E469" s="1084"/>
      <c r="F469" s="1083"/>
      <c r="G469" s="1083"/>
      <c r="H469" s="168"/>
      <c r="I469" s="168"/>
      <c r="J469" s="1088"/>
      <c r="K469" s="1091"/>
    </row>
    <row r="470" spans="2:11" ht="15">
      <c r="B470" s="230" t="s">
        <v>1986</v>
      </c>
      <c r="C470" s="1082"/>
      <c r="D470" s="1083"/>
      <c r="E470" s="1084"/>
      <c r="F470" s="1083"/>
      <c r="G470" s="1083"/>
      <c r="H470" s="168"/>
      <c r="I470" s="168"/>
      <c r="J470" s="1088"/>
      <c r="K470" s="1091"/>
    </row>
    <row r="471" spans="2:11" ht="15">
      <c r="B471" s="230" t="s">
        <v>1986</v>
      </c>
      <c r="C471" s="1082"/>
      <c r="D471" s="1083"/>
      <c r="E471" s="1084"/>
      <c r="F471" s="1083"/>
      <c r="G471" s="1083"/>
      <c r="H471" s="168"/>
      <c r="I471" s="168"/>
      <c r="J471" s="1088"/>
      <c r="K471" s="1091"/>
    </row>
    <row r="472" spans="2:11" ht="15">
      <c r="B472" s="230" t="s">
        <v>1986</v>
      </c>
      <c r="C472" s="1082"/>
      <c r="D472" s="1083"/>
      <c r="E472" s="1084"/>
      <c r="F472" s="1083"/>
      <c r="G472" s="1083"/>
      <c r="H472" s="168"/>
      <c r="I472" s="168"/>
      <c r="J472" s="1088"/>
      <c r="K472" s="1091"/>
    </row>
    <row r="473" spans="2:11" ht="15">
      <c r="B473" s="230" t="s">
        <v>1986</v>
      </c>
      <c r="C473" s="1082"/>
      <c r="D473" s="1083"/>
      <c r="E473" s="1084"/>
      <c r="F473" s="1083"/>
      <c r="G473" s="1083"/>
      <c r="H473" s="168"/>
      <c r="I473" s="168"/>
      <c r="J473" s="1088"/>
      <c r="K473" s="1091"/>
    </row>
    <row r="474" spans="2:11" ht="15">
      <c r="B474" s="230" t="s">
        <v>1986</v>
      </c>
      <c r="C474" s="1082"/>
      <c r="D474" s="1083"/>
      <c r="E474" s="1084"/>
      <c r="F474" s="1083"/>
      <c r="G474" s="1087"/>
      <c r="H474" s="168"/>
      <c r="I474" s="168"/>
      <c r="J474" s="1088"/>
      <c r="K474" s="1091"/>
    </row>
    <row r="475" spans="2:11" ht="15">
      <c r="B475" s="230" t="s">
        <v>1986</v>
      </c>
      <c r="C475" s="1082"/>
      <c r="D475" s="1083"/>
      <c r="E475" s="1084"/>
      <c r="F475" s="1083"/>
      <c r="G475" s="1083"/>
      <c r="H475" s="168"/>
      <c r="I475" s="168"/>
      <c r="J475" s="1088"/>
      <c r="K475" s="1091"/>
    </row>
    <row r="476" spans="2:11" ht="15">
      <c r="B476" s="230" t="s">
        <v>1986</v>
      </c>
      <c r="C476" s="1082"/>
      <c r="D476" s="1083"/>
      <c r="E476" s="1084"/>
      <c r="F476" s="1083"/>
      <c r="G476" s="1083"/>
      <c r="H476" s="168"/>
      <c r="I476" s="168"/>
      <c r="J476" s="1088"/>
      <c r="K476" s="1091"/>
    </row>
    <row r="477" spans="2:11" ht="15">
      <c r="B477" s="230" t="s">
        <v>1986</v>
      </c>
      <c r="C477" s="1082"/>
      <c r="D477" s="1083"/>
      <c r="E477" s="1084"/>
      <c r="F477" s="1083"/>
      <c r="G477" s="1083"/>
      <c r="H477" s="168"/>
      <c r="I477" s="168"/>
      <c r="J477" s="1088"/>
      <c r="K477" s="1091"/>
    </row>
    <row r="478" spans="2:11" ht="15">
      <c r="B478" s="230" t="s">
        <v>1986</v>
      </c>
      <c r="C478" s="1082"/>
      <c r="D478" s="1083"/>
      <c r="E478" s="1084"/>
      <c r="F478" s="1083"/>
      <c r="G478" s="1083"/>
      <c r="H478" s="168"/>
      <c r="I478" s="168"/>
      <c r="J478" s="1088"/>
      <c r="K478" s="1091"/>
    </row>
    <row r="479" spans="2:11" ht="15">
      <c r="B479" s="230" t="s">
        <v>1986</v>
      </c>
      <c r="C479" s="1082"/>
      <c r="D479" s="1083"/>
      <c r="E479" s="1084"/>
      <c r="F479" s="1083"/>
      <c r="G479" s="1083"/>
      <c r="H479" s="168"/>
      <c r="I479" s="168"/>
      <c r="J479" s="1088"/>
      <c r="K479" s="1091"/>
    </row>
    <row r="480" spans="2:11" ht="15">
      <c r="B480" s="230" t="s">
        <v>1986</v>
      </c>
      <c r="C480" s="1082"/>
      <c r="D480" s="1083"/>
      <c r="E480" s="1084"/>
      <c r="F480" s="1083"/>
      <c r="G480" s="1083"/>
      <c r="H480" s="168"/>
      <c r="I480" s="168"/>
      <c r="J480" s="1088"/>
      <c r="K480" s="1091"/>
    </row>
    <row r="481" spans="2:11" ht="15">
      <c r="B481" s="230" t="s">
        <v>1986</v>
      </c>
      <c r="C481" s="1082"/>
      <c r="D481" s="1083"/>
      <c r="E481" s="1084"/>
      <c r="F481" s="1083"/>
      <c r="G481" s="1083"/>
      <c r="H481" s="168"/>
      <c r="I481" s="168"/>
      <c r="J481" s="1088"/>
      <c r="K481" s="1091"/>
    </row>
    <row r="482" spans="2:11" ht="15">
      <c r="B482" s="230" t="s">
        <v>1986</v>
      </c>
      <c r="C482" s="1082"/>
      <c r="D482" s="1083"/>
      <c r="E482" s="1084"/>
      <c r="F482" s="1083"/>
      <c r="G482" s="1083"/>
      <c r="H482" s="168"/>
      <c r="I482" s="168"/>
      <c r="J482" s="1088"/>
      <c r="K482" s="1091"/>
    </row>
    <row r="483" spans="2:11" ht="15">
      <c r="B483" s="230" t="s">
        <v>1986</v>
      </c>
      <c r="C483" s="1082"/>
      <c r="D483" s="1083"/>
      <c r="E483" s="1084"/>
      <c r="F483" s="1083"/>
      <c r="G483" s="1083"/>
      <c r="H483" s="168"/>
      <c r="I483" s="168"/>
      <c r="J483" s="1088"/>
      <c r="K483" s="1091"/>
    </row>
    <row r="484" spans="2:11" ht="15">
      <c r="B484" s="230" t="s">
        <v>1986</v>
      </c>
      <c r="C484" s="1082"/>
      <c r="D484" s="1083"/>
      <c r="E484" s="1084"/>
      <c r="F484" s="1083"/>
      <c r="G484" s="1083"/>
      <c r="H484" s="168"/>
      <c r="I484" s="168"/>
      <c r="J484" s="1088"/>
      <c r="K484" s="1091"/>
    </row>
    <row r="485" spans="2:11" ht="18">
      <c r="B485" s="152"/>
      <c r="C485" s="224" t="s">
        <v>1026</v>
      </c>
      <c r="D485" s="1097"/>
      <c r="E485" s="1097"/>
      <c r="F485" s="1097"/>
      <c r="G485" s="1097"/>
      <c r="H485" s="152"/>
      <c r="I485" s="152"/>
      <c r="J485" s="152"/>
      <c r="K485" s="177"/>
    </row>
    <row r="486" spans="2:11" ht="18">
      <c r="B486" s="218"/>
      <c r="C486" s="224" t="s">
        <v>130</v>
      </c>
      <c r="D486" s="1097"/>
      <c r="E486" s="1097"/>
      <c r="F486" s="1097"/>
      <c r="G486" s="1097"/>
      <c r="H486" s="152"/>
      <c r="I486" s="152"/>
      <c r="J486" s="152"/>
      <c r="K486" s="177"/>
    </row>
    <row r="488" spans="2:11" ht="15">
      <c r="B488" t="s">
        <v>1984</v>
      </c>
      <c r="C488" s="1082"/>
      <c r="D488" s="1083"/>
      <c r="E488" s="1084"/>
      <c r="F488" s="1096"/>
      <c r="G488" s="1096"/>
      <c r="H488" s="214"/>
      <c r="I488" s="214"/>
      <c r="J488" s="1088"/>
      <c r="K488" s="1091"/>
    </row>
    <row r="489" spans="2:11" ht="15">
      <c r="B489" t="s">
        <v>1984</v>
      </c>
      <c r="C489" s="1082"/>
      <c r="D489" s="1083"/>
      <c r="E489" s="1084"/>
      <c r="F489" s="1096"/>
      <c r="G489" s="1096"/>
      <c r="H489" s="214"/>
      <c r="I489" s="214"/>
      <c r="J489" s="1088"/>
      <c r="K489" s="1091"/>
    </row>
    <row r="490" spans="2:11" ht="15">
      <c r="B490" t="s">
        <v>1984</v>
      </c>
      <c r="C490" s="1082"/>
      <c r="D490" s="1083"/>
      <c r="E490" s="1084"/>
      <c r="F490" s="1096"/>
      <c r="G490" s="1096"/>
      <c r="H490" s="214"/>
      <c r="I490" s="214"/>
      <c r="J490" s="1088"/>
      <c r="K490" s="1091"/>
    </row>
    <row r="491" spans="2:11" ht="15">
      <c r="B491" t="s">
        <v>1984</v>
      </c>
      <c r="C491" s="1082"/>
      <c r="D491" s="1083"/>
      <c r="E491" s="1084"/>
      <c r="F491" s="1096"/>
      <c r="G491" s="1096"/>
      <c r="H491" s="214"/>
      <c r="I491" s="214"/>
      <c r="J491" s="1088"/>
      <c r="K491" s="1091"/>
    </row>
    <row r="492" spans="2:11" ht="15">
      <c r="B492" t="s">
        <v>1984</v>
      </c>
      <c r="C492" s="1082"/>
      <c r="D492" s="1083"/>
      <c r="E492" s="1084"/>
      <c r="F492" s="1096"/>
      <c r="G492" s="1096"/>
      <c r="H492" s="214"/>
      <c r="I492" s="214"/>
      <c r="J492" s="1088"/>
      <c r="K492" s="1091"/>
    </row>
    <row r="493" spans="2:11" ht="15">
      <c r="B493" t="s">
        <v>1984</v>
      </c>
      <c r="C493" s="1082"/>
      <c r="D493" s="1083"/>
      <c r="E493" s="1084"/>
      <c r="F493" s="1096"/>
      <c r="G493" s="1096"/>
      <c r="H493" s="214"/>
      <c r="I493" s="214"/>
      <c r="J493" s="1088"/>
      <c r="K493" s="1091"/>
    </row>
    <row r="494" spans="2:11" ht="15">
      <c r="B494" t="s">
        <v>1984</v>
      </c>
      <c r="C494" s="1082"/>
      <c r="D494" s="1083"/>
      <c r="E494" s="1084"/>
      <c r="F494" s="1096"/>
      <c r="G494" s="1096"/>
      <c r="H494" s="214"/>
      <c r="I494" s="214"/>
      <c r="J494" s="1088"/>
      <c r="K494" s="1091"/>
    </row>
    <row r="495" spans="2:11" ht="15">
      <c r="B495" t="s">
        <v>1984</v>
      </c>
      <c r="C495" s="1082"/>
      <c r="D495" s="1083"/>
      <c r="E495" s="1084"/>
      <c r="F495" s="1096"/>
      <c r="G495" s="1096"/>
      <c r="H495" s="214"/>
      <c r="I495" s="214"/>
      <c r="J495" s="1088"/>
      <c r="K495" s="1091"/>
    </row>
    <row r="496" spans="2:11" ht="15">
      <c r="B496" t="s">
        <v>1984</v>
      </c>
      <c r="C496" s="1082"/>
      <c r="D496" s="1083"/>
      <c r="E496" s="1084"/>
      <c r="F496" s="1096"/>
      <c r="G496" s="1096"/>
      <c r="H496" s="214"/>
      <c r="I496" s="214"/>
      <c r="J496" s="1088"/>
      <c r="K496" s="1091"/>
    </row>
    <row r="497" spans="2:11" ht="15">
      <c r="B497" t="s">
        <v>1984</v>
      </c>
      <c r="C497" s="1082"/>
      <c r="D497" s="1083"/>
      <c r="E497" s="1084"/>
      <c r="F497" s="1096"/>
      <c r="G497" s="1096"/>
      <c r="H497" s="214"/>
      <c r="I497" s="214"/>
      <c r="J497" s="1088"/>
      <c r="K497" s="1091"/>
    </row>
    <row r="498" spans="2:11" ht="15">
      <c r="B498" t="s">
        <v>1984</v>
      </c>
      <c r="C498" s="1082"/>
      <c r="D498" s="1083"/>
      <c r="E498" s="1084"/>
      <c r="F498" s="1096"/>
      <c r="G498" s="1096"/>
      <c r="H498" s="214"/>
      <c r="I498" s="214"/>
      <c r="J498" s="1088"/>
      <c r="K498" s="1091"/>
    </row>
    <row r="499" spans="2:11" ht="15">
      <c r="B499" t="s">
        <v>1984</v>
      </c>
      <c r="C499" s="1082"/>
      <c r="D499" s="1083"/>
      <c r="E499" s="1084"/>
      <c r="F499" s="1096"/>
      <c r="G499" s="1096"/>
      <c r="H499" s="214"/>
      <c r="I499" s="214"/>
      <c r="J499" s="1088"/>
      <c r="K499" s="1091"/>
    </row>
    <row r="500" spans="2:11" ht="15">
      <c r="B500" t="s">
        <v>1984</v>
      </c>
      <c r="C500" s="1082"/>
      <c r="D500" s="1083"/>
      <c r="E500" s="1084"/>
      <c r="F500" s="1096"/>
      <c r="G500" s="1096"/>
      <c r="H500" s="214"/>
      <c r="I500" s="214"/>
      <c r="J500" s="1088"/>
      <c r="K500" s="1091"/>
    </row>
    <row r="501" spans="2:11" ht="15">
      <c r="B501" t="s">
        <v>1984</v>
      </c>
      <c r="C501" s="1082"/>
      <c r="D501" s="1083"/>
      <c r="E501" s="1084"/>
      <c r="F501" s="1096"/>
      <c r="G501" s="1096"/>
      <c r="H501" s="214"/>
      <c r="I501" s="214"/>
      <c r="J501" s="1088"/>
      <c r="K501" s="1091"/>
    </row>
    <row r="502" spans="2:11" ht="15">
      <c r="B502" t="s">
        <v>1984</v>
      </c>
      <c r="C502" s="1082"/>
      <c r="D502" s="1083"/>
      <c r="E502" s="1084"/>
      <c r="F502" s="1096"/>
      <c r="G502" s="1096"/>
      <c r="H502" s="214"/>
      <c r="I502" s="214"/>
      <c r="J502" s="1088"/>
      <c r="K502" s="1091"/>
    </row>
    <row r="503" spans="2:11" ht="15">
      <c r="B503" t="s">
        <v>1984</v>
      </c>
      <c r="C503" s="1082"/>
      <c r="D503" s="1083"/>
      <c r="E503" s="1084"/>
      <c r="F503" s="1096"/>
      <c r="G503" s="1096"/>
      <c r="H503" s="214"/>
      <c r="I503" s="214"/>
      <c r="J503" s="1088"/>
      <c r="K503" s="1091"/>
    </row>
    <row r="504" spans="2:11" ht="15">
      <c r="B504" t="s">
        <v>1984</v>
      </c>
      <c r="C504" s="1082"/>
      <c r="D504" s="1083"/>
      <c r="E504" s="1084"/>
      <c r="F504" s="1096"/>
      <c r="G504" s="1096"/>
      <c r="H504" s="214"/>
      <c r="I504" s="214"/>
      <c r="J504" s="1088"/>
      <c r="K504" s="1091"/>
    </row>
    <row r="505" spans="2:11" ht="15">
      <c r="B505" t="s">
        <v>1984</v>
      </c>
      <c r="C505" s="1082"/>
      <c r="D505" s="1083"/>
      <c r="E505" s="1084"/>
      <c r="F505" s="1096"/>
      <c r="G505" s="1096"/>
      <c r="H505" s="214"/>
      <c r="I505" s="214"/>
      <c r="J505" s="1088"/>
      <c r="K505" s="1091"/>
    </row>
    <row r="506" spans="2:11" ht="15">
      <c r="B506" t="s">
        <v>1984</v>
      </c>
      <c r="C506" s="1082"/>
      <c r="D506" s="1083"/>
      <c r="E506" s="1084"/>
      <c r="F506" s="1096"/>
      <c r="G506" s="1096"/>
      <c r="H506" s="214"/>
      <c r="I506" s="214"/>
      <c r="J506" s="1088"/>
      <c r="K506" s="1091"/>
    </row>
    <row r="507" spans="2:11" ht="15">
      <c r="B507" t="s">
        <v>1984</v>
      </c>
      <c r="C507" s="1082"/>
      <c r="D507" s="1083"/>
      <c r="E507" s="1084"/>
      <c r="F507" s="1096"/>
      <c r="G507" s="1096"/>
      <c r="H507" s="214"/>
      <c r="I507" s="214"/>
      <c r="J507" s="1088"/>
      <c r="K507" s="1091"/>
    </row>
    <row r="508" spans="2:11" ht="15">
      <c r="B508" t="s">
        <v>1984</v>
      </c>
      <c r="C508" s="1082"/>
      <c r="D508" s="1083"/>
      <c r="E508" s="1084"/>
      <c r="F508" s="1096"/>
      <c r="G508" s="1096"/>
      <c r="H508" s="214"/>
      <c r="I508" s="214"/>
      <c r="J508" s="1088"/>
      <c r="K508" s="1091"/>
    </row>
    <row r="509" spans="2:11" ht="15">
      <c r="B509" t="s">
        <v>1984</v>
      </c>
      <c r="C509" s="1082"/>
      <c r="D509" s="1083"/>
      <c r="E509" s="1084"/>
      <c r="F509" s="1096"/>
      <c r="G509" s="1096"/>
      <c r="H509" s="214"/>
      <c r="I509" s="214"/>
      <c r="J509" s="1088"/>
      <c r="K509" s="1091"/>
    </row>
    <row r="510" spans="2:11" ht="15">
      <c r="B510" t="s">
        <v>1984</v>
      </c>
      <c r="C510" s="1082"/>
      <c r="D510" s="1083"/>
      <c r="E510" s="1084"/>
      <c r="F510" s="1096"/>
      <c r="G510" s="1096"/>
      <c r="H510" s="214"/>
      <c r="I510" s="214"/>
      <c r="J510" s="1088"/>
      <c r="K510" s="1091"/>
    </row>
    <row r="511" spans="2:11" ht="15">
      <c r="B511" t="s">
        <v>1984</v>
      </c>
      <c r="C511" s="1082"/>
      <c r="D511" s="1083"/>
      <c r="E511" s="1084"/>
      <c r="F511" s="1096"/>
      <c r="G511" s="1096"/>
      <c r="H511" s="214"/>
      <c r="I511" s="214"/>
      <c r="J511" s="1088"/>
      <c r="K511" s="1091"/>
    </row>
    <row r="512" spans="2:11" ht="15">
      <c r="B512" t="s">
        <v>1984</v>
      </c>
      <c r="C512" s="1082"/>
      <c r="D512" s="1083"/>
      <c r="E512" s="1084"/>
      <c r="F512" s="1096"/>
      <c r="G512" s="1096"/>
      <c r="H512" s="214"/>
      <c r="I512" s="214"/>
      <c r="J512" s="1088"/>
      <c r="K512" s="1091"/>
    </row>
    <row r="513" spans="2:11" ht="15">
      <c r="B513" t="s">
        <v>1984</v>
      </c>
      <c r="C513" s="1082"/>
      <c r="D513" s="1083"/>
      <c r="E513" s="1084"/>
      <c r="F513" s="1096"/>
      <c r="G513" s="1096"/>
      <c r="H513" s="214"/>
      <c r="I513" s="214"/>
      <c r="J513" s="1088"/>
      <c r="K513" s="1091"/>
    </row>
    <row r="514" spans="2:11" ht="15">
      <c r="B514" t="s">
        <v>1984</v>
      </c>
      <c r="C514" s="1082"/>
      <c r="D514" s="1083"/>
      <c r="E514" s="1084"/>
      <c r="F514" s="1096"/>
      <c r="G514" s="1096"/>
      <c r="H514" s="214"/>
      <c r="I514" s="214"/>
      <c r="J514" s="1088"/>
      <c r="K514" s="1091"/>
    </row>
    <row r="515" spans="2:11" ht="15">
      <c r="B515" t="s">
        <v>1984</v>
      </c>
      <c r="C515" s="1082"/>
      <c r="D515" s="1083"/>
      <c r="E515" s="1084"/>
      <c r="F515" s="1096"/>
      <c r="G515" s="1096"/>
      <c r="H515" s="214"/>
      <c r="I515" s="214"/>
      <c r="J515" s="1088"/>
      <c r="K515" s="1091"/>
    </row>
    <row r="516" spans="2:11" ht="15">
      <c r="B516" t="s">
        <v>1984</v>
      </c>
      <c r="C516" s="1082"/>
      <c r="D516" s="1083"/>
      <c r="E516" s="1084"/>
      <c r="F516" s="1096"/>
      <c r="G516" s="1096"/>
      <c r="H516" s="214"/>
      <c r="I516" s="214"/>
      <c r="J516" s="1088"/>
      <c r="K516" s="1091"/>
    </row>
    <row r="517" spans="2:11" ht="15">
      <c r="B517" t="s">
        <v>1984</v>
      </c>
      <c r="C517" s="1082"/>
      <c r="D517" s="1083"/>
      <c r="E517" s="1084"/>
      <c r="F517" s="1096"/>
      <c r="G517" s="1096"/>
      <c r="H517" s="214"/>
      <c r="I517" s="214"/>
      <c r="J517" s="1088"/>
      <c r="K517" s="1091"/>
    </row>
    <row r="518" spans="2:11" ht="15">
      <c r="B518" t="s">
        <v>1984</v>
      </c>
      <c r="C518" s="1082"/>
      <c r="D518" s="1083"/>
      <c r="E518" s="1084"/>
      <c r="F518" s="1096"/>
      <c r="G518" s="1096"/>
      <c r="H518" s="214"/>
      <c r="I518" s="214"/>
      <c r="J518" s="1088"/>
      <c r="K518" s="1091"/>
    </row>
    <row r="519" spans="2:11" ht="15">
      <c r="B519" t="s">
        <v>1984</v>
      </c>
      <c r="C519" s="1082"/>
      <c r="D519" s="1083"/>
      <c r="E519" s="1084"/>
      <c r="F519" s="1096"/>
      <c r="G519" s="1096"/>
      <c r="H519" s="214"/>
      <c r="I519" s="214"/>
      <c r="J519" s="1088"/>
      <c r="K519" s="1091"/>
    </row>
    <row r="520" spans="2:11" ht="15">
      <c r="B520" t="s">
        <v>1984</v>
      </c>
      <c r="C520" s="1082"/>
      <c r="D520" s="1083"/>
      <c r="E520" s="1084"/>
      <c r="F520" s="1096"/>
      <c r="G520" s="1096"/>
      <c r="H520" s="214"/>
      <c r="I520" s="214"/>
      <c r="J520" s="1088"/>
      <c r="K520" s="1091"/>
    </row>
    <row r="521" spans="2:11" ht="15">
      <c r="B521" t="s">
        <v>1984</v>
      </c>
      <c r="C521" s="1082"/>
      <c r="D521" s="1083"/>
      <c r="E521" s="1084"/>
      <c r="F521" s="1096"/>
      <c r="G521" s="1096"/>
      <c r="H521" s="214"/>
      <c r="I521" s="214"/>
      <c r="J521" s="1088"/>
      <c r="K521" s="1091"/>
    </row>
    <row r="522" spans="2:11" ht="15">
      <c r="B522" t="s">
        <v>1984</v>
      </c>
      <c r="C522" s="1082"/>
      <c r="D522" s="1083"/>
      <c r="E522" s="1084"/>
      <c r="F522" s="1096"/>
      <c r="G522" s="1096"/>
      <c r="H522" s="214"/>
      <c r="I522" s="214"/>
      <c r="J522" s="1088"/>
      <c r="K522" s="1091"/>
    </row>
    <row r="523" spans="2:11" ht="15">
      <c r="B523" t="s">
        <v>1984</v>
      </c>
      <c r="C523" s="1082"/>
      <c r="D523" s="1083"/>
      <c r="E523" s="1084"/>
      <c r="F523" s="1096"/>
      <c r="G523" s="1096"/>
      <c r="H523" s="214"/>
      <c r="I523" s="214"/>
      <c r="J523" s="1088"/>
      <c r="K523" s="1091"/>
    </row>
    <row r="524" spans="2:11" ht="15">
      <c r="B524" t="s">
        <v>1984</v>
      </c>
      <c r="C524" s="1082"/>
      <c r="D524" s="1083"/>
      <c r="E524" s="1084"/>
      <c r="F524" s="1096"/>
      <c r="G524" s="1096"/>
      <c r="H524" s="214"/>
      <c r="I524" s="214"/>
      <c r="J524" s="1088"/>
      <c r="K524" s="1091"/>
    </row>
    <row r="525" spans="2:11" ht="15">
      <c r="B525" t="s">
        <v>1984</v>
      </c>
      <c r="C525" s="1082"/>
      <c r="D525" s="1083"/>
      <c r="E525" s="1084"/>
      <c r="F525" s="1096"/>
      <c r="G525" s="1096"/>
      <c r="H525" s="214"/>
      <c r="I525" s="214"/>
      <c r="J525" s="1088"/>
      <c r="K525" s="1091"/>
    </row>
    <row r="526" spans="2:11" ht="15">
      <c r="B526" t="s">
        <v>1984</v>
      </c>
      <c r="C526" s="1082"/>
      <c r="D526" s="1083"/>
      <c r="E526" s="1084"/>
      <c r="F526" s="1096"/>
      <c r="G526" s="1096"/>
      <c r="H526" s="214"/>
      <c r="I526" s="214"/>
      <c r="J526" s="1088"/>
      <c r="K526" s="1091"/>
    </row>
    <row r="527" spans="2:11" ht="15">
      <c r="B527" t="s">
        <v>1984</v>
      </c>
      <c r="C527" s="1082"/>
      <c r="D527" s="1083"/>
      <c r="E527" s="1084"/>
      <c r="F527" s="1096"/>
      <c r="G527" s="1096"/>
      <c r="H527" s="214"/>
      <c r="I527" s="214"/>
      <c r="J527" s="1088"/>
      <c r="K527" s="1091"/>
    </row>
    <row r="528" spans="2:11" ht="15">
      <c r="B528" t="s">
        <v>1984</v>
      </c>
      <c r="C528" s="1082"/>
      <c r="D528" s="1083"/>
      <c r="E528" s="1084"/>
      <c r="F528" s="1096"/>
      <c r="G528" s="1096"/>
      <c r="H528" s="214"/>
      <c r="I528" s="214"/>
      <c r="J528" s="1088"/>
      <c r="K528" s="1091"/>
    </row>
    <row r="529" spans="2:11" ht="15">
      <c r="B529" t="s">
        <v>1984</v>
      </c>
      <c r="C529" s="1082"/>
      <c r="D529" s="1083"/>
      <c r="E529" s="1084"/>
      <c r="F529" s="1096"/>
      <c r="G529" s="1096"/>
      <c r="H529" s="214"/>
      <c r="I529" s="214"/>
      <c r="J529" s="1088"/>
      <c r="K529" s="1091"/>
    </row>
    <row r="530" spans="2:11" ht="15">
      <c r="B530" t="s">
        <v>1984</v>
      </c>
      <c r="C530" s="1082"/>
      <c r="D530" s="1083"/>
      <c r="E530" s="1084"/>
      <c r="F530" s="1096"/>
      <c r="G530" s="1096"/>
      <c r="H530" s="214"/>
      <c r="I530" s="214"/>
      <c r="J530" s="1088"/>
      <c r="K530" s="1091"/>
    </row>
    <row r="531" spans="2:11" ht="15">
      <c r="B531" t="s">
        <v>1984</v>
      </c>
      <c r="C531" s="1082"/>
      <c r="D531" s="1083"/>
      <c r="E531" s="1084"/>
      <c r="F531" s="1096"/>
      <c r="G531" s="1096"/>
      <c r="H531" s="214"/>
      <c r="I531" s="214"/>
      <c r="J531" s="1088"/>
      <c r="K531" s="1091"/>
    </row>
    <row r="532" spans="2:11" ht="15">
      <c r="B532" t="s">
        <v>1984</v>
      </c>
      <c r="C532" s="1082"/>
      <c r="D532" s="1083"/>
      <c r="E532" s="1084"/>
      <c r="F532" s="1096"/>
      <c r="G532" s="1096"/>
      <c r="H532" s="214"/>
      <c r="I532" s="214"/>
      <c r="J532" s="1088"/>
      <c r="K532" s="1091"/>
    </row>
    <row r="533" spans="2:11" ht="15">
      <c r="B533" t="s">
        <v>1984</v>
      </c>
      <c r="C533" s="1082"/>
      <c r="D533" s="1083"/>
      <c r="E533" s="1084"/>
      <c r="F533" s="1096"/>
      <c r="G533" s="1096"/>
      <c r="H533" s="214"/>
      <c r="I533" s="214"/>
      <c r="J533" s="1088"/>
      <c r="K533" s="1091"/>
    </row>
    <row r="534" spans="2:11" ht="15">
      <c r="B534" t="s">
        <v>1984</v>
      </c>
      <c r="C534" s="1082"/>
      <c r="D534" s="1083"/>
      <c r="E534" s="1084"/>
      <c r="F534" s="1096"/>
      <c r="G534" s="1096"/>
      <c r="H534" s="214"/>
      <c r="I534" s="214"/>
      <c r="J534" s="1088"/>
      <c r="K534" s="1091"/>
    </row>
    <row r="535" spans="2:11" ht="15">
      <c r="B535" t="s">
        <v>1984</v>
      </c>
      <c r="C535" s="1082"/>
      <c r="D535" s="1083"/>
      <c r="E535" s="1084"/>
      <c r="F535" s="1096"/>
      <c r="G535" s="1096"/>
      <c r="H535" s="214"/>
      <c r="I535" s="214"/>
      <c r="J535" s="1088"/>
      <c r="K535" s="1091"/>
    </row>
    <row r="536" spans="2:11" ht="15">
      <c r="B536" t="s">
        <v>1984</v>
      </c>
      <c r="C536" s="1082"/>
      <c r="D536" s="1083"/>
      <c r="E536" s="1084"/>
      <c r="F536" s="1096"/>
      <c r="G536" s="1096"/>
      <c r="H536" s="214"/>
      <c r="I536" s="214"/>
      <c r="J536" s="1088"/>
      <c r="K536" s="1091"/>
    </row>
    <row r="537" spans="2:11" ht="15">
      <c r="B537" t="s">
        <v>1984</v>
      </c>
      <c r="C537" s="1082"/>
      <c r="D537" s="1083"/>
      <c r="E537" s="1084"/>
      <c r="F537" s="1096"/>
      <c r="G537" s="1096"/>
      <c r="H537" s="214"/>
      <c r="I537" s="214"/>
      <c r="J537" s="1088"/>
      <c r="K537" s="1091"/>
    </row>
    <row r="538" spans="2:11" ht="15">
      <c r="B538" t="s">
        <v>1984</v>
      </c>
      <c r="C538" s="1082"/>
      <c r="D538" s="1083"/>
      <c r="E538" s="1084"/>
      <c r="F538" s="1096"/>
      <c r="G538" s="1096"/>
      <c r="H538" s="214"/>
      <c r="I538" s="214"/>
      <c r="J538" s="1088"/>
      <c r="K538" s="1091"/>
    </row>
    <row r="539" spans="2:11" ht="15">
      <c r="B539" t="s">
        <v>1984</v>
      </c>
      <c r="C539" s="1082"/>
      <c r="D539" s="1083"/>
      <c r="E539" s="1084"/>
      <c r="F539" s="1096"/>
      <c r="G539" s="1096"/>
      <c r="H539" s="214"/>
      <c r="I539" s="214"/>
      <c r="J539" s="1088"/>
      <c r="K539" s="1091"/>
    </row>
    <row r="540" spans="2:11" ht="15">
      <c r="B540" t="s">
        <v>1984</v>
      </c>
      <c r="C540" s="1082"/>
      <c r="D540" s="1083"/>
      <c r="E540" s="1084"/>
      <c r="F540" s="1096"/>
      <c r="G540" s="1096"/>
      <c r="H540" s="214"/>
      <c r="I540" s="214"/>
      <c r="J540" s="1088"/>
      <c r="K540" s="1091"/>
    </row>
    <row r="541" spans="2:11" ht="15">
      <c r="B541" t="s">
        <v>1984</v>
      </c>
      <c r="C541" s="1082"/>
      <c r="D541" s="1083"/>
      <c r="E541" s="1084"/>
      <c r="F541" s="1096"/>
      <c r="G541" s="1096"/>
      <c r="H541" s="214"/>
      <c r="I541" s="214"/>
      <c r="J541" s="1088"/>
      <c r="K541" s="1091"/>
    </row>
    <row r="542" spans="2:11" ht="15">
      <c r="B542" t="s">
        <v>1984</v>
      </c>
      <c r="C542" s="1082"/>
      <c r="D542" s="1083"/>
      <c r="E542" s="1084"/>
      <c r="F542" s="1096"/>
      <c r="G542" s="1096"/>
      <c r="H542" s="214"/>
      <c r="I542" s="214"/>
      <c r="J542" s="1088"/>
      <c r="K542" s="1091"/>
    </row>
    <row r="543" spans="2:11" ht="15">
      <c r="B543" t="s">
        <v>1984</v>
      </c>
      <c r="C543" s="1082"/>
      <c r="D543" s="1083"/>
      <c r="E543" s="1084"/>
      <c r="F543" s="1096"/>
      <c r="G543" s="1096"/>
      <c r="H543" s="214"/>
      <c r="I543" s="214"/>
      <c r="J543" s="1088"/>
      <c r="K543" s="1091"/>
    </row>
    <row r="544" spans="2:11" ht="15">
      <c r="B544" t="s">
        <v>1984</v>
      </c>
      <c r="C544" s="1082"/>
      <c r="D544" s="1083"/>
      <c r="E544" s="1084"/>
      <c r="F544" s="1096"/>
      <c r="G544" s="1096"/>
      <c r="H544" s="214"/>
      <c r="I544" s="214"/>
      <c r="J544" s="1088"/>
      <c r="K544" s="1091"/>
    </row>
    <row r="545" spans="2:11" ht="15">
      <c r="B545" t="s">
        <v>1984</v>
      </c>
      <c r="C545" s="1082"/>
      <c r="D545" s="1083"/>
      <c r="E545" s="1084"/>
      <c r="F545" s="1096"/>
      <c r="G545" s="1096"/>
      <c r="H545" s="214"/>
      <c r="I545" s="214"/>
      <c r="J545" s="1088"/>
      <c r="K545" s="1091"/>
    </row>
    <row r="546" spans="2:11" ht="15">
      <c r="B546" t="s">
        <v>1984</v>
      </c>
      <c r="C546" s="1082"/>
      <c r="D546" s="1083"/>
      <c r="E546" s="1084"/>
      <c r="F546" s="1096"/>
      <c r="G546" s="1096"/>
      <c r="H546" s="214"/>
      <c r="I546" s="214"/>
      <c r="J546" s="1088"/>
      <c r="K546" s="1091"/>
    </row>
    <row r="547" spans="2:11" ht="15">
      <c r="B547" t="s">
        <v>1984</v>
      </c>
      <c r="C547" s="1082"/>
      <c r="D547" s="1083"/>
      <c r="E547" s="1084"/>
      <c r="F547" s="1096"/>
      <c r="G547" s="1096"/>
      <c r="H547" s="214"/>
      <c r="I547" s="214"/>
      <c r="J547" s="1088"/>
      <c r="K547" s="1091"/>
    </row>
    <row r="548" spans="2:11" ht="15">
      <c r="B548" t="s">
        <v>1984</v>
      </c>
      <c r="C548" s="1082"/>
      <c r="D548" s="1083"/>
      <c r="E548" s="1084"/>
      <c r="F548" s="1096"/>
      <c r="G548" s="1096"/>
      <c r="H548" s="214"/>
      <c r="I548" s="214"/>
      <c r="J548" s="1088"/>
      <c r="K548" s="1091"/>
    </row>
    <row r="549" spans="2:11" ht="15">
      <c r="B549" t="s">
        <v>1984</v>
      </c>
      <c r="C549" s="1082"/>
      <c r="D549" s="1083"/>
      <c r="E549" s="1084"/>
      <c r="F549" s="1096"/>
      <c r="G549" s="1096"/>
      <c r="H549" s="214"/>
      <c r="I549" s="214"/>
      <c r="J549" s="1088"/>
      <c r="K549" s="1091"/>
    </row>
    <row r="550" spans="2:11" ht="15">
      <c r="B550" t="s">
        <v>1984</v>
      </c>
      <c r="C550" s="1082"/>
      <c r="D550" s="1083"/>
      <c r="E550" s="1084"/>
      <c r="F550" s="1096"/>
      <c r="G550" s="1096"/>
      <c r="H550" s="214"/>
      <c r="I550" s="214"/>
      <c r="J550" s="1088"/>
      <c r="K550" s="1091"/>
    </row>
    <row r="551" spans="2:11" ht="15">
      <c r="B551" t="s">
        <v>1984</v>
      </c>
      <c r="C551" s="1082"/>
      <c r="D551" s="1083"/>
      <c r="E551" s="1084"/>
      <c r="F551" s="1096"/>
      <c r="G551" s="1096"/>
      <c r="H551" s="214"/>
      <c r="I551" s="214"/>
      <c r="J551" s="1088"/>
      <c r="K551" s="1091"/>
    </row>
    <row r="552" spans="2:11" ht="15">
      <c r="B552" t="s">
        <v>1984</v>
      </c>
      <c r="C552" s="1082"/>
      <c r="D552" s="1083"/>
      <c r="E552" s="1084"/>
      <c r="F552" s="1096"/>
      <c r="G552" s="1096"/>
      <c r="H552" s="214"/>
      <c r="I552" s="214"/>
      <c r="J552" s="1088"/>
      <c r="K552" s="1091"/>
    </row>
    <row r="553" spans="2:11" ht="15">
      <c r="B553" t="s">
        <v>1984</v>
      </c>
      <c r="C553" s="1082"/>
      <c r="D553" s="1083"/>
      <c r="E553" s="1084"/>
      <c r="F553" s="1096"/>
      <c r="G553" s="1096"/>
      <c r="H553" s="214"/>
      <c r="I553" s="214"/>
      <c r="J553" s="1088"/>
      <c r="K553" s="1091"/>
    </row>
    <row r="554" spans="2:11" ht="15">
      <c r="B554" t="s">
        <v>1984</v>
      </c>
      <c r="C554" s="1082"/>
      <c r="D554" s="1083"/>
      <c r="E554" s="1084"/>
      <c r="F554" s="1096"/>
      <c r="G554" s="1096"/>
      <c r="H554" s="214"/>
      <c r="I554" s="214"/>
      <c r="J554" s="1088"/>
      <c r="K554" s="1091"/>
    </row>
    <row r="555" spans="2:11" ht="15">
      <c r="B555" t="s">
        <v>1984</v>
      </c>
      <c r="C555" s="1082"/>
      <c r="D555" s="1083"/>
      <c r="E555" s="1084"/>
      <c r="F555" s="1096"/>
      <c r="G555" s="1096"/>
      <c r="H555" s="214"/>
      <c r="I555" s="214"/>
      <c r="J555" s="1088"/>
      <c r="K555" s="1091"/>
    </row>
    <row r="556" spans="2:11" ht="15">
      <c r="B556" t="s">
        <v>1984</v>
      </c>
      <c r="C556" s="1082"/>
      <c r="D556" s="1083"/>
      <c r="E556" s="1084"/>
      <c r="F556" s="1096"/>
      <c r="G556" s="1096"/>
      <c r="H556" s="214"/>
      <c r="I556" s="214"/>
      <c r="J556" s="1088"/>
      <c r="K556" s="1091"/>
    </row>
    <row r="557" spans="2:11" ht="15">
      <c r="B557" t="s">
        <v>1984</v>
      </c>
      <c r="C557" s="1082"/>
      <c r="D557" s="1083"/>
      <c r="E557" s="1084"/>
      <c r="F557" s="1096"/>
      <c r="G557" s="1096"/>
      <c r="H557" s="214"/>
      <c r="I557" s="214"/>
      <c r="J557" s="1088"/>
      <c r="K557" s="1091"/>
    </row>
    <row r="558" spans="2:11" ht="15">
      <c r="B558" t="s">
        <v>1984</v>
      </c>
      <c r="C558" s="1082"/>
      <c r="D558" s="1083"/>
      <c r="E558" s="1084"/>
      <c r="F558" s="1096"/>
      <c r="G558" s="1096"/>
      <c r="H558" s="214"/>
      <c r="I558" s="214"/>
      <c r="J558" s="1088"/>
      <c r="K558" s="1091"/>
    </row>
    <row r="559" spans="2:11" ht="15">
      <c r="B559" t="s">
        <v>1984</v>
      </c>
      <c r="C559" s="1082"/>
      <c r="D559" s="1083"/>
      <c r="E559" s="1084"/>
      <c r="F559" s="1096"/>
      <c r="G559" s="1096"/>
      <c r="H559" s="214"/>
      <c r="I559" s="214"/>
      <c r="J559" s="1088"/>
      <c r="K559" s="1091"/>
    </row>
    <row r="560" spans="2:11" ht="15">
      <c r="B560" t="s">
        <v>1984</v>
      </c>
      <c r="C560" s="1082"/>
      <c r="D560" s="1083"/>
      <c r="E560" s="1084"/>
      <c r="F560" s="1096"/>
      <c r="G560" s="1096"/>
      <c r="H560" s="214"/>
      <c r="I560" s="214"/>
      <c r="J560" s="1088"/>
      <c r="K560" s="1091"/>
    </row>
    <row r="561" spans="2:11" ht="15">
      <c r="B561" t="s">
        <v>1984</v>
      </c>
      <c r="C561" s="1082"/>
      <c r="D561" s="1083"/>
      <c r="E561" s="1084"/>
      <c r="F561" s="1096"/>
      <c r="G561" s="1096"/>
      <c r="H561" s="214"/>
      <c r="I561" s="214"/>
      <c r="J561" s="1088"/>
      <c r="K561" s="1091"/>
    </row>
    <row r="562" spans="2:11" ht="15">
      <c r="B562" t="s">
        <v>1984</v>
      </c>
      <c r="C562" s="1082"/>
      <c r="D562" s="1083"/>
      <c r="E562" s="1084"/>
      <c r="F562" s="1096"/>
      <c r="G562" s="1096"/>
      <c r="H562" s="214"/>
      <c r="I562" s="214"/>
      <c r="J562" s="1088"/>
      <c r="K562" s="1091"/>
    </row>
    <row r="563" spans="2:11" ht="15">
      <c r="B563" t="s">
        <v>1984</v>
      </c>
      <c r="C563" s="1082"/>
      <c r="D563" s="1083"/>
      <c r="E563" s="1084"/>
      <c r="F563" s="1096"/>
      <c r="G563" s="1096"/>
      <c r="H563" s="214"/>
      <c r="I563" s="214"/>
      <c r="J563" s="1088"/>
      <c r="K563" s="1091"/>
    </row>
    <row r="564" spans="2:11" ht="15">
      <c r="B564" t="s">
        <v>1984</v>
      </c>
      <c r="C564" s="1082"/>
      <c r="D564" s="1083"/>
      <c r="E564" s="1084"/>
      <c r="F564" s="1096"/>
      <c r="G564" s="1096"/>
      <c r="H564" s="214"/>
      <c r="I564" s="214"/>
      <c r="J564" s="1088"/>
      <c r="K564" s="1091"/>
    </row>
    <row r="565" spans="2:11" ht="15">
      <c r="B565" t="s">
        <v>1984</v>
      </c>
      <c r="C565" s="1082"/>
      <c r="D565" s="1083"/>
      <c r="E565" s="1084"/>
      <c r="F565" s="1096"/>
      <c r="G565" s="1096"/>
      <c r="H565" s="214"/>
      <c r="I565" s="214"/>
      <c r="J565" s="1088"/>
      <c r="K565" s="1091"/>
    </row>
    <row r="566" spans="2:11" ht="15">
      <c r="B566" t="s">
        <v>1984</v>
      </c>
      <c r="C566" s="1082"/>
      <c r="D566" s="1083"/>
      <c r="E566" s="1084"/>
      <c r="F566" s="1096"/>
      <c r="G566" s="1096"/>
      <c r="H566" s="214"/>
      <c r="I566" s="214"/>
      <c r="J566" s="1088"/>
      <c r="K566" s="1091"/>
    </row>
    <row r="567" spans="2:11" ht="15">
      <c r="B567" t="s">
        <v>1984</v>
      </c>
      <c r="C567" s="1082"/>
      <c r="D567" s="1083"/>
      <c r="E567" s="1084"/>
      <c r="F567" s="1096"/>
      <c r="G567" s="1096"/>
      <c r="H567" s="214"/>
      <c r="I567" s="214"/>
      <c r="J567" s="1088"/>
      <c r="K567" s="1091"/>
    </row>
    <row r="568" spans="2:11" ht="15">
      <c r="B568" t="s">
        <v>1984</v>
      </c>
      <c r="C568" s="1082"/>
      <c r="D568" s="1083"/>
      <c r="E568" s="1084"/>
      <c r="F568" s="1096"/>
      <c r="G568" s="1096"/>
      <c r="H568" s="214"/>
      <c r="I568" s="214"/>
      <c r="J568" s="1088"/>
      <c r="K568" s="1091"/>
    </row>
    <row r="569" spans="2:11" ht="15">
      <c r="B569" t="s">
        <v>1984</v>
      </c>
      <c r="C569" s="1082"/>
      <c r="D569" s="1083"/>
      <c r="E569" s="1084"/>
      <c r="F569" s="1096"/>
      <c r="G569" s="1096"/>
      <c r="H569" s="214"/>
      <c r="I569" s="214"/>
      <c r="J569" s="1088"/>
      <c r="K569" s="1091"/>
    </row>
    <row r="570" spans="2:11" ht="15">
      <c r="B570" t="s">
        <v>1984</v>
      </c>
      <c r="C570" s="1082"/>
      <c r="D570" s="1083"/>
      <c r="E570" s="1084"/>
      <c r="F570" s="1096"/>
      <c r="G570" s="1096"/>
      <c r="H570" s="214"/>
      <c r="I570" s="214"/>
      <c r="J570" s="1088"/>
      <c r="K570" s="1091"/>
    </row>
    <row r="571" spans="2:11" ht="15">
      <c r="B571" t="s">
        <v>1984</v>
      </c>
      <c r="C571" s="1082"/>
      <c r="D571" s="1083"/>
      <c r="E571" s="1084"/>
      <c r="F571" s="1096"/>
      <c r="G571" s="1096"/>
      <c r="H571" s="214"/>
      <c r="I571" s="214"/>
      <c r="J571" s="1088"/>
      <c r="K571" s="1091"/>
    </row>
    <row r="572" spans="2:11" ht="15">
      <c r="B572" t="s">
        <v>1984</v>
      </c>
      <c r="C572" s="1082"/>
      <c r="D572" s="1083"/>
      <c r="E572" s="1084"/>
      <c r="F572" s="1096"/>
      <c r="G572" s="1096"/>
      <c r="H572" s="214"/>
      <c r="I572" s="214"/>
      <c r="J572" s="1088"/>
      <c r="K572" s="1091"/>
    </row>
    <row r="573" spans="2:11" ht="15">
      <c r="B573" t="s">
        <v>1984</v>
      </c>
      <c r="C573" s="1082"/>
      <c r="D573" s="1083"/>
      <c r="E573" s="1084"/>
      <c r="F573" s="1096"/>
      <c r="G573" s="1096"/>
      <c r="H573" s="214"/>
      <c r="I573" s="214"/>
      <c r="J573" s="1088"/>
      <c r="K573" s="1091"/>
    </row>
    <row r="574" spans="2:11" ht="15">
      <c r="B574" t="s">
        <v>1984</v>
      </c>
      <c r="C574" s="1082"/>
      <c r="D574" s="1083"/>
      <c r="E574" s="1084"/>
      <c r="F574" s="1096"/>
      <c r="G574" s="1096"/>
      <c r="H574" s="214"/>
      <c r="I574" s="214"/>
      <c r="J574" s="1088"/>
      <c r="K574" s="1091"/>
    </row>
    <row r="575" spans="2:11" ht="15">
      <c r="B575" t="s">
        <v>1984</v>
      </c>
      <c r="C575" s="1082"/>
      <c r="D575" s="1083"/>
      <c r="E575" s="1084"/>
      <c r="F575" s="1096"/>
      <c r="G575" s="1096"/>
      <c r="H575" s="214"/>
      <c r="I575" s="214"/>
      <c r="J575" s="1088"/>
      <c r="K575" s="1091"/>
    </row>
    <row r="576" spans="2:11" ht="15">
      <c r="B576" t="s">
        <v>1984</v>
      </c>
      <c r="C576" s="1082"/>
      <c r="D576" s="1083"/>
      <c r="E576" s="1084"/>
      <c r="F576" s="1096"/>
      <c r="G576" s="1096"/>
      <c r="H576" s="214"/>
      <c r="I576" s="214"/>
      <c r="J576" s="1088"/>
      <c r="K576" s="1091"/>
    </row>
    <row r="577" spans="2:11" ht="15">
      <c r="B577" t="s">
        <v>1984</v>
      </c>
      <c r="C577" s="1082"/>
      <c r="D577" s="1083"/>
      <c r="E577" s="1084"/>
      <c r="F577" s="1096"/>
      <c r="G577" s="1096"/>
      <c r="H577" s="214"/>
      <c r="I577" s="214"/>
      <c r="J577" s="1088"/>
      <c r="K577" s="1091"/>
    </row>
    <row r="578" spans="2:11" ht="15">
      <c r="B578" t="s">
        <v>1984</v>
      </c>
      <c r="C578" s="1082"/>
      <c r="D578" s="1083"/>
      <c r="E578" s="1084"/>
      <c r="F578" s="1096"/>
      <c r="G578" s="1096"/>
      <c r="H578" s="214"/>
      <c r="I578" s="214"/>
      <c r="J578" s="1088"/>
      <c r="K578" s="1091"/>
    </row>
    <row r="579" spans="2:11" ht="15">
      <c r="B579" t="s">
        <v>1984</v>
      </c>
      <c r="C579" s="1082"/>
      <c r="D579" s="1083"/>
      <c r="E579" s="1084"/>
      <c r="F579" s="1096"/>
      <c r="G579" s="1096"/>
      <c r="H579" s="214"/>
      <c r="I579" s="214"/>
      <c r="J579" s="1088"/>
      <c r="K579" s="1091"/>
    </row>
    <row r="580" spans="2:11" ht="15">
      <c r="B580" t="s">
        <v>1984</v>
      </c>
      <c r="C580" s="1082"/>
      <c r="D580" s="1083"/>
      <c r="E580" s="1084"/>
      <c r="F580" s="1096"/>
      <c r="G580" s="1096"/>
      <c r="H580" s="214"/>
      <c r="I580" s="214"/>
      <c r="J580" s="1088"/>
      <c r="K580" s="1091"/>
    </row>
    <row r="581" spans="2:11" ht="15">
      <c r="B581" t="s">
        <v>1984</v>
      </c>
      <c r="C581" s="1082"/>
      <c r="D581" s="1083"/>
      <c r="E581" s="1084"/>
      <c r="F581" s="1096"/>
      <c r="G581" s="1096"/>
      <c r="H581" s="214"/>
      <c r="I581" s="214"/>
      <c r="J581" s="1088"/>
      <c r="K581" s="1091"/>
    </row>
    <row r="582" spans="2:11" ht="15">
      <c r="B582" t="s">
        <v>1984</v>
      </c>
      <c r="C582" s="1082"/>
      <c r="D582" s="1083"/>
      <c r="E582" s="1084"/>
      <c r="F582" s="1096"/>
      <c r="G582" s="1096"/>
      <c r="H582" s="214"/>
      <c r="I582" s="214"/>
      <c r="J582" s="1088"/>
      <c r="K582" s="1091"/>
    </row>
    <row r="583" spans="2:11" ht="15">
      <c r="B583" t="s">
        <v>1984</v>
      </c>
      <c r="C583" s="1082"/>
      <c r="D583" s="1083"/>
      <c r="E583" s="1084"/>
      <c r="F583" s="1096"/>
      <c r="G583" s="1096"/>
      <c r="H583" s="214"/>
      <c r="I583" s="214"/>
      <c r="J583" s="1088"/>
      <c r="K583" s="1091"/>
    </row>
    <row r="584" spans="2:11" ht="15">
      <c r="B584" t="s">
        <v>1984</v>
      </c>
      <c r="C584" s="1082"/>
      <c r="D584" s="1083"/>
      <c r="E584" s="1084"/>
      <c r="F584" s="1096"/>
      <c r="G584" s="1096"/>
      <c r="H584" s="214"/>
      <c r="I584" s="214"/>
      <c r="J584" s="1088"/>
      <c r="K584" s="1091"/>
    </row>
    <row r="585" spans="2:11" ht="15">
      <c r="B585" t="s">
        <v>1984</v>
      </c>
      <c r="C585" s="1082"/>
      <c r="D585" s="1083"/>
      <c r="E585" s="1084"/>
      <c r="F585" s="1096"/>
      <c r="G585" s="1096"/>
      <c r="H585" s="214"/>
      <c r="I585" s="214"/>
      <c r="J585" s="1088"/>
      <c r="K585" s="1091"/>
    </row>
    <row r="586" spans="2:11" ht="15">
      <c r="B586" t="s">
        <v>1984</v>
      </c>
      <c r="C586" s="1082"/>
      <c r="D586" s="1083"/>
      <c r="E586" s="1084"/>
      <c r="F586" s="1096"/>
      <c r="G586" s="1096"/>
      <c r="H586" s="214"/>
      <c r="I586" s="214"/>
      <c r="J586" s="1088"/>
      <c r="K586" s="1091"/>
    </row>
    <row r="587" spans="2:11" ht="15">
      <c r="B587" t="s">
        <v>1984</v>
      </c>
      <c r="C587" s="1082"/>
      <c r="D587" s="1083"/>
      <c r="E587" s="1084"/>
      <c r="F587" s="1096"/>
      <c r="G587" s="1096"/>
      <c r="H587" s="214"/>
      <c r="I587" s="214"/>
      <c r="J587" s="1088"/>
      <c r="K587" s="1091"/>
    </row>
    <row r="588" spans="2:11" ht="15">
      <c r="B588" t="s">
        <v>1984</v>
      </c>
      <c r="C588" s="1082"/>
      <c r="D588" s="1083"/>
      <c r="E588" s="1084"/>
      <c r="F588" s="1096"/>
      <c r="G588" s="1096"/>
      <c r="H588" s="214"/>
      <c r="I588" s="214"/>
      <c r="J588" s="1088"/>
      <c r="K588" s="1091"/>
    </row>
    <row r="589" spans="2:11" ht="15">
      <c r="B589" t="s">
        <v>1984</v>
      </c>
      <c r="C589" s="1082"/>
      <c r="D589" s="1083"/>
      <c r="E589" s="1084"/>
      <c r="F589" s="1096"/>
      <c r="G589" s="1096"/>
      <c r="H589" s="214"/>
      <c r="I589" s="214"/>
      <c r="J589" s="1088"/>
      <c r="K589" s="1091"/>
    </row>
    <row r="590" spans="2:11" ht="15">
      <c r="B590" t="s">
        <v>1984</v>
      </c>
      <c r="C590" s="1082"/>
      <c r="D590" s="1083"/>
      <c r="E590" s="1084"/>
      <c r="F590" s="1096"/>
      <c r="G590" s="1096"/>
      <c r="H590" s="214"/>
      <c r="I590" s="214"/>
      <c r="J590" s="1088"/>
      <c r="K590" s="1091"/>
    </row>
    <row r="591" spans="2:11" ht="15">
      <c r="B591" t="s">
        <v>1984</v>
      </c>
      <c r="C591" s="1082"/>
      <c r="D591" s="1083"/>
      <c r="E591" s="1084"/>
      <c r="F591" s="1096"/>
      <c r="G591" s="1096"/>
      <c r="H591" s="214"/>
      <c r="I591" s="214"/>
      <c r="J591" s="1088"/>
      <c r="K591" s="1091"/>
    </row>
    <row r="592" spans="2:11" ht="15">
      <c r="B592" t="s">
        <v>1984</v>
      </c>
      <c r="C592" s="1082"/>
      <c r="D592" s="1083"/>
      <c r="E592" s="1084"/>
      <c r="F592" s="1096"/>
      <c r="G592" s="1096"/>
      <c r="H592" s="214"/>
      <c r="I592" s="214"/>
      <c r="J592" s="1088"/>
      <c r="K592" s="1091"/>
    </row>
    <row r="593" spans="2:11" ht="15">
      <c r="B593" t="s">
        <v>1984</v>
      </c>
      <c r="C593" s="1082"/>
      <c r="D593" s="1083"/>
      <c r="E593" s="1084"/>
      <c r="F593" s="1096"/>
      <c r="G593" s="1096"/>
      <c r="H593" s="214"/>
      <c r="I593" s="214"/>
      <c r="J593" s="1088"/>
      <c r="K593" s="1091"/>
    </row>
    <row r="594" spans="2:11" ht="15">
      <c r="B594" t="s">
        <v>1984</v>
      </c>
      <c r="C594" s="1082"/>
      <c r="D594" s="1083"/>
      <c r="E594" s="1084"/>
      <c r="F594" s="1096"/>
      <c r="G594" s="1096"/>
      <c r="H594" s="214"/>
      <c r="I594" s="214"/>
      <c r="J594" s="1088"/>
      <c r="K594" s="1091"/>
    </row>
    <row r="595" spans="2:11" ht="15">
      <c r="B595" t="s">
        <v>1984</v>
      </c>
      <c r="C595" s="1082"/>
      <c r="D595" s="1083"/>
      <c r="E595" s="1084"/>
      <c r="F595" s="1096"/>
      <c r="G595" s="1096"/>
      <c r="H595" s="214"/>
      <c r="I595" s="214"/>
      <c r="J595" s="1088"/>
      <c r="K595" s="1091"/>
    </row>
    <row r="596" spans="2:11" ht="15">
      <c r="B596" t="s">
        <v>1984</v>
      </c>
      <c r="C596" s="1082"/>
      <c r="D596" s="1083"/>
      <c r="E596" s="1084"/>
      <c r="F596" s="1096"/>
      <c r="G596" s="1096"/>
      <c r="H596" s="214"/>
      <c r="I596" s="214"/>
      <c r="J596" s="1088"/>
      <c r="K596" s="1091"/>
    </row>
    <row r="597" spans="2:11" ht="15">
      <c r="B597" t="s">
        <v>1984</v>
      </c>
      <c r="C597" s="1082"/>
      <c r="D597" s="1083"/>
      <c r="E597" s="1084"/>
      <c r="F597" s="1096"/>
      <c r="G597" s="1096"/>
      <c r="H597" s="214"/>
      <c r="I597" s="214"/>
      <c r="J597" s="1088"/>
      <c r="K597" s="1091"/>
    </row>
    <row r="598" spans="2:11" ht="15">
      <c r="B598" t="s">
        <v>1984</v>
      </c>
      <c r="C598" s="1082"/>
      <c r="D598" s="1083"/>
      <c r="E598" s="1084"/>
      <c r="F598" s="1096"/>
      <c r="G598" s="1096"/>
      <c r="H598" s="214"/>
      <c r="I598" s="214"/>
      <c r="J598" s="1088"/>
      <c r="K598" s="1091"/>
    </row>
    <row r="599" spans="2:11" ht="15">
      <c r="B599" t="s">
        <v>1984</v>
      </c>
      <c r="C599" s="1082"/>
      <c r="D599" s="1083"/>
      <c r="E599" s="1084"/>
      <c r="F599" s="1096"/>
      <c r="G599" s="1096"/>
      <c r="H599" s="214"/>
      <c r="I599" s="214"/>
      <c r="J599" s="1088"/>
      <c r="K599" s="1091"/>
    </row>
    <row r="600" spans="2:11" ht="15">
      <c r="B600" t="s">
        <v>1984</v>
      </c>
      <c r="C600" s="1082"/>
      <c r="D600" s="1083"/>
      <c r="E600" s="1084"/>
      <c r="F600" s="1096"/>
      <c r="G600" s="1096"/>
      <c r="H600" s="214"/>
      <c r="I600" s="214"/>
      <c r="J600" s="1088"/>
      <c r="K600" s="1091"/>
    </row>
    <row r="601" spans="2:11" ht="15">
      <c r="B601" t="s">
        <v>1984</v>
      </c>
      <c r="C601" s="1082"/>
      <c r="D601" s="1083"/>
      <c r="E601" s="1084"/>
      <c r="F601" s="1096"/>
      <c r="G601" s="1096"/>
      <c r="H601" s="214"/>
      <c r="I601" s="214"/>
      <c r="J601" s="1088"/>
      <c r="K601" s="1091"/>
    </row>
    <row r="602" spans="2:11" ht="15">
      <c r="B602" t="s">
        <v>1984</v>
      </c>
      <c r="C602" s="1082"/>
      <c r="D602" s="1083"/>
      <c r="E602" s="1084"/>
      <c r="F602" s="1096"/>
      <c r="G602" s="1096"/>
      <c r="H602" s="214"/>
      <c r="I602" s="214"/>
      <c r="J602" s="1088"/>
      <c r="K602" s="1091"/>
    </row>
    <row r="603" spans="2:11" ht="15">
      <c r="B603" t="s">
        <v>1984</v>
      </c>
      <c r="C603" s="1082"/>
      <c r="D603" s="1083"/>
      <c r="E603" s="1084"/>
      <c r="F603" s="1096"/>
      <c r="G603" s="1096"/>
      <c r="H603" s="214"/>
      <c r="I603" s="214"/>
      <c r="J603" s="1088"/>
      <c r="K603" s="1091"/>
    </row>
    <row r="604" spans="2:11" ht="15">
      <c r="B604" t="s">
        <v>1984</v>
      </c>
      <c r="C604" s="1082"/>
      <c r="D604" s="1083"/>
      <c r="E604" s="1084"/>
      <c r="F604" s="1096"/>
      <c r="G604" s="1096"/>
      <c r="H604" s="214"/>
      <c r="I604" s="214"/>
      <c r="J604" s="1088"/>
      <c r="K604" s="1091"/>
    </row>
    <row r="605" spans="2:11" ht="15">
      <c r="B605" t="s">
        <v>1984</v>
      </c>
      <c r="C605" s="1082"/>
      <c r="D605" s="1083"/>
      <c r="E605" s="1084"/>
      <c r="F605" s="1096"/>
      <c r="G605" s="1096"/>
      <c r="H605" s="214"/>
      <c r="I605" s="214"/>
      <c r="J605" s="1088"/>
      <c r="K605" s="1091"/>
    </row>
    <row r="606" spans="2:11" ht="15">
      <c r="B606" t="s">
        <v>1984</v>
      </c>
      <c r="C606" s="1082"/>
      <c r="D606" s="1083"/>
      <c r="E606" s="1084"/>
      <c r="F606" s="1096"/>
      <c r="G606" s="1096"/>
      <c r="H606" s="214"/>
      <c r="I606" s="214"/>
      <c r="J606" s="1088"/>
      <c r="K606" s="1091"/>
    </row>
    <row r="607" spans="2:11" ht="15">
      <c r="B607" t="s">
        <v>1984</v>
      </c>
      <c r="C607" s="1082"/>
      <c r="D607" s="1083"/>
      <c r="E607" s="1084"/>
      <c r="F607" s="1096"/>
      <c r="G607" s="1096"/>
      <c r="H607" s="214"/>
      <c r="I607" s="214"/>
      <c r="J607" s="1088"/>
      <c r="K607" s="1091"/>
    </row>
    <row r="608" spans="2:11" ht="15">
      <c r="B608" t="s">
        <v>1984</v>
      </c>
      <c r="C608" s="1082"/>
      <c r="D608" s="1083"/>
      <c r="E608" s="1084"/>
      <c r="F608" s="1096"/>
      <c r="G608" s="1096"/>
      <c r="H608" s="214"/>
      <c r="I608" s="214"/>
      <c r="J608" s="1088"/>
      <c r="K608" s="1091"/>
    </row>
    <row r="609" spans="2:11" ht="15">
      <c r="B609" t="s">
        <v>1984</v>
      </c>
      <c r="C609" s="1082"/>
      <c r="D609" s="1083"/>
      <c r="E609" s="1084"/>
      <c r="F609" s="1096"/>
      <c r="G609" s="1096"/>
      <c r="H609" s="214"/>
      <c r="I609" s="214"/>
      <c r="J609" s="1088"/>
      <c r="K609" s="1091"/>
    </row>
    <row r="610" spans="2:11" ht="15">
      <c r="B610" t="s">
        <v>1984</v>
      </c>
      <c r="C610" s="1082"/>
      <c r="D610" s="1083"/>
      <c r="E610" s="1084"/>
      <c r="F610" s="1096"/>
      <c r="G610" s="1096"/>
      <c r="H610" s="214"/>
      <c r="I610" s="214"/>
      <c r="J610" s="1088"/>
      <c r="K610" s="1091"/>
    </row>
    <row r="611" spans="2:11" ht="15">
      <c r="B611" t="s">
        <v>1984</v>
      </c>
      <c r="C611" s="1082"/>
      <c r="D611" s="1083"/>
      <c r="E611" s="1084"/>
      <c r="F611" s="1096"/>
      <c r="G611" s="1096"/>
      <c r="H611" s="214"/>
      <c r="I611" s="214"/>
      <c r="J611" s="1088"/>
      <c r="K611" s="1091"/>
    </row>
    <row r="612" spans="2:11" ht="15">
      <c r="B612" t="s">
        <v>1984</v>
      </c>
      <c r="C612" s="1082"/>
      <c r="D612" s="1083"/>
      <c r="E612" s="1084"/>
      <c r="F612" s="1096"/>
      <c r="G612" s="1096"/>
      <c r="H612" s="214"/>
      <c r="I612" s="214"/>
      <c r="J612" s="1088"/>
      <c r="K612" s="1091"/>
    </row>
    <row r="613" spans="2:11" ht="15">
      <c r="B613" t="s">
        <v>1984</v>
      </c>
      <c r="C613" s="1082"/>
      <c r="D613" s="1083"/>
      <c r="E613" s="1084"/>
      <c r="F613" s="1096"/>
      <c r="G613" s="1096"/>
      <c r="H613" s="214"/>
      <c r="I613" s="214"/>
      <c r="J613" s="1088"/>
      <c r="K613" s="1091"/>
    </row>
    <row r="614" spans="2:11" ht="15">
      <c r="B614" t="s">
        <v>1984</v>
      </c>
      <c r="C614" s="1082"/>
      <c r="D614" s="1083"/>
      <c r="E614" s="1084"/>
      <c r="F614" s="1096"/>
      <c r="G614" s="1096"/>
      <c r="H614" s="214"/>
      <c r="I614" s="214"/>
      <c r="J614" s="1088"/>
      <c r="K614" s="1091"/>
    </row>
    <row r="615" spans="2:11" ht="15">
      <c r="B615" t="s">
        <v>1984</v>
      </c>
      <c r="C615" s="1082"/>
      <c r="D615" s="1083"/>
      <c r="E615" s="1084"/>
      <c r="F615" s="1096"/>
      <c r="G615" s="1096"/>
      <c r="H615" s="214"/>
      <c r="I615" s="214"/>
      <c r="J615" s="1088"/>
      <c r="K615" s="1091"/>
    </row>
    <row r="616" spans="2:11" ht="15">
      <c r="B616" t="s">
        <v>1984</v>
      </c>
      <c r="C616" s="1082"/>
      <c r="D616" s="1083"/>
      <c r="E616" s="1084"/>
      <c r="F616" s="1096"/>
      <c r="G616" s="1096"/>
      <c r="H616" s="214"/>
      <c r="I616" s="214"/>
      <c r="J616" s="1088"/>
      <c r="K616" s="1091"/>
    </row>
    <row r="617" spans="2:11" ht="15">
      <c r="B617" t="s">
        <v>1984</v>
      </c>
      <c r="C617" s="1082"/>
      <c r="D617" s="1083"/>
      <c r="E617" s="1084"/>
      <c r="F617" s="1096"/>
      <c r="G617" s="1096"/>
      <c r="H617" s="214"/>
      <c r="I617" s="214"/>
      <c r="J617" s="1088"/>
      <c r="K617" s="1091"/>
    </row>
    <row r="618" spans="2:11" ht="15">
      <c r="B618" t="s">
        <v>1984</v>
      </c>
      <c r="C618" s="1082"/>
      <c r="D618" s="1083"/>
      <c r="E618" s="1084"/>
      <c r="F618" s="1096"/>
      <c r="G618" s="1096"/>
      <c r="H618" s="214"/>
      <c r="I618" s="214"/>
      <c r="J618" s="1088"/>
      <c r="K618" s="1091"/>
    </row>
    <row r="619" spans="2:11" ht="15">
      <c r="B619" t="s">
        <v>1984</v>
      </c>
      <c r="C619" s="1082"/>
      <c r="D619" s="1083"/>
      <c r="E619" s="1084"/>
      <c r="F619" s="1096"/>
      <c r="G619" s="1096"/>
      <c r="H619" s="214"/>
      <c r="I619" s="214"/>
      <c r="J619" s="1088"/>
      <c r="K619" s="1091"/>
    </row>
    <row r="620" spans="2:11" ht="15">
      <c r="B620" t="s">
        <v>1984</v>
      </c>
      <c r="C620" s="1082"/>
      <c r="D620" s="1083"/>
      <c r="E620" s="1084"/>
      <c r="F620" s="1096"/>
      <c r="G620" s="1096"/>
      <c r="H620" s="214"/>
      <c r="I620" s="214"/>
      <c r="J620" s="1088"/>
      <c r="K620" s="1091"/>
    </row>
    <row r="621" spans="2:11" ht="15">
      <c r="B621" t="s">
        <v>1984</v>
      </c>
      <c r="C621" s="1082"/>
      <c r="D621" s="1083"/>
      <c r="E621" s="1084"/>
      <c r="F621" s="1096"/>
      <c r="G621" s="1096"/>
      <c r="H621" s="214"/>
      <c r="I621" s="214"/>
      <c r="J621" s="1088"/>
      <c r="K621" s="1091"/>
    </row>
    <row r="622" spans="2:11" ht="15">
      <c r="B622" t="s">
        <v>1984</v>
      </c>
      <c r="C622" s="1082"/>
      <c r="D622" s="1083"/>
      <c r="E622" s="1084"/>
      <c r="F622" s="1096"/>
      <c r="G622" s="1096"/>
      <c r="H622" s="214"/>
      <c r="I622" s="214"/>
      <c r="J622" s="1088"/>
      <c r="K622" s="1091"/>
    </row>
    <row r="623" spans="2:11" ht="15">
      <c r="B623" t="s">
        <v>1984</v>
      </c>
      <c r="C623" s="1082"/>
      <c r="D623" s="1083"/>
      <c r="E623" s="1084"/>
      <c r="F623" s="1096"/>
      <c r="G623" s="1096"/>
      <c r="H623" s="214"/>
      <c r="I623" s="214"/>
      <c r="J623" s="1088"/>
      <c r="K623" s="1091"/>
    </row>
    <row r="624" spans="2:11" ht="15">
      <c r="B624" t="s">
        <v>1984</v>
      </c>
      <c r="C624" s="1082"/>
      <c r="D624" s="1083"/>
      <c r="E624" s="1084"/>
      <c r="F624" s="1096"/>
      <c r="G624" s="1096"/>
      <c r="H624" s="214"/>
      <c r="I624" s="214"/>
      <c r="J624" s="1088"/>
      <c r="K624" s="1091"/>
    </row>
    <row r="625" spans="2:11" ht="15">
      <c r="B625" t="s">
        <v>1984</v>
      </c>
      <c r="C625" s="1082"/>
      <c r="D625" s="1083"/>
      <c r="E625" s="1084"/>
      <c r="F625" s="1096"/>
      <c r="G625" s="1096"/>
      <c r="H625" s="214"/>
      <c r="I625" s="214"/>
      <c r="J625" s="1088"/>
      <c r="K625" s="1091"/>
    </row>
    <row r="626" spans="2:11" ht="15">
      <c r="B626" t="s">
        <v>1984</v>
      </c>
      <c r="C626" s="1082"/>
      <c r="D626" s="1083"/>
      <c r="E626" s="1084"/>
      <c r="F626" s="1096"/>
      <c r="G626" s="1096"/>
      <c r="H626" s="214"/>
      <c r="I626" s="214"/>
      <c r="J626" s="1088"/>
      <c r="K626" s="1091"/>
    </row>
    <row r="627" spans="2:11" ht="15">
      <c r="B627" t="s">
        <v>1984</v>
      </c>
      <c r="C627" s="1082"/>
      <c r="D627" s="1083"/>
      <c r="E627" s="1084"/>
      <c r="F627" s="1096"/>
      <c r="G627" s="1096"/>
      <c r="H627" s="214"/>
      <c r="I627" s="214"/>
      <c r="J627" s="1088"/>
      <c r="K627" s="1091"/>
    </row>
    <row r="628" spans="2:11" ht="15">
      <c r="B628" t="s">
        <v>1984</v>
      </c>
      <c r="C628" s="1082"/>
      <c r="D628" s="1083"/>
      <c r="E628" s="1084"/>
      <c r="F628" s="1096"/>
      <c r="G628" s="1096"/>
      <c r="H628" s="214"/>
      <c r="I628" s="214"/>
      <c r="J628" s="1088"/>
      <c r="K628" s="1091"/>
    </row>
    <row r="629" spans="2:11" ht="15">
      <c r="B629" t="s">
        <v>1984</v>
      </c>
      <c r="C629" s="1082"/>
      <c r="D629" s="1083"/>
      <c r="E629" s="1084"/>
      <c r="F629" s="1096"/>
      <c r="G629" s="1096"/>
      <c r="H629" s="214"/>
      <c r="I629" s="214"/>
      <c r="J629" s="1088"/>
      <c r="K629" s="1091"/>
    </row>
    <row r="630" spans="2:11" ht="15">
      <c r="B630" t="s">
        <v>1984</v>
      </c>
      <c r="C630" s="1082"/>
      <c r="D630" s="1083"/>
      <c r="E630" s="1084"/>
      <c r="F630" s="1096"/>
      <c r="G630" s="1096"/>
      <c r="H630" s="214"/>
      <c r="I630" s="214"/>
      <c r="J630" s="1088"/>
      <c r="K630" s="1091"/>
    </row>
    <row r="631" spans="2:11" ht="15">
      <c r="B631" t="s">
        <v>1984</v>
      </c>
      <c r="C631" s="1082"/>
      <c r="D631" s="1083"/>
      <c r="E631" s="1084"/>
      <c r="F631" s="1096"/>
      <c r="G631" s="1096"/>
      <c r="H631" s="214"/>
      <c r="I631" s="214"/>
      <c r="J631" s="1088"/>
      <c r="K631" s="1091"/>
    </row>
    <row r="632" spans="2:11" ht="15">
      <c r="B632" t="s">
        <v>1984</v>
      </c>
      <c r="C632" s="1082"/>
      <c r="D632" s="1083"/>
      <c r="E632" s="1084"/>
      <c r="F632" s="1096"/>
      <c r="G632" s="1096"/>
      <c r="H632" s="214"/>
      <c r="I632" s="214"/>
      <c r="J632" s="1088"/>
      <c r="K632" s="1091"/>
    </row>
    <row r="633" spans="2:11" ht="15">
      <c r="B633" t="s">
        <v>1984</v>
      </c>
      <c r="C633" s="1082"/>
      <c r="D633" s="1083"/>
      <c r="E633" s="1084"/>
      <c r="F633" s="1096"/>
      <c r="G633" s="1096"/>
      <c r="H633" s="214"/>
      <c r="I633" s="214"/>
      <c r="J633" s="1088"/>
      <c r="K633" s="1091"/>
    </row>
    <row r="634" spans="2:11" ht="15">
      <c r="B634" t="s">
        <v>1984</v>
      </c>
      <c r="C634" s="1082"/>
      <c r="D634" s="1083"/>
      <c r="E634" s="1084"/>
      <c r="F634" s="1096"/>
      <c r="G634" s="1096"/>
      <c r="H634" s="214"/>
      <c r="I634" s="214"/>
      <c r="J634" s="1088"/>
      <c r="K634" s="1091"/>
    </row>
    <row r="635" spans="2:11" ht="15">
      <c r="B635" t="s">
        <v>1984</v>
      </c>
      <c r="C635" s="1082"/>
      <c r="D635" s="1083"/>
      <c r="E635" s="1084"/>
      <c r="F635" s="1096"/>
      <c r="G635" s="1096"/>
      <c r="H635" s="214"/>
      <c r="I635" s="214"/>
      <c r="J635" s="1088"/>
      <c r="K635" s="1091"/>
    </row>
    <row r="636" spans="2:11" ht="15">
      <c r="B636" t="s">
        <v>1984</v>
      </c>
      <c r="C636" s="1082"/>
      <c r="D636" s="1083"/>
      <c r="E636" s="1084"/>
      <c r="F636" s="1096"/>
      <c r="G636" s="1096"/>
      <c r="H636" s="214"/>
      <c r="I636" s="214"/>
      <c r="J636" s="1088"/>
      <c r="K636" s="1091"/>
    </row>
    <row r="637" spans="2:11" ht="15">
      <c r="B637" t="s">
        <v>1984</v>
      </c>
      <c r="C637" s="1082"/>
      <c r="D637" s="1083"/>
      <c r="E637" s="1084"/>
      <c r="F637" s="1096"/>
      <c r="G637" s="1096"/>
      <c r="H637" s="214"/>
      <c r="I637" s="214"/>
      <c r="J637" s="1088"/>
      <c r="K637" s="1091"/>
    </row>
    <row r="638" spans="2:11" ht="15">
      <c r="B638" t="s">
        <v>1984</v>
      </c>
      <c r="C638" s="1082"/>
      <c r="D638" s="1083"/>
      <c r="E638" s="1084"/>
      <c r="F638" s="1096"/>
      <c r="G638" s="1096"/>
      <c r="H638" s="214"/>
      <c r="I638" s="214"/>
      <c r="J638" s="1088"/>
      <c r="K638" s="1091"/>
    </row>
    <row r="639" spans="2:11" ht="15">
      <c r="B639" t="s">
        <v>1984</v>
      </c>
      <c r="C639" s="1082"/>
      <c r="D639" s="1083"/>
      <c r="E639" s="1084"/>
      <c r="F639" s="1096"/>
      <c r="G639" s="1096"/>
      <c r="H639" s="214"/>
      <c r="I639" s="214"/>
      <c r="J639" s="1088"/>
      <c r="K639" s="1091"/>
    </row>
    <row r="640" spans="2:11" ht="15">
      <c r="B640" t="s">
        <v>1984</v>
      </c>
      <c r="C640" s="1082"/>
      <c r="D640" s="1083"/>
      <c r="E640" s="1084"/>
      <c r="F640" s="1096"/>
      <c r="G640" s="1096"/>
      <c r="H640" s="214"/>
      <c r="I640" s="214"/>
      <c r="J640" s="1088"/>
      <c r="K640" s="1091"/>
    </row>
    <row r="641" spans="2:11" ht="15">
      <c r="B641" t="s">
        <v>1984</v>
      </c>
      <c r="C641" s="1082"/>
      <c r="D641" s="1083"/>
      <c r="E641" s="1084"/>
      <c r="F641" s="1096"/>
      <c r="G641" s="1096"/>
      <c r="H641" s="214"/>
      <c r="I641" s="214"/>
      <c r="J641" s="1088"/>
      <c r="K641" s="1091"/>
    </row>
    <row r="642" spans="2:11" ht="15">
      <c r="B642" t="s">
        <v>1984</v>
      </c>
      <c r="C642" s="1082"/>
      <c r="D642" s="1083"/>
      <c r="E642" s="1084"/>
      <c r="F642" s="1096"/>
      <c r="G642" s="1096"/>
      <c r="H642" s="214"/>
      <c r="I642" s="214"/>
      <c r="J642" s="1088"/>
      <c r="K642" s="1091"/>
    </row>
    <row r="643" spans="2:11" ht="15">
      <c r="B643" t="s">
        <v>1984</v>
      </c>
      <c r="C643" s="1082"/>
      <c r="D643" s="1083"/>
      <c r="E643" s="1084"/>
      <c r="F643" s="1096"/>
      <c r="G643" s="1096"/>
      <c r="H643" s="214"/>
      <c r="I643" s="214"/>
      <c r="J643" s="1088"/>
      <c r="K643" s="1091"/>
    </row>
    <row r="644" spans="2:11" ht="15">
      <c r="B644" t="s">
        <v>1984</v>
      </c>
      <c r="C644" s="1082"/>
      <c r="D644" s="1083"/>
      <c r="E644" s="1084"/>
      <c r="F644" s="1096"/>
      <c r="G644" s="1096"/>
      <c r="H644" s="214"/>
      <c r="I644" s="214"/>
      <c r="J644" s="1088"/>
      <c r="K644" s="1091"/>
    </row>
    <row r="645" spans="2:11" ht="15">
      <c r="B645" t="s">
        <v>1984</v>
      </c>
      <c r="C645" s="1082"/>
      <c r="D645" s="1083"/>
      <c r="E645" s="1084"/>
      <c r="F645" s="1096"/>
      <c r="G645" s="1096"/>
      <c r="H645" s="214"/>
      <c r="I645" s="214"/>
      <c r="J645" s="1088"/>
      <c r="K645" s="1091"/>
    </row>
    <row r="646" spans="2:11" ht="15">
      <c r="B646" t="s">
        <v>1984</v>
      </c>
      <c r="C646" s="1082"/>
      <c r="D646" s="1083"/>
      <c r="E646" s="1084"/>
      <c r="F646" s="1096"/>
      <c r="G646" s="1096"/>
      <c r="H646" s="214"/>
      <c r="I646" s="214"/>
      <c r="J646" s="1088"/>
      <c r="K646" s="1091"/>
    </row>
    <row r="647" spans="2:11" ht="15">
      <c r="B647" t="s">
        <v>1984</v>
      </c>
      <c r="C647" s="1082"/>
      <c r="D647" s="1083"/>
      <c r="E647" s="1084"/>
      <c r="F647" s="1096"/>
      <c r="G647" s="1096"/>
      <c r="H647" s="214"/>
      <c r="I647" s="214"/>
      <c r="J647" s="1088"/>
      <c r="K647" s="1091"/>
    </row>
    <row r="648" spans="2:11" ht="15">
      <c r="B648" t="s">
        <v>1984</v>
      </c>
      <c r="C648" s="1082"/>
      <c r="D648" s="1083"/>
      <c r="E648" s="1084"/>
      <c r="F648" s="1096"/>
      <c r="G648" s="1096"/>
      <c r="H648" s="214"/>
      <c r="I648" s="214"/>
      <c r="J648" s="1088"/>
      <c r="K648" s="1091"/>
    </row>
    <row r="649" spans="2:11" ht="15">
      <c r="B649" t="s">
        <v>1984</v>
      </c>
      <c r="C649" s="1082"/>
      <c r="D649" s="1083"/>
      <c r="E649" s="1084"/>
      <c r="F649" s="1096"/>
      <c r="G649" s="1096"/>
      <c r="H649" s="214"/>
      <c r="I649" s="214"/>
      <c r="J649" s="1088"/>
      <c r="K649" s="1091"/>
    </row>
    <row r="650" spans="2:11" ht="15">
      <c r="B650" t="s">
        <v>1984</v>
      </c>
      <c r="C650" s="1082"/>
      <c r="D650" s="1083"/>
      <c r="E650" s="1084"/>
      <c r="F650" s="1096"/>
      <c r="G650" s="1096"/>
      <c r="H650" s="214"/>
      <c r="I650" s="214"/>
      <c r="J650" s="1088"/>
      <c r="K650" s="1091"/>
    </row>
    <row r="651" spans="2:11" ht="15">
      <c r="B651" t="s">
        <v>1984</v>
      </c>
      <c r="C651" s="1082"/>
      <c r="D651" s="1083"/>
      <c r="E651" s="1084"/>
      <c r="F651" s="1096"/>
      <c r="G651" s="1096"/>
      <c r="H651" s="214"/>
      <c r="I651" s="214"/>
      <c r="J651" s="1088"/>
      <c r="K651" s="1091"/>
    </row>
    <row r="652" spans="2:11" ht="15">
      <c r="B652" t="s">
        <v>1984</v>
      </c>
      <c r="C652" s="1082"/>
      <c r="D652" s="1083"/>
      <c r="E652" s="1084"/>
      <c r="F652" s="1096"/>
      <c r="G652" s="1096"/>
      <c r="H652" s="214"/>
      <c r="I652" s="214"/>
      <c r="J652" s="1088"/>
      <c r="K652" s="1091"/>
    </row>
    <row r="653" spans="2:11" ht="15">
      <c r="B653" t="s">
        <v>1984</v>
      </c>
      <c r="C653" s="1082"/>
      <c r="D653" s="1083"/>
      <c r="E653" s="1084"/>
      <c r="F653" s="1096"/>
      <c r="G653" s="1096"/>
      <c r="H653" s="214"/>
      <c r="I653" s="214"/>
      <c r="J653" s="1088"/>
      <c r="K653" s="1091"/>
    </row>
    <row r="654" spans="2:11" ht="15">
      <c r="B654" t="s">
        <v>1984</v>
      </c>
      <c r="C654" s="1082"/>
      <c r="D654" s="1083"/>
      <c r="E654" s="1084"/>
      <c r="F654" s="1096"/>
      <c r="G654" s="1096"/>
      <c r="H654" s="214"/>
      <c r="I654" s="214"/>
      <c r="J654" s="1088"/>
      <c r="K654" s="1091"/>
    </row>
    <row r="655" spans="2:11" ht="15">
      <c r="B655" t="s">
        <v>1984</v>
      </c>
      <c r="C655" s="1082"/>
      <c r="D655" s="1083"/>
      <c r="E655" s="1084"/>
      <c r="F655" s="1096"/>
      <c r="G655" s="1096"/>
      <c r="H655" s="214"/>
      <c r="I655" s="214"/>
      <c r="J655" s="1088"/>
      <c r="K655" s="1091"/>
    </row>
    <row r="656" spans="2:11" ht="15">
      <c r="B656" t="s">
        <v>1984</v>
      </c>
      <c r="C656" s="1082"/>
      <c r="D656" s="1083"/>
      <c r="E656" s="1084"/>
      <c r="F656" s="1096"/>
      <c r="G656" s="1096"/>
      <c r="H656" s="214"/>
      <c r="I656" s="214"/>
      <c r="J656" s="1088"/>
      <c r="K656" s="1091"/>
    </row>
    <row r="657" spans="2:11" ht="15">
      <c r="B657" t="s">
        <v>1984</v>
      </c>
      <c r="C657" s="1082"/>
      <c r="D657" s="1083"/>
      <c r="E657" s="1084"/>
      <c r="F657" s="1096"/>
      <c r="G657" s="1096"/>
      <c r="H657" s="214"/>
      <c r="I657" s="214"/>
      <c r="J657" s="1088"/>
      <c r="K657" s="1091"/>
    </row>
    <row r="658" spans="2:11" ht="15">
      <c r="B658" t="s">
        <v>1984</v>
      </c>
      <c r="C658" s="1082"/>
      <c r="D658" s="1083"/>
      <c r="E658" s="1084"/>
      <c r="F658" s="1096"/>
      <c r="G658" s="1096"/>
      <c r="H658" s="214"/>
      <c r="I658" s="214"/>
      <c r="J658" s="1088"/>
      <c r="K658" s="1091"/>
    </row>
    <row r="659" spans="2:11" ht="15">
      <c r="B659" t="s">
        <v>1984</v>
      </c>
      <c r="C659" s="1082"/>
      <c r="D659" s="1083"/>
      <c r="E659" s="1084"/>
      <c r="F659" s="1096"/>
      <c r="G659" s="1096"/>
      <c r="H659" s="214"/>
      <c r="I659" s="214"/>
      <c r="J659" s="1088"/>
      <c r="K659" s="1091"/>
    </row>
    <row r="660" spans="2:11" ht="15">
      <c r="B660" t="s">
        <v>1984</v>
      </c>
      <c r="C660" s="1082"/>
      <c r="D660" s="1083"/>
      <c r="E660" s="1084"/>
      <c r="F660" s="1096"/>
      <c r="G660" s="1096"/>
      <c r="H660" s="214"/>
      <c r="I660" s="214"/>
      <c r="J660" s="1088"/>
      <c r="K660" s="1091"/>
    </row>
    <row r="661" spans="2:11" ht="15">
      <c r="B661" t="s">
        <v>1984</v>
      </c>
      <c r="C661" s="1082"/>
      <c r="D661" s="1083"/>
      <c r="E661" s="1084"/>
      <c r="F661" s="1096"/>
      <c r="G661" s="1096"/>
      <c r="H661" s="214"/>
      <c r="I661" s="214"/>
      <c r="J661" s="1088"/>
      <c r="K661" s="1091"/>
    </row>
    <row r="662" spans="2:11" ht="15">
      <c r="B662" t="s">
        <v>1984</v>
      </c>
      <c r="C662" s="1082"/>
      <c r="D662" s="1083"/>
      <c r="E662" s="1084"/>
      <c r="F662" s="1096"/>
      <c r="G662" s="1096"/>
      <c r="H662" s="214"/>
      <c r="I662" s="214"/>
      <c r="J662" s="1088"/>
      <c r="K662" s="1091"/>
    </row>
    <row r="663" spans="2:11" ht="15">
      <c r="B663" t="s">
        <v>1984</v>
      </c>
      <c r="C663" s="1082"/>
      <c r="D663" s="1083"/>
      <c r="E663" s="1084"/>
      <c r="F663" s="1096"/>
      <c r="G663" s="1096"/>
      <c r="H663" s="214"/>
      <c r="I663" s="214"/>
      <c r="J663" s="1088"/>
      <c r="K663" s="1091"/>
    </row>
    <row r="664" spans="2:11" ht="15">
      <c r="B664" t="s">
        <v>1984</v>
      </c>
      <c r="C664" s="1082"/>
      <c r="D664" s="1083"/>
      <c r="E664" s="1084"/>
      <c r="F664" s="1096"/>
      <c r="G664" s="1096"/>
      <c r="H664" s="214"/>
      <c r="I664" s="214"/>
      <c r="J664" s="1088"/>
      <c r="K664" s="1091"/>
    </row>
    <row r="665" spans="2:11" ht="15">
      <c r="B665" t="s">
        <v>1984</v>
      </c>
      <c r="C665" s="1082"/>
      <c r="D665" s="1083"/>
      <c r="E665" s="1084"/>
      <c r="F665" s="1096"/>
      <c r="G665" s="1096"/>
      <c r="H665" s="214"/>
      <c r="I665" s="214"/>
      <c r="J665" s="1088"/>
      <c r="K665" s="1091"/>
    </row>
    <row r="666" spans="2:11" ht="15">
      <c r="B666" t="s">
        <v>1984</v>
      </c>
      <c r="C666" s="1082"/>
      <c r="D666" s="1083"/>
      <c r="E666" s="1084"/>
      <c r="F666" s="1096"/>
      <c r="G666" s="1096"/>
      <c r="H666" s="214"/>
      <c r="I666" s="214"/>
      <c r="J666" s="1088"/>
      <c r="K666" s="1091"/>
    </row>
    <row r="667" spans="2:11" ht="15">
      <c r="B667" t="s">
        <v>1984</v>
      </c>
      <c r="C667" s="1082"/>
      <c r="D667" s="1083"/>
      <c r="E667" s="1084"/>
      <c r="F667" s="1096"/>
      <c r="G667" s="1096"/>
      <c r="H667" s="214"/>
      <c r="I667" s="214"/>
      <c r="J667" s="1088"/>
      <c r="K667" s="1091"/>
    </row>
    <row r="668" spans="2:11" ht="15">
      <c r="B668" t="s">
        <v>1984</v>
      </c>
      <c r="C668" s="1082"/>
      <c r="D668" s="1083"/>
      <c r="E668" s="1084"/>
      <c r="F668" s="1096"/>
      <c r="G668" s="1096"/>
      <c r="H668" s="214"/>
      <c r="I668" s="214"/>
      <c r="J668" s="1088"/>
      <c r="K668" s="1091"/>
    </row>
    <row r="669" spans="2:11" ht="15">
      <c r="B669" t="s">
        <v>1984</v>
      </c>
      <c r="C669" s="1082"/>
      <c r="D669" s="1083"/>
      <c r="E669" s="1084"/>
      <c r="F669" s="1096"/>
      <c r="G669" s="1096"/>
      <c r="H669" s="214"/>
      <c r="I669" s="214"/>
      <c r="J669" s="1088"/>
      <c r="K669" s="1091"/>
    </row>
    <row r="670" spans="2:11" ht="15">
      <c r="B670" t="s">
        <v>1984</v>
      </c>
      <c r="C670" s="1082"/>
      <c r="D670" s="1083"/>
      <c r="E670" s="1084"/>
      <c r="F670" s="1096"/>
      <c r="G670" s="1096"/>
      <c r="H670" s="214"/>
      <c r="I670" s="214"/>
      <c r="J670" s="1088"/>
      <c r="K670" s="1091"/>
    </row>
    <row r="671" spans="2:11" ht="15">
      <c r="B671" t="s">
        <v>1984</v>
      </c>
      <c r="C671" s="1082"/>
      <c r="D671" s="1083"/>
      <c r="E671" s="1084"/>
      <c r="F671" s="1096"/>
      <c r="G671" s="1096"/>
      <c r="H671" s="214"/>
      <c r="I671" s="214"/>
      <c r="J671" s="1088"/>
      <c r="K671" s="1091"/>
    </row>
    <row r="672" spans="2:11" ht="15">
      <c r="B672" t="s">
        <v>1984</v>
      </c>
      <c r="C672" s="1082"/>
      <c r="D672" s="1083"/>
      <c r="E672" s="1084"/>
      <c r="F672" s="1096"/>
      <c r="G672" s="1096"/>
      <c r="H672" s="214"/>
      <c r="I672" s="214"/>
      <c r="J672" s="1088"/>
      <c r="K672" s="1091"/>
    </row>
    <row r="673" spans="2:11" ht="15">
      <c r="B673" t="s">
        <v>1984</v>
      </c>
      <c r="C673" s="1082"/>
      <c r="D673" s="1083"/>
      <c r="E673" s="1084"/>
      <c r="F673" s="1096"/>
      <c r="G673" s="1096"/>
      <c r="H673" s="214"/>
      <c r="I673" s="214"/>
      <c r="J673" s="1088"/>
      <c r="K673" s="1091"/>
    </row>
    <row r="674" spans="2:11" ht="15">
      <c r="B674" t="s">
        <v>1984</v>
      </c>
      <c r="C674" s="1082"/>
      <c r="D674" s="1083"/>
      <c r="E674" s="1084"/>
      <c r="F674" s="1096"/>
      <c r="G674" s="1096"/>
      <c r="H674" s="214"/>
      <c r="I674" s="214"/>
      <c r="J674" s="1088"/>
      <c r="K674" s="1091"/>
    </row>
    <row r="675" spans="2:11" ht="15">
      <c r="B675" t="s">
        <v>1984</v>
      </c>
      <c r="C675" s="1082"/>
      <c r="D675" s="1083"/>
      <c r="E675" s="1084"/>
      <c r="F675" s="1096"/>
      <c r="G675" s="1096"/>
      <c r="H675" s="214"/>
      <c r="I675" s="214"/>
      <c r="J675" s="1088"/>
      <c r="K675" s="1091"/>
    </row>
    <row r="676" spans="2:11" ht="15">
      <c r="B676" t="s">
        <v>1984</v>
      </c>
      <c r="C676" s="1082"/>
      <c r="D676" s="1083"/>
      <c r="E676" s="1084"/>
      <c r="F676" s="1096"/>
      <c r="G676" s="1096"/>
      <c r="H676" s="214"/>
      <c r="I676" s="214"/>
      <c r="J676" s="1088"/>
      <c r="K676" s="1091"/>
    </row>
    <row r="677" spans="2:11" ht="15">
      <c r="B677" t="s">
        <v>1984</v>
      </c>
      <c r="C677" s="1082"/>
      <c r="D677" s="1083"/>
      <c r="E677" s="1084"/>
      <c r="F677" s="1096"/>
      <c r="G677" s="1096"/>
      <c r="H677" s="214"/>
      <c r="I677" s="214"/>
      <c r="J677" s="1088"/>
      <c r="K677" s="1091"/>
    </row>
    <row r="678" spans="2:11" ht="15">
      <c r="B678" t="s">
        <v>1984</v>
      </c>
      <c r="C678" s="1082"/>
      <c r="D678" s="1083"/>
      <c r="E678" s="1084"/>
      <c r="F678" s="1096"/>
      <c r="G678" s="1096"/>
      <c r="H678" s="214"/>
      <c r="I678" s="214"/>
      <c r="J678" s="1088"/>
      <c r="K678" s="1091"/>
    </row>
    <row r="679" spans="2:11" ht="15">
      <c r="B679" t="s">
        <v>1984</v>
      </c>
      <c r="C679" s="1082"/>
      <c r="D679" s="1083"/>
      <c r="E679" s="1084"/>
      <c r="F679" s="1096"/>
      <c r="G679" s="1096"/>
      <c r="H679" s="214"/>
      <c r="I679" s="214"/>
      <c r="J679" s="1088"/>
      <c r="K679" s="1091"/>
    </row>
    <row r="680" spans="2:11" ht="15">
      <c r="B680" t="s">
        <v>1984</v>
      </c>
      <c r="C680" s="1082"/>
      <c r="D680" s="1083"/>
      <c r="E680" s="1084"/>
      <c r="F680" s="1096"/>
      <c r="G680" s="1096"/>
      <c r="H680" s="214"/>
      <c r="I680" s="214"/>
      <c r="J680" s="1088"/>
      <c r="K680" s="1091"/>
    </row>
    <row r="681" spans="2:11" ht="15">
      <c r="B681" t="s">
        <v>1984</v>
      </c>
      <c r="C681" s="1082"/>
      <c r="D681" s="1083"/>
      <c r="E681" s="1084"/>
      <c r="F681" s="1096"/>
      <c r="G681" s="1096"/>
      <c r="H681" s="214"/>
      <c r="I681" s="214"/>
      <c r="J681" s="1088"/>
      <c r="K681" s="1091"/>
    </row>
    <row r="682" spans="2:11" ht="15">
      <c r="B682" t="s">
        <v>1984</v>
      </c>
      <c r="C682" s="1082"/>
      <c r="D682" s="1083"/>
      <c r="E682" s="1084"/>
      <c r="F682" s="1096"/>
      <c r="G682" s="1096"/>
      <c r="H682" s="214"/>
      <c r="I682" s="214"/>
      <c r="J682" s="1088"/>
      <c r="K682" s="1091"/>
    </row>
    <row r="683" spans="2:11" ht="15">
      <c r="B683" t="s">
        <v>1984</v>
      </c>
      <c r="C683" s="1082"/>
      <c r="D683" s="1083"/>
      <c r="E683" s="1084"/>
      <c r="F683" s="1096"/>
      <c r="G683" s="1096"/>
      <c r="H683" s="214"/>
      <c r="I683" s="214"/>
      <c r="J683" s="1088"/>
      <c r="K683" s="1091"/>
    </row>
    <row r="684" spans="2:11" ht="15">
      <c r="B684" t="s">
        <v>1984</v>
      </c>
      <c r="C684" s="1082"/>
      <c r="D684" s="1083"/>
      <c r="E684" s="1084"/>
      <c r="F684" s="1096"/>
      <c r="G684" s="1096"/>
      <c r="H684" s="214"/>
      <c r="I684" s="214"/>
      <c r="J684" s="1088"/>
      <c r="K684" s="1091"/>
    </row>
    <row r="685" spans="2:11" ht="15">
      <c r="B685" t="s">
        <v>1984</v>
      </c>
      <c r="C685" s="1082"/>
      <c r="D685" s="1083"/>
      <c r="E685" s="1084"/>
      <c r="F685" s="1096"/>
      <c r="G685" s="1096"/>
      <c r="H685" s="214"/>
      <c r="I685" s="214"/>
      <c r="J685" s="1088"/>
      <c r="K685" s="1091"/>
    </row>
    <row r="686" spans="2:11" ht="15">
      <c r="B686" t="s">
        <v>1984</v>
      </c>
      <c r="C686" s="1082"/>
      <c r="D686" s="1083"/>
      <c r="E686" s="1084"/>
      <c r="F686" s="1096"/>
      <c r="G686" s="1096"/>
      <c r="H686" s="214"/>
      <c r="I686" s="214"/>
      <c r="J686" s="1088"/>
      <c r="K686" s="1091"/>
    </row>
    <row r="687" spans="2:11" ht="15">
      <c r="B687" t="s">
        <v>1984</v>
      </c>
      <c r="C687" s="1082"/>
      <c r="D687" s="1083"/>
      <c r="E687" s="1084"/>
      <c r="F687" s="1096"/>
      <c r="G687" s="1096"/>
      <c r="H687" s="214"/>
      <c r="I687" s="214"/>
      <c r="J687" s="1088"/>
      <c r="K687" s="1091"/>
    </row>
    <row r="688" spans="2:11" ht="15">
      <c r="B688" t="s">
        <v>1984</v>
      </c>
      <c r="C688" s="1082"/>
      <c r="D688" s="1083"/>
      <c r="E688" s="1084"/>
      <c r="F688" s="1096"/>
      <c r="G688" s="1096"/>
      <c r="H688" s="214"/>
      <c r="I688" s="214"/>
      <c r="J688" s="1088"/>
      <c r="K688" s="1091"/>
    </row>
    <row r="689" spans="2:11" ht="15">
      <c r="B689" t="s">
        <v>1984</v>
      </c>
      <c r="C689" s="1082"/>
      <c r="D689" s="1083"/>
      <c r="E689" s="1084"/>
      <c r="F689" s="1096"/>
      <c r="G689" s="1096"/>
      <c r="H689" s="214"/>
      <c r="I689" s="214"/>
      <c r="J689" s="1088"/>
      <c r="K689" s="1091"/>
    </row>
    <row r="690" spans="2:11" ht="15">
      <c r="B690" t="s">
        <v>1984</v>
      </c>
      <c r="C690" s="1082"/>
      <c r="D690" s="1083"/>
      <c r="E690" s="1084"/>
      <c r="F690" s="1096"/>
      <c r="G690" s="1096"/>
      <c r="H690" s="214"/>
      <c r="I690" s="214"/>
      <c r="J690" s="1088"/>
      <c r="K690" s="1091"/>
    </row>
    <row r="691" spans="2:11" ht="15">
      <c r="B691" t="s">
        <v>1984</v>
      </c>
      <c r="C691" s="1082"/>
      <c r="D691" s="1083"/>
      <c r="E691" s="1084"/>
      <c r="F691" s="1096"/>
      <c r="G691" s="1096"/>
      <c r="H691" s="214"/>
      <c r="I691" s="214"/>
      <c r="J691" s="1088"/>
      <c r="K691" s="1091"/>
    </row>
    <row r="692" spans="2:11" ht="15">
      <c r="B692" t="s">
        <v>1984</v>
      </c>
      <c r="C692" s="1082"/>
      <c r="D692" s="1083"/>
      <c r="E692" s="1084"/>
      <c r="F692" s="1096"/>
      <c r="G692" s="1096"/>
      <c r="H692" s="214"/>
      <c r="I692" s="214"/>
      <c r="J692" s="1088"/>
      <c r="K692" s="1091"/>
    </row>
    <row r="693" spans="2:11" ht="15">
      <c r="B693" t="s">
        <v>1984</v>
      </c>
      <c r="C693" s="1082"/>
      <c r="D693" s="1083"/>
      <c r="E693" s="1084"/>
      <c r="F693" s="1096"/>
      <c r="G693" s="1096"/>
      <c r="H693" s="214"/>
      <c r="I693" s="214"/>
      <c r="J693" s="1088"/>
      <c r="K693" s="1091"/>
    </row>
    <row r="694" spans="2:11" ht="15">
      <c r="B694" t="s">
        <v>1984</v>
      </c>
      <c r="C694" s="1082"/>
      <c r="D694" s="1083"/>
      <c r="E694" s="1084"/>
      <c r="F694" s="1096"/>
      <c r="G694" s="1096"/>
      <c r="H694" s="214"/>
      <c r="I694" s="214"/>
      <c r="J694" s="1088"/>
      <c r="K694" s="1091"/>
    </row>
    <row r="695" spans="2:11" ht="15">
      <c r="B695" t="s">
        <v>1984</v>
      </c>
      <c r="C695" s="1082"/>
      <c r="D695" s="1083"/>
      <c r="E695" s="1084"/>
      <c r="F695" s="1096"/>
      <c r="G695" s="1096"/>
      <c r="H695" s="214"/>
      <c r="I695" s="214"/>
      <c r="J695" s="1088"/>
      <c r="K695" s="1091"/>
    </row>
    <row r="696" spans="2:11" ht="15">
      <c r="B696" t="s">
        <v>1984</v>
      </c>
      <c r="C696" s="1082"/>
      <c r="D696" s="1083"/>
      <c r="E696" s="1084"/>
      <c r="F696" s="1096"/>
      <c r="G696" s="1096"/>
      <c r="H696" s="214"/>
      <c r="I696" s="214"/>
      <c r="J696" s="1088"/>
      <c r="K696" s="1091"/>
    </row>
    <row r="697" spans="2:11" ht="15">
      <c r="B697" t="s">
        <v>1984</v>
      </c>
      <c r="C697" s="1082"/>
      <c r="D697" s="1083"/>
      <c r="E697" s="1084"/>
      <c r="F697" s="1096"/>
      <c r="G697" s="1096"/>
      <c r="H697" s="214"/>
      <c r="I697" s="214"/>
      <c r="J697" s="1088"/>
      <c r="K697" s="1091"/>
    </row>
    <row r="698" spans="2:11" ht="15">
      <c r="B698" t="s">
        <v>1984</v>
      </c>
      <c r="C698" s="1082"/>
      <c r="D698" s="1083"/>
      <c r="E698" s="1084"/>
      <c r="F698" s="1096"/>
      <c r="G698" s="1096"/>
      <c r="H698" s="214"/>
      <c r="I698" s="214"/>
      <c r="J698" s="1088"/>
      <c r="K698" s="1091"/>
    </row>
    <row r="699" spans="2:11" ht="15">
      <c r="B699" t="s">
        <v>1984</v>
      </c>
      <c r="C699" s="1082"/>
      <c r="D699" s="1083"/>
      <c r="E699" s="1084"/>
      <c r="F699" s="1096"/>
      <c r="G699" s="1096"/>
      <c r="H699" s="214"/>
      <c r="I699" s="214"/>
      <c r="J699" s="1088"/>
      <c r="K699" s="1091"/>
    </row>
    <row r="700" spans="2:11" ht="15">
      <c r="B700" t="s">
        <v>1984</v>
      </c>
      <c r="C700" s="1082"/>
      <c r="D700" s="1083"/>
      <c r="E700" s="1084"/>
      <c r="F700" s="1096"/>
      <c r="G700" s="1096"/>
      <c r="H700" s="214"/>
      <c r="I700" s="214"/>
      <c r="J700" s="1088"/>
      <c r="K700" s="1091"/>
    </row>
    <row r="701" spans="2:11" ht="15">
      <c r="B701" t="s">
        <v>1984</v>
      </c>
      <c r="C701" s="1082"/>
      <c r="D701" s="1083"/>
      <c r="E701" s="1084"/>
      <c r="F701" s="1096"/>
      <c r="G701" s="1096"/>
      <c r="H701" s="214"/>
      <c r="I701" s="214"/>
      <c r="J701" s="1088"/>
      <c r="K701" s="1091"/>
    </row>
    <row r="702" spans="2:11" ht="15">
      <c r="B702" t="s">
        <v>1984</v>
      </c>
      <c r="C702" s="1082"/>
      <c r="D702" s="1083"/>
      <c r="E702" s="1084"/>
      <c r="F702" s="1096"/>
      <c r="G702" s="1096"/>
      <c r="H702" s="214"/>
      <c r="I702" s="214"/>
      <c r="J702" s="1088"/>
      <c r="K702" s="1091"/>
    </row>
    <row r="703" spans="2:11" ht="15">
      <c r="B703" t="s">
        <v>1984</v>
      </c>
      <c r="C703" s="1082"/>
      <c r="D703" s="1083"/>
      <c r="E703" s="1084"/>
      <c r="F703" s="1096"/>
      <c r="G703" s="1096"/>
      <c r="H703" s="214"/>
      <c r="I703" s="214"/>
      <c r="J703" s="1088"/>
      <c r="K703" s="1091"/>
    </row>
    <row r="704" spans="2:11" ht="15">
      <c r="B704" t="s">
        <v>1984</v>
      </c>
      <c r="C704" s="1082"/>
      <c r="D704" s="1083"/>
      <c r="E704" s="1084"/>
      <c r="F704" s="1096"/>
      <c r="G704" s="1096"/>
      <c r="H704" s="214"/>
      <c r="I704" s="214"/>
      <c r="J704" s="1088"/>
      <c r="K704" s="1091"/>
    </row>
    <row r="705" spans="2:11" ht="15">
      <c r="B705" t="s">
        <v>1984</v>
      </c>
      <c r="C705" s="1082"/>
      <c r="D705" s="1083"/>
      <c r="E705" s="1084"/>
      <c r="F705" s="1096"/>
      <c r="G705" s="1096"/>
      <c r="H705" s="214"/>
      <c r="I705" s="214"/>
      <c r="J705" s="1088"/>
      <c r="K705" s="1091"/>
    </row>
    <row r="706" spans="2:11" ht="15">
      <c r="B706" t="s">
        <v>1984</v>
      </c>
      <c r="C706" s="1082"/>
      <c r="D706" s="1083"/>
      <c r="E706" s="1084"/>
      <c r="F706" s="1096"/>
      <c r="G706" s="1096"/>
      <c r="H706" s="214"/>
      <c r="I706" s="214"/>
      <c r="J706" s="1088"/>
      <c r="K706" s="1091"/>
    </row>
    <row r="707" spans="2:11" ht="15">
      <c r="B707" t="s">
        <v>1984</v>
      </c>
      <c r="C707" s="1082"/>
      <c r="D707" s="1083"/>
      <c r="E707" s="1084"/>
      <c r="F707" s="1096"/>
      <c r="G707" s="1096"/>
      <c r="H707" s="214"/>
      <c r="I707" s="214"/>
      <c r="J707" s="1088"/>
      <c r="K707" s="1091"/>
    </row>
    <row r="708" spans="2:11" ht="15">
      <c r="B708" t="s">
        <v>1984</v>
      </c>
      <c r="C708" s="1082"/>
      <c r="D708" s="1083"/>
      <c r="E708" s="1084"/>
      <c r="F708" s="1096"/>
      <c r="G708" s="1096"/>
      <c r="H708" s="214"/>
      <c r="I708" s="214"/>
      <c r="J708" s="1088"/>
      <c r="K708" s="1091"/>
    </row>
    <row r="709" spans="2:11" ht="15">
      <c r="B709" t="s">
        <v>1984</v>
      </c>
      <c r="C709" s="1082"/>
      <c r="D709" s="1083"/>
      <c r="E709" s="1084"/>
      <c r="F709" s="1096"/>
      <c r="G709" s="1096"/>
      <c r="H709" s="214"/>
      <c r="I709" s="214"/>
      <c r="J709" s="1088"/>
      <c r="K709" s="1091"/>
    </row>
    <row r="710" spans="2:11" ht="15">
      <c r="B710" t="s">
        <v>1984</v>
      </c>
      <c r="C710" s="1082"/>
      <c r="D710" s="1083"/>
      <c r="E710" s="1084"/>
      <c r="F710" s="1096"/>
      <c r="G710" s="1096"/>
      <c r="H710" s="214"/>
      <c r="I710" s="214"/>
      <c r="J710" s="1088"/>
      <c r="K710" s="1091"/>
    </row>
    <row r="711" spans="2:11" ht="15">
      <c r="B711" t="s">
        <v>1984</v>
      </c>
      <c r="C711" s="1082"/>
      <c r="D711" s="1083"/>
      <c r="E711" s="1084"/>
      <c r="F711" s="1096"/>
      <c r="G711" s="1096"/>
      <c r="H711" s="214"/>
      <c r="I711" s="214"/>
      <c r="J711" s="1088"/>
      <c r="K711" s="1091"/>
    </row>
    <row r="712" spans="2:11" ht="15">
      <c r="B712" t="s">
        <v>1984</v>
      </c>
      <c r="C712" s="1082"/>
      <c r="D712" s="1083"/>
      <c r="E712" s="1084"/>
      <c r="F712" s="1096"/>
      <c r="G712" s="1096"/>
      <c r="H712" s="214"/>
      <c r="I712" s="214"/>
      <c r="J712" s="1088"/>
      <c r="K712" s="1091"/>
    </row>
    <row r="713" spans="2:11" ht="15">
      <c r="B713" t="s">
        <v>1984</v>
      </c>
      <c r="C713" s="1082"/>
      <c r="D713" s="1083"/>
      <c r="E713" s="1084"/>
      <c r="F713" s="1096"/>
      <c r="G713" s="1096"/>
      <c r="H713" s="214"/>
      <c r="I713" s="214"/>
      <c r="J713" s="1088"/>
      <c r="K713" s="1091"/>
    </row>
    <row r="714" spans="2:11" ht="15">
      <c r="B714" t="s">
        <v>1984</v>
      </c>
      <c r="C714" s="1082"/>
      <c r="D714" s="1083"/>
      <c r="E714" s="1084"/>
      <c r="F714" s="1096"/>
      <c r="G714" s="1096"/>
      <c r="H714" s="214"/>
      <c r="I714" s="214"/>
      <c r="J714" s="1088"/>
      <c r="K714" s="1091"/>
    </row>
    <row r="715" spans="2:11" ht="15">
      <c r="B715" t="s">
        <v>1984</v>
      </c>
      <c r="C715" s="1082"/>
      <c r="D715" s="1083"/>
      <c r="E715" s="1084"/>
      <c r="F715" s="1096"/>
      <c r="G715" s="1096"/>
      <c r="H715" s="214"/>
      <c r="I715" s="214"/>
      <c r="J715" s="1088"/>
      <c r="K715" s="1091"/>
    </row>
    <row r="716" spans="2:11" ht="15">
      <c r="B716" t="s">
        <v>1984</v>
      </c>
      <c r="C716" s="1082"/>
      <c r="D716" s="1083"/>
      <c r="E716" s="1084"/>
      <c r="F716" s="1096"/>
      <c r="G716" s="1096"/>
      <c r="H716" s="214"/>
      <c r="I716" s="214"/>
      <c r="J716" s="1088"/>
      <c r="K716" s="1091"/>
    </row>
    <row r="717" spans="2:11" ht="15">
      <c r="B717" t="s">
        <v>1984</v>
      </c>
      <c r="C717" s="1082"/>
      <c r="D717" s="1083"/>
      <c r="E717" s="1084"/>
      <c r="F717" s="1096"/>
      <c r="G717" s="1096"/>
      <c r="H717" s="214"/>
      <c r="I717" s="214"/>
      <c r="J717" s="1088"/>
      <c r="K717" s="1091"/>
    </row>
    <row r="718" spans="2:11" ht="15">
      <c r="B718" t="s">
        <v>1984</v>
      </c>
      <c r="C718" s="1082"/>
      <c r="D718" s="1083"/>
      <c r="E718" s="1084"/>
      <c r="F718" s="1096"/>
      <c r="G718" s="1096"/>
      <c r="H718" s="214"/>
      <c r="I718" s="214"/>
      <c r="J718" s="1088"/>
      <c r="K718" s="1091"/>
    </row>
    <row r="719" spans="2:11" ht="15">
      <c r="B719" t="s">
        <v>1984</v>
      </c>
      <c r="C719" s="1082"/>
      <c r="D719" s="1083"/>
      <c r="E719" s="1084"/>
      <c r="F719" s="1096"/>
      <c r="G719" s="1096"/>
      <c r="H719" s="214"/>
      <c r="I719" s="214"/>
      <c r="J719" s="1088"/>
      <c r="K719" s="1091"/>
    </row>
    <row r="720" spans="2:11" ht="15">
      <c r="B720" t="s">
        <v>1984</v>
      </c>
      <c r="C720" s="1082"/>
      <c r="D720" s="1083"/>
      <c r="E720" s="1084"/>
      <c r="F720" s="1096"/>
      <c r="G720" s="1096"/>
      <c r="H720" s="214"/>
      <c r="I720" s="214"/>
      <c r="J720" s="1088"/>
      <c r="K720" s="1091"/>
    </row>
    <row r="721" spans="2:11" ht="15">
      <c r="B721" t="s">
        <v>1984</v>
      </c>
      <c r="C721" s="1082"/>
      <c r="D721" s="1083"/>
      <c r="E721" s="1084"/>
      <c r="F721" s="1096"/>
      <c r="G721" s="1096"/>
      <c r="H721" s="214"/>
      <c r="I721" s="214"/>
      <c r="J721" s="1088"/>
      <c r="K721" s="1091"/>
    </row>
    <row r="722" spans="2:11" ht="15">
      <c r="B722" t="s">
        <v>1984</v>
      </c>
      <c r="C722" s="1082"/>
      <c r="D722" s="1083"/>
      <c r="E722" s="1084"/>
      <c r="F722" s="1096"/>
      <c r="G722" s="1096"/>
      <c r="H722" s="214"/>
      <c r="I722" s="214"/>
      <c r="J722" s="1088"/>
      <c r="K722" s="1091"/>
    </row>
    <row r="723" spans="2:11" ht="15">
      <c r="B723" t="s">
        <v>1984</v>
      </c>
      <c r="C723" s="1082"/>
      <c r="D723" s="1083"/>
      <c r="E723" s="1084"/>
      <c r="F723" s="1096"/>
      <c r="G723" s="1096"/>
      <c r="H723" s="214"/>
      <c r="I723" s="214"/>
      <c r="J723" s="1088"/>
      <c r="K723" s="1091"/>
    </row>
    <row r="724" spans="2:11" ht="15">
      <c r="B724" t="s">
        <v>1984</v>
      </c>
      <c r="C724" s="1082"/>
      <c r="D724" s="1083"/>
      <c r="E724" s="1084"/>
      <c r="F724" s="1096"/>
      <c r="G724" s="1096"/>
      <c r="H724" s="214"/>
      <c r="I724" s="214"/>
      <c r="J724" s="1088"/>
      <c r="K724" s="1091"/>
    </row>
    <row r="725" spans="2:11" ht="15">
      <c r="B725" t="s">
        <v>1984</v>
      </c>
      <c r="C725" s="1082"/>
      <c r="D725" s="1083"/>
      <c r="E725" s="1084"/>
      <c r="F725" s="1096"/>
      <c r="G725" s="1096"/>
      <c r="H725" s="214"/>
      <c r="I725" s="214"/>
      <c r="J725" s="1088"/>
      <c r="K725" s="1091"/>
    </row>
    <row r="726" spans="2:11" ht="15">
      <c r="B726" t="s">
        <v>1984</v>
      </c>
      <c r="C726" s="1082"/>
      <c r="D726" s="1083"/>
      <c r="E726" s="1084"/>
      <c r="F726" s="1096"/>
      <c r="G726" s="1096"/>
      <c r="H726" s="214"/>
      <c r="I726" s="214"/>
      <c r="J726" s="1088"/>
      <c r="K726" s="1091"/>
    </row>
    <row r="727" spans="2:11" ht="15">
      <c r="B727" t="s">
        <v>1984</v>
      </c>
      <c r="C727" s="1082"/>
      <c r="D727" s="1083"/>
      <c r="E727" s="1084"/>
      <c r="F727" s="1096"/>
      <c r="G727" s="1096"/>
      <c r="H727" s="214"/>
      <c r="I727" s="214"/>
      <c r="J727" s="1088"/>
      <c r="K727" s="1091"/>
    </row>
    <row r="728" spans="2:11" ht="15">
      <c r="B728" t="s">
        <v>1984</v>
      </c>
      <c r="C728" s="1082"/>
      <c r="D728" s="1083"/>
      <c r="E728" s="1084"/>
      <c r="F728" s="1096"/>
      <c r="G728" s="1096"/>
      <c r="H728" s="214"/>
      <c r="I728" s="214"/>
      <c r="J728" s="1088"/>
      <c r="K728" s="1091"/>
    </row>
    <row r="729" spans="2:11" ht="15">
      <c r="B729" t="s">
        <v>1984</v>
      </c>
      <c r="C729" s="1082"/>
      <c r="D729" s="1083"/>
      <c r="E729" s="1084"/>
      <c r="F729" s="1096"/>
      <c r="G729" s="1096"/>
      <c r="H729" s="214"/>
      <c r="I729" s="214"/>
      <c r="J729" s="1088"/>
      <c r="K729" s="1091"/>
    </row>
    <row r="730" spans="2:11" ht="15">
      <c r="B730" t="s">
        <v>1984</v>
      </c>
      <c r="C730" s="1082"/>
      <c r="D730" s="1083"/>
      <c r="E730" s="1084"/>
      <c r="F730" s="1096"/>
      <c r="G730" s="1096"/>
      <c r="H730" s="214"/>
      <c r="I730" s="214"/>
      <c r="J730" s="1088"/>
      <c r="K730" s="1091"/>
    </row>
    <row r="731" spans="2:11" ht="15">
      <c r="B731" t="s">
        <v>1984</v>
      </c>
      <c r="C731" s="1082"/>
      <c r="D731" s="1083"/>
      <c r="E731" s="1084"/>
      <c r="F731" s="1096"/>
      <c r="G731" s="1096"/>
      <c r="H731" s="214"/>
      <c r="I731" s="214"/>
      <c r="J731" s="1088"/>
      <c r="K731" s="1091"/>
    </row>
    <row r="732" spans="2:11" ht="15">
      <c r="B732" t="s">
        <v>1984</v>
      </c>
      <c r="C732" s="1082"/>
      <c r="D732" s="1083"/>
      <c r="E732" s="1084"/>
      <c r="F732" s="1096"/>
      <c r="G732" s="1096"/>
      <c r="H732" s="214"/>
      <c r="I732" s="214"/>
      <c r="J732" s="1088"/>
      <c r="K732" s="1091"/>
    </row>
    <row r="733" spans="2:11" ht="15">
      <c r="B733" t="s">
        <v>1984</v>
      </c>
      <c r="C733" s="1082"/>
      <c r="D733" s="1083"/>
      <c r="E733" s="1084"/>
      <c r="F733" s="1096"/>
      <c r="G733" s="1096"/>
      <c r="H733" s="214"/>
      <c r="I733" s="214"/>
      <c r="J733" s="1088"/>
      <c r="K733" s="1091"/>
    </row>
    <row r="734" spans="2:11" ht="15">
      <c r="B734" t="s">
        <v>1984</v>
      </c>
      <c r="C734" s="1082"/>
      <c r="D734" s="1083"/>
      <c r="E734" s="1084"/>
      <c r="F734" s="1096"/>
      <c r="G734" s="1096"/>
      <c r="H734" s="214"/>
      <c r="I734" s="214"/>
      <c r="J734" s="1088"/>
      <c r="K734" s="1091"/>
    </row>
    <row r="735" spans="2:11" ht="15">
      <c r="B735" t="s">
        <v>1984</v>
      </c>
      <c r="C735" s="1082"/>
      <c r="D735" s="1083"/>
      <c r="E735" s="1084"/>
      <c r="F735" s="1096"/>
      <c r="G735" s="1096"/>
      <c r="H735" s="214"/>
      <c r="I735" s="214"/>
      <c r="J735" s="1088"/>
      <c r="K735" s="1091"/>
    </row>
    <row r="736" spans="2:11" ht="15">
      <c r="B736" t="s">
        <v>1984</v>
      </c>
      <c r="C736" s="1082"/>
      <c r="D736" s="1083"/>
      <c r="E736" s="1084"/>
      <c r="F736" s="1096"/>
      <c r="G736" s="1096"/>
      <c r="H736" s="214"/>
      <c r="I736" s="214"/>
      <c r="J736" s="1088"/>
      <c r="K736" s="1091"/>
    </row>
    <row r="737" spans="2:11" ht="15">
      <c r="B737" t="s">
        <v>1984</v>
      </c>
      <c r="C737" s="1082"/>
      <c r="D737" s="1083"/>
      <c r="E737" s="1084"/>
      <c r="F737" s="1096"/>
      <c r="G737" s="1096"/>
      <c r="H737" s="214"/>
      <c r="I737" s="214"/>
      <c r="J737" s="1088"/>
      <c r="K737" s="1091"/>
    </row>
    <row r="738" spans="2:11" ht="15">
      <c r="B738" t="s">
        <v>1984</v>
      </c>
      <c r="C738" s="1082"/>
      <c r="D738" s="1083"/>
      <c r="E738" s="1084"/>
      <c r="F738" s="1096"/>
      <c r="G738" s="1096"/>
      <c r="H738" s="214"/>
      <c r="I738" s="214"/>
      <c r="J738" s="1088"/>
      <c r="K738" s="1091"/>
    </row>
    <row r="739" spans="2:11" ht="15">
      <c r="B739" t="s">
        <v>1984</v>
      </c>
      <c r="C739" s="1082"/>
      <c r="D739" s="1083"/>
      <c r="E739" s="1084"/>
      <c r="F739" s="1096"/>
      <c r="G739" s="1096"/>
      <c r="H739" s="214"/>
      <c r="I739" s="214"/>
      <c r="J739" s="1088"/>
      <c r="K739" s="1091"/>
    </row>
    <row r="740" spans="2:11" ht="15">
      <c r="B740" t="s">
        <v>1984</v>
      </c>
      <c r="C740" s="1082"/>
      <c r="D740" s="1083"/>
      <c r="E740" s="1084"/>
      <c r="F740" s="1096"/>
      <c r="G740" s="1096"/>
      <c r="H740" s="214"/>
      <c r="I740" s="214"/>
      <c r="J740" s="1088"/>
      <c r="K740" s="1091"/>
    </row>
    <row r="741" spans="2:11" ht="15">
      <c r="B741" t="s">
        <v>1984</v>
      </c>
      <c r="C741" s="1082"/>
      <c r="D741" s="1083"/>
      <c r="E741" s="1084"/>
      <c r="F741" s="1096"/>
      <c r="G741" s="1096"/>
      <c r="H741" s="214"/>
      <c r="I741" s="214"/>
      <c r="J741" s="1088"/>
      <c r="K741" s="1091"/>
    </row>
    <row r="742" spans="2:11" ht="15">
      <c r="B742" t="s">
        <v>1984</v>
      </c>
      <c r="C742" s="1082"/>
      <c r="D742" s="1083"/>
      <c r="E742" s="1084"/>
      <c r="F742" s="1096"/>
      <c r="G742" s="1096"/>
      <c r="H742" s="214"/>
      <c r="I742" s="214"/>
      <c r="J742" s="1088"/>
      <c r="K742" s="1091"/>
    </row>
    <row r="743" spans="2:11" ht="15">
      <c r="B743" t="s">
        <v>1984</v>
      </c>
      <c r="C743" s="1082"/>
      <c r="D743" s="1083"/>
      <c r="E743" s="1084"/>
      <c r="F743" s="1096"/>
      <c r="G743" s="1096"/>
      <c r="H743" s="214"/>
      <c r="I743" s="214"/>
      <c r="J743" s="1088"/>
      <c r="K743" s="1091"/>
    </row>
    <row r="744" spans="2:11" ht="15">
      <c r="B744" t="s">
        <v>1984</v>
      </c>
      <c r="C744" s="1082"/>
      <c r="D744" s="1083"/>
      <c r="E744" s="1084"/>
      <c r="F744" s="1096"/>
      <c r="G744" s="1096"/>
      <c r="H744" s="214"/>
      <c r="I744" s="214"/>
      <c r="J744" s="1088"/>
      <c r="K744" s="1091"/>
    </row>
    <row r="745" spans="2:11" ht="15">
      <c r="B745" t="s">
        <v>1984</v>
      </c>
      <c r="C745" s="1082"/>
      <c r="D745" s="1083"/>
      <c r="E745" s="1084"/>
      <c r="F745" s="1096"/>
      <c r="G745" s="1096"/>
      <c r="H745" s="214"/>
      <c r="I745" s="214"/>
      <c r="J745" s="1088"/>
      <c r="K745" s="1091"/>
    </row>
    <row r="746" spans="2:11" ht="15">
      <c r="B746" t="s">
        <v>1984</v>
      </c>
      <c r="C746" s="1082"/>
      <c r="D746" s="1083"/>
      <c r="E746" s="1084"/>
      <c r="F746" s="1096"/>
      <c r="G746" s="1096"/>
      <c r="H746" s="214"/>
      <c r="I746" s="214"/>
      <c r="J746" s="1088"/>
      <c r="K746" s="1091"/>
    </row>
    <row r="747" spans="2:11" ht="15">
      <c r="B747" t="s">
        <v>1984</v>
      </c>
      <c r="C747" s="1082"/>
      <c r="D747" s="1083"/>
      <c r="E747" s="1084"/>
      <c r="F747" s="1096"/>
      <c r="G747" s="1096"/>
      <c r="H747" s="214"/>
      <c r="I747" s="214"/>
      <c r="J747" s="1088"/>
      <c r="K747" s="1091"/>
    </row>
    <row r="748" spans="2:11" ht="15">
      <c r="B748" t="s">
        <v>1984</v>
      </c>
      <c r="C748" s="1082"/>
      <c r="D748" s="1083"/>
      <c r="E748" s="1084"/>
      <c r="F748" s="1096"/>
      <c r="G748" s="1096"/>
      <c r="H748" s="214"/>
      <c r="I748" s="214"/>
      <c r="J748" s="1088"/>
      <c r="K748" s="1091"/>
    </row>
    <row r="749" spans="2:11" ht="15">
      <c r="B749" t="s">
        <v>1984</v>
      </c>
      <c r="C749" s="1082"/>
      <c r="D749" s="1083"/>
      <c r="E749" s="1084"/>
      <c r="F749" s="1096"/>
      <c r="G749" s="1096"/>
      <c r="H749" s="214"/>
      <c r="I749" s="214"/>
      <c r="J749" s="1088"/>
      <c r="K749" s="1091"/>
    </row>
    <row r="750" spans="2:11" ht="15">
      <c r="B750" t="s">
        <v>1984</v>
      </c>
      <c r="C750" s="1082"/>
      <c r="D750" s="1083"/>
      <c r="E750" s="1084"/>
      <c r="F750" s="1096"/>
      <c r="G750" s="1096"/>
      <c r="H750" s="214"/>
      <c r="I750" s="214"/>
      <c r="J750" s="1088"/>
      <c r="K750" s="1091"/>
    </row>
    <row r="751" spans="2:11" ht="15">
      <c r="B751" t="s">
        <v>1984</v>
      </c>
      <c r="C751" s="1082"/>
      <c r="D751" s="1083"/>
      <c r="E751" s="1084"/>
      <c r="F751" s="1096"/>
      <c r="G751" s="1096"/>
      <c r="H751" s="214"/>
      <c r="I751" s="214"/>
      <c r="J751" s="1088"/>
      <c r="K751" s="1091"/>
    </row>
    <row r="752" spans="2:11" ht="15">
      <c r="B752" t="s">
        <v>1984</v>
      </c>
      <c r="C752" s="1082"/>
      <c r="D752" s="1083"/>
      <c r="E752" s="1084"/>
      <c r="F752" s="1096"/>
      <c r="G752" s="1096"/>
      <c r="H752" s="214"/>
      <c r="I752" s="214"/>
      <c r="J752" s="1088"/>
      <c r="K752" s="1091"/>
    </row>
    <row r="753" spans="2:11" ht="15">
      <c r="B753" t="s">
        <v>1984</v>
      </c>
      <c r="C753" s="1082"/>
      <c r="D753" s="1083"/>
      <c r="E753" s="1084"/>
      <c r="F753" s="1096"/>
      <c r="G753" s="1096"/>
      <c r="H753" s="214"/>
      <c r="I753" s="214"/>
      <c r="J753" s="1088"/>
      <c r="K753" s="1091"/>
    </row>
    <row r="754" spans="2:11" ht="15">
      <c r="B754" t="s">
        <v>1984</v>
      </c>
      <c r="C754" s="1082"/>
      <c r="D754" s="1083"/>
      <c r="E754" s="1084"/>
      <c r="F754" s="1096"/>
      <c r="G754" s="1096"/>
      <c r="H754" s="214"/>
      <c r="I754" s="214"/>
      <c r="J754" s="1088"/>
      <c r="K754" s="1091"/>
    </row>
    <row r="755" spans="2:11" ht="15">
      <c r="B755" t="s">
        <v>1984</v>
      </c>
      <c r="C755" s="1082"/>
      <c r="D755" s="1083"/>
      <c r="E755" s="1084"/>
      <c r="F755" s="1096"/>
      <c r="G755" s="1096"/>
      <c r="H755" s="214"/>
      <c r="I755" s="214"/>
      <c r="J755" s="1088"/>
      <c r="K755" s="1091"/>
    </row>
    <row r="756" spans="2:11" ht="15">
      <c r="B756" t="s">
        <v>1984</v>
      </c>
      <c r="C756" s="1082"/>
      <c r="D756" s="1083"/>
      <c r="E756" s="1084"/>
      <c r="F756" s="1096"/>
      <c r="G756" s="1096"/>
      <c r="H756" s="214"/>
      <c r="I756" s="214"/>
      <c r="J756" s="1088"/>
      <c r="K756" s="1091"/>
    </row>
    <row r="757" spans="2:11" ht="15">
      <c r="B757" t="s">
        <v>1984</v>
      </c>
      <c r="C757" s="1082"/>
      <c r="D757" s="1083"/>
      <c r="E757" s="1084"/>
      <c r="F757" s="1096"/>
      <c r="G757" s="1096"/>
      <c r="H757" s="214"/>
      <c r="I757" s="214"/>
      <c r="J757" s="1088"/>
      <c r="K757" s="1091"/>
    </row>
    <row r="758" spans="2:11" ht="15">
      <c r="B758" t="s">
        <v>1984</v>
      </c>
      <c r="C758" s="1082"/>
      <c r="D758" s="1083"/>
      <c r="E758" s="1084"/>
      <c r="F758" s="1096"/>
      <c r="G758" s="1096"/>
      <c r="H758" s="214"/>
      <c r="I758" s="214"/>
      <c r="J758" s="1088"/>
      <c r="K758" s="1091"/>
    </row>
    <row r="759" spans="2:11" ht="15">
      <c r="B759" t="s">
        <v>1984</v>
      </c>
      <c r="C759" s="1082"/>
      <c r="D759" s="1083"/>
      <c r="E759" s="1084"/>
      <c r="F759" s="1096"/>
      <c r="G759" s="1096"/>
      <c r="H759" s="214"/>
      <c r="I759" s="214"/>
      <c r="J759" s="1088"/>
      <c r="K759" s="1091"/>
    </row>
    <row r="760" spans="2:11" ht="15">
      <c r="B760" t="s">
        <v>1984</v>
      </c>
      <c r="C760" s="1082"/>
      <c r="D760" s="1083"/>
      <c r="E760" s="1084"/>
      <c r="F760" s="1096"/>
      <c r="G760" s="1096"/>
      <c r="H760" s="214"/>
      <c r="I760" s="214"/>
      <c r="J760" s="1088"/>
      <c r="K760" s="1091"/>
    </row>
    <row r="761" spans="2:11" ht="15">
      <c r="B761" t="s">
        <v>1984</v>
      </c>
      <c r="C761" s="1082"/>
      <c r="D761" s="1083"/>
      <c r="E761" s="1084"/>
      <c r="F761" s="1096"/>
      <c r="G761" s="1096"/>
      <c r="H761" s="214"/>
      <c r="I761" s="214"/>
      <c r="J761" s="1088"/>
      <c r="K761" s="1091"/>
    </row>
    <row r="762" spans="2:11" ht="15">
      <c r="B762" t="s">
        <v>1984</v>
      </c>
      <c r="C762" s="1082"/>
      <c r="D762" s="1083"/>
      <c r="E762" s="1084"/>
      <c r="F762" s="1096"/>
      <c r="G762" s="1096"/>
      <c r="H762" s="214"/>
      <c r="I762" s="214"/>
      <c r="J762" s="1088"/>
      <c r="K762" s="1091"/>
    </row>
    <row r="764" spans="2:11" ht="15">
      <c r="B764" t="s">
        <v>1985</v>
      </c>
      <c r="C764" s="1082"/>
      <c r="D764" s="1083"/>
      <c r="E764" s="1084"/>
      <c r="F764" s="1096"/>
      <c r="G764" s="1096"/>
      <c r="H764" s="1083"/>
      <c r="I764" s="1087"/>
      <c r="J764" s="1088"/>
      <c r="K764" s="1091"/>
    </row>
    <row r="765" spans="2:11" ht="15">
      <c r="B765" t="s">
        <v>1985</v>
      </c>
      <c r="C765" s="1082"/>
      <c r="D765" s="1083"/>
      <c r="E765" s="1084"/>
      <c r="F765" s="1096"/>
      <c r="G765" s="1096"/>
      <c r="H765" s="1083"/>
      <c r="I765" s="1087"/>
      <c r="J765" s="1088"/>
      <c r="K765" s="1091"/>
    </row>
    <row r="766" spans="2:11" ht="15">
      <c r="B766" t="s">
        <v>1985</v>
      </c>
      <c r="C766" s="1082"/>
      <c r="D766" s="1083"/>
      <c r="E766" s="1084"/>
      <c r="F766" s="1096"/>
      <c r="G766" s="1096"/>
      <c r="H766" s="1083"/>
      <c r="I766" s="1087"/>
      <c r="J766" s="1088"/>
      <c r="K766" s="1091"/>
    </row>
    <row r="767" spans="2:11" ht="15">
      <c r="B767" t="s">
        <v>1985</v>
      </c>
      <c r="C767" s="1082"/>
      <c r="D767" s="1083"/>
      <c r="E767" s="1084"/>
      <c r="F767" s="1096"/>
      <c r="G767" s="1096"/>
      <c r="H767" s="1083"/>
      <c r="I767" s="1087"/>
      <c r="J767" s="1088"/>
      <c r="K767" s="1091"/>
    </row>
    <row r="768" spans="2:11" ht="15">
      <c r="B768" t="s">
        <v>1985</v>
      </c>
      <c r="C768" s="1082"/>
      <c r="D768" s="1083"/>
      <c r="E768" s="1084"/>
      <c r="F768" s="1096"/>
      <c r="G768" s="1096"/>
      <c r="H768" s="1083"/>
      <c r="I768" s="1087"/>
      <c r="J768" s="1088"/>
      <c r="K768" s="1091"/>
    </row>
    <row r="769" spans="2:11" ht="15">
      <c r="B769" t="s">
        <v>1985</v>
      </c>
      <c r="C769" s="1082"/>
      <c r="D769" s="1083"/>
      <c r="E769" s="1084"/>
      <c r="F769" s="1096"/>
      <c r="G769" s="1096"/>
      <c r="H769" s="1083"/>
      <c r="I769" s="1087"/>
      <c r="J769" s="1088"/>
      <c r="K769" s="1091"/>
    </row>
    <row r="770" spans="2:11" ht="15">
      <c r="B770" t="s">
        <v>1985</v>
      </c>
      <c r="C770" s="1082"/>
      <c r="D770" s="1083"/>
      <c r="E770" s="1084"/>
      <c r="F770" s="1096"/>
      <c r="G770" s="1096"/>
      <c r="H770" s="1083"/>
      <c r="I770" s="1087"/>
      <c r="J770" s="1088"/>
      <c r="K770" s="1091"/>
    </row>
    <row r="771" spans="2:11" ht="15">
      <c r="B771" t="s">
        <v>1985</v>
      </c>
      <c r="C771" s="1082"/>
      <c r="D771" s="1083"/>
      <c r="E771" s="1084"/>
      <c r="F771" s="1096"/>
      <c r="G771" s="1096"/>
      <c r="H771" s="1083"/>
      <c r="I771" s="1087"/>
      <c r="J771" s="1088"/>
      <c r="K771" s="1091"/>
    </row>
    <row r="772" spans="2:11" ht="15">
      <c r="B772" t="s">
        <v>1985</v>
      </c>
      <c r="C772" s="1082"/>
      <c r="D772" s="1083"/>
      <c r="E772" s="1084"/>
      <c r="F772" s="1096"/>
      <c r="G772" s="1096"/>
      <c r="H772" s="1083"/>
      <c r="I772" s="1087"/>
      <c r="J772" s="1088"/>
      <c r="K772" s="1091"/>
    </row>
    <row r="773" spans="2:11" ht="15">
      <c r="B773" t="s">
        <v>1985</v>
      </c>
      <c r="C773" s="1082"/>
      <c r="D773" s="1083"/>
      <c r="E773" s="1084"/>
      <c r="F773" s="1096"/>
      <c r="G773" s="1096"/>
      <c r="H773" s="1083"/>
      <c r="I773" s="1087"/>
      <c r="J773" s="1088"/>
      <c r="K773" s="1091"/>
    </row>
    <row r="774" spans="2:11" ht="15">
      <c r="B774" t="s">
        <v>1985</v>
      </c>
      <c r="C774" s="1082"/>
      <c r="D774" s="1083"/>
      <c r="E774" s="1084"/>
      <c r="F774" s="1096"/>
      <c r="G774" s="1096"/>
      <c r="H774" s="1083"/>
      <c r="I774" s="1087"/>
      <c r="J774" s="1088"/>
      <c r="K774" s="1091"/>
    </row>
    <row r="775" spans="2:11" ht="15">
      <c r="B775" t="s">
        <v>1985</v>
      </c>
      <c r="C775" s="1082"/>
      <c r="D775" s="1083"/>
      <c r="E775" s="1084"/>
      <c r="F775" s="1096"/>
      <c r="G775" s="1096"/>
      <c r="H775" s="1083"/>
      <c r="I775" s="1087"/>
      <c r="J775" s="1088"/>
      <c r="K775" s="1091"/>
    </row>
    <row r="776" spans="2:11" ht="15">
      <c r="B776" t="s">
        <v>1985</v>
      </c>
      <c r="C776" s="1082"/>
      <c r="D776" s="1083"/>
      <c r="E776" s="1084"/>
      <c r="F776" s="1096"/>
      <c r="G776" s="1096"/>
      <c r="H776" s="1083"/>
      <c r="I776" s="1087"/>
      <c r="J776" s="1088"/>
      <c r="K776" s="1091"/>
    </row>
    <row r="777" spans="2:11" ht="15">
      <c r="B777" t="s">
        <v>1985</v>
      </c>
      <c r="C777" s="1082"/>
      <c r="D777" s="1083"/>
      <c r="E777" s="1084"/>
      <c r="F777" s="1096"/>
      <c r="G777" s="1096"/>
      <c r="H777" s="1083"/>
      <c r="I777" s="1087"/>
      <c r="J777" s="1088"/>
      <c r="K777" s="1091"/>
    </row>
    <row r="778" spans="2:11" ht="15">
      <c r="B778" t="s">
        <v>1985</v>
      </c>
      <c r="C778" s="1082"/>
      <c r="D778" s="1083"/>
      <c r="E778" s="1084"/>
      <c r="F778" s="1096"/>
      <c r="G778" s="1096"/>
      <c r="H778" s="1083"/>
      <c r="I778" s="1087"/>
      <c r="J778" s="1088"/>
      <c r="K778" s="1091"/>
    </row>
    <row r="779" spans="2:11" ht="15">
      <c r="B779" t="s">
        <v>1985</v>
      </c>
      <c r="C779" s="1082"/>
      <c r="D779" s="1083"/>
      <c r="E779" s="1084"/>
      <c r="F779" s="1096"/>
      <c r="G779" s="1096"/>
      <c r="H779" s="1083"/>
      <c r="I779" s="1087"/>
      <c r="J779" s="1088"/>
      <c r="K779" s="1091"/>
    </row>
    <row r="780" spans="2:11" ht="15">
      <c r="B780" t="s">
        <v>1985</v>
      </c>
      <c r="C780" s="1082"/>
      <c r="D780" s="1083"/>
      <c r="E780" s="1084"/>
      <c r="F780" s="1096"/>
      <c r="G780" s="1096"/>
      <c r="H780" s="1083"/>
      <c r="I780" s="1087"/>
      <c r="J780" s="1088"/>
      <c r="K780" s="1091"/>
    </row>
    <row r="781" spans="2:11" ht="15">
      <c r="B781" t="s">
        <v>1985</v>
      </c>
      <c r="C781" s="1082"/>
      <c r="D781" s="1083"/>
      <c r="E781" s="1084"/>
      <c r="F781" s="1096"/>
      <c r="G781" s="1096"/>
      <c r="H781" s="1083"/>
      <c r="I781" s="1087"/>
      <c r="J781" s="1088"/>
      <c r="K781" s="1091"/>
    </row>
    <row r="782" spans="2:11" ht="15">
      <c r="B782" t="s">
        <v>1985</v>
      </c>
      <c r="C782" s="1082"/>
      <c r="D782" s="1083"/>
      <c r="E782" s="1084"/>
      <c r="F782" s="1096"/>
      <c r="G782" s="1096"/>
      <c r="H782" s="1083"/>
      <c r="I782" s="1087"/>
      <c r="J782" s="1088"/>
      <c r="K782" s="1091"/>
    </row>
    <row r="783" spans="2:11" ht="15">
      <c r="B783" t="s">
        <v>1985</v>
      </c>
      <c r="C783" s="1082"/>
      <c r="D783" s="1083"/>
      <c r="E783" s="1084"/>
      <c r="F783" s="1096"/>
      <c r="G783" s="1096"/>
      <c r="H783" s="1083"/>
      <c r="I783" s="1087"/>
      <c r="J783" s="1088"/>
      <c r="K783" s="1091"/>
    </row>
    <row r="784" spans="2:11" ht="15">
      <c r="B784" t="s">
        <v>1985</v>
      </c>
      <c r="C784" s="1082"/>
      <c r="D784" s="1083"/>
      <c r="E784" s="1084"/>
      <c r="F784" s="1096"/>
      <c r="G784" s="1096"/>
      <c r="H784" s="1083"/>
      <c r="I784" s="1087"/>
      <c r="J784" s="1088"/>
      <c r="K784" s="1091"/>
    </row>
    <row r="785" spans="2:11" ht="15">
      <c r="B785" t="s">
        <v>1985</v>
      </c>
      <c r="C785" s="1082"/>
      <c r="D785" s="1083"/>
      <c r="E785" s="1084"/>
      <c r="F785" s="1096"/>
      <c r="G785" s="1096"/>
      <c r="H785" s="1083"/>
      <c r="I785" s="1087"/>
      <c r="J785" s="1088"/>
      <c r="K785" s="1091"/>
    </row>
    <row r="786" spans="2:11" ht="15">
      <c r="B786" t="s">
        <v>1985</v>
      </c>
      <c r="C786" s="1082"/>
      <c r="D786" s="1083"/>
      <c r="E786" s="1084"/>
      <c r="F786" s="1096"/>
      <c r="G786" s="1096"/>
      <c r="H786" s="1083"/>
      <c r="I786" s="1087"/>
      <c r="J786" s="1088"/>
      <c r="K786" s="1091"/>
    </row>
    <row r="787" spans="2:11" ht="15">
      <c r="B787" t="s">
        <v>1985</v>
      </c>
      <c r="C787" s="1082"/>
      <c r="D787" s="1083"/>
      <c r="E787" s="1084"/>
      <c r="F787" s="1096"/>
      <c r="G787" s="1096"/>
      <c r="H787" s="1083"/>
      <c r="I787" s="1087"/>
      <c r="J787" s="1088"/>
      <c r="K787" s="1091"/>
    </row>
    <row r="788" spans="2:11" ht="15">
      <c r="B788" t="s">
        <v>1985</v>
      </c>
      <c r="C788" s="1082"/>
      <c r="D788" s="1083"/>
      <c r="E788" s="1084"/>
      <c r="F788" s="1096"/>
      <c r="G788" s="1096"/>
      <c r="H788" s="1083"/>
      <c r="I788" s="1087"/>
      <c r="J788" s="1088"/>
      <c r="K788" s="1091"/>
    </row>
    <row r="792" spans="2:11">
      <c r="B792" s="175" t="s">
        <v>1030</v>
      </c>
      <c r="C792" s="152"/>
    </row>
    <row r="793" spans="2:11">
      <c r="B793" s="152"/>
      <c r="C793" s="152" t="s">
        <v>1025</v>
      </c>
    </row>
    <row r="794" spans="2:11">
      <c r="B794" s="152"/>
      <c r="C794" s="177" t="s">
        <v>1024</v>
      </c>
    </row>
    <row r="795" spans="2:11">
      <c r="B795" s="152"/>
      <c r="C795" s="177" t="s">
        <v>1031</v>
      </c>
    </row>
  </sheetData>
  <dataValidations count="6">
    <dataValidation type="list" allowBlank="1" showInputMessage="1" showErrorMessage="1" sqref="J397:J399 J374:J375 J247:J249">
      <formula1>#REF!</formula1>
    </dataValidation>
    <dataValidation type="list" allowBlank="1" showInputMessage="1" showErrorMessage="1" sqref="J250:J373">
      <formula1>$D$497:$D$499</formula1>
    </dataValidation>
    <dataValidation type="list" allowBlank="1" showInputMessage="1" showErrorMessage="1" sqref="J376:J396">
      <formula1>$D$491:$D$493</formula1>
    </dataValidation>
    <dataValidation type="list" allowBlank="1" showInputMessage="1" showErrorMessage="1" sqref="J400:J484">
      <formula1>#REF!</formula1>
    </dataValidation>
    <dataValidation type="list" allowBlank="1" showInputMessage="1" showErrorMessage="1" sqref="J764:J788 H488:J762">
      <formula1>$D$576:$D$578</formula1>
    </dataValidation>
    <dataValidation type="list" allowBlank="1" showInputMessage="1" showErrorMessage="1" sqref="J10:J246">
      <formula1>$D$604:$D$606</formula1>
    </dataValidation>
  </dataValidations>
  <pageMargins left="0.23622047244094491" right="0.23622047244094491" top="0.74803149606299213" bottom="0.74803149606299213" header="0.31496062992125984" footer="0.31496062992125984"/>
  <pageSetup paperSize="8" scale="85" fitToHeight="0" orientation="portrait" r:id="rId1"/>
</worksheet>
</file>

<file path=xl/worksheets/sheet51.xml><?xml version="1.0" encoding="utf-8"?>
<worksheet xmlns="http://schemas.openxmlformats.org/spreadsheetml/2006/main" xmlns:r="http://schemas.openxmlformats.org/officeDocument/2006/relationships">
  <sheetPr codeName="Sheet52">
    <tabColor theme="9" tint="0.59999389629810485"/>
    <pageSetUpPr fitToPage="1"/>
  </sheetPr>
  <dimension ref="A1:W119"/>
  <sheetViews>
    <sheetView workbookViewId="0">
      <selection activeCell="D14" sqref="D14"/>
    </sheetView>
  </sheetViews>
  <sheetFormatPr defaultRowHeight="12.75"/>
  <cols>
    <col min="1" max="1" width="5.125" style="231" customWidth="1"/>
    <col min="2" max="2" width="38.25" style="231" customWidth="1"/>
    <col min="3" max="10" width="13.625" style="232" customWidth="1"/>
    <col min="11" max="11" width="13.625" style="231" customWidth="1"/>
    <col min="12" max="237" width="9" style="231"/>
    <col min="238" max="238" width="9.125" style="231" bestFit="1" customWidth="1"/>
    <col min="239" max="239" width="72.375" style="231" bestFit="1" customWidth="1"/>
    <col min="240" max="240" width="30.375" style="231" customWidth="1"/>
    <col min="241" max="242" width="13.5" style="231" bestFit="1" customWidth="1"/>
    <col min="243" max="243" width="13.25" style="231" bestFit="1" customWidth="1"/>
    <col min="244" max="244" width="13.5" style="231" bestFit="1" customWidth="1"/>
    <col min="245" max="247" width="11.5" style="231" bestFit="1" customWidth="1"/>
    <col min="248" max="248" width="12.25" style="231" bestFit="1" customWidth="1"/>
    <col min="249" max="252" width="11.5" style="231" bestFit="1" customWidth="1"/>
    <col min="253" max="493" width="9" style="231"/>
    <col min="494" max="494" width="9.125" style="231" bestFit="1" customWidth="1"/>
    <col min="495" max="495" width="72.375" style="231" bestFit="1" customWidth="1"/>
    <col min="496" max="496" width="30.375" style="231" customWidth="1"/>
    <col min="497" max="498" width="13.5" style="231" bestFit="1" customWidth="1"/>
    <col min="499" max="499" width="13.25" style="231" bestFit="1" customWidth="1"/>
    <col min="500" max="500" width="13.5" style="231" bestFit="1" customWidth="1"/>
    <col min="501" max="503" width="11.5" style="231" bestFit="1" customWidth="1"/>
    <col min="504" max="504" width="12.25" style="231" bestFit="1" customWidth="1"/>
    <col min="505" max="508" width="11.5" style="231" bestFit="1" customWidth="1"/>
    <col min="509" max="749" width="9" style="231"/>
    <col min="750" max="750" width="9.125" style="231" bestFit="1" customWidth="1"/>
    <col min="751" max="751" width="72.375" style="231" bestFit="1" customWidth="1"/>
    <col min="752" max="752" width="30.375" style="231" customWidth="1"/>
    <col min="753" max="754" width="13.5" style="231" bestFit="1" customWidth="1"/>
    <col min="755" max="755" width="13.25" style="231" bestFit="1" customWidth="1"/>
    <col min="756" max="756" width="13.5" style="231" bestFit="1" customWidth="1"/>
    <col min="757" max="759" width="11.5" style="231" bestFit="1" customWidth="1"/>
    <col min="760" max="760" width="12.25" style="231" bestFit="1" customWidth="1"/>
    <col min="761" max="764" width="11.5" style="231" bestFit="1" customWidth="1"/>
    <col min="765" max="1005" width="9" style="231"/>
    <col min="1006" max="1006" width="9.125" style="231" bestFit="1" customWidth="1"/>
    <col min="1007" max="1007" width="72.375" style="231" bestFit="1" customWidth="1"/>
    <col min="1008" max="1008" width="30.375" style="231" customWidth="1"/>
    <col min="1009" max="1010" width="13.5" style="231" bestFit="1" customWidth="1"/>
    <col min="1011" max="1011" width="13.25" style="231" bestFit="1" customWidth="1"/>
    <col min="1012" max="1012" width="13.5" style="231" bestFit="1" customWidth="1"/>
    <col min="1013" max="1015" width="11.5" style="231" bestFit="1" customWidth="1"/>
    <col min="1016" max="1016" width="12.25" style="231" bestFit="1" customWidth="1"/>
    <col min="1017" max="1020" width="11.5" style="231" bestFit="1" customWidth="1"/>
    <col min="1021" max="1261" width="9" style="231"/>
    <col min="1262" max="1262" width="9.125" style="231" bestFit="1" customWidth="1"/>
    <col min="1263" max="1263" width="72.375" style="231" bestFit="1" customWidth="1"/>
    <col min="1264" max="1264" width="30.375" style="231" customWidth="1"/>
    <col min="1265" max="1266" width="13.5" style="231" bestFit="1" customWidth="1"/>
    <col min="1267" max="1267" width="13.25" style="231" bestFit="1" customWidth="1"/>
    <col min="1268" max="1268" width="13.5" style="231" bestFit="1" customWidth="1"/>
    <col min="1269" max="1271" width="11.5" style="231" bestFit="1" customWidth="1"/>
    <col min="1272" max="1272" width="12.25" style="231" bestFit="1" customWidth="1"/>
    <col min="1273" max="1276" width="11.5" style="231" bestFit="1" customWidth="1"/>
    <col min="1277" max="1517" width="9" style="231"/>
    <col min="1518" max="1518" width="9.125" style="231" bestFit="1" customWidth="1"/>
    <col min="1519" max="1519" width="72.375" style="231" bestFit="1" customWidth="1"/>
    <col min="1520" max="1520" width="30.375" style="231" customWidth="1"/>
    <col min="1521" max="1522" width="13.5" style="231" bestFit="1" customWidth="1"/>
    <col min="1523" max="1523" width="13.25" style="231" bestFit="1" customWidth="1"/>
    <col min="1524" max="1524" width="13.5" style="231" bestFit="1" customWidth="1"/>
    <col min="1525" max="1527" width="11.5" style="231" bestFit="1" customWidth="1"/>
    <col min="1528" max="1528" width="12.25" style="231" bestFit="1" customWidth="1"/>
    <col min="1529" max="1532" width="11.5" style="231" bestFit="1" customWidth="1"/>
    <col min="1533" max="1773" width="9" style="231"/>
    <col min="1774" max="1774" width="9.125" style="231" bestFit="1" customWidth="1"/>
    <col min="1775" max="1775" width="72.375" style="231" bestFit="1" customWidth="1"/>
    <col min="1776" max="1776" width="30.375" style="231" customWidth="1"/>
    <col min="1777" max="1778" width="13.5" style="231" bestFit="1" customWidth="1"/>
    <col min="1779" max="1779" width="13.25" style="231" bestFit="1" customWidth="1"/>
    <col min="1780" max="1780" width="13.5" style="231" bestFit="1" customWidth="1"/>
    <col min="1781" max="1783" width="11.5" style="231" bestFit="1" customWidth="1"/>
    <col min="1784" max="1784" width="12.25" style="231" bestFit="1" customWidth="1"/>
    <col min="1785" max="1788" width="11.5" style="231" bestFit="1" customWidth="1"/>
    <col min="1789" max="2029" width="9" style="231"/>
    <col min="2030" max="2030" width="9.125" style="231" bestFit="1" customWidth="1"/>
    <col min="2031" max="2031" width="72.375" style="231" bestFit="1" customWidth="1"/>
    <col min="2032" max="2032" width="30.375" style="231" customWidth="1"/>
    <col min="2033" max="2034" width="13.5" style="231" bestFit="1" customWidth="1"/>
    <col min="2035" max="2035" width="13.25" style="231" bestFit="1" customWidth="1"/>
    <col min="2036" max="2036" width="13.5" style="231" bestFit="1" customWidth="1"/>
    <col min="2037" max="2039" width="11.5" style="231" bestFit="1" customWidth="1"/>
    <col min="2040" max="2040" width="12.25" style="231" bestFit="1" customWidth="1"/>
    <col min="2041" max="2044" width="11.5" style="231" bestFit="1" customWidth="1"/>
    <col min="2045" max="2285" width="9" style="231"/>
    <col min="2286" max="2286" width="9.125" style="231" bestFit="1" customWidth="1"/>
    <col min="2287" max="2287" width="72.375" style="231" bestFit="1" customWidth="1"/>
    <col min="2288" max="2288" width="30.375" style="231" customWidth="1"/>
    <col min="2289" max="2290" width="13.5" style="231" bestFit="1" customWidth="1"/>
    <col min="2291" max="2291" width="13.25" style="231" bestFit="1" customWidth="1"/>
    <col min="2292" max="2292" width="13.5" style="231" bestFit="1" customWidth="1"/>
    <col min="2293" max="2295" width="11.5" style="231" bestFit="1" customWidth="1"/>
    <col min="2296" max="2296" width="12.25" style="231" bestFit="1" customWidth="1"/>
    <col min="2297" max="2300" width="11.5" style="231" bestFit="1" customWidth="1"/>
    <col min="2301" max="2541" width="9" style="231"/>
    <col min="2542" max="2542" width="9.125" style="231" bestFit="1" customWidth="1"/>
    <col min="2543" max="2543" width="72.375" style="231" bestFit="1" customWidth="1"/>
    <col min="2544" max="2544" width="30.375" style="231" customWidth="1"/>
    <col min="2545" max="2546" width="13.5" style="231" bestFit="1" customWidth="1"/>
    <col min="2547" max="2547" width="13.25" style="231" bestFit="1" customWidth="1"/>
    <col min="2548" max="2548" width="13.5" style="231" bestFit="1" customWidth="1"/>
    <col min="2549" max="2551" width="11.5" style="231" bestFit="1" customWidth="1"/>
    <col min="2552" max="2552" width="12.25" style="231" bestFit="1" customWidth="1"/>
    <col min="2553" max="2556" width="11.5" style="231" bestFit="1" customWidth="1"/>
    <col min="2557" max="2797" width="9" style="231"/>
    <col min="2798" max="2798" width="9.125" style="231" bestFit="1" customWidth="1"/>
    <col min="2799" max="2799" width="72.375" style="231" bestFit="1" customWidth="1"/>
    <col min="2800" max="2800" width="30.375" style="231" customWidth="1"/>
    <col min="2801" max="2802" width="13.5" style="231" bestFit="1" customWidth="1"/>
    <col min="2803" max="2803" width="13.25" style="231" bestFit="1" customWidth="1"/>
    <col min="2804" max="2804" width="13.5" style="231" bestFit="1" customWidth="1"/>
    <col min="2805" max="2807" width="11.5" style="231" bestFit="1" customWidth="1"/>
    <col min="2808" max="2808" width="12.25" style="231" bestFit="1" customWidth="1"/>
    <col min="2809" max="2812" width="11.5" style="231" bestFit="1" customWidth="1"/>
    <col min="2813" max="3053" width="9" style="231"/>
    <col min="3054" max="3054" width="9.125" style="231" bestFit="1" customWidth="1"/>
    <col min="3055" max="3055" width="72.375" style="231" bestFit="1" customWidth="1"/>
    <col min="3056" max="3056" width="30.375" style="231" customWidth="1"/>
    <col min="3057" max="3058" width="13.5" style="231" bestFit="1" customWidth="1"/>
    <col min="3059" max="3059" width="13.25" style="231" bestFit="1" customWidth="1"/>
    <col min="3060" max="3060" width="13.5" style="231" bestFit="1" customWidth="1"/>
    <col min="3061" max="3063" width="11.5" style="231" bestFit="1" customWidth="1"/>
    <col min="3064" max="3064" width="12.25" style="231" bestFit="1" customWidth="1"/>
    <col min="3065" max="3068" width="11.5" style="231" bestFit="1" customWidth="1"/>
    <col min="3069" max="3309" width="9" style="231"/>
    <col min="3310" max="3310" width="9.125" style="231" bestFit="1" customWidth="1"/>
    <col min="3311" max="3311" width="72.375" style="231" bestFit="1" customWidth="1"/>
    <col min="3312" max="3312" width="30.375" style="231" customWidth="1"/>
    <col min="3313" max="3314" width="13.5" style="231" bestFit="1" customWidth="1"/>
    <col min="3315" max="3315" width="13.25" style="231" bestFit="1" customWidth="1"/>
    <col min="3316" max="3316" width="13.5" style="231" bestFit="1" customWidth="1"/>
    <col min="3317" max="3319" width="11.5" style="231" bestFit="1" customWidth="1"/>
    <col min="3320" max="3320" width="12.25" style="231" bestFit="1" customWidth="1"/>
    <col min="3321" max="3324" width="11.5" style="231" bestFit="1" customWidth="1"/>
    <col min="3325" max="3565" width="9" style="231"/>
    <col min="3566" max="3566" width="9.125" style="231" bestFit="1" customWidth="1"/>
    <col min="3567" max="3567" width="72.375" style="231" bestFit="1" customWidth="1"/>
    <col min="3568" max="3568" width="30.375" style="231" customWidth="1"/>
    <col min="3569" max="3570" width="13.5" style="231" bestFit="1" customWidth="1"/>
    <col min="3571" max="3571" width="13.25" style="231" bestFit="1" customWidth="1"/>
    <col min="3572" max="3572" width="13.5" style="231" bestFit="1" customWidth="1"/>
    <col min="3573" max="3575" width="11.5" style="231" bestFit="1" customWidth="1"/>
    <col min="3576" max="3576" width="12.25" style="231" bestFit="1" customWidth="1"/>
    <col min="3577" max="3580" width="11.5" style="231" bestFit="1" customWidth="1"/>
    <col min="3581" max="3821" width="9" style="231"/>
    <col min="3822" max="3822" width="9.125" style="231" bestFit="1" customWidth="1"/>
    <col min="3823" max="3823" width="72.375" style="231" bestFit="1" customWidth="1"/>
    <col min="3824" max="3824" width="30.375" style="231" customWidth="1"/>
    <col min="3825" max="3826" width="13.5" style="231" bestFit="1" customWidth="1"/>
    <col min="3827" max="3827" width="13.25" style="231" bestFit="1" customWidth="1"/>
    <col min="3828" max="3828" width="13.5" style="231" bestFit="1" customWidth="1"/>
    <col min="3829" max="3831" width="11.5" style="231" bestFit="1" customWidth="1"/>
    <col min="3832" max="3832" width="12.25" style="231" bestFit="1" customWidth="1"/>
    <col min="3833" max="3836" width="11.5" style="231" bestFit="1" customWidth="1"/>
    <col min="3837" max="4077" width="9" style="231"/>
    <col min="4078" max="4078" width="9.125" style="231" bestFit="1" customWidth="1"/>
    <col min="4079" max="4079" width="72.375" style="231" bestFit="1" customWidth="1"/>
    <col min="4080" max="4080" width="30.375" style="231" customWidth="1"/>
    <col min="4081" max="4082" width="13.5" style="231" bestFit="1" customWidth="1"/>
    <col min="4083" max="4083" width="13.25" style="231" bestFit="1" customWidth="1"/>
    <col min="4084" max="4084" width="13.5" style="231" bestFit="1" customWidth="1"/>
    <col min="4085" max="4087" width="11.5" style="231" bestFit="1" customWidth="1"/>
    <col min="4088" max="4088" width="12.25" style="231" bestFit="1" customWidth="1"/>
    <col min="4089" max="4092" width="11.5" style="231" bestFit="1" customWidth="1"/>
    <col min="4093" max="4333" width="9" style="231"/>
    <col min="4334" max="4334" width="9.125" style="231" bestFit="1" customWidth="1"/>
    <col min="4335" max="4335" width="72.375" style="231" bestFit="1" customWidth="1"/>
    <col min="4336" max="4336" width="30.375" style="231" customWidth="1"/>
    <col min="4337" max="4338" width="13.5" style="231" bestFit="1" customWidth="1"/>
    <col min="4339" max="4339" width="13.25" style="231" bestFit="1" customWidth="1"/>
    <col min="4340" max="4340" width="13.5" style="231" bestFit="1" customWidth="1"/>
    <col min="4341" max="4343" width="11.5" style="231" bestFit="1" customWidth="1"/>
    <col min="4344" max="4344" width="12.25" style="231" bestFit="1" customWidth="1"/>
    <col min="4345" max="4348" width="11.5" style="231" bestFit="1" customWidth="1"/>
    <col min="4349" max="4589" width="9" style="231"/>
    <col min="4590" max="4590" width="9.125" style="231" bestFit="1" customWidth="1"/>
    <col min="4591" max="4591" width="72.375" style="231" bestFit="1" customWidth="1"/>
    <col min="4592" max="4592" width="30.375" style="231" customWidth="1"/>
    <col min="4593" max="4594" width="13.5" style="231" bestFit="1" customWidth="1"/>
    <col min="4595" max="4595" width="13.25" style="231" bestFit="1" customWidth="1"/>
    <col min="4596" max="4596" width="13.5" style="231" bestFit="1" customWidth="1"/>
    <col min="4597" max="4599" width="11.5" style="231" bestFit="1" customWidth="1"/>
    <col min="4600" max="4600" width="12.25" style="231" bestFit="1" customWidth="1"/>
    <col min="4601" max="4604" width="11.5" style="231" bestFit="1" customWidth="1"/>
    <col min="4605" max="4845" width="9" style="231"/>
    <col min="4846" max="4846" width="9.125" style="231" bestFit="1" customWidth="1"/>
    <col min="4847" max="4847" width="72.375" style="231" bestFit="1" customWidth="1"/>
    <col min="4848" max="4848" width="30.375" style="231" customWidth="1"/>
    <col min="4849" max="4850" width="13.5" style="231" bestFit="1" customWidth="1"/>
    <col min="4851" max="4851" width="13.25" style="231" bestFit="1" customWidth="1"/>
    <col min="4852" max="4852" width="13.5" style="231" bestFit="1" customWidth="1"/>
    <col min="4853" max="4855" width="11.5" style="231" bestFit="1" customWidth="1"/>
    <col min="4856" max="4856" width="12.25" style="231" bestFit="1" customWidth="1"/>
    <col min="4857" max="4860" width="11.5" style="231" bestFit="1" customWidth="1"/>
    <col min="4861" max="5101" width="9" style="231"/>
    <col min="5102" max="5102" width="9.125" style="231" bestFit="1" customWidth="1"/>
    <col min="5103" max="5103" width="72.375" style="231" bestFit="1" customWidth="1"/>
    <col min="5104" max="5104" width="30.375" style="231" customWidth="1"/>
    <col min="5105" max="5106" width="13.5" style="231" bestFit="1" customWidth="1"/>
    <col min="5107" max="5107" width="13.25" style="231" bestFit="1" customWidth="1"/>
    <col min="5108" max="5108" width="13.5" style="231" bestFit="1" customWidth="1"/>
    <col min="5109" max="5111" width="11.5" style="231" bestFit="1" customWidth="1"/>
    <col min="5112" max="5112" width="12.25" style="231" bestFit="1" customWidth="1"/>
    <col min="5113" max="5116" width="11.5" style="231" bestFit="1" customWidth="1"/>
    <col min="5117" max="5357" width="9" style="231"/>
    <col min="5358" max="5358" width="9.125" style="231" bestFit="1" customWidth="1"/>
    <col min="5359" max="5359" width="72.375" style="231" bestFit="1" customWidth="1"/>
    <col min="5360" max="5360" width="30.375" style="231" customWidth="1"/>
    <col min="5361" max="5362" width="13.5" style="231" bestFit="1" customWidth="1"/>
    <col min="5363" max="5363" width="13.25" style="231" bestFit="1" customWidth="1"/>
    <col min="5364" max="5364" width="13.5" style="231" bestFit="1" customWidth="1"/>
    <col min="5365" max="5367" width="11.5" style="231" bestFit="1" customWidth="1"/>
    <col min="5368" max="5368" width="12.25" style="231" bestFit="1" customWidth="1"/>
    <col min="5369" max="5372" width="11.5" style="231" bestFit="1" customWidth="1"/>
    <col min="5373" max="5613" width="9" style="231"/>
    <col min="5614" max="5614" width="9.125" style="231" bestFit="1" customWidth="1"/>
    <col min="5615" max="5615" width="72.375" style="231" bestFit="1" customWidth="1"/>
    <col min="5616" max="5616" width="30.375" style="231" customWidth="1"/>
    <col min="5617" max="5618" width="13.5" style="231" bestFit="1" customWidth="1"/>
    <col min="5619" max="5619" width="13.25" style="231" bestFit="1" customWidth="1"/>
    <col min="5620" max="5620" width="13.5" style="231" bestFit="1" customWidth="1"/>
    <col min="5621" max="5623" width="11.5" style="231" bestFit="1" customWidth="1"/>
    <col min="5624" max="5624" width="12.25" style="231" bestFit="1" customWidth="1"/>
    <col min="5625" max="5628" width="11.5" style="231" bestFit="1" customWidth="1"/>
    <col min="5629" max="5869" width="9" style="231"/>
    <col min="5870" max="5870" width="9.125" style="231" bestFit="1" customWidth="1"/>
    <col min="5871" max="5871" width="72.375" style="231" bestFit="1" customWidth="1"/>
    <col min="5872" max="5872" width="30.375" style="231" customWidth="1"/>
    <col min="5873" max="5874" width="13.5" style="231" bestFit="1" customWidth="1"/>
    <col min="5875" max="5875" width="13.25" style="231" bestFit="1" customWidth="1"/>
    <col min="5876" max="5876" width="13.5" style="231" bestFit="1" customWidth="1"/>
    <col min="5877" max="5879" width="11.5" style="231" bestFit="1" customWidth="1"/>
    <col min="5880" max="5880" width="12.25" style="231" bestFit="1" customWidth="1"/>
    <col min="5881" max="5884" width="11.5" style="231" bestFit="1" customWidth="1"/>
    <col min="5885" max="6125" width="9" style="231"/>
    <col min="6126" max="6126" width="9.125" style="231" bestFit="1" customWidth="1"/>
    <col min="6127" max="6127" width="72.375" style="231" bestFit="1" customWidth="1"/>
    <col min="6128" max="6128" width="30.375" style="231" customWidth="1"/>
    <col min="6129" max="6130" width="13.5" style="231" bestFit="1" customWidth="1"/>
    <col min="6131" max="6131" width="13.25" style="231" bestFit="1" customWidth="1"/>
    <col min="6132" max="6132" width="13.5" style="231" bestFit="1" customWidth="1"/>
    <col min="6133" max="6135" width="11.5" style="231" bestFit="1" customWidth="1"/>
    <col min="6136" max="6136" width="12.25" style="231" bestFit="1" customWidth="1"/>
    <col min="6137" max="6140" width="11.5" style="231" bestFit="1" customWidth="1"/>
    <col min="6141" max="6381" width="9" style="231"/>
    <col min="6382" max="6382" width="9.125" style="231" bestFit="1" customWidth="1"/>
    <col min="6383" max="6383" width="72.375" style="231" bestFit="1" customWidth="1"/>
    <col min="6384" max="6384" width="30.375" style="231" customWidth="1"/>
    <col min="6385" max="6386" width="13.5" style="231" bestFit="1" customWidth="1"/>
    <col min="6387" max="6387" width="13.25" style="231" bestFit="1" customWidth="1"/>
    <col min="6388" max="6388" width="13.5" style="231" bestFit="1" customWidth="1"/>
    <col min="6389" max="6391" width="11.5" style="231" bestFit="1" customWidth="1"/>
    <col min="6392" max="6392" width="12.25" style="231" bestFit="1" customWidth="1"/>
    <col min="6393" max="6396" width="11.5" style="231" bestFit="1" customWidth="1"/>
    <col min="6397" max="6637" width="9" style="231"/>
    <col min="6638" max="6638" width="9.125" style="231" bestFit="1" customWidth="1"/>
    <col min="6639" max="6639" width="72.375" style="231" bestFit="1" customWidth="1"/>
    <col min="6640" max="6640" width="30.375" style="231" customWidth="1"/>
    <col min="6641" max="6642" width="13.5" style="231" bestFit="1" customWidth="1"/>
    <col min="6643" max="6643" width="13.25" style="231" bestFit="1" customWidth="1"/>
    <col min="6644" max="6644" width="13.5" style="231" bestFit="1" customWidth="1"/>
    <col min="6645" max="6647" width="11.5" style="231" bestFit="1" customWidth="1"/>
    <col min="6648" max="6648" width="12.25" style="231" bestFit="1" customWidth="1"/>
    <col min="6649" max="6652" width="11.5" style="231" bestFit="1" customWidth="1"/>
    <col min="6653" max="6893" width="9" style="231"/>
    <col min="6894" max="6894" width="9.125" style="231" bestFit="1" customWidth="1"/>
    <col min="6895" max="6895" width="72.375" style="231" bestFit="1" customWidth="1"/>
    <col min="6896" max="6896" width="30.375" style="231" customWidth="1"/>
    <col min="6897" max="6898" width="13.5" style="231" bestFit="1" customWidth="1"/>
    <col min="6899" max="6899" width="13.25" style="231" bestFit="1" customWidth="1"/>
    <col min="6900" max="6900" width="13.5" style="231" bestFit="1" customWidth="1"/>
    <col min="6901" max="6903" width="11.5" style="231" bestFit="1" customWidth="1"/>
    <col min="6904" max="6904" width="12.25" style="231" bestFit="1" customWidth="1"/>
    <col min="6905" max="6908" width="11.5" style="231" bestFit="1" customWidth="1"/>
    <col min="6909" max="7149" width="9" style="231"/>
    <col min="7150" max="7150" width="9.125" style="231" bestFit="1" customWidth="1"/>
    <col min="7151" max="7151" width="72.375" style="231" bestFit="1" customWidth="1"/>
    <col min="7152" max="7152" width="30.375" style="231" customWidth="1"/>
    <col min="7153" max="7154" width="13.5" style="231" bestFit="1" customWidth="1"/>
    <col min="7155" max="7155" width="13.25" style="231" bestFit="1" customWidth="1"/>
    <col min="7156" max="7156" width="13.5" style="231" bestFit="1" customWidth="1"/>
    <col min="7157" max="7159" width="11.5" style="231" bestFit="1" customWidth="1"/>
    <col min="7160" max="7160" width="12.25" style="231" bestFit="1" customWidth="1"/>
    <col min="7161" max="7164" width="11.5" style="231" bestFit="1" customWidth="1"/>
    <col min="7165" max="7405" width="9" style="231"/>
    <col min="7406" max="7406" width="9.125" style="231" bestFit="1" customWidth="1"/>
    <col min="7407" max="7407" width="72.375" style="231" bestFit="1" customWidth="1"/>
    <col min="7408" max="7408" width="30.375" style="231" customWidth="1"/>
    <col min="7409" max="7410" width="13.5" style="231" bestFit="1" customWidth="1"/>
    <col min="7411" max="7411" width="13.25" style="231" bestFit="1" customWidth="1"/>
    <col min="7412" max="7412" width="13.5" style="231" bestFit="1" customWidth="1"/>
    <col min="7413" max="7415" width="11.5" style="231" bestFit="1" customWidth="1"/>
    <col min="7416" max="7416" width="12.25" style="231" bestFit="1" customWidth="1"/>
    <col min="7417" max="7420" width="11.5" style="231" bestFit="1" customWidth="1"/>
    <col min="7421" max="7661" width="9" style="231"/>
    <col min="7662" max="7662" width="9.125" style="231" bestFit="1" customWidth="1"/>
    <col min="7663" max="7663" width="72.375" style="231" bestFit="1" customWidth="1"/>
    <col min="7664" max="7664" width="30.375" style="231" customWidth="1"/>
    <col min="7665" max="7666" width="13.5" style="231" bestFit="1" customWidth="1"/>
    <col min="7667" max="7667" width="13.25" style="231" bestFit="1" customWidth="1"/>
    <col min="7668" max="7668" width="13.5" style="231" bestFit="1" customWidth="1"/>
    <col min="7669" max="7671" width="11.5" style="231" bestFit="1" customWidth="1"/>
    <col min="7672" max="7672" width="12.25" style="231" bestFit="1" customWidth="1"/>
    <col min="7673" max="7676" width="11.5" style="231" bestFit="1" customWidth="1"/>
    <col min="7677" max="7917" width="9" style="231"/>
    <col min="7918" max="7918" width="9.125" style="231" bestFit="1" customWidth="1"/>
    <col min="7919" max="7919" width="72.375" style="231" bestFit="1" customWidth="1"/>
    <col min="7920" max="7920" width="30.375" style="231" customWidth="1"/>
    <col min="7921" max="7922" width="13.5" style="231" bestFit="1" customWidth="1"/>
    <col min="7923" max="7923" width="13.25" style="231" bestFit="1" customWidth="1"/>
    <col min="7924" max="7924" width="13.5" style="231" bestFit="1" customWidth="1"/>
    <col min="7925" max="7927" width="11.5" style="231" bestFit="1" customWidth="1"/>
    <col min="7928" max="7928" width="12.25" style="231" bestFit="1" customWidth="1"/>
    <col min="7929" max="7932" width="11.5" style="231" bestFit="1" customWidth="1"/>
    <col min="7933" max="8173" width="9" style="231"/>
    <col min="8174" max="8174" width="9.125" style="231" bestFit="1" customWidth="1"/>
    <col min="8175" max="8175" width="72.375" style="231" bestFit="1" customWidth="1"/>
    <col min="8176" max="8176" width="30.375" style="231" customWidth="1"/>
    <col min="8177" max="8178" width="13.5" style="231" bestFit="1" customWidth="1"/>
    <col min="8179" max="8179" width="13.25" style="231" bestFit="1" customWidth="1"/>
    <col min="8180" max="8180" width="13.5" style="231" bestFit="1" customWidth="1"/>
    <col min="8181" max="8183" width="11.5" style="231" bestFit="1" customWidth="1"/>
    <col min="8184" max="8184" width="12.25" style="231" bestFit="1" customWidth="1"/>
    <col min="8185" max="8188" width="11.5" style="231" bestFit="1" customWidth="1"/>
    <col min="8189" max="8429" width="9" style="231"/>
    <col min="8430" max="8430" width="9.125" style="231" bestFit="1" customWidth="1"/>
    <col min="8431" max="8431" width="72.375" style="231" bestFit="1" customWidth="1"/>
    <col min="8432" max="8432" width="30.375" style="231" customWidth="1"/>
    <col min="8433" max="8434" width="13.5" style="231" bestFit="1" customWidth="1"/>
    <col min="8435" max="8435" width="13.25" style="231" bestFit="1" customWidth="1"/>
    <col min="8436" max="8436" width="13.5" style="231" bestFit="1" customWidth="1"/>
    <col min="8437" max="8439" width="11.5" style="231" bestFit="1" customWidth="1"/>
    <col min="8440" max="8440" width="12.25" style="231" bestFit="1" customWidth="1"/>
    <col min="8441" max="8444" width="11.5" style="231" bestFit="1" customWidth="1"/>
    <col min="8445" max="8685" width="9" style="231"/>
    <col min="8686" max="8686" width="9.125" style="231" bestFit="1" customWidth="1"/>
    <col min="8687" max="8687" width="72.375" style="231" bestFit="1" customWidth="1"/>
    <col min="8688" max="8688" width="30.375" style="231" customWidth="1"/>
    <col min="8689" max="8690" width="13.5" style="231" bestFit="1" customWidth="1"/>
    <col min="8691" max="8691" width="13.25" style="231" bestFit="1" customWidth="1"/>
    <col min="8692" max="8692" width="13.5" style="231" bestFit="1" customWidth="1"/>
    <col min="8693" max="8695" width="11.5" style="231" bestFit="1" customWidth="1"/>
    <col min="8696" max="8696" width="12.25" style="231" bestFit="1" customWidth="1"/>
    <col min="8697" max="8700" width="11.5" style="231" bestFit="1" customWidth="1"/>
    <col min="8701" max="8941" width="9" style="231"/>
    <col min="8942" max="8942" width="9.125" style="231" bestFit="1" customWidth="1"/>
    <col min="8943" max="8943" width="72.375" style="231" bestFit="1" customWidth="1"/>
    <col min="8944" max="8944" width="30.375" style="231" customWidth="1"/>
    <col min="8945" max="8946" width="13.5" style="231" bestFit="1" customWidth="1"/>
    <col min="8947" max="8947" width="13.25" style="231" bestFit="1" customWidth="1"/>
    <col min="8948" max="8948" width="13.5" style="231" bestFit="1" customWidth="1"/>
    <col min="8949" max="8951" width="11.5" style="231" bestFit="1" customWidth="1"/>
    <col min="8952" max="8952" width="12.25" style="231" bestFit="1" customWidth="1"/>
    <col min="8953" max="8956" width="11.5" style="231" bestFit="1" customWidth="1"/>
    <col min="8957" max="9197" width="9" style="231"/>
    <col min="9198" max="9198" width="9.125" style="231" bestFit="1" customWidth="1"/>
    <col min="9199" max="9199" width="72.375" style="231" bestFit="1" customWidth="1"/>
    <col min="9200" max="9200" width="30.375" style="231" customWidth="1"/>
    <col min="9201" max="9202" width="13.5" style="231" bestFit="1" customWidth="1"/>
    <col min="9203" max="9203" width="13.25" style="231" bestFit="1" customWidth="1"/>
    <col min="9204" max="9204" width="13.5" style="231" bestFit="1" customWidth="1"/>
    <col min="9205" max="9207" width="11.5" style="231" bestFit="1" customWidth="1"/>
    <col min="9208" max="9208" width="12.25" style="231" bestFit="1" customWidth="1"/>
    <col min="9209" max="9212" width="11.5" style="231" bestFit="1" customWidth="1"/>
    <col min="9213" max="9453" width="9" style="231"/>
    <col min="9454" max="9454" width="9.125" style="231" bestFit="1" customWidth="1"/>
    <col min="9455" max="9455" width="72.375" style="231" bestFit="1" customWidth="1"/>
    <col min="9456" max="9456" width="30.375" style="231" customWidth="1"/>
    <col min="9457" max="9458" width="13.5" style="231" bestFit="1" customWidth="1"/>
    <col min="9459" max="9459" width="13.25" style="231" bestFit="1" customWidth="1"/>
    <col min="9460" max="9460" width="13.5" style="231" bestFit="1" customWidth="1"/>
    <col min="9461" max="9463" width="11.5" style="231" bestFit="1" customWidth="1"/>
    <col min="9464" max="9464" width="12.25" style="231" bestFit="1" customWidth="1"/>
    <col min="9465" max="9468" width="11.5" style="231" bestFit="1" customWidth="1"/>
    <col min="9469" max="9709" width="9" style="231"/>
    <col min="9710" max="9710" width="9.125" style="231" bestFit="1" customWidth="1"/>
    <col min="9711" max="9711" width="72.375" style="231" bestFit="1" customWidth="1"/>
    <col min="9712" max="9712" width="30.375" style="231" customWidth="1"/>
    <col min="9713" max="9714" width="13.5" style="231" bestFit="1" customWidth="1"/>
    <col min="9715" max="9715" width="13.25" style="231" bestFit="1" customWidth="1"/>
    <col min="9716" max="9716" width="13.5" style="231" bestFit="1" customWidth="1"/>
    <col min="9717" max="9719" width="11.5" style="231" bestFit="1" customWidth="1"/>
    <col min="9720" max="9720" width="12.25" style="231" bestFit="1" customWidth="1"/>
    <col min="9721" max="9724" width="11.5" style="231" bestFit="1" customWidth="1"/>
    <col min="9725" max="9965" width="9" style="231"/>
    <col min="9966" max="9966" width="9.125" style="231" bestFit="1" customWidth="1"/>
    <col min="9967" max="9967" width="72.375" style="231" bestFit="1" customWidth="1"/>
    <col min="9968" max="9968" width="30.375" style="231" customWidth="1"/>
    <col min="9969" max="9970" width="13.5" style="231" bestFit="1" customWidth="1"/>
    <col min="9971" max="9971" width="13.25" style="231" bestFit="1" customWidth="1"/>
    <col min="9972" max="9972" width="13.5" style="231" bestFit="1" customWidth="1"/>
    <col min="9973" max="9975" width="11.5" style="231" bestFit="1" customWidth="1"/>
    <col min="9976" max="9976" width="12.25" style="231" bestFit="1" customWidth="1"/>
    <col min="9977" max="9980" width="11.5" style="231" bestFit="1" customWidth="1"/>
    <col min="9981" max="10221" width="9" style="231"/>
    <col min="10222" max="10222" width="9.125" style="231" bestFit="1" customWidth="1"/>
    <col min="10223" max="10223" width="72.375" style="231" bestFit="1" customWidth="1"/>
    <col min="10224" max="10224" width="30.375" style="231" customWidth="1"/>
    <col min="10225" max="10226" width="13.5" style="231" bestFit="1" customWidth="1"/>
    <col min="10227" max="10227" width="13.25" style="231" bestFit="1" customWidth="1"/>
    <col min="10228" max="10228" width="13.5" style="231" bestFit="1" customWidth="1"/>
    <col min="10229" max="10231" width="11.5" style="231" bestFit="1" customWidth="1"/>
    <col min="10232" max="10232" width="12.25" style="231" bestFit="1" customWidth="1"/>
    <col min="10233" max="10236" width="11.5" style="231" bestFit="1" customWidth="1"/>
    <col min="10237" max="10477" width="9" style="231"/>
    <col min="10478" max="10478" width="9.125" style="231" bestFit="1" customWidth="1"/>
    <col min="10479" max="10479" width="72.375" style="231" bestFit="1" customWidth="1"/>
    <col min="10480" max="10480" width="30.375" style="231" customWidth="1"/>
    <col min="10481" max="10482" width="13.5" style="231" bestFit="1" customWidth="1"/>
    <col min="10483" max="10483" width="13.25" style="231" bestFit="1" customWidth="1"/>
    <col min="10484" max="10484" width="13.5" style="231" bestFit="1" customWidth="1"/>
    <col min="10485" max="10487" width="11.5" style="231" bestFit="1" customWidth="1"/>
    <col min="10488" max="10488" width="12.25" style="231" bestFit="1" customWidth="1"/>
    <col min="10489" max="10492" width="11.5" style="231" bestFit="1" customWidth="1"/>
    <col min="10493" max="10733" width="9" style="231"/>
    <col min="10734" max="10734" width="9.125" style="231" bestFit="1" customWidth="1"/>
    <col min="10735" max="10735" width="72.375" style="231" bestFit="1" customWidth="1"/>
    <col min="10736" max="10736" width="30.375" style="231" customWidth="1"/>
    <col min="10737" max="10738" width="13.5" style="231" bestFit="1" customWidth="1"/>
    <col min="10739" max="10739" width="13.25" style="231" bestFit="1" customWidth="1"/>
    <col min="10740" max="10740" width="13.5" style="231" bestFit="1" customWidth="1"/>
    <col min="10741" max="10743" width="11.5" style="231" bestFit="1" customWidth="1"/>
    <col min="10744" max="10744" width="12.25" style="231" bestFit="1" customWidth="1"/>
    <col min="10745" max="10748" width="11.5" style="231" bestFit="1" customWidth="1"/>
    <col min="10749" max="10989" width="9" style="231"/>
    <col min="10990" max="10990" width="9.125" style="231" bestFit="1" customWidth="1"/>
    <col min="10991" max="10991" width="72.375" style="231" bestFit="1" customWidth="1"/>
    <col min="10992" max="10992" width="30.375" style="231" customWidth="1"/>
    <col min="10993" max="10994" width="13.5" style="231" bestFit="1" customWidth="1"/>
    <col min="10995" max="10995" width="13.25" style="231" bestFit="1" customWidth="1"/>
    <col min="10996" max="10996" width="13.5" style="231" bestFit="1" customWidth="1"/>
    <col min="10997" max="10999" width="11.5" style="231" bestFit="1" customWidth="1"/>
    <col min="11000" max="11000" width="12.25" style="231" bestFit="1" customWidth="1"/>
    <col min="11001" max="11004" width="11.5" style="231" bestFit="1" customWidth="1"/>
    <col min="11005" max="11245" width="9" style="231"/>
    <col min="11246" max="11246" width="9.125" style="231" bestFit="1" customWidth="1"/>
    <col min="11247" max="11247" width="72.375" style="231" bestFit="1" customWidth="1"/>
    <col min="11248" max="11248" width="30.375" style="231" customWidth="1"/>
    <col min="11249" max="11250" width="13.5" style="231" bestFit="1" customWidth="1"/>
    <col min="11251" max="11251" width="13.25" style="231" bestFit="1" customWidth="1"/>
    <col min="11252" max="11252" width="13.5" style="231" bestFit="1" customWidth="1"/>
    <col min="11253" max="11255" width="11.5" style="231" bestFit="1" customWidth="1"/>
    <col min="11256" max="11256" width="12.25" style="231" bestFit="1" customWidth="1"/>
    <col min="11257" max="11260" width="11.5" style="231" bestFit="1" customWidth="1"/>
    <col min="11261" max="11501" width="9" style="231"/>
    <col min="11502" max="11502" width="9.125" style="231" bestFit="1" customWidth="1"/>
    <col min="11503" max="11503" width="72.375" style="231" bestFit="1" customWidth="1"/>
    <col min="11504" max="11504" width="30.375" style="231" customWidth="1"/>
    <col min="11505" max="11506" width="13.5" style="231" bestFit="1" customWidth="1"/>
    <col min="11507" max="11507" width="13.25" style="231" bestFit="1" customWidth="1"/>
    <col min="11508" max="11508" width="13.5" style="231" bestFit="1" customWidth="1"/>
    <col min="11509" max="11511" width="11.5" style="231" bestFit="1" customWidth="1"/>
    <col min="11512" max="11512" width="12.25" style="231" bestFit="1" customWidth="1"/>
    <col min="11513" max="11516" width="11.5" style="231" bestFit="1" customWidth="1"/>
    <col min="11517" max="11757" width="9" style="231"/>
    <col min="11758" max="11758" width="9.125" style="231" bestFit="1" customWidth="1"/>
    <col min="11759" max="11759" width="72.375" style="231" bestFit="1" customWidth="1"/>
    <col min="11760" max="11760" width="30.375" style="231" customWidth="1"/>
    <col min="11761" max="11762" width="13.5" style="231" bestFit="1" customWidth="1"/>
    <col min="11763" max="11763" width="13.25" style="231" bestFit="1" customWidth="1"/>
    <col min="11764" max="11764" width="13.5" style="231" bestFit="1" customWidth="1"/>
    <col min="11765" max="11767" width="11.5" style="231" bestFit="1" customWidth="1"/>
    <col min="11768" max="11768" width="12.25" style="231" bestFit="1" customWidth="1"/>
    <col min="11769" max="11772" width="11.5" style="231" bestFit="1" customWidth="1"/>
    <col min="11773" max="12013" width="9" style="231"/>
    <col min="12014" max="12014" width="9.125" style="231" bestFit="1" customWidth="1"/>
    <col min="12015" max="12015" width="72.375" style="231" bestFit="1" customWidth="1"/>
    <col min="12016" max="12016" width="30.375" style="231" customWidth="1"/>
    <col min="12017" max="12018" width="13.5" style="231" bestFit="1" customWidth="1"/>
    <col min="12019" max="12019" width="13.25" style="231" bestFit="1" customWidth="1"/>
    <col min="12020" max="12020" width="13.5" style="231" bestFit="1" customWidth="1"/>
    <col min="12021" max="12023" width="11.5" style="231" bestFit="1" customWidth="1"/>
    <col min="12024" max="12024" width="12.25" style="231" bestFit="1" customWidth="1"/>
    <col min="12025" max="12028" width="11.5" style="231" bestFit="1" customWidth="1"/>
    <col min="12029" max="12269" width="9" style="231"/>
    <col min="12270" max="12270" width="9.125" style="231" bestFit="1" customWidth="1"/>
    <col min="12271" max="12271" width="72.375" style="231" bestFit="1" customWidth="1"/>
    <col min="12272" max="12272" width="30.375" style="231" customWidth="1"/>
    <col min="12273" max="12274" width="13.5" style="231" bestFit="1" customWidth="1"/>
    <col min="12275" max="12275" width="13.25" style="231" bestFit="1" customWidth="1"/>
    <col min="12276" max="12276" width="13.5" style="231" bestFit="1" customWidth="1"/>
    <col min="12277" max="12279" width="11.5" style="231" bestFit="1" customWidth="1"/>
    <col min="12280" max="12280" width="12.25" style="231" bestFit="1" customWidth="1"/>
    <col min="12281" max="12284" width="11.5" style="231" bestFit="1" customWidth="1"/>
    <col min="12285" max="12525" width="9" style="231"/>
    <col min="12526" max="12526" width="9.125" style="231" bestFit="1" customWidth="1"/>
    <col min="12527" max="12527" width="72.375" style="231" bestFit="1" customWidth="1"/>
    <col min="12528" max="12528" width="30.375" style="231" customWidth="1"/>
    <col min="12529" max="12530" width="13.5" style="231" bestFit="1" customWidth="1"/>
    <col min="12531" max="12531" width="13.25" style="231" bestFit="1" customWidth="1"/>
    <col min="12532" max="12532" width="13.5" style="231" bestFit="1" customWidth="1"/>
    <col min="12533" max="12535" width="11.5" style="231" bestFit="1" customWidth="1"/>
    <col min="12536" max="12536" width="12.25" style="231" bestFit="1" customWidth="1"/>
    <col min="12537" max="12540" width="11.5" style="231" bestFit="1" customWidth="1"/>
    <col min="12541" max="12781" width="9" style="231"/>
    <col min="12782" max="12782" width="9.125" style="231" bestFit="1" customWidth="1"/>
    <col min="12783" max="12783" width="72.375" style="231" bestFit="1" customWidth="1"/>
    <col min="12784" max="12784" width="30.375" style="231" customWidth="1"/>
    <col min="12785" max="12786" width="13.5" style="231" bestFit="1" customWidth="1"/>
    <col min="12787" max="12787" width="13.25" style="231" bestFit="1" customWidth="1"/>
    <col min="12788" max="12788" width="13.5" style="231" bestFit="1" customWidth="1"/>
    <col min="12789" max="12791" width="11.5" style="231" bestFit="1" customWidth="1"/>
    <col min="12792" max="12792" width="12.25" style="231" bestFit="1" customWidth="1"/>
    <col min="12793" max="12796" width="11.5" style="231" bestFit="1" customWidth="1"/>
    <col min="12797" max="13037" width="9" style="231"/>
    <col min="13038" max="13038" width="9.125" style="231" bestFit="1" customWidth="1"/>
    <col min="13039" max="13039" width="72.375" style="231" bestFit="1" customWidth="1"/>
    <col min="13040" max="13040" width="30.375" style="231" customWidth="1"/>
    <col min="13041" max="13042" width="13.5" style="231" bestFit="1" customWidth="1"/>
    <col min="13043" max="13043" width="13.25" style="231" bestFit="1" customWidth="1"/>
    <col min="13044" max="13044" width="13.5" style="231" bestFit="1" customWidth="1"/>
    <col min="13045" max="13047" width="11.5" style="231" bestFit="1" customWidth="1"/>
    <col min="13048" max="13048" width="12.25" style="231" bestFit="1" customWidth="1"/>
    <col min="13049" max="13052" width="11.5" style="231" bestFit="1" customWidth="1"/>
    <col min="13053" max="13293" width="9" style="231"/>
    <col min="13294" max="13294" width="9.125" style="231" bestFit="1" customWidth="1"/>
    <col min="13295" max="13295" width="72.375" style="231" bestFit="1" customWidth="1"/>
    <col min="13296" max="13296" width="30.375" style="231" customWidth="1"/>
    <col min="13297" max="13298" width="13.5" style="231" bestFit="1" customWidth="1"/>
    <col min="13299" max="13299" width="13.25" style="231" bestFit="1" customWidth="1"/>
    <col min="13300" max="13300" width="13.5" style="231" bestFit="1" customWidth="1"/>
    <col min="13301" max="13303" width="11.5" style="231" bestFit="1" customWidth="1"/>
    <col min="13304" max="13304" width="12.25" style="231" bestFit="1" customWidth="1"/>
    <col min="13305" max="13308" width="11.5" style="231" bestFit="1" customWidth="1"/>
    <col min="13309" max="13549" width="9" style="231"/>
    <col min="13550" max="13550" width="9.125" style="231" bestFit="1" customWidth="1"/>
    <col min="13551" max="13551" width="72.375" style="231" bestFit="1" customWidth="1"/>
    <col min="13552" max="13552" width="30.375" style="231" customWidth="1"/>
    <col min="13553" max="13554" width="13.5" style="231" bestFit="1" customWidth="1"/>
    <col min="13555" max="13555" width="13.25" style="231" bestFit="1" customWidth="1"/>
    <col min="13556" max="13556" width="13.5" style="231" bestFit="1" customWidth="1"/>
    <col min="13557" max="13559" width="11.5" style="231" bestFit="1" customWidth="1"/>
    <col min="13560" max="13560" width="12.25" style="231" bestFit="1" customWidth="1"/>
    <col min="13561" max="13564" width="11.5" style="231" bestFit="1" customWidth="1"/>
    <col min="13565" max="13805" width="9" style="231"/>
    <col min="13806" max="13806" width="9.125" style="231" bestFit="1" customWidth="1"/>
    <col min="13807" max="13807" width="72.375" style="231" bestFit="1" customWidth="1"/>
    <col min="13808" max="13808" width="30.375" style="231" customWidth="1"/>
    <col min="13809" max="13810" width="13.5" style="231" bestFit="1" customWidth="1"/>
    <col min="13811" max="13811" width="13.25" style="231" bestFit="1" customWidth="1"/>
    <col min="13812" max="13812" width="13.5" style="231" bestFit="1" customWidth="1"/>
    <col min="13813" max="13815" width="11.5" style="231" bestFit="1" customWidth="1"/>
    <col min="13816" max="13816" width="12.25" style="231" bestFit="1" customWidth="1"/>
    <col min="13817" max="13820" width="11.5" style="231" bestFit="1" customWidth="1"/>
    <col min="13821" max="14061" width="9" style="231"/>
    <col min="14062" max="14062" width="9.125" style="231" bestFit="1" customWidth="1"/>
    <col min="14063" max="14063" width="72.375" style="231" bestFit="1" customWidth="1"/>
    <col min="14064" max="14064" width="30.375" style="231" customWidth="1"/>
    <col min="14065" max="14066" width="13.5" style="231" bestFit="1" customWidth="1"/>
    <col min="14067" max="14067" width="13.25" style="231" bestFit="1" customWidth="1"/>
    <col min="14068" max="14068" width="13.5" style="231" bestFit="1" customWidth="1"/>
    <col min="14069" max="14071" width="11.5" style="231" bestFit="1" customWidth="1"/>
    <col min="14072" max="14072" width="12.25" style="231" bestFit="1" customWidth="1"/>
    <col min="14073" max="14076" width="11.5" style="231" bestFit="1" customWidth="1"/>
    <col min="14077" max="14317" width="9" style="231"/>
    <col min="14318" max="14318" width="9.125" style="231" bestFit="1" customWidth="1"/>
    <col min="14319" max="14319" width="72.375" style="231" bestFit="1" customWidth="1"/>
    <col min="14320" max="14320" width="30.375" style="231" customWidth="1"/>
    <col min="14321" max="14322" width="13.5" style="231" bestFit="1" customWidth="1"/>
    <col min="14323" max="14323" width="13.25" style="231" bestFit="1" customWidth="1"/>
    <col min="14324" max="14324" width="13.5" style="231" bestFit="1" customWidth="1"/>
    <col min="14325" max="14327" width="11.5" style="231" bestFit="1" customWidth="1"/>
    <col min="14328" max="14328" width="12.25" style="231" bestFit="1" customWidth="1"/>
    <col min="14329" max="14332" width="11.5" style="231" bestFit="1" customWidth="1"/>
    <col min="14333" max="14573" width="9" style="231"/>
    <col min="14574" max="14574" width="9.125" style="231" bestFit="1" customWidth="1"/>
    <col min="14575" max="14575" width="72.375" style="231" bestFit="1" customWidth="1"/>
    <col min="14576" max="14576" width="30.375" style="231" customWidth="1"/>
    <col min="14577" max="14578" width="13.5" style="231" bestFit="1" customWidth="1"/>
    <col min="14579" max="14579" width="13.25" style="231" bestFit="1" customWidth="1"/>
    <col min="14580" max="14580" width="13.5" style="231" bestFit="1" customWidth="1"/>
    <col min="14581" max="14583" width="11.5" style="231" bestFit="1" customWidth="1"/>
    <col min="14584" max="14584" width="12.25" style="231" bestFit="1" customWidth="1"/>
    <col min="14585" max="14588" width="11.5" style="231" bestFit="1" customWidth="1"/>
    <col min="14589" max="14829" width="9" style="231"/>
    <col min="14830" max="14830" width="9.125" style="231" bestFit="1" customWidth="1"/>
    <col min="14831" max="14831" width="72.375" style="231" bestFit="1" customWidth="1"/>
    <col min="14832" max="14832" width="30.375" style="231" customWidth="1"/>
    <col min="14833" max="14834" width="13.5" style="231" bestFit="1" customWidth="1"/>
    <col min="14835" max="14835" width="13.25" style="231" bestFit="1" customWidth="1"/>
    <col min="14836" max="14836" width="13.5" style="231" bestFit="1" customWidth="1"/>
    <col min="14837" max="14839" width="11.5" style="231" bestFit="1" customWidth="1"/>
    <col min="14840" max="14840" width="12.25" style="231" bestFit="1" customWidth="1"/>
    <col min="14841" max="14844" width="11.5" style="231" bestFit="1" customWidth="1"/>
    <col min="14845" max="15085" width="9" style="231"/>
    <col min="15086" max="15086" width="9.125" style="231" bestFit="1" customWidth="1"/>
    <col min="15087" max="15087" width="72.375" style="231" bestFit="1" customWidth="1"/>
    <col min="15088" max="15088" width="30.375" style="231" customWidth="1"/>
    <col min="15089" max="15090" width="13.5" style="231" bestFit="1" customWidth="1"/>
    <col min="15091" max="15091" width="13.25" style="231" bestFit="1" customWidth="1"/>
    <col min="15092" max="15092" width="13.5" style="231" bestFit="1" customWidth="1"/>
    <col min="15093" max="15095" width="11.5" style="231" bestFit="1" customWidth="1"/>
    <col min="15096" max="15096" width="12.25" style="231" bestFit="1" customWidth="1"/>
    <col min="15097" max="15100" width="11.5" style="231" bestFit="1" customWidth="1"/>
    <col min="15101" max="15341" width="9" style="231"/>
    <col min="15342" max="15342" width="9.125" style="231" bestFit="1" customWidth="1"/>
    <col min="15343" max="15343" width="72.375" style="231" bestFit="1" customWidth="1"/>
    <col min="15344" max="15344" width="30.375" style="231" customWidth="1"/>
    <col min="15345" max="15346" width="13.5" style="231" bestFit="1" customWidth="1"/>
    <col min="15347" max="15347" width="13.25" style="231" bestFit="1" customWidth="1"/>
    <col min="15348" max="15348" width="13.5" style="231" bestFit="1" customWidth="1"/>
    <col min="15349" max="15351" width="11.5" style="231" bestFit="1" customWidth="1"/>
    <col min="15352" max="15352" width="12.25" style="231" bestFit="1" customWidth="1"/>
    <col min="15353" max="15356" width="11.5" style="231" bestFit="1" customWidth="1"/>
    <col min="15357" max="15597" width="9" style="231"/>
    <col min="15598" max="15598" width="9.125" style="231" bestFit="1" customWidth="1"/>
    <col min="15599" max="15599" width="72.375" style="231" bestFit="1" customWidth="1"/>
    <col min="15600" max="15600" width="30.375" style="231" customWidth="1"/>
    <col min="15601" max="15602" width="13.5" style="231" bestFit="1" customWidth="1"/>
    <col min="15603" max="15603" width="13.25" style="231" bestFit="1" customWidth="1"/>
    <col min="15604" max="15604" width="13.5" style="231" bestFit="1" customWidth="1"/>
    <col min="15605" max="15607" width="11.5" style="231" bestFit="1" customWidth="1"/>
    <col min="15608" max="15608" width="12.25" style="231" bestFit="1" customWidth="1"/>
    <col min="15609" max="15612" width="11.5" style="231" bestFit="1" customWidth="1"/>
    <col min="15613" max="15853" width="9" style="231"/>
    <col min="15854" max="15854" width="9.125" style="231" bestFit="1" customWidth="1"/>
    <col min="15855" max="15855" width="72.375" style="231" bestFit="1" customWidth="1"/>
    <col min="15856" max="15856" width="30.375" style="231" customWidth="1"/>
    <col min="15857" max="15858" width="13.5" style="231" bestFit="1" customWidth="1"/>
    <col min="15859" max="15859" width="13.25" style="231" bestFit="1" customWidth="1"/>
    <col min="15860" max="15860" width="13.5" style="231" bestFit="1" customWidth="1"/>
    <col min="15861" max="15863" width="11.5" style="231" bestFit="1" customWidth="1"/>
    <col min="15864" max="15864" width="12.25" style="231" bestFit="1" customWidth="1"/>
    <col min="15865" max="15868" width="11.5" style="231" bestFit="1" customWidth="1"/>
    <col min="15869" max="16109" width="9" style="231"/>
    <col min="16110" max="16110" width="9.125" style="231" bestFit="1" customWidth="1"/>
    <col min="16111" max="16111" width="72.375" style="231" bestFit="1" customWidth="1"/>
    <col min="16112" max="16112" width="30.375" style="231" customWidth="1"/>
    <col min="16113" max="16114" width="13.5" style="231" bestFit="1" customWidth="1"/>
    <col min="16115" max="16115" width="13.25" style="231" bestFit="1" customWidth="1"/>
    <col min="16116" max="16116" width="13.5" style="231" bestFit="1" customWidth="1"/>
    <col min="16117" max="16119" width="11.5" style="231" bestFit="1" customWidth="1"/>
    <col min="16120" max="16120" width="12.25" style="231" bestFit="1" customWidth="1"/>
    <col min="16121" max="16124" width="11.5" style="231" bestFit="1" customWidth="1"/>
    <col min="16125" max="16384" width="9" style="231"/>
  </cols>
  <sheetData>
    <row r="1" spans="1:23" s="1855" customFormat="1" ht="26.25">
      <c r="A1" s="1704" t="str">
        <f ca="1">VLOOKUP(LEFT(RIGHT(CELL("filename",A1),LEN(CELL("filename",A1))-FIND("]",CELL("filename",A1))),1)*1,Index!$B$8:$C$90,2,FALSE)</f>
        <v>Network data</v>
      </c>
      <c r="B1" s="1853"/>
      <c r="C1" s="1704"/>
      <c r="D1" s="1853"/>
      <c r="E1" s="1853"/>
      <c r="F1" s="1853"/>
      <c r="G1" s="1853"/>
      <c r="H1" s="1853"/>
      <c r="I1" s="1853"/>
      <c r="J1" s="1853"/>
      <c r="K1" s="1853"/>
      <c r="L1" s="1854"/>
      <c r="M1" s="1854"/>
      <c r="N1" s="1854"/>
      <c r="O1" s="1854"/>
      <c r="P1" s="1854"/>
      <c r="Q1" s="1854"/>
      <c r="R1" s="1854"/>
      <c r="S1" s="1854"/>
      <c r="T1" s="1854"/>
      <c r="U1" s="1854"/>
      <c r="V1" s="1854"/>
      <c r="W1" s="1854"/>
    </row>
    <row r="2" spans="1:23" s="1855" customFormat="1" ht="26.25">
      <c r="A2" s="1704" t="str">
        <f>'Universal data'!C8</f>
        <v>National Grid Gas Transmission</v>
      </c>
      <c r="B2" s="1853"/>
      <c r="C2" s="1853"/>
      <c r="D2" s="1853"/>
      <c r="E2" s="1853"/>
      <c r="F2" s="1853"/>
      <c r="G2" s="1853"/>
      <c r="H2" s="1853"/>
      <c r="I2" s="1853"/>
      <c r="J2" s="1853"/>
      <c r="K2" s="1853"/>
      <c r="L2" s="1856"/>
      <c r="M2" s="1856"/>
      <c r="N2" s="1856"/>
      <c r="O2" s="1856"/>
      <c r="P2" s="1856"/>
      <c r="Q2" s="1856"/>
      <c r="R2" s="1856"/>
      <c r="S2" s="1856"/>
      <c r="T2" s="1856"/>
      <c r="U2" s="1856"/>
      <c r="V2" s="1856"/>
      <c r="W2" s="1856"/>
    </row>
    <row r="3" spans="1:23" s="1858" customFormat="1" ht="21" thickBot="1">
      <c r="A3" s="1805" t="str">
        <f>'Universal data'!C21</f>
        <v>2012/13</v>
      </c>
      <c r="B3" s="1857"/>
      <c r="C3" s="1857"/>
      <c r="D3" s="1857"/>
      <c r="E3" s="1857"/>
      <c r="F3" s="1857"/>
      <c r="G3" s="1857"/>
      <c r="H3" s="1857"/>
      <c r="I3" s="1857"/>
      <c r="J3" s="1857"/>
      <c r="K3" s="1857"/>
      <c r="L3" s="1854"/>
      <c r="M3" s="1854"/>
      <c r="N3" s="1854"/>
      <c r="O3" s="1854"/>
      <c r="P3" s="1854"/>
      <c r="Q3" s="1854"/>
      <c r="R3" s="1854"/>
      <c r="S3" s="1854"/>
      <c r="T3" s="1854"/>
      <c r="U3" s="1854"/>
      <c r="V3" s="1854"/>
      <c r="W3" s="1854"/>
    </row>
    <row r="4" spans="1:23" s="1856" customFormat="1">
      <c r="B4" s="1859"/>
      <c r="C4" s="1859"/>
      <c r="D4" s="1859"/>
      <c r="E4" s="1859"/>
      <c r="F4" s="1859"/>
    </row>
    <row r="5" spans="1:23" s="1854" customFormat="1" ht="20.25">
      <c r="B5" s="1854" t="str">
        <f ca="1">VLOOKUP(RIGHT(CELL("filename",A1),LEN(CELL("filename",A1))-FIND("]",CELL("filename",A1))),Index!$D$8:$E$102,2,FALSE)</f>
        <v>5.8 Forecast scenarios</v>
      </c>
      <c r="C5" s="1860"/>
      <c r="D5" s="1860"/>
      <c r="E5" s="1860"/>
      <c r="F5" s="1860"/>
      <c r="G5" s="1860"/>
    </row>
    <row r="6" spans="1:23">
      <c r="B6" s="2194"/>
      <c r="C6" s="2195"/>
      <c r="D6" s="2196"/>
      <c r="E6" s="2196"/>
      <c r="F6" s="2196"/>
      <c r="G6" s="2196"/>
      <c r="H6" s="2197"/>
      <c r="I6" s="2197"/>
      <c r="J6" s="2197"/>
      <c r="K6" s="2197"/>
      <c r="L6" s="2198"/>
    </row>
    <row r="7" spans="1:23" s="234" customFormat="1" ht="24" customHeight="1">
      <c r="B7" s="235"/>
      <c r="C7" s="235"/>
      <c r="D7" s="186" t="s">
        <v>2392</v>
      </c>
      <c r="E7" s="186" t="s">
        <v>97</v>
      </c>
      <c r="F7" s="186"/>
      <c r="G7" s="186"/>
      <c r="H7" s="186"/>
      <c r="I7" s="186"/>
      <c r="J7" s="186"/>
      <c r="K7" s="186"/>
      <c r="L7" s="186"/>
    </row>
    <row r="8" spans="1:23" ht="19.5">
      <c r="B8" s="235"/>
      <c r="C8" s="231"/>
      <c r="D8" s="167">
        <v>2013</v>
      </c>
      <c r="E8" s="167">
        <v>2014</v>
      </c>
      <c r="F8" s="167">
        <v>2015</v>
      </c>
      <c r="G8" s="167">
        <v>2016</v>
      </c>
      <c r="H8" s="167">
        <v>2017</v>
      </c>
      <c r="I8" s="167">
        <v>2018</v>
      </c>
      <c r="J8" s="167">
        <v>2019</v>
      </c>
      <c r="K8" s="167">
        <v>2020</v>
      </c>
      <c r="L8" s="167">
        <v>2021</v>
      </c>
    </row>
    <row r="9" spans="1:23" ht="25.5">
      <c r="B9" s="236" t="s">
        <v>1032</v>
      </c>
      <c r="C9" s="216" t="s">
        <v>1033</v>
      </c>
      <c r="D9" s="235"/>
      <c r="E9" s="235"/>
      <c r="F9" s="235"/>
      <c r="G9" s="235"/>
      <c r="H9" s="235"/>
      <c r="I9" s="235"/>
      <c r="J9" s="235"/>
      <c r="K9" s="235"/>
      <c r="L9" s="235"/>
    </row>
    <row r="10" spans="1:23" ht="21.95" customHeight="1">
      <c r="B10" s="235"/>
      <c r="C10" s="1034" t="s">
        <v>873</v>
      </c>
      <c r="D10" s="2158"/>
      <c r="E10" s="2158"/>
      <c r="F10" s="2158"/>
      <c r="G10" s="2158"/>
      <c r="H10" s="2158"/>
      <c r="I10" s="2158"/>
      <c r="J10" s="2158"/>
      <c r="K10" s="2158"/>
      <c r="L10" s="2158"/>
    </row>
    <row r="11" spans="1:23" ht="21.95" customHeight="1">
      <c r="B11" s="235"/>
      <c r="C11" s="1034" t="s">
        <v>878</v>
      </c>
      <c r="D11" s="2158"/>
      <c r="E11" s="2158"/>
      <c r="F11" s="2158"/>
      <c r="G11" s="2158"/>
      <c r="H11" s="2158"/>
      <c r="I11" s="2158"/>
      <c r="J11" s="2158"/>
      <c r="K11" s="2158"/>
      <c r="L11" s="2158"/>
    </row>
    <row r="12" spans="1:23" ht="21.75" customHeight="1">
      <c r="B12" s="235"/>
      <c r="C12" s="1034" t="s">
        <v>871</v>
      </c>
      <c r="D12" s="2158"/>
      <c r="E12" s="2158"/>
      <c r="F12" s="2158"/>
      <c r="G12" s="2158"/>
      <c r="H12" s="2158"/>
      <c r="I12" s="2158"/>
      <c r="J12" s="2158"/>
      <c r="K12" s="2158"/>
      <c r="L12" s="2158"/>
    </row>
    <row r="13" spans="1:23" ht="21.95" customHeight="1">
      <c r="B13" s="235"/>
      <c r="C13" s="1034" t="s">
        <v>880</v>
      </c>
      <c r="D13" s="2158"/>
      <c r="E13" s="2158"/>
      <c r="F13" s="2158"/>
      <c r="G13" s="2158"/>
      <c r="H13" s="2158"/>
      <c r="I13" s="2158"/>
      <c r="J13" s="2158"/>
      <c r="K13" s="2158"/>
      <c r="L13" s="2158"/>
    </row>
    <row r="14" spans="1:23" ht="21.95" customHeight="1">
      <c r="B14" s="235"/>
      <c r="C14" s="1034" t="s">
        <v>876</v>
      </c>
      <c r="D14" s="2158"/>
      <c r="E14" s="2158"/>
      <c r="F14" s="2158"/>
      <c r="G14" s="2158"/>
      <c r="H14" s="2158"/>
      <c r="I14" s="2158"/>
      <c r="J14" s="2158"/>
      <c r="K14" s="2158"/>
      <c r="L14" s="2158"/>
    </row>
    <row r="15" spans="1:23" ht="21.95" customHeight="1">
      <c r="B15" s="235"/>
      <c r="C15" s="1034" t="s">
        <v>877</v>
      </c>
      <c r="D15" s="2158"/>
      <c r="E15" s="2158"/>
      <c r="F15" s="2158"/>
      <c r="G15" s="2158"/>
      <c r="H15" s="2158"/>
      <c r="I15" s="2158"/>
      <c r="J15" s="2158"/>
      <c r="K15" s="2158"/>
      <c r="L15" s="2158"/>
    </row>
    <row r="16" spans="1:23" ht="21.95" customHeight="1">
      <c r="B16" s="235"/>
      <c r="C16" s="1034" t="s">
        <v>879</v>
      </c>
      <c r="D16" s="2158"/>
      <c r="E16" s="2158"/>
      <c r="F16" s="2158"/>
      <c r="G16" s="2158"/>
      <c r="H16" s="2158"/>
      <c r="I16" s="2158"/>
      <c r="J16" s="2158"/>
      <c r="K16" s="2158"/>
      <c r="L16" s="2158"/>
    </row>
    <row r="17" spans="2:12" ht="21.95" customHeight="1">
      <c r="B17" s="235"/>
      <c r="C17" s="1034" t="s">
        <v>890</v>
      </c>
      <c r="D17" s="2158"/>
      <c r="E17" s="2158"/>
      <c r="F17" s="2158"/>
      <c r="G17" s="2158"/>
      <c r="H17" s="2158"/>
      <c r="I17" s="2158"/>
      <c r="J17" s="2158"/>
      <c r="K17" s="2158"/>
      <c r="L17" s="2158"/>
    </row>
    <row r="18" spans="2:12" ht="21.95" customHeight="1">
      <c r="B18" s="235"/>
      <c r="C18" s="1034" t="s">
        <v>1034</v>
      </c>
      <c r="D18" s="2158"/>
      <c r="E18" s="2158"/>
      <c r="F18" s="2158"/>
      <c r="G18" s="2158"/>
      <c r="H18" s="2158"/>
      <c r="I18" s="2158"/>
      <c r="J18" s="2158"/>
      <c r="K18" s="2158"/>
      <c r="L18" s="2158"/>
    </row>
    <row r="19" spans="2:12" ht="21.95" customHeight="1">
      <c r="B19" s="235"/>
      <c r="C19" s="1034" t="s">
        <v>1035</v>
      </c>
      <c r="D19" s="2158"/>
      <c r="E19" s="2158"/>
      <c r="F19" s="2158"/>
      <c r="G19" s="2158"/>
      <c r="H19" s="2158"/>
      <c r="I19" s="2158"/>
      <c r="J19" s="2158"/>
      <c r="K19" s="2158"/>
      <c r="L19" s="2158"/>
    </row>
    <row r="20" spans="2:12" ht="21.95" customHeight="1">
      <c r="B20" s="235"/>
      <c r="C20" s="1034" t="s">
        <v>875</v>
      </c>
      <c r="D20" s="2158"/>
      <c r="E20" s="2158"/>
      <c r="F20" s="2158"/>
      <c r="G20" s="2158"/>
      <c r="H20" s="2158"/>
      <c r="I20" s="2158"/>
      <c r="J20" s="2158"/>
      <c r="K20" s="2158"/>
      <c r="L20" s="2158"/>
    </row>
    <row r="21" spans="2:12" ht="21.95" customHeight="1">
      <c r="B21" s="235"/>
      <c r="C21" s="1034" t="s">
        <v>1036</v>
      </c>
      <c r="D21" s="2158"/>
      <c r="E21" s="2158"/>
      <c r="F21" s="2158"/>
      <c r="G21" s="2158"/>
      <c r="H21" s="2158"/>
      <c r="I21" s="2158"/>
      <c r="J21" s="2158"/>
      <c r="K21" s="2158"/>
      <c r="L21" s="2158"/>
    </row>
    <row r="22" spans="2:12" ht="21.95" customHeight="1">
      <c r="B22" s="235"/>
      <c r="C22" s="1034" t="s">
        <v>885</v>
      </c>
      <c r="D22" s="2158"/>
      <c r="E22" s="2158"/>
      <c r="F22" s="2158"/>
      <c r="G22" s="2158"/>
      <c r="H22" s="2158"/>
      <c r="I22" s="2158"/>
      <c r="J22" s="2158"/>
      <c r="K22" s="2158"/>
      <c r="L22" s="2158"/>
    </row>
    <row r="23" spans="2:12" ht="21.95" customHeight="1">
      <c r="B23" s="235"/>
      <c r="C23" s="1034" t="s">
        <v>883</v>
      </c>
      <c r="D23" s="2158"/>
      <c r="E23" s="2158"/>
      <c r="F23" s="2158"/>
      <c r="G23" s="2158"/>
      <c r="H23" s="2158"/>
      <c r="I23" s="2158"/>
      <c r="J23" s="2158"/>
      <c r="K23" s="2158"/>
      <c r="L23" s="2158"/>
    </row>
    <row r="24" spans="2:12" ht="21.95" customHeight="1">
      <c r="B24" s="235"/>
      <c r="C24" s="1034" t="s">
        <v>881</v>
      </c>
      <c r="D24" s="2158"/>
      <c r="E24" s="2158"/>
      <c r="F24" s="2158"/>
      <c r="G24" s="2158"/>
      <c r="H24" s="2158"/>
      <c r="I24" s="2158"/>
      <c r="J24" s="2158"/>
      <c r="K24" s="2158"/>
      <c r="L24" s="2158"/>
    </row>
    <row r="25" spans="2:12" ht="21.95" customHeight="1">
      <c r="B25" s="235"/>
      <c r="C25" s="1034" t="s">
        <v>1037</v>
      </c>
      <c r="D25" s="2158"/>
      <c r="E25" s="2158"/>
      <c r="F25" s="2158"/>
      <c r="G25" s="2158"/>
      <c r="H25" s="2158"/>
      <c r="I25" s="2158"/>
      <c r="J25" s="2158"/>
      <c r="K25" s="2158"/>
      <c r="L25" s="2158"/>
    </row>
    <row r="26" spans="2:12" ht="21.95" customHeight="1">
      <c r="B26" s="235"/>
      <c r="C26" s="1034" t="s">
        <v>887</v>
      </c>
      <c r="D26" s="2158"/>
      <c r="E26" s="2158"/>
      <c r="F26" s="2158"/>
      <c r="G26" s="2158"/>
      <c r="H26" s="2158"/>
      <c r="I26" s="2158"/>
      <c r="J26" s="2158"/>
      <c r="K26" s="2158"/>
      <c r="L26" s="2158"/>
    </row>
    <row r="27" spans="2:12" ht="21.95" customHeight="1">
      <c r="B27" s="235"/>
      <c r="C27" s="1034" t="s">
        <v>1038</v>
      </c>
      <c r="D27" s="2158"/>
      <c r="E27" s="2158"/>
      <c r="F27" s="2158"/>
      <c r="G27" s="2158"/>
      <c r="H27" s="2158"/>
      <c r="I27" s="2158"/>
      <c r="J27" s="2158"/>
      <c r="K27" s="2158"/>
      <c r="L27" s="2158"/>
    </row>
    <row r="28" spans="2:12" ht="21.95" customHeight="1">
      <c r="B28" s="235"/>
      <c r="C28" s="1034" t="s">
        <v>1039</v>
      </c>
      <c r="D28" s="2158"/>
      <c r="E28" s="2158"/>
      <c r="F28" s="2158"/>
      <c r="G28" s="2158"/>
      <c r="H28" s="2158"/>
      <c r="I28" s="2158"/>
      <c r="J28" s="2158"/>
      <c r="K28" s="2158"/>
      <c r="L28" s="2158"/>
    </row>
    <row r="29" spans="2:12" ht="21.95" customHeight="1">
      <c r="B29" s="235"/>
      <c r="C29" s="1034" t="s">
        <v>1040</v>
      </c>
      <c r="D29" s="2158"/>
      <c r="E29" s="2158"/>
      <c r="F29" s="2158"/>
      <c r="G29" s="2158"/>
      <c r="H29" s="2158"/>
      <c r="I29" s="2158"/>
      <c r="J29" s="2158"/>
      <c r="K29" s="2158"/>
      <c r="L29" s="2158"/>
    </row>
    <row r="30" spans="2:12" ht="21.95" customHeight="1">
      <c r="B30" s="235"/>
      <c r="C30" s="1034" t="s">
        <v>1041</v>
      </c>
      <c r="D30" s="2158"/>
      <c r="E30" s="2158"/>
      <c r="F30" s="2158"/>
      <c r="G30" s="2158"/>
      <c r="H30" s="2158"/>
      <c r="I30" s="2158"/>
      <c r="J30" s="2158"/>
      <c r="K30" s="2158"/>
      <c r="L30" s="2158"/>
    </row>
    <row r="31" spans="2:12" ht="21.95" customHeight="1">
      <c r="B31" s="235"/>
      <c r="C31" s="1034" t="s">
        <v>889</v>
      </c>
      <c r="D31" s="2158"/>
      <c r="E31" s="2158"/>
      <c r="F31" s="2158"/>
      <c r="G31" s="2158"/>
      <c r="H31" s="2158"/>
      <c r="I31" s="2158"/>
      <c r="J31" s="2158"/>
      <c r="K31" s="2158"/>
      <c r="L31" s="2158"/>
    </row>
    <row r="32" spans="2:12" ht="21.95" customHeight="1">
      <c r="B32" s="235"/>
      <c r="C32" s="1034" t="s">
        <v>888</v>
      </c>
      <c r="D32" s="2158"/>
      <c r="E32" s="2158"/>
      <c r="F32" s="2158"/>
      <c r="G32" s="2158"/>
      <c r="H32" s="2158"/>
      <c r="I32" s="2158"/>
      <c r="J32" s="2158"/>
      <c r="K32" s="2158"/>
      <c r="L32" s="2158"/>
    </row>
    <row r="33" spans="2:12" ht="21.95" customHeight="1">
      <c r="B33" s="235"/>
      <c r="C33" s="1034" t="s">
        <v>1042</v>
      </c>
      <c r="D33" s="2158"/>
      <c r="E33" s="2158"/>
      <c r="F33" s="2158"/>
      <c r="G33" s="2158"/>
      <c r="H33" s="2158"/>
      <c r="I33" s="2158"/>
      <c r="J33" s="2158"/>
      <c r="K33" s="2158"/>
      <c r="L33" s="2158"/>
    </row>
    <row r="34" spans="2:12" ht="21.95" customHeight="1">
      <c r="B34" s="235"/>
      <c r="C34" s="1034" t="s">
        <v>892</v>
      </c>
      <c r="D34" s="2158"/>
      <c r="E34" s="2158"/>
      <c r="F34" s="2158"/>
      <c r="G34" s="2158"/>
      <c r="H34" s="2158"/>
      <c r="I34" s="2158"/>
      <c r="J34" s="2158"/>
      <c r="K34" s="2158"/>
      <c r="L34" s="2158"/>
    </row>
    <row r="35" spans="2:12" ht="21.95" customHeight="1">
      <c r="B35" s="235"/>
      <c r="C35" s="1034" t="s">
        <v>893</v>
      </c>
      <c r="D35" s="2158"/>
      <c r="E35" s="2158"/>
      <c r="F35" s="2158"/>
      <c r="G35" s="2158"/>
      <c r="H35" s="2158"/>
      <c r="I35" s="2158"/>
      <c r="J35" s="2158"/>
      <c r="K35" s="2158"/>
      <c r="L35" s="2158"/>
    </row>
    <row r="36" spans="2:12" ht="21.95" customHeight="1">
      <c r="B36" s="235"/>
      <c r="C36" s="1034" t="s">
        <v>891</v>
      </c>
      <c r="D36" s="2158"/>
      <c r="E36" s="2158"/>
      <c r="F36" s="2158"/>
      <c r="G36" s="2158"/>
      <c r="H36" s="2158"/>
      <c r="I36" s="2158"/>
      <c r="J36" s="2158"/>
      <c r="K36" s="2158"/>
      <c r="L36" s="2158"/>
    </row>
    <row r="37" spans="2:12" ht="21.95" customHeight="1">
      <c r="B37" s="235"/>
      <c r="C37" s="1034" t="s">
        <v>1043</v>
      </c>
      <c r="D37" s="2158"/>
      <c r="E37" s="2158"/>
      <c r="F37" s="2158"/>
      <c r="G37" s="2158"/>
      <c r="H37" s="2158"/>
      <c r="I37" s="2158"/>
      <c r="J37" s="2158"/>
      <c r="K37" s="2158"/>
      <c r="L37" s="2158"/>
    </row>
    <row r="38" spans="2:12" ht="21.95" customHeight="1">
      <c r="B38" s="235"/>
      <c r="C38" s="1034" t="s">
        <v>1044</v>
      </c>
      <c r="D38" s="2158"/>
      <c r="E38" s="2158"/>
      <c r="F38" s="2158"/>
      <c r="G38" s="2158"/>
      <c r="H38" s="2158"/>
      <c r="I38" s="2158"/>
      <c r="J38" s="2158"/>
      <c r="K38" s="2158"/>
      <c r="L38" s="2158"/>
    </row>
    <row r="39" spans="2:12" ht="21.95" customHeight="1">
      <c r="B39" s="235"/>
      <c r="C39" s="1034" t="s">
        <v>1045</v>
      </c>
      <c r="D39" s="2158"/>
      <c r="E39" s="2158"/>
      <c r="F39" s="2158"/>
      <c r="G39" s="2158"/>
      <c r="H39" s="2158"/>
      <c r="I39" s="2158"/>
      <c r="J39" s="2158"/>
      <c r="K39" s="2158"/>
      <c r="L39" s="2158"/>
    </row>
    <row r="40" spans="2:12" ht="21.95" customHeight="1">
      <c r="B40" s="235"/>
      <c r="C40" s="1034" t="s">
        <v>1046</v>
      </c>
      <c r="D40" s="2158"/>
      <c r="E40" s="2158"/>
      <c r="F40" s="2158"/>
      <c r="G40" s="2158"/>
      <c r="H40" s="2158"/>
      <c r="I40" s="2158"/>
      <c r="J40" s="2158"/>
      <c r="K40" s="2158"/>
      <c r="L40" s="2158"/>
    </row>
    <row r="41" spans="2:12" ht="21.95" customHeight="1">
      <c r="B41" s="235"/>
      <c r="C41" s="1034" t="s">
        <v>896</v>
      </c>
      <c r="D41" s="2158"/>
      <c r="E41" s="2158"/>
      <c r="F41" s="2158"/>
      <c r="G41" s="2158"/>
      <c r="H41" s="2158"/>
      <c r="I41" s="2158"/>
      <c r="J41" s="2158"/>
      <c r="K41" s="2158"/>
      <c r="L41" s="2158"/>
    </row>
    <row r="42" spans="2:12" ht="21.95" customHeight="1">
      <c r="B42" s="235"/>
      <c r="C42" s="1034" t="s">
        <v>943</v>
      </c>
      <c r="D42" s="2158">
        <v>0</v>
      </c>
      <c r="E42" s="2158">
        <v>0</v>
      </c>
      <c r="F42" s="2158">
        <v>0</v>
      </c>
      <c r="G42" s="2158">
        <v>0</v>
      </c>
      <c r="H42" s="2158">
        <v>0</v>
      </c>
      <c r="I42" s="2158">
        <v>0</v>
      </c>
      <c r="J42" s="2158">
        <v>0</v>
      </c>
      <c r="K42" s="2158">
        <v>0</v>
      </c>
      <c r="L42" s="2158">
        <v>0</v>
      </c>
    </row>
    <row r="43" spans="2:12" ht="21.95" customHeight="1">
      <c r="B43" s="235"/>
      <c r="C43" s="1034" t="s">
        <v>894</v>
      </c>
      <c r="D43" s="2158">
        <v>0</v>
      </c>
      <c r="E43" s="2158">
        <v>0</v>
      </c>
      <c r="F43" s="2158">
        <v>0</v>
      </c>
      <c r="G43" s="2158">
        <v>0</v>
      </c>
      <c r="H43" s="2158">
        <v>0</v>
      </c>
      <c r="I43" s="2158">
        <v>0</v>
      </c>
      <c r="J43" s="2158">
        <v>0</v>
      </c>
      <c r="K43" s="2158">
        <v>0</v>
      </c>
      <c r="L43" s="2158">
        <v>0</v>
      </c>
    </row>
    <row r="44" spans="2:12" ht="21.95" customHeight="1">
      <c r="B44" s="235"/>
      <c r="C44" s="1034" t="s">
        <v>895</v>
      </c>
      <c r="D44" s="2158">
        <v>0</v>
      </c>
      <c r="E44" s="2158">
        <v>0</v>
      </c>
      <c r="F44" s="2158">
        <v>0</v>
      </c>
      <c r="G44" s="2158">
        <v>0</v>
      </c>
      <c r="H44" s="2158">
        <v>0</v>
      </c>
      <c r="I44" s="2158">
        <v>0</v>
      </c>
      <c r="J44" s="2158">
        <v>0</v>
      </c>
      <c r="K44" s="2158">
        <v>0</v>
      </c>
      <c r="L44" s="2158">
        <v>0</v>
      </c>
    </row>
    <row r="45" spans="2:12" ht="21.95" customHeight="1">
      <c r="B45" s="235"/>
      <c r="C45" s="1101" t="s">
        <v>7</v>
      </c>
      <c r="D45" s="2159">
        <f>SUM(D10:D44)</f>
        <v>0</v>
      </c>
      <c r="E45" s="2159">
        <f t="shared" ref="E45:L45" si="0">SUM(E10:E44)</f>
        <v>0</v>
      </c>
      <c r="F45" s="2159">
        <f t="shared" si="0"/>
        <v>0</v>
      </c>
      <c r="G45" s="2159">
        <f t="shared" si="0"/>
        <v>0</v>
      </c>
      <c r="H45" s="2159">
        <f t="shared" si="0"/>
        <v>0</v>
      </c>
      <c r="I45" s="2159">
        <f t="shared" si="0"/>
        <v>0</v>
      </c>
      <c r="J45" s="2159">
        <f t="shared" si="0"/>
        <v>0</v>
      </c>
      <c r="K45" s="2159">
        <f t="shared" si="0"/>
        <v>0</v>
      </c>
      <c r="L45" s="2159">
        <f t="shared" si="0"/>
        <v>0</v>
      </c>
    </row>
    <row r="46" spans="2:12" ht="21.95" customHeight="1">
      <c r="B46" s="236" t="s">
        <v>1047</v>
      </c>
      <c r="C46" s="216" t="s">
        <v>1033</v>
      </c>
      <c r="D46" s="235"/>
      <c r="E46" s="235"/>
      <c r="F46" s="235"/>
      <c r="G46" s="235"/>
      <c r="H46" s="235"/>
      <c r="I46" s="235"/>
      <c r="J46" s="235"/>
      <c r="K46" s="235"/>
      <c r="L46" s="235"/>
    </row>
    <row r="47" spans="2:12" ht="19.5">
      <c r="B47" s="235"/>
      <c r="C47" s="1034" t="s">
        <v>873</v>
      </c>
      <c r="D47" s="2158"/>
      <c r="E47" s="2158"/>
      <c r="F47" s="2158"/>
      <c r="G47" s="2158"/>
      <c r="H47" s="2158"/>
      <c r="I47" s="2158"/>
      <c r="J47" s="2158"/>
      <c r="K47" s="2158"/>
      <c r="L47" s="2158"/>
    </row>
    <row r="48" spans="2:12" ht="19.5">
      <c r="B48" s="235"/>
      <c r="C48" s="1034" t="s">
        <v>878</v>
      </c>
      <c r="D48" s="2158"/>
      <c r="E48" s="2158"/>
      <c r="F48" s="2158"/>
      <c r="G48" s="2158"/>
      <c r="H48" s="2158"/>
      <c r="I48" s="2158"/>
      <c r="J48" s="2158"/>
      <c r="K48" s="2158"/>
      <c r="L48" s="2158"/>
    </row>
    <row r="49" spans="2:12" ht="21.95" customHeight="1">
      <c r="B49" s="235"/>
      <c r="C49" s="1034" t="s">
        <v>871</v>
      </c>
      <c r="D49" s="2158"/>
      <c r="E49" s="2158"/>
      <c r="F49" s="2158"/>
      <c r="G49" s="2158"/>
      <c r="H49" s="2158"/>
      <c r="I49" s="2158"/>
      <c r="J49" s="2158"/>
      <c r="K49" s="2158"/>
      <c r="L49" s="2158"/>
    </row>
    <row r="50" spans="2:12" ht="19.5">
      <c r="B50" s="235"/>
      <c r="C50" s="1034" t="s">
        <v>880</v>
      </c>
      <c r="D50" s="2158"/>
      <c r="E50" s="2158"/>
      <c r="F50" s="2158"/>
      <c r="G50" s="2158"/>
      <c r="H50" s="2158"/>
      <c r="I50" s="2158"/>
      <c r="J50" s="2158"/>
      <c r="K50" s="2158"/>
      <c r="L50" s="2158"/>
    </row>
    <row r="51" spans="2:12" ht="21.95" customHeight="1">
      <c r="B51" s="235"/>
      <c r="C51" s="1034" t="s">
        <v>876</v>
      </c>
      <c r="D51" s="2158"/>
      <c r="E51" s="2158"/>
      <c r="F51" s="2158"/>
      <c r="G51" s="2158"/>
      <c r="H51" s="2158"/>
      <c r="I51" s="2158"/>
      <c r="J51" s="2158"/>
      <c r="K51" s="2158"/>
      <c r="L51" s="2158"/>
    </row>
    <row r="52" spans="2:12" ht="20.25" customHeight="1">
      <c r="B52" s="235"/>
      <c r="C52" s="1034" t="s">
        <v>877</v>
      </c>
      <c r="D52" s="2158"/>
      <c r="E52" s="2158"/>
      <c r="F52" s="2158"/>
      <c r="G52" s="2158"/>
      <c r="H52" s="2158"/>
      <c r="I52" s="2158"/>
      <c r="J52" s="2158"/>
      <c r="K52" s="2158"/>
      <c r="L52" s="2158"/>
    </row>
    <row r="53" spans="2:12" ht="19.5">
      <c r="B53" s="235"/>
      <c r="C53" s="1034" t="s">
        <v>879</v>
      </c>
      <c r="D53" s="2158"/>
      <c r="E53" s="2158"/>
      <c r="F53" s="2158"/>
      <c r="G53" s="2158"/>
      <c r="H53" s="2158"/>
      <c r="I53" s="2158"/>
      <c r="J53" s="2158"/>
      <c r="K53" s="2158"/>
      <c r="L53" s="2158"/>
    </row>
    <row r="54" spans="2:12" ht="19.5">
      <c r="B54" s="235"/>
      <c r="C54" s="1034" t="s">
        <v>890</v>
      </c>
      <c r="D54" s="2158"/>
      <c r="E54" s="2158"/>
      <c r="F54" s="2158"/>
      <c r="G54" s="2158"/>
      <c r="H54" s="2158"/>
      <c r="I54" s="2158"/>
      <c r="J54" s="2158"/>
      <c r="K54" s="2158"/>
      <c r="L54" s="2158"/>
    </row>
    <row r="55" spans="2:12" ht="19.5">
      <c r="B55" s="235"/>
      <c r="C55" s="1034" t="s">
        <v>1034</v>
      </c>
      <c r="D55" s="2158"/>
      <c r="E55" s="2158"/>
      <c r="F55" s="2158"/>
      <c r="G55" s="2158"/>
      <c r="H55" s="2158"/>
      <c r="I55" s="2158"/>
      <c r="J55" s="2158"/>
      <c r="K55" s="2158"/>
      <c r="L55" s="2158"/>
    </row>
    <row r="56" spans="2:12" ht="19.5">
      <c r="B56" s="235"/>
      <c r="C56" s="1034" t="s">
        <v>1035</v>
      </c>
      <c r="D56" s="2158"/>
      <c r="E56" s="2158"/>
      <c r="F56" s="2158"/>
      <c r="G56" s="2158"/>
      <c r="H56" s="2158"/>
      <c r="I56" s="2158"/>
      <c r="J56" s="2158"/>
      <c r="K56" s="2158"/>
      <c r="L56" s="2158"/>
    </row>
    <row r="57" spans="2:12" ht="19.5">
      <c r="B57" s="235"/>
      <c r="C57" s="1034" t="s">
        <v>875</v>
      </c>
      <c r="D57" s="2158"/>
      <c r="E57" s="2158"/>
      <c r="F57" s="2158"/>
      <c r="G57" s="2158"/>
      <c r="H57" s="2158"/>
      <c r="I57" s="2158"/>
      <c r="J57" s="2158"/>
      <c r="K57" s="2158"/>
      <c r="L57" s="2158"/>
    </row>
    <row r="58" spans="2:12" ht="21.75" customHeight="1">
      <c r="B58" s="235"/>
      <c r="C58" s="1034" t="s">
        <v>1048</v>
      </c>
      <c r="D58" s="2158"/>
      <c r="E58" s="2158"/>
      <c r="F58" s="2158"/>
      <c r="G58" s="2158"/>
      <c r="H58" s="2158"/>
      <c r="I58" s="2158"/>
      <c r="J58" s="2158"/>
      <c r="K58" s="2158"/>
      <c r="L58" s="2158"/>
    </row>
    <row r="59" spans="2:12" ht="21.95" customHeight="1">
      <c r="B59" s="235"/>
      <c r="C59" s="1034" t="s">
        <v>885</v>
      </c>
      <c r="D59" s="2158"/>
      <c r="E59" s="2158"/>
      <c r="F59" s="2158"/>
      <c r="G59" s="2158"/>
      <c r="H59" s="2158"/>
      <c r="I59" s="2158"/>
      <c r="J59" s="2158"/>
      <c r="K59" s="2158"/>
      <c r="L59" s="2158"/>
    </row>
    <row r="60" spans="2:12" ht="21.95" customHeight="1">
      <c r="B60" s="235"/>
      <c r="C60" s="1034" t="s">
        <v>883</v>
      </c>
      <c r="D60" s="2158"/>
      <c r="E60" s="2158"/>
      <c r="F60" s="2158"/>
      <c r="G60" s="2158"/>
      <c r="H60" s="2158"/>
      <c r="I60" s="2158"/>
      <c r="J60" s="2158"/>
      <c r="K60" s="2158"/>
      <c r="L60" s="2158"/>
    </row>
    <row r="61" spans="2:12" ht="21.95" customHeight="1">
      <c r="B61" s="235"/>
      <c r="C61" s="1034" t="s">
        <v>881</v>
      </c>
      <c r="D61" s="2158"/>
      <c r="E61" s="2158"/>
      <c r="F61" s="2158"/>
      <c r="G61" s="2158"/>
      <c r="H61" s="2158"/>
      <c r="I61" s="2158"/>
      <c r="J61" s="2158"/>
      <c r="K61" s="2158"/>
      <c r="L61" s="2158"/>
    </row>
    <row r="62" spans="2:12" ht="21.95" customHeight="1">
      <c r="B62" s="235"/>
      <c r="C62" s="1034" t="s">
        <v>1037</v>
      </c>
      <c r="D62" s="2158"/>
      <c r="E62" s="2158"/>
      <c r="F62" s="2158"/>
      <c r="G62" s="2158"/>
      <c r="H62" s="2158"/>
      <c r="I62" s="2158"/>
      <c r="J62" s="2158"/>
      <c r="K62" s="2158"/>
      <c r="L62" s="2158"/>
    </row>
    <row r="63" spans="2:12" ht="21.95" customHeight="1">
      <c r="B63" s="235"/>
      <c r="C63" s="1034" t="s">
        <v>887</v>
      </c>
      <c r="D63" s="2158"/>
      <c r="E63" s="2158"/>
      <c r="F63" s="2158"/>
      <c r="G63" s="2158"/>
      <c r="H63" s="2158"/>
      <c r="I63" s="2158"/>
      <c r="J63" s="2158"/>
      <c r="K63" s="2158"/>
      <c r="L63" s="2158"/>
    </row>
    <row r="64" spans="2:12" ht="21.95" customHeight="1">
      <c r="B64" s="235"/>
      <c r="C64" s="1034" t="s">
        <v>1038</v>
      </c>
      <c r="D64" s="2158"/>
      <c r="E64" s="2158"/>
      <c r="F64" s="2158"/>
      <c r="G64" s="2158"/>
      <c r="H64" s="2158"/>
      <c r="I64" s="2158"/>
      <c r="J64" s="2158"/>
      <c r="K64" s="2158"/>
      <c r="L64" s="2158"/>
    </row>
    <row r="65" spans="2:12" ht="21.95" customHeight="1">
      <c r="B65" s="235"/>
      <c r="C65" s="1034" t="s">
        <v>1039</v>
      </c>
      <c r="D65" s="2158"/>
      <c r="E65" s="2158"/>
      <c r="F65" s="2158"/>
      <c r="G65" s="2158"/>
      <c r="H65" s="2158"/>
      <c r="I65" s="2158"/>
      <c r="J65" s="2158"/>
      <c r="K65" s="2158"/>
      <c r="L65" s="2158"/>
    </row>
    <row r="66" spans="2:12" ht="21.95" customHeight="1">
      <c r="B66" s="235"/>
      <c r="C66" s="1034" t="s">
        <v>1040</v>
      </c>
      <c r="D66" s="2158"/>
      <c r="E66" s="2158"/>
      <c r="F66" s="2158"/>
      <c r="G66" s="2158"/>
      <c r="H66" s="2158"/>
      <c r="I66" s="2158"/>
      <c r="J66" s="2158"/>
      <c r="K66" s="2158"/>
      <c r="L66" s="2158"/>
    </row>
    <row r="67" spans="2:12" ht="21.95" customHeight="1">
      <c r="B67" s="235"/>
      <c r="C67" s="1034" t="s">
        <v>1041</v>
      </c>
      <c r="D67" s="2158"/>
      <c r="E67" s="2158"/>
      <c r="F67" s="2158"/>
      <c r="G67" s="2158"/>
      <c r="H67" s="2158"/>
      <c r="I67" s="2158"/>
      <c r="J67" s="2158"/>
      <c r="K67" s="2158"/>
      <c r="L67" s="2158"/>
    </row>
    <row r="68" spans="2:12" ht="21.95" customHeight="1">
      <c r="B68" s="235"/>
      <c r="C68" s="1034" t="s">
        <v>889</v>
      </c>
      <c r="D68" s="2158"/>
      <c r="E68" s="2158"/>
      <c r="F68" s="2158"/>
      <c r="G68" s="2158"/>
      <c r="H68" s="2158"/>
      <c r="I68" s="2158"/>
      <c r="J68" s="2158"/>
      <c r="K68" s="2158"/>
      <c r="L68" s="2158"/>
    </row>
    <row r="69" spans="2:12" ht="21.95" customHeight="1">
      <c r="B69" s="235"/>
      <c r="C69" s="1034" t="s">
        <v>888</v>
      </c>
      <c r="D69" s="2158"/>
      <c r="E69" s="2158"/>
      <c r="F69" s="2158"/>
      <c r="G69" s="2158"/>
      <c r="H69" s="2158"/>
      <c r="I69" s="2158"/>
      <c r="J69" s="2158"/>
      <c r="K69" s="2158"/>
      <c r="L69" s="2158"/>
    </row>
    <row r="70" spans="2:12" ht="21.95" customHeight="1">
      <c r="B70" s="235"/>
      <c r="C70" s="1034" t="s">
        <v>1042</v>
      </c>
      <c r="D70" s="2158"/>
      <c r="E70" s="2158"/>
      <c r="F70" s="2158"/>
      <c r="G70" s="2158"/>
      <c r="H70" s="2158"/>
      <c r="I70" s="2158"/>
      <c r="J70" s="2158"/>
      <c r="K70" s="2158"/>
      <c r="L70" s="2158"/>
    </row>
    <row r="71" spans="2:12" ht="21.95" customHeight="1">
      <c r="B71" s="235"/>
      <c r="C71" s="1034" t="s">
        <v>892</v>
      </c>
      <c r="D71" s="2158"/>
      <c r="E71" s="2158"/>
      <c r="F71" s="2158"/>
      <c r="G71" s="2158"/>
      <c r="H71" s="2158"/>
      <c r="I71" s="2158"/>
      <c r="J71" s="2158"/>
      <c r="K71" s="2158"/>
      <c r="L71" s="2158"/>
    </row>
    <row r="72" spans="2:12" ht="21.95" customHeight="1">
      <c r="B72" s="235"/>
      <c r="C72" s="1034" t="s">
        <v>893</v>
      </c>
      <c r="D72" s="2158"/>
      <c r="E72" s="2158"/>
      <c r="F72" s="2158"/>
      <c r="G72" s="2158"/>
      <c r="H72" s="2158"/>
      <c r="I72" s="2158"/>
      <c r="J72" s="2158"/>
      <c r="K72" s="2158"/>
      <c r="L72" s="2158"/>
    </row>
    <row r="73" spans="2:12" ht="21.95" customHeight="1">
      <c r="B73" s="235"/>
      <c r="C73" s="1034" t="s">
        <v>891</v>
      </c>
      <c r="D73" s="2158"/>
      <c r="E73" s="2158"/>
      <c r="F73" s="2158"/>
      <c r="G73" s="2158"/>
      <c r="H73" s="2158"/>
      <c r="I73" s="2158"/>
      <c r="J73" s="2158"/>
      <c r="K73" s="2158"/>
      <c r="L73" s="2158"/>
    </row>
    <row r="74" spans="2:12" ht="21.95" customHeight="1">
      <c r="B74" s="235"/>
      <c r="C74" s="1034" t="s">
        <v>1043</v>
      </c>
      <c r="D74" s="2158"/>
      <c r="E74" s="2158"/>
      <c r="F74" s="2158"/>
      <c r="G74" s="2158"/>
      <c r="H74" s="2158"/>
      <c r="I74" s="2158"/>
      <c r="J74" s="2158"/>
      <c r="K74" s="2158"/>
      <c r="L74" s="2158"/>
    </row>
    <row r="75" spans="2:12" ht="21.95" customHeight="1">
      <c r="B75" s="235"/>
      <c r="C75" s="1034" t="s">
        <v>1044</v>
      </c>
      <c r="D75" s="2158"/>
      <c r="E75" s="2158"/>
      <c r="F75" s="2158"/>
      <c r="G75" s="2158"/>
      <c r="H75" s="2158"/>
      <c r="I75" s="2158"/>
      <c r="J75" s="2158"/>
      <c r="K75" s="2158"/>
      <c r="L75" s="2158"/>
    </row>
    <row r="76" spans="2:12" ht="21.95" customHeight="1">
      <c r="B76" s="235"/>
      <c r="C76" s="1034" t="s">
        <v>1045</v>
      </c>
      <c r="D76" s="2158"/>
      <c r="E76" s="2158"/>
      <c r="F76" s="2158"/>
      <c r="G76" s="2158"/>
      <c r="H76" s="2158"/>
      <c r="I76" s="2158"/>
      <c r="J76" s="2158"/>
      <c r="K76" s="2158"/>
      <c r="L76" s="2158"/>
    </row>
    <row r="77" spans="2:12" ht="21.95" customHeight="1">
      <c r="B77" s="235"/>
      <c r="C77" s="1034" t="s">
        <v>1046</v>
      </c>
      <c r="D77" s="2158"/>
      <c r="E77" s="2158"/>
      <c r="F77" s="2158"/>
      <c r="G77" s="2158"/>
      <c r="H77" s="2158"/>
      <c r="I77" s="2158"/>
      <c r="J77" s="2158"/>
      <c r="K77" s="2158"/>
      <c r="L77" s="2158"/>
    </row>
    <row r="78" spans="2:12" ht="21.95" customHeight="1">
      <c r="B78" s="235"/>
      <c r="C78" s="1034" t="s">
        <v>896</v>
      </c>
      <c r="D78" s="2158"/>
      <c r="E78" s="2158"/>
      <c r="F78" s="2158"/>
      <c r="G78" s="2158"/>
      <c r="H78" s="2158"/>
      <c r="I78" s="2158"/>
      <c r="J78" s="2158"/>
      <c r="K78" s="2158"/>
      <c r="L78" s="2158"/>
    </row>
    <row r="79" spans="2:12" ht="19.5">
      <c r="B79" s="235"/>
      <c r="C79" s="1034" t="s">
        <v>943</v>
      </c>
      <c r="D79" s="2158">
        <v>0</v>
      </c>
      <c r="E79" s="2158">
        <v>0</v>
      </c>
      <c r="F79" s="2158">
        <v>0</v>
      </c>
      <c r="G79" s="2158">
        <v>0</v>
      </c>
      <c r="H79" s="2158">
        <v>0</v>
      </c>
      <c r="I79" s="2158">
        <v>0</v>
      </c>
      <c r="J79" s="2158">
        <v>0</v>
      </c>
      <c r="K79" s="2158">
        <v>0</v>
      </c>
      <c r="L79" s="2158">
        <v>0</v>
      </c>
    </row>
    <row r="80" spans="2:12" ht="19.5">
      <c r="B80" s="235"/>
      <c r="C80" s="1034" t="s">
        <v>894</v>
      </c>
      <c r="D80" s="2158">
        <v>0</v>
      </c>
      <c r="E80" s="2158">
        <v>0</v>
      </c>
      <c r="F80" s="2158">
        <v>0</v>
      </c>
      <c r="G80" s="2158">
        <v>0</v>
      </c>
      <c r="H80" s="2158">
        <v>0</v>
      </c>
      <c r="I80" s="2158">
        <v>0</v>
      </c>
      <c r="J80" s="2158">
        <v>0</v>
      </c>
      <c r="K80" s="2158">
        <v>0</v>
      </c>
      <c r="L80" s="2158">
        <v>0</v>
      </c>
    </row>
    <row r="81" spans="2:12" ht="19.5">
      <c r="B81" s="235"/>
      <c r="C81" s="1034" t="s">
        <v>895</v>
      </c>
      <c r="D81" s="2158">
        <v>0</v>
      </c>
      <c r="E81" s="2158">
        <v>0</v>
      </c>
      <c r="F81" s="2158">
        <v>0</v>
      </c>
      <c r="G81" s="2158">
        <v>0</v>
      </c>
      <c r="H81" s="2158">
        <v>0</v>
      </c>
      <c r="I81" s="2158">
        <v>0</v>
      </c>
      <c r="J81" s="2158">
        <v>0</v>
      </c>
      <c r="K81" s="2158">
        <v>0</v>
      </c>
      <c r="L81" s="2158">
        <v>0</v>
      </c>
    </row>
    <row r="82" spans="2:12" ht="19.5">
      <c r="B82" s="235"/>
      <c r="C82" s="1101" t="s">
        <v>7</v>
      </c>
      <c r="D82" s="2159">
        <f>SUM(D47:D81)</f>
        <v>0</v>
      </c>
      <c r="E82" s="2159">
        <f t="shared" ref="E82:L82" si="1">SUM(E47:E81)</f>
        <v>0</v>
      </c>
      <c r="F82" s="2159">
        <f t="shared" si="1"/>
        <v>0</v>
      </c>
      <c r="G82" s="2159">
        <f t="shared" si="1"/>
        <v>0</v>
      </c>
      <c r="H82" s="2159">
        <f t="shared" si="1"/>
        <v>0</v>
      </c>
      <c r="I82" s="2159">
        <f t="shared" si="1"/>
        <v>0</v>
      </c>
      <c r="J82" s="2159">
        <f t="shared" si="1"/>
        <v>0</v>
      </c>
      <c r="K82" s="2159">
        <f t="shared" si="1"/>
        <v>0</v>
      </c>
      <c r="L82" s="2159">
        <f t="shared" si="1"/>
        <v>0</v>
      </c>
    </row>
    <row r="83" spans="2:12" ht="25.5">
      <c r="B83" s="236" t="s">
        <v>1049</v>
      </c>
      <c r="C83" s="216" t="s">
        <v>1033</v>
      </c>
      <c r="D83" s="235"/>
      <c r="E83" s="235"/>
      <c r="F83" s="235"/>
      <c r="G83" s="235"/>
      <c r="H83" s="235"/>
      <c r="I83" s="235"/>
      <c r="J83" s="235"/>
      <c r="K83" s="235"/>
      <c r="L83" s="235"/>
    </row>
    <row r="84" spans="2:12" ht="19.5">
      <c r="B84" s="235"/>
      <c r="C84" s="1034" t="s">
        <v>873</v>
      </c>
      <c r="D84" s="2158"/>
      <c r="E84" s="2158"/>
      <c r="F84" s="2158"/>
      <c r="G84" s="2158"/>
      <c r="H84" s="2158"/>
      <c r="I84" s="2158"/>
      <c r="J84" s="2158"/>
      <c r="K84" s="2158"/>
      <c r="L84" s="2158"/>
    </row>
    <row r="85" spans="2:12" ht="19.5">
      <c r="B85" s="235"/>
      <c r="C85" s="1034" t="s">
        <v>878</v>
      </c>
      <c r="D85" s="2158"/>
      <c r="E85" s="2158"/>
      <c r="F85" s="2158"/>
      <c r="G85" s="2158"/>
      <c r="H85" s="2158"/>
      <c r="I85" s="2158"/>
      <c r="J85" s="2158"/>
      <c r="K85" s="2158"/>
      <c r="L85" s="2158"/>
    </row>
    <row r="86" spans="2:12" ht="19.5">
      <c r="B86" s="235"/>
      <c r="C86" s="1034" t="s">
        <v>871</v>
      </c>
      <c r="D86" s="2158"/>
      <c r="E86" s="2158"/>
      <c r="F86" s="2158"/>
      <c r="G86" s="2158"/>
      <c r="H86" s="2158"/>
      <c r="I86" s="2158"/>
      <c r="J86" s="2158"/>
      <c r="K86" s="2158"/>
      <c r="L86" s="2158"/>
    </row>
    <row r="87" spans="2:12" ht="19.5">
      <c r="B87" s="235"/>
      <c r="C87" s="1034" t="s">
        <v>880</v>
      </c>
      <c r="D87" s="2158"/>
      <c r="E87" s="2158"/>
      <c r="F87" s="2158"/>
      <c r="G87" s="2158"/>
      <c r="H87" s="2158"/>
      <c r="I87" s="2158"/>
      <c r="J87" s="2158"/>
      <c r="K87" s="2158"/>
      <c r="L87" s="2158"/>
    </row>
    <row r="88" spans="2:12" ht="19.5">
      <c r="B88" s="235"/>
      <c r="C88" s="1034" t="s">
        <v>876</v>
      </c>
      <c r="D88" s="2158"/>
      <c r="E88" s="2158"/>
      <c r="F88" s="2158"/>
      <c r="G88" s="2158"/>
      <c r="H88" s="2158"/>
      <c r="I88" s="2158"/>
      <c r="J88" s="2158"/>
      <c r="K88" s="2158"/>
      <c r="L88" s="2158"/>
    </row>
    <row r="89" spans="2:12" ht="19.5">
      <c r="B89" s="235"/>
      <c r="C89" s="1034" t="s">
        <v>877</v>
      </c>
      <c r="D89" s="2158"/>
      <c r="E89" s="2158"/>
      <c r="F89" s="2158"/>
      <c r="G89" s="2158"/>
      <c r="H89" s="2158"/>
      <c r="I89" s="2158"/>
      <c r="J89" s="2158"/>
      <c r="K89" s="2158"/>
      <c r="L89" s="2158"/>
    </row>
    <row r="90" spans="2:12" ht="19.5">
      <c r="B90" s="235"/>
      <c r="C90" s="1034" t="s">
        <v>879</v>
      </c>
      <c r="D90" s="2158"/>
      <c r="E90" s="2158"/>
      <c r="F90" s="2158"/>
      <c r="G90" s="2158"/>
      <c r="H90" s="2158"/>
      <c r="I90" s="2158"/>
      <c r="J90" s="2158"/>
      <c r="K90" s="2158"/>
      <c r="L90" s="2158"/>
    </row>
    <row r="91" spans="2:12" ht="19.5">
      <c r="B91" s="235"/>
      <c r="C91" s="1034" t="s">
        <v>890</v>
      </c>
      <c r="D91" s="2158"/>
      <c r="E91" s="2158"/>
      <c r="F91" s="2158"/>
      <c r="G91" s="2158"/>
      <c r="H91" s="2158"/>
      <c r="I91" s="2158"/>
      <c r="J91" s="2158"/>
      <c r="K91" s="2158"/>
      <c r="L91" s="2158"/>
    </row>
    <row r="92" spans="2:12" ht="19.5">
      <c r="B92" s="235"/>
      <c r="C92" s="1034" t="s">
        <v>1034</v>
      </c>
      <c r="D92" s="2158"/>
      <c r="E92" s="2158"/>
      <c r="F92" s="2158"/>
      <c r="G92" s="2158"/>
      <c r="H92" s="2158"/>
      <c r="I92" s="2158"/>
      <c r="J92" s="2158"/>
      <c r="K92" s="2158"/>
      <c r="L92" s="2158"/>
    </row>
    <row r="93" spans="2:12" ht="19.5">
      <c r="B93" s="235"/>
      <c r="C93" s="1034" t="s">
        <v>1035</v>
      </c>
      <c r="D93" s="2158"/>
      <c r="E93" s="2158"/>
      <c r="F93" s="2158"/>
      <c r="G93" s="2158"/>
      <c r="H93" s="2158"/>
      <c r="I93" s="2158"/>
      <c r="J93" s="2158"/>
      <c r="K93" s="2158"/>
      <c r="L93" s="2158"/>
    </row>
    <row r="94" spans="2:12" ht="19.5">
      <c r="B94" s="235"/>
      <c r="C94" s="1034" t="s">
        <v>875</v>
      </c>
      <c r="D94" s="2158"/>
      <c r="E94" s="2158"/>
      <c r="F94" s="2158"/>
      <c r="G94" s="2158"/>
      <c r="H94" s="2158"/>
      <c r="I94" s="2158"/>
      <c r="J94" s="2158"/>
      <c r="K94" s="2158"/>
      <c r="L94" s="2158"/>
    </row>
    <row r="95" spans="2:12" ht="19.5">
      <c r="B95" s="235"/>
      <c r="C95" s="1034" t="s">
        <v>1048</v>
      </c>
      <c r="D95" s="2158"/>
      <c r="E95" s="2158"/>
      <c r="F95" s="2158"/>
      <c r="G95" s="2158"/>
      <c r="H95" s="2158"/>
      <c r="I95" s="2158"/>
      <c r="J95" s="2158"/>
      <c r="K95" s="2158"/>
      <c r="L95" s="2158"/>
    </row>
    <row r="96" spans="2:12" ht="19.5">
      <c r="B96" s="235"/>
      <c r="C96" s="1034" t="s">
        <v>885</v>
      </c>
      <c r="D96" s="2158"/>
      <c r="E96" s="2158"/>
      <c r="F96" s="2158"/>
      <c r="G96" s="2158"/>
      <c r="H96" s="2158"/>
      <c r="I96" s="2158"/>
      <c r="J96" s="2158"/>
      <c r="K96" s="2158"/>
      <c r="L96" s="2158"/>
    </row>
    <row r="97" spans="2:12" ht="19.5">
      <c r="B97" s="235"/>
      <c r="C97" s="1034" t="s">
        <v>883</v>
      </c>
      <c r="D97" s="2158"/>
      <c r="E97" s="2158"/>
      <c r="F97" s="2158"/>
      <c r="G97" s="2158"/>
      <c r="H97" s="2158"/>
      <c r="I97" s="2158"/>
      <c r="J97" s="2158"/>
      <c r="K97" s="2158"/>
      <c r="L97" s="2158"/>
    </row>
    <row r="98" spans="2:12" ht="19.5">
      <c r="B98" s="235"/>
      <c r="C98" s="1034" t="s">
        <v>881</v>
      </c>
      <c r="D98" s="2158"/>
      <c r="E98" s="2158"/>
      <c r="F98" s="2158"/>
      <c r="G98" s="2158"/>
      <c r="H98" s="2158"/>
      <c r="I98" s="2158"/>
      <c r="J98" s="2158"/>
      <c r="K98" s="2158"/>
      <c r="L98" s="2158"/>
    </row>
    <row r="99" spans="2:12" ht="19.5">
      <c r="B99" s="235"/>
      <c r="C99" s="1034" t="s">
        <v>1037</v>
      </c>
      <c r="D99" s="2158"/>
      <c r="E99" s="2158"/>
      <c r="F99" s="2158"/>
      <c r="G99" s="2158"/>
      <c r="H99" s="2158"/>
      <c r="I99" s="2158"/>
      <c r="J99" s="2158"/>
      <c r="K99" s="2158"/>
      <c r="L99" s="2158"/>
    </row>
    <row r="100" spans="2:12" ht="19.5">
      <c r="B100" s="235"/>
      <c r="C100" s="1034" t="s">
        <v>887</v>
      </c>
      <c r="D100" s="2158"/>
      <c r="E100" s="2158"/>
      <c r="F100" s="2158"/>
      <c r="G100" s="2158"/>
      <c r="H100" s="2158"/>
      <c r="I100" s="2158"/>
      <c r="J100" s="2158"/>
      <c r="K100" s="2158"/>
      <c r="L100" s="2158"/>
    </row>
    <row r="101" spans="2:12" ht="19.5">
      <c r="B101" s="235"/>
      <c r="C101" s="1034" t="s">
        <v>1038</v>
      </c>
      <c r="D101" s="2158"/>
      <c r="E101" s="2158"/>
      <c r="F101" s="2158"/>
      <c r="G101" s="2158"/>
      <c r="H101" s="2158"/>
      <c r="I101" s="2158"/>
      <c r="J101" s="2158"/>
      <c r="K101" s="2158"/>
      <c r="L101" s="2158"/>
    </row>
    <row r="102" spans="2:12" ht="19.5">
      <c r="B102" s="235"/>
      <c r="C102" s="1034" t="s">
        <v>1039</v>
      </c>
      <c r="D102" s="2158"/>
      <c r="E102" s="2158"/>
      <c r="F102" s="2158"/>
      <c r="G102" s="2158"/>
      <c r="H102" s="2158"/>
      <c r="I102" s="2158"/>
      <c r="J102" s="2158"/>
      <c r="K102" s="2158"/>
      <c r="L102" s="2158"/>
    </row>
    <row r="103" spans="2:12" ht="19.5">
      <c r="B103" s="235"/>
      <c r="C103" s="1034" t="s">
        <v>1040</v>
      </c>
      <c r="D103" s="2158"/>
      <c r="E103" s="2158"/>
      <c r="F103" s="2158"/>
      <c r="G103" s="2158"/>
      <c r="H103" s="2158"/>
      <c r="I103" s="2158"/>
      <c r="J103" s="2158"/>
      <c r="K103" s="2158"/>
      <c r="L103" s="2158"/>
    </row>
    <row r="104" spans="2:12" ht="19.5">
      <c r="B104" s="235"/>
      <c r="C104" s="1034" t="s">
        <v>1041</v>
      </c>
      <c r="D104" s="2158"/>
      <c r="E104" s="2158"/>
      <c r="F104" s="2158"/>
      <c r="G104" s="2158"/>
      <c r="H104" s="2158"/>
      <c r="I104" s="2158"/>
      <c r="J104" s="2158"/>
      <c r="K104" s="2158"/>
      <c r="L104" s="2158"/>
    </row>
    <row r="105" spans="2:12" ht="19.5">
      <c r="B105" s="235"/>
      <c r="C105" s="1034" t="s">
        <v>889</v>
      </c>
      <c r="D105" s="2158"/>
      <c r="E105" s="2158"/>
      <c r="F105" s="2158"/>
      <c r="G105" s="2158"/>
      <c r="H105" s="2158"/>
      <c r="I105" s="2158"/>
      <c r="J105" s="2158"/>
      <c r="K105" s="2158"/>
      <c r="L105" s="2158"/>
    </row>
    <row r="106" spans="2:12" ht="19.5">
      <c r="B106" s="235"/>
      <c r="C106" s="1034" t="s">
        <v>888</v>
      </c>
      <c r="D106" s="2158"/>
      <c r="E106" s="2158"/>
      <c r="F106" s="2158"/>
      <c r="G106" s="2158"/>
      <c r="H106" s="2158"/>
      <c r="I106" s="2158"/>
      <c r="J106" s="2158"/>
      <c r="K106" s="2158"/>
      <c r="L106" s="2158"/>
    </row>
    <row r="107" spans="2:12" ht="19.5">
      <c r="B107" s="235"/>
      <c r="C107" s="1034" t="s">
        <v>1042</v>
      </c>
      <c r="D107" s="2158"/>
      <c r="E107" s="2158"/>
      <c r="F107" s="2158"/>
      <c r="G107" s="2158"/>
      <c r="H107" s="2158"/>
      <c r="I107" s="2158"/>
      <c r="J107" s="2158"/>
      <c r="K107" s="2158"/>
      <c r="L107" s="2158"/>
    </row>
    <row r="108" spans="2:12" ht="19.5">
      <c r="B108" s="235"/>
      <c r="C108" s="1034" t="s">
        <v>892</v>
      </c>
      <c r="D108" s="2158"/>
      <c r="E108" s="2158"/>
      <c r="F108" s="2158"/>
      <c r="G108" s="2158"/>
      <c r="H108" s="2158"/>
      <c r="I108" s="2158"/>
      <c r="J108" s="2158"/>
      <c r="K108" s="2158"/>
      <c r="L108" s="2158"/>
    </row>
    <row r="109" spans="2:12" ht="19.5">
      <c r="B109" s="235"/>
      <c r="C109" s="1034" t="s">
        <v>893</v>
      </c>
      <c r="D109" s="2158"/>
      <c r="E109" s="2158"/>
      <c r="F109" s="2158"/>
      <c r="G109" s="2158"/>
      <c r="H109" s="2158"/>
      <c r="I109" s="2158"/>
      <c r="J109" s="2158"/>
      <c r="K109" s="2158"/>
      <c r="L109" s="2158"/>
    </row>
    <row r="110" spans="2:12" ht="19.5">
      <c r="B110" s="235"/>
      <c r="C110" s="1034" t="s">
        <v>891</v>
      </c>
      <c r="D110" s="2158"/>
      <c r="E110" s="2158"/>
      <c r="F110" s="2158"/>
      <c r="G110" s="2158"/>
      <c r="H110" s="2158"/>
      <c r="I110" s="2158"/>
      <c r="J110" s="2158"/>
      <c r="K110" s="2158"/>
      <c r="L110" s="2158"/>
    </row>
    <row r="111" spans="2:12" ht="19.5">
      <c r="B111" s="235"/>
      <c r="C111" s="1034" t="s">
        <v>1043</v>
      </c>
      <c r="D111" s="2158"/>
      <c r="E111" s="2158"/>
      <c r="F111" s="2158"/>
      <c r="G111" s="2158"/>
      <c r="H111" s="2158"/>
      <c r="I111" s="2158"/>
      <c r="J111" s="2158"/>
      <c r="K111" s="2158"/>
      <c r="L111" s="2158"/>
    </row>
    <row r="112" spans="2:12" ht="19.5">
      <c r="B112" s="235"/>
      <c r="C112" s="1034" t="s">
        <v>1044</v>
      </c>
      <c r="D112" s="2158"/>
      <c r="E112" s="2158"/>
      <c r="F112" s="2158"/>
      <c r="G112" s="2158"/>
      <c r="H112" s="2158"/>
      <c r="I112" s="2158"/>
      <c r="J112" s="2158"/>
      <c r="K112" s="2158"/>
      <c r="L112" s="2158"/>
    </row>
    <row r="113" spans="2:12" ht="19.5">
      <c r="B113" s="235"/>
      <c r="C113" s="1034" t="s">
        <v>1045</v>
      </c>
      <c r="D113" s="2158"/>
      <c r="E113" s="2158"/>
      <c r="F113" s="2158"/>
      <c r="G113" s="2158"/>
      <c r="H113" s="2158"/>
      <c r="I113" s="2158"/>
      <c r="J113" s="2158"/>
      <c r="K113" s="2158"/>
      <c r="L113" s="2158"/>
    </row>
    <row r="114" spans="2:12" ht="19.5">
      <c r="B114" s="235"/>
      <c r="C114" s="1034" t="s">
        <v>1046</v>
      </c>
      <c r="D114" s="2158"/>
      <c r="E114" s="2158"/>
      <c r="F114" s="2158"/>
      <c r="G114" s="2158"/>
      <c r="H114" s="2158"/>
      <c r="I114" s="2158"/>
      <c r="J114" s="2158"/>
      <c r="K114" s="2158"/>
      <c r="L114" s="2158"/>
    </row>
    <row r="115" spans="2:12" ht="19.5">
      <c r="B115" s="235"/>
      <c r="C115" s="1034" t="s">
        <v>896</v>
      </c>
      <c r="D115" s="2158"/>
      <c r="E115" s="2158"/>
      <c r="F115" s="2158"/>
      <c r="G115" s="2158"/>
      <c r="H115" s="2158"/>
      <c r="I115" s="2158"/>
      <c r="J115" s="2158"/>
      <c r="K115" s="2158"/>
      <c r="L115" s="2158"/>
    </row>
    <row r="116" spans="2:12" ht="19.5">
      <c r="B116" s="235"/>
      <c r="C116" s="1034" t="s">
        <v>943</v>
      </c>
      <c r="D116" s="2158">
        <v>0</v>
      </c>
      <c r="E116" s="2158">
        <v>0</v>
      </c>
      <c r="F116" s="2158">
        <v>0</v>
      </c>
      <c r="G116" s="2158">
        <v>0</v>
      </c>
      <c r="H116" s="2158">
        <v>0</v>
      </c>
      <c r="I116" s="2158">
        <v>0</v>
      </c>
      <c r="J116" s="2158">
        <v>0</v>
      </c>
      <c r="K116" s="2158">
        <v>0</v>
      </c>
      <c r="L116" s="2158">
        <v>0</v>
      </c>
    </row>
    <row r="117" spans="2:12" ht="19.5">
      <c r="B117" s="235"/>
      <c r="C117" s="1034" t="s">
        <v>894</v>
      </c>
      <c r="D117" s="2158">
        <v>0</v>
      </c>
      <c r="E117" s="2158">
        <v>0</v>
      </c>
      <c r="F117" s="2158">
        <v>0</v>
      </c>
      <c r="G117" s="2158">
        <v>0</v>
      </c>
      <c r="H117" s="2158">
        <v>0</v>
      </c>
      <c r="I117" s="2158">
        <v>0</v>
      </c>
      <c r="J117" s="2158">
        <v>0</v>
      </c>
      <c r="K117" s="2158">
        <v>0</v>
      </c>
      <c r="L117" s="2158">
        <v>0</v>
      </c>
    </row>
    <row r="118" spans="2:12" ht="19.5">
      <c r="B118" s="235"/>
      <c r="C118" s="1034" t="s">
        <v>895</v>
      </c>
      <c r="D118" s="2158">
        <v>0</v>
      </c>
      <c r="E118" s="2158">
        <v>0</v>
      </c>
      <c r="F118" s="2158">
        <v>0</v>
      </c>
      <c r="G118" s="2158">
        <v>0</v>
      </c>
      <c r="H118" s="2158">
        <v>0</v>
      </c>
      <c r="I118" s="2158">
        <v>0</v>
      </c>
      <c r="J118" s="2158">
        <v>0</v>
      </c>
      <c r="K118" s="2158">
        <v>0</v>
      </c>
      <c r="L118" s="2158">
        <v>0</v>
      </c>
    </row>
    <row r="119" spans="2:12" ht="19.5">
      <c r="B119" s="235"/>
      <c r="C119" s="1101" t="s">
        <v>7</v>
      </c>
      <c r="D119" s="2159">
        <f>SUM(D84:D118)</f>
        <v>0</v>
      </c>
      <c r="E119" s="2159">
        <f t="shared" ref="E119:L119" si="2">SUM(E84:E118)</f>
        <v>0</v>
      </c>
      <c r="F119" s="2159">
        <f t="shared" si="2"/>
        <v>0</v>
      </c>
      <c r="G119" s="2159">
        <f t="shared" si="2"/>
        <v>0</v>
      </c>
      <c r="H119" s="2159">
        <f t="shared" si="2"/>
        <v>0</v>
      </c>
      <c r="I119" s="2159">
        <f t="shared" si="2"/>
        <v>0</v>
      </c>
      <c r="J119" s="2159">
        <f t="shared" si="2"/>
        <v>0</v>
      </c>
      <c r="K119" s="2159">
        <f t="shared" si="2"/>
        <v>0</v>
      </c>
      <c r="L119" s="2159">
        <f t="shared" si="2"/>
        <v>0</v>
      </c>
    </row>
  </sheetData>
  <sheetProtection selectLockedCells="1"/>
  <pageMargins left="0.23622047244094491" right="0.23622047244094491" top="0.74803149606299213" bottom="0.74803149606299213" header="0.31496062992125984" footer="0.31496062992125984"/>
  <pageSetup paperSize="8" scale="76" fitToHeight="0" orientation="portrait" r:id="rId1"/>
</worksheet>
</file>

<file path=xl/worksheets/sheet52.xml><?xml version="1.0" encoding="utf-8"?>
<worksheet xmlns="http://schemas.openxmlformats.org/spreadsheetml/2006/main" xmlns:r="http://schemas.openxmlformats.org/officeDocument/2006/relationships">
  <sheetPr codeName="Sheet53">
    <tabColor theme="2" tint="-0.249977111117893"/>
    <pageSetUpPr fitToPage="1"/>
  </sheetPr>
  <dimension ref="A1:E21"/>
  <sheetViews>
    <sheetView workbookViewId="0">
      <selection activeCell="D14" sqref="D14"/>
    </sheetView>
  </sheetViews>
  <sheetFormatPr defaultRowHeight="12.75"/>
  <cols>
    <col min="1" max="1" width="5.125" customWidth="1"/>
    <col min="2" max="2" width="29.25" style="179" bestFit="1" customWidth="1"/>
    <col min="3" max="3" width="23.875" style="179" customWidth="1"/>
  </cols>
  <sheetData>
    <row r="1" spans="1:5" s="1812" customFormat="1" ht="26.25">
      <c r="A1" s="1706" t="str">
        <f ca="1">VLOOKUP(LEFT(RIGHT(CELL("filename",A1),LEN(CELL("filename",A1))-FIND("]",CELL("filename",A1))),1)*1,Index!$B$8:$C$90,2,FALSE)</f>
        <v>Outputs</v>
      </c>
      <c r="B1" s="1706"/>
      <c r="C1" s="1706"/>
      <c r="D1" s="1706"/>
      <c r="E1" s="1706"/>
    </row>
    <row r="2" spans="1:5" s="1812" customFormat="1" ht="26.25">
      <c r="A2" s="1706" t="str">
        <f>'Universal data'!C8</f>
        <v>National Grid Gas Transmission</v>
      </c>
      <c r="B2" s="1706"/>
      <c r="C2" s="1706"/>
      <c r="D2" s="1706"/>
      <c r="E2" s="1706"/>
    </row>
    <row r="3" spans="1:5" s="1819" customFormat="1" ht="21" thickBot="1">
      <c r="A3" s="1804" t="str">
        <f>'Universal data'!C21</f>
        <v>2012/13</v>
      </c>
      <c r="B3" s="1804" t="s">
        <v>788</v>
      </c>
      <c r="C3" s="1804"/>
      <c r="D3" s="1804"/>
      <c r="E3" s="1804"/>
    </row>
    <row r="4" spans="1:5" s="1812" customFormat="1">
      <c r="A4" s="1835"/>
      <c r="B4" s="1835"/>
      <c r="C4" s="1835"/>
      <c r="D4" s="1835"/>
      <c r="E4" s="1835"/>
    </row>
    <row r="5" spans="1:5" s="1819" customFormat="1" ht="20.25">
      <c r="A5" s="1837" t="str">
        <f ca="1">VLOOKUP(RIGHT(CELL("filename",A1),LEN(CELL("filename",A1))-FIND("]",CELL("filename",A1))),Index!$D$8:$E$102,2,FALSE)</f>
        <v>6.1 Customer satisfaction</v>
      </c>
      <c r="B5" s="1837"/>
      <c r="C5" s="1837"/>
      <c r="D5" s="1837"/>
      <c r="E5" s="1837"/>
    </row>
    <row r="8" spans="1:5" ht="15">
      <c r="B8" s="1040" t="s">
        <v>171</v>
      </c>
      <c r="C8" s="1040" t="s">
        <v>1199</v>
      </c>
      <c r="D8" s="487" t="s">
        <v>167</v>
      </c>
      <c r="E8" s="488">
        <v>2013</v>
      </c>
    </row>
    <row r="9" spans="1:5" ht="15">
      <c r="B9" s="1040" t="s">
        <v>1487</v>
      </c>
      <c r="C9" s="1040" t="s">
        <v>1488</v>
      </c>
      <c r="D9" s="487"/>
      <c r="E9" s="488"/>
    </row>
    <row r="10" spans="1:5" ht="15">
      <c r="B10" s="1040" t="s">
        <v>1487</v>
      </c>
      <c r="C10" s="1040" t="s">
        <v>1489</v>
      </c>
      <c r="D10" s="487"/>
      <c r="E10" s="488"/>
    </row>
    <row r="11" spans="1:5" ht="15">
      <c r="B11" s="1716" t="s">
        <v>1190</v>
      </c>
      <c r="C11" s="1716"/>
      <c r="D11" s="1102" t="s">
        <v>764</v>
      </c>
      <c r="E11" s="2172"/>
    </row>
    <row r="12" spans="1:5" ht="15">
      <c r="B12" s="1040" t="s">
        <v>1189</v>
      </c>
      <c r="C12" s="1040" t="s">
        <v>1188</v>
      </c>
      <c r="D12" s="487" t="s">
        <v>764</v>
      </c>
      <c r="E12" s="488" t="s">
        <v>808</v>
      </c>
    </row>
    <row r="13" spans="1:5" ht="15">
      <c r="B13" s="1040" t="s">
        <v>1189</v>
      </c>
      <c r="C13" s="1040" t="s">
        <v>1489</v>
      </c>
      <c r="D13" s="487" t="s">
        <v>764</v>
      </c>
      <c r="E13" s="488" t="s">
        <v>808</v>
      </c>
    </row>
    <row r="14" spans="1:5" ht="15">
      <c r="B14" s="1716" t="s">
        <v>1191</v>
      </c>
      <c r="C14" s="1716"/>
      <c r="D14" s="1102" t="s">
        <v>764</v>
      </c>
      <c r="E14" s="1103" t="s">
        <v>808</v>
      </c>
    </row>
    <row r="15" spans="1:5" ht="15">
      <c r="B15" s="1716" t="s">
        <v>1490</v>
      </c>
      <c r="C15" s="1716"/>
      <c r="D15" s="1102" t="s">
        <v>764</v>
      </c>
      <c r="E15" s="1103" t="s">
        <v>808</v>
      </c>
    </row>
    <row r="16" spans="1:5" ht="30">
      <c r="B16" s="1716" t="s">
        <v>1491</v>
      </c>
      <c r="C16" s="1716"/>
      <c r="D16" s="1102" t="s">
        <v>764</v>
      </c>
      <c r="E16" s="1103" t="s">
        <v>808</v>
      </c>
    </row>
    <row r="17" spans="2:5" ht="15">
      <c r="B17" s="1716" t="s">
        <v>1492</v>
      </c>
      <c r="C17" s="2173"/>
      <c r="D17" s="1102" t="s">
        <v>764</v>
      </c>
      <c r="E17" s="1103" t="s">
        <v>808</v>
      </c>
    </row>
    <row r="18" spans="2:5" ht="68.25" customHeight="1">
      <c r="B18" s="1721" t="s">
        <v>2515</v>
      </c>
      <c r="C18" s="1040" t="s">
        <v>1493</v>
      </c>
      <c r="D18" s="487" t="s">
        <v>764</v>
      </c>
      <c r="E18" s="488" t="s">
        <v>808</v>
      </c>
    </row>
    <row r="19" spans="2:5" ht="71.25" customHeight="1">
      <c r="B19" s="1721" t="s">
        <v>2516</v>
      </c>
      <c r="C19" s="1040" t="s">
        <v>1493</v>
      </c>
      <c r="D19" s="487" t="s">
        <v>764</v>
      </c>
      <c r="E19" s="488" t="s">
        <v>808</v>
      </c>
    </row>
    <row r="20" spans="2:5" ht="69" customHeight="1">
      <c r="B20" s="1721" t="s">
        <v>2517</v>
      </c>
      <c r="C20" s="1040" t="s">
        <v>1493</v>
      </c>
      <c r="D20" s="487" t="s">
        <v>764</v>
      </c>
      <c r="E20" s="488" t="s">
        <v>808</v>
      </c>
    </row>
    <row r="21" spans="2:5" ht="71.25" customHeight="1">
      <c r="B21" s="1721" t="s">
        <v>2518</v>
      </c>
      <c r="C21" s="1040" t="s">
        <v>1493</v>
      </c>
      <c r="D21" s="487" t="s">
        <v>764</v>
      </c>
      <c r="E21" s="488" t="s">
        <v>808</v>
      </c>
    </row>
  </sheetData>
  <pageMargins left="0.23622047244094491" right="0.23622047244094491" top="0.74803149606299213" bottom="0.74803149606299213" header="0.31496062992125984" footer="0.31496062992125984"/>
  <pageSetup paperSize="8" fitToHeight="0" orientation="portrait" r:id="rId1"/>
</worksheet>
</file>

<file path=xl/worksheets/sheet53.xml><?xml version="1.0" encoding="utf-8"?>
<worksheet xmlns="http://schemas.openxmlformats.org/spreadsheetml/2006/main" xmlns:r="http://schemas.openxmlformats.org/officeDocument/2006/relationships">
  <sheetPr codeName="Sheet54">
    <tabColor theme="2" tint="-0.249977111117893"/>
    <pageSetUpPr fitToPage="1"/>
  </sheetPr>
  <dimension ref="A1:G56"/>
  <sheetViews>
    <sheetView workbookViewId="0">
      <selection activeCell="D14" sqref="D14"/>
    </sheetView>
  </sheetViews>
  <sheetFormatPr defaultRowHeight="12.75"/>
  <cols>
    <col min="1" max="1" width="5.125" customWidth="1"/>
    <col min="2" max="2" width="10.875" customWidth="1"/>
    <col min="3" max="3" width="26.125" bestFit="1" customWidth="1"/>
    <col min="4" max="4" width="38.25" bestFit="1" customWidth="1"/>
    <col min="5" max="5" width="4" customWidth="1"/>
    <col min="6" max="6" width="5.75" bestFit="1" customWidth="1"/>
    <col min="7" max="7" width="13" bestFit="1" customWidth="1"/>
    <col min="8" max="8" width="13.75" bestFit="1" customWidth="1"/>
  </cols>
  <sheetData>
    <row r="1" spans="1:7" s="1812" customFormat="1" ht="26.25">
      <c r="A1" s="1706" t="str">
        <f ca="1">VLOOKUP(LEFT(RIGHT(CELL("filename",A1),LEN(CELL("filename",A1))-FIND("]",CELL("filename",A1))),1)*1,Index!$B$8:$C$90,2,FALSE)</f>
        <v>Outputs</v>
      </c>
      <c r="B1" s="1706"/>
      <c r="C1" s="1706"/>
      <c r="D1" s="1706"/>
      <c r="E1" s="1706"/>
      <c r="F1" s="1706"/>
      <c r="G1" s="1706"/>
    </row>
    <row r="2" spans="1:7" s="1812" customFormat="1" ht="26.25">
      <c r="A2" s="1706" t="str">
        <f>'Universal data'!C8</f>
        <v>National Grid Gas Transmission</v>
      </c>
      <c r="B2" s="1706"/>
      <c r="C2" s="1706"/>
      <c r="D2" s="1706"/>
      <c r="E2" s="1706"/>
      <c r="F2" s="1706"/>
      <c r="G2" s="1706"/>
    </row>
    <row r="3" spans="1:7" s="1819" customFormat="1" ht="21" thickBot="1">
      <c r="A3" s="1804" t="str">
        <f>'Universal data'!C21</f>
        <v>2012/13</v>
      </c>
      <c r="B3" s="1804"/>
      <c r="C3" s="1804"/>
      <c r="D3" s="1804"/>
      <c r="E3" s="1804"/>
      <c r="F3" s="1804"/>
      <c r="G3" s="1804"/>
    </row>
    <row r="4" spans="1:7" s="1812" customFormat="1">
      <c r="A4" s="1835"/>
      <c r="B4" s="1835"/>
      <c r="C4" s="1835"/>
      <c r="D4" s="1835"/>
      <c r="E4" s="1835"/>
      <c r="F4" s="1835"/>
      <c r="G4" s="1835"/>
    </row>
    <row r="5" spans="1:7" s="1819" customFormat="1" ht="20.25">
      <c r="A5" s="1837" t="str">
        <f ca="1">VLOOKUP(RIGHT(CELL("filename",A1),LEN(CELL("filename",A1))-FIND("]",CELL("filename",A1))),Index!$D$8:$E$102,2,FALSE)</f>
        <v>6.2 Environment business carbon footprint (BCF)</v>
      </c>
      <c r="B5" s="1837"/>
      <c r="C5" s="1837"/>
      <c r="D5" s="1837"/>
      <c r="E5" s="1837"/>
      <c r="F5" s="1837"/>
      <c r="G5" s="1837"/>
    </row>
    <row r="7" spans="1:7">
      <c r="B7" s="381"/>
      <c r="F7" s="208"/>
      <c r="G7" s="208"/>
    </row>
    <row r="8" spans="1:7" ht="15">
      <c r="B8" s="175" t="s">
        <v>1170</v>
      </c>
      <c r="C8" s="175" t="s">
        <v>1171</v>
      </c>
      <c r="D8" s="382" t="s">
        <v>1172</v>
      </c>
      <c r="E8" s="175"/>
      <c r="F8" s="182" t="s">
        <v>167</v>
      </c>
      <c r="G8" s="167">
        <v>2013</v>
      </c>
    </row>
    <row r="9" spans="1:7">
      <c r="B9" s="175" t="s">
        <v>461</v>
      </c>
      <c r="C9" s="175" t="s">
        <v>805</v>
      </c>
      <c r="D9" s="152" t="s">
        <v>804</v>
      </c>
      <c r="E9" s="152"/>
      <c r="F9" s="383" t="s">
        <v>789</v>
      </c>
      <c r="G9" s="1108"/>
    </row>
    <row r="10" spans="1:7">
      <c r="B10" s="380" t="s">
        <v>461</v>
      </c>
      <c r="C10" s="380" t="s">
        <v>805</v>
      </c>
      <c r="D10" s="152" t="s">
        <v>803</v>
      </c>
      <c r="E10" s="152"/>
      <c r="F10" s="383" t="s">
        <v>789</v>
      </c>
      <c r="G10" s="1108"/>
    </row>
    <row r="11" spans="1:7">
      <c r="B11" s="380" t="s">
        <v>461</v>
      </c>
      <c r="C11" s="380" t="s">
        <v>805</v>
      </c>
      <c r="D11" s="152" t="s">
        <v>1173</v>
      </c>
      <c r="E11" s="152"/>
      <c r="F11" s="383" t="s">
        <v>789</v>
      </c>
      <c r="G11" s="1108"/>
    </row>
    <row r="12" spans="1:7">
      <c r="B12" s="380" t="s">
        <v>461</v>
      </c>
      <c r="C12" s="380" t="s">
        <v>805</v>
      </c>
      <c r="D12" s="175" t="s">
        <v>1174</v>
      </c>
      <c r="E12" s="152"/>
      <c r="F12" s="383" t="s">
        <v>789</v>
      </c>
      <c r="G12" s="1107">
        <f>SUM(G9:G11)</f>
        <v>0</v>
      </c>
    </row>
    <row r="13" spans="1:7">
      <c r="B13" s="380" t="s">
        <v>461</v>
      </c>
      <c r="C13" s="175" t="s">
        <v>802</v>
      </c>
      <c r="D13" s="152" t="s">
        <v>800</v>
      </c>
      <c r="E13" s="152"/>
      <c r="F13" s="383" t="s">
        <v>789</v>
      </c>
      <c r="G13" s="1770"/>
    </row>
    <row r="14" spans="1:7">
      <c r="B14" s="380" t="s">
        <v>461</v>
      </c>
      <c r="C14" s="380" t="s">
        <v>802</v>
      </c>
      <c r="D14" s="152" t="s">
        <v>799</v>
      </c>
      <c r="E14" s="152"/>
      <c r="F14" s="383" t="s">
        <v>789</v>
      </c>
      <c r="G14" s="1770"/>
    </row>
    <row r="15" spans="1:7">
      <c r="B15" s="380" t="s">
        <v>461</v>
      </c>
      <c r="C15" s="380" t="s">
        <v>802</v>
      </c>
      <c r="D15" s="152" t="s">
        <v>798</v>
      </c>
      <c r="E15" s="152"/>
      <c r="F15" s="383" t="s">
        <v>789</v>
      </c>
      <c r="G15" s="1770"/>
    </row>
    <row r="16" spans="1:7">
      <c r="B16" s="380" t="s">
        <v>461</v>
      </c>
      <c r="C16" s="380" t="s">
        <v>802</v>
      </c>
      <c r="D16" s="152" t="s">
        <v>797</v>
      </c>
      <c r="E16" s="152"/>
      <c r="F16" s="383" t="s">
        <v>789</v>
      </c>
      <c r="G16" s="1770"/>
    </row>
    <row r="17" spans="2:7">
      <c r="B17" s="380" t="s">
        <v>461</v>
      </c>
      <c r="C17" s="380" t="s">
        <v>802</v>
      </c>
      <c r="D17" s="175" t="s">
        <v>1175</v>
      </c>
      <c r="E17" s="152"/>
      <c r="F17" s="383" t="s">
        <v>789</v>
      </c>
      <c r="G17" s="1107">
        <f>SUM(G13:G16)</f>
        <v>0</v>
      </c>
    </row>
    <row r="18" spans="2:7">
      <c r="B18" s="380" t="s">
        <v>461</v>
      </c>
      <c r="C18" s="175" t="s">
        <v>801</v>
      </c>
      <c r="D18" s="152" t="s">
        <v>800</v>
      </c>
      <c r="E18" s="152"/>
      <c r="F18" s="383" t="s">
        <v>789</v>
      </c>
      <c r="G18" s="1770"/>
    </row>
    <row r="19" spans="2:7">
      <c r="B19" s="380" t="s">
        <v>461</v>
      </c>
      <c r="C19" s="380" t="s">
        <v>801</v>
      </c>
      <c r="D19" s="152" t="s">
        <v>799</v>
      </c>
      <c r="E19" s="152"/>
      <c r="F19" s="383" t="s">
        <v>789</v>
      </c>
      <c r="G19" s="1770"/>
    </row>
    <row r="20" spans="2:7">
      <c r="B20" s="380" t="s">
        <v>461</v>
      </c>
      <c r="C20" s="380" t="s">
        <v>801</v>
      </c>
      <c r="D20" s="152" t="s">
        <v>798</v>
      </c>
      <c r="E20" s="152"/>
      <c r="F20" s="383" t="s">
        <v>789</v>
      </c>
      <c r="G20" s="1770"/>
    </row>
    <row r="21" spans="2:7">
      <c r="B21" s="380" t="s">
        <v>461</v>
      </c>
      <c r="C21" s="380" t="s">
        <v>801</v>
      </c>
      <c r="D21" s="152" t="s">
        <v>797</v>
      </c>
      <c r="E21" s="152"/>
      <c r="F21" s="383" t="s">
        <v>789</v>
      </c>
      <c r="G21" s="1770"/>
    </row>
    <row r="22" spans="2:7">
      <c r="B22" s="380" t="s">
        <v>461</v>
      </c>
      <c r="C22" s="380" t="s">
        <v>801</v>
      </c>
      <c r="D22" s="175" t="s">
        <v>1176</v>
      </c>
      <c r="E22" s="152"/>
      <c r="F22" s="383" t="s">
        <v>789</v>
      </c>
      <c r="G22" s="1107">
        <f>SUM(G18:G21)</f>
        <v>0</v>
      </c>
    </row>
    <row r="23" spans="2:7">
      <c r="B23" s="380" t="s">
        <v>461</v>
      </c>
      <c r="C23" s="175" t="s">
        <v>796</v>
      </c>
      <c r="D23" s="152" t="s">
        <v>795</v>
      </c>
      <c r="E23" s="152"/>
      <c r="F23" s="383" t="s">
        <v>789</v>
      </c>
      <c r="G23" s="1108"/>
    </row>
    <row r="24" spans="2:7">
      <c r="B24" s="380" t="s">
        <v>461</v>
      </c>
      <c r="C24" s="380" t="s">
        <v>796</v>
      </c>
      <c r="D24" s="152" t="s">
        <v>794</v>
      </c>
      <c r="E24" s="152"/>
      <c r="F24" s="383" t="s">
        <v>789</v>
      </c>
      <c r="G24" s="1108"/>
    </row>
    <row r="25" spans="2:7">
      <c r="B25" s="380" t="s">
        <v>461</v>
      </c>
      <c r="C25" s="380" t="s">
        <v>796</v>
      </c>
      <c r="D25" s="177" t="s">
        <v>791</v>
      </c>
      <c r="E25" s="152"/>
      <c r="F25" s="383" t="s">
        <v>789</v>
      </c>
      <c r="G25" s="1108"/>
    </row>
    <row r="26" spans="2:7">
      <c r="B26" s="380" t="s">
        <v>461</v>
      </c>
      <c r="C26" s="380" t="s">
        <v>796</v>
      </c>
      <c r="D26" s="175" t="s">
        <v>1177</v>
      </c>
      <c r="E26" s="152"/>
      <c r="F26" s="383" t="s">
        <v>789</v>
      </c>
      <c r="G26" s="1107">
        <f>SUM(G23:G25)</f>
        <v>0</v>
      </c>
    </row>
    <row r="27" spans="2:7">
      <c r="B27" s="380" t="s">
        <v>461</v>
      </c>
      <c r="C27" s="175" t="s">
        <v>793</v>
      </c>
      <c r="D27" s="152" t="s">
        <v>792</v>
      </c>
      <c r="E27" s="152"/>
      <c r="F27" s="383" t="s">
        <v>789</v>
      </c>
      <c r="G27" s="1108"/>
    </row>
    <row r="28" spans="2:7">
      <c r="B28" s="380" t="s">
        <v>461</v>
      </c>
      <c r="C28" s="380" t="s">
        <v>793</v>
      </c>
      <c r="D28" s="152" t="s">
        <v>791</v>
      </c>
      <c r="E28" s="152"/>
      <c r="F28" s="383" t="s">
        <v>789</v>
      </c>
      <c r="G28" s="1108"/>
    </row>
    <row r="29" spans="2:7">
      <c r="B29" s="380" t="s">
        <v>461</v>
      </c>
      <c r="C29" s="380" t="s">
        <v>793</v>
      </c>
      <c r="D29" s="152" t="s">
        <v>790</v>
      </c>
      <c r="E29" s="152"/>
      <c r="F29" s="383" t="s">
        <v>789</v>
      </c>
      <c r="G29" s="1108"/>
    </row>
    <row r="30" spans="2:7">
      <c r="B30" s="380" t="s">
        <v>461</v>
      </c>
      <c r="C30" s="380" t="s">
        <v>793</v>
      </c>
      <c r="D30" s="175" t="s">
        <v>1178</v>
      </c>
      <c r="E30" s="152"/>
      <c r="F30" s="383" t="s">
        <v>789</v>
      </c>
      <c r="G30" s="1107">
        <f>SUM(G27:G29)</f>
        <v>0</v>
      </c>
    </row>
    <row r="31" spans="2:7">
      <c r="B31" s="380" t="s">
        <v>461</v>
      </c>
      <c r="C31" s="380" t="s">
        <v>1179</v>
      </c>
      <c r="D31" s="175" t="s">
        <v>1179</v>
      </c>
      <c r="E31" s="152"/>
      <c r="F31" s="383" t="s">
        <v>789</v>
      </c>
      <c r="G31" s="1107">
        <f>SUM(G12,G17,G22,G26,G30)</f>
        <v>0</v>
      </c>
    </row>
    <row r="32" spans="2:7">
      <c r="B32" s="175" t="s">
        <v>458</v>
      </c>
      <c r="C32" s="175" t="s">
        <v>805</v>
      </c>
      <c r="D32" s="152" t="s">
        <v>804</v>
      </c>
      <c r="E32" s="152"/>
      <c r="F32" s="383" t="s">
        <v>789</v>
      </c>
      <c r="G32" s="1108"/>
    </row>
    <row r="33" spans="2:7">
      <c r="B33" s="380" t="s">
        <v>458</v>
      </c>
      <c r="C33" s="380" t="s">
        <v>805</v>
      </c>
      <c r="D33" s="152" t="s">
        <v>803</v>
      </c>
      <c r="E33" s="152"/>
      <c r="F33" s="383" t="s">
        <v>789</v>
      </c>
      <c r="G33" s="1108"/>
    </row>
    <row r="34" spans="2:7">
      <c r="B34" s="380" t="s">
        <v>458</v>
      </c>
      <c r="C34" s="380" t="s">
        <v>805</v>
      </c>
      <c r="D34" s="152" t="s">
        <v>1173</v>
      </c>
      <c r="E34" s="152"/>
      <c r="F34" s="383" t="s">
        <v>789</v>
      </c>
      <c r="G34" s="1108"/>
    </row>
    <row r="35" spans="2:7">
      <c r="B35" s="380" t="s">
        <v>458</v>
      </c>
      <c r="C35" s="380" t="s">
        <v>805</v>
      </c>
      <c r="D35" s="175" t="s">
        <v>1180</v>
      </c>
      <c r="E35" s="152"/>
      <c r="F35" s="383" t="s">
        <v>789</v>
      </c>
      <c r="G35" s="1107">
        <f>SUM(G32:G34)</f>
        <v>0</v>
      </c>
    </row>
    <row r="36" spans="2:7">
      <c r="B36" s="380" t="s">
        <v>458</v>
      </c>
      <c r="C36" s="175" t="s">
        <v>802</v>
      </c>
      <c r="D36" s="152" t="s">
        <v>800</v>
      </c>
      <c r="E36" s="152"/>
      <c r="F36" s="383" t="s">
        <v>789</v>
      </c>
      <c r="G36" s="1770"/>
    </row>
    <row r="37" spans="2:7">
      <c r="B37" s="380" t="s">
        <v>458</v>
      </c>
      <c r="C37" s="380" t="s">
        <v>802</v>
      </c>
      <c r="D37" s="152" t="s">
        <v>799</v>
      </c>
      <c r="E37" s="152"/>
      <c r="F37" s="383" t="s">
        <v>789</v>
      </c>
      <c r="G37" s="1770"/>
    </row>
    <row r="38" spans="2:7">
      <c r="B38" s="380" t="s">
        <v>458</v>
      </c>
      <c r="C38" s="380" t="s">
        <v>802</v>
      </c>
      <c r="D38" s="152" t="s">
        <v>798</v>
      </c>
      <c r="E38" s="152"/>
      <c r="F38" s="383" t="s">
        <v>789</v>
      </c>
      <c r="G38" s="1770"/>
    </row>
    <row r="39" spans="2:7">
      <c r="B39" s="380" t="s">
        <v>458</v>
      </c>
      <c r="C39" s="380" t="s">
        <v>802</v>
      </c>
      <c r="D39" s="152" t="s">
        <v>797</v>
      </c>
      <c r="E39" s="152"/>
      <c r="F39" s="383" t="s">
        <v>789</v>
      </c>
      <c r="G39" s="1770"/>
    </row>
    <row r="40" spans="2:7">
      <c r="B40" s="380" t="s">
        <v>458</v>
      </c>
      <c r="C40" s="380" t="s">
        <v>802</v>
      </c>
      <c r="D40" s="175" t="s">
        <v>1181</v>
      </c>
      <c r="E40" s="152"/>
      <c r="F40" s="383" t="s">
        <v>789</v>
      </c>
      <c r="G40" s="1107">
        <f>SUM(G36:G39)</f>
        <v>0</v>
      </c>
    </row>
    <row r="41" spans="2:7">
      <c r="B41" s="380" t="s">
        <v>458</v>
      </c>
      <c r="C41" s="175" t="s">
        <v>801</v>
      </c>
      <c r="D41" s="152" t="s">
        <v>800</v>
      </c>
      <c r="E41" s="152"/>
      <c r="F41" s="383" t="s">
        <v>789</v>
      </c>
      <c r="G41" s="1770"/>
    </row>
    <row r="42" spans="2:7">
      <c r="B42" s="380" t="s">
        <v>458</v>
      </c>
      <c r="C42" s="380" t="s">
        <v>801</v>
      </c>
      <c r="D42" s="152" t="s">
        <v>799</v>
      </c>
      <c r="E42" s="152"/>
      <c r="F42" s="383" t="s">
        <v>789</v>
      </c>
      <c r="G42" s="1770"/>
    </row>
    <row r="43" spans="2:7">
      <c r="B43" s="380" t="s">
        <v>458</v>
      </c>
      <c r="C43" s="380" t="s">
        <v>801</v>
      </c>
      <c r="D43" s="152" t="s">
        <v>798</v>
      </c>
      <c r="E43" s="152"/>
      <c r="F43" s="383" t="s">
        <v>789</v>
      </c>
      <c r="G43" s="1770"/>
    </row>
    <row r="44" spans="2:7">
      <c r="B44" s="380" t="s">
        <v>458</v>
      </c>
      <c r="C44" s="380" t="s">
        <v>801</v>
      </c>
      <c r="D44" s="152" t="s">
        <v>797</v>
      </c>
      <c r="E44" s="152"/>
      <c r="F44" s="383" t="s">
        <v>789</v>
      </c>
      <c r="G44" s="1770"/>
    </row>
    <row r="45" spans="2:7">
      <c r="B45" s="380" t="s">
        <v>458</v>
      </c>
      <c r="C45" s="380" t="s">
        <v>801</v>
      </c>
      <c r="D45" s="175" t="s">
        <v>1182</v>
      </c>
      <c r="E45" s="152"/>
      <c r="F45" s="383" t="s">
        <v>789</v>
      </c>
      <c r="G45" s="1107">
        <f>SUM(G41:G44)</f>
        <v>0</v>
      </c>
    </row>
    <row r="46" spans="2:7">
      <c r="B46" s="380" t="s">
        <v>458</v>
      </c>
      <c r="C46" s="175" t="s">
        <v>796</v>
      </c>
      <c r="D46" s="152" t="s">
        <v>795</v>
      </c>
      <c r="E46" s="152"/>
      <c r="F46" s="383" t="s">
        <v>789</v>
      </c>
      <c r="G46" s="1108"/>
    </row>
    <row r="47" spans="2:7">
      <c r="B47" s="380" t="s">
        <v>458</v>
      </c>
      <c r="C47" s="380" t="s">
        <v>796</v>
      </c>
      <c r="D47" s="152" t="s">
        <v>794</v>
      </c>
      <c r="E47" s="152"/>
      <c r="F47" s="383" t="s">
        <v>789</v>
      </c>
      <c r="G47" s="1108"/>
    </row>
    <row r="48" spans="2:7">
      <c r="B48" s="380" t="s">
        <v>458</v>
      </c>
      <c r="C48" s="380" t="s">
        <v>796</v>
      </c>
      <c r="D48" s="175" t="s">
        <v>1183</v>
      </c>
      <c r="E48" s="152"/>
      <c r="F48" s="383" t="s">
        <v>789</v>
      </c>
      <c r="G48" s="1107">
        <f>SUM(G46:G47)</f>
        <v>0</v>
      </c>
    </row>
    <row r="49" spans="2:7">
      <c r="B49" s="380" t="s">
        <v>458</v>
      </c>
      <c r="C49" s="175" t="s">
        <v>793</v>
      </c>
      <c r="D49" s="152" t="s">
        <v>792</v>
      </c>
      <c r="E49" s="152"/>
      <c r="F49" s="383" t="s">
        <v>789</v>
      </c>
      <c r="G49" s="1108"/>
    </row>
    <row r="50" spans="2:7">
      <c r="B50" s="380" t="s">
        <v>458</v>
      </c>
      <c r="C50" s="380" t="s">
        <v>793</v>
      </c>
      <c r="D50" s="152" t="s">
        <v>791</v>
      </c>
      <c r="E50" s="152"/>
      <c r="F50" s="383" t="s">
        <v>789</v>
      </c>
      <c r="G50" s="1109"/>
    </row>
    <row r="51" spans="2:7">
      <c r="B51" s="380" t="s">
        <v>458</v>
      </c>
      <c r="C51" s="380" t="s">
        <v>793</v>
      </c>
      <c r="D51" s="152" t="s">
        <v>790</v>
      </c>
      <c r="E51" s="152"/>
      <c r="F51" s="383" t="s">
        <v>789</v>
      </c>
      <c r="G51" s="1108"/>
    </row>
    <row r="52" spans="2:7">
      <c r="B52" s="380" t="s">
        <v>458</v>
      </c>
      <c r="C52" s="380" t="s">
        <v>793</v>
      </c>
      <c r="D52" s="177" t="s">
        <v>1184</v>
      </c>
      <c r="E52" s="152"/>
      <c r="F52" s="383" t="s">
        <v>789</v>
      </c>
      <c r="G52" s="1108"/>
    </row>
    <row r="53" spans="2:7">
      <c r="B53" s="380" t="s">
        <v>458</v>
      </c>
      <c r="C53" s="380" t="s">
        <v>793</v>
      </c>
      <c r="D53" s="175" t="s">
        <v>1185</v>
      </c>
      <c r="E53" s="152"/>
      <c r="F53" s="383" t="s">
        <v>789</v>
      </c>
      <c r="G53" s="1107">
        <f>SUM(G49:G52)</f>
        <v>0</v>
      </c>
    </row>
    <row r="54" spans="2:7">
      <c r="B54" s="380" t="s">
        <v>458</v>
      </c>
      <c r="C54" s="380" t="s">
        <v>1186</v>
      </c>
      <c r="D54" s="175" t="s">
        <v>1186</v>
      </c>
      <c r="E54" s="152"/>
      <c r="F54" s="383" t="s">
        <v>789</v>
      </c>
      <c r="G54" s="1107">
        <f>SUM(G35,G40,G45,G48,G53)</f>
        <v>0</v>
      </c>
    </row>
    <row r="56" spans="2:7" ht="15">
      <c r="B56" s="151"/>
    </row>
  </sheetData>
  <pageMargins left="0.23622047244094491" right="0.23622047244094491" top="0.74803149606299213" bottom="0.74803149606299213" header="0.31496062992125984" footer="0.31496062992125984"/>
  <pageSetup paperSize="8" fitToHeight="0" orientation="portrait" r:id="rId1"/>
</worksheet>
</file>

<file path=xl/worksheets/sheet54.xml><?xml version="1.0" encoding="utf-8"?>
<worksheet xmlns="http://schemas.openxmlformats.org/spreadsheetml/2006/main" xmlns:r="http://schemas.openxmlformats.org/officeDocument/2006/relationships">
  <sheetPr codeName="Sheet55">
    <tabColor theme="2" tint="-0.249977111117893"/>
    <pageSetUpPr fitToPage="1"/>
  </sheetPr>
  <dimension ref="A1:P986"/>
  <sheetViews>
    <sheetView workbookViewId="0">
      <selection activeCell="D14" sqref="D14"/>
    </sheetView>
  </sheetViews>
  <sheetFormatPr defaultRowHeight="12.75"/>
  <cols>
    <col min="1" max="1" width="5.125" customWidth="1"/>
    <col min="2" max="2" width="13.5" customWidth="1"/>
    <col min="3" max="3" width="23.875" style="456" customWidth="1"/>
    <col min="4" max="4" width="33.5" customWidth="1"/>
    <col min="5" max="5" width="12.25" style="179" customWidth="1"/>
    <col min="7" max="7" width="7.25" customWidth="1"/>
  </cols>
  <sheetData>
    <row r="1" spans="1:16" s="1812" customFormat="1" ht="26.25">
      <c r="A1" s="1706" t="str">
        <f ca="1">VLOOKUP(LEFT(RIGHT(CELL("filename",A1),LEN(CELL("filename",A1))-FIND("]",CELL("filename",A1))),1)*1,Index!$B$8:$C$90,2,FALSE)</f>
        <v>Outputs</v>
      </c>
      <c r="B1" s="1706"/>
      <c r="C1" s="1706"/>
      <c r="D1" s="1706"/>
      <c r="E1" s="1706"/>
      <c r="F1" s="1706"/>
      <c r="G1" s="1706"/>
      <c r="H1" s="1706"/>
      <c r="I1" s="1706"/>
      <c r="J1" s="1706"/>
      <c r="K1" s="1706"/>
      <c r="L1" s="1706"/>
      <c r="M1" s="1706"/>
      <c r="N1" s="1706"/>
      <c r="O1" s="1706"/>
      <c r="P1" s="1706"/>
    </row>
    <row r="2" spans="1:16" s="1812" customFormat="1" ht="26.25">
      <c r="A2" s="1706" t="str">
        <f>'Universal data'!C8</f>
        <v>National Grid Gas Transmission</v>
      </c>
      <c r="B2" s="1706"/>
      <c r="C2" s="1706"/>
      <c r="D2" s="1706"/>
      <c r="E2" s="1706"/>
      <c r="F2" s="1706"/>
      <c r="G2" s="1706"/>
      <c r="H2" s="1706"/>
      <c r="I2" s="1706"/>
      <c r="J2" s="1706"/>
      <c r="K2" s="1706"/>
      <c r="L2" s="1706"/>
      <c r="M2" s="1706"/>
      <c r="N2" s="1706"/>
      <c r="O2" s="1706"/>
      <c r="P2" s="1706"/>
    </row>
    <row r="3" spans="1:16" s="1819" customFormat="1" ht="21" thickBot="1">
      <c r="A3" s="1804" t="str">
        <f>'Universal data'!C21</f>
        <v>2012/13</v>
      </c>
      <c r="B3" s="1804"/>
      <c r="C3" s="1804"/>
      <c r="D3" s="1804"/>
      <c r="E3" s="1804"/>
      <c r="F3" s="1804"/>
      <c r="G3" s="1804"/>
      <c r="H3" s="1804"/>
      <c r="I3" s="1804"/>
      <c r="J3" s="1804"/>
      <c r="K3" s="1804"/>
      <c r="L3" s="1804"/>
      <c r="M3" s="1804"/>
      <c r="N3" s="1804"/>
      <c r="O3" s="1804"/>
      <c r="P3" s="1804"/>
    </row>
    <row r="4" spans="1:16" s="1812" customFormat="1">
      <c r="A4" s="1835"/>
      <c r="B4" s="1835"/>
      <c r="C4" s="1835"/>
      <c r="D4" s="1835"/>
      <c r="E4" s="1835"/>
      <c r="F4" s="1835"/>
      <c r="G4" s="1835"/>
      <c r="H4" s="1835"/>
      <c r="I4" s="1835"/>
      <c r="J4" s="1835"/>
      <c r="K4" s="1835"/>
      <c r="L4" s="1835"/>
      <c r="M4" s="1835"/>
      <c r="N4" s="1835"/>
      <c r="O4" s="1835"/>
      <c r="P4" s="1835"/>
    </row>
    <row r="5" spans="1:16" s="1819" customFormat="1" ht="20.25">
      <c r="A5" s="1837" t="str">
        <f ca="1">VLOOKUP(RIGHT(CELL("filename",A1),LEN(CELL("filename",A1))-FIND("]",CELL("filename",A1))),Index!$D$8:$E$102,2,FALSE)</f>
        <v>6.3 Gas incremental capacity</v>
      </c>
      <c r="B5" s="1837"/>
      <c r="C5" s="1837"/>
      <c r="D5" s="1837"/>
      <c r="E5" s="1837"/>
      <c r="F5" s="1837"/>
      <c r="G5" s="1837"/>
      <c r="H5" s="1837"/>
      <c r="I5" s="1837"/>
      <c r="J5" s="1837"/>
      <c r="K5" s="1837"/>
      <c r="L5" s="1837"/>
      <c r="M5" s="1837"/>
      <c r="N5" s="1837"/>
      <c r="O5" s="1837"/>
      <c r="P5" s="1837"/>
    </row>
    <row r="6" spans="1:16">
      <c r="C6"/>
    </row>
    <row r="7" spans="1:16" ht="15">
      <c r="C7"/>
      <c r="H7" s="208" t="s">
        <v>2392</v>
      </c>
      <c r="I7" s="206" t="s">
        <v>97</v>
      </c>
      <c r="J7" s="207"/>
      <c r="K7" s="207"/>
      <c r="L7" s="207"/>
      <c r="M7" s="207"/>
      <c r="N7" s="207"/>
      <c r="O7" s="207"/>
      <c r="P7" s="207"/>
    </row>
    <row r="8" spans="1:16" ht="30">
      <c r="B8" s="487" t="s">
        <v>171</v>
      </c>
      <c r="C8" s="487" t="s">
        <v>170</v>
      </c>
      <c r="D8" s="487" t="s">
        <v>169</v>
      </c>
      <c r="E8" s="1040" t="s">
        <v>168</v>
      </c>
      <c r="F8" s="487" t="s">
        <v>167</v>
      </c>
      <c r="G8" s="1040" t="s">
        <v>166</v>
      </c>
      <c r="H8" s="488">
        <v>2013</v>
      </c>
      <c r="I8" s="488">
        <v>2014</v>
      </c>
      <c r="J8" s="488">
        <v>2015</v>
      </c>
      <c r="K8" s="488">
        <v>2016</v>
      </c>
      <c r="L8" s="488">
        <v>2017</v>
      </c>
      <c r="M8" s="488">
        <v>2018</v>
      </c>
      <c r="N8" s="488">
        <v>2019</v>
      </c>
      <c r="O8" s="488">
        <v>2020</v>
      </c>
      <c r="P8" s="488">
        <v>2021</v>
      </c>
    </row>
    <row r="9" spans="1:16" ht="78.75" customHeight="1">
      <c r="B9" s="2398" t="s">
        <v>2520</v>
      </c>
      <c r="C9" s="487" t="s">
        <v>2521</v>
      </c>
      <c r="D9" s="487" t="s">
        <v>1192</v>
      </c>
      <c r="E9" s="1720" t="s">
        <v>2524</v>
      </c>
      <c r="F9" s="487" t="s">
        <v>925</v>
      </c>
      <c r="G9" s="1106"/>
      <c r="H9" s="489"/>
      <c r="I9" s="489"/>
      <c r="J9" s="489"/>
      <c r="K9" s="489"/>
      <c r="L9" s="489"/>
      <c r="M9" s="489"/>
      <c r="N9" s="489"/>
      <c r="O9" s="489"/>
      <c r="P9" s="489"/>
    </row>
    <row r="10" spans="1:16" ht="15">
      <c r="B10" s="2399"/>
      <c r="C10" s="1603"/>
      <c r="D10" s="487" t="s">
        <v>1194</v>
      </c>
      <c r="E10" s="1721"/>
      <c r="F10" s="487" t="s">
        <v>925</v>
      </c>
      <c r="G10" s="1106"/>
      <c r="H10" s="489"/>
      <c r="I10" s="489"/>
      <c r="J10" s="489"/>
      <c r="K10" s="489"/>
      <c r="L10" s="489"/>
      <c r="M10" s="489"/>
      <c r="N10" s="489"/>
      <c r="O10" s="489"/>
      <c r="P10" s="489"/>
    </row>
    <row r="11" spans="1:16" ht="15">
      <c r="B11" s="2399"/>
      <c r="C11" s="1603"/>
      <c r="D11" s="487" t="s">
        <v>2523</v>
      </c>
      <c r="E11" s="1721"/>
      <c r="F11" s="487" t="s">
        <v>925</v>
      </c>
      <c r="G11" s="1106"/>
      <c r="H11" s="489"/>
      <c r="I11" s="489"/>
      <c r="J11" s="489"/>
      <c r="K11" s="489"/>
      <c r="L11" s="489"/>
      <c r="M11" s="489"/>
      <c r="N11" s="489"/>
      <c r="O11" s="489"/>
      <c r="P11" s="489"/>
    </row>
    <row r="12" spans="1:16" ht="15">
      <c r="B12" s="2399"/>
      <c r="C12" s="1603"/>
      <c r="D12" s="487" t="s">
        <v>1195</v>
      </c>
      <c r="E12" s="1721"/>
      <c r="F12" s="487" t="s">
        <v>1193</v>
      </c>
      <c r="G12" s="1106"/>
      <c r="H12" s="489"/>
      <c r="I12" s="489"/>
      <c r="J12" s="489"/>
      <c r="K12" s="489"/>
      <c r="L12" s="489"/>
      <c r="M12" s="489"/>
      <c r="N12" s="489"/>
      <c r="O12" s="489"/>
      <c r="P12" s="489"/>
    </row>
    <row r="13" spans="1:16" ht="15">
      <c r="B13" s="2399"/>
      <c r="C13" s="1603"/>
      <c r="D13" s="487" t="s">
        <v>1196</v>
      </c>
      <c r="E13" s="1721"/>
      <c r="F13" s="487" t="s">
        <v>10</v>
      </c>
      <c r="G13" s="1106"/>
      <c r="H13" s="489"/>
      <c r="I13" s="489"/>
      <c r="J13" s="489"/>
      <c r="K13" s="489"/>
      <c r="L13" s="489"/>
      <c r="M13" s="489"/>
      <c r="N13" s="489"/>
      <c r="O13" s="489"/>
      <c r="P13" s="489"/>
    </row>
    <row r="14" spans="1:16" ht="15">
      <c r="B14" s="2400"/>
      <c r="C14" s="1055"/>
      <c r="D14" s="487"/>
      <c r="E14" s="1040"/>
      <c r="F14" s="487"/>
      <c r="G14" s="1106"/>
      <c r="H14" s="489"/>
      <c r="I14" s="489"/>
      <c r="J14" s="489"/>
      <c r="K14" s="489"/>
      <c r="L14" s="489"/>
      <c r="M14" s="489"/>
      <c r="N14" s="489"/>
      <c r="O14" s="489"/>
      <c r="P14" s="489"/>
    </row>
    <row r="15" spans="1:16" ht="64.5">
      <c r="B15" s="487" t="s">
        <v>2519</v>
      </c>
      <c r="C15" s="1603" t="s">
        <v>2522</v>
      </c>
      <c r="D15" s="487" t="s">
        <v>1192</v>
      </c>
      <c r="E15" s="1720" t="s">
        <v>2524</v>
      </c>
      <c r="F15" s="487" t="s">
        <v>925</v>
      </c>
      <c r="G15" s="1106"/>
      <c r="H15" s="489"/>
      <c r="I15" s="489"/>
      <c r="J15" s="489"/>
      <c r="K15" s="489"/>
      <c r="L15" s="489"/>
      <c r="M15" s="489"/>
      <c r="N15" s="489"/>
      <c r="O15" s="489"/>
      <c r="P15" s="489"/>
    </row>
    <row r="16" spans="1:16" ht="75" customHeight="1">
      <c r="B16" s="487"/>
      <c r="C16" s="1603"/>
      <c r="D16" s="487" t="s">
        <v>1194</v>
      </c>
      <c r="E16" s="1040"/>
      <c r="F16" s="487" t="s">
        <v>925</v>
      </c>
      <c r="G16" s="1106"/>
      <c r="H16" s="489"/>
      <c r="I16" s="489"/>
      <c r="J16" s="489"/>
      <c r="K16" s="489"/>
      <c r="L16" s="489"/>
      <c r="M16" s="489"/>
      <c r="N16" s="489"/>
      <c r="O16" s="489"/>
      <c r="P16" s="489"/>
    </row>
    <row r="17" spans="2:16" ht="15">
      <c r="B17" s="487"/>
      <c r="C17" s="1603"/>
      <c r="D17" s="487" t="s">
        <v>2523</v>
      </c>
      <c r="E17" s="1040"/>
      <c r="F17" s="487" t="s">
        <v>925</v>
      </c>
      <c r="G17" s="1106"/>
      <c r="H17" s="489"/>
      <c r="I17" s="489"/>
      <c r="J17" s="489"/>
      <c r="K17" s="489"/>
      <c r="L17" s="489"/>
      <c r="M17" s="489"/>
      <c r="N17" s="489"/>
      <c r="O17" s="489"/>
      <c r="P17" s="489"/>
    </row>
    <row r="18" spans="2:16" ht="15">
      <c r="B18" s="487"/>
      <c r="C18" s="1603"/>
      <c r="D18" s="487" t="s">
        <v>1195</v>
      </c>
      <c r="E18" s="1040"/>
      <c r="F18" s="487" t="s">
        <v>1193</v>
      </c>
      <c r="G18" s="1106"/>
      <c r="H18" s="489"/>
      <c r="I18" s="489"/>
      <c r="J18" s="489"/>
      <c r="K18" s="489"/>
      <c r="L18" s="489"/>
      <c r="M18" s="489"/>
      <c r="N18" s="489"/>
      <c r="O18" s="489"/>
      <c r="P18" s="489"/>
    </row>
    <row r="19" spans="2:16" ht="15">
      <c r="B19" s="487"/>
      <c r="C19" s="1717"/>
      <c r="D19" s="487" t="s">
        <v>1196</v>
      </c>
      <c r="E19" s="1040"/>
      <c r="F19" s="487" t="s">
        <v>10</v>
      </c>
      <c r="G19" s="1106"/>
      <c r="H19" s="489"/>
      <c r="I19" s="489"/>
      <c r="J19" s="489"/>
      <c r="K19" s="489"/>
      <c r="L19" s="489"/>
      <c r="M19" s="489"/>
      <c r="N19" s="489"/>
      <c r="O19" s="489"/>
      <c r="P19" s="489"/>
    </row>
    <row r="20" spans="2:16" ht="15">
      <c r="B20" s="487"/>
      <c r="C20" s="1717"/>
      <c r="G20" s="1106"/>
      <c r="H20" s="489"/>
      <c r="I20" s="489"/>
      <c r="J20" s="489"/>
      <c r="K20" s="489"/>
      <c r="L20" s="489"/>
      <c r="M20" s="489"/>
      <c r="N20" s="489"/>
      <c r="O20" s="489"/>
      <c r="P20" s="489"/>
    </row>
    <row r="21" spans="2:16" ht="15">
      <c r="B21" s="487"/>
      <c r="C21" s="1717"/>
      <c r="D21" s="487"/>
      <c r="E21" s="1040"/>
      <c r="F21" s="487"/>
      <c r="G21" s="1106"/>
      <c r="H21" s="489"/>
      <c r="I21" s="489"/>
      <c r="J21" s="489"/>
      <c r="K21" s="489"/>
      <c r="L21" s="489"/>
      <c r="M21" s="489"/>
      <c r="N21" s="489"/>
      <c r="O21" s="489"/>
      <c r="P21" s="489"/>
    </row>
    <row r="22" spans="2:16" ht="15">
      <c r="B22" s="487"/>
      <c r="C22" s="1717"/>
      <c r="D22" s="487"/>
      <c r="E22" s="1040"/>
      <c r="F22" s="487"/>
      <c r="G22" s="1106"/>
      <c r="H22" s="489"/>
      <c r="I22" s="489"/>
      <c r="J22" s="489"/>
      <c r="K22" s="489"/>
      <c r="L22" s="489"/>
      <c r="M22" s="489"/>
      <c r="N22" s="489"/>
      <c r="O22" s="489"/>
      <c r="P22" s="489"/>
    </row>
    <row r="23" spans="2:16" ht="15">
      <c r="B23" s="487"/>
      <c r="C23" s="1717"/>
      <c r="D23" s="487"/>
      <c r="E23" s="1040"/>
      <c r="F23" s="487"/>
      <c r="G23" s="1106"/>
      <c r="H23" s="489"/>
      <c r="I23" s="489"/>
      <c r="J23" s="489"/>
      <c r="K23" s="489"/>
      <c r="L23" s="489"/>
      <c r="M23" s="489"/>
      <c r="N23" s="489"/>
      <c r="O23" s="489"/>
      <c r="P23" s="489"/>
    </row>
    <row r="24" spans="2:16" ht="15">
      <c r="B24" s="487"/>
      <c r="C24" s="1717"/>
      <c r="D24" s="487"/>
      <c r="E24" s="1040"/>
      <c r="F24" s="487"/>
      <c r="G24" s="1106"/>
      <c r="H24" s="489"/>
      <c r="I24" s="489"/>
      <c r="J24" s="489"/>
      <c r="K24" s="489"/>
      <c r="L24" s="489"/>
      <c r="M24" s="489"/>
      <c r="N24" s="489"/>
      <c r="O24" s="489"/>
      <c r="P24" s="489"/>
    </row>
    <row r="25" spans="2:16" ht="15">
      <c r="B25" s="487"/>
      <c r="C25" s="1717"/>
      <c r="D25" s="487"/>
      <c r="E25" s="1040"/>
      <c r="F25" s="487"/>
      <c r="G25" s="1106"/>
      <c r="H25" s="489"/>
      <c r="I25" s="489"/>
      <c r="J25" s="489"/>
      <c r="K25" s="489"/>
      <c r="L25" s="489"/>
      <c r="M25" s="489"/>
      <c r="N25" s="489"/>
      <c r="O25" s="489"/>
      <c r="P25" s="489"/>
    </row>
    <row r="26" spans="2:16" ht="15">
      <c r="B26" s="487"/>
      <c r="C26" s="1717"/>
      <c r="D26" s="487"/>
      <c r="E26" s="1040"/>
      <c r="F26" s="487"/>
      <c r="G26" s="1106"/>
      <c r="H26" s="489"/>
      <c r="I26" s="489"/>
      <c r="J26" s="489"/>
      <c r="K26" s="489"/>
      <c r="L26" s="489"/>
      <c r="M26" s="489"/>
      <c r="N26" s="489"/>
      <c r="O26" s="489"/>
      <c r="P26" s="489"/>
    </row>
    <row r="27" spans="2:16" ht="15">
      <c r="B27" s="487"/>
      <c r="C27" s="1717"/>
      <c r="D27" s="487"/>
      <c r="E27" s="1040"/>
      <c r="F27" s="487"/>
      <c r="G27" s="1106"/>
      <c r="H27" s="489"/>
      <c r="I27" s="489"/>
      <c r="J27" s="489"/>
      <c r="K27" s="489"/>
      <c r="L27" s="489"/>
      <c r="M27" s="489"/>
      <c r="N27" s="489"/>
      <c r="O27" s="489"/>
      <c r="P27" s="489"/>
    </row>
    <row r="28" spans="2:16" ht="15">
      <c r="B28" s="487"/>
      <c r="C28" s="1717"/>
      <c r="D28" s="487"/>
      <c r="E28" s="1040"/>
      <c r="F28" s="487"/>
      <c r="G28" s="1106"/>
      <c r="H28" s="489"/>
      <c r="I28" s="489"/>
      <c r="J28" s="489"/>
      <c r="K28" s="489"/>
      <c r="L28" s="489"/>
      <c r="M28" s="489"/>
      <c r="N28" s="489"/>
      <c r="O28" s="489"/>
      <c r="P28" s="489"/>
    </row>
    <row r="29" spans="2:16" ht="15">
      <c r="B29" s="487"/>
      <c r="C29" s="1717"/>
      <c r="D29" s="487"/>
      <c r="E29" s="1040"/>
      <c r="F29" s="487"/>
      <c r="G29" s="1106"/>
      <c r="H29" s="489"/>
      <c r="I29" s="489"/>
      <c r="J29" s="489"/>
      <c r="K29" s="489"/>
      <c r="L29" s="489"/>
      <c r="M29" s="489"/>
      <c r="N29" s="489"/>
      <c r="O29" s="489"/>
      <c r="P29" s="489"/>
    </row>
    <row r="30" spans="2:16" ht="15">
      <c r="B30" s="487"/>
      <c r="C30" s="1717"/>
      <c r="D30" s="487"/>
      <c r="E30" s="1040"/>
      <c r="F30" s="487"/>
      <c r="G30" s="1106"/>
      <c r="H30" s="489"/>
      <c r="I30" s="489"/>
      <c r="J30" s="489"/>
      <c r="K30" s="489"/>
      <c r="L30" s="489"/>
      <c r="M30" s="489"/>
      <c r="N30" s="489"/>
      <c r="O30" s="489"/>
      <c r="P30" s="489"/>
    </row>
    <row r="31" spans="2:16" ht="15">
      <c r="B31" s="487"/>
      <c r="C31" s="1717"/>
      <c r="D31" s="487"/>
      <c r="E31" s="1040"/>
      <c r="F31" s="487"/>
      <c r="G31" s="1106"/>
      <c r="H31" s="489"/>
      <c r="I31" s="489"/>
      <c r="J31" s="489"/>
      <c r="K31" s="489"/>
      <c r="L31" s="489"/>
      <c r="M31" s="489"/>
      <c r="N31" s="489"/>
      <c r="O31" s="489"/>
      <c r="P31" s="489"/>
    </row>
    <row r="32" spans="2:16" ht="15">
      <c r="B32" s="487"/>
      <c r="C32" s="1717"/>
      <c r="D32" s="487"/>
      <c r="E32" s="1040"/>
      <c r="F32" s="487"/>
      <c r="G32" s="1106"/>
      <c r="H32" s="489"/>
      <c r="I32" s="489"/>
      <c r="J32" s="489"/>
      <c r="K32" s="489"/>
      <c r="L32" s="489"/>
      <c r="M32" s="489"/>
      <c r="N32" s="489"/>
      <c r="O32" s="489"/>
      <c r="P32" s="489"/>
    </row>
    <row r="33" spans="2:16" ht="15">
      <c r="B33" s="487"/>
      <c r="C33" s="1717"/>
      <c r="D33" s="487"/>
      <c r="E33" s="1040"/>
      <c r="F33" s="487"/>
      <c r="G33" s="1106"/>
      <c r="H33" s="489"/>
      <c r="I33" s="489"/>
      <c r="J33" s="489"/>
      <c r="K33" s="489"/>
      <c r="L33" s="489"/>
      <c r="M33" s="489"/>
      <c r="N33" s="489"/>
      <c r="O33" s="489"/>
      <c r="P33" s="489"/>
    </row>
    <row r="34" spans="2:16" ht="15">
      <c r="B34" s="487"/>
      <c r="C34" s="1717"/>
      <c r="D34" s="487"/>
      <c r="E34" s="1040"/>
      <c r="F34" s="487"/>
      <c r="G34" s="1106"/>
      <c r="H34" s="489"/>
      <c r="I34" s="489"/>
      <c r="J34" s="489"/>
      <c r="K34" s="489"/>
      <c r="L34" s="489"/>
      <c r="M34" s="489"/>
      <c r="N34" s="489"/>
      <c r="O34" s="489"/>
      <c r="P34" s="489"/>
    </row>
    <row r="35" spans="2:16" ht="15">
      <c r="B35" s="487"/>
      <c r="C35" s="1717"/>
      <c r="D35" s="487"/>
      <c r="E35" s="1040"/>
      <c r="F35" s="487"/>
      <c r="G35" s="1106"/>
      <c r="H35" s="489"/>
      <c r="I35" s="489"/>
      <c r="J35" s="489"/>
      <c r="K35" s="489"/>
      <c r="L35" s="489"/>
      <c r="M35" s="489"/>
      <c r="N35" s="489"/>
      <c r="O35" s="489"/>
      <c r="P35" s="489"/>
    </row>
    <row r="36" spans="2:16" ht="15">
      <c r="B36" s="487"/>
      <c r="C36" s="1717"/>
      <c r="D36" s="487"/>
      <c r="E36" s="1040"/>
      <c r="F36" s="487"/>
      <c r="G36" s="1106"/>
      <c r="H36" s="489"/>
      <c r="I36" s="489"/>
      <c r="J36" s="489"/>
      <c r="K36" s="489"/>
      <c r="L36" s="489"/>
      <c r="M36" s="489"/>
      <c r="N36" s="489"/>
      <c r="O36" s="489"/>
      <c r="P36" s="489"/>
    </row>
    <row r="37" spans="2:16" ht="15">
      <c r="B37" s="487"/>
      <c r="C37" s="1717"/>
      <c r="D37" s="487"/>
      <c r="E37" s="1040"/>
      <c r="F37" s="487"/>
      <c r="G37" s="1106"/>
      <c r="H37" s="489"/>
      <c r="I37" s="489"/>
      <c r="J37" s="489"/>
      <c r="K37" s="489"/>
      <c r="L37" s="489"/>
      <c r="M37" s="489"/>
      <c r="N37" s="489"/>
      <c r="O37" s="489"/>
      <c r="P37" s="489"/>
    </row>
    <row r="38" spans="2:16" ht="15">
      <c r="B38" s="487"/>
      <c r="C38" s="1717"/>
      <c r="D38" s="487"/>
      <c r="E38" s="1040"/>
      <c r="F38" s="487"/>
      <c r="G38" s="1106"/>
      <c r="H38" s="489"/>
      <c r="I38" s="489"/>
      <c r="J38" s="489"/>
      <c r="K38" s="489"/>
      <c r="L38" s="489"/>
      <c r="M38" s="489"/>
      <c r="N38" s="489"/>
      <c r="O38" s="489"/>
      <c r="P38" s="489"/>
    </row>
    <row r="39" spans="2:16" ht="15">
      <c r="B39" s="487"/>
      <c r="C39" s="1717"/>
      <c r="D39" s="487"/>
      <c r="E39" s="1040"/>
      <c r="F39" s="487"/>
      <c r="G39" s="1106"/>
      <c r="H39" s="489"/>
      <c r="I39" s="489"/>
      <c r="J39" s="489"/>
      <c r="K39" s="489"/>
      <c r="L39" s="489"/>
      <c r="M39" s="489"/>
      <c r="N39" s="489"/>
      <c r="O39" s="489"/>
      <c r="P39" s="489"/>
    </row>
    <row r="40" spans="2:16" ht="15">
      <c r="B40" s="487"/>
      <c r="C40" s="1717"/>
      <c r="D40" s="487"/>
      <c r="E40" s="1040"/>
      <c r="F40" s="487"/>
      <c r="G40" s="1106"/>
      <c r="H40" s="489"/>
      <c r="I40" s="489"/>
      <c r="J40" s="489"/>
      <c r="K40" s="489"/>
      <c r="L40" s="489"/>
      <c r="M40" s="489"/>
      <c r="N40" s="489"/>
      <c r="O40" s="489"/>
      <c r="P40" s="489"/>
    </row>
    <row r="41" spans="2:16" ht="15">
      <c r="B41" s="487"/>
      <c r="C41" s="1717"/>
      <c r="D41" s="487"/>
      <c r="E41" s="1040"/>
      <c r="F41" s="487"/>
      <c r="G41" s="1106"/>
      <c r="H41" s="489"/>
      <c r="I41" s="489"/>
      <c r="J41" s="489"/>
      <c r="K41" s="489"/>
      <c r="L41" s="489"/>
      <c r="M41" s="489"/>
      <c r="N41" s="489"/>
      <c r="O41" s="489"/>
      <c r="P41" s="489"/>
    </row>
    <row r="42" spans="2:16" ht="15">
      <c r="B42" s="487"/>
      <c r="C42" s="1717"/>
      <c r="D42" s="487"/>
      <c r="E42" s="1040"/>
      <c r="F42" s="487"/>
      <c r="G42" s="1106"/>
      <c r="H42" s="489"/>
      <c r="I42" s="489"/>
      <c r="J42" s="489"/>
      <c r="K42" s="489"/>
      <c r="L42" s="489"/>
      <c r="M42" s="489"/>
      <c r="N42" s="489"/>
      <c r="O42" s="489"/>
      <c r="P42" s="489"/>
    </row>
    <row r="43" spans="2:16" ht="15">
      <c r="B43" s="487"/>
      <c r="C43" s="1717"/>
      <c r="D43" s="487"/>
      <c r="E43" s="1040"/>
      <c r="F43" s="487"/>
      <c r="G43" s="1106"/>
      <c r="H43" s="489"/>
      <c r="I43" s="489"/>
      <c r="J43" s="489"/>
      <c r="K43" s="489"/>
      <c r="L43" s="489"/>
      <c r="M43" s="489"/>
      <c r="N43" s="489"/>
      <c r="O43" s="489"/>
      <c r="P43" s="489"/>
    </row>
    <row r="44" spans="2:16" ht="15">
      <c r="B44" s="487"/>
      <c r="C44" s="1717"/>
      <c r="D44" s="487"/>
      <c r="E44" s="1040"/>
      <c r="F44" s="487"/>
      <c r="G44" s="1106"/>
      <c r="H44" s="489"/>
      <c r="I44" s="489"/>
      <c r="J44" s="489"/>
      <c r="K44" s="489"/>
      <c r="L44" s="489"/>
      <c r="M44" s="489"/>
      <c r="N44" s="489"/>
      <c r="O44" s="489"/>
      <c r="P44" s="489"/>
    </row>
    <row r="45" spans="2:16" ht="15">
      <c r="B45" s="487"/>
      <c r="C45" s="1717"/>
      <c r="D45" s="487"/>
      <c r="E45" s="1040"/>
      <c r="F45" s="487"/>
      <c r="G45" s="1106"/>
      <c r="H45" s="489"/>
      <c r="I45" s="489"/>
      <c r="J45" s="489"/>
      <c r="K45" s="489"/>
      <c r="L45" s="489"/>
      <c r="M45" s="489"/>
      <c r="N45" s="489"/>
      <c r="O45" s="489"/>
      <c r="P45" s="489"/>
    </row>
    <row r="46" spans="2:16" ht="15">
      <c r="B46" s="487"/>
      <c r="C46" s="1717"/>
      <c r="D46" s="487"/>
      <c r="E46" s="1040"/>
      <c r="F46" s="487"/>
      <c r="G46" s="1106"/>
      <c r="H46" s="489"/>
      <c r="I46" s="489"/>
      <c r="J46" s="489"/>
      <c r="K46" s="489"/>
      <c r="L46" s="489"/>
      <c r="M46" s="489"/>
      <c r="N46" s="489"/>
      <c r="O46" s="489"/>
      <c r="P46" s="489"/>
    </row>
    <row r="47" spans="2:16" ht="15">
      <c r="B47" s="487"/>
      <c r="C47" s="1717"/>
      <c r="D47" s="487"/>
      <c r="E47" s="1040"/>
      <c r="F47" s="487"/>
      <c r="G47" s="1106"/>
      <c r="H47" s="489"/>
      <c r="I47" s="489"/>
      <c r="J47" s="489"/>
      <c r="K47" s="489"/>
      <c r="L47" s="489"/>
      <c r="M47" s="489"/>
      <c r="N47" s="489"/>
      <c r="O47" s="489"/>
      <c r="P47" s="489"/>
    </row>
    <row r="48" spans="2:16" ht="15">
      <c r="B48" s="487"/>
      <c r="C48" s="1717"/>
      <c r="D48" s="487"/>
      <c r="E48" s="1040"/>
      <c r="F48" s="487"/>
      <c r="G48" s="1106"/>
      <c r="H48" s="489"/>
      <c r="I48" s="489"/>
      <c r="J48" s="489"/>
      <c r="K48" s="489"/>
      <c r="L48" s="489"/>
      <c r="M48" s="489"/>
      <c r="N48" s="489"/>
      <c r="O48" s="489"/>
      <c r="P48" s="489"/>
    </row>
    <row r="49" spans="2:16" ht="15">
      <c r="B49" s="487"/>
      <c r="C49" s="1717"/>
      <c r="D49" s="487"/>
      <c r="E49" s="1040"/>
      <c r="F49" s="487"/>
      <c r="G49" s="1106"/>
      <c r="H49" s="489"/>
      <c r="I49" s="489"/>
      <c r="J49" s="489"/>
      <c r="K49" s="489"/>
      <c r="L49" s="489"/>
      <c r="M49" s="489"/>
      <c r="N49" s="489"/>
      <c r="O49" s="489"/>
      <c r="P49" s="489"/>
    </row>
    <row r="50" spans="2:16" ht="15">
      <c r="B50" s="487"/>
      <c r="C50" s="1717"/>
      <c r="D50" s="487"/>
      <c r="E50" s="1040"/>
      <c r="F50" s="487"/>
      <c r="G50" s="1106"/>
      <c r="H50" s="489"/>
      <c r="I50" s="489"/>
      <c r="J50" s="489"/>
      <c r="K50" s="489"/>
      <c r="L50" s="489"/>
      <c r="M50" s="489"/>
      <c r="N50" s="489"/>
      <c r="O50" s="489"/>
      <c r="P50" s="489"/>
    </row>
    <row r="51" spans="2:16" ht="15">
      <c r="B51" s="437"/>
      <c r="C51" s="1717"/>
      <c r="D51" s="487"/>
      <c r="E51" s="1722"/>
      <c r="F51" s="487"/>
      <c r="G51" s="1041">
        <f>SUM(I51:P51)</f>
        <v>0</v>
      </c>
      <c r="H51" s="1104"/>
      <c r="I51" s="1104"/>
      <c r="J51" s="1104"/>
      <c r="K51" s="1104"/>
      <c r="L51" s="1104"/>
      <c r="M51" s="1104"/>
      <c r="N51" s="1104"/>
      <c r="O51" s="1104"/>
      <c r="P51" s="1104"/>
    </row>
    <row r="52" spans="2:16" ht="15">
      <c r="B52" s="437"/>
      <c r="C52" s="1717"/>
      <c r="D52" s="487"/>
      <c r="E52" s="1722"/>
      <c r="F52" s="487"/>
      <c r="G52" s="1041"/>
      <c r="H52" s="1104"/>
      <c r="I52" s="1104"/>
      <c r="J52" s="1104"/>
      <c r="K52" s="1104"/>
      <c r="L52" s="1104"/>
      <c r="M52" s="1104"/>
      <c r="N52" s="1104"/>
      <c r="O52" s="1104"/>
      <c r="P52" s="1104"/>
    </row>
    <row r="53" spans="2:16" ht="15">
      <c r="B53" s="437"/>
      <c r="C53" s="1717"/>
      <c r="D53" s="487"/>
      <c r="E53" s="1722"/>
      <c r="F53" s="487"/>
      <c r="G53" s="1041"/>
      <c r="H53" s="1104"/>
      <c r="I53" s="1104"/>
      <c r="J53" s="1104"/>
      <c r="K53" s="1104"/>
      <c r="L53" s="1104"/>
      <c r="M53" s="1104"/>
      <c r="N53" s="1104"/>
      <c r="O53" s="1104"/>
      <c r="P53" s="1104"/>
    </row>
    <row r="54" spans="2:16" ht="15">
      <c r="B54" s="437"/>
      <c r="C54" s="1717"/>
      <c r="D54" s="487"/>
      <c r="E54" s="1722"/>
      <c r="F54" s="487"/>
      <c r="G54" s="1041"/>
      <c r="H54" s="1104"/>
      <c r="I54" s="1104"/>
      <c r="J54" s="1104"/>
      <c r="K54" s="1104"/>
      <c r="L54" s="1104"/>
      <c r="M54" s="1104"/>
      <c r="N54" s="1104"/>
      <c r="O54" s="1104"/>
      <c r="P54" s="1104"/>
    </row>
    <row r="55" spans="2:16" ht="15">
      <c r="B55" s="1042"/>
      <c r="C55" s="1717"/>
      <c r="D55" s="487"/>
      <c r="E55" s="1721"/>
      <c r="F55" s="487"/>
      <c r="G55" s="1041">
        <f t="shared" ref="G55:G167" si="0">SUM(I55:P55)</f>
        <v>0</v>
      </c>
      <c r="H55" s="1104"/>
      <c r="I55" s="1104"/>
      <c r="J55" s="1104"/>
      <c r="K55" s="1104"/>
      <c r="L55" s="1104"/>
      <c r="M55" s="1104"/>
      <c r="N55" s="1104"/>
      <c r="O55" s="1104"/>
      <c r="P55" s="1104"/>
    </row>
    <row r="56" spans="2:16" ht="15">
      <c r="B56" s="1042"/>
      <c r="C56" s="1717"/>
      <c r="D56" s="487"/>
      <c r="E56" s="1721"/>
      <c r="F56" s="487"/>
      <c r="G56" s="1041"/>
      <c r="H56" s="1104"/>
      <c r="I56" s="1104"/>
      <c r="J56" s="1104"/>
      <c r="K56" s="1104"/>
      <c r="L56" s="1104"/>
      <c r="M56" s="1104"/>
      <c r="N56" s="1104"/>
      <c r="O56" s="1104"/>
      <c r="P56" s="1104"/>
    </row>
    <row r="57" spans="2:16" ht="15">
      <c r="B57" s="1042"/>
      <c r="C57" s="1717"/>
      <c r="D57" s="487"/>
      <c r="E57" s="1721"/>
      <c r="F57" s="487"/>
      <c r="G57" s="1041"/>
      <c r="H57" s="1104"/>
      <c r="I57" s="1104"/>
      <c r="J57" s="1104"/>
      <c r="K57" s="1104"/>
      <c r="L57" s="1104"/>
      <c r="M57" s="1104"/>
      <c r="N57" s="1104"/>
      <c r="O57" s="1104"/>
      <c r="P57" s="1104"/>
    </row>
    <row r="58" spans="2:16" ht="15">
      <c r="B58" s="1042"/>
      <c r="C58" s="1717"/>
      <c r="D58" s="487"/>
      <c r="E58" s="1721"/>
      <c r="F58" s="487"/>
      <c r="G58" s="1041"/>
      <c r="H58" s="1104"/>
      <c r="I58" s="1104"/>
      <c r="J58" s="1104"/>
      <c r="K58" s="1104"/>
      <c r="L58" s="1104"/>
      <c r="M58" s="1104"/>
      <c r="N58" s="1104"/>
      <c r="O58" s="1104"/>
      <c r="P58" s="1104"/>
    </row>
    <row r="59" spans="2:16" ht="15">
      <c r="B59" s="1042"/>
      <c r="C59" s="1717"/>
      <c r="D59" s="487"/>
      <c r="E59" s="1721"/>
      <c r="F59" s="487"/>
      <c r="G59" s="1041">
        <f t="shared" si="0"/>
        <v>0</v>
      </c>
      <c r="H59" s="1104"/>
      <c r="I59" s="1104"/>
      <c r="J59" s="1104"/>
      <c r="K59" s="1104"/>
      <c r="L59" s="1104"/>
      <c r="M59" s="1104"/>
      <c r="N59" s="1104"/>
      <c r="O59" s="1104"/>
      <c r="P59" s="1104"/>
    </row>
    <row r="60" spans="2:16" ht="15">
      <c r="B60" s="1042"/>
      <c r="C60" s="1717"/>
      <c r="D60" s="487"/>
      <c r="E60" s="1721"/>
      <c r="F60" s="487"/>
      <c r="G60" s="1041"/>
      <c r="H60" s="1104"/>
      <c r="I60" s="1104"/>
      <c r="J60" s="1104"/>
      <c r="K60" s="1104"/>
      <c r="L60" s="1104"/>
      <c r="M60" s="1104"/>
      <c r="N60" s="1104"/>
      <c r="O60" s="1104"/>
      <c r="P60" s="1104"/>
    </row>
    <row r="61" spans="2:16" ht="15">
      <c r="B61" s="1042"/>
      <c r="C61" s="1717"/>
      <c r="D61" s="487"/>
      <c r="E61" s="1721"/>
      <c r="F61" s="487"/>
      <c r="G61" s="1041"/>
      <c r="H61" s="1104"/>
      <c r="I61" s="1104"/>
      <c r="J61" s="1104"/>
      <c r="K61" s="1104"/>
      <c r="L61" s="1104"/>
      <c r="M61" s="1104"/>
      <c r="N61" s="1104"/>
      <c r="O61" s="1104"/>
      <c r="P61" s="1104"/>
    </row>
    <row r="62" spans="2:16" ht="15">
      <c r="B62" s="1042"/>
      <c r="C62" s="1717"/>
      <c r="D62" s="487"/>
      <c r="E62" s="1721"/>
      <c r="F62" s="487"/>
      <c r="G62" s="1041"/>
      <c r="H62" s="1104"/>
      <c r="I62" s="1104"/>
      <c r="J62" s="1104"/>
      <c r="K62" s="1104"/>
      <c r="L62" s="1104"/>
      <c r="M62" s="1104"/>
      <c r="N62" s="1104"/>
      <c r="O62" s="1104"/>
      <c r="P62" s="1104"/>
    </row>
    <row r="63" spans="2:16" ht="15">
      <c r="B63" s="1042"/>
      <c r="C63" s="1717"/>
      <c r="D63" s="487"/>
      <c r="E63" s="1721"/>
      <c r="F63" s="487"/>
      <c r="G63" s="1041">
        <f t="shared" si="0"/>
        <v>0</v>
      </c>
      <c r="H63" s="1104"/>
      <c r="I63" s="1104"/>
      <c r="J63" s="1104"/>
      <c r="K63" s="1104"/>
      <c r="L63" s="1104"/>
      <c r="M63" s="1104"/>
      <c r="N63" s="1104"/>
      <c r="O63" s="1104"/>
      <c r="P63" s="1104"/>
    </row>
    <row r="64" spans="2:16" ht="15">
      <c r="B64" s="1042"/>
      <c r="C64" s="1717"/>
      <c r="D64" s="487"/>
      <c r="E64" s="1721"/>
      <c r="F64" s="487"/>
      <c r="G64" s="1041"/>
      <c r="H64" s="1104"/>
      <c r="I64" s="1104"/>
      <c r="J64" s="1104"/>
      <c r="K64" s="1104"/>
      <c r="L64" s="1104"/>
      <c r="M64" s="1104"/>
      <c r="N64" s="1104"/>
      <c r="O64" s="1104"/>
      <c r="P64" s="1104"/>
    </row>
    <row r="65" spans="2:16" ht="15">
      <c r="B65" s="1042"/>
      <c r="C65" s="1717"/>
      <c r="D65" s="487"/>
      <c r="E65" s="1721"/>
      <c r="F65" s="487"/>
      <c r="G65" s="1041"/>
      <c r="H65" s="1104"/>
      <c r="I65" s="1104"/>
      <c r="J65" s="1104"/>
      <c r="K65" s="1104"/>
      <c r="L65" s="1104"/>
      <c r="M65" s="1104"/>
      <c r="N65" s="1104"/>
      <c r="O65" s="1104"/>
      <c r="P65" s="1104"/>
    </row>
    <row r="66" spans="2:16" ht="15">
      <c r="B66" s="1042"/>
      <c r="C66" s="1717"/>
      <c r="D66" s="487"/>
      <c r="E66" s="1721"/>
      <c r="F66" s="487"/>
      <c r="G66" s="1041"/>
      <c r="H66" s="1104"/>
      <c r="I66" s="1104"/>
      <c r="J66" s="1104"/>
      <c r="K66" s="1104"/>
      <c r="L66" s="1104"/>
      <c r="M66" s="1104"/>
      <c r="N66" s="1104"/>
      <c r="O66" s="1104"/>
      <c r="P66" s="1104"/>
    </row>
    <row r="67" spans="2:16" ht="15">
      <c r="B67" s="1042"/>
      <c r="C67" s="1717"/>
      <c r="D67" s="487"/>
      <c r="E67" s="1721"/>
      <c r="F67" s="487"/>
      <c r="G67" s="1041">
        <f t="shared" si="0"/>
        <v>0</v>
      </c>
      <c r="H67" s="1105">
        <f t="shared" ref="H67:P67" si="1">SUM(H51:H63)</f>
        <v>0</v>
      </c>
      <c r="I67" s="1105">
        <f t="shared" si="1"/>
        <v>0</v>
      </c>
      <c r="J67" s="1105">
        <f t="shared" si="1"/>
        <v>0</v>
      </c>
      <c r="K67" s="1105">
        <f t="shared" si="1"/>
        <v>0</v>
      </c>
      <c r="L67" s="1105">
        <f t="shared" si="1"/>
        <v>0</v>
      </c>
      <c r="M67" s="1105">
        <f t="shared" si="1"/>
        <v>0</v>
      </c>
      <c r="N67" s="1105">
        <f t="shared" si="1"/>
        <v>0</v>
      </c>
      <c r="O67" s="1105">
        <f t="shared" si="1"/>
        <v>0</v>
      </c>
      <c r="P67" s="1105">
        <f t="shared" si="1"/>
        <v>0</v>
      </c>
    </row>
    <row r="68" spans="2:16" ht="15">
      <c r="B68" s="1042"/>
      <c r="C68" s="1717"/>
      <c r="D68" s="487"/>
      <c r="E68" s="1721"/>
      <c r="F68" s="487"/>
      <c r="G68" s="1041"/>
      <c r="H68" s="1105"/>
      <c r="I68" s="1105"/>
      <c r="J68" s="1105"/>
      <c r="K68" s="1105"/>
      <c r="L68" s="1105"/>
      <c r="M68" s="1105"/>
      <c r="N68" s="1105"/>
      <c r="O68" s="1105"/>
      <c r="P68" s="1105"/>
    </row>
    <row r="69" spans="2:16" ht="15">
      <c r="B69" s="1042"/>
      <c r="C69" s="1717"/>
      <c r="D69" s="487"/>
      <c r="E69" s="1721"/>
      <c r="F69" s="487"/>
      <c r="G69" s="1041"/>
      <c r="H69" s="1105"/>
      <c r="I69" s="1105"/>
      <c r="J69" s="1105"/>
      <c r="K69" s="1105"/>
      <c r="L69" s="1105"/>
      <c r="M69" s="1105"/>
      <c r="N69" s="1105"/>
      <c r="O69" s="1105"/>
      <c r="P69" s="1105"/>
    </row>
    <row r="70" spans="2:16" ht="15">
      <c r="B70" s="1042"/>
      <c r="C70" s="1717"/>
      <c r="D70" s="487"/>
      <c r="E70" s="1721"/>
      <c r="F70" s="487"/>
      <c r="G70" s="1041"/>
      <c r="H70" s="1105"/>
      <c r="I70" s="1105"/>
      <c r="J70" s="1105"/>
      <c r="K70" s="1105"/>
      <c r="L70" s="1105"/>
      <c r="M70" s="1105"/>
      <c r="N70" s="1105"/>
      <c r="O70" s="1105"/>
      <c r="P70" s="1105"/>
    </row>
    <row r="71" spans="2:16" ht="15">
      <c r="B71" s="1042"/>
      <c r="C71" s="1717"/>
      <c r="D71" s="487"/>
      <c r="E71" s="1721"/>
      <c r="F71" s="487"/>
      <c r="G71" s="1041">
        <f t="shared" si="0"/>
        <v>0</v>
      </c>
      <c r="H71" s="1104"/>
      <c r="I71" s="1104"/>
      <c r="J71" s="1104"/>
      <c r="K71" s="1104"/>
      <c r="L71" s="1104"/>
      <c r="M71" s="1104"/>
      <c r="N71" s="1104"/>
      <c r="O71" s="1104"/>
      <c r="P71" s="1104"/>
    </row>
    <row r="72" spans="2:16" ht="15">
      <c r="B72" s="1042"/>
      <c r="C72" s="1717"/>
      <c r="D72" s="487"/>
      <c r="E72" s="1721"/>
      <c r="F72" s="487"/>
      <c r="G72" s="1041"/>
      <c r="H72" s="1104"/>
      <c r="I72" s="1104"/>
      <c r="J72" s="1104"/>
      <c r="K72" s="1104"/>
      <c r="L72" s="1104"/>
      <c r="M72" s="1104"/>
      <c r="N72" s="1104"/>
      <c r="O72" s="1104"/>
      <c r="P72" s="1104"/>
    </row>
    <row r="73" spans="2:16" ht="15">
      <c r="B73" s="1042"/>
      <c r="C73" s="1717"/>
      <c r="D73" s="487"/>
      <c r="E73" s="1721"/>
      <c r="F73" s="487"/>
      <c r="G73" s="1041"/>
      <c r="H73" s="1104"/>
      <c r="I73" s="1104"/>
      <c r="J73" s="1104"/>
      <c r="K73" s="1104"/>
      <c r="L73" s="1104"/>
      <c r="M73" s="1104"/>
      <c r="N73" s="1104"/>
      <c r="O73" s="1104"/>
      <c r="P73" s="1104"/>
    </row>
    <row r="74" spans="2:16" ht="15">
      <c r="B74" s="1042"/>
      <c r="C74" s="1717"/>
      <c r="D74" s="487"/>
      <c r="E74" s="1721"/>
      <c r="F74" s="487"/>
      <c r="G74" s="1041"/>
      <c r="H74" s="1104"/>
      <c r="I74" s="1104"/>
      <c r="J74" s="1104"/>
      <c r="K74" s="1104"/>
      <c r="L74" s="1104"/>
      <c r="M74" s="1104"/>
      <c r="N74" s="1104"/>
      <c r="O74" s="1104"/>
      <c r="P74" s="1104"/>
    </row>
    <row r="75" spans="2:16" ht="15">
      <c r="B75" s="1042"/>
      <c r="C75" s="1717"/>
      <c r="D75" s="487"/>
      <c r="E75" s="1721"/>
      <c r="F75" s="487"/>
      <c r="G75" s="1041">
        <f t="shared" si="0"/>
        <v>0</v>
      </c>
      <c r="H75" s="1104"/>
      <c r="I75" s="1104"/>
      <c r="J75" s="1104"/>
      <c r="K75" s="1104"/>
      <c r="L75" s="1104"/>
      <c r="M75" s="1104"/>
      <c r="N75" s="1104"/>
      <c r="O75" s="1104"/>
      <c r="P75" s="1104"/>
    </row>
    <row r="76" spans="2:16" ht="15">
      <c r="B76" s="1042"/>
      <c r="C76" s="1717"/>
      <c r="D76" s="487"/>
      <c r="E76" s="1721"/>
      <c r="F76" s="487"/>
      <c r="G76" s="1041"/>
      <c r="H76" s="1104"/>
      <c r="I76" s="1104"/>
      <c r="J76" s="1104"/>
      <c r="K76" s="1104"/>
      <c r="L76" s="1104"/>
      <c r="M76" s="1104"/>
      <c r="N76" s="1104"/>
      <c r="O76" s="1104"/>
      <c r="P76" s="1104"/>
    </row>
    <row r="77" spans="2:16" ht="15">
      <c r="B77" s="1042"/>
      <c r="C77" s="1717"/>
      <c r="D77" s="487"/>
      <c r="E77" s="1721"/>
      <c r="F77" s="487"/>
      <c r="G77" s="1041"/>
      <c r="H77" s="1104"/>
      <c r="I77" s="1104"/>
      <c r="J77" s="1104"/>
      <c r="K77" s="1104"/>
      <c r="L77" s="1104"/>
      <c r="M77" s="1104"/>
      <c r="N77" s="1104"/>
      <c r="O77" s="1104"/>
      <c r="P77" s="1104"/>
    </row>
    <row r="78" spans="2:16" ht="15">
      <c r="B78" s="1042"/>
      <c r="C78" s="1717"/>
      <c r="D78" s="487"/>
      <c r="E78" s="1721"/>
      <c r="F78" s="487"/>
      <c r="G78" s="1041"/>
      <c r="H78" s="1104"/>
      <c r="I78" s="1104"/>
      <c r="J78" s="1104"/>
      <c r="K78" s="1104"/>
      <c r="L78" s="1104"/>
      <c r="M78" s="1104"/>
      <c r="N78" s="1104"/>
      <c r="O78" s="1104"/>
      <c r="P78" s="1104"/>
    </row>
    <row r="79" spans="2:16" ht="15">
      <c r="B79" s="1042"/>
      <c r="C79" s="1717"/>
      <c r="D79" s="487"/>
      <c r="E79" s="1721"/>
      <c r="F79" s="487"/>
      <c r="G79" s="1041">
        <f t="shared" si="0"/>
        <v>0</v>
      </c>
      <c r="H79" s="1104"/>
      <c r="I79" s="1104"/>
      <c r="J79" s="1104"/>
      <c r="K79" s="1104"/>
      <c r="L79" s="1104"/>
      <c r="M79" s="1104"/>
      <c r="N79" s="1104"/>
      <c r="O79" s="1104"/>
      <c r="P79" s="1104"/>
    </row>
    <row r="80" spans="2:16" ht="15">
      <c r="B80" s="1042"/>
      <c r="C80" s="1717"/>
      <c r="D80" s="487"/>
      <c r="E80" s="1721"/>
      <c r="F80" s="487"/>
      <c r="G80" s="1041"/>
      <c r="H80" s="1104"/>
      <c r="I80" s="1104"/>
      <c r="J80" s="1104"/>
      <c r="K80" s="1104"/>
      <c r="L80" s="1104"/>
      <c r="M80" s="1104"/>
      <c r="N80" s="1104"/>
      <c r="O80" s="1104"/>
      <c r="P80" s="1104"/>
    </row>
    <row r="81" spans="2:16" ht="15">
      <c r="B81" s="1042"/>
      <c r="C81" s="1717"/>
      <c r="D81" s="487"/>
      <c r="E81" s="1721"/>
      <c r="F81" s="487"/>
      <c r="G81" s="1041"/>
      <c r="H81" s="1104"/>
      <c r="I81" s="1104"/>
      <c r="J81" s="1104"/>
      <c r="K81" s="1104"/>
      <c r="L81" s="1104"/>
      <c r="M81" s="1104"/>
      <c r="N81" s="1104"/>
      <c r="O81" s="1104"/>
      <c r="P81" s="1104"/>
    </row>
    <row r="82" spans="2:16" ht="15">
      <c r="B82" s="1042"/>
      <c r="C82" s="1717"/>
      <c r="D82" s="487"/>
      <c r="E82" s="1721"/>
      <c r="F82" s="487"/>
      <c r="G82" s="1041"/>
      <c r="H82" s="1104"/>
      <c r="I82" s="1104"/>
      <c r="J82" s="1104"/>
      <c r="K82" s="1104"/>
      <c r="L82" s="1104"/>
      <c r="M82" s="1104"/>
      <c r="N82" s="1104"/>
      <c r="O82" s="1104"/>
      <c r="P82" s="1104"/>
    </row>
    <row r="83" spans="2:16" ht="15">
      <c r="B83" s="1042"/>
      <c r="C83" s="1717"/>
      <c r="D83" s="487"/>
      <c r="E83" s="1721"/>
      <c r="F83" s="487"/>
      <c r="G83" s="1041">
        <f t="shared" si="0"/>
        <v>0</v>
      </c>
      <c r="H83" s="1105">
        <f t="shared" ref="H83:P83" si="2">SUM(H71:H79)</f>
        <v>0</v>
      </c>
      <c r="I83" s="1105">
        <f t="shared" si="2"/>
        <v>0</v>
      </c>
      <c r="J83" s="1105">
        <f t="shared" si="2"/>
        <v>0</v>
      </c>
      <c r="K83" s="1105">
        <f t="shared" si="2"/>
        <v>0</v>
      </c>
      <c r="L83" s="1105">
        <f t="shared" si="2"/>
        <v>0</v>
      </c>
      <c r="M83" s="1105">
        <f t="shared" si="2"/>
        <v>0</v>
      </c>
      <c r="N83" s="1105">
        <f t="shared" si="2"/>
        <v>0</v>
      </c>
      <c r="O83" s="1105">
        <f t="shared" si="2"/>
        <v>0</v>
      </c>
      <c r="P83" s="1105">
        <f t="shared" si="2"/>
        <v>0</v>
      </c>
    </row>
    <row r="84" spans="2:16" ht="15">
      <c r="B84" s="1042"/>
      <c r="C84" s="1717"/>
      <c r="D84" s="487"/>
      <c r="E84" s="1721"/>
      <c r="F84" s="487"/>
      <c r="G84" s="1041"/>
      <c r="H84" s="1105"/>
      <c r="I84" s="1105"/>
      <c r="J84" s="1105"/>
      <c r="K84" s="1105"/>
      <c r="L84" s="1105"/>
      <c r="M84" s="1105"/>
      <c r="N84" s="1105"/>
      <c r="O84" s="1105"/>
      <c r="P84" s="1105"/>
    </row>
    <row r="85" spans="2:16" ht="15">
      <c r="B85" s="1042"/>
      <c r="C85" s="1717"/>
      <c r="D85" s="487"/>
      <c r="E85" s="1721"/>
      <c r="F85" s="487"/>
      <c r="G85" s="1041"/>
      <c r="H85" s="1105"/>
      <c r="I85" s="1105"/>
      <c r="J85" s="1105"/>
      <c r="K85" s="1105"/>
      <c r="L85" s="1105"/>
      <c r="M85" s="1105"/>
      <c r="N85" s="1105"/>
      <c r="O85" s="1105"/>
      <c r="P85" s="1105"/>
    </row>
    <row r="86" spans="2:16" ht="15">
      <c r="B86" s="1042"/>
      <c r="C86" s="1717"/>
      <c r="D86" s="487"/>
      <c r="E86" s="1721"/>
      <c r="F86" s="487"/>
      <c r="G86" s="1041"/>
      <c r="H86" s="1105"/>
      <c r="I86" s="1105"/>
      <c r="J86" s="1105"/>
      <c r="K86" s="1105"/>
      <c r="L86" s="1105"/>
      <c r="M86" s="1105"/>
      <c r="N86" s="1105"/>
      <c r="O86" s="1105"/>
      <c r="P86" s="1105"/>
    </row>
    <row r="87" spans="2:16" ht="15">
      <c r="B87" s="1042"/>
      <c r="C87" s="1717"/>
      <c r="D87" s="487"/>
      <c r="E87" s="1721"/>
      <c r="F87" s="487"/>
      <c r="G87" s="1041">
        <f t="shared" si="0"/>
        <v>0</v>
      </c>
      <c r="H87" s="1104"/>
      <c r="I87" s="1104"/>
      <c r="J87" s="1104"/>
      <c r="K87" s="1104"/>
      <c r="L87" s="1104"/>
      <c r="M87" s="1104"/>
      <c r="N87" s="1104"/>
      <c r="O87" s="1104"/>
      <c r="P87" s="1104"/>
    </row>
    <row r="88" spans="2:16" ht="15">
      <c r="B88" s="1042"/>
      <c r="C88" s="1717"/>
      <c r="D88" s="487"/>
      <c r="E88" s="1721"/>
      <c r="F88" s="487"/>
      <c r="G88" s="1041"/>
      <c r="H88" s="1104"/>
      <c r="I88" s="1104"/>
      <c r="J88" s="1104"/>
      <c r="K88" s="1104"/>
      <c r="L88" s="1104"/>
      <c r="M88" s="1104"/>
      <c r="N88" s="1104"/>
      <c r="O88" s="1104"/>
      <c r="P88" s="1104"/>
    </row>
    <row r="89" spans="2:16" ht="15">
      <c r="B89" s="1042"/>
      <c r="C89" s="1717"/>
      <c r="D89" s="487"/>
      <c r="E89" s="1721"/>
      <c r="F89" s="487"/>
      <c r="G89" s="1041"/>
      <c r="H89" s="1104"/>
      <c r="I89" s="1104"/>
      <c r="J89" s="1104"/>
      <c r="K89" s="1104"/>
      <c r="L89" s="1104"/>
      <c r="M89" s="1104"/>
      <c r="N89" s="1104"/>
      <c r="O89" s="1104"/>
      <c r="P89" s="1104"/>
    </row>
    <row r="90" spans="2:16" ht="15">
      <c r="B90" s="1042"/>
      <c r="C90" s="1717"/>
      <c r="D90" s="487"/>
      <c r="E90" s="1721"/>
      <c r="F90" s="487"/>
      <c r="G90" s="1041"/>
      <c r="H90" s="1104"/>
      <c r="I90" s="1104"/>
      <c r="J90" s="1104"/>
      <c r="K90" s="1104"/>
      <c r="L90" s="1104"/>
      <c r="M90" s="1104"/>
      <c r="N90" s="1104"/>
      <c r="O90" s="1104"/>
      <c r="P90" s="1104"/>
    </row>
    <row r="91" spans="2:16" ht="15">
      <c r="B91" s="1042"/>
      <c r="C91" s="1717"/>
      <c r="D91" s="487"/>
      <c r="E91" s="1721"/>
      <c r="F91" s="487"/>
      <c r="G91" s="1041">
        <f t="shared" si="0"/>
        <v>0</v>
      </c>
      <c r="H91" s="1104"/>
      <c r="I91" s="1104"/>
      <c r="J91" s="1104"/>
      <c r="K91" s="1104"/>
      <c r="L91" s="1104"/>
      <c r="M91" s="1104"/>
      <c r="N91" s="1104"/>
      <c r="O91" s="1104"/>
      <c r="P91" s="1104"/>
    </row>
    <row r="92" spans="2:16" ht="15">
      <c r="B92" s="1042"/>
      <c r="C92" s="1717"/>
      <c r="D92" s="487"/>
      <c r="E92" s="1721"/>
      <c r="F92" s="487"/>
      <c r="G92" s="1041"/>
      <c r="H92" s="1104"/>
      <c r="I92" s="1104"/>
      <c r="J92" s="1104"/>
      <c r="K92" s="1104"/>
      <c r="L92" s="1104"/>
      <c r="M92" s="1104"/>
      <c r="N92" s="1104"/>
      <c r="O92" s="1104"/>
      <c r="P92" s="1104"/>
    </row>
    <row r="93" spans="2:16" ht="15">
      <c r="B93" s="1042"/>
      <c r="C93" s="1717"/>
      <c r="D93" s="487"/>
      <c r="E93" s="1721"/>
      <c r="F93" s="487"/>
      <c r="G93" s="1041"/>
      <c r="H93" s="1104"/>
      <c r="I93" s="1104"/>
      <c r="J93" s="1104"/>
      <c r="K93" s="1104"/>
      <c r="L93" s="1104"/>
      <c r="M93" s="1104"/>
      <c r="N93" s="1104"/>
      <c r="O93" s="1104"/>
      <c r="P93" s="1104"/>
    </row>
    <row r="94" spans="2:16" ht="15">
      <c r="B94" s="1042"/>
      <c r="C94" s="1717"/>
      <c r="D94" s="487"/>
      <c r="E94" s="1721"/>
      <c r="F94" s="487"/>
      <c r="G94" s="1041"/>
      <c r="H94" s="1104"/>
      <c r="I94" s="1104"/>
      <c r="J94" s="1104"/>
      <c r="K94" s="1104"/>
      <c r="L94" s="1104"/>
      <c r="M94" s="1104"/>
      <c r="N94" s="1104"/>
      <c r="O94" s="1104"/>
      <c r="P94" s="1104"/>
    </row>
    <row r="95" spans="2:16" ht="15">
      <c r="B95" s="1042"/>
      <c r="C95" s="1717"/>
      <c r="D95" s="487"/>
      <c r="E95" s="1721"/>
      <c r="F95" s="487"/>
      <c r="G95" s="1041">
        <f t="shared" si="0"/>
        <v>0</v>
      </c>
      <c r="H95" s="1104"/>
      <c r="I95" s="1104"/>
      <c r="J95" s="1104"/>
      <c r="K95" s="1104"/>
      <c r="L95" s="1104"/>
      <c r="M95" s="1104"/>
      <c r="N95" s="1104"/>
      <c r="O95" s="1104"/>
      <c r="P95" s="1104"/>
    </row>
    <row r="96" spans="2:16" ht="15">
      <c r="B96" s="1042"/>
      <c r="C96" s="1717"/>
      <c r="D96" s="487"/>
      <c r="E96" s="1721"/>
      <c r="F96" s="487"/>
      <c r="G96" s="1041"/>
      <c r="H96" s="1104"/>
      <c r="I96" s="1104"/>
      <c r="J96" s="1104"/>
      <c r="K96" s="1104"/>
      <c r="L96" s="1104"/>
      <c r="M96" s="1104"/>
      <c r="N96" s="1104"/>
      <c r="O96" s="1104"/>
      <c r="P96" s="1104"/>
    </row>
    <row r="97" spans="2:16" ht="15">
      <c r="B97" s="1042"/>
      <c r="C97" s="1717"/>
      <c r="D97" s="487"/>
      <c r="E97" s="1721"/>
      <c r="F97" s="487"/>
      <c r="G97" s="1041"/>
      <c r="H97" s="1104"/>
      <c r="I97" s="1104"/>
      <c r="J97" s="1104"/>
      <c r="K97" s="1104"/>
      <c r="L97" s="1104"/>
      <c r="M97" s="1104"/>
      <c r="N97" s="1104"/>
      <c r="O97" s="1104"/>
      <c r="P97" s="1104"/>
    </row>
    <row r="98" spans="2:16" ht="15">
      <c r="B98" s="1042"/>
      <c r="C98" s="1717"/>
      <c r="D98" s="487"/>
      <c r="E98" s="1721"/>
      <c r="F98" s="487"/>
      <c r="G98" s="1041"/>
      <c r="H98" s="1104"/>
      <c r="I98" s="1104"/>
      <c r="J98" s="1104"/>
      <c r="K98" s="1104"/>
      <c r="L98" s="1104"/>
      <c r="M98" s="1104"/>
      <c r="N98" s="1104"/>
      <c r="O98" s="1104"/>
      <c r="P98" s="1104"/>
    </row>
    <row r="99" spans="2:16" ht="15">
      <c r="B99" s="1042"/>
      <c r="C99" s="1717"/>
      <c r="D99" s="487"/>
      <c r="E99" s="1721"/>
      <c r="F99" s="487"/>
      <c r="G99" s="1041">
        <f t="shared" si="0"/>
        <v>0</v>
      </c>
      <c r="H99" s="1104"/>
      <c r="I99" s="1104"/>
      <c r="J99" s="1104"/>
      <c r="K99" s="1104"/>
      <c r="L99" s="1104"/>
      <c r="M99" s="1104"/>
      <c r="N99" s="1104"/>
      <c r="O99" s="1104"/>
      <c r="P99" s="1104"/>
    </row>
    <row r="100" spans="2:16" ht="15">
      <c r="B100" s="1042"/>
      <c r="C100" s="1717"/>
      <c r="D100" s="487"/>
      <c r="E100" s="1721"/>
      <c r="F100" s="487"/>
      <c r="G100" s="1041"/>
      <c r="H100" s="1104"/>
      <c r="I100" s="1104"/>
      <c r="J100" s="1104"/>
      <c r="K100" s="1104"/>
      <c r="L100" s="1104"/>
      <c r="M100" s="1104"/>
      <c r="N100" s="1104"/>
      <c r="O100" s="1104"/>
      <c r="P100" s="1104"/>
    </row>
    <row r="101" spans="2:16" ht="15">
      <c r="B101" s="1042"/>
      <c r="C101" s="1717"/>
      <c r="D101" s="487"/>
      <c r="E101" s="1721"/>
      <c r="F101" s="487"/>
      <c r="G101" s="1041"/>
      <c r="H101" s="1104"/>
      <c r="I101" s="1104"/>
      <c r="J101" s="1104"/>
      <c r="K101" s="1104"/>
      <c r="L101" s="1104"/>
      <c r="M101" s="1104"/>
      <c r="N101" s="1104"/>
      <c r="O101" s="1104"/>
      <c r="P101" s="1104"/>
    </row>
    <row r="102" spans="2:16" ht="15">
      <c r="B102" s="1042"/>
      <c r="C102" s="1717"/>
      <c r="D102" s="487"/>
      <c r="E102" s="1721"/>
      <c r="F102" s="487"/>
      <c r="G102" s="1041"/>
      <c r="H102" s="1104"/>
      <c r="I102" s="1104"/>
      <c r="J102" s="1104"/>
      <c r="K102" s="1104"/>
      <c r="L102" s="1104"/>
      <c r="M102" s="1104"/>
      <c r="N102" s="1104"/>
      <c r="O102" s="1104"/>
      <c r="P102" s="1104"/>
    </row>
    <row r="103" spans="2:16" ht="15">
      <c r="B103" s="1042"/>
      <c r="C103" s="1717"/>
      <c r="D103" s="487"/>
      <c r="E103" s="1721"/>
      <c r="F103" s="487"/>
      <c r="G103" s="1041">
        <f t="shared" si="0"/>
        <v>0</v>
      </c>
      <c r="H103" s="1105">
        <f t="shared" ref="H103:P103" si="3">SUM(H87:H99)</f>
        <v>0</v>
      </c>
      <c r="I103" s="1105">
        <f t="shared" si="3"/>
        <v>0</v>
      </c>
      <c r="J103" s="1105">
        <f t="shared" si="3"/>
        <v>0</v>
      </c>
      <c r="K103" s="1105">
        <f t="shared" si="3"/>
        <v>0</v>
      </c>
      <c r="L103" s="1105">
        <f t="shared" si="3"/>
        <v>0</v>
      </c>
      <c r="M103" s="1105">
        <f t="shared" si="3"/>
        <v>0</v>
      </c>
      <c r="N103" s="1105">
        <f t="shared" si="3"/>
        <v>0</v>
      </c>
      <c r="O103" s="1105">
        <f t="shared" si="3"/>
        <v>0</v>
      </c>
      <c r="P103" s="1105">
        <f t="shared" si="3"/>
        <v>0</v>
      </c>
    </row>
    <row r="104" spans="2:16" ht="15">
      <c r="B104" s="1042"/>
      <c r="C104" s="1717"/>
      <c r="D104" s="487"/>
      <c r="E104" s="1721"/>
      <c r="F104" s="487"/>
      <c r="G104" s="1041"/>
      <c r="H104" s="1105"/>
      <c r="I104" s="1105"/>
      <c r="J104" s="1105"/>
      <c r="K104" s="1105"/>
      <c r="L104" s="1105"/>
      <c r="M104" s="1105"/>
      <c r="N104" s="1105"/>
      <c r="O104" s="1105"/>
      <c r="P104" s="1105"/>
    </row>
    <row r="105" spans="2:16" ht="15">
      <c r="B105" s="1042"/>
      <c r="C105" s="1717"/>
      <c r="D105" s="487"/>
      <c r="E105" s="1721"/>
      <c r="F105" s="487"/>
      <c r="G105" s="1041"/>
      <c r="H105" s="1105"/>
      <c r="I105" s="1105"/>
      <c r="J105" s="1105"/>
      <c r="K105" s="1105"/>
      <c r="L105" s="1105"/>
      <c r="M105" s="1105"/>
      <c r="N105" s="1105"/>
      <c r="O105" s="1105"/>
      <c r="P105" s="1105"/>
    </row>
    <row r="106" spans="2:16" ht="15">
      <c r="B106" s="1042"/>
      <c r="C106" s="1717"/>
      <c r="D106" s="487"/>
      <c r="E106" s="1721"/>
      <c r="F106" s="487"/>
      <c r="G106" s="1041"/>
      <c r="H106" s="1105"/>
      <c r="I106" s="1105"/>
      <c r="J106" s="1105"/>
      <c r="K106" s="1105"/>
      <c r="L106" s="1105"/>
      <c r="M106" s="1105"/>
      <c r="N106" s="1105"/>
      <c r="O106" s="1105"/>
      <c r="P106" s="1105"/>
    </row>
    <row r="107" spans="2:16" ht="15">
      <c r="B107" s="1042"/>
      <c r="C107" s="1717"/>
      <c r="D107" s="487"/>
      <c r="E107" s="1721"/>
      <c r="F107" s="487"/>
      <c r="G107" s="1041">
        <f t="shared" si="0"/>
        <v>0</v>
      </c>
      <c r="H107" s="1105">
        <f t="shared" ref="H107:P107" si="4">SUM(H83,H103)</f>
        <v>0</v>
      </c>
      <c r="I107" s="1105">
        <f t="shared" si="4"/>
        <v>0</v>
      </c>
      <c r="J107" s="1105">
        <f t="shared" si="4"/>
        <v>0</v>
      </c>
      <c r="K107" s="1105">
        <f t="shared" si="4"/>
        <v>0</v>
      </c>
      <c r="L107" s="1105">
        <f t="shared" si="4"/>
        <v>0</v>
      </c>
      <c r="M107" s="1105">
        <f t="shared" si="4"/>
        <v>0</v>
      </c>
      <c r="N107" s="1105">
        <f t="shared" si="4"/>
        <v>0</v>
      </c>
      <c r="O107" s="1105">
        <f t="shared" si="4"/>
        <v>0</v>
      </c>
      <c r="P107" s="1105">
        <f t="shared" si="4"/>
        <v>0</v>
      </c>
    </row>
    <row r="108" spans="2:16" ht="15">
      <c r="B108" s="1042"/>
      <c r="C108" s="1717"/>
      <c r="D108" s="487"/>
      <c r="E108" s="1721"/>
      <c r="F108" s="487"/>
      <c r="G108" s="1041"/>
      <c r="H108" s="1105"/>
      <c r="I108" s="1105"/>
      <c r="J108" s="1105"/>
      <c r="K108" s="1105"/>
      <c r="L108" s="1105"/>
      <c r="M108" s="1105"/>
      <c r="N108" s="1105"/>
      <c r="O108" s="1105"/>
      <c r="P108" s="1105"/>
    </row>
    <row r="109" spans="2:16" ht="15">
      <c r="B109" s="1042"/>
      <c r="C109" s="1717"/>
      <c r="D109" s="487"/>
      <c r="E109" s="1721"/>
      <c r="F109" s="487"/>
      <c r="G109" s="1041"/>
      <c r="H109" s="1105"/>
      <c r="I109" s="1105"/>
      <c r="J109" s="1105"/>
      <c r="K109" s="1105"/>
      <c r="L109" s="1105"/>
      <c r="M109" s="1105"/>
      <c r="N109" s="1105"/>
      <c r="O109" s="1105"/>
      <c r="P109" s="1105"/>
    </row>
    <row r="110" spans="2:16" ht="15">
      <c r="B110" s="1042"/>
      <c r="C110" s="1717"/>
      <c r="D110" s="487"/>
      <c r="E110" s="1721"/>
      <c r="F110" s="487"/>
      <c r="G110" s="1041"/>
      <c r="H110" s="1105"/>
      <c r="I110" s="1105"/>
      <c r="J110" s="1105"/>
      <c r="K110" s="1105"/>
      <c r="L110" s="1105"/>
      <c r="M110" s="1105"/>
      <c r="N110" s="1105"/>
      <c r="O110" s="1105"/>
      <c r="P110" s="1105"/>
    </row>
    <row r="111" spans="2:16" ht="15">
      <c r="B111" s="1042"/>
      <c r="C111" s="1717"/>
      <c r="D111" s="487"/>
      <c r="E111" s="1721"/>
      <c r="F111" s="487"/>
      <c r="G111" s="1041">
        <f t="shared" si="0"/>
        <v>0</v>
      </c>
      <c r="H111" s="1104"/>
      <c r="I111" s="1104"/>
      <c r="J111" s="1104"/>
      <c r="K111" s="1104"/>
      <c r="L111" s="1104"/>
      <c r="M111" s="1104"/>
      <c r="N111" s="1104"/>
      <c r="O111" s="1104"/>
      <c r="P111" s="1104"/>
    </row>
    <row r="112" spans="2:16" ht="15">
      <c r="B112" s="1042"/>
      <c r="C112" s="1717"/>
      <c r="D112" s="487"/>
      <c r="E112" s="1721"/>
      <c r="F112" s="487"/>
      <c r="G112" s="1041"/>
      <c r="H112" s="1104"/>
      <c r="I112" s="1104"/>
      <c r="J112" s="1104"/>
      <c r="K112" s="1104"/>
      <c r="L112" s="1104"/>
      <c r="M112" s="1104"/>
      <c r="N112" s="1104"/>
      <c r="O112" s="1104"/>
      <c r="P112" s="1104"/>
    </row>
    <row r="113" spans="2:16" ht="15">
      <c r="B113" s="1042"/>
      <c r="C113" s="1717"/>
      <c r="D113" s="487"/>
      <c r="E113" s="1721"/>
      <c r="F113" s="487"/>
      <c r="G113" s="1041"/>
      <c r="H113" s="1104"/>
      <c r="I113" s="1104"/>
      <c r="J113" s="1104"/>
      <c r="K113" s="1104"/>
      <c r="L113" s="1104"/>
      <c r="M113" s="1104"/>
      <c r="N113" s="1104"/>
      <c r="O113" s="1104"/>
      <c r="P113" s="1104"/>
    </row>
    <row r="114" spans="2:16" ht="15">
      <c r="B114" s="1042"/>
      <c r="C114" s="1717"/>
      <c r="D114" s="487"/>
      <c r="E114" s="1721"/>
      <c r="F114" s="487"/>
      <c r="G114" s="1041"/>
      <c r="H114" s="1104"/>
      <c r="I114" s="1104"/>
      <c r="J114" s="1104"/>
      <c r="K114" s="1104"/>
      <c r="L114" s="1104"/>
      <c r="M114" s="1104"/>
      <c r="N114" s="1104"/>
      <c r="O114" s="1104"/>
      <c r="P114" s="1104"/>
    </row>
    <row r="115" spans="2:16" ht="15">
      <c r="B115" s="1042"/>
      <c r="C115" s="1717"/>
      <c r="D115" s="487"/>
      <c r="E115" s="1721"/>
      <c r="F115" s="487"/>
      <c r="G115" s="1041">
        <f t="shared" si="0"/>
        <v>0</v>
      </c>
      <c r="H115" s="1104"/>
      <c r="I115" s="1104"/>
      <c r="J115" s="1104"/>
      <c r="K115" s="1104"/>
      <c r="L115" s="1104"/>
      <c r="M115" s="1104"/>
      <c r="N115" s="1104"/>
      <c r="O115" s="1104"/>
      <c r="P115" s="1104"/>
    </row>
    <row r="116" spans="2:16" ht="15">
      <c r="B116" s="1042"/>
      <c r="C116" s="1717"/>
      <c r="D116" s="487"/>
      <c r="E116" s="1721"/>
      <c r="F116" s="487"/>
      <c r="G116" s="1041"/>
      <c r="H116" s="1104"/>
      <c r="I116" s="1104"/>
      <c r="J116" s="1104"/>
      <c r="K116" s="1104"/>
      <c r="L116" s="1104"/>
      <c r="M116" s="1104"/>
      <c r="N116" s="1104"/>
      <c r="O116" s="1104"/>
      <c r="P116" s="1104"/>
    </row>
    <row r="117" spans="2:16" ht="15">
      <c r="B117" s="1042"/>
      <c r="C117" s="1717"/>
      <c r="D117" s="487"/>
      <c r="E117" s="1721"/>
      <c r="F117" s="487"/>
      <c r="G117" s="1041"/>
      <c r="H117" s="1104"/>
      <c r="I117" s="1104"/>
      <c r="J117" s="1104"/>
      <c r="K117" s="1104"/>
      <c r="L117" s="1104"/>
      <c r="M117" s="1104"/>
      <c r="N117" s="1104"/>
      <c r="O117" s="1104"/>
      <c r="P117" s="1104"/>
    </row>
    <row r="118" spans="2:16" ht="15">
      <c r="B118" s="1042"/>
      <c r="C118" s="1717"/>
      <c r="D118" s="487"/>
      <c r="E118" s="1721"/>
      <c r="F118" s="487"/>
      <c r="G118" s="1041"/>
      <c r="H118" s="1104"/>
      <c r="I118" s="1104"/>
      <c r="J118" s="1104"/>
      <c r="K118" s="1104"/>
      <c r="L118" s="1104"/>
      <c r="M118" s="1104"/>
      <c r="N118" s="1104"/>
      <c r="O118" s="1104"/>
      <c r="P118" s="1104"/>
    </row>
    <row r="119" spans="2:16" ht="15">
      <c r="B119" s="1042"/>
      <c r="C119" s="1717"/>
      <c r="D119" s="487"/>
      <c r="E119" s="1721"/>
      <c r="F119" s="487"/>
      <c r="G119" s="1041">
        <f t="shared" si="0"/>
        <v>0</v>
      </c>
      <c r="H119" s="1104"/>
      <c r="I119" s="1104"/>
      <c r="J119" s="1104"/>
      <c r="K119" s="1104"/>
      <c r="L119" s="1104"/>
      <c r="M119" s="1104"/>
      <c r="N119" s="1104"/>
      <c r="O119" s="1104"/>
      <c r="P119" s="1104"/>
    </row>
    <row r="120" spans="2:16" ht="15">
      <c r="B120" s="1042"/>
      <c r="C120" s="1717"/>
      <c r="D120" s="487"/>
      <c r="E120" s="1721"/>
      <c r="F120" s="487"/>
      <c r="G120" s="1041"/>
      <c r="H120" s="1104"/>
      <c r="I120" s="1104"/>
      <c r="J120" s="1104"/>
      <c r="K120" s="1104"/>
      <c r="L120" s="1104"/>
      <c r="M120" s="1104"/>
      <c r="N120" s="1104"/>
      <c r="O120" s="1104"/>
      <c r="P120" s="1104"/>
    </row>
    <row r="121" spans="2:16" ht="15">
      <c r="B121" s="1042"/>
      <c r="C121" s="1717"/>
      <c r="D121" s="487"/>
      <c r="E121" s="1721"/>
      <c r="F121" s="487"/>
      <c r="G121" s="1041"/>
      <c r="H121" s="1104"/>
      <c r="I121" s="1104"/>
      <c r="J121" s="1104"/>
      <c r="K121" s="1104"/>
      <c r="L121" s="1104"/>
      <c r="M121" s="1104"/>
      <c r="N121" s="1104"/>
      <c r="O121" s="1104"/>
      <c r="P121" s="1104"/>
    </row>
    <row r="122" spans="2:16" ht="15">
      <c r="B122" s="1042"/>
      <c r="C122" s="1717"/>
      <c r="D122" s="487"/>
      <c r="E122" s="1721"/>
      <c r="F122" s="487"/>
      <c r="G122" s="1041"/>
      <c r="H122" s="1104"/>
      <c r="I122" s="1104"/>
      <c r="J122" s="1104"/>
      <c r="K122" s="1104"/>
      <c r="L122" s="1104"/>
      <c r="M122" s="1104"/>
      <c r="N122" s="1104"/>
      <c r="O122" s="1104"/>
      <c r="P122" s="1104"/>
    </row>
    <row r="123" spans="2:16" ht="15">
      <c r="B123" s="1042"/>
      <c r="C123" s="1717"/>
      <c r="D123" s="487"/>
      <c r="E123" s="1721"/>
      <c r="F123" s="487"/>
      <c r="G123" s="1041">
        <f t="shared" si="0"/>
        <v>0</v>
      </c>
      <c r="H123" s="1104"/>
      <c r="I123" s="1104"/>
      <c r="J123" s="1104"/>
      <c r="K123" s="1104"/>
      <c r="L123" s="1104"/>
      <c r="M123" s="1104"/>
      <c r="N123" s="1104"/>
      <c r="O123" s="1104"/>
      <c r="P123" s="1104"/>
    </row>
    <row r="124" spans="2:16" ht="15">
      <c r="B124" s="1042"/>
      <c r="C124" s="1717"/>
      <c r="D124" s="487"/>
      <c r="E124" s="1721"/>
      <c r="F124" s="487"/>
      <c r="G124" s="1041"/>
      <c r="H124" s="1104"/>
      <c r="I124" s="1104"/>
      <c r="J124" s="1104"/>
      <c r="K124" s="1104"/>
      <c r="L124" s="1104"/>
      <c r="M124" s="1104"/>
      <c r="N124" s="1104"/>
      <c r="O124" s="1104"/>
      <c r="P124" s="1104"/>
    </row>
    <row r="125" spans="2:16" ht="15">
      <c r="B125" s="1042"/>
      <c r="C125" s="1717"/>
      <c r="D125" s="487"/>
      <c r="E125" s="1721"/>
      <c r="F125" s="487"/>
      <c r="G125" s="1041"/>
      <c r="H125" s="1104"/>
      <c r="I125" s="1104"/>
      <c r="J125" s="1104"/>
      <c r="K125" s="1104"/>
      <c r="L125" s="1104"/>
      <c r="M125" s="1104"/>
      <c r="N125" s="1104"/>
      <c r="O125" s="1104"/>
      <c r="P125" s="1104"/>
    </row>
    <row r="126" spans="2:16" ht="15">
      <c r="B126" s="1042"/>
      <c r="C126" s="1717"/>
      <c r="D126" s="487"/>
      <c r="E126" s="1721"/>
      <c r="F126" s="487"/>
      <c r="G126" s="1041"/>
      <c r="H126" s="1104"/>
      <c r="I126" s="1104"/>
      <c r="J126" s="1104"/>
      <c r="K126" s="1104"/>
      <c r="L126" s="1104"/>
      <c r="M126" s="1104"/>
      <c r="N126" s="1104"/>
      <c r="O126" s="1104"/>
      <c r="P126" s="1104"/>
    </row>
    <row r="127" spans="2:16" ht="15">
      <c r="B127" s="1047" t="s">
        <v>1197</v>
      </c>
      <c r="C127" s="1718"/>
      <c r="D127" s="487"/>
      <c r="E127" s="1721"/>
      <c r="F127" s="487"/>
      <c r="G127" s="1041">
        <f t="shared" si="0"/>
        <v>0</v>
      </c>
      <c r="H127" s="1104"/>
      <c r="I127" s="1104"/>
      <c r="J127" s="1104"/>
      <c r="K127" s="1104"/>
      <c r="L127" s="1104"/>
      <c r="M127" s="1104"/>
      <c r="N127" s="1104"/>
      <c r="O127" s="1104"/>
      <c r="P127" s="1104"/>
    </row>
    <row r="128" spans="2:16" ht="15">
      <c r="B128" s="1047"/>
      <c r="C128" s="1718"/>
      <c r="D128" s="487"/>
      <c r="E128" s="1721"/>
      <c r="F128" s="487"/>
      <c r="G128" s="1041"/>
      <c r="H128" s="1104"/>
      <c r="I128" s="1104"/>
      <c r="J128" s="1104"/>
      <c r="K128" s="1104"/>
      <c r="L128" s="1104"/>
      <c r="M128" s="1104"/>
      <c r="N128" s="1104"/>
      <c r="O128" s="1104"/>
      <c r="P128" s="1104"/>
    </row>
    <row r="129" spans="2:16" ht="15">
      <c r="B129" s="1047"/>
      <c r="C129" s="1718"/>
      <c r="D129" s="487"/>
      <c r="E129" s="1721"/>
      <c r="F129" s="487"/>
      <c r="G129" s="1041"/>
      <c r="H129" s="1104"/>
      <c r="I129" s="1104"/>
      <c r="J129" s="1104"/>
      <c r="K129" s="1104"/>
      <c r="L129" s="1104"/>
      <c r="M129" s="1104"/>
      <c r="N129" s="1104"/>
      <c r="O129" s="1104"/>
      <c r="P129" s="1104"/>
    </row>
    <row r="130" spans="2:16" ht="15">
      <c r="B130" s="1047"/>
      <c r="C130" s="1718"/>
      <c r="D130" s="487"/>
      <c r="E130" s="1721"/>
      <c r="F130" s="487"/>
      <c r="G130" s="1041"/>
      <c r="H130" s="1104"/>
      <c r="I130" s="1104"/>
      <c r="J130" s="1104"/>
      <c r="K130" s="1104"/>
      <c r="L130" s="1104"/>
      <c r="M130" s="1104"/>
      <c r="N130" s="1104"/>
      <c r="O130" s="1104"/>
      <c r="P130" s="1104"/>
    </row>
    <row r="131" spans="2:16" ht="15">
      <c r="B131" s="1042"/>
      <c r="C131" s="1718"/>
      <c r="D131" s="487"/>
      <c r="E131" s="1721"/>
      <c r="F131" s="487"/>
      <c r="G131" s="1041">
        <f t="shared" si="0"/>
        <v>0</v>
      </c>
      <c r="H131" s="1104"/>
      <c r="I131" s="1104"/>
      <c r="J131" s="1104"/>
      <c r="K131" s="1104"/>
      <c r="L131" s="1104"/>
      <c r="M131" s="1104"/>
      <c r="N131" s="1104"/>
      <c r="O131" s="1104"/>
      <c r="P131" s="1104"/>
    </row>
    <row r="132" spans="2:16" ht="15">
      <c r="B132" s="1042"/>
      <c r="C132" s="1718"/>
      <c r="D132" s="487"/>
      <c r="E132" s="1721"/>
      <c r="F132" s="487"/>
      <c r="G132" s="1041"/>
      <c r="H132" s="1104"/>
      <c r="I132" s="1104"/>
      <c r="J132" s="1104"/>
      <c r="K132" s="1104"/>
      <c r="L132" s="1104"/>
      <c r="M132" s="1104"/>
      <c r="N132" s="1104"/>
      <c r="O132" s="1104"/>
      <c r="P132" s="1104"/>
    </row>
    <row r="133" spans="2:16" ht="15">
      <c r="B133" s="1042"/>
      <c r="C133" s="1718"/>
      <c r="D133" s="487"/>
      <c r="E133" s="1721"/>
      <c r="F133" s="487"/>
      <c r="G133" s="1041"/>
      <c r="H133" s="1104"/>
      <c r="I133" s="1104"/>
      <c r="J133" s="1104"/>
      <c r="K133" s="1104"/>
      <c r="L133" s="1104"/>
      <c r="M133" s="1104"/>
      <c r="N133" s="1104"/>
      <c r="O133" s="1104"/>
      <c r="P133" s="1104"/>
    </row>
    <row r="134" spans="2:16" ht="15">
      <c r="B134" s="1042"/>
      <c r="C134" s="1718"/>
      <c r="D134" s="487"/>
      <c r="E134" s="1721"/>
      <c r="F134" s="487"/>
      <c r="G134" s="1041"/>
      <c r="H134" s="1104"/>
      <c r="I134" s="1104"/>
      <c r="J134" s="1104"/>
      <c r="K134" s="1104"/>
      <c r="L134" s="1104"/>
      <c r="M134" s="1104"/>
      <c r="N134" s="1104"/>
      <c r="O134" s="1104"/>
      <c r="P134" s="1104"/>
    </row>
    <row r="135" spans="2:16" ht="15">
      <c r="B135" s="1042"/>
      <c r="C135" s="1718"/>
      <c r="D135" s="487"/>
      <c r="E135" s="1721"/>
      <c r="F135" s="487"/>
      <c r="G135" s="1041">
        <f t="shared" si="0"/>
        <v>0</v>
      </c>
      <c r="H135" s="1104"/>
      <c r="I135" s="1104"/>
      <c r="J135" s="1104"/>
      <c r="K135" s="1104"/>
      <c r="L135" s="1104"/>
      <c r="M135" s="1104"/>
      <c r="N135" s="1104"/>
      <c r="O135" s="1104"/>
      <c r="P135" s="1104"/>
    </row>
    <row r="136" spans="2:16" ht="15">
      <c r="B136" s="1042"/>
      <c r="C136" s="1718"/>
      <c r="D136" s="487"/>
      <c r="E136" s="1721"/>
      <c r="F136" s="487"/>
      <c r="G136" s="1041"/>
      <c r="H136" s="1104"/>
      <c r="I136" s="1104"/>
      <c r="J136" s="1104"/>
      <c r="K136" s="1104"/>
      <c r="L136" s="1104"/>
      <c r="M136" s="1104"/>
      <c r="N136" s="1104"/>
      <c r="O136" s="1104"/>
      <c r="P136" s="1104"/>
    </row>
    <row r="137" spans="2:16" ht="15">
      <c r="B137" s="1042"/>
      <c r="C137" s="1718"/>
      <c r="D137" s="487"/>
      <c r="E137" s="1721"/>
      <c r="F137" s="487"/>
      <c r="G137" s="1041"/>
      <c r="H137" s="1104"/>
      <c r="I137" s="1104"/>
      <c r="J137" s="1104"/>
      <c r="K137" s="1104"/>
      <c r="L137" s="1104"/>
      <c r="M137" s="1104"/>
      <c r="N137" s="1104"/>
      <c r="O137" s="1104"/>
      <c r="P137" s="1104"/>
    </row>
    <row r="138" spans="2:16" ht="15">
      <c r="B138" s="1042"/>
      <c r="C138" s="1718"/>
      <c r="D138" s="487"/>
      <c r="E138" s="1721"/>
      <c r="F138" s="487"/>
      <c r="G138" s="1041"/>
      <c r="H138" s="1104"/>
      <c r="I138" s="1104"/>
      <c r="J138" s="1104"/>
      <c r="K138" s="1104"/>
      <c r="L138" s="1104"/>
      <c r="M138" s="1104"/>
      <c r="N138" s="1104"/>
      <c r="O138" s="1104"/>
      <c r="P138" s="1104"/>
    </row>
    <row r="139" spans="2:16" ht="15">
      <c r="B139" s="1042"/>
      <c r="C139" s="1718"/>
      <c r="D139" s="487"/>
      <c r="E139" s="1721"/>
      <c r="F139" s="487"/>
      <c r="G139" s="1041">
        <f t="shared" si="0"/>
        <v>0</v>
      </c>
      <c r="H139" s="1104"/>
      <c r="I139" s="1104"/>
      <c r="J139" s="1104"/>
      <c r="K139" s="1104"/>
      <c r="L139" s="1104"/>
      <c r="M139" s="1104"/>
      <c r="N139" s="1104"/>
      <c r="O139" s="1104"/>
      <c r="P139" s="1104"/>
    </row>
    <row r="140" spans="2:16" ht="15">
      <c r="B140" s="1042"/>
      <c r="C140" s="1718"/>
      <c r="D140" s="487"/>
      <c r="E140" s="1721"/>
      <c r="F140" s="487"/>
      <c r="G140" s="1041"/>
      <c r="H140" s="1104"/>
      <c r="I140" s="1104"/>
      <c r="J140" s="1104"/>
      <c r="K140" s="1104"/>
      <c r="L140" s="1104"/>
      <c r="M140" s="1104"/>
      <c r="N140" s="1104"/>
      <c r="O140" s="1104"/>
      <c r="P140" s="1104"/>
    </row>
    <row r="141" spans="2:16" ht="15">
      <c r="B141" s="1042"/>
      <c r="C141" s="1718"/>
      <c r="D141" s="487"/>
      <c r="E141" s="1721"/>
      <c r="F141" s="487"/>
      <c r="G141" s="1041"/>
      <c r="H141" s="1104"/>
      <c r="I141" s="1104"/>
      <c r="J141" s="1104"/>
      <c r="K141" s="1104"/>
      <c r="L141" s="1104"/>
      <c r="M141" s="1104"/>
      <c r="N141" s="1104"/>
      <c r="O141" s="1104"/>
      <c r="P141" s="1104"/>
    </row>
    <row r="142" spans="2:16" ht="15">
      <c r="B142" s="1042"/>
      <c r="C142" s="1718"/>
      <c r="D142" s="487"/>
      <c r="E142" s="1721"/>
      <c r="F142" s="487"/>
      <c r="G142" s="1041"/>
      <c r="H142" s="1104"/>
      <c r="I142" s="1104"/>
      <c r="J142" s="1104"/>
      <c r="K142" s="1104"/>
      <c r="L142" s="1104"/>
      <c r="M142" s="1104"/>
      <c r="N142" s="1104"/>
      <c r="O142" s="1104"/>
      <c r="P142" s="1104"/>
    </row>
    <row r="143" spans="2:16" ht="15">
      <c r="B143" s="1042"/>
      <c r="C143" s="1718"/>
      <c r="D143" s="487"/>
      <c r="E143" s="1721"/>
      <c r="F143" s="487"/>
      <c r="G143" s="1041">
        <f t="shared" si="0"/>
        <v>0</v>
      </c>
      <c r="H143" s="1104"/>
      <c r="I143" s="1104"/>
      <c r="J143" s="1104"/>
      <c r="K143" s="1104"/>
      <c r="L143" s="1104"/>
      <c r="M143" s="1104"/>
      <c r="N143" s="1104"/>
      <c r="O143" s="1104"/>
      <c r="P143" s="1104"/>
    </row>
    <row r="144" spans="2:16" ht="15">
      <c r="B144" s="1042"/>
      <c r="C144" s="1718"/>
      <c r="D144" s="487"/>
      <c r="E144" s="1721"/>
      <c r="F144" s="487"/>
      <c r="G144" s="1041"/>
      <c r="H144" s="1104"/>
      <c r="I144" s="1104"/>
      <c r="J144" s="1104"/>
      <c r="K144" s="1104"/>
      <c r="L144" s="1104"/>
      <c r="M144" s="1104"/>
      <c r="N144" s="1104"/>
      <c r="O144" s="1104"/>
      <c r="P144" s="1104"/>
    </row>
    <row r="145" spans="2:16" ht="15">
      <c r="B145" s="1042"/>
      <c r="C145" s="1718"/>
      <c r="D145" s="487"/>
      <c r="E145" s="1721"/>
      <c r="F145" s="487"/>
      <c r="G145" s="1041"/>
      <c r="H145" s="1104"/>
      <c r="I145" s="1104"/>
      <c r="J145" s="1104"/>
      <c r="K145" s="1104"/>
      <c r="L145" s="1104"/>
      <c r="M145" s="1104"/>
      <c r="N145" s="1104"/>
      <c r="O145" s="1104"/>
      <c r="P145" s="1104"/>
    </row>
    <row r="146" spans="2:16" ht="15">
      <c r="B146" s="1042"/>
      <c r="C146" s="1718"/>
      <c r="D146" s="487"/>
      <c r="E146" s="1721"/>
      <c r="F146" s="487"/>
      <c r="G146" s="1041"/>
      <c r="H146" s="1104"/>
      <c r="I146" s="1104"/>
      <c r="J146" s="1104"/>
      <c r="K146" s="1104"/>
      <c r="L146" s="1104"/>
      <c r="M146" s="1104"/>
      <c r="N146" s="1104"/>
      <c r="O146" s="1104"/>
      <c r="P146" s="1104"/>
    </row>
    <row r="147" spans="2:16" ht="15">
      <c r="B147" s="1042"/>
      <c r="C147" s="1718"/>
      <c r="D147" s="487"/>
      <c r="E147" s="1721"/>
      <c r="F147" s="487"/>
      <c r="G147" s="1041">
        <f t="shared" si="0"/>
        <v>0</v>
      </c>
      <c r="H147" s="1105">
        <f t="shared" ref="H147:P147" si="5">SUM(H111:H143)</f>
        <v>0</v>
      </c>
      <c r="I147" s="1105">
        <f t="shared" si="5"/>
        <v>0</v>
      </c>
      <c r="J147" s="1105">
        <f t="shared" si="5"/>
        <v>0</v>
      </c>
      <c r="K147" s="1105">
        <f t="shared" si="5"/>
        <v>0</v>
      </c>
      <c r="L147" s="1105">
        <f t="shared" si="5"/>
        <v>0</v>
      </c>
      <c r="M147" s="1105">
        <f t="shared" si="5"/>
        <v>0</v>
      </c>
      <c r="N147" s="1105">
        <f t="shared" si="5"/>
        <v>0</v>
      </c>
      <c r="O147" s="1105">
        <f t="shared" si="5"/>
        <v>0</v>
      </c>
      <c r="P147" s="1105">
        <f t="shared" si="5"/>
        <v>0</v>
      </c>
    </row>
    <row r="148" spans="2:16" ht="15">
      <c r="B148" s="1042"/>
      <c r="C148" s="1718"/>
      <c r="D148" s="487"/>
      <c r="E148" s="1721"/>
      <c r="F148" s="487"/>
      <c r="G148" s="1041"/>
      <c r="H148" s="1105"/>
      <c r="I148" s="1105"/>
      <c r="J148" s="1105"/>
      <c r="K148" s="1105"/>
      <c r="L148" s="1105"/>
      <c r="M148" s="1105"/>
      <c r="N148" s="1105"/>
      <c r="O148" s="1105"/>
      <c r="P148" s="1105"/>
    </row>
    <row r="149" spans="2:16" ht="15">
      <c r="B149" s="1042"/>
      <c r="C149" s="1718"/>
      <c r="D149" s="487"/>
      <c r="E149" s="1721"/>
      <c r="F149" s="487"/>
      <c r="G149" s="1041"/>
      <c r="H149" s="1105"/>
      <c r="I149" s="1105"/>
      <c r="J149" s="1105"/>
      <c r="K149" s="1105"/>
      <c r="L149" s="1105"/>
      <c r="M149" s="1105"/>
      <c r="N149" s="1105"/>
      <c r="O149" s="1105"/>
      <c r="P149" s="1105"/>
    </row>
    <row r="150" spans="2:16" ht="15">
      <c r="B150" s="1042"/>
      <c r="C150" s="1718"/>
      <c r="D150" s="487"/>
      <c r="E150" s="1721"/>
      <c r="F150" s="487"/>
      <c r="G150" s="1041"/>
      <c r="H150" s="1105"/>
      <c r="I150" s="1105"/>
      <c r="J150" s="1105"/>
      <c r="K150" s="1105"/>
      <c r="L150" s="1105"/>
      <c r="M150" s="1105"/>
      <c r="N150" s="1105"/>
      <c r="O150" s="1105"/>
      <c r="P150" s="1105"/>
    </row>
    <row r="151" spans="2:16" ht="15">
      <c r="B151" s="1042"/>
      <c r="C151" s="1718"/>
      <c r="D151" s="487"/>
      <c r="E151" s="1721"/>
      <c r="F151" s="487"/>
      <c r="G151" s="1041">
        <f t="shared" si="0"/>
        <v>0</v>
      </c>
      <c r="H151" s="1104"/>
      <c r="I151" s="1104"/>
      <c r="J151" s="1104"/>
      <c r="K151" s="1104"/>
      <c r="L151" s="1104"/>
      <c r="M151" s="1104"/>
      <c r="N151" s="1104"/>
      <c r="O151" s="1104"/>
      <c r="P151" s="1104"/>
    </row>
    <row r="152" spans="2:16" ht="15">
      <c r="B152" s="1042"/>
      <c r="C152" s="1718"/>
      <c r="D152" s="487"/>
      <c r="E152" s="1721"/>
      <c r="F152" s="487"/>
      <c r="G152" s="1041"/>
      <c r="H152" s="1104"/>
      <c r="I152" s="1104"/>
      <c r="J152" s="1104"/>
      <c r="K152" s="1104"/>
      <c r="L152" s="1104"/>
      <c r="M152" s="1104"/>
      <c r="N152" s="1104"/>
      <c r="O152" s="1104"/>
      <c r="P152" s="1104"/>
    </row>
    <row r="153" spans="2:16" ht="15">
      <c r="B153" s="1042"/>
      <c r="C153" s="1718"/>
      <c r="D153" s="487"/>
      <c r="E153" s="1721"/>
      <c r="F153" s="487"/>
      <c r="G153" s="1041"/>
      <c r="H153" s="1104"/>
      <c r="I153" s="1104"/>
      <c r="J153" s="1104"/>
      <c r="K153" s="1104"/>
      <c r="L153" s="1104"/>
      <c r="M153" s="1104"/>
      <c r="N153" s="1104"/>
      <c r="O153" s="1104"/>
      <c r="P153" s="1104"/>
    </row>
    <row r="154" spans="2:16" ht="15">
      <c r="B154" s="1042"/>
      <c r="C154" s="1718"/>
      <c r="D154" s="487"/>
      <c r="E154" s="1721"/>
      <c r="F154" s="487"/>
      <c r="G154" s="1041"/>
      <c r="H154" s="1104"/>
      <c r="I154" s="1104"/>
      <c r="J154" s="1104"/>
      <c r="K154" s="1104"/>
      <c r="L154" s="1104"/>
      <c r="M154" s="1104"/>
      <c r="N154" s="1104"/>
      <c r="O154" s="1104"/>
      <c r="P154" s="1104"/>
    </row>
    <row r="155" spans="2:16" ht="15">
      <c r="B155" s="1042"/>
      <c r="C155" s="1718"/>
      <c r="D155" s="487"/>
      <c r="E155" s="1721"/>
      <c r="F155" s="487"/>
      <c r="G155" s="1041">
        <f t="shared" si="0"/>
        <v>0</v>
      </c>
      <c r="H155" s="1104"/>
      <c r="I155" s="1104"/>
      <c r="J155" s="1104"/>
      <c r="K155" s="1104"/>
      <c r="L155" s="1104"/>
      <c r="M155" s="1104"/>
      <c r="N155" s="1104"/>
      <c r="O155" s="1104"/>
      <c r="P155" s="1104"/>
    </row>
    <row r="156" spans="2:16" ht="15">
      <c r="B156" s="1042"/>
      <c r="C156" s="1718"/>
      <c r="D156" s="487"/>
      <c r="E156" s="1721"/>
      <c r="F156" s="487"/>
      <c r="G156" s="1041"/>
      <c r="H156" s="1104"/>
      <c r="I156" s="1104"/>
      <c r="J156" s="1104"/>
      <c r="K156" s="1104"/>
      <c r="L156" s="1104"/>
      <c r="M156" s="1104"/>
      <c r="N156" s="1104"/>
      <c r="O156" s="1104"/>
      <c r="P156" s="1104"/>
    </row>
    <row r="157" spans="2:16" ht="15">
      <c r="B157" s="1042"/>
      <c r="C157" s="1718"/>
      <c r="D157" s="487"/>
      <c r="E157" s="1721"/>
      <c r="F157" s="487"/>
      <c r="G157" s="1041"/>
      <c r="H157" s="1104"/>
      <c r="I157" s="1104"/>
      <c r="J157" s="1104"/>
      <c r="K157" s="1104"/>
      <c r="L157" s="1104"/>
      <c r="M157" s="1104"/>
      <c r="N157" s="1104"/>
      <c r="O157" s="1104"/>
      <c r="P157" s="1104"/>
    </row>
    <row r="158" spans="2:16" ht="15">
      <c r="B158" s="1042"/>
      <c r="C158" s="1718"/>
      <c r="D158" s="487"/>
      <c r="E158" s="1721"/>
      <c r="F158" s="487"/>
      <c r="G158" s="1041"/>
      <c r="H158" s="1104"/>
      <c r="I158" s="1104"/>
      <c r="J158" s="1104"/>
      <c r="K158" s="1104"/>
      <c r="L158" s="1104"/>
      <c r="M158" s="1104"/>
      <c r="N158" s="1104"/>
      <c r="O158" s="1104"/>
      <c r="P158" s="1104"/>
    </row>
    <row r="159" spans="2:16" ht="15">
      <c r="B159" s="1042"/>
      <c r="C159" s="1718"/>
      <c r="D159" s="487"/>
      <c r="E159" s="1721"/>
      <c r="F159" s="487"/>
      <c r="G159" s="1041">
        <f t="shared" si="0"/>
        <v>0</v>
      </c>
      <c r="H159" s="1105">
        <f t="shared" ref="H159:P159" si="6">SUM(H151:H155)</f>
        <v>0</v>
      </c>
      <c r="I159" s="1105">
        <f t="shared" si="6"/>
        <v>0</v>
      </c>
      <c r="J159" s="1105">
        <f t="shared" si="6"/>
        <v>0</v>
      </c>
      <c r="K159" s="1105">
        <f t="shared" si="6"/>
        <v>0</v>
      </c>
      <c r="L159" s="1105">
        <f t="shared" si="6"/>
        <v>0</v>
      </c>
      <c r="M159" s="1105">
        <f t="shared" si="6"/>
        <v>0</v>
      </c>
      <c r="N159" s="1105">
        <f t="shared" si="6"/>
        <v>0</v>
      </c>
      <c r="O159" s="1105">
        <f t="shared" si="6"/>
        <v>0</v>
      </c>
      <c r="P159" s="1105">
        <f t="shared" si="6"/>
        <v>0</v>
      </c>
    </row>
    <row r="160" spans="2:16" ht="15">
      <c r="B160" s="1042"/>
      <c r="C160" s="1718"/>
      <c r="D160" s="487"/>
      <c r="E160" s="1721"/>
      <c r="F160" s="487"/>
      <c r="G160" s="1041"/>
      <c r="H160" s="1105"/>
      <c r="I160" s="1105"/>
      <c r="J160" s="1105"/>
      <c r="K160" s="1105"/>
      <c r="L160" s="1105"/>
      <c r="M160" s="1105"/>
      <c r="N160" s="1105"/>
      <c r="O160" s="1105"/>
      <c r="P160" s="1105"/>
    </row>
    <row r="161" spans="2:16" ht="15">
      <c r="B161" s="1042"/>
      <c r="C161" s="1718"/>
      <c r="D161" s="487"/>
      <c r="E161" s="1721"/>
      <c r="F161" s="487"/>
      <c r="G161" s="1041"/>
      <c r="H161" s="1105"/>
      <c r="I161" s="1105"/>
      <c r="J161" s="1105"/>
      <c r="K161" s="1105"/>
      <c r="L161" s="1105"/>
      <c r="M161" s="1105"/>
      <c r="N161" s="1105"/>
      <c r="O161" s="1105"/>
      <c r="P161" s="1105"/>
    </row>
    <row r="162" spans="2:16" ht="15">
      <c r="B162" s="1042"/>
      <c r="C162" s="1718"/>
      <c r="D162" s="487"/>
      <c r="E162" s="1721"/>
      <c r="F162" s="487"/>
      <c r="G162" s="1041"/>
      <c r="H162" s="1105"/>
      <c r="I162" s="1105"/>
      <c r="J162" s="1105"/>
      <c r="K162" s="1105"/>
      <c r="L162" s="1105"/>
      <c r="M162" s="1105"/>
      <c r="N162" s="1105"/>
      <c r="O162" s="1105"/>
      <c r="P162" s="1105"/>
    </row>
    <row r="163" spans="2:16" ht="15">
      <c r="B163" s="1042"/>
      <c r="C163" s="1718"/>
      <c r="D163" s="487"/>
      <c r="E163" s="1721"/>
      <c r="F163" s="487"/>
      <c r="G163" s="1041">
        <f t="shared" si="0"/>
        <v>0</v>
      </c>
      <c r="H163" s="1104"/>
      <c r="I163" s="1104"/>
      <c r="J163" s="1104"/>
      <c r="K163" s="1104"/>
      <c r="L163" s="1104"/>
      <c r="M163" s="1104"/>
      <c r="N163" s="1104"/>
      <c r="O163" s="1104"/>
      <c r="P163" s="1104"/>
    </row>
    <row r="164" spans="2:16" ht="15">
      <c r="B164" s="1042"/>
      <c r="C164" s="1718"/>
      <c r="D164" s="487"/>
      <c r="E164" s="1721"/>
      <c r="F164" s="487"/>
      <c r="G164" s="1041"/>
      <c r="H164" s="1104"/>
      <c r="I164" s="1104"/>
      <c r="J164" s="1104"/>
      <c r="K164" s="1104"/>
      <c r="L164" s="1104"/>
      <c r="M164" s="1104"/>
      <c r="N164" s="1104"/>
      <c r="O164" s="1104"/>
      <c r="P164" s="1104"/>
    </row>
    <row r="165" spans="2:16" ht="15">
      <c r="B165" s="1042"/>
      <c r="C165" s="1718"/>
      <c r="D165" s="487"/>
      <c r="E165" s="1721"/>
      <c r="F165" s="487"/>
      <c r="G165" s="1041"/>
      <c r="H165" s="1104"/>
      <c r="I165" s="1104"/>
      <c r="J165" s="1104"/>
      <c r="K165" s="1104"/>
      <c r="L165" s="1104"/>
      <c r="M165" s="1104"/>
      <c r="N165" s="1104"/>
      <c r="O165" s="1104"/>
      <c r="P165" s="1104"/>
    </row>
    <row r="166" spans="2:16" ht="15">
      <c r="B166" s="1042"/>
      <c r="C166" s="1718"/>
      <c r="D166" s="487"/>
      <c r="E166" s="1721"/>
      <c r="F166" s="487"/>
      <c r="G166" s="1041"/>
      <c r="H166" s="1104"/>
      <c r="I166" s="1104"/>
      <c r="J166" s="1104"/>
      <c r="K166" s="1104"/>
      <c r="L166" s="1104"/>
      <c r="M166" s="1104"/>
      <c r="N166" s="1104"/>
      <c r="O166" s="1104"/>
      <c r="P166" s="1104"/>
    </row>
    <row r="167" spans="2:16" ht="15">
      <c r="B167" s="1042"/>
      <c r="C167" s="1718"/>
      <c r="D167" s="487"/>
      <c r="E167" s="1721"/>
      <c r="F167" s="487"/>
      <c r="G167" s="1041">
        <f t="shared" si="0"/>
        <v>0</v>
      </c>
      <c r="H167" s="1105">
        <f t="shared" ref="H167:P167" si="7">SUM(H67,H107,H147,H159,H163)</f>
        <v>0</v>
      </c>
      <c r="I167" s="1105">
        <f t="shared" si="7"/>
        <v>0</v>
      </c>
      <c r="J167" s="1105">
        <f t="shared" si="7"/>
        <v>0</v>
      </c>
      <c r="K167" s="1105">
        <f t="shared" si="7"/>
        <v>0</v>
      </c>
      <c r="L167" s="1105">
        <f t="shared" si="7"/>
        <v>0</v>
      </c>
      <c r="M167" s="1105">
        <f t="shared" si="7"/>
        <v>0</v>
      </c>
      <c r="N167" s="1105">
        <f t="shared" si="7"/>
        <v>0</v>
      </c>
      <c r="O167" s="1105">
        <f t="shared" si="7"/>
        <v>0</v>
      </c>
      <c r="P167" s="1105">
        <f t="shared" si="7"/>
        <v>0</v>
      </c>
    </row>
    <row r="168" spans="2:16" ht="15">
      <c r="B168" s="1042"/>
      <c r="C168" s="1718"/>
      <c r="D168" s="487"/>
      <c r="E168" s="1721"/>
      <c r="F168" s="487"/>
      <c r="G168" s="1041"/>
      <c r="H168" s="1105"/>
      <c r="I168" s="1105"/>
      <c r="J168" s="1105"/>
      <c r="K168" s="1105"/>
      <c r="L168" s="1105"/>
      <c r="M168" s="1105"/>
      <c r="N168" s="1105"/>
      <c r="O168" s="1105"/>
      <c r="P168" s="1105"/>
    </row>
    <row r="169" spans="2:16" ht="15">
      <c r="B169" s="1042"/>
      <c r="C169" s="1718"/>
      <c r="D169" s="487"/>
      <c r="E169" s="1721"/>
      <c r="F169" s="487"/>
      <c r="G169" s="1041"/>
      <c r="H169" s="1105"/>
      <c r="I169" s="1105"/>
      <c r="J169" s="1105"/>
      <c r="K169" s="1105"/>
      <c r="L169" s="1105"/>
      <c r="M169" s="1105"/>
      <c r="N169" s="1105"/>
      <c r="O169" s="1105"/>
      <c r="P169" s="1105"/>
    </row>
    <row r="170" spans="2:16" ht="15">
      <c r="B170" s="1042"/>
      <c r="C170" s="1718"/>
      <c r="D170" s="487"/>
      <c r="E170" s="1721"/>
      <c r="F170" s="487"/>
      <c r="G170" s="1041"/>
      <c r="H170" s="1105"/>
      <c r="I170" s="1105"/>
      <c r="J170" s="1105"/>
      <c r="K170" s="1105"/>
      <c r="L170" s="1105"/>
      <c r="M170" s="1105"/>
      <c r="N170" s="1105"/>
      <c r="O170" s="1105"/>
      <c r="P170" s="1105"/>
    </row>
    <row r="171" spans="2:16" ht="15">
      <c r="B171" s="437"/>
      <c r="C171" s="1718"/>
      <c r="D171" s="487"/>
      <c r="E171" s="1721"/>
      <c r="F171" s="487"/>
      <c r="G171" s="1056"/>
      <c r="H171" s="1055"/>
      <c r="I171" s="1055"/>
      <c r="J171" s="1055"/>
      <c r="K171" s="1055"/>
      <c r="L171" s="1055"/>
      <c r="M171" s="1055"/>
      <c r="N171" s="1055"/>
      <c r="O171" s="1055"/>
      <c r="P171" s="1055"/>
    </row>
    <row r="172" spans="2:16" ht="15">
      <c r="B172" s="437"/>
      <c r="C172" s="1718"/>
      <c r="D172" s="487"/>
      <c r="E172" s="1721"/>
      <c r="F172" s="487"/>
      <c r="G172" s="1056"/>
      <c r="H172" s="1055"/>
      <c r="I172" s="1055"/>
      <c r="J172" s="1055"/>
      <c r="K172" s="1055"/>
      <c r="L172" s="1055"/>
      <c r="M172" s="1055"/>
      <c r="N172" s="1055"/>
      <c r="O172" s="1055"/>
      <c r="P172" s="1055"/>
    </row>
    <row r="173" spans="2:16" ht="15">
      <c r="B173" s="437"/>
      <c r="C173" s="1718"/>
      <c r="D173" s="487"/>
      <c r="E173" s="1721"/>
      <c r="F173" s="487"/>
      <c r="G173" s="1056"/>
      <c r="H173" s="1055"/>
      <c r="I173" s="1055"/>
      <c r="J173" s="1055"/>
      <c r="K173" s="1055"/>
      <c r="L173" s="1055"/>
      <c r="M173" s="1055"/>
      <c r="N173" s="1055"/>
      <c r="O173" s="1055"/>
      <c r="P173" s="1055"/>
    </row>
    <row r="174" spans="2:16" ht="15">
      <c r="B174" s="437"/>
      <c r="C174" s="1718"/>
      <c r="D174" s="487"/>
      <c r="E174" s="1721"/>
      <c r="F174" s="487"/>
      <c r="G174" s="1056"/>
      <c r="H174" s="1055"/>
      <c r="I174" s="1055"/>
      <c r="J174" s="1055"/>
      <c r="K174" s="1055"/>
      <c r="L174" s="1055"/>
      <c r="M174" s="1055"/>
      <c r="N174" s="1055"/>
      <c r="O174" s="1055"/>
      <c r="P174" s="1055"/>
    </row>
    <row r="175" spans="2:16" ht="15">
      <c r="B175" s="437"/>
      <c r="C175" s="1718"/>
      <c r="D175" s="487"/>
      <c r="E175" s="1721"/>
      <c r="F175" s="487"/>
      <c r="G175" s="1056"/>
      <c r="H175" s="1104"/>
      <c r="I175" s="1104"/>
      <c r="J175" s="1104"/>
      <c r="K175" s="1104"/>
      <c r="L175" s="1104"/>
      <c r="M175" s="1104"/>
      <c r="N175" s="1104"/>
      <c r="O175" s="1104"/>
      <c r="P175" s="1104"/>
    </row>
    <row r="176" spans="2:16" ht="15">
      <c r="B176" s="437"/>
      <c r="C176" s="1718"/>
      <c r="D176" s="487"/>
      <c r="E176" s="1721"/>
      <c r="F176" s="487"/>
      <c r="G176" s="1056"/>
      <c r="H176" s="1104"/>
      <c r="I176" s="1104"/>
      <c r="J176" s="1104"/>
      <c r="K176" s="1104"/>
      <c r="L176" s="1104"/>
      <c r="M176" s="1104"/>
      <c r="N176" s="1104"/>
      <c r="O176" s="1104"/>
      <c r="P176" s="1104"/>
    </row>
    <row r="177" spans="2:16" ht="15">
      <c r="B177" s="437"/>
      <c r="C177" s="1718"/>
      <c r="D177" s="487"/>
      <c r="E177" s="1721"/>
      <c r="F177" s="487"/>
      <c r="G177" s="1056"/>
      <c r="H177" s="1104"/>
      <c r="I177" s="1104"/>
      <c r="J177" s="1104"/>
      <c r="K177" s="1104"/>
      <c r="L177" s="1104"/>
      <c r="M177" s="1104"/>
      <c r="N177" s="1104"/>
      <c r="O177" s="1104"/>
      <c r="P177" s="1104"/>
    </row>
    <row r="178" spans="2:16" ht="15">
      <c r="B178" s="437"/>
      <c r="C178" s="1718"/>
      <c r="D178" s="487"/>
      <c r="E178" s="1721"/>
      <c r="F178" s="487"/>
      <c r="G178" s="1056"/>
      <c r="H178" s="1104"/>
      <c r="I178" s="1104"/>
      <c r="J178" s="1104"/>
      <c r="K178" s="1104"/>
      <c r="L178" s="1104"/>
      <c r="M178" s="1104"/>
      <c r="N178" s="1104"/>
      <c r="O178" s="1104"/>
      <c r="P178" s="1104"/>
    </row>
    <row r="179" spans="2:16" ht="15">
      <c r="B179" s="437"/>
      <c r="C179" s="1718"/>
      <c r="D179" s="487"/>
      <c r="E179" s="1721"/>
      <c r="F179" s="487"/>
      <c r="G179" s="1056"/>
      <c r="H179" s="1055"/>
      <c r="I179" s="1055"/>
      <c r="J179" s="1055"/>
      <c r="K179" s="1055"/>
      <c r="L179" s="1055"/>
      <c r="M179" s="1055"/>
      <c r="N179" s="1055"/>
      <c r="O179" s="1055"/>
      <c r="P179" s="1055"/>
    </row>
    <row r="180" spans="2:16" ht="15">
      <c r="B180" s="437"/>
      <c r="C180" s="1718"/>
      <c r="D180" s="487"/>
      <c r="E180" s="1721"/>
      <c r="F180" s="487"/>
      <c r="G180" s="1056"/>
      <c r="H180" s="1055"/>
      <c r="I180" s="1055"/>
      <c r="J180" s="1055"/>
      <c r="K180" s="1055"/>
      <c r="L180" s="1055"/>
      <c r="M180" s="1055"/>
      <c r="N180" s="1055"/>
      <c r="O180" s="1055"/>
      <c r="P180" s="1055"/>
    </row>
    <row r="181" spans="2:16" ht="15">
      <c r="B181" s="437"/>
      <c r="C181" s="1718"/>
      <c r="D181" s="487"/>
      <c r="E181" s="1721"/>
      <c r="F181" s="487"/>
      <c r="G181" s="1056"/>
      <c r="H181" s="1055"/>
      <c r="I181" s="1055"/>
      <c r="J181" s="1055"/>
      <c r="K181" s="1055"/>
      <c r="L181" s="1055"/>
      <c r="M181" s="1055"/>
      <c r="N181" s="1055"/>
      <c r="O181" s="1055"/>
      <c r="P181" s="1055"/>
    </row>
    <row r="182" spans="2:16" ht="15">
      <c r="B182" s="437"/>
      <c r="C182" s="1718"/>
      <c r="D182" s="487"/>
      <c r="E182" s="1721"/>
      <c r="F182" s="487"/>
      <c r="G182" s="1056"/>
      <c r="H182" s="1055"/>
      <c r="I182" s="1055"/>
      <c r="J182" s="1055"/>
      <c r="K182" s="1055"/>
      <c r="L182" s="1055"/>
      <c r="M182" s="1055"/>
      <c r="N182" s="1055"/>
      <c r="O182" s="1055"/>
      <c r="P182" s="1055"/>
    </row>
    <row r="183" spans="2:16" ht="15">
      <c r="B183" s="437"/>
      <c r="C183" s="1718"/>
      <c r="D183" s="487"/>
      <c r="E183" s="1721"/>
      <c r="F183" s="487"/>
      <c r="G183" s="1056"/>
      <c r="H183" s="1055"/>
      <c r="I183" s="1055"/>
      <c r="J183" s="1055"/>
      <c r="K183" s="1055"/>
      <c r="L183" s="1055"/>
      <c r="M183" s="1055"/>
      <c r="N183" s="1055"/>
      <c r="O183" s="1055"/>
      <c r="P183" s="1055"/>
    </row>
    <row r="184" spans="2:16" ht="15">
      <c r="B184" s="437"/>
      <c r="C184" s="1718"/>
      <c r="D184" s="487"/>
      <c r="E184" s="1721"/>
      <c r="F184" s="487"/>
      <c r="G184" s="1056"/>
      <c r="H184" s="1055"/>
      <c r="I184" s="1055"/>
      <c r="J184" s="1055"/>
      <c r="K184" s="1055"/>
      <c r="L184" s="1055"/>
      <c r="M184" s="1055"/>
      <c r="N184" s="1055"/>
      <c r="O184" s="1055"/>
      <c r="P184" s="1055"/>
    </row>
    <row r="185" spans="2:16" ht="15">
      <c r="B185" s="437"/>
      <c r="C185" s="1718"/>
      <c r="D185" s="487"/>
      <c r="E185" s="1721"/>
      <c r="F185" s="487"/>
      <c r="G185" s="1056"/>
      <c r="H185" s="1055"/>
      <c r="I185" s="1055"/>
      <c r="J185" s="1055"/>
      <c r="K185" s="1055"/>
      <c r="L185" s="1055"/>
      <c r="M185" s="1055"/>
      <c r="N185" s="1055"/>
      <c r="O185" s="1055"/>
      <c r="P185" s="1055"/>
    </row>
    <row r="186" spans="2:16" ht="15">
      <c r="B186" s="437"/>
      <c r="C186" s="1718"/>
      <c r="D186" s="487"/>
      <c r="E186" s="1721"/>
      <c r="F186" s="487"/>
      <c r="G186" s="1056"/>
      <c r="H186" s="1055"/>
      <c r="I186" s="1055"/>
      <c r="J186" s="1055"/>
      <c r="K186" s="1055"/>
      <c r="L186" s="1055"/>
      <c r="M186" s="1055"/>
      <c r="N186" s="1055"/>
      <c r="O186" s="1055"/>
      <c r="P186" s="1055"/>
    </row>
    <row r="187" spans="2:16" ht="15">
      <c r="B187" s="437"/>
      <c r="C187" s="1718"/>
      <c r="D187" s="487"/>
      <c r="E187" s="1721"/>
      <c r="F187" s="487"/>
      <c r="G187" s="1056"/>
      <c r="H187" s="1055"/>
      <c r="I187" s="1055"/>
      <c r="J187" s="1055"/>
      <c r="K187" s="1055"/>
      <c r="L187" s="1055"/>
      <c r="M187" s="1055"/>
      <c r="N187" s="1055"/>
      <c r="O187" s="1055"/>
      <c r="P187" s="1055"/>
    </row>
    <row r="188" spans="2:16" ht="15">
      <c r="B188" s="437"/>
      <c r="C188" s="1718"/>
      <c r="D188" s="487"/>
      <c r="E188" s="1721"/>
      <c r="F188" s="487"/>
      <c r="G188" s="1056"/>
      <c r="H188" s="1055"/>
      <c r="I188" s="1055"/>
      <c r="J188" s="1055"/>
      <c r="K188" s="1055"/>
      <c r="L188" s="1055"/>
      <c r="M188" s="1055"/>
      <c r="N188" s="1055"/>
      <c r="O188" s="1055"/>
      <c r="P188" s="1055"/>
    </row>
    <row r="189" spans="2:16" ht="15">
      <c r="B189" s="437"/>
      <c r="C189" s="1718"/>
      <c r="D189" s="487"/>
      <c r="E189" s="1721"/>
      <c r="F189" s="487"/>
      <c r="G189" s="1056"/>
      <c r="H189" s="1055"/>
      <c r="I189" s="1055"/>
      <c r="J189" s="1055"/>
      <c r="K189" s="1055"/>
      <c r="L189" s="1055"/>
      <c r="M189" s="1055"/>
      <c r="N189" s="1055"/>
      <c r="O189" s="1055"/>
      <c r="P189" s="1055"/>
    </row>
    <row r="190" spans="2:16" ht="15">
      <c r="B190" s="437"/>
      <c r="C190" s="1718"/>
      <c r="D190" s="487"/>
      <c r="E190" s="1721"/>
      <c r="F190" s="487"/>
      <c r="G190" s="1056"/>
      <c r="H190" s="1055"/>
      <c r="I190" s="1055"/>
      <c r="J190" s="1055"/>
      <c r="K190" s="1055"/>
      <c r="L190" s="1055"/>
      <c r="M190" s="1055"/>
      <c r="N190" s="1055"/>
      <c r="O190" s="1055"/>
      <c r="P190" s="1055"/>
    </row>
    <row r="191" spans="2:16" ht="15">
      <c r="B191" s="437"/>
      <c r="C191" s="1718"/>
      <c r="D191" s="487"/>
      <c r="E191" s="1721"/>
      <c r="F191" s="487"/>
      <c r="G191" s="1056"/>
      <c r="H191" s="1055"/>
      <c r="I191" s="1055"/>
      <c r="J191" s="1055"/>
      <c r="K191" s="1055"/>
      <c r="L191" s="1055"/>
      <c r="M191" s="1055"/>
      <c r="N191" s="1055"/>
      <c r="O191" s="1055"/>
      <c r="P191" s="1055"/>
    </row>
    <row r="192" spans="2:16" ht="15">
      <c r="B192" s="437"/>
      <c r="C192" s="1718"/>
      <c r="D192" s="487"/>
      <c r="E192" s="1721"/>
      <c r="F192" s="487"/>
      <c r="G192" s="1056"/>
      <c r="H192" s="1055"/>
      <c r="I192" s="1055"/>
      <c r="J192" s="1055"/>
      <c r="K192" s="1055"/>
      <c r="L192" s="1055"/>
      <c r="M192" s="1055"/>
      <c r="N192" s="1055"/>
      <c r="O192" s="1055"/>
      <c r="P192" s="1055"/>
    </row>
    <row r="193" spans="2:16" ht="15">
      <c r="B193" s="437"/>
      <c r="C193" s="1718"/>
      <c r="D193" s="487"/>
      <c r="E193" s="1721"/>
      <c r="F193" s="487"/>
      <c r="G193" s="1056"/>
      <c r="H193" s="1055"/>
      <c r="I193" s="1055"/>
      <c r="J193" s="1055"/>
      <c r="K193" s="1055"/>
      <c r="L193" s="1055"/>
      <c r="M193" s="1055"/>
      <c r="N193" s="1055"/>
      <c r="O193" s="1055"/>
      <c r="P193" s="1055"/>
    </row>
    <row r="194" spans="2:16" ht="15">
      <c r="B194" s="437"/>
      <c r="C194" s="1718"/>
      <c r="D194" s="487"/>
      <c r="E194" s="1721"/>
      <c r="F194" s="487"/>
      <c r="G194" s="1056"/>
      <c r="H194" s="1055"/>
      <c r="I194" s="1055"/>
      <c r="J194" s="1055"/>
      <c r="K194" s="1055"/>
      <c r="L194" s="1055"/>
      <c r="M194" s="1055"/>
      <c r="N194" s="1055"/>
      <c r="O194" s="1055"/>
      <c r="P194" s="1055"/>
    </row>
    <row r="195" spans="2:16" ht="15">
      <c r="B195" s="437"/>
      <c r="C195" s="1718"/>
      <c r="D195" s="487"/>
      <c r="E195" s="1721"/>
      <c r="F195" s="487"/>
      <c r="G195" s="1056"/>
      <c r="H195" s="1055"/>
      <c r="I195" s="1055"/>
      <c r="J195" s="1055"/>
      <c r="K195" s="1055"/>
      <c r="L195" s="1055"/>
      <c r="M195" s="1055"/>
      <c r="N195" s="1055"/>
      <c r="O195" s="1055"/>
      <c r="P195" s="1055"/>
    </row>
    <row r="196" spans="2:16" ht="15">
      <c r="B196" s="437"/>
      <c r="C196" s="1718"/>
      <c r="D196" s="487"/>
      <c r="E196" s="1721"/>
      <c r="F196" s="487"/>
      <c r="G196" s="1056"/>
      <c r="H196" s="1055"/>
      <c r="I196" s="1055"/>
      <c r="J196" s="1055"/>
      <c r="K196" s="1055"/>
      <c r="L196" s="1055"/>
      <c r="M196" s="1055"/>
      <c r="N196" s="1055"/>
      <c r="O196" s="1055"/>
      <c r="P196" s="1055"/>
    </row>
    <row r="197" spans="2:16" ht="15">
      <c r="B197" s="437"/>
      <c r="C197" s="1718"/>
      <c r="D197" s="487"/>
      <c r="E197" s="1721"/>
      <c r="F197" s="487"/>
      <c r="G197" s="1056"/>
      <c r="H197" s="1055"/>
      <c r="I197" s="1055"/>
      <c r="J197" s="1055"/>
      <c r="K197" s="1055"/>
      <c r="L197" s="1055"/>
      <c r="M197" s="1055"/>
      <c r="N197" s="1055"/>
      <c r="O197" s="1055"/>
      <c r="P197" s="1055"/>
    </row>
    <row r="198" spans="2:16" ht="15">
      <c r="B198" s="437"/>
      <c r="C198" s="1718"/>
      <c r="D198" s="487"/>
      <c r="E198" s="1721"/>
      <c r="F198" s="487"/>
      <c r="G198" s="1056"/>
      <c r="H198" s="1055"/>
      <c r="I198" s="1055"/>
      <c r="J198" s="1055"/>
      <c r="K198" s="1055"/>
      <c r="L198" s="1055"/>
      <c r="M198" s="1055"/>
      <c r="N198" s="1055"/>
      <c r="O198" s="1055"/>
      <c r="P198" s="1055"/>
    </row>
    <row r="199" spans="2:16" ht="15">
      <c r="B199" s="437"/>
      <c r="C199" s="1718"/>
      <c r="D199" s="487"/>
      <c r="E199" s="1721"/>
      <c r="F199" s="487"/>
      <c r="G199" s="1056"/>
      <c r="H199" s="1055"/>
      <c r="I199" s="1055"/>
      <c r="J199" s="1055"/>
      <c r="K199" s="1055"/>
      <c r="L199" s="1055"/>
      <c r="M199" s="1055"/>
      <c r="N199" s="1055"/>
      <c r="O199" s="1055"/>
      <c r="P199" s="1055"/>
    </row>
    <row r="200" spans="2:16" ht="15">
      <c r="B200" s="437"/>
      <c r="C200" s="1718"/>
      <c r="D200" s="487"/>
      <c r="E200" s="1721"/>
      <c r="F200" s="487"/>
      <c r="G200" s="1056"/>
      <c r="H200" s="1055"/>
      <c r="I200" s="1055"/>
      <c r="J200" s="1055"/>
      <c r="K200" s="1055"/>
      <c r="L200" s="1055"/>
      <c r="M200" s="1055"/>
      <c r="N200" s="1055"/>
      <c r="O200" s="1055"/>
      <c r="P200" s="1055"/>
    </row>
    <row r="201" spans="2:16" ht="15">
      <c r="B201" s="437"/>
      <c r="C201" s="1718"/>
      <c r="D201" s="487"/>
      <c r="E201" s="1721"/>
      <c r="F201" s="487"/>
      <c r="G201" s="1056"/>
      <c r="H201" s="1055"/>
      <c r="I201" s="1055"/>
      <c r="J201" s="1055"/>
      <c r="K201" s="1055"/>
      <c r="L201" s="1055"/>
      <c r="M201" s="1055"/>
      <c r="N201" s="1055"/>
      <c r="O201" s="1055"/>
      <c r="P201" s="1055"/>
    </row>
    <row r="202" spans="2:16" ht="15">
      <c r="B202" s="437"/>
      <c r="C202" s="1718"/>
      <c r="D202" s="487"/>
      <c r="E202" s="1721"/>
      <c r="F202" s="487"/>
      <c r="G202" s="1056"/>
      <c r="H202" s="1055"/>
      <c r="I202" s="1055"/>
      <c r="J202" s="1055"/>
      <c r="K202" s="1055"/>
      <c r="L202" s="1055"/>
      <c r="M202" s="1055"/>
      <c r="N202" s="1055"/>
      <c r="O202" s="1055"/>
      <c r="P202" s="1055"/>
    </row>
    <row r="203" spans="2:16" ht="15">
      <c r="B203" s="437"/>
      <c r="C203" s="1718"/>
      <c r="D203" s="487"/>
      <c r="E203" s="1721"/>
      <c r="F203" s="487"/>
      <c r="G203" s="1056"/>
      <c r="H203" s="1055"/>
      <c r="I203" s="1055"/>
      <c r="J203" s="1055"/>
      <c r="K203" s="1055"/>
      <c r="L203" s="1055"/>
      <c r="M203" s="1055"/>
      <c r="N203" s="1055"/>
      <c r="O203" s="1055"/>
      <c r="P203" s="1055"/>
    </row>
    <row r="204" spans="2:16" ht="15">
      <c r="B204" s="437"/>
      <c r="C204" s="1718"/>
      <c r="D204" s="487"/>
      <c r="E204" s="1721"/>
      <c r="F204" s="487"/>
      <c r="G204" s="1056"/>
      <c r="H204" s="1055"/>
      <c r="I204" s="1055"/>
      <c r="J204" s="1055"/>
      <c r="K204" s="1055"/>
      <c r="L204" s="1055"/>
      <c r="M204" s="1055"/>
      <c r="N204" s="1055"/>
      <c r="O204" s="1055"/>
      <c r="P204" s="1055"/>
    </row>
    <row r="205" spans="2:16" ht="15">
      <c r="B205" s="437"/>
      <c r="C205" s="1718"/>
      <c r="D205" s="487"/>
      <c r="E205" s="1721"/>
      <c r="F205" s="487"/>
      <c r="G205" s="1056"/>
      <c r="H205" s="1055"/>
      <c r="I205" s="1055"/>
      <c r="J205" s="1055"/>
      <c r="K205" s="1055"/>
      <c r="L205" s="1055"/>
      <c r="M205" s="1055"/>
      <c r="N205" s="1055"/>
      <c r="O205" s="1055"/>
      <c r="P205" s="1055"/>
    </row>
    <row r="206" spans="2:16" ht="15">
      <c r="B206" s="437"/>
      <c r="C206" s="1718"/>
      <c r="D206" s="487"/>
      <c r="E206" s="1721"/>
      <c r="F206" s="487"/>
      <c r="G206" s="1056"/>
      <c r="H206" s="1055"/>
      <c r="I206" s="1055"/>
      <c r="J206" s="1055"/>
      <c r="K206" s="1055"/>
      <c r="L206" s="1055"/>
      <c r="M206" s="1055"/>
      <c r="N206" s="1055"/>
      <c r="O206" s="1055"/>
      <c r="P206" s="1055"/>
    </row>
    <row r="207" spans="2:16" ht="15">
      <c r="B207" s="437"/>
      <c r="C207" s="1718"/>
      <c r="D207" s="487"/>
      <c r="E207" s="1721"/>
      <c r="F207" s="487"/>
      <c r="G207" s="1056"/>
      <c r="H207" s="1055"/>
      <c r="I207" s="1055"/>
      <c r="J207" s="1055"/>
      <c r="K207" s="1055"/>
      <c r="L207" s="1055"/>
      <c r="M207" s="1055"/>
      <c r="N207" s="1055"/>
      <c r="O207" s="1055"/>
      <c r="P207" s="1055"/>
    </row>
    <row r="208" spans="2:16" ht="15">
      <c r="B208" s="437"/>
      <c r="C208" s="1718"/>
      <c r="D208" s="487"/>
      <c r="E208" s="1721"/>
      <c r="F208" s="487"/>
      <c r="G208" s="1056"/>
      <c r="H208" s="1055"/>
      <c r="I208" s="1055"/>
      <c r="J208" s="1055"/>
      <c r="K208" s="1055"/>
      <c r="L208" s="1055"/>
      <c r="M208" s="1055"/>
      <c r="N208" s="1055"/>
      <c r="O208" s="1055"/>
      <c r="P208" s="1055"/>
    </row>
    <row r="209" spans="2:16" ht="15">
      <c r="B209" s="437"/>
      <c r="C209" s="1718"/>
      <c r="D209" s="487"/>
      <c r="E209" s="1721"/>
      <c r="F209" s="487"/>
      <c r="G209" s="1056"/>
      <c r="H209" s="1055"/>
      <c r="I209" s="1055"/>
      <c r="J209" s="1055"/>
      <c r="K209" s="1055"/>
      <c r="L209" s="1055"/>
      <c r="M209" s="1055"/>
      <c r="N209" s="1055"/>
      <c r="O209" s="1055"/>
      <c r="P209" s="1055"/>
    </row>
    <row r="210" spans="2:16" ht="15">
      <c r="B210" s="437"/>
      <c r="C210" s="1718"/>
      <c r="D210" s="487"/>
      <c r="E210" s="1721"/>
      <c r="F210" s="487"/>
      <c r="G210" s="1056"/>
      <c r="H210" s="1055"/>
      <c r="I210" s="1055"/>
      <c r="J210" s="1055"/>
      <c r="K210" s="1055"/>
      <c r="L210" s="1055"/>
      <c r="M210" s="1055"/>
      <c r="N210" s="1055"/>
      <c r="O210" s="1055"/>
      <c r="P210" s="1055"/>
    </row>
    <row r="211" spans="2:16" ht="15">
      <c r="B211" s="437"/>
      <c r="C211" s="1718"/>
      <c r="D211" s="487"/>
      <c r="E211" s="1721"/>
      <c r="F211" s="487"/>
      <c r="G211" s="1056"/>
      <c r="H211" s="1055"/>
      <c r="I211" s="1055"/>
      <c r="J211" s="1055"/>
      <c r="K211" s="1055"/>
      <c r="L211" s="1055"/>
      <c r="M211" s="1055"/>
      <c r="N211" s="1055"/>
      <c r="O211" s="1055"/>
      <c r="P211" s="1055"/>
    </row>
    <row r="212" spans="2:16" ht="15">
      <c r="B212" s="437"/>
      <c r="C212" s="1718"/>
      <c r="D212" s="487"/>
      <c r="E212" s="1721"/>
      <c r="F212" s="487"/>
      <c r="G212" s="1056"/>
      <c r="H212" s="1055"/>
      <c r="I212" s="1055"/>
      <c r="J212" s="1055"/>
      <c r="K212" s="1055"/>
      <c r="L212" s="1055"/>
      <c r="M212" s="1055"/>
      <c r="N212" s="1055"/>
      <c r="O212" s="1055"/>
      <c r="P212" s="1055"/>
    </row>
    <row r="213" spans="2:16" ht="15">
      <c r="B213" s="437"/>
      <c r="C213" s="1718"/>
      <c r="D213" s="487"/>
      <c r="E213" s="1721"/>
      <c r="F213" s="487"/>
      <c r="G213" s="1056"/>
      <c r="H213" s="1055"/>
      <c r="I213" s="1055"/>
      <c r="J213" s="1055"/>
      <c r="K213" s="1055"/>
      <c r="L213" s="1055"/>
      <c r="M213" s="1055"/>
      <c r="N213" s="1055"/>
      <c r="O213" s="1055"/>
      <c r="P213" s="1055"/>
    </row>
    <row r="214" spans="2:16" ht="15">
      <c r="B214" s="437"/>
      <c r="C214" s="1718"/>
      <c r="D214" s="487"/>
      <c r="E214" s="1721"/>
      <c r="F214" s="487"/>
      <c r="G214" s="1056"/>
      <c r="H214" s="1055"/>
      <c r="I214" s="1055"/>
      <c r="J214" s="1055"/>
      <c r="K214" s="1055"/>
      <c r="L214" s="1055"/>
      <c r="M214" s="1055"/>
      <c r="N214" s="1055"/>
      <c r="O214" s="1055"/>
      <c r="P214" s="1055"/>
    </row>
    <row r="215" spans="2:16" ht="15">
      <c r="B215" s="437"/>
      <c r="C215" s="1718"/>
      <c r="D215" s="487"/>
      <c r="E215" s="1721"/>
      <c r="F215" s="487"/>
      <c r="G215" s="1056"/>
      <c r="H215" s="1055"/>
      <c r="I215" s="1055"/>
      <c r="J215" s="1055"/>
      <c r="K215" s="1055"/>
      <c r="L215" s="1055"/>
      <c r="M215" s="1055"/>
      <c r="N215" s="1055"/>
      <c r="O215" s="1055"/>
      <c r="P215" s="1055"/>
    </row>
    <row r="216" spans="2:16" ht="15">
      <c r="B216" s="437"/>
      <c r="C216" s="1718"/>
      <c r="D216" s="487"/>
      <c r="E216" s="1721"/>
      <c r="F216" s="487"/>
      <c r="G216" s="1056"/>
      <c r="H216" s="1055"/>
      <c r="I216" s="1055"/>
      <c r="J216" s="1055"/>
      <c r="K216" s="1055"/>
      <c r="L216" s="1055"/>
      <c r="M216" s="1055"/>
      <c r="N216" s="1055"/>
      <c r="O216" s="1055"/>
      <c r="P216" s="1055"/>
    </row>
    <row r="217" spans="2:16" ht="15">
      <c r="B217" s="437"/>
      <c r="C217" s="1718"/>
      <c r="D217" s="487"/>
      <c r="E217" s="1721"/>
      <c r="F217" s="487"/>
      <c r="G217" s="1056"/>
      <c r="H217" s="1055"/>
      <c r="I217" s="1055"/>
      <c r="J217" s="1055"/>
      <c r="K217" s="1055"/>
      <c r="L217" s="1055"/>
      <c r="M217" s="1055"/>
      <c r="N217" s="1055"/>
      <c r="O217" s="1055"/>
      <c r="P217" s="1055"/>
    </row>
    <row r="218" spans="2:16" ht="15">
      <c r="B218" s="437"/>
      <c r="C218" s="1718"/>
      <c r="D218" s="487"/>
      <c r="E218" s="1721"/>
      <c r="F218" s="487"/>
      <c r="G218" s="1056"/>
      <c r="H218" s="1055"/>
      <c r="I218" s="1055"/>
      <c r="J218" s="1055"/>
      <c r="K218" s="1055"/>
      <c r="L218" s="1055"/>
      <c r="M218" s="1055"/>
      <c r="N218" s="1055"/>
      <c r="O218" s="1055"/>
      <c r="P218" s="1055"/>
    </row>
    <row r="219" spans="2:16" ht="15">
      <c r="B219" s="437"/>
      <c r="C219" s="1718"/>
      <c r="D219" s="487"/>
      <c r="E219" s="1721"/>
      <c r="F219" s="487"/>
      <c r="G219" s="1056"/>
      <c r="H219" s="1055"/>
      <c r="I219" s="1055"/>
      <c r="J219" s="1055"/>
      <c r="K219" s="1055"/>
      <c r="L219" s="1055"/>
      <c r="M219" s="1055"/>
      <c r="N219" s="1055"/>
      <c r="O219" s="1055"/>
      <c r="P219" s="1055"/>
    </row>
    <row r="220" spans="2:16" ht="15">
      <c r="B220" s="437"/>
      <c r="C220" s="1718"/>
      <c r="D220" s="487"/>
      <c r="E220" s="1721"/>
      <c r="F220" s="487"/>
      <c r="G220" s="1056"/>
      <c r="H220" s="1055"/>
      <c r="I220" s="1055"/>
      <c r="J220" s="1055"/>
      <c r="K220" s="1055"/>
      <c r="L220" s="1055"/>
      <c r="M220" s="1055"/>
      <c r="N220" s="1055"/>
      <c r="O220" s="1055"/>
      <c r="P220" s="1055"/>
    </row>
    <row r="221" spans="2:16" ht="15">
      <c r="B221" s="437"/>
      <c r="C221" s="1718"/>
      <c r="D221" s="487"/>
      <c r="E221" s="1721"/>
      <c r="F221" s="487"/>
      <c r="G221" s="1056"/>
      <c r="H221" s="1055"/>
      <c r="I221" s="1055"/>
      <c r="J221" s="1055"/>
      <c r="K221" s="1055"/>
      <c r="L221" s="1055"/>
      <c r="M221" s="1055"/>
      <c r="N221" s="1055"/>
      <c r="O221" s="1055"/>
      <c r="P221" s="1055"/>
    </row>
    <row r="222" spans="2:16" ht="15">
      <c r="B222" s="437"/>
      <c r="C222" s="1718"/>
      <c r="D222" s="487"/>
      <c r="E222" s="1721"/>
      <c r="F222" s="487"/>
      <c r="G222" s="1056"/>
      <c r="H222" s="1055"/>
      <c r="I222" s="1055"/>
      <c r="J222" s="1055"/>
      <c r="K222" s="1055"/>
      <c r="L222" s="1055"/>
      <c r="M222" s="1055"/>
      <c r="N222" s="1055"/>
      <c r="O222" s="1055"/>
      <c r="P222" s="1055"/>
    </row>
    <row r="223" spans="2:16" ht="15">
      <c r="B223" s="437"/>
      <c r="C223" s="1718"/>
      <c r="D223" s="487"/>
      <c r="E223" s="1721"/>
      <c r="F223" s="487"/>
      <c r="G223" s="1056"/>
      <c r="H223" s="1055"/>
      <c r="I223" s="1055"/>
      <c r="J223" s="1055"/>
      <c r="K223" s="1055"/>
      <c r="L223" s="1055"/>
      <c r="M223" s="1055"/>
      <c r="N223" s="1055"/>
      <c r="O223" s="1055"/>
      <c r="P223" s="1055"/>
    </row>
    <row r="224" spans="2:16" ht="15">
      <c r="B224" s="437"/>
      <c r="C224" s="1718"/>
      <c r="D224" s="487"/>
      <c r="E224" s="1721"/>
      <c r="F224" s="487"/>
      <c r="G224" s="1056"/>
      <c r="H224" s="1055"/>
      <c r="I224" s="1055"/>
      <c r="J224" s="1055"/>
      <c r="K224" s="1055"/>
      <c r="L224" s="1055"/>
      <c r="M224" s="1055"/>
      <c r="N224" s="1055"/>
      <c r="O224" s="1055"/>
      <c r="P224" s="1055"/>
    </row>
    <row r="225" spans="2:16" ht="15">
      <c r="B225" s="437"/>
      <c r="C225" s="1718"/>
      <c r="D225" s="487"/>
      <c r="E225" s="1721"/>
      <c r="F225" s="487"/>
      <c r="G225" s="1056"/>
      <c r="H225" s="1055"/>
      <c r="I225" s="1055"/>
      <c r="J225" s="1055"/>
      <c r="K225" s="1055"/>
      <c r="L225" s="1055"/>
      <c r="M225" s="1055"/>
      <c r="N225" s="1055"/>
      <c r="O225" s="1055"/>
      <c r="P225" s="1055"/>
    </row>
    <row r="226" spans="2:16" ht="15">
      <c r="B226" s="437"/>
      <c r="C226" s="1718"/>
      <c r="D226" s="487"/>
      <c r="E226" s="1721"/>
      <c r="F226" s="487"/>
      <c r="G226" s="1056"/>
      <c r="H226" s="1055"/>
      <c r="I226" s="1055"/>
      <c r="J226" s="1055"/>
      <c r="K226" s="1055"/>
      <c r="L226" s="1055"/>
      <c r="M226" s="1055"/>
      <c r="N226" s="1055"/>
      <c r="O226" s="1055"/>
      <c r="P226" s="1055"/>
    </row>
    <row r="227" spans="2:16" ht="15">
      <c r="B227" s="437"/>
      <c r="C227" s="1718"/>
      <c r="D227" s="487"/>
      <c r="E227" s="1721"/>
      <c r="F227" s="487"/>
      <c r="G227" s="1056"/>
      <c r="H227" s="1055"/>
      <c r="I227" s="1055"/>
      <c r="J227" s="1055"/>
      <c r="K227" s="1055"/>
      <c r="L227" s="1055"/>
      <c r="M227" s="1055"/>
      <c r="N227" s="1055"/>
      <c r="O227" s="1055"/>
      <c r="P227" s="1055"/>
    </row>
    <row r="228" spans="2:16" ht="15">
      <c r="B228" s="437"/>
      <c r="C228" s="1718"/>
      <c r="D228" s="487"/>
      <c r="E228" s="1721"/>
      <c r="F228" s="487"/>
      <c r="G228" s="1056"/>
      <c r="H228" s="1055"/>
      <c r="I228" s="1055"/>
      <c r="J228" s="1055"/>
      <c r="K228" s="1055"/>
      <c r="L228" s="1055"/>
      <c r="M228" s="1055"/>
      <c r="N228" s="1055"/>
      <c r="O228" s="1055"/>
      <c r="P228" s="1055"/>
    </row>
    <row r="229" spans="2:16" ht="15">
      <c r="B229" s="437"/>
      <c r="C229" s="1718"/>
      <c r="D229" s="487"/>
      <c r="E229" s="1721"/>
      <c r="F229" s="487"/>
      <c r="G229" s="1056"/>
      <c r="H229" s="1055"/>
      <c r="I229" s="1055"/>
      <c r="J229" s="1055"/>
      <c r="K229" s="1055"/>
      <c r="L229" s="1055"/>
      <c r="M229" s="1055"/>
      <c r="N229" s="1055"/>
      <c r="O229" s="1055"/>
      <c r="P229" s="1055"/>
    </row>
    <row r="230" spans="2:16" ht="15">
      <c r="B230" s="437"/>
      <c r="C230" s="1718"/>
      <c r="D230" s="487"/>
      <c r="E230" s="1721"/>
      <c r="F230" s="487"/>
      <c r="G230" s="1056"/>
      <c r="H230" s="1055"/>
      <c r="I230" s="1055"/>
      <c r="J230" s="1055"/>
      <c r="K230" s="1055"/>
      <c r="L230" s="1055"/>
      <c r="M230" s="1055"/>
      <c r="N230" s="1055"/>
      <c r="O230" s="1055"/>
      <c r="P230" s="1055"/>
    </row>
    <row r="231" spans="2:16" ht="15">
      <c r="B231" s="437"/>
      <c r="C231" s="1718"/>
      <c r="D231" s="487"/>
      <c r="E231" s="1721"/>
      <c r="F231" s="487"/>
      <c r="G231" s="1056"/>
      <c r="H231" s="1055"/>
      <c r="I231" s="1055"/>
      <c r="J231" s="1055"/>
      <c r="K231" s="1055"/>
      <c r="L231" s="1055"/>
      <c r="M231" s="1055"/>
      <c r="N231" s="1055"/>
      <c r="O231" s="1055"/>
      <c r="P231" s="1055"/>
    </row>
    <row r="232" spans="2:16" ht="15">
      <c r="B232" s="437"/>
      <c r="C232" s="1718"/>
      <c r="D232" s="487"/>
      <c r="E232" s="1721"/>
      <c r="F232" s="487"/>
      <c r="G232" s="1056"/>
      <c r="H232" s="1055"/>
      <c r="I232" s="1055"/>
      <c r="J232" s="1055"/>
      <c r="K232" s="1055"/>
      <c r="L232" s="1055"/>
      <c r="M232" s="1055"/>
      <c r="N232" s="1055"/>
      <c r="O232" s="1055"/>
      <c r="P232" s="1055"/>
    </row>
    <row r="233" spans="2:16" ht="15">
      <c r="B233" s="437"/>
      <c r="C233" s="1718"/>
      <c r="D233" s="487"/>
      <c r="E233" s="1721"/>
      <c r="F233" s="487"/>
      <c r="G233" s="1056"/>
      <c r="H233" s="1055"/>
      <c r="I233" s="1055"/>
      <c r="J233" s="1055"/>
      <c r="K233" s="1055"/>
      <c r="L233" s="1055"/>
      <c r="M233" s="1055"/>
      <c r="N233" s="1055"/>
      <c r="O233" s="1055"/>
      <c r="P233" s="1055"/>
    </row>
    <row r="234" spans="2:16" ht="15">
      <c r="B234" s="437"/>
      <c r="C234" s="1718"/>
      <c r="D234" s="487"/>
      <c r="E234" s="1721"/>
      <c r="F234" s="487"/>
      <c r="G234" s="1056"/>
      <c r="H234" s="1055"/>
      <c r="I234" s="1055"/>
      <c r="J234" s="1055"/>
      <c r="K234" s="1055"/>
      <c r="L234" s="1055"/>
      <c r="M234" s="1055"/>
      <c r="N234" s="1055"/>
      <c r="O234" s="1055"/>
      <c r="P234" s="1055"/>
    </row>
    <row r="235" spans="2:16" ht="15">
      <c r="B235" s="437"/>
      <c r="C235" s="1718"/>
      <c r="D235" s="487"/>
      <c r="E235" s="1721"/>
      <c r="F235" s="487"/>
      <c r="G235" s="1056"/>
      <c r="H235" s="1055"/>
      <c r="I235" s="1055"/>
      <c r="J235" s="1055"/>
      <c r="K235" s="1055"/>
      <c r="L235" s="1055"/>
      <c r="M235" s="1055"/>
      <c r="N235" s="1055"/>
      <c r="O235" s="1055"/>
      <c r="P235" s="1055"/>
    </row>
    <row r="236" spans="2:16" ht="15">
      <c r="B236" s="437"/>
      <c r="C236" s="1718"/>
      <c r="D236" s="487"/>
      <c r="E236" s="1721"/>
      <c r="F236" s="487"/>
      <c r="G236" s="1056"/>
      <c r="H236" s="1055"/>
      <c r="I236" s="1055"/>
      <c r="J236" s="1055"/>
      <c r="K236" s="1055"/>
      <c r="L236" s="1055"/>
      <c r="M236" s="1055"/>
      <c r="N236" s="1055"/>
      <c r="O236" s="1055"/>
      <c r="P236" s="1055"/>
    </row>
    <row r="237" spans="2:16" ht="15">
      <c r="B237" s="437"/>
      <c r="C237" s="1718"/>
      <c r="D237" s="487"/>
      <c r="E237" s="1721"/>
      <c r="F237" s="487"/>
      <c r="G237" s="1056"/>
      <c r="H237" s="1055"/>
      <c r="I237" s="1055"/>
      <c r="J237" s="1055"/>
      <c r="K237" s="1055"/>
      <c r="L237" s="1055"/>
      <c r="M237" s="1055"/>
      <c r="N237" s="1055"/>
      <c r="O237" s="1055"/>
      <c r="P237" s="1055"/>
    </row>
    <row r="238" spans="2:16" ht="15">
      <c r="B238" s="437"/>
      <c r="C238" s="1718"/>
      <c r="D238" s="487"/>
      <c r="E238" s="1721"/>
      <c r="F238" s="487"/>
      <c r="G238" s="1056"/>
      <c r="H238" s="1055"/>
      <c r="I238" s="1055"/>
      <c r="J238" s="1055"/>
      <c r="K238" s="1055"/>
      <c r="L238" s="1055"/>
      <c r="M238" s="1055"/>
      <c r="N238" s="1055"/>
      <c r="O238" s="1055"/>
      <c r="P238" s="1055"/>
    </row>
    <row r="239" spans="2:16" ht="15">
      <c r="B239" s="437"/>
      <c r="C239" s="1718"/>
      <c r="D239" s="487"/>
      <c r="E239" s="1721"/>
      <c r="F239" s="487"/>
      <c r="G239" s="1056"/>
      <c r="H239" s="1055"/>
      <c r="I239" s="1055"/>
      <c r="J239" s="1055"/>
      <c r="K239" s="1055"/>
      <c r="L239" s="1055"/>
      <c r="M239" s="1055"/>
      <c r="N239" s="1055"/>
      <c r="O239" s="1055"/>
      <c r="P239" s="1055"/>
    </row>
    <row r="240" spans="2:16" ht="15">
      <c r="B240" s="437"/>
      <c r="C240" s="1718"/>
      <c r="D240" s="487"/>
      <c r="E240" s="1721"/>
      <c r="F240" s="487"/>
      <c r="G240" s="1056"/>
      <c r="H240" s="1055"/>
      <c r="I240" s="1055"/>
      <c r="J240" s="1055"/>
      <c r="K240" s="1055"/>
      <c r="L240" s="1055"/>
      <c r="M240" s="1055"/>
      <c r="N240" s="1055"/>
      <c r="O240" s="1055"/>
      <c r="P240" s="1055"/>
    </row>
    <row r="241" spans="2:16" ht="15">
      <c r="B241" s="437"/>
      <c r="C241" s="1718"/>
      <c r="D241" s="487"/>
      <c r="E241" s="1721"/>
      <c r="F241" s="487"/>
      <c r="G241" s="1056"/>
      <c r="H241" s="1055"/>
      <c r="I241" s="1055"/>
      <c r="J241" s="1055"/>
      <c r="K241" s="1055"/>
      <c r="L241" s="1055"/>
      <c r="M241" s="1055"/>
      <c r="N241" s="1055"/>
      <c r="O241" s="1055"/>
      <c r="P241" s="1055"/>
    </row>
    <row r="242" spans="2:16" ht="15">
      <c r="B242" s="437"/>
      <c r="C242" s="1718"/>
      <c r="D242" s="487"/>
      <c r="E242" s="1721"/>
      <c r="F242" s="487"/>
      <c r="G242" s="1056"/>
      <c r="H242" s="1055"/>
      <c r="I242" s="1055"/>
      <c r="J242" s="1055"/>
      <c r="K242" s="1055"/>
      <c r="L242" s="1055"/>
      <c r="M242" s="1055"/>
      <c r="N242" s="1055"/>
      <c r="O242" s="1055"/>
      <c r="P242" s="1055"/>
    </row>
    <row r="243" spans="2:16" ht="15">
      <c r="B243" s="437"/>
      <c r="C243" s="1718"/>
      <c r="D243" s="487"/>
      <c r="E243" s="1721"/>
      <c r="F243" s="487"/>
      <c r="G243" s="1056"/>
      <c r="H243" s="1055"/>
      <c r="I243" s="1055"/>
      <c r="J243" s="1055"/>
      <c r="K243" s="1055"/>
      <c r="L243" s="1055"/>
      <c r="M243" s="1055"/>
      <c r="N243" s="1055"/>
      <c r="O243" s="1055"/>
      <c r="P243" s="1055"/>
    </row>
    <row r="244" spans="2:16" ht="15">
      <c r="B244" s="437"/>
      <c r="C244" s="1718"/>
      <c r="D244" s="487"/>
      <c r="E244" s="1721"/>
      <c r="F244" s="487"/>
      <c r="G244" s="1056"/>
      <c r="H244" s="1055"/>
      <c r="I244" s="1055"/>
      <c r="J244" s="1055"/>
      <c r="K244" s="1055"/>
      <c r="L244" s="1055"/>
      <c r="M244" s="1055"/>
      <c r="N244" s="1055"/>
      <c r="O244" s="1055"/>
      <c r="P244" s="1055"/>
    </row>
    <row r="245" spans="2:16" ht="15">
      <c r="B245" s="437"/>
      <c r="C245" s="1718"/>
      <c r="D245" s="487"/>
      <c r="E245" s="1721"/>
      <c r="F245" s="487"/>
      <c r="G245" s="1056"/>
      <c r="H245" s="1055"/>
      <c r="I245" s="1055"/>
      <c r="J245" s="1055"/>
      <c r="K245" s="1055"/>
      <c r="L245" s="1055"/>
      <c r="M245" s="1055"/>
      <c r="N245" s="1055"/>
      <c r="O245" s="1055"/>
      <c r="P245" s="1055"/>
    </row>
    <row r="246" spans="2:16" ht="15">
      <c r="B246" s="437"/>
      <c r="C246" s="1718"/>
      <c r="D246" s="487"/>
      <c r="E246" s="1721"/>
      <c r="F246" s="487"/>
      <c r="G246" s="1056"/>
      <c r="H246" s="1055"/>
      <c r="I246" s="1055"/>
      <c r="J246" s="1055"/>
      <c r="K246" s="1055"/>
      <c r="L246" s="1055"/>
      <c r="M246" s="1055"/>
      <c r="N246" s="1055"/>
      <c r="O246" s="1055"/>
      <c r="P246" s="1055"/>
    </row>
    <row r="247" spans="2:16" ht="15">
      <c r="B247" s="437"/>
      <c r="C247" s="1718"/>
      <c r="D247" s="487"/>
      <c r="E247" s="1721"/>
      <c r="F247" s="487"/>
      <c r="G247" s="1056"/>
      <c r="H247" s="1055"/>
      <c r="I247" s="1055"/>
      <c r="J247" s="1055"/>
      <c r="K247" s="1055"/>
      <c r="L247" s="1055"/>
      <c r="M247" s="1055"/>
      <c r="N247" s="1055"/>
      <c r="O247" s="1055"/>
      <c r="P247" s="1055"/>
    </row>
    <row r="248" spans="2:16" ht="15">
      <c r="B248" s="437"/>
      <c r="C248" s="1718"/>
      <c r="D248" s="487"/>
      <c r="E248" s="1721"/>
      <c r="F248" s="487"/>
      <c r="G248" s="1056"/>
      <c r="H248" s="1055"/>
      <c r="I248" s="1055"/>
      <c r="J248" s="1055"/>
      <c r="K248" s="1055"/>
      <c r="L248" s="1055"/>
      <c r="M248" s="1055"/>
      <c r="N248" s="1055"/>
      <c r="O248" s="1055"/>
      <c r="P248" s="1055"/>
    </row>
    <row r="249" spans="2:16" ht="15">
      <c r="B249" s="437"/>
      <c r="C249" s="1718"/>
      <c r="D249" s="487"/>
      <c r="E249" s="1721"/>
      <c r="F249" s="487"/>
      <c r="G249" s="1056"/>
      <c r="H249" s="1055"/>
      <c r="I249" s="1055"/>
      <c r="J249" s="1055"/>
      <c r="K249" s="1055"/>
      <c r="L249" s="1055"/>
      <c r="M249" s="1055"/>
      <c r="N249" s="1055"/>
      <c r="O249" s="1055"/>
      <c r="P249" s="1055"/>
    </row>
    <row r="250" spans="2:16" ht="15">
      <c r="B250" s="437"/>
      <c r="C250" s="1718"/>
      <c r="D250" s="487"/>
      <c r="E250" s="1721"/>
      <c r="F250" s="487"/>
      <c r="G250" s="1056"/>
      <c r="H250" s="1055"/>
      <c r="I250" s="1055"/>
      <c r="J250" s="1055"/>
      <c r="K250" s="1055"/>
      <c r="L250" s="1055"/>
      <c r="M250" s="1055"/>
      <c r="N250" s="1055"/>
      <c r="O250" s="1055"/>
      <c r="P250" s="1055"/>
    </row>
    <row r="251" spans="2:16" ht="15">
      <c r="B251" s="437"/>
      <c r="C251" s="1718"/>
      <c r="D251" s="487"/>
      <c r="E251" s="1721"/>
      <c r="F251" s="487"/>
      <c r="G251" s="1056"/>
      <c r="H251" s="1055"/>
      <c r="I251" s="1055"/>
      <c r="J251" s="1055"/>
      <c r="K251" s="1055"/>
      <c r="L251" s="1055"/>
      <c r="M251" s="1055"/>
      <c r="N251" s="1055"/>
      <c r="O251" s="1055"/>
      <c r="P251" s="1055"/>
    </row>
    <row r="252" spans="2:16" ht="15">
      <c r="B252" s="437"/>
      <c r="C252" s="1718"/>
      <c r="D252" s="487"/>
      <c r="E252" s="1721"/>
      <c r="F252" s="487"/>
      <c r="G252" s="1056"/>
      <c r="H252" s="1055"/>
      <c r="I252" s="1055"/>
      <c r="J252" s="1055"/>
      <c r="K252" s="1055"/>
      <c r="L252" s="1055"/>
      <c r="M252" s="1055"/>
      <c r="N252" s="1055"/>
      <c r="O252" s="1055"/>
      <c r="P252" s="1055"/>
    </row>
    <row r="253" spans="2:16" ht="15">
      <c r="B253" s="437"/>
      <c r="C253" s="1718"/>
      <c r="D253" s="487"/>
      <c r="E253" s="1721"/>
      <c r="F253" s="487"/>
      <c r="G253" s="1056"/>
      <c r="H253" s="1055"/>
      <c r="I253" s="1055"/>
      <c r="J253" s="1055"/>
      <c r="K253" s="1055"/>
      <c r="L253" s="1055"/>
      <c r="M253" s="1055"/>
      <c r="N253" s="1055"/>
      <c r="O253" s="1055"/>
      <c r="P253" s="1055"/>
    </row>
    <row r="254" spans="2:16" ht="15">
      <c r="B254" s="437"/>
      <c r="C254" s="1718"/>
      <c r="D254" s="487"/>
      <c r="E254" s="1721"/>
      <c r="F254" s="487"/>
      <c r="G254" s="1056"/>
      <c r="H254" s="1055"/>
      <c r="I254" s="1055"/>
      <c r="J254" s="1055"/>
      <c r="K254" s="1055"/>
      <c r="L254" s="1055"/>
      <c r="M254" s="1055"/>
      <c r="N254" s="1055"/>
      <c r="O254" s="1055"/>
      <c r="P254" s="1055"/>
    </row>
    <row r="255" spans="2:16" ht="15">
      <c r="B255" s="437"/>
      <c r="C255" s="1718"/>
      <c r="D255" s="487"/>
      <c r="E255" s="1721"/>
      <c r="F255" s="487"/>
      <c r="G255" s="1056"/>
      <c r="H255" s="1055"/>
      <c r="I255" s="1055"/>
      <c r="J255" s="1055"/>
      <c r="K255" s="1055"/>
      <c r="L255" s="1055"/>
      <c r="M255" s="1055"/>
      <c r="N255" s="1055"/>
      <c r="O255" s="1055"/>
      <c r="P255" s="1055"/>
    </row>
    <row r="256" spans="2:16" ht="15">
      <c r="B256" s="437"/>
      <c r="C256" s="1718"/>
      <c r="D256" s="487"/>
      <c r="E256" s="1721"/>
      <c r="F256" s="487"/>
      <c r="G256" s="1056"/>
      <c r="H256" s="1055"/>
      <c r="I256" s="1055"/>
      <c r="J256" s="1055"/>
      <c r="K256" s="1055"/>
      <c r="L256" s="1055"/>
      <c r="M256" s="1055"/>
      <c r="N256" s="1055"/>
      <c r="O256" s="1055"/>
      <c r="P256" s="1055"/>
    </row>
    <row r="257" spans="2:16" ht="15">
      <c r="B257" s="437"/>
      <c r="C257" s="1718"/>
      <c r="D257" s="487"/>
      <c r="E257" s="1721"/>
      <c r="F257" s="487"/>
      <c r="G257" s="1056"/>
      <c r="H257" s="1055"/>
      <c r="I257" s="1055"/>
      <c r="J257" s="1055"/>
      <c r="K257" s="1055"/>
      <c r="L257" s="1055"/>
      <c r="M257" s="1055"/>
      <c r="N257" s="1055"/>
      <c r="O257" s="1055"/>
      <c r="P257" s="1055"/>
    </row>
    <row r="258" spans="2:16" ht="15">
      <c r="B258" s="437"/>
      <c r="C258" s="1718"/>
      <c r="D258" s="487"/>
      <c r="E258" s="1721"/>
      <c r="F258" s="487"/>
      <c r="G258" s="1056"/>
      <c r="H258" s="1055"/>
      <c r="I258" s="1055"/>
      <c r="J258" s="1055"/>
      <c r="K258" s="1055"/>
      <c r="L258" s="1055"/>
      <c r="M258" s="1055"/>
      <c r="N258" s="1055"/>
      <c r="O258" s="1055"/>
      <c r="P258" s="1055"/>
    </row>
    <row r="259" spans="2:16" ht="15">
      <c r="B259" s="437"/>
      <c r="C259" s="1718"/>
      <c r="D259" s="487"/>
      <c r="E259" s="1721"/>
      <c r="F259" s="487"/>
      <c r="G259" s="1056"/>
      <c r="H259" s="1055"/>
      <c r="I259" s="1055"/>
      <c r="J259" s="1055"/>
      <c r="K259" s="1055"/>
      <c r="L259" s="1055"/>
      <c r="M259" s="1055"/>
      <c r="N259" s="1055"/>
      <c r="O259" s="1055"/>
      <c r="P259" s="1055"/>
    </row>
    <row r="260" spans="2:16" ht="15">
      <c r="B260" s="437"/>
      <c r="C260" s="1718"/>
      <c r="D260" s="487"/>
      <c r="E260" s="1721"/>
      <c r="F260" s="487"/>
      <c r="G260" s="1056"/>
      <c r="H260" s="1055"/>
      <c r="I260" s="1055"/>
      <c r="J260" s="1055"/>
      <c r="K260" s="1055"/>
      <c r="L260" s="1055"/>
      <c r="M260" s="1055"/>
      <c r="N260" s="1055"/>
      <c r="O260" s="1055"/>
      <c r="P260" s="1055"/>
    </row>
    <row r="261" spans="2:16" ht="15">
      <c r="B261" s="437"/>
      <c r="C261" s="1718"/>
      <c r="D261" s="487"/>
      <c r="E261" s="1721"/>
      <c r="F261" s="487"/>
      <c r="G261" s="1056"/>
      <c r="H261" s="1055"/>
      <c r="I261" s="1055"/>
      <c r="J261" s="1055"/>
      <c r="K261" s="1055"/>
      <c r="L261" s="1055"/>
      <c r="M261" s="1055"/>
      <c r="N261" s="1055"/>
      <c r="O261" s="1055"/>
      <c r="P261" s="1055"/>
    </row>
    <row r="262" spans="2:16" ht="15">
      <c r="B262" s="437"/>
      <c r="C262" s="1718"/>
      <c r="D262" s="487"/>
      <c r="E262" s="1721"/>
      <c r="F262" s="487"/>
      <c r="G262" s="1056"/>
      <c r="H262" s="1055"/>
      <c r="I262" s="1055"/>
      <c r="J262" s="1055"/>
      <c r="K262" s="1055"/>
      <c r="L262" s="1055"/>
      <c r="M262" s="1055"/>
      <c r="N262" s="1055"/>
      <c r="O262" s="1055"/>
      <c r="P262" s="1055"/>
    </row>
    <row r="263" spans="2:16" ht="15">
      <c r="B263" s="437"/>
      <c r="C263" s="1718"/>
      <c r="D263" s="487"/>
      <c r="E263" s="1721"/>
      <c r="F263" s="487"/>
      <c r="G263" s="1056"/>
      <c r="H263" s="1055"/>
      <c r="I263" s="1055"/>
      <c r="J263" s="1055"/>
      <c r="K263" s="1055"/>
      <c r="L263" s="1055"/>
      <c r="M263" s="1055"/>
      <c r="N263" s="1055"/>
      <c r="O263" s="1055"/>
      <c r="P263" s="1055"/>
    </row>
    <row r="264" spans="2:16" ht="15">
      <c r="B264" s="437"/>
      <c r="C264" s="1718"/>
      <c r="D264" s="487"/>
      <c r="E264" s="1721"/>
      <c r="F264" s="487"/>
      <c r="G264" s="1056"/>
      <c r="H264" s="1055"/>
      <c r="I264" s="1055"/>
      <c r="J264" s="1055"/>
      <c r="K264" s="1055"/>
      <c r="L264" s="1055"/>
      <c r="M264" s="1055"/>
      <c r="N264" s="1055"/>
      <c r="O264" s="1055"/>
      <c r="P264" s="1055"/>
    </row>
    <row r="265" spans="2:16" ht="15">
      <c r="B265" s="437"/>
      <c r="C265" s="1718"/>
      <c r="D265" s="487"/>
      <c r="E265" s="1721"/>
      <c r="F265" s="487"/>
      <c r="G265" s="1056"/>
      <c r="H265" s="1055"/>
      <c r="I265" s="1055"/>
      <c r="J265" s="1055"/>
      <c r="K265" s="1055"/>
      <c r="L265" s="1055"/>
      <c r="M265" s="1055"/>
      <c r="N265" s="1055"/>
      <c r="O265" s="1055"/>
      <c r="P265" s="1055"/>
    </row>
    <row r="266" spans="2:16" ht="15">
      <c r="B266" s="437"/>
      <c r="C266" s="1718"/>
      <c r="D266" s="487"/>
      <c r="E266" s="1721"/>
      <c r="F266" s="487"/>
      <c r="G266" s="1056"/>
      <c r="H266" s="1055"/>
      <c r="I266" s="1055"/>
      <c r="J266" s="1055"/>
      <c r="K266" s="1055"/>
      <c r="L266" s="1055"/>
      <c r="M266" s="1055"/>
      <c r="N266" s="1055"/>
      <c r="O266" s="1055"/>
      <c r="P266" s="1055"/>
    </row>
    <row r="267" spans="2:16" ht="15">
      <c r="B267" s="437"/>
      <c r="C267" s="1718"/>
      <c r="D267" s="487"/>
      <c r="E267" s="1721"/>
      <c r="F267" s="487"/>
      <c r="G267" s="1056"/>
      <c r="H267" s="1055"/>
      <c r="I267" s="1055"/>
      <c r="J267" s="1055"/>
      <c r="K267" s="1055"/>
      <c r="L267" s="1055"/>
      <c r="M267" s="1055"/>
      <c r="N267" s="1055"/>
      <c r="O267" s="1055"/>
      <c r="P267" s="1055"/>
    </row>
    <row r="268" spans="2:16" ht="15">
      <c r="B268" s="437"/>
      <c r="C268" s="1718"/>
      <c r="D268" s="487"/>
      <c r="E268" s="1721"/>
      <c r="F268" s="487"/>
      <c r="G268" s="1056"/>
      <c r="H268" s="1055"/>
      <c r="I268" s="1055"/>
      <c r="J268" s="1055"/>
      <c r="K268" s="1055"/>
      <c r="L268" s="1055"/>
      <c r="M268" s="1055"/>
      <c r="N268" s="1055"/>
      <c r="O268" s="1055"/>
      <c r="P268" s="1055"/>
    </row>
    <row r="269" spans="2:16" ht="15">
      <c r="B269" s="437"/>
      <c r="C269" s="1718"/>
      <c r="D269" s="487"/>
      <c r="E269" s="1721"/>
      <c r="F269" s="487"/>
      <c r="G269" s="1056"/>
      <c r="H269" s="1055"/>
      <c r="I269" s="1055"/>
      <c r="J269" s="1055"/>
      <c r="K269" s="1055"/>
      <c r="L269" s="1055"/>
      <c r="M269" s="1055"/>
      <c r="N269" s="1055"/>
      <c r="O269" s="1055"/>
      <c r="P269" s="1055"/>
    </row>
    <row r="270" spans="2:16" ht="15">
      <c r="B270" s="437"/>
      <c r="C270" s="1718"/>
      <c r="D270" s="487"/>
      <c r="E270" s="1721"/>
      <c r="F270" s="487"/>
      <c r="G270" s="1056"/>
      <c r="H270" s="1055"/>
      <c r="I270" s="1055"/>
      <c r="J270" s="1055"/>
      <c r="K270" s="1055"/>
      <c r="L270" s="1055"/>
      <c r="M270" s="1055"/>
      <c r="N270" s="1055"/>
      <c r="O270" s="1055"/>
      <c r="P270" s="1055"/>
    </row>
    <row r="271" spans="2:16" ht="15">
      <c r="B271" s="437"/>
      <c r="C271" s="1718"/>
      <c r="D271" s="487"/>
      <c r="E271" s="1721"/>
      <c r="F271" s="487"/>
      <c r="G271" s="1056"/>
      <c r="H271" s="1055"/>
      <c r="I271" s="1055"/>
      <c r="J271" s="1055"/>
      <c r="K271" s="1055"/>
      <c r="L271" s="1055"/>
      <c r="M271" s="1055"/>
      <c r="N271" s="1055"/>
      <c r="O271" s="1055"/>
      <c r="P271" s="1055"/>
    </row>
    <row r="272" spans="2:16" ht="15">
      <c r="B272" s="437"/>
      <c r="C272" s="1718"/>
      <c r="D272" s="487"/>
      <c r="E272" s="1721"/>
      <c r="F272" s="487"/>
      <c r="G272" s="1056"/>
      <c r="H272" s="1055"/>
      <c r="I272" s="1055"/>
      <c r="J272" s="1055"/>
      <c r="K272" s="1055"/>
      <c r="L272" s="1055"/>
      <c r="M272" s="1055"/>
      <c r="N272" s="1055"/>
      <c r="O272" s="1055"/>
      <c r="P272" s="1055"/>
    </row>
    <row r="273" spans="2:16" ht="15">
      <c r="B273" s="437"/>
      <c r="C273" s="1718"/>
      <c r="D273" s="487"/>
      <c r="E273" s="1721"/>
      <c r="F273" s="487"/>
      <c r="G273" s="1056"/>
      <c r="H273" s="1055"/>
      <c r="I273" s="1055"/>
      <c r="J273" s="1055"/>
      <c r="K273" s="1055"/>
      <c r="L273" s="1055"/>
      <c r="M273" s="1055"/>
      <c r="N273" s="1055"/>
      <c r="O273" s="1055"/>
      <c r="P273" s="1055"/>
    </row>
    <row r="274" spans="2:16" ht="15">
      <c r="B274" s="437"/>
      <c r="C274" s="1718"/>
      <c r="D274" s="487"/>
      <c r="E274" s="1721"/>
      <c r="F274" s="487"/>
      <c r="G274" s="1056"/>
      <c r="H274" s="1055"/>
      <c r="I274" s="1055"/>
      <c r="J274" s="1055"/>
      <c r="K274" s="1055"/>
      <c r="L274" s="1055"/>
      <c r="M274" s="1055"/>
      <c r="N274" s="1055"/>
      <c r="O274" s="1055"/>
      <c r="P274" s="1055"/>
    </row>
    <row r="275" spans="2:16" ht="15">
      <c r="B275" s="437"/>
      <c r="C275" s="1718"/>
      <c r="D275" s="487"/>
      <c r="E275" s="1721"/>
      <c r="F275" s="487"/>
      <c r="G275" s="1056"/>
      <c r="H275" s="1055"/>
      <c r="I275" s="1055"/>
      <c r="J275" s="1055"/>
      <c r="K275" s="1055"/>
      <c r="L275" s="1055"/>
      <c r="M275" s="1055"/>
      <c r="N275" s="1055"/>
      <c r="O275" s="1055"/>
      <c r="P275" s="1055"/>
    </row>
    <row r="276" spans="2:16" ht="15">
      <c r="B276" s="437"/>
      <c r="C276" s="1718"/>
      <c r="D276" s="487"/>
      <c r="E276" s="1721"/>
      <c r="F276" s="487"/>
      <c r="G276" s="1056"/>
      <c r="H276" s="1055"/>
      <c r="I276" s="1055"/>
      <c r="J276" s="1055"/>
      <c r="K276" s="1055"/>
      <c r="L276" s="1055"/>
      <c r="M276" s="1055"/>
      <c r="N276" s="1055"/>
      <c r="O276" s="1055"/>
      <c r="P276" s="1055"/>
    </row>
    <row r="277" spans="2:16" ht="15">
      <c r="B277" s="437"/>
      <c r="C277" s="1718"/>
      <c r="D277" s="487"/>
      <c r="E277" s="1721"/>
      <c r="F277" s="487"/>
      <c r="G277" s="1056"/>
      <c r="H277" s="1055"/>
      <c r="I277" s="1055"/>
      <c r="J277" s="1055"/>
      <c r="K277" s="1055"/>
      <c r="L277" s="1055"/>
      <c r="M277" s="1055"/>
      <c r="N277" s="1055"/>
      <c r="O277" s="1055"/>
      <c r="P277" s="1055"/>
    </row>
    <row r="278" spans="2:16" ht="15">
      <c r="B278" s="437"/>
      <c r="C278" s="1718"/>
      <c r="D278" s="487"/>
      <c r="E278" s="1721"/>
      <c r="F278" s="487"/>
      <c r="G278" s="1056"/>
      <c r="H278" s="1055"/>
      <c r="I278" s="1055"/>
      <c r="J278" s="1055"/>
      <c r="K278" s="1055"/>
      <c r="L278" s="1055"/>
      <c r="M278" s="1055"/>
      <c r="N278" s="1055"/>
      <c r="O278" s="1055"/>
      <c r="P278" s="1055"/>
    </row>
    <row r="279" spans="2:16" ht="15">
      <c r="B279" s="437"/>
      <c r="C279" s="1718"/>
      <c r="D279" s="487"/>
      <c r="E279" s="1721"/>
      <c r="F279" s="487"/>
      <c r="G279" s="1056"/>
      <c r="H279" s="1055"/>
      <c r="I279" s="1055"/>
      <c r="J279" s="1055"/>
      <c r="K279" s="1055"/>
      <c r="L279" s="1055"/>
      <c r="M279" s="1055"/>
      <c r="N279" s="1055"/>
      <c r="O279" s="1055"/>
      <c r="P279" s="1055"/>
    </row>
    <row r="280" spans="2:16" ht="15">
      <c r="B280" s="437"/>
      <c r="C280" s="1718"/>
      <c r="D280" s="487"/>
      <c r="E280" s="1721"/>
      <c r="F280" s="487"/>
      <c r="G280" s="1056"/>
      <c r="H280" s="1055"/>
      <c r="I280" s="1055"/>
      <c r="J280" s="1055"/>
      <c r="K280" s="1055"/>
      <c r="L280" s="1055"/>
      <c r="M280" s="1055"/>
      <c r="N280" s="1055"/>
      <c r="O280" s="1055"/>
      <c r="P280" s="1055"/>
    </row>
    <row r="281" spans="2:16" ht="15">
      <c r="B281" s="437"/>
      <c r="C281" s="1718"/>
      <c r="D281" s="487"/>
      <c r="E281" s="1721"/>
      <c r="F281" s="487"/>
      <c r="G281" s="1056"/>
      <c r="H281" s="1055"/>
      <c r="I281" s="1055"/>
      <c r="J281" s="1055"/>
      <c r="K281" s="1055"/>
      <c r="L281" s="1055"/>
      <c r="M281" s="1055"/>
      <c r="N281" s="1055"/>
      <c r="O281" s="1055"/>
      <c r="P281" s="1055"/>
    </row>
    <row r="282" spans="2:16" ht="15">
      <c r="B282" s="437"/>
      <c r="C282" s="1718"/>
      <c r="D282" s="487"/>
      <c r="E282" s="1721"/>
      <c r="F282" s="487"/>
      <c r="G282" s="1056"/>
      <c r="H282" s="1055"/>
      <c r="I282" s="1055"/>
      <c r="J282" s="1055"/>
      <c r="K282" s="1055"/>
      <c r="L282" s="1055"/>
      <c r="M282" s="1055"/>
      <c r="N282" s="1055"/>
      <c r="O282" s="1055"/>
      <c r="P282" s="1055"/>
    </row>
    <row r="283" spans="2:16" ht="15">
      <c r="B283" s="437"/>
      <c r="C283" s="1718"/>
      <c r="D283" s="487"/>
      <c r="E283" s="1721"/>
      <c r="F283" s="487"/>
      <c r="G283" s="1056"/>
      <c r="H283" s="1055"/>
      <c r="I283" s="1055"/>
      <c r="J283" s="1055"/>
      <c r="K283" s="1055"/>
      <c r="L283" s="1055"/>
      <c r="M283" s="1055"/>
      <c r="N283" s="1055"/>
      <c r="O283" s="1055"/>
      <c r="P283" s="1055"/>
    </row>
    <row r="284" spans="2:16" ht="15">
      <c r="B284" s="437"/>
      <c r="C284" s="1718"/>
      <c r="D284" s="487"/>
      <c r="E284" s="1721"/>
      <c r="F284" s="487"/>
      <c r="G284" s="1056"/>
      <c r="H284" s="1055"/>
      <c r="I284" s="1055"/>
      <c r="J284" s="1055"/>
      <c r="K284" s="1055"/>
      <c r="L284" s="1055"/>
      <c r="M284" s="1055"/>
      <c r="N284" s="1055"/>
      <c r="O284" s="1055"/>
      <c r="P284" s="1055"/>
    </row>
    <row r="285" spans="2:16" ht="15">
      <c r="B285" s="437"/>
      <c r="C285" s="1718"/>
      <c r="D285" s="487"/>
      <c r="E285" s="1721"/>
      <c r="F285" s="487"/>
      <c r="G285" s="1056"/>
      <c r="H285" s="1055"/>
      <c r="I285" s="1055"/>
      <c r="J285" s="1055"/>
      <c r="K285" s="1055"/>
      <c r="L285" s="1055"/>
      <c r="M285" s="1055"/>
      <c r="N285" s="1055"/>
      <c r="O285" s="1055"/>
      <c r="P285" s="1055"/>
    </row>
    <row r="286" spans="2:16" ht="15">
      <c r="B286" s="437"/>
      <c r="C286" s="1718"/>
      <c r="D286" s="487"/>
      <c r="E286" s="1721"/>
      <c r="F286" s="487"/>
      <c r="G286" s="1056"/>
      <c r="H286" s="1055"/>
      <c r="I286" s="1055"/>
      <c r="J286" s="1055"/>
      <c r="K286" s="1055"/>
      <c r="L286" s="1055"/>
      <c r="M286" s="1055"/>
      <c r="N286" s="1055"/>
      <c r="O286" s="1055"/>
      <c r="P286" s="1055"/>
    </row>
    <row r="287" spans="2:16" ht="15">
      <c r="B287" s="437"/>
      <c r="C287" s="1718"/>
      <c r="D287" s="487"/>
      <c r="E287" s="1721"/>
      <c r="F287" s="487"/>
      <c r="G287" s="1056"/>
      <c r="H287" s="1055"/>
      <c r="I287" s="1055"/>
      <c r="J287" s="1055"/>
      <c r="K287" s="1055"/>
      <c r="L287" s="1055"/>
      <c r="M287" s="1055"/>
      <c r="N287" s="1055"/>
      <c r="O287" s="1055"/>
      <c r="P287" s="1055"/>
    </row>
    <row r="288" spans="2:16" ht="15">
      <c r="B288" s="437"/>
      <c r="C288" s="1718"/>
      <c r="D288" s="487"/>
      <c r="E288" s="1721"/>
      <c r="F288" s="487"/>
      <c r="G288" s="1056"/>
      <c r="H288" s="1055"/>
      <c r="I288" s="1055"/>
      <c r="J288" s="1055"/>
      <c r="K288" s="1055"/>
      <c r="L288" s="1055"/>
      <c r="M288" s="1055"/>
      <c r="N288" s="1055"/>
      <c r="O288" s="1055"/>
      <c r="P288" s="1055"/>
    </row>
    <row r="289" spans="2:16" ht="15">
      <c r="B289" s="437"/>
      <c r="C289" s="1718"/>
      <c r="D289" s="487"/>
      <c r="E289" s="1721"/>
      <c r="F289" s="487"/>
      <c r="G289" s="1056"/>
      <c r="H289" s="1055"/>
      <c r="I289" s="1055"/>
      <c r="J289" s="1055"/>
      <c r="K289" s="1055"/>
      <c r="L289" s="1055"/>
      <c r="M289" s="1055"/>
      <c r="N289" s="1055"/>
      <c r="O289" s="1055"/>
      <c r="P289" s="1055"/>
    </row>
    <row r="290" spans="2:16" ht="15">
      <c r="B290" s="437"/>
      <c r="C290" s="1718"/>
      <c r="D290" s="487"/>
      <c r="E290" s="1721"/>
      <c r="F290" s="487"/>
      <c r="G290" s="1056"/>
      <c r="H290" s="1055"/>
      <c r="I290" s="1055"/>
      <c r="J290" s="1055"/>
      <c r="K290" s="1055"/>
      <c r="L290" s="1055"/>
      <c r="M290" s="1055"/>
      <c r="N290" s="1055"/>
      <c r="O290" s="1055"/>
      <c r="P290" s="1055"/>
    </row>
    <row r="291" spans="2:16" ht="15">
      <c r="B291" s="437"/>
      <c r="C291" s="1718"/>
      <c r="D291" s="487"/>
      <c r="E291" s="1721"/>
      <c r="F291" s="487"/>
      <c r="G291" s="1056"/>
      <c r="H291" s="1055"/>
      <c r="I291" s="1055"/>
      <c r="J291" s="1055"/>
      <c r="K291" s="1055"/>
      <c r="L291" s="1055"/>
      <c r="M291" s="1055"/>
      <c r="N291" s="1055"/>
      <c r="O291" s="1055"/>
      <c r="P291" s="1055"/>
    </row>
    <row r="292" spans="2:16" ht="15">
      <c r="B292" s="437"/>
      <c r="C292" s="1718"/>
      <c r="D292" s="487"/>
      <c r="E292" s="1721"/>
      <c r="F292" s="487"/>
      <c r="G292" s="1056"/>
      <c r="H292" s="1055"/>
      <c r="I292" s="1055"/>
      <c r="J292" s="1055"/>
      <c r="K292" s="1055"/>
      <c r="L292" s="1055"/>
      <c r="M292" s="1055"/>
      <c r="N292" s="1055"/>
      <c r="O292" s="1055"/>
      <c r="P292" s="1055"/>
    </row>
    <row r="293" spans="2:16" ht="15">
      <c r="B293" s="437"/>
      <c r="C293" s="1718"/>
      <c r="D293" s="487"/>
      <c r="E293" s="1721"/>
      <c r="F293" s="487"/>
      <c r="G293" s="1056"/>
      <c r="H293" s="1055"/>
      <c r="I293" s="1055"/>
      <c r="J293" s="1055"/>
      <c r="K293" s="1055"/>
      <c r="L293" s="1055"/>
      <c r="M293" s="1055"/>
      <c r="N293" s="1055"/>
      <c r="O293" s="1055"/>
      <c r="P293" s="1055"/>
    </row>
    <row r="294" spans="2:16" ht="15">
      <c r="B294" s="437"/>
      <c r="C294" s="1718"/>
      <c r="D294" s="487"/>
      <c r="E294" s="1721"/>
      <c r="F294" s="487"/>
      <c r="G294" s="1056"/>
      <c r="H294" s="1055"/>
      <c r="I294" s="1055"/>
      <c r="J294" s="1055"/>
      <c r="K294" s="1055"/>
      <c r="L294" s="1055"/>
      <c r="M294" s="1055"/>
      <c r="N294" s="1055"/>
      <c r="O294" s="1055"/>
      <c r="P294" s="1055"/>
    </row>
    <row r="295" spans="2:16" ht="15">
      <c r="B295" s="437"/>
      <c r="C295" s="1718"/>
      <c r="D295" s="487"/>
      <c r="E295" s="1721"/>
      <c r="F295" s="487"/>
      <c r="G295" s="1056"/>
      <c r="H295" s="1055"/>
      <c r="I295" s="1055"/>
      <c r="J295" s="1055"/>
      <c r="K295" s="1055"/>
      <c r="L295" s="1055"/>
      <c r="M295" s="1055"/>
      <c r="N295" s="1055"/>
      <c r="O295" s="1055"/>
      <c r="P295" s="1055"/>
    </row>
    <row r="296" spans="2:16" ht="15">
      <c r="B296" s="437"/>
      <c r="C296" s="1718"/>
      <c r="D296" s="487"/>
      <c r="E296" s="1721"/>
      <c r="F296" s="487"/>
      <c r="G296" s="1056"/>
      <c r="H296" s="1055"/>
      <c r="I296" s="1055"/>
      <c r="J296" s="1055"/>
      <c r="K296" s="1055"/>
      <c r="L296" s="1055"/>
      <c r="M296" s="1055"/>
      <c r="N296" s="1055"/>
      <c r="O296" s="1055"/>
      <c r="P296" s="1055"/>
    </row>
    <row r="297" spans="2:16" ht="15">
      <c r="B297" s="437"/>
      <c r="C297" s="1718"/>
      <c r="D297" s="487"/>
      <c r="E297" s="1721"/>
      <c r="F297" s="487"/>
      <c r="G297" s="1056"/>
      <c r="H297" s="1055"/>
      <c r="I297" s="1055"/>
      <c r="J297" s="1055"/>
      <c r="K297" s="1055"/>
      <c r="L297" s="1055"/>
      <c r="M297" s="1055"/>
      <c r="N297" s="1055"/>
      <c r="O297" s="1055"/>
      <c r="P297" s="1055"/>
    </row>
    <row r="298" spans="2:16" ht="15">
      <c r="B298" s="437"/>
      <c r="C298" s="1718"/>
      <c r="D298" s="487"/>
      <c r="E298" s="1721"/>
      <c r="F298" s="487"/>
      <c r="G298" s="1056"/>
      <c r="H298" s="1055"/>
      <c r="I298" s="1055"/>
      <c r="J298" s="1055"/>
      <c r="K298" s="1055"/>
      <c r="L298" s="1055"/>
      <c r="M298" s="1055"/>
      <c r="N298" s="1055"/>
      <c r="O298" s="1055"/>
      <c r="P298" s="1055"/>
    </row>
    <row r="299" spans="2:16" ht="15">
      <c r="B299" s="437"/>
      <c r="C299" s="1718"/>
      <c r="D299" s="487"/>
      <c r="E299" s="1721"/>
      <c r="F299" s="487"/>
      <c r="G299" s="1056"/>
      <c r="H299" s="1055"/>
      <c r="I299" s="1055"/>
      <c r="J299" s="1055"/>
      <c r="K299" s="1055"/>
      <c r="L299" s="1055"/>
      <c r="M299" s="1055"/>
      <c r="N299" s="1055"/>
      <c r="O299" s="1055"/>
      <c r="P299" s="1055"/>
    </row>
    <row r="300" spans="2:16" ht="15">
      <c r="B300" s="437"/>
      <c r="C300" s="1718"/>
      <c r="D300" s="487"/>
      <c r="E300" s="1721"/>
      <c r="F300" s="487"/>
      <c r="G300" s="1056"/>
      <c r="H300" s="1055"/>
      <c r="I300" s="1055"/>
      <c r="J300" s="1055"/>
      <c r="K300" s="1055"/>
      <c r="L300" s="1055"/>
      <c r="M300" s="1055"/>
      <c r="N300" s="1055"/>
      <c r="O300" s="1055"/>
      <c r="P300" s="1055"/>
    </row>
    <row r="301" spans="2:16" ht="15">
      <c r="B301" s="437"/>
      <c r="C301" s="1718"/>
      <c r="D301" s="487"/>
      <c r="E301" s="1721"/>
      <c r="F301" s="487"/>
      <c r="G301" s="1056"/>
      <c r="H301" s="1055"/>
      <c r="I301" s="1055"/>
      <c r="J301" s="1055"/>
      <c r="K301" s="1055"/>
      <c r="L301" s="1055"/>
      <c r="M301" s="1055"/>
      <c r="N301" s="1055"/>
      <c r="O301" s="1055"/>
      <c r="P301" s="1055"/>
    </row>
    <row r="302" spans="2:16" ht="15">
      <c r="B302" s="437"/>
      <c r="C302" s="1718"/>
      <c r="D302" s="487"/>
      <c r="E302" s="1721"/>
      <c r="F302" s="487"/>
      <c r="G302" s="1056"/>
      <c r="H302" s="1055"/>
      <c r="I302" s="1055"/>
      <c r="J302" s="1055"/>
      <c r="K302" s="1055"/>
      <c r="L302" s="1055"/>
      <c r="M302" s="1055"/>
      <c r="N302" s="1055"/>
      <c r="O302" s="1055"/>
      <c r="P302" s="1055"/>
    </row>
    <row r="303" spans="2:16" ht="15">
      <c r="B303" s="437"/>
      <c r="C303" s="1718"/>
      <c r="D303" s="487"/>
      <c r="E303" s="1721"/>
      <c r="F303" s="487"/>
      <c r="G303" s="1056"/>
      <c r="H303" s="1055"/>
      <c r="I303" s="1055"/>
      <c r="J303" s="1055"/>
      <c r="K303" s="1055"/>
      <c r="L303" s="1055"/>
      <c r="M303" s="1055"/>
      <c r="N303" s="1055"/>
      <c r="O303" s="1055"/>
      <c r="P303" s="1055"/>
    </row>
    <row r="304" spans="2:16" ht="15">
      <c r="B304" s="437"/>
      <c r="C304" s="1718"/>
      <c r="D304" s="487"/>
      <c r="E304" s="1721"/>
      <c r="F304" s="487"/>
      <c r="G304" s="1056"/>
      <c r="H304" s="1055"/>
      <c r="I304" s="1055"/>
      <c r="J304" s="1055"/>
      <c r="K304" s="1055"/>
      <c r="L304" s="1055"/>
      <c r="M304" s="1055"/>
      <c r="N304" s="1055"/>
      <c r="O304" s="1055"/>
      <c r="P304" s="1055"/>
    </row>
    <row r="305" spans="2:16" ht="15">
      <c r="B305" s="437"/>
      <c r="C305" s="1718"/>
      <c r="D305" s="487"/>
      <c r="E305" s="1721"/>
      <c r="F305" s="487"/>
      <c r="G305" s="1056"/>
      <c r="H305" s="1055"/>
      <c r="I305" s="1055"/>
      <c r="J305" s="1055"/>
      <c r="K305" s="1055"/>
      <c r="L305" s="1055"/>
      <c r="M305" s="1055"/>
      <c r="N305" s="1055"/>
      <c r="O305" s="1055"/>
      <c r="P305" s="1055"/>
    </row>
    <row r="306" spans="2:16" ht="15">
      <c r="B306" s="437"/>
      <c r="C306" s="1718"/>
      <c r="D306" s="487"/>
      <c r="E306" s="1721"/>
      <c r="F306" s="487"/>
      <c r="G306" s="1056"/>
      <c r="H306" s="1055"/>
      <c r="I306" s="1055"/>
      <c r="J306" s="1055"/>
      <c r="K306" s="1055"/>
      <c r="L306" s="1055"/>
      <c r="M306" s="1055"/>
      <c r="N306" s="1055"/>
      <c r="O306" s="1055"/>
      <c r="P306" s="1055"/>
    </row>
    <row r="307" spans="2:16" ht="15">
      <c r="B307" s="437"/>
      <c r="C307" s="1718"/>
      <c r="D307" s="487"/>
      <c r="E307" s="1721"/>
      <c r="F307" s="487"/>
      <c r="G307" s="1056"/>
      <c r="H307" s="1055"/>
      <c r="I307" s="1055"/>
      <c r="J307" s="1055"/>
      <c r="K307" s="1055"/>
      <c r="L307" s="1055"/>
      <c r="M307" s="1055"/>
      <c r="N307" s="1055"/>
      <c r="O307" s="1055"/>
      <c r="P307" s="1055"/>
    </row>
    <row r="308" spans="2:16" ht="15">
      <c r="B308" s="437"/>
      <c r="C308" s="1718"/>
      <c r="D308" s="487"/>
      <c r="E308" s="1721"/>
      <c r="F308" s="487"/>
      <c r="G308" s="1056"/>
      <c r="H308" s="1055"/>
      <c r="I308" s="1055"/>
      <c r="J308" s="1055"/>
      <c r="K308" s="1055"/>
      <c r="L308" s="1055"/>
      <c r="M308" s="1055"/>
      <c r="N308" s="1055"/>
      <c r="O308" s="1055"/>
      <c r="P308" s="1055"/>
    </row>
    <row r="309" spans="2:16" ht="15">
      <c r="B309" s="437"/>
      <c r="C309" s="1718"/>
      <c r="D309" s="487"/>
      <c r="E309" s="1721"/>
      <c r="F309" s="487"/>
      <c r="G309" s="1056"/>
      <c r="H309" s="1055"/>
      <c r="I309" s="1055"/>
      <c r="J309" s="1055"/>
      <c r="K309" s="1055"/>
      <c r="L309" s="1055"/>
      <c r="M309" s="1055"/>
      <c r="N309" s="1055"/>
      <c r="O309" s="1055"/>
      <c r="P309" s="1055"/>
    </row>
    <row r="310" spans="2:16" ht="15">
      <c r="B310" s="437"/>
      <c r="C310" s="1718"/>
      <c r="D310" s="487"/>
      <c r="E310" s="1721"/>
      <c r="F310" s="487"/>
      <c r="G310" s="1056"/>
      <c r="H310" s="1055"/>
      <c r="I310" s="1055"/>
      <c r="J310" s="1055"/>
      <c r="K310" s="1055"/>
      <c r="L310" s="1055"/>
      <c r="M310" s="1055"/>
      <c r="N310" s="1055"/>
      <c r="O310" s="1055"/>
      <c r="P310" s="1055"/>
    </row>
    <row r="311" spans="2:16" ht="15">
      <c r="B311" s="437"/>
      <c r="C311" s="1718"/>
      <c r="D311" s="487"/>
      <c r="E311" s="1721"/>
      <c r="F311" s="487"/>
      <c r="G311" s="1056"/>
      <c r="H311" s="1055"/>
      <c r="I311" s="1055"/>
      <c r="J311" s="1055"/>
      <c r="K311" s="1055"/>
      <c r="L311" s="1055"/>
      <c r="M311" s="1055"/>
      <c r="N311" s="1055"/>
      <c r="O311" s="1055"/>
      <c r="P311" s="1055"/>
    </row>
    <row r="312" spans="2:16" ht="15">
      <c r="B312" s="437"/>
      <c r="C312" s="1718"/>
      <c r="D312" s="487"/>
      <c r="E312" s="1721"/>
      <c r="F312" s="487"/>
      <c r="G312" s="1056"/>
      <c r="H312" s="1055"/>
      <c r="I312" s="1055"/>
      <c r="J312" s="1055"/>
      <c r="K312" s="1055"/>
      <c r="L312" s="1055"/>
      <c r="M312" s="1055"/>
      <c r="N312" s="1055"/>
      <c r="O312" s="1055"/>
      <c r="P312" s="1055"/>
    </row>
    <row r="313" spans="2:16" ht="15">
      <c r="B313" s="437"/>
      <c r="C313" s="1718"/>
      <c r="D313" s="487"/>
      <c r="E313" s="1721"/>
      <c r="F313" s="487"/>
      <c r="G313" s="1056"/>
      <c r="H313" s="1055"/>
      <c r="I313" s="1055"/>
      <c r="J313" s="1055"/>
      <c r="K313" s="1055"/>
      <c r="L313" s="1055"/>
      <c r="M313" s="1055"/>
      <c r="N313" s="1055"/>
      <c r="O313" s="1055"/>
      <c r="P313" s="1055"/>
    </row>
    <row r="314" spans="2:16" ht="15">
      <c r="B314" s="437"/>
      <c r="C314" s="1718"/>
      <c r="D314" s="487"/>
      <c r="E314" s="1721"/>
      <c r="F314" s="487"/>
      <c r="G314" s="1056"/>
      <c r="H314" s="1055"/>
      <c r="I314" s="1055"/>
      <c r="J314" s="1055"/>
      <c r="K314" s="1055"/>
      <c r="L314" s="1055"/>
      <c r="M314" s="1055"/>
      <c r="N314" s="1055"/>
      <c r="O314" s="1055"/>
      <c r="P314" s="1055"/>
    </row>
    <row r="315" spans="2:16" ht="15">
      <c r="B315" s="437"/>
      <c r="C315" s="1718"/>
      <c r="D315" s="487"/>
      <c r="E315" s="1721"/>
      <c r="F315" s="487"/>
      <c r="G315" s="1056"/>
      <c r="H315" s="1055"/>
      <c r="I315" s="1055"/>
      <c r="J315" s="1055"/>
      <c r="K315" s="1055"/>
      <c r="L315" s="1055"/>
      <c r="M315" s="1055"/>
      <c r="N315" s="1055"/>
      <c r="O315" s="1055"/>
      <c r="P315" s="1055"/>
    </row>
    <row r="316" spans="2:16" ht="15">
      <c r="B316" s="437"/>
      <c r="C316" s="1718"/>
      <c r="D316" s="487"/>
      <c r="E316" s="1721"/>
      <c r="F316" s="487"/>
      <c r="G316" s="1056"/>
      <c r="H316" s="1055"/>
      <c r="I316" s="1055"/>
      <c r="J316" s="1055"/>
      <c r="K316" s="1055"/>
      <c r="L316" s="1055"/>
      <c r="M316" s="1055"/>
      <c r="N316" s="1055"/>
      <c r="O316" s="1055"/>
      <c r="P316" s="1055"/>
    </row>
    <row r="317" spans="2:16" ht="15">
      <c r="B317" s="437"/>
      <c r="C317" s="1718"/>
      <c r="D317" s="487"/>
      <c r="E317" s="1721"/>
      <c r="F317" s="487"/>
      <c r="G317" s="1056"/>
      <c r="H317" s="1055"/>
      <c r="I317" s="1055"/>
      <c r="J317" s="1055"/>
      <c r="K317" s="1055"/>
      <c r="L317" s="1055"/>
      <c r="M317" s="1055"/>
      <c r="N317" s="1055"/>
      <c r="O317" s="1055"/>
      <c r="P317" s="1055"/>
    </row>
    <row r="318" spans="2:16" ht="15">
      <c r="B318" s="437"/>
      <c r="C318" s="1718"/>
      <c r="D318" s="487"/>
      <c r="E318" s="1721"/>
      <c r="F318" s="487"/>
      <c r="G318" s="1056"/>
      <c r="H318" s="1055"/>
      <c r="I318" s="1055"/>
      <c r="J318" s="1055"/>
      <c r="K318" s="1055"/>
      <c r="L318" s="1055"/>
      <c r="M318" s="1055"/>
      <c r="N318" s="1055"/>
      <c r="O318" s="1055"/>
      <c r="P318" s="1055"/>
    </row>
    <row r="319" spans="2:16" ht="15">
      <c r="B319" s="437"/>
      <c r="C319" s="1718"/>
      <c r="D319" s="487"/>
      <c r="E319" s="1721"/>
      <c r="F319" s="487"/>
      <c r="G319" s="1056"/>
      <c r="H319" s="1055"/>
      <c r="I319" s="1055"/>
      <c r="J319" s="1055"/>
      <c r="K319" s="1055"/>
      <c r="L319" s="1055"/>
      <c r="M319" s="1055"/>
      <c r="N319" s="1055"/>
      <c r="O319" s="1055"/>
      <c r="P319" s="1055"/>
    </row>
    <row r="320" spans="2:16" ht="15">
      <c r="B320" s="437"/>
      <c r="C320" s="1718"/>
      <c r="D320" s="487"/>
      <c r="E320" s="1721"/>
      <c r="F320" s="487"/>
      <c r="G320" s="1056"/>
      <c r="H320" s="1055"/>
      <c r="I320" s="1055"/>
      <c r="J320" s="1055"/>
      <c r="K320" s="1055"/>
      <c r="L320" s="1055"/>
      <c r="M320" s="1055"/>
      <c r="N320" s="1055"/>
      <c r="O320" s="1055"/>
      <c r="P320" s="1055"/>
    </row>
    <row r="321" spans="2:16" ht="15">
      <c r="B321" s="437"/>
      <c r="C321" s="1718"/>
      <c r="D321" s="487"/>
      <c r="E321" s="1721"/>
      <c r="F321" s="487"/>
      <c r="G321" s="1056"/>
      <c r="H321" s="1055"/>
      <c r="I321" s="1055"/>
      <c r="J321" s="1055"/>
      <c r="K321" s="1055"/>
      <c r="L321" s="1055"/>
      <c r="M321" s="1055"/>
      <c r="N321" s="1055"/>
      <c r="O321" s="1055"/>
      <c r="P321" s="1055"/>
    </row>
    <row r="322" spans="2:16" ht="15">
      <c r="B322" s="437"/>
      <c r="C322" s="1718"/>
      <c r="D322" s="487"/>
      <c r="E322" s="1721"/>
      <c r="F322" s="487"/>
      <c r="G322" s="1056"/>
      <c r="H322" s="1055"/>
      <c r="I322" s="1055"/>
      <c r="J322" s="1055"/>
      <c r="K322" s="1055"/>
      <c r="L322" s="1055"/>
      <c r="M322" s="1055"/>
      <c r="N322" s="1055"/>
      <c r="O322" s="1055"/>
      <c r="P322" s="1055"/>
    </row>
    <row r="323" spans="2:16" ht="15">
      <c r="B323" s="437"/>
      <c r="C323" s="1718"/>
      <c r="D323" s="487"/>
      <c r="E323" s="1721"/>
      <c r="F323" s="487"/>
      <c r="G323" s="1056"/>
      <c r="H323" s="1055"/>
      <c r="I323" s="1055"/>
      <c r="J323" s="1055"/>
      <c r="K323" s="1055"/>
      <c r="L323" s="1055"/>
      <c r="M323" s="1055"/>
      <c r="N323" s="1055"/>
      <c r="O323" s="1055"/>
      <c r="P323" s="1055"/>
    </row>
    <row r="324" spans="2:16" ht="15">
      <c r="B324" s="437"/>
      <c r="C324" s="1718"/>
      <c r="D324" s="487"/>
      <c r="E324" s="1721"/>
      <c r="F324" s="487"/>
      <c r="G324" s="1056"/>
      <c r="H324" s="1055"/>
      <c r="I324" s="1055"/>
      <c r="J324" s="1055"/>
      <c r="K324" s="1055"/>
      <c r="L324" s="1055"/>
      <c r="M324" s="1055"/>
      <c r="N324" s="1055"/>
      <c r="O324" s="1055"/>
      <c r="P324" s="1055"/>
    </row>
    <row r="325" spans="2:16" ht="15">
      <c r="B325" s="437"/>
      <c r="C325" s="1718"/>
      <c r="D325" s="487"/>
      <c r="E325" s="1721"/>
      <c r="F325" s="487"/>
      <c r="G325" s="1056"/>
      <c r="H325" s="1055"/>
      <c r="I325" s="1055"/>
      <c r="J325" s="1055"/>
      <c r="K325" s="1055"/>
      <c r="L325" s="1055"/>
      <c r="M325" s="1055"/>
      <c r="N325" s="1055"/>
      <c r="O325" s="1055"/>
      <c r="P325" s="1055"/>
    </row>
    <row r="326" spans="2:16" ht="15">
      <c r="B326" s="437"/>
      <c r="C326" s="1718"/>
      <c r="D326" s="487"/>
      <c r="E326" s="1721"/>
      <c r="F326" s="487"/>
      <c r="G326" s="1056"/>
      <c r="H326" s="1055"/>
      <c r="I326" s="1055"/>
      <c r="J326" s="1055"/>
      <c r="K326" s="1055"/>
      <c r="L326" s="1055"/>
      <c r="M326" s="1055"/>
      <c r="N326" s="1055"/>
      <c r="O326" s="1055"/>
      <c r="P326" s="1055"/>
    </row>
    <row r="327" spans="2:16" ht="15">
      <c r="B327" s="437"/>
      <c r="C327" s="1718"/>
      <c r="D327" s="487"/>
      <c r="E327" s="1721"/>
      <c r="F327" s="487"/>
      <c r="G327" s="1056"/>
      <c r="H327" s="1055"/>
      <c r="I327" s="1055"/>
      <c r="J327" s="1055"/>
      <c r="K327" s="1055"/>
      <c r="L327" s="1055"/>
      <c r="M327" s="1055"/>
      <c r="N327" s="1055"/>
      <c r="O327" s="1055"/>
      <c r="P327" s="1055"/>
    </row>
    <row r="328" spans="2:16" ht="15">
      <c r="B328" s="437"/>
      <c r="C328" s="1718"/>
      <c r="D328" s="487"/>
      <c r="E328" s="1721"/>
      <c r="F328" s="487"/>
      <c r="G328" s="1056"/>
      <c r="H328" s="1055"/>
      <c r="I328" s="1055"/>
      <c r="J328" s="1055"/>
      <c r="K328" s="1055"/>
      <c r="L328" s="1055"/>
      <c r="M328" s="1055"/>
      <c r="N328" s="1055"/>
      <c r="O328" s="1055"/>
      <c r="P328" s="1055"/>
    </row>
    <row r="329" spans="2:16" ht="15">
      <c r="B329" s="437"/>
      <c r="C329" s="1718"/>
      <c r="D329" s="487"/>
      <c r="E329" s="1721"/>
      <c r="F329" s="487"/>
      <c r="G329" s="1056"/>
      <c r="H329" s="1055"/>
      <c r="I329" s="1055"/>
      <c r="J329" s="1055"/>
      <c r="K329" s="1055"/>
      <c r="L329" s="1055"/>
      <c r="M329" s="1055"/>
      <c r="N329" s="1055"/>
      <c r="O329" s="1055"/>
      <c r="P329" s="1055"/>
    </row>
    <row r="330" spans="2:16" ht="15">
      <c r="B330" s="437"/>
      <c r="C330" s="1718"/>
      <c r="D330" s="487"/>
      <c r="E330" s="1721"/>
      <c r="F330" s="487"/>
      <c r="G330" s="1056"/>
      <c r="H330" s="1055"/>
      <c r="I330" s="1055"/>
      <c r="J330" s="1055"/>
      <c r="K330" s="1055"/>
      <c r="L330" s="1055"/>
      <c r="M330" s="1055"/>
      <c r="N330" s="1055"/>
      <c r="O330" s="1055"/>
      <c r="P330" s="1055"/>
    </row>
    <row r="331" spans="2:16" ht="15">
      <c r="B331" s="437"/>
      <c r="C331" s="1718"/>
      <c r="D331" s="487"/>
      <c r="E331" s="1721"/>
      <c r="F331" s="487"/>
      <c r="G331" s="1056"/>
      <c r="H331" s="1055"/>
      <c r="I331" s="1055"/>
      <c r="J331" s="1055"/>
      <c r="K331" s="1055"/>
      <c r="L331" s="1055"/>
      <c r="M331" s="1055"/>
      <c r="N331" s="1055"/>
      <c r="O331" s="1055"/>
      <c r="P331" s="1055"/>
    </row>
    <row r="332" spans="2:16" ht="15">
      <c r="B332" s="437"/>
      <c r="C332" s="1718"/>
      <c r="D332" s="487"/>
      <c r="E332" s="1721"/>
      <c r="F332" s="487"/>
      <c r="G332" s="1056"/>
      <c r="H332" s="1055"/>
      <c r="I332" s="1055"/>
      <c r="J332" s="1055"/>
      <c r="K332" s="1055"/>
      <c r="L332" s="1055"/>
      <c r="M332" s="1055"/>
      <c r="N332" s="1055"/>
      <c r="O332" s="1055"/>
      <c r="P332" s="1055"/>
    </row>
    <row r="333" spans="2:16" ht="15">
      <c r="B333" s="437"/>
      <c r="C333" s="1718"/>
      <c r="D333" s="487"/>
      <c r="E333" s="1721"/>
      <c r="F333" s="487"/>
      <c r="G333" s="1056"/>
      <c r="H333" s="1055"/>
      <c r="I333" s="1055"/>
      <c r="J333" s="1055"/>
      <c r="K333" s="1055"/>
      <c r="L333" s="1055"/>
      <c r="M333" s="1055"/>
      <c r="N333" s="1055"/>
      <c r="O333" s="1055"/>
      <c r="P333" s="1055"/>
    </row>
    <row r="334" spans="2:16" ht="15">
      <c r="B334" s="437"/>
      <c r="C334" s="1718"/>
      <c r="D334" s="487"/>
      <c r="E334" s="1721"/>
      <c r="F334" s="487"/>
      <c r="G334" s="1056"/>
      <c r="H334" s="1055"/>
      <c r="I334" s="1055"/>
      <c r="J334" s="1055"/>
      <c r="K334" s="1055"/>
      <c r="L334" s="1055"/>
      <c r="M334" s="1055"/>
      <c r="N334" s="1055"/>
      <c r="O334" s="1055"/>
      <c r="P334" s="1055"/>
    </row>
    <row r="335" spans="2:16" ht="15">
      <c r="B335" s="437"/>
      <c r="C335" s="1718"/>
      <c r="D335" s="487"/>
      <c r="E335" s="1721"/>
      <c r="F335" s="487"/>
      <c r="G335" s="1056"/>
      <c r="H335" s="1055"/>
      <c r="I335" s="1055"/>
      <c r="J335" s="1055"/>
      <c r="K335" s="1055"/>
      <c r="L335" s="1055"/>
      <c r="M335" s="1055"/>
      <c r="N335" s="1055"/>
      <c r="O335" s="1055"/>
      <c r="P335" s="1055"/>
    </row>
    <row r="336" spans="2:16" ht="15">
      <c r="B336" s="437"/>
      <c r="C336" s="1718"/>
      <c r="D336" s="487"/>
      <c r="E336" s="1721"/>
      <c r="F336" s="487"/>
      <c r="G336" s="1056"/>
      <c r="H336" s="1055"/>
      <c r="I336" s="1055"/>
      <c r="J336" s="1055"/>
      <c r="K336" s="1055"/>
      <c r="L336" s="1055"/>
      <c r="M336" s="1055"/>
      <c r="N336" s="1055"/>
      <c r="O336" s="1055"/>
      <c r="P336" s="1055"/>
    </row>
    <row r="337" spans="2:16" ht="15">
      <c r="B337" s="437"/>
      <c r="C337" s="1718"/>
      <c r="D337" s="487"/>
      <c r="E337" s="1721"/>
      <c r="F337" s="487"/>
      <c r="G337" s="1056"/>
      <c r="H337" s="1055"/>
      <c r="I337" s="1055"/>
      <c r="J337" s="1055"/>
      <c r="K337" s="1055"/>
      <c r="L337" s="1055"/>
      <c r="M337" s="1055"/>
      <c r="N337" s="1055"/>
      <c r="O337" s="1055"/>
      <c r="P337" s="1055"/>
    </row>
    <row r="338" spans="2:16" ht="15">
      <c r="B338" s="437"/>
      <c r="C338" s="1718"/>
      <c r="D338" s="487"/>
      <c r="E338" s="1721"/>
      <c r="F338" s="487"/>
      <c r="G338" s="1056"/>
      <c r="H338" s="1055"/>
      <c r="I338" s="1055"/>
      <c r="J338" s="1055"/>
      <c r="K338" s="1055"/>
      <c r="L338" s="1055"/>
      <c r="M338" s="1055"/>
      <c r="N338" s="1055"/>
      <c r="O338" s="1055"/>
      <c r="P338" s="1055"/>
    </row>
    <row r="339" spans="2:16" ht="15">
      <c r="B339" s="437"/>
      <c r="C339" s="1718"/>
      <c r="D339" s="487"/>
      <c r="E339" s="1721"/>
      <c r="F339" s="487"/>
      <c r="G339" s="1056"/>
      <c r="H339" s="1055"/>
      <c r="I339" s="1055"/>
      <c r="J339" s="1055"/>
      <c r="K339" s="1055"/>
      <c r="L339" s="1055"/>
      <c r="M339" s="1055"/>
      <c r="N339" s="1055"/>
      <c r="O339" s="1055"/>
      <c r="P339" s="1055"/>
    </row>
    <row r="340" spans="2:16" ht="15">
      <c r="B340" s="437"/>
      <c r="C340" s="1718"/>
      <c r="D340" s="487"/>
      <c r="E340" s="1721"/>
      <c r="F340" s="487"/>
      <c r="G340" s="1056"/>
      <c r="H340" s="1055"/>
      <c r="I340" s="1055"/>
      <c r="J340" s="1055"/>
      <c r="K340" s="1055"/>
      <c r="L340" s="1055"/>
      <c r="M340" s="1055"/>
      <c r="N340" s="1055"/>
      <c r="O340" s="1055"/>
      <c r="P340" s="1055"/>
    </row>
    <row r="341" spans="2:16" ht="15">
      <c r="B341" s="437"/>
      <c r="C341" s="1718"/>
      <c r="D341" s="487"/>
      <c r="E341" s="1721"/>
      <c r="F341" s="487"/>
      <c r="G341" s="1056"/>
      <c r="H341" s="1055"/>
      <c r="I341" s="1055"/>
      <c r="J341" s="1055"/>
      <c r="K341" s="1055"/>
      <c r="L341" s="1055"/>
      <c r="M341" s="1055"/>
      <c r="N341" s="1055"/>
      <c r="O341" s="1055"/>
      <c r="P341" s="1055"/>
    </row>
    <row r="342" spans="2:16" ht="15">
      <c r="B342" s="437"/>
      <c r="C342" s="1718"/>
      <c r="D342" s="487"/>
      <c r="E342" s="1721"/>
      <c r="F342" s="487"/>
      <c r="G342" s="1056"/>
      <c r="H342" s="1055"/>
      <c r="I342" s="1055"/>
      <c r="J342" s="1055"/>
      <c r="K342" s="1055"/>
      <c r="L342" s="1055"/>
      <c r="M342" s="1055"/>
      <c r="N342" s="1055"/>
      <c r="O342" s="1055"/>
      <c r="P342" s="1055"/>
    </row>
    <row r="343" spans="2:16" ht="15">
      <c r="B343" s="437"/>
      <c r="C343" s="1718"/>
      <c r="D343" s="487"/>
      <c r="E343" s="1721"/>
      <c r="F343" s="487"/>
      <c r="G343" s="1056"/>
      <c r="H343" s="1055"/>
      <c r="I343" s="1055"/>
      <c r="J343" s="1055"/>
      <c r="K343" s="1055"/>
      <c r="L343" s="1055"/>
      <c r="M343" s="1055"/>
      <c r="N343" s="1055"/>
      <c r="O343" s="1055"/>
      <c r="P343" s="1055"/>
    </row>
    <row r="344" spans="2:16" ht="15">
      <c r="B344" s="437"/>
      <c r="C344" s="1718"/>
      <c r="D344" s="487"/>
      <c r="E344" s="1721"/>
      <c r="F344" s="487"/>
      <c r="G344" s="1056"/>
      <c r="H344" s="1055"/>
      <c r="I344" s="1055"/>
      <c r="J344" s="1055"/>
      <c r="K344" s="1055"/>
      <c r="L344" s="1055"/>
      <c r="M344" s="1055"/>
      <c r="N344" s="1055"/>
      <c r="O344" s="1055"/>
      <c r="P344" s="1055"/>
    </row>
    <row r="345" spans="2:16" ht="15">
      <c r="B345" s="437"/>
      <c r="C345" s="1718"/>
      <c r="D345" s="487"/>
      <c r="E345" s="1721"/>
      <c r="F345" s="487"/>
      <c r="G345" s="1056"/>
      <c r="H345" s="1055"/>
      <c r="I345" s="1055"/>
      <c r="J345" s="1055"/>
      <c r="K345" s="1055"/>
      <c r="L345" s="1055"/>
      <c r="M345" s="1055"/>
      <c r="N345" s="1055"/>
      <c r="O345" s="1055"/>
      <c r="P345" s="1055"/>
    </row>
    <row r="346" spans="2:16" ht="15">
      <c r="B346" s="437"/>
      <c r="C346" s="1718"/>
      <c r="D346" s="487"/>
      <c r="E346" s="1721"/>
      <c r="F346" s="487"/>
      <c r="G346" s="1056"/>
      <c r="H346" s="1055"/>
      <c r="I346" s="1055"/>
      <c r="J346" s="1055"/>
      <c r="K346" s="1055"/>
      <c r="L346" s="1055"/>
      <c r="M346" s="1055"/>
      <c r="N346" s="1055"/>
      <c r="O346" s="1055"/>
      <c r="P346" s="1055"/>
    </row>
    <row r="347" spans="2:16" ht="15">
      <c r="B347" s="437"/>
      <c r="C347" s="1718"/>
      <c r="D347" s="487"/>
      <c r="E347" s="1721"/>
      <c r="F347" s="487"/>
      <c r="G347" s="1056"/>
      <c r="H347" s="1055"/>
      <c r="I347" s="1055"/>
      <c r="J347" s="1055"/>
      <c r="K347" s="1055"/>
      <c r="L347" s="1055"/>
      <c r="M347" s="1055"/>
      <c r="N347" s="1055"/>
      <c r="O347" s="1055"/>
      <c r="P347" s="1055"/>
    </row>
    <row r="348" spans="2:16" ht="15">
      <c r="B348" s="437"/>
      <c r="C348" s="1718"/>
      <c r="D348" s="487"/>
      <c r="E348" s="1721"/>
      <c r="F348" s="487"/>
      <c r="G348" s="1056"/>
      <c r="H348" s="1055"/>
      <c r="I348" s="1055"/>
      <c r="J348" s="1055"/>
      <c r="K348" s="1055"/>
      <c r="L348" s="1055"/>
      <c r="M348" s="1055"/>
      <c r="N348" s="1055"/>
      <c r="O348" s="1055"/>
      <c r="P348" s="1055"/>
    </row>
    <row r="349" spans="2:16" ht="15">
      <c r="B349" s="437"/>
      <c r="C349" s="1718"/>
      <c r="D349" s="487"/>
      <c r="E349" s="1721"/>
      <c r="F349" s="487"/>
      <c r="G349" s="1056"/>
      <c r="H349" s="1055"/>
      <c r="I349" s="1055"/>
      <c r="J349" s="1055"/>
      <c r="K349" s="1055"/>
      <c r="L349" s="1055"/>
      <c r="M349" s="1055"/>
      <c r="N349" s="1055"/>
      <c r="O349" s="1055"/>
      <c r="P349" s="1055"/>
    </row>
    <row r="350" spans="2:16" ht="15">
      <c r="B350" s="437"/>
      <c r="C350" s="1718"/>
      <c r="D350" s="487"/>
      <c r="E350" s="1721"/>
      <c r="F350" s="487"/>
      <c r="G350" s="1056"/>
      <c r="H350" s="1055"/>
      <c r="I350" s="1055"/>
      <c r="J350" s="1055"/>
      <c r="K350" s="1055"/>
      <c r="L350" s="1055"/>
      <c r="M350" s="1055"/>
      <c r="N350" s="1055"/>
      <c r="O350" s="1055"/>
      <c r="P350" s="1055"/>
    </row>
    <row r="351" spans="2:16" ht="15">
      <c r="B351" s="437"/>
      <c r="C351" s="1718"/>
      <c r="D351" s="487"/>
      <c r="E351" s="1721"/>
      <c r="F351" s="487"/>
      <c r="G351" s="1056"/>
      <c r="H351" s="1055"/>
      <c r="I351" s="1055"/>
      <c r="J351" s="1055"/>
      <c r="K351" s="1055"/>
      <c r="L351" s="1055"/>
      <c r="M351" s="1055"/>
      <c r="N351" s="1055"/>
      <c r="O351" s="1055"/>
      <c r="P351" s="1055"/>
    </row>
    <row r="352" spans="2:16" ht="15">
      <c r="B352" s="437"/>
      <c r="C352" s="1718"/>
      <c r="D352" s="487"/>
      <c r="E352" s="1721"/>
      <c r="F352" s="487"/>
      <c r="G352" s="1056"/>
      <c r="H352" s="1055"/>
      <c r="I352" s="1055"/>
      <c r="J352" s="1055"/>
      <c r="K352" s="1055"/>
      <c r="L352" s="1055"/>
      <c r="M352" s="1055"/>
      <c r="N352" s="1055"/>
      <c r="O352" s="1055"/>
      <c r="P352" s="1055"/>
    </row>
    <row r="353" spans="2:16" ht="15">
      <c r="B353" s="437"/>
      <c r="C353" s="1718"/>
      <c r="D353" s="487"/>
      <c r="E353" s="1721"/>
      <c r="F353" s="487"/>
      <c r="G353" s="1056"/>
      <c r="H353" s="1055"/>
      <c r="I353" s="1055"/>
      <c r="J353" s="1055"/>
      <c r="K353" s="1055"/>
      <c r="L353" s="1055"/>
      <c r="M353" s="1055"/>
      <c r="N353" s="1055"/>
      <c r="O353" s="1055"/>
      <c r="P353" s="1055"/>
    </row>
    <row r="354" spans="2:16" ht="15">
      <c r="B354" s="437"/>
      <c r="C354" s="1718"/>
      <c r="D354" s="487"/>
      <c r="E354" s="1721"/>
      <c r="F354" s="487"/>
      <c r="G354" s="1056"/>
      <c r="H354" s="1055"/>
      <c r="I354" s="1055"/>
      <c r="J354" s="1055"/>
      <c r="K354" s="1055"/>
      <c r="L354" s="1055"/>
      <c r="M354" s="1055"/>
      <c r="N354" s="1055"/>
      <c r="O354" s="1055"/>
      <c r="P354" s="1055"/>
    </row>
    <row r="355" spans="2:16" ht="15">
      <c r="B355" s="437"/>
      <c r="C355" s="1718"/>
      <c r="D355" s="487"/>
      <c r="E355" s="1721"/>
      <c r="F355" s="487"/>
      <c r="G355" s="1056"/>
      <c r="H355" s="1055"/>
      <c r="I355" s="1055"/>
      <c r="J355" s="1055"/>
      <c r="K355" s="1055"/>
      <c r="L355" s="1055"/>
      <c r="M355" s="1055"/>
      <c r="N355" s="1055"/>
      <c r="O355" s="1055"/>
      <c r="P355" s="1055"/>
    </row>
    <row r="356" spans="2:16" ht="15">
      <c r="B356" s="437"/>
      <c r="C356" s="1718"/>
      <c r="D356" s="487"/>
      <c r="E356" s="1721"/>
      <c r="F356" s="487"/>
      <c r="G356" s="1056"/>
      <c r="H356" s="1055"/>
      <c r="I356" s="1055"/>
      <c r="J356" s="1055"/>
      <c r="K356" s="1055"/>
      <c r="L356" s="1055"/>
      <c r="M356" s="1055"/>
      <c r="N356" s="1055"/>
      <c r="O356" s="1055"/>
      <c r="P356" s="1055"/>
    </row>
    <row r="357" spans="2:16" ht="15">
      <c r="B357" s="437"/>
      <c r="C357" s="1718"/>
      <c r="D357" s="487"/>
      <c r="E357" s="1721"/>
      <c r="F357" s="487"/>
      <c r="G357" s="1056"/>
      <c r="H357" s="1055"/>
      <c r="I357" s="1055"/>
      <c r="J357" s="1055"/>
      <c r="K357" s="1055"/>
      <c r="L357" s="1055"/>
      <c r="M357" s="1055"/>
      <c r="N357" s="1055"/>
      <c r="O357" s="1055"/>
      <c r="P357" s="1055"/>
    </row>
    <row r="358" spans="2:16" ht="15">
      <c r="B358" s="437"/>
      <c r="C358" s="1718"/>
      <c r="D358" s="487"/>
      <c r="E358" s="1721"/>
      <c r="F358" s="487"/>
      <c r="G358" s="1056"/>
      <c r="H358" s="1055"/>
      <c r="I358" s="1055"/>
      <c r="J358" s="1055"/>
      <c r="K358" s="1055"/>
      <c r="L358" s="1055"/>
      <c r="M358" s="1055"/>
      <c r="N358" s="1055"/>
      <c r="O358" s="1055"/>
      <c r="P358" s="1055"/>
    </row>
    <row r="359" spans="2:16" ht="15">
      <c r="B359" s="437"/>
      <c r="C359" s="1718"/>
      <c r="D359" s="487"/>
      <c r="E359" s="1721"/>
      <c r="F359" s="487"/>
      <c r="G359" s="1056"/>
      <c r="H359" s="1055"/>
      <c r="I359" s="1055"/>
      <c r="J359" s="1055"/>
      <c r="K359" s="1055"/>
      <c r="L359" s="1055"/>
      <c r="M359" s="1055"/>
      <c r="N359" s="1055"/>
      <c r="O359" s="1055"/>
      <c r="P359" s="1055"/>
    </row>
    <row r="360" spans="2:16" ht="15">
      <c r="B360" s="437"/>
      <c r="C360" s="1718"/>
      <c r="D360" s="487"/>
      <c r="E360" s="1721"/>
      <c r="F360" s="487"/>
      <c r="G360" s="1056"/>
      <c r="H360" s="1055"/>
      <c r="I360" s="1055"/>
      <c r="J360" s="1055"/>
      <c r="K360" s="1055"/>
      <c r="L360" s="1055"/>
      <c r="M360" s="1055"/>
      <c r="N360" s="1055"/>
      <c r="O360" s="1055"/>
      <c r="P360" s="1055"/>
    </row>
    <row r="361" spans="2:16" ht="15">
      <c r="B361" s="437"/>
      <c r="C361" s="1718"/>
      <c r="D361" s="487"/>
      <c r="E361" s="1721"/>
      <c r="F361" s="487"/>
      <c r="G361" s="1056"/>
      <c r="H361" s="1055"/>
      <c r="I361" s="1055"/>
      <c r="J361" s="1055"/>
      <c r="K361" s="1055"/>
      <c r="L361" s="1055"/>
      <c r="M361" s="1055"/>
      <c r="N361" s="1055"/>
      <c r="O361" s="1055"/>
      <c r="P361" s="1055"/>
    </row>
    <row r="362" spans="2:16" ht="15">
      <c r="B362" s="437"/>
      <c r="C362" s="1718"/>
      <c r="D362" s="487"/>
      <c r="E362" s="1721"/>
      <c r="F362" s="487"/>
      <c r="G362" s="1056"/>
      <c r="H362" s="1055"/>
      <c r="I362" s="1055"/>
      <c r="J362" s="1055"/>
      <c r="K362" s="1055"/>
      <c r="L362" s="1055"/>
      <c r="M362" s="1055"/>
      <c r="N362" s="1055"/>
      <c r="O362" s="1055"/>
      <c r="P362" s="1055"/>
    </row>
    <row r="363" spans="2:16" ht="15">
      <c r="B363" s="437"/>
      <c r="C363" s="1718"/>
      <c r="D363" s="487"/>
      <c r="E363" s="1721"/>
      <c r="F363" s="487"/>
      <c r="G363" s="1056"/>
      <c r="H363" s="1055"/>
      <c r="I363" s="1055"/>
      <c r="J363" s="1055"/>
      <c r="K363" s="1055"/>
      <c r="L363" s="1055"/>
      <c r="M363" s="1055"/>
      <c r="N363" s="1055"/>
      <c r="O363" s="1055"/>
      <c r="P363" s="1055"/>
    </row>
    <row r="364" spans="2:16" ht="15">
      <c r="B364" s="437"/>
      <c r="C364" s="1718"/>
      <c r="D364" s="487"/>
      <c r="E364" s="1721"/>
      <c r="F364" s="487"/>
      <c r="G364" s="1056"/>
      <c r="H364" s="1055"/>
      <c r="I364" s="1055"/>
      <c r="J364" s="1055"/>
      <c r="K364" s="1055"/>
      <c r="L364" s="1055"/>
      <c r="M364" s="1055"/>
      <c r="N364" s="1055"/>
      <c r="O364" s="1055"/>
      <c r="P364" s="1055"/>
    </row>
    <row r="365" spans="2:16" ht="15">
      <c r="B365" s="437"/>
      <c r="C365" s="1718"/>
      <c r="D365" s="487"/>
      <c r="E365" s="1721"/>
      <c r="F365" s="487"/>
      <c r="G365" s="1056"/>
      <c r="H365" s="1055"/>
      <c r="I365" s="1055"/>
      <c r="J365" s="1055"/>
      <c r="K365" s="1055"/>
      <c r="L365" s="1055"/>
      <c r="M365" s="1055"/>
      <c r="N365" s="1055"/>
      <c r="O365" s="1055"/>
      <c r="P365" s="1055"/>
    </row>
    <row r="366" spans="2:16" ht="15">
      <c r="B366" s="437"/>
      <c r="C366" s="1718"/>
      <c r="D366" s="487"/>
      <c r="E366" s="1721"/>
      <c r="F366" s="487"/>
      <c r="G366" s="1056"/>
      <c r="H366" s="1055"/>
      <c r="I366" s="1055"/>
      <c r="J366" s="1055"/>
      <c r="K366" s="1055"/>
      <c r="L366" s="1055"/>
      <c r="M366" s="1055"/>
      <c r="N366" s="1055"/>
      <c r="O366" s="1055"/>
      <c r="P366" s="1055"/>
    </row>
    <row r="367" spans="2:16" ht="15">
      <c r="B367" s="437"/>
      <c r="C367" s="1718"/>
      <c r="D367" s="487"/>
      <c r="E367" s="1721"/>
      <c r="F367" s="487"/>
      <c r="G367" s="1056"/>
      <c r="H367" s="1055"/>
      <c r="I367" s="1055"/>
      <c r="J367" s="1055"/>
      <c r="K367" s="1055"/>
      <c r="L367" s="1055"/>
      <c r="M367" s="1055"/>
      <c r="N367" s="1055"/>
      <c r="O367" s="1055"/>
      <c r="P367" s="1055"/>
    </row>
    <row r="368" spans="2:16" ht="15">
      <c r="B368" s="437"/>
      <c r="C368" s="1718"/>
      <c r="D368" s="487"/>
      <c r="E368" s="1721"/>
      <c r="F368" s="487"/>
      <c r="G368" s="1056"/>
      <c r="H368" s="1055"/>
      <c r="I368" s="1055"/>
      <c r="J368" s="1055"/>
      <c r="K368" s="1055"/>
      <c r="L368" s="1055"/>
      <c r="M368" s="1055"/>
      <c r="N368" s="1055"/>
      <c r="O368" s="1055"/>
      <c r="P368" s="1055"/>
    </row>
    <row r="369" spans="2:16" ht="15">
      <c r="B369" s="437"/>
      <c r="C369" s="1718"/>
      <c r="D369" s="487"/>
      <c r="E369" s="1721"/>
      <c r="F369" s="487"/>
      <c r="G369" s="1056"/>
      <c r="H369" s="1055"/>
      <c r="I369" s="1055"/>
      <c r="J369" s="1055"/>
      <c r="K369" s="1055"/>
      <c r="L369" s="1055"/>
      <c r="M369" s="1055"/>
      <c r="N369" s="1055"/>
      <c r="O369" s="1055"/>
      <c r="P369" s="1055"/>
    </row>
    <row r="370" spans="2:16" ht="15">
      <c r="B370" s="437"/>
      <c r="C370" s="1718"/>
      <c r="D370" s="487"/>
      <c r="E370" s="1721"/>
      <c r="F370" s="487"/>
      <c r="G370" s="1056"/>
      <c r="H370" s="1055"/>
      <c r="I370" s="1055"/>
      <c r="J370" s="1055"/>
      <c r="K370" s="1055"/>
      <c r="L370" s="1055"/>
      <c r="M370" s="1055"/>
      <c r="N370" s="1055"/>
      <c r="O370" s="1055"/>
      <c r="P370" s="1055"/>
    </row>
    <row r="371" spans="2:16" ht="15">
      <c r="B371" s="437"/>
      <c r="C371" s="1718"/>
      <c r="D371" s="487"/>
      <c r="E371" s="1721"/>
      <c r="F371" s="487"/>
      <c r="G371" s="1056"/>
      <c r="H371" s="1055"/>
      <c r="I371" s="1055"/>
      <c r="J371" s="1055"/>
      <c r="K371" s="1055"/>
      <c r="L371" s="1055"/>
      <c r="M371" s="1055"/>
      <c r="N371" s="1055"/>
      <c r="O371" s="1055"/>
      <c r="P371" s="1055"/>
    </row>
    <row r="372" spans="2:16" ht="15">
      <c r="B372" s="437"/>
      <c r="C372" s="1718"/>
      <c r="D372" s="487"/>
      <c r="E372" s="1721"/>
      <c r="F372" s="487"/>
      <c r="G372" s="1056"/>
      <c r="H372" s="1055"/>
      <c r="I372" s="1055"/>
      <c r="J372" s="1055"/>
      <c r="K372" s="1055"/>
      <c r="L372" s="1055"/>
      <c r="M372" s="1055"/>
      <c r="N372" s="1055"/>
      <c r="O372" s="1055"/>
      <c r="P372" s="1055"/>
    </row>
    <row r="373" spans="2:16" ht="15">
      <c r="B373" s="437"/>
      <c r="C373" s="1718"/>
      <c r="D373" s="487"/>
      <c r="E373" s="1721"/>
      <c r="F373" s="487"/>
      <c r="G373" s="1056"/>
      <c r="H373" s="1055"/>
      <c r="I373" s="1055"/>
      <c r="J373" s="1055"/>
      <c r="K373" s="1055"/>
      <c r="L373" s="1055"/>
      <c r="M373" s="1055"/>
      <c r="N373" s="1055"/>
      <c r="O373" s="1055"/>
      <c r="P373" s="1055"/>
    </row>
    <row r="374" spans="2:16" ht="15">
      <c r="B374" s="437"/>
      <c r="C374" s="1718"/>
      <c r="D374" s="487"/>
      <c r="E374" s="1721"/>
      <c r="F374" s="487"/>
      <c r="G374" s="1056"/>
      <c r="H374" s="1055"/>
      <c r="I374" s="1055"/>
      <c r="J374" s="1055"/>
      <c r="K374" s="1055"/>
      <c r="L374" s="1055"/>
      <c r="M374" s="1055"/>
      <c r="N374" s="1055"/>
      <c r="O374" s="1055"/>
      <c r="P374" s="1055"/>
    </row>
    <row r="375" spans="2:16" ht="15">
      <c r="B375" s="437"/>
      <c r="C375" s="1718"/>
      <c r="D375" s="487"/>
      <c r="E375" s="1721"/>
      <c r="F375" s="487"/>
      <c r="G375" s="1056"/>
      <c r="H375" s="1055"/>
      <c r="I375" s="1055"/>
      <c r="J375" s="1055"/>
      <c r="K375" s="1055"/>
      <c r="L375" s="1055"/>
      <c r="M375" s="1055"/>
      <c r="N375" s="1055"/>
      <c r="O375" s="1055"/>
      <c r="P375" s="1055"/>
    </row>
    <row r="376" spans="2:16" ht="15">
      <c r="B376" s="437"/>
      <c r="C376" s="1718"/>
      <c r="D376" s="487"/>
      <c r="E376" s="1721"/>
      <c r="F376" s="487"/>
      <c r="G376" s="1056"/>
      <c r="H376" s="1055"/>
      <c r="I376" s="1055"/>
      <c r="J376" s="1055"/>
      <c r="K376" s="1055"/>
      <c r="L376" s="1055"/>
      <c r="M376" s="1055"/>
      <c r="N376" s="1055"/>
      <c r="O376" s="1055"/>
      <c r="P376" s="1055"/>
    </row>
    <row r="377" spans="2:16" ht="15">
      <c r="B377" s="437"/>
      <c r="C377" s="1718"/>
      <c r="D377" s="487"/>
      <c r="E377" s="1721"/>
      <c r="F377" s="487"/>
      <c r="G377" s="1056"/>
      <c r="H377" s="1055"/>
      <c r="I377" s="1055"/>
      <c r="J377" s="1055"/>
      <c r="K377" s="1055"/>
      <c r="L377" s="1055"/>
      <c r="M377" s="1055"/>
      <c r="N377" s="1055"/>
      <c r="O377" s="1055"/>
      <c r="P377" s="1055"/>
    </row>
    <row r="378" spans="2:16" ht="15">
      <c r="B378" s="437"/>
      <c r="C378" s="1718"/>
      <c r="D378" s="487"/>
      <c r="E378" s="1721"/>
      <c r="F378" s="487"/>
      <c r="G378" s="1056"/>
      <c r="H378" s="1055"/>
      <c r="I378" s="1055"/>
      <c r="J378" s="1055"/>
      <c r="K378" s="1055"/>
      <c r="L378" s="1055"/>
      <c r="M378" s="1055"/>
      <c r="N378" s="1055"/>
      <c r="O378" s="1055"/>
      <c r="P378" s="1055"/>
    </row>
    <row r="379" spans="2:16" ht="15">
      <c r="B379" s="437"/>
      <c r="C379" s="1718"/>
      <c r="D379" s="487"/>
      <c r="E379" s="1721"/>
      <c r="F379" s="487"/>
      <c r="G379" s="1056"/>
      <c r="H379" s="1055"/>
      <c r="I379" s="1055"/>
      <c r="J379" s="1055"/>
      <c r="K379" s="1055"/>
      <c r="L379" s="1055"/>
      <c r="M379" s="1055"/>
      <c r="N379" s="1055"/>
      <c r="O379" s="1055"/>
      <c r="P379" s="1055"/>
    </row>
    <row r="380" spans="2:16" ht="15">
      <c r="B380" s="437"/>
      <c r="C380" s="1718"/>
      <c r="D380" s="487"/>
      <c r="E380" s="1721"/>
      <c r="F380" s="487"/>
      <c r="G380" s="1056"/>
      <c r="H380" s="1055"/>
      <c r="I380" s="1055"/>
      <c r="J380" s="1055"/>
      <c r="K380" s="1055"/>
      <c r="L380" s="1055"/>
      <c r="M380" s="1055"/>
      <c r="N380" s="1055"/>
      <c r="O380" s="1055"/>
      <c r="P380" s="1055"/>
    </row>
    <row r="381" spans="2:16" ht="15">
      <c r="B381" s="437"/>
      <c r="C381" s="1718"/>
      <c r="D381" s="487"/>
      <c r="E381" s="1721"/>
      <c r="F381" s="487"/>
      <c r="G381" s="1056"/>
      <c r="H381" s="1055"/>
      <c r="I381" s="1055"/>
      <c r="J381" s="1055"/>
      <c r="K381" s="1055"/>
      <c r="L381" s="1055"/>
      <c r="M381" s="1055"/>
      <c r="N381" s="1055"/>
      <c r="O381" s="1055"/>
      <c r="P381" s="1055"/>
    </row>
    <row r="382" spans="2:16" ht="15">
      <c r="B382" s="437"/>
      <c r="C382" s="1718"/>
      <c r="D382" s="487"/>
      <c r="E382" s="1721"/>
      <c r="F382" s="487"/>
      <c r="G382" s="1056"/>
      <c r="H382" s="1055"/>
      <c r="I382" s="1055"/>
      <c r="J382" s="1055"/>
      <c r="K382" s="1055"/>
      <c r="L382" s="1055"/>
      <c r="M382" s="1055"/>
      <c r="N382" s="1055"/>
      <c r="O382" s="1055"/>
      <c r="P382" s="1055"/>
    </row>
    <row r="383" spans="2:16" ht="15">
      <c r="B383" s="437"/>
      <c r="C383" s="1718"/>
      <c r="D383" s="487"/>
      <c r="E383" s="1721"/>
      <c r="F383" s="487"/>
      <c r="G383" s="1056"/>
      <c r="H383" s="1055"/>
      <c r="I383" s="1055"/>
      <c r="J383" s="1055"/>
      <c r="K383" s="1055"/>
      <c r="L383" s="1055"/>
      <c r="M383" s="1055"/>
      <c r="N383" s="1055"/>
      <c r="O383" s="1055"/>
      <c r="P383" s="1055"/>
    </row>
    <row r="384" spans="2:16" ht="15">
      <c r="B384" s="437"/>
      <c r="C384" s="1718"/>
      <c r="D384" s="487"/>
      <c r="E384" s="1721"/>
      <c r="F384" s="487"/>
      <c r="G384" s="1056"/>
      <c r="H384" s="1055"/>
      <c r="I384" s="1055"/>
      <c r="J384" s="1055"/>
      <c r="K384" s="1055"/>
      <c r="L384" s="1055"/>
      <c r="M384" s="1055"/>
      <c r="N384" s="1055"/>
      <c r="O384" s="1055"/>
      <c r="P384" s="1055"/>
    </row>
    <row r="385" spans="2:16" ht="15">
      <c r="B385" s="437"/>
      <c r="C385" s="1718"/>
      <c r="D385" s="487"/>
      <c r="E385" s="1721"/>
      <c r="F385" s="487"/>
      <c r="G385" s="1056"/>
      <c r="H385" s="1055"/>
      <c r="I385" s="1055"/>
      <c r="J385" s="1055"/>
      <c r="K385" s="1055"/>
      <c r="L385" s="1055"/>
      <c r="M385" s="1055"/>
      <c r="N385" s="1055"/>
      <c r="O385" s="1055"/>
      <c r="P385" s="1055"/>
    </row>
    <row r="386" spans="2:16" ht="15">
      <c r="B386" s="437"/>
      <c r="C386" s="1718"/>
      <c r="D386" s="487"/>
      <c r="E386" s="1721"/>
      <c r="F386" s="487"/>
      <c r="G386" s="1056"/>
      <c r="H386" s="1055"/>
      <c r="I386" s="1055"/>
      <c r="J386" s="1055"/>
      <c r="K386" s="1055"/>
      <c r="L386" s="1055"/>
      <c r="M386" s="1055"/>
      <c r="N386" s="1055"/>
      <c r="O386" s="1055"/>
      <c r="P386" s="1055"/>
    </row>
    <row r="387" spans="2:16" ht="15">
      <c r="B387" s="437"/>
      <c r="C387" s="1718"/>
      <c r="D387" s="487"/>
      <c r="E387" s="1721"/>
      <c r="F387" s="487"/>
      <c r="G387" s="1056"/>
      <c r="H387" s="1055"/>
      <c r="I387" s="1055"/>
      <c r="J387" s="1055"/>
      <c r="K387" s="1055"/>
      <c r="L387" s="1055"/>
      <c r="M387" s="1055"/>
      <c r="N387" s="1055"/>
      <c r="O387" s="1055"/>
      <c r="P387" s="1055"/>
    </row>
    <row r="388" spans="2:16" ht="15">
      <c r="B388" s="437"/>
      <c r="C388" s="1718"/>
      <c r="D388" s="487"/>
      <c r="E388" s="1721"/>
      <c r="F388" s="487"/>
      <c r="G388" s="1056"/>
      <c r="H388" s="1055"/>
      <c r="I388" s="1055"/>
      <c r="J388" s="1055"/>
      <c r="K388" s="1055"/>
      <c r="L388" s="1055"/>
      <c r="M388" s="1055"/>
      <c r="N388" s="1055"/>
      <c r="O388" s="1055"/>
      <c r="P388" s="1055"/>
    </row>
    <row r="389" spans="2:16" ht="15">
      <c r="B389" s="437"/>
      <c r="C389" s="1718"/>
      <c r="D389" s="487"/>
      <c r="E389" s="1721"/>
      <c r="F389" s="487"/>
      <c r="G389" s="1056"/>
      <c r="H389" s="1055"/>
      <c r="I389" s="1055"/>
      <c r="J389" s="1055"/>
      <c r="K389" s="1055"/>
      <c r="L389" s="1055"/>
      <c r="M389" s="1055"/>
      <c r="N389" s="1055"/>
      <c r="O389" s="1055"/>
      <c r="P389" s="1055"/>
    </row>
    <row r="390" spans="2:16" ht="15">
      <c r="B390" s="437"/>
      <c r="C390" s="1718"/>
      <c r="D390" s="487"/>
      <c r="E390" s="1721"/>
      <c r="F390" s="487"/>
      <c r="G390" s="1056"/>
      <c r="H390" s="1055"/>
      <c r="I390" s="1055"/>
      <c r="J390" s="1055"/>
      <c r="K390" s="1055"/>
      <c r="L390" s="1055"/>
      <c r="M390" s="1055"/>
      <c r="N390" s="1055"/>
      <c r="O390" s="1055"/>
      <c r="P390" s="1055"/>
    </row>
    <row r="391" spans="2:16" ht="15">
      <c r="B391" s="437"/>
      <c r="C391" s="1718"/>
      <c r="D391" s="487"/>
      <c r="E391" s="1721"/>
      <c r="F391" s="487"/>
      <c r="G391" s="1056"/>
      <c r="H391" s="1055"/>
      <c r="I391" s="1055"/>
      <c r="J391" s="1055"/>
      <c r="K391" s="1055"/>
      <c r="L391" s="1055"/>
      <c r="M391" s="1055"/>
      <c r="N391" s="1055"/>
      <c r="O391" s="1055"/>
      <c r="P391" s="1055"/>
    </row>
    <row r="392" spans="2:16" ht="15">
      <c r="B392" s="437"/>
      <c r="C392" s="1718"/>
      <c r="D392" s="487"/>
      <c r="E392" s="1721"/>
      <c r="F392" s="487"/>
      <c r="G392" s="1056"/>
      <c r="H392" s="1055"/>
      <c r="I392" s="1055"/>
      <c r="J392" s="1055"/>
      <c r="K392" s="1055"/>
      <c r="L392" s="1055"/>
      <c r="M392" s="1055"/>
      <c r="N392" s="1055"/>
      <c r="O392" s="1055"/>
      <c r="P392" s="1055"/>
    </row>
    <row r="393" spans="2:16" ht="15">
      <c r="B393" s="437"/>
      <c r="C393" s="1718"/>
      <c r="D393" s="487"/>
      <c r="E393" s="1721"/>
      <c r="F393" s="487"/>
      <c r="G393" s="1056"/>
      <c r="H393" s="1055"/>
      <c r="I393" s="1055"/>
      <c r="J393" s="1055"/>
      <c r="K393" s="1055"/>
      <c r="L393" s="1055"/>
      <c r="M393" s="1055"/>
      <c r="N393" s="1055"/>
      <c r="O393" s="1055"/>
      <c r="P393" s="1055"/>
    </row>
    <row r="394" spans="2:16" ht="15">
      <c r="B394" s="437"/>
      <c r="C394" s="1718"/>
      <c r="D394" s="487"/>
      <c r="E394" s="1721"/>
      <c r="F394" s="487"/>
      <c r="G394" s="1056"/>
      <c r="H394" s="1055"/>
      <c r="I394" s="1055"/>
      <c r="J394" s="1055"/>
      <c r="K394" s="1055"/>
      <c r="L394" s="1055"/>
      <c r="M394" s="1055"/>
      <c r="N394" s="1055"/>
      <c r="O394" s="1055"/>
      <c r="P394" s="1055"/>
    </row>
    <row r="395" spans="2:16" ht="15">
      <c r="B395" s="437"/>
      <c r="C395" s="1718"/>
      <c r="D395" s="487"/>
      <c r="E395" s="1721"/>
      <c r="F395" s="487"/>
      <c r="G395" s="1056"/>
      <c r="H395" s="1055"/>
      <c r="I395" s="1055"/>
      <c r="J395" s="1055"/>
      <c r="K395" s="1055"/>
      <c r="L395" s="1055"/>
      <c r="M395" s="1055"/>
      <c r="N395" s="1055"/>
      <c r="O395" s="1055"/>
      <c r="P395" s="1055"/>
    </row>
    <row r="396" spans="2:16" ht="15">
      <c r="B396" s="437"/>
      <c r="C396" s="1718"/>
      <c r="D396" s="487"/>
      <c r="E396" s="1721"/>
      <c r="F396" s="487"/>
      <c r="G396" s="1056"/>
      <c r="H396" s="1055"/>
      <c r="I396" s="1055"/>
      <c r="J396" s="1055"/>
      <c r="K396" s="1055"/>
      <c r="L396" s="1055"/>
      <c r="M396" s="1055"/>
      <c r="N396" s="1055"/>
      <c r="O396" s="1055"/>
      <c r="P396" s="1055"/>
    </row>
    <row r="397" spans="2:16" ht="15">
      <c r="B397" s="437"/>
      <c r="C397" s="1718"/>
      <c r="D397" s="487"/>
      <c r="E397" s="1721"/>
      <c r="F397" s="487"/>
      <c r="G397" s="1056"/>
      <c r="H397" s="1055"/>
      <c r="I397" s="1055"/>
      <c r="J397" s="1055"/>
      <c r="K397" s="1055"/>
      <c r="L397" s="1055"/>
      <c r="M397" s="1055"/>
      <c r="N397" s="1055"/>
      <c r="O397" s="1055"/>
      <c r="P397" s="1055"/>
    </row>
    <row r="398" spans="2:16" ht="15">
      <c r="B398" s="437"/>
      <c r="C398" s="1718"/>
      <c r="D398" s="487"/>
      <c r="E398" s="1721"/>
      <c r="F398" s="487"/>
      <c r="G398" s="1056"/>
      <c r="H398" s="1055"/>
      <c r="I398" s="1055"/>
      <c r="J398" s="1055"/>
      <c r="K398" s="1055"/>
      <c r="L398" s="1055"/>
      <c r="M398" s="1055"/>
      <c r="N398" s="1055"/>
      <c r="O398" s="1055"/>
      <c r="P398" s="1055"/>
    </row>
    <row r="399" spans="2:16" ht="15">
      <c r="B399" s="437"/>
      <c r="C399" s="1718"/>
      <c r="D399" s="487"/>
      <c r="E399" s="1721"/>
      <c r="F399" s="487"/>
      <c r="G399" s="1056"/>
      <c r="H399" s="1055"/>
      <c r="I399" s="1055"/>
      <c r="J399" s="1055"/>
      <c r="K399" s="1055"/>
      <c r="L399" s="1055"/>
      <c r="M399" s="1055"/>
      <c r="N399" s="1055"/>
      <c r="O399" s="1055"/>
      <c r="P399" s="1055"/>
    </row>
    <row r="400" spans="2:16" ht="15">
      <c r="B400" s="437"/>
      <c r="C400" s="1718"/>
      <c r="D400" s="487"/>
      <c r="E400" s="1721"/>
      <c r="F400" s="487"/>
      <c r="G400" s="1056"/>
      <c r="H400" s="1055"/>
      <c r="I400" s="1055"/>
      <c r="J400" s="1055"/>
      <c r="K400" s="1055"/>
      <c r="L400" s="1055"/>
      <c r="M400" s="1055"/>
      <c r="N400" s="1055"/>
      <c r="O400" s="1055"/>
      <c r="P400" s="1055"/>
    </row>
    <row r="401" spans="2:16" ht="15">
      <c r="B401" s="437"/>
      <c r="C401" s="1718"/>
      <c r="D401" s="487"/>
      <c r="E401" s="1721"/>
      <c r="F401" s="487"/>
      <c r="G401" s="1056"/>
      <c r="H401" s="1055"/>
      <c r="I401" s="1055"/>
      <c r="J401" s="1055"/>
      <c r="K401" s="1055"/>
      <c r="L401" s="1055"/>
      <c r="M401" s="1055"/>
      <c r="N401" s="1055"/>
      <c r="O401" s="1055"/>
      <c r="P401" s="1055"/>
    </row>
    <row r="402" spans="2:16" ht="15">
      <c r="B402" s="437"/>
      <c r="C402" s="1718"/>
      <c r="D402" s="487"/>
      <c r="E402" s="1721"/>
      <c r="F402" s="487"/>
      <c r="G402" s="1056"/>
      <c r="H402" s="1055"/>
      <c r="I402" s="1055"/>
      <c r="J402" s="1055"/>
      <c r="K402" s="1055"/>
      <c r="L402" s="1055"/>
      <c r="M402" s="1055"/>
      <c r="N402" s="1055"/>
      <c r="O402" s="1055"/>
      <c r="P402" s="1055"/>
    </row>
    <row r="403" spans="2:16" ht="15">
      <c r="B403" s="437"/>
      <c r="C403" s="1718"/>
      <c r="D403" s="487"/>
      <c r="E403" s="1721"/>
      <c r="F403" s="487"/>
      <c r="G403" s="1056"/>
      <c r="H403" s="1055"/>
      <c r="I403" s="1055"/>
      <c r="J403" s="1055"/>
      <c r="K403" s="1055"/>
      <c r="L403" s="1055"/>
      <c r="M403" s="1055"/>
      <c r="N403" s="1055"/>
      <c r="O403" s="1055"/>
      <c r="P403" s="1055"/>
    </row>
    <row r="404" spans="2:16" ht="15">
      <c r="B404" s="437"/>
      <c r="C404" s="1718"/>
      <c r="D404" s="487"/>
      <c r="E404" s="1721"/>
      <c r="F404" s="487"/>
      <c r="G404" s="1056"/>
      <c r="H404" s="1055"/>
      <c r="I404" s="1055"/>
      <c r="J404" s="1055"/>
      <c r="K404" s="1055"/>
      <c r="L404" s="1055"/>
      <c r="M404" s="1055"/>
      <c r="N404" s="1055"/>
      <c r="O404" s="1055"/>
      <c r="P404" s="1055"/>
    </row>
    <row r="405" spans="2:16" ht="15">
      <c r="B405" s="437"/>
      <c r="C405" s="1718"/>
      <c r="D405" s="487"/>
      <c r="E405" s="1721"/>
      <c r="F405" s="487"/>
      <c r="G405" s="1056"/>
      <c r="H405" s="1055"/>
      <c r="I405" s="1055"/>
      <c r="J405" s="1055"/>
      <c r="K405" s="1055"/>
      <c r="L405" s="1055"/>
      <c r="M405" s="1055"/>
      <c r="N405" s="1055"/>
      <c r="O405" s="1055"/>
      <c r="P405" s="1055"/>
    </row>
    <row r="406" spans="2:16" ht="15">
      <c r="B406" s="437"/>
      <c r="C406" s="1718"/>
      <c r="D406" s="487"/>
      <c r="E406" s="1721"/>
      <c r="F406" s="487"/>
      <c r="G406" s="1056"/>
      <c r="H406" s="1055"/>
      <c r="I406" s="1055"/>
      <c r="J406" s="1055"/>
      <c r="K406" s="1055"/>
      <c r="L406" s="1055"/>
      <c r="M406" s="1055"/>
      <c r="N406" s="1055"/>
      <c r="O406" s="1055"/>
      <c r="P406" s="1055"/>
    </row>
    <row r="407" spans="2:16" ht="15">
      <c r="B407" s="437"/>
      <c r="C407" s="1718"/>
      <c r="D407" s="487"/>
      <c r="E407" s="1721"/>
      <c r="F407" s="487"/>
      <c r="G407" s="1056"/>
      <c r="H407" s="1055"/>
      <c r="I407" s="1055"/>
      <c r="J407" s="1055"/>
      <c r="K407" s="1055"/>
      <c r="L407" s="1055"/>
      <c r="M407" s="1055"/>
      <c r="N407" s="1055"/>
      <c r="O407" s="1055"/>
      <c r="P407" s="1055"/>
    </row>
    <row r="408" spans="2:16" ht="15">
      <c r="B408" s="437"/>
      <c r="C408" s="1718"/>
      <c r="D408" s="487"/>
      <c r="E408" s="1721"/>
      <c r="F408" s="487"/>
      <c r="G408" s="1056"/>
      <c r="H408" s="1055"/>
      <c r="I408" s="1055"/>
      <c r="J408" s="1055"/>
      <c r="K408" s="1055"/>
      <c r="L408" s="1055"/>
      <c r="M408" s="1055"/>
      <c r="N408" s="1055"/>
      <c r="O408" s="1055"/>
      <c r="P408" s="1055"/>
    </row>
    <row r="409" spans="2:16" ht="15">
      <c r="B409" s="437"/>
      <c r="C409" s="1718"/>
      <c r="D409" s="487"/>
      <c r="E409" s="1721"/>
      <c r="F409" s="487"/>
      <c r="G409" s="1056"/>
      <c r="H409" s="1055"/>
      <c r="I409" s="1055"/>
      <c r="J409" s="1055"/>
      <c r="K409" s="1055"/>
      <c r="L409" s="1055"/>
      <c r="M409" s="1055"/>
      <c r="N409" s="1055"/>
      <c r="O409" s="1055"/>
      <c r="P409" s="1055"/>
    </row>
    <row r="410" spans="2:16" ht="15">
      <c r="B410" s="437"/>
      <c r="C410" s="1718"/>
      <c r="D410" s="487"/>
      <c r="E410" s="1721"/>
      <c r="F410" s="487"/>
      <c r="G410" s="1056"/>
      <c r="H410" s="1055"/>
      <c r="I410" s="1055"/>
      <c r="J410" s="1055"/>
      <c r="K410" s="1055"/>
      <c r="L410" s="1055"/>
      <c r="M410" s="1055"/>
      <c r="N410" s="1055"/>
      <c r="O410" s="1055"/>
      <c r="P410" s="1055"/>
    </row>
    <row r="411" spans="2:16" ht="15">
      <c r="B411" s="437"/>
      <c r="C411" s="1718"/>
      <c r="D411" s="487"/>
      <c r="E411" s="1721"/>
      <c r="F411" s="487"/>
      <c r="G411" s="1056"/>
      <c r="H411" s="1055"/>
      <c r="I411" s="1055"/>
      <c r="J411" s="1055"/>
      <c r="K411" s="1055"/>
      <c r="L411" s="1055"/>
      <c r="M411" s="1055"/>
      <c r="N411" s="1055"/>
      <c r="O411" s="1055"/>
      <c r="P411" s="1055"/>
    </row>
    <row r="412" spans="2:16" ht="15">
      <c r="B412" s="437"/>
      <c r="C412" s="1718"/>
      <c r="D412" s="487"/>
      <c r="E412" s="1721"/>
      <c r="F412" s="487"/>
      <c r="G412" s="1056"/>
      <c r="H412" s="1055"/>
      <c r="I412" s="1055"/>
      <c r="J412" s="1055"/>
      <c r="K412" s="1055"/>
      <c r="L412" s="1055"/>
      <c r="M412" s="1055"/>
      <c r="N412" s="1055"/>
      <c r="O412" s="1055"/>
      <c r="P412" s="1055"/>
    </row>
    <row r="413" spans="2:16" ht="15">
      <c r="B413" s="437"/>
      <c r="C413" s="1718"/>
      <c r="D413" s="487"/>
      <c r="E413" s="1721"/>
      <c r="F413" s="487"/>
      <c r="G413" s="1056"/>
      <c r="H413" s="1055"/>
      <c r="I413" s="1055"/>
      <c r="J413" s="1055"/>
      <c r="K413" s="1055"/>
      <c r="L413" s="1055"/>
      <c r="M413" s="1055"/>
      <c r="N413" s="1055"/>
      <c r="O413" s="1055"/>
      <c r="P413" s="1055"/>
    </row>
    <row r="414" spans="2:16" ht="15">
      <c r="B414" s="437"/>
      <c r="C414" s="1718"/>
      <c r="D414" s="487"/>
      <c r="E414" s="1721"/>
      <c r="F414" s="487"/>
      <c r="G414" s="1056"/>
      <c r="H414" s="1055"/>
      <c r="I414" s="1055"/>
      <c r="J414" s="1055"/>
      <c r="K414" s="1055"/>
      <c r="L414" s="1055"/>
      <c r="M414" s="1055"/>
      <c r="N414" s="1055"/>
      <c r="O414" s="1055"/>
      <c r="P414" s="1055"/>
    </row>
    <row r="415" spans="2:16" ht="15">
      <c r="B415" s="437"/>
      <c r="C415" s="1718"/>
      <c r="D415" s="487"/>
      <c r="E415" s="1721"/>
      <c r="F415" s="487"/>
      <c r="G415" s="1056"/>
      <c r="H415" s="1055"/>
      <c r="I415" s="1055"/>
      <c r="J415" s="1055"/>
      <c r="K415" s="1055"/>
      <c r="L415" s="1055"/>
      <c r="M415" s="1055"/>
      <c r="N415" s="1055"/>
      <c r="O415" s="1055"/>
      <c r="P415" s="1055"/>
    </row>
    <row r="416" spans="2:16" ht="15">
      <c r="B416" s="437"/>
      <c r="C416" s="1718"/>
      <c r="D416" s="487"/>
      <c r="E416" s="1721"/>
      <c r="F416" s="487"/>
      <c r="G416" s="1056"/>
      <c r="H416" s="1055"/>
      <c r="I416" s="1055"/>
      <c r="J416" s="1055"/>
      <c r="K416" s="1055"/>
      <c r="L416" s="1055"/>
      <c r="M416" s="1055"/>
      <c r="N416" s="1055"/>
      <c r="O416" s="1055"/>
      <c r="P416" s="1055"/>
    </row>
    <row r="417" spans="2:16" ht="15">
      <c r="B417" s="437"/>
      <c r="C417" s="1718"/>
      <c r="D417" s="487"/>
      <c r="E417" s="1721"/>
      <c r="F417" s="487"/>
      <c r="G417" s="1056"/>
      <c r="H417" s="1055"/>
      <c r="I417" s="1055"/>
      <c r="J417" s="1055"/>
      <c r="K417" s="1055"/>
      <c r="L417" s="1055"/>
      <c r="M417" s="1055"/>
      <c r="N417" s="1055"/>
      <c r="O417" s="1055"/>
      <c r="P417" s="1055"/>
    </row>
    <row r="418" spans="2:16" ht="15">
      <c r="B418" s="437"/>
      <c r="C418" s="1718"/>
      <c r="D418" s="487"/>
      <c r="E418" s="1721"/>
      <c r="F418" s="487"/>
      <c r="G418" s="1056"/>
      <c r="H418" s="1055"/>
      <c r="I418" s="1055"/>
      <c r="J418" s="1055"/>
      <c r="K418" s="1055"/>
      <c r="L418" s="1055"/>
      <c r="M418" s="1055"/>
      <c r="N418" s="1055"/>
      <c r="O418" s="1055"/>
      <c r="P418" s="1055"/>
    </row>
    <row r="419" spans="2:16" ht="15">
      <c r="B419" s="437"/>
      <c r="C419" s="1718"/>
      <c r="D419" s="487"/>
      <c r="E419" s="1721"/>
      <c r="F419" s="487"/>
      <c r="G419" s="1056"/>
      <c r="H419" s="1055"/>
      <c r="I419" s="1055"/>
      <c r="J419" s="1055"/>
      <c r="K419" s="1055"/>
      <c r="L419" s="1055"/>
      <c r="M419" s="1055"/>
      <c r="N419" s="1055"/>
      <c r="O419" s="1055"/>
      <c r="P419" s="1055"/>
    </row>
    <row r="420" spans="2:16" ht="15">
      <c r="B420" s="437"/>
      <c r="C420" s="1718"/>
      <c r="D420" s="487"/>
      <c r="E420" s="1721"/>
      <c r="F420" s="487"/>
      <c r="G420" s="1056"/>
      <c r="H420" s="1055"/>
      <c r="I420" s="1055"/>
      <c r="J420" s="1055"/>
      <c r="K420" s="1055"/>
      <c r="L420" s="1055"/>
      <c r="M420" s="1055"/>
      <c r="N420" s="1055"/>
      <c r="O420" s="1055"/>
      <c r="P420" s="1055"/>
    </row>
    <row r="421" spans="2:16" ht="15">
      <c r="B421" s="437"/>
      <c r="C421" s="1718"/>
      <c r="D421" s="487"/>
      <c r="E421" s="1721"/>
      <c r="F421" s="487"/>
      <c r="G421" s="1056"/>
      <c r="H421" s="1055"/>
      <c r="I421" s="1055"/>
      <c r="J421" s="1055"/>
      <c r="K421" s="1055"/>
      <c r="L421" s="1055"/>
      <c r="M421" s="1055"/>
      <c r="N421" s="1055"/>
      <c r="O421" s="1055"/>
      <c r="P421" s="1055"/>
    </row>
    <row r="422" spans="2:16" ht="15">
      <c r="B422" s="437"/>
      <c r="C422" s="1718"/>
      <c r="D422" s="487"/>
      <c r="E422" s="1721"/>
      <c r="F422" s="487"/>
      <c r="G422" s="1056"/>
      <c r="H422" s="1055"/>
      <c r="I422" s="1055"/>
      <c r="J422" s="1055"/>
      <c r="K422" s="1055"/>
      <c r="L422" s="1055"/>
      <c r="M422" s="1055"/>
      <c r="N422" s="1055"/>
      <c r="O422" s="1055"/>
      <c r="P422" s="1055"/>
    </row>
    <row r="423" spans="2:16" ht="15">
      <c r="B423" s="437"/>
      <c r="C423" s="1718"/>
      <c r="D423" s="487"/>
      <c r="E423" s="1721"/>
      <c r="F423" s="487"/>
      <c r="G423" s="1056"/>
      <c r="H423" s="1055"/>
      <c r="I423" s="1055"/>
      <c r="J423" s="1055"/>
      <c r="K423" s="1055"/>
      <c r="L423" s="1055"/>
      <c r="M423" s="1055"/>
      <c r="N423" s="1055"/>
      <c r="O423" s="1055"/>
      <c r="P423" s="1055"/>
    </row>
    <row r="424" spans="2:16" ht="15">
      <c r="B424" s="437"/>
      <c r="C424" s="1718"/>
      <c r="D424" s="487"/>
      <c r="E424" s="1721"/>
      <c r="F424" s="487"/>
      <c r="G424" s="1056"/>
      <c r="H424" s="1055"/>
      <c r="I424" s="1055"/>
      <c r="J424" s="1055"/>
      <c r="K424" s="1055"/>
      <c r="L424" s="1055"/>
      <c r="M424" s="1055"/>
      <c r="N424" s="1055"/>
      <c r="O424" s="1055"/>
      <c r="P424" s="1055"/>
    </row>
    <row r="425" spans="2:16" ht="15">
      <c r="B425" s="437"/>
      <c r="C425" s="1718"/>
      <c r="D425" s="487"/>
      <c r="E425" s="1721"/>
      <c r="F425" s="487"/>
      <c r="G425" s="1056"/>
      <c r="H425" s="1055"/>
      <c r="I425" s="1055"/>
      <c r="J425" s="1055"/>
      <c r="K425" s="1055"/>
      <c r="L425" s="1055"/>
      <c r="M425" s="1055"/>
      <c r="N425" s="1055"/>
      <c r="O425" s="1055"/>
      <c r="P425" s="1055"/>
    </row>
    <row r="426" spans="2:16" ht="15">
      <c r="B426" s="437"/>
      <c r="C426" s="1718"/>
      <c r="D426" s="487"/>
      <c r="E426" s="1721"/>
      <c r="F426" s="487"/>
      <c r="G426" s="1056"/>
      <c r="H426" s="1055"/>
      <c r="I426" s="1055"/>
      <c r="J426" s="1055"/>
      <c r="K426" s="1055"/>
      <c r="L426" s="1055"/>
      <c r="M426" s="1055"/>
      <c r="N426" s="1055"/>
      <c r="O426" s="1055"/>
      <c r="P426" s="1055"/>
    </row>
    <row r="427" spans="2:16" ht="15">
      <c r="B427" s="437"/>
      <c r="C427" s="1718"/>
      <c r="D427" s="487"/>
      <c r="E427" s="1721"/>
      <c r="F427" s="487"/>
      <c r="G427" s="1056"/>
      <c r="H427" s="1055"/>
      <c r="I427" s="1055"/>
      <c r="J427" s="1055"/>
      <c r="K427" s="1055"/>
      <c r="L427" s="1055"/>
      <c r="M427" s="1055"/>
      <c r="N427" s="1055"/>
      <c r="O427" s="1055"/>
      <c r="P427" s="1055"/>
    </row>
    <row r="428" spans="2:16" ht="15">
      <c r="B428" s="437"/>
      <c r="C428" s="1718"/>
      <c r="D428" s="487"/>
      <c r="E428" s="1721"/>
      <c r="F428" s="487"/>
      <c r="G428" s="1056"/>
      <c r="H428" s="1055"/>
      <c r="I428" s="1055"/>
      <c r="J428" s="1055"/>
      <c r="K428" s="1055"/>
      <c r="L428" s="1055"/>
      <c r="M428" s="1055"/>
      <c r="N428" s="1055"/>
      <c r="O428" s="1055"/>
      <c r="P428" s="1055"/>
    </row>
    <row r="429" spans="2:16" ht="15">
      <c r="B429" s="437"/>
      <c r="C429" s="1718"/>
      <c r="D429" s="487"/>
      <c r="E429" s="1721"/>
      <c r="F429" s="487"/>
      <c r="G429" s="1056"/>
      <c r="H429" s="1055"/>
      <c r="I429" s="1055"/>
      <c r="J429" s="1055"/>
      <c r="K429" s="1055"/>
      <c r="L429" s="1055"/>
      <c r="M429" s="1055"/>
      <c r="N429" s="1055"/>
      <c r="O429" s="1055"/>
      <c r="P429" s="1055"/>
    </row>
    <row r="430" spans="2:16" ht="15">
      <c r="B430" s="437"/>
      <c r="C430" s="1718"/>
      <c r="D430" s="487"/>
      <c r="E430" s="1721"/>
      <c r="F430" s="487"/>
      <c r="G430" s="1056"/>
      <c r="H430" s="1055"/>
      <c r="I430" s="1055"/>
      <c r="J430" s="1055"/>
      <c r="K430" s="1055"/>
      <c r="L430" s="1055"/>
      <c r="M430" s="1055"/>
      <c r="N430" s="1055"/>
      <c r="O430" s="1055"/>
      <c r="P430" s="1055"/>
    </row>
    <row r="431" spans="2:16" ht="15">
      <c r="B431" s="437"/>
      <c r="C431" s="1718"/>
      <c r="D431" s="487"/>
      <c r="E431" s="1721"/>
      <c r="F431" s="487"/>
      <c r="G431" s="1056"/>
      <c r="H431" s="1055"/>
      <c r="I431" s="1055"/>
      <c r="J431" s="1055"/>
      <c r="K431" s="1055"/>
      <c r="L431" s="1055"/>
      <c r="M431" s="1055"/>
      <c r="N431" s="1055"/>
      <c r="O431" s="1055"/>
      <c r="P431" s="1055"/>
    </row>
    <row r="432" spans="2:16" ht="15">
      <c r="B432" s="437"/>
      <c r="C432" s="1718"/>
      <c r="D432" s="487"/>
      <c r="E432" s="1721"/>
      <c r="F432" s="487"/>
      <c r="G432" s="1056"/>
      <c r="H432" s="1055"/>
      <c r="I432" s="1055"/>
      <c r="J432" s="1055"/>
      <c r="K432" s="1055"/>
      <c r="L432" s="1055"/>
      <c r="M432" s="1055"/>
      <c r="N432" s="1055"/>
      <c r="O432" s="1055"/>
      <c r="P432" s="1055"/>
    </row>
    <row r="433" spans="2:16" ht="15">
      <c r="B433" s="437"/>
      <c r="C433" s="1718"/>
      <c r="D433" s="487"/>
      <c r="E433" s="1721"/>
      <c r="F433" s="487"/>
      <c r="G433" s="1056"/>
      <c r="H433" s="1055"/>
      <c r="I433" s="1055"/>
      <c r="J433" s="1055"/>
      <c r="K433" s="1055"/>
      <c r="L433" s="1055"/>
      <c r="M433" s="1055"/>
      <c r="N433" s="1055"/>
      <c r="O433" s="1055"/>
      <c r="P433" s="1055"/>
    </row>
    <row r="434" spans="2:16" ht="15">
      <c r="B434" s="437"/>
      <c r="C434" s="1718"/>
      <c r="D434" s="487"/>
      <c r="E434" s="1721"/>
      <c r="F434" s="487"/>
      <c r="G434" s="1056"/>
      <c r="H434" s="1055"/>
      <c r="I434" s="1055"/>
      <c r="J434" s="1055"/>
      <c r="K434" s="1055"/>
      <c r="L434" s="1055"/>
      <c r="M434" s="1055"/>
      <c r="N434" s="1055"/>
      <c r="O434" s="1055"/>
      <c r="P434" s="1055"/>
    </row>
    <row r="435" spans="2:16" ht="15">
      <c r="B435" s="437"/>
      <c r="C435" s="1718"/>
      <c r="D435" s="487"/>
      <c r="E435" s="1721"/>
      <c r="F435" s="487"/>
      <c r="G435" s="1056"/>
      <c r="H435" s="1055"/>
      <c r="I435" s="1055"/>
      <c r="J435" s="1055"/>
      <c r="K435" s="1055"/>
      <c r="L435" s="1055"/>
      <c r="M435" s="1055"/>
      <c r="N435" s="1055"/>
      <c r="O435" s="1055"/>
      <c r="P435" s="1055"/>
    </row>
    <row r="436" spans="2:16" ht="15">
      <c r="B436" s="437"/>
      <c r="C436" s="1718"/>
      <c r="D436" s="487"/>
      <c r="E436" s="1721"/>
      <c r="F436" s="487"/>
      <c r="G436" s="1056"/>
      <c r="H436" s="1055"/>
      <c r="I436" s="1055"/>
      <c r="J436" s="1055"/>
      <c r="K436" s="1055"/>
      <c r="L436" s="1055"/>
      <c r="M436" s="1055"/>
      <c r="N436" s="1055"/>
      <c r="O436" s="1055"/>
      <c r="P436" s="1055"/>
    </row>
    <row r="437" spans="2:16" ht="15">
      <c r="B437" s="437"/>
      <c r="C437" s="1718"/>
      <c r="D437" s="487"/>
      <c r="E437" s="1721"/>
      <c r="F437" s="487"/>
      <c r="G437" s="1056"/>
      <c r="H437" s="1055"/>
      <c r="I437" s="1055"/>
      <c r="J437" s="1055"/>
      <c r="K437" s="1055"/>
      <c r="L437" s="1055"/>
      <c r="M437" s="1055"/>
      <c r="N437" s="1055"/>
      <c r="O437" s="1055"/>
      <c r="P437" s="1055"/>
    </row>
    <row r="438" spans="2:16" ht="15">
      <c r="B438" s="437"/>
      <c r="C438" s="1718"/>
      <c r="D438" s="487"/>
      <c r="E438" s="1721"/>
      <c r="F438" s="487"/>
      <c r="G438" s="1056"/>
      <c r="H438" s="1055"/>
      <c r="I438" s="1055"/>
      <c r="J438" s="1055"/>
      <c r="K438" s="1055"/>
      <c r="L438" s="1055"/>
      <c r="M438" s="1055"/>
      <c r="N438" s="1055"/>
      <c r="O438" s="1055"/>
      <c r="P438" s="1055"/>
    </row>
    <row r="439" spans="2:16" ht="15">
      <c r="B439" s="437"/>
      <c r="C439" s="1718"/>
      <c r="D439" s="487"/>
      <c r="E439" s="1721"/>
      <c r="F439" s="487"/>
      <c r="G439" s="1056"/>
      <c r="H439" s="1055"/>
      <c r="I439" s="1055"/>
      <c r="J439" s="1055"/>
      <c r="K439" s="1055"/>
      <c r="L439" s="1055"/>
      <c r="M439" s="1055"/>
      <c r="N439" s="1055"/>
      <c r="O439" s="1055"/>
      <c r="P439" s="1055"/>
    </row>
    <row r="440" spans="2:16" ht="15">
      <c r="B440" s="437"/>
      <c r="C440" s="1718"/>
      <c r="D440" s="487"/>
      <c r="E440" s="1721"/>
      <c r="F440" s="487"/>
      <c r="G440" s="1056"/>
      <c r="H440" s="1055"/>
      <c r="I440" s="1055"/>
      <c r="J440" s="1055"/>
      <c r="K440" s="1055"/>
      <c r="L440" s="1055"/>
      <c r="M440" s="1055"/>
      <c r="N440" s="1055"/>
      <c r="O440" s="1055"/>
      <c r="P440" s="1055"/>
    </row>
    <row r="441" spans="2:16" ht="15">
      <c r="B441" s="437"/>
      <c r="C441" s="1718"/>
      <c r="D441" s="487"/>
      <c r="E441" s="1721"/>
      <c r="F441" s="487"/>
      <c r="G441" s="1056"/>
      <c r="H441" s="1055"/>
      <c r="I441" s="1055"/>
      <c r="J441" s="1055"/>
      <c r="K441" s="1055"/>
      <c r="L441" s="1055"/>
      <c r="M441" s="1055"/>
      <c r="N441" s="1055"/>
      <c r="O441" s="1055"/>
      <c r="P441" s="1055"/>
    </row>
    <row r="442" spans="2:16" ht="15">
      <c r="B442" s="437"/>
      <c r="C442" s="1718"/>
      <c r="D442" s="487"/>
      <c r="E442" s="1721"/>
      <c r="F442" s="487"/>
      <c r="G442" s="1056"/>
      <c r="H442" s="1055"/>
      <c r="I442" s="1055"/>
      <c r="J442" s="1055"/>
      <c r="K442" s="1055"/>
      <c r="L442" s="1055"/>
      <c r="M442" s="1055"/>
      <c r="N442" s="1055"/>
      <c r="O442" s="1055"/>
      <c r="P442" s="1055"/>
    </row>
    <row r="443" spans="2:16" ht="15">
      <c r="B443" s="437"/>
      <c r="C443" s="1718"/>
      <c r="D443" s="487"/>
      <c r="E443" s="1721"/>
      <c r="F443" s="487"/>
      <c r="G443" s="1056"/>
      <c r="H443" s="1055"/>
      <c r="I443" s="1055"/>
      <c r="J443" s="1055"/>
      <c r="K443" s="1055"/>
      <c r="L443" s="1055"/>
      <c r="M443" s="1055"/>
      <c r="N443" s="1055"/>
      <c r="O443" s="1055"/>
      <c r="P443" s="1055"/>
    </row>
    <row r="444" spans="2:16" ht="15">
      <c r="B444" s="437"/>
      <c r="C444" s="1718"/>
      <c r="D444" s="487"/>
      <c r="E444" s="1721"/>
      <c r="F444" s="487"/>
      <c r="G444" s="1056"/>
      <c r="H444" s="1055"/>
      <c r="I444" s="1055"/>
      <c r="J444" s="1055"/>
      <c r="K444" s="1055"/>
      <c r="L444" s="1055"/>
      <c r="M444" s="1055"/>
      <c r="N444" s="1055"/>
      <c r="O444" s="1055"/>
      <c r="P444" s="1055"/>
    </row>
    <row r="445" spans="2:16" ht="15">
      <c r="B445" s="437"/>
      <c r="C445" s="1718"/>
      <c r="D445" s="487"/>
      <c r="E445" s="1721"/>
      <c r="F445" s="487"/>
      <c r="G445" s="1056"/>
      <c r="H445" s="1055"/>
      <c r="I445" s="1055"/>
      <c r="J445" s="1055"/>
      <c r="K445" s="1055"/>
      <c r="L445" s="1055"/>
      <c r="M445" s="1055"/>
      <c r="N445" s="1055"/>
      <c r="O445" s="1055"/>
      <c r="P445" s="1055"/>
    </row>
    <row r="446" spans="2:16" ht="15">
      <c r="B446" s="437"/>
      <c r="C446" s="1718"/>
      <c r="D446" s="487"/>
      <c r="E446" s="1721"/>
      <c r="F446" s="487"/>
      <c r="G446" s="1056"/>
      <c r="H446" s="1055"/>
      <c r="I446" s="1055"/>
      <c r="J446" s="1055"/>
      <c r="K446" s="1055"/>
      <c r="L446" s="1055"/>
      <c r="M446" s="1055"/>
      <c r="N446" s="1055"/>
      <c r="O446" s="1055"/>
      <c r="P446" s="1055"/>
    </row>
    <row r="447" spans="2:16" ht="15">
      <c r="B447" s="437"/>
      <c r="C447" s="1718"/>
      <c r="D447" s="487"/>
      <c r="E447" s="1721"/>
      <c r="F447" s="487"/>
      <c r="G447" s="1056"/>
      <c r="H447" s="1055"/>
      <c r="I447" s="1055"/>
      <c r="J447" s="1055"/>
      <c r="K447" s="1055"/>
      <c r="L447" s="1055"/>
      <c r="M447" s="1055"/>
      <c r="N447" s="1055"/>
      <c r="O447" s="1055"/>
      <c r="P447" s="1055"/>
    </row>
    <row r="448" spans="2:16" ht="15">
      <c r="B448" s="437"/>
      <c r="C448" s="1718"/>
      <c r="D448" s="487"/>
      <c r="E448" s="1721"/>
      <c r="F448" s="487"/>
      <c r="G448" s="1056"/>
      <c r="H448" s="1055"/>
      <c r="I448" s="1055"/>
      <c r="J448" s="1055"/>
      <c r="K448" s="1055"/>
      <c r="L448" s="1055"/>
      <c r="M448" s="1055"/>
      <c r="N448" s="1055"/>
      <c r="O448" s="1055"/>
      <c r="P448" s="1055"/>
    </row>
    <row r="449" spans="2:16" ht="15">
      <c r="B449" s="437"/>
      <c r="C449" s="1718"/>
      <c r="D449" s="487"/>
      <c r="E449" s="1721"/>
      <c r="F449" s="487"/>
      <c r="G449" s="1056"/>
      <c r="H449" s="1055"/>
      <c r="I449" s="1055"/>
      <c r="J449" s="1055"/>
      <c r="K449" s="1055"/>
      <c r="L449" s="1055"/>
      <c r="M449" s="1055"/>
      <c r="N449" s="1055"/>
      <c r="O449" s="1055"/>
      <c r="P449" s="1055"/>
    </row>
    <row r="450" spans="2:16" ht="15">
      <c r="B450" s="437"/>
      <c r="C450" s="1718"/>
      <c r="D450" s="487"/>
      <c r="E450" s="1721"/>
      <c r="F450" s="487"/>
      <c r="G450" s="1056"/>
      <c r="H450" s="1055"/>
      <c r="I450" s="1055"/>
      <c r="J450" s="1055"/>
      <c r="K450" s="1055"/>
      <c r="L450" s="1055"/>
      <c r="M450" s="1055"/>
      <c r="N450" s="1055"/>
      <c r="O450" s="1055"/>
      <c r="P450" s="1055"/>
    </row>
    <row r="451" spans="2:16" ht="15">
      <c r="B451" s="437"/>
      <c r="C451" s="1718"/>
      <c r="D451" s="487"/>
      <c r="E451" s="1721"/>
      <c r="F451" s="487"/>
      <c r="G451" s="1056"/>
      <c r="H451" s="1055"/>
      <c r="I451" s="1055"/>
      <c r="J451" s="1055"/>
      <c r="K451" s="1055"/>
      <c r="L451" s="1055"/>
      <c r="M451" s="1055"/>
      <c r="N451" s="1055"/>
      <c r="O451" s="1055"/>
      <c r="P451" s="1055"/>
    </row>
    <row r="452" spans="2:16" ht="15">
      <c r="B452" s="437"/>
      <c r="C452" s="1718"/>
      <c r="D452" s="487"/>
      <c r="E452" s="1721"/>
      <c r="F452" s="487"/>
      <c r="G452" s="1056"/>
      <c r="H452" s="1055"/>
      <c r="I452" s="1055"/>
      <c r="J452" s="1055"/>
      <c r="K452" s="1055"/>
      <c r="L452" s="1055"/>
      <c r="M452" s="1055"/>
      <c r="N452" s="1055"/>
      <c r="O452" s="1055"/>
      <c r="P452" s="1055"/>
    </row>
    <row r="453" spans="2:16" ht="15">
      <c r="B453" s="437"/>
      <c r="C453" s="1718"/>
      <c r="D453" s="487"/>
      <c r="E453" s="1721"/>
      <c r="F453" s="487"/>
      <c r="G453" s="1056"/>
      <c r="H453" s="1055"/>
      <c r="I453" s="1055"/>
      <c r="J453" s="1055"/>
      <c r="K453" s="1055"/>
      <c r="L453" s="1055"/>
      <c r="M453" s="1055"/>
      <c r="N453" s="1055"/>
      <c r="O453" s="1055"/>
      <c r="P453" s="1055"/>
    </row>
    <row r="454" spans="2:16" ht="15">
      <c r="B454" s="437"/>
      <c r="C454" s="1718"/>
      <c r="D454" s="487"/>
      <c r="E454" s="1721"/>
      <c r="F454" s="487"/>
      <c r="G454" s="1056"/>
      <c r="H454" s="1055"/>
      <c r="I454" s="1055"/>
      <c r="J454" s="1055"/>
      <c r="K454" s="1055"/>
      <c r="L454" s="1055"/>
      <c r="M454" s="1055"/>
      <c r="N454" s="1055"/>
      <c r="O454" s="1055"/>
      <c r="P454" s="1055"/>
    </row>
    <row r="455" spans="2:16" ht="15">
      <c r="B455" s="437"/>
      <c r="C455" s="1718"/>
      <c r="D455" s="487"/>
      <c r="E455" s="1721"/>
      <c r="F455" s="487"/>
      <c r="G455" s="1056"/>
      <c r="H455" s="1055"/>
      <c r="I455" s="1055"/>
      <c r="J455" s="1055"/>
      <c r="K455" s="1055"/>
      <c r="L455" s="1055"/>
      <c r="M455" s="1055"/>
      <c r="N455" s="1055"/>
      <c r="O455" s="1055"/>
      <c r="P455" s="1055"/>
    </row>
    <row r="456" spans="2:16" ht="15">
      <c r="B456" s="437"/>
      <c r="C456" s="1718"/>
      <c r="D456" s="487"/>
      <c r="E456" s="1721"/>
      <c r="F456" s="487"/>
      <c r="G456" s="1056"/>
      <c r="H456" s="1055"/>
      <c r="I456" s="1055"/>
      <c r="J456" s="1055"/>
      <c r="K456" s="1055"/>
      <c r="L456" s="1055"/>
      <c r="M456" s="1055"/>
      <c r="N456" s="1055"/>
      <c r="O456" s="1055"/>
      <c r="P456" s="1055"/>
    </row>
    <row r="457" spans="2:16" ht="15">
      <c r="B457" s="437"/>
      <c r="C457" s="1718"/>
      <c r="D457" s="487"/>
      <c r="E457" s="1721"/>
      <c r="F457" s="487"/>
      <c r="G457" s="1056"/>
      <c r="H457" s="1055"/>
      <c r="I457" s="1055"/>
      <c r="J457" s="1055"/>
      <c r="K457" s="1055"/>
      <c r="L457" s="1055"/>
      <c r="M457" s="1055"/>
      <c r="N457" s="1055"/>
      <c r="O457" s="1055"/>
      <c r="P457" s="1055"/>
    </row>
    <row r="458" spans="2:16" ht="15">
      <c r="B458" s="437"/>
      <c r="C458" s="1718"/>
      <c r="D458" s="487"/>
      <c r="E458" s="1721"/>
      <c r="F458" s="487"/>
      <c r="G458" s="1056"/>
      <c r="H458" s="1055"/>
      <c r="I458" s="1055"/>
      <c r="J458" s="1055"/>
      <c r="K458" s="1055"/>
      <c r="L458" s="1055"/>
      <c r="M458" s="1055"/>
      <c r="N458" s="1055"/>
      <c r="O458" s="1055"/>
      <c r="P458" s="1055"/>
    </row>
    <row r="459" spans="2:16" ht="15">
      <c r="B459" s="437"/>
      <c r="C459" s="1718"/>
      <c r="D459" s="487"/>
      <c r="E459" s="1721"/>
      <c r="F459" s="487"/>
      <c r="G459" s="1056"/>
      <c r="H459" s="1055"/>
      <c r="I459" s="1055"/>
      <c r="J459" s="1055"/>
      <c r="K459" s="1055"/>
      <c r="L459" s="1055"/>
      <c r="M459" s="1055"/>
      <c r="N459" s="1055"/>
      <c r="O459" s="1055"/>
      <c r="P459" s="1055"/>
    </row>
    <row r="460" spans="2:16" ht="15">
      <c r="B460" s="437"/>
      <c r="C460" s="1718"/>
      <c r="D460" s="487"/>
      <c r="E460" s="1721"/>
      <c r="F460" s="487"/>
      <c r="G460" s="1056"/>
      <c r="H460" s="1055"/>
      <c r="I460" s="1055"/>
      <c r="J460" s="1055"/>
      <c r="K460" s="1055"/>
      <c r="L460" s="1055"/>
      <c r="M460" s="1055"/>
      <c r="N460" s="1055"/>
      <c r="O460" s="1055"/>
      <c r="P460" s="1055"/>
    </row>
    <row r="461" spans="2:16" ht="15">
      <c r="B461" s="437"/>
      <c r="C461" s="1718"/>
      <c r="D461" s="487"/>
      <c r="E461" s="1721"/>
      <c r="F461" s="487"/>
      <c r="G461" s="1056"/>
      <c r="H461" s="1055"/>
      <c r="I461" s="1055"/>
      <c r="J461" s="1055"/>
      <c r="K461" s="1055"/>
      <c r="L461" s="1055"/>
      <c r="M461" s="1055"/>
      <c r="N461" s="1055"/>
      <c r="O461" s="1055"/>
      <c r="P461" s="1055"/>
    </row>
    <row r="462" spans="2:16" ht="15">
      <c r="B462" s="437"/>
      <c r="C462" s="1718"/>
      <c r="D462" s="487"/>
      <c r="E462" s="1721"/>
      <c r="F462" s="487"/>
      <c r="G462" s="1056"/>
      <c r="H462" s="1055"/>
      <c r="I462" s="1055"/>
      <c r="J462" s="1055"/>
      <c r="K462" s="1055"/>
      <c r="L462" s="1055"/>
      <c r="M462" s="1055"/>
      <c r="N462" s="1055"/>
      <c r="O462" s="1055"/>
      <c r="P462" s="1055"/>
    </row>
    <row r="463" spans="2:16" ht="15">
      <c r="B463" s="437"/>
      <c r="C463" s="1718"/>
      <c r="D463" s="487"/>
      <c r="E463" s="1721"/>
      <c r="F463" s="487"/>
      <c r="G463" s="1056"/>
      <c r="H463" s="1055"/>
      <c r="I463" s="1055"/>
      <c r="J463" s="1055"/>
      <c r="K463" s="1055"/>
      <c r="L463" s="1055"/>
      <c r="M463" s="1055"/>
      <c r="N463" s="1055"/>
      <c r="O463" s="1055"/>
      <c r="P463" s="1055"/>
    </row>
    <row r="464" spans="2:16" ht="15">
      <c r="B464" s="437"/>
      <c r="C464" s="1718"/>
      <c r="D464" s="487"/>
      <c r="E464" s="1721"/>
      <c r="F464" s="487"/>
      <c r="G464" s="1056"/>
      <c r="H464" s="1055"/>
      <c r="I464" s="1055"/>
      <c r="J464" s="1055"/>
      <c r="K464" s="1055"/>
      <c r="L464" s="1055"/>
      <c r="M464" s="1055"/>
      <c r="N464" s="1055"/>
      <c r="O464" s="1055"/>
      <c r="P464" s="1055"/>
    </row>
    <row r="465" spans="2:16" ht="15">
      <c r="B465" s="437"/>
      <c r="C465" s="1718"/>
      <c r="D465" s="487"/>
      <c r="E465" s="1721"/>
      <c r="F465" s="487"/>
      <c r="G465" s="1056"/>
      <c r="H465" s="1055"/>
      <c r="I465" s="1055"/>
      <c r="J465" s="1055"/>
      <c r="K465" s="1055"/>
      <c r="L465" s="1055"/>
      <c r="M465" s="1055"/>
      <c r="N465" s="1055"/>
      <c r="O465" s="1055"/>
      <c r="P465" s="1055"/>
    </row>
    <row r="466" spans="2:16" ht="15">
      <c r="B466" s="437"/>
      <c r="C466" s="1718"/>
      <c r="D466" s="487"/>
      <c r="E466" s="1721"/>
      <c r="F466" s="487"/>
      <c r="G466" s="1056"/>
      <c r="H466" s="1055"/>
      <c r="I466" s="1055"/>
      <c r="J466" s="1055"/>
      <c r="K466" s="1055"/>
      <c r="L466" s="1055"/>
      <c r="M466" s="1055"/>
      <c r="N466" s="1055"/>
      <c r="O466" s="1055"/>
      <c r="P466" s="1055"/>
    </row>
    <row r="467" spans="2:16" ht="15">
      <c r="B467" s="437"/>
      <c r="C467" s="1718"/>
      <c r="D467" s="487"/>
      <c r="E467" s="1721"/>
      <c r="F467" s="487"/>
      <c r="G467" s="1056"/>
      <c r="H467" s="1055"/>
      <c r="I467" s="1055"/>
      <c r="J467" s="1055"/>
      <c r="K467" s="1055"/>
      <c r="L467" s="1055"/>
      <c r="M467" s="1055"/>
      <c r="N467" s="1055"/>
      <c r="O467" s="1055"/>
      <c r="P467" s="1055"/>
    </row>
    <row r="468" spans="2:16" ht="15">
      <c r="B468" s="437"/>
      <c r="C468" s="1718"/>
      <c r="D468" s="487"/>
      <c r="E468" s="1721"/>
      <c r="F468" s="487"/>
      <c r="G468" s="1056"/>
      <c r="H468" s="1055"/>
      <c r="I468" s="1055"/>
      <c r="J468" s="1055"/>
      <c r="K468" s="1055"/>
      <c r="L468" s="1055"/>
      <c r="M468" s="1055"/>
      <c r="N468" s="1055"/>
      <c r="O468" s="1055"/>
      <c r="P468" s="1055"/>
    </row>
    <row r="469" spans="2:16" ht="15">
      <c r="B469" s="437"/>
      <c r="C469" s="1718"/>
      <c r="D469" s="487"/>
      <c r="E469" s="1721"/>
      <c r="F469" s="487"/>
      <c r="G469" s="1056"/>
      <c r="H469" s="1055"/>
      <c r="I469" s="1055"/>
      <c r="J469" s="1055"/>
      <c r="K469" s="1055"/>
      <c r="L469" s="1055"/>
      <c r="M469" s="1055"/>
      <c r="N469" s="1055"/>
      <c r="O469" s="1055"/>
      <c r="P469" s="1055"/>
    </row>
    <row r="470" spans="2:16" ht="15">
      <c r="B470" s="437"/>
      <c r="C470" s="1718"/>
      <c r="D470" s="487"/>
      <c r="E470" s="1721"/>
      <c r="F470" s="487"/>
      <c r="G470" s="1056"/>
      <c r="H470" s="1055"/>
      <c r="I470" s="1055"/>
      <c r="J470" s="1055"/>
      <c r="K470" s="1055"/>
      <c r="L470" s="1055"/>
      <c r="M470" s="1055"/>
      <c r="N470" s="1055"/>
      <c r="O470" s="1055"/>
      <c r="P470" s="1055"/>
    </row>
    <row r="471" spans="2:16" ht="15">
      <c r="B471" s="437"/>
      <c r="C471" s="1718"/>
      <c r="D471" s="487"/>
      <c r="E471" s="1721"/>
      <c r="F471" s="487"/>
      <c r="G471" s="1056"/>
      <c r="H471" s="1055"/>
      <c r="I471" s="1055"/>
      <c r="J471" s="1055"/>
      <c r="K471" s="1055"/>
      <c r="L471" s="1055"/>
      <c r="M471" s="1055"/>
      <c r="N471" s="1055"/>
      <c r="O471" s="1055"/>
      <c r="P471" s="1055"/>
    </row>
    <row r="472" spans="2:16" ht="15">
      <c r="B472" s="437"/>
      <c r="C472" s="1718"/>
      <c r="D472" s="487"/>
      <c r="E472" s="1721"/>
      <c r="F472" s="487"/>
      <c r="G472" s="1056"/>
      <c r="H472" s="1055"/>
      <c r="I472" s="1055"/>
      <c r="J472" s="1055"/>
      <c r="K472" s="1055"/>
      <c r="L472" s="1055"/>
      <c r="M472" s="1055"/>
      <c r="N472" s="1055"/>
      <c r="O472" s="1055"/>
      <c r="P472" s="1055"/>
    </row>
    <row r="473" spans="2:16" ht="15">
      <c r="B473" s="437"/>
      <c r="C473" s="1718"/>
      <c r="D473" s="487"/>
      <c r="E473" s="1721"/>
      <c r="F473" s="487"/>
      <c r="G473" s="1056"/>
      <c r="H473" s="1055"/>
      <c r="I473" s="1055"/>
      <c r="J473" s="1055"/>
      <c r="K473" s="1055"/>
      <c r="L473" s="1055"/>
      <c r="M473" s="1055"/>
      <c r="N473" s="1055"/>
      <c r="O473" s="1055"/>
      <c r="P473" s="1055"/>
    </row>
    <row r="474" spans="2:16" ht="15">
      <c r="B474" s="437"/>
      <c r="C474" s="1718"/>
      <c r="D474" s="487"/>
      <c r="E474" s="1721"/>
      <c r="F474" s="487"/>
      <c r="G474" s="1056"/>
      <c r="H474" s="1055"/>
      <c r="I474" s="1055"/>
      <c r="J474" s="1055"/>
      <c r="K474" s="1055"/>
      <c r="L474" s="1055"/>
      <c r="M474" s="1055"/>
      <c r="N474" s="1055"/>
      <c r="O474" s="1055"/>
      <c r="P474" s="1055"/>
    </row>
    <row r="475" spans="2:16" ht="15">
      <c r="B475" s="437"/>
      <c r="C475" s="1718"/>
      <c r="D475" s="487"/>
      <c r="E475" s="1721"/>
      <c r="F475" s="487"/>
      <c r="G475" s="1056"/>
      <c r="H475" s="1055"/>
      <c r="I475" s="1055"/>
      <c r="J475" s="1055"/>
      <c r="K475" s="1055"/>
      <c r="L475" s="1055"/>
      <c r="M475" s="1055"/>
      <c r="N475" s="1055"/>
      <c r="O475" s="1055"/>
      <c r="P475" s="1055"/>
    </row>
    <row r="476" spans="2:16" ht="15">
      <c r="B476" s="437"/>
      <c r="C476" s="1718"/>
      <c r="D476" s="487"/>
      <c r="E476" s="1721"/>
      <c r="F476" s="487"/>
      <c r="G476" s="1056"/>
      <c r="H476" s="1055"/>
      <c r="I476" s="1055"/>
      <c r="J476" s="1055"/>
      <c r="K476" s="1055"/>
      <c r="L476" s="1055"/>
      <c r="M476" s="1055"/>
      <c r="N476" s="1055"/>
      <c r="O476" s="1055"/>
      <c r="P476" s="1055"/>
    </row>
    <row r="477" spans="2:16" ht="15">
      <c r="B477" s="437"/>
      <c r="C477" s="1718"/>
      <c r="D477" s="487"/>
      <c r="E477" s="1721"/>
      <c r="F477" s="487"/>
      <c r="G477" s="1056"/>
      <c r="H477" s="1055"/>
      <c r="I477" s="1055"/>
      <c r="J477" s="1055"/>
      <c r="K477" s="1055"/>
      <c r="L477" s="1055"/>
      <c r="M477" s="1055"/>
      <c r="N477" s="1055"/>
      <c r="O477" s="1055"/>
      <c r="P477" s="1055"/>
    </row>
    <row r="478" spans="2:16" ht="15">
      <c r="B478" s="437"/>
      <c r="C478" s="1718"/>
      <c r="D478" s="487"/>
      <c r="E478" s="1721"/>
      <c r="F478" s="487"/>
      <c r="G478" s="1056"/>
      <c r="H478" s="1055"/>
      <c r="I478" s="1055"/>
      <c r="J478" s="1055"/>
      <c r="K478" s="1055"/>
      <c r="L478" s="1055"/>
      <c r="M478" s="1055"/>
      <c r="N478" s="1055"/>
      <c r="O478" s="1055"/>
      <c r="P478" s="1055"/>
    </row>
    <row r="479" spans="2:16" ht="15">
      <c r="B479" s="437"/>
      <c r="C479" s="1718"/>
      <c r="D479" s="487"/>
      <c r="E479" s="1721"/>
      <c r="F479" s="487"/>
      <c r="G479" s="1056"/>
      <c r="H479" s="1055"/>
      <c r="I479" s="1055"/>
      <c r="J479" s="1055"/>
      <c r="K479" s="1055"/>
      <c r="L479" s="1055"/>
      <c r="M479" s="1055"/>
      <c r="N479" s="1055"/>
      <c r="O479" s="1055"/>
      <c r="P479" s="1055"/>
    </row>
    <row r="480" spans="2:16" ht="15">
      <c r="B480" s="437"/>
      <c r="C480" s="1718"/>
      <c r="D480" s="487"/>
      <c r="E480" s="1721"/>
      <c r="F480" s="487"/>
      <c r="G480" s="1056"/>
      <c r="H480" s="1055"/>
      <c r="I480" s="1055"/>
      <c r="J480" s="1055"/>
      <c r="K480" s="1055"/>
      <c r="L480" s="1055"/>
      <c r="M480" s="1055"/>
      <c r="N480" s="1055"/>
      <c r="O480" s="1055"/>
      <c r="P480" s="1055"/>
    </row>
    <row r="481" spans="2:16" ht="15">
      <c r="B481" s="437"/>
      <c r="C481" s="1718"/>
      <c r="D481" s="487"/>
      <c r="E481" s="1721"/>
      <c r="F481" s="487"/>
      <c r="G481" s="1056"/>
      <c r="H481" s="1055"/>
      <c r="I481" s="1055"/>
      <c r="J481" s="1055"/>
      <c r="K481" s="1055"/>
      <c r="L481" s="1055"/>
      <c r="M481" s="1055"/>
      <c r="N481" s="1055"/>
      <c r="O481" s="1055"/>
      <c r="P481" s="1055"/>
    </row>
    <row r="482" spans="2:16" ht="15">
      <c r="B482" s="437"/>
      <c r="C482" s="1718"/>
      <c r="D482" s="487"/>
      <c r="E482" s="1721"/>
      <c r="F482" s="487"/>
      <c r="G482" s="1056"/>
      <c r="H482" s="1055"/>
      <c r="I482" s="1055"/>
      <c r="J482" s="1055"/>
      <c r="K482" s="1055"/>
      <c r="L482" s="1055"/>
      <c r="M482" s="1055"/>
      <c r="N482" s="1055"/>
      <c r="O482" s="1055"/>
      <c r="P482" s="1055"/>
    </row>
    <row r="483" spans="2:16" ht="15">
      <c r="B483" s="437"/>
      <c r="C483" s="1718"/>
      <c r="D483" s="487"/>
      <c r="E483" s="1721"/>
      <c r="F483" s="487"/>
      <c r="G483" s="1056"/>
      <c r="H483" s="1055"/>
      <c r="I483" s="1055"/>
      <c r="J483" s="1055"/>
      <c r="K483" s="1055"/>
      <c r="L483" s="1055"/>
      <c r="M483" s="1055"/>
      <c r="N483" s="1055"/>
      <c r="O483" s="1055"/>
      <c r="P483" s="1055"/>
    </row>
    <row r="484" spans="2:16" ht="15">
      <c r="B484" s="437"/>
      <c r="C484" s="1718"/>
      <c r="D484" s="487"/>
      <c r="E484" s="1721"/>
      <c r="F484" s="487"/>
      <c r="G484" s="1056"/>
      <c r="H484" s="1055"/>
      <c r="I484" s="1055"/>
      <c r="J484" s="1055"/>
      <c r="K484" s="1055"/>
      <c r="L484" s="1055"/>
      <c r="M484" s="1055"/>
      <c r="N484" s="1055"/>
      <c r="O484" s="1055"/>
      <c r="P484" s="1055"/>
    </row>
    <row r="485" spans="2:16" ht="15">
      <c r="B485" s="437"/>
      <c r="C485" s="1718"/>
      <c r="D485" s="487"/>
      <c r="E485" s="1721"/>
      <c r="F485" s="487"/>
      <c r="G485" s="1056"/>
      <c r="H485" s="1055"/>
      <c r="I485" s="1055"/>
      <c r="J485" s="1055"/>
      <c r="K485" s="1055"/>
      <c r="L485" s="1055"/>
      <c r="M485" s="1055"/>
      <c r="N485" s="1055"/>
      <c r="O485" s="1055"/>
      <c r="P485" s="1055"/>
    </row>
    <row r="486" spans="2:16" ht="15">
      <c r="B486" s="437"/>
      <c r="C486" s="1718"/>
      <c r="D486" s="487"/>
      <c r="E486" s="1721"/>
      <c r="F486" s="487"/>
      <c r="G486" s="1056"/>
      <c r="H486" s="1055"/>
      <c r="I486" s="1055"/>
      <c r="J486" s="1055"/>
      <c r="K486" s="1055"/>
      <c r="L486" s="1055"/>
      <c r="M486" s="1055"/>
      <c r="N486" s="1055"/>
      <c r="O486" s="1055"/>
      <c r="P486" s="1055"/>
    </row>
    <row r="487" spans="2:16" ht="15">
      <c r="B487" s="437"/>
      <c r="C487" s="1718"/>
      <c r="D487" s="487"/>
      <c r="E487" s="1721"/>
      <c r="F487" s="487"/>
      <c r="G487" s="1056"/>
      <c r="H487" s="1055"/>
      <c r="I487" s="1055"/>
      <c r="J487" s="1055"/>
      <c r="K487" s="1055"/>
      <c r="L487" s="1055"/>
      <c r="M487" s="1055"/>
      <c r="N487" s="1055"/>
      <c r="O487" s="1055"/>
      <c r="P487" s="1055"/>
    </row>
    <row r="488" spans="2:16" ht="15">
      <c r="B488" s="437"/>
      <c r="C488" s="1718"/>
      <c r="D488" s="487"/>
      <c r="E488" s="1721"/>
      <c r="F488" s="487"/>
      <c r="G488" s="1056"/>
      <c r="H488" s="1055"/>
      <c r="I488" s="1055"/>
      <c r="J488" s="1055"/>
      <c r="K488" s="1055"/>
      <c r="L488" s="1055"/>
      <c r="M488" s="1055"/>
      <c r="N488" s="1055"/>
      <c r="O488" s="1055"/>
      <c r="P488" s="1055"/>
    </row>
    <row r="489" spans="2:16" ht="15">
      <c r="B489" s="437"/>
      <c r="C489" s="1718"/>
      <c r="D489" s="487"/>
      <c r="E489" s="1721"/>
      <c r="F489" s="487"/>
      <c r="G489" s="1056"/>
      <c r="H489" s="1055"/>
      <c r="I489" s="1055"/>
      <c r="J489" s="1055"/>
      <c r="K489" s="1055"/>
      <c r="L489" s="1055"/>
      <c r="M489" s="1055"/>
      <c r="N489" s="1055"/>
      <c r="O489" s="1055"/>
      <c r="P489" s="1055"/>
    </row>
    <row r="490" spans="2:16" ht="15">
      <c r="B490" s="437"/>
      <c r="C490" s="1718"/>
      <c r="D490" s="487"/>
      <c r="E490" s="1721"/>
      <c r="F490" s="487"/>
      <c r="G490" s="1056"/>
      <c r="H490" s="1055"/>
      <c r="I490" s="1055"/>
      <c r="J490" s="1055"/>
      <c r="K490" s="1055"/>
      <c r="L490" s="1055"/>
      <c r="M490" s="1055"/>
      <c r="N490" s="1055"/>
      <c r="O490" s="1055"/>
      <c r="P490" s="1055"/>
    </row>
    <row r="491" spans="2:16" ht="15">
      <c r="B491" s="437"/>
      <c r="C491" s="1718"/>
      <c r="D491" s="487"/>
      <c r="E491" s="1721"/>
      <c r="F491" s="487"/>
      <c r="G491" s="1056"/>
      <c r="H491" s="1055"/>
      <c r="I491" s="1055"/>
      <c r="J491" s="1055"/>
      <c r="K491" s="1055"/>
      <c r="L491" s="1055"/>
      <c r="M491" s="1055"/>
      <c r="N491" s="1055"/>
      <c r="O491" s="1055"/>
      <c r="P491" s="1055"/>
    </row>
    <row r="492" spans="2:16" ht="15">
      <c r="B492" s="437"/>
      <c r="C492" s="1718"/>
      <c r="D492" s="487"/>
      <c r="E492" s="1721"/>
      <c r="F492" s="487"/>
      <c r="G492" s="1056"/>
      <c r="H492" s="1055"/>
      <c r="I492" s="1055"/>
      <c r="J492" s="1055"/>
      <c r="K492" s="1055"/>
      <c r="L492" s="1055"/>
      <c r="M492" s="1055"/>
      <c r="N492" s="1055"/>
      <c r="O492" s="1055"/>
      <c r="P492" s="1055"/>
    </row>
    <row r="493" spans="2:16" ht="15">
      <c r="B493" s="437"/>
      <c r="C493" s="1718"/>
      <c r="D493" s="487"/>
      <c r="E493" s="1721"/>
      <c r="F493" s="487"/>
      <c r="G493" s="1056"/>
      <c r="H493" s="1055"/>
      <c r="I493" s="1055"/>
      <c r="J493" s="1055"/>
      <c r="K493" s="1055"/>
      <c r="L493" s="1055"/>
      <c r="M493" s="1055"/>
      <c r="N493" s="1055"/>
      <c r="O493" s="1055"/>
      <c r="P493" s="1055"/>
    </row>
    <row r="494" spans="2:16" ht="15">
      <c r="B494" s="437"/>
      <c r="C494" s="1718"/>
      <c r="D494" s="487"/>
      <c r="E494" s="1721"/>
      <c r="F494" s="487"/>
      <c r="G494" s="1056"/>
      <c r="H494" s="1055"/>
      <c r="I494" s="1055"/>
      <c r="J494" s="1055"/>
      <c r="K494" s="1055"/>
      <c r="L494" s="1055"/>
      <c r="M494" s="1055"/>
      <c r="N494" s="1055"/>
      <c r="O494" s="1055"/>
      <c r="P494" s="1055"/>
    </row>
    <row r="495" spans="2:16" ht="15">
      <c r="B495" s="437"/>
      <c r="C495" s="1718"/>
      <c r="D495" s="487"/>
      <c r="E495" s="1721"/>
      <c r="F495" s="487"/>
      <c r="G495" s="1056"/>
      <c r="H495" s="1055"/>
      <c r="I495" s="1055"/>
      <c r="J495" s="1055"/>
      <c r="K495" s="1055"/>
      <c r="L495" s="1055"/>
      <c r="M495" s="1055"/>
      <c r="N495" s="1055"/>
      <c r="O495" s="1055"/>
      <c r="P495" s="1055"/>
    </row>
    <row r="496" spans="2:16" ht="15">
      <c r="B496" s="437"/>
      <c r="C496" s="1718"/>
      <c r="D496" s="487"/>
      <c r="E496" s="1721"/>
      <c r="F496" s="487"/>
      <c r="G496" s="1056"/>
      <c r="H496" s="1055"/>
      <c r="I496" s="1055"/>
      <c r="J496" s="1055"/>
      <c r="K496" s="1055"/>
      <c r="L496" s="1055"/>
      <c r="M496" s="1055"/>
      <c r="N496" s="1055"/>
      <c r="O496" s="1055"/>
      <c r="P496" s="1055"/>
    </row>
    <row r="497" spans="2:16" ht="15">
      <c r="B497" s="437"/>
      <c r="C497" s="1718"/>
      <c r="D497" s="487"/>
      <c r="E497" s="1721"/>
      <c r="F497" s="487"/>
      <c r="G497" s="1056"/>
      <c r="H497" s="1055"/>
      <c r="I497" s="1055"/>
      <c r="J497" s="1055"/>
      <c r="K497" s="1055"/>
      <c r="L497" s="1055"/>
      <c r="M497" s="1055"/>
      <c r="N497" s="1055"/>
      <c r="O497" s="1055"/>
      <c r="P497" s="1055"/>
    </row>
    <row r="498" spans="2:16" ht="15">
      <c r="B498" s="437"/>
      <c r="C498" s="1718"/>
      <c r="D498" s="487"/>
      <c r="E498" s="1721"/>
      <c r="F498" s="487"/>
      <c r="G498" s="1056"/>
      <c r="H498" s="1055"/>
      <c r="I498" s="1055"/>
      <c r="J498" s="1055"/>
      <c r="K498" s="1055"/>
      <c r="L498" s="1055"/>
      <c r="M498" s="1055"/>
      <c r="N498" s="1055"/>
      <c r="O498" s="1055"/>
      <c r="P498" s="1055"/>
    </row>
    <row r="499" spans="2:16" ht="15">
      <c r="B499" s="437"/>
      <c r="C499" s="1718"/>
      <c r="D499" s="487"/>
      <c r="E499" s="1721"/>
      <c r="F499" s="487"/>
      <c r="G499" s="1056"/>
      <c r="H499" s="1055"/>
      <c r="I499" s="1055"/>
      <c r="J499" s="1055"/>
      <c r="K499" s="1055"/>
      <c r="L499" s="1055"/>
      <c r="M499" s="1055"/>
      <c r="N499" s="1055"/>
      <c r="O499" s="1055"/>
      <c r="P499" s="1055"/>
    </row>
    <row r="500" spans="2:16" ht="15">
      <c r="B500" s="437"/>
      <c r="C500" s="1718"/>
      <c r="D500" s="487"/>
      <c r="E500" s="1721"/>
      <c r="F500" s="487"/>
      <c r="G500" s="1056"/>
      <c r="H500" s="1055"/>
      <c r="I500" s="1055"/>
      <c r="J500" s="1055"/>
      <c r="K500" s="1055"/>
      <c r="L500" s="1055"/>
      <c r="M500" s="1055"/>
      <c r="N500" s="1055"/>
      <c r="O500" s="1055"/>
      <c r="P500" s="1055"/>
    </row>
    <row r="501" spans="2:16" ht="15">
      <c r="B501" s="437"/>
      <c r="C501" s="1718"/>
      <c r="D501" s="487"/>
      <c r="E501" s="1721"/>
      <c r="F501" s="487"/>
      <c r="G501" s="1056"/>
      <c r="H501" s="1055"/>
      <c r="I501" s="1055"/>
      <c r="J501" s="1055"/>
      <c r="K501" s="1055"/>
      <c r="L501" s="1055"/>
      <c r="M501" s="1055"/>
      <c r="N501" s="1055"/>
      <c r="O501" s="1055"/>
      <c r="P501" s="1055"/>
    </row>
    <row r="502" spans="2:16" ht="15">
      <c r="B502" s="437"/>
      <c r="C502" s="1718"/>
      <c r="D502" s="487"/>
      <c r="E502" s="1721"/>
      <c r="F502" s="487"/>
      <c r="G502" s="1056"/>
      <c r="H502" s="1055"/>
      <c r="I502" s="1055"/>
      <c r="J502" s="1055"/>
      <c r="K502" s="1055"/>
      <c r="L502" s="1055"/>
      <c r="M502" s="1055"/>
      <c r="N502" s="1055"/>
      <c r="O502" s="1055"/>
      <c r="P502" s="1055"/>
    </row>
    <row r="503" spans="2:16" ht="15">
      <c r="B503" s="437"/>
      <c r="C503" s="1718"/>
      <c r="D503" s="487"/>
      <c r="E503" s="1721"/>
      <c r="F503" s="487"/>
      <c r="G503" s="1056"/>
      <c r="H503" s="1055"/>
      <c r="I503" s="1055"/>
      <c r="J503" s="1055"/>
      <c r="K503" s="1055"/>
      <c r="L503" s="1055"/>
      <c r="M503" s="1055"/>
      <c r="N503" s="1055"/>
      <c r="O503" s="1055"/>
      <c r="P503" s="1055"/>
    </row>
    <row r="504" spans="2:16" ht="15">
      <c r="B504" s="437"/>
      <c r="C504" s="1718"/>
      <c r="D504" s="487"/>
      <c r="E504" s="1721"/>
      <c r="F504" s="487"/>
      <c r="G504" s="1056"/>
      <c r="H504" s="1055"/>
      <c r="I504" s="1055"/>
      <c r="J504" s="1055"/>
      <c r="K504" s="1055"/>
      <c r="L504" s="1055"/>
      <c r="M504" s="1055"/>
      <c r="N504" s="1055"/>
      <c r="O504" s="1055"/>
      <c r="P504" s="1055"/>
    </row>
    <row r="505" spans="2:16" ht="15">
      <c r="B505" s="437"/>
      <c r="C505" s="1718"/>
      <c r="D505" s="487"/>
      <c r="E505" s="1721"/>
      <c r="F505" s="487"/>
      <c r="G505" s="1056"/>
      <c r="H505" s="1055"/>
      <c r="I505" s="1055"/>
      <c r="J505" s="1055"/>
      <c r="K505" s="1055"/>
      <c r="L505" s="1055"/>
      <c r="M505" s="1055"/>
      <c r="N505" s="1055"/>
      <c r="O505" s="1055"/>
      <c r="P505" s="1055"/>
    </row>
    <row r="506" spans="2:16" ht="15">
      <c r="B506" s="437"/>
      <c r="C506" s="1718"/>
      <c r="D506" s="487"/>
      <c r="E506" s="1721"/>
      <c r="F506" s="487"/>
      <c r="G506" s="1056"/>
      <c r="H506" s="1055"/>
      <c r="I506" s="1055"/>
      <c r="J506" s="1055"/>
      <c r="K506" s="1055"/>
      <c r="L506" s="1055"/>
      <c r="M506" s="1055"/>
      <c r="N506" s="1055"/>
      <c r="O506" s="1055"/>
      <c r="P506" s="1055"/>
    </row>
    <row r="507" spans="2:16" ht="15">
      <c r="B507" s="437"/>
      <c r="C507" s="1718"/>
      <c r="D507" s="487"/>
      <c r="E507" s="1721"/>
      <c r="F507" s="487"/>
      <c r="G507" s="1056"/>
      <c r="H507" s="1055"/>
      <c r="I507" s="1055"/>
      <c r="J507" s="1055"/>
      <c r="K507" s="1055"/>
      <c r="L507" s="1055"/>
      <c r="M507" s="1055"/>
      <c r="N507" s="1055"/>
      <c r="O507" s="1055"/>
      <c r="P507" s="1055"/>
    </row>
    <row r="508" spans="2:16" ht="15">
      <c r="B508" s="437"/>
      <c r="C508" s="1718"/>
      <c r="D508" s="487"/>
      <c r="E508" s="1721"/>
      <c r="F508" s="487"/>
      <c r="G508" s="1056"/>
      <c r="H508" s="1055"/>
      <c r="I508" s="1055"/>
      <c r="J508" s="1055"/>
      <c r="K508" s="1055"/>
      <c r="L508" s="1055"/>
      <c r="M508" s="1055"/>
      <c r="N508" s="1055"/>
      <c r="O508" s="1055"/>
      <c r="P508" s="1055"/>
    </row>
    <row r="509" spans="2:16" ht="15">
      <c r="B509" s="437"/>
      <c r="C509" s="1718"/>
      <c r="D509" s="487"/>
      <c r="E509" s="1721"/>
      <c r="F509" s="487"/>
      <c r="G509" s="1056"/>
      <c r="H509" s="1055"/>
      <c r="I509" s="1055"/>
      <c r="J509" s="1055"/>
      <c r="K509" s="1055"/>
      <c r="L509" s="1055"/>
      <c r="M509" s="1055"/>
      <c r="N509" s="1055"/>
      <c r="O509" s="1055"/>
      <c r="P509" s="1055"/>
    </row>
    <row r="510" spans="2:16" ht="15">
      <c r="B510" s="437"/>
      <c r="C510" s="1718"/>
      <c r="D510" s="487"/>
      <c r="E510" s="1721"/>
      <c r="F510" s="487"/>
      <c r="G510" s="1056"/>
      <c r="H510" s="1055"/>
      <c r="I510" s="1055"/>
      <c r="J510" s="1055"/>
      <c r="K510" s="1055"/>
      <c r="L510" s="1055"/>
      <c r="M510" s="1055"/>
      <c r="N510" s="1055"/>
      <c r="O510" s="1055"/>
      <c r="P510" s="1055"/>
    </row>
    <row r="511" spans="2:16" ht="15">
      <c r="B511" s="437"/>
      <c r="C511" s="1718"/>
      <c r="D511" s="487"/>
      <c r="E511" s="1721"/>
      <c r="F511" s="487"/>
      <c r="G511" s="1056"/>
      <c r="H511" s="1055"/>
      <c r="I511" s="1055"/>
      <c r="J511" s="1055"/>
      <c r="K511" s="1055"/>
      <c r="L511" s="1055"/>
      <c r="M511" s="1055"/>
      <c r="N511" s="1055"/>
      <c r="O511" s="1055"/>
      <c r="P511" s="1055"/>
    </row>
    <row r="512" spans="2:16" ht="15">
      <c r="B512" s="437"/>
      <c r="C512" s="1718"/>
      <c r="D512" s="487"/>
      <c r="E512" s="1721"/>
      <c r="F512" s="487"/>
      <c r="G512" s="1056"/>
      <c r="H512" s="1055"/>
      <c r="I512" s="1055"/>
      <c r="J512" s="1055"/>
      <c r="K512" s="1055"/>
      <c r="L512" s="1055"/>
      <c r="M512" s="1055"/>
      <c r="N512" s="1055"/>
      <c r="O512" s="1055"/>
      <c r="P512" s="1055"/>
    </row>
    <row r="513" spans="2:16" ht="15">
      <c r="B513" s="437"/>
      <c r="C513" s="1718"/>
      <c r="D513" s="487"/>
      <c r="E513" s="1721"/>
      <c r="F513" s="487"/>
      <c r="G513" s="1056"/>
      <c r="H513" s="1055"/>
      <c r="I513" s="1055"/>
      <c r="J513" s="1055"/>
      <c r="K513" s="1055"/>
      <c r="L513" s="1055"/>
      <c r="M513" s="1055"/>
      <c r="N513" s="1055"/>
      <c r="O513" s="1055"/>
      <c r="P513" s="1055"/>
    </row>
    <row r="514" spans="2:16" ht="15">
      <c r="B514" s="437"/>
      <c r="C514" s="1718"/>
      <c r="D514" s="487"/>
      <c r="E514" s="1721"/>
      <c r="F514" s="487"/>
      <c r="G514" s="1056"/>
      <c r="H514" s="1055"/>
      <c r="I514" s="1055"/>
      <c r="J514" s="1055"/>
      <c r="K514" s="1055"/>
      <c r="L514" s="1055"/>
      <c r="M514" s="1055"/>
      <c r="N514" s="1055"/>
      <c r="O514" s="1055"/>
      <c r="P514" s="1055"/>
    </row>
    <row r="515" spans="2:16" ht="15">
      <c r="B515" s="437"/>
      <c r="C515" s="1718"/>
      <c r="D515" s="487"/>
      <c r="E515" s="1721"/>
      <c r="F515" s="487"/>
      <c r="G515" s="1056"/>
      <c r="H515" s="1055"/>
      <c r="I515" s="1055"/>
      <c r="J515" s="1055"/>
      <c r="K515" s="1055"/>
      <c r="L515" s="1055"/>
      <c r="M515" s="1055"/>
      <c r="N515" s="1055"/>
      <c r="O515" s="1055"/>
      <c r="P515" s="1055"/>
    </row>
    <row r="516" spans="2:16" ht="15">
      <c r="B516" s="437"/>
      <c r="C516" s="1718"/>
      <c r="D516" s="487"/>
      <c r="E516" s="1721"/>
      <c r="F516" s="487"/>
      <c r="G516" s="1056"/>
      <c r="H516" s="1055"/>
      <c r="I516" s="1055"/>
      <c r="J516" s="1055"/>
      <c r="K516" s="1055"/>
      <c r="L516" s="1055"/>
      <c r="M516" s="1055"/>
      <c r="N516" s="1055"/>
      <c r="O516" s="1055"/>
      <c r="P516" s="1055"/>
    </row>
    <row r="517" spans="2:16" ht="15">
      <c r="B517" s="437"/>
      <c r="C517" s="1718"/>
      <c r="D517" s="487"/>
      <c r="E517" s="1721"/>
      <c r="F517" s="487"/>
      <c r="G517" s="1056"/>
      <c r="H517" s="1055"/>
      <c r="I517" s="1055"/>
      <c r="J517" s="1055"/>
      <c r="K517" s="1055"/>
      <c r="L517" s="1055"/>
      <c r="M517" s="1055"/>
      <c r="N517" s="1055"/>
      <c r="O517" s="1055"/>
      <c r="P517" s="1055"/>
    </row>
    <row r="518" spans="2:16" ht="15">
      <c r="B518" s="437"/>
      <c r="C518" s="1718"/>
      <c r="D518" s="487"/>
      <c r="E518" s="1721"/>
      <c r="F518" s="487"/>
      <c r="G518" s="1056"/>
      <c r="H518" s="1055"/>
      <c r="I518" s="1055"/>
      <c r="J518" s="1055"/>
      <c r="K518" s="1055"/>
      <c r="L518" s="1055"/>
      <c r="M518" s="1055"/>
      <c r="N518" s="1055"/>
      <c r="O518" s="1055"/>
      <c r="P518" s="1055"/>
    </row>
    <row r="519" spans="2:16" ht="15">
      <c r="B519" s="437"/>
      <c r="C519" s="1718"/>
      <c r="D519" s="487"/>
      <c r="E519" s="1721"/>
      <c r="F519" s="487"/>
      <c r="G519" s="1056"/>
      <c r="H519" s="1055"/>
      <c r="I519" s="1055"/>
      <c r="J519" s="1055"/>
      <c r="K519" s="1055"/>
      <c r="L519" s="1055"/>
      <c r="M519" s="1055"/>
      <c r="N519" s="1055"/>
      <c r="O519" s="1055"/>
      <c r="P519" s="1055"/>
    </row>
    <row r="520" spans="2:16" ht="15">
      <c r="B520" s="437"/>
      <c r="C520" s="1718"/>
      <c r="D520" s="487"/>
      <c r="E520" s="1721"/>
      <c r="F520" s="487"/>
      <c r="G520" s="1056"/>
      <c r="H520" s="1055"/>
      <c r="I520" s="1055"/>
      <c r="J520" s="1055"/>
      <c r="K520" s="1055"/>
      <c r="L520" s="1055"/>
      <c r="M520" s="1055"/>
      <c r="N520" s="1055"/>
      <c r="O520" s="1055"/>
      <c r="P520" s="1055"/>
    </row>
    <row r="521" spans="2:16" ht="15">
      <c r="B521" s="437"/>
      <c r="C521" s="1718"/>
      <c r="D521" s="487"/>
      <c r="E521" s="1721"/>
      <c r="F521" s="487"/>
      <c r="G521" s="1056"/>
      <c r="H521" s="1055"/>
      <c r="I521" s="1055"/>
      <c r="J521" s="1055"/>
      <c r="K521" s="1055"/>
      <c r="L521" s="1055"/>
      <c r="M521" s="1055"/>
      <c r="N521" s="1055"/>
      <c r="O521" s="1055"/>
      <c r="P521" s="1055"/>
    </row>
    <row r="522" spans="2:16" ht="15">
      <c r="B522" s="437"/>
      <c r="C522" s="1718"/>
      <c r="D522" s="487"/>
      <c r="E522" s="1721"/>
      <c r="F522" s="487"/>
      <c r="G522" s="1056"/>
      <c r="H522" s="1055"/>
      <c r="I522" s="1055"/>
      <c r="J522" s="1055"/>
      <c r="K522" s="1055"/>
      <c r="L522" s="1055"/>
      <c r="M522" s="1055"/>
      <c r="N522" s="1055"/>
      <c r="O522" s="1055"/>
      <c r="P522" s="1055"/>
    </row>
    <row r="523" spans="2:16" ht="15">
      <c r="B523" s="437"/>
      <c r="C523" s="1718"/>
      <c r="D523" s="487"/>
      <c r="E523" s="1721"/>
      <c r="F523" s="487"/>
      <c r="G523" s="1056"/>
      <c r="H523" s="1055"/>
      <c r="I523" s="1055"/>
      <c r="J523" s="1055"/>
      <c r="K523" s="1055"/>
      <c r="L523" s="1055"/>
      <c r="M523" s="1055"/>
      <c r="N523" s="1055"/>
      <c r="O523" s="1055"/>
      <c r="P523" s="1055"/>
    </row>
    <row r="524" spans="2:16" ht="15">
      <c r="B524" s="437"/>
      <c r="C524" s="1718"/>
      <c r="D524" s="487"/>
      <c r="E524" s="1721"/>
      <c r="F524" s="487"/>
      <c r="G524" s="1056"/>
      <c r="H524" s="1055"/>
      <c r="I524" s="1055"/>
      <c r="J524" s="1055"/>
      <c r="K524" s="1055"/>
      <c r="L524" s="1055"/>
      <c r="M524" s="1055"/>
      <c r="N524" s="1055"/>
      <c r="O524" s="1055"/>
      <c r="P524" s="1055"/>
    </row>
    <row r="525" spans="2:16" ht="15">
      <c r="B525" s="437"/>
      <c r="C525" s="1718"/>
      <c r="D525" s="487"/>
      <c r="E525" s="1721"/>
      <c r="F525" s="487"/>
      <c r="G525" s="1056"/>
      <c r="H525" s="1055"/>
      <c r="I525" s="1055"/>
      <c r="J525" s="1055"/>
      <c r="K525" s="1055"/>
      <c r="L525" s="1055"/>
      <c r="M525" s="1055"/>
      <c r="N525" s="1055"/>
      <c r="O525" s="1055"/>
      <c r="P525" s="1055"/>
    </row>
    <row r="526" spans="2:16" ht="15">
      <c r="B526" s="437"/>
      <c r="C526" s="1718"/>
      <c r="D526" s="487"/>
      <c r="E526" s="1721"/>
      <c r="F526" s="487"/>
      <c r="G526" s="1056"/>
      <c r="H526" s="1055"/>
      <c r="I526" s="1055"/>
      <c r="J526" s="1055"/>
      <c r="K526" s="1055"/>
      <c r="L526" s="1055"/>
      <c r="M526" s="1055"/>
      <c r="N526" s="1055"/>
      <c r="O526" s="1055"/>
      <c r="P526" s="1055"/>
    </row>
    <row r="527" spans="2:16" ht="15">
      <c r="B527" s="437"/>
      <c r="C527" s="1718"/>
      <c r="D527" s="487"/>
      <c r="E527" s="1721"/>
      <c r="F527" s="487"/>
      <c r="G527" s="1056"/>
      <c r="H527" s="1055"/>
      <c r="I527" s="1055"/>
      <c r="J527" s="1055"/>
      <c r="K527" s="1055"/>
      <c r="L527" s="1055"/>
      <c r="M527" s="1055"/>
      <c r="N527" s="1055"/>
      <c r="O527" s="1055"/>
      <c r="P527" s="1055"/>
    </row>
    <row r="528" spans="2:16" ht="15">
      <c r="B528" s="437"/>
      <c r="C528" s="1718"/>
      <c r="D528" s="487"/>
      <c r="E528" s="1721"/>
      <c r="F528" s="487"/>
      <c r="G528" s="1056"/>
      <c r="H528" s="1055"/>
      <c r="I528" s="1055"/>
      <c r="J528" s="1055"/>
      <c r="K528" s="1055"/>
      <c r="L528" s="1055"/>
      <c r="M528" s="1055"/>
      <c r="N528" s="1055"/>
      <c r="O528" s="1055"/>
      <c r="P528" s="1055"/>
    </row>
    <row r="529" spans="2:16" ht="15">
      <c r="B529" s="437"/>
      <c r="C529" s="1718"/>
      <c r="D529" s="487"/>
      <c r="E529" s="1721"/>
      <c r="F529" s="487"/>
      <c r="G529" s="1056"/>
      <c r="H529" s="1055"/>
      <c r="I529" s="1055"/>
      <c r="J529" s="1055"/>
      <c r="K529" s="1055"/>
      <c r="L529" s="1055"/>
      <c r="M529" s="1055"/>
      <c r="N529" s="1055"/>
      <c r="O529" s="1055"/>
      <c r="P529" s="1055"/>
    </row>
    <row r="530" spans="2:16" ht="15">
      <c r="B530" s="437"/>
      <c r="C530" s="1718"/>
      <c r="D530" s="487"/>
      <c r="E530" s="1721"/>
      <c r="F530" s="487"/>
      <c r="G530" s="1056"/>
      <c r="H530" s="1055"/>
      <c r="I530" s="1055"/>
      <c r="J530" s="1055"/>
      <c r="K530" s="1055"/>
      <c r="L530" s="1055"/>
      <c r="M530" s="1055"/>
      <c r="N530" s="1055"/>
      <c r="O530" s="1055"/>
      <c r="P530" s="1055"/>
    </row>
    <row r="531" spans="2:16" ht="15">
      <c r="B531" s="437"/>
      <c r="C531" s="1718"/>
      <c r="D531" s="487"/>
      <c r="E531" s="1721"/>
      <c r="F531" s="487"/>
      <c r="G531" s="1056"/>
      <c r="H531" s="1055"/>
      <c r="I531" s="1055"/>
      <c r="J531" s="1055"/>
      <c r="K531" s="1055"/>
      <c r="L531" s="1055"/>
      <c r="M531" s="1055"/>
      <c r="N531" s="1055"/>
      <c r="O531" s="1055"/>
      <c r="P531" s="1055"/>
    </row>
    <row r="532" spans="2:16" ht="15">
      <c r="B532" s="437"/>
      <c r="C532" s="1718"/>
      <c r="D532" s="487"/>
      <c r="E532" s="1721"/>
      <c r="F532" s="487"/>
      <c r="G532" s="1056"/>
      <c r="H532" s="1055"/>
      <c r="I532" s="1055"/>
      <c r="J532" s="1055"/>
      <c r="K532" s="1055"/>
      <c r="L532" s="1055"/>
      <c r="M532" s="1055"/>
      <c r="N532" s="1055"/>
      <c r="O532" s="1055"/>
      <c r="P532" s="1055"/>
    </row>
    <row r="533" spans="2:16" ht="15">
      <c r="B533" s="437"/>
      <c r="C533" s="1718"/>
      <c r="D533" s="487"/>
      <c r="E533" s="1721"/>
      <c r="F533" s="487"/>
      <c r="G533" s="1056"/>
      <c r="H533" s="1055"/>
      <c r="I533" s="1055"/>
      <c r="J533" s="1055"/>
      <c r="K533" s="1055"/>
      <c r="L533" s="1055"/>
      <c r="M533" s="1055"/>
      <c r="N533" s="1055"/>
      <c r="O533" s="1055"/>
      <c r="P533" s="1055"/>
    </row>
    <row r="534" spans="2:16" ht="15">
      <c r="B534" s="437"/>
      <c r="C534" s="1718"/>
      <c r="D534" s="487"/>
      <c r="E534" s="1721"/>
      <c r="F534" s="487"/>
      <c r="G534" s="1056"/>
      <c r="H534" s="1055"/>
      <c r="I534" s="1055"/>
      <c r="J534" s="1055"/>
      <c r="K534" s="1055"/>
      <c r="L534" s="1055"/>
      <c r="M534" s="1055"/>
      <c r="N534" s="1055"/>
      <c r="O534" s="1055"/>
      <c r="P534" s="1055"/>
    </row>
    <row r="535" spans="2:16" ht="15">
      <c r="B535" s="437"/>
      <c r="C535" s="1718"/>
      <c r="D535" s="487"/>
      <c r="E535" s="1721"/>
      <c r="F535" s="487"/>
      <c r="G535" s="1056"/>
      <c r="H535" s="1055"/>
      <c r="I535" s="1055"/>
      <c r="J535" s="1055"/>
      <c r="K535" s="1055"/>
      <c r="L535" s="1055"/>
      <c r="M535" s="1055"/>
      <c r="N535" s="1055"/>
      <c r="O535" s="1055"/>
      <c r="P535" s="1055"/>
    </row>
    <row r="536" spans="2:16" ht="15">
      <c r="B536" s="437"/>
      <c r="C536" s="1718"/>
      <c r="D536" s="487"/>
      <c r="E536" s="1721"/>
      <c r="F536" s="487"/>
      <c r="G536" s="1056"/>
      <c r="H536" s="1055"/>
      <c r="I536" s="1055"/>
      <c r="J536" s="1055"/>
      <c r="K536" s="1055"/>
      <c r="L536" s="1055"/>
      <c r="M536" s="1055"/>
      <c r="N536" s="1055"/>
      <c r="O536" s="1055"/>
      <c r="P536" s="1055"/>
    </row>
    <row r="537" spans="2:16" ht="15">
      <c r="B537" s="437"/>
      <c r="C537" s="1718"/>
      <c r="D537" s="487"/>
      <c r="E537" s="1721"/>
      <c r="F537" s="487"/>
      <c r="G537" s="1056"/>
      <c r="H537" s="1055"/>
      <c r="I537" s="1055"/>
      <c r="J537" s="1055"/>
      <c r="K537" s="1055"/>
      <c r="L537" s="1055"/>
      <c r="M537" s="1055"/>
      <c r="N537" s="1055"/>
      <c r="O537" s="1055"/>
      <c r="P537" s="1055"/>
    </row>
    <row r="538" spans="2:16" ht="15">
      <c r="B538" s="437"/>
      <c r="C538" s="1718"/>
      <c r="D538" s="487"/>
      <c r="E538" s="1721"/>
      <c r="F538" s="487"/>
      <c r="G538" s="1056"/>
      <c r="H538" s="1055"/>
      <c r="I538" s="1055"/>
      <c r="J538" s="1055"/>
      <c r="K538" s="1055"/>
      <c r="L538" s="1055"/>
      <c r="M538" s="1055"/>
      <c r="N538" s="1055"/>
      <c r="O538" s="1055"/>
      <c r="P538" s="1055"/>
    </row>
    <row r="539" spans="2:16" ht="15">
      <c r="B539" s="437"/>
      <c r="C539" s="1718"/>
      <c r="D539" s="487"/>
      <c r="E539" s="1721"/>
      <c r="F539" s="487"/>
      <c r="G539" s="1056"/>
      <c r="H539" s="1055"/>
      <c r="I539" s="1055"/>
      <c r="J539" s="1055"/>
      <c r="K539" s="1055"/>
      <c r="L539" s="1055"/>
      <c r="M539" s="1055"/>
      <c r="N539" s="1055"/>
      <c r="O539" s="1055"/>
      <c r="P539" s="1055"/>
    </row>
    <row r="540" spans="2:16" ht="15">
      <c r="B540" s="437"/>
      <c r="C540" s="1718"/>
      <c r="D540" s="487"/>
      <c r="E540" s="1721"/>
      <c r="F540" s="487"/>
      <c r="G540" s="1056"/>
      <c r="H540" s="1055"/>
      <c r="I540" s="1055"/>
      <c r="J540" s="1055"/>
      <c r="K540" s="1055"/>
      <c r="L540" s="1055"/>
      <c r="M540" s="1055"/>
      <c r="N540" s="1055"/>
      <c r="O540" s="1055"/>
      <c r="P540" s="1055"/>
    </row>
    <row r="541" spans="2:16" ht="15">
      <c r="B541" s="437"/>
      <c r="C541" s="1718"/>
      <c r="D541" s="487"/>
      <c r="E541" s="1721"/>
      <c r="F541" s="487"/>
      <c r="G541" s="1056"/>
      <c r="H541" s="1055"/>
      <c r="I541" s="1055"/>
      <c r="J541" s="1055"/>
      <c r="K541" s="1055"/>
      <c r="L541" s="1055"/>
      <c r="M541" s="1055"/>
      <c r="N541" s="1055"/>
      <c r="O541" s="1055"/>
      <c r="P541" s="1055"/>
    </row>
    <row r="542" spans="2:16" ht="15">
      <c r="B542" s="437"/>
      <c r="C542" s="1718"/>
      <c r="D542" s="487"/>
      <c r="E542" s="1721"/>
      <c r="F542" s="487"/>
      <c r="G542" s="1056"/>
      <c r="H542" s="1055"/>
      <c r="I542" s="1055"/>
      <c r="J542" s="1055"/>
      <c r="K542" s="1055"/>
      <c r="L542" s="1055"/>
      <c r="M542" s="1055"/>
      <c r="N542" s="1055"/>
      <c r="O542" s="1055"/>
      <c r="P542" s="1055"/>
    </row>
    <row r="543" spans="2:16" ht="15">
      <c r="B543" s="437"/>
      <c r="C543" s="1718"/>
      <c r="D543" s="487"/>
      <c r="E543" s="1721"/>
      <c r="F543" s="487"/>
      <c r="G543" s="1056"/>
      <c r="H543" s="1055"/>
      <c r="I543" s="1055"/>
      <c r="J543" s="1055"/>
      <c r="K543" s="1055"/>
      <c r="L543" s="1055"/>
      <c r="M543" s="1055"/>
      <c r="N543" s="1055"/>
      <c r="O543" s="1055"/>
      <c r="P543" s="1055"/>
    </row>
    <row r="544" spans="2:16" ht="15">
      <c r="B544" s="437"/>
      <c r="C544" s="1718"/>
      <c r="D544" s="487"/>
      <c r="E544" s="1721"/>
      <c r="F544" s="487"/>
      <c r="G544" s="1056"/>
      <c r="H544" s="1055"/>
      <c r="I544" s="1055"/>
      <c r="J544" s="1055"/>
      <c r="K544" s="1055"/>
      <c r="L544" s="1055"/>
      <c r="M544" s="1055"/>
      <c r="N544" s="1055"/>
      <c r="O544" s="1055"/>
      <c r="P544" s="1055"/>
    </row>
    <row r="545" spans="2:16" ht="15">
      <c r="B545" s="437"/>
      <c r="C545" s="1718"/>
      <c r="D545" s="487"/>
      <c r="E545" s="1721"/>
      <c r="F545" s="487"/>
      <c r="G545" s="1056"/>
      <c r="H545" s="1055"/>
      <c r="I545" s="1055"/>
      <c r="J545" s="1055"/>
      <c r="K545" s="1055"/>
      <c r="L545" s="1055"/>
      <c r="M545" s="1055"/>
      <c r="N545" s="1055"/>
      <c r="O545" s="1055"/>
      <c r="P545" s="1055"/>
    </row>
    <row r="546" spans="2:16" ht="15">
      <c r="B546" s="437"/>
      <c r="C546" s="1718"/>
      <c r="D546" s="487"/>
      <c r="E546" s="1721"/>
      <c r="F546" s="487"/>
      <c r="G546" s="1056"/>
      <c r="H546" s="1055"/>
      <c r="I546" s="1055"/>
      <c r="J546" s="1055"/>
      <c r="K546" s="1055"/>
      <c r="L546" s="1055"/>
      <c r="M546" s="1055"/>
      <c r="N546" s="1055"/>
      <c r="O546" s="1055"/>
      <c r="P546" s="1055"/>
    </row>
    <row r="547" spans="2:16" ht="15">
      <c r="B547" s="437"/>
      <c r="C547" s="1718"/>
      <c r="D547" s="487"/>
      <c r="E547" s="1721"/>
      <c r="F547" s="487"/>
      <c r="G547" s="1056"/>
      <c r="H547" s="1055"/>
      <c r="I547" s="1055"/>
      <c r="J547" s="1055"/>
      <c r="K547" s="1055"/>
      <c r="L547" s="1055"/>
      <c r="M547" s="1055"/>
      <c r="N547" s="1055"/>
      <c r="O547" s="1055"/>
      <c r="P547" s="1055"/>
    </row>
    <row r="548" spans="2:16" ht="15">
      <c r="B548" s="437"/>
      <c r="C548" s="1718"/>
      <c r="D548" s="487"/>
      <c r="E548" s="1721"/>
      <c r="F548" s="487"/>
      <c r="G548" s="1056"/>
      <c r="H548" s="1055"/>
      <c r="I548" s="1055"/>
      <c r="J548" s="1055"/>
      <c r="K548" s="1055"/>
      <c r="L548" s="1055"/>
      <c r="M548" s="1055"/>
      <c r="N548" s="1055"/>
      <c r="O548" s="1055"/>
      <c r="P548" s="1055"/>
    </row>
    <row r="549" spans="2:16" ht="15">
      <c r="B549" s="437"/>
      <c r="C549" s="1718"/>
      <c r="D549" s="487"/>
      <c r="E549" s="1721"/>
      <c r="F549" s="487"/>
      <c r="G549" s="1056"/>
      <c r="H549" s="1055"/>
      <c r="I549" s="1055"/>
      <c r="J549" s="1055"/>
      <c r="K549" s="1055"/>
      <c r="L549" s="1055"/>
      <c r="M549" s="1055"/>
      <c r="N549" s="1055"/>
      <c r="O549" s="1055"/>
      <c r="P549" s="1055"/>
    </row>
    <row r="550" spans="2:16" ht="15">
      <c r="B550" s="437"/>
      <c r="C550" s="1718"/>
      <c r="D550" s="487"/>
      <c r="E550" s="1721"/>
      <c r="F550" s="487"/>
      <c r="G550" s="1056"/>
      <c r="H550" s="1055"/>
      <c r="I550" s="1055"/>
      <c r="J550" s="1055"/>
      <c r="K550" s="1055"/>
      <c r="L550" s="1055"/>
      <c r="M550" s="1055"/>
      <c r="N550" s="1055"/>
      <c r="O550" s="1055"/>
      <c r="P550" s="1055"/>
    </row>
    <row r="551" spans="2:16" ht="15">
      <c r="B551" s="437"/>
      <c r="C551" s="1718"/>
      <c r="D551" s="487"/>
      <c r="E551" s="1721"/>
      <c r="F551" s="487"/>
      <c r="G551" s="1056"/>
      <c r="H551" s="1055"/>
      <c r="I551" s="1055"/>
      <c r="J551" s="1055"/>
      <c r="K551" s="1055"/>
      <c r="L551" s="1055"/>
      <c r="M551" s="1055"/>
      <c r="N551" s="1055"/>
      <c r="O551" s="1055"/>
      <c r="P551" s="1055"/>
    </row>
    <row r="552" spans="2:16" ht="15">
      <c r="B552" s="437"/>
      <c r="C552" s="1718"/>
      <c r="D552" s="487"/>
      <c r="E552" s="1721"/>
      <c r="F552" s="487"/>
      <c r="G552" s="1056"/>
      <c r="H552" s="1055"/>
      <c r="I552" s="1055"/>
      <c r="J552" s="1055"/>
      <c r="K552" s="1055"/>
      <c r="L552" s="1055"/>
      <c r="M552" s="1055"/>
      <c r="N552" s="1055"/>
      <c r="O552" s="1055"/>
      <c r="P552" s="1055"/>
    </row>
    <row r="553" spans="2:16" ht="15">
      <c r="B553" s="437"/>
      <c r="C553" s="1718"/>
      <c r="D553" s="487"/>
      <c r="E553" s="1721"/>
      <c r="F553" s="487"/>
      <c r="G553" s="1056"/>
      <c r="H553" s="1055"/>
      <c r="I553" s="1055"/>
      <c r="J553" s="1055"/>
      <c r="K553" s="1055"/>
      <c r="L553" s="1055"/>
      <c r="M553" s="1055"/>
      <c r="N553" s="1055"/>
      <c r="O553" s="1055"/>
      <c r="P553" s="1055"/>
    </row>
    <row r="554" spans="2:16" ht="15">
      <c r="B554" s="437"/>
      <c r="C554" s="1718"/>
      <c r="D554" s="487"/>
      <c r="E554" s="1721"/>
      <c r="F554" s="487"/>
      <c r="G554" s="1056"/>
      <c r="H554" s="1055"/>
      <c r="I554" s="1055"/>
      <c r="J554" s="1055"/>
      <c r="K554" s="1055"/>
      <c r="L554" s="1055"/>
      <c r="M554" s="1055"/>
      <c r="N554" s="1055"/>
      <c r="O554" s="1055"/>
      <c r="P554" s="1055"/>
    </row>
    <row r="555" spans="2:16" ht="15">
      <c r="B555" s="437"/>
      <c r="C555" s="1718"/>
      <c r="D555" s="487"/>
      <c r="E555" s="1721"/>
      <c r="F555" s="487"/>
      <c r="G555" s="1056"/>
      <c r="H555" s="1055"/>
      <c r="I555" s="1055"/>
      <c r="J555" s="1055"/>
      <c r="K555" s="1055"/>
      <c r="L555" s="1055"/>
      <c r="M555" s="1055"/>
      <c r="N555" s="1055"/>
      <c r="O555" s="1055"/>
      <c r="P555" s="1055"/>
    </row>
    <row r="556" spans="2:16" ht="15">
      <c r="B556" s="437"/>
      <c r="C556" s="1718"/>
      <c r="D556" s="487"/>
      <c r="E556" s="1721"/>
      <c r="F556" s="487"/>
      <c r="G556" s="1056"/>
      <c r="H556" s="1055"/>
      <c r="I556" s="1055"/>
      <c r="J556" s="1055"/>
      <c r="K556" s="1055"/>
      <c r="L556" s="1055"/>
      <c r="M556" s="1055"/>
      <c r="N556" s="1055"/>
      <c r="O556" s="1055"/>
      <c r="P556" s="1055"/>
    </row>
    <row r="557" spans="2:16" ht="15">
      <c r="B557" s="437"/>
      <c r="C557" s="1718"/>
      <c r="D557" s="487"/>
      <c r="E557" s="1721"/>
      <c r="F557" s="487"/>
      <c r="G557" s="1056"/>
      <c r="H557" s="1055"/>
      <c r="I557" s="1055"/>
      <c r="J557" s="1055"/>
      <c r="K557" s="1055"/>
      <c r="L557" s="1055"/>
      <c r="M557" s="1055"/>
      <c r="N557" s="1055"/>
      <c r="O557" s="1055"/>
      <c r="P557" s="1055"/>
    </row>
    <row r="558" spans="2:16" ht="15">
      <c r="B558" s="437"/>
      <c r="C558" s="1718"/>
      <c r="D558" s="487"/>
      <c r="E558" s="1721"/>
      <c r="F558" s="487"/>
      <c r="G558" s="1056"/>
      <c r="H558" s="1055"/>
      <c r="I558" s="1055"/>
      <c r="J558" s="1055"/>
      <c r="K558" s="1055"/>
      <c r="L558" s="1055"/>
      <c r="M558" s="1055"/>
      <c r="N558" s="1055"/>
      <c r="O558" s="1055"/>
      <c r="P558" s="1055"/>
    </row>
    <row r="559" spans="2:16" ht="15">
      <c r="B559" s="437"/>
      <c r="C559" s="1718"/>
      <c r="D559" s="487"/>
      <c r="E559" s="1721"/>
      <c r="F559" s="487"/>
      <c r="G559" s="1056"/>
      <c r="H559" s="1055"/>
      <c r="I559" s="1055"/>
      <c r="J559" s="1055"/>
      <c r="K559" s="1055"/>
      <c r="L559" s="1055"/>
      <c r="M559" s="1055"/>
      <c r="N559" s="1055"/>
      <c r="O559" s="1055"/>
      <c r="P559" s="1055"/>
    </row>
    <row r="560" spans="2:16" ht="15">
      <c r="B560" s="437"/>
      <c r="C560" s="1718"/>
      <c r="D560" s="487"/>
      <c r="E560" s="1721"/>
      <c r="F560" s="487"/>
      <c r="G560" s="1056"/>
      <c r="H560" s="1055"/>
      <c r="I560" s="1055"/>
      <c r="J560" s="1055"/>
      <c r="K560" s="1055"/>
      <c r="L560" s="1055"/>
      <c r="M560" s="1055"/>
      <c r="N560" s="1055"/>
      <c r="O560" s="1055"/>
      <c r="P560" s="1055"/>
    </row>
    <row r="561" spans="2:16" ht="15">
      <c r="B561" s="437"/>
      <c r="C561" s="1718"/>
      <c r="D561" s="487"/>
      <c r="E561" s="1721"/>
      <c r="F561" s="487"/>
      <c r="G561" s="1056"/>
      <c r="H561" s="1055"/>
      <c r="I561" s="1055"/>
      <c r="J561" s="1055"/>
      <c r="K561" s="1055"/>
      <c r="L561" s="1055"/>
      <c r="M561" s="1055"/>
      <c r="N561" s="1055"/>
      <c r="O561" s="1055"/>
      <c r="P561" s="1055"/>
    </row>
    <row r="562" spans="2:16" ht="15">
      <c r="B562" s="437"/>
      <c r="C562" s="1718"/>
      <c r="D562" s="487"/>
      <c r="E562" s="1721"/>
      <c r="F562" s="487"/>
      <c r="G562" s="1056"/>
      <c r="H562" s="1055"/>
      <c r="I562" s="1055"/>
      <c r="J562" s="1055"/>
      <c r="K562" s="1055"/>
      <c r="L562" s="1055"/>
      <c r="M562" s="1055"/>
      <c r="N562" s="1055"/>
      <c r="O562" s="1055"/>
      <c r="P562" s="1055"/>
    </row>
    <row r="563" spans="2:16" ht="15">
      <c r="B563" s="437"/>
      <c r="C563" s="1718"/>
      <c r="D563" s="487"/>
      <c r="E563" s="1721"/>
      <c r="F563" s="487"/>
      <c r="G563" s="1056"/>
      <c r="H563" s="1055"/>
      <c r="I563" s="1055"/>
      <c r="J563" s="1055"/>
      <c r="K563" s="1055"/>
      <c r="L563" s="1055"/>
      <c r="M563" s="1055"/>
      <c r="N563" s="1055"/>
      <c r="O563" s="1055"/>
      <c r="P563" s="1055"/>
    </row>
    <row r="564" spans="2:16" ht="15">
      <c r="B564" s="437"/>
      <c r="C564" s="1718"/>
      <c r="D564" s="487"/>
      <c r="E564" s="1721"/>
      <c r="F564" s="487"/>
      <c r="G564" s="1056"/>
      <c r="H564" s="1055"/>
      <c r="I564" s="1055"/>
      <c r="J564" s="1055"/>
      <c r="K564" s="1055"/>
      <c r="L564" s="1055"/>
      <c r="M564" s="1055"/>
      <c r="N564" s="1055"/>
      <c r="O564" s="1055"/>
      <c r="P564" s="1055"/>
    </row>
    <row r="565" spans="2:16" ht="15">
      <c r="B565" s="437"/>
      <c r="C565" s="1718"/>
      <c r="D565" s="487"/>
      <c r="E565" s="1721"/>
      <c r="F565" s="487"/>
      <c r="G565" s="1056"/>
      <c r="H565" s="1055"/>
      <c r="I565" s="1055"/>
      <c r="J565" s="1055"/>
      <c r="K565" s="1055"/>
      <c r="L565" s="1055"/>
      <c r="M565" s="1055"/>
      <c r="N565" s="1055"/>
      <c r="O565" s="1055"/>
      <c r="P565" s="1055"/>
    </row>
    <row r="566" spans="2:16" ht="15">
      <c r="B566" s="437"/>
      <c r="C566" s="1718"/>
      <c r="D566" s="487"/>
      <c r="E566" s="1721"/>
      <c r="F566" s="487"/>
      <c r="G566" s="1056"/>
      <c r="H566" s="1055"/>
      <c r="I566" s="1055"/>
      <c r="J566" s="1055"/>
      <c r="K566" s="1055"/>
      <c r="L566" s="1055"/>
      <c r="M566" s="1055"/>
      <c r="N566" s="1055"/>
      <c r="O566" s="1055"/>
      <c r="P566" s="1055"/>
    </row>
    <row r="567" spans="2:16" ht="15">
      <c r="B567" s="437"/>
      <c r="C567" s="1718"/>
      <c r="D567" s="487"/>
      <c r="E567" s="1721"/>
      <c r="F567" s="487"/>
      <c r="G567" s="1056"/>
      <c r="H567" s="1055"/>
      <c r="I567" s="1055"/>
      <c r="J567" s="1055"/>
      <c r="K567" s="1055"/>
      <c r="L567" s="1055"/>
      <c r="M567" s="1055"/>
      <c r="N567" s="1055"/>
      <c r="O567" s="1055"/>
      <c r="P567" s="1055"/>
    </row>
    <row r="568" spans="2:16" ht="15">
      <c r="B568" s="437"/>
      <c r="C568" s="1718"/>
      <c r="D568" s="487"/>
      <c r="E568" s="1721"/>
      <c r="F568" s="487"/>
      <c r="G568" s="1056"/>
      <c r="H568" s="1055"/>
      <c r="I568" s="1055"/>
      <c r="J568" s="1055"/>
      <c r="K568" s="1055"/>
      <c r="L568" s="1055"/>
      <c r="M568" s="1055"/>
      <c r="N568" s="1055"/>
      <c r="O568" s="1055"/>
      <c r="P568" s="1055"/>
    </row>
    <row r="569" spans="2:16" ht="15">
      <c r="B569" s="437"/>
      <c r="C569" s="1718"/>
      <c r="D569" s="487"/>
      <c r="E569" s="1721"/>
      <c r="F569" s="487"/>
      <c r="G569" s="1056"/>
      <c r="H569" s="1055"/>
      <c r="I569" s="1055"/>
      <c r="J569" s="1055"/>
      <c r="K569" s="1055"/>
      <c r="L569" s="1055"/>
      <c r="M569" s="1055"/>
      <c r="N569" s="1055"/>
      <c r="O569" s="1055"/>
      <c r="P569" s="1055"/>
    </row>
    <row r="570" spans="2:16" ht="15">
      <c r="B570" s="437"/>
      <c r="C570" s="1718"/>
      <c r="D570" s="487"/>
      <c r="E570" s="1721"/>
      <c r="F570" s="487"/>
      <c r="G570" s="1056"/>
      <c r="H570" s="1055"/>
      <c r="I570" s="1055"/>
      <c r="J570" s="1055"/>
      <c r="K570" s="1055"/>
      <c r="L570" s="1055"/>
      <c r="M570" s="1055"/>
      <c r="N570" s="1055"/>
      <c r="O570" s="1055"/>
      <c r="P570" s="1055"/>
    </row>
    <row r="571" spans="2:16" ht="15">
      <c r="B571" s="437"/>
      <c r="C571" s="1718"/>
      <c r="D571" s="487"/>
      <c r="E571" s="1721"/>
      <c r="F571" s="487"/>
      <c r="G571" s="1056"/>
      <c r="H571" s="1055"/>
      <c r="I571" s="1055"/>
      <c r="J571" s="1055"/>
      <c r="K571" s="1055"/>
      <c r="L571" s="1055"/>
      <c r="M571" s="1055"/>
      <c r="N571" s="1055"/>
      <c r="O571" s="1055"/>
      <c r="P571" s="1055"/>
    </row>
    <row r="572" spans="2:16" ht="15">
      <c r="B572" s="437"/>
      <c r="C572" s="1718"/>
      <c r="D572" s="487"/>
      <c r="E572" s="1721"/>
      <c r="F572" s="487"/>
      <c r="G572" s="1056"/>
      <c r="H572" s="1055"/>
      <c r="I572" s="1055"/>
      <c r="J572" s="1055"/>
      <c r="K572" s="1055"/>
      <c r="L572" s="1055"/>
      <c r="M572" s="1055"/>
      <c r="N572" s="1055"/>
      <c r="O572" s="1055"/>
      <c r="P572" s="1055"/>
    </row>
    <row r="573" spans="2:16" ht="15">
      <c r="B573" s="437"/>
      <c r="C573" s="1718"/>
      <c r="D573" s="487"/>
      <c r="E573" s="1721"/>
      <c r="F573" s="487"/>
      <c r="G573" s="1056"/>
      <c r="H573" s="1055"/>
      <c r="I573" s="1055"/>
      <c r="J573" s="1055"/>
      <c r="K573" s="1055"/>
      <c r="L573" s="1055"/>
      <c r="M573" s="1055"/>
      <c r="N573" s="1055"/>
      <c r="O573" s="1055"/>
      <c r="P573" s="1055"/>
    </row>
    <row r="574" spans="2:16" ht="15">
      <c r="B574" s="437"/>
      <c r="C574" s="1718"/>
      <c r="D574" s="487"/>
      <c r="E574" s="1721"/>
      <c r="F574" s="487"/>
      <c r="G574" s="1056"/>
      <c r="H574" s="1055"/>
      <c r="I574" s="1055"/>
      <c r="J574" s="1055"/>
      <c r="K574" s="1055"/>
      <c r="L574" s="1055"/>
      <c r="M574" s="1055"/>
      <c r="N574" s="1055"/>
      <c r="O574" s="1055"/>
      <c r="P574" s="1055"/>
    </row>
    <row r="575" spans="2:16" ht="15">
      <c r="B575" s="437"/>
      <c r="C575" s="1718"/>
      <c r="D575" s="487"/>
      <c r="E575" s="1721"/>
      <c r="F575" s="487"/>
      <c r="G575" s="1056"/>
      <c r="H575" s="1055"/>
      <c r="I575" s="1055"/>
      <c r="J575" s="1055"/>
      <c r="K575" s="1055"/>
      <c r="L575" s="1055"/>
      <c r="M575" s="1055"/>
      <c r="N575" s="1055"/>
      <c r="O575" s="1055"/>
      <c r="P575" s="1055"/>
    </row>
    <row r="576" spans="2:16" ht="15">
      <c r="B576" s="437"/>
      <c r="C576" s="1718"/>
      <c r="D576" s="487"/>
      <c r="E576" s="1721"/>
      <c r="F576" s="487"/>
      <c r="G576" s="1056"/>
      <c r="H576" s="1055"/>
      <c r="I576" s="1055"/>
      <c r="J576" s="1055"/>
      <c r="K576" s="1055"/>
      <c r="L576" s="1055"/>
      <c r="M576" s="1055"/>
      <c r="N576" s="1055"/>
      <c r="O576" s="1055"/>
      <c r="P576" s="1055"/>
    </row>
    <row r="577" spans="2:16" ht="15">
      <c r="B577" s="437"/>
      <c r="C577" s="1718"/>
      <c r="D577" s="487"/>
      <c r="E577" s="1721"/>
      <c r="F577" s="487"/>
      <c r="G577" s="1056"/>
      <c r="H577" s="1055"/>
      <c r="I577" s="1055"/>
      <c r="J577" s="1055"/>
      <c r="K577" s="1055"/>
      <c r="L577" s="1055"/>
      <c r="M577" s="1055"/>
      <c r="N577" s="1055"/>
      <c r="O577" s="1055"/>
      <c r="P577" s="1055"/>
    </row>
    <row r="578" spans="2:16" ht="15">
      <c r="B578" s="437"/>
      <c r="C578" s="1718"/>
      <c r="D578" s="487"/>
      <c r="E578" s="1721"/>
      <c r="F578" s="487"/>
      <c r="G578" s="1056"/>
      <c r="H578" s="1055"/>
      <c r="I578" s="1055"/>
      <c r="J578" s="1055"/>
      <c r="K578" s="1055"/>
      <c r="L578" s="1055"/>
      <c r="M578" s="1055"/>
      <c r="N578" s="1055"/>
      <c r="O578" s="1055"/>
      <c r="P578" s="1055"/>
    </row>
    <row r="579" spans="2:16" ht="15">
      <c r="B579" s="437"/>
      <c r="C579" s="1718"/>
      <c r="D579" s="487"/>
      <c r="E579" s="1721"/>
      <c r="F579" s="487"/>
      <c r="G579" s="1056"/>
      <c r="H579" s="1055"/>
      <c r="I579" s="1055"/>
      <c r="J579" s="1055"/>
      <c r="K579" s="1055"/>
      <c r="L579" s="1055"/>
      <c r="M579" s="1055"/>
      <c r="N579" s="1055"/>
      <c r="O579" s="1055"/>
      <c r="P579" s="1055"/>
    </row>
    <row r="580" spans="2:16" ht="15">
      <c r="B580" s="437"/>
      <c r="C580" s="1718"/>
      <c r="D580" s="487"/>
      <c r="E580" s="1721"/>
      <c r="F580" s="487"/>
      <c r="G580" s="1056"/>
      <c r="H580" s="1055"/>
      <c r="I580" s="1055"/>
      <c r="J580" s="1055"/>
      <c r="K580" s="1055"/>
      <c r="L580" s="1055"/>
      <c r="M580" s="1055"/>
      <c r="N580" s="1055"/>
      <c r="O580" s="1055"/>
      <c r="P580" s="1055"/>
    </row>
    <row r="581" spans="2:16" ht="15">
      <c r="B581" s="437"/>
      <c r="C581" s="1718"/>
      <c r="D581" s="487"/>
      <c r="E581" s="1721"/>
      <c r="F581" s="487"/>
      <c r="G581" s="1056"/>
      <c r="H581" s="1055"/>
      <c r="I581" s="1055"/>
      <c r="J581" s="1055"/>
      <c r="K581" s="1055"/>
      <c r="L581" s="1055"/>
      <c r="M581" s="1055"/>
      <c r="N581" s="1055"/>
      <c r="O581" s="1055"/>
      <c r="P581" s="1055"/>
    </row>
    <row r="582" spans="2:16" ht="15">
      <c r="B582" s="437"/>
      <c r="C582" s="1718"/>
      <c r="D582" s="487"/>
      <c r="E582" s="1721"/>
      <c r="F582" s="487"/>
      <c r="G582" s="1056"/>
      <c r="H582" s="1055"/>
      <c r="I582" s="1055"/>
      <c r="J582" s="1055"/>
      <c r="K582" s="1055"/>
      <c r="L582" s="1055"/>
      <c r="M582" s="1055"/>
      <c r="N582" s="1055"/>
      <c r="O582" s="1055"/>
      <c r="P582" s="1055"/>
    </row>
    <row r="583" spans="2:16" ht="15">
      <c r="B583" s="437"/>
      <c r="C583" s="1718"/>
      <c r="D583" s="487"/>
      <c r="E583" s="1721"/>
      <c r="F583" s="487"/>
      <c r="G583" s="1056"/>
      <c r="H583" s="1055"/>
      <c r="I583" s="1055"/>
      <c r="J583" s="1055"/>
      <c r="K583" s="1055"/>
      <c r="L583" s="1055"/>
      <c r="M583" s="1055"/>
      <c r="N583" s="1055"/>
      <c r="O583" s="1055"/>
      <c r="P583" s="1055"/>
    </row>
    <row r="584" spans="2:16" ht="15">
      <c r="B584" s="437"/>
      <c r="C584" s="1718"/>
      <c r="D584" s="487"/>
      <c r="E584" s="1721"/>
      <c r="F584" s="487"/>
      <c r="G584" s="1056"/>
      <c r="H584" s="1055"/>
      <c r="I584" s="1055"/>
      <c r="J584" s="1055"/>
      <c r="K584" s="1055"/>
      <c r="L584" s="1055"/>
      <c r="M584" s="1055"/>
      <c r="N584" s="1055"/>
      <c r="O584" s="1055"/>
      <c r="P584" s="1055"/>
    </row>
    <row r="585" spans="2:16" ht="15">
      <c r="B585" s="437"/>
      <c r="C585" s="1718"/>
      <c r="D585" s="487"/>
      <c r="E585" s="1721"/>
      <c r="F585" s="487"/>
      <c r="G585" s="1056"/>
      <c r="H585" s="1055"/>
      <c r="I585" s="1055"/>
      <c r="J585" s="1055"/>
      <c r="K585" s="1055"/>
      <c r="L585" s="1055"/>
      <c r="M585" s="1055"/>
      <c r="N585" s="1055"/>
      <c r="O585" s="1055"/>
      <c r="P585" s="1055"/>
    </row>
    <row r="586" spans="2:16" ht="15">
      <c r="B586" s="437"/>
      <c r="C586" s="1718"/>
      <c r="D586" s="487"/>
      <c r="E586" s="1721"/>
      <c r="F586" s="487"/>
      <c r="G586" s="1056"/>
      <c r="H586" s="1055"/>
      <c r="I586" s="1055"/>
      <c r="J586" s="1055"/>
      <c r="K586" s="1055"/>
      <c r="L586" s="1055"/>
      <c r="M586" s="1055"/>
      <c r="N586" s="1055"/>
      <c r="O586" s="1055"/>
      <c r="P586" s="1055"/>
    </row>
    <row r="587" spans="2:16" ht="15">
      <c r="B587" s="437"/>
      <c r="C587" s="1718"/>
      <c r="D587" s="487"/>
      <c r="E587" s="1721"/>
      <c r="F587" s="487"/>
      <c r="G587" s="1056"/>
      <c r="H587" s="1055"/>
      <c r="I587" s="1055"/>
      <c r="J587" s="1055"/>
      <c r="K587" s="1055"/>
      <c r="L587" s="1055"/>
      <c r="M587" s="1055"/>
      <c r="N587" s="1055"/>
      <c r="O587" s="1055"/>
      <c r="P587" s="1055"/>
    </row>
    <row r="588" spans="2:16" ht="15">
      <c r="B588" s="437"/>
      <c r="C588" s="1718"/>
      <c r="D588" s="487"/>
      <c r="E588" s="1721"/>
      <c r="F588" s="487"/>
      <c r="G588" s="1056"/>
      <c r="H588" s="1055"/>
      <c r="I588" s="1055"/>
      <c r="J588" s="1055"/>
      <c r="K588" s="1055"/>
      <c r="L588" s="1055"/>
      <c r="M588" s="1055"/>
      <c r="N588" s="1055"/>
      <c r="O588" s="1055"/>
      <c r="P588" s="1055"/>
    </row>
    <row r="589" spans="2:16" ht="15">
      <c r="B589" s="437"/>
      <c r="C589" s="1718"/>
      <c r="D589" s="487"/>
      <c r="E589" s="1721"/>
      <c r="F589" s="487"/>
      <c r="G589" s="1056"/>
      <c r="H589" s="1055"/>
      <c r="I589" s="1055"/>
      <c r="J589" s="1055"/>
      <c r="K589" s="1055"/>
      <c r="L589" s="1055"/>
      <c r="M589" s="1055"/>
      <c r="N589" s="1055"/>
      <c r="O589" s="1055"/>
      <c r="P589" s="1055"/>
    </row>
    <row r="590" spans="2:16" ht="15">
      <c r="B590" s="437"/>
      <c r="C590" s="1718"/>
      <c r="D590" s="487"/>
      <c r="E590" s="1721"/>
      <c r="F590" s="487"/>
      <c r="G590" s="1056"/>
      <c r="H590" s="1055"/>
      <c r="I590" s="1055"/>
      <c r="J590" s="1055"/>
      <c r="K590" s="1055"/>
      <c r="L590" s="1055"/>
      <c r="M590" s="1055"/>
      <c r="N590" s="1055"/>
      <c r="O590" s="1055"/>
      <c r="P590" s="1055"/>
    </row>
    <row r="591" spans="2:16" ht="15">
      <c r="B591" s="437"/>
      <c r="C591" s="1718"/>
      <c r="D591" s="487"/>
      <c r="E591" s="1721"/>
      <c r="F591" s="487"/>
      <c r="G591" s="1056"/>
      <c r="H591" s="1055"/>
      <c r="I591" s="1055"/>
      <c r="J591" s="1055"/>
      <c r="K591" s="1055"/>
      <c r="L591" s="1055"/>
      <c r="M591" s="1055"/>
      <c r="N591" s="1055"/>
      <c r="O591" s="1055"/>
      <c r="P591" s="1055"/>
    </row>
    <row r="592" spans="2:16" ht="15">
      <c r="B592" s="437"/>
      <c r="C592" s="1718"/>
      <c r="D592" s="487"/>
      <c r="E592" s="1721"/>
      <c r="F592" s="487"/>
      <c r="G592" s="1056"/>
      <c r="H592" s="1055"/>
      <c r="I592" s="1055"/>
      <c r="J592" s="1055"/>
      <c r="K592" s="1055"/>
      <c r="L592" s="1055"/>
      <c r="M592" s="1055"/>
      <c r="N592" s="1055"/>
      <c r="O592" s="1055"/>
      <c r="P592" s="1055"/>
    </row>
    <row r="593" spans="2:16" ht="15">
      <c r="B593" s="437"/>
      <c r="C593" s="1718"/>
      <c r="D593" s="487"/>
      <c r="E593" s="1721"/>
      <c r="F593" s="487"/>
      <c r="G593" s="1056"/>
      <c r="H593" s="1055"/>
      <c r="I593" s="1055"/>
      <c r="J593" s="1055"/>
      <c r="K593" s="1055"/>
      <c r="L593" s="1055"/>
      <c r="M593" s="1055"/>
      <c r="N593" s="1055"/>
      <c r="O593" s="1055"/>
      <c r="P593" s="1055"/>
    </row>
    <row r="594" spans="2:16" ht="15">
      <c r="B594" s="437"/>
      <c r="C594" s="1718"/>
      <c r="D594" s="487"/>
      <c r="E594" s="1721"/>
      <c r="F594" s="487"/>
      <c r="G594" s="1056"/>
      <c r="H594" s="1055"/>
      <c r="I594" s="1055"/>
      <c r="J594" s="1055"/>
      <c r="K594" s="1055"/>
      <c r="L594" s="1055"/>
      <c r="M594" s="1055"/>
      <c r="N594" s="1055"/>
      <c r="O594" s="1055"/>
      <c r="P594" s="1055"/>
    </row>
    <row r="595" spans="2:16" ht="15">
      <c r="B595" s="437"/>
      <c r="C595" s="1718"/>
      <c r="D595" s="487"/>
      <c r="E595" s="1721"/>
      <c r="F595" s="487"/>
      <c r="G595" s="1056"/>
      <c r="H595" s="1055"/>
      <c r="I595" s="1055"/>
      <c r="J595" s="1055"/>
      <c r="K595" s="1055"/>
      <c r="L595" s="1055"/>
      <c r="M595" s="1055"/>
      <c r="N595" s="1055"/>
      <c r="O595" s="1055"/>
      <c r="P595" s="1055"/>
    </row>
    <row r="596" spans="2:16" ht="15">
      <c r="B596" s="437"/>
      <c r="C596" s="1718"/>
      <c r="D596" s="487"/>
      <c r="E596" s="1721"/>
      <c r="F596" s="487"/>
      <c r="G596" s="1056"/>
      <c r="H596" s="1055"/>
      <c r="I596" s="1055"/>
      <c r="J596" s="1055"/>
      <c r="K596" s="1055"/>
      <c r="L596" s="1055"/>
      <c r="M596" s="1055"/>
      <c r="N596" s="1055"/>
      <c r="O596" s="1055"/>
      <c r="P596" s="1055"/>
    </row>
    <row r="597" spans="2:16" ht="15">
      <c r="B597" s="437"/>
      <c r="C597" s="1718"/>
      <c r="D597" s="487"/>
      <c r="E597" s="1721"/>
      <c r="F597" s="487"/>
      <c r="G597" s="1056"/>
      <c r="H597" s="1055"/>
      <c r="I597" s="1055"/>
      <c r="J597" s="1055"/>
      <c r="K597" s="1055"/>
      <c r="L597" s="1055"/>
      <c r="M597" s="1055"/>
      <c r="N597" s="1055"/>
      <c r="O597" s="1055"/>
      <c r="P597" s="1055"/>
    </row>
    <row r="598" spans="2:16" ht="15">
      <c r="B598" s="437"/>
      <c r="C598" s="1718"/>
      <c r="D598" s="487"/>
      <c r="E598" s="1721"/>
      <c r="F598" s="487"/>
      <c r="G598" s="1056"/>
      <c r="H598" s="1055"/>
      <c r="I598" s="1055"/>
      <c r="J598" s="1055"/>
      <c r="K598" s="1055"/>
      <c r="L598" s="1055"/>
      <c r="M598" s="1055"/>
      <c r="N598" s="1055"/>
      <c r="O598" s="1055"/>
      <c r="P598" s="1055"/>
    </row>
    <row r="599" spans="2:16" ht="15">
      <c r="B599" s="437"/>
      <c r="C599" s="1718"/>
      <c r="D599" s="487"/>
      <c r="E599" s="1721"/>
      <c r="F599" s="487"/>
      <c r="G599" s="1056"/>
      <c r="H599" s="1055"/>
      <c r="I599" s="1055"/>
      <c r="J599" s="1055"/>
      <c r="K599" s="1055"/>
      <c r="L599" s="1055"/>
      <c r="M599" s="1055"/>
      <c r="N599" s="1055"/>
      <c r="O599" s="1055"/>
      <c r="P599" s="1055"/>
    </row>
    <row r="600" spans="2:16" ht="15">
      <c r="B600" s="437"/>
      <c r="C600" s="1718"/>
      <c r="D600" s="487"/>
      <c r="E600" s="1721"/>
      <c r="F600" s="487"/>
      <c r="G600" s="1056"/>
      <c r="H600" s="1055"/>
      <c r="I600" s="1055"/>
      <c r="J600" s="1055"/>
      <c r="K600" s="1055"/>
      <c r="L600" s="1055"/>
      <c r="M600" s="1055"/>
      <c r="N600" s="1055"/>
      <c r="O600" s="1055"/>
      <c r="P600" s="1055"/>
    </row>
    <row r="601" spans="2:16" ht="15">
      <c r="B601" s="437"/>
      <c r="C601" s="1718"/>
      <c r="D601" s="487"/>
      <c r="E601" s="1721"/>
      <c r="F601" s="487"/>
      <c r="G601" s="1056"/>
      <c r="H601" s="1055"/>
      <c r="I601" s="1055"/>
      <c r="J601" s="1055"/>
      <c r="K601" s="1055"/>
      <c r="L601" s="1055"/>
      <c r="M601" s="1055"/>
      <c r="N601" s="1055"/>
      <c r="O601" s="1055"/>
      <c r="P601" s="1055"/>
    </row>
    <row r="602" spans="2:16" ht="15">
      <c r="B602" s="437"/>
      <c r="C602" s="1718"/>
      <c r="D602" s="487"/>
      <c r="E602" s="1721"/>
      <c r="F602" s="487"/>
      <c r="G602" s="1056"/>
      <c r="H602" s="1055"/>
      <c r="I602" s="1055"/>
      <c r="J602" s="1055"/>
      <c r="K602" s="1055"/>
      <c r="L602" s="1055"/>
      <c r="M602" s="1055"/>
      <c r="N602" s="1055"/>
      <c r="O602" s="1055"/>
      <c r="P602" s="1055"/>
    </row>
    <row r="603" spans="2:16" ht="15">
      <c r="B603" s="437"/>
      <c r="C603" s="1718"/>
      <c r="D603" s="487"/>
      <c r="E603" s="1721"/>
      <c r="F603" s="487"/>
      <c r="G603" s="1056"/>
      <c r="H603" s="1055"/>
      <c r="I603" s="1055"/>
      <c r="J603" s="1055"/>
      <c r="K603" s="1055"/>
      <c r="L603" s="1055"/>
      <c r="M603" s="1055"/>
      <c r="N603" s="1055"/>
      <c r="O603" s="1055"/>
      <c r="P603" s="1055"/>
    </row>
    <row r="604" spans="2:16" ht="15">
      <c r="B604" s="437"/>
      <c r="C604" s="1718"/>
      <c r="D604" s="487"/>
      <c r="E604" s="1721"/>
      <c r="F604" s="487"/>
      <c r="G604" s="1056"/>
      <c r="H604" s="1055"/>
      <c r="I604" s="1055"/>
      <c r="J604" s="1055"/>
      <c r="K604" s="1055"/>
      <c r="L604" s="1055"/>
      <c r="M604" s="1055"/>
      <c r="N604" s="1055"/>
      <c r="O604" s="1055"/>
      <c r="P604" s="1055"/>
    </row>
    <row r="605" spans="2:16" ht="15">
      <c r="B605" s="437"/>
      <c r="C605" s="1718"/>
      <c r="D605" s="487"/>
      <c r="E605" s="1721"/>
      <c r="F605" s="487"/>
      <c r="G605" s="1056"/>
      <c r="H605" s="1055"/>
      <c r="I605" s="1055"/>
      <c r="J605" s="1055"/>
      <c r="K605" s="1055"/>
      <c r="L605" s="1055"/>
      <c r="M605" s="1055"/>
      <c r="N605" s="1055"/>
      <c r="O605" s="1055"/>
      <c r="P605" s="1055"/>
    </row>
    <row r="606" spans="2:16" ht="15">
      <c r="B606" s="437"/>
      <c r="C606" s="1718"/>
      <c r="D606" s="487"/>
      <c r="E606" s="1721"/>
      <c r="F606" s="487"/>
      <c r="G606" s="1056"/>
      <c r="H606" s="1055"/>
      <c r="I606" s="1055"/>
      <c r="J606" s="1055"/>
      <c r="K606" s="1055"/>
      <c r="L606" s="1055"/>
      <c r="M606" s="1055"/>
      <c r="N606" s="1055"/>
      <c r="O606" s="1055"/>
      <c r="P606" s="1055"/>
    </row>
    <row r="607" spans="2:16" ht="15">
      <c r="B607" s="437"/>
      <c r="C607" s="1718"/>
      <c r="D607" s="487"/>
      <c r="E607" s="1721"/>
      <c r="F607" s="487"/>
      <c r="G607" s="1056"/>
      <c r="H607" s="1055"/>
      <c r="I607" s="1055"/>
      <c r="J607" s="1055"/>
      <c r="K607" s="1055"/>
      <c r="L607" s="1055"/>
      <c r="M607" s="1055"/>
      <c r="N607" s="1055"/>
      <c r="O607" s="1055"/>
      <c r="P607" s="1055"/>
    </row>
    <row r="608" spans="2:16" ht="15">
      <c r="B608" s="437"/>
      <c r="C608" s="1718"/>
      <c r="D608" s="487"/>
      <c r="E608" s="1721"/>
      <c r="F608" s="487"/>
      <c r="G608" s="1056"/>
      <c r="H608" s="1055"/>
      <c r="I608" s="1055"/>
      <c r="J608" s="1055"/>
      <c r="K608" s="1055"/>
      <c r="L608" s="1055"/>
      <c r="M608" s="1055"/>
      <c r="N608" s="1055"/>
      <c r="O608" s="1055"/>
      <c r="P608" s="1055"/>
    </row>
    <row r="609" spans="2:16" ht="15">
      <c r="B609" s="437"/>
      <c r="C609" s="1718"/>
      <c r="D609" s="487"/>
      <c r="E609" s="1721"/>
      <c r="F609" s="487"/>
      <c r="G609" s="1056"/>
      <c r="H609" s="1055"/>
      <c r="I609" s="1055"/>
      <c r="J609" s="1055"/>
      <c r="K609" s="1055"/>
      <c r="L609" s="1055"/>
      <c r="M609" s="1055"/>
      <c r="N609" s="1055"/>
      <c r="O609" s="1055"/>
      <c r="P609" s="1055"/>
    </row>
    <row r="610" spans="2:16" ht="15">
      <c r="B610" s="437"/>
      <c r="C610" s="1718"/>
      <c r="D610" s="487"/>
      <c r="E610" s="1721"/>
      <c r="F610" s="487"/>
      <c r="G610" s="1056"/>
      <c r="H610" s="1055"/>
      <c r="I610" s="1055"/>
      <c r="J610" s="1055"/>
      <c r="K610" s="1055"/>
      <c r="L610" s="1055"/>
      <c r="M610" s="1055"/>
      <c r="N610" s="1055"/>
      <c r="O610" s="1055"/>
      <c r="P610" s="1055"/>
    </row>
    <row r="611" spans="2:16" ht="15">
      <c r="B611" s="437"/>
      <c r="C611" s="1718"/>
      <c r="D611" s="487"/>
      <c r="E611" s="1721"/>
      <c r="F611" s="487"/>
      <c r="G611" s="1056"/>
      <c r="H611" s="1055"/>
      <c r="I611" s="1055"/>
      <c r="J611" s="1055"/>
      <c r="K611" s="1055"/>
      <c r="L611" s="1055"/>
      <c r="M611" s="1055"/>
      <c r="N611" s="1055"/>
      <c r="O611" s="1055"/>
      <c r="P611" s="1055"/>
    </row>
    <row r="612" spans="2:16" ht="15">
      <c r="B612" s="437"/>
      <c r="C612" s="1718"/>
      <c r="D612" s="487"/>
      <c r="E612" s="1721"/>
      <c r="F612" s="487"/>
      <c r="G612" s="1056"/>
      <c r="H612" s="1055"/>
      <c r="I612" s="1055"/>
      <c r="J612" s="1055"/>
      <c r="K612" s="1055"/>
      <c r="L612" s="1055"/>
      <c r="M612" s="1055"/>
      <c r="N612" s="1055"/>
      <c r="O612" s="1055"/>
      <c r="P612" s="1055"/>
    </row>
    <row r="613" spans="2:16" ht="15">
      <c r="B613" s="437"/>
      <c r="C613" s="1718"/>
      <c r="D613" s="487"/>
      <c r="E613" s="1721"/>
      <c r="F613" s="487"/>
      <c r="G613" s="1056"/>
      <c r="H613" s="1055"/>
      <c r="I613" s="1055"/>
      <c r="J613" s="1055"/>
      <c r="K613" s="1055"/>
      <c r="L613" s="1055"/>
      <c r="M613" s="1055"/>
      <c r="N613" s="1055"/>
      <c r="O613" s="1055"/>
      <c r="P613" s="1055"/>
    </row>
    <row r="614" spans="2:16" ht="15">
      <c r="B614" s="437"/>
      <c r="C614" s="1718"/>
      <c r="D614" s="487"/>
      <c r="E614" s="1721"/>
      <c r="F614" s="487"/>
      <c r="G614" s="1056"/>
      <c r="H614" s="1055"/>
      <c r="I614" s="1055"/>
      <c r="J614" s="1055"/>
      <c r="K614" s="1055"/>
      <c r="L614" s="1055"/>
      <c r="M614" s="1055"/>
      <c r="N614" s="1055"/>
      <c r="O614" s="1055"/>
      <c r="P614" s="1055"/>
    </row>
    <row r="615" spans="2:16" ht="15">
      <c r="B615" s="437"/>
      <c r="C615" s="1718"/>
      <c r="D615" s="487"/>
      <c r="E615" s="1721"/>
      <c r="F615" s="487"/>
      <c r="G615" s="1056"/>
      <c r="H615" s="1055"/>
      <c r="I615" s="1055"/>
      <c r="J615" s="1055"/>
      <c r="K615" s="1055"/>
      <c r="L615" s="1055"/>
      <c r="M615" s="1055"/>
      <c r="N615" s="1055"/>
      <c r="O615" s="1055"/>
      <c r="P615" s="1055"/>
    </row>
    <row r="616" spans="2:16" ht="15">
      <c r="B616" s="437"/>
      <c r="C616" s="1718"/>
      <c r="D616" s="487"/>
      <c r="E616" s="1721"/>
      <c r="F616" s="487"/>
      <c r="G616" s="1056"/>
      <c r="H616" s="1055"/>
      <c r="I616" s="1055"/>
      <c r="J616" s="1055"/>
      <c r="K616" s="1055"/>
      <c r="L616" s="1055"/>
      <c r="M616" s="1055"/>
      <c r="N616" s="1055"/>
      <c r="O616" s="1055"/>
      <c r="P616" s="1055"/>
    </row>
    <row r="617" spans="2:16" ht="15">
      <c r="B617" s="437"/>
      <c r="C617" s="1718"/>
      <c r="D617" s="487"/>
      <c r="E617" s="1721"/>
      <c r="F617" s="487"/>
      <c r="G617" s="1056"/>
      <c r="H617" s="1055"/>
      <c r="I617" s="1055"/>
      <c r="J617" s="1055"/>
      <c r="K617" s="1055"/>
      <c r="L617" s="1055"/>
      <c r="M617" s="1055"/>
      <c r="N617" s="1055"/>
      <c r="O617" s="1055"/>
      <c r="P617" s="1055"/>
    </row>
    <row r="618" spans="2:16" ht="15">
      <c r="B618" s="437"/>
      <c r="C618" s="1718"/>
      <c r="D618" s="487"/>
      <c r="E618" s="1721"/>
      <c r="F618" s="487"/>
      <c r="G618" s="1056"/>
      <c r="H618" s="1055"/>
      <c r="I618" s="1055"/>
      <c r="J618" s="1055"/>
      <c r="K618" s="1055"/>
      <c r="L618" s="1055"/>
      <c r="M618" s="1055"/>
      <c r="N618" s="1055"/>
      <c r="O618" s="1055"/>
      <c r="P618" s="1055"/>
    </row>
    <row r="619" spans="2:16" ht="15">
      <c r="B619" s="437"/>
      <c r="C619" s="1718"/>
      <c r="D619" s="487"/>
      <c r="E619" s="1721"/>
      <c r="F619" s="487"/>
      <c r="G619" s="1056"/>
      <c r="H619" s="1055"/>
      <c r="I619" s="1055"/>
      <c r="J619" s="1055"/>
      <c r="K619" s="1055"/>
      <c r="L619" s="1055"/>
      <c r="M619" s="1055"/>
      <c r="N619" s="1055"/>
      <c r="O619" s="1055"/>
      <c r="P619" s="1055"/>
    </row>
    <row r="620" spans="2:16" ht="15">
      <c r="B620" s="437"/>
      <c r="C620" s="1718"/>
      <c r="D620" s="487"/>
      <c r="E620" s="1721"/>
      <c r="F620" s="487"/>
      <c r="G620" s="1056"/>
      <c r="H620" s="1055"/>
      <c r="I620" s="1055"/>
      <c r="J620" s="1055"/>
      <c r="K620" s="1055"/>
      <c r="L620" s="1055"/>
      <c r="M620" s="1055"/>
      <c r="N620" s="1055"/>
      <c r="O620" s="1055"/>
      <c r="P620" s="1055"/>
    </row>
    <row r="621" spans="2:16" ht="15">
      <c r="B621" s="437"/>
      <c r="C621" s="1718"/>
      <c r="D621" s="487"/>
      <c r="E621" s="1721"/>
      <c r="F621" s="487"/>
      <c r="G621" s="1056"/>
      <c r="H621" s="1055"/>
      <c r="I621" s="1055"/>
      <c r="J621" s="1055"/>
      <c r="K621" s="1055"/>
      <c r="L621" s="1055"/>
      <c r="M621" s="1055"/>
      <c r="N621" s="1055"/>
      <c r="O621" s="1055"/>
      <c r="P621" s="1055"/>
    </row>
    <row r="622" spans="2:16" ht="15">
      <c r="B622" s="437"/>
      <c r="C622" s="1718"/>
      <c r="D622" s="487"/>
      <c r="E622" s="1721"/>
      <c r="F622" s="487"/>
      <c r="G622" s="1056"/>
      <c r="H622" s="1055"/>
      <c r="I622" s="1055"/>
      <c r="J622" s="1055"/>
      <c r="K622" s="1055"/>
      <c r="L622" s="1055"/>
      <c r="M622" s="1055"/>
      <c r="N622" s="1055"/>
      <c r="O622" s="1055"/>
      <c r="P622" s="1055"/>
    </row>
    <row r="623" spans="2:16" ht="15">
      <c r="B623" s="437"/>
      <c r="C623" s="1718"/>
      <c r="D623" s="487"/>
      <c r="E623" s="1721"/>
      <c r="F623" s="487"/>
      <c r="G623" s="1056"/>
      <c r="H623" s="1055"/>
      <c r="I623" s="1055"/>
      <c r="J623" s="1055"/>
      <c r="K623" s="1055"/>
      <c r="L623" s="1055"/>
      <c r="M623" s="1055"/>
      <c r="N623" s="1055"/>
      <c r="O623" s="1055"/>
      <c r="P623" s="1055"/>
    </row>
    <row r="624" spans="2:16" ht="15">
      <c r="B624" s="437"/>
      <c r="C624" s="1718"/>
      <c r="D624" s="487"/>
      <c r="E624" s="1721"/>
      <c r="F624" s="487"/>
      <c r="G624" s="1056"/>
      <c r="H624" s="1055"/>
      <c r="I624" s="1055"/>
      <c r="J624" s="1055"/>
      <c r="K624" s="1055"/>
      <c r="L624" s="1055"/>
      <c r="M624" s="1055"/>
      <c r="N624" s="1055"/>
      <c r="O624" s="1055"/>
      <c r="P624" s="1055"/>
    </row>
    <row r="625" spans="2:16" ht="15">
      <c r="B625" s="437"/>
      <c r="C625" s="1718"/>
      <c r="D625" s="487"/>
      <c r="E625" s="1721"/>
      <c r="F625" s="487"/>
      <c r="G625" s="1056"/>
      <c r="H625" s="1055"/>
      <c r="I625" s="1055"/>
      <c r="J625" s="1055"/>
      <c r="K625" s="1055"/>
      <c r="L625" s="1055"/>
      <c r="M625" s="1055"/>
      <c r="N625" s="1055"/>
      <c r="O625" s="1055"/>
      <c r="P625" s="1055"/>
    </row>
    <row r="626" spans="2:16" ht="15">
      <c r="B626" s="437"/>
      <c r="C626" s="1718"/>
      <c r="D626" s="487"/>
      <c r="E626" s="1721"/>
      <c r="F626" s="487"/>
      <c r="G626" s="1056"/>
      <c r="H626" s="1055"/>
      <c r="I626" s="1055"/>
      <c r="J626" s="1055"/>
      <c r="K626" s="1055"/>
      <c r="L626" s="1055"/>
      <c r="M626" s="1055"/>
      <c r="N626" s="1055"/>
      <c r="O626" s="1055"/>
      <c r="P626" s="1055"/>
    </row>
    <row r="627" spans="2:16" ht="15">
      <c r="B627" s="437"/>
      <c r="C627" s="1718"/>
      <c r="D627" s="487"/>
      <c r="E627" s="1721"/>
      <c r="F627" s="487"/>
      <c r="G627" s="1056"/>
      <c r="H627" s="1055"/>
      <c r="I627" s="1055"/>
      <c r="J627" s="1055"/>
      <c r="K627" s="1055"/>
      <c r="L627" s="1055"/>
      <c r="M627" s="1055"/>
      <c r="N627" s="1055"/>
      <c r="O627" s="1055"/>
      <c r="P627" s="1055"/>
    </row>
    <row r="628" spans="2:16" ht="15">
      <c r="B628" s="437"/>
      <c r="C628" s="1718"/>
      <c r="D628" s="487"/>
      <c r="E628" s="1721"/>
      <c r="F628" s="487"/>
      <c r="G628" s="1056"/>
      <c r="H628" s="1055"/>
      <c r="I628" s="1055"/>
      <c r="J628" s="1055"/>
      <c r="K628" s="1055"/>
      <c r="L628" s="1055"/>
      <c r="M628" s="1055"/>
      <c r="N628" s="1055"/>
      <c r="O628" s="1055"/>
      <c r="P628" s="1055"/>
    </row>
    <row r="629" spans="2:16" ht="15">
      <c r="B629" s="437"/>
      <c r="C629" s="1718"/>
      <c r="D629" s="487"/>
      <c r="E629" s="1721"/>
      <c r="F629" s="487"/>
      <c r="G629" s="1056"/>
      <c r="H629" s="1055"/>
      <c r="I629" s="1055"/>
      <c r="J629" s="1055"/>
      <c r="K629" s="1055"/>
      <c r="L629" s="1055"/>
      <c r="M629" s="1055"/>
      <c r="N629" s="1055"/>
      <c r="O629" s="1055"/>
      <c r="P629" s="1055"/>
    </row>
    <row r="630" spans="2:16" ht="15">
      <c r="B630" s="437"/>
      <c r="C630" s="1718"/>
      <c r="D630" s="487"/>
      <c r="E630" s="1721"/>
      <c r="F630" s="487"/>
      <c r="G630" s="1056"/>
      <c r="H630" s="1055"/>
      <c r="I630" s="1055"/>
      <c r="J630" s="1055"/>
      <c r="K630" s="1055"/>
      <c r="L630" s="1055"/>
      <c r="M630" s="1055"/>
      <c r="N630" s="1055"/>
      <c r="O630" s="1055"/>
      <c r="P630" s="1055"/>
    </row>
    <row r="631" spans="2:16" ht="15">
      <c r="B631" s="437"/>
      <c r="C631" s="1718"/>
      <c r="D631" s="487"/>
      <c r="E631" s="1721"/>
      <c r="F631" s="487"/>
      <c r="G631" s="1056"/>
      <c r="H631" s="1055"/>
      <c r="I631" s="1055"/>
      <c r="J631" s="1055"/>
      <c r="K631" s="1055"/>
      <c r="L631" s="1055"/>
      <c r="M631" s="1055"/>
      <c r="N631" s="1055"/>
      <c r="O631" s="1055"/>
      <c r="P631" s="1055"/>
    </row>
    <row r="632" spans="2:16" ht="15">
      <c r="B632" s="437"/>
      <c r="C632" s="1718"/>
      <c r="D632" s="487"/>
      <c r="E632" s="1721"/>
      <c r="F632" s="487"/>
      <c r="G632" s="1056"/>
      <c r="H632" s="1055"/>
      <c r="I632" s="1055"/>
      <c r="J632" s="1055"/>
      <c r="K632" s="1055"/>
      <c r="L632" s="1055"/>
      <c r="M632" s="1055"/>
      <c r="N632" s="1055"/>
      <c r="O632" s="1055"/>
      <c r="P632" s="1055"/>
    </row>
    <row r="633" spans="2:16" ht="15">
      <c r="B633" s="437"/>
      <c r="C633" s="1718"/>
      <c r="D633" s="487"/>
      <c r="E633" s="1721"/>
      <c r="F633" s="487"/>
      <c r="G633" s="1056"/>
      <c r="H633" s="1055"/>
      <c r="I633" s="1055"/>
      <c r="J633" s="1055"/>
      <c r="K633" s="1055"/>
      <c r="L633" s="1055"/>
      <c r="M633" s="1055"/>
      <c r="N633" s="1055"/>
      <c r="O633" s="1055"/>
      <c r="P633" s="1055"/>
    </row>
    <row r="634" spans="2:16" ht="15">
      <c r="B634" s="437"/>
      <c r="C634" s="1718"/>
      <c r="D634" s="487"/>
      <c r="E634" s="1721"/>
      <c r="F634" s="487"/>
      <c r="G634" s="1056"/>
      <c r="H634" s="1055"/>
      <c r="I634" s="1055"/>
      <c r="J634" s="1055"/>
      <c r="K634" s="1055"/>
      <c r="L634" s="1055"/>
      <c r="M634" s="1055"/>
      <c r="N634" s="1055"/>
      <c r="O634" s="1055"/>
      <c r="P634" s="1055"/>
    </row>
    <row r="635" spans="2:16" ht="15">
      <c r="B635" s="437"/>
      <c r="C635" s="1718"/>
      <c r="D635" s="487"/>
      <c r="E635" s="1721"/>
      <c r="F635" s="487"/>
      <c r="G635" s="1056"/>
      <c r="H635" s="1055"/>
      <c r="I635" s="1055"/>
      <c r="J635" s="1055"/>
      <c r="K635" s="1055"/>
      <c r="L635" s="1055"/>
      <c r="M635" s="1055"/>
      <c r="N635" s="1055"/>
      <c r="O635" s="1055"/>
      <c r="P635" s="1055"/>
    </row>
    <row r="636" spans="2:16" ht="15">
      <c r="B636" s="437"/>
      <c r="C636" s="1718"/>
      <c r="D636" s="487"/>
      <c r="E636" s="1721"/>
      <c r="F636" s="487"/>
      <c r="G636" s="1056"/>
      <c r="H636" s="1055"/>
      <c r="I636" s="1055"/>
      <c r="J636" s="1055"/>
      <c r="K636" s="1055"/>
      <c r="L636" s="1055"/>
      <c r="M636" s="1055"/>
      <c r="N636" s="1055"/>
      <c r="O636" s="1055"/>
      <c r="P636" s="1055"/>
    </row>
    <row r="637" spans="2:16" ht="15">
      <c r="B637" s="437"/>
      <c r="C637" s="1718"/>
      <c r="D637" s="487"/>
      <c r="E637" s="1721"/>
      <c r="F637" s="487"/>
      <c r="G637" s="1056"/>
      <c r="H637" s="1055"/>
      <c r="I637" s="1055"/>
      <c r="J637" s="1055"/>
      <c r="K637" s="1055"/>
      <c r="L637" s="1055"/>
      <c r="M637" s="1055"/>
      <c r="N637" s="1055"/>
      <c r="O637" s="1055"/>
      <c r="P637" s="1055"/>
    </row>
    <row r="638" spans="2:16" ht="15">
      <c r="B638" s="437"/>
      <c r="C638" s="1718"/>
      <c r="D638" s="487"/>
      <c r="E638" s="1721"/>
      <c r="F638" s="487"/>
      <c r="G638" s="1056"/>
      <c r="H638" s="1055"/>
      <c r="I638" s="1055"/>
      <c r="J638" s="1055"/>
      <c r="K638" s="1055"/>
      <c r="L638" s="1055"/>
      <c r="M638" s="1055"/>
      <c r="N638" s="1055"/>
      <c r="O638" s="1055"/>
      <c r="P638" s="1055"/>
    </row>
    <row r="639" spans="2:16" ht="15">
      <c r="B639" s="437"/>
      <c r="C639" s="1718"/>
      <c r="D639" s="487"/>
      <c r="E639" s="1721"/>
      <c r="F639" s="487"/>
      <c r="G639" s="1056"/>
      <c r="H639" s="1055"/>
      <c r="I639" s="1055"/>
      <c r="J639" s="1055"/>
      <c r="K639" s="1055"/>
      <c r="L639" s="1055"/>
      <c r="M639" s="1055"/>
      <c r="N639" s="1055"/>
      <c r="O639" s="1055"/>
      <c r="P639" s="1055"/>
    </row>
    <row r="640" spans="2:16" ht="15">
      <c r="B640" s="437"/>
      <c r="C640" s="1718"/>
      <c r="D640" s="487"/>
      <c r="E640" s="1721"/>
      <c r="F640" s="487"/>
      <c r="G640" s="1056"/>
      <c r="H640" s="1055"/>
      <c r="I640" s="1055"/>
      <c r="J640" s="1055"/>
      <c r="K640" s="1055"/>
      <c r="L640" s="1055"/>
      <c r="M640" s="1055"/>
      <c r="N640" s="1055"/>
      <c r="O640" s="1055"/>
      <c r="P640" s="1055"/>
    </row>
    <row r="641" spans="2:16" ht="15">
      <c r="B641" s="437"/>
      <c r="C641" s="1718"/>
      <c r="D641" s="487"/>
      <c r="E641" s="1721"/>
      <c r="F641" s="487"/>
      <c r="G641" s="1056"/>
      <c r="H641" s="1055"/>
      <c r="I641" s="1055"/>
      <c r="J641" s="1055"/>
      <c r="K641" s="1055"/>
      <c r="L641" s="1055"/>
      <c r="M641" s="1055"/>
      <c r="N641" s="1055"/>
      <c r="O641" s="1055"/>
      <c r="P641" s="1055"/>
    </row>
    <row r="642" spans="2:16" ht="15">
      <c r="B642" s="437"/>
      <c r="C642" s="1718"/>
      <c r="D642" s="487"/>
      <c r="E642" s="1721"/>
      <c r="F642" s="487"/>
      <c r="G642" s="1056"/>
      <c r="H642" s="1055"/>
      <c r="I642" s="1055"/>
      <c r="J642" s="1055"/>
      <c r="K642" s="1055"/>
      <c r="L642" s="1055"/>
      <c r="M642" s="1055"/>
      <c r="N642" s="1055"/>
      <c r="O642" s="1055"/>
      <c r="P642" s="1055"/>
    </row>
    <row r="643" spans="2:16" ht="15">
      <c r="B643" s="437"/>
      <c r="C643" s="1718"/>
      <c r="D643" s="487"/>
      <c r="E643" s="1721"/>
      <c r="F643" s="487"/>
      <c r="G643" s="1056"/>
      <c r="H643" s="1055"/>
      <c r="I643" s="1055"/>
      <c r="J643" s="1055"/>
      <c r="K643" s="1055"/>
      <c r="L643" s="1055"/>
      <c r="M643" s="1055"/>
      <c r="N643" s="1055"/>
      <c r="O643" s="1055"/>
      <c r="P643" s="1055"/>
    </row>
    <row r="644" spans="2:16" ht="15">
      <c r="B644" s="437"/>
      <c r="C644" s="1718"/>
      <c r="D644" s="487"/>
      <c r="E644" s="1721"/>
      <c r="F644" s="487"/>
      <c r="G644" s="1056"/>
      <c r="H644" s="1055"/>
      <c r="I644" s="1055"/>
      <c r="J644" s="1055"/>
      <c r="K644" s="1055"/>
      <c r="L644" s="1055"/>
      <c r="M644" s="1055"/>
      <c r="N644" s="1055"/>
      <c r="O644" s="1055"/>
      <c r="P644" s="1055"/>
    </row>
    <row r="645" spans="2:16" ht="15">
      <c r="B645" s="437"/>
      <c r="C645" s="1718"/>
      <c r="D645" s="487"/>
      <c r="E645" s="1721"/>
      <c r="F645" s="487"/>
      <c r="G645" s="1056"/>
      <c r="H645" s="1055"/>
      <c r="I645" s="1055"/>
      <c r="J645" s="1055"/>
      <c r="K645" s="1055"/>
      <c r="L645" s="1055"/>
      <c r="M645" s="1055"/>
      <c r="N645" s="1055"/>
      <c r="O645" s="1055"/>
      <c r="P645" s="1055"/>
    </row>
    <row r="646" spans="2:16" ht="15">
      <c r="B646" s="437"/>
      <c r="C646" s="1718"/>
      <c r="D646" s="487"/>
      <c r="E646" s="1721"/>
      <c r="F646" s="487"/>
      <c r="G646" s="1056"/>
      <c r="H646" s="1055"/>
      <c r="I646" s="1055"/>
      <c r="J646" s="1055"/>
      <c r="K646" s="1055"/>
      <c r="L646" s="1055"/>
      <c r="M646" s="1055"/>
      <c r="N646" s="1055"/>
      <c r="O646" s="1055"/>
      <c r="P646" s="1055"/>
    </row>
    <row r="647" spans="2:16" ht="15">
      <c r="B647" s="437"/>
      <c r="C647" s="1718"/>
      <c r="D647" s="487"/>
      <c r="E647" s="1721"/>
      <c r="F647" s="487"/>
      <c r="G647" s="1056"/>
      <c r="H647" s="1055"/>
      <c r="I647" s="1055"/>
      <c r="J647" s="1055"/>
      <c r="K647" s="1055"/>
      <c r="L647" s="1055"/>
      <c r="M647" s="1055"/>
      <c r="N647" s="1055"/>
      <c r="O647" s="1055"/>
      <c r="P647" s="1055"/>
    </row>
    <row r="648" spans="2:16" ht="15">
      <c r="B648" s="437"/>
      <c r="C648" s="1718"/>
      <c r="D648" s="487"/>
      <c r="E648" s="1721"/>
      <c r="F648" s="487"/>
      <c r="G648" s="1056"/>
      <c r="H648" s="1055"/>
      <c r="I648" s="1055"/>
      <c r="J648" s="1055"/>
      <c r="K648" s="1055"/>
      <c r="L648" s="1055"/>
      <c r="M648" s="1055"/>
      <c r="N648" s="1055"/>
      <c r="O648" s="1055"/>
      <c r="P648" s="1055"/>
    </row>
    <row r="649" spans="2:16" ht="15">
      <c r="B649" s="437"/>
      <c r="C649" s="1718"/>
      <c r="D649" s="487"/>
      <c r="E649" s="1721"/>
      <c r="F649" s="487"/>
      <c r="G649" s="1056"/>
      <c r="H649" s="1055"/>
      <c r="I649" s="1055"/>
      <c r="J649" s="1055"/>
      <c r="K649" s="1055"/>
      <c r="L649" s="1055"/>
      <c r="M649" s="1055"/>
      <c r="N649" s="1055"/>
      <c r="O649" s="1055"/>
      <c r="P649" s="1055"/>
    </row>
    <row r="650" spans="2:16" ht="15">
      <c r="B650" s="437"/>
      <c r="C650" s="1718"/>
      <c r="D650" s="487"/>
      <c r="E650" s="1721"/>
      <c r="F650" s="487"/>
      <c r="G650" s="1056"/>
      <c r="H650" s="1055"/>
      <c r="I650" s="1055"/>
      <c r="J650" s="1055"/>
      <c r="K650" s="1055"/>
      <c r="L650" s="1055"/>
      <c r="M650" s="1055"/>
      <c r="N650" s="1055"/>
      <c r="O650" s="1055"/>
      <c r="P650" s="1055"/>
    </row>
    <row r="651" spans="2:16" ht="15">
      <c r="B651" s="437"/>
      <c r="C651" s="1718"/>
      <c r="D651" s="487"/>
      <c r="E651" s="1721"/>
      <c r="F651" s="487"/>
      <c r="G651" s="1056"/>
      <c r="H651" s="1055"/>
      <c r="I651" s="1055"/>
      <c r="J651" s="1055"/>
      <c r="K651" s="1055"/>
      <c r="L651" s="1055"/>
      <c r="M651" s="1055"/>
      <c r="N651" s="1055"/>
      <c r="O651" s="1055"/>
      <c r="P651" s="1055"/>
    </row>
    <row r="652" spans="2:16" ht="15">
      <c r="B652" s="437"/>
      <c r="C652" s="1718"/>
      <c r="D652" s="487"/>
      <c r="E652" s="1721"/>
      <c r="F652" s="487"/>
      <c r="G652" s="1056"/>
      <c r="H652" s="1055"/>
      <c r="I652" s="1055"/>
      <c r="J652" s="1055"/>
      <c r="K652" s="1055"/>
      <c r="L652" s="1055"/>
      <c r="M652" s="1055"/>
      <c r="N652" s="1055"/>
      <c r="O652" s="1055"/>
      <c r="P652" s="1055"/>
    </row>
    <row r="653" spans="2:16" ht="15">
      <c r="B653" s="437"/>
      <c r="C653" s="1718"/>
      <c r="D653" s="487"/>
      <c r="E653" s="1721"/>
      <c r="F653" s="487"/>
      <c r="G653" s="1056"/>
      <c r="H653" s="1055"/>
      <c r="I653" s="1055"/>
      <c r="J653" s="1055"/>
      <c r="K653" s="1055"/>
      <c r="L653" s="1055"/>
      <c r="M653" s="1055"/>
      <c r="N653" s="1055"/>
      <c r="O653" s="1055"/>
      <c r="P653" s="1055"/>
    </row>
    <row r="654" spans="2:16" ht="15">
      <c r="B654" s="437"/>
      <c r="C654" s="1718"/>
      <c r="D654" s="487"/>
      <c r="E654" s="1721"/>
      <c r="F654" s="487"/>
      <c r="G654" s="1056"/>
      <c r="H654" s="1055"/>
      <c r="I654" s="1055"/>
      <c r="J654" s="1055"/>
      <c r="K654" s="1055"/>
      <c r="L654" s="1055"/>
      <c r="M654" s="1055"/>
      <c r="N654" s="1055"/>
      <c r="O654" s="1055"/>
      <c r="P654" s="1055"/>
    </row>
    <row r="655" spans="2:16" ht="15">
      <c r="B655" s="437"/>
      <c r="C655" s="1718"/>
      <c r="D655" s="487"/>
      <c r="E655" s="1721"/>
      <c r="F655" s="487"/>
      <c r="G655" s="1056"/>
      <c r="H655" s="1055"/>
      <c r="I655" s="1055"/>
      <c r="J655" s="1055"/>
      <c r="K655" s="1055"/>
      <c r="L655" s="1055"/>
      <c r="M655" s="1055"/>
      <c r="N655" s="1055"/>
      <c r="O655" s="1055"/>
      <c r="P655" s="1055"/>
    </row>
    <row r="656" spans="2:16" ht="15">
      <c r="B656" s="437"/>
      <c r="C656" s="1719"/>
      <c r="D656" s="487"/>
      <c r="E656" s="1721"/>
      <c r="F656" s="487"/>
      <c r="G656" s="1056"/>
      <c r="H656" s="1055"/>
      <c r="I656" s="1055"/>
      <c r="J656" s="1055"/>
      <c r="K656" s="1055"/>
      <c r="L656" s="1055"/>
      <c r="M656" s="1055"/>
      <c r="N656" s="1055"/>
      <c r="O656" s="1055"/>
      <c r="P656" s="1055"/>
    </row>
    <row r="657" spans="2:16" ht="15">
      <c r="B657" s="437"/>
      <c r="C657" s="1719"/>
      <c r="D657" s="487"/>
      <c r="E657" s="1721"/>
      <c r="F657" s="487"/>
      <c r="G657" s="1056"/>
      <c r="H657" s="1055"/>
      <c r="I657" s="1055"/>
      <c r="J657" s="1055"/>
      <c r="K657" s="1055"/>
      <c r="L657" s="1055"/>
      <c r="M657" s="1055"/>
      <c r="N657" s="1055"/>
      <c r="O657" s="1055"/>
      <c r="P657" s="1055"/>
    </row>
    <row r="658" spans="2:16" ht="15">
      <c r="B658" s="437"/>
      <c r="C658" s="1719"/>
      <c r="D658" s="487"/>
      <c r="E658" s="1721"/>
      <c r="F658" s="487"/>
      <c r="G658" s="1056"/>
      <c r="H658" s="1055"/>
      <c r="I658" s="1055"/>
      <c r="J658" s="1055"/>
      <c r="K658" s="1055"/>
      <c r="L658" s="1055"/>
      <c r="M658" s="1055"/>
      <c r="N658" s="1055"/>
      <c r="O658" s="1055"/>
      <c r="P658" s="1055"/>
    </row>
    <row r="659" spans="2:16" ht="15">
      <c r="B659" s="437"/>
      <c r="C659" s="1718"/>
      <c r="D659" s="487"/>
      <c r="E659" s="1721"/>
      <c r="F659" s="487"/>
      <c r="G659" s="1056"/>
      <c r="H659" s="1055"/>
      <c r="I659" s="1055"/>
      <c r="J659" s="1055"/>
      <c r="K659" s="1055"/>
      <c r="L659" s="1055"/>
      <c r="M659" s="1055"/>
      <c r="N659" s="1055"/>
      <c r="O659" s="1055"/>
      <c r="P659" s="1055"/>
    </row>
    <row r="660" spans="2:16" ht="15">
      <c r="B660" s="437"/>
      <c r="C660" s="1719"/>
      <c r="D660" s="487"/>
      <c r="E660" s="1721"/>
      <c r="F660" s="487"/>
      <c r="G660" s="1056"/>
      <c r="H660" s="1055"/>
      <c r="I660" s="1055"/>
      <c r="J660" s="1055"/>
      <c r="K660" s="1055"/>
      <c r="L660" s="1055"/>
      <c r="M660" s="1055"/>
      <c r="N660" s="1055"/>
      <c r="O660" s="1055"/>
      <c r="P660" s="1055"/>
    </row>
    <row r="661" spans="2:16" ht="15">
      <c r="B661" s="437"/>
      <c r="C661" s="1719"/>
      <c r="D661" s="487"/>
      <c r="E661" s="1721"/>
      <c r="F661" s="487"/>
      <c r="G661" s="1056"/>
      <c r="H661" s="1055"/>
      <c r="I661" s="1055"/>
      <c r="J661" s="1055"/>
      <c r="K661" s="1055"/>
      <c r="L661" s="1055"/>
      <c r="M661" s="1055"/>
      <c r="N661" s="1055"/>
      <c r="O661" s="1055"/>
      <c r="P661" s="1055"/>
    </row>
    <row r="662" spans="2:16" ht="15">
      <c r="B662" s="437"/>
      <c r="C662" s="1719"/>
      <c r="D662" s="487"/>
      <c r="E662" s="1721"/>
      <c r="F662" s="487"/>
      <c r="G662" s="1056"/>
      <c r="H662" s="1055"/>
      <c r="I662" s="1055"/>
      <c r="J662" s="1055"/>
      <c r="K662" s="1055"/>
      <c r="L662" s="1055"/>
      <c r="M662" s="1055"/>
      <c r="N662" s="1055"/>
      <c r="O662" s="1055"/>
      <c r="P662" s="1055"/>
    </row>
    <row r="663" spans="2:16" ht="15">
      <c r="B663" s="437"/>
      <c r="C663" s="1718"/>
      <c r="D663" s="487"/>
      <c r="E663" s="1721"/>
      <c r="F663" s="487"/>
      <c r="G663" s="1056"/>
      <c r="H663" s="1055"/>
      <c r="I663" s="1055"/>
      <c r="J663" s="1055"/>
      <c r="K663" s="1055"/>
      <c r="L663" s="1055"/>
      <c r="M663" s="1055"/>
      <c r="N663" s="1055"/>
      <c r="O663" s="1055"/>
      <c r="P663" s="1055"/>
    </row>
    <row r="664" spans="2:16" ht="15">
      <c r="B664" s="437"/>
      <c r="C664" s="1719"/>
      <c r="D664" s="487"/>
      <c r="E664" s="1721"/>
      <c r="F664" s="487"/>
      <c r="G664" s="1056"/>
      <c r="H664" s="1055"/>
      <c r="I664" s="1055"/>
      <c r="J664" s="1055"/>
      <c r="K664" s="1055"/>
      <c r="L664" s="1055"/>
      <c r="M664" s="1055"/>
      <c r="N664" s="1055"/>
      <c r="O664" s="1055"/>
      <c r="P664" s="1055"/>
    </row>
    <row r="665" spans="2:16" ht="15">
      <c r="B665" s="437"/>
      <c r="C665" s="1719"/>
      <c r="D665" s="487"/>
      <c r="E665" s="1721"/>
      <c r="F665" s="487"/>
      <c r="G665" s="1056"/>
      <c r="H665" s="1055"/>
      <c r="I665" s="1055"/>
      <c r="J665" s="1055"/>
      <c r="K665" s="1055"/>
      <c r="L665" s="1055"/>
      <c r="M665" s="1055"/>
      <c r="N665" s="1055"/>
      <c r="O665" s="1055"/>
      <c r="P665" s="1055"/>
    </row>
    <row r="666" spans="2:16" ht="15">
      <c r="B666" s="437"/>
      <c r="C666" s="1719"/>
      <c r="D666" s="487"/>
      <c r="E666" s="1721"/>
      <c r="F666" s="487"/>
      <c r="G666" s="1056"/>
      <c r="H666" s="1055"/>
      <c r="I666" s="1055"/>
      <c r="J666" s="1055"/>
      <c r="K666" s="1055"/>
      <c r="L666" s="1055"/>
      <c r="M666" s="1055"/>
      <c r="N666" s="1055"/>
      <c r="O666" s="1055"/>
      <c r="P666" s="1055"/>
    </row>
    <row r="667" spans="2:16" ht="15">
      <c r="B667" s="437"/>
      <c r="C667" s="1718"/>
      <c r="D667" s="487"/>
      <c r="E667" s="1721"/>
      <c r="F667" s="487"/>
      <c r="G667" s="1056"/>
      <c r="H667" s="1055"/>
      <c r="I667" s="1055"/>
      <c r="J667" s="1055"/>
      <c r="K667" s="1055"/>
      <c r="L667" s="1055"/>
      <c r="M667" s="1055"/>
      <c r="N667" s="1055"/>
      <c r="O667" s="1055"/>
      <c r="P667" s="1055"/>
    </row>
    <row r="668" spans="2:16" ht="15">
      <c r="B668" s="437"/>
      <c r="C668" s="1719"/>
      <c r="D668" s="487"/>
      <c r="E668" s="1721"/>
      <c r="F668" s="487"/>
      <c r="G668" s="1056"/>
      <c r="H668" s="1055"/>
      <c r="I668" s="1055"/>
      <c r="J668" s="1055"/>
      <c r="K668" s="1055"/>
      <c r="L668" s="1055"/>
      <c r="M668" s="1055"/>
      <c r="N668" s="1055"/>
      <c r="O668" s="1055"/>
      <c r="P668" s="1055"/>
    </row>
    <row r="669" spans="2:16" ht="15">
      <c r="B669" s="437"/>
      <c r="C669" s="1719"/>
      <c r="D669" s="487"/>
      <c r="E669" s="1721"/>
      <c r="F669" s="487"/>
      <c r="G669" s="1056"/>
      <c r="H669" s="1055"/>
      <c r="I669" s="1055"/>
      <c r="J669" s="1055"/>
      <c r="K669" s="1055"/>
      <c r="L669" s="1055"/>
      <c r="M669" s="1055"/>
      <c r="N669" s="1055"/>
      <c r="O669" s="1055"/>
      <c r="P669" s="1055"/>
    </row>
    <row r="670" spans="2:16" ht="15">
      <c r="B670" s="437"/>
      <c r="C670" s="1719"/>
      <c r="D670" s="487"/>
      <c r="E670" s="1721"/>
      <c r="F670" s="487"/>
      <c r="G670" s="1056"/>
      <c r="H670" s="1055"/>
      <c r="I670" s="1055"/>
      <c r="J670" s="1055"/>
      <c r="K670" s="1055"/>
      <c r="L670" s="1055"/>
      <c r="M670" s="1055"/>
      <c r="N670" s="1055"/>
      <c r="O670" s="1055"/>
      <c r="P670" s="1055"/>
    </row>
    <row r="671" spans="2:16" ht="15">
      <c r="B671" s="437"/>
      <c r="C671" s="1718"/>
      <c r="D671" s="487"/>
      <c r="E671" s="1721"/>
      <c r="F671" s="487"/>
      <c r="G671" s="1056"/>
      <c r="H671" s="1055"/>
      <c r="I671" s="1055"/>
      <c r="J671" s="1055"/>
      <c r="K671" s="1055"/>
      <c r="L671" s="1055"/>
      <c r="M671" s="1055"/>
      <c r="N671" s="1055"/>
      <c r="O671" s="1055"/>
      <c r="P671" s="1055"/>
    </row>
    <row r="672" spans="2:16" ht="15">
      <c r="B672" s="437"/>
      <c r="C672" s="1719"/>
      <c r="D672" s="487"/>
      <c r="E672" s="1721"/>
      <c r="F672" s="487"/>
      <c r="G672" s="1056"/>
      <c r="H672" s="1055"/>
      <c r="I672" s="1055"/>
      <c r="J672" s="1055"/>
      <c r="K672" s="1055"/>
      <c r="L672" s="1055"/>
      <c r="M672" s="1055"/>
      <c r="N672" s="1055"/>
      <c r="O672" s="1055"/>
      <c r="P672" s="1055"/>
    </row>
    <row r="673" spans="2:16" ht="15">
      <c r="B673" s="437"/>
      <c r="C673" s="1719"/>
      <c r="D673" s="487"/>
      <c r="E673" s="1721"/>
      <c r="F673" s="487"/>
      <c r="G673" s="1056"/>
      <c r="H673" s="1055"/>
      <c r="I673" s="1055"/>
      <c r="J673" s="1055"/>
      <c r="K673" s="1055"/>
      <c r="L673" s="1055"/>
      <c r="M673" s="1055"/>
      <c r="N673" s="1055"/>
      <c r="O673" s="1055"/>
      <c r="P673" s="1055"/>
    </row>
    <row r="674" spans="2:16" ht="15">
      <c r="B674" s="437"/>
      <c r="C674" s="1719"/>
      <c r="D674" s="487"/>
      <c r="E674" s="1721"/>
      <c r="F674" s="487"/>
      <c r="G674" s="1056"/>
      <c r="H674" s="1055"/>
      <c r="I674" s="1055"/>
      <c r="J674" s="1055"/>
      <c r="K674" s="1055"/>
      <c r="L674" s="1055"/>
      <c r="M674" s="1055"/>
      <c r="N674" s="1055"/>
      <c r="O674" s="1055"/>
      <c r="P674" s="1055"/>
    </row>
    <row r="675" spans="2:16" ht="15">
      <c r="B675" s="437"/>
      <c r="C675" s="1718"/>
      <c r="D675" s="487"/>
      <c r="E675" s="1721"/>
      <c r="F675" s="487"/>
      <c r="G675" s="1056"/>
      <c r="H675" s="1055"/>
      <c r="I675" s="1055"/>
      <c r="J675" s="1055"/>
      <c r="K675" s="1055"/>
      <c r="L675" s="1055"/>
      <c r="M675" s="1055"/>
      <c r="N675" s="1055"/>
      <c r="O675" s="1055"/>
      <c r="P675" s="1055"/>
    </row>
    <row r="676" spans="2:16" ht="15">
      <c r="B676" s="437"/>
      <c r="C676" s="1719"/>
      <c r="D676" s="487"/>
      <c r="E676" s="1721"/>
      <c r="F676" s="487"/>
      <c r="G676" s="1056"/>
      <c r="H676" s="1055"/>
      <c r="I676" s="1055"/>
      <c r="J676" s="1055"/>
      <c r="K676" s="1055"/>
      <c r="L676" s="1055"/>
      <c r="M676" s="1055"/>
      <c r="N676" s="1055"/>
      <c r="O676" s="1055"/>
      <c r="P676" s="1055"/>
    </row>
    <row r="677" spans="2:16" ht="15">
      <c r="B677" s="437"/>
      <c r="C677" s="1719"/>
      <c r="D677" s="487"/>
      <c r="E677" s="1721"/>
      <c r="F677" s="487"/>
      <c r="G677" s="1056"/>
      <c r="H677" s="1055"/>
      <c r="I677" s="1055"/>
      <c r="J677" s="1055"/>
      <c r="K677" s="1055"/>
      <c r="L677" s="1055"/>
      <c r="M677" s="1055"/>
      <c r="N677" s="1055"/>
      <c r="O677" s="1055"/>
      <c r="P677" s="1055"/>
    </row>
    <row r="678" spans="2:16" ht="15">
      <c r="B678" s="437"/>
      <c r="C678" s="1719"/>
      <c r="D678" s="487"/>
      <c r="E678" s="1721"/>
      <c r="F678" s="487"/>
      <c r="G678" s="1056"/>
      <c r="H678" s="1055"/>
      <c r="I678" s="1055"/>
      <c r="J678" s="1055"/>
      <c r="K678" s="1055"/>
      <c r="L678" s="1055"/>
      <c r="M678" s="1055"/>
      <c r="N678" s="1055"/>
      <c r="O678" s="1055"/>
      <c r="P678" s="1055"/>
    </row>
    <row r="679" spans="2:16" ht="15">
      <c r="B679" s="437"/>
      <c r="C679" s="1718"/>
      <c r="D679" s="487"/>
      <c r="E679" s="1721"/>
      <c r="F679" s="487"/>
      <c r="G679" s="1056"/>
      <c r="H679" s="1055"/>
      <c r="I679" s="1055"/>
      <c r="J679" s="1055"/>
      <c r="K679" s="1055"/>
      <c r="L679" s="1055"/>
      <c r="M679" s="1055"/>
      <c r="N679" s="1055"/>
      <c r="O679" s="1055"/>
      <c r="P679" s="1055"/>
    </row>
    <row r="680" spans="2:16" ht="15">
      <c r="B680" s="437"/>
      <c r="C680" s="1719"/>
      <c r="D680" s="487"/>
      <c r="E680" s="1721"/>
      <c r="F680" s="487"/>
      <c r="G680" s="1056"/>
      <c r="H680" s="1055"/>
      <c r="I680" s="1055"/>
      <c r="J680" s="1055"/>
      <c r="K680" s="1055"/>
      <c r="L680" s="1055"/>
      <c r="M680" s="1055"/>
      <c r="N680" s="1055"/>
      <c r="O680" s="1055"/>
      <c r="P680" s="1055"/>
    </row>
    <row r="681" spans="2:16" ht="15">
      <c r="B681" s="437"/>
      <c r="C681" s="1719"/>
      <c r="D681" s="487"/>
      <c r="E681" s="1721"/>
      <c r="F681" s="487"/>
      <c r="G681" s="1056"/>
      <c r="H681" s="1055"/>
      <c r="I681" s="1055"/>
      <c r="J681" s="1055"/>
      <c r="K681" s="1055"/>
      <c r="L681" s="1055"/>
      <c r="M681" s="1055"/>
      <c r="N681" s="1055"/>
      <c r="O681" s="1055"/>
      <c r="P681" s="1055"/>
    </row>
    <row r="682" spans="2:16" ht="15">
      <c r="B682" s="437"/>
      <c r="C682" s="1719"/>
      <c r="D682" s="487"/>
      <c r="E682" s="1721"/>
      <c r="F682" s="487"/>
      <c r="G682" s="1056"/>
      <c r="H682" s="1055"/>
      <c r="I682" s="1055"/>
      <c r="J682" s="1055"/>
      <c r="K682" s="1055"/>
      <c r="L682" s="1055"/>
      <c r="M682" s="1055"/>
      <c r="N682" s="1055"/>
      <c r="O682" s="1055"/>
      <c r="P682" s="1055"/>
    </row>
    <row r="683" spans="2:16" ht="15">
      <c r="B683" s="437"/>
      <c r="C683" s="1718"/>
      <c r="D683" s="487"/>
      <c r="E683" s="1721"/>
      <c r="F683" s="487"/>
      <c r="G683" s="1056"/>
      <c r="H683" s="1055"/>
      <c r="I683" s="1055"/>
      <c r="J683" s="1055"/>
      <c r="K683" s="1055"/>
      <c r="L683" s="1055"/>
      <c r="M683" s="1055"/>
      <c r="N683" s="1055"/>
      <c r="O683" s="1055"/>
      <c r="P683" s="1055"/>
    </row>
    <row r="684" spans="2:16" ht="15">
      <c r="B684" s="437"/>
      <c r="C684" s="1719"/>
      <c r="D684" s="487"/>
      <c r="E684" s="1721"/>
      <c r="F684" s="487"/>
      <c r="G684" s="1056"/>
      <c r="H684" s="1055"/>
      <c r="I684" s="1055"/>
      <c r="J684" s="1055"/>
      <c r="K684" s="1055"/>
      <c r="L684" s="1055"/>
      <c r="M684" s="1055"/>
      <c r="N684" s="1055"/>
      <c r="O684" s="1055"/>
      <c r="P684" s="1055"/>
    </row>
    <row r="685" spans="2:16" ht="15">
      <c r="B685" s="437"/>
      <c r="C685" s="1719"/>
      <c r="D685" s="487"/>
      <c r="E685" s="1721"/>
      <c r="F685" s="487"/>
      <c r="G685" s="1056"/>
      <c r="H685" s="1055"/>
      <c r="I685" s="1055"/>
      <c r="J685" s="1055"/>
      <c r="K685" s="1055"/>
      <c r="L685" s="1055"/>
      <c r="M685" s="1055"/>
      <c r="N685" s="1055"/>
      <c r="O685" s="1055"/>
      <c r="P685" s="1055"/>
    </row>
    <row r="686" spans="2:16" ht="15">
      <c r="B686" s="437"/>
      <c r="C686" s="1719"/>
      <c r="D686" s="487"/>
      <c r="E686" s="1721"/>
      <c r="F686" s="487"/>
      <c r="G686" s="1056"/>
      <c r="H686" s="1055"/>
      <c r="I686" s="1055"/>
      <c r="J686" s="1055"/>
      <c r="K686" s="1055"/>
      <c r="L686" s="1055"/>
      <c r="M686" s="1055"/>
      <c r="N686" s="1055"/>
      <c r="O686" s="1055"/>
      <c r="P686" s="1055"/>
    </row>
    <row r="687" spans="2:16" ht="15">
      <c r="B687" s="437"/>
      <c r="C687" s="1718"/>
      <c r="D687" s="487"/>
      <c r="E687" s="1721"/>
      <c r="F687" s="487"/>
      <c r="G687" s="1056"/>
      <c r="H687" s="1055"/>
      <c r="I687" s="1055"/>
      <c r="J687" s="1055"/>
      <c r="K687" s="1055"/>
      <c r="L687" s="1055"/>
      <c r="M687" s="1055"/>
      <c r="N687" s="1055"/>
      <c r="O687" s="1055"/>
      <c r="P687" s="1055"/>
    </row>
    <row r="688" spans="2:16" ht="15">
      <c r="B688" s="437"/>
      <c r="C688" s="1719"/>
      <c r="D688" s="487"/>
      <c r="E688" s="1721"/>
      <c r="F688" s="487"/>
      <c r="G688" s="1056"/>
      <c r="H688" s="1055"/>
      <c r="I688" s="1055"/>
      <c r="J688" s="1055"/>
      <c r="K688" s="1055"/>
      <c r="L688" s="1055"/>
      <c r="M688" s="1055"/>
      <c r="N688" s="1055"/>
      <c r="O688" s="1055"/>
      <c r="P688" s="1055"/>
    </row>
    <row r="689" spans="2:16" ht="15">
      <c r="B689" s="437"/>
      <c r="C689" s="1719"/>
      <c r="D689" s="487"/>
      <c r="E689" s="1721"/>
      <c r="F689" s="487"/>
      <c r="G689" s="1056"/>
      <c r="H689" s="1055"/>
      <c r="I689" s="1055"/>
      <c r="J689" s="1055"/>
      <c r="K689" s="1055"/>
      <c r="L689" s="1055"/>
      <c r="M689" s="1055"/>
      <c r="N689" s="1055"/>
      <c r="O689" s="1055"/>
      <c r="P689" s="1055"/>
    </row>
    <row r="690" spans="2:16" ht="15">
      <c r="B690" s="437"/>
      <c r="C690" s="1719"/>
      <c r="D690" s="487"/>
      <c r="E690" s="1721"/>
      <c r="F690" s="487"/>
      <c r="G690" s="1056"/>
      <c r="H690" s="1055"/>
      <c r="I690" s="1055"/>
      <c r="J690" s="1055"/>
      <c r="K690" s="1055"/>
      <c r="L690" s="1055"/>
      <c r="M690" s="1055"/>
      <c r="N690" s="1055"/>
      <c r="O690" s="1055"/>
      <c r="P690" s="1055"/>
    </row>
    <row r="691" spans="2:16" ht="15">
      <c r="B691" s="437"/>
      <c r="C691" s="1718"/>
      <c r="D691" s="487"/>
      <c r="E691" s="1721"/>
      <c r="F691" s="487"/>
      <c r="G691" s="1056"/>
      <c r="H691" s="1055"/>
      <c r="I691" s="1055"/>
      <c r="J691" s="1055"/>
      <c r="K691" s="1055"/>
      <c r="L691" s="1055"/>
      <c r="M691" s="1055"/>
      <c r="N691" s="1055"/>
      <c r="O691" s="1055"/>
      <c r="P691" s="1055"/>
    </row>
    <row r="692" spans="2:16" ht="15">
      <c r="B692" s="437"/>
      <c r="C692" s="1719"/>
      <c r="D692" s="487"/>
      <c r="E692" s="1721"/>
      <c r="F692" s="487"/>
      <c r="G692" s="1056"/>
      <c r="H692" s="1055"/>
      <c r="I692" s="1055"/>
      <c r="J692" s="1055"/>
      <c r="K692" s="1055"/>
      <c r="L692" s="1055"/>
      <c r="M692" s="1055"/>
      <c r="N692" s="1055"/>
      <c r="O692" s="1055"/>
      <c r="P692" s="1055"/>
    </row>
    <row r="693" spans="2:16" ht="15">
      <c r="B693" s="437"/>
      <c r="C693" s="1719"/>
      <c r="D693" s="487"/>
      <c r="E693" s="1721"/>
      <c r="F693" s="487"/>
      <c r="G693" s="1056"/>
      <c r="H693" s="1055"/>
      <c r="I693" s="1055"/>
      <c r="J693" s="1055"/>
      <c r="K693" s="1055"/>
      <c r="L693" s="1055"/>
      <c r="M693" s="1055"/>
      <c r="N693" s="1055"/>
      <c r="O693" s="1055"/>
      <c r="P693" s="1055"/>
    </row>
    <row r="694" spans="2:16" ht="15">
      <c r="B694" s="437"/>
      <c r="C694" s="1719"/>
      <c r="D694" s="487"/>
      <c r="E694" s="1721"/>
      <c r="F694" s="487"/>
      <c r="G694" s="1056"/>
      <c r="H694" s="1055"/>
      <c r="I694" s="1055"/>
      <c r="J694" s="1055"/>
      <c r="K694" s="1055"/>
      <c r="L694" s="1055"/>
      <c r="M694" s="1055"/>
      <c r="N694" s="1055"/>
      <c r="O694" s="1055"/>
      <c r="P694" s="1055"/>
    </row>
    <row r="695" spans="2:16" ht="15">
      <c r="B695" s="437"/>
      <c r="C695" s="1718"/>
      <c r="D695" s="487"/>
      <c r="E695" s="1721"/>
      <c r="F695" s="487"/>
      <c r="G695" s="1056"/>
      <c r="H695" s="1055"/>
      <c r="I695" s="1055"/>
      <c r="J695" s="1055"/>
      <c r="K695" s="1055"/>
      <c r="L695" s="1055"/>
      <c r="M695" s="1055"/>
      <c r="N695" s="1055"/>
      <c r="O695" s="1055"/>
      <c r="P695" s="1055"/>
    </row>
    <row r="696" spans="2:16" ht="15">
      <c r="B696" s="437"/>
      <c r="C696" s="1719"/>
      <c r="D696" s="487"/>
      <c r="E696" s="1721"/>
      <c r="F696" s="487"/>
      <c r="G696" s="1056"/>
      <c r="H696" s="1055"/>
      <c r="I696" s="1055"/>
      <c r="J696" s="1055"/>
      <c r="K696" s="1055"/>
      <c r="L696" s="1055"/>
      <c r="M696" s="1055"/>
      <c r="N696" s="1055"/>
      <c r="O696" s="1055"/>
      <c r="P696" s="1055"/>
    </row>
    <row r="697" spans="2:16" ht="15">
      <c r="B697" s="437"/>
      <c r="C697" s="1719"/>
      <c r="D697" s="487"/>
      <c r="E697" s="1721"/>
      <c r="F697" s="487"/>
      <c r="G697" s="1056"/>
      <c r="H697" s="1055"/>
      <c r="I697" s="1055"/>
      <c r="J697" s="1055"/>
      <c r="K697" s="1055"/>
      <c r="L697" s="1055"/>
      <c r="M697" s="1055"/>
      <c r="N697" s="1055"/>
      <c r="O697" s="1055"/>
      <c r="P697" s="1055"/>
    </row>
    <row r="698" spans="2:16" ht="15">
      <c r="B698" s="437"/>
      <c r="C698" s="1719"/>
      <c r="D698" s="487"/>
      <c r="E698" s="1721"/>
      <c r="F698" s="487"/>
      <c r="G698" s="1056"/>
      <c r="H698" s="1055"/>
      <c r="I698" s="1055"/>
      <c r="J698" s="1055"/>
      <c r="K698" s="1055"/>
      <c r="L698" s="1055"/>
      <c r="M698" s="1055"/>
      <c r="N698" s="1055"/>
      <c r="O698" s="1055"/>
      <c r="P698" s="1055"/>
    </row>
    <row r="699" spans="2:16" ht="15">
      <c r="B699" s="437"/>
      <c r="C699" s="1718"/>
      <c r="D699" s="487"/>
      <c r="E699" s="1721"/>
      <c r="F699" s="487"/>
      <c r="G699" s="1056"/>
      <c r="H699" s="1055"/>
      <c r="I699" s="1055"/>
      <c r="J699" s="1055"/>
      <c r="K699" s="1055"/>
      <c r="L699" s="1055"/>
      <c r="M699" s="1055"/>
      <c r="N699" s="1055"/>
      <c r="O699" s="1055"/>
      <c r="P699" s="1055"/>
    </row>
    <row r="700" spans="2:16" ht="15">
      <c r="B700" s="437"/>
      <c r="C700" s="1719"/>
      <c r="D700" s="487"/>
      <c r="E700" s="1721"/>
      <c r="F700" s="487"/>
      <c r="G700" s="1056"/>
      <c r="H700" s="1055"/>
      <c r="I700" s="1055"/>
      <c r="J700" s="1055"/>
      <c r="K700" s="1055"/>
      <c r="L700" s="1055"/>
      <c r="M700" s="1055"/>
      <c r="N700" s="1055"/>
      <c r="O700" s="1055"/>
      <c r="P700" s="1055"/>
    </row>
    <row r="701" spans="2:16" ht="15">
      <c r="B701" s="437"/>
      <c r="C701" s="1719"/>
      <c r="D701" s="487"/>
      <c r="E701" s="1721"/>
      <c r="F701" s="487"/>
      <c r="G701" s="1056"/>
      <c r="H701" s="1055"/>
      <c r="I701" s="1055"/>
      <c r="J701" s="1055"/>
      <c r="K701" s="1055"/>
      <c r="L701" s="1055"/>
      <c r="M701" s="1055"/>
      <c r="N701" s="1055"/>
      <c r="O701" s="1055"/>
      <c r="P701" s="1055"/>
    </row>
    <row r="702" spans="2:16" ht="15">
      <c r="B702" s="437"/>
      <c r="C702" s="1719"/>
      <c r="D702" s="487"/>
      <c r="E702" s="1721"/>
      <c r="F702" s="487"/>
      <c r="G702" s="1056"/>
      <c r="H702" s="1055"/>
      <c r="I702" s="1055"/>
      <c r="J702" s="1055"/>
      <c r="K702" s="1055"/>
      <c r="L702" s="1055"/>
      <c r="M702" s="1055"/>
      <c r="N702" s="1055"/>
      <c r="O702" s="1055"/>
      <c r="P702" s="1055"/>
    </row>
    <row r="703" spans="2:16" ht="15">
      <c r="B703" s="437"/>
      <c r="C703" s="1718"/>
      <c r="D703" s="487"/>
      <c r="E703" s="1721"/>
      <c r="F703" s="487"/>
      <c r="G703" s="1056"/>
      <c r="H703" s="1055"/>
      <c r="I703" s="1055"/>
      <c r="J703" s="1055"/>
      <c r="K703" s="1055"/>
      <c r="L703" s="1055"/>
      <c r="M703" s="1055"/>
      <c r="N703" s="1055"/>
      <c r="O703" s="1055"/>
      <c r="P703" s="1055"/>
    </row>
    <row r="704" spans="2:16" ht="15">
      <c r="B704" s="437"/>
      <c r="C704" s="1719"/>
      <c r="D704" s="487"/>
      <c r="E704" s="1721"/>
      <c r="F704" s="487"/>
      <c r="G704" s="1056"/>
      <c r="H704" s="1055"/>
      <c r="I704" s="1055"/>
      <c r="J704" s="1055"/>
      <c r="K704" s="1055"/>
      <c r="L704" s="1055"/>
      <c r="M704" s="1055"/>
      <c r="N704" s="1055"/>
      <c r="O704" s="1055"/>
      <c r="P704" s="1055"/>
    </row>
    <row r="705" spans="2:16" ht="15">
      <c r="B705" s="437"/>
      <c r="C705" s="1719"/>
      <c r="D705" s="487"/>
      <c r="E705" s="1721"/>
      <c r="F705" s="487"/>
      <c r="G705" s="1056"/>
      <c r="H705" s="1055"/>
      <c r="I705" s="1055"/>
      <c r="J705" s="1055"/>
      <c r="K705" s="1055"/>
      <c r="L705" s="1055"/>
      <c r="M705" s="1055"/>
      <c r="N705" s="1055"/>
      <c r="O705" s="1055"/>
      <c r="P705" s="1055"/>
    </row>
    <row r="706" spans="2:16" ht="15">
      <c r="B706" s="437"/>
      <c r="C706" s="1719"/>
      <c r="D706" s="487"/>
      <c r="E706" s="1721"/>
      <c r="F706" s="487"/>
      <c r="G706" s="1056"/>
      <c r="H706" s="1055"/>
      <c r="I706" s="1055"/>
      <c r="J706" s="1055"/>
      <c r="K706" s="1055"/>
      <c r="L706" s="1055"/>
      <c r="M706" s="1055"/>
      <c r="N706" s="1055"/>
      <c r="O706" s="1055"/>
      <c r="P706" s="1055"/>
    </row>
    <row r="707" spans="2:16" ht="15">
      <c r="B707" s="437"/>
      <c r="C707" s="1718"/>
      <c r="D707" s="487"/>
      <c r="E707" s="1721"/>
      <c r="F707" s="487"/>
      <c r="G707" s="1056"/>
      <c r="H707" s="1055"/>
      <c r="I707" s="1055"/>
      <c r="J707" s="1055"/>
      <c r="K707" s="1055"/>
      <c r="L707" s="1055"/>
      <c r="M707" s="1055"/>
      <c r="N707" s="1055"/>
      <c r="O707" s="1055"/>
      <c r="P707" s="1055"/>
    </row>
    <row r="708" spans="2:16" ht="15">
      <c r="B708" s="437"/>
      <c r="C708" s="1719"/>
      <c r="D708" s="487"/>
      <c r="E708" s="1721"/>
      <c r="F708" s="487"/>
      <c r="G708" s="1056"/>
      <c r="H708" s="1055"/>
      <c r="I708" s="1055"/>
      <c r="J708" s="1055"/>
      <c r="K708" s="1055"/>
      <c r="L708" s="1055"/>
      <c r="M708" s="1055"/>
      <c r="N708" s="1055"/>
      <c r="O708" s="1055"/>
      <c r="P708" s="1055"/>
    </row>
    <row r="709" spans="2:16" ht="15">
      <c r="B709" s="437"/>
      <c r="C709" s="1719"/>
      <c r="D709" s="487"/>
      <c r="E709" s="1721"/>
      <c r="F709" s="487"/>
      <c r="G709" s="1056"/>
      <c r="H709" s="1055"/>
      <c r="I709" s="1055"/>
      <c r="J709" s="1055"/>
      <c r="K709" s="1055"/>
      <c r="L709" s="1055"/>
      <c r="M709" s="1055"/>
      <c r="N709" s="1055"/>
      <c r="O709" s="1055"/>
      <c r="P709" s="1055"/>
    </row>
    <row r="710" spans="2:16" ht="15">
      <c r="B710" s="437"/>
      <c r="C710" s="1719"/>
      <c r="D710" s="487"/>
      <c r="E710" s="1721"/>
      <c r="F710" s="487"/>
      <c r="G710" s="1056"/>
      <c r="H710" s="1055"/>
      <c r="I710" s="1055"/>
      <c r="J710" s="1055"/>
      <c r="K710" s="1055"/>
      <c r="L710" s="1055"/>
      <c r="M710" s="1055"/>
      <c r="N710" s="1055"/>
      <c r="O710" s="1055"/>
      <c r="P710" s="1055"/>
    </row>
    <row r="711" spans="2:16" ht="15">
      <c r="B711" s="437"/>
      <c r="C711" s="1718"/>
      <c r="D711" s="487"/>
      <c r="E711" s="1721"/>
      <c r="F711" s="487"/>
      <c r="G711" s="1056"/>
      <c r="H711" s="1055"/>
      <c r="I711" s="1055"/>
      <c r="J711" s="1055"/>
      <c r="K711" s="1055"/>
      <c r="L711" s="1055"/>
      <c r="M711" s="1055"/>
      <c r="N711" s="1055"/>
      <c r="O711" s="1055"/>
      <c r="P711" s="1055"/>
    </row>
    <row r="712" spans="2:16" ht="15">
      <c r="B712" s="437"/>
      <c r="C712" s="1719"/>
      <c r="D712" s="487"/>
      <c r="E712" s="1721"/>
      <c r="F712" s="487"/>
      <c r="G712" s="1056"/>
      <c r="H712" s="1055"/>
      <c r="I712" s="1055"/>
      <c r="J712" s="1055"/>
      <c r="K712" s="1055"/>
      <c r="L712" s="1055"/>
      <c r="M712" s="1055"/>
      <c r="N712" s="1055"/>
      <c r="O712" s="1055"/>
      <c r="P712" s="1055"/>
    </row>
    <row r="713" spans="2:16" ht="15">
      <c r="B713" s="437"/>
      <c r="C713" s="1719"/>
      <c r="D713" s="487"/>
      <c r="E713" s="1721"/>
      <c r="F713" s="487"/>
      <c r="G713" s="1056"/>
      <c r="H713" s="1055"/>
      <c r="I713" s="1055"/>
      <c r="J713" s="1055"/>
      <c r="K713" s="1055"/>
      <c r="L713" s="1055"/>
      <c r="M713" s="1055"/>
      <c r="N713" s="1055"/>
      <c r="O713" s="1055"/>
      <c r="P713" s="1055"/>
    </row>
    <row r="714" spans="2:16" ht="15">
      <c r="B714" s="437"/>
      <c r="C714" s="1719"/>
      <c r="D714" s="487"/>
      <c r="E714" s="1721"/>
      <c r="F714" s="487"/>
      <c r="G714" s="1056"/>
      <c r="H714" s="1055"/>
      <c r="I714" s="1055"/>
      <c r="J714" s="1055"/>
      <c r="K714" s="1055"/>
      <c r="L714" s="1055"/>
      <c r="M714" s="1055"/>
      <c r="N714" s="1055"/>
      <c r="O714" s="1055"/>
      <c r="P714" s="1055"/>
    </row>
    <row r="715" spans="2:16" ht="15">
      <c r="B715" s="437"/>
      <c r="C715" s="1718"/>
      <c r="D715" s="487"/>
      <c r="E715" s="1721"/>
      <c r="F715" s="487"/>
      <c r="G715" s="1056"/>
      <c r="H715" s="1055"/>
      <c r="I715" s="1055"/>
      <c r="J715" s="1055"/>
      <c r="K715" s="1055"/>
      <c r="L715" s="1055"/>
      <c r="M715" s="1055"/>
      <c r="N715" s="1055"/>
      <c r="O715" s="1055"/>
      <c r="P715" s="1055"/>
    </row>
    <row r="716" spans="2:16" ht="15">
      <c r="B716" s="437"/>
      <c r="C716" s="1719"/>
      <c r="D716" s="487"/>
      <c r="E716" s="1721"/>
      <c r="F716" s="487"/>
      <c r="G716" s="1056"/>
      <c r="H716" s="1055"/>
      <c r="I716" s="1055"/>
      <c r="J716" s="1055"/>
      <c r="K716" s="1055"/>
      <c r="L716" s="1055"/>
      <c r="M716" s="1055"/>
      <c r="N716" s="1055"/>
      <c r="O716" s="1055"/>
      <c r="P716" s="1055"/>
    </row>
    <row r="717" spans="2:16" ht="15">
      <c r="B717" s="437"/>
      <c r="C717" s="1719"/>
      <c r="D717" s="487"/>
      <c r="E717" s="1721"/>
      <c r="F717" s="487"/>
      <c r="G717" s="1056"/>
      <c r="H717" s="1055"/>
      <c r="I717" s="1055"/>
      <c r="J717" s="1055"/>
      <c r="K717" s="1055"/>
      <c r="L717" s="1055"/>
      <c r="M717" s="1055"/>
      <c r="N717" s="1055"/>
      <c r="O717" s="1055"/>
      <c r="P717" s="1055"/>
    </row>
    <row r="718" spans="2:16" ht="15">
      <c r="B718" s="437"/>
      <c r="C718" s="1719"/>
      <c r="D718" s="487"/>
      <c r="E718" s="1721"/>
      <c r="F718" s="487"/>
      <c r="G718" s="1056"/>
      <c r="H718" s="1055"/>
      <c r="I718" s="1055"/>
      <c r="J718" s="1055"/>
      <c r="K718" s="1055"/>
      <c r="L718" s="1055"/>
      <c r="M718" s="1055"/>
      <c r="N718" s="1055"/>
      <c r="O718" s="1055"/>
      <c r="P718" s="1055"/>
    </row>
    <row r="719" spans="2:16" ht="15">
      <c r="B719" s="437"/>
      <c r="C719" s="1718"/>
      <c r="D719" s="487"/>
      <c r="E719" s="1721"/>
      <c r="F719" s="487"/>
      <c r="G719" s="1056"/>
      <c r="H719" s="1055"/>
      <c r="I719" s="1055"/>
      <c r="J719" s="1055"/>
      <c r="K719" s="1055"/>
      <c r="L719" s="1055"/>
      <c r="M719" s="1055"/>
      <c r="N719" s="1055"/>
      <c r="O719" s="1055"/>
      <c r="P719" s="1055"/>
    </row>
    <row r="720" spans="2:16" ht="15">
      <c r="B720" s="437"/>
      <c r="C720" s="1719"/>
      <c r="D720" s="487"/>
      <c r="E720" s="1721"/>
      <c r="F720" s="487"/>
      <c r="G720" s="1056"/>
      <c r="H720" s="1055"/>
      <c r="I720" s="1055"/>
      <c r="J720" s="1055"/>
      <c r="K720" s="1055"/>
      <c r="L720" s="1055"/>
      <c r="M720" s="1055"/>
      <c r="N720" s="1055"/>
      <c r="O720" s="1055"/>
      <c r="P720" s="1055"/>
    </row>
    <row r="721" spans="2:16" ht="15">
      <c r="B721" s="437"/>
      <c r="C721" s="1719"/>
      <c r="D721" s="487"/>
      <c r="E721" s="1721"/>
      <c r="F721" s="487"/>
      <c r="G721" s="1056"/>
      <c r="H721" s="1055"/>
      <c r="I721" s="1055"/>
      <c r="J721" s="1055"/>
      <c r="K721" s="1055"/>
      <c r="L721" s="1055"/>
      <c r="M721" s="1055"/>
      <c r="N721" s="1055"/>
      <c r="O721" s="1055"/>
      <c r="P721" s="1055"/>
    </row>
    <row r="722" spans="2:16" ht="15">
      <c r="B722" s="437"/>
      <c r="C722" s="1719"/>
      <c r="D722" s="487"/>
      <c r="E722" s="1721"/>
      <c r="F722" s="487"/>
      <c r="G722" s="1056"/>
      <c r="H722" s="1055"/>
      <c r="I722" s="1055"/>
      <c r="J722" s="1055"/>
      <c r="K722" s="1055"/>
      <c r="L722" s="1055"/>
      <c r="M722" s="1055"/>
      <c r="N722" s="1055"/>
      <c r="O722" s="1055"/>
      <c r="P722" s="1055"/>
    </row>
    <row r="723" spans="2:16" ht="15">
      <c r="B723" s="437"/>
      <c r="C723" s="1718"/>
      <c r="D723" s="487"/>
      <c r="E723" s="1721"/>
      <c r="F723" s="487"/>
      <c r="G723" s="1056"/>
      <c r="H723" s="1055"/>
      <c r="I723" s="1055"/>
      <c r="J723" s="1055"/>
      <c r="K723" s="1055"/>
      <c r="L723" s="1055"/>
      <c r="M723" s="1055"/>
      <c r="N723" s="1055"/>
      <c r="O723" s="1055"/>
      <c r="P723" s="1055"/>
    </row>
    <row r="724" spans="2:16" ht="15">
      <c r="B724" s="437"/>
      <c r="C724" s="1719"/>
      <c r="D724" s="487"/>
      <c r="E724" s="1721"/>
      <c r="F724" s="487"/>
      <c r="G724" s="1056"/>
      <c r="H724" s="1055"/>
      <c r="I724" s="1055"/>
      <c r="J724" s="1055"/>
      <c r="K724" s="1055"/>
      <c r="L724" s="1055"/>
      <c r="M724" s="1055"/>
      <c r="N724" s="1055"/>
      <c r="O724" s="1055"/>
      <c r="P724" s="1055"/>
    </row>
    <row r="725" spans="2:16" ht="15">
      <c r="B725" s="437"/>
      <c r="C725" s="1719"/>
      <c r="D725" s="487"/>
      <c r="E725" s="1721"/>
      <c r="F725" s="487"/>
      <c r="G725" s="1056"/>
      <c r="H725" s="1055"/>
      <c r="I725" s="1055"/>
      <c r="J725" s="1055"/>
      <c r="K725" s="1055"/>
      <c r="L725" s="1055"/>
      <c r="M725" s="1055"/>
      <c r="N725" s="1055"/>
      <c r="O725" s="1055"/>
      <c r="P725" s="1055"/>
    </row>
    <row r="726" spans="2:16" ht="15">
      <c r="B726" s="437"/>
      <c r="C726" s="1719"/>
      <c r="D726" s="487"/>
      <c r="E726" s="1721"/>
      <c r="F726" s="487"/>
      <c r="G726" s="1056"/>
      <c r="H726" s="1055"/>
      <c r="I726" s="1055"/>
      <c r="J726" s="1055"/>
      <c r="K726" s="1055"/>
      <c r="L726" s="1055"/>
      <c r="M726" s="1055"/>
      <c r="N726" s="1055"/>
      <c r="O726" s="1055"/>
      <c r="P726" s="1055"/>
    </row>
    <row r="727" spans="2:16" ht="15">
      <c r="B727" s="437"/>
      <c r="C727" s="1718"/>
      <c r="D727" s="487"/>
      <c r="E727" s="1721"/>
      <c r="F727" s="487"/>
      <c r="G727" s="1056"/>
      <c r="H727" s="1055"/>
      <c r="I727" s="1055"/>
      <c r="J727" s="1055"/>
      <c r="K727" s="1055"/>
      <c r="L727" s="1055"/>
      <c r="M727" s="1055"/>
      <c r="N727" s="1055"/>
      <c r="O727" s="1055"/>
      <c r="P727" s="1055"/>
    </row>
    <row r="728" spans="2:16" ht="15">
      <c r="B728" s="437"/>
      <c r="C728" s="1719"/>
      <c r="D728" s="487"/>
      <c r="E728" s="1721"/>
      <c r="F728" s="487"/>
      <c r="G728" s="1056"/>
      <c r="H728" s="1055"/>
      <c r="I728" s="1055"/>
      <c r="J728" s="1055"/>
      <c r="K728" s="1055"/>
      <c r="L728" s="1055"/>
      <c r="M728" s="1055"/>
      <c r="N728" s="1055"/>
      <c r="O728" s="1055"/>
      <c r="P728" s="1055"/>
    </row>
    <row r="729" spans="2:16" ht="15">
      <c r="B729" s="437"/>
      <c r="C729" s="1719"/>
      <c r="D729" s="487"/>
      <c r="E729" s="1721"/>
      <c r="F729" s="487"/>
      <c r="G729" s="1056"/>
      <c r="H729" s="1055"/>
      <c r="I729" s="1055"/>
      <c r="J729" s="1055"/>
      <c r="K729" s="1055"/>
      <c r="L729" s="1055"/>
      <c r="M729" s="1055"/>
      <c r="N729" s="1055"/>
      <c r="O729" s="1055"/>
      <c r="P729" s="1055"/>
    </row>
    <row r="730" spans="2:16" ht="15">
      <c r="B730" s="437"/>
      <c r="C730" s="1719"/>
      <c r="D730" s="487"/>
      <c r="E730" s="1721"/>
      <c r="F730" s="487"/>
      <c r="G730" s="1056"/>
      <c r="H730" s="1055"/>
      <c r="I730" s="1055"/>
      <c r="J730" s="1055"/>
      <c r="K730" s="1055"/>
      <c r="L730" s="1055"/>
      <c r="M730" s="1055"/>
      <c r="N730" s="1055"/>
      <c r="O730" s="1055"/>
      <c r="P730" s="1055"/>
    </row>
    <row r="731" spans="2:16" ht="15">
      <c r="B731" s="437"/>
      <c r="C731" s="1718"/>
      <c r="D731" s="487"/>
      <c r="E731" s="1721"/>
      <c r="F731" s="487"/>
      <c r="G731" s="1056"/>
      <c r="H731" s="1055"/>
      <c r="I731" s="1055"/>
      <c r="J731" s="1055"/>
      <c r="K731" s="1055"/>
      <c r="L731" s="1055"/>
      <c r="M731" s="1055"/>
      <c r="N731" s="1055"/>
      <c r="O731" s="1055"/>
      <c r="P731" s="1055"/>
    </row>
    <row r="732" spans="2:16" ht="15">
      <c r="B732" s="437"/>
      <c r="C732" s="1719"/>
      <c r="D732" s="487"/>
      <c r="E732" s="1721"/>
      <c r="F732" s="487"/>
      <c r="G732" s="1056"/>
      <c r="H732" s="1055"/>
      <c r="I732" s="1055"/>
      <c r="J732" s="1055"/>
      <c r="K732" s="1055"/>
      <c r="L732" s="1055"/>
      <c r="M732" s="1055"/>
      <c r="N732" s="1055"/>
      <c r="O732" s="1055"/>
      <c r="P732" s="1055"/>
    </row>
    <row r="733" spans="2:16" ht="15">
      <c r="B733" s="437"/>
      <c r="C733" s="1719"/>
      <c r="D733" s="487"/>
      <c r="E733" s="1721"/>
      <c r="F733" s="487"/>
      <c r="G733" s="1056"/>
      <c r="H733" s="1055"/>
      <c r="I733" s="1055"/>
      <c r="J733" s="1055"/>
      <c r="K733" s="1055"/>
      <c r="L733" s="1055"/>
      <c r="M733" s="1055"/>
      <c r="N733" s="1055"/>
      <c r="O733" s="1055"/>
      <c r="P733" s="1055"/>
    </row>
    <row r="734" spans="2:16" ht="15">
      <c r="B734" s="437"/>
      <c r="C734" s="1719"/>
      <c r="D734" s="487"/>
      <c r="E734" s="1721"/>
      <c r="F734" s="487"/>
      <c r="G734" s="1056"/>
      <c r="H734" s="1055"/>
      <c r="I734" s="1055"/>
      <c r="J734" s="1055"/>
      <c r="K734" s="1055"/>
      <c r="L734" s="1055"/>
      <c r="M734" s="1055"/>
      <c r="N734" s="1055"/>
      <c r="O734" s="1055"/>
      <c r="P734" s="1055"/>
    </row>
    <row r="735" spans="2:16" ht="15">
      <c r="B735" s="437"/>
      <c r="C735" s="1718"/>
      <c r="D735" s="487"/>
      <c r="E735" s="1721"/>
      <c r="F735" s="487"/>
      <c r="G735" s="1056"/>
      <c r="H735" s="1055"/>
      <c r="I735" s="1055"/>
      <c r="J735" s="1055"/>
      <c r="K735" s="1055"/>
      <c r="L735" s="1055"/>
      <c r="M735" s="1055"/>
      <c r="N735" s="1055"/>
      <c r="O735" s="1055"/>
      <c r="P735" s="1055"/>
    </row>
    <row r="736" spans="2:16" ht="15">
      <c r="B736" s="437"/>
      <c r="C736" s="1719"/>
      <c r="D736" s="487"/>
      <c r="E736" s="1721"/>
      <c r="F736" s="487"/>
      <c r="G736" s="1056"/>
      <c r="H736" s="1055"/>
      <c r="I736" s="1055"/>
      <c r="J736" s="1055"/>
      <c r="K736" s="1055"/>
      <c r="L736" s="1055"/>
      <c r="M736" s="1055"/>
      <c r="N736" s="1055"/>
      <c r="O736" s="1055"/>
      <c r="P736" s="1055"/>
    </row>
    <row r="737" spans="2:16" ht="15">
      <c r="B737" s="437"/>
      <c r="C737" s="1719"/>
      <c r="D737" s="487"/>
      <c r="E737" s="1721"/>
      <c r="F737" s="487"/>
      <c r="G737" s="1056"/>
      <c r="H737" s="1055"/>
      <c r="I737" s="1055"/>
      <c r="J737" s="1055"/>
      <c r="K737" s="1055"/>
      <c r="L737" s="1055"/>
      <c r="M737" s="1055"/>
      <c r="N737" s="1055"/>
      <c r="O737" s="1055"/>
      <c r="P737" s="1055"/>
    </row>
    <row r="738" spans="2:16" ht="15">
      <c r="B738" s="437"/>
      <c r="C738" s="1719"/>
      <c r="D738" s="1102"/>
      <c r="E738" s="1721"/>
      <c r="F738" s="487"/>
      <c r="G738" s="1056"/>
      <c r="H738" s="1055"/>
      <c r="I738" s="1055"/>
      <c r="J738" s="1055"/>
      <c r="K738" s="1055"/>
      <c r="L738" s="1055"/>
      <c r="M738" s="1055"/>
      <c r="N738" s="1055"/>
      <c r="O738" s="1055"/>
      <c r="P738" s="1055"/>
    </row>
    <row r="739" spans="2:16" ht="15">
      <c r="B739" s="437"/>
      <c r="C739" s="1718"/>
      <c r="D739" s="487"/>
      <c r="E739" s="1721"/>
      <c r="F739" s="487"/>
      <c r="G739" s="1056"/>
      <c r="H739" s="1055"/>
      <c r="I739" s="1055"/>
      <c r="J739" s="1055"/>
      <c r="K739" s="1055"/>
      <c r="L739" s="1055"/>
      <c r="M739" s="1055"/>
      <c r="N739" s="1055"/>
      <c r="O739" s="1055"/>
      <c r="P739" s="1055"/>
    </row>
    <row r="740" spans="2:16" ht="15">
      <c r="B740" s="437"/>
      <c r="C740" s="1719"/>
      <c r="D740" s="487"/>
      <c r="E740" s="1721"/>
      <c r="F740" s="487"/>
      <c r="G740" s="1056"/>
      <c r="H740" s="1055"/>
      <c r="I740" s="1055"/>
      <c r="J740" s="1055"/>
      <c r="K740" s="1055"/>
      <c r="L740" s="1055"/>
      <c r="M740" s="1055"/>
      <c r="N740" s="1055"/>
      <c r="O740" s="1055"/>
      <c r="P740" s="1055"/>
    </row>
    <row r="741" spans="2:16" ht="15">
      <c r="B741" s="437"/>
      <c r="C741" s="1719"/>
      <c r="D741" s="487"/>
      <c r="E741" s="1721"/>
      <c r="F741" s="487"/>
      <c r="G741" s="1056"/>
      <c r="H741" s="1055"/>
      <c r="I741" s="1055"/>
      <c r="J741" s="1055"/>
      <c r="K741" s="1055"/>
      <c r="L741" s="1055"/>
      <c r="M741" s="1055"/>
      <c r="N741" s="1055"/>
      <c r="O741" s="1055"/>
      <c r="P741" s="1055"/>
    </row>
    <row r="742" spans="2:16" ht="15">
      <c r="B742" s="437"/>
      <c r="C742" s="1719"/>
      <c r="D742" s="487"/>
      <c r="E742" s="1721"/>
      <c r="F742" s="487"/>
      <c r="G742" s="1056"/>
      <c r="H742" s="1055"/>
      <c r="I742" s="1055"/>
      <c r="J742" s="1055"/>
      <c r="K742" s="1055"/>
      <c r="L742" s="1055"/>
      <c r="M742" s="1055"/>
      <c r="N742" s="1055"/>
      <c r="O742" s="1055"/>
      <c r="P742" s="1055"/>
    </row>
    <row r="743" spans="2:16" ht="15">
      <c r="B743" s="437"/>
      <c r="C743" s="1718"/>
      <c r="D743" s="487"/>
      <c r="E743" s="1721"/>
      <c r="F743" s="487"/>
      <c r="G743" s="1056"/>
      <c r="H743" s="1055"/>
      <c r="I743" s="1055"/>
      <c r="J743" s="1055"/>
      <c r="K743" s="1055"/>
      <c r="L743" s="1055"/>
      <c r="M743" s="1055"/>
      <c r="N743" s="1055"/>
      <c r="O743" s="1055"/>
      <c r="P743" s="1055"/>
    </row>
    <row r="744" spans="2:16" ht="15">
      <c r="B744" s="437"/>
      <c r="C744" s="1719"/>
      <c r="D744" s="487"/>
      <c r="E744" s="1721"/>
      <c r="F744" s="487"/>
      <c r="G744" s="1056"/>
      <c r="H744" s="1055"/>
      <c r="I744" s="1055"/>
      <c r="J744" s="1055"/>
      <c r="K744" s="1055"/>
      <c r="L744" s="1055"/>
      <c r="M744" s="1055"/>
      <c r="N744" s="1055"/>
      <c r="O744" s="1055"/>
      <c r="P744" s="1055"/>
    </row>
    <row r="745" spans="2:16" ht="15">
      <c r="B745" s="437"/>
      <c r="C745" s="1719"/>
      <c r="D745" s="487"/>
      <c r="E745" s="1721"/>
      <c r="F745" s="487"/>
      <c r="G745" s="1056"/>
      <c r="H745" s="1055"/>
      <c r="I745" s="1055"/>
      <c r="J745" s="1055"/>
      <c r="K745" s="1055"/>
      <c r="L745" s="1055"/>
      <c r="M745" s="1055"/>
      <c r="N745" s="1055"/>
      <c r="O745" s="1055"/>
      <c r="P745" s="1055"/>
    </row>
    <row r="746" spans="2:16" ht="15">
      <c r="B746" s="437"/>
      <c r="C746" s="1719"/>
      <c r="D746" s="1102"/>
      <c r="E746" s="1721"/>
      <c r="F746" s="487"/>
      <c r="G746" s="1056"/>
      <c r="H746" s="1055"/>
      <c r="I746" s="1055"/>
      <c r="J746" s="1055"/>
      <c r="K746" s="1055"/>
      <c r="L746" s="1055"/>
      <c r="M746" s="1055"/>
      <c r="N746" s="1055"/>
      <c r="O746" s="1055"/>
      <c r="P746" s="1055"/>
    </row>
    <row r="747" spans="2:16" ht="15">
      <c r="B747" s="437"/>
      <c r="C747" s="1718"/>
      <c r="D747" s="487"/>
      <c r="E747" s="1721"/>
      <c r="F747" s="487"/>
      <c r="G747" s="1056"/>
      <c r="H747" s="1055"/>
      <c r="I747" s="1055"/>
      <c r="J747" s="1055"/>
      <c r="K747" s="1055"/>
      <c r="L747" s="1055"/>
      <c r="M747" s="1055"/>
      <c r="N747" s="1055"/>
      <c r="O747" s="1055"/>
      <c r="P747" s="1055"/>
    </row>
    <row r="748" spans="2:16" ht="15">
      <c r="B748" s="437"/>
      <c r="C748" s="1719"/>
      <c r="D748" s="487"/>
      <c r="E748" s="1721"/>
      <c r="F748" s="487"/>
      <c r="G748" s="1056"/>
      <c r="H748" s="1055"/>
      <c r="I748" s="1055"/>
      <c r="J748" s="1055"/>
      <c r="K748" s="1055"/>
      <c r="L748" s="1055"/>
      <c r="M748" s="1055"/>
      <c r="N748" s="1055"/>
      <c r="O748" s="1055"/>
      <c r="P748" s="1055"/>
    </row>
    <row r="749" spans="2:16" ht="15">
      <c r="B749" s="437"/>
      <c r="C749" s="1719"/>
      <c r="D749" s="487"/>
      <c r="E749" s="1721"/>
      <c r="F749" s="487"/>
      <c r="G749" s="1056"/>
      <c r="H749" s="1055"/>
      <c r="I749" s="1055"/>
      <c r="J749" s="1055"/>
      <c r="K749" s="1055"/>
      <c r="L749" s="1055"/>
      <c r="M749" s="1055"/>
      <c r="N749" s="1055"/>
      <c r="O749" s="1055"/>
      <c r="P749" s="1055"/>
    </row>
    <row r="750" spans="2:16" ht="15">
      <c r="B750" s="437"/>
      <c r="C750" s="1719"/>
      <c r="D750" s="487"/>
      <c r="E750" s="1721"/>
      <c r="F750" s="487"/>
      <c r="G750" s="1056"/>
      <c r="H750" s="1055"/>
      <c r="I750" s="1055"/>
      <c r="J750" s="1055"/>
      <c r="K750" s="1055"/>
      <c r="L750" s="1055"/>
      <c r="M750" s="1055"/>
      <c r="N750" s="1055"/>
      <c r="O750" s="1055"/>
      <c r="P750" s="1055"/>
    </row>
    <row r="751" spans="2:16" ht="15">
      <c r="B751" s="437"/>
      <c r="C751" s="1718"/>
      <c r="D751" s="487"/>
      <c r="E751" s="1721"/>
      <c r="F751" s="487"/>
      <c r="G751" s="1056"/>
      <c r="H751" s="1055"/>
      <c r="I751" s="1055"/>
      <c r="J751" s="1055"/>
      <c r="K751" s="1055"/>
      <c r="L751" s="1055"/>
      <c r="M751" s="1055"/>
      <c r="N751" s="1055"/>
      <c r="O751" s="1055"/>
      <c r="P751" s="1055"/>
    </row>
    <row r="752" spans="2:16" ht="15">
      <c r="B752" s="437"/>
      <c r="C752" s="1719"/>
      <c r="D752" s="487"/>
      <c r="E752" s="1721"/>
      <c r="F752" s="487"/>
      <c r="G752" s="1056"/>
      <c r="H752" s="1055"/>
      <c r="I752" s="1055"/>
      <c r="J752" s="1055"/>
      <c r="K752" s="1055"/>
      <c r="L752" s="1055"/>
      <c r="M752" s="1055"/>
      <c r="N752" s="1055"/>
      <c r="O752" s="1055"/>
      <c r="P752" s="1055"/>
    </row>
    <row r="753" spans="2:16" ht="15">
      <c r="B753" s="437"/>
      <c r="C753" s="1719"/>
      <c r="D753" s="487"/>
      <c r="E753" s="1721"/>
      <c r="F753" s="487"/>
      <c r="G753" s="1056"/>
      <c r="H753" s="1055"/>
      <c r="I753" s="1055"/>
      <c r="J753" s="1055"/>
      <c r="K753" s="1055"/>
      <c r="L753" s="1055"/>
      <c r="M753" s="1055"/>
      <c r="N753" s="1055"/>
      <c r="O753" s="1055"/>
      <c r="P753" s="1055"/>
    </row>
    <row r="754" spans="2:16" ht="15">
      <c r="B754" s="437"/>
      <c r="C754" s="1719"/>
      <c r="D754" s="1102"/>
      <c r="E754" s="1721"/>
      <c r="F754" s="487"/>
      <c r="G754" s="1056"/>
      <c r="H754" s="1055"/>
      <c r="I754" s="1055"/>
      <c r="J754" s="1055"/>
      <c r="K754" s="1055"/>
      <c r="L754" s="1055"/>
      <c r="M754" s="1055"/>
      <c r="N754" s="1055"/>
      <c r="O754" s="1055"/>
      <c r="P754" s="1055"/>
    </row>
    <row r="755" spans="2:16" ht="15">
      <c r="B755" s="437"/>
      <c r="C755" s="1718"/>
      <c r="D755" s="487"/>
      <c r="E755" s="1721"/>
      <c r="F755" s="487"/>
      <c r="G755" s="1056"/>
      <c r="H755" s="1055"/>
      <c r="I755" s="1055"/>
      <c r="J755" s="1055"/>
      <c r="K755" s="1055"/>
      <c r="L755" s="1055"/>
      <c r="M755" s="1055"/>
      <c r="N755" s="1055"/>
      <c r="O755" s="1055"/>
      <c r="P755" s="1055"/>
    </row>
    <row r="756" spans="2:16" ht="15">
      <c r="B756" s="437"/>
      <c r="C756" s="1719"/>
      <c r="D756" s="487"/>
      <c r="E756" s="1721"/>
      <c r="F756" s="487"/>
      <c r="G756" s="1056"/>
      <c r="H756" s="1055"/>
      <c r="I756" s="1055"/>
      <c r="J756" s="1055"/>
      <c r="K756" s="1055"/>
      <c r="L756" s="1055"/>
      <c r="M756" s="1055"/>
      <c r="N756" s="1055"/>
      <c r="O756" s="1055"/>
      <c r="P756" s="1055"/>
    </row>
    <row r="757" spans="2:16" ht="15">
      <c r="B757" s="437"/>
      <c r="C757" s="1719"/>
      <c r="D757" s="487"/>
      <c r="E757" s="1721"/>
      <c r="F757" s="487"/>
      <c r="G757" s="1056"/>
      <c r="H757" s="1055"/>
      <c r="I757" s="1055"/>
      <c r="J757" s="1055"/>
      <c r="K757" s="1055"/>
      <c r="L757" s="1055"/>
      <c r="M757" s="1055"/>
      <c r="N757" s="1055"/>
      <c r="O757" s="1055"/>
      <c r="P757" s="1055"/>
    </row>
    <row r="758" spans="2:16" ht="15">
      <c r="B758" s="437"/>
      <c r="C758" s="1719"/>
      <c r="D758" s="487"/>
      <c r="E758" s="1721"/>
      <c r="F758" s="487"/>
      <c r="G758" s="1056"/>
      <c r="H758" s="1055"/>
      <c r="I758" s="1055"/>
      <c r="J758" s="1055"/>
      <c r="K758" s="1055"/>
      <c r="L758" s="1055"/>
      <c r="M758" s="1055"/>
      <c r="N758" s="1055"/>
      <c r="O758" s="1055"/>
      <c r="P758" s="1055"/>
    </row>
    <row r="759" spans="2:16" ht="15">
      <c r="B759" s="437"/>
      <c r="C759" s="1718"/>
      <c r="D759" s="487"/>
      <c r="E759" s="1721"/>
      <c r="F759" s="487"/>
      <c r="G759" s="1056"/>
      <c r="H759" s="1055"/>
      <c r="I759" s="1055"/>
      <c r="J759" s="1055"/>
      <c r="K759" s="1055"/>
      <c r="L759" s="1055"/>
      <c r="M759" s="1055"/>
      <c r="N759" s="1055"/>
      <c r="O759" s="1055"/>
      <c r="P759" s="1055"/>
    </row>
    <row r="760" spans="2:16" ht="15">
      <c r="B760" s="437"/>
      <c r="C760" s="1719"/>
      <c r="D760" s="487"/>
      <c r="E760" s="1721"/>
      <c r="F760" s="487"/>
      <c r="G760" s="1056"/>
      <c r="H760" s="1055"/>
      <c r="I760" s="1055"/>
      <c r="J760" s="1055"/>
      <c r="K760" s="1055"/>
      <c r="L760" s="1055"/>
      <c r="M760" s="1055"/>
      <c r="N760" s="1055"/>
      <c r="O760" s="1055"/>
      <c r="P760" s="1055"/>
    </row>
    <row r="761" spans="2:16" ht="15">
      <c r="B761" s="437"/>
      <c r="C761" s="1719"/>
      <c r="D761" s="487"/>
      <c r="E761" s="1721"/>
      <c r="F761" s="487"/>
      <c r="G761" s="1056"/>
      <c r="H761" s="1055"/>
      <c r="I761" s="1055"/>
      <c r="J761" s="1055"/>
      <c r="K761" s="1055"/>
      <c r="L761" s="1055"/>
      <c r="M761" s="1055"/>
      <c r="N761" s="1055"/>
      <c r="O761" s="1055"/>
      <c r="P761" s="1055"/>
    </row>
    <row r="762" spans="2:16" ht="15">
      <c r="B762" s="437"/>
      <c r="C762" s="1719"/>
      <c r="D762" s="1102"/>
      <c r="E762" s="1721"/>
      <c r="F762" s="487"/>
      <c r="G762" s="1056"/>
      <c r="H762" s="1055"/>
      <c r="I762" s="1055"/>
      <c r="J762" s="1055"/>
      <c r="K762" s="1055"/>
      <c r="L762" s="1055"/>
      <c r="M762" s="1055"/>
      <c r="N762" s="1055"/>
      <c r="O762" s="1055"/>
      <c r="P762" s="1055"/>
    </row>
    <row r="763" spans="2:16" ht="15">
      <c r="B763" s="437"/>
      <c r="C763" s="1718"/>
      <c r="D763" s="487"/>
      <c r="E763" s="1721"/>
      <c r="F763" s="487"/>
      <c r="G763" s="1056"/>
      <c r="H763" s="1055"/>
      <c r="I763" s="1055"/>
      <c r="J763" s="1055"/>
      <c r="K763" s="1055"/>
      <c r="L763" s="1055"/>
      <c r="M763" s="1055"/>
      <c r="N763" s="1055"/>
      <c r="O763" s="1055"/>
      <c r="P763" s="1055"/>
    </row>
    <row r="764" spans="2:16" ht="15">
      <c r="B764" s="437"/>
      <c r="C764" s="1719"/>
      <c r="D764" s="487"/>
      <c r="E764" s="1721"/>
      <c r="F764" s="487"/>
      <c r="G764" s="1056"/>
      <c r="H764" s="1055"/>
      <c r="I764" s="1055"/>
      <c r="J764" s="1055"/>
      <c r="K764" s="1055"/>
      <c r="L764" s="1055"/>
      <c r="M764" s="1055"/>
      <c r="N764" s="1055"/>
      <c r="O764" s="1055"/>
      <c r="P764" s="1055"/>
    </row>
    <row r="765" spans="2:16" ht="15">
      <c r="B765" s="437"/>
      <c r="C765" s="1719"/>
      <c r="D765" s="487"/>
      <c r="E765" s="1721"/>
      <c r="F765" s="487"/>
      <c r="G765" s="1056"/>
      <c r="H765" s="1055"/>
      <c r="I765" s="1055"/>
      <c r="J765" s="1055"/>
      <c r="K765" s="1055"/>
      <c r="L765" s="1055"/>
      <c r="M765" s="1055"/>
      <c r="N765" s="1055"/>
      <c r="O765" s="1055"/>
      <c r="P765" s="1055"/>
    </row>
    <row r="766" spans="2:16" ht="15">
      <c r="B766" s="437"/>
      <c r="C766" s="1719"/>
      <c r="D766" s="487"/>
      <c r="E766" s="1721"/>
      <c r="F766" s="487"/>
      <c r="G766" s="1056"/>
      <c r="H766" s="1055"/>
      <c r="I766" s="1055"/>
      <c r="J766" s="1055"/>
      <c r="K766" s="1055"/>
      <c r="L766" s="1055"/>
      <c r="M766" s="1055"/>
      <c r="N766" s="1055"/>
      <c r="O766" s="1055"/>
      <c r="P766" s="1055"/>
    </row>
    <row r="767" spans="2:16" ht="15">
      <c r="B767" s="437"/>
      <c r="C767" s="1718"/>
      <c r="D767" s="487"/>
      <c r="E767" s="1721"/>
      <c r="F767" s="487"/>
      <c r="G767" s="1056"/>
      <c r="H767" s="1055"/>
      <c r="I767" s="1055"/>
      <c r="J767" s="1055"/>
      <c r="K767" s="1055"/>
      <c r="L767" s="1055"/>
      <c r="M767" s="1055"/>
      <c r="N767" s="1055"/>
      <c r="O767" s="1055"/>
      <c r="P767" s="1055"/>
    </row>
    <row r="768" spans="2:16" ht="15">
      <c r="B768" s="437"/>
      <c r="C768" s="1719"/>
      <c r="D768" s="487"/>
      <c r="E768" s="1721"/>
      <c r="F768" s="487"/>
      <c r="G768" s="1056"/>
      <c r="H768" s="1055"/>
      <c r="I768" s="1055"/>
      <c r="J768" s="1055"/>
      <c r="K768" s="1055"/>
      <c r="L768" s="1055"/>
      <c r="M768" s="1055"/>
      <c r="N768" s="1055"/>
      <c r="O768" s="1055"/>
      <c r="P768" s="1055"/>
    </row>
    <row r="769" spans="2:16" ht="15">
      <c r="B769" s="437"/>
      <c r="C769" s="1719"/>
      <c r="D769" s="487"/>
      <c r="E769" s="1721"/>
      <c r="F769" s="487"/>
      <c r="G769" s="1056"/>
      <c r="H769" s="1055"/>
      <c r="I769" s="1055"/>
      <c r="J769" s="1055"/>
      <c r="K769" s="1055"/>
      <c r="L769" s="1055"/>
      <c r="M769" s="1055"/>
      <c r="N769" s="1055"/>
      <c r="O769" s="1055"/>
      <c r="P769" s="1055"/>
    </row>
    <row r="770" spans="2:16" ht="15">
      <c r="B770" s="437"/>
      <c r="C770" s="1719"/>
      <c r="D770" s="1102"/>
      <c r="E770" s="1721"/>
      <c r="F770" s="487"/>
      <c r="G770" s="1056"/>
      <c r="H770" s="1055"/>
      <c r="I770" s="1055"/>
      <c r="J770" s="1055"/>
      <c r="K770" s="1055"/>
      <c r="L770" s="1055"/>
      <c r="M770" s="1055"/>
      <c r="N770" s="1055"/>
      <c r="O770" s="1055"/>
      <c r="P770" s="1055"/>
    </row>
    <row r="771" spans="2:16" ht="15">
      <c r="B771" s="437"/>
      <c r="C771" s="1718"/>
      <c r="D771" s="487"/>
      <c r="E771" s="1721"/>
      <c r="F771" s="487"/>
      <c r="G771" s="1056"/>
      <c r="H771" s="1055"/>
      <c r="I771" s="1055"/>
      <c r="J771" s="1055"/>
      <c r="K771" s="1055"/>
      <c r="L771" s="1055"/>
      <c r="M771" s="1055"/>
      <c r="N771" s="1055"/>
      <c r="O771" s="1055"/>
      <c r="P771" s="1055"/>
    </row>
    <row r="772" spans="2:16" ht="15">
      <c r="B772" s="437"/>
      <c r="C772" s="1719"/>
      <c r="D772" s="487"/>
      <c r="E772" s="1721"/>
      <c r="F772" s="487"/>
      <c r="G772" s="1056"/>
      <c r="H772" s="1055"/>
      <c r="I772" s="1055"/>
      <c r="J772" s="1055"/>
      <c r="K772" s="1055"/>
      <c r="L772" s="1055"/>
      <c r="M772" s="1055"/>
      <c r="N772" s="1055"/>
      <c r="O772" s="1055"/>
      <c r="P772" s="1055"/>
    </row>
    <row r="773" spans="2:16" ht="15">
      <c r="B773" s="437"/>
      <c r="C773" s="1719"/>
      <c r="D773" s="487"/>
      <c r="E773" s="1721"/>
      <c r="F773" s="487"/>
      <c r="G773" s="1056"/>
      <c r="H773" s="1055"/>
      <c r="I773" s="1055"/>
      <c r="J773" s="1055"/>
      <c r="K773" s="1055"/>
      <c r="L773" s="1055"/>
      <c r="M773" s="1055"/>
      <c r="N773" s="1055"/>
      <c r="O773" s="1055"/>
      <c r="P773" s="1055"/>
    </row>
    <row r="774" spans="2:16" ht="15">
      <c r="B774" s="437"/>
      <c r="C774" s="1719"/>
      <c r="D774" s="487"/>
      <c r="E774" s="1721"/>
      <c r="F774" s="487"/>
      <c r="G774" s="1056"/>
      <c r="H774" s="1055"/>
      <c r="I774" s="1055"/>
      <c r="J774" s="1055"/>
      <c r="K774" s="1055"/>
      <c r="L774" s="1055"/>
      <c r="M774" s="1055"/>
      <c r="N774" s="1055"/>
      <c r="O774" s="1055"/>
      <c r="P774" s="1055"/>
    </row>
    <row r="775" spans="2:16" ht="15">
      <c r="B775" s="437"/>
      <c r="C775" s="1718"/>
      <c r="D775" s="487"/>
      <c r="E775" s="1721"/>
      <c r="F775" s="487"/>
      <c r="G775" s="1056"/>
      <c r="H775" s="1055"/>
      <c r="I775" s="1055"/>
      <c r="J775" s="1055"/>
      <c r="K775" s="1055"/>
      <c r="L775" s="1055"/>
      <c r="M775" s="1055"/>
      <c r="N775" s="1055"/>
      <c r="O775" s="1055"/>
      <c r="P775" s="1055"/>
    </row>
    <row r="776" spans="2:16" ht="15">
      <c r="B776" s="437"/>
      <c r="C776" s="1719"/>
      <c r="D776" s="487"/>
      <c r="E776" s="1721"/>
      <c r="F776" s="487"/>
      <c r="G776" s="1056"/>
      <c r="H776" s="1055"/>
      <c r="I776" s="1055"/>
      <c r="J776" s="1055"/>
      <c r="K776" s="1055"/>
      <c r="L776" s="1055"/>
      <c r="M776" s="1055"/>
      <c r="N776" s="1055"/>
      <c r="O776" s="1055"/>
      <c r="P776" s="1055"/>
    </row>
    <row r="777" spans="2:16" ht="15">
      <c r="B777" s="437"/>
      <c r="C777" s="1719"/>
      <c r="D777" s="487"/>
      <c r="E777" s="1721"/>
      <c r="F777" s="487"/>
      <c r="G777" s="1056"/>
      <c r="H777" s="1055"/>
      <c r="I777" s="1055"/>
      <c r="J777" s="1055"/>
      <c r="K777" s="1055"/>
      <c r="L777" s="1055"/>
      <c r="M777" s="1055"/>
      <c r="N777" s="1055"/>
      <c r="O777" s="1055"/>
      <c r="P777" s="1055"/>
    </row>
    <row r="778" spans="2:16" ht="15">
      <c r="B778" s="437"/>
      <c r="C778" s="1719"/>
      <c r="D778" s="1102"/>
      <c r="E778" s="1721"/>
      <c r="F778" s="487"/>
      <c r="G778" s="1056"/>
      <c r="H778" s="1055"/>
      <c r="I778" s="1055"/>
      <c r="J778" s="1055"/>
      <c r="K778" s="1055"/>
      <c r="L778" s="1055"/>
      <c r="M778" s="1055"/>
      <c r="N778" s="1055"/>
      <c r="O778" s="1055"/>
      <c r="P778" s="1055"/>
    </row>
    <row r="779" spans="2:16" ht="15">
      <c r="B779" s="437"/>
      <c r="C779" s="1718"/>
      <c r="D779" s="487"/>
      <c r="E779" s="1721"/>
      <c r="F779" s="487"/>
      <c r="G779" s="1056"/>
      <c r="H779" s="1055"/>
      <c r="I779" s="1055"/>
      <c r="J779" s="1055"/>
      <c r="K779" s="1055"/>
      <c r="L779" s="1055"/>
      <c r="M779" s="1055"/>
      <c r="N779" s="1055"/>
      <c r="O779" s="1055"/>
      <c r="P779" s="1055"/>
    </row>
    <row r="780" spans="2:16" ht="15">
      <c r="B780" s="437"/>
      <c r="C780" s="1719"/>
      <c r="D780" s="487"/>
      <c r="E780" s="1721"/>
      <c r="F780" s="487"/>
      <c r="G780" s="1056"/>
      <c r="H780" s="1055"/>
      <c r="I780" s="1055"/>
      <c r="J780" s="1055"/>
      <c r="K780" s="1055"/>
      <c r="L780" s="1055"/>
      <c r="M780" s="1055"/>
      <c r="N780" s="1055"/>
      <c r="O780" s="1055"/>
      <c r="P780" s="1055"/>
    </row>
    <row r="781" spans="2:16" ht="15">
      <c r="B781" s="437"/>
      <c r="C781" s="1719"/>
      <c r="D781" s="487"/>
      <c r="E781" s="1721"/>
      <c r="F781" s="487"/>
      <c r="G781" s="1056"/>
      <c r="H781" s="1055"/>
      <c r="I781" s="1055"/>
      <c r="J781" s="1055"/>
      <c r="K781" s="1055"/>
      <c r="L781" s="1055"/>
      <c r="M781" s="1055"/>
      <c r="N781" s="1055"/>
      <c r="O781" s="1055"/>
      <c r="P781" s="1055"/>
    </row>
    <row r="782" spans="2:16" ht="15">
      <c r="B782" s="437"/>
      <c r="C782" s="1719"/>
      <c r="D782" s="487"/>
      <c r="E782" s="1721"/>
      <c r="F782" s="487"/>
      <c r="G782" s="1056"/>
      <c r="H782" s="1055"/>
      <c r="I782" s="1055"/>
      <c r="J782" s="1055"/>
      <c r="K782" s="1055"/>
      <c r="L782" s="1055"/>
      <c r="M782" s="1055"/>
      <c r="N782" s="1055"/>
      <c r="O782" s="1055"/>
      <c r="P782" s="1055"/>
    </row>
    <row r="783" spans="2:16" ht="15">
      <c r="B783" s="437"/>
      <c r="C783" s="1718"/>
      <c r="D783" s="487"/>
      <c r="E783" s="1721"/>
      <c r="F783" s="487"/>
      <c r="G783" s="1056"/>
      <c r="H783" s="1055"/>
      <c r="I783" s="1055"/>
      <c r="J783" s="1055"/>
      <c r="K783" s="1055"/>
      <c r="L783" s="1055"/>
      <c r="M783" s="1055"/>
      <c r="N783" s="1055"/>
      <c r="O783" s="1055"/>
      <c r="P783" s="1055"/>
    </row>
    <row r="784" spans="2:16" ht="15">
      <c r="B784" s="437"/>
      <c r="C784" s="1719"/>
      <c r="D784" s="487"/>
      <c r="E784" s="1721"/>
      <c r="F784" s="487"/>
      <c r="G784" s="1056"/>
      <c r="H784" s="1055"/>
      <c r="I784" s="1055"/>
      <c r="J784" s="1055"/>
      <c r="K784" s="1055"/>
      <c r="L784" s="1055"/>
      <c r="M784" s="1055"/>
      <c r="N784" s="1055"/>
      <c r="O784" s="1055"/>
      <c r="P784" s="1055"/>
    </row>
    <row r="785" spans="2:16" ht="15">
      <c r="B785" s="437"/>
      <c r="C785" s="1719"/>
      <c r="D785" s="487"/>
      <c r="E785" s="1721"/>
      <c r="F785" s="487"/>
      <c r="G785" s="1056"/>
      <c r="H785" s="1055"/>
      <c r="I785" s="1055"/>
      <c r="J785" s="1055"/>
      <c r="K785" s="1055"/>
      <c r="L785" s="1055"/>
      <c r="M785" s="1055"/>
      <c r="N785" s="1055"/>
      <c r="O785" s="1055"/>
      <c r="P785" s="1055"/>
    </row>
    <row r="786" spans="2:16" ht="15">
      <c r="B786" s="437"/>
      <c r="C786" s="1719"/>
      <c r="D786" s="1102"/>
      <c r="E786" s="1721"/>
      <c r="F786" s="487"/>
      <c r="G786" s="1056"/>
      <c r="H786" s="1055"/>
      <c r="I786" s="1055"/>
      <c r="J786" s="1055"/>
      <c r="K786" s="1055"/>
      <c r="L786" s="1055"/>
      <c r="M786" s="1055"/>
      <c r="N786" s="1055"/>
      <c r="O786" s="1055"/>
      <c r="P786" s="1055"/>
    </row>
    <row r="787" spans="2:16" ht="15">
      <c r="B787" s="437"/>
      <c r="C787" s="1718"/>
      <c r="D787" s="487"/>
      <c r="E787" s="1721"/>
      <c r="F787" s="487"/>
      <c r="G787" s="1056"/>
      <c r="H787" s="1055"/>
      <c r="I787" s="1055"/>
      <c r="J787" s="1055"/>
      <c r="K787" s="1055"/>
      <c r="L787" s="1055"/>
      <c r="M787" s="1055"/>
      <c r="N787" s="1055"/>
      <c r="O787" s="1055"/>
      <c r="P787" s="1055"/>
    </row>
    <row r="788" spans="2:16" ht="15">
      <c r="B788" s="437"/>
      <c r="C788" s="1719"/>
      <c r="D788" s="487"/>
      <c r="E788" s="1721"/>
      <c r="F788" s="487"/>
      <c r="G788" s="1056"/>
      <c r="H788" s="1055"/>
      <c r="I788" s="1055"/>
      <c r="J788" s="1055"/>
      <c r="K788" s="1055"/>
      <c r="L788" s="1055"/>
      <c r="M788" s="1055"/>
      <c r="N788" s="1055"/>
      <c r="O788" s="1055"/>
      <c r="P788" s="1055"/>
    </row>
    <row r="789" spans="2:16" ht="15">
      <c r="B789" s="437"/>
      <c r="C789" s="1719"/>
      <c r="D789" s="487"/>
      <c r="E789" s="1721"/>
      <c r="F789" s="487"/>
      <c r="G789" s="1056"/>
      <c r="H789" s="1055"/>
      <c r="I789" s="1055"/>
      <c r="J789" s="1055"/>
      <c r="K789" s="1055"/>
      <c r="L789" s="1055"/>
      <c r="M789" s="1055"/>
      <c r="N789" s="1055"/>
      <c r="O789" s="1055"/>
      <c r="P789" s="1055"/>
    </row>
    <row r="790" spans="2:16" ht="15">
      <c r="B790" s="437"/>
      <c r="C790" s="1719"/>
      <c r="D790" s="487"/>
      <c r="E790" s="1721"/>
      <c r="F790" s="487"/>
      <c r="G790" s="1056"/>
      <c r="H790" s="1055"/>
      <c r="I790" s="1055"/>
      <c r="J790" s="1055"/>
      <c r="K790" s="1055"/>
      <c r="L790" s="1055"/>
      <c r="M790" s="1055"/>
      <c r="N790" s="1055"/>
      <c r="O790" s="1055"/>
      <c r="P790" s="1055"/>
    </row>
    <row r="791" spans="2:16" ht="15">
      <c r="B791" s="437"/>
      <c r="C791" s="1718"/>
      <c r="D791" s="487"/>
      <c r="E791" s="1721"/>
      <c r="F791" s="487"/>
      <c r="G791" s="1056"/>
      <c r="H791" s="1055"/>
      <c r="I791" s="1055"/>
      <c r="J791" s="1055"/>
      <c r="K791" s="1055"/>
      <c r="L791" s="1055"/>
      <c r="M791" s="1055"/>
      <c r="N791" s="1055"/>
      <c r="O791" s="1055"/>
      <c r="P791" s="1055"/>
    </row>
    <row r="792" spans="2:16" ht="15">
      <c r="B792" s="437"/>
      <c r="C792" s="1719"/>
      <c r="D792" s="487"/>
      <c r="E792" s="1721"/>
      <c r="F792" s="487"/>
      <c r="G792" s="1056"/>
      <c r="H792" s="1055"/>
      <c r="I792" s="1055"/>
      <c r="J792" s="1055"/>
      <c r="K792" s="1055"/>
      <c r="L792" s="1055"/>
      <c r="M792" s="1055"/>
      <c r="N792" s="1055"/>
      <c r="O792" s="1055"/>
      <c r="P792" s="1055"/>
    </row>
    <row r="793" spans="2:16" ht="15">
      <c r="B793" s="437"/>
      <c r="C793" s="1719"/>
      <c r="D793" s="487"/>
      <c r="E793" s="1721"/>
      <c r="F793" s="487"/>
      <c r="G793" s="1056"/>
      <c r="H793" s="1055"/>
      <c r="I793" s="1055"/>
      <c r="J793" s="1055"/>
      <c r="K793" s="1055"/>
      <c r="L793" s="1055"/>
      <c r="M793" s="1055"/>
      <c r="N793" s="1055"/>
      <c r="O793" s="1055"/>
      <c r="P793" s="1055"/>
    </row>
    <row r="794" spans="2:16" ht="15">
      <c r="B794" s="437"/>
      <c r="C794" s="1719"/>
      <c r="D794" s="1102"/>
      <c r="E794" s="1721"/>
      <c r="F794" s="487"/>
      <c r="G794" s="1056"/>
      <c r="H794" s="1055"/>
      <c r="I794" s="1055"/>
      <c r="J794" s="1055"/>
      <c r="K794" s="1055"/>
      <c r="L794" s="1055"/>
      <c r="M794" s="1055"/>
      <c r="N794" s="1055"/>
      <c r="O794" s="1055"/>
      <c r="P794" s="1055"/>
    </row>
    <row r="795" spans="2:16" ht="15">
      <c r="B795" s="437"/>
      <c r="C795" s="1718"/>
      <c r="D795" s="487"/>
      <c r="E795" s="1721"/>
      <c r="F795" s="487"/>
      <c r="G795" s="1056"/>
      <c r="H795" s="1055"/>
      <c r="I795" s="1055"/>
      <c r="J795" s="1055"/>
      <c r="K795" s="1055"/>
      <c r="L795" s="1055"/>
      <c r="M795" s="1055"/>
      <c r="N795" s="1055"/>
      <c r="O795" s="1055"/>
      <c r="P795" s="1055"/>
    </row>
    <row r="796" spans="2:16" ht="15">
      <c r="B796" s="437"/>
      <c r="C796" s="1719"/>
      <c r="D796" s="487"/>
      <c r="E796" s="1721"/>
      <c r="F796" s="487"/>
      <c r="G796" s="1056"/>
      <c r="H796" s="1055"/>
      <c r="I796" s="1055"/>
      <c r="J796" s="1055"/>
      <c r="K796" s="1055"/>
      <c r="L796" s="1055"/>
      <c r="M796" s="1055"/>
      <c r="N796" s="1055"/>
      <c r="O796" s="1055"/>
      <c r="P796" s="1055"/>
    </row>
    <row r="797" spans="2:16" ht="15">
      <c r="B797" s="437"/>
      <c r="C797" s="1719"/>
      <c r="D797" s="487"/>
      <c r="E797" s="1721"/>
      <c r="F797" s="487"/>
      <c r="G797" s="1056"/>
      <c r="H797" s="1055"/>
      <c r="I797" s="1055"/>
      <c r="J797" s="1055"/>
      <c r="K797" s="1055"/>
      <c r="L797" s="1055"/>
      <c r="M797" s="1055"/>
      <c r="N797" s="1055"/>
      <c r="O797" s="1055"/>
      <c r="P797" s="1055"/>
    </row>
    <row r="798" spans="2:16" ht="15">
      <c r="B798" s="437"/>
      <c r="C798" s="1719"/>
      <c r="D798" s="487"/>
      <c r="E798" s="1721"/>
      <c r="F798" s="487"/>
      <c r="G798" s="1056"/>
      <c r="H798" s="1055"/>
      <c r="I798" s="1055"/>
      <c r="J798" s="1055"/>
      <c r="K798" s="1055"/>
      <c r="L798" s="1055"/>
      <c r="M798" s="1055"/>
      <c r="N798" s="1055"/>
      <c r="O798" s="1055"/>
      <c r="P798" s="1055"/>
    </row>
    <row r="799" spans="2:16" ht="15">
      <c r="B799" s="437"/>
      <c r="C799" s="1718"/>
      <c r="D799" s="487"/>
      <c r="E799" s="1721"/>
      <c r="F799" s="487"/>
      <c r="G799" s="1056"/>
      <c r="H799" s="1055"/>
      <c r="I799" s="1055"/>
      <c r="J799" s="1055"/>
      <c r="K799" s="1055"/>
      <c r="L799" s="1055"/>
      <c r="M799" s="1055"/>
      <c r="N799" s="1055"/>
      <c r="O799" s="1055"/>
      <c r="P799" s="1055"/>
    </row>
    <row r="800" spans="2:16" ht="15">
      <c r="B800" s="437"/>
      <c r="C800" s="1719"/>
      <c r="D800" s="487"/>
      <c r="E800" s="1721"/>
      <c r="F800" s="487"/>
      <c r="G800" s="1056"/>
      <c r="H800" s="1055"/>
      <c r="I800" s="1055"/>
      <c r="J800" s="1055"/>
      <c r="K800" s="1055"/>
      <c r="L800" s="1055"/>
      <c r="M800" s="1055"/>
      <c r="N800" s="1055"/>
      <c r="O800" s="1055"/>
      <c r="P800" s="1055"/>
    </row>
    <row r="801" spans="2:16" ht="15">
      <c r="B801" s="437"/>
      <c r="C801" s="1719"/>
      <c r="D801" s="487"/>
      <c r="E801" s="1721"/>
      <c r="F801" s="487"/>
      <c r="G801" s="1056"/>
      <c r="H801" s="1055"/>
      <c r="I801" s="1055"/>
      <c r="J801" s="1055"/>
      <c r="K801" s="1055"/>
      <c r="L801" s="1055"/>
      <c r="M801" s="1055"/>
      <c r="N801" s="1055"/>
      <c r="O801" s="1055"/>
      <c r="P801" s="1055"/>
    </row>
    <row r="802" spans="2:16" ht="15">
      <c r="B802" s="437"/>
      <c r="C802" s="1719"/>
      <c r="D802" s="1102"/>
      <c r="E802" s="1721"/>
      <c r="F802" s="487"/>
      <c r="G802" s="1056"/>
      <c r="H802" s="1055"/>
      <c r="I802" s="1055"/>
      <c r="J802" s="1055"/>
      <c r="K802" s="1055"/>
      <c r="L802" s="1055"/>
      <c r="M802" s="1055"/>
      <c r="N802" s="1055"/>
      <c r="O802" s="1055"/>
      <c r="P802" s="1055"/>
    </row>
    <row r="803" spans="2:16" ht="15">
      <c r="B803" s="437"/>
      <c r="C803" s="1718"/>
      <c r="D803" s="487"/>
      <c r="E803" s="1721"/>
      <c r="F803" s="487"/>
      <c r="G803" s="1056"/>
      <c r="H803" s="1055"/>
      <c r="I803" s="1055"/>
      <c r="J803" s="1055"/>
      <c r="K803" s="1055"/>
      <c r="L803" s="1055"/>
      <c r="M803" s="1055"/>
      <c r="N803" s="1055"/>
      <c r="O803" s="1055"/>
      <c r="P803" s="1055"/>
    </row>
    <row r="804" spans="2:16" ht="15">
      <c r="B804" s="437"/>
      <c r="C804" s="1719"/>
      <c r="D804" s="487"/>
      <c r="E804" s="1721"/>
      <c r="F804" s="487"/>
      <c r="G804" s="1056"/>
      <c r="H804" s="1055"/>
      <c r="I804" s="1055"/>
      <c r="J804" s="1055"/>
      <c r="K804" s="1055"/>
      <c r="L804" s="1055"/>
      <c r="M804" s="1055"/>
      <c r="N804" s="1055"/>
      <c r="O804" s="1055"/>
      <c r="P804" s="1055"/>
    </row>
    <row r="805" spans="2:16" ht="15">
      <c r="B805" s="437"/>
      <c r="C805" s="1719"/>
      <c r="D805" s="487"/>
      <c r="E805" s="1721"/>
      <c r="F805" s="487"/>
      <c r="G805" s="1056"/>
      <c r="H805" s="1055"/>
      <c r="I805" s="1055"/>
      <c r="J805" s="1055"/>
      <c r="K805" s="1055"/>
      <c r="L805" s="1055"/>
      <c r="M805" s="1055"/>
      <c r="N805" s="1055"/>
      <c r="O805" s="1055"/>
      <c r="P805" s="1055"/>
    </row>
    <row r="806" spans="2:16" ht="15">
      <c r="B806" s="437"/>
      <c r="C806" s="1719"/>
      <c r="D806" s="487"/>
      <c r="E806" s="1721"/>
      <c r="F806" s="487"/>
      <c r="G806" s="1056"/>
      <c r="H806" s="1055"/>
      <c r="I806" s="1055"/>
      <c r="J806" s="1055"/>
      <c r="K806" s="1055"/>
      <c r="L806" s="1055"/>
      <c r="M806" s="1055"/>
      <c r="N806" s="1055"/>
      <c r="O806" s="1055"/>
      <c r="P806" s="1055"/>
    </row>
    <row r="807" spans="2:16" ht="15">
      <c r="B807" s="437"/>
      <c r="C807" s="1718"/>
      <c r="D807" s="487"/>
      <c r="E807" s="1721"/>
      <c r="F807" s="487"/>
      <c r="G807" s="1056"/>
      <c r="H807" s="1055"/>
      <c r="I807" s="1055"/>
      <c r="J807" s="1055"/>
      <c r="K807" s="1055"/>
      <c r="L807" s="1055"/>
      <c r="M807" s="1055"/>
      <c r="N807" s="1055"/>
      <c r="O807" s="1055"/>
      <c r="P807" s="1055"/>
    </row>
    <row r="808" spans="2:16" ht="15">
      <c r="B808" s="437"/>
      <c r="C808" s="1719"/>
      <c r="D808" s="487"/>
      <c r="E808" s="1721"/>
      <c r="F808" s="487"/>
      <c r="G808" s="1056"/>
      <c r="H808" s="1055"/>
      <c r="I808" s="1055"/>
      <c r="J808" s="1055"/>
      <c r="K808" s="1055"/>
      <c r="L808" s="1055"/>
      <c r="M808" s="1055"/>
      <c r="N808" s="1055"/>
      <c r="O808" s="1055"/>
      <c r="P808" s="1055"/>
    </row>
    <row r="809" spans="2:16" ht="15">
      <c r="B809" s="437"/>
      <c r="C809" s="1719"/>
      <c r="D809" s="487"/>
      <c r="E809" s="1721"/>
      <c r="F809" s="487"/>
      <c r="G809" s="1056"/>
      <c r="H809" s="1055"/>
      <c r="I809" s="1055"/>
      <c r="J809" s="1055"/>
      <c r="K809" s="1055"/>
      <c r="L809" s="1055"/>
      <c r="M809" s="1055"/>
      <c r="N809" s="1055"/>
      <c r="O809" s="1055"/>
      <c r="P809" s="1055"/>
    </row>
    <row r="810" spans="2:16" ht="15">
      <c r="B810" s="437"/>
      <c r="C810" s="1719"/>
      <c r="D810" s="1102"/>
      <c r="E810" s="1721"/>
      <c r="F810" s="487"/>
      <c r="G810" s="1056"/>
      <c r="H810" s="1055"/>
      <c r="I810" s="1055"/>
      <c r="J810" s="1055"/>
      <c r="K810" s="1055"/>
      <c r="L810" s="1055"/>
      <c r="M810" s="1055"/>
      <c r="N810" s="1055"/>
      <c r="O810" s="1055"/>
      <c r="P810" s="1055"/>
    </row>
    <row r="811" spans="2:16" ht="15">
      <c r="B811" s="437"/>
      <c r="C811" s="1718"/>
      <c r="D811" s="487"/>
      <c r="E811" s="1721"/>
      <c r="F811" s="487"/>
      <c r="G811" s="1056"/>
      <c r="H811" s="1055"/>
      <c r="I811" s="1055"/>
      <c r="J811" s="1055"/>
      <c r="K811" s="1055"/>
      <c r="L811" s="1055"/>
      <c r="M811" s="1055"/>
      <c r="N811" s="1055"/>
      <c r="O811" s="1055"/>
      <c r="P811" s="1055"/>
    </row>
    <row r="812" spans="2:16" ht="15">
      <c r="B812" s="437"/>
      <c r="C812" s="1719"/>
      <c r="D812" s="487"/>
      <c r="E812" s="1721"/>
      <c r="F812" s="487"/>
      <c r="G812" s="1056"/>
      <c r="H812" s="1055"/>
      <c r="I812" s="1055"/>
      <c r="J812" s="1055"/>
      <c r="K812" s="1055"/>
      <c r="L812" s="1055"/>
      <c r="M812" s="1055"/>
      <c r="N812" s="1055"/>
      <c r="O812" s="1055"/>
      <c r="P812" s="1055"/>
    </row>
    <row r="813" spans="2:16" ht="15">
      <c r="B813" s="437"/>
      <c r="C813" s="1719"/>
      <c r="D813" s="487"/>
      <c r="E813" s="1721"/>
      <c r="F813" s="487"/>
      <c r="G813" s="1056"/>
      <c r="H813" s="1055"/>
      <c r="I813" s="1055"/>
      <c r="J813" s="1055"/>
      <c r="K813" s="1055"/>
      <c r="L813" s="1055"/>
      <c r="M813" s="1055"/>
      <c r="N813" s="1055"/>
      <c r="O813" s="1055"/>
      <c r="P813" s="1055"/>
    </row>
    <row r="814" spans="2:16" ht="15">
      <c r="B814" s="437"/>
      <c r="C814" s="1719"/>
      <c r="D814" s="487"/>
      <c r="E814" s="1721"/>
      <c r="F814" s="487"/>
      <c r="G814" s="1056"/>
      <c r="H814" s="1055"/>
      <c r="I814" s="1055"/>
      <c r="J814" s="1055"/>
      <c r="K814" s="1055"/>
      <c r="L814" s="1055"/>
      <c r="M814" s="1055"/>
      <c r="N814" s="1055"/>
      <c r="O814" s="1055"/>
      <c r="P814" s="1055"/>
    </row>
    <row r="815" spans="2:16" ht="15">
      <c r="B815" s="437"/>
      <c r="C815" s="1718"/>
      <c r="D815" s="487"/>
      <c r="E815" s="1721"/>
      <c r="F815" s="487"/>
      <c r="G815" s="1056"/>
      <c r="H815" s="1055"/>
      <c r="I815" s="1055"/>
      <c r="J815" s="1055"/>
      <c r="K815" s="1055"/>
      <c r="L815" s="1055"/>
      <c r="M815" s="1055"/>
      <c r="N815" s="1055"/>
      <c r="O815" s="1055"/>
      <c r="P815" s="1055"/>
    </row>
    <row r="816" spans="2:16" ht="15">
      <c r="B816" s="437"/>
      <c r="C816" s="1719"/>
      <c r="D816" s="487"/>
      <c r="E816" s="1721"/>
      <c r="F816" s="487"/>
      <c r="G816" s="1056"/>
      <c r="H816" s="1055"/>
      <c r="I816" s="1055"/>
      <c r="J816" s="1055"/>
      <c r="K816" s="1055"/>
      <c r="L816" s="1055"/>
      <c r="M816" s="1055"/>
      <c r="N816" s="1055"/>
      <c r="O816" s="1055"/>
      <c r="P816" s="1055"/>
    </row>
    <row r="817" spans="2:16" ht="15">
      <c r="B817" s="437"/>
      <c r="C817" s="1719"/>
      <c r="D817" s="487"/>
      <c r="E817" s="1721"/>
      <c r="F817" s="487"/>
      <c r="G817" s="1056"/>
      <c r="H817" s="1055"/>
      <c r="I817" s="1055"/>
      <c r="J817" s="1055"/>
      <c r="K817" s="1055"/>
      <c r="L817" s="1055"/>
      <c r="M817" s="1055"/>
      <c r="N817" s="1055"/>
      <c r="O817" s="1055"/>
      <c r="P817" s="1055"/>
    </row>
    <row r="818" spans="2:16" ht="15">
      <c r="B818" s="437"/>
      <c r="C818" s="1719"/>
      <c r="D818" s="1102"/>
      <c r="E818" s="1721"/>
      <c r="F818" s="487"/>
      <c r="G818" s="1056"/>
      <c r="H818" s="1055"/>
      <c r="I818" s="1055"/>
      <c r="J818" s="1055"/>
      <c r="K818" s="1055"/>
      <c r="L818" s="1055"/>
      <c r="M818" s="1055"/>
      <c r="N818" s="1055"/>
      <c r="O818" s="1055"/>
      <c r="P818" s="1055"/>
    </row>
    <row r="819" spans="2:16" ht="15">
      <c r="B819" s="437"/>
      <c r="C819" s="1718"/>
      <c r="D819" s="487"/>
      <c r="E819" s="1721"/>
      <c r="F819" s="487"/>
      <c r="G819" s="1056"/>
      <c r="H819" s="1055"/>
      <c r="I819" s="1055"/>
      <c r="J819" s="1055"/>
      <c r="K819" s="1055"/>
      <c r="L819" s="1055"/>
      <c r="M819" s="1055"/>
      <c r="N819" s="1055"/>
      <c r="O819" s="1055"/>
      <c r="P819" s="1055"/>
    </row>
    <row r="820" spans="2:16" ht="15">
      <c r="B820" s="437"/>
      <c r="C820" s="1719"/>
      <c r="D820" s="487"/>
      <c r="E820" s="1721"/>
      <c r="F820" s="487"/>
      <c r="G820" s="1056"/>
      <c r="H820" s="1055"/>
      <c r="I820" s="1055"/>
      <c r="J820" s="1055"/>
      <c r="K820" s="1055"/>
      <c r="L820" s="1055"/>
      <c r="M820" s="1055"/>
      <c r="N820" s="1055"/>
      <c r="O820" s="1055"/>
      <c r="P820" s="1055"/>
    </row>
    <row r="821" spans="2:16" ht="15">
      <c r="B821" s="437"/>
      <c r="C821" s="1719"/>
      <c r="D821" s="487"/>
      <c r="E821" s="1721"/>
      <c r="F821" s="487"/>
      <c r="G821" s="1056"/>
      <c r="H821" s="1055"/>
      <c r="I821" s="1055"/>
      <c r="J821" s="1055"/>
      <c r="K821" s="1055"/>
      <c r="L821" s="1055"/>
      <c r="M821" s="1055"/>
      <c r="N821" s="1055"/>
      <c r="O821" s="1055"/>
      <c r="P821" s="1055"/>
    </row>
    <row r="822" spans="2:16" ht="15">
      <c r="B822" s="437"/>
      <c r="C822" s="1719"/>
      <c r="D822" s="487"/>
      <c r="E822" s="1721"/>
      <c r="F822" s="487"/>
      <c r="G822" s="1056"/>
      <c r="H822" s="1055"/>
      <c r="I822" s="1055"/>
      <c r="J822" s="1055"/>
      <c r="K822" s="1055"/>
      <c r="L822" s="1055"/>
      <c r="M822" s="1055"/>
      <c r="N822" s="1055"/>
      <c r="O822" s="1055"/>
      <c r="P822" s="1055"/>
    </row>
    <row r="823" spans="2:16" ht="15">
      <c r="B823" s="437"/>
      <c r="C823" s="1718"/>
      <c r="D823" s="487"/>
      <c r="E823" s="1721"/>
      <c r="F823" s="487"/>
      <c r="G823" s="1056"/>
      <c r="H823" s="1055"/>
      <c r="I823" s="1055"/>
      <c r="J823" s="1055"/>
      <c r="K823" s="1055"/>
      <c r="L823" s="1055"/>
      <c r="M823" s="1055"/>
      <c r="N823" s="1055"/>
      <c r="O823" s="1055"/>
      <c r="P823" s="1055"/>
    </row>
    <row r="824" spans="2:16" ht="15">
      <c r="B824" s="437"/>
      <c r="C824" s="1719"/>
      <c r="D824" s="487"/>
      <c r="E824" s="1721"/>
      <c r="F824" s="487"/>
      <c r="G824" s="1056"/>
      <c r="H824" s="1055"/>
      <c r="I824" s="1055"/>
      <c r="J824" s="1055"/>
      <c r="K824" s="1055"/>
      <c r="L824" s="1055"/>
      <c r="M824" s="1055"/>
      <c r="N824" s="1055"/>
      <c r="O824" s="1055"/>
      <c r="P824" s="1055"/>
    </row>
    <row r="825" spans="2:16" ht="15">
      <c r="B825" s="437"/>
      <c r="C825" s="1719"/>
      <c r="D825" s="487"/>
      <c r="E825" s="1721"/>
      <c r="F825" s="487"/>
      <c r="G825" s="1056"/>
      <c r="H825" s="1055"/>
      <c r="I825" s="1055"/>
      <c r="J825" s="1055"/>
      <c r="K825" s="1055"/>
      <c r="L825" s="1055"/>
      <c r="M825" s="1055"/>
      <c r="N825" s="1055"/>
      <c r="O825" s="1055"/>
      <c r="P825" s="1055"/>
    </row>
    <row r="826" spans="2:16" ht="15">
      <c r="B826" s="437"/>
      <c r="C826" s="1719"/>
      <c r="D826" s="1102"/>
      <c r="E826" s="1721"/>
      <c r="F826" s="487"/>
      <c r="G826" s="1056"/>
      <c r="H826" s="1055"/>
      <c r="I826" s="1055"/>
      <c r="J826" s="1055"/>
      <c r="K826" s="1055"/>
      <c r="L826" s="1055"/>
      <c r="M826" s="1055"/>
      <c r="N826" s="1055"/>
      <c r="O826" s="1055"/>
      <c r="P826" s="1055"/>
    </row>
    <row r="827" spans="2:16" ht="15">
      <c r="B827" s="437"/>
      <c r="C827" s="1718"/>
      <c r="D827" s="487"/>
      <c r="E827" s="1721"/>
      <c r="F827" s="487"/>
      <c r="G827" s="1056"/>
      <c r="H827" s="1055"/>
      <c r="I827" s="1055"/>
      <c r="J827" s="1055"/>
      <c r="K827" s="1055"/>
      <c r="L827" s="1055"/>
      <c r="M827" s="1055"/>
      <c r="N827" s="1055"/>
      <c r="O827" s="1055"/>
      <c r="P827" s="1055"/>
    </row>
    <row r="828" spans="2:16" ht="15">
      <c r="B828" s="437"/>
      <c r="C828" s="1719"/>
      <c r="D828" s="487"/>
      <c r="E828" s="1721"/>
      <c r="F828" s="487"/>
      <c r="G828" s="1056"/>
      <c r="H828" s="1055"/>
      <c r="I828" s="1055"/>
      <c r="J828" s="1055"/>
      <c r="K828" s="1055"/>
      <c r="L828" s="1055"/>
      <c r="M828" s="1055"/>
      <c r="N828" s="1055"/>
      <c r="O828" s="1055"/>
      <c r="P828" s="1055"/>
    </row>
    <row r="829" spans="2:16" ht="15">
      <c r="B829" s="437"/>
      <c r="C829" s="1719"/>
      <c r="D829" s="487"/>
      <c r="E829" s="1721"/>
      <c r="F829" s="487"/>
      <c r="G829" s="1056"/>
      <c r="H829" s="1055"/>
      <c r="I829" s="1055"/>
      <c r="J829" s="1055"/>
      <c r="K829" s="1055"/>
      <c r="L829" s="1055"/>
      <c r="M829" s="1055"/>
      <c r="N829" s="1055"/>
      <c r="O829" s="1055"/>
      <c r="P829" s="1055"/>
    </row>
    <row r="830" spans="2:16" ht="15">
      <c r="B830" s="437"/>
      <c r="C830" s="1719"/>
      <c r="D830" s="487"/>
      <c r="E830" s="1721"/>
      <c r="F830" s="487"/>
      <c r="G830" s="1056"/>
      <c r="H830" s="1055"/>
      <c r="I830" s="1055"/>
      <c r="J830" s="1055"/>
      <c r="K830" s="1055"/>
      <c r="L830" s="1055"/>
      <c r="M830" s="1055"/>
      <c r="N830" s="1055"/>
      <c r="O830" s="1055"/>
      <c r="P830" s="1055"/>
    </row>
    <row r="831" spans="2:16" ht="15">
      <c r="B831" s="437"/>
      <c r="C831" s="1718"/>
      <c r="D831" s="487"/>
      <c r="E831" s="1721"/>
      <c r="F831" s="487"/>
      <c r="G831" s="1056"/>
      <c r="H831" s="1055"/>
      <c r="I831" s="1055"/>
      <c r="J831" s="1055"/>
      <c r="K831" s="1055"/>
      <c r="L831" s="1055"/>
      <c r="M831" s="1055"/>
      <c r="N831" s="1055"/>
      <c r="O831" s="1055"/>
      <c r="P831" s="1055"/>
    </row>
    <row r="832" spans="2:16" ht="15">
      <c r="B832" s="437"/>
      <c r="C832" s="1719"/>
      <c r="D832" s="487"/>
      <c r="E832" s="1721"/>
      <c r="F832" s="487"/>
      <c r="G832" s="1056"/>
      <c r="H832" s="1055"/>
      <c r="I832" s="1055"/>
      <c r="J832" s="1055"/>
      <c r="K832" s="1055"/>
      <c r="L832" s="1055"/>
      <c r="M832" s="1055"/>
      <c r="N832" s="1055"/>
      <c r="O832" s="1055"/>
      <c r="P832" s="1055"/>
    </row>
    <row r="833" spans="2:16" ht="15">
      <c r="B833" s="437"/>
      <c r="C833" s="1719"/>
      <c r="D833" s="487"/>
      <c r="E833" s="1721"/>
      <c r="F833" s="487"/>
      <c r="G833" s="1056"/>
      <c r="H833" s="1055"/>
      <c r="I833" s="1055"/>
      <c r="J833" s="1055"/>
      <c r="K833" s="1055"/>
      <c r="L833" s="1055"/>
      <c r="M833" s="1055"/>
      <c r="N833" s="1055"/>
      <c r="O833" s="1055"/>
      <c r="P833" s="1055"/>
    </row>
    <row r="834" spans="2:16" ht="15">
      <c r="B834" s="437"/>
      <c r="C834" s="1719"/>
      <c r="D834" s="1102"/>
      <c r="E834" s="1721"/>
      <c r="F834" s="487"/>
      <c r="G834" s="1056"/>
      <c r="H834" s="1055"/>
      <c r="I834" s="1055"/>
      <c r="J834" s="1055"/>
      <c r="K834" s="1055"/>
      <c r="L834" s="1055"/>
      <c r="M834" s="1055"/>
      <c r="N834" s="1055"/>
      <c r="O834" s="1055"/>
      <c r="P834" s="1055"/>
    </row>
    <row r="835" spans="2:16" ht="15">
      <c r="B835" s="437"/>
      <c r="C835" s="1718"/>
      <c r="D835" s="487"/>
      <c r="E835" s="1721"/>
      <c r="F835" s="487"/>
      <c r="G835" s="1056"/>
      <c r="H835" s="1055"/>
      <c r="I835" s="1055"/>
      <c r="J835" s="1055"/>
      <c r="K835" s="1055"/>
      <c r="L835" s="1055"/>
      <c r="M835" s="1055"/>
      <c r="N835" s="1055"/>
      <c r="O835" s="1055"/>
      <c r="P835" s="1055"/>
    </row>
    <row r="836" spans="2:16" ht="15">
      <c r="B836" s="437"/>
      <c r="C836" s="1719"/>
      <c r="D836" s="487"/>
      <c r="E836" s="1721"/>
      <c r="F836" s="487"/>
      <c r="G836" s="1056"/>
      <c r="H836" s="1055"/>
      <c r="I836" s="1055"/>
      <c r="J836" s="1055"/>
      <c r="K836" s="1055"/>
      <c r="L836" s="1055"/>
      <c r="M836" s="1055"/>
      <c r="N836" s="1055"/>
      <c r="O836" s="1055"/>
      <c r="P836" s="1055"/>
    </row>
    <row r="837" spans="2:16" ht="15">
      <c r="B837" s="437"/>
      <c r="C837" s="1719"/>
      <c r="D837" s="487"/>
      <c r="E837" s="1721"/>
      <c r="F837" s="487"/>
      <c r="G837" s="1056"/>
      <c r="H837" s="1055"/>
      <c r="I837" s="1055"/>
      <c r="J837" s="1055"/>
      <c r="K837" s="1055"/>
      <c r="L837" s="1055"/>
      <c r="M837" s="1055"/>
      <c r="N837" s="1055"/>
      <c r="O837" s="1055"/>
      <c r="P837" s="1055"/>
    </row>
    <row r="838" spans="2:16" ht="15">
      <c r="B838" s="437"/>
      <c r="C838" s="1719"/>
      <c r="D838" s="487"/>
      <c r="E838" s="1721"/>
      <c r="F838" s="487"/>
      <c r="G838" s="1056"/>
      <c r="H838" s="1055"/>
      <c r="I838" s="1055"/>
      <c r="J838" s="1055"/>
      <c r="K838" s="1055"/>
      <c r="L838" s="1055"/>
      <c r="M838" s="1055"/>
      <c r="N838" s="1055"/>
      <c r="O838" s="1055"/>
      <c r="P838" s="1055"/>
    </row>
    <row r="839" spans="2:16" ht="15">
      <c r="B839" s="437"/>
      <c r="C839" s="1718"/>
      <c r="D839" s="487"/>
      <c r="E839" s="1721"/>
      <c r="F839" s="487"/>
      <c r="G839" s="1056"/>
      <c r="H839" s="1055"/>
      <c r="I839" s="1055"/>
      <c r="J839" s="1055"/>
      <c r="K839" s="1055"/>
      <c r="L839" s="1055"/>
      <c r="M839" s="1055"/>
      <c r="N839" s="1055"/>
      <c r="O839" s="1055"/>
      <c r="P839" s="1055"/>
    </row>
    <row r="840" spans="2:16" ht="15">
      <c r="B840" s="437"/>
      <c r="C840" s="1719"/>
      <c r="D840" s="487"/>
      <c r="E840" s="1721"/>
      <c r="F840" s="487"/>
      <c r="G840" s="1056"/>
      <c r="H840" s="1055"/>
      <c r="I840" s="1055"/>
      <c r="J840" s="1055"/>
      <c r="K840" s="1055"/>
      <c r="L840" s="1055"/>
      <c r="M840" s="1055"/>
      <c r="N840" s="1055"/>
      <c r="O840" s="1055"/>
      <c r="P840" s="1055"/>
    </row>
    <row r="841" spans="2:16" ht="15">
      <c r="B841" s="437"/>
      <c r="C841" s="1719"/>
      <c r="D841" s="487"/>
      <c r="E841" s="1721"/>
      <c r="F841" s="487"/>
      <c r="G841" s="1056"/>
      <c r="H841" s="1055"/>
      <c r="I841" s="1055"/>
      <c r="J841" s="1055"/>
      <c r="K841" s="1055"/>
      <c r="L841" s="1055"/>
      <c r="M841" s="1055"/>
      <c r="N841" s="1055"/>
      <c r="O841" s="1055"/>
      <c r="P841" s="1055"/>
    </row>
    <row r="842" spans="2:16" ht="15">
      <c r="B842" s="437"/>
      <c r="C842" s="1719"/>
      <c r="D842" s="1102"/>
      <c r="E842" s="1721"/>
      <c r="F842" s="487"/>
      <c r="G842" s="1056"/>
      <c r="H842" s="1055"/>
      <c r="I842" s="1055"/>
      <c r="J842" s="1055"/>
      <c r="K842" s="1055"/>
      <c r="L842" s="1055"/>
      <c r="M842" s="1055"/>
      <c r="N842" s="1055"/>
      <c r="O842" s="1055"/>
      <c r="P842" s="1055"/>
    </row>
    <row r="843" spans="2:16" ht="15">
      <c r="B843" s="437"/>
      <c r="C843" s="1718"/>
      <c r="D843" s="487"/>
      <c r="E843" s="1721"/>
      <c r="F843" s="487"/>
      <c r="G843" s="1056"/>
      <c r="H843" s="1055"/>
      <c r="I843" s="1055"/>
      <c r="J843" s="1055"/>
      <c r="K843" s="1055"/>
      <c r="L843" s="1055"/>
      <c r="M843" s="1055"/>
      <c r="N843" s="1055"/>
      <c r="O843" s="1055"/>
      <c r="P843" s="1055"/>
    </row>
    <row r="844" spans="2:16" ht="15">
      <c r="B844" s="437"/>
      <c r="C844" s="1719"/>
      <c r="D844" s="487"/>
      <c r="E844" s="1721"/>
      <c r="F844" s="487"/>
      <c r="G844" s="1056"/>
      <c r="H844" s="1055"/>
      <c r="I844" s="1055"/>
      <c r="J844" s="1055"/>
      <c r="K844" s="1055"/>
      <c r="L844" s="1055"/>
      <c r="M844" s="1055"/>
      <c r="N844" s="1055"/>
      <c r="O844" s="1055"/>
      <c r="P844" s="1055"/>
    </row>
    <row r="845" spans="2:16" ht="15">
      <c r="B845" s="437"/>
      <c r="C845" s="1719"/>
      <c r="D845" s="487"/>
      <c r="E845" s="1721"/>
      <c r="F845" s="487"/>
      <c r="G845" s="1056"/>
      <c r="H845" s="1055"/>
      <c r="I845" s="1055"/>
      <c r="J845" s="1055"/>
      <c r="K845" s="1055"/>
      <c r="L845" s="1055"/>
      <c r="M845" s="1055"/>
      <c r="N845" s="1055"/>
      <c r="O845" s="1055"/>
      <c r="P845" s="1055"/>
    </row>
    <row r="846" spans="2:16" ht="15">
      <c r="B846" s="437"/>
      <c r="C846" s="1719"/>
      <c r="D846" s="487"/>
      <c r="E846" s="1721"/>
      <c r="F846" s="487"/>
      <c r="G846" s="1056"/>
      <c r="H846" s="1055"/>
      <c r="I846" s="1055"/>
      <c r="J846" s="1055"/>
      <c r="K846" s="1055"/>
      <c r="L846" s="1055"/>
      <c r="M846" s="1055"/>
      <c r="N846" s="1055"/>
      <c r="O846" s="1055"/>
      <c r="P846" s="1055"/>
    </row>
    <row r="847" spans="2:16" ht="15">
      <c r="B847" s="437"/>
      <c r="C847" s="1718"/>
      <c r="D847" s="487"/>
      <c r="E847" s="1721"/>
      <c r="F847" s="487"/>
      <c r="G847" s="1056"/>
      <c r="H847" s="1055"/>
      <c r="I847" s="1055"/>
      <c r="J847" s="1055"/>
      <c r="K847" s="1055"/>
      <c r="L847" s="1055"/>
      <c r="M847" s="1055"/>
      <c r="N847" s="1055"/>
      <c r="O847" s="1055"/>
      <c r="P847" s="1055"/>
    </row>
    <row r="848" spans="2:16" ht="15">
      <c r="B848" s="437"/>
      <c r="C848" s="1719"/>
      <c r="D848" s="487"/>
      <c r="E848" s="1721"/>
      <c r="F848" s="487"/>
      <c r="G848" s="1056"/>
      <c r="H848" s="1055"/>
      <c r="I848" s="1055"/>
      <c r="J848" s="1055"/>
      <c r="K848" s="1055"/>
      <c r="L848" s="1055"/>
      <c r="M848" s="1055"/>
      <c r="N848" s="1055"/>
      <c r="O848" s="1055"/>
      <c r="P848" s="1055"/>
    </row>
    <row r="849" spans="2:16" ht="15">
      <c r="B849" s="437"/>
      <c r="C849" s="1719"/>
      <c r="D849" s="487"/>
      <c r="E849" s="1721"/>
      <c r="F849" s="487"/>
      <c r="G849" s="1056"/>
      <c r="H849" s="1055"/>
      <c r="I849" s="1055"/>
      <c r="J849" s="1055"/>
      <c r="K849" s="1055"/>
      <c r="L849" s="1055"/>
      <c r="M849" s="1055"/>
      <c r="N849" s="1055"/>
      <c r="O849" s="1055"/>
      <c r="P849" s="1055"/>
    </row>
    <row r="850" spans="2:16" ht="15">
      <c r="B850" s="437"/>
      <c r="C850" s="1719"/>
      <c r="D850" s="1102"/>
      <c r="E850" s="1721"/>
      <c r="F850" s="487"/>
      <c r="G850" s="1056"/>
      <c r="H850" s="1055"/>
      <c r="I850" s="1055"/>
      <c r="J850" s="1055"/>
      <c r="K850" s="1055"/>
      <c r="L850" s="1055"/>
      <c r="M850" s="1055"/>
      <c r="N850" s="1055"/>
      <c r="O850" s="1055"/>
      <c r="P850" s="1055"/>
    </row>
    <row r="851" spans="2:16" ht="15">
      <c r="B851" s="437"/>
      <c r="C851" s="1718"/>
      <c r="D851" s="487"/>
      <c r="E851" s="1721"/>
      <c r="F851" s="487"/>
      <c r="G851" s="1056"/>
      <c r="H851" s="1055"/>
      <c r="I851" s="1055"/>
      <c r="J851" s="1055"/>
      <c r="K851" s="1055"/>
      <c r="L851" s="1055"/>
      <c r="M851" s="1055"/>
      <c r="N851" s="1055"/>
      <c r="O851" s="1055"/>
      <c r="P851" s="1055"/>
    </row>
    <row r="852" spans="2:16" ht="15">
      <c r="B852" s="437"/>
      <c r="C852" s="1719"/>
      <c r="D852" s="487"/>
      <c r="E852" s="1721"/>
      <c r="F852" s="487"/>
      <c r="G852" s="1056"/>
      <c r="H852" s="1055"/>
      <c r="I852" s="1055"/>
      <c r="J852" s="1055"/>
      <c r="K852" s="1055"/>
      <c r="L852" s="1055"/>
      <c r="M852" s="1055"/>
      <c r="N852" s="1055"/>
      <c r="O852" s="1055"/>
      <c r="P852" s="1055"/>
    </row>
    <row r="853" spans="2:16" ht="15">
      <c r="B853" s="437"/>
      <c r="C853" s="1719"/>
      <c r="D853" s="487"/>
      <c r="E853" s="1721"/>
      <c r="F853" s="487"/>
      <c r="G853" s="1056"/>
      <c r="H853" s="1055"/>
      <c r="I853" s="1055"/>
      <c r="J853" s="1055"/>
      <c r="K853" s="1055"/>
      <c r="L853" s="1055"/>
      <c r="M853" s="1055"/>
      <c r="N853" s="1055"/>
      <c r="O853" s="1055"/>
      <c r="P853" s="1055"/>
    </row>
    <row r="854" spans="2:16" ht="15">
      <c r="B854" s="437"/>
      <c r="C854" s="1719"/>
      <c r="D854" s="487"/>
      <c r="E854" s="1721"/>
      <c r="F854" s="487"/>
      <c r="G854" s="1056"/>
      <c r="H854" s="1055"/>
      <c r="I854" s="1055"/>
      <c r="J854" s="1055"/>
      <c r="K854" s="1055"/>
      <c r="L854" s="1055"/>
      <c r="M854" s="1055"/>
      <c r="N854" s="1055"/>
      <c r="O854" s="1055"/>
      <c r="P854" s="1055"/>
    </row>
    <row r="855" spans="2:16" ht="15">
      <c r="B855" s="437"/>
      <c r="C855" s="1718"/>
      <c r="D855" s="487"/>
      <c r="E855" s="1721"/>
      <c r="F855" s="487"/>
      <c r="G855" s="1056"/>
      <c r="H855" s="1055"/>
      <c r="I855" s="1055"/>
      <c r="J855" s="1055"/>
      <c r="K855" s="1055"/>
      <c r="L855" s="1055"/>
      <c r="M855" s="1055"/>
      <c r="N855" s="1055"/>
      <c r="O855" s="1055"/>
      <c r="P855" s="1055"/>
    </row>
    <row r="856" spans="2:16" ht="15">
      <c r="B856" s="437"/>
      <c r="C856" s="1719"/>
      <c r="D856" s="487"/>
      <c r="E856" s="1721"/>
      <c r="F856" s="487"/>
      <c r="G856" s="1056"/>
      <c r="H856" s="1055"/>
      <c r="I856" s="1055"/>
      <c r="J856" s="1055"/>
      <c r="K856" s="1055"/>
      <c r="L856" s="1055"/>
      <c r="M856" s="1055"/>
      <c r="N856" s="1055"/>
      <c r="O856" s="1055"/>
      <c r="P856" s="1055"/>
    </row>
    <row r="857" spans="2:16" ht="15">
      <c r="B857" s="437"/>
      <c r="C857" s="1719"/>
      <c r="D857" s="487"/>
      <c r="E857" s="1721"/>
      <c r="F857" s="487"/>
      <c r="G857" s="1056"/>
      <c r="H857" s="1055"/>
      <c r="I857" s="1055"/>
      <c r="J857" s="1055"/>
      <c r="K857" s="1055"/>
      <c r="L857" s="1055"/>
      <c r="M857" s="1055"/>
      <c r="N857" s="1055"/>
      <c r="O857" s="1055"/>
      <c r="P857" s="1055"/>
    </row>
    <row r="858" spans="2:16" ht="15">
      <c r="B858" s="437"/>
      <c r="C858" s="1719"/>
      <c r="D858" s="1102"/>
      <c r="E858" s="1721"/>
      <c r="F858" s="487"/>
      <c r="G858" s="1056"/>
      <c r="H858" s="1055"/>
      <c r="I858" s="1055"/>
      <c r="J858" s="1055"/>
      <c r="K858" s="1055"/>
      <c r="L858" s="1055"/>
      <c r="M858" s="1055"/>
      <c r="N858" s="1055"/>
      <c r="O858" s="1055"/>
      <c r="P858" s="1055"/>
    </row>
    <row r="859" spans="2:16" ht="15">
      <c r="B859" s="437"/>
      <c r="C859" s="1718"/>
      <c r="D859" s="487"/>
      <c r="E859" s="1721"/>
      <c r="F859" s="487"/>
      <c r="G859" s="1056"/>
      <c r="H859" s="1055"/>
      <c r="I859" s="1055"/>
      <c r="J859" s="1055"/>
      <c r="K859" s="1055"/>
      <c r="L859" s="1055"/>
      <c r="M859" s="1055"/>
      <c r="N859" s="1055"/>
      <c r="O859" s="1055"/>
      <c r="P859" s="1055"/>
    </row>
    <row r="860" spans="2:16" ht="15">
      <c r="B860" s="437"/>
      <c r="C860" s="1719"/>
      <c r="D860" s="487"/>
      <c r="E860" s="1721"/>
      <c r="F860" s="487"/>
      <c r="G860" s="1056"/>
      <c r="H860" s="1055"/>
      <c r="I860" s="1055"/>
      <c r="J860" s="1055"/>
      <c r="K860" s="1055"/>
      <c r="L860" s="1055"/>
      <c r="M860" s="1055"/>
      <c r="N860" s="1055"/>
      <c r="O860" s="1055"/>
      <c r="P860" s="1055"/>
    </row>
    <row r="861" spans="2:16" ht="15">
      <c r="B861" s="437"/>
      <c r="C861" s="1719"/>
      <c r="D861" s="487"/>
      <c r="E861" s="1721"/>
      <c r="F861" s="487"/>
      <c r="G861" s="1056"/>
      <c r="H861" s="1055"/>
      <c r="I861" s="1055"/>
      <c r="J861" s="1055"/>
      <c r="K861" s="1055"/>
      <c r="L861" s="1055"/>
      <c r="M861" s="1055"/>
      <c r="N861" s="1055"/>
      <c r="O861" s="1055"/>
      <c r="P861" s="1055"/>
    </row>
    <row r="862" spans="2:16" ht="15">
      <c r="B862" s="437"/>
      <c r="C862" s="1719"/>
      <c r="D862" s="487"/>
      <c r="E862" s="1721"/>
      <c r="F862" s="487"/>
      <c r="G862" s="1056"/>
      <c r="H862" s="1055"/>
      <c r="I862" s="1055"/>
      <c r="J862" s="1055"/>
      <c r="K862" s="1055"/>
      <c r="L862" s="1055"/>
      <c r="M862" s="1055"/>
      <c r="N862" s="1055"/>
      <c r="O862" s="1055"/>
      <c r="P862" s="1055"/>
    </row>
    <row r="863" spans="2:16" ht="15">
      <c r="B863" s="437"/>
      <c r="C863" s="1718"/>
      <c r="D863" s="487"/>
      <c r="E863" s="1721"/>
      <c r="F863" s="487"/>
      <c r="G863" s="1056"/>
      <c r="H863" s="1055"/>
      <c r="I863" s="1055"/>
      <c r="J863" s="1055"/>
      <c r="K863" s="1055"/>
      <c r="L863" s="1055"/>
      <c r="M863" s="1055"/>
      <c r="N863" s="1055"/>
      <c r="O863" s="1055"/>
      <c r="P863" s="1055"/>
    </row>
    <row r="864" spans="2:16" ht="15">
      <c r="B864" s="437"/>
      <c r="C864" s="1719"/>
      <c r="D864" s="487"/>
      <c r="E864" s="1721"/>
      <c r="F864" s="487"/>
      <c r="G864" s="1056"/>
      <c r="H864" s="1055"/>
      <c r="I864" s="1055"/>
      <c r="J864" s="1055"/>
      <c r="K864" s="1055"/>
      <c r="L864" s="1055"/>
      <c r="M864" s="1055"/>
      <c r="N864" s="1055"/>
      <c r="O864" s="1055"/>
      <c r="P864" s="1055"/>
    </row>
    <row r="865" spans="2:16" ht="15">
      <c r="B865" s="437"/>
      <c r="C865" s="1719"/>
      <c r="D865" s="487"/>
      <c r="E865" s="1721"/>
      <c r="F865" s="487"/>
      <c r="G865" s="1056"/>
      <c r="H865" s="1055"/>
      <c r="I865" s="1055"/>
      <c r="J865" s="1055"/>
      <c r="K865" s="1055"/>
      <c r="L865" s="1055"/>
      <c r="M865" s="1055"/>
      <c r="N865" s="1055"/>
      <c r="O865" s="1055"/>
      <c r="P865" s="1055"/>
    </row>
    <row r="866" spans="2:16" ht="15">
      <c r="B866" s="437"/>
      <c r="C866" s="1719"/>
      <c r="D866" s="1102"/>
      <c r="E866" s="1721"/>
      <c r="F866" s="487"/>
      <c r="G866" s="1056"/>
      <c r="H866" s="1055"/>
      <c r="I866" s="1055"/>
      <c r="J866" s="1055"/>
      <c r="K866" s="1055"/>
      <c r="L866" s="1055"/>
      <c r="M866" s="1055"/>
      <c r="N866" s="1055"/>
      <c r="O866" s="1055"/>
      <c r="P866" s="1055"/>
    </row>
    <row r="867" spans="2:16" ht="15">
      <c r="B867" s="437"/>
      <c r="C867" s="1718"/>
      <c r="D867" s="487"/>
      <c r="E867" s="1721"/>
      <c r="F867" s="487"/>
      <c r="G867" s="1056"/>
      <c r="H867" s="1055"/>
      <c r="I867" s="1055"/>
      <c r="J867" s="1055"/>
      <c r="K867" s="1055"/>
      <c r="L867" s="1055"/>
      <c r="M867" s="1055"/>
      <c r="N867" s="1055"/>
      <c r="O867" s="1055"/>
      <c r="P867" s="1055"/>
    </row>
    <row r="868" spans="2:16" ht="15">
      <c r="B868" s="437"/>
      <c r="C868" s="1719"/>
      <c r="D868" s="487"/>
      <c r="E868" s="1721"/>
      <c r="F868" s="487"/>
      <c r="G868" s="1056"/>
      <c r="H868" s="1055"/>
      <c r="I868" s="1055"/>
      <c r="J868" s="1055"/>
      <c r="K868" s="1055"/>
      <c r="L868" s="1055"/>
      <c r="M868" s="1055"/>
      <c r="N868" s="1055"/>
      <c r="O868" s="1055"/>
      <c r="P868" s="1055"/>
    </row>
    <row r="869" spans="2:16" ht="15">
      <c r="B869" s="437"/>
      <c r="C869" s="1719"/>
      <c r="D869" s="487"/>
      <c r="E869" s="1721"/>
      <c r="F869" s="487"/>
      <c r="G869" s="1056"/>
      <c r="H869" s="1055"/>
      <c r="I869" s="1055"/>
      <c r="J869" s="1055"/>
      <c r="K869" s="1055"/>
      <c r="L869" s="1055"/>
      <c r="M869" s="1055"/>
      <c r="N869" s="1055"/>
      <c r="O869" s="1055"/>
      <c r="P869" s="1055"/>
    </row>
    <row r="870" spans="2:16" ht="15">
      <c r="B870" s="437"/>
      <c r="C870" s="1719"/>
      <c r="D870" s="487"/>
      <c r="E870" s="1721"/>
      <c r="F870" s="487"/>
      <c r="G870" s="1056"/>
      <c r="H870" s="1055"/>
      <c r="I870" s="1055"/>
      <c r="J870" s="1055"/>
      <c r="K870" s="1055"/>
      <c r="L870" s="1055"/>
      <c r="M870" s="1055"/>
      <c r="N870" s="1055"/>
      <c r="O870" s="1055"/>
      <c r="P870" s="1055"/>
    </row>
    <row r="871" spans="2:16" ht="15">
      <c r="B871" s="437"/>
      <c r="C871" s="1718"/>
      <c r="D871" s="487"/>
      <c r="E871" s="1721"/>
      <c r="F871" s="487"/>
      <c r="G871" s="1056"/>
      <c r="H871" s="1055"/>
      <c r="I871" s="1055"/>
      <c r="J871" s="1055"/>
      <c r="K871" s="1055"/>
      <c r="L871" s="1055"/>
      <c r="M871" s="1055"/>
      <c r="N871" s="1055"/>
      <c r="O871" s="1055"/>
      <c r="P871" s="1055"/>
    </row>
    <row r="872" spans="2:16" ht="15">
      <c r="B872" s="437"/>
      <c r="C872" s="1719"/>
      <c r="D872" s="487"/>
      <c r="E872" s="1721"/>
      <c r="F872" s="487"/>
      <c r="G872" s="1056"/>
      <c r="H872" s="1055"/>
      <c r="I872" s="1055"/>
      <c r="J872" s="1055"/>
      <c r="K872" s="1055"/>
      <c r="L872" s="1055"/>
      <c r="M872" s="1055"/>
      <c r="N872" s="1055"/>
      <c r="O872" s="1055"/>
      <c r="P872" s="1055"/>
    </row>
    <row r="873" spans="2:16" ht="15">
      <c r="B873" s="437"/>
      <c r="C873" s="1719"/>
      <c r="D873" s="487"/>
      <c r="E873" s="1721"/>
      <c r="F873" s="487"/>
      <c r="G873" s="1056"/>
      <c r="H873" s="1055"/>
      <c r="I873" s="1055"/>
      <c r="J873" s="1055"/>
      <c r="K873" s="1055"/>
      <c r="L873" s="1055"/>
      <c r="M873" s="1055"/>
      <c r="N873" s="1055"/>
      <c r="O873" s="1055"/>
      <c r="P873" s="1055"/>
    </row>
    <row r="874" spans="2:16" ht="15">
      <c r="B874" s="437"/>
      <c r="C874" s="1719"/>
      <c r="D874" s="1102"/>
      <c r="E874" s="1721"/>
      <c r="F874" s="487"/>
      <c r="G874" s="1056"/>
      <c r="H874" s="1055"/>
      <c r="I874" s="1055"/>
      <c r="J874" s="1055"/>
      <c r="K874" s="1055"/>
      <c r="L874" s="1055"/>
      <c r="M874" s="1055"/>
      <c r="N874" s="1055"/>
      <c r="O874" s="1055"/>
      <c r="P874" s="1055"/>
    </row>
    <row r="875" spans="2:16" ht="15">
      <c r="B875" s="437"/>
      <c r="C875" s="1718"/>
      <c r="D875" s="487"/>
      <c r="E875" s="1721"/>
      <c r="F875" s="487"/>
      <c r="G875" s="1056"/>
      <c r="H875" s="1055"/>
      <c r="I875" s="1055"/>
      <c r="J875" s="1055"/>
      <c r="K875" s="1055"/>
      <c r="L875" s="1055"/>
      <c r="M875" s="1055"/>
      <c r="N875" s="1055"/>
      <c r="O875" s="1055"/>
      <c r="P875" s="1055"/>
    </row>
    <row r="876" spans="2:16" ht="15">
      <c r="B876" s="437"/>
      <c r="C876" s="1719"/>
      <c r="D876" s="487"/>
      <c r="E876" s="1721"/>
      <c r="F876" s="487"/>
      <c r="G876" s="1056"/>
      <c r="H876" s="1055"/>
      <c r="I876" s="1055"/>
      <c r="J876" s="1055"/>
      <c r="K876" s="1055"/>
      <c r="L876" s="1055"/>
      <c r="M876" s="1055"/>
      <c r="N876" s="1055"/>
      <c r="O876" s="1055"/>
      <c r="P876" s="1055"/>
    </row>
    <row r="877" spans="2:16" ht="15">
      <c r="B877" s="437"/>
      <c r="C877" s="1719"/>
      <c r="D877" s="487"/>
      <c r="E877" s="1721"/>
      <c r="F877" s="487"/>
      <c r="G877" s="1056"/>
      <c r="H877" s="1055"/>
      <c r="I877" s="1055"/>
      <c r="J877" s="1055"/>
      <c r="K877" s="1055"/>
      <c r="L877" s="1055"/>
      <c r="M877" s="1055"/>
      <c r="N877" s="1055"/>
      <c r="O877" s="1055"/>
      <c r="P877" s="1055"/>
    </row>
    <row r="878" spans="2:16" ht="15">
      <c r="B878" s="437"/>
      <c r="C878" s="1719"/>
      <c r="D878" s="487"/>
      <c r="E878" s="1721"/>
      <c r="F878" s="487"/>
      <c r="G878" s="1056"/>
      <c r="H878" s="1055"/>
      <c r="I878" s="1055"/>
      <c r="J878" s="1055"/>
      <c r="K878" s="1055"/>
      <c r="L878" s="1055"/>
      <c r="M878" s="1055"/>
      <c r="N878" s="1055"/>
      <c r="O878" s="1055"/>
      <c r="P878" s="1055"/>
    </row>
    <row r="879" spans="2:16" ht="15">
      <c r="B879" s="437"/>
      <c r="C879" s="1718"/>
      <c r="D879" s="487"/>
      <c r="E879" s="1721"/>
      <c r="F879" s="487"/>
      <c r="G879" s="1056"/>
      <c r="H879" s="1055"/>
      <c r="I879" s="1055"/>
      <c r="J879" s="1055"/>
      <c r="K879" s="1055"/>
      <c r="L879" s="1055"/>
      <c r="M879" s="1055"/>
      <c r="N879" s="1055"/>
      <c r="O879" s="1055"/>
      <c r="P879" s="1055"/>
    </row>
    <row r="880" spans="2:16" ht="15">
      <c r="B880" s="437"/>
      <c r="C880" s="1719"/>
      <c r="D880" s="487"/>
      <c r="E880" s="1721"/>
      <c r="F880" s="487"/>
      <c r="G880" s="1056"/>
      <c r="H880" s="1055"/>
      <c r="I880" s="1055"/>
      <c r="J880" s="1055"/>
      <c r="K880" s="1055"/>
      <c r="L880" s="1055"/>
      <c r="M880" s="1055"/>
      <c r="N880" s="1055"/>
      <c r="O880" s="1055"/>
      <c r="P880" s="1055"/>
    </row>
    <row r="881" spans="2:16" ht="15">
      <c r="B881" s="437"/>
      <c r="C881" s="1719"/>
      <c r="D881" s="487"/>
      <c r="E881" s="1721"/>
      <c r="F881" s="487"/>
      <c r="G881" s="1056"/>
      <c r="H881" s="1055"/>
      <c r="I881" s="1055"/>
      <c r="J881" s="1055"/>
      <c r="K881" s="1055"/>
      <c r="L881" s="1055"/>
      <c r="M881" s="1055"/>
      <c r="N881" s="1055"/>
      <c r="O881" s="1055"/>
      <c r="P881" s="1055"/>
    </row>
    <row r="882" spans="2:16" ht="15">
      <c r="B882" s="437"/>
      <c r="C882" s="1719"/>
      <c r="D882" s="1102"/>
      <c r="E882" s="1721"/>
      <c r="F882" s="487"/>
      <c r="G882" s="1056"/>
      <c r="H882" s="1055"/>
      <c r="I882" s="1055"/>
      <c r="J882" s="1055"/>
      <c r="K882" s="1055"/>
      <c r="L882" s="1055"/>
      <c r="M882" s="1055"/>
      <c r="N882" s="1055"/>
      <c r="O882" s="1055"/>
      <c r="P882" s="1055"/>
    </row>
    <row r="883" spans="2:16" ht="15">
      <c r="B883" s="437"/>
      <c r="C883" s="1718"/>
      <c r="D883" s="487"/>
      <c r="E883" s="1721"/>
      <c r="F883" s="487"/>
      <c r="G883" s="1056"/>
      <c r="H883" s="1055"/>
      <c r="I883" s="1055"/>
      <c r="J883" s="1055"/>
      <c r="K883" s="1055"/>
      <c r="L883" s="1055"/>
      <c r="M883" s="1055"/>
      <c r="N883" s="1055"/>
      <c r="O883" s="1055"/>
      <c r="P883" s="1055"/>
    </row>
    <row r="884" spans="2:16" ht="15">
      <c r="B884" s="437"/>
      <c r="C884" s="1719"/>
      <c r="D884" s="487"/>
      <c r="E884" s="1721"/>
      <c r="F884" s="487"/>
      <c r="G884" s="1056"/>
      <c r="H884" s="1055"/>
      <c r="I884" s="1055"/>
      <c r="J884" s="1055"/>
      <c r="K884" s="1055"/>
      <c r="L884" s="1055"/>
      <c r="M884" s="1055"/>
      <c r="N884" s="1055"/>
      <c r="O884" s="1055"/>
      <c r="P884" s="1055"/>
    </row>
    <row r="885" spans="2:16" ht="15">
      <c r="B885" s="437"/>
      <c r="C885" s="1719"/>
      <c r="D885" s="487"/>
      <c r="E885" s="1721"/>
      <c r="F885" s="487"/>
      <c r="G885" s="1056"/>
      <c r="H885" s="1055"/>
      <c r="I885" s="1055"/>
      <c r="J885" s="1055"/>
      <c r="K885" s="1055"/>
      <c r="L885" s="1055"/>
      <c r="M885" s="1055"/>
      <c r="N885" s="1055"/>
      <c r="O885" s="1055"/>
      <c r="P885" s="1055"/>
    </row>
    <row r="886" spans="2:16" ht="15">
      <c r="B886" s="437"/>
      <c r="C886" s="1719"/>
      <c r="D886" s="487"/>
      <c r="E886" s="1721"/>
      <c r="F886" s="487"/>
      <c r="G886" s="1056"/>
      <c r="H886" s="1055"/>
      <c r="I886" s="1055"/>
      <c r="J886" s="1055"/>
      <c r="K886" s="1055"/>
      <c r="L886" s="1055"/>
      <c r="M886" s="1055"/>
      <c r="N886" s="1055"/>
      <c r="O886" s="1055"/>
      <c r="P886" s="1055"/>
    </row>
    <row r="887" spans="2:16" ht="15">
      <c r="B887" s="437"/>
      <c r="C887" s="1718"/>
      <c r="D887" s="487"/>
      <c r="E887" s="1721"/>
      <c r="F887" s="487"/>
      <c r="G887" s="1056"/>
      <c r="H887" s="1055"/>
      <c r="I887" s="1055"/>
      <c r="J887" s="1055"/>
      <c r="K887" s="1055"/>
      <c r="L887" s="1055"/>
      <c r="M887" s="1055"/>
      <c r="N887" s="1055"/>
      <c r="O887" s="1055"/>
      <c r="P887" s="1055"/>
    </row>
    <row r="888" spans="2:16" ht="15">
      <c r="B888" s="437"/>
      <c r="C888" s="1719"/>
      <c r="D888" s="487"/>
      <c r="E888" s="1721"/>
      <c r="F888" s="487"/>
      <c r="G888" s="1056"/>
      <c r="H888" s="1055"/>
      <c r="I888" s="1055"/>
      <c r="J888" s="1055"/>
      <c r="K888" s="1055"/>
      <c r="L888" s="1055"/>
      <c r="M888" s="1055"/>
      <c r="N888" s="1055"/>
      <c r="O888" s="1055"/>
      <c r="P888" s="1055"/>
    </row>
    <row r="889" spans="2:16" ht="15">
      <c r="B889" s="437"/>
      <c r="C889" s="1719"/>
      <c r="D889" s="487"/>
      <c r="E889" s="1721"/>
      <c r="F889" s="487"/>
      <c r="G889" s="1056"/>
      <c r="H889" s="1055"/>
      <c r="I889" s="1055"/>
      <c r="J889" s="1055"/>
      <c r="K889" s="1055"/>
      <c r="L889" s="1055"/>
      <c r="M889" s="1055"/>
      <c r="N889" s="1055"/>
      <c r="O889" s="1055"/>
      <c r="P889" s="1055"/>
    </row>
    <row r="890" spans="2:16" ht="15">
      <c r="B890" s="437"/>
      <c r="C890" s="1719"/>
      <c r="D890" s="1102"/>
      <c r="E890" s="1721"/>
      <c r="F890" s="487"/>
      <c r="G890" s="1056"/>
      <c r="H890" s="1055"/>
      <c r="I890" s="1055"/>
      <c r="J890" s="1055"/>
      <c r="K890" s="1055"/>
      <c r="L890" s="1055"/>
      <c r="M890" s="1055"/>
      <c r="N890" s="1055"/>
      <c r="O890" s="1055"/>
      <c r="P890" s="1055"/>
    </row>
    <row r="891" spans="2:16" ht="15">
      <c r="B891" s="437"/>
      <c r="C891" s="1718"/>
      <c r="D891" s="487"/>
      <c r="E891" s="1721"/>
      <c r="F891" s="487"/>
      <c r="G891" s="1056"/>
      <c r="H891" s="1055"/>
      <c r="I891" s="1055"/>
      <c r="J891" s="1055"/>
      <c r="K891" s="1055"/>
      <c r="L891" s="1055"/>
      <c r="M891" s="1055"/>
      <c r="N891" s="1055"/>
      <c r="O891" s="1055"/>
      <c r="P891" s="1055"/>
    </row>
    <row r="892" spans="2:16" ht="15">
      <c r="B892" s="437"/>
      <c r="C892" s="1719"/>
      <c r="D892" s="487"/>
      <c r="E892" s="1721"/>
      <c r="F892" s="487"/>
      <c r="G892" s="1056"/>
      <c r="H892" s="1055"/>
      <c r="I892" s="1055"/>
      <c r="J892" s="1055"/>
      <c r="K892" s="1055"/>
      <c r="L892" s="1055"/>
      <c r="M892" s="1055"/>
      <c r="N892" s="1055"/>
      <c r="O892" s="1055"/>
      <c r="P892" s="1055"/>
    </row>
    <row r="893" spans="2:16" ht="15">
      <c r="B893" s="437"/>
      <c r="C893" s="1719"/>
      <c r="D893" s="487"/>
      <c r="E893" s="1721"/>
      <c r="F893" s="487"/>
      <c r="G893" s="1056"/>
      <c r="H893" s="1055"/>
      <c r="I893" s="1055"/>
      <c r="J893" s="1055"/>
      <c r="K893" s="1055"/>
      <c r="L893" s="1055"/>
      <c r="M893" s="1055"/>
      <c r="N893" s="1055"/>
      <c r="O893" s="1055"/>
      <c r="P893" s="1055"/>
    </row>
    <row r="894" spans="2:16" ht="15">
      <c r="B894" s="437"/>
      <c r="C894" s="1719"/>
      <c r="D894" s="487"/>
      <c r="E894" s="1721"/>
      <c r="F894" s="487"/>
      <c r="G894" s="1056"/>
      <c r="H894" s="1055"/>
      <c r="I894" s="1055"/>
      <c r="J894" s="1055"/>
      <c r="K894" s="1055"/>
      <c r="L894" s="1055"/>
      <c r="M894" s="1055"/>
      <c r="N894" s="1055"/>
      <c r="O894" s="1055"/>
      <c r="P894" s="1055"/>
    </row>
    <row r="895" spans="2:16" ht="15">
      <c r="B895" s="437"/>
      <c r="C895" s="1718"/>
      <c r="D895" s="487"/>
      <c r="E895" s="1721"/>
      <c r="F895" s="487"/>
      <c r="G895" s="1056"/>
      <c r="H895" s="1055"/>
      <c r="I895" s="1055"/>
      <c r="J895" s="1055"/>
      <c r="K895" s="1055"/>
      <c r="L895" s="1055"/>
      <c r="M895" s="1055"/>
      <c r="N895" s="1055"/>
      <c r="O895" s="1055"/>
      <c r="P895" s="1055"/>
    </row>
    <row r="896" spans="2:16" ht="15">
      <c r="B896" s="437"/>
      <c r="C896" s="1719"/>
      <c r="D896" s="487"/>
      <c r="E896" s="1721"/>
      <c r="F896" s="487"/>
      <c r="G896" s="1056"/>
      <c r="H896" s="1055"/>
      <c r="I896" s="1055"/>
      <c r="J896" s="1055"/>
      <c r="K896" s="1055"/>
      <c r="L896" s="1055"/>
      <c r="M896" s="1055"/>
      <c r="N896" s="1055"/>
      <c r="O896" s="1055"/>
      <c r="P896" s="1055"/>
    </row>
    <row r="897" spans="2:16" ht="15">
      <c r="B897" s="437"/>
      <c r="C897" s="1719"/>
      <c r="D897" s="487"/>
      <c r="E897" s="1721"/>
      <c r="F897" s="487"/>
      <c r="G897" s="1056"/>
      <c r="H897" s="1055"/>
      <c r="I897" s="1055"/>
      <c r="J897" s="1055"/>
      <c r="K897" s="1055"/>
      <c r="L897" s="1055"/>
      <c r="M897" s="1055"/>
      <c r="N897" s="1055"/>
      <c r="O897" s="1055"/>
      <c r="P897" s="1055"/>
    </row>
    <row r="898" spans="2:16" ht="15">
      <c r="B898" s="437"/>
      <c r="C898" s="1719"/>
      <c r="D898" s="1102"/>
      <c r="E898" s="1721"/>
      <c r="F898" s="487"/>
      <c r="G898" s="1056"/>
      <c r="H898" s="1055"/>
      <c r="I898" s="1055"/>
      <c r="J898" s="1055"/>
      <c r="K898" s="1055"/>
      <c r="L898" s="1055"/>
      <c r="M898" s="1055"/>
      <c r="N898" s="1055"/>
      <c r="O898" s="1055"/>
      <c r="P898" s="1055"/>
    </row>
    <row r="899" spans="2:16" ht="15">
      <c r="B899" s="437"/>
      <c r="C899" s="1718"/>
      <c r="D899" s="487"/>
      <c r="E899" s="1721"/>
      <c r="F899" s="487"/>
      <c r="G899" s="1056"/>
      <c r="H899" s="1055"/>
      <c r="I899" s="1055"/>
      <c r="J899" s="1055"/>
      <c r="K899" s="1055"/>
      <c r="L899" s="1055"/>
      <c r="M899" s="1055"/>
      <c r="N899" s="1055"/>
      <c r="O899" s="1055"/>
      <c r="P899" s="1055"/>
    </row>
    <row r="900" spans="2:16" ht="15">
      <c r="B900" s="437"/>
      <c r="C900" s="1719"/>
      <c r="D900" s="487"/>
      <c r="E900" s="1721"/>
      <c r="F900" s="487"/>
      <c r="G900" s="1056"/>
      <c r="H900" s="1055"/>
      <c r="I900" s="1055"/>
      <c r="J900" s="1055"/>
      <c r="K900" s="1055"/>
      <c r="L900" s="1055"/>
      <c r="M900" s="1055"/>
      <c r="N900" s="1055"/>
      <c r="O900" s="1055"/>
      <c r="P900" s="1055"/>
    </row>
    <row r="901" spans="2:16" ht="15">
      <c r="B901" s="437"/>
      <c r="C901" s="1719"/>
      <c r="D901" s="487"/>
      <c r="E901" s="1721"/>
      <c r="F901" s="487"/>
      <c r="G901" s="1056"/>
      <c r="H901" s="1055"/>
      <c r="I901" s="1055"/>
      <c r="J901" s="1055"/>
      <c r="K901" s="1055"/>
      <c r="L901" s="1055"/>
      <c r="M901" s="1055"/>
      <c r="N901" s="1055"/>
      <c r="O901" s="1055"/>
      <c r="P901" s="1055"/>
    </row>
    <row r="902" spans="2:16" ht="15">
      <c r="B902" s="437"/>
      <c r="C902" s="1719"/>
      <c r="D902" s="487"/>
      <c r="E902" s="1721"/>
      <c r="F902" s="487"/>
      <c r="G902" s="1056"/>
      <c r="H902" s="1055"/>
      <c r="I902" s="1055"/>
      <c r="J902" s="1055"/>
      <c r="K902" s="1055"/>
      <c r="L902" s="1055"/>
      <c r="M902" s="1055"/>
      <c r="N902" s="1055"/>
      <c r="O902" s="1055"/>
      <c r="P902" s="1055"/>
    </row>
    <row r="903" spans="2:16" ht="15">
      <c r="B903" s="437"/>
      <c r="C903" s="1718"/>
      <c r="D903" s="487"/>
      <c r="E903" s="1721"/>
      <c r="F903" s="487"/>
      <c r="G903" s="1056"/>
      <c r="H903" s="1055"/>
      <c r="I903" s="1055"/>
      <c r="J903" s="1055"/>
      <c r="K903" s="1055"/>
      <c r="L903" s="1055"/>
      <c r="M903" s="1055"/>
      <c r="N903" s="1055"/>
      <c r="O903" s="1055"/>
      <c r="P903" s="1055"/>
    </row>
    <row r="904" spans="2:16" ht="15">
      <c r="B904" s="437"/>
      <c r="C904" s="1719"/>
      <c r="D904" s="487"/>
      <c r="E904" s="1721"/>
      <c r="F904" s="487"/>
      <c r="G904" s="1056"/>
      <c r="H904" s="1055"/>
      <c r="I904" s="1055"/>
      <c r="J904" s="1055"/>
      <c r="K904" s="1055"/>
      <c r="L904" s="1055"/>
      <c r="M904" s="1055"/>
      <c r="N904" s="1055"/>
      <c r="O904" s="1055"/>
      <c r="P904" s="1055"/>
    </row>
    <row r="905" spans="2:16" ht="15">
      <c r="B905" s="437"/>
      <c r="C905" s="1719"/>
      <c r="D905" s="487"/>
      <c r="E905" s="1721"/>
      <c r="F905" s="487"/>
      <c r="G905" s="1056"/>
      <c r="H905" s="1055"/>
      <c r="I905" s="1055"/>
      <c r="J905" s="1055"/>
      <c r="K905" s="1055"/>
      <c r="L905" s="1055"/>
      <c r="M905" s="1055"/>
      <c r="N905" s="1055"/>
      <c r="O905" s="1055"/>
      <c r="P905" s="1055"/>
    </row>
    <row r="906" spans="2:16" ht="15">
      <c r="B906" s="437"/>
      <c r="C906" s="1719"/>
      <c r="D906" s="1102"/>
      <c r="E906" s="1721"/>
      <c r="F906" s="487"/>
      <c r="G906" s="1056"/>
      <c r="H906" s="1055"/>
      <c r="I906" s="1055"/>
      <c r="J906" s="1055"/>
      <c r="K906" s="1055"/>
      <c r="L906" s="1055"/>
      <c r="M906" s="1055"/>
      <c r="N906" s="1055"/>
      <c r="O906" s="1055"/>
      <c r="P906" s="1055"/>
    </row>
    <row r="907" spans="2:16" ht="15">
      <c r="B907" s="437"/>
      <c r="C907" s="1718"/>
      <c r="D907" s="487"/>
      <c r="E907" s="1721"/>
      <c r="F907" s="487"/>
      <c r="G907" s="1056"/>
      <c r="H907" s="1055"/>
      <c r="I907" s="1055"/>
      <c r="J907" s="1055"/>
      <c r="K907" s="1055"/>
      <c r="L907" s="1055"/>
      <c r="M907" s="1055"/>
      <c r="N907" s="1055"/>
      <c r="O907" s="1055"/>
      <c r="P907" s="1055"/>
    </row>
    <row r="908" spans="2:16" ht="15">
      <c r="B908" s="437"/>
      <c r="C908" s="1719"/>
      <c r="D908" s="487"/>
      <c r="E908" s="1721"/>
      <c r="F908" s="487"/>
      <c r="G908" s="1056"/>
      <c r="H908" s="1055"/>
      <c r="I908" s="1055"/>
      <c r="J908" s="1055"/>
      <c r="K908" s="1055"/>
      <c r="L908" s="1055"/>
      <c r="M908" s="1055"/>
      <c r="N908" s="1055"/>
      <c r="O908" s="1055"/>
      <c r="P908" s="1055"/>
    </row>
    <row r="909" spans="2:16" ht="15">
      <c r="B909" s="437"/>
      <c r="C909" s="1719"/>
      <c r="D909" s="487"/>
      <c r="E909" s="1721"/>
      <c r="F909" s="487"/>
      <c r="G909" s="1056"/>
      <c r="H909" s="1055"/>
      <c r="I909" s="1055"/>
      <c r="J909" s="1055"/>
      <c r="K909" s="1055"/>
      <c r="L909" s="1055"/>
      <c r="M909" s="1055"/>
      <c r="N909" s="1055"/>
      <c r="O909" s="1055"/>
      <c r="P909" s="1055"/>
    </row>
    <row r="910" spans="2:16" ht="15">
      <c r="B910" s="437"/>
      <c r="C910" s="1719"/>
      <c r="D910" s="487"/>
      <c r="E910" s="1721"/>
      <c r="F910" s="487"/>
      <c r="G910" s="1056"/>
      <c r="H910" s="1055"/>
      <c r="I910" s="1055"/>
      <c r="J910" s="1055"/>
      <c r="K910" s="1055"/>
      <c r="L910" s="1055"/>
      <c r="M910" s="1055"/>
      <c r="N910" s="1055"/>
      <c r="O910" s="1055"/>
      <c r="P910" s="1055"/>
    </row>
    <row r="911" spans="2:16" ht="15">
      <c r="B911" s="437"/>
      <c r="C911" s="1718"/>
      <c r="D911" s="487"/>
      <c r="E911" s="1721"/>
      <c r="F911" s="487"/>
      <c r="G911" s="1056"/>
      <c r="H911" s="1055"/>
      <c r="I911" s="1055"/>
      <c r="J911" s="1055"/>
      <c r="K911" s="1055"/>
      <c r="L911" s="1055"/>
      <c r="M911" s="1055"/>
      <c r="N911" s="1055"/>
      <c r="O911" s="1055"/>
      <c r="P911" s="1055"/>
    </row>
    <row r="912" spans="2:16" ht="15">
      <c r="B912" s="437"/>
      <c r="C912" s="1719"/>
      <c r="D912" s="487"/>
      <c r="E912" s="1721"/>
      <c r="F912" s="487"/>
      <c r="G912" s="1056"/>
      <c r="H912" s="1055"/>
      <c r="I912" s="1055"/>
      <c r="J912" s="1055"/>
      <c r="K912" s="1055"/>
      <c r="L912" s="1055"/>
      <c r="M912" s="1055"/>
      <c r="N912" s="1055"/>
      <c r="O912" s="1055"/>
      <c r="P912" s="1055"/>
    </row>
    <row r="913" spans="2:16" ht="15">
      <c r="B913" s="437"/>
      <c r="C913" s="1719"/>
      <c r="D913" s="487"/>
      <c r="E913" s="1721"/>
      <c r="F913" s="487"/>
      <c r="G913" s="1056"/>
      <c r="H913" s="1055"/>
      <c r="I913" s="1055"/>
      <c r="J913" s="1055"/>
      <c r="K913" s="1055"/>
      <c r="L913" s="1055"/>
      <c r="M913" s="1055"/>
      <c r="N913" s="1055"/>
      <c r="O913" s="1055"/>
      <c r="P913" s="1055"/>
    </row>
    <row r="914" spans="2:16" ht="15">
      <c r="B914" s="437"/>
      <c r="C914" s="1719"/>
      <c r="D914" s="1102"/>
      <c r="E914" s="1721"/>
      <c r="F914" s="487"/>
      <c r="G914" s="1056"/>
      <c r="H914" s="1055"/>
      <c r="I914" s="1055"/>
      <c r="J914" s="1055"/>
      <c r="K914" s="1055"/>
      <c r="L914" s="1055"/>
      <c r="M914" s="1055"/>
      <c r="N914" s="1055"/>
      <c r="O914" s="1055"/>
      <c r="P914" s="1055"/>
    </row>
    <row r="915" spans="2:16" ht="15">
      <c r="B915" s="437"/>
      <c r="C915" s="1718"/>
      <c r="D915" s="487"/>
      <c r="E915" s="1721"/>
      <c r="F915" s="487"/>
      <c r="G915" s="1056"/>
      <c r="H915" s="1055"/>
      <c r="I915" s="1055"/>
      <c r="J915" s="1055"/>
      <c r="K915" s="1055"/>
      <c r="L915" s="1055"/>
      <c r="M915" s="1055"/>
      <c r="N915" s="1055"/>
      <c r="O915" s="1055"/>
      <c r="P915" s="1055"/>
    </row>
    <row r="916" spans="2:16" ht="15">
      <c r="B916" s="437"/>
      <c r="C916" s="1719"/>
      <c r="D916" s="487"/>
      <c r="E916" s="1721"/>
      <c r="F916" s="487"/>
      <c r="G916" s="1056"/>
      <c r="H916" s="1055"/>
      <c r="I916" s="1055"/>
      <c r="J916" s="1055"/>
      <c r="K916" s="1055"/>
      <c r="L916" s="1055"/>
      <c r="M916" s="1055"/>
      <c r="N916" s="1055"/>
      <c r="O916" s="1055"/>
      <c r="P916" s="1055"/>
    </row>
    <row r="917" spans="2:16" ht="15">
      <c r="B917" s="437"/>
      <c r="C917" s="1719"/>
      <c r="D917" s="487"/>
      <c r="E917" s="1721"/>
      <c r="F917" s="487"/>
      <c r="G917" s="1056"/>
      <c r="H917" s="1055"/>
      <c r="I917" s="1055"/>
      <c r="J917" s="1055"/>
      <c r="K917" s="1055"/>
      <c r="L917" s="1055"/>
      <c r="M917" s="1055"/>
      <c r="N917" s="1055"/>
      <c r="O917" s="1055"/>
      <c r="P917" s="1055"/>
    </row>
    <row r="918" spans="2:16" ht="15">
      <c r="B918" s="437"/>
      <c r="C918" s="1719"/>
      <c r="D918" s="487"/>
      <c r="E918" s="1721"/>
      <c r="F918" s="487"/>
      <c r="G918" s="1056"/>
      <c r="H918" s="1055"/>
      <c r="I918" s="1055"/>
      <c r="J918" s="1055"/>
      <c r="K918" s="1055"/>
      <c r="L918" s="1055"/>
      <c r="M918" s="1055"/>
      <c r="N918" s="1055"/>
      <c r="O918" s="1055"/>
      <c r="P918" s="1055"/>
    </row>
    <row r="919" spans="2:16" ht="15">
      <c r="B919" s="437"/>
      <c r="C919" s="1718"/>
      <c r="D919" s="487"/>
      <c r="E919" s="1721"/>
      <c r="F919" s="487"/>
      <c r="G919" s="1056"/>
      <c r="H919" s="1055"/>
      <c r="I919" s="1055"/>
      <c r="J919" s="1055"/>
      <c r="K919" s="1055"/>
      <c r="L919" s="1055"/>
      <c r="M919" s="1055"/>
      <c r="N919" s="1055"/>
      <c r="O919" s="1055"/>
      <c r="P919" s="1055"/>
    </row>
    <row r="920" spans="2:16" ht="15">
      <c r="B920" s="437"/>
      <c r="C920" s="1719"/>
      <c r="D920" s="487"/>
      <c r="E920" s="1721"/>
      <c r="F920" s="487"/>
      <c r="G920" s="1056"/>
      <c r="H920" s="1055"/>
      <c r="I920" s="1055"/>
      <c r="J920" s="1055"/>
      <c r="K920" s="1055"/>
      <c r="L920" s="1055"/>
      <c r="M920" s="1055"/>
      <c r="N920" s="1055"/>
      <c r="O920" s="1055"/>
      <c r="P920" s="1055"/>
    </row>
    <row r="921" spans="2:16" ht="15">
      <c r="B921" s="437"/>
      <c r="C921" s="1719"/>
      <c r="D921" s="487"/>
      <c r="E921" s="1721"/>
      <c r="F921" s="487"/>
      <c r="G921" s="1056"/>
      <c r="H921" s="1055"/>
      <c r="I921" s="1055"/>
      <c r="J921" s="1055"/>
      <c r="K921" s="1055"/>
      <c r="L921" s="1055"/>
      <c r="M921" s="1055"/>
      <c r="N921" s="1055"/>
      <c r="O921" s="1055"/>
      <c r="P921" s="1055"/>
    </row>
    <row r="922" spans="2:16" ht="15">
      <c r="B922" s="437"/>
      <c r="C922" s="1719"/>
      <c r="D922" s="1102"/>
      <c r="E922" s="1721"/>
      <c r="F922" s="487"/>
      <c r="G922" s="1056"/>
      <c r="H922" s="1055"/>
      <c r="I922" s="1055"/>
      <c r="J922" s="1055"/>
      <c r="K922" s="1055"/>
      <c r="L922" s="1055"/>
      <c r="M922" s="1055"/>
      <c r="N922" s="1055"/>
      <c r="O922" s="1055"/>
      <c r="P922" s="1055"/>
    </row>
    <row r="923" spans="2:16" ht="15">
      <c r="B923" s="437"/>
      <c r="C923" s="1718"/>
      <c r="D923" s="487"/>
      <c r="E923" s="1721"/>
      <c r="F923" s="487"/>
      <c r="G923" s="1056"/>
      <c r="H923" s="1055"/>
      <c r="I923" s="1055"/>
      <c r="J923" s="1055"/>
      <c r="K923" s="1055"/>
      <c r="L923" s="1055"/>
      <c r="M923" s="1055"/>
      <c r="N923" s="1055"/>
      <c r="O923" s="1055"/>
      <c r="P923" s="1055"/>
    </row>
    <row r="924" spans="2:16" ht="15">
      <c r="B924" s="437"/>
      <c r="C924" s="1719"/>
      <c r="D924" s="487"/>
      <c r="E924" s="1721"/>
      <c r="F924" s="487"/>
      <c r="G924" s="1056"/>
      <c r="H924" s="1055"/>
      <c r="I924" s="1055"/>
      <c r="J924" s="1055"/>
      <c r="K924" s="1055"/>
      <c r="L924" s="1055"/>
      <c r="M924" s="1055"/>
      <c r="N924" s="1055"/>
      <c r="O924" s="1055"/>
      <c r="P924" s="1055"/>
    </row>
    <row r="925" spans="2:16" ht="15">
      <c r="B925" s="437"/>
      <c r="C925" s="1719"/>
      <c r="D925" s="487"/>
      <c r="E925" s="1721"/>
      <c r="F925" s="487"/>
      <c r="G925" s="1056"/>
      <c r="H925" s="1055"/>
      <c r="I925" s="1055"/>
      <c r="J925" s="1055"/>
      <c r="K925" s="1055"/>
      <c r="L925" s="1055"/>
      <c r="M925" s="1055"/>
      <c r="N925" s="1055"/>
      <c r="O925" s="1055"/>
      <c r="P925" s="1055"/>
    </row>
    <row r="926" spans="2:16" ht="15">
      <c r="B926" s="437"/>
      <c r="C926" s="1719"/>
      <c r="D926" s="487"/>
      <c r="E926" s="1721"/>
      <c r="F926" s="487"/>
      <c r="G926" s="1056"/>
      <c r="H926" s="1055"/>
      <c r="I926" s="1055"/>
      <c r="J926" s="1055"/>
      <c r="K926" s="1055"/>
      <c r="L926" s="1055"/>
      <c r="M926" s="1055"/>
      <c r="N926" s="1055"/>
      <c r="O926" s="1055"/>
      <c r="P926" s="1055"/>
    </row>
    <row r="927" spans="2:16" ht="15">
      <c r="B927" s="437"/>
      <c r="C927" s="1718"/>
      <c r="D927" s="487"/>
      <c r="E927" s="1721"/>
      <c r="F927" s="487"/>
      <c r="G927" s="1056"/>
      <c r="H927" s="1055"/>
      <c r="I927" s="1055"/>
      <c r="J927" s="1055"/>
      <c r="K927" s="1055"/>
      <c r="L927" s="1055"/>
      <c r="M927" s="1055"/>
      <c r="N927" s="1055"/>
      <c r="O927" s="1055"/>
      <c r="P927" s="1055"/>
    </row>
    <row r="928" spans="2:16" ht="15">
      <c r="B928" s="437"/>
      <c r="C928" s="1719"/>
      <c r="D928" s="487"/>
      <c r="E928" s="1721"/>
      <c r="F928" s="487"/>
      <c r="G928" s="1056"/>
      <c r="H928" s="1055"/>
      <c r="I928" s="1055"/>
      <c r="J928" s="1055"/>
      <c r="K928" s="1055"/>
      <c r="L928" s="1055"/>
      <c r="M928" s="1055"/>
      <c r="N928" s="1055"/>
      <c r="O928" s="1055"/>
      <c r="P928" s="1055"/>
    </row>
    <row r="929" spans="2:16" ht="15">
      <c r="B929" s="437"/>
      <c r="C929" s="1719"/>
      <c r="D929" s="487"/>
      <c r="E929" s="1721"/>
      <c r="F929" s="487"/>
      <c r="G929" s="1056"/>
      <c r="H929" s="1055"/>
      <c r="I929" s="1055"/>
      <c r="J929" s="1055"/>
      <c r="K929" s="1055"/>
      <c r="L929" s="1055"/>
      <c r="M929" s="1055"/>
      <c r="N929" s="1055"/>
      <c r="O929" s="1055"/>
      <c r="P929" s="1055"/>
    </row>
    <row r="930" spans="2:16" ht="15">
      <c r="B930" s="437"/>
      <c r="C930" s="1719"/>
      <c r="D930" s="1102"/>
      <c r="E930" s="1721"/>
      <c r="F930" s="487"/>
      <c r="G930" s="1056"/>
      <c r="H930" s="1055"/>
      <c r="I930" s="1055"/>
      <c r="J930" s="1055"/>
      <c r="K930" s="1055"/>
      <c r="L930" s="1055"/>
      <c r="M930" s="1055"/>
      <c r="N930" s="1055"/>
      <c r="O930" s="1055"/>
      <c r="P930" s="1055"/>
    </row>
    <row r="931" spans="2:16" ht="15">
      <c r="B931" s="437"/>
      <c r="C931" s="1718"/>
      <c r="D931" s="487"/>
      <c r="E931" s="1721"/>
      <c r="F931" s="487"/>
      <c r="G931" s="1056"/>
      <c r="H931" s="1055"/>
      <c r="I931" s="1055"/>
      <c r="J931" s="1055"/>
      <c r="K931" s="1055"/>
      <c r="L931" s="1055"/>
      <c r="M931" s="1055"/>
      <c r="N931" s="1055"/>
      <c r="O931" s="1055"/>
      <c r="P931" s="1055"/>
    </row>
    <row r="932" spans="2:16" ht="15">
      <c r="B932" s="437"/>
      <c r="C932" s="1719"/>
      <c r="D932" s="487"/>
      <c r="E932" s="1721"/>
      <c r="F932" s="487"/>
      <c r="G932" s="1056"/>
      <c r="H932" s="1055"/>
      <c r="I932" s="1055"/>
      <c r="J932" s="1055"/>
      <c r="K932" s="1055"/>
      <c r="L932" s="1055"/>
      <c r="M932" s="1055"/>
      <c r="N932" s="1055"/>
      <c r="O932" s="1055"/>
      <c r="P932" s="1055"/>
    </row>
    <row r="933" spans="2:16" ht="15">
      <c r="B933" s="437"/>
      <c r="C933" s="1719"/>
      <c r="D933" s="487"/>
      <c r="E933" s="1721"/>
      <c r="F933" s="487"/>
      <c r="G933" s="1056"/>
      <c r="H933" s="1055"/>
      <c r="I933" s="1055"/>
      <c r="J933" s="1055"/>
      <c r="K933" s="1055"/>
      <c r="L933" s="1055"/>
      <c r="M933" s="1055"/>
      <c r="N933" s="1055"/>
      <c r="O933" s="1055"/>
      <c r="P933" s="1055"/>
    </row>
    <row r="934" spans="2:16" ht="15">
      <c r="B934" s="437"/>
      <c r="C934" s="1719"/>
      <c r="D934" s="487"/>
      <c r="E934" s="1721"/>
      <c r="F934" s="487"/>
      <c r="G934" s="1056"/>
      <c r="H934" s="1055"/>
      <c r="I934" s="1055"/>
      <c r="J934" s="1055"/>
      <c r="K934" s="1055"/>
      <c r="L934" s="1055"/>
      <c r="M934" s="1055"/>
      <c r="N934" s="1055"/>
      <c r="O934" s="1055"/>
      <c r="P934" s="1055"/>
    </row>
    <row r="935" spans="2:16" ht="15">
      <c r="B935" s="437"/>
      <c r="C935" s="1718"/>
      <c r="D935" s="487"/>
      <c r="E935" s="1721"/>
      <c r="F935" s="487"/>
      <c r="G935" s="1056"/>
      <c r="H935" s="1055"/>
      <c r="I935" s="1055"/>
      <c r="J935" s="1055"/>
      <c r="K935" s="1055"/>
      <c r="L935" s="1055"/>
      <c r="M935" s="1055"/>
      <c r="N935" s="1055"/>
      <c r="O935" s="1055"/>
      <c r="P935" s="1055"/>
    </row>
    <row r="936" spans="2:16" ht="15">
      <c r="B936" s="437"/>
      <c r="C936" s="1719"/>
      <c r="D936" s="487"/>
      <c r="E936" s="1721"/>
      <c r="F936" s="487"/>
      <c r="G936" s="1056"/>
      <c r="H936" s="1055"/>
      <c r="I936" s="1055"/>
      <c r="J936" s="1055"/>
      <c r="K936" s="1055"/>
      <c r="L936" s="1055"/>
      <c r="M936" s="1055"/>
      <c r="N936" s="1055"/>
      <c r="O936" s="1055"/>
      <c r="P936" s="1055"/>
    </row>
    <row r="937" spans="2:16" ht="15">
      <c r="B937" s="437"/>
      <c r="C937" s="1719"/>
      <c r="D937" s="487"/>
      <c r="E937" s="1721"/>
      <c r="F937" s="487"/>
      <c r="G937" s="1056"/>
      <c r="H937" s="1055"/>
      <c r="I937" s="1055"/>
      <c r="J937" s="1055"/>
      <c r="K937" s="1055"/>
      <c r="L937" s="1055"/>
      <c r="M937" s="1055"/>
      <c r="N937" s="1055"/>
      <c r="O937" s="1055"/>
      <c r="P937" s="1055"/>
    </row>
    <row r="938" spans="2:16" ht="15">
      <c r="B938" s="437"/>
      <c r="C938" s="1719"/>
      <c r="D938" s="487"/>
      <c r="E938" s="1721"/>
      <c r="F938" s="487"/>
      <c r="G938" s="1056"/>
      <c r="H938" s="1055"/>
      <c r="I938" s="1055"/>
      <c r="J938" s="1055"/>
      <c r="K938" s="1055"/>
      <c r="L938" s="1055"/>
      <c r="M938" s="1055"/>
      <c r="N938" s="1055"/>
      <c r="O938" s="1055"/>
      <c r="P938" s="1055"/>
    </row>
    <row r="939" spans="2:16" ht="15">
      <c r="B939" s="437"/>
      <c r="C939" s="1718"/>
      <c r="D939" s="487"/>
      <c r="E939" s="1721"/>
      <c r="F939" s="487"/>
      <c r="G939" s="1056"/>
      <c r="H939" s="1055"/>
      <c r="I939" s="1055"/>
      <c r="J939" s="1055"/>
      <c r="K939" s="1055"/>
      <c r="L939" s="1055"/>
      <c r="M939" s="1055"/>
      <c r="N939" s="1055"/>
      <c r="O939" s="1055"/>
      <c r="P939" s="1055"/>
    </row>
    <row r="940" spans="2:16" ht="15">
      <c r="B940" s="437"/>
      <c r="C940" s="1719"/>
      <c r="D940" s="487"/>
      <c r="E940" s="1721"/>
      <c r="F940" s="487"/>
      <c r="G940" s="1056"/>
      <c r="H940" s="1055"/>
      <c r="I940" s="1055"/>
      <c r="J940" s="1055"/>
      <c r="K940" s="1055"/>
      <c r="L940" s="1055"/>
      <c r="M940" s="1055"/>
      <c r="N940" s="1055"/>
      <c r="O940" s="1055"/>
      <c r="P940" s="1055"/>
    </row>
    <row r="941" spans="2:16" ht="15">
      <c r="B941" s="437"/>
      <c r="C941" s="1719"/>
      <c r="D941" s="487"/>
      <c r="E941" s="1721"/>
      <c r="F941" s="487"/>
      <c r="G941" s="1056"/>
      <c r="H941" s="1055"/>
      <c r="I941" s="1055"/>
      <c r="J941" s="1055"/>
      <c r="K941" s="1055"/>
      <c r="L941" s="1055"/>
      <c r="M941" s="1055"/>
      <c r="N941" s="1055"/>
      <c r="O941" s="1055"/>
      <c r="P941" s="1055"/>
    </row>
    <row r="942" spans="2:16" ht="15">
      <c r="B942" s="437"/>
      <c r="C942" s="1719"/>
      <c r="D942" s="487"/>
      <c r="E942" s="1721"/>
      <c r="F942" s="487"/>
      <c r="G942" s="1056"/>
      <c r="H942" s="1055"/>
      <c r="I942" s="1055"/>
      <c r="J942" s="1055"/>
      <c r="K942" s="1055"/>
      <c r="L942" s="1055"/>
      <c r="M942" s="1055"/>
      <c r="N942" s="1055"/>
      <c r="O942" s="1055"/>
      <c r="P942" s="1055"/>
    </row>
    <row r="943" spans="2:16" ht="15">
      <c r="B943" s="437"/>
      <c r="C943" s="1718"/>
      <c r="D943" s="487"/>
      <c r="E943" s="1721"/>
      <c r="F943" s="487"/>
      <c r="G943" s="1056"/>
      <c r="H943" s="1055"/>
      <c r="I943" s="1055"/>
      <c r="J943" s="1055"/>
      <c r="K943" s="1055"/>
      <c r="L943" s="1055"/>
      <c r="M943" s="1055"/>
      <c r="N943" s="1055"/>
      <c r="O943" s="1055"/>
      <c r="P943" s="1055"/>
    </row>
    <row r="944" spans="2:16" ht="15">
      <c r="B944" s="437"/>
      <c r="C944" s="1719"/>
      <c r="D944" s="487"/>
      <c r="E944" s="1721"/>
      <c r="F944" s="487"/>
      <c r="G944" s="1056"/>
      <c r="H944" s="1055"/>
      <c r="I944" s="1055"/>
      <c r="J944" s="1055"/>
      <c r="K944" s="1055"/>
      <c r="L944" s="1055"/>
      <c r="M944" s="1055"/>
      <c r="N944" s="1055"/>
      <c r="O944" s="1055"/>
      <c r="P944" s="1055"/>
    </row>
    <row r="945" spans="2:16" ht="15">
      <c r="B945" s="437"/>
      <c r="C945" s="1719"/>
      <c r="D945" s="487"/>
      <c r="E945" s="1721"/>
      <c r="F945" s="487"/>
      <c r="G945" s="1056"/>
      <c r="H945" s="1055"/>
      <c r="I945" s="1055"/>
      <c r="J945" s="1055"/>
      <c r="K945" s="1055"/>
      <c r="L945" s="1055"/>
      <c r="M945" s="1055"/>
      <c r="N945" s="1055"/>
      <c r="O945" s="1055"/>
      <c r="P945" s="1055"/>
    </row>
    <row r="946" spans="2:16" ht="15">
      <c r="B946" s="437"/>
      <c r="C946" s="1719"/>
      <c r="D946" s="487"/>
      <c r="E946" s="1721"/>
      <c r="F946" s="487"/>
      <c r="G946" s="1056"/>
      <c r="H946" s="1055"/>
      <c r="I946" s="1055"/>
      <c r="J946" s="1055"/>
      <c r="K946" s="1055"/>
      <c r="L946" s="1055"/>
      <c r="M946" s="1055"/>
      <c r="N946" s="1055"/>
      <c r="O946" s="1055"/>
      <c r="P946" s="1055"/>
    </row>
    <row r="947" spans="2:16" ht="15">
      <c r="B947" s="437"/>
      <c r="C947" s="1718"/>
      <c r="D947" s="487"/>
      <c r="E947" s="1721"/>
      <c r="F947" s="487"/>
      <c r="G947" s="1056"/>
      <c r="H947" s="1055"/>
      <c r="I947" s="1055"/>
      <c r="J947" s="1055"/>
      <c r="K947" s="1055"/>
      <c r="L947" s="1055"/>
      <c r="M947" s="1055"/>
      <c r="N947" s="1055"/>
      <c r="O947" s="1055"/>
      <c r="P947" s="1055"/>
    </row>
    <row r="948" spans="2:16" ht="15">
      <c r="B948" s="437"/>
      <c r="C948" s="1719"/>
      <c r="D948" s="487"/>
      <c r="E948" s="1721"/>
      <c r="F948" s="487"/>
      <c r="G948" s="1056"/>
      <c r="H948" s="1055"/>
      <c r="I948" s="1055"/>
      <c r="J948" s="1055"/>
      <c r="K948" s="1055"/>
      <c r="L948" s="1055"/>
      <c r="M948" s="1055"/>
      <c r="N948" s="1055"/>
      <c r="O948" s="1055"/>
      <c r="P948" s="1055"/>
    </row>
    <row r="949" spans="2:16" ht="15">
      <c r="B949" s="437"/>
      <c r="C949" s="1719"/>
      <c r="D949" s="487"/>
      <c r="E949" s="1721"/>
      <c r="F949" s="487"/>
      <c r="G949" s="1056"/>
      <c r="H949" s="1055"/>
      <c r="I949" s="1055"/>
      <c r="J949" s="1055"/>
      <c r="K949" s="1055"/>
      <c r="L949" s="1055"/>
      <c r="M949" s="1055"/>
      <c r="N949" s="1055"/>
      <c r="O949" s="1055"/>
      <c r="P949" s="1055"/>
    </row>
    <row r="950" spans="2:16" ht="15">
      <c r="B950" s="437"/>
      <c r="C950" s="1719"/>
      <c r="D950" s="487"/>
      <c r="E950" s="1721"/>
      <c r="F950" s="487"/>
      <c r="G950" s="1056"/>
      <c r="H950" s="1055"/>
      <c r="I950" s="1055"/>
      <c r="J950" s="1055"/>
      <c r="K950" s="1055"/>
      <c r="L950" s="1055"/>
      <c r="M950" s="1055"/>
      <c r="N950" s="1055"/>
      <c r="O950" s="1055"/>
      <c r="P950" s="1055"/>
    </row>
    <row r="951" spans="2:16" ht="15">
      <c r="B951" s="437"/>
      <c r="C951" s="1718"/>
      <c r="D951" s="487"/>
      <c r="E951" s="1721"/>
      <c r="F951" s="487"/>
      <c r="G951" s="1056"/>
      <c r="H951" s="1055"/>
      <c r="I951" s="1055"/>
      <c r="J951" s="1055"/>
      <c r="K951" s="1055"/>
      <c r="L951" s="1055"/>
      <c r="M951" s="1055"/>
      <c r="N951" s="1055"/>
      <c r="O951" s="1055"/>
      <c r="P951" s="1055"/>
    </row>
    <row r="952" spans="2:16" ht="15">
      <c r="B952" s="437"/>
      <c r="C952" s="1719"/>
      <c r="D952" s="487"/>
      <c r="E952" s="1721"/>
      <c r="F952" s="487"/>
      <c r="G952" s="1056"/>
      <c r="H952" s="1055"/>
      <c r="I952" s="1055"/>
      <c r="J952" s="1055"/>
      <c r="K952" s="1055"/>
      <c r="L952" s="1055"/>
      <c r="M952" s="1055"/>
      <c r="N952" s="1055"/>
      <c r="O952" s="1055"/>
      <c r="P952" s="1055"/>
    </row>
    <row r="953" spans="2:16" ht="15">
      <c r="B953" s="437"/>
      <c r="C953" s="1719"/>
      <c r="D953" s="487"/>
      <c r="E953" s="1721"/>
      <c r="F953" s="487"/>
      <c r="G953" s="1056"/>
      <c r="H953" s="1055"/>
      <c r="I953" s="1055"/>
      <c r="J953" s="1055"/>
      <c r="K953" s="1055"/>
      <c r="L953" s="1055"/>
      <c r="M953" s="1055"/>
      <c r="N953" s="1055"/>
      <c r="O953" s="1055"/>
      <c r="P953" s="1055"/>
    </row>
    <row r="954" spans="2:16" ht="15">
      <c r="B954" s="437"/>
      <c r="C954" s="1719"/>
      <c r="D954" s="487"/>
      <c r="E954" s="1721"/>
      <c r="F954" s="487"/>
      <c r="G954" s="1056"/>
      <c r="H954" s="1055"/>
      <c r="I954" s="1055"/>
      <c r="J954" s="1055"/>
      <c r="K954" s="1055"/>
      <c r="L954" s="1055"/>
      <c r="M954" s="1055"/>
      <c r="N954" s="1055"/>
      <c r="O954" s="1055"/>
      <c r="P954" s="1055"/>
    </row>
    <row r="955" spans="2:16" ht="15">
      <c r="B955" s="437"/>
      <c r="C955" s="1718"/>
      <c r="D955" s="487"/>
      <c r="E955" s="1721"/>
      <c r="F955" s="487"/>
      <c r="G955" s="1056"/>
      <c r="H955" s="1055"/>
      <c r="I955" s="1055"/>
      <c r="J955" s="1055"/>
      <c r="K955" s="1055"/>
      <c r="L955" s="1055"/>
      <c r="M955" s="1055"/>
      <c r="N955" s="1055"/>
      <c r="O955" s="1055"/>
      <c r="P955" s="1055"/>
    </row>
    <row r="956" spans="2:16" ht="15">
      <c r="B956" s="437"/>
      <c r="C956" s="1719"/>
      <c r="D956" s="487"/>
      <c r="E956" s="1721"/>
      <c r="F956" s="487"/>
      <c r="G956" s="1056"/>
      <c r="H956" s="1055"/>
      <c r="I956" s="1055"/>
      <c r="J956" s="1055"/>
      <c r="K956" s="1055"/>
      <c r="L956" s="1055"/>
      <c r="M956" s="1055"/>
      <c r="N956" s="1055"/>
      <c r="O956" s="1055"/>
      <c r="P956" s="1055"/>
    </row>
    <row r="957" spans="2:16" ht="15">
      <c r="B957" s="437"/>
      <c r="C957" s="1719"/>
      <c r="D957" s="487"/>
      <c r="E957" s="1721"/>
      <c r="F957" s="487"/>
      <c r="G957" s="1056"/>
      <c r="H957" s="1055"/>
      <c r="I957" s="1055"/>
      <c r="J957" s="1055"/>
      <c r="K957" s="1055"/>
      <c r="L957" s="1055"/>
      <c r="M957" s="1055"/>
      <c r="N957" s="1055"/>
      <c r="O957" s="1055"/>
      <c r="P957" s="1055"/>
    </row>
    <row r="958" spans="2:16" ht="15">
      <c r="B958" s="437"/>
      <c r="C958" s="1719"/>
      <c r="D958" s="487"/>
      <c r="E958" s="1721"/>
      <c r="F958" s="487"/>
      <c r="G958" s="1056"/>
      <c r="H958" s="1055"/>
      <c r="I958" s="1055"/>
      <c r="J958" s="1055"/>
      <c r="K958" s="1055"/>
      <c r="L958" s="1055"/>
      <c r="M958" s="1055"/>
      <c r="N958" s="1055"/>
      <c r="O958" s="1055"/>
      <c r="P958" s="1055"/>
    </row>
    <row r="959" spans="2:16" ht="15">
      <c r="B959" s="437"/>
      <c r="C959" s="1718"/>
      <c r="D959" s="487"/>
      <c r="E959" s="1721"/>
      <c r="F959" s="487"/>
      <c r="G959" s="1056"/>
      <c r="H959" s="1055"/>
      <c r="I959" s="1055"/>
      <c r="J959" s="1055"/>
      <c r="K959" s="1055"/>
      <c r="L959" s="1055"/>
      <c r="M959" s="1055"/>
      <c r="N959" s="1055"/>
      <c r="O959" s="1055"/>
      <c r="P959" s="1055"/>
    </row>
    <row r="960" spans="2:16" ht="15">
      <c r="B960" s="437"/>
      <c r="C960" s="1719"/>
      <c r="D960" s="487"/>
      <c r="E960" s="1721"/>
      <c r="F960" s="487"/>
      <c r="G960" s="1056"/>
      <c r="H960" s="1055"/>
      <c r="I960" s="1055"/>
      <c r="J960" s="1055"/>
      <c r="K960" s="1055"/>
      <c r="L960" s="1055"/>
      <c r="M960" s="1055"/>
      <c r="N960" s="1055"/>
      <c r="O960" s="1055"/>
      <c r="P960" s="1055"/>
    </row>
    <row r="961" spans="2:16" ht="15">
      <c r="B961" s="437"/>
      <c r="C961" s="1719"/>
      <c r="D961" s="487"/>
      <c r="E961" s="1721"/>
      <c r="F961" s="487"/>
      <c r="G961" s="1056"/>
      <c r="H961" s="1055"/>
      <c r="I961" s="1055"/>
      <c r="J961" s="1055"/>
      <c r="K961" s="1055"/>
      <c r="L961" s="1055"/>
      <c r="M961" s="1055"/>
      <c r="N961" s="1055"/>
      <c r="O961" s="1055"/>
      <c r="P961" s="1055"/>
    </row>
    <row r="962" spans="2:16" ht="15">
      <c r="B962" s="437"/>
      <c r="C962" s="1719"/>
      <c r="D962" s="487"/>
      <c r="E962" s="1721"/>
      <c r="F962" s="487"/>
      <c r="G962" s="1056"/>
      <c r="H962" s="1055"/>
      <c r="I962" s="1055"/>
      <c r="J962" s="1055"/>
      <c r="K962" s="1055"/>
      <c r="L962" s="1055"/>
      <c r="M962" s="1055"/>
      <c r="N962" s="1055"/>
      <c r="O962" s="1055"/>
      <c r="P962" s="1055"/>
    </row>
    <row r="963" spans="2:16" ht="15">
      <c r="B963" s="437"/>
      <c r="C963" s="1718"/>
      <c r="D963" s="487"/>
      <c r="E963" s="1721"/>
      <c r="F963" s="487"/>
      <c r="G963" s="1056"/>
      <c r="H963" s="1055"/>
      <c r="I963" s="1055"/>
      <c r="J963" s="1055"/>
      <c r="K963" s="1055"/>
      <c r="L963" s="1055"/>
      <c r="M963" s="1055"/>
      <c r="N963" s="1055"/>
      <c r="O963" s="1055"/>
      <c r="P963" s="1055"/>
    </row>
    <row r="964" spans="2:16" ht="15">
      <c r="B964" s="437"/>
      <c r="C964" s="1719"/>
      <c r="D964" s="487"/>
      <c r="E964" s="1721"/>
      <c r="F964" s="487"/>
      <c r="G964" s="1056"/>
      <c r="H964" s="1055"/>
      <c r="I964" s="1055"/>
      <c r="J964" s="1055"/>
      <c r="K964" s="1055"/>
      <c r="L964" s="1055"/>
      <c r="M964" s="1055"/>
      <c r="N964" s="1055"/>
      <c r="O964" s="1055"/>
      <c r="P964" s="1055"/>
    </row>
    <row r="965" spans="2:16" ht="15">
      <c r="B965" s="437"/>
      <c r="C965" s="1719"/>
      <c r="D965" s="487"/>
      <c r="E965" s="1721"/>
      <c r="F965" s="487"/>
      <c r="G965" s="1056"/>
      <c r="H965" s="1055"/>
      <c r="I965" s="1055"/>
      <c r="J965" s="1055"/>
      <c r="K965" s="1055"/>
      <c r="L965" s="1055"/>
      <c r="M965" s="1055"/>
      <c r="N965" s="1055"/>
      <c r="O965" s="1055"/>
      <c r="P965" s="1055"/>
    </row>
    <row r="966" spans="2:16" ht="15">
      <c r="B966" s="437"/>
      <c r="C966" s="1719"/>
      <c r="D966" s="487"/>
      <c r="E966" s="1721"/>
      <c r="F966" s="487"/>
      <c r="G966" s="1056"/>
      <c r="H966" s="1055"/>
      <c r="I966" s="1055"/>
      <c r="J966" s="1055"/>
      <c r="K966" s="1055"/>
      <c r="L966" s="1055"/>
      <c r="M966" s="1055"/>
      <c r="N966" s="1055"/>
      <c r="O966" s="1055"/>
      <c r="P966" s="1055"/>
    </row>
    <row r="967" spans="2:16" ht="15">
      <c r="B967" s="437"/>
      <c r="C967" s="1718"/>
      <c r="D967" s="487"/>
      <c r="E967" s="1721"/>
      <c r="F967" s="487"/>
      <c r="G967" s="1056"/>
      <c r="H967" s="1055"/>
      <c r="I967" s="1055"/>
      <c r="J967" s="1055"/>
      <c r="K967" s="1055"/>
      <c r="L967" s="1055"/>
      <c r="M967" s="1055"/>
      <c r="N967" s="1055"/>
      <c r="O967" s="1055"/>
      <c r="P967" s="1055"/>
    </row>
    <row r="968" spans="2:16" ht="15">
      <c r="B968" s="437"/>
      <c r="C968" s="1719"/>
      <c r="D968" s="487"/>
      <c r="E968" s="1721"/>
      <c r="F968" s="487"/>
      <c r="G968" s="1056"/>
      <c r="H968" s="1055"/>
      <c r="I968" s="1055"/>
      <c r="J968" s="1055"/>
      <c r="K968" s="1055"/>
      <c r="L968" s="1055"/>
      <c r="M968" s="1055"/>
      <c r="N968" s="1055"/>
      <c r="O968" s="1055"/>
      <c r="P968" s="1055"/>
    </row>
    <row r="969" spans="2:16" ht="15">
      <c r="B969" s="437"/>
      <c r="C969" s="1719"/>
      <c r="D969" s="487"/>
      <c r="E969" s="1721"/>
      <c r="F969" s="487"/>
      <c r="G969" s="1056"/>
      <c r="H969" s="1055"/>
      <c r="I969" s="1055"/>
      <c r="J969" s="1055"/>
      <c r="K969" s="1055"/>
      <c r="L969" s="1055"/>
      <c r="M969" s="1055"/>
      <c r="N969" s="1055"/>
      <c r="O969" s="1055"/>
      <c r="P969" s="1055"/>
    </row>
    <row r="970" spans="2:16" ht="15">
      <c r="B970" s="437"/>
      <c r="C970" s="1719"/>
      <c r="D970" s="487"/>
      <c r="E970" s="1721"/>
      <c r="F970" s="487"/>
      <c r="G970" s="1056"/>
      <c r="H970" s="1055"/>
      <c r="I970" s="1055"/>
      <c r="J970" s="1055"/>
      <c r="K970" s="1055"/>
      <c r="L970" s="1055"/>
      <c r="M970" s="1055"/>
      <c r="N970" s="1055"/>
      <c r="O970" s="1055"/>
      <c r="P970" s="1055"/>
    </row>
    <row r="971" spans="2:16" ht="15">
      <c r="B971" s="437"/>
      <c r="C971" s="1718"/>
      <c r="D971" s="487"/>
      <c r="E971" s="1721"/>
      <c r="F971" s="487"/>
      <c r="G971" s="1056"/>
      <c r="H971" s="1055"/>
      <c r="I971" s="1055"/>
      <c r="J971" s="1055"/>
      <c r="K971" s="1055"/>
      <c r="L971" s="1055"/>
      <c r="M971" s="1055"/>
      <c r="N971" s="1055"/>
      <c r="O971" s="1055"/>
      <c r="P971" s="1055"/>
    </row>
    <row r="972" spans="2:16" ht="15">
      <c r="B972" s="437"/>
      <c r="C972" s="1719"/>
      <c r="D972" s="487"/>
      <c r="E972" s="1721"/>
      <c r="F972" s="487"/>
      <c r="G972" s="1056"/>
      <c r="H972" s="1055"/>
      <c r="I972" s="1055"/>
      <c r="J972" s="1055"/>
      <c r="K972" s="1055"/>
      <c r="L972" s="1055"/>
      <c r="M972" s="1055"/>
      <c r="N972" s="1055"/>
      <c r="O972" s="1055"/>
      <c r="P972" s="1055"/>
    </row>
    <row r="973" spans="2:16" ht="15">
      <c r="B973" s="437"/>
      <c r="C973" s="1719"/>
      <c r="D973" s="487"/>
      <c r="E973" s="1721"/>
      <c r="F973" s="487"/>
      <c r="G973" s="1056"/>
      <c r="H973" s="1055"/>
      <c r="I973" s="1055"/>
      <c r="J973" s="1055"/>
      <c r="K973" s="1055"/>
      <c r="L973" s="1055"/>
      <c r="M973" s="1055"/>
      <c r="N973" s="1055"/>
      <c r="O973" s="1055"/>
      <c r="P973" s="1055"/>
    </row>
    <row r="974" spans="2:16" ht="15">
      <c r="B974" s="437"/>
      <c r="C974" s="1719"/>
      <c r="D974" s="487"/>
      <c r="E974" s="1721"/>
      <c r="F974" s="487"/>
      <c r="G974" s="1056"/>
      <c r="H974" s="1055"/>
      <c r="I974" s="1055"/>
      <c r="J974" s="1055"/>
      <c r="K974" s="1055"/>
      <c r="L974" s="1055"/>
      <c r="M974" s="1055"/>
      <c r="N974" s="1055"/>
      <c r="O974" s="1055"/>
      <c r="P974" s="1055"/>
    </row>
    <row r="975" spans="2:16" ht="15">
      <c r="B975" s="437"/>
      <c r="C975" s="1718"/>
      <c r="D975" s="487"/>
      <c r="E975" s="1721"/>
      <c r="F975" s="487"/>
      <c r="G975" s="1056"/>
      <c r="H975" s="1055"/>
      <c r="I975" s="1055"/>
      <c r="J975" s="1055"/>
      <c r="K975" s="1055"/>
      <c r="L975" s="1055"/>
      <c r="M975" s="1055"/>
      <c r="N975" s="1055"/>
      <c r="O975" s="1055"/>
      <c r="P975" s="1055"/>
    </row>
    <row r="976" spans="2:16" ht="15">
      <c r="B976" s="437"/>
      <c r="C976" s="1719"/>
      <c r="D976" s="487"/>
      <c r="E976" s="1721"/>
      <c r="F976" s="487"/>
      <c r="G976" s="1056"/>
      <c r="H976" s="1055"/>
      <c r="I976" s="1055"/>
      <c r="J976" s="1055"/>
      <c r="K976" s="1055"/>
      <c r="L976" s="1055"/>
      <c r="M976" s="1055"/>
      <c r="N976" s="1055"/>
      <c r="O976" s="1055"/>
      <c r="P976" s="1055"/>
    </row>
    <row r="977" spans="2:16" ht="15">
      <c r="B977" s="437"/>
      <c r="C977" s="1719"/>
      <c r="D977" s="487"/>
      <c r="E977" s="1721"/>
      <c r="F977" s="487"/>
      <c r="G977" s="1056"/>
      <c r="H977" s="1055"/>
      <c r="I977" s="1055"/>
      <c r="J977" s="1055"/>
      <c r="K977" s="1055"/>
      <c r="L977" s="1055"/>
      <c r="M977" s="1055"/>
      <c r="N977" s="1055"/>
      <c r="O977" s="1055"/>
      <c r="P977" s="1055"/>
    </row>
    <row r="978" spans="2:16" ht="15">
      <c r="B978" s="437"/>
      <c r="C978" s="1719"/>
      <c r="D978" s="487"/>
      <c r="E978" s="1721"/>
      <c r="F978" s="487"/>
      <c r="G978" s="1056"/>
      <c r="H978" s="1055"/>
      <c r="I978" s="1055"/>
      <c r="J978" s="1055"/>
      <c r="K978" s="1055"/>
      <c r="L978" s="1055"/>
      <c r="M978" s="1055"/>
      <c r="N978" s="1055"/>
      <c r="O978" s="1055"/>
      <c r="P978" s="1055"/>
    </row>
    <row r="979" spans="2:16" ht="15">
      <c r="B979" s="437"/>
      <c r="C979" s="1718"/>
      <c r="D979" s="487"/>
      <c r="E979" s="1721"/>
      <c r="F979" s="487"/>
      <c r="G979" s="1056"/>
      <c r="H979" s="1055"/>
      <c r="I979" s="1055"/>
      <c r="J979" s="1055"/>
      <c r="K979" s="1055"/>
      <c r="L979" s="1055"/>
      <c r="M979" s="1055"/>
      <c r="N979" s="1055"/>
      <c r="O979" s="1055"/>
      <c r="P979" s="1055"/>
    </row>
    <row r="980" spans="2:16" ht="15">
      <c r="B980" s="437"/>
      <c r="C980" s="1718"/>
      <c r="D980" s="487"/>
      <c r="E980" s="1721"/>
      <c r="F980" s="487"/>
      <c r="G980" s="1056"/>
      <c r="H980" s="1055"/>
      <c r="I980" s="1055"/>
      <c r="J980" s="1055"/>
      <c r="K980" s="1055"/>
      <c r="L980" s="1055"/>
      <c r="M980" s="1055"/>
      <c r="N980" s="1055"/>
      <c r="O980" s="1055"/>
      <c r="P980" s="1055"/>
    </row>
    <row r="981" spans="2:16" ht="15">
      <c r="B981" s="437"/>
      <c r="C981" s="1718"/>
      <c r="D981" s="487"/>
      <c r="E981" s="1721"/>
      <c r="F981" s="487"/>
      <c r="G981" s="1056"/>
      <c r="H981" s="1055"/>
      <c r="I981" s="1055"/>
      <c r="J981" s="1055"/>
      <c r="K981" s="1055"/>
      <c r="L981" s="1055"/>
      <c r="M981" s="1055"/>
      <c r="N981" s="1055"/>
      <c r="O981" s="1055"/>
      <c r="P981" s="1055"/>
    </row>
    <row r="982" spans="2:16" ht="15">
      <c r="B982" s="437"/>
      <c r="C982" s="1719"/>
      <c r="D982" s="487"/>
      <c r="E982" s="1721"/>
      <c r="F982" s="487"/>
      <c r="G982" s="1056"/>
      <c r="H982" s="1055"/>
      <c r="I982" s="1055"/>
      <c r="J982" s="1055"/>
      <c r="K982" s="1055"/>
      <c r="L982" s="1055"/>
      <c r="M982" s="1055"/>
      <c r="N982" s="1055"/>
      <c r="O982" s="1055"/>
      <c r="P982" s="1055"/>
    </row>
    <row r="983" spans="2:16" ht="15">
      <c r="B983" s="437"/>
      <c r="C983" s="1718"/>
      <c r="D983" s="487"/>
      <c r="E983" s="1721"/>
      <c r="F983" s="487"/>
      <c r="G983" s="1056"/>
      <c r="H983" s="1055"/>
      <c r="I983" s="1055"/>
      <c r="J983" s="1055"/>
      <c r="K983" s="1055"/>
      <c r="L983" s="1055"/>
      <c r="M983" s="1055"/>
      <c r="N983" s="1055"/>
      <c r="O983" s="1055"/>
      <c r="P983" s="1055"/>
    </row>
    <row r="984" spans="2:16" ht="15">
      <c r="B984" s="437"/>
      <c r="C984" s="1719"/>
      <c r="D984" s="487"/>
      <c r="E984" s="1721"/>
      <c r="F984" s="487"/>
      <c r="G984" s="1056"/>
      <c r="H984" s="1055"/>
      <c r="I984" s="1055"/>
      <c r="J984" s="1055"/>
      <c r="K984" s="1055"/>
      <c r="L984" s="1055"/>
      <c r="M984" s="1055"/>
      <c r="N984" s="1055"/>
      <c r="O984" s="1055"/>
      <c r="P984" s="1055"/>
    </row>
    <row r="985" spans="2:16" ht="15">
      <c r="B985" s="437"/>
      <c r="C985" s="1719"/>
      <c r="D985" s="487"/>
      <c r="E985" s="1721"/>
      <c r="F985" s="487"/>
      <c r="G985" s="1056"/>
      <c r="H985" s="1055"/>
      <c r="I985" s="1055"/>
      <c r="J985" s="1055"/>
      <c r="K985" s="1055"/>
      <c r="L985" s="1055"/>
      <c r="M985" s="1055"/>
      <c r="N985" s="1055"/>
      <c r="O985" s="1055"/>
      <c r="P985" s="1055"/>
    </row>
    <row r="986" spans="2:16" ht="15">
      <c r="B986" s="437"/>
      <c r="C986" s="1719"/>
      <c r="D986" s="487"/>
      <c r="E986" s="1721"/>
      <c r="F986" s="487"/>
      <c r="G986" s="1056"/>
      <c r="H986" s="1055"/>
      <c r="I986" s="1055"/>
      <c r="J986" s="1055"/>
      <c r="K986" s="1055"/>
      <c r="L986" s="1055"/>
      <c r="M986" s="1055"/>
      <c r="N986" s="1055"/>
      <c r="O986" s="1055"/>
      <c r="P986" s="1055"/>
    </row>
  </sheetData>
  <pageMargins left="0.23622047244094491" right="0.23622047244094491" top="0.74803149606299213" bottom="0.74803149606299213" header="0.31496062992125984" footer="0.31496062992125984"/>
  <pageSetup paperSize="8" scale="68" fitToHeight="0" orientation="portrait" r:id="rId1"/>
</worksheet>
</file>

<file path=xl/worksheets/sheet55.xml><?xml version="1.0" encoding="utf-8"?>
<worksheet xmlns="http://schemas.openxmlformats.org/spreadsheetml/2006/main" xmlns:r="http://schemas.openxmlformats.org/officeDocument/2006/relationships">
  <sheetPr codeName="Sheet56">
    <tabColor theme="2" tint="-0.249977111117893"/>
    <pageSetUpPr fitToPage="1"/>
  </sheetPr>
  <dimension ref="A1:G52"/>
  <sheetViews>
    <sheetView workbookViewId="0">
      <selection activeCell="D14" sqref="D14"/>
    </sheetView>
  </sheetViews>
  <sheetFormatPr defaultRowHeight="12.75"/>
  <cols>
    <col min="1" max="1" width="5.125" style="389" customWidth="1"/>
    <col min="2" max="2" width="25.125" style="395" customWidth="1"/>
    <col min="3" max="3" width="33.375" style="395" customWidth="1"/>
    <col min="4" max="4" width="33.5" style="389" customWidth="1"/>
    <col min="5" max="5" width="25.75" style="389" customWidth="1"/>
    <col min="6" max="16384" width="9" style="389"/>
  </cols>
  <sheetData>
    <row r="1" spans="1:7" s="1812" customFormat="1" ht="26.25">
      <c r="A1" s="1706" t="str">
        <f ca="1">VLOOKUP(LEFT(RIGHT(CELL("filename",A1),LEN(CELL("filename",A1))-FIND("]",CELL("filename",A1))),1)*1,Index!$B$8:$C$90,2,FALSE)</f>
        <v>Outputs</v>
      </c>
      <c r="B1" s="1706"/>
      <c r="C1" s="1706"/>
      <c r="D1" s="1706"/>
      <c r="E1" s="1706"/>
      <c r="F1" s="1706"/>
      <c r="G1" s="1706"/>
    </row>
    <row r="2" spans="1:7" s="1812" customFormat="1" ht="26.25">
      <c r="A2" s="1706" t="str">
        <f>'Universal data'!C8</f>
        <v>National Grid Gas Transmission</v>
      </c>
      <c r="B2" s="1706"/>
      <c r="C2" s="1706"/>
      <c r="D2" s="1706"/>
      <c r="E2" s="1706"/>
      <c r="F2" s="1706"/>
      <c r="G2" s="1706"/>
    </row>
    <row r="3" spans="1:7" s="1819" customFormat="1" ht="21" thickBot="1">
      <c r="A3" s="1804" t="str">
        <f>'Universal data'!C21</f>
        <v>2012/13</v>
      </c>
      <c r="B3" s="1804"/>
      <c r="C3" s="1804"/>
      <c r="D3" s="1804"/>
      <c r="E3" s="1804"/>
      <c r="F3" s="1804"/>
      <c r="G3" s="1804"/>
    </row>
    <row r="4" spans="1:7" s="1812" customFormat="1">
      <c r="A4" s="1835"/>
      <c r="B4" s="1835"/>
      <c r="C4" s="1835"/>
      <c r="D4" s="1835"/>
      <c r="E4" s="1835"/>
      <c r="F4" s="1835"/>
      <c r="G4" s="1835"/>
    </row>
    <row r="5" spans="1:7" s="1819" customFormat="1" ht="20.25">
      <c r="A5" s="1837" t="str">
        <f ca="1">VLOOKUP(RIGHT(CELL("filename",A1),LEN(CELL("filename",A1))-FIND("]",CELL("filename",A1))),Index!$D$8:$E$102,2,FALSE)</f>
        <v>6.4 Gas constraints &amp; TSS</v>
      </c>
      <c r="B5" s="1837"/>
      <c r="C5" s="1837"/>
      <c r="D5" s="1837"/>
      <c r="E5" s="1837"/>
      <c r="F5" s="1837"/>
      <c r="G5" s="1837"/>
    </row>
    <row r="6" spans="1:7" customFormat="1">
      <c r="B6" s="179"/>
      <c r="C6" s="179"/>
    </row>
    <row r="7" spans="1:7" customFormat="1">
      <c r="B7" s="179"/>
      <c r="C7" s="179"/>
      <c r="G7" s="172"/>
    </row>
    <row r="8" spans="1:7" customFormat="1" ht="15">
      <c r="B8" s="384" t="s">
        <v>1198</v>
      </c>
      <c r="C8" s="384" t="s">
        <v>1199</v>
      </c>
      <c r="D8" s="385" t="s">
        <v>169</v>
      </c>
      <c r="E8" s="385" t="s">
        <v>168</v>
      </c>
      <c r="F8" s="182" t="s">
        <v>167</v>
      </c>
      <c r="G8" s="173">
        <v>2013</v>
      </c>
    </row>
    <row r="9" spans="1:7" customFormat="1" ht="25.5">
      <c r="B9" s="2401" t="s">
        <v>1200</v>
      </c>
      <c r="C9" s="1721" t="s">
        <v>2534</v>
      </c>
      <c r="D9" s="437" t="s">
        <v>2525</v>
      </c>
      <c r="E9" s="437" t="s">
        <v>817</v>
      </c>
      <c r="F9" s="152" t="s">
        <v>10</v>
      </c>
      <c r="G9" s="1039"/>
    </row>
    <row r="10" spans="1:7" customFormat="1">
      <c r="B10" s="2402"/>
      <c r="C10" s="1721" t="s">
        <v>2535</v>
      </c>
      <c r="D10" s="437" t="s">
        <v>2526</v>
      </c>
      <c r="E10" s="1724" t="s">
        <v>817</v>
      </c>
      <c r="F10" s="152" t="s">
        <v>10</v>
      </c>
      <c r="G10" s="1039"/>
    </row>
    <row r="11" spans="1:7" customFormat="1" ht="25.5">
      <c r="B11" s="2402"/>
      <c r="C11" s="1721" t="s">
        <v>2536</v>
      </c>
      <c r="D11" s="437" t="s">
        <v>2527</v>
      </c>
      <c r="E11" s="437" t="s">
        <v>817</v>
      </c>
      <c r="F11" s="152" t="s">
        <v>10</v>
      </c>
      <c r="G11" s="1039"/>
    </row>
    <row r="12" spans="1:7" customFormat="1" ht="25.5">
      <c r="B12" s="2402"/>
      <c r="C12" s="1721" t="s">
        <v>2537</v>
      </c>
      <c r="D12" s="437" t="s">
        <v>2528</v>
      </c>
      <c r="E12" s="1724" t="s">
        <v>817</v>
      </c>
      <c r="F12" s="152" t="s">
        <v>10</v>
      </c>
      <c r="G12" s="1039"/>
    </row>
    <row r="13" spans="1:7" customFormat="1">
      <c r="B13" s="2402"/>
      <c r="C13" s="1721" t="s">
        <v>2538</v>
      </c>
      <c r="D13" s="437" t="s">
        <v>2529</v>
      </c>
      <c r="E13" s="1724" t="s">
        <v>817</v>
      </c>
      <c r="F13" s="152" t="s">
        <v>10</v>
      </c>
      <c r="G13" s="1039"/>
    </row>
    <row r="14" spans="1:7" customFormat="1">
      <c r="B14" s="2402"/>
      <c r="C14" s="1721" t="s">
        <v>2539</v>
      </c>
      <c r="D14" s="437" t="s">
        <v>2530</v>
      </c>
      <c r="E14" s="1724" t="s">
        <v>817</v>
      </c>
      <c r="F14" s="152" t="s">
        <v>10</v>
      </c>
      <c r="G14" s="1039"/>
    </row>
    <row r="15" spans="1:7" customFormat="1" ht="25.5">
      <c r="B15" s="2402"/>
      <c r="C15" s="1721" t="s">
        <v>2540</v>
      </c>
      <c r="D15" s="437" t="s">
        <v>2530</v>
      </c>
      <c r="E15" s="1724" t="s">
        <v>817</v>
      </c>
      <c r="F15" s="152" t="s">
        <v>10</v>
      </c>
      <c r="G15" s="1039"/>
    </row>
    <row r="16" spans="1:7" customFormat="1">
      <c r="B16" s="2402"/>
      <c r="C16" s="1721" t="s">
        <v>2541</v>
      </c>
      <c r="D16" s="437" t="s">
        <v>2531</v>
      </c>
      <c r="E16" s="1724" t="s">
        <v>818</v>
      </c>
      <c r="F16" s="152" t="s">
        <v>10</v>
      </c>
      <c r="G16" s="1039"/>
    </row>
    <row r="17" spans="2:7" customFormat="1">
      <c r="B17" s="2402"/>
      <c r="C17" s="1721" t="s">
        <v>2542</v>
      </c>
      <c r="D17" s="437" t="s">
        <v>2532</v>
      </c>
      <c r="E17" s="1724" t="s">
        <v>818</v>
      </c>
      <c r="F17" s="152" t="s">
        <v>10</v>
      </c>
      <c r="G17" s="2174"/>
    </row>
    <row r="18" spans="2:7" customFormat="1" ht="25.5">
      <c r="B18" s="2402"/>
      <c r="C18" s="1721" t="s">
        <v>2543</v>
      </c>
      <c r="D18" s="437" t="s">
        <v>2533</v>
      </c>
      <c r="E18" s="1724" t="s">
        <v>818</v>
      </c>
      <c r="F18" s="152" t="s">
        <v>10</v>
      </c>
      <c r="G18" s="2174"/>
    </row>
    <row r="19" spans="2:7" customFormat="1">
      <c r="B19" s="2403"/>
      <c r="C19" s="386" t="s">
        <v>7</v>
      </c>
      <c r="D19" s="387"/>
      <c r="E19" s="387"/>
      <c r="F19" s="152" t="s">
        <v>10</v>
      </c>
      <c r="G19" s="2175">
        <f t="shared" ref="G19" si="0">SUM(G9:G18)</f>
        <v>0</v>
      </c>
    </row>
    <row r="20" spans="2:7" customFormat="1" ht="25.5">
      <c r="B20" s="2401" t="s">
        <v>1201</v>
      </c>
      <c r="C20" s="1721" t="s">
        <v>2544</v>
      </c>
      <c r="D20" s="437" t="s">
        <v>2545</v>
      </c>
      <c r="E20" s="1724" t="s">
        <v>817</v>
      </c>
      <c r="F20" s="152" t="s">
        <v>10</v>
      </c>
      <c r="G20" s="1039"/>
    </row>
    <row r="21" spans="2:7" customFormat="1" ht="25.5">
      <c r="B21" s="2402"/>
      <c r="C21" s="1721" t="s">
        <v>2546</v>
      </c>
      <c r="D21" s="437" t="s">
        <v>2547</v>
      </c>
      <c r="E21" s="1724" t="s">
        <v>818</v>
      </c>
      <c r="F21" s="152" t="s">
        <v>10</v>
      </c>
      <c r="G21" s="1039"/>
    </row>
    <row r="22" spans="2:7" customFormat="1" ht="25.5">
      <c r="B22" s="2402"/>
      <c r="C22" s="1721" t="s">
        <v>2548</v>
      </c>
      <c r="D22" s="437" t="s">
        <v>2549</v>
      </c>
      <c r="E22" s="1724" t="s">
        <v>818</v>
      </c>
      <c r="F22" s="152" t="s">
        <v>10</v>
      </c>
      <c r="G22" s="1039"/>
    </row>
    <row r="23" spans="2:7" customFormat="1">
      <c r="B23" s="2402"/>
      <c r="C23" s="1721" t="s">
        <v>2550</v>
      </c>
      <c r="D23" s="437" t="s">
        <v>2549</v>
      </c>
      <c r="E23" s="1724" t="s">
        <v>818</v>
      </c>
      <c r="F23" s="152" t="s">
        <v>10</v>
      </c>
      <c r="G23" s="1039"/>
    </row>
    <row r="24" spans="2:7" customFormat="1" ht="25.5">
      <c r="B24" s="2402"/>
      <c r="C24" s="1721" t="s">
        <v>2551</v>
      </c>
      <c r="D24" s="437" t="s">
        <v>2549</v>
      </c>
      <c r="E24" s="1724" t="s">
        <v>818</v>
      </c>
      <c r="F24" s="152" t="s">
        <v>10</v>
      </c>
      <c r="G24" s="2174"/>
    </row>
    <row r="25" spans="2:7" customFormat="1" ht="25.5">
      <c r="B25" s="2402"/>
      <c r="C25" s="1721" t="s">
        <v>2552</v>
      </c>
      <c r="D25" s="437" t="s">
        <v>2549</v>
      </c>
      <c r="E25" s="1724" t="s">
        <v>818</v>
      </c>
      <c r="F25" s="152" t="s">
        <v>10</v>
      </c>
      <c r="G25" s="1039"/>
    </row>
    <row r="26" spans="2:7" customFormat="1" ht="25.5">
      <c r="B26" s="2402"/>
      <c r="C26" s="1721" t="s">
        <v>2553</v>
      </c>
      <c r="D26" s="437" t="s">
        <v>2554</v>
      </c>
      <c r="E26" s="1724" t="s">
        <v>817</v>
      </c>
      <c r="F26" s="437" t="s">
        <v>10</v>
      </c>
      <c r="G26" s="1049"/>
    </row>
    <row r="27" spans="2:7" customFormat="1" ht="25.5">
      <c r="B27" s="2402"/>
      <c r="C27" s="1721" t="s">
        <v>2555</v>
      </c>
      <c r="D27" s="437" t="s">
        <v>2556</v>
      </c>
      <c r="E27" s="1724" t="s">
        <v>818</v>
      </c>
      <c r="F27" s="437" t="s">
        <v>10</v>
      </c>
      <c r="G27" s="1049"/>
    </row>
    <row r="28" spans="2:7" customFormat="1">
      <c r="B28" s="2402"/>
      <c r="C28" s="1721" t="s">
        <v>2557</v>
      </c>
      <c r="D28" s="437" t="s">
        <v>2558</v>
      </c>
      <c r="E28" s="1724" t="s">
        <v>818</v>
      </c>
      <c r="F28" s="437" t="s">
        <v>10</v>
      </c>
      <c r="G28" s="1049"/>
    </row>
    <row r="29" spans="2:7" customFormat="1">
      <c r="B29" s="2402"/>
      <c r="C29" s="1721" t="s">
        <v>1202</v>
      </c>
      <c r="D29" s="437" t="s">
        <v>2559</v>
      </c>
      <c r="E29" s="1724" t="s">
        <v>817</v>
      </c>
      <c r="F29" s="437" t="s">
        <v>10</v>
      </c>
      <c r="G29" s="1049"/>
    </row>
    <row r="30" spans="2:7" customFormat="1">
      <c r="B30" s="2402"/>
      <c r="C30" s="1721" t="s">
        <v>1203</v>
      </c>
      <c r="D30" s="437" t="s">
        <v>2559</v>
      </c>
      <c r="E30" s="437" t="s">
        <v>817</v>
      </c>
      <c r="F30" s="437" t="s">
        <v>10</v>
      </c>
      <c r="G30" s="1049"/>
    </row>
    <row r="31" spans="2:7" customFormat="1">
      <c r="B31" s="2404"/>
      <c r="C31" s="1725" t="s">
        <v>7</v>
      </c>
      <c r="D31" s="1719"/>
      <c r="E31" s="1719"/>
      <c r="F31" s="1719" t="s">
        <v>10</v>
      </c>
      <c r="G31" s="1591">
        <f>SUM(G20:G30)</f>
        <v>0</v>
      </c>
    </row>
    <row r="32" spans="2:7" customFormat="1">
      <c r="B32" s="1582" t="s">
        <v>2562</v>
      </c>
      <c r="C32" s="1725"/>
      <c r="D32" s="1719"/>
      <c r="E32" s="1719"/>
      <c r="F32" s="1719" t="s">
        <v>10</v>
      </c>
      <c r="G32" s="1591">
        <f>G31-G19</f>
        <v>0</v>
      </c>
    </row>
    <row r="33" spans="2:7" customFormat="1" ht="25.5">
      <c r="B33" s="2405" t="s">
        <v>1204</v>
      </c>
      <c r="C33" s="437" t="s">
        <v>1205</v>
      </c>
      <c r="D33" s="437" t="s">
        <v>2560</v>
      </c>
      <c r="E33" s="437" t="s">
        <v>788</v>
      </c>
      <c r="F33" s="437" t="s">
        <v>10</v>
      </c>
      <c r="G33" s="1049"/>
    </row>
    <row r="34" spans="2:7" customFormat="1">
      <c r="B34" s="2406" t="s">
        <v>788</v>
      </c>
      <c r="C34" s="437" t="s">
        <v>1206</v>
      </c>
      <c r="D34" s="437" t="s">
        <v>2561</v>
      </c>
      <c r="E34" s="1047"/>
      <c r="F34" s="437" t="s">
        <v>10</v>
      </c>
      <c r="G34" s="1049"/>
    </row>
    <row r="35" spans="2:7" customFormat="1">
      <c r="B35" s="2404"/>
      <c r="C35" s="1725" t="s">
        <v>7</v>
      </c>
      <c r="D35" s="1719"/>
      <c r="E35" s="1719"/>
      <c r="F35" s="1719"/>
      <c r="G35" s="1591">
        <f>SUM(G33:G34)</f>
        <v>0</v>
      </c>
    </row>
    <row r="36" spans="2:7" customFormat="1">
      <c r="B36" s="395"/>
      <c r="C36" s="395"/>
      <c r="D36" s="389"/>
      <c r="E36" s="389"/>
      <c r="F36" s="389"/>
      <c r="G36" s="389"/>
    </row>
    <row r="37" spans="2:7" customFormat="1">
      <c r="B37" s="395"/>
      <c r="C37" s="395"/>
      <c r="D37" s="389"/>
    </row>
    <row r="38" spans="2:7">
      <c r="B38" s="388"/>
      <c r="C38" s="389"/>
    </row>
    <row r="39" spans="2:7">
      <c r="B39" s="388"/>
      <c r="C39" s="388"/>
      <c r="D39" s="390"/>
      <c r="E39" s="390"/>
      <c r="G39" s="392"/>
    </row>
    <row r="40" spans="2:7">
      <c r="B40" s="388"/>
      <c r="C40" s="388"/>
      <c r="D40" s="390"/>
      <c r="E40" s="390"/>
      <c r="G40" s="392"/>
    </row>
    <row r="41" spans="2:7">
      <c r="B41" s="388"/>
      <c r="C41" s="388"/>
      <c r="D41" s="390"/>
      <c r="E41" s="390"/>
      <c r="G41" s="392"/>
    </row>
    <row r="42" spans="2:7">
      <c r="B42" s="388"/>
      <c r="C42" s="388"/>
      <c r="D42" s="390"/>
      <c r="E42" s="390"/>
      <c r="G42" s="392"/>
    </row>
    <row r="43" spans="2:7">
      <c r="B43" s="388"/>
      <c r="C43" s="388"/>
      <c r="D43" s="390"/>
      <c r="E43" s="390"/>
      <c r="G43" s="392"/>
    </row>
    <row r="44" spans="2:7">
      <c r="B44" s="393"/>
      <c r="C44" s="393"/>
      <c r="G44" s="392"/>
    </row>
    <row r="45" spans="2:7">
      <c r="B45" s="393"/>
      <c r="C45" s="393"/>
      <c r="D45" s="394"/>
      <c r="G45" s="391"/>
    </row>
    <row r="46" spans="2:7">
      <c r="B46" s="393"/>
      <c r="G46" s="392"/>
    </row>
    <row r="47" spans="2:7">
      <c r="B47" s="393"/>
      <c r="C47" s="393"/>
      <c r="G47" s="392"/>
    </row>
    <row r="48" spans="2:7">
      <c r="B48" s="393"/>
      <c r="C48" s="393"/>
      <c r="D48" s="394"/>
      <c r="G48" s="391"/>
    </row>
    <row r="49" spans="2:7">
      <c r="B49" s="393"/>
      <c r="C49" s="1723"/>
      <c r="G49" s="392"/>
    </row>
    <row r="50" spans="2:7">
      <c r="B50" s="393"/>
      <c r="D50" s="394"/>
      <c r="G50" s="391"/>
    </row>
    <row r="52" spans="2:7">
      <c r="G52" s="392"/>
    </row>
  </sheetData>
  <pageMargins left="0.23622047244094491" right="0.23622047244094491" top="0.74803149606299213" bottom="0.74803149606299213" header="0.31496062992125984" footer="0.31496062992125984"/>
  <pageSetup paperSize="8" scale="89" fitToHeight="0" orientation="portrait" r:id="rId1"/>
</worksheet>
</file>

<file path=xl/worksheets/sheet56.xml><?xml version="1.0" encoding="utf-8"?>
<worksheet xmlns="http://schemas.openxmlformats.org/spreadsheetml/2006/main" xmlns:r="http://schemas.openxmlformats.org/officeDocument/2006/relationships">
  <sheetPr codeName="Sheet57">
    <tabColor theme="2" tint="-0.249977111117893"/>
    <pageSetUpPr fitToPage="1"/>
  </sheetPr>
  <dimension ref="A1:P114"/>
  <sheetViews>
    <sheetView workbookViewId="0"/>
  </sheetViews>
  <sheetFormatPr defaultRowHeight="12.75"/>
  <cols>
    <col min="1" max="1" width="5.125" customWidth="1"/>
    <col min="2" max="2" width="42.5" bestFit="1" customWidth="1"/>
    <col min="5" max="5" width="13.75" bestFit="1" customWidth="1"/>
  </cols>
  <sheetData>
    <row r="1" spans="1:16" s="1812" customFormat="1" ht="26.25">
      <c r="A1" s="1706" t="str">
        <f ca="1">VLOOKUP(LEFT(RIGHT(CELL("filename",A1),LEN(CELL("filename",A1))-FIND("]",CELL("filename",A1))),1)*1,Index!$B$8:$C$90,2,FALSE)</f>
        <v>Outputs</v>
      </c>
      <c r="B1" s="1706"/>
      <c r="C1" s="1706"/>
      <c r="D1" s="1706"/>
      <c r="E1" s="1706"/>
      <c r="F1" s="1706"/>
      <c r="G1" s="1706"/>
      <c r="H1" s="1706"/>
      <c r="I1" s="1706"/>
      <c r="J1" s="1706"/>
      <c r="K1" s="1706"/>
      <c r="L1" s="1706"/>
      <c r="M1" s="1706"/>
      <c r="N1" s="1706"/>
      <c r="O1" s="1706"/>
      <c r="P1" s="1851"/>
    </row>
    <row r="2" spans="1:16" s="1812" customFormat="1" ht="26.25">
      <c r="A2" s="1706" t="str">
        <f>'Universal data'!C8</f>
        <v>National Grid Gas Transmission</v>
      </c>
      <c r="B2" s="1706"/>
      <c r="C2" s="1706"/>
      <c r="D2" s="1706"/>
      <c r="E2" s="1706"/>
      <c r="F2" s="1706"/>
      <c r="G2" s="1706"/>
      <c r="H2" s="1706"/>
      <c r="I2" s="1706"/>
      <c r="J2" s="1706"/>
      <c r="K2" s="1706"/>
      <c r="L2" s="1706"/>
      <c r="M2" s="1706"/>
      <c r="N2" s="1706"/>
      <c r="O2" s="1706"/>
      <c r="P2" s="1851"/>
    </row>
    <row r="3" spans="1:16" s="1819" customFormat="1" ht="21" thickBot="1">
      <c r="A3" s="1804" t="str">
        <f>'Universal data'!C21</f>
        <v>2012/13</v>
      </c>
      <c r="B3" s="1804"/>
      <c r="C3" s="1804"/>
      <c r="D3" s="1804"/>
      <c r="E3" s="1804"/>
      <c r="F3" s="1804"/>
      <c r="G3" s="1804"/>
      <c r="H3" s="1804"/>
      <c r="I3" s="1804"/>
      <c r="J3" s="1804"/>
      <c r="K3" s="1804"/>
      <c r="L3" s="1804"/>
      <c r="M3" s="1804"/>
      <c r="N3" s="1804"/>
      <c r="O3" s="1804"/>
      <c r="P3" s="1852"/>
    </row>
    <row r="4" spans="1:16" s="1812" customFormat="1">
      <c r="A4" s="1835"/>
      <c r="B4" s="1835"/>
      <c r="C4" s="1835"/>
      <c r="D4" s="1835"/>
      <c r="E4" s="1835"/>
      <c r="F4" s="1835"/>
      <c r="G4" s="1835"/>
      <c r="H4" s="1835"/>
      <c r="I4" s="1835"/>
      <c r="J4" s="1835"/>
      <c r="K4" s="1835"/>
      <c r="L4" s="1835"/>
      <c r="M4" s="1835"/>
      <c r="N4" s="1835"/>
      <c r="O4" s="1835"/>
      <c r="P4" s="1851"/>
    </row>
    <row r="5" spans="1:16" s="1819" customFormat="1" ht="20.25">
      <c r="A5" s="1837" t="str">
        <f ca="1">VLOOKUP(RIGHT(CELL("filename",A1),LEN(CELL("filename",A1))-FIND("]",CELL("filename",A1))),Index!$D$8:$E$102,2,FALSE)</f>
        <v>6.5 Physical capability of NTS connectees</v>
      </c>
      <c r="B5" s="1837"/>
      <c r="C5" s="1837"/>
      <c r="D5" s="1837"/>
      <c r="E5" s="1837"/>
      <c r="F5" s="1837"/>
      <c r="G5" s="1837"/>
      <c r="H5" s="1837"/>
      <c r="I5" s="1837"/>
      <c r="J5" s="1837"/>
      <c r="K5" s="1837"/>
      <c r="L5" s="1837"/>
      <c r="M5" s="1837"/>
      <c r="N5" s="1837"/>
      <c r="O5" s="1837"/>
      <c r="P5" s="1852"/>
    </row>
    <row r="7" spans="1:16">
      <c r="D7" s="437"/>
      <c r="E7" s="1202"/>
      <c r="F7" s="1202"/>
      <c r="G7" s="1202"/>
      <c r="H7" s="1202" t="s">
        <v>97</v>
      </c>
      <c r="I7" s="1202"/>
      <c r="J7" s="1202"/>
      <c r="K7" s="1202"/>
      <c r="L7" s="1202"/>
      <c r="M7" s="1202"/>
      <c r="N7" s="1202"/>
      <c r="O7" s="1202"/>
    </row>
    <row r="8" spans="1:16" ht="15">
      <c r="B8" s="1045" t="s">
        <v>54</v>
      </c>
      <c r="C8" s="487" t="s">
        <v>1077</v>
      </c>
      <c r="D8" s="487" t="s">
        <v>2563</v>
      </c>
      <c r="E8" s="487" t="s">
        <v>167</v>
      </c>
      <c r="F8" s="1040"/>
      <c r="G8" s="1052">
        <v>2013</v>
      </c>
      <c r="H8" s="1052">
        <v>2014</v>
      </c>
      <c r="I8" s="1052">
        <v>2015</v>
      </c>
      <c r="J8" s="1052">
        <v>2016</v>
      </c>
      <c r="K8" s="1052">
        <v>2017</v>
      </c>
      <c r="L8" s="1052">
        <v>2018</v>
      </c>
      <c r="M8" s="1052">
        <v>2019</v>
      </c>
      <c r="N8" s="1052">
        <v>2020</v>
      </c>
      <c r="O8" s="1052">
        <v>2021</v>
      </c>
    </row>
    <row r="9" spans="1:16">
      <c r="B9" s="1045" t="s">
        <v>2426</v>
      </c>
      <c r="C9" s="1608"/>
      <c r="D9" s="437"/>
      <c r="E9" s="437" t="s">
        <v>925</v>
      </c>
      <c r="F9" s="437"/>
      <c r="G9" s="1055"/>
      <c r="H9" s="1055"/>
      <c r="I9" s="1055"/>
      <c r="J9" s="1055"/>
      <c r="K9" s="1055"/>
      <c r="L9" s="1055"/>
      <c r="M9" s="1055"/>
      <c r="N9" s="1055"/>
      <c r="O9" s="1055"/>
    </row>
    <row r="10" spans="1:16">
      <c r="B10" s="2393" t="s">
        <v>2428</v>
      </c>
      <c r="C10" s="1608"/>
      <c r="D10" s="437"/>
      <c r="E10" s="437" t="s">
        <v>925</v>
      </c>
      <c r="F10" s="437"/>
      <c r="G10" s="1055"/>
      <c r="H10" s="1055"/>
      <c r="I10" s="1055"/>
      <c r="J10" s="1055"/>
      <c r="K10" s="1055"/>
      <c r="L10" s="1055"/>
      <c r="M10" s="1055"/>
      <c r="N10" s="1055"/>
      <c r="O10" s="1055"/>
    </row>
    <row r="11" spans="1:16">
      <c r="B11" s="2328" t="s">
        <v>2428</v>
      </c>
      <c r="C11" s="1608"/>
      <c r="D11" s="437"/>
      <c r="E11" s="437" t="s">
        <v>925</v>
      </c>
      <c r="F11" s="1043"/>
      <c r="G11" s="1055"/>
      <c r="H11" s="1055"/>
      <c r="I11" s="1055"/>
      <c r="J11" s="1055"/>
      <c r="K11" s="1055"/>
      <c r="L11" s="1055"/>
      <c r="M11" s="1055"/>
      <c r="N11" s="1055"/>
      <c r="O11" s="1055"/>
    </row>
    <row r="12" spans="1:16">
      <c r="B12" s="2328" t="s">
        <v>2428</v>
      </c>
      <c r="C12" s="1608"/>
      <c r="D12" s="1609"/>
      <c r="E12" s="437" t="s">
        <v>925</v>
      </c>
      <c r="F12" s="1610"/>
      <c r="G12" s="1611"/>
      <c r="H12" s="1611"/>
      <c r="I12" s="1611"/>
      <c r="J12" s="1611"/>
      <c r="K12" s="1611"/>
      <c r="L12" s="1611"/>
      <c r="M12" s="1611"/>
      <c r="N12" s="1611"/>
      <c r="O12" s="1611"/>
    </row>
    <row r="13" spans="1:16">
      <c r="B13" s="2328" t="s">
        <v>2428</v>
      </c>
      <c r="C13" s="1608"/>
      <c r="D13" s="1609"/>
      <c r="E13" s="437" t="s">
        <v>925</v>
      </c>
      <c r="F13" s="1610"/>
      <c r="G13" s="1611"/>
      <c r="H13" s="1611"/>
      <c r="I13" s="1611"/>
      <c r="J13" s="1611"/>
      <c r="K13" s="1611"/>
      <c r="L13" s="1611"/>
      <c r="M13" s="1611"/>
      <c r="N13" s="1611"/>
      <c r="O13" s="1611"/>
    </row>
    <row r="14" spans="1:16">
      <c r="B14" s="2328" t="s">
        <v>2428</v>
      </c>
      <c r="C14" s="1608"/>
      <c r="D14" s="1609"/>
      <c r="E14" s="437" t="s">
        <v>925</v>
      </c>
      <c r="F14" s="1610"/>
      <c r="G14" s="1611"/>
      <c r="H14" s="1611"/>
      <c r="I14" s="1611"/>
      <c r="J14" s="1611"/>
      <c r="K14" s="1611"/>
      <c r="L14" s="1611"/>
      <c r="M14" s="1611"/>
      <c r="N14" s="1611"/>
      <c r="O14" s="1611"/>
    </row>
    <row r="15" spans="1:16">
      <c r="B15" s="2328" t="s">
        <v>2428</v>
      </c>
      <c r="C15" s="1608"/>
      <c r="D15" s="1609"/>
      <c r="E15" s="437" t="s">
        <v>925</v>
      </c>
      <c r="F15" s="1610"/>
      <c r="G15" s="1611"/>
      <c r="H15" s="1611"/>
      <c r="I15" s="1611"/>
      <c r="J15" s="1611"/>
      <c r="K15" s="1611"/>
      <c r="L15" s="1611"/>
      <c r="M15" s="1611"/>
      <c r="N15" s="1611"/>
      <c r="O15" s="1611"/>
    </row>
    <row r="16" spans="1:16">
      <c r="B16" s="2328" t="s">
        <v>2428</v>
      </c>
      <c r="C16" s="1608"/>
      <c r="D16" s="1609"/>
      <c r="E16" s="437" t="s">
        <v>925</v>
      </c>
      <c r="F16" s="1610"/>
      <c r="G16" s="1611"/>
      <c r="H16" s="1611"/>
      <c r="I16" s="1611"/>
      <c r="J16" s="1611"/>
      <c r="K16" s="1611"/>
      <c r="L16" s="1611"/>
      <c r="M16" s="1611"/>
      <c r="N16" s="1611"/>
      <c r="O16" s="1611"/>
    </row>
    <row r="17" spans="2:15">
      <c r="B17" s="2328" t="s">
        <v>2428</v>
      </c>
      <c r="C17" s="1608"/>
      <c r="D17" s="1609"/>
      <c r="E17" s="437" t="s">
        <v>925</v>
      </c>
      <c r="F17" s="1610"/>
      <c r="G17" s="1611"/>
      <c r="H17" s="1611"/>
      <c r="I17" s="1611"/>
      <c r="J17" s="1611"/>
      <c r="K17" s="1611"/>
      <c r="L17" s="1611"/>
      <c r="M17" s="1611"/>
      <c r="N17" s="1611"/>
      <c r="O17" s="1611"/>
    </row>
    <row r="18" spans="2:15">
      <c r="B18" s="2328" t="s">
        <v>2428</v>
      </c>
      <c r="C18" s="1608"/>
      <c r="D18" s="1609"/>
      <c r="E18" s="437" t="s">
        <v>925</v>
      </c>
      <c r="F18" s="1610"/>
      <c r="G18" s="1611"/>
      <c r="H18" s="1611"/>
      <c r="I18" s="1611"/>
      <c r="J18" s="1611"/>
      <c r="K18" s="1611"/>
      <c r="L18" s="1611"/>
      <c r="M18" s="1611"/>
      <c r="N18" s="1611"/>
      <c r="O18" s="1611"/>
    </row>
    <row r="19" spans="2:15">
      <c r="B19" s="2328" t="s">
        <v>2428</v>
      </c>
      <c r="C19" s="1608"/>
      <c r="D19" s="1609"/>
      <c r="E19" s="437" t="s">
        <v>925</v>
      </c>
      <c r="F19" s="1610"/>
      <c r="G19" s="1611"/>
      <c r="H19" s="1611"/>
      <c r="I19" s="1611"/>
      <c r="J19" s="1611"/>
      <c r="K19" s="1611"/>
      <c r="L19" s="1611"/>
      <c r="M19" s="1611"/>
      <c r="N19" s="1611"/>
      <c r="O19" s="1611"/>
    </row>
    <row r="20" spans="2:15">
      <c r="B20" s="2328" t="s">
        <v>2428</v>
      </c>
      <c r="C20" s="1608"/>
      <c r="D20" s="1609"/>
      <c r="E20" s="437" t="s">
        <v>925</v>
      </c>
      <c r="F20" s="1610"/>
      <c r="G20" s="1611"/>
      <c r="H20" s="1611"/>
      <c r="I20" s="1611"/>
      <c r="J20" s="1611"/>
      <c r="K20" s="1611"/>
      <c r="L20" s="1611"/>
      <c r="M20" s="1611"/>
      <c r="N20" s="1611"/>
      <c r="O20" s="1611"/>
    </row>
    <row r="21" spans="2:15">
      <c r="B21" s="2328" t="s">
        <v>2428</v>
      </c>
      <c r="C21" s="1608"/>
      <c r="D21" s="1609"/>
      <c r="E21" s="437" t="s">
        <v>925</v>
      </c>
      <c r="F21" s="1610"/>
      <c r="G21" s="1611"/>
      <c r="H21" s="1611"/>
      <c r="I21" s="1611"/>
      <c r="J21" s="1611"/>
      <c r="K21" s="1611"/>
      <c r="L21" s="1611"/>
      <c r="M21" s="1611"/>
      <c r="N21" s="1611"/>
      <c r="O21" s="1611"/>
    </row>
    <row r="22" spans="2:15">
      <c r="B22" s="2328" t="s">
        <v>2428</v>
      </c>
      <c r="C22" s="1608"/>
      <c r="D22" s="1609"/>
      <c r="E22" s="437" t="s">
        <v>925</v>
      </c>
      <c r="F22" s="1610"/>
      <c r="G22" s="1611"/>
      <c r="H22" s="1611"/>
      <c r="I22" s="1611"/>
      <c r="J22" s="1611"/>
      <c r="K22" s="1611"/>
      <c r="L22" s="1611"/>
      <c r="M22" s="1611"/>
      <c r="N22" s="1611"/>
      <c r="O22" s="1611"/>
    </row>
    <row r="23" spans="2:15">
      <c r="B23" s="2328" t="s">
        <v>2428</v>
      </c>
      <c r="C23" s="1608"/>
      <c r="D23" s="1609"/>
      <c r="E23" s="437" t="s">
        <v>925</v>
      </c>
      <c r="F23" s="1610"/>
      <c r="G23" s="1611"/>
      <c r="H23" s="1611"/>
      <c r="I23" s="1611"/>
      <c r="J23" s="1611"/>
      <c r="K23" s="1611"/>
      <c r="L23" s="1611"/>
      <c r="M23" s="1611"/>
      <c r="N23" s="1611"/>
      <c r="O23" s="1611"/>
    </row>
    <row r="24" spans="2:15">
      <c r="B24" s="2329" t="s">
        <v>2428</v>
      </c>
      <c r="C24" s="1608"/>
      <c r="D24" s="1609"/>
      <c r="E24" s="437" t="s">
        <v>925</v>
      </c>
      <c r="F24" s="1610"/>
      <c r="G24" s="1611"/>
      <c r="H24" s="1611"/>
      <c r="I24" s="1611"/>
      <c r="J24" s="1611"/>
      <c r="K24" s="1611"/>
      <c r="L24" s="1611"/>
      <c r="M24" s="1611"/>
      <c r="N24" s="1611"/>
      <c r="O24" s="1611"/>
    </row>
    <row r="25" spans="2:15">
      <c r="B25" s="2393" t="s">
        <v>2429</v>
      </c>
      <c r="C25" s="1608"/>
      <c r="D25" s="1609"/>
      <c r="E25" s="437" t="s">
        <v>925</v>
      </c>
      <c r="F25" s="1610"/>
      <c r="G25" s="1611"/>
      <c r="H25" s="1611"/>
      <c r="I25" s="1611"/>
      <c r="J25" s="1611"/>
      <c r="K25" s="1611"/>
      <c r="L25" s="1611"/>
      <c r="M25" s="1611"/>
      <c r="N25" s="1611"/>
      <c r="O25" s="1611"/>
    </row>
    <row r="26" spans="2:15">
      <c r="B26" s="2328" t="s">
        <v>2429</v>
      </c>
      <c r="C26" s="1608"/>
      <c r="D26" s="1609"/>
      <c r="E26" s="437" t="s">
        <v>925</v>
      </c>
      <c r="F26" s="1610"/>
      <c r="G26" s="1611"/>
      <c r="H26" s="1611"/>
      <c r="I26" s="1611"/>
      <c r="J26" s="1611"/>
      <c r="K26" s="1611"/>
      <c r="L26" s="1611"/>
      <c r="M26" s="1611"/>
      <c r="N26" s="1611"/>
      <c r="O26" s="1611"/>
    </row>
    <row r="27" spans="2:15">
      <c r="B27" s="2328" t="s">
        <v>2429</v>
      </c>
      <c r="C27" s="1608"/>
      <c r="D27" s="1609"/>
      <c r="E27" s="437" t="s">
        <v>925</v>
      </c>
      <c r="F27" s="1610"/>
      <c r="G27" s="1611"/>
      <c r="H27" s="1611"/>
      <c r="I27" s="1611"/>
      <c r="J27" s="1611"/>
      <c r="K27" s="1611"/>
      <c r="L27" s="1611"/>
      <c r="M27" s="1611"/>
      <c r="N27" s="1611"/>
      <c r="O27" s="1611"/>
    </row>
    <row r="28" spans="2:15">
      <c r="B28" s="2328" t="s">
        <v>2429</v>
      </c>
      <c r="C28" s="1608"/>
      <c r="D28" s="1609"/>
      <c r="E28" s="437" t="s">
        <v>925</v>
      </c>
      <c r="F28" s="1610"/>
      <c r="G28" s="1611"/>
      <c r="H28" s="1611"/>
      <c r="I28" s="1611"/>
      <c r="J28" s="1611"/>
      <c r="K28" s="1611"/>
      <c r="L28" s="1611"/>
      <c r="M28" s="1611"/>
      <c r="N28" s="1611"/>
      <c r="O28" s="1611"/>
    </row>
    <row r="29" spans="2:15">
      <c r="B29" s="2328" t="s">
        <v>2429</v>
      </c>
      <c r="C29" s="1608"/>
      <c r="D29" s="1609"/>
      <c r="E29" s="437" t="s">
        <v>925</v>
      </c>
      <c r="F29" s="1610"/>
      <c r="G29" s="1611"/>
      <c r="H29" s="1611"/>
      <c r="I29" s="1611"/>
      <c r="J29" s="1611"/>
      <c r="K29" s="1611"/>
      <c r="L29" s="1611"/>
      <c r="M29" s="1611"/>
      <c r="N29" s="1611"/>
      <c r="O29" s="1611"/>
    </row>
    <row r="30" spans="2:15">
      <c r="B30" s="2328" t="s">
        <v>2429</v>
      </c>
      <c r="C30" s="1608"/>
      <c r="D30" s="1609"/>
      <c r="E30" s="437" t="s">
        <v>925</v>
      </c>
      <c r="F30" s="1610"/>
      <c r="G30" s="1611"/>
      <c r="H30" s="1611"/>
      <c r="I30" s="1611"/>
      <c r="J30" s="1611"/>
      <c r="K30" s="1611"/>
      <c r="L30" s="1611"/>
      <c r="M30" s="1611"/>
      <c r="N30" s="1611"/>
      <c r="O30" s="1611"/>
    </row>
    <row r="31" spans="2:15">
      <c r="B31" s="2328" t="s">
        <v>2429</v>
      </c>
      <c r="C31" s="1608"/>
      <c r="D31" s="1609"/>
      <c r="E31" s="437" t="s">
        <v>925</v>
      </c>
      <c r="F31" s="1610"/>
      <c r="G31" s="1611"/>
      <c r="H31" s="1611"/>
      <c r="I31" s="1611"/>
      <c r="J31" s="1611"/>
      <c r="K31" s="1611"/>
      <c r="L31" s="1611"/>
      <c r="M31" s="1611"/>
      <c r="N31" s="1611"/>
      <c r="O31" s="1611"/>
    </row>
    <row r="32" spans="2:15">
      <c r="B32" s="2328" t="s">
        <v>2429</v>
      </c>
      <c r="C32" s="1608"/>
      <c r="D32" s="1609"/>
      <c r="E32" s="437" t="s">
        <v>925</v>
      </c>
      <c r="F32" s="1610"/>
      <c r="G32" s="1611"/>
      <c r="H32" s="1611"/>
      <c r="I32" s="1611"/>
      <c r="J32" s="1611"/>
      <c r="K32" s="1611"/>
      <c r="L32" s="1611"/>
      <c r="M32" s="1611"/>
      <c r="N32" s="1611"/>
      <c r="O32" s="1611"/>
    </row>
    <row r="33" spans="2:15">
      <c r="B33" s="2328" t="s">
        <v>2429</v>
      </c>
      <c r="C33" s="1608"/>
      <c r="D33" s="1609"/>
      <c r="E33" s="437" t="s">
        <v>925</v>
      </c>
      <c r="F33" s="1610"/>
      <c r="G33" s="1611"/>
      <c r="H33" s="1611"/>
      <c r="I33" s="1611"/>
      <c r="J33" s="1611"/>
      <c r="K33" s="1611"/>
      <c r="L33" s="1611"/>
      <c r="M33" s="1611"/>
      <c r="N33" s="1611"/>
      <c r="O33" s="1611"/>
    </row>
    <row r="34" spans="2:15">
      <c r="B34" s="2328" t="s">
        <v>2429</v>
      </c>
      <c r="C34" s="1608"/>
      <c r="D34" s="1609"/>
      <c r="E34" s="437" t="s">
        <v>925</v>
      </c>
      <c r="F34" s="1610"/>
      <c r="G34" s="1611"/>
      <c r="H34" s="1611"/>
      <c r="I34" s="1611"/>
      <c r="J34" s="1611"/>
      <c r="K34" s="1611"/>
      <c r="L34" s="1611"/>
      <c r="M34" s="1611"/>
      <c r="N34" s="1611"/>
      <c r="O34" s="1611"/>
    </row>
    <row r="35" spans="2:15">
      <c r="B35" s="2328" t="s">
        <v>2429</v>
      </c>
      <c r="C35" s="1608"/>
      <c r="D35" s="1609"/>
      <c r="E35" s="437" t="s">
        <v>925</v>
      </c>
      <c r="F35" s="1610"/>
      <c r="G35" s="1611"/>
      <c r="H35" s="1611"/>
      <c r="I35" s="1611"/>
      <c r="J35" s="1611"/>
      <c r="K35" s="1611"/>
      <c r="L35" s="1611"/>
      <c r="M35" s="1611"/>
      <c r="N35" s="1611"/>
      <c r="O35" s="1611"/>
    </row>
    <row r="36" spans="2:15">
      <c r="B36" s="2328" t="s">
        <v>2429</v>
      </c>
      <c r="C36" s="1608"/>
      <c r="D36" s="1609"/>
      <c r="E36" s="437" t="s">
        <v>925</v>
      </c>
      <c r="F36" s="1610"/>
      <c r="G36" s="1611"/>
      <c r="H36" s="1611"/>
      <c r="I36" s="1611"/>
      <c r="J36" s="1611"/>
      <c r="K36" s="1611"/>
      <c r="L36" s="1611"/>
      <c r="M36" s="1611"/>
      <c r="N36" s="1611"/>
      <c r="O36" s="1611"/>
    </row>
    <row r="37" spans="2:15">
      <c r="B37" s="2328" t="s">
        <v>2429</v>
      </c>
      <c r="C37" s="1608"/>
      <c r="D37" s="1609"/>
      <c r="E37" s="437" t="s">
        <v>925</v>
      </c>
      <c r="F37" s="1610"/>
      <c r="G37" s="1611"/>
      <c r="H37" s="1611"/>
      <c r="I37" s="1611"/>
      <c r="J37" s="1611"/>
      <c r="K37" s="1611"/>
      <c r="L37" s="1611"/>
      <c r="M37" s="1611"/>
      <c r="N37" s="1611"/>
      <c r="O37" s="1611"/>
    </row>
    <row r="38" spans="2:15">
      <c r="B38" s="2328" t="s">
        <v>2429</v>
      </c>
      <c r="C38" s="1608"/>
      <c r="D38" s="1609"/>
      <c r="E38" s="437" t="s">
        <v>925</v>
      </c>
      <c r="F38" s="1610"/>
      <c r="G38" s="1611"/>
      <c r="H38" s="1611"/>
      <c r="I38" s="1611"/>
      <c r="J38" s="1611"/>
      <c r="K38" s="1611"/>
      <c r="L38" s="1611"/>
      <c r="M38" s="1611"/>
      <c r="N38" s="1611"/>
      <c r="O38" s="1611"/>
    </row>
    <row r="39" spans="2:15">
      <c r="B39" s="2329" t="s">
        <v>2429</v>
      </c>
      <c r="C39" s="1608"/>
      <c r="D39" s="1609"/>
      <c r="E39" s="437" t="s">
        <v>925</v>
      </c>
      <c r="F39" s="1610"/>
      <c r="G39" s="1611"/>
      <c r="H39" s="1611"/>
      <c r="I39" s="1611"/>
      <c r="J39" s="1611"/>
      <c r="K39" s="1611"/>
      <c r="L39" s="1611"/>
      <c r="M39" s="1611"/>
      <c r="N39" s="1611"/>
      <c r="O39" s="1611"/>
    </row>
    <row r="40" spans="2:15">
      <c r="B40" s="2393" t="s">
        <v>2430</v>
      </c>
      <c r="C40" s="1608"/>
      <c r="D40" s="1609"/>
      <c r="E40" s="437" t="s">
        <v>925</v>
      </c>
      <c r="F40" s="1610"/>
      <c r="G40" s="1611"/>
      <c r="H40" s="1611"/>
      <c r="I40" s="1611"/>
      <c r="J40" s="1611"/>
      <c r="K40" s="1611"/>
      <c r="L40" s="1611"/>
      <c r="M40" s="1611"/>
      <c r="N40" s="1611"/>
      <c r="O40" s="1611"/>
    </row>
    <row r="41" spans="2:15">
      <c r="B41" s="2328" t="s">
        <v>2430</v>
      </c>
      <c r="C41" s="1608"/>
      <c r="D41" s="1609"/>
      <c r="E41" s="437" t="s">
        <v>925</v>
      </c>
      <c r="F41" s="1610"/>
      <c r="G41" s="1611"/>
      <c r="H41" s="1611"/>
      <c r="I41" s="1611"/>
      <c r="J41" s="1611"/>
      <c r="K41" s="1611"/>
      <c r="L41" s="1611"/>
      <c r="M41" s="1611"/>
      <c r="N41" s="1611"/>
      <c r="O41" s="1611"/>
    </row>
    <row r="42" spans="2:15">
      <c r="B42" s="2328" t="s">
        <v>2430</v>
      </c>
      <c r="C42" s="1608"/>
      <c r="D42" s="1609"/>
      <c r="E42" s="437" t="s">
        <v>925</v>
      </c>
      <c r="F42" s="1610"/>
      <c r="G42" s="1611"/>
      <c r="H42" s="1611"/>
      <c r="I42" s="1611"/>
      <c r="J42" s="1611"/>
      <c r="K42" s="1611"/>
      <c r="L42" s="1611"/>
      <c r="M42" s="1611"/>
      <c r="N42" s="1611"/>
      <c r="O42" s="1611"/>
    </row>
    <row r="43" spans="2:15">
      <c r="B43" s="2328" t="s">
        <v>2430</v>
      </c>
      <c r="C43" s="1608"/>
      <c r="D43" s="1609"/>
      <c r="E43" s="437" t="s">
        <v>925</v>
      </c>
      <c r="F43" s="1610"/>
      <c r="G43" s="1611"/>
      <c r="H43" s="1611"/>
      <c r="I43" s="1611"/>
      <c r="J43" s="1611"/>
      <c r="K43" s="1611"/>
      <c r="L43" s="1611"/>
      <c r="M43" s="1611"/>
      <c r="N43" s="1611"/>
      <c r="O43" s="1611"/>
    </row>
    <row r="44" spans="2:15">
      <c r="B44" s="2328" t="s">
        <v>2430</v>
      </c>
      <c r="C44" s="1608"/>
      <c r="D44" s="1609"/>
      <c r="E44" s="437" t="s">
        <v>925</v>
      </c>
      <c r="F44" s="1610"/>
      <c r="G44" s="1611"/>
      <c r="H44" s="1611"/>
      <c r="I44" s="1611"/>
      <c r="J44" s="1611"/>
      <c r="K44" s="1611"/>
      <c r="L44" s="1611"/>
      <c r="M44" s="1611"/>
      <c r="N44" s="1611"/>
      <c r="O44" s="1611"/>
    </row>
    <row r="45" spans="2:15">
      <c r="B45" s="2328" t="s">
        <v>2430</v>
      </c>
      <c r="C45" s="1608"/>
      <c r="D45" s="1609"/>
      <c r="E45" s="437" t="s">
        <v>925</v>
      </c>
      <c r="F45" s="1610"/>
      <c r="G45" s="1611"/>
      <c r="H45" s="1611"/>
      <c r="I45" s="1611"/>
      <c r="J45" s="1611"/>
      <c r="K45" s="1611"/>
      <c r="L45" s="1611"/>
      <c r="M45" s="1611"/>
      <c r="N45" s="1611"/>
      <c r="O45" s="1611"/>
    </row>
    <row r="46" spans="2:15">
      <c r="B46" s="2328" t="s">
        <v>2430</v>
      </c>
      <c r="C46" s="1608"/>
      <c r="D46" s="1609"/>
      <c r="E46" s="437" t="s">
        <v>925</v>
      </c>
      <c r="F46" s="1610"/>
      <c r="G46" s="1611"/>
      <c r="H46" s="1611"/>
      <c r="I46" s="1611"/>
      <c r="J46" s="1611"/>
      <c r="K46" s="1611"/>
      <c r="L46" s="1611"/>
      <c r="M46" s="1611"/>
      <c r="N46" s="1611"/>
      <c r="O46" s="1611"/>
    </row>
    <row r="47" spans="2:15">
      <c r="B47" s="2328" t="s">
        <v>2430</v>
      </c>
      <c r="C47" s="1608"/>
      <c r="D47" s="1609"/>
      <c r="E47" s="437" t="s">
        <v>925</v>
      </c>
      <c r="F47" s="1610"/>
      <c r="G47" s="1611"/>
      <c r="H47" s="1611"/>
      <c r="I47" s="1611"/>
      <c r="J47" s="1611"/>
      <c r="K47" s="1611"/>
      <c r="L47" s="1611"/>
      <c r="M47" s="1611"/>
      <c r="N47" s="1611"/>
      <c r="O47" s="1611"/>
    </row>
    <row r="48" spans="2:15">
      <c r="B48" s="2328" t="s">
        <v>2430</v>
      </c>
      <c r="C48" s="1608"/>
      <c r="D48" s="1609"/>
      <c r="E48" s="437" t="s">
        <v>925</v>
      </c>
      <c r="F48" s="1610"/>
      <c r="G48" s="1611"/>
      <c r="H48" s="1611"/>
      <c r="I48" s="1611"/>
      <c r="J48" s="1611"/>
      <c r="K48" s="1611"/>
      <c r="L48" s="1611"/>
      <c r="M48" s="1611"/>
      <c r="N48" s="1611"/>
      <c r="O48" s="1611"/>
    </row>
    <row r="49" spans="2:15">
      <c r="B49" s="2328" t="s">
        <v>2430</v>
      </c>
      <c r="C49" s="1608"/>
      <c r="D49" s="1609"/>
      <c r="E49" s="437" t="s">
        <v>925</v>
      </c>
      <c r="F49" s="1610"/>
      <c r="G49" s="1611"/>
      <c r="H49" s="1611"/>
      <c r="I49" s="1611"/>
      <c r="J49" s="1611"/>
      <c r="K49" s="1611"/>
      <c r="L49" s="1611"/>
      <c r="M49" s="1611"/>
      <c r="N49" s="1611"/>
      <c r="O49" s="1611"/>
    </row>
    <row r="50" spans="2:15">
      <c r="B50" s="2328" t="s">
        <v>2430</v>
      </c>
      <c r="C50" s="1608"/>
      <c r="D50" s="1609"/>
      <c r="E50" s="437" t="s">
        <v>925</v>
      </c>
      <c r="F50" s="1610"/>
      <c r="G50" s="1611"/>
      <c r="H50" s="1611"/>
      <c r="I50" s="1611"/>
      <c r="J50" s="1611"/>
      <c r="K50" s="1611"/>
      <c r="L50" s="1611"/>
      <c r="M50" s="1611"/>
      <c r="N50" s="1611"/>
      <c r="O50" s="1611"/>
    </row>
    <row r="51" spans="2:15">
      <c r="B51" s="2328" t="s">
        <v>2430</v>
      </c>
      <c r="C51" s="1608"/>
      <c r="D51" s="1609"/>
      <c r="E51" s="437" t="s">
        <v>925</v>
      </c>
      <c r="F51" s="1610"/>
      <c r="G51" s="1611"/>
      <c r="H51" s="1611"/>
      <c r="I51" s="1611"/>
      <c r="J51" s="1611"/>
      <c r="K51" s="1611"/>
      <c r="L51" s="1611"/>
      <c r="M51" s="1611"/>
      <c r="N51" s="1611"/>
      <c r="O51" s="1611"/>
    </row>
    <row r="52" spans="2:15">
      <c r="B52" s="2328" t="s">
        <v>2430</v>
      </c>
      <c r="C52" s="1608"/>
      <c r="D52" s="1609"/>
      <c r="E52" s="437" t="s">
        <v>925</v>
      </c>
      <c r="F52" s="1610"/>
      <c r="G52" s="1611"/>
      <c r="H52" s="1611"/>
      <c r="I52" s="1611"/>
      <c r="J52" s="1611"/>
      <c r="K52" s="1611"/>
      <c r="L52" s="1611"/>
      <c r="M52" s="1611"/>
      <c r="N52" s="1611"/>
      <c r="O52" s="1611"/>
    </row>
    <row r="53" spans="2:15">
      <c r="B53" s="2328" t="s">
        <v>2430</v>
      </c>
      <c r="C53" s="1608"/>
      <c r="D53" s="1609"/>
      <c r="E53" s="437" t="s">
        <v>925</v>
      </c>
      <c r="F53" s="1610"/>
      <c r="G53" s="1611"/>
      <c r="H53" s="1611"/>
      <c r="I53" s="1611"/>
      <c r="J53" s="1611"/>
      <c r="K53" s="1611"/>
      <c r="L53" s="1611"/>
      <c r="M53" s="1611"/>
      <c r="N53" s="1611"/>
      <c r="O53" s="1611"/>
    </row>
    <row r="54" spans="2:15">
      <c r="B54" s="2329" t="s">
        <v>2430</v>
      </c>
      <c r="C54" s="1608"/>
      <c r="D54" s="1612"/>
      <c r="E54" s="437" t="s">
        <v>925</v>
      </c>
      <c r="F54" s="1610"/>
      <c r="G54" s="1611"/>
      <c r="H54" s="1611"/>
      <c r="I54" s="1611"/>
      <c r="J54" s="1611"/>
      <c r="K54" s="1611"/>
      <c r="L54" s="1611"/>
      <c r="M54" s="1611"/>
      <c r="N54" s="1611"/>
      <c r="O54" s="1611"/>
    </row>
    <row r="55" spans="2:15">
      <c r="B55" s="2393" t="s">
        <v>2431</v>
      </c>
      <c r="C55" s="1608"/>
      <c r="D55" s="1612"/>
      <c r="E55" s="437" t="s">
        <v>925</v>
      </c>
      <c r="F55" s="1610"/>
      <c r="G55" s="1611"/>
      <c r="H55" s="1611"/>
      <c r="I55" s="1611"/>
      <c r="J55" s="1611"/>
      <c r="K55" s="1611"/>
      <c r="L55" s="1611"/>
      <c r="M55" s="1611"/>
      <c r="N55" s="1611"/>
      <c r="O55" s="1611"/>
    </row>
    <row r="56" spans="2:15">
      <c r="B56" s="2328" t="s">
        <v>2431</v>
      </c>
      <c r="C56" s="1608"/>
      <c r="D56" s="1612"/>
      <c r="E56" s="437" t="s">
        <v>925</v>
      </c>
      <c r="F56" s="1610"/>
      <c r="G56" s="1611"/>
      <c r="H56" s="1611"/>
      <c r="I56" s="1611"/>
      <c r="J56" s="1611"/>
      <c r="K56" s="1611"/>
      <c r="L56" s="1611"/>
      <c r="M56" s="1611"/>
      <c r="N56" s="1611"/>
      <c r="O56" s="1611"/>
    </row>
    <row r="57" spans="2:15">
      <c r="B57" s="2328" t="s">
        <v>2431</v>
      </c>
      <c r="C57" s="1608"/>
      <c r="D57" s="1612"/>
      <c r="E57" s="437" t="s">
        <v>925</v>
      </c>
      <c r="F57" s="1610"/>
      <c r="G57" s="1611"/>
      <c r="H57" s="1611"/>
      <c r="I57" s="1611"/>
      <c r="J57" s="1611"/>
      <c r="K57" s="1611"/>
      <c r="L57" s="1611"/>
      <c r="M57" s="1611"/>
      <c r="N57" s="1611"/>
      <c r="O57" s="1611"/>
    </row>
    <row r="58" spans="2:15">
      <c r="B58" s="2328" t="s">
        <v>2431</v>
      </c>
      <c r="C58" s="1608"/>
      <c r="D58" s="1612"/>
      <c r="E58" s="437" t="s">
        <v>925</v>
      </c>
      <c r="F58" s="1610"/>
      <c r="G58" s="1611"/>
      <c r="H58" s="1611"/>
      <c r="I58" s="1611"/>
      <c r="J58" s="1611"/>
      <c r="K58" s="1611"/>
      <c r="L58" s="1611"/>
      <c r="M58" s="1611"/>
      <c r="N58" s="1611"/>
      <c r="O58" s="1611"/>
    </row>
    <row r="59" spans="2:15">
      <c r="B59" s="2328" t="s">
        <v>2431</v>
      </c>
      <c r="C59" s="1608"/>
      <c r="D59" s="1612"/>
      <c r="E59" s="437" t="s">
        <v>925</v>
      </c>
      <c r="F59" s="1610"/>
      <c r="G59" s="1611"/>
      <c r="H59" s="1611"/>
      <c r="I59" s="1611"/>
      <c r="J59" s="1611"/>
      <c r="K59" s="1611"/>
      <c r="L59" s="1611"/>
      <c r="M59" s="1611"/>
      <c r="N59" s="1611"/>
      <c r="O59" s="1611"/>
    </row>
    <row r="60" spans="2:15">
      <c r="B60" s="2328" t="s">
        <v>2431</v>
      </c>
      <c r="C60" s="1608"/>
      <c r="D60" s="1612"/>
      <c r="E60" s="437" t="s">
        <v>925</v>
      </c>
      <c r="F60" s="1610"/>
      <c r="G60" s="1611"/>
      <c r="H60" s="1611"/>
      <c r="I60" s="1611"/>
      <c r="J60" s="1611"/>
      <c r="K60" s="1611"/>
      <c r="L60" s="1611"/>
      <c r="M60" s="1611"/>
      <c r="N60" s="1611"/>
      <c r="O60" s="1611"/>
    </row>
    <row r="61" spans="2:15">
      <c r="B61" s="2328" t="s">
        <v>2431</v>
      </c>
      <c r="C61" s="1608"/>
      <c r="D61" s="1612"/>
      <c r="E61" s="437" t="s">
        <v>925</v>
      </c>
      <c r="F61" s="1610"/>
      <c r="G61" s="1611"/>
      <c r="H61" s="1611"/>
      <c r="I61" s="1611"/>
      <c r="J61" s="1611"/>
      <c r="K61" s="1611"/>
      <c r="L61" s="1611"/>
      <c r="M61" s="1611"/>
      <c r="N61" s="1611"/>
      <c r="O61" s="1611"/>
    </row>
    <row r="62" spans="2:15">
      <c r="B62" s="2328" t="s">
        <v>2431</v>
      </c>
      <c r="C62" s="1608"/>
      <c r="D62" s="1612"/>
      <c r="E62" s="437" t="s">
        <v>925</v>
      </c>
      <c r="F62" s="1610"/>
      <c r="G62" s="1611"/>
      <c r="H62" s="1611"/>
      <c r="I62" s="1611"/>
      <c r="J62" s="1611"/>
      <c r="K62" s="1611"/>
      <c r="L62" s="1611"/>
      <c r="M62" s="1611"/>
      <c r="N62" s="1611"/>
      <c r="O62" s="1611"/>
    </row>
    <row r="63" spans="2:15">
      <c r="B63" s="2328" t="s">
        <v>2431</v>
      </c>
      <c r="C63" s="1608"/>
      <c r="D63" s="1612"/>
      <c r="E63" s="437" t="s">
        <v>925</v>
      </c>
      <c r="F63" s="1610"/>
      <c r="G63" s="1611"/>
      <c r="H63" s="1611"/>
      <c r="I63" s="1611"/>
      <c r="J63" s="1611"/>
      <c r="K63" s="1611"/>
      <c r="L63" s="1611"/>
      <c r="M63" s="1611"/>
      <c r="N63" s="1611"/>
      <c r="O63" s="1611"/>
    </row>
    <row r="64" spans="2:15">
      <c r="B64" s="2328" t="s">
        <v>2431</v>
      </c>
      <c r="C64" s="1608"/>
      <c r="D64" s="1612"/>
      <c r="E64" s="437" t="s">
        <v>925</v>
      </c>
      <c r="F64" s="1610"/>
      <c r="G64" s="1611"/>
      <c r="H64" s="1611"/>
      <c r="I64" s="1611"/>
      <c r="J64" s="1611"/>
      <c r="K64" s="1611"/>
      <c r="L64" s="1611"/>
      <c r="M64" s="1611"/>
      <c r="N64" s="1611"/>
      <c r="O64" s="1611"/>
    </row>
    <row r="65" spans="2:15">
      <c r="B65" s="2328" t="s">
        <v>2431</v>
      </c>
      <c r="C65" s="1608"/>
      <c r="D65" s="1612"/>
      <c r="E65" s="437" t="s">
        <v>925</v>
      </c>
      <c r="F65" s="1610"/>
      <c r="G65" s="1611"/>
      <c r="H65" s="1611"/>
      <c r="I65" s="1611"/>
      <c r="J65" s="1611"/>
      <c r="K65" s="1611"/>
      <c r="L65" s="1611"/>
      <c r="M65" s="1611"/>
      <c r="N65" s="1611"/>
      <c r="O65" s="1611"/>
    </row>
    <row r="66" spans="2:15">
      <c r="B66" s="2328" t="s">
        <v>2431</v>
      </c>
      <c r="C66" s="1608"/>
      <c r="D66" s="1612"/>
      <c r="E66" s="437" t="s">
        <v>925</v>
      </c>
      <c r="F66" s="1610"/>
      <c r="G66" s="1611"/>
      <c r="H66" s="1611"/>
      <c r="I66" s="1611"/>
      <c r="J66" s="1611"/>
      <c r="K66" s="1611"/>
      <c r="L66" s="1611"/>
      <c r="M66" s="1611"/>
      <c r="N66" s="1611"/>
      <c r="O66" s="1611"/>
    </row>
    <row r="67" spans="2:15">
      <c r="B67" s="2328" t="s">
        <v>2431</v>
      </c>
      <c r="C67" s="1608"/>
      <c r="D67" s="1612"/>
      <c r="E67" s="437" t="s">
        <v>925</v>
      </c>
      <c r="F67" s="1610"/>
      <c r="G67" s="1611"/>
      <c r="H67" s="1611"/>
      <c r="I67" s="1611"/>
      <c r="J67" s="1611"/>
      <c r="K67" s="1611"/>
      <c r="L67" s="1611"/>
      <c r="M67" s="1611"/>
      <c r="N67" s="1611"/>
      <c r="O67" s="1611"/>
    </row>
    <row r="68" spans="2:15">
      <c r="B68" s="2328" t="s">
        <v>2431</v>
      </c>
      <c r="C68" s="1608"/>
      <c r="D68" s="1612"/>
      <c r="E68" s="437" t="s">
        <v>925</v>
      </c>
      <c r="F68" s="1610"/>
      <c r="G68" s="1611"/>
      <c r="H68" s="1611"/>
      <c r="I68" s="1611"/>
      <c r="J68" s="1611"/>
      <c r="K68" s="1611"/>
      <c r="L68" s="1611"/>
      <c r="M68" s="1611"/>
      <c r="N68" s="1611"/>
      <c r="O68" s="1611"/>
    </row>
    <row r="69" spans="2:15">
      <c r="B69" s="2329" t="s">
        <v>2431</v>
      </c>
      <c r="C69" s="1608"/>
      <c r="D69" s="1612"/>
      <c r="E69" s="437" t="s">
        <v>925</v>
      </c>
      <c r="F69" s="1610"/>
      <c r="G69" s="1611"/>
      <c r="H69" s="1611"/>
      <c r="I69" s="1611"/>
      <c r="J69" s="1611"/>
      <c r="K69" s="1611"/>
      <c r="L69" s="1611"/>
      <c r="M69" s="1611"/>
      <c r="N69" s="1611"/>
      <c r="O69" s="1611"/>
    </row>
    <row r="70" spans="2:15">
      <c r="B70" s="2393" t="s">
        <v>2564</v>
      </c>
      <c r="C70" s="1608"/>
      <c r="D70" s="1065"/>
      <c r="E70" s="437" t="s">
        <v>925</v>
      </c>
      <c r="F70" s="1610"/>
      <c r="G70" s="1611"/>
      <c r="H70" s="1611"/>
      <c r="I70" s="1611"/>
      <c r="J70" s="1611"/>
      <c r="K70" s="1611"/>
      <c r="L70" s="1611"/>
      <c r="M70" s="1611"/>
      <c r="N70" s="1611"/>
      <c r="O70" s="1611"/>
    </row>
    <row r="71" spans="2:15">
      <c r="B71" s="2328" t="s">
        <v>2564</v>
      </c>
      <c r="C71" s="1608"/>
      <c r="D71" s="1065"/>
      <c r="E71" s="437" t="s">
        <v>925</v>
      </c>
      <c r="F71" s="1610"/>
      <c r="G71" s="1611"/>
      <c r="H71" s="1611"/>
      <c r="I71" s="1611"/>
      <c r="J71" s="1611"/>
      <c r="K71" s="1611"/>
      <c r="L71" s="1611"/>
      <c r="M71" s="1611"/>
      <c r="N71" s="1611"/>
      <c r="O71" s="1611"/>
    </row>
    <row r="72" spans="2:15">
      <c r="B72" s="2328" t="s">
        <v>2564</v>
      </c>
      <c r="C72" s="1608"/>
      <c r="D72" s="1065"/>
      <c r="E72" s="437" t="s">
        <v>925</v>
      </c>
      <c r="F72" s="1610"/>
      <c r="G72" s="1611"/>
      <c r="H72" s="1611"/>
      <c r="I72" s="1611"/>
      <c r="J72" s="1611"/>
      <c r="K72" s="1611"/>
      <c r="L72" s="1611"/>
      <c r="M72" s="1611"/>
      <c r="N72" s="1611"/>
      <c r="O72" s="1611"/>
    </row>
    <row r="73" spans="2:15">
      <c r="B73" s="2328" t="s">
        <v>2564</v>
      </c>
      <c r="C73" s="1608"/>
      <c r="D73" s="1065"/>
      <c r="E73" s="437" t="s">
        <v>925</v>
      </c>
      <c r="F73" s="1610"/>
      <c r="G73" s="1611"/>
      <c r="H73" s="1611"/>
      <c r="I73" s="1611"/>
      <c r="J73" s="1611"/>
      <c r="K73" s="1611"/>
      <c r="L73" s="1611"/>
      <c r="M73" s="1611"/>
      <c r="N73" s="1611"/>
      <c r="O73" s="1611"/>
    </row>
    <row r="74" spans="2:15">
      <c r="B74" s="2328" t="s">
        <v>2564</v>
      </c>
      <c r="C74" s="1608"/>
      <c r="D74" s="1065"/>
      <c r="E74" s="437" t="s">
        <v>925</v>
      </c>
      <c r="F74" s="1610"/>
      <c r="G74" s="1611"/>
      <c r="H74" s="1611"/>
      <c r="I74" s="1611"/>
      <c r="J74" s="1611"/>
      <c r="K74" s="1611"/>
      <c r="L74" s="1611"/>
      <c r="M74" s="1611"/>
      <c r="N74" s="1611"/>
      <c r="O74" s="1611"/>
    </row>
    <row r="75" spans="2:15">
      <c r="B75" s="2328" t="s">
        <v>2564</v>
      </c>
      <c r="C75" s="1608"/>
      <c r="D75" s="1065"/>
      <c r="E75" s="437" t="s">
        <v>925</v>
      </c>
      <c r="F75" s="1610"/>
      <c r="G75" s="1611"/>
      <c r="H75" s="1611"/>
      <c r="I75" s="1611"/>
      <c r="J75" s="1611"/>
      <c r="K75" s="1611"/>
      <c r="L75" s="1611"/>
      <c r="M75" s="1611"/>
      <c r="N75" s="1611"/>
      <c r="O75" s="1611"/>
    </row>
    <row r="76" spans="2:15">
      <c r="B76" s="2328" t="s">
        <v>2564</v>
      </c>
      <c r="C76" s="1608"/>
      <c r="D76" s="1065"/>
      <c r="E76" s="437" t="s">
        <v>925</v>
      </c>
      <c r="F76" s="1610"/>
      <c r="G76" s="1611"/>
      <c r="H76" s="1611"/>
      <c r="I76" s="1611"/>
      <c r="J76" s="1611"/>
      <c r="K76" s="1611"/>
      <c r="L76" s="1611"/>
      <c r="M76" s="1611"/>
      <c r="N76" s="1611"/>
      <c r="O76" s="1611"/>
    </row>
    <row r="77" spans="2:15">
      <c r="B77" s="2328" t="s">
        <v>2564</v>
      </c>
      <c r="C77" s="1608"/>
      <c r="D77" s="1065"/>
      <c r="E77" s="437" t="s">
        <v>925</v>
      </c>
      <c r="F77" s="1610"/>
      <c r="G77" s="1611"/>
      <c r="H77" s="1611"/>
      <c r="I77" s="1611"/>
      <c r="J77" s="1611"/>
      <c r="K77" s="1611"/>
      <c r="L77" s="1611"/>
      <c r="M77" s="1611"/>
      <c r="N77" s="1611"/>
      <c r="O77" s="1611"/>
    </row>
    <row r="78" spans="2:15">
      <c r="B78" s="2328" t="s">
        <v>2564</v>
      </c>
      <c r="C78" s="1608"/>
      <c r="D78" s="1065"/>
      <c r="E78" s="437" t="s">
        <v>925</v>
      </c>
      <c r="F78" s="1610"/>
      <c r="G78" s="1611"/>
      <c r="H78" s="1611"/>
      <c r="I78" s="1611"/>
      <c r="J78" s="1611"/>
      <c r="K78" s="1611"/>
      <c r="L78" s="1611"/>
      <c r="M78" s="1611"/>
      <c r="N78" s="1611"/>
      <c r="O78" s="1611"/>
    </row>
    <row r="79" spans="2:15">
      <c r="B79" s="2328" t="s">
        <v>2564</v>
      </c>
      <c r="C79" s="1608"/>
      <c r="D79" s="1065"/>
      <c r="E79" s="437" t="s">
        <v>925</v>
      </c>
      <c r="F79" s="1610"/>
      <c r="G79" s="1611"/>
      <c r="H79" s="1611"/>
      <c r="I79" s="1611"/>
      <c r="J79" s="1611"/>
      <c r="K79" s="1611"/>
      <c r="L79" s="1611"/>
      <c r="M79" s="1611"/>
      <c r="N79" s="1611"/>
      <c r="O79" s="1611"/>
    </row>
    <row r="80" spans="2:15">
      <c r="B80" s="2328" t="s">
        <v>2564</v>
      </c>
      <c r="C80" s="1608"/>
      <c r="D80" s="1065"/>
      <c r="E80" s="437" t="s">
        <v>925</v>
      </c>
      <c r="F80" s="1610"/>
      <c r="G80" s="1611"/>
      <c r="H80" s="1611"/>
      <c r="I80" s="1611"/>
      <c r="J80" s="1611"/>
      <c r="K80" s="1611"/>
      <c r="L80" s="1611"/>
      <c r="M80" s="1611"/>
      <c r="N80" s="1611"/>
      <c r="O80" s="1611"/>
    </row>
    <row r="81" spans="2:15">
      <c r="B81" s="2328" t="s">
        <v>2564</v>
      </c>
      <c r="C81" s="1608"/>
      <c r="D81" s="1065"/>
      <c r="E81" s="437" t="s">
        <v>925</v>
      </c>
      <c r="F81" s="1610"/>
      <c r="G81" s="1611"/>
      <c r="H81" s="1611"/>
      <c r="I81" s="1611"/>
      <c r="J81" s="1611"/>
      <c r="K81" s="1611"/>
      <c r="L81" s="1611"/>
      <c r="M81" s="1611"/>
      <c r="N81" s="1611"/>
      <c r="O81" s="1611"/>
    </row>
    <row r="82" spans="2:15">
      <c r="B82" s="2328" t="s">
        <v>2564</v>
      </c>
      <c r="C82" s="1608"/>
      <c r="D82" s="1065"/>
      <c r="E82" s="437" t="s">
        <v>925</v>
      </c>
      <c r="F82" s="1610"/>
      <c r="G82" s="1611"/>
      <c r="H82" s="1611"/>
      <c r="I82" s="1611"/>
      <c r="J82" s="1611"/>
      <c r="K82" s="1611"/>
      <c r="L82" s="1611"/>
      <c r="M82" s="1611"/>
      <c r="N82" s="1611"/>
      <c r="O82" s="1611"/>
    </row>
    <row r="83" spans="2:15">
      <c r="B83" s="2328" t="s">
        <v>2564</v>
      </c>
      <c r="C83" s="1608"/>
      <c r="D83" s="1065"/>
      <c r="E83" s="437" t="s">
        <v>925</v>
      </c>
      <c r="F83" s="1610"/>
      <c r="G83" s="1611"/>
      <c r="H83" s="1611"/>
      <c r="I83" s="1611"/>
      <c r="J83" s="1611"/>
      <c r="K83" s="1611"/>
      <c r="L83" s="1611"/>
      <c r="M83" s="1611"/>
      <c r="N83" s="1611"/>
      <c r="O83" s="1611"/>
    </row>
    <row r="84" spans="2:15">
      <c r="B84" s="2329" t="s">
        <v>2564</v>
      </c>
      <c r="C84" s="1608"/>
      <c r="D84" s="1065"/>
      <c r="E84" s="437" t="s">
        <v>925</v>
      </c>
      <c r="F84" s="1610"/>
      <c r="G84" s="1611"/>
      <c r="H84" s="1611"/>
      <c r="I84" s="1611"/>
      <c r="J84" s="1611"/>
      <c r="K84" s="1611"/>
      <c r="L84" s="1611"/>
      <c r="M84" s="1611"/>
      <c r="N84" s="1611"/>
      <c r="O84" s="1611"/>
    </row>
    <row r="85" spans="2:15">
      <c r="B85" s="2393" t="s">
        <v>2433</v>
      </c>
      <c r="C85" s="1608"/>
      <c r="D85" s="1065"/>
      <c r="E85" s="437" t="s">
        <v>925</v>
      </c>
      <c r="F85" s="1610"/>
      <c r="G85" s="1611"/>
      <c r="H85" s="1611"/>
      <c r="I85" s="1611"/>
      <c r="J85" s="1611"/>
      <c r="K85" s="1611"/>
      <c r="L85" s="1611"/>
      <c r="M85" s="1611"/>
      <c r="N85" s="1611"/>
      <c r="O85" s="1611"/>
    </row>
    <row r="86" spans="2:15">
      <c r="B86" s="2328" t="s">
        <v>2433</v>
      </c>
      <c r="C86" s="1608"/>
      <c r="D86" s="1065"/>
      <c r="E86" s="437" t="s">
        <v>925</v>
      </c>
      <c r="F86" s="1610"/>
      <c r="G86" s="1611"/>
      <c r="H86" s="1611"/>
      <c r="I86" s="1611"/>
      <c r="J86" s="1611"/>
      <c r="K86" s="1611"/>
      <c r="L86" s="1611"/>
      <c r="M86" s="1611"/>
      <c r="N86" s="1611"/>
      <c r="O86" s="1611"/>
    </row>
    <row r="87" spans="2:15">
      <c r="B87" s="2328" t="s">
        <v>2433</v>
      </c>
      <c r="C87" s="1608"/>
      <c r="D87" s="1065"/>
      <c r="E87" s="437" t="s">
        <v>925</v>
      </c>
      <c r="F87" s="1610"/>
      <c r="G87" s="1611"/>
      <c r="H87" s="1611"/>
      <c r="I87" s="1611"/>
      <c r="J87" s="1611"/>
      <c r="K87" s="1611"/>
      <c r="L87" s="1611"/>
      <c r="M87" s="1611"/>
      <c r="N87" s="1611"/>
      <c r="O87" s="1611"/>
    </row>
    <row r="88" spans="2:15">
      <c r="B88" s="2328" t="s">
        <v>2433</v>
      </c>
      <c r="C88" s="1608"/>
      <c r="D88" s="1065"/>
      <c r="E88" s="437" t="s">
        <v>925</v>
      </c>
      <c r="F88" s="1610"/>
      <c r="G88" s="1611"/>
      <c r="H88" s="1611"/>
      <c r="I88" s="1611"/>
      <c r="J88" s="1611"/>
      <c r="K88" s="1611"/>
      <c r="L88" s="1611"/>
      <c r="M88" s="1611"/>
      <c r="N88" s="1611"/>
      <c r="O88" s="1611"/>
    </row>
    <row r="89" spans="2:15">
      <c r="B89" s="2328" t="s">
        <v>2433</v>
      </c>
      <c r="C89" s="1608"/>
      <c r="D89" s="1065"/>
      <c r="E89" s="437" t="s">
        <v>925</v>
      </c>
      <c r="F89" s="1610"/>
      <c r="G89" s="1611"/>
      <c r="H89" s="1611"/>
      <c r="I89" s="1611"/>
      <c r="J89" s="1611"/>
      <c r="K89" s="1611"/>
      <c r="L89" s="1611"/>
      <c r="M89" s="1611"/>
      <c r="N89" s="1611"/>
      <c r="O89" s="1611"/>
    </row>
    <row r="90" spans="2:15">
      <c r="B90" s="2328" t="s">
        <v>2433</v>
      </c>
      <c r="C90" s="1608"/>
      <c r="D90" s="1065"/>
      <c r="E90" s="437" t="s">
        <v>925</v>
      </c>
      <c r="F90" s="1610"/>
      <c r="G90" s="1611"/>
      <c r="H90" s="1611"/>
      <c r="I90" s="1611"/>
      <c r="J90" s="1611"/>
      <c r="K90" s="1611"/>
      <c r="L90" s="1611"/>
      <c r="M90" s="1611"/>
      <c r="N90" s="1611"/>
      <c r="O90" s="1611"/>
    </row>
    <row r="91" spans="2:15">
      <c r="B91" s="2328" t="s">
        <v>2433</v>
      </c>
      <c r="C91" s="1608"/>
      <c r="D91" s="1065"/>
      <c r="E91" s="437" t="s">
        <v>925</v>
      </c>
      <c r="F91" s="1610"/>
      <c r="G91" s="1611"/>
      <c r="H91" s="1611"/>
      <c r="I91" s="1611"/>
      <c r="J91" s="1611"/>
      <c r="K91" s="1611"/>
      <c r="L91" s="1611"/>
      <c r="M91" s="1611"/>
      <c r="N91" s="1611"/>
      <c r="O91" s="1611"/>
    </row>
    <row r="92" spans="2:15">
      <c r="B92" s="2328" t="s">
        <v>2433</v>
      </c>
      <c r="C92" s="1608"/>
      <c r="D92" s="1065"/>
      <c r="E92" s="437" t="s">
        <v>925</v>
      </c>
      <c r="F92" s="1610"/>
      <c r="G92" s="1611"/>
      <c r="H92" s="1611"/>
      <c r="I92" s="1611"/>
      <c r="J92" s="1611"/>
      <c r="K92" s="1611"/>
      <c r="L92" s="1611"/>
      <c r="M92" s="1611"/>
      <c r="N92" s="1611"/>
      <c r="O92" s="1611"/>
    </row>
    <row r="93" spans="2:15">
      <c r="B93" s="2328" t="s">
        <v>2433</v>
      </c>
      <c r="C93" s="1608"/>
      <c r="D93" s="1065"/>
      <c r="E93" s="437" t="s">
        <v>925</v>
      </c>
      <c r="F93" s="1610"/>
      <c r="G93" s="1611"/>
      <c r="H93" s="1611"/>
      <c r="I93" s="1611"/>
      <c r="J93" s="1611"/>
      <c r="K93" s="1611"/>
      <c r="L93" s="1611"/>
      <c r="M93" s="1611"/>
      <c r="N93" s="1611"/>
      <c r="O93" s="1611"/>
    </row>
    <row r="94" spans="2:15">
      <c r="B94" s="2328" t="s">
        <v>2433</v>
      </c>
      <c r="C94" s="1608"/>
      <c r="D94" s="1065"/>
      <c r="E94" s="437" t="s">
        <v>925</v>
      </c>
      <c r="F94" s="1610"/>
      <c r="G94" s="1611"/>
      <c r="H94" s="1611"/>
      <c r="I94" s="1611"/>
      <c r="J94" s="1611"/>
      <c r="K94" s="1611"/>
      <c r="L94" s="1611"/>
      <c r="M94" s="1611"/>
      <c r="N94" s="1611"/>
      <c r="O94" s="1611"/>
    </row>
    <row r="95" spans="2:15">
      <c r="B95" s="2328" t="s">
        <v>2433</v>
      </c>
      <c r="C95" s="1608"/>
      <c r="D95" s="1065"/>
      <c r="E95" s="437" t="s">
        <v>925</v>
      </c>
      <c r="F95" s="1610"/>
      <c r="G95" s="1611"/>
      <c r="H95" s="1611"/>
      <c r="I95" s="1611"/>
      <c r="J95" s="1611"/>
      <c r="K95" s="1611"/>
      <c r="L95" s="1611"/>
      <c r="M95" s="1611"/>
      <c r="N95" s="1611"/>
      <c r="O95" s="1611"/>
    </row>
    <row r="96" spans="2:15">
      <c r="B96" s="2328" t="s">
        <v>2433</v>
      </c>
      <c r="C96" s="1608"/>
      <c r="D96" s="1065"/>
      <c r="E96" s="437" t="s">
        <v>925</v>
      </c>
      <c r="F96" s="1610"/>
      <c r="G96" s="1611"/>
      <c r="H96" s="1611"/>
      <c r="I96" s="1611"/>
      <c r="J96" s="1611"/>
      <c r="K96" s="1611"/>
      <c r="L96" s="1611"/>
      <c r="M96" s="1611"/>
      <c r="N96" s="1611"/>
      <c r="O96" s="1611"/>
    </row>
    <row r="97" spans="2:15">
      <c r="B97" s="2328" t="s">
        <v>2433</v>
      </c>
      <c r="C97" s="1608"/>
      <c r="D97" s="1065"/>
      <c r="E97" s="437" t="s">
        <v>925</v>
      </c>
      <c r="F97" s="1610"/>
      <c r="G97" s="1611"/>
      <c r="H97" s="1611"/>
      <c r="I97" s="1611"/>
      <c r="J97" s="1611"/>
      <c r="K97" s="1611"/>
      <c r="L97" s="1611"/>
      <c r="M97" s="1611"/>
      <c r="N97" s="1611"/>
      <c r="O97" s="1611"/>
    </row>
    <row r="98" spans="2:15">
      <c r="B98" s="2328" t="s">
        <v>2433</v>
      </c>
      <c r="C98" s="1608"/>
      <c r="D98" s="1607"/>
      <c r="E98" s="437" t="s">
        <v>925</v>
      </c>
      <c r="F98" s="1610"/>
      <c r="G98" s="1611"/>
      <c r="H98" s="1611"/>
      <c r="I98" s="1611"/>
      <c r="J98" s="1611"/>
      <c r="K98" s="1611"/>
      <c r="L98" s="1611"/>
      <c r="M98" s="1611"/>
      <c r="N98" s="1611"/>
      <c r="O98" s="1611"/>
    </row>
    <row r="99" spans="2:15">
      <c r="B99" s="2329" t="s">
        <v>2433</v>
      </c>
      <c r="C99" s="1608"/>
      <c r="D99" s="1614"/>
      <c r="E99" s="437" t="s">
        <v>925</v>
      </c>
      <c r="F99" s="1610"/>
      <c r="G99" s="1611"/>
      <c r="H99" s="1611"/>
      <c r="I99" s="1611"/>
      <c r="J99" s="1611"/>
      <c r="K99" s="1611"/>
      <c r="L99" s="1611"/>
      <c r="M99" s="1611"/>
      <c r="N99" s="1611"/>
      <c r="O99" s="1611"/>
    </row>
    <row r="100" spans="2:15">
      <c r="B100" s="2393" t="s">
        <v>2432</v>
      </c>
      <c r="C100" s="1608"/>
      <c r="D100" s="1607"/>
      <c r="E100" s="437" t="s">
        <v>925</v>
      </c>
      <c r="F100" s="1610"/>
      <c r="G100" s="1611"/>
      <c r="H100" s="1611"/>
      <c r="I100" s="1611"/>
      <c r="J100" s="1611"/>
      <c r="K100" s="1611"/>
      <c r="L100" s="1611"/>
      <c r="M100" s="1611"/>
      <c r="N100" s="1611"/>
      <c r="O100" s="1611"/>
    </row>
    <row r="101" spans="2:15">
      <c r="B101" s="2328" t="s">
        <v>2432</v>
      </c>
      <c r="C101" s="1608"/>
      <c r="D101" s="1607"/>
      <c r="E101" s="437" t="s">
        <v>925</v>
      </c>
      <c r="F101" s="1610"/>
      <c r="G101" s="1611"/>
      <c r="H101" s="1611"/>
      <c r="I101" s="1611"/>
      <c r="J101" s="1611"/>
      <c r="K101" s="1611"/>
      <c r="L101" s="1611"/>
      <c r="M101" s="1611"/>
      <c r="N101" s="1611"/>
      <c r="O101" s="1611"/>
    </row>
    <row r="102" spans="2:15">
      <c r="B102" s="2328" t="s">
        <v>2432</v>
      </c>
      <c r="C102" s="1608"/>
      <c r="D102" s="1607"/>
      <c r="E102" s="437" t="s">
        <v>925</v>
      </c>
      <c r="F102" s="1610"/>
      <c r="G102" s="1611"/>
      <c r="H102" s="1611"/>
      <c r="I102" s="1611"/>
      <c r="J102" s="1611"/>
      <c r="K102" s="1611"/>
      <c r="L102" s="1611"/>
      <c r="M102" s="1611"/>
      <c r="N102" s="1611"/>
      <c r="O102" s="1611"/>
    </row>
    <row r="103" spans="2:15">
      <c r="B103" s="2328" t="s">
        <v>2432</v>
      </c>
      <c r="C103" s="1608"/>
      <c r="D103" s="1607"/>
      <c r="E103" s="437" t="s">
        <v>925</v>
      </c>
      <c r="F103" s="1610"/>
      <c r="G103" s="1611"/>
      <c r="H103" s="1611"/>
      <c r="I103" s="1611"/>
      <c r="J103" s="1611"/>
      <c r="K103" s="1611"/>
      <c r="L103" s="1611"/>
      <c r="M103" s="1611"/>
      <c r="N103" s="1611"/>
      <c r="O103" s="1611"/>
    </row>
    <row r="104" spans="2:15">
      <c r="B104" s="2328" t="s">
        <v>2432</v>
      </c>
      <c r="C104" s="1608"/>
      <c r="D104" s="1607"/>
      <c r="E104" s="437" t="s">
        <v>925</v>
      </c>
      <c r="F104" s="1610"/>
      <c r="G104" s="1611"/>
      <c r="H104" s="1611"/>
      <c r="I104" s="1611"/>
      <c r="J104" s="1611"/>
      <c r="K104" s="1611"/>
      <c r="L104" s="1611"/>
      <c r="M104" s="1611"/>
      <c r="N104" s="1611"/>
      <c r="O104" s="1611"/>
    </row>
    <row r="105" spans="2:15">
      <c r="B105" s="2328" t="s">
        <v>2432</v>
      </c>
      <c r="C105" s="1608"/>
      <c r="D105" s="1614"/>
      <c r="E105" s="437" t="s">
        <v>925</v>
      </c>
      <c r="F105" s="1610"/>
      <c r="G105" s="1611"/>
      <c r="H105" s="1611"/>
      <c r="I105" s="1611"/>
      <c r="J105" s="1611"/>
      <c r="K105" s="1611"/>
      <c r="L105" s="1611"/>
      <c r="M105" s="1611"/>
      <c r="N105" s="1611"/>
      <c r="O105" s="1611"/>
    </row>
    <row r="106" spans="2:15">
      <c r="B106" s="2328" t="s">
        <v>2432</v>
      </c>
      <c r="C106" s="1608"/>
      <c r="D106" s="1607"/>
      <c r="E106" s="437" t="s">
        <v>925</v>
      </c>
      <c r="F106" s="1610"/>
      <c r="G106" s="1611"/>
      <c r="H106" s="1611"/>
      <c r="I106" s="1611"/>
      <c r="J106" s="1611"/>
      <c r="K106" s="1611"/>
      <c r="L106" s="1611"/>
      <c r="M106" s="1611"/>
      <c r="N106" s="1611"/>
      <c r="O106" s="1611"/>
    </row>
    <row r="107" spans="2:15">
      <c r="B107" s="2328" t="s">
        <v>2432</v>
      </c>
      <c r="C107" s="1608"/>
      <c r="D107" s="1607"/>
      <c r="E107" s="437" t="s">
        <v>925</v>
      </c>
      <c r="F107" s="1610"/>
      <c r="G107" s="1611"/>
      <c r="H107" s="1611"/>
      <c r="I107" s="1611"/>
      <c r="J107" s="1611"/>
      <c r="K107" s="1611"/>
      <c r="L107" s="1611"/>
      <c r="M107" s="1611"/>
      <c r="N107" s="1611"/>
      <c r="O107" s="1611"/>
    </row>
    <row r="108" spans="2:15">
      <c r="B108" s="2328" t="s">
        <v>2432</v>
      </c>
      <c r="C108" s="1608"/>
      <c r="D108" s="1607"/>
      <c r="E108" s="437" t="s">
        <v>925</v>
      </c>
      <c r="F108" s="1610"/>
      <c r="G108" s="1611"/>
      <c r="H108" s="1611"/>
      <c r="I108" s="1611"/>
      <c r="J108" s="1611"/>
      <c r="K108" s="1611"/>
      <c r="L108" s="1611"/>
      <c r="M108" s="1611"/>
      <c r="N108" s="1611"/>
      <c r="O108" s="1611"/>
    </row>
    <row r="109" spans="2:15">
      <c r="B109" s="2328" t="s">
        <v>2432</v>
      </c>
      <c r="C109" s="1608"/>
      <c r="D109" s="1607"/>
      <c r="E109" s="437" t="s">
        <v>925</v>
      </c>
      <c r="F109" s="1610"/>
      <c r="G109" s="1611"/>
      <c r="H109" s="1611"/>
      <c r="I109" s="1611"/>
      <c r="J109" s="1611"/>
      <c r="K109" s="1611"/>
      <c r="L109" s="1611"/>
      <c r="M109" s="1611"/>
      <c r="N109" s="1611"/>
      <c r="O109" s="1611"/>
    </row>
    <row r="110" spans="2:15">
      <c r="B110" s="2328" t="s">
        <v>2432</v>
      </c>
      <c r="C110" s="1608"/>
      <c r="D110" s="1607"/>
      <c r="E110" s="437" t="s">
        <v>925</v>
      </c>
      <c r="F110" s="1610"/>
      <c r="G110" s="1611"/>
      <c r="H110" s="1611"/>
      <c r="I110" s="1611"/>
      <c r="J110" s="1611"/>
      <c r="K110" s="1611"/>
      <c r="L110" s="1611"/>
      <c r="M110" s="1611"/>
      <c r="N110" s="1611"/>
      <c r="O110" s="1611"/>
    </row>
    <row r="111" spans="2:15">
      <c r="B111" s="2328" t="s">
        <v>2432</v>
      </c>
      <c r="C111" s="1608"/>
      <c r="D111" s="1607"/>
      <c r="E111" s="437" t="s">
        <v>925</v>
      </c>
      <c r="F111" s="1610"/>
      <c r="G111" s="1611"/>
      <c r="H111" s="1611"/>
      <c r="I111" s="1611"/>
      <c r="J111" s="1611"/>
      <c r="K111" s="1611"/>
      <c r="L111" s="1611"/>
      <c r="M111" s="1611"/>
      <c r="N111" s="1611"/>
      <c r="O111" s="1611"/>
    </row>
    <row r="112" spans="2:15">
      <c r="B112" s="2328" t="s">
        <v>2432</v>
      </c>
      <c r="C112" s="1608"/>
      <c r="D112" s="1607"/>
      <c r="E112" s="437" t="s">
        <v>925</v>
      </c>
      <c r="F112" s="1610"/>
      <c r="G112" s="1611"/>
      <c r="H112" s="1611"/>
      <c r="I112" s="1611"/>
      <c r="J112" s="1611"/>
      <c r="K112" s="1611"/>
      <c r="L112" s="1611"/>
      <c r="M112" s="1611"/>
      <c r="N112" s="1611"/>
      <c r="O112" s="1611"/>
    </row>
    <row r="113" spans="2:15">
      <c r="B113" s="2328" t="s">
        <v>2432</v>
      </c>
      <c r="C113" s="1608"/>
      <c r="D113" s="1607"/>
      <c r="E113" s="437" t="s">
        <v>925</v>
      </c>
      <c r="F113" s="1610"/>
      <c r="G113" s="1611"/>
      <c r="H113" s="1611"/>
      <c r="I113" s="1611"/>
      <c r="J113" s="1611"/>
      <c r="K113" s="1611"/>
      <c r="L113" s="1611"/>
      <c r="M113" s="1611"/>
      <c r="N113" s="1611"/>
      <c r="O113" s="1611"/>
    </row>
    <row r="114" spans="2:15">
      <c r="B114" s="2329" t="s">
        <v>2432</v>
      </c>
      <c r="C114" s="1608"/>
      <c r="D114" s="1607"/>
      <c r="E114" s="437" t="s">
        <v>925</v>
      </c>
      <c r="F114" s="1610"/>
      <c r="G114" s="1611"/>
      <c r="H114" s="1611"/>
      <c r="I114" s="1611"/>
      <c r="J114" s="1611"/>
      <c r="K114" s="1611"/>
      <c r="L114" s="1611"/>
      <c r="M114" s="1611"/>
      <c r="N114" s="1611"/>
      <c r="O114" s="1611"/>
    </row>
  </sheetData>
  <pageMargins left="0.23622047244094491" right="0.23622047244094491" top="0.74803149606299213" bottom="0.74803149606299213" header="0.31496062992125984" footer="0.31496062992125984"/>
  <pageSetup paperSize="8" scale="68" orientation="portrait" r:id="rId1"/>
</worksheet>
</file>

<file path=xl/worksheets/sheet57.xml><?xml version="1.0" encoding="utf-8"?>
<worksheet xmlns="http://schemas.openxmlformats.org/spreadsheetml/2006/main" xmlns:r="http://schemas.openxmlformats.org/officeDocument/2006/relationships">
  <sheetPr codeName="Sheet58">
    <tabColor theme="2" tint="-0.249977111117893"/>
    <pageSetUpPr fitToPage="1"/>
  </sheetPr>
  <dimension ref="A1:AE240"/>
  <sheetViews>
    <sheetView workbookViewId="0">
      <selection activeCell="D14" sqref="D14"/>
    </sheetView>
  </sheetViews>
  <sheetFormatPr defaultRowHeight="12"/>
  <cols>
    <col min="1" max="1" width="5.125" style="237" customWidth="1"/>
    <col min="2" max="2" width="9.875" style="237" customWidth="1"/>
    <col min="3" max="3" width="39" style="237" customWidth="1"/>
    <col min="4" max="4" width="17.875" style="237" customWidth="1"/>
    <col min="5" max="5" width="14.5" style="237" customWidth="1"/>
    <col min="6" max="6" width="11.75" style="237" customWidth="1"/>
    <col min="7" max="8" width="13.5" style="245" customWidth="1"/>
    <col min="9" max="9" width="17.25" style="237" customWidth="1"/>
    <col min="10" max="10" width="4.625" style="237" bestFit="1" customWidth="1"/>
    <col min="11" max="11" width="4.625" style="237" customWidth="1"/>
    <col min="12" max="14" width="4.625" style="237" bestFit="1" customWidth="1"/>
    <col min="15" max="15" width="4.625" style="237" customWidth="1"/>
    <col min="16" max="16" width="10.75" style="237" customWidth="1"/>
    <col min="17" max="17" width="26.125" style="237" customWidth="1"/>
    <col min="18" max="18" width="14.125" style="237" customWidth="1"/>
    <col min="19" max="19" width="21.75" style="237" customWidth="1"/>
    <col min="20" max="21" width="4.625" style="237" customWidth="1"/>
    <col min="22" max="22" width="14.25" style="237" customWidth="1"/>
    <col min="23" max="23" width="8.125" style="237" customWidth="1"/>
    <col min="24" max="24" width="5.625" style="245" customWidth="1"/>
    <col min="25" max="25" width="7.375" style="245" customWidth="1"/>
    <col min="26" max="26" width="18.875" style="237" customWidth="1"/>
    <col min="27" max="27" width="8.25" style="237" customWidth="1"/>
    <col min="28" max="28" width="7.375" style="237" customWidth="1"/>
    <col min="29" max="29" width="15.5" style="237" customWidth="1"/>
    <col min="30" max="30" width="5.125" style="237" customWidth="1"/>
    <col min="31" max="16384" width="9" style="237"/>
  </cols>
  <sheetData>
    <row r="1" spans="1:31" s="1847" customFormat="1" ht="26.25">
      <c r="A1" s="1706" t="str">
        <f ca="1">VLOOKUP(LEFT(RIGHT(CELL("filename",A1),LEN(CELL("filename",A1))-FIND("]",CELL("filename",A1))),1)*1,Index!$B$8:$C$90,2,FALSE)</f>
        <v>Outputs</v>
      </c>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6"/>
      <c r="Z1" s="1706"/>
      <c r="AA1" s="1706"/>
      <c r="AB1" s="1706"/>
      <c r="AC1" s="1706"/>
      <c r="AD1" s="1706"/>
      <c r="AE1" s="1706"/>
    </row>
    <row r="2" spans="1:31" s="1847"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c r="AB2" s="1706"/>
      <c r="AC2" s="1706"/>
      <c r="AD2" s="1706"/>
      <c r="AE2" s="1706"/>
    </row>
    <row r="3" spans="1:31" s="1848"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c r="X3" s="1804"/>
      <c r="Y3" s="1804"/>
      <c r="Z3" s="1804"/>
      <c r="AA3" s="1804"/>
      <c r="AB3" s="1804"/>
      <c r="AC3" s="1804"/>
      <c r="AD3" s="1804"/>
      <c r="AE3" s="1804"/>
    </row>
    <row r="4" spans="1:31" s="1812" customFormat="1" ht="12.75">
      <c r="A4" s="1835"/>
      <c r="B4" s="1835"/>
      <c r="C4" s="1835"/>
      <c r="D4" s="1835"/>
      <c r="E4" s="1835"/>
      <c r="F4" s="1835"/>
      <c r="G4" s="1835"/>
      <c r="H4" s="1835"/>
      <c r="I4" s="1835"/>
      <c r="J4" s="1835"/>
      <c r="K4" s="1835"/>
      <c r="L4" s="1835"/>
      <c r="M4" s="1835"/>
      <c r="N4" s="1835"/>
      <c r="O4" s="1835"/>
      <c r="P4" s="1835"/>
      <c r="Q4" s="1835"/>
      <c r="R4" s="1835"/>
      <c r="S4" s="1835"/>
      <c r="T4" s="1835"/>
      <c r="U4" s="1835"/>
      <c r="V4" s="1835"/>
      <c r="W4" s="1835"/>
      <c r="X4" s="1835"/>
      <c r="Y4" s="1835"/>
      <c r="Z4" s="1835"/>
      <c r="AA4" s="1835"/>
      <c r="AB4" s="1835"/>
      <c r="AC4" s="1835"/>
      <c r="AD4" s="1835"/>
      <c r="AE4" s="1835"/>
    </row>
    <row r="5" spans="1:31" s="1819" customFormat="1" ht="20.25">
      <c r="A5" s="1837" t="str">
        <f ca="1">VLOOKUP(RIGHT(CELL("filename",A1),LEN(CELL("filename",A1))-FIND("]",CELL("filename",A1))),Index!$D$8:$E$102,2,FALSE)</f>
        <v>6.6 Condition &amp; risk - entry points</v>
      </c>
      <c r="B5" s="1837"/>
      <c r="C5" s="1837"/>
      <c r="D5" s="1837"/>
      <c r="E5" s="1837"/>
      <c r="F5" s="1837"/>
      <c r="G5" s="1837"/>
      <c r="H5" s="1837"/>
      <c r="I5" s="1837"/>
      <c r="J5" s="1837"/>
      <c r="K5" s="1837"/>
      <c r="L5" s="1837"/>
      <c r="M5" s="1837"/>
      <c r="N5" s="1837"/>
      <c r="O5" s="1837"/>
      <c r="P5" s="1837"/>
      <c r="Q5" s="1837"/>
      <c r="R5" s="1837"/>
      <c r="S5" s="1837"/>
      <c r="T5" s="1837"/>
      <c r="U5" s="1837"/>
      <c r="V5" s="1837"/>
      <c r="W5" s="1837"/>
      <c r="X5" s="1837"/>
      <c r="Y5" s="1837"/>
      <c r="Z5" s="1837"/>
      <c r="AA5" s="1837"/>
      <c r="AB5" s="1837"/>
      <c r="AC5" s="1837"/>
      <c r="AD5" s="1837"/>
      <c r="AE5" s="1837"/>
    </row>
    <row r="6" spans="1:31" customFormat="1" ht="19.5">
      <c r="B6" s="239"/>
      <c r="C6" s="237"/>
      <c r="D6" s="240"/>
      <c r="E6" s="241"/>
      <c r="F6" s="242"/>
      <c r="G6" s="242"/>
      <c r="H6" s="243"/>
      <c r="I6" s="243"/>
      <c r="J6" s="243"/>
      <c r="K6" s="243"/>
      <c r="L6" s="243"/>
      <c r="M6" s="244"/>
      <c r="N6" s="244"/>
      <c r="O6" s="244"/>
      <c r="P6" s="244"/>
      <c r="Q6" s="244"/>
      <c r="R6" s="244"/>
      <c r="S6" s="244"/>
      <c r="T6" s="244"/>
      <c r="U6" s="244"/>
      <c r="V6" s="244"/>
      <c r="W6" s="244"/>
      <c r="X6" s="243"/>
      <c r="Y6" s="244"/>
      <c r="Z6" s="244"/>
      <c r="AA6" s="244"/>
      <c r="AB6" s="244"/>
      <c r="AC6" s="244"/>
    </row>
    <row r="7" spans="1:31" customFormat="1" ht="19.5">
      <c r="B7" s="239" t="s">
        <v>806</v>
      </c>
      <c r="C7" s="240"/>
      <c r="D7" s="241"/>
      <c r="E7" s="242"/>
      <c r="F7" s="243"/>
      <c r="G7" s="243"/>
      <c r="H7" s="243"/>
      <c r="I7" s="243"/>
      <c r="J7" s="243"/>
      <c r="K7" s="243"/>
      <c r="L7" s="244"/>
      <c r="M7" s="244"/>
      <c r="N7" s="244"/>
      <c r="O7" s="244"/>
      <c r="P7" s="244"/>
      <c r="Q7" s="244"/>
      <c r="R7" s="244"/>
      <c r="S7" s="244"/>
      <c r="T7" s="244"/>
      <c r="U7" s="244"/>
      <c r="V7" s="244"/>
      <c r="W7" s="243"/>
      <c r="X7" s="243"/>
      <c r="Y7" s="244"/>
      <c r="Z7" s="244"/>
      <c r="AA7" s="244"/>
      <c r="AB7" s="244"/>
      <c r="AC7" s="237"/>
    </row>
    <row r="8" spans="1:31" customFormat="1" ht="24" customHeight="1">
      <c r="B8" s="239" t="s">
        <v>765</v>
      </c>
      <c r="C8" s="239"/>
      <c r="D8" s="239"/>
      <c r="E8" s="239" t="s">
        <v>766</v>
      </c>
      <c r="F8" s="239"/>
      <c r="G8" s="239"/>
      <c r="H8" s="239" t="s">
        <v>767</v>
      </c>
      <c r="I8" s="239"/>
      <c r="J8" s="239"/>
      <c r="K8" s="239" t="s">
        <v>1050</v>
      </c>
      <c r="L8" s="239"/>
      <c r="M8" s="239"/>
      <c r="N8" s="239"/>
      <c r="O8" s="239"/>
      <c r="P8" s="239"/>
      <c r="Q8" s="237"/>
      <c r="R8" s="239"/>
      <c r="S8" s="239"/>
      <c r="T8" s="239"/>
      <c r="U8" s="239"/>
      <c r="V8" s="239"/>
      <c r="W8" s="244"/>
      <c r="X8" s="244"/>
      <c r="Y8" s="245"/>
      <c r="Z8" s="237"/>
      <c r="AA8" s="237"/>
      <c r="AB8" s="237"/>
      <c r="AC8" s="237"/>
    </row>
    <row r="9" spans="1:31" customFormat="1" ht="18.75" customHeight="1">
      <c r="B9" s="241"/>
      <c r="C9" s="240"/>
      <c r="D9" s="241"/>
      <c r="E9" s="243"/>
      <c r="F9" s="243"/>
      <c r="G9" s="245"/>
      <c r="H9" s="241"/>
      <c r="I9" s="240"/>
      <c r="J9" s="237"/>
      <c r="K9" s="243"/>
      <c r="L9" s="244"/>
      <c r="M9" s="244"/>
      <c r="N9" s="244"/>
      <c r="O9" s="244"/>
      <c r="P9" s="244"/>
      <c r="Q9" s="237"/>
      <c r="R9" s="244"/>
      <c r="S9" s="244"/>
      <c r="T9" s="244"/>
      <c r="U9" s="244"/>
      <c r="V9" s="244"/>
      <c r="W9" s="244"/>
      <c r="X9" s="244"/>
      <c r="Y9" s="245"/>
      <c r="Z9" s="237"/>
      <c r="AA9" s="237"/>
      <c r="AB9" s="237"/>
      <c r="AC9" s="237"/>
    </row>
    <row r="10" spans="1:31" customFormat="1" ht="22.5" customHeight="1">
      <c r="B10" s="246" t="s">
        <v>751</v>
      </c>
      <c r="C10" s="247" t="s">
        <v>768</v>
      </c>
      <c r="D10" s="241"/>
      <c r="E10" s="248" t="s">
        <v>769</v>
      </c>
      <c r="F10" s="247" t="s">
        <v>1051</v>
      </c>
      <c r="G10" s="245"/>
      <c r="H10" s="249" t="s">
        <v>759</v>
      </c>
      <c r="I10" s="247" t="s">
        <v>770</v>
      </c>
      <c r="J10" s="237"/>
      <c r="K10" s="243"/>
      <c r="L10" s="246" t="s">
        <v>751</v>
      </c>
      <c r="M10" s="250" t="s">
        <v>752</v>
      </c>
      <c r="N10" s="250" t="s">
        <v>753</v>
      </c>
      <c r="O10" s="251" t="s">
        <v>754</v>
      </c>
      <c r="P10" s="249" t="s">
        <v>771</v>
      </c>
      <c r="Q10" s="237"/>
      <c r="R10" s="252"/>
      <c r="S10" s="252"/>
      <c r="T10" s="252"/>
      <c r="U10" s="252"/>
      <c r="V10" s="252"/>
      <c r="W10" s="237"/>
      <c r="X10" s="245"/>
      <c r="Y10" s="245"/>
      <c r="Z10" s="237"/>
      <c r="AA10" s="237"/>
      <c r="AB10" s="237"/>
      <c r="AC10" s="237"/>
    </row>
    <row r="11" spans="1:31" customFormat="1" ht="16.5" customHeight="1">
      <c r="B11" s="250" t="s">
        <v>752</v>
      </c>
      <c r="C11" s="247" t="s">
        <v>772</v>
      </c>
      <c r="D11" s="241"/>
      <c r="E11" s="253" t="s">
        <v>773</v>
      </c>
      <c r="F11" s="247" t="s">
        <v>774</v>
      </c>
      <c r="G11" s="245"/>
      <c r="H11" s="251" t="s">
        <v>760</v>
      </c>
      <c r="I11" s="247" t="s">
        <v>775</v>
      </c>
      <c r="J11" s="237"/>
      <c r="K11" s="248" t="s">
        <v>769</v>
      </c>
      <c r="L11" s="247" t="s">
        <v>762</v>
      </c>
      <c r="M11" s="247" t="s">
        <v>761</v>
      </c>
      <c r="N11" s="247" t="s">
        <v>760</v>
      </c>
      <c r="O11" s="247" t="s">
        <v>759</v>
      </c>
      <c r="P11" s="247" t="s">
        <v>759</v>
      </c>
      <c r="Q11" s="237"/>
      <c r="R11" s="252"/>
      <c r="S11" s="252"/>
      <c r="T11" s="252"/>
      <c r="U11" s="252"/>
      <c r="V11" s="252"/>
      <c r="W11" s="237"/>
      <c r="X11" s="245"/>
      <c r="Y11" s="245"/>
      <c r="Z11" s="237"/>
      <c r="AA11" s="237"/>
      <c r="AB11" s="237"/>
      <c r="AC11" s="237"/>
    </row>
    <row r="12" spans="1:31" customFormat="1" ht="12.75" customHeight="1">
      <c r="B12" s="250" t="s">
        <v>753</v>
      </c>
      <c r="C12" s="247" t="s">
        <v>776</v>
      </c>
      <c r="D12" s="241"/>
      <c r="E12" s="254" t="s">
        <v>777</v>
      </c>
      <c r="F12" s="247" t="s">
        <v>778</v>
      </c>
      <c r="G12" s="245"/>
      <c r="H12" s="250" t="s">
        <v>761</v>
      </c>
      <c r="I12" s="247" t="s">
        <v>779</v>
      </c>
      <c r="J12" s="237"/>
      <c r="K12" s="253" t="s">
        <v>773</v>
      </c>
      <c r="L12" s="247" t="s">
        <v>762</v>
      </c>
      <c r="M12" s="247" t="s">
        <v>761</v>
      </c>
      <c r="N12" s="247" t="s">
        <v>760</v>
      </c>
      <c r="O12" s="247" t="s">
        <v>759</v>
      </c>
      <c r="P12" s="247" t="s">
        <v>759</v>
      </c>
      <c r="Q12" s="237"/>
      <c r="R12" s="252"/>
      <c r="S12" s="252"/>
      <c r="T12" s="252"/>
      <c r="U12" s="252"/>
      <c r="V12" s="252"/>
      <c r="W12" s="237"/>
      <c r="X12" s="245"/>
      <c r="Y12" s="245"/>
      <c r="Z12" s="237"/>
      <c r="AA12" s="237"/>
      <c r="AB12" s="237"/>
      <c r="AC12" s="237"/>
    </row>
    <row r="13" spans="1:31" customFormat="1" ht="21">
      <c r="B13" s="251" t="s">
        <v>754</v>
      </c>
      <c r="C13" s="247" t="s">
        <v>780</v>
      </c>
      <c r="D13" s="241"/>
      <c r="E13" s="255" t="s">
        <v>781</v>
      </c>
      <c r="F13" s="247" t="s">
        <v>782</v>
      </c>
      <c r="G13" s="245"/>
      <c r="H13" s="246" t="s">
        <v>762</v>
      </c>
      <c r="I13" s="247" t="s">
        <v>783</v>
      </c>
      <c r="J13" s="237"/>
      <c r="K13" s="254" t="s">
        <v>777</v>
      </c>
      <c r="L13" s="247" t="s">
        <v>762</v>
      </c>
      <c r="M13" s="247" t="s">
        <v>761</v>
      </c>
      <c r="N13" s="247" t="s">
        <v>760</v>
      </c>
      <c r="O13" s="247" t="s">
        <v>760</v>
      </c>
      <c r="P13" s="247" t="s">
        <v>759</v>
      </c>
      <c r="Q13" s="237"/>
      <c r="R13" s="252"/>
      <c r="S13" s="252"/>
      <c r="T13" s="252"/>
      <c r="U13" s="252"/>
      <c r="V13" s="252"/>
      <c r="W13" s="237"/>
      <c r="X13" s="245"/>
      <c r="Y13" s="245"/>
      <c r="Z13" s="237"/>
      <c r="AA13" s="237"/>
      <c r="AB13" s="237"/>
      <c r="AC13" s="237"/>
    </row>
    <row r="14" spans="1:31" customFormat="1" ht="12.75">
      <c r="B14" s="249" t="s">
        <v>771</v>
      </c>
      <c r="C14" s="247" t="s">
        <v>784</v>
      </c>
      <c r="D14" s="241"/>
      <c r="E14" s="242"/>
      <c r="F14" s="243"/>
      <c r="G14" s="243"/>
      <c r="H14" s="242"/>
      <c r="I14" s="243"/>
      <c r="J14" s="237"/>
      <c r="K14" s="255" t="s">
        <v>781</v>
      </c>
      <c r="L14" s="247" t="s">
        <v>762</v>
      </c>
      <c r="M14" s="247" t="s">
        <v>761</v>
      </c>
      <c r="N14" s="247" t="s">
        <v>760</v>
      </c>
      <c r="O14" s="247" t="s">
        <v>760</v>
      </c>
      <c r="P14" s="247" t="s">
        <v>759</v>
      </c>
      <c r="Q14" s="237"/>
      <c r="R14" s="252"/>
      <c r="S14" s="252"/>
      <c r="T14" s="252"/>
      <c r="U14" s="252"/>
      <c r="V14" s="252"/>
      <c r="W14" s="237"/>
      <c r="X14" s="245"/>
      <c r="Y14" s="245"/>
      <c r="Z14" s="237"/>
      <c r="AA14" s="237"/>
      <c r="AB14" s="237"/>
      <c r="AC14" s="237"/>
    </row>
    <row r="15" spans="1:31" customFormat="1" ht="16.5" customHeight="1">
      <c r="B15" s="256"/>
      <c r="C15" s="257"/>
      <c r="D15" s="258"/>
      <c r="E15" s="259"/>
      <c r="F15" s="260"/>
      <c r="G15" s="260"/>
      <c r="H15" s="256"/>
      <c r="I15" s="257"/>
      <c r="J15" s="261"/>
      <c r="K15" s="261"/>
      <c r="L15" s="262"/>
      <c r="M15" s="256"/>
      <c r="N15" s="257"/>
      <c r="O15" s="257"/>
      <c r="P15" s="257"/>
      <c r="Q15" s="257"/>
      <c r="R15" s="252"/>
      <c r="S15" s="252"/>
      <c r="T15" s="252"/>
      <c r="U15" s="252"/>
      <c r="V15" s="252"/>
      <c r="W15" s="263"/>
      <c r="X15" s="263"/>
      <c r="Y15" s="245"/>
      <c r="Z15" s="237"/>
      <c r="AA15" s="237"/>
      <c r="AB15" s="237"/>
      <c r="AC15" s="237"/>
    </row>
    <row r="16" spans="1:31" ht="23.25" customHeight="1">
      <c r="B16" s="2670" t="s">
        <v>1052</v>
      </c>
      <c r="C16" s="2671"/>
      <c r="D16" s="2671"/>
      <c r="E16" s="2671"/>
      <c r="F16" s="2671"/>
      <c r="G16" s="2671"/>
      <c r="H16" s="2671"/>
      <c r="I16" s="2671"/>
      <c r="J16" s="2671"/>
      <c r="K16" s="2671"/>
      <c r="L16" s="2671"/>
      <c r="M16" s="2671"/>
      <c r="N16" s="2671"/>
      <c r="O16" s="252"/>
      <c r="P16" s="252"/>
      <c r="Q16" s="252"/>
      <c r="R16" s="252"/>
      <c r="S16" s="252"/>
      <c r="T16" s="252"/>
      <c r="U16" s="252"/>
      <c r="V16" s="252"/>
      <c r="W16" s="252"/>
      <c r="X16"/>
      <c r="Y16"/>
      <c r="Z16"/>
      <c r="AA16"/>
      <c r="AB16"/>
      <c r="AC16"/>
      <c r="AD16"/>
      <c r="AE16"/>
    </row>
    <row r="17" spans="2:31" ht="16.5" customHeight="1">
      <c r="B17" s="264"/>
      <c r="C17" s="252"/>
      <c r="D17" s="252"/>
      <c r="E17" s="252"/>
      <c r="F17" s="252"/>
      <c r="G17" s="252"/>
      <c r="H17" s="252"/>
      <c r="I17" s="252"/>
      <c r="J17" s="252"/>
      <c r="K17" s="252"/>
      <c r="L17" s="252"/>
      <c r="M17" s="252"/>
      <c r="N17" s="252"/>
      <c r="O17" s="252"/>
      <c r="P17" s="252"/>
      <c r="Q17" s="252"/>
      <c r="R17" s="252"/>
      <c r="S17" s="252"/>
      <c r="T17" s="252"/>
      <c r="U17" s="252"/>
      <c r="V17" s="252"/>
      <c r="W17" s="252"/>
      <c r="X17"/>
      <c r="Y17"/>
      <c r="Z17"/>
      <c r="AA17"/>
      <c r="AB17"/>
      <c r="AC17"/>
      <c r="AD17"/>
      <c r="AE17"/>
    </row>
    <row r="18" spans="2:31" ht="16.5" customHeight="1">
      <c r="B18" s="265" t="s">
        <v>172</v>
      </c>
      <c r="C18" s="252"/>
      <c r="D18" s="252"/>
      <c r="E18" s="252"/>
      <c r="F18" s="252"/>
      <c r="G18" s="252"/>
      <c r="H18" s="252"/>
      <c r="I18" s="252"/>
      <c r="J18" s="252"/>
      <c r="K18" s="252"/>
      <c r="L18" s="252"/>
      <c r="M18" s="252"/>
      <c r="N18" s="252"/>
      <c r="O18" s="252"/>
      <c r="P18" s="265" t="s">
        <v>1053</v>
      </c>
      <c r="Q18" s="252"/>
      <c r="R18" s="252"/>
      <c r="S18" s="252"/>
      <c r="T18" s="252"/>
      <c r="U18" s="252"/>
      <c r="V18" s="252"/>
      <c r="W18" s="252"/>
      <c r="X18"/>
      <c r="Y18"/>
      <c r="Z18"/>
      <c r="AA18"/>
      <c r="AB18"/>
      <c r="AC18"/>
      <c r="AD18"/>
      <c r="AE18"/>
    </row>
    <row r="19" spans="2:31" ht="16.5" customHeight="1" thickBot="1">
      <c r="B19" s="264"/>
      <c r="C19" s="252"/>
      <c r="D19" s="252"/>
      <c r="E19" s="252"/>
      <c r="F19" s="252"/>
      <c r="G19" s="252"/>
      <c r="H19" s="252"/>
      <c r="I19" s="252"/>
      <c r="J19" s="252"/>
      <c r="K19" s="252"/>
      <c r="L19" s="252"/>
      <c r="M19" s="252"/>
      <c r="N19" s="252"/>
      <c r="O19" s="252"/>
      <c r="P19" s="252"/>
      <c r="Q19" s="252"/>
      <c r="R19" s="252"/>
      <c r="S19" s="252"/>
      <c r="T19" s="252"/>
      <c r="U19" s="252"/>
      <c r="V19" s="252"/>
      <c r="W19" s="252"/>
      <c r="X19"/>
      <c r="Y19"/>
      <c r="Z19"/>
      <c r="AA19"/>
      <c r="AB19"/>
      <c r="AC19"/>
      <c r="AD19"/>
      <c r="AE19"/>
    </row>
    <row r="20" spans="2:31" s="268" customFormat="1" ht="25.5" customHeight="1">
      <c r="B20" s="2672" t="s">
        <v>1054</v>
      </c>
      <c r="C20" s="2675" t="s">
        <v>1055</v>
      </c>
      <c r="D20" s="266" t="s">
        <v>1056</v>
      </c>
      <c r="E20" s="266" t="s">
        <v>1057</v>
      </c>
      <c r="F20" s="266" t="s">
        <v>1058</v>
      </c>
      <c r="G20" s="2675" t="s">
        <v>1059</v>
      </c>
      <c r="H20" s="2678" t="s">
        <v>1060</v>
      </c>
      <c r="I20" s="2679"/>
      <c r="J20" s="2679"/>
      <c r="K20" s="2679"/>
      <c r="L20" s="2679"/>
      <c r="M20" s="2679"/>
      <c r="N20" s="2680"/>
      <c r="O20" s="267"/>
      <c r="P20" s="2681" t="s">
        <v>1054</v>
      </c>
      <c r="Q20" s="2683" t="s">
        <v>1055</v>
      </c>
      <c r="R20" s="2686" t="s">
        <v>1061</v>
      </c>
      <c r="S20" s="2687"/>
      <c r="T20" s="2687"/>
      <c r="U20" s="2687"/>
      <c r="V20" s="2687"/>
      <c r="W20" s="2687"/>
      <c r="X20" s="2688"/>
      <c r="Y20" s="2686" t="s">
        <v>1062</v>
      </c>
      <c r="Z20" s="2687"/>
      <c r="AA20" s="2687"/>
      <c r="AB20" s="2687"/>
      <c r="AC20" s="2687"/>
      <c r="AD20" s="2687"/>
      <c r="AE20" s="2688"/>
    </row>
    <row r="21" spans="2:31" s="268" customFormat="1" ht="25.5">
      <c r="B21" s="2673"/>
      <c r="C21" s="2676"/>
      <c r="D21" s="269" t="s">
        <v>1063</v>
      </c>
      <c r="E21" s="2697" t="s">
        <v>1064</v>
      </c>
      <c r="F21" s="2676" t="s">
        <v>1065</v>
      </c>
      <c r="G21" s="2676"/>
      <c r="H21" s="270" t="s">
        <v>766</v>
      </c>
      <c r="I21" s="270" t="s">
        <v>1066</v>
      </c>
      <c r="J21" s="2692" t="s">
        <v>751</v>
      </c>
      <c r="K21" s="2694" t="s">
        <v>752</v>
      </c>
      <c r="L21" s="2694" t="s">
        <v>753</v>
      </c>
      <c r="M21" s="2695" t="s">
        <v>754</v>
      </c>
      <c r="N21" s="2689" t="s">
        <v>771</v>
      </c>
      <c r="O21" s="256"/>
      <c r="P21" s="2673"/>
      <c r="Q21" s="2684"/>
      <c r="R21" s="271" t="s">
        <v>766</v>
      </c>
      <c r="S21" s="270" t="s">
        <v>1067</v>
      </c>
      <c r="T21" s="2692" t="s">
        <v>751</v>
      </c>
      <c r="U21" s="2694" t="s">
        <v>752</v>
      </c>
      <c r="V21" s="2694" t="s">
        <v>753</v>
      </c>
      <c r="W21" s="2695" t="s">
        <v>754</v>
      </c>
      <c r="X21" s="2689" t="s">
        <v>771</v>
      </c>
      <c r="Y21" s="271" t="s">
        <v>766</v>
      </c>
      <c r="Z21" s="270" t="s">
        <v>1068</v>
      </c>
      <c r="AA21" s="2692" t="s">
        <v>751</v>
      </c>
      <c r="AB21" s="2694" t="s">
        <v>752</v>
      </c>
      <c r="AC21" s="2700" t="s">
        <v>753</v>
      </c>
      <c r="AD21" s="2702" t="s">
        <v>754</v>
      </c>
      <c r="AE21" s="2689" t="s">
        <v>771</v>
      </c>
    </row>
    <row r="22" spans="2:31" s="277" customFormat="1" ht="13.5" thickBot="1">
      <c r="B22" s="2674"/>
      <c r="C22" s="2677"/>
      <c r="D22" s="272" t="s">
        <v>1069</v>
      </c>
      <c r="E22" s="2698"/>
      <c r="F22" s="2698"/>
      <c r="G22" s="2677"/>
      <c r="H22" s="273"/>
      <c r="I22" s="273"/>
      <c r="J22" s="2699"/>
      <c r="K22" s="2699"/>
      <c r="L22" s="2699"/>
      <c r="M22" s="2699"/>
      <c r="N22" s="2691"/>
      <c r="O22" s="274"/>
      <c r="P22" s="2682"/>
      <c r="Q22" s="2685"/>
      <c r="R22" s="275"/>
      <c r="S22" s="276"/>
      <c r="T22" s="2693"/>
      <c r="U22" s="2693"/>
      <c r="V22" s="2693"/>
      <c r="W22" s="2693"/>
      <c r="X22" s="2696"/>
      <c r="Y22" s="275"/>
      <c r="Z22" s="276"/>
      <c r="AA22" s="2693"/>
      <c r="AB22" s="2693"/>
      <c r="AC22" s="2701"/>
      <c r="AD22" s="2703"/>
      <c r="AE22" s="2690"/>
    </row>
    <row r="23" spans="2:31" s="268" customFormat="1" ht="11.25">
      <c r="B23" s="2712">
        <v>45</v>
      </c>
      <c r="C23" s="2714" t="s">
        <v>1070</v>
      </c>
      <c r="D23" s="2716" t="s">
        <v>1071</v>
      </c>
      <c r="E23" s="2716" t="s">
        <v>1072</v>
      </c>
      <c r="F23" s="2716" t="s">
        <v>1073</v>
      </c>
      <c r="G23" s="2716" t="s">
        <v>1074</v>
      </c>
      <c r="H23" s="278" t="s">
        <v>1051</v>
      </c>
      <c r="I23" s="1110"/>
      <c r="J23" s="1110"/>
      <c r="K23" s="1110"/>
      <c r="L23" s="1110"/>
      <c r="M23" s="1110"/>
      <c r="N23" s="1111"/>
      <c r="O23" s="279"/>
      <c r="P23" s="2712">
        <v>45</v>
      </c>
      <c r="Q23" s="2714" t="s">
        <v>1070</v>
      </c>
      <c r="R23" s="280" t="s">
        <v>1051</v>
      </c>
      <c r="S23" s="1116"/>
      <c r="T23" s="1116"/>
      <c r="U23" s="1116"/>
      <c r="V23" s="1116"/>
      <c r="W23" s="1116"/>
      <c r="X23" s="1117"/>
      <c r="Y23" s="280" t="s">
        <v>1051</v>
      </c>
      <c r="Z23" s="1116"/>
      <c r="AA23" s="1116"/>
      <c r="AB23" s="1116"/>
      <c r="AC23" s="1116"/>
      <c r="AD23" s="1116"/>
      <c r="AE23" s="1117"/>
    </row>
    <row r="24" spans="2:31" s="268" customFormat="1" ht="11.25">
      <c r="B24" s="2705"/>
      <c r="C24" s="2708"/>
      <c r="D24" s="2717"/>
      <c r="E24" s="2717"/>
      <c r="F24" s="2717"/>
      <c r="G24" s="2717"/>
      <c r="H24" s="282" t="s">
        <v>774</v>
      </c>
      <c r="I24" s="1112"/>
      <c r="J24" s="1112"/>
      <c r="K24" s="1112"/>
      <c r="L24" s="1112"/>
      <c r="M24" s="1112"/>
      <c r="N24" s="1113"/>
      <c r="O24" s="279"/>
      <c r="P24" s="2705"/>
      <c r="Q24" s="2708"/>
      <c r="R24" s="283" t="s">
        <v>774</v>
      </c>
      <c r="S24" s="1118"/>
      <c r="T24" s="1119"/>
      <c r="U24" s="1119"/>
      <c r="V24" s="1119"/>
      <c r="W24" s="1119"/>
      <c r="X24" s="1120"/>
      <c r="Y24" s="283" t="s">
        <v>774</v>
      </c>
      <c r="Z24" s="1118"/>
      <c r="AA24" s="1119"/>
      <c r="AB24" s="1119"/>
      <c r="AC24" s="1119"/>
      <c r="AD24" s="1119"/>
      <c r="AE24" s="1120"/>
    </row>
    <row r="25" spans="2:31" s="268" customFormat="1" ht="11.25">
      <c r="B25" s="2705"/>
      <c r="C25" s="2708"/>
      <c r="D25" s="2710" t="s">
        <v>1075</v>
      </c>
      <c r="E25" s="2717"/>
      <c r="F25" s="2717"/>
      <c r="G25" s="2717"/>
      <c r="H25" s="282" t="s">
        <v>778</v>
      </c>
      <c r="I25" s="1112"/>
      <c r="J25" s="1112"/>
      <c r="K25" s="1112"/>
      <c r="L25" s="1112"/>
      <c r="M25" s="1112"/>
      <c r="N25" s="1113"/>
      <c r="O25" s="279"/>
      <c r="P25" s="2705"/>
      <c r="Q25" s="2708"/>
      <c r="R25" s="283" t="s">
        <v>778</v>
      </c>
      <c r="S25" s="1118"/>
      <c r="T25" s="1119"/>
      <c r="U25" s="1119"/>
      <c r="V25" s="1119"/>
      <c r="W25" s="1119"/>
      <c r="X25" s="1120"/>
      <c r="Y25" s="283" t="s">
        <v>778</v>
      </c>
      <c r="Z25" s="1118"/>
      <c r="AA25" s="1119"/>
      <c r="AB25" s="1119"/>
      <c r="AC25" s="1119"/>
      <c r="AD25" s="1119"/>
      <c r="AE25" s="1120"/>
    </row>
    <row r="26" spans="2:31" s="268" customFormat="1" thickBot="1">
      <c r="B26" s="2713"/>
      <c r="C26" s="2715"/>
      <c r="D26" s="2711"/>
      <c r="E26" s="2711"/>
      <c r="F26" s="2711"/>
      <c r="G26" s="2711"/>
      <c r="H26" s="285" t="s">
        <v>782</v>
      </c>
      <c r="I26" s="1114"/>
      <c r="J26" s="1114"/>
      <c r="K26" s="1114"/>
      <c r="L26" s="1114"/>
      <c r="M26" s="1114"/>
      <c r="N26" s="1115"/>
      <c r="O26" s="279"/>
      <c r="P26" s="2706"/>
      <c r="Q26" s="2709"/>
      <c r="R26" s="283" t="s">
        <v>782</v>
      </c>
      <c r="S26" s="1118"/>
      <c r="T26" s="1119"/>
      <c r="U26" s="1119"/>
      <c r="V26" s="1119"/>
      <c r="W26" s="1119"/>
      <c r="X26" s="1120"/>
      <c r="Y26" s="283" t="s">
        <v>782</v>
      </c>
      <c r="Z26" s="1118"/>
      <c r="AA26" s="1119"/>
      <c r="AB26" s="1119"/>
      <c r="AC26" s="1119"/>
      <c r="AD26" s="1119"/>
      <c r="AE26" s="1120"/>
    </row>
    <row r="27" spans="2:31" s="268" customFormat="1" ht="11.25">
      <c r="B27" s="2718">
        <v>1</v>
      </c>
      <c r="C27" s="2714" t="s">
        <v>1076</v>
      </c>
      <c r="D27" s="2717" t="s">
        <v>1071</v>
      </c>
      <c r="E27" s="2716" t="s">
        <v>1077</v>
      </c>
      <c r="F27" s="2716" t="s">
        <v>1073</v>
      </c>
      <c r="G27" s="2716" t="s">
        <v>1078</v>
      </c>
      <c r="H27" s="278" t="s">
        <v>1051</v>
      </c>
      <c r="I27" s="1110"/>
      <c r="J27" s="1110"/>
      <c r="K27" s="1110"/>
      <c r="L27" s="1110"/>
      <c r="M27" s="1110"/>
      <c r="N27" s="1111"/>
      <c r="O27" s="279"/>
      <c r="P27" s="2704">
        <v>1</v>
      </c>
      <c r="Q27" s="2707" t="s">
        <v>1076</v>
      </c>
      <c r="R27" s="283" t="s">
        <v>1051</v>
      </c>
      <c r="S27" s="1118"/>
      <c r="T27" s="1119"/>
      <c r="U27" s="1119"/>
      <c r="V27" s="1119"/>
      <c r="W27" s="1119"/>
      <c r="X27" s="1120"/>
      <c r="Y27" s="283" t="s">
        <v>1051</v>
      </c>
      <c r="Z27" s="1118"/>
      <c r="AA27" s="1119"/>
      <c r="AB27" s="1119"/>
      <c r="AC27" s="1119"/>
      <c r="AD27" s="1119"/>
      <c r="AE27" s="1120"/>
    </row>
    <row r="28" spans="2:31" s="268" customFormat="1" ht="11.25">
      <c r="B28" s="2719"/>
      <c r="C28" s="2708"/>
      <c r="D28" s="2717"/>
      <c r="E28" s="2717"/>
      <c r="F28" s="2717"/>
      <c r="G28" s="2717"/>
      <c r="H28" s="282" t="s">
        <v>774</v>
      </c>
      <c r="I28" s="1112"/>
      <c r="J28" s="1112"/>
      <c r="K28" s="1112"/>
      <c r="L28" s="1112"/>
      <c r="M28" s="1112"/>
      <c r="N28" s="1113"/>
      <c r="O28" s="279"/>
      <c r="P28" s="2705"/>
      <c r="Q28" s="2708"/>
      <c r="R28" s="283" t="s">
        <v>774</v>
      </c>
      <c r="S28" s="1118"/>
      <c r="T28" s="1119"/>
      <c r="U28" s="1119"/>
      <c r="V28" s="1119"/>
      <c r="W28" s="1119"/>
      <c r="X28" s="1120"/>
      <c r="Y28" s="283" t="s">
        <v>774</v>
      </c>
      <c r="Z28" s="1118"/>
      <c r="AA28" s="1119"/>
      <c r="AB28" s="1119"/>
      <c r="AC28" s="1119"/>
      <c r="AD28" s="1119"/>
      <c r="AE28" s="1120"/>
    </row>
    <row r="29" spans="2:31" s="268" customFormat="1" ht="11.25">
      <c r="B29" s="2719"/>
      <c r="C29" s="2708"/>
      <c r="D29" s="2710" t="s">
        <v>1079</v>
      </c>
      <c r="E29" s="2717"/>
      <c r="F29" s="2717"/>
      <c r="G29" s="2717"/>
      <c r="H29" s="282" t="s">
        <v>778</v>
      </c>
      <c r="I29" s="1112"/>
      <c r="J29" s="1112"/>
      <c r="K29" s="1112"/>
      <c r="L29" s="1112"/>
      <c r="M29" s="1112"/>
      <c r="N29" s="1113"/>
      <c r="O29" s="279"/>
      <c r="P29" s="2705"/>
      <c r="Q29" s="2708"/>
      <c r="R29" s="283" t="s">
        <v>778</v>
      </c>
      <c r="S29" s="1118"/>
      <c r="T29" s="1119"/>
      <c r="U29" s="1119"/>
      <c r="V29" s="1119"/>
      <c r="W29" s="1119"/>
      <c r="X29" s="1120"/>
      <c r="Y29" s="283" t="s">
        <v>778</v>
      </c>
      <c r="Z29" s="1118"/>
      <c r="AA29" s="1119"/>
      <c r="AB29" s="1119"/>
      <c r="AC29" s="1119"/>
      <c r="AD29" s="1119"/>
      <c r="AE29" s="1120"/>
    </row>
    <row r="30" spans="2:31" s="268" customFormat="1" thickBot="1">
      <c r="B30" s="2720"/>
      <c r="C30" s="2715"/>
      <c r="D30" s="2711"/>
      <c r="E30" s="2711"/>
      <c r="F30" s="2711"/>
      <c r="G30" s="2711"/>
      <c r="H30" s="285" t="s">
        <v>782</v>
      </c>
      <c r="I30" s="1114"/>
      <c r="J30" s="1114"/>
      <c r="K30" s="1114"/>
      <c r="L30" s="1114"/>
      <c r="M30" s="1114"/>
      <c r="N30" s="1115"/>
      <c r="O30" s="279"/>
      <c r="P30" s="2706"/>
      <c r="Q30" s="2709"/>
      <c r="R30" s="283" t="s">
        <v>782</v>
      </c>
      <c r="S30" s="1118"/>
      <c r="T30" s="1119"/>
      <c r="U30" s="1119"/>
      <c r="V30" s="1119"/>
      <c r="W30" s="1119"/>
      <c r="X30" s="1120"/>
      <c r="Y30" s="283" t="s">
        <v>782</v>
      </c>
      <c r="Z30" s="1118"/>
      <c r="AA30" s="1119"/>
      <c r="AB30" s="1119"/>
      <c r="AC30" s="1119"/>
      <c r="AD30" s="1119"/>
      <c r="AE30" s="1120"/>
    </row>
    <row r="31" spans="2:31" s="268" customFormat="1" ht="11.25">
      <c r="B31" s="2718">
        <v>7</v>
      </c>
      <c r="C31" s="2714" t="s">
        <v>1080</v>
      </c>
      <c r="D31" s="2717" t="s">
        <v>1071</v>
      </c>
      <c r="E31" s="2716" t="s">
        <v>1077</v>
      </c>
      <c r="F31" s="2716" t="s">
        <v>1073</v>
      </c>
      <c r="G31" s="2716" t="s">
        <v>1078</v>
      </c>
      <c r="H31" s="278" t="s">
        <v>1051</v>
      </c>
      <c r="I31" s="1110"/>
      <c r="J31" s="1110"/>
      <c r="K31" s="1110"/>
      <c r="L31" s="1110"/>
      <c r="M31" s="1110"/>
      <c r="N31" s="1111"/>
      <c r="O31" s="279"/>
      <c r="P31" s="2704">
        <v>7</v>
      </c>
      <c r="Q31" s="2707" t="s">
        <v>1080</v>
      </c>
      <c r="R31" s="283" t="s">
        <v>1051</v>
      </c>
      <c r="S31" s="1118"/>
      <c r="T31" s="1119"/>
      <c r="U31" s="1119"/>
      <c r="V31" s="1119"/>
      <c r="W31" s="1119"/>
      <c r="X31" s="1120"/>
      <c r="Y31" s="283" t="s">
        <v>1051</v>
      </c>
      <c r="Z31" s="1119"/>
      <c r="AA31" s="1119"/>
      <c r="AB31" s="1119"/>
      <c r="AC31" s="1119"/>
      <c r="AD31" s="1119"/>
      <c r="AE31" s="1120"/>
    </row>
    <row r="32" spans="2:31" s="268" customFormat="1" ht="11.25">
      <c r="B32" s="2719"/>
      <c r="C32" s="2708"/>
      <c r="D32" s="2717"/>
      <c r="E32" s="2717"/>
      <c r="F32" s="2717"/>
      <c r="G32" s="2717"/>
      <c r="H32" s="282" t="s">
        <v>774</v>
      </c>
      <c r="I32" s="1112"/>
      <c r="J32" s="1112"/>
      <c r="K32" s="1112"/>
      <c r="L32" s="1112"/>
      <c r="M32" s="1112"/>
      <c r="N32" s="1113"/>
      <c r="O32" s="279"/>
      <c r="P32" s="2705"/>
      <c r="Q32" s="2708"/>
      <c r="R32" s="283" t="s">
        <v>774</v>
      </c>
      <c r="S32" s="1118"/>
      <c r="T32" s="1119"/>
      <c r="U32" s="1119"/>
      <c r="V32" s="1119"/>
      <c r="W32" s="1119"/>
      <c r="X32" s="1120"/>
      <c r="Y32" s="283" t="s">
        <v>774</v>
      </c>
      <c r="Z32" s="1119"/>
      <c r="AA32" s="1119"/>
      <c r="AB32" s="1119"/>
      <c r="AC32" s="1119"/>
      <c r="AD32" s="1119"/>
      <c r="AE32" s="1120"/>
    </row>
    <row r="33" spans="2:31" s="268" customFormat="1" ht="11.25">
      <c r="B33" s="2719"/>
      <c r="C33" s="2708"/>
      <c r="D33" s="2710" t="s">
        <v>1079</v>
      </c>
      <c r="E33" s="2717"/>
      <c r="F33" s="2717"/>
      <c r="G33" s="2717"/>
      <c r="H33" s="282" t="s">
        <v>778</v>
      </c>
      <c r="I33" s="1112"/>
      <c r="J33" s="1112"/>
      <c r="K33" s="1112"/>
      <c r="L33" s="1112"/>
      <c r="M33" s="1112"/>
      <c r="N33" s="1113"/>
      <c r="O33" s="279"/>
      <c r="P33" s="2705"/>
      <c r="Q33" s="2708"/>
      <c r="R33" s="283" t="s">
        <v>778</v>
      </c>
      <c r="S33" s="1118"/>
      <c r="T33" s="1119"/>
      <c r="U33" s="1119"/>
      <c r="V33" s="1119"/>
      <c r="W33" s="1119"/>
      <c r="X33" s="1120"/>
      <c r="Y33" s="283" t="s">
        <v>778</v>
      </c>
      <c r="Z33" s="1119"/>
      <c r="AA33" s="1119"/>
      <c r="AB33" s="1119"/>
      <c r="AC33" s="1119"/>
      <c r="AD33" s="1119"/>
      <c r="AE33" s="1120"/>
    </row>
    <row r="34" spans="2:31" s="268" customFormat="1" thickBot="1">
      <c r="B34" s="2720"/>
      <c r="C34" s="2715"/>
      <c r="D34" s="2711"/>
      <c r="E34" s="2711"/>
      <c r="F34" s="2711"/>
      <c r="G34" s="2711"/>
      <c r="H34" s="285" t="s">
        <v>782</v>
      </c>
      <c r="I34" s="1114"/>
      <c r="J34" s="1114"/>
      <c r="K34" s="1114"/>
      <c r="L34" s="1114"/>
      <c r="M34" s="1114"/>
      <c r="N34" s="1115"/>
      <c r="O34" s="279"/>
      <c r="P34" s="2706"/>
      <c r="Q34" s="2709"/>
      <c r="R34" s="283" t="s">
        <v>782</v>
      </c>
      <c r="S34" s="1118"/>
      <c r="T34" s="1119"/>
      <c r="U34" s="1119"/>
      <c r="V34" s="1119"/>
      <c r="W34" s="1119"/>
      <c r="X34" s="1120"/>
      <c r="Y34" s="283" t="s">
        <v>782</v>
      </c>
      <c r="Z34" s="1119"/>
      <c r="AA34" s="1119"/>
      <c r="AB34" s="1119"/>
      <c r="AC34" s="1119"/>
      <c r="AD34" s="1119"/>
      <c r="AE34" s="1120"/>
    </row>
    <row r="35" spans="2:31" s="268" customFormat="1" ht="11.25">
      <c r="B35" s="2718">
        <v>8</v>
      </c>
      <c r="C35" s="2714" t="s">
        <v>1081</v>
      </c>
      <c r="D35" s="2717" t="s">
        <v>1071</v>
      </c>
      <c r="E35" s="2716" t="s">
        <v>1077</v>
      </c>
      <c r="F35" s="2716" t="s">
        <v>1073</v>
      </c>
      <c r="G35" s="2716" t="s">
        <v>1078</v>
      </c>
      <c r="H35" s="278" t="s">
        <v>1051</v>
      </c>
      <c r="I35" s="1110"/>
      <c r="J35" s="1110"/>
      <c r="K35" s="1110"/>
      <c r="L35" s="1110"/>
      <c r="M35" s="1110"/>
      <c r="N35" s="1111"/>
      <c r="O35" s="279"/>
      <c r="P35" s="2704">
        <v>8</v>
      </c>
      <c r="Q35" s="2707" t="s">
        <v>1081</v>
      </c>
      <c r="R35" s="283" t="s">
        <v>1051</v>
      </c>
      <c r="S35" s="1118"/>
      <c r="T35" s="1119"/>
      <c r="U35" s="1119"/>
      <c r="V35" s="1119"/>
      <c r="W35" s="1119"/>
      <c r="X35" s="1120"/>
      <c r="Y35" s="283" t="s">
        <v>1051</v>
      </c>
      <c r="Z35" s="1118"/>
      <c r="AA35" s="1119"/>
      <c r="AB35" s="1119"/>
      <c r="AC35" s="1119"/>
      <c r="AD35" s="1119"/>
      <c r="AE35" s="1120"/>
    </row>
    <row r="36" spans="2:31" s="268" customFormat="1" ht="11.25">
      <c r="B36" s="2719"/>
      <c r="C36" s="2708"/>
      <c r="D36" s="2717"/>
      <c r="E36" s="2717"/>
      <c r="F36" s="2717"/>
      <c r="G36" s="2717"/>
      <c r="H36" s="282" t="s">
        <v>774</v>
      </c>
      <c r="I36" s="1112"/>
      <c r="J36" s="1112"/>
      <c r="K36" s="1112"/>
      <c r="L36" s="1112"/>
      <c r="M36" s="1112"/>
      <c r="N36" s="1113"/>
      <c r="O36" s="279"/>
      <c r="P36" s="2705"/>
      <c r="Q36" s="2708"/>
      <c r="R36" s="283" t="s">
        <v>774</v>
      </c>
      <c r="S36" s="1118"/>
      <c r="T36" s="1119"/>
      <c r="U36" s="1119"/>
      <c r="V36" s="1119"/>
      <c r="W36" s="1119"/>
      <c r="X36" s="1120"/>
      <c r="Y36" s="283" t="s">
        <v>774</v>
      </c>
      <c r="Z36" s="1118"/>
      <c r="AA36" s="1119"/>
      <c r="AB36" s="1119"/>
      <c r="AC36" s="1119"/>
      <c r="AD36" s="1119"/>
      <c r="AE36" s="1120"/>
    </row>
    <row r="37" spans="2:31" s="268" customFormat="1" ht="11.25">
      <c r="B37" s="2719"/>
      <c r="C37" s="2708"/>
      <c r="D37" s="2710" t="s">
        <v>1075</v>
      </c>
      <c r="E37" s="2717"/>
      <c r="F37" s="2717"/>
      <c r="G37" s="2717"/>
      <c r="H37" s="282" t="s">
        <v>778</v>
      </c>
      <c r="I37" s="1112"/>
      <c r="J37" s="1112"/>
      <c r="K37" s="1112"/>
      <c r="L37" s="1112"/>
      <c r="M37" s="1112"/>
      <c r="N37" s="1113"/>
      <c r="O37" s="279"/>
      <c r="P37" s="2705"/>
      <c r="Q37" s="2708"/>
      <c r="R37" s="283" t="s">
        <v>778</v>
      </c>
      <c r="S37" s="1118"/>
      <c r="T37" s="1119"/>
      <c r="U37" s="1119"/>
      <c r="V37" s="1119"/>
      <c r="W37" s="1119"/>
      <c r="X37" s="1120"/>
      <c r="Y37" s="283" t="s">
        <v>778</v>
      </c>
      <c r="Z37" s="1118"/>
      <c r="AA37" s="1119"/>
      <c r="AB37" s="1119"/>
      <c r="AC37" s="1119"/>
      <c r="AD37" s="1119"/>
      <c r="AE37" s="1120"/>
    </row>
    <row r="38" spans="2:31" s="268" customFormat="1" thickBot="1">
      <c r="B38" s="2720"/>
      <c r="C38" s="2715"/>
      <c r="D38" s="2711"/>
      <c r="E38" s="2711"/>
      <c r="F38" s="2711"/>
      <c r="G38" s="2711"/>
      <c r="H38" s="285" t="s">
        <v>782</v>
      </c>
      <c r="I38" s="1114"/>
      <c r="J38" s="1114"/>
      <c r="K38" s="1114"/>
      <c r="L38" s="1114"/>
      <c r="M38" s="1114"/>
      <c r="N38" s="1115"/>
      <c r="O38" s="279"/>
      <c r="P38" s="2706"/>
      <c r="Q38" s="2709"/>
      <c r="R38" s="283" t="s">
        <v>782</v>
      </c>
      <c r="S38" s="1118"/>
      <c r="T38" s="1119"/>
      <c r="U38" s="1119"/>
      <c r="V38" s="1119"/>
      <c r="W38" s="1119"/>
      <c r="X38" s="1120"/>
      <c r="Y38" s="283" t="s">
        <v>782</v>
      </c>
      <c r="Z38" s="1118"/>
      <c r="AA38" s="1119"/>
      <c r="AB38" s="1119"/>
      <c r="AC38" s="1119"/>
      <c r="AD38" s="1119"/>
      <c r="AE38" s="1120"/>
    </row>
    <row r="39" spans="2:31" s="268" customFormat="1" ht="11.25">
      <c r="B39" s="2718">
        <v>13</v>
      </c>
      <c r="C39" s="2714" t="s">
        <v>1082</v>
      </c>
      <c r="D39" s="2717" t="s">
        <v>1071</v>
      </c>
      <c r="E39" s="2716" t="s">
        <v>1077</v>
      </c>
      <c r="F39" s="2716" t="s">
        <v>1073</v>
      </c>
      <c r="G39" s="2716" t="s">
        <v>1083</v>
      </c>
      <c r="H39" s="278" t="s">
        <v>1051</v>
      </c>
      <c r="I39" s="1110"/>
      <c r="J39" s="1110"/>
      <c r="K39" s="1110"/>
      <c r="L39" s="1110"/>
      <c r="M39" s="1110"/>
      <c r="N39" s="1111"/>
      <c r="O39" s="279"/>
      <c r="P39" s="2704">
        <v>13</v>
      </c>
      <c r="Q39" s="2707" t="s">
        <v>1082</v>
      </c>
      <c r="R39" s="283" t="s">
        <v>1051</v>
      </c>
      <c r="S39" s="1118"/>
      <c r="T39" s="1119"/>
      <c r="U39" s="1119"/>
      <c r="V39" s="1119"/>
      <c r="W39" s="1119"/>
      <c r="X39" s="1120"/>
      <c r="Y39" s="283" t="s">
        <v>1051</v>
      </c>
      <c r="Z39" s="1118"/>
      <c r="AA39" s="1119"/>
      <c r="AB39" s="1119"/>
      <c r="AC39" s="1119"/>
      <c r="AD39" s="1119"/>
      <c r="AE39" s="1120"/>
    </row>
    <row r="40" spans="2:31" s="268" customFormat="1" ht="11.25">
      <c r="B40" s="2719"/>
      <c r="C40" s="2708"/>
      <c r="D40" s="2717"/>
      <c r="E40" s="2717"/>
      <c r="F40" s="2717"/>
      <c r="G40" s="2717"/>
      <c r="H40" s="282" t="s">
        <v>774</v>
      </c>
      <c r="I40" s="1112"/>
      <c r="J40" s="1112"/>
      <c r="K40" s="1112"/>
      <c r="L40" s="1112"/>
      <c r="M40" s="1112"/>
      <c r="N40" s="1113"/>
      <c r="O40" s="279"/>
      <c r="P40" s="2705"/>
      <c r="Q40" s="2708"/>
      <c r="R40" s="283" t="s">
        <v>774</v>
      </c>
      <c r="S40" s="1118"/>
      <c r="T40" s="1119"/>
      <c r="U40" s="1119"/>
      <c r="V40" s="1119"/>
      <c r="W40" s="1119"/>
      <c r="X40" s="1120"/>
      <c r="Y40" s="283" t="s">
        <v>774</v>
      </c>
      <c r="Z40" s="1118"/>
      <c r="AA40" s="1119"/>
      <c r="AB40" s="1119"/>
      <c r="AC40" s="1119"/>
      <c r="AD40" s="1119"/>
      <c r="AE40" s="1120"/>
    </row>
    <row r="41" spans="2:31" s="268" customFormat="1" ht="11.25">
      <c r="B41" s="2719"/>
      <c r="C41" s="2708"/>
      <c r="D41" s="2710" t="s">
        <v>1079</v>
      </c>
      <c r="E41" s="2717"/>
      <c r="F41" s="2717"/>
      <c r="G41" s="2717"/>
      <c r="H41" s="282" t="s">
        <v>778</v>
      </c>
      <c r="I41" s="1112"/>
      <c r="J41" s="1112"/>
      <c r="K41" s="1112"/>
      <c r="L41" s="1112"/>
      <c r="M41" s="1112"/>
      <c r="N41" s="1113"/>
      <c r="O41" s="279"/>
      <c r="P41" s="2705"/>
      <c r="Q41" s="2708"/>
      <c r="R41" s="283" t="s">
        <v>778</v>
      </c>
      <c r="S41" s="1118"/>
      <c r="T41" s="1119"/>
      <c r="U41" s="1119"/>
      <c r="V41" s="1119"/>
      <c r="W41" s="1119"/>
      <c r="X41" s="1120"/>
      <c r="Y41" s="283" t="s">
        <v>778</v>
      </c>
      <c r="Z41" s="1118"/>
      <c r="AA41" s="1119"/>
      <c r="AB41" s="1119"/>
      <c r="AC41" s="1119"/>
      <c r="AD41" s="1119"/>
      <c r="AE41" s="1120"/>
    </row>
    <row r="42" spans="2:31" s="268" customFormat="1" thickBot="1">
      <c r="B42" s="2720"/>
      <c r="C42" s="2715"/>
      <c r="D42" s="2711"/>
      <c r="E42" s="2711"/>
      <c r="F42" s="2711"/>
      <c r="G42" s="2711"/>
      <c r="H42" s="285" t="s">
        <v>782</v>
      </c>
      <c r="I42" s="1114"/>
      <c r="J42" s="1114"/>
      <c r="K42" s="1114"/>
      <c r="L42" s="1114"/>
      <c r="M42" s="1114"/>
      <c r="N42" s="1115"/>
      <c r="O42" s="279"/>
      <c r="P42" s="2706"/>
      <c r="Q42" s="2709"/>
      <c r="R42" s="283" t="s">
        <v>782</v>
      </c>
      <c r="S42" s="1118"/>
      <c r="T42" s="1119"/>
      <c r="U42" s="1119"/>
      <c r="V42" s="1119"/>
      <c r="W42" s="1119"/>
      <c r="X42" s="1120"/>
      <c r="Y42" s="283" t="s">
        <v>782</v>
      </c>
      <c r="Z42" s="1118"/>
      <c r="AA42" s="1119"/>
      <c r="AB42" s="1119"/>
      <c r="AC42" s="1119"/>
      <c r="AD42" s="1119"/>
      <c r="AE42" s="1120"/>
    </row>
    <row r="43" spans="2:31" s="268" customFormat="1" ht="11.25" customHeight="1">
      <c r="B43" s="2718">
        <v>16</v>
      </c>
      <c r="C43" s="2714" t="s">
        <v>1084</v>
      </c>
      <c r="D43" s="2717" t="s">
        <v>1071</v>
      </c>
      <c r="E43" s="2716" t="s">
        <v>1077</v>
      </c>
      <c r="F43" s="2716" t="s">
        <v>1073</v>
      </c>
      <c r="G43" s="2716" t="s">
        <v>1078</v>
      </c>
      <c r="H43" s="278" t="s">
        <v>1051</v>
      </c>
      <c r="I43" s="1110"/>
      <c r="J43" s="1110"/>
      <c r="K43" s="1110"/>
      <c r="L43" s="1110"/>
      <c r="M43" s="1110"/>
      <c r="N43" s="1111"/>
      <c r="O43" s="279"/>
      <c r="P43" s="2704">
        <v>16</v>
      </c>
      <c r="Q43" s="2707" t="s">
        <v>1084</v>
      </c>
      <c r="R43" s="283" t="s">
        <v>1051</v>
      </c>
      <c r="S43" s="1118"/>
      <c r="T43" s="1119"/>
      <c r="U43" s="1119"/>
      <c r="V43" s="1119"/>
      <c r="W43" s="1119"/>
      <c r="X43" s="1120"/>
      <c r="Y43" s="283" t="s">
        <v>1051</v>
      </c>
      <c r="Z43" s="1118"/>
      <c r="AA43" s="1119"/>
      <c r="AB43" s="1119"/>
      <c r="AC43" s="1119"/>
      <c r="AD43" s="1119"/>
      <c r="AE43" s="1120"/>
    </row>
    <row r="44" spans="2:31" s="268" customFormat="1" ht="11.25">
      <c r="B44" s="2719"/>
      <c r="C44" s="2708"/>
      <c r="D44" s="2717"/>
      <c r="E44" s="2717"/>
      <c r="F44" s="2717"/>
      <c r="G44" s="2717"/>
      <c r="H44" s="282" t="s">
        <v>774</v>
      </c>
      <c r="I44" s="1112"/>
      <c r="J44" s="1112"/>
      <c r="K44" s="1112"/>
      <c r="L44" s="1112"/>
      <c r="M44" s="1112"/>
      <c r="N44" s="1113"/>
      <c r="O44" s="279"/>
      <c r="P44" s="2705"/>
      <c r="Q44" s="2708"/>
      <c r="R44" s="283" t="s">
        <v>774</v>
      </c>
      <c r="S44" s="1118"/>
      <c r="T44" s="1119"/>
      <c r="U44" s="1119"/>
      <c r="V44" s="1119"/>
      <c r="W44" s="1119"/>
      <c r="X44" s="1120"/>
      <c r="Y44" s="283" t="s">
        <v>774</v>
      </c>
      <c r="Z44" s="1118"/>
      <c r="AA44" s="1119"/>
      <c r="AB44" s="1119"/>
      <c r="AC44" s="1119"/>
      <c r="AD44" s="1119"/>
      <c r="AE44" s="1120"/>
    </row>
    <row r="45" spans="2:31" s="268" customFormat="1" ht="11.25">
      <c r="B45" s="2719"/>
      <c r="C45" s="2708"/>
      <c r="D45" s="2710" t="s">
        <v>1085</v>
      </c>
      <c r="E45" s="2717"/>
      <c r="F45" s="2717"/>
      <c r="G45" s="2717"/>
      <c r="H45" s="282" t="s">
        <v>778</v>
      </c>
      <c r="I45" s="1112"/>
      <c r="J45" s="1112"/>
      <c r="K45" s="1112"/>
      <c r="L45" s="1112"/>
      <c r="M45" s="1112"/>
      <c r="N45" s="1113"/>
      <c r="O45" s="279"/>
      <c r="P45" s="2705"/>
      <c r="Q45" s="2708"/>
      <c r="R45" s="283" t="s">
        <v>778</v>
      </c>
      <c r="S45" s="1118"/>
      <c r="T45" s="1119"/>
      <c r="U45" s="1119"/>
      <c r="V45" s="1119"/>
      <c r="W45" s="1119"/>
      <c r="X45" s="1120"/>
      <c r="Y45" s="283" t="s">
        <v>778</v>
      </c>
      <c r="Z45" s="1118"/>
      <c r="AA45" s="1119"/>
      <c r="AB45" s="1119"/>
      <c r="AC45" s="1119"/>
      <c r="AD45" s="1119"/>
      <c r="AE45" s="1120"/>
    </row>
    <row r="46" spans="2:31" s="268" customFormat="1" thickBot="1">
      <c r="B46" s="2720"/>
      <c r="C46" s="2715"/>
      <c r="D46" s="2711"/>
      <c r="E46" s="2711"/>
      <c r="F46" s="2711"/>
      <c r="G46" s="2711"/>
      <c r="H46" s="285" t="s">
        <v>782</v>
      </c>
      <c r="I46" s="1114"/>
      <c r="J46" s="1114"/>
      <c r="K46" s="1114"/>
      <c r="L46" s="1114"/>
      <c r="M46" s="1114"/>
      <c r="N46" s="1115"/>
      <c r="O46" s="279"/>
      <c r="P46" s="2706"/>
      <c r="Q46" s="2709"/>
      <c r="R46" s="283" t="s">
        <v>782</v>
      </c>
      <c r="S46" s="1118"/>
      <c r="T46" s="1119"/>
      <c r="U46" s="1119"/>
      <c r="V46" s="1119"/>
      <c r="W46" s="1119"/>
      <c r="X46" s="1120"/>
      <c r="Y46" s="283" t="s">
        <v>782</v>
      </c>
      <c r="Z46" s="1118"/>
      <c r="AA46" s="1119"/>
      <c r="AB46" s="1119"/>
      <c r="AC46" s="1119"/>
      <c r="AD46" s="1119"/>
      <c r="AE46" s="1120"/>
    </row>
    <row r="47" spans="2:31" s="268" customFormat="1" ht="11.25">
      <c r="B47" s="2718">
        <v>17</v>
      </c>
      <c r="C47" s="2714" t="s">
        <v>1086</v>
      </c>
      <c r="D47" s="2717" t="s">
        <v>1071</v>
      </c>
      <c r="E47" s="2716" t="s">
        <v>1077</v>
      </c>
      <c r="F47" s="2716" t="s">
        <v>1073</v>
      </c>
      <c r="G47" s="2716" t="s">
        <v>1078</v>
      </c>
      <c r="H47" s="278" t="s">
        <v>1051</v>
      </c>
      <c r="I47" s="1110"/>
      <c r="J47" s="1110"/>
      <c r="K47" s="1110"/>
      <c r="L47" s="1110"/>
      <c r="M47" s="1110"/>
      <c r="N47" s="1111"/>
      <c r="O47" s="279"/>
      <c r="P47" s="2704">
        <v>17</v>
      </c>
      <c r="Q47" s="2707" t="s">
        <v>1086</v>
      </c>
      <c r="R47" s="283" t="s">
        <v>1051</v>
      </c>
      <c r="S47" s="1118"/>
      <c r="T47" s="1119"/>
      <c r="U47" s="1119"/>
      <c r="V47" s="1119"/>
      <c r="W47" s="1119"/>
      <c r="X47" s="1120"/>
      <c r="Y47" s="283" t="s">
        <v>1051</v>
      </c>
      <c r="Z47" s="1118"/>
      <c r="AA47" s="1119"/>
      <c r="AB47" s="1119"/>
      <c r="AC47" s="1119"/>
      <c r="AD47" s="1119"/>
      <c r="AE47" s="1120"/>
    </row>
    <row r="48" spans="2:31" s="268" customFormat="1" ht="11.25">
      <c r="B48" s="2719"/>
      <c r="C48" s="2708"/>
      <c r="D48" s="2717"/>
      <c r="E48" s="2717"/>
      <c r="F48" s="2717"/>
      <c r="G48" s="2717"/>
      <c r="H48" s="282" t="s">
        <v>774</v>
      </c>
      <c r="I48" s="1112"/>
      <c r="J48" s="1112"/>
      <c r="K48" s="1112"/>
      <c r="L48" s="1112"/>
      <c r="M48" s="1112"/>
      <c r="N48" s="1113"/>
      <c r="O48" s="279"/>
      <c r="P48" s="2705"/>
      <c r="Q48" s="2708"/>
      <c r="R48" s="283" t="s">
        <v>774</v>
      </c>
      <c r="S48" s="1118"/>
      <c r="T48" s="1119"/>
      <c r="U48" s="1119"/>
      <c r="V48" s="1119"/>
      <c r="W48" s="1119"/>
      <c r="X48" s="1120"/>
      <c r="Y48" s="283" t="s">
        <v>774</v>
      </c>
      <c r="Z48" s="1118"/>
      <c r="AA48" s="1119"/>
      <c r="AB48" s="1119"/>
      <c r="AC48" s="1119"/>
      <c r="AD48" s="1119"/>
      <c r="AE48" s="1120"/>
    </row>
    <row r="49" spans="2:31" s="268" customFormat="1" ht="11.25">
      <c r="B49" s="2719"/>
      <c r="C49" s="2708"/>
      <c r="D49" s="2710" t="s">
        <v>1075</v>
      </c>
      <c r="E49" s="2717"/>
      <c r="F49" s="2717"/>
      <c r="G49" s="2717"/>
      <c r="H49" s="282" t="s">
        <v>778</v>
      </c>
      <c r="I49" s="1112"/>
      <c r="J49" s="1112"/>
      <c r="K49" s="1112"/>
      <c r="L49" s="1112"/>
      <c r="M49" s="1112"/>
      <c r="N49" s="1113"/>
      <c r="O49" s="279"/>
      <c r="P49" s="2705"/>
      <c r="Q49" s="2708"/>
      <c r="R49" s="283" t="s">
        <v>778</v>
      </c>
      <c r="S49" s="1118"/>
      <c r="T49" s="1119"/>
      <c r="U49" s="1119"/>
      <c r="V49" s="1119"/>
      <c r="W49" s="1119"/>
      <c r="X49" s="1120"/>
      <c r="Y49" s="283" t="s">
        <v>778</v>
      </c>
      <c r="Z49" s="1118"/>
      <c r="AA49" s="1119"/>
      <c r="AB49" s="1119"/>
      <c r="AC49" s="1119"/>
      <c r="AD49" s="1119"/>
      <c r="AE49" s="1120"/>
    </row>
    <row r="50" spans="2:31" s="268" customFormat="1" thickBot="1">
      <c r="B50" s="2720"/>
      <c r="C50" s="2715"/>
      <c r="D50" s="2711"/>
      <c r="E50" s="2711"/>
      <c r="F50" s="2711"/>
      <c r="G50" s="2711"/>
      <c r="H50" s="285" t="s">
        <v>782</v>
      </c>
      <c r="I50" s="1114"/>
      <c r="J50" s="1114"/>
      <c r="K50" s="1114"/>
      <c r="L50" s="1114"/>
      <c r="M50" s="1114"/>
      <c r="N50" s="1115"/>
      <c r="O50" s="279"/>
      <c r="P50" s="2706"/>
      <c r="Q50" s="2709"/>
      <c r="R50" s="283" t="s">
        <v>782</v>
      </c>
      <c r="S50" s="1118"/>
      <c r="T50" s="1119"/>
      <c r="U50" s="1119"/>
      <c r="V50" s="1119"/>
      <c r="W50" s="1119"/>
      <c r="X50" s="1120"/>
      <c r="Y50" s="283" t="s">
        <v>782</v>
      </c>
      <c r="Z50" s="1118"/>
      <c r="AA50" s="1119"/>
      <c r="AB50" s="1119"/>
      <c r="AC50" s="1119"/>
      <c r="AD50" s="1119"/>
      <c r="AE50" s="1120"/>
    </row>
    <row r="51" spans="2:31" s="268" customFormat="1" ht="11.25">
      <c r="B51" s="2718">
        <v>20</v>
      </c>
      <c r="C51" s="2714" t="s">
        <v>1087</v>
      </c>
      <c r="D51" s="2717" t="s">
        <v>1071</v>
      </c>
      <c r="E51" s="2716" t="s">
        <v>1077</v>
      </c>
      <c r="F51" s="2716" t="s">
        <v>1073</v>
      </c>
      <c r="G51" s="2716" t="s">
        <v>1078</v>
      </c>
      <c r="H51" s="278" t="s">
        <v>1051</v>
      </c>
      <c r="I51" s="1110"/>
      <c r="J51" s="1110"/>
      <c r="K51" s="1110"/>
      <c r="L51" s="1110"/>
      <c r="M51" s="1110"/>
      <c r="N51" s="1111"/>
      <c r="O51" s="279"/>
      <c r="P51" s="2704">
        <v>20</v>
      </c>
      <c r="Q51" s="2707" t="s">
        <v>1087</v>
      </c>
      <c r="R51" s="283" t="s">
        <v>1051</v>
      </c>
      <c r="S51" s="1118"/>
      <c r="T51" s="1119"/>
      <c r="U51" s="1119"/>
      <c r="V51" s="1119"/>
      <c r="W51" s="1119"/>
      <c r="X51" s="1120"/>
      <c r="Y51" s="283" t="s">
        <v>1051</v>
      </c>
      <c r="Z51" s="1118"/>
      <c r="AA51" s="1119"/>
      <c r="AB51" s="1119"/>
      <c r="AC51" s="1119"/>
      <c r="AD51" s="1119"/>
      <c r="AE51" s="1120"/>
    </row>
    <row r="52" spans="2:31" s="268" customFormat="1" ht="11.25">
      <c r="B52" s="2719"/>
      <c r="C52" s="2708"/>
      <c r="D52" s="2717"/>
      <c r="E52" s="2717"/>
      <c r="F52" s="2717"/>
      <c r="G52" s="2717"/>
      <c r="H52" s="282" t="s">
        <v>774</v>
      </c>
      <c r="I52" s="1112"/>
      <c r="J52" s="1112"/>
      <c r="K52" s="1112"/>
      <c r="L52" s="1112"/>
      <c r="M52" s="1112"/>
      <c r="N52" s="1113"/>
      <c r="O52" s="279"/>
      <c r="P52" s="2705"/>
      <c r="Q52" s="2708"/>
      <c r="R52" s="283" t="s">
        <v>774</v>
      </c>
      <c r="S52" s="1118"/>
      <c r="T52" s="1119"/>
      <c r="U52" s="1119"/>
      <c r="V52" s="1119"/>
      <c r="W52" s="1119"/>
      <c r="X52" s="1120"/>
      <c r="Y52" s="283" t="s">
        <v>774</v>
      </c>
      <c r="Z52" s="1118"/>
      <c r="AA52" s="1119"/>
      <c r="AB52" s="1119"/>
      <c r="AC52" s="1119"/>
      <c r="AD52" s="1119"/>
      <c r="AE52" s="1120"/>
    </row>
    <row r="53" spans="2:31" s="268" customFormat="1" ht="11.25">
      <c r="B53" s="2719"/>
      <c r="C53" s="2708"/>
      <c r="D53" s="2710" t="s">
        <v>1075</v>
      </c>
      <c r="E53" s="2717"/>
      <c r="F53" s="2717"/>
      <c r="G53" s="2717"/>
      <c r="H53" s="282" t="s">
        <v>778</v>
      </c>
      <c r="I53" s="1112"/>
      <c r="J53" s="1112"/>
      <c r="K53" s="1112"/>
      <c r="L53" s="1112"/>
      <c r="M53" s="1112"/>
      <c r="N53" s="1113"/>
      <c r="O53" s="279"/>
      <c r="P53" s="2705"/>
      <c r="Q53" s="2708"/>
      <c r="R53" s="283" t="s">
        <v>778</v>
      </c>
      <c r="S53" s="1118"/>
      <c r="T53" s="1119"/>
      <c r="U53" s="1119"/>
      <c r="V53" s="1119"/>
      <c r="W53" s="1119"/>
      <c r="X53" s="1120"/>
      <c r="Y53" s="283" t="s">
        <v>778</v>
      </c>
      <c r="Z53" s="1118"/>
      <c r="AA53" s="1119"/>
      <c r="AB53" s="1119"/>
      <c r="AC53" s="1119"/>
      <c r="AD53" s="1119"/>
      <c r="AE53" s="1120"/>
    </row>
    <row r="54" spans="2:31" s="268" customFormat="1" thickBot="1">
      <c r="B54" s="2720"/>
      <c r="C54" s="2715"/>
      <c r="D54" s="2711"/>
      <c r="E54" s="2711"/>
      <c r="F54" s="2711"/>
      <c r="G54" s="2711"/>
      <c r="H54" s="285" t="s">
        <v>782</v>
      </c>
      <c r="I54" s="1114"/>
      <c r="J54" s="1114"/>
      <c r="K54" s="1114"/>
      <c r="L54" s="1114"/>
      <c r="M54" s="1114"/>
      <c r="N54" s="1115"/>
      <c r="O54" s="279"/>
      <c r="P54" s="2706"/>
      <c r="Q54" s="2709"/>
      <c r="R54" s="283" t="s">
        <v>782</v>
      </c>
      <c r="S54" s="1118"/>
      <c r="T54" s="1119"/>
      <c r="U54" s="1119"/>
      <c r="V54" s="1119"/>
      <c r="W54" s="1119"/>
      <c r="X54" s="1120"/>
      <c r="Y54" s="283" t="s">
        <v>782</v>
      </c>
      <c r="Z54" s="1118"/>
      <c r="AA54" s="1119"/>
      <c r="AB54" s="1119"/>
      <c r="AC54" s="1119"/>
      <c r="AD54" s="1119"/>
      <c r="AE54" s="1120"/>
    </row>
    <row r="55" spans="2:31" s="268" customFormat="1" ht="11.25" customHeight="1">
      <c r="B55" s="2718">
        <v>22</v>
      </c>
      <c r="C55" s="2714" t="s">
        <v>1088</v>
      </c>
      <c r="D55" s="2717" t="s">
        <v>1071</v>
      </c>
      <c r="E55" s="2716" t="s">
        <v>1077</v>
      </c>
      <c r="F55" s="2716" t="s">
        <v>1073</v>
      </c>
      <c r="G55" s="2716" t="s">
        <v>1089</v>
      </c>
      <c r="H55" s="278" t="s">
        <v>1051</v>
      </c>
      <c r="I55" s="1110"/>
      <c r="J55" s="1110"/>
      <c r="K55" s="1110"/>
      <c r="L55" s="1110"/>
      <c r="M55" s="1110"/>
      <c r="N55" s="1111"/>
      <c r="O55" s="279"/>
      <c r="P55" s="2704">
        <v>22</v>
      </c>
      <c r="Q55" s="2707" t="s">
        <v>1088</v>
      </c>
      <c r="R55" s="283" t="s">
        <v>1051</v>
      </c>
      <c r="S55" s="1118"/>
      <c r="T55" s="1119"/>
      <c r="U55" s="1119"/>
      <c r="V55" s="1119"/>
      <c r="W55" s="1119"/>
      <c r="X55" s="1120"/>
      <c r="Y55" s="283" t="s">
        <v>1051</v>
      </c>
      <c r="Z55" s="1118"/>
      <c r="AA55" s="1119"/>
      <c r="AB55" s="1119"/>
      <c r="AC55" s="1119"/>
      <c r="AD55" s="1119"/>
      <c r="AE55" s="1120"/>
    </row>
    <row r="56" spans="2:31" s="268" customFormat="1" ht="11.25">
      <c r="B56" s="2719"/>
      <c r="C56" s="2708"/>
      <c r="D56" s="2717"/>
      <c r="E56" s="2717"/>
      <c r="F56" s="2717"/>
      <c r="G56" s="2717"/>
      <c r="H56" s="282" t="s">
        <v>774</v>
      </c>
      <c r="I56" s="1112"/>
      <c r="J56" s="1112"/>
      <c r="K56" s="1112"/>
      <c r="L56" s="1112"/>
      <c r="M56" s="1112"/>
      <c r="N56" s="1113"/>
      <c r="O56" s="279"/>
      <c r="P56" s="2705"/>
      <c r="Q56" s="2708"/>
      <c r="R56" s="283" t="s">
        <v>774</v>
      </c>
      <c r="S56" s="1118"/>
      <c r="T56" s="1119"/>
      <c r="U56" s="1119"/>
      <c r="V56" s="1119"/>
      <c r="W56" s="1119"/>
      <c r="X56" s="1120"/>
      <c r="Y56" s="283" t="s">
        <v>774</v>
      </c>
      <c r="Z56" s="1118"/>
      <c r="AA56" s="1119"/>
      <c r="AB56" s="1119"/>
      <c r="AC56" s="1119"/>
      <c r="AD56" s="1119"/>
      <c r="AE56" s="1120"/>
    </row>
    <row r="57" spans="2:31" s="268" customFormat="1" ht="11.25">
      <c r="B57" s="2719"/>
      <c r="C57" s="2708"/>
      <c r="D57" s="2710" t="s">
        <v>1075</v>
      </c>
      <c r="E57" s="2717"/>
      <c r="F57" s="2717"/>
      <c r="G57" s="2717"/>
      <c r="H57" s="282" t="s">
        <v>778</v>
      </c>
      <c r="I57" s="1112"/>
      <c r="J57" s="1112"/>
      <c r="K57" s="1112"/>
      <c r="L57" s="1112"/>
      <c r="M57" s="1112"/>
      <c r="N57" s="1113"/>
      <c r="O57" s="279"/>
      <c r="P57" s="2705"/>
      <c r="Q57" s="2708"/>
      <c r="R57" s="283" t="s">
        <v>778</v>
      </c>
      <c r="S57" s="1118"/>
      <c r="T57" s="1119"/>
      <c r="U57" s="1119"/>
      <c r="V57" s="1119"/>
      <c r="W57" s="1119"/>
      <c r="X57" s="1120"/>
      <c r="Y57" s="283" t="s">
        <v>778</v>
      </c>
      <c r="Z57" s="1118"/>
      <c r="AA57" s="1119"/>
      <c r="AB57" s="1119"/>
      <c r="AC57" s="1119"/>
      <c r="AD57" s="1119"/>
      <c r="AE57" s="1120"/>
    </row>
    <row r="58" spans="2:31" s="268" customFormat="1" thickBot="1">
      <c r="B58" s="2720"/>
      <c r="C58" s="2715"/>
      <c r="D58" s="2711"/>
      <c r="E58" s="2711"/>
      <c r="F58" s="2711"/>
      <c r="G58" s="2711"/>
      <c r="H58" s="285" t="s">
        <v>782</v>
      </c>
      <c r="I58" s="1114"/>
      <c r="J58" s="1114"/>
      <c r="K58" s="1114"/>
      <c r="L58" s="1114"/>
      <c r="M58" s="1114"/>
      <c r="N58" s="1115"/>
      <c r="O58" s="279"/>
      <c r="P58" s="2706"/>
      <c r="Q58" s="2709"/>
      <c r="R58" s="283" t="s">
        <v>782</v>
      </c>
      <c r="S58" s="1118"/>
      <c r="T58" s="1119"/>
      <c r="U58" s="1119"/>
      <c r="V58" s="1119"/>
      <c r="W58" s="1119"/>
      <c r="X58" s="1120"/>
      <c r="Y58" s="283" t="s">
        <v>782</v>
      </c>
      <c r="Z58" s="1118"/>
      <c r="AA58" s="1119"/>
      <c r="AB58" s="1119"/>
      <c r="AC58" s="1119"/>
      <c r="AD58" s="1119"/>
      <c r="AE58" s="1120"/>
    </row>
    <row r="59" spans="2:31" s="268" customFormat="1" ht="11.25" customHeight="1">
      <c r="B59" s="2718">
        <v>36</v>
      </c>
      <c r="C59" s="2714" t="s">
        <v>1090</v>
      </c>
      <c r="D59" s="2717" t="s">
        <v>1071</v>
      </c>
      <c r="E59" s="2716" t="s">
        <v>1077</v>
      </c>
      <c r="F59" s="2716" t="s">
        <v>1073</v>
      </c>
      <c r="G59" s="2716" t="s">
        <v>1089</v>
      </c>
      <c r="H59" s="278" t="s">
        <v>1051</v>
      </c>
      <c r="I59" s="1110"/>
      <c r="J59" s="1110"/>
      <c r="K59" s="1110"/>
      <c r="L59" s="1110"/>
      <c r="M59" s="1110"/>
      <c r="N59" s="1111"/>
      <c r="O59" s="279"/>
      <c r="P59" s="2704">
        <v>36</v>
      </c>
      <c r="Q59" s="2707" t="s">
        <v>1090</v>
      </c>
      <c r="R59" s="283" t="s">
        <v>1051</v>
      </c>
      <c r="S59" s="1118"/>
      <c r="T59" s="1119"/>
      <c r="U59" s="1119"/>
      <c r="V59" s="1119"/>
      <c r="W59" s="1119"/>
      <c r="X59" s="1120"/>
      <c r="Y59" s="283" t="s">
        <v>1051</v>
      </c>
      <c r="Z59" s="1118"/>
      <c r="AA59" s="1119"/>
      <c r="AB59" s="1119"/>
      <c r="AC59" s="1119"/>
      <c r="AD59" s="1119"/>
      <c r="AE59" s="1120"/>
    </row>
    <row r="60" spans="2:31" s="268" customFormat="1" ht="11.25">
      <c r="B60" s="2719"/>
      <c r="C60" s="2708"/>
      <c r="D60" s="2717"/>
      <c r="E60" s="2717"/>
      <c r="F60" s="2717"/>
      <c r="G60" s="2717"/>
      <c r="H60" s="282" t="s">
        <v>774</v>
      </c>
      <c r="I60" s="1112"/>
      <c r="J60" s="1112"/>
      <c r="K60" s="1112"/>
      <c r="L60" s="1112"/>
      <c r="M60" s="1112"/>
      <c r="N60" s="1113"/>
      <c r="O60" s="279"/>
      <c r="P60" s="2705"/>
      <c r="Q60" s="2708"/>
      <c r="R60" s="283" t="s">
        <v>774</v>
      </c>
      <c r="S60" s="1118"/>
      <c r="T60" s="1119"/>
      <c r="U60" s="1119"/>
      <c r="V60" s="1119"/>
      <c r="W60" s="1119"/>
      <c r="X60" s="1120"/>
      <c r="Y60" s="283" t="s">
        <v>774</v>
      </c>
      <c r="Z60" s="1118"/>
      <c r="AA60" s="1119"/>
      <c r="AB60" s="1119"/>
      <c r="AC60" s="1119"/>
      <c r="AD60" s="1119"/>
      <c r="AE60" s="1120"/>
    </row>
    <row r="61" spans="2:31" s="268" customFormat="1" ht="11.25">
      <c r="B61" s="2719"/>
      <c r="C61" s="2708"/>
      <c r="D61" s="2710" t="s">
        <v>1085</v>
      </c>
      <c r="E61" s="2717"/>
      <c r="F61" s="2717"/>
      <c r="G61" s="2717"/>
      <c r="H61" s="282" t="s">
        <v>778</v>
      </c>
      <c r="I61" s="1112"/>
      <c r="J61" s="1112"/>
      <c r="K61" s="1112"/>
      <c r="L61" s="1112"/>
      <c r="M61" s="1112"/>
      <c r="N61" s="1113"/>
      <c r="O61" s="279"/>
      <c r="P61" s="2705"/>
      <c r="Q61" s="2708"/>
      <c r="R61" s="283" t="s">
        <v>778</v>
      </c>
      <c r="S61" s="1118"/>
      <c r="T61" s="1119"/>
      <c r="U61" s="1119"/>
      <c r="V61" s="1119"/>
      <c r="W61" s="1119"/>
      <c r="X61" s="1120"/>
      <c r="Y61" s="283" t="s">
        <v>778</v>
      </c>
      <c r="Z61" s="1118"/>
      <c r="AA61" s="1119"/>
      <c r="AB61" s="1119"/>
      <c r="AC61" s="1119"/>
      <c r="AD61" s="1119"/>
      <c r="AE61" s="1120"/>
    </row>
    <row r="62" spans="2:31" s="268" customFormat="1" thickBot="1">
      <c r="B62" s="2720"/>
      <c r="C62" s="2715"/>
      <c r="D62" s="2711"/>
      <c r="E62" s="2711"/>
      <c r="F62" s="2711"/>
      <c r="G62" s="2711"/>
      <c r="H62" s="285" t="s">
        <v>782</v>
      </c>
      <c r="I62" s="1114"/>
      <c r="J62" s="1114"/>
      <c r="K62" s="1114"/>
      <c r="L62" s="1114"/>
      <c r="M62" s="1114"/>
      <c r="N62" s="1115"/>
      <c r="O62" s="279"/>
      <c r="P62" s="2706"/>
      <c r="Q62" s="2709"/>
      <c r="R62" s="283" t="s">
        <v>782</v>
      </c>
      <c r="S62" s="1118"/>
      <c r="T62" s="1119"/>
      <c r="U62" s="1119"/>
      <c r="V62" s="1119"/>
      <c r="W62" s="1119"/>
      <c r="X62" s="1120"/>
      <c r="Y62" s="283" t="s">
        <v>782</v>
      </c>
      <c r="Z62" s="1118"/>
      <c r="AA62" s="1119"/>
      <c r="AB62" s="1119"/>
      <c r="AC62" s="1119"/>
      <c r="AD62" s="1119"/>
      <c r="AE62" s="1120"/>
    </row>
    <row r="63" spans="2:31" s="268" customFormat="1" ht="11.25" customHeight="1">
      <c r="B63" s="2718">
        <v>2</v>
      </c>
      <c r="C63" s="2714" t="s">
        <v>1091</v>
      </c>
      <c r="D63" s="2717" t="s">
        <v>1071</v>
      </c>
      <c r="E63" s="2716" t="s">
        <v>1077</v>
      </c>
      <c r="F63" s="2716" t="s">
        <v>1073</v>
      </c>
      <c r="G63" s="2716" t="s">
        <v>1089</v>
      </c>
      <c r="H63" s="278" t="s">
        <v>1051</v>
      </c>
      <c r="I63" s="1110"/>
      <c r="J63" s="1110"/>
      <c r="K63" s="1110"/>
      <c r="L63" s="1110"/>
      <c r="M63" s="1110"/>
      <c r="N63" s="1111"/>
      <c r="O63" s="279"/>
      <c r="P63" s="2704">
        <v>2</v>
      </c>
      <c r="Q63" s="2707" t="s">
        <v>1091</v>
      </c>
      <c r="R63" s="283" t="s">
        <v>1051</v>
      </c>
      <c r="S63" s="1118"/>
      <c r="T63" s="1119"/>
      <c r="U63" s="1119"/>
      <c r="V63" s="1119"/>
      <c r="W63" s="1119"/>
      <c r="X63" s="1120"/>
      <c r="Y63" s="283" t="s">
        <v>1051</v>
      </c>
      <c r="Z63" s="1118"/>
      <c r="AA63" s="1119"/>
      <c r="AB63" s="1119"/>
      <c r="AC63" s="1119"/>
      <c r="AD63" s="1119"/>
      <c r="AE63" s="1120"/>
    </row>
    <row r="64" spans="2:31" s="268" customFormat="1" ht="11.25">
      <c r="B64" s="2719"/>
      <c r="C64" s="2708"/>
      <c r="D64" s="2717"/>
      <c r="E64" s="2717"/>
      <c r="F64" s="2717"/>
      <c r="G64" s="2717"/>
      <c r="H64" s="282" t="s">
        <v>774</v>
      </c>
      <c r="I64" s="1112"/>
      <c r="J64" s="1112"/>
      <c r="K64" s="1112"/>
      <c r="L64" s="1112"/>
      <c r="M64" s="1112"/>
      <c r="N64" s="1113"/>
      <c r="O64" s="279"/>
      <c r="P64" s="2705"/>
      <c r="Q64" s="2708"/>
      <c r="R64" s="283" t="s">
        <v>774</v>
      </c>
      <c r="S64" s="1118"/>
      <c r="T64" s="1119"/>
      <c r="U64" s="1119"/>
      <c r="V64" s="1119"/>
      <c r="W64" s="1119"/>
      <c r="X64" s="1120"/>
      <c r="Y64" s="283" t="s">
        <v>774</v>
      </c>
      <c r="Z64" s="1118"/>
      <c r="AA64" s="1119"/>
      <c r="AB64" s="1119"/>
      <c r="AC64" s="1119"/>
      <c r="AD64" s="1119"/>
      <c r="AE64" s="1120"/>
    </row>
    <row r="65" spans="2:31" s="268" customFormat="1" ht="11.25">
      <c r="B65" s="2719"/>
      <c r="C65" s="2708"/>
      <c r="D65" s="2710" t="s">
        <v>1075</v>
      </c>
      <c r="E65" s="2717"/>
      <c r="F65" s="2717"/>
      <c r="G65" s="2717"/>
      <c r="H65" s="282" t="s">
        <v>778</v>
      </c>
      <c r="I65" s="1112"/>
      <c r="J65" s="1112"/>
      <c r="K65" s="1112"/>
      <c r="L65" s="1112"/>
      <c r="M65" s="1112"/>
      <c r="N65" s="1113"/>
      <c r="O65" s="279"/>
      <c r="P65" s="2705"/>
      <c r="Q65" s="2708"/>
      <c r="R65" s="283" t="s">
        <v>778</v>
      </c>
      <c r="S65" s="1118"/>
      <c r="T65" s="1119"/>
      <c r="U65" s="1119"/>
      <c r="V65" s="1119"/>
      <c r="W65" s="1119"/>
      <c r="X65" s="1120"/>
      <c r="Y65" s="283" t="s">
        <v>778</v>
      </c>
      <c r="Z65" s="1118"/>
      <c r="AA65" s="1119"/>
      <c r="AB65" s="1119"/>
      <c r="AC65" s="1119"/>
      <c r="AD65" s="1119"/>
      <c r="AE65" s="1120"/>
    </row>
    <row r="66" spans="2:31" s="268" customFormat="1" thickBot="1">
      <c r="B66" s="2720"/>
      <c r="C66" s="2715"/>
      <c r="D66" s="2711"/>
      <c r="E66" s="2711"/>
      <c r="F66" s="2711"/>
      <c r="G66" s="2711"/>
      <c r="H66" s="285" t="s">
        <v>782</v>
      </c>
      <c r="I66" s="1114"/>
      <c r="J66" s="1114"/>
      <c r="K66" s="1114"/>
      <c r="L66" s="1114"/>
      <c r="M66" s="1114"/>
      <c r="N66" s="1115"/>
      <c r="O66" s="279"/>
      <c r="P66" s="2706"/>
      <c r="Q66" s="2709"/>
      <c r="R66" s="283" t="s">
        <v>782</v>
      </c>
      <c r="S66" s="1118"/>
      <c r="T66" s="1119"/>
      <c r="U66" s="1119"/>
      <c r="V66" s="1119"/>
      <c r="W66" s="1119"/>
      <c r="X66" s="1120"/>
      <c r="Y66" s="283" t="s">
        <v>782</v>
      </c>
      <c r="Z66" s="1118"/>
      <c r="AA66" s="1119"/>
      <c r="AB66" s="1119"/>
      <c r="AC66" s="1119"/>
      <c r="AD66" s="1119"/>
      <c r="AE66" s="1120"/>
    </row>
    <row r="67" spans="2:31" s="268" customFormat="1" ht="11.25" customHeight="1">
      <c r="B67" s="2718">
        <v>27</v>
      </c>
      <c r="C67" s="2714" t="s">
        <v>680</v>
      </c>
      <c r="D67" s="2717" t="s">
        <v>1071</v>
      </c>
      <c r="E67" s="2716" t="s">
        <v>756</v>
      </c>
      <c r="F67" s="2716" t="s">
        <v>1073</v>
      </c>
      <c r="G67" s="2716" t="s">
        <v>1089</v>
      </c>
      <c r="H67" s="278" t="s">
        <v>1051</v>
      </c>
      <c r="I67" s="1110"/>
      <c r="J67" s="1110"/>
      <c r="K67" s="1110"/>
      <c r="L67" s="1110"/>
      <c r="M67" s="1110"/>
      <c r="N67" s="1111"/>
      <c r="O67" s="279"/>
      <c r="P67" s="2704">
        <v>27</v>
      </c>
      <c r="Q67" s="2707" t="s">
        <v>680</v>
      </c>
      <c r="R67" s="283" t="s">
        <v>1051</v>
      </c>
      <c r="S67" s="1118"/>
      <c r="T67" s="1119"/>
      <c r="U67" s="1119"/>
      <c r="V67" s="1119"/>
      <c r="W67" s="1119"/>
      <c r="X67" s="1120"/>
      <c r="Y67" s="283" t="s">
        <v>1051</v>
      </c>
      <c r="Z67" s="1118"/>
      <c r="AA67" s="1119"/>
      <c r="AB67" s="1119"/>
      <c r="AC67" s="1119"/>
      <c r="AD67" s="1119"/>
      <c r="AE67" s="1120"/>
    </row>
    <row r="68" spans="2:31" s="268" customFormat="1" ht="11.25">
      <c r="B68" s="2719"/>
      <c r="C68" s="2708"/>
      <c r="D68" s="2717"/>
      <c r="E68" s="2717"/>
      <c r="F68" s="2717"/>
      <c r="G68" s="2717"/>
      <c r="H68" s="282" t="s">
        <v>774</v>
      </c>
      <c r="I68" s="1112"/>
      <c r="J68" s="1112"/>
      <c r="K68" s="1112"/>
      <c r="L68" s="1112"/>
      <c r="M68" s="1112"/>
      <c r="N68" s="1113"/>
      <c r="O68" s="279"/>
      <c r="P68" s="2705"/>
      <c r="Q68" s="2708"/>
      <c r="R68" s="283" t="s">
        <v>774</v>
      </c>
      <c r="S68" s="1118"/>
      <c r="T68" s="1119"/>
      <c r="U68" s="1119"/>
      <c r="V68" s="1119"/>
      <c r="W68" s="1119"/>
      <c r="X68" s="1120"/>
      <c r="Y68" s="283" t="s">
        <v>774</v>
      </c>
      <c r="Z68" s="1118"/>
      <c r="AA68" s="1119"/>
      <c r="AB68" s="1119"/>
      <c r="AC68" s="1119"/>
      <c r="AD68" s="1119"/>
      <c r="AE68" s="1120"/>
    </row>
    <row r="69" spans="2:31" s="268" customFormat="1" ht="11.25">
      <c r="B69" s="2719"/>
      <c r="C69" s="2708"/>
      <c r="D69" s="2710" t="s">
        <v>0</v>
      </c>
      <c r="E69" s="2717"/>
      <c r="F69" s="2717"/>
      <c r="G69" s="2717"/>
      <c r="H69" s="282" t="s">
        <v>778</v>
      </c>
      <c r="I69" s="1112"/>
      <c r="J69" s="1112"/>
      <c r="K69" s="1112"/>
      <c r="L69" s="1112"/>
      <c r="M69" s="1112"/>
      <c r="N69" s="1113"/>
      <c r="O69" s="279"/>
      <c r="P69" s="2705"/>
      <c r="Q69" s="2708"/>
      <c r="R69" s="283" t="s">
        <v>778</v>
      </c>
      <c r="S69" s="1118"/>
      <c r="T69" s="1119"/>
      <c r="U69" s="1119"/>
      <c r="V69" s="1119"/>
      <c r="W69" s="1119"/>
      <c r="X69" s="1120"/>
      <c r="Y69" s="283" t="s">
        <v>778</v>
      </c>
      <c r="Z69" s="1118"/>
      <c r="AA69" s="1119"/>
      <c r="AB69" s="1119"/>
      <c r="AC69" s="1119"/>
      <c r="AD69" s="1119"/>
      <c r="AE69" s="1120"/>
    </row>
    <row r="70" spans="2:31" s="268" customFormat="1" thickBot="1">
      <c r="B70" s="2720"/>
      <c r="C70" s="2715"/>
      <c r="D70" s="2711"/>
      <c r="E70" s="2711"/>
      <c r="F70" s="2711"/>
      <c r="G70" s="2711"/>
      <c r="H70" s="285" t="s">
        <v>782</v>
      </c>
      <c r="I70" s="1114"/>
      <c r="J70" s="1114"/>
      <c r="K70" s="1114"/>
      <c r="L70" s="1114"/>
      <c r="M70" s="1114"/>
      <c r="N70" s="1115"/>
      <c r="O70" s="279"/>
      <c r="P70" s="2706"/>
      <c r="Q70" s="2709"/>
      <c r="R70" s="283" t="s">
        <v>782</v>
      </c>
      <c r="S70" s="1118"/>
      <c r="T70" s="1119"/>
      <c r="U70" s="1119"/>
      <c r="V70" s="1119"/>
      <c r="W70" s="1119"/>
      <c r="X70" s="1120"/>
      <c r="Y70" s="283" t="s">
        <v>782</v>
      </c>
      <c r="Z70" s="1118"/>
      <c r="AA70" s="1119"/>
      <c r="AB70" s="1119"/>
      <c r="AC70" s="1119"/>
      <c r="AD70" s="1119"/>
      <c r="AE70" s="1120"/>
    </row>
    <row r="71" spans="2:31" s="268" customFormat="1" ht="11.25">
      <c r="B71" s="2718">
        <v>46</v>
      </c>
      <c r="C71" s="2714" t="s">
        <v>1092</v>
      </c>
      <c r="D71" s="2717" t="s">
        <v>1071</v>
      </c>
      <c r="E71" s="2716" t="s">
        <v>756</v>
      </c>
      <c r="F71" s="2716" t="s">
        <v>1073</v>
      </c>
      <c r="G71" s="2716" t="s">
        <v>1074</v>
      </c>
      <c r="H71" s="278" t="s">
        <v>1051</v>
      </c>
      <c r="I71" s="1110"/>
      <c r="J71" s="1110"/>
      <c r="K71" s="1110"/>
      <c r="L71" s="1110"/>
      <c r="M71" s="1110"/>
      <c r="N71" s="1111"/>
      <c r="O71" s="279"/>
      <c r="P71" s="2704">
        <v>46</v>
      </c>
      <c r="Q71" s="2707" t="s">
        <v>1092</v>
      </c>
      <c r="R71" s="283" t="s">
        <v>1051</v>
      </c>
      <c r="S71" s="1118"/>
      <c r="T71" s="1119"/>
      <c r="U71" s="1119"/>
      <c r="V71" s="1119"/>
      <c r="W71" s="1119"/>
      <c r="X71" s="1120"/>
      <c r="Y71" s="283" t="s">
        <v>1051</v>
      </c>
      <c r="Z71" s="1119"/>
      <c r="AA71" s="1119"/>
      <c r="AB71" s="1119"/>
      <c r="AC71" s="1119"/>
      <c r="AD71" s="1119"/>
      <c r="AE71" s="1120"/>
    </row>
    <row r="72" spans="2:31" s="268" customFormat="1" ht="11.25">
      <c r="B72" s="2719"/>
      <c r="C72" s="2708"/>
      <c r="D72" s="2717"/>
      <c r="E72" s="2717"/>
      <c r="F72" s="2717"/>
      <c r="G72" s="2717"/>
      <c r="H72" s="282" t="s">
        <v>774</v>
      </c>
      <c r="I72" s="1112"/>
      <c r="J72" s="1112"/>
      <c r="K72" s="1112"/>
      <c r="L72" s="1112"/>
      <c r="M72" s="1112"/>
      <c r="N72" s="1113"/>
      <c r="O72" s="279"/>
      <c r="P72" s="2705"/>
      <c r="Q72" s="2708"/>
      <c r="R72" s="283" t="s">
        <v>774</v>
      </c>
      <c r="S72" s="1118"/>
      <c r="T72" s="1119"/>
      <c r="U72" s="1119"/>
      <c r="V72" s="1119"/>
      <c r="W72" s="1119"/>
      <c r="X72" s="1120"/>
      <c r="Y72" s="283" t="s">
        <v>774</v>
      </c>
      <c r="Z72" s="1119"/>
      <c r="AA72" s="1119"/>
      <c r="AB72" s="1119"/>
      <c r="AC72" s="1119"/>
      <c r="AD72" s="1119"/>
      <c r="AE72" s="1120"/>
    </row>
    <row r="73" spans="2:31" s="268" customFormat="1" ht="11.25">
      <c r="B73" s="2719"/>
      <c r="C73" s="2708"/>
      <c r="D73" s="2710" t="s">
        <v>1085</v>
      </c>
      <c r="E73" s="2717"/>
      <c r="F73" s="2717"/>
      <c r="G73" s="2717"/>
      <c r="H73" s="282" t="s">
        <v>778</v>
      </c>
      <c r="I73" s="1112"/>
      <c r="J73" s="1112"/>
      <c r="K73" s="1112"/>
      <c r="L73" s="1112"/>
      <c r="M73" s="1112"/>
      <c r="N73" s="1113"/>
      <c r="O73" s="279"/>
      <c r="P73" s="2705"/>
      <c r="Q73" s="2708"/>
      <c r="R73" s="283" t="s">
        <v>778</v>
      </c>
      <c r="S73" s="1118"/>
      <c r="T73" s="1119"/>
      <c r="U73" s="1119"/>
      <c r="V73" s="1119"/>
      <c r="W73" s="1119"/>
      <c r="X73" s="1120"/>
      <c r="Y73" s="283" t="s">
        <v>778</v>
      </c>
      <c r="Z73" s="1119"/>
      <c r="AA73" s="1119"/>
      <c r="AB73" s="1119"/>
      <c r="AC73" s="1119"/>
      <c r="AD73" s="1119"/>
      <c r="AE73" s="1120"/>
    </row>
    <row r="74" spans="2:31" s="268" customFormat="1" thickBot="1">
      <c r="B74" s="2720"/>
      <c r="C74" s="2715"/>
      <c r="D74" s="2711"/>
      <c r="E74" s="2711"/>
      <c r="F74" s="2711"/>
      <c r="G74" s="2711"/>
      <c r="H74" s="285" t="s">
        <v>782</v>
      </c>
      <c r="I74" s="1114"/>
      <c r="J74" s="1114"/>
      <c r="K74" s="1114"/>
      <c r="L74" s="1114"/>
      <c r="M74" s="1114"/>
      <c r="N74" s="1115"/>
      <c r="O74" s="279"/>
      <c r="P74" s="2706"/>
      <c r="Q74" s="2709"/>
      <c r="R74" s="283" t="s">
        <v>782</v>
      </c>
      <c r="S74" s="1118"/>
      <c r="T74" s="1119"/>
      <c r="U74" s="1119"/>
      <c r="V74" s="1119"/>
      <c r="W74" s="1119"/>
      <c r="X74" s="1120"/>
      <c r="Y74" s="283" t="s">
        <v>782</v>
      </c>
      <c r="Z74" s="1119"/>
      <c r="AA74" s="1119"/>
      <c r="AB74" s="1119"/>
      <c r="AC74" s="1119"/>
      <c r="AD74" s="1119"/>
      <c r="AE74" s="1120"/>
    </row>
    <row r="75" spans="2:31" s="268" customFormat="1" ht="11.25">
      <c r="B75" s="2718">
        <v>47</v>
      </c>
      <c r="C75" s="2714" t="s">
        <v>1093</v>
      </c>
      <c r="D75" s="2717" t="s">
        <v>1071</v>
      </c>
      <c r="E75" s="2716" t="s">
        <v>756</v>
      </c>
      <c r="F75" s="2716" t="s">
        <v>1073</v>
      </c>
      <c r="G75" s="2716" t="s">
        <v>1074</v>
      </c>
      <c r="H75" s="278" t="s">
        <v>1051</v>
      </c>
      <c r="I75" s="1110"/>
      <c r="J75" s="1110"/>
      <c r="K75" s="1110"/>
      <c r="L75" s="1110"/>
      <c r="M75" s="1110"/>
      <c r="N75" s="1111"/>
      <c r="O75" s="279"/>
      <c r="P75" s="2704">
        <v>47</v>
      </c>
      <c r="Q75" s="2707" t="s">
        <v>1093</v>
      </c>
      <c r="R75" s="283" t="s">
        <v>1051</v>
      </c>
      <c r="S75" s="1118"/>
      <c r="T75" s="1119"/>
      <c r="U75" s="1119"/>
      <c r="V75" s="1119"/>
      <c r="W75" s="1119"/>
      <c r="X75" s="1120"/>
      <c r="Y75" s="283" t="s">
        <v>1051</v>
      </c>
      <c r="Z75" s="1118"/>
      <c r="AA75" s="1119"/>
      <c r="AB75" s="1119"/>
      <c r="AC75" s="1119"/>
      <c r="AD75" s="1119"/>
      <c r="AE75" s="1120"/>
    </row>
    <row r="76" spans="2:31" s="268" customFormat="1" ht="11.25">
      <c r="B76" s="2719"/>
      <c r="C76" s="2708"/>
      <c r="D76" s="2717"/>
      <c r="E76" s="2717"/>
      <c r="F76" s="2717"/>
      <c r="G76" s="2717"/>
      <c r="H76" s="282" t="s">
        <v>774</v>
      </c>
      <c r="I76" s="1112"/>
      <c r="J76" s="1112"/>
      <c r="K76" s="1112"/>
      <c r="L76" s="1112"/>
      <c r="M76" s="1112"/>
      <c r="N76" s="1113"/>
      <c r="O76" s="279"/>
      <c r="P76" s="2705"/>
      <c r="Q76" s="2708"/>
      <c r="R76" s="283" t="s">
        <v>774</v>
      </c>
      <c r="S76" s="1118"/>
      <c r="T76" s="1119"/>
      <c r="U76" s="1119"/>
      <c r="V76" s="1119"/>
      <c r="W76" s="1119"/>
      <c r="X76" s="1120"/>
      <c r="Y76" s="283" t="s">
        <v>774</v>
      </c>
      <c r="Z76" s="1118"/>
      <c r="AA76" s="1119"/>
      <c r="AB76" s="1119"/>
      <c r="AC76" s="1119"/>
      <c r="AD76" s="1119"/>
      <c r="AE76" s="1120"/>
    </row>
    <row r="77" spans="2:31" s="268" customFormat="1" ht="11.25">
      <c r="B77" s="2719"/>
      <c r="C77" s="2708"/>
      <c r="D77" s="2710" t="s">
        <v>1075</v>
      </c>
      <c r="E77" s="2717"/>
      <c r="F77" s="2717"/>
      <c r="G77" s="2717"/>
      <c r="H77" s="282" t="s">
        <v>778</v>
      </c>
      <c r="I77" s="1112"/>
      <c r="J77" s="1112"/>
      <c r="K77" s="1112"/>
      <c r="L77" s="1112"/>
      <c r="M77" s="1112"/>
      <c r="N77" s="1113"/>
      <c r="O77" s="279"/>
      <c r="P77" s="2705"/>
      <c r="Q77" s="2708"/>
      <c r="R77" s="283" t="s">
        <v>778</v>
      </c>
      <c r="S77" s="1118"/>
      <c r="T77" s="1119"/>
      <c r="U77" s="1119"/>
      <c r="V77" s="1119"/>
      <c r="W77" s="1119"/>
      <c r="X77" s="1120"/>
      <c r="Y77" s="283" t="s">
        <v>778</v>
      </c>
      <c r="Z77" s="1118"/>
      <c r="AA77" s="1119"/>
      <c r="AB77" s="1119"/>
      <c r="AC77" s="1119"/>
      <c r="AD77" s="1119"/>
      <c r="AE77" s="1120"/>
    </row>
    <row r="78" spans="2:31" s="268" customFormat="1" thickBot="1">
      <c r="B78" s="2720"/>
      <c r="C78" s="2715"/>
      <c r="D78" s="2711"/>
      <c r="E78" s="2711"/>
      <c r="F78" s="2711"/>
      <c r="G78" s="2711"/>
      <c r="H78" s="285" t="s">
        <v>782</v>
      </c>
      <c r="I78" s="1114"/>
      <c r="J78" s="1114"/>
      <c r="K78" s="1114"/>
      <c r="L78" s="1114"/>
      <c r="M78" s="1114"/>
      <c r="N78" s="1115"/>
      <c r="O78" s="279"/>
      <c r="P78" s="2706"/>
      <c r="Q78" s="2709"/>
      <c r="R78" s="283" t="s">
        <v>782</v>
      </c>
      <c r="S78" s="1118"/>
      <c r="T78" s="1119"/>
      <c r="U78" s="1119"/>
      <c r="V78" s="1119"/>
      <c r="W78" s="1119"/>
      <c r="X78" s="1120"/>
      <c r="Y78" s="283" t="s">
        <v>782</v>
      </c>
      <c r="Z78" s="1118"/>
      <c r="AA78" s="1119"/>
      <c r="AB78" s="1119"/>
      <c r="AC78" s="1119"/>
      <c r="AD78" s="1119"/>
      <c r="AE78" s="1120"/>
    </row>
    <row r="79" spans="2:31" s="268" customFormat="1" ht="11.25">
      <c r="B79" s="2718">
        <v>44</v>
      </c>
      <c r="C79" s="2714" t="s">
        <v>1094</v>
      </c>
      <c r="D79" s="2717" t="s">
        <v>1071</v>
      </c>
      <c r="E79" s="2716" t="s">
        <v>756</v>
      </c>
      <c r="F79" s="2716" t="s">
        <v>1073</v>
      </c>
      <c r="G79" s="2716" t="s">
        <v>1074</v>
      </c>
      <c r="H79" s="278" t="s">
        <v>1051</v>
      </c>
      <c r="I79" s="1110"/>
      <c r="J79" s="1110"/>
      <c r="K79" s="1110"/>
      <c r="L79" s="1110"/>
      <c r="M79" s="1110"/>
      <c r="N79" s="1111"/>
      <c r="O79" s="279"/>
      <c r="P79" s="2704">
        <v>44</v>
      </c>
      <c r="Q79" s="2707" t="s">
        <v>1094</v>
      </c>
      <c r="R79" s="283" t="s">
        <v>1051</v>
      </c>
      <c r="S79" s="1118"/>
      <c r="T79" s="1119"/>
      <c r="U79" s="1119"/>
      <c r="V79" s="1119"/>
      <c r="W79" s="1119"/>
      <c r="X79" s="1120"/>
      <c r="Y79" s="283" t="s">
        <v>1051</v>
      </c>
      <c r="Z79" s="1118"/>
      <c r="AA79" s="1119"/>
      <c r="AB79" s="1119"/>
      <c r="AC79" s="1119"/>
      <c r="AD79" s="1119"/>
      <c r="AE79" s="1120"/>
    </row>
    <row r="80" spans="2:31" s="268" customFormat="1" ht="11.25">
      <c r="B80" s="2719"/>
      <c r="C80" s="2708"/>
      <c r="D80" s="2717"/>
      <c r="E80" s="2717"/>
      <c r="F80" s="2717"/>
      <c r="G80" s="2717"/>
      <c r="H80" s="282" t="s">
        <v>774</v>
      </c>
      <c r="I80" s="1112"/>
      <c r="J80" s="1112"/>
      <c r="K80" s="1112"/>
      <c r="L80" s="1112"/>
      <c r="M80" s="1112"/>
      <c r="N80" s="1113"/>
      <c r="O80" s="279"/>
      <c r="P80" s="2705"/>
      <c r="Q80" s="2708"/>
      <c r="R80" s="283" t="s">
        <v>774</v>
      </c>
      <c r="S80" s="1118"/>
      <c r="T80" s="1119"/>
      <c r="U80" s="1119"/>
      <c r="V80" s="1119"/>
      <c r="W80" s="1119"/>
      <c r="X80" s="1120"/>
      <c r="Y80" s="283" t="s">
        <v>774</v>
      </c>
      <c r="Z80" s="1118"/>
      <c r="AA80" s="1119"/>
      <c r="AB80" s="1119"/>
      <c r="AC80" s="1119"/>
      <c r="AD80" s="1119"/>
      <c r="AE80" s="1120"/>
    </row>
    <row r="81" spans="2:31" s="268" customFormat="1" ht="11.25">
      <c r="B81" s="2719"/>
      <c r="C81" s="2708"/>
      <c r="D81" s="2710" t="s">
        <v>1075</v>
      </c>
      <c r="E81" s="2717"/>
      <c r="F81" s="2717"/>
      <c r="G81" s="2717"/>
      <c r="H81" s="282" t="s">
        <v>778</v>
      </c>
      <c r="I81" s="1112"/>
      <c r="J81" s="1112"/>
      <c r="K81" s="1112"/>
      <c r="L81" s="1112"/>
      <c r="M81" s="1112"/>
      <c r="N81" s="1113"/>
      <c r="O81" s="279"/>
      <c r="P81" s="2705"/>
      <c r="Q81" s="2708"/>
      <c r="R81" s="283" t="s">
        <v>778</v>
      </c>
      <c r="S81" s="1118"/>
      <c r="T81" s="1119"/>
      <c r="U81" s="1119"/>
      <c r="V81" s="1119"/>
      <c r="W81" s="1119"/>
      <c r="X81" s="1120"/>
      <c r="Y81" s="283" t="s">
        <v>778</v>
      </c>
      <c r="Z81" s="1118"/>
      <c r="AA81" s="1119"/>
      <c r="AB81" s="1119"/>
      <c r="AC81" s="1119"/>
      <c r="AD81" s="1119"/>
      <c r="AE81" s="1120"/>
    </row>
    <row r="82" spans="2:31" s="268" customFormat="1" thickBot="1">
      <c r="B82" s="2720"/>
      <c r="C82" s="2715"/>
      <c r="D82" s="2711"/>
      <c r="E82" s="2711"/>
      <c r="F82" s="2711"/>
      <c r="G82" s="2711"/>
      <c r="H82" s="285" t="s">
        <v>782</v>
      </c>
      <c r="I82" s="1114"/>
      <c r="J82" s="1114"/>
      <c r="K82" s="1114"/>
      <c r="L82" s="1114"/>
      <c r="M82" s="1114"/>
      <c r="N82" s="1115"/>
      <c r="O82" s="279"/>
      <c r="P82" s="2706"/>
      <c r="Q82" s="2709"/>
      <c r="R82" s="283" t="s">
        <v>782</v>
      </c>
      <c r="S82" s="1118"/>
      <c r="T82" s="1119"/>
      <c r="U82" s="1119"/>
      <c r="V82" s="1119"/>
      <c r="W82" s="1119"/>
      <c r="X82" s="1120"/>
      <c r="Y82" s="283" t="s">
        <v>782</v>
      </c>
      <c r="Z82" s="1118"/>
      <c r="AA82" s="1119"/>
      <c r="AB82" s="1119"/>
      <c r="AC82" s="1119"/>
      <c r="AD82" s="1119"/>
      <c r="AE82" s="1120"/>
    </row>
    <row r="83" spans="2:31" s="268" customFormat="1" ht="11.25">
      <c r="B83" s="2718">
        <v>34</v>
      </c>
      <c r="C83" s="2714" t="s">
        <v>1095</v>
      </c>
      <c r="D83" s="2717" t="s">
        <v>1071</v>
      </c>
      <c r="E83" s="2716" t="s">
        <v>756</v>
      </c>
      <c r="F83" s="2716" t="s">
        <v>1096</v>
      </c>
      <c r="G83" s="2716" t="s">
        <v>1083</v>
      </c>
      <c r="H83" s="278" t="s">
        <v>1051</v>
      </c>
      <c r="I83" s="1110"/>
      <c r="J83" s="1110"/>
      <c r="K83" s="1110"/>
      <c r="L83" s="1110"/>
      <c r="M83" s="1110"/>
      <c r="N83" s="1111"/>
      <c r="O83" s="279"/>
      <c r="P83" s="2704">
        <v>34</v>
      </c>
      <c r="Q83" s="2707" t="s">
        <v>1095</v>
      </c>
      <c r="R83" s="283" t="s">
        <v>1051</v>
      </c>
      <c r="S83" s="1118"/>
      <c r="T83" s="1119"/>
      <c r="U83" s="1119"/>
      <c r="V83" s="1119"/>
      <c r="W83" s="1119"/>
      <c r="X83" s="1120"/>
      <c r="Y83" s="283" t="s">
        <v>1051</v>
      </c>
      <c r="Z83" s="1118"/>
      <c r="AA83" s="1119"/>
      <c r="AB83" s="1119"/>
      <c r="AC83" s="1119"/>
      <c r="AD83" s="1119"/>
      <c r="AE83" s="1120"/>
    </row>
    <row r="84" spans="2:31" s="268" customFormat="1" ht="11.25">
      <c r="B84" s="2719"/>
      <c r="C84" s="2708"/>
      <c r="D84" s="2717"/>
      <c r="E84" s="2717"/>
      <c r="F84" s="2717"/>
      <c r="G84" s="2717"/>
      <c r="H84" s="282" t="s">
        <v>774</v>
      </c>
      <c r="I84" s="1112"/>
      <c r="J84" s="1112"/>
      <c r="K84" s="1112"/>
      <c r="L84" s="1112"/>
      <c r="M84" s="1112"/>
      <c r="N84" s="1113"/>
      <c r="O84" s="279"/>
      <c r="P84" s="2705"/>
      <c r="Q84" s="2708"/>
      <c r="R84" s="283" t="s">
        <v>774</v>
      </c>
      <c r="S84" s="1118"/>
      <c r="T84" s="1119"/>
      <c r="U84" s="1119"/>
      <c r="V84" s="1119"/>
      <c r="W84" s="1119"/>
      <c r="X84" s="1120"/>
      <c r="Y84" s="283" t="s">
        <v>774</v>
      </c>
      <c r="Z84" s="1118"/>
      <c r="AA84" s="1119"/>
      <c r="AB84" s="1119"/>
      <c r="AC84" s="1119"/>
      <c r="AD84" s="1119"/>
      <c r="AE84" s="1120"/>
    </row>
    <row r="85" spans="2:31" s="268" customFormat="1" ht="11.25">
      <c r="B85" s="2719"/>
      <c r="C85" s="2708"/>
      <c r="D85" s="2710" t="s">
        <v>1085</v>
      </c>
      <c r="E85" s="2717"/>
      <c r="F85" s="2717"/>
      <c r="G85" s="2717"/>
      <c r="H85" s="282" t="s">
        <v>778</v>
      </c>
      <c r="I85" s="1112"/>
      <c r="J85" s="1112"/>
      <c r="K85" s="1112"/>
      <c r="L85" s="1112"/>
      <c r="M85" s="1112"/>
      <c r="N85" s="1113"/>
      <c r="O85" s="279"/>
      <c r="P85" s="2705"/>
      <c r="Q85" s="2708"/>
      <c r="R85" s="283" t="s">
        <v>778</v>
      </c>
      <c r="S85" s="1118"/>
      <c r="T85" s="1119"/>
      <c r="U85" s="1119"/>
      <c r="V85" s="1119"/>
      <c r="W85" s="1119"/>
      <c r="X85" s="1120"/>
      <c r="Y85" s="283" t="s">
        <v>778</v>
      </c>
      <c r="Z85" s="1118"/>
      <c r="AA85" s="1119"/>
      <c r="AB85" s="1119"/>
      <c r="AC85" s="1119"/>
      <c r="AD85" s="1119"/>
      <c r="AE85" s="1120"/>
    </row>
    <row r="86" spans="2:31" s="268" customFormat="1" thickBot="1">
      <c r="B86" s="2720"/>
      <c r="C86" s="2715"/>
      <c r="D86" s="2711"/>
      <c r="E86" s="2711"/>
      <c r="F86" s="2711"/>
      <c r="G86" s="2711"/>
      <c r="H86" s="285" t="s">
        <v>782</v>
      </c>
      <c r="I86" s="1114"/>
      <c r="J86" s="1114"/>
      <c r="K86" s="1114"/>
      <c r="L86" s="1114"/>
      <c r="M86" s="1114"/>
      <c r="N86" s="1115"/>
      <c r="O86" s="279"/>
      <c r="P86" s="2706"/>
      <c r="Q86" s="2709"/>
      <c r="R86" s="283" t="s">
        <v>782</v>
      </c>
      <c r="S86" s="1118"/>
      <c r="T86" s="1119"/>
      <c r="U86" s="1119"/>
      <c r="V86" s="1119"/>
      <c r="W86" s="1119"/>
      <c r="X86" s="1120"/>
      <c r="Y86" s="283" t="s">
        <v>782</v>
      </c>
      <c r="Z86" s="1118"/>
      <c r="AA86" s="1119"/>
      <c r="AB86" s="1119"/>
      <c r="AC86" s="1119"/>
      <c r="AD86" s="1119"/>
      <c r="AE86" s="1120"/>
    </row>
    <row r="87" spans="2:31" s="268" customFormat="1" ht="11.25" customHeight="1">
      <c r="B87" s="2718">
        <v>38</v>
      </c>
      <c r="C87" s="2714" t="s">
        <v>1097</v>
      </c>
      <c r="D87" s="2717" t="s">
        <v>1071</v>
      </c>
      <c r="E87" s="2716" t="s">
        <v>756</v>
      </c>
      <c r="F87" s="2716" t="s">
        <v>1073</v>
      </c>
      <c r="G87" s="2716" t="s">
        <v>1089</v>
      </c>
      <c r="H87" s="278" t="s">
        <v>1051</v>
      </c>
      <c r="I87" s="1110"/>
      <c r="J87" s="1110"/>
      <c r="K87" s="1110"/>
      <c r="L87" s="1110"/>
      <c r="M87" s="1110"/>
      <c r="N87" s="1111"/>
      <c r="O87" s="279"/>
      <c r="P87" s="2704">
        <v>38</v>
      </c>
      <c r="Q87" s="2707" t="s">
        <v>1097</v>
      </c>
      <c r="R87" s="283" t="s">
        <v>1051</v>
      </c>
      <c r="S87" s="1118"/>
      <c r="T87" s="1119"/>
      <c r="U87" s="1119"/>
      <c r="V87" s="1119"/>
      <c r="W87" s="1119"/>
      <c r="X87" s="1120"/>
      <c r="Y87" s="283" t="s">
        <v>1051</v>
      </c>
      <c r="Z87" s="1118"/>
      <c r="AA87" s="1119"/>
      <c r="AB87" s="1119"/>
      <c r="AC87" s="1119"/>
      <c r="AD87" s="1119"/>
      <c r="AE87" s="1120"/>
    </row>
    <row r="88" spans="2:31" s="268" customFormat="1" ht="11.25">
      <c r="B88" s="2719"/>
      <c r="C88" s="2708"/>
      <c r="D88" s="2717"/>
      <c r="E88" s="2717"/>
      <c r="F88" s="2717"/>
      <c r="G88" s="2717"/>
      <c r="H88" s="282" t="s">
        <v>774</v>
      </c>
      <c r="I88" s="1112"/>
      <c r="J88" s="1112"/>
      <c r="K88" s="1112"/>
      <c r="L88" s="1112"/>
      <c r="M88" s="1112"/>
      <c r="N88" s="1113"/>
      <c r="O88" s="279"/>
      <c r="P88" s="2705"/>
      <c r="Q88" s="2708"/>
      <c r="R88" s="283" t="s">
        <v>774</v>
      </c>
      <c r="S88" s="1118"/>
      <c r="T88" s="1119"/>
      <c r="U88" s="1119"/>
      <c r="V88" s="1119"/>
      <c r="W88" s="1119"/>
      <c r="X88" s="1120"/>
      <c r="Y88" s="283" t="s">
        <v>774</v>
      </c>
      <c r="Z88" s="1118"/>
      <c r="AA88" s="1119"/>
      <c r="AB88" s="1119"/>
      <c r="AC88" s="1119"/>
      <c r="AD88" s="1119"/>
      <c r="AE88" s="1120"/>
    </row>
    <row r="89" spans="2:31" s="268" customFormat="1" ht="11.25">
      <c r="B89" s="2719"/>
      <c r="C89" s="2708"/>
      <c r="D89" s="2710" t="s">
        <v>1085</v>
      </c>
      <c r="E89" s="2717"/>
      <c r="F89" s="2717"/>
      <c r="G89" s="2717"/>
      <c r="H89" s="282" t="s">
        <v>778</v>
      </c>
      <c r="I89" s="1112"/>
      <c r="J89" s="1112"/>
      <c r="K89" s="1112"/>
      <c r="L89" s="1112"/>
      <c r="M89" s="1112"/>
      <c r="N89" s="1113"/>
      <c r="O89" s="279"/>
      <c r="P89" s="2705"/>
      <c r="Q89" s="2708"/>
      <c r="R89" s="283" t="s">
        <v>778</v>
      </c>
      <c r="S89" s="1118"/>
      <c r="T89" s="1119"/>
      <c r="U89" s="1119"/>
      <c r="V89" s="1119"/>
      <c r="W89" s="1119"/>
      <c r="X89" s="1120"/>
      <c r="Y89" s="283" t="s">
        <v>778</v>
      </c>
      <c r="Z89" s="1118"/>
      <c r="AA89" s="1119"/>
      <c r="AB89" s="1119"/>
      <c r="AC89" s="1119"/>
      <c r="AD89" s="1119"/>
      <c r="AE89" s="1120"/>
    </row>
    <row r="90" spans="2:31" s="268" customFormat="1" thickBot="1">
      <c r="B90" s="2720"/>
      <c r="C90" s="2715"/>
      <c r="D90" s="2711"/>
      <c r="E90" s="2711"/>
      <c r="F90" s="2711"/>
      <c r="G90" s="2711"/>
      <c r="H90" s="285" t="s">
        <v>782</v>
      </c>
      <c r="I90" s="1114"/>
      <c r="J90" s="1114"/>
      <c r="K90" s="1114"/>
      <c r="L90" s="1114"/>
      <c r="M90" s="1114"/>
      <c r="N90" s="1115"/>
      <c r="O90" s="279"/>
      <c r="P90" s="2706"/>
      <c r="Q90" s="2709"/>
      <c r="R90" s="283" t="s">
        <v>782</v>
      </c>
      <c r="S90" s="1118"/>
      <c r="T90" s="1119"/>
      <c r="U90" s="1119"/>
      <c r="V90" s="1119"/>
      <c r="W90" s="1119"/>
      <c r="X90" s="1120"/>
      <c r="Y90" s="283" t="s">
        <v>782</v>
      </c>
      <c r="Z90" s="1118"/>
      <c r="AA90" s="1119"/>
      <c r="AB90" s="1119"/>
      <c r="AC90" s="1119"/>
      <c r="AD90" s="1119"/>
      <c r="AE90" s="1120"/>
    </row>
    <row r="91" spans="2:31" s="268" customFormat="1" ht="11.25">
      <c r="B91" s="2718">
        <v>40</v>
      </c>
      <c r="C91" s="2714" t="s">
        <v>1098</v>
      </c>
      <c r="D91" s="2717" t="s">
        <v>1071</v>
      </c>
      <c r="E91" s="2716" t="s">
        <v>756</v>
      </c>
      <c r="F91" s="2716" t="s">
        <v>1096</v>
      </c>
      <c r="G91" s="2716" t="s">
        <v>1083</v>
      </c>
      <c r="H91" s="278" t="s">
        <v>1051</v>
      </c>
      <c r="I91" s="1110"/>
      <c r="J91" s="1110"/>
      <c r="K91" s="1110"/>
      <c r="L91" s="1110"/>
      <c r="M91" s="1110"/>
      <c r="N91" s="1111"/>
      <c r="O91" s="279"/>
      <c r="P91" s="2723">
        <v>40</v>
      </c>
      <c r="Q91" s="2722" t="s">
        <v>1098</v>
      </c>
      <c r="R91" s="283" t="s">
        <v>1051</v>
      </c>
      <c r="S91" s="1118"/>
      <c r="T91" s="1119"/>
      <c r="U91" s="1119"/>
      <c r="V91" s="1119"/>
      <c r="W91" s="1119"/>
      <c r="X91" s="1120"/>
      <c r="Y91" s="283" t="s">
        <v>1051</v>
      </c>
      <c r="Z91" s="1118"/>
      <c r="AA91" s="1119"/>
      <c r="AB91" s="1119"/>
      <c r="AC91" s="1119"/>
      <c r="AD91" s="1119"/>
      <c r="AE91" s="1120"/>
    </row>
    <row r="92" spans="2:31" s="268" customFormat="1" ht="11.25">
      <c r="B92" s="2719"/>
      <c r="C92" s="2708"/>
      <c r="D92" s="2717"/>
      <c r="E92" s="2717"/>
      <c r="F92" s="2717"/>
      <c r="G92" s="2717"/>
      <c r="H92" s="282" t="s">
        <v>774</v>
      </c>
      <c r="I92" s="1112"/>
      <c r="J92" s="1112"/>
      <c r="K92" s="1112"/>
      <c r="L92" s="1112"/>
      <c r="M92" s="1112"/>
      <c r="N92" s="1113"/>
      <c r="O92" s="279"/>
      <c r="P92" s="2723"/>
      <c r="Q92" s="2722"/>
      <c r="R92" s="283" t="s">
        <v>774</v>
      </c>
      <c r="S92" s="1118"/>
      <c r="T92" s="1119"/>
      <c r="U92" s="1119"/>
      <c r="V92" s="1119"/>
      <c r="W92" s="1119"/>
      <c r="X92" s="1120"/>
      <c r="Y92" s="283" t="s">
        <v>774</v>
      </c>
      <c r="Z92" s="1118"/>
      <c r="AA92" s="1119"/>
      <c r="AB92" s="1119"/>
      <c r="AC92" s="1119"/>
      <c r="AD92" s="1119"/>
      <c r="AE92" s="1120"/>
    </row>
    <row r="93" spans="2:31" s="268" customFormat="1" ht="11.25">
      <c r="B93" s="2719"/>
      <c r="C93" s="2708"/>
      <c r="D93" s="2710" t="s">
        <v>1085</v>
      </c>
      <c r="E93" s="2717"/>
      <c r="F93" s="2717"/>
      <c r="G93" s="2717"/>
      <c r="H93" s="282" t="s">
        <v>778</v>
      </c>
      <c r="I93" s="1112"/>
      <c r="J93" s="1112"/>
      <c r="K93" s="1112"/>
      <c r="L93" s="1112"/>
      <c r="M93" s="1112"/>
      <c r="N93" s="1113"/>
      <c r="O93" s="279"/>
      <c r="P93" s="2723"/>
      <c r="Q93" s="2722"/>
      <c r="R93" s="283" t="s">
        <v>778</v>
      </c>
      <c r="S93" s="1118"/>
      <c r="T93" s="1119"/>
      <c r="U93" s="1119"/>
      <c r="V93" s="1119"/>
      <c r="W93" s="1119"/>
      <c r="X93" s="1120"/>
      <c r="Y93" s="283" t="s">
        <v>778</v>
      </c>
      <c r="Z93" s="1118"/>
      <c r="AA93" s="1119"/>
      <c r="AB93" s="1119"/>
      <c r="AC93" s="1119"/>
      <c r="AD93" s="1119"/>
      <c r="AE93" s="1120"/>
    </row>
    <row r="94" spans="2:31" s="268" customFormat="1" thickBot="1">
      <c r="B94" s="2720"/>
      <c r="C94" s="2715"/>
      <c r="D94" s="2711"/>
      <c r="E94" s="2711"/>
      <c r="F94" s="2711"/>
      <c r="G94" s="2711"/>
      <c r="H94" s="285" t="s">
        <v>782</v>
      </c>
      <c r="I94" s="1114"/>
      <c r="J94" s="1114"/>
      <c r="K94" s="1114"/>
      <c r="L94" s="1114"/>
      <c r="M94" s="1114"/>
      <c r="N94" s="1115"/>
      <c r="O94" s="279"/>
      <c r="P94" s="2723"/>
      <c r="Q94" s="2722"/>
      <c r="R94" s="283" t="s">
        <v>782</v>
      </c>
      <c r="S94" s="1118"/>
      <c r="T94" s="1119"/>
      <c r="U94" s="1119"/>
      <c r="V94" s="1119"/>
      <c r="W94" s="1119"/>
      <c r="X94" s="1120"/>
      <c r="Y94" s="283" t="s">
        <v>782</v>
      </c>
      <c r="Z94" s="1118"/>
      <c r="AA94" s="1119"/>
      <c r="AB94" s="1119"/>
      <c r="AC94" s="1119"/>
      <c r="AD94" s="1119"/>
      <c r="AE94" s="1120"/>
    </row>
    <row r="95" spans="2:31" s="268" customFormat="1" ht="11.25">
      <c r="B95" s="2718">
        <v>42</v>
      </c>
      <c r="C95" s="2714" t="s">
        <v>1099</v>
      </c>
      <c r="D95" s="2717" t="s">
        <v>1071</v>
      </c>
      <c r="E95" s="2716" t="s">
        <v>756</v>
      </c>
      <c r="F95" s="2716" t="s">
        <v>1096</v>
      </c>
      <c r="G95" s="2716" t="s">
        <v>1083</v>
      </c>
      <c r="H95" s="278" t="s">
        <v>1051</v>
      </c>
      <c r="I95" s="1110"/>
      <c r="J95" s="1110"/>
      <c r="K95" s="1110"/>
      <c r="L95" s="1110"/>
      <c r="M95" s="1110"/>
      <c r="N95" s="1111"/>
      <c r="O95" s="279"/>
      <c r="P95" s="2721">
        <v>42</v>
      </c>
      <c r="Q95" s="2722" t="s">
        <v>1099</v>
      </c>
      <c r="R95" s="283" t="s">
        <v>1051</v>
      </c>
      <c r="S95" s="1118"/>
      <c r="T95" s="1119"/>
      <c r="U95" s="1119"/>
      <c r="V95" s="1119"/>
      <c r="W95" s="1119"/>
      <c r="X95" s="1120"/>
      <c r="Y95" s="283" t="s">
        <v>1051</v>
      </c>
      <c r="Z95" s="1118"/>
      <c r="AA95" s="1119"/>
      <c r="AB95" s="1119"/>
      <c r="AC95" s="1119"/>
      <c r="AD95" s="1119"/>
      <c r="AE95" s="1120"/>
    </row>
    <row r="96" spans="2:31" s="268" customFormat="1" ht="11.25">
      <c r="B96" s="2719"/>
      <c r="C96" s="2708"/>
      <c r="D96" s="2717"/>
      <c r="E96" s="2717"/>
      <c r="F96" s="2717"/>
      <c r="G96" s="2717"/>
      <c r="H96" s="282" t="s">
        <v>774</v>
      </c>
      <c r="I96" s="1112"/>
      <c r="J96" s="1112"/>
      <c r="K96" s="1112"/>
      <c r="L96" s="1112"/>
      <c r="M96" s="1112"/>
      <c r="N96" s="1113"/>
      <c r="O96" s="279"/>
      <c r="P96" s="2721"/>
      <c r="Q96" s="2722"/>
      <c r="R96" s="283" t="s">
        <v>774</v>
      </c>
      <c r="S96" s="1118"/>
      <c r="T96" s="1119"/>
      <c r="U96" s="1119"/>
      <c r="V96" s="1119"/>
      <c r="W96" s="1119"/>
      <c r="X96" s="1120"/>
      <c r="Y96" s="283" t="s">
        <v>774</v>
      </c>
      <c r="Z96" s="1118"/>
      <c r="AA96" s="1119"/>
      <c r="AB96" s="1119"/>
      <c r="AC96" s="1119"/>
      <c r="AD96" s="1119"/>
      <c r="AE96" s="1120"/>
    </row>
    <row r="97" spans="2:31" s="268" customFormat="1" ht="11.25">
      <c r="B97" s="2719"/>
      <c r="C97" s="2708"/>
      <c r="D97" s="2710" t="s">
        <v>1085</v>
      </c>
      <c r="E97" s="2717"/>
      <c r="F97" s="2717"/>
      <c r="G97" s="2717"/>
      <c r="H97" s="282" t="s">
        <v>778</v>
      </c>
      <c r="I97" s="1112"/>
      <c r="J97" s="1112"/>
      <c r="K97" s="1112"/>
      <c r="L97" s="1112"/>
      <c r="M97" s="1112"/>
      <c r="N97" s="1113"/>
      <c r="O97" s="279"/>
      <c r="P97" s="2721"/>
      <c r="Q97" s="2722"/>
      <c r="R97" s="283" t="s">
        <v>778</v>
      </c>
      <c r="S97" s="1118"/>
      <c r="T97" s="1119"/>
      <c r="U97" s="1119"/>
      <c r="V97" s="1119"/>
      <c r="W97" s="1119"/>
      <c r="X97" s="1120"/>
      <c r="Y97" s="283" t="s">
        <v>778</v>
      </c>
      <c r="Z97" s="1118"/>
      <c r="AA97" s="1119"/>
      <c r="AB97" s="1119"/>
      <c r="AC97" s="1119"/>
      <c r="AD97" s="1119"/>
      <c r="AE97" s="1120"/>
    </row>
    <row r="98" spans="2:31" s="268" customFormat="1" thickBot="1">
      <c r="B98" s="2720"/>
      <c r="C98" s="2715"/>
      <c r="D98" s="2711"/>
      <c r="E98" s="2711"/>
      <c r="F98" s="2711"/>
      <c r="G98" s="2711"/>
      <c r="H98" s="285" t="s">
        <v>782</v>
      </c>
      <c r="I98" s="1114"/>
      <c r="J98" s="1114"/>
      <c r="K98" s="1114"/>
      <c r="L98" s="1114"/>
      <c r="M98" s="1114"/>
      <c r="N98" s="1115"/>
      <c r="O98" s="279"/>
      <c r="P98" s="2721"/>
      <c r="Q98" s="2722"/>
      <c r="R98" s="283" t="s">
        <v>782</v>
      </c>
      <c r="S98" s="1118"/>
      <c r="T98" s="1119"/>
      <c r="U98" s="1119"/>
      <c r="V98" s="1119"/>
      <c r="W98" s="1119"/>
      <c r="X98" s="1120"/>
      <c r="Y98" s="283" t="s">
        <v>782</v>
      </c>
      <c r="Z98" s="1118"/>
      <c r="AA98" s="1119"/>
      <c r="AB98" s="1119"/>
      <c r="AC98" s="1119"/>
      <c r="AD98" s="1119"/>
      <c r="AE98" s="1120"/>
    </row>
    <row r="99" spans="2:31" s="268" customFormat="1" ht="11.25" customHeight="1">
      <c r="B99" s="2718">
        <v>37</v>
      </c>
      <c r="C99" s="2714" t="s">
        <v>1100</v>
      </c>
      <c r="D99" s="2717" t="s">
        <v>1071</v>
      </c>
      <c r="E99" s="2716" t="s">
        <v>756</v>
      </c>
      <c r="F99" s="2716" t="s">
        <v>1073</v>
      </c>
      <c r="G99" s="2716" t="s">
        <v>1089</v>
      </c>
      <c r="H99" s="278" t="s">
        <v>1051</v>
      </c>
      <c r="I99" s="1110"/>
      <c r="J99" s="1110"/>
      <c r="K99" s="1110"/>
      <c r="L99" s="1110"/>
      <c r="M99" s="1110"/>
      <c r="N99" s="1111"/>
      <c r="O99" s="279"/>
      <c r="P99" s="2723">
        <v>37</v>
      </c>
      <c r="Q99" s="2722" t="s">
        <v>1100</v>
      </c>
      <c r="R99" s="283" t="s">
        <v>1051</v>
      </c>
      <c r="S99" s="1118"/>
      <c r="T99" s="1119"/>
      <c r="U99" s="1119"/>
      <c r="V99" s="1119"/>
      <c r="W99" s="1119"/>
      <c r="X99" s="1120"/>
      <c r="Y99" s="283" t="s">
        <v>1051</v>
      </c>
      <c r="Z99" s="1118"/>
      <c r="AA99" s="1119"/>
      <c r="AB99" s="1119"/>
      <c r="AC99" s="1119"/>
      <c r="AD99" s="1119"/>
      <c r="AE99" s="1120"/>
    </row>
    <row r="100" spans="2:31" s="268" customFormat="1" ht="11.25">
      <c r="B100" s="2719"/>
      <c r="C100" s="2708"/>
      <c r="D100" s="2717"/>
      <c r="E100" s="2717"/>
      <c r="F100" s="2717"/>
      <c r="G100" s="2717"/>
      <c r="H100" s="282" t="s">
        <v>774</v>
      </c>
      <c r="I100" s="1112"/>
      <c r="J100" s="1112"/>
      <c r="K100" s="1112"/>
      <c r="L100" s="1112"/>
      <c r="M100" s="1112"/>
      <c r="N100" s="1113"/>
      <c r="O100" s="279"/>
      <c r="P100" s="2723"/>
      <c r="Q100" s="2722"/>
      <c r="R100" s="283" t="s">
        <v>774</v>
      </c>
      <c r="S100" s="1118"/>
      <c r="T100" s="1119"/>
      <c r="U100" s="1119"/>
      <c r="V100" s="1119"/>
      <c r="W100" s="1119"/>
      <c r="X100" s="1120"/>
      <c r="Y100" s="283" t="s">
        <v>774</v>
      </c>
      <c r="Z100" s="1118"/>
      <c r="AA100" s="1119"/>
      <c r="AB100" s="1119"/>
      <c r="AC100" s="1119"/>
      <c r="AD100" s="1119"/>
      <c r="AE100" s="1120"/>
    </row>
    <row r="101" spans="2:31" s="268" customFormat="1" ht="11.25">
      <c r="B101" s="2719"/>
      <c r="C101" s="2708"/>
      <c r="D101" s="2710" t="s">
        <v>1085</v>
      </c>
      <c r="E101" s="2717"/>
      <c r="F101" s="2717"/>
      <c r="G101" s="2717"/>
      <c r="H101" s="282" t="s">
        <v>778</v>
      </c>
      <c r="I101" s="1112"/>
      <c r="J101" s="1112"/>
      <c r="K101" s="1112"/>
      <c r="L101" s="1112"/>
      <c r="M101" s="1112"/>
      <c r="N101" s="1113"/>
      <c r="O101" s="279"/>
      <c r="P101" s="2723"/>
      <c r="Q101" s="2722"/>
      <c r="R101" s="283" t="s">
        <v>778</v>
      </c>
      <c r="S101" s="1118"/>
      <c r="T101" s="1119"/>
      <c r="U101" s="1119"/>
      <c r="V101" s="1119"/>
      <c r="W101" s="1119"/>
      <c r="X101" s="1120"/>
      <c r="Y101" s="283" t="s">
        <v>778</v>
      </c>
      <c r="Z101" s="1118"/>
      <c r="AA101" s="1119"/>
      <c r="AB101" s="1119"/>
      <c r="AC101" s="1119"/>
      <c r="AD101" s="1119"/>
      <c r="AE101" s="1120"/>
    </row>
    <row r="102" spans="2:31" s="268" customFormat="1" thickBot="1">
      <c r="B102" s="2720"/>
      <c r="C102" s="2715"/>
      <c r="D102" s="2711"/>
      <c r="E102" s="2711"/>
      <c r="F102" s="2711"/>
      <c r="G102" s="2711"/>
      <c r="H102" s="285" t="s">
        <v>782</v>
      </c>
      <c r="I102" s="1114"/>
      <c r="J102" s="1114"/>
      <c r="K102" s="1114"/>
      <c r="L102" s="1114"/>
      <c r="M102" s="1114"/>
      <c r="N102" s="1115"/>
      <c r="O102" s="279"/>
      <c r="P102" s="2723"/>
      <c r="Q102" s="2722"/>
      <c r="R102" s="283" t="s">
        <v>782</v>
      </c>
      <c r="S102" s="1118"/>
      <c r="T102" s="1119"/>
      <c r="U102" s="1119"/>
      <c r="V102" s="1119"/>
      <c r="W102" s="1119"/>
      <c r="X102" s="1120"/>
      <c r="Y102" s="283" t="s">
        <v>782</v>
      </c>
      <c r="Z102" s="1118"/>
      <c r="AA102" s="1119"/>
      <c r="AB102" s="1119"/>
      <c r="AC102" s="1119"/>
      <c r="AD102" s="1119"/>
      <c r="AE102" s="1120"/>
    </row>
    <row r="103" spans="2:31" s="268" customFormat="1" ht="11.25">
      <c r="B103" s="2718">
        <v>3</v>
      </c>
      <c r="C103" s="2714" t="s">
        <v>1101</v>
      </c>
      <c r="D103" s="2717" t="s">
        <v>1071</v>
      </c>
      <c r="E103" s="2716" t="s">
        <v>756</v>
      </c>
      <c r="F103" s="2716" t="s">
        <v>1073</v>
      </c>
      <c r="G103" s="2716" t="s">
        <v>1083</v>
      </c>
      <c r="H103" s="278" t="s">
        <v>1051</v>
      </c>
      <c r="I103" s="1110"/>
      <c r="J103" s="1110"/>
      <c r="K103" s="1110"/>
      <c r="L103" s="1110"/>
      <c r="M103" s="1110"/>
      <c r="N103" s="1111"/>
      <c r="O103" s="279"/>
      <c r="P103" s="2704">
        <v>3</v>
      </c>
      <c r="Q103" s="2707" t="s">
        <v>1101</v>
      </c>
      <c r="R103" s="283" t="s">
        <v>1051</v>
      </c>
      <c r="S103" s="1118"/>
      <c r="T103" s="1119"/>
      <c r="U103" s="1119"/>
      <c r="V103" s="1119"/>
      <c r="W103" s="1119"/>
      <c r="X103" s="1120"/>
      <c r="Y103" s="283" t="s">
        <v>1051</v>
      </c>
      <c r="Z103" s="1118"/>
      <c r="AA103" s="1119"/>
      <c r="AB103" s="1119"/>
      <c r="AC103" s="1119"/>
      <c r="AD103" s="1119"/>
      <c r="AE103" s="1120"/>
    </row>
    <row r="104" spans="2:31" s="268" customFormat="1" ht="11.25">
      <c r="B104" s="2719"/>
      <c r="C104" s="2708"/>
      <c r="D104" s="2717"/>
      <c r="E104" s="2717"/>
      <c r="F104" s="2717"/>
      <c r="G104" s="2717"/>
      <c r="H104" s="282" t="s">
        <v>774</v>
      </c>
      <c r="I104" s="1112"/>
      <c r="J104" s="1112"/>
      <c r="K104" s="1112"/>
      <c r="L104" s="1112"/>
      <c r="M104" s="1112"/>
      <c r="N104" s="1113"/>
      <c r="O104" s="279"/>
      <c r="P104" s="2705"/>
      <c r="Q104" s="2708"/>
      <c r="R104" s="283" t="s">
        <v>774</v>
      </c>
      <c r="S104" s="1118"/>
      <c r="T104" s="1119"/>
      <c r="U104" s="1119"/>
      <c r="V104" s="1119"/>
      <c r="W104" s="1119"/>
      <c r="X104" s="1120"/>
      <c r="Y104" s="283" t="s">
        <v>774</v>
      </c>
      <c r="Z104" s="1118"/>
      <c r="AA104" s="1119"/>
      <c r="AB104" s="1119"/>
      <c r="AC104" s="1119"/>
      <c r="AD104" s="1119"/>
      <c r="AE104" s="1120"/>
    </row>
    <row r="105" spans="2:31" s="268" customFormat="1" ht="11.25">
      <c r="B105" s="2719"/>
      <c r="C105" s="2708"/>
      <c r="D105" s="2710" t="s">
        <v>1085</v>
      </c>
      <c r="E105" s="2717"/>
      <c r="F105" s="2717"/>
      <c r="G105" s="2717"/>
      <c r="H105" s="282" t="s">
        <v>778</v>
      </c>
      <c r="I105" s="1112"/>
      <c r="J105" s="1112"/>
      <c r="K105" s="1112"/>
      <c r="L105" s="1112"/>
      <c r="M105" s="1112"/>
      <c r="N105" s="1113"/>
      <c r="O105" s="279"/>
      <c r="P105" s="2705"/>
      <c r="Q105" s="2708"/>
      <c r="R105" s="283" t="s">
        <v>778</v>
      </c>
      <c r="S105" s="1118"/>
      <c r="T105" s="1119"/>
      <c r="U105" s="1119"/>
      <c r="V105" s="1119"/>
      <c r="W105" s="1119"/>
      <c r="X105" s="1120"/>
      <c r="Y105" s="283" t="s">
        <v>778</v>
      </c>
      <c r="Z105" s="1118"/>
      <c r="AA105" s="1119"/>
      <c r="AB105" s="1119"/>
      <c r="AC105" s="1119"/>
      <c r="AD105" s="1119"/>
      <c r="AE105" s="1120"/>
    </row>
    <row r="106" spans="2:31" s="268" customFormat="1" thickBot="1">
      <c r="B106" s="2720"/>
      <c r="C106" s="2715"/>
      <c r="D106" s="2711"/>
      <c r="E106" s="2711"/>
      <c r="F106" s="2711"/>
      <c r="G106" s="2711"/>
      <c r="H106" s="285" t="s">
        <v>782</v>
      </c>
      <c r="I106" s="1114"/>
      <c r="J106" s="1114"/>
      <c r="K106" s="1114"/>
      <c r="L106" s="1114"/>
      <c r="M106" s="1114"/>
      <c r="N106" s="1115"/>
      <c r="O106" s="279"/>
      <c r="P106" s="2706"/>
      <c r="Q106" s="2709"/>
      <c r="R106" s="283" t="s">
        <v>782</v>
      </c>
      <c r="S106" s="1118"/>
      <c r="T106" s="1119"/>
      <c r="U106" s="1119"/>
      <c r="V106" s="1119"/>
      <c r="W106" s="1119"/>
      <c r="X106" s="1120"/>
      <c r="Y106" s="283" t="s">
        <v>782</v>
      </c>
      <c r="Z106" s="1118"/>
      <c r="AA106" s="1119"/>
      <c r="AB106" s="1119"/>
      <c r="AC106" s="1119"/>
      <c r="AD106" s="1119"/>
      <c r="AE106" s="1120"/>
    </row>
    <row r="107" spans="2:31" s="268" customFormat="1" ht="11.25">
      <c r="B107" s="2718">
        <v>6</v>
      </c>
      <c r="C107" s="2714" t="s">
        <v>1102</v>
      </c>
      <c r="D107" s="2717" t="s">
        <v>1071</v>
      </c>
      <c r="E107" s="2716" t="s">
        <v>756</v>
      </c>
      <c r="F107" s="2716" t="s">
        <v>1073</v>
      </c>
      <c r="G107" s="2716" t="s">
        <v>1083</v>
      </c>
      <c r="H107" s="278" t="s">
        <v>1051</v>
      </c>
      <c r="I107" s="1110"/>
      <c r="J107" s="1110"/>
      <c r="K107" s="1110"/>
      <c r="L107" s="1110"/>
      <c r="M107" s="1110"/>
      <c r="N107" s="1111"/>
      <c r="O107" s="279"/>
      <c r="P107" s="2704">
        <v>6</v>
      </c>
      <c r="Q107" s="2707" t="s">
        <v>1102</v>
      </c>
      <c r="R107" s="283" t="s">
        <v>1051</v>
      </c>
      <c r="S107" s="1118"/>
      <c r="T107" s="1119"/>
      <c r="U107" s="1119"/>
      <c r="V107" s="1119"/>
      <c r="W107" s="1119"/>
      <c r="X107" s="1120"/>
      <c r="Y107" s="283" t="s">
        <v>1051</v>
      </c>
      <c r="Z107" s="1118"/>
      <c r="AA107" s="1119"/>
      <c r="AB107" s="1119"/>
      <c r="AC107" s="1119"/>
      <c r="AD107" s="1119"/>
      <c r="AE107" s="1120"/>
    </row>
    <row r="108" spans="2:31" s="268" customFormat="1" ht="11.25">
      <c r="B108" s="2719"/>
      <c r="C108" s="2708"/>
      <c r="D108" s="2717"/>
      <c r="E108" s="2717"/>
      <c r="F108" s="2717"/>
      <c r="G108" s="2717"/>
      <c r="H108" s="282" t="s">
        <v>774</v>
      </c>
      <c r="I108" s="1112"/>
      <c r="J108" s="1112"/>
      <c r="K108" s="1112"/>
      <c r="L108" s="1112"/>
      <c r="M108" s="1112"/>
      <c r="N108" s="1113"/>
      <c r="O108" s="279"/>
      <c r="P108" s="2705"/>
      <c r="Q108" s="2708"/>
      <c r="R108" s="283" t="s">
        <v>774</v>
      </c>
      <c r="S108" s="1118"/>
      <c r="T108" s="1119"/>
      <c r="U108" s="1119"/>
      <c r="V108" s="1119"/>
      <c r="W108" s="1119"/>
      <c r="X108" s="1120"/>
      <c r="Y108" s="283" t="s">
        <v>774</v>
      </c>
      <c r="Z108" s="1118"/>
      <c r="AA108" s="1119"/>
      <c r="AB108" s="1119"/>
      <c r="AC108" s="1119"/>
      <c r="AD108" s="1119"/>
      <c r="AE108" s="1120"/>
    </row>
    <row r="109" spans="2:31" s="268" customFormat="1" ht="11.25">
      <c r="B109" s="2719"/>
      <c r="C109" s="2708"/>
      <c r="D109" s="2710" t="s">
        <v>1085</v>
      </c>
      <c r="E109" s="2717"/>
      <c r="F109" s="2717"/>
      <c r="G109" s="2717"/>
      <c r="H109" s="282" t="s">
        <v>778</v>
      </c>
      <c r="I109" s="1112"/>
      <c r="J109" s="1112"/>
      <c r="K109" s="1112"/>
      <c r="L109" s="1112"/>
      <c r="M109" s="1112"/>
      <c r="N109" s="1113"/>
      <c r="O109" s="279"/>
      <c r="P109" s="2705"/>
      <c r="Q109" s="2708"/>
      <c r="R109" s="283" t="s">
        <v>778</v>
      </c>
      <c r="S109" s="1118"/>
      <c r="T109" s="1119"/>
      <c r="U109" s="1119"/>
      <c r="V109" s="1119"/>
      <c r="W109" s="1119"/>
      <c r="X109" s="1120"/>
      <c r="Y109" s="283" t="s">
        <v>778</v>
      </c>
      <c r="Z109" s="1118"/>
      <c r="AA109" s="1119"/>
      <c r="AB109" s="1119"/>
      <c r="AC109" s="1119"/>
      <c r="AD109" s="1119"/>
      <c r="AE109" s="1120"/>
    </row>
    <row r="110" spans="2:31" s="268" customFormat="1" thickBot="1">
      <c r="B110" s="2720"/>
      <c r="C110" s="2715"/>
      <c r="D110" s="2711"/>
      <c r="E110" s="2711"/>
      <c r="F110" s="2711"/>
      <c r="G110" s="2711"/>
      <c r="H110" s="285" t="s">
        <v>782</v>
      </c>
      <c r="I110" s="1114"/>
      <c r="J110" s="1114"/>
      <c r="K110" s="1114"/>
      <c r="L110" s="1114"/>
      <c r="M110" s="1114"/>
      <c r="N110" s="1115"/>
      <c r="O110" s="279"/>
      <c r="P110" s="2706"/>
      <c r="Q110" s="2709"/>
      <c r="R110" s="283" t="s">
        <v>782</v>
      </c>
      <c r="S110" s="1118"/>
      <c r="T110" s="1119"/>
      <c r="U110" s="1119"/>
      <c r="V110" s="1119"/>
      <c r="W110" s="1119"/>
      <c r="X110" s="1120"/>
      <c r="Y110" s="283" t="s">
        <v>782</v>
      </c>
      <c r="Z110" s="1118"/>
      <c r="AA110" s="1119"/>
      <c r="AB110" s="1119"/>
      <c r="AC110" s="1119"/>
      <c r="AD110" s="1119"/>
      <c r="AE110" s="1120"/>
    </row>
    <row r="111" spans="2:31" s="268" customFormat="1" ht="11.25">
      <c r="B111" s="2718">
        <v>14</v>
      </c>
      <c r="C111" s="2714" t="s">
        <v>1103</v>
      </c>
      <c r="D111" s="2717" t="s">
        <v>1071</v>
      </c>
      <c r="E111" s="2716" t="s">
        <v>756</v>
      </c>
      <c r="F111" s="2716" t="s">
        <v>1096</v>
      </c>
      <c r="G111" s="2716" t="s">
        <v>1083</v>
      </c>
      <c r="H111" s="278" t="s">
        <v>1051</v>
      </c>
      <c r="I111" s="1110"/>
      <c r="J111" s="1110"/>
      <c r="K111" s="1110"/>
      <c r="L111" s="1110"/>
      <c r="M111" s="1110"/>
      <c r="N111" s="1111"/>
      <c r="O111" s="279"/>
      <c r="P111" s="2704">
        <v>14</v>
      </c>
      <c r="Q111" s="2707" t="s">
        <v>1103</v>
      </c>
      <c r="R111" s="283" t="s">
        <v>1051</v>
      </c>
      <c r="S111" s="1118"/>
      <c r="T111" s="1119"/>
      <c r="U111" s="1119"/>
      <c r="V111" s="1119"/>
      <c r="W111" s="1119"/>
      <c r="X111" s="1120"/>
      <c r="Y111" s="283" t="s">
        <v>1051</v>
      </c>
      <c r="Z111" s="1118"/>
      <c r="AA111" s="1119"/>
      <c r="AB111" s="1119"/>
      <c r="AC111" s="1119"/>
      <c r="AD111" s="1119"/>
      <c r="AE111" s="1120"/>
    </row>
    <row r="112" spans="2:31" s="268" customFormat="1" ht="11.25">
      <c r="B112" s="2719"/>
      <c r="C112" s="2708"/>
      <c r="D112" s="2717"/>
      <c r="E112" s="2717"/>
      <c r="F112" s="2717"/>
      <c r="G112" s="2717"/>
      <c r="H112" s="282" t="s">
        <v>774</v>
      </c>
      <c r="I112" s="1112"/>
      <c r="J112" s="1112"/>
      <c r="K112" s="1112"/>
      <c r="L112" s="1112"/>
      <c r="M112" s="1112"/>
      <c r="N112" s="1113"/>
      <c r="O112" s="279"/>
      <c r="P112" s="2705"/>
      <c r="Q112" s="2708"/>
      <c r="R112" s="283" t="s">
        <v>774</v>
      </c>
      <c r="S112" s="1118"/>
      <c r="T112" s="1119"/>
      <c r="U112" s="1119"/>
      <c r="V112" s="1119"/>
      <c r="W112" s="1119"/>
      <c r="X112" s="1120"/>
      <c r="Y112" s="283" t="s">
        <v>774</v>
      </c>
      <c r="Z112" s="1118"/>
      <c r="AA112" s="1119"/>
      <c r="AB112" s="1119"/>
      <c r="AC112" s="1119"/>
      <c r="AD112" s="1119"/>
      <c r="AE112" s="1120"/>
    </row>
    <row r="113" spans="2:31" s="268" customFormat="1" ht="11.25">
      <c r="B113" s="2719"/>
      <c r="C113" s="2708"/>
      <c r="D113" s="2710" t="s">
        <v>1085</v>
      </c>
      <c r="E113" s="2717"/>
      <c r="F113" s="2717"/>
      <c r="G113" s="2717"/>
      <c r="H113" s="282" t="s">
        <v>778</v>
      </c>
      <c r="I113" s="1112"/>
      <c r="J113" s="1112"/>
      <c r="K113" s="1112"/>
      <c r="L113" s="1112"/>
      <c r="M113" s="1112"/>
      <c r="N113" s="1113"/>
      <c r="O113" s="279"/>
      <c r="P113" s="2705"/>
      <c r="Q113" s="2708"/>
      <c r="R113" s="283" t="s">
        <v>778</v>
      </c>
      <c r="S113" s="1118"/>
      <c r="T113" s="1119"/>
      <c r="U113" s="1119"/>
      <c r="V113" s="1119"/>
      <c r="W113" s="1119"/>
      <c r="X113" s="1120"/>
      <c r="Y113" s="283" t="s">
        <v>778</v>
      </c>
      <c r="Z113" s="1118"/>
      <c r="AA113" s="1119"/>
      <c r="AB113" s="1119"/>
      <c r="AC113" s="1119"/>
      <c r="AD113" s="1119"/>
      <c r="AE113" s="1120"/>
    </row>
    <row r="114" spans="2:31" s="268" customFormat="1" thickBot="1">
      <c r="B114" s="2720"/>
      <c r="C114" s="2715"/>
      <c r="D114" s="2711"/>
      <c r="E114" s="2711"/>
      <c r="F114" s="2711"/>
      <c r="G114" s="2711"/>
      <c r="H114" s="285" t="s">
        <v>782</v>
      </c>
      <c r="I114" s="1114"/>
      <c r="J114" s="1114"/>
      <c r="K114" s="1114"/>
      <c r="L114" s="1114"/>
      <c r="M114" s="1114"/>
      <c r="N114" s="1115"/>
      <c r="O114" s="279"/>
      <c r="P114" s="2706"/>
      <c r="Q114" s="2709"/>
      <c r="R114" s="283" t="s">
        <v>782</v>
      </c>
      <c r="S114" s="1118"/>
      <c r="T114" s="1119"/>
      <c r="U114" s="1119"/>
      <c r="V114" s="1119"/>
      <c r="W114" s="1119"/>
      <c r="X114" s="1120"/>
      <c r="Y114" s="283" t="s">
        <v>782</v>
      </c>
      <c r="Z114" s="1118"/>
      <c r="AA114" s="1119"/>
      <c r="AB114" s="1119"/>
      <c r="AC114" s="1119"/>
      <c r="AD114" s="1119"/>
      <c r="AE114" s="1120"/>
    </row>
    <row r="115" spans="2:31" s="268" customFormat="1" ht="11.25">
      <c r="B115" s="2718">
        <v>4</v>
      </c>
      <c r="C115" s="2714" t="s">
        <v>1104</v>
      </c>
      <c r="D115" s="2717" t="s">
        <v>1071</v>
      </c>
      <c r="E115" s="2716" t="s">
        <v>756</v>
      </c>
      <c r="F115" s="2716" t="s">
        <v>1073</v>
      </c>
      <c r="G115" s="2716" t="s">
        <v>1083</v>
      </c>
      <c r="H115" s="278" t="s">
        <v>1051</v>
      </c>
      <c r="I115" s="1110"/>
      <c r="J115" s="1110"/>
      <c r="K115" s="1110"/>
      <c r="L115" s="1110"/>
      <c r="M115" s="1110"/>
      <c r="N115" s="1111"/>
      <c r="O115" s="279"/>
      <c r="P115" s="2704">
        <v>4</v>
      </c>
      <c r="Q115" s="2707" t="s">
        <v>1104</v>
      </c>
      <c r="R115" s="283" t="s">
        <v>1051</v>
      </c>
      <c r="S115" s="1118"/>
      <c r="T115" s="1119"/>
      <c r="U115" s="1119"/>
      <c r="V115" s="1119"/>
      <c r="W115" s="1119"/>
      <c r="X115" s="1120"/>
      <c r="Y115" s="283" t="s">
        <v>1051</v>
      </c>
      <c r="Z115" s="1118"/>
      <c r="AA115" s="1119"/>
      <c r="AB115" s="1119"/>
      <c r="AC115" s="1119"/>
      <c r="AD115" s="1119"/>
      <c r="AE115" s="1120"/>
    </row>
    <row r="116" spans="2:31" s="268" customFormat="1" ht="11.25">
      <c r="B116" s="2719"/>
      <c r="C116" s="2708"/>
      <c r="D116" s="2717"/>
      <c r="E116" s="2717"/>
      <c r="F116" s="2717"/>
      <c r="G116" s="2717"/>
      <c r="H116" s="282" t="s">
        <v>774</v>
      </c>
      <c r="I116" s="1112"/>
      <c r="J116" s="1112"/>
      <c r="K116" s="1112"/>
      <c r="L116" s="1112"/>
      <c r="M116" s="1112"/>
      <c r="N116" s="1113"/>
      <c r="O116" s="279"/>
      <c r="P116" s="2705"/>
      <c r="Q116" s="2708"/>
      <c r="R116" s="283" t="s">
        <v>774</v>
      </c>
      <c r="S116" s="1118"/>
      <c r="T116" s="1119"/>
      <c r="U116" s="1119"/>
      <c r="V116" s="1119"/>
      <c r="W116" s="1119"/>
      <c r="X116" s="1120"/>
      <c r="Y116" s="283" t="s">
        <v>774</v>
      </c>
      <c r="Z116" s="1118"/>
      <c r="AA116" s="1119"/>
      <c r="AB116" s="1119"/>
      <c r="AC116" s="1119"/>
      <c r="AD116" s="1119"/>
      <c r="AE116" s="1120"/>
    </row>
    <row r="117" spans="2:31" s="268" customFormat="1" ht="11.25">
      <c r="B117" s="2719"/>
      <c r="C117" s="2708"/>
      <c r="D117" s="2710" t="s">
        <v>1085</v>
      </c>
      <c r="E117" s="2717"/>
      <c r="F117" s="2717"/>
      <c r="G117" s="2717"/>
      <c r="H117" s="282" t="s">
        <v>778</v>
      </c>
      <c r="I117" s="1112"/>
      <c r="J117" s="1112"/>
      <c r="K117" s="1112"/>
      <c r="L117" s="1112"/>
      <c r="M117" s="1112"/>
      <c r="N117" s="1113"/>
      <c r="O117" s="279"/>
      <c r="P117" s="2705"/>
      <c r="Q117" s="2708"/>
      <c r="R117" s="283" t="s">
        <v>778</v>
      </c>
      <c r="S117" s="1118"/>
      <c r="T117" s="1119"/>
      <c r="U117" s="1119"/>
      <c r="V117" s="1119"/>
      <c r="W117" s="1119"/>
      <c r="X117" s="1120"/>
      <c r="Y117" s="283" t="s">
        <v>778</v>
      </c>
      <c r="Z117" s="1118"/>
      <c r="AA117" s="1119"/>
      <c r="AB117" s="1119"/>
      <c r="AC117" s="1119"/>
      <c r="AD117" s="1119"/>
      <c r="AE117" s="1120"/>
    </row>
    <row r="118" spans="2:31" s="268" customFormat="1" thickBot="1">
      <c r="B118" s="2720"/>
      <c r="C118" s="2715"/>
      <c r="D118" s="2711"/>
      <c r="E118" s="2711"/>
      <c r="F118" s="2711"/>
      <c r="G118" s="2711"/>
      <c r="H118" s="285" t="s">
        <v>782</v>
      </c>
      <c r="I118" s="1114"/>
      <c r="J118" s="1114"/>
      <c r="K118" s="1114"/>
      <c r="L118" s="1114"/>
      <c r="M118" s="1114"/>
      <c r="N118" s="1115"/>
      <c r="O118" s="279"/>
      <c r="P118" s="2706"/>
      <c r="Q118" s="2709"/>
      <c r="R118" s="283" t="s">
        <v>782</v>
      </c>
      <c r="S118" s="1118"/>
      <c r="T118" s="1119"/>
      <c r="U118" s="1119"/>
      <c r="V118" s="1119"/>
      <c r="W118" s="1119"/>
      <c r="X118" s="1120"/>
      <c r="Y118" s="283" t="s">
        <v>782</v>
      </c>
      <c r="Z118" s="1118"/>
      <c r="AA118" s="1119"/>
      <c r="AB118" s="1119"/>
      <c r="AC118" s="1119"/>
      <c r="AD118" s="1119"/>
      <c r="AE118" s="1120"/>
    </row>
    <row r="119" spans="2:31" s="268" customFormat="1" ht="11.25">
      <c r="B119" s="2718">
        <v>23</v>
      </c>
      <c r="C119" s="2714" t="s">
        <v>1105</v>
      </c>
      <c r="D119" s="2717" t="s">
        <v>1071</v>
      </c>
      <c r="E119" s="2716" t="s">
        <v>756</v>
      </c>
      <c r="F119" s="2716" t="s">
        <v>1096</v>
      </c>
      <c r="G119" s="2716" t="s">
        <v>1083</v>
      </c>
      <c r="H119" s="278" t="s">
        <v>1051</v>
      </c>
      <c r="I119" s="1110"/>
      <c r="J119" s="1110"/>
      <c r="K119" s="1110"/>
      <c r="L119" s="1110"/>
      <c r="M119" s="1110"/>
      <c r="N119" s="1111"/>
      <c r="O119" s="279"/>
      <c r="P119" s="2704">
        <v>23</v>
      </c>
      <c r="Q119" s="2707" t="s">
        <v>1105</v>
      </c>
      <c r="R119" s="283" t="s">
        <v>1051</v>
      </c>
      <c r="S119" s="1118"/>
      <c r="T119" s="1119"/>
      <c r="U119" s="1119"/>
      <c r="V119" s="1119"/>
      <c r="W119" s="1119"/>
      <c r="X119" s="1120"/>
      <c r="Y119" s="283" t="s">
        <v>1051</v>
      </c>
      <c r="Z119" s="1118"/>
      <c r="AA119" s="1119"/>
      <c r="AB119" s="1119"/>
      <c r="AC119" s="1119"/>
      <c r="AD119" s="1119"/>
      <c r="AE119" s="1120"/>
    </row>
    <row r="120" spans="2:31" s="268" customFormat="1" ht="11.25">
      <c r="B120" s="2719"/>
      <c r="C120" s="2708"/>
      <c r="D120" s="2717"/>
      <c r="E120" s="2717"/>
      <c r="F120" s="2717"/>
      <c r="G120" s="2717"/>
      <c r="H120" s="282" t="s">
        <v>774</v>
      </c>
      <c r="I120" s="1112"/>
      <c r="J120" s="1112"/>
      <c r="K120" s="1112"/>
      <c r="L120" s="1112"/>
      <c r="M120" s="1112"/>
      <c r="N120" s="1113"/>
      <c r="O120" s="279"/>
      <c r="P120" s="2705"/>
      <c r="Q120" s="2708"/>
      <c r="R120" s="283" t="s">
        <v>774</v>
      </c>
      <c r="S120" s="1118"/>
      <c r="T120" s="1119"/>
      <c r="U120" s="1119"/>
      <c r="V120" s="1119"/>
      <c r="W120" s="1119"/>
      <c r="X120" s="1120"/>
      <c r="Y120" s="283" t="s">
        <v>774</v>
      </c>
      <c r="Z120" s="1118"/>
      <c r="AA120" s="1119"/>
      <c r="AB120" s="1119"/>
      <c r="AC120" s="1119"/>
      <c r="AD120" s="1119"/>
      <c r="AE120" s="1120"/>
    </row>
    <row r="121" spans="2:31" s="268" customFormat="1" ht="11.25">
      <c r="B121" s="2719"/>
      <c r="C121" s="2708"/>
      <c r="D121" s="2710" t="s">
        <v>1085</v>
      </c>
      <c r="E121" s="2717"/>
      <c r="F121" s="2717"/>
      <c r="G121" s="2717"/>
      <c r="H121" s="282" t="s">
        <v>778</v>
      </c>
      <c r="I121" s="1112"/>
      <c r="J121" s="1112"/>
      <c r="K121" s="1112"/>
      <c r="L121" s="1112"/>
      <c r="M121" s="1112"/>
      <c r="N121" s="1113"/>
      <c r="O121" s="279"/>
      <c r="P121" s="2705"/>
      <c r="Q121" s="2708"/>
      <c r="R121" s="283" t="s">
        <v>778</v>
      </c>
      <c r="S121" s="1118"/>
      <c r="T121" s="1119"/>
      <c r="U121" s="1119"/>
      <c r="V121" s="1119"/>
      <c r="W121" s="1119"/>
      <c r="X121" s="1120"/>
      <c r="Y121" s="283" t="s">
        <v>778</v>
      </c>
      <c r="Z121" s="1118"/>
      <c r="AA121" s="1119"/>
      <c r="AB121" s="1119"/>
      <c r="AC121" s="1119"/>
      <c r="AD121" s="1119"/>
      <c r="AE121" s="1120"/>
    </row>
    <row r="122" spans="2:31" s="268" customFormat="1" thickBot="1">
      <c r="B122" s="2720"/>
      <c r="C122" s="2715"/>
      <c r="D122" s="2711"/>
      <c r="E122" s="2711"/>
      <c r="F122" s="2711"/>
      <c r="G122" s="2711"/>
      <c r="H122" s="285" t="s">
        <v>782</v>
      </c>
      <c r="I122" s="1114"/>
      <c r="J122" s="1114"/>
      <c r="K122" s="1114"/>
      <c r="L122" s="1114"/>
      <c r="M122" s="1114"/>
      <c r="N122" s="1115"/>
      <c r="O122" s="279"/>
      <c r="P122" s="2706"/>
      <c r="Q122" s="2709"/>
      <c r="R122" s="283" t="s">
        <v>782</v>
      </c>
      <c r="S122" s="1118"/>
      <c r="T122" s="1119"/>
      <c r="U122" s="1119"/>
      <c r="V122" s="1119"/>
      <c r="W122" s="1119"/>
      <c r="X122" s="1120"/>
      <c r="Y122" s="283" t="s">
        <v>782</v>
      </c>
      <c r="Z122" s="1118"/>
      <c r="AA122" s="1119"/>
      <c r="AB122" s="1119"/>
      <c r="AC122" s="1119"/>
      <c r="AD122" s="1119"/>
      <c r="AE122" s="1120"/>
    </row>
    <row r="123" spans="2:31" s="268" customFormat="1" ht="11.25">
      <c r="B123" s="2718">
        <v>26</v>
      </c>
      <c r="C123" s="2714" t="s">
        <v>1106</v>
      </c>
      <c r="D123" s="2716" t="s">
        <v>1107</v>
      </c>
      <c r="E123" s="2716" t="s">
        <v>1072</v>
      </c>
      <c r="F123" s="2716" t="s">
        <v>1073</v>
      </c>
      <c r="G123" s="2716" t="s">
        <v>1078</v>
      </c>
      <c r="H123" s="278" t="s">
        <v>1051</v>
      </c>
      <c r="I123" s="1110"/>
      <c r="J123" s="1110"/>
      <c r="K123" s="1110"/>
      <c r="L123" s="1110"/>
      <c r="M123" s="1110"/>
      <c r="N123" s="1111"/>
      <c r="O123" s="286"/>
      <c r="P123" s="2704">
        <v>26</v>
      </c>
      <c r="Q123" s="2707" t="s">
        <v>1106</v>
      </c>
      <c r="R123" s="283" t="s">
        <v>1051</v>
      </c>
      <c r="S123" s="1118"/>
      <c r="T123" s="1121"/>
      <c r="U123" s="1121"/>
      <c r="V123" s="1121"/>
      <c r="W123" s="1121"/>
      <c r="X123" s="1122"/>
      <c r="Y123" s="283" t="s">
        <v>1051</v>
      </c>
      <c r="Z123" s="1118"/>
      <c r="AA123" s="1121"/>
      <c r="AB123" s="1121"/>
      <c r="AC123" s="1121"/>
      <c r="AD123" s="1121"/>
      <c r="AE123" s="1122"/>
    </row>
    <row r="124" spans="2:31" s="268" customFormat="1" ht="11.25">
      <c r="B124" s="2719"/>
      <c r="C124" s="2708"/>
      <c r="D124" s="2717"/>
      <c r="E124" s="2717"/>
      <c r="F124" s="2717"/>
      <c r="G124" s="2717"/>
      <c r="H124" s="282" t="s">
        <v>774</v>
      </c>
      <c r="I124" s="1112"/>
      <c r="J124" s="1112"/>
      <c r="K124" s="1112"/>
      <c r="L124" s="1112"/>
      <c r="M124" s="1112"/>
      <c r="N124" s="1113"/>
      <c r="O124" s="286"/>
      <c r="P124" s="2705"/>
      <c r="Q124" s="2708"/>
      <c r="R124" s="283" t="s">
        <v>774</v>
      </c>
      <c r="S124" s="1118"/>
      <c r="T124" s="1121"/>
      <c r="U124" s="1121"/>
      <c r="V124" s="1121"/>
      <c r="W124" s="1121"/>
      <c r="X124" s="1122"/>
      <c r="Y124" s="283" t="s">
        <v>774</v>
      </c>
      <c r="Z124" s="1118"/>
      <c r="AA124" s="1121"/>
      <c r="AB124" s="1121"/>
      <c r="AC124" s="1121"/>
      <c r="AD124" s="1121"/>
      <c r="AE124" s="1122"/>
    </row>
    <row r="125" spans="2:31" s="268" customFormat="1" ht="11.25">
      <c r="B125" s="2719"/>
      <c r="C125" s="2708"/>
      <c r="D125" s="2710" t="s">
        <v>1075</v>
      </c>
      <c r="E125" s="2717"/>
      <c r="F125" s="2717"/>
      <c r="G125" s="2717"/>
      <c r="H125" s="282" t="s">
        <v>778</v>
      </c>
      <c r="I125" s="1112"/>
      <c r="J125" s="1112"/>
      <c r="K125" s="1112"/>
      <c r="L125" s="1112"/>
      <c r="M125" s="1112"/>
      <c r="N125" s="1113"/>
      <c r="O125" s="286"/>
      <c r="P125" s="2705"/>
      <c r="Q125" s="2708"/>
      <c r="R125" s="283" t="s">
        <v>778</v>
      </c>
      <c r="S125" s="1118"/>
      <c r="T125" s="1121"/>
      <c r="U125" s="1121"/>
      <c r="V125" s="1121"/>
      <c r="W125" s="1121"/>
      <c r="X125" s="1122"/>
      <c r="Y125" s="283" t="s">
        <v>778</v>
      </c>
      <c r="Z125" s="1118"/>
      <c r="AA125" s="1121"/>
      <c r="AB125" s="1121"/>
      <c r="AC125" s="1121"/>
      <c r="AD125" s="1121"/>
      <c r="AE125" s="1122"/>
    </row>
    <row r="126" spans="2:31" s="268" customFormat="1" thickBot="1">
      <c r="B126" s="2720"/>
      <c r="C126" s="2715"/>
      <c r="D126" s="2711"/>
      <c r="E126" s="2711"/>
      <c r="F126" s="2711"/>
      <c r="G126" s="2711"/>
      <c r="H126" s="285" t="s">
        <v>782</v>
      </c>
      <c r="I126" s="1114"/>
      <c r="J126" s="1114"/>
      <c r="K126" s="1114"/>
      <c r="L126" s="1114"/>
      <c r="M126" s="1114"/>
      <c r="N126" s="1115"/>
      <c r="O126" s="286"/>
      <c r="P126" s="2706"/>
      <c r="Q126" s="2709"/>
      <c r="R126" s="283" t="s">
        <v>782</v>
      </c>
      <c r="S126" s="1118"/>
      <c r="T126" s="1121"/>
      <c r="U126" s="1121"/>
      <c r="V126" s="1121"/>
      <c r="W126" s="1121"/>
      <c r="X126" s="1122"/>
      <c r="Y126" s="283" t="s">
        <v>782</v>
      </c>
      <c r="Z126" s="1118"/>
      <c r="AA126" s="1121"/>
      <c r="AB126" s="1121"/>
      <c r="AC126" s="1121"/>
      <c r="AD126" s="1121"/>
      <c r="AE126" s="1122"/>
    </row>
    <row r="127" spans="2:31" s="268" customFormat="1" ht="11.25" customHeight="1">
      <c r="B127" s="2718">
        <v>9</v>
      </c>
      <c r="C127" s="2714" t="s">
        <v>1108</v>
      </c>
      <c r="D127" s="2716" t="s">
        <v>1107</v>
      </c>
      <c r="E127" s="2716" t="s">
        <v>1077</v>
      </c>
      <c r="F127" s="2716" t="s">
        <v>1073</v>
      </c>
      <c r="G127" s="2716" t="s">
        <v>1078</v>
      </c>
      <c r="H127" s="278" t="s">
        <v>1051</v>
      </c>
      <c r="I127" s="1110"/>
      <c r="J127" s="1110"/>
      <c r="K127" s="1110"/>
      <c r="L127" s="1110"/>
      <c r="M127" s="1110"/>
      <c r="N127" s="1111"/>
      <c r="O127" s="279"/>
      <c r="P127" s="2704">
        <v>9</v>
      </c>
      <c r="Q127" s="2707" t="s">
        <v>1108</v>
      </c>
      <c r="R127" s="283" t="s">
        <v>1051</v>
      </c>
      <c r="S127" s="1118"/>
      <c r="T127" s="1119"/>
      <c r="U127" s="1119"/>
      <c r="V127" s="1119"/>
      <c r="W127" s="1119"/>
      <c r="X127" s="1120"/>
      <c r="Y127" s="283" t="s">
        <v>1051</v>
      </c>
      <c r="Z127" s="1118"/>
      <c r="AA127" s="1119"/>
      <c r="AB127" s="1119"/>
      <c r="AC127" s="1119"/>
      <c r="AD127" s="1119"/>
      <c r="AE127" s="1120"/>
    </row>
    <row r="128" spans="2:31" s="268" customFormat="1" ht="11.25">
      <c r="B128" s="2719"/>
      <c r="C128" s="2708"/>
      <c r="D128" s="2717"/>
      <c r="E128" s="2717"/>
      <c r="F128" s="2717"/>
      <c r="G128" s="2717"/>
      <c r="H128" s="282" t="s">
        <v>774</v>
      </c>
      <c r="I128" s="1112"/>
      <c r="J128" s="1112"/>
      <c r="K128" s="1112"/>
      <c r="L128" s="1112"/>
      <c r="M128" s="1112"/>
      <c r="N128" s="1113"/>
      <c r="O128" s="279"/>
      <c r="P128" s="2705"/>
      <c r="Q128" s="2708"/>
      <c r="R128" s="283" t="s">
        <v>774</v>
      </c>
      <c r="S128" s="1118"/>
      <c r="T128" s="1119"/>
      <c r="U128" s="1119"/>
      <c r="V128" s="1119"/>
      <c r="W128" s="1119"/>
      <c r="X128" s="1120"/>
      <c r="Y128" s="283" t="s">
        <v>774</v>
      </c>
      <c r="Z128" s="1118"/>
      <c r="AA128" s="1119"/>
      <c r="AB128" s="1119"/>
      <c r="AC128" s="1119"/>
      <c r="AD128" s="1119"/>
      <c r="AE128" s="1120"/>
    </row>
    <row r="129" spans="2:31" s="268" customFormat="1" ht="11.25">
      <c r="B129" s="2719"/>
      <c r="C129" s="2708"/>
      <c r="D129" s="2710" t="s">
        <v>1085</v>
      </c>
      <c r="E129" s="2717"/>
      <c r="F129" s="2717"/>
      <c r="G129" s="2717"/>
      <c r="H129" s="282" t="s">
        <v>778</v>
      </c>
      <c r="I129" s="1112"/>
      <c r="J129" s="1112"/>
      <c r="K129" s="1112"/>
      <c r="L129" s="1112"/>
      <c r="M129" s="1112"/>
      <c r="N129" s="1113"/>
      <c r="O129" s="279"/>
      <c r="P129" s="2705"/>
      <c r="Q129" s="2708"/>
      <c r="R129" s="283" t="s">
        <v>778</v>
      </c>
      <c r="S129" s="1118"/>
      <c r="T129" s="1119"/>
      <c r="U129" s="1119"/>
      <c r="V129" s="1119"/>
      <c r="W129" s="1119"/>
      <c r="X129" s="1120"/>
      <c r="Y129" s="283" t="s">
        <v>778</v>
      </c>
      <c r="Z129" s="1118"/>
      <c r="AA129" s="1119"/>
      <c r="AB129" s="1119"/>
      <c r="AC129" s="1119"/>
      <c r="AD129" s="1119"/>
      <c r="AE129" s="1120"/>
    </row>
    <row r="130" spans="2:31" s="268" customFormat="1" thickBot="1">
      <c r="B130" s="2720"/>
      <c r="C130" s="2715"/>
      <c r="D130" s="2711"/>
      <c r="E130" s="2711"/>
      <c r="F130" s="2711"/>
      <c r="G130" s="2711"/>
      <c r="H130" s="285" t="s">
        <v>782</v>
      </c>
      <c r="I130" s="1114"/>
      <c r="J130" s="1114"/>
      <c r="K130" s="1114"/>
      <c r="L130" s="1114"/>
      <c r="M130" s="1114"/>
      <c r="N130" s="1115"/>
      <c r="O130" s="279"/>
      <c r="P130" s="2706"/>
      <c r="Q130" s="2709"/>
      <c r="R130" s="283" t="s">
        <v>782</v>
      </c>
      <c r="S130" s="1118"/>
      <c r="T130" s="1119"/>
      <c r="U130" s="1119"/>
      <c r="V130" s="1119"/>
      <c r="W130" s="1119"/>
      <c r="X130" s="1120"/>
      <c r="Y130" s="283" t="s">
        <v>782</v>
      </c>
      <c r="Z130" s="1118"/>
      <c r="AA130" s="1119"/>
      <c r="AB130" s="1119"/>
      <c r="AC130" s="1119"/>
      <c r="AD130" s="1119"/>
      <c r="AE130" s="1120"/>
    </row>
    <row r="131" spans="2:31" s="288" customFormat="1" ht="11.25">
      <c r="B131" s="2718">
        <v>10</v>
      </c>
      <c r="C131" s="2714" t="s">
        <v>1109</v>
      </c>
      <c r="D131" s="2716" t="s">
        <v>1107</v>
      </c>
      <c r="E131" s="2716" t="s">
        <v>1077</v>
      </c>
      <c r="F131" s="2716" t="s">
        <v>1073</v>
      </c>
      <c r="G131" s="2716" t="s">
        <v>1078</v>
      </c>
      <c r="H131" s="278" t="s">
        <v>1051</v>
      </c>
      <c r="I131" s="1110"/>
      <c r="J131" s="1110"/>
      <c r="K131" s="1110"/>
      <c r="L131" s="1110"/>
      <c r="M131" s="1110"/>
      <c r="N131" s="1111"/>
      <c r="O131" s="279"/>
      <c r="P131" s="2704">
        <v>10</v>
      </c>
      <c r="Q131" s="2707" t="s">
        <v>1109</v>
      </c>
      <c r="R131" s="283" t="s">
        <v>1051</v>
      </c>
      <c r="S131" s="1118"/>
      <c r="T131" s="1119"/>
      <c r="U131" s="1119"/>
      <c r="V131" s="1119"/>
      <c r="W131" s="1119"/>
      <c r="X131" s="1120"/>
      <c r="Y131" s="283" t="s">
        <v>1051</v>
      </c>
      <c r="Z131" s="1119"/>
      <c r="AA131" s="1119"/>
      <c r="AB131" s="1119"/>
      <c r="AC131" s="1119"/>
      <c r="AD131" s="1119"/>
      <c r="AE131" s="1120"/>
    </row>
    <row r="132" spans="2:31" s="288" customFormat="1" ht="11.25">
      <c r="B132" s="2719"/>
      <c r="C132" s="2708"/>
      <c r="D132" s="2717"/>
      <c r="E132" s="2717"/>
      <c r="F132" s="2717"/>
      <c r="G132" s="2717"/>
      <c r="H132" s="282" t="s">
        <v>774</v>
      </c>
      <c r="I132" s="1112"/>
      <c r="J132" s="1112"/>
      <c r="K132" s="1112"/>
      <c r="L132" s="1112"/>
      <c r="M132" s="1112"/>
      <c r="N132" s="1113"/>
      <c r="O132" s="279"/>
      <c r="P132" s="2705"/>
      <c r="Q132" s="2708"/>
      <c r="R132" s="283" t="s">
        <v>774</v>
      </c>
      <c r="S132" s="1118"/>
      <c r="T132" s="1119"/>
      <c r="U132" s="1119"/>
      <c r="V132" s="1119"/>
      <c r="W132" s="1119"/>
      <c r="X132" s="1120"/>
      <c r="Y132" s="283" t="s">
        <v>774</v>
      </c>
      <c r="Z132" s="1119"/>
      <c r="AA132" s="1119"/>
      <c r="AB132" s="1119"/>
      <c r="AC132" s="1119"/>
      <c r="AD132" s="1119"/>
      <c r="AE132" s="1120"/>
    </row>
    <row r="133" spans="2:31" s="288" customFormat="1" ht="11.25">
      <c r="B133" s="2719"/>
      <c r="C133" s="2708"/>
      <c r="D133" s="2710" t="s">
        <v>1085</v>
      </c>
      <c r="E133" s="2717"/>
      <c r="F133" s="2717"/>
      <c r="G133" s="2717"/>
      <c r="H133" s="282" t="s">
        <v>778</v>
      </c>
      <c r="I133" s="1112"/>
      <c r="J133" s="1112"/>
      <c r="K133" s="1112"/>
      <c r="L133" s="1112"/>
      <c r="M133" s="1112"/>
      <c r="N133" s="1113"/>
      <c r="O133" s="279"/>
      <c r="P133" s="2705"/>
      <c r="Q133" s="2708"/>
      <c r="R133" s="283" t="s">
        <v>778</v>
      </c>
      <c r="S133" s="1118"/>
      <c r="T133" s="1119"/>
      <c r="U133" s="1119"/>
      <c r="V133" s="1119"/>
      <c r="W133" s="1119"/>
      <c r="X133" s="1120"/>
      <c r="Y133" s="283" t="s">
        <v>778</v>
      </c>
      <c r="Z133" s="1119"/>
      <c r="AA133" s="1119"/>
      <c r="AB133" s="1119"/>
      <c r="AC133" s="1119"/>
      <c r="AD133" s="1119"/>
      <c r="AE133" s="1120"/>
    </row>
    <row r="134" spans="2:31" s="288" customFormat="1" thickBot="1">
      <c r="B134" s="2720"/>
      <c r="C134" s="2715"/>
      <c r="D134" s="2711"/>
      <c r="E134" s="2711"/>
      <c r="F134" s="2711"/>
      <c r="G134" s="2711"/>
      <c r="H134" s="285" t="s">
        <v>782</v>
      </c>
      <c r="I134" s="1114"/>
      <c r="J134" s="1114"/>
      <c r="K134" s="1114"/>
      <c r="L134" s="1114"/>
      <c r="M134" s="1114"/>
      <c r="N134" s="1115"/>
      <c r="O134" s="279"/>
      <c r="P134" s="2706"/>
      <c r="Q134" s="2709"/>
      <c r="R134" s="283" t="s">
        <v>782</v>
      </c>
      <c r="S134" s="1118"/>
      <c r="T134" s="1119"/>
      <c r="U134" s="1119"/>
      <c r="V134" s="1119"/>
      <c r="W134" s="1119"/>
      <c r="X134" s="1120"/>
      <c r="Y134" s="283" t="s">
        <v>782</v>
      </c>
      <c r="Z134" s="1119"/>
      <c r="AA134" s="1119"/>
      <c r="AB134" s="1119"/>
      <c r="AC134" s="1119"/>
      <c r="AD134" s="1119"/>
      <c r="AE134" s="1120"/>
    </row>
    <row r="135" spans="2:31" s="288" customFormat="1" ht="11.25" customHeight="1">
      <c r="B135" s="2718">
        <v>12</v>
      </c>
      <c r="C135" s="2714" t="s">
        <v>1110</v>
      </c>
      <c r="D135" s="2716" t="s">
        <v>1107</v>
      </c>
      <c r="E135" s="2716" t="s">
        <v>1077</v>
      </c>
      <c r="F135" s="2716" t="s">
        <v>1073</v>
      </c>
      <c r="G135" s="2716" t="s">
        <v>1078</v>
      </c>
      <c r="H135" s="278" t="s">
        <v>1051</v>
      </c>
      <c r="I135" s="1110"/>
      <c r="J135" s="1110"/>
      <c r="K135" s="1110"/>
      <c r="L135" s="1110"/>
      <c r="M135" s="1110"/>
      <c r="N135" s="1111"/>
      <c r="O135" s="279"/>
      <c r="P135" s="2704">
        <v>12</v>
      </c>
      <c r="Q135" s="2707" t="s">
        <v>1110</v>
      </c>
      <c r="R135" s="283" t="s">
        <v>1051</v>
      </c>
      <c r="S135" s="1118"/>
      <c r="T135" s="1119"/>
      <c r="U135" s="1119"/>
      <c r="V135" s="1119"/>
      <c r="W135" s="1119"/>
      <c r="X135" s="1120"/>
      <c r="Y135" s="283" t="s">
        <v>1051</v>
      </c>
      <c r="Z135" s="1118"/>
      <c r="AA135" s="1119"/>
      <c r="AB135" s="1119"/>
      <c r="AC135" s="1119"/>
      <c r="AD135" s="1119"/>
      <c r="AE135" s="1120"/>
    </row>
    <row r="136" spans="2:31" s="288" customFormat="1" ht="11.25">
      <c r="B136" s="2719"/>
      <c r="C136" s="2708"/>
      <c r="D136" s="2717"/>
      <c r="E136" s="2717"/>
      <c r="F136" s="2717"/>
      <c r="G136" s="2717"/>
      <c r="H136" s="282" t="s">
        <v>774</v>
      </c>
      <c r="I136" s="1112"/>
      <c r="J136" s="1112"/>
      <c r="K136" s="1112"/>
      <c r="L136" s="1112"/>
      <c r="M136" s="1112"/>
      <c r="N136" s="1113"/>
      <c r="O136" s="279"/>
      <c r="P136" s="2705"/>
      <c r="Q136" s="2708"/>
      <c r="R136" s="283" t="s">
        <v>774</v>
      </c>
      <c r="S136" s="1118"/>
      <c r="T136" s="1119"/>
      <c r="U136" s="1119"/>
      <c r="V136" s="1119"/>
      <c r="W136" s="1119"/>
      <c r="X136" s="1120"/>
      <c r="Y136" s="283" t="s">
        <v>774</v>
      </c>
      <c r="Z136" s="1118"/>
      <c r="AA136" s="1119"/>
      <c r="AB136" s="1119"/>
      <c r="AC136" s="1119"/>
      <c r="AD136" s="1119"/>
      <c r="AE136" s="1120"/>
    </row>
    <row r="137" spans="2:31" s="288" customFormat="1" ht="11.25">
      <c r="B137" s="2719"/>
      <c r="C137" s="2708"/>
      <c r="D137" s="2710" t="s">
        <v>1085</v>
      </c>
      <c r="E137" s="2717"/>
      <c r="F137" s="2717"/>
      <c r="G137" s="2717"/>
      <c r="H137" s="282" t="s">
        <v>778</v>
      </c>
      <c r="I137" s="1112"/>
      <c r="J137" s="1112"/>
      <c r="K137" s="1112"/>
      <c r="L137" s="1112"/>
      <c r="M137" s="1112"/>
      <c r="N137" s="1113"/>
      <c r="O137" s="279"/>
      <c r="P137" s="2705"/>
      <c r="Q137" s="2708"/>
      <c r="R137" s="283" t="s">
        <v>778</v>
      </c>
      <c r="S137" s="1118"/>
      <c r="T137" s="1119"/>
      <c r="U137" s="1119"/>
      <c r="V137" s="1119"/>
      <c r="W137" s="1119"/>
      <c r="X137" s="1120"/>
      <c r="Y137" s="283" t="s">
        <v>778</v>
      </c>
      <c r="Z137" s="1118"/>
      <c r="AA137" s="1119"/>
      <c r="AB137" s="1119"/>
      <c r="AC137" s="1119"/>
      <c r="AD137" s="1119"/>
      <c r="AE137" s="1120"/>
    </row>
    <row r="138" spans="2:31" s="288" customFormat="1" thickBot="1">
      <c r="B138" s="2720"/>
      <c r="C138" s="2715"/>
      <c r="D138" s="2711"/>
      <c r="E138" s="2711"/>
      <c r="F138" s="2711"/>
      <c r="G138" s="2711"/>
      <c r="H138" s="285" t="s">
        <v>782</v>
      </c>
      <c r="I138" s="1114"/>
      <c r="J138" s="1114"/>
      <c r="K138" s="1114"/>
      <c r="L138" s="1114"/>
      <c r="M138" s="1114"/>
      <c r="N138" s="1115"/>
      <c r="O138" s="279"/>
      <c r="P138" s="2706"/>
      <c r="Q138" s="2709"/>
      <c r="R138" s="283" t="s">
        <v>782</v>
      </c>
      <c r="S138" s="1118"/>
      <c r="T138" s="1119"/>
      <c r="U138" s="1119"/>
      <c r="V138" s="1119"/>
      <c r="W138" s="1119"/>
      <c r="X138" s="1120"/>
      <c r="Y138" s="283" t="s">
        <v>782</v>
      </c>
      <c r="Z138" s="1118"/>
      <c r="AA138" s="1119"/>
      <c r="AB138" s="1119"/>
      <c r="AC138" s="1119"/>
      <c r="AD138" s="1119"/>
      <c r="AE138" s="1120"/>
    </row>
    <row r="139" spans="2:31" s="288" customFormat="1" ht="11.25" customHeight="1">
      <c r="B139" s="2718">
        <v>15</v>
      </c>
      <c r="C139" s="2714" t="s">
        <v>1111</v>
      </c>
      <c r="D139" s="2716" t="s">
        <v>1107</v>
      </c>
      <c r="E139" s="2716" t="s">
        <v>1077</v>
      </c>
      <c r="F139" s="2716" t="s">
        <v>1073</v>
      </c>
      <c r="G139" s="2716" t="s">
        <v>1089</v>
      </c>
      <c r="H139" s="278" t="s">
        <v>1051</v>
      </c>
      <c r="I139" s="1110"/>
      <c r="J139" s="1110"/>
      <c r="K139" s="1110"/>
      <c r="L139" s="1110"/>
      <c r="M139" s="1110"/>
      <c r="N139" s="1111"/>
      <c r="O139" s="279"/>
      <c r="P139" s="2704">
        <v>15</v>
      </c>
      <c r="Q139" s="2707" t="s">
        <v>1111</v>
      </c>
      <c r="R139" s="283" t="s">
        <v>1051</v>
      </c>
      <c r="S139" s="1118"/>
      <c r="T139" s="1119"/>
      <c r="U139" s="1119"/>
      <c r="V139" s="1119"/>
      <c r="W139" s="1119"/>
      <c r="X139" s="1120"/>
      <c r="Y139" s="283" t="s">
        <v>1051</v>
      </c>
      <c r="Z139" s="1119"/>
      <c r="AA139" s="1119"/>
      <c r="AB139" s="1119"/>
      <c r="AC139" s="1119"/>
      <c r="AD139" s="1119"/>
      <c r="AE139" s="1120"/>
    </row>
    <row r="140" spans="2:31" s="288" customFormat="1" ht="11.25">
      <c r="B140" s="2719"/>
      <c r="C140" s="2708"/>
      <c r="D140" s="2717"/>
      <c r="E140" s="2717"/>
      <c r="F140" s="2717"/>
      <c r="G140" s="2717"/>
      <c r="H140" s="282" t="s">
        <v>774</v>
      </c>
      <c r="I140" s="1112"/>
      <c r="J140" s="1112"/>
      <c r="K140" s="1112"/>
      <c r="L140" s="1112"/>
      <c r="M140" s="1112"/>
      <c r="N140" s="1113"/>
      <c r="O140" s="279"/>
      <c r="P140" s="2705"/>
      <c r="Q140" s="2708"/>
      <c r="R140" s="283" t="s">
        <v>774</v>
      </c>
      <c r="S140" s="1118"/>
      <c r="T140" s="1119"/>
      <c r="U140" s="1119"/>
      <c r="V140" s="1119"/>
      <c r="W140" s="1119"/>
      <c r="X140" s="1120"/>
      <c r="Y140" s="283" t="s">
        <v>774</v>
      </c>
      <c r="Z140" s="1119"/>
      <c r="AA140" s="1119"/>
      <c r="AB140" s="1119"/>
      <c r="AC140" s="1119"/>
      <c r="AD140" s="1119"/>
      <c r="AE140" s="1120"/>
    </row>
    <row r="141" spans="2:31" s="288" customFormat="1" ht="11.25">
      <c r="B141" s="2719"/>
      <c r="C141" s="2708"/>
      <c r="D141" s="2710" t="s">
        <v>1075</v>
      </c>
      <c r="E141" s="2717"/>
      <c r="F141" s="2717"/>
      <c r="G141" s="2717"/>
      <c r="H141" s="282" t="s">
        <v>778</v>
      </c>
      <c r="I141" s="1112"/>
      <c r="J141" s="1112"/>
      <c r="K141" s="1112"/>
      <c r="L141" s="1112"/>
      <c r="M141" s="1112"/>
      <c r="N141" s="1113"/>
      <c r="O141" s="279"/>
      <c r="P141" s="2705"/>
      <c r="Q141" s="2708"/>
      <c r="R141" s="283" t="s">
        <v>778</v>
      </c>
      <c r="S141" s="1118"/>
      <c r="T141" s="1119"/>
      <c r="U141" s="1119"/>
      <c r="V141" s="1119"/>
      <c r="W141" s="1119"/>
      <c r="X141" s="1120"/>
      <c r="Y141" s="283" t="s">
        <v>778</v>
      </c>
      <c r="Z141" s="1119"/>
      <c r="AA141" s="1119"/>
      <c r="AB141" s="1119"/>
      <c r="AC141" s="1119"/>
      <c r="AD141" s="1119"/>
      <c r="AE141" s="1120"/>
    </row>
    <row r="142" spans="2:31" s="288" customFormat="1" thickBot="1">
      <c r="B142" s="2720"/>
      <c r="C142" s="2715"/>
      <c r="D142" s="2711"/>
      <c r="E142" s="2711"/>
      <c r="F142" s="2711"/>
      <c r="G142" s="2711"/>
      <c r="H142" s="285" t="s">
        <v>782</v>
      </c>
      <c r="I142" s="1114"/>
      <c r="J142" s="1114"/>
      <c r="K142" s="1114"/>
      <c r="L142" s="1114"/>
      <c r="M142" s="1114"/>
      <c r="N142" s="1115"/>
      <c r="O142" s="279"/>
      <c r="P142" s="2706"/>
      <c r="Q142" s="2709"/>
      <c r="R142" s="283" t="s">
        <v>782</v>
      </c>
      <c r="S142" s="1118"/>
      <c r="T142" s="1119"/>
      <c r="U142" s="1119"/>
      <c r="V142" s="1119"/>
      <c r="W142" s="1119"/>
      <c r="X142" s="1120"/>
      <c r="Y142" s="283" t="s">
        <v>782</v>
      </c>
      <c r="Z142" s="1119"/>
      <c r="AA142" s="1119"/>
      <c r="AB142" s="1119"/>
      <c r="AC142" s="1119"/>
      <c r="AD142" s="1119"/>
      <c r="AE142" s="1120"/>
    </row>
    <row r="143" spans="2:31" s="288" customFormat="1" ht="11.25" customHeight="1">
      <c r="B143" s="2718">
        <v>18</v>
      </c>
      <c r="C143" s="2714" t="s">
        <v>1112</v>
      </c>
      <c r="D143" s="2716" t="s">
        <v>1107</v>
      </c>
      <c r="E143" s="2716" t="s">
        <v>1077</v>
      </c>
      <c r="F143" s="2716" t="s">
        <v>1113</v>
      </c>
      <c r="G143" s="2716" t="s">
        <v>1083</v>
      </c>
      <c r="H143" s="278" t="s">
        <v>1051</v>
      </c>
      <c r="I143" s="1110"/>
      <c r="J143" s="1110"/>
      <c r="K143" s="1110"/>
      <c r="L143" s="1110"/>
      <c r="M143" s="1110"/>
      <c r="N143" s="1111"/>
      <c r="O143" s="279"/>
      <c r="P143" s="2704">
        <v>18</v>
      </c>
      <c r="Q143" s="2707" t="s">
        <v>1112</v>
      </c>
      <c r="R143" s="283" t="s">
        <v>1051</v>
      </c>
      <c r="S143" s="1118"/>
      <c r="T143" s="1119"/>
      <c r="U143" s="1119"/>
      <c r="V143" s="1119"/>
      <c r="W143" s="1119"/>
      <c r="X143" s="1120"/>
      <c r="Y143" s="283" t="s">
        <v>1051</v>
      </c>
      <c r="Z143" s="1118"/>
      <c r="AA143" s="1119"/>
      <c r="AB143" s="1119"/>
      <c r="AC143" s="1119"/>
      <c r="AD143" s="1119"/>
      <c r="AE143" s="1120"/>
    </row>
    <row r="144" spans="2:31" s="288" customFormat="1" ht="11.25">
      <c r="B144" s="2719"/>
      <c r="C144" s="2708"/>
      <c r="D144" s="2717"/>
      <c r="E144" s="2717"/>
      <c r="F144" s="2717"/>
      <c r="G144" s="2717"/>
      <c r="H144" s="282" t="s">
        <v>774</v>
      </c>
      <c r="I144" s="1112"/>
      <c r="J144" s="1112"/>
      <c r="K144" s="1112"/>
      <c r="L144" s="1112"/>
      <c r="M144" s="1112"/>
      <c r="N144" s="1113"/>
      <c r="O144" s="279"/>
      <c r="P144" s="2705"/>
      <c r="Q144" s="2708"/>
      <c r="R144" s="283" t="s">
        <v>774</v>
      </c>
      <c r="S144" s="1118"/>
      <c r="T144" s="1119"/>
      <c r="U144" s="1119"/>
      <c r="V144" s="1119"/>
      <c r="W144" s="1119"/>
      <c r="X144" s="1120"/>
      <c r="Y144" s="283" t="s">
        <v>774</v>
      </c>
      <c r="Z144" s="1118"/>
      <c r="AA144" s="1119"/>
      <c r="AB144" s="1119"/>
      <c r="AC144" s="1119"/>
      <c r="AD144" s="1119"/>
      <c r="AE144" s="1120"/>
    </row>
    <row r="145" spans="2:31" s="288" customFormat="1" ht="11.25">
      <c r="B145" s="2719"/>
      <c r="C145" s="2708"/>
      <c r="D145" s="2710" t="s">
        <v>1085</v>
      </c>
      <c r="E145" s="2717"/>
      <c r="F145" s="2717"/>
      <c r="G145" s="2717"/>
      <c r="H145" s="282" t="s">
        <v>778</v>
      </c>
      <c r="I145" s="1112"/>
      <c r="J145" s="1112"/>
      <c r="K145" s="1112"/>
      <c r="L145" s="1112"/>
      <c r="M145" s="1112"/>
      <c r="N145" s="1113"/>
      <c r="O145" s="279"/>
      <c r="P145" s="2705"/>
      <c r="Q145" s="2708"/>
      <c r="R145" s="283" t="s">
        <v>778</v>
      </c>
      <c r="S145" s="1118"/>
      <c r="T145" s="1119"/>
      <c r="U145" s="1119"/>
      <c r="V145" s="1119"/>
      <c r="W145" s="1119"/>
      <c r="X145" s="1120"/>
      <c r="Y145" s="283" t="s">
        <v>778</v>
      </c>
      <c r="Z145" s="1118"/>
      <c r="AA145" s="1119"/>
      <c r="AB145" s="1119"/>
      <c r="AC145" s="1119"/>
      <c r="AD145" s="1119"/>
      <c r="AE145" s="1120"/>
    </row>
    <row r="146" spans="2:31" s="288" customFormat="1" thickBot="1">
      <c r="B146" s="2720"/>
      <c r="C146" s="2715"/>
      <c r="D146" s="2711"/>
      <c r="E146" s="2711"/>
      <c r="F146" s="2711"/>
      <c r="G146" s="2711"/>
      <c r="H146" s="285" t="s">
        <v>782</v>
      </c>
      <c r="I146" s="1114"/>
      <c r="J146" s="1114"/>
      <c r="K146" s="1114"/>
      <c r="L146" s="1114"/>
      <c r="M146" s="1114"/>
      <c r="N146" s="1115"/>
      <c r="O146" s="279"/>
      <c r="P146" s="2706"/>
      <c r="Q146" s="2709"/>
      <c r="R146" s="283" t="s">
        <v>782</v>
      </c>
      <c r="S146" s="1118"/>
      <c r="T146" s="1119"/>
      <c r="U146" s="1119"/>
      <c r="V146" s="1119"/>
      <c r="W146" s="1119"/>
      <c r="X146" s="1120"/>
      <c r="Y146" s="283" t="s">
        <v>782</v>
      </c>
      <c r="Z146" s="1118"/>
      <c r="AA146" s="1119"/>
      <c r="AB146" s="1119"/>
      <c r="AC146" s="1119"/>
      <c r="AD146" s="1119"/>
      <c r="AE146" s="1120"/>
    </row>
    <row r="147" spans="2:31" s="288" customFormat="1" ht="11.25" customHeight="1">
      <c r="B147" s="2718">
        <v>19</v>
      </c>
      <c r="C147" s="2714" t="s">
        <v>1114</v>
      </c>
      <c r="D147" s="2716" t="s">
        <v>1107</v>
      </c>
      <c r="E147" s="2716" t="s">
        <v>756</v>
      </c>
      <c r="F147" s="2716" t="s">
        <v>1073</v>
      </c>
      <c r="G147" s="2716" t="s">
        <v>1089</v>
      </c>
      <c r="H147" s="278" t="s">
        <v>1051</v>
      </c>
      <c r="I147" s="1110"/>
      <c r="J147" s="1110"/>
      <c r="K147" s="1110"/>
      <c r="L147" s="1110"/>
      <c r="M147" s="1110"/>
      <c r="N147" s="1111"/>
      <c r="O147" s="279"/>
      <c r="P147" s="2704">
        <v>19</v>
      </c>
      <c r="Q147" s="2707" t="s">
        <v>1114</v>
      </c>
      <c r="R147" s="283" t="s">
        <v>1051</v>
      </c>
      <c r="S147" s="1118"/>
      <c r="T147" s="1119"/>
      <c r="U147" s="1119"/>
      <c r="V147" s="1119"/>
      <c r="W147" s="1119"/>
      <c r="X147" s="1120"/>
      <c r="Y147" s="283" t="s">
        <v>1051</v>
      </c>
      <c r="Z147" s="1118"/>
      <c r="AA147" s="1119"/>
      <c r="AB147" s="1119"/>
      <c r="AC147" s="1119"/>
      <c r="AD147" s="1119"/>
      <c r="AE147" s="1120"/>
    </row>
    <row r="148" spans="2:31" s="288" customFormat="1" ht="11.25">
      <c r="B148" s="2719"/>
      <c r="C148" s="2708"/>
      <c r="D148" s="2717"/>
      <c r="E148" s="2717"/>
      <c r="F148" s="2717"/>
      <c r="G148" s="2717"/>
      <c r="H148" s="282" t="s">
        <v>774</v>
      </c>
      <c r="I148" s="1112"/>
      <c r="J148" s="1112"/>
      <c r="K148" s="1112"/>
      <c r="L148" s="1112"/>
      <c r="M148" s="1112"/>
      <c r="N148" s="1113"/>
      <c r="O148" s="279"/>
      <c r="P148" s="2705"/>
      <c r="Q148" s="2708"/>
      <c r="R148" s="283" t="s">
        <v>774</v>
      </c>
      <c r="S148" s="1118"/>
      <c r="T148" s="1119"/>
      <c r="U148" s="1119"/>
      <c r="V148" s="1119"/>
      <c r="W148" s="1119"/>
      <c r="X148" s="1120"/>
      <c r="Y148" s="283" t="s">
        <v>774</v>
      </c>
      <c r="Z148" s="1118"/>
      <c r="AA148" s="1119"/>
      <c r="AB148" s="1119"/>
      <c r="AC148" s="1119"/>
      <c r="AD148" s="1119"/>
      <c r="AE148" s="1120"/>
    </row>
    <row r="149" spans="2:31" s="288" customFormat="1" ht="11.25">
      <c r="B149" s="2719"/>
      <c r="C149" s="2708"/>
      <c r="D149" s="2710" t="s">
        <v>1075</v>
      </c>
      <c r="E149" s="2717"/>
      <c r="F149" s="2717"/>
      <c r="G149" s="2717"/>
      <c r="H149" s="282" t="s">
        <v>778</v>
      </c>
      <c r="I149" s="1112"/>
      <c r="J149" s="1112"/>
      <c r="K149" s="1112"/>
      <c r="L149" s="1112"/>
      <c r="M149" s="1112"/>
      <c r="N149" s="1113"/>
      <c r="O149" s="279"/>
      <c r="P149" s="2705"/>
      <c r="Q149" s="2708"/>
      <c r="R149" s="283" t="s">
        <v>778</v>
      </c>
      <c r="S149" s="1118"/>
      <c r="T149" s="1119"/>
      <c r="U149" s="1119"/>
      <c r="V149" s="1119"/>
      <c r="W149" s="1119"/>
      <c r="X149" s="1120"/>
      <c r="Y149" s="283" t="s">
        <v>778</v>
      </c>
      <c r="Z149" s="1118"/>
      <c r="AA149" s="1119"/>
      <c r="AB149" s="1119"/>
      <c r="AC149" s="1119"/>
      <c r="AD149" s="1119"/>
      <c r="AE149" s="1120"/>
    </row>
    <row r="150" spans="2:31" s="288" customFormat="1" thickBot="1">
      <c r="B150" s="2720"/>
      <c r="C150" s="2715"/>
      <c r="D150" s="2711"/>
      <c r="E150" s="2711"/>
      <c r="F150" s="2711"/>
      <c r="G150" s="2711"/>
      <c r="H150" s="285" t="s">
        <v>782</v>
      </c>
      <c r="I150" s="1114"/>
      <c r="J150" s="1114"/>
      <c r="K150" s="1114"/>
      <c r="L150" s="1114"/>
      <c r="M150" s="1114"/>
      <c r="N150" s="1115"/>
      <c r="O150" s="279"/>
      <c r="P150" s="2706"/>
      <c r="Q150" s="2709"/>
      <c r="R150" s="283" t="s">
        <v>782</v>
      </c>
      <c r="S150" s="1118"/>
      <c r="T150" s="1119"/>
      <c r="U150" s="1119"/>
      <c r="V150" s="1119"/>
      <c r="W150" s="1119"/>
      <c r="X150" s="1120"/>
      <c r="Y150" s="283" t="s">
        <v>782</v>
      </c>
      <c r="Z150" s="1118"/>
      <c r="AA150" s="1119"/>
      <c r="AB150" s="1119"/>
      <c r="AC150" s="1119"/>
      <c r="AD150" s="1119"/>
      <c r="AE150" s="1120"/>
    </row>
    <row r="151" spans="2:31" s="288" customFormat="1" ht="11.25" customHeight="1">
      <c r="B151" s="2718">
        <v>28</v>
      </c>
      <c r="C151" s="2714" t="s">
        <v>1115</v>
      </c>
      <c r="D151" s="2716" t="s">
        <v>1107</v>
      </c>
      <c r="E151" s="2716" t="s">
        <v>756</v>
      </c>
      <c r="F151" s="2716" t="s">
        <v>1073</v>
      </c>
      <c r="G151" s="2716" t="s">
        <v>1116</v>
      </c>
      <c r="H151" s="278" t="s">
        <v>1051</v>
      </c>
      <c r="I151" s="1110"/>
      <c r="J151" s="1110"/>
      <c r="K151" s="1110"/>
      <c r="L151" s="1110"/>
      <c r="M151" s="1110"/>
      <c r="N151" s="1111"/>
      <c r="O151" s="279"/>
      <c r="P151" s="2704">
        <v>28</v>
      </c>
      <c r="Q151" s="2707" t="s">
        <v>1115</v>
      </c>
      <c r="R151" s="283" t="s">
        <v>1051</v>
      </c>
      <c r="S151" s="1118"/>
      <c r="T151" s="1119"/>
      <c r="U151" s="1119"/>
      <c r="V151" s="1119"/>
      <c r="W151" s="1119"/>
      <c r="X151" s="1120"/>
      <c r="Y151" s="283" t="s">
        <v>1051</v>
      </c>
      <c r="Z151" s="1118"/>
      <c r="AA151" s="1119"/>
      <c r="AB151" s="1119"/>
      <c r="AC151" s="1119"/>
      <c r="AD151" s="1119"/>
      <c r="AE151" s="1120"/>
    </row>
    <row r="152" spans="2:31" s="288" customFormat="1" ht="11.25">
      <c r="B152" s="2719"/>
      <c r="C152" s="2708"/>
      <c r="D152" s="2717"/>
      <c r="E152" s="2717"/>
      <c r="F152" s="2717"/>
      <c r="G152" s="2717"/>
      <c r="H152" s="282" t="s">
        <v>774</v>
      </c>
      <c r="I152" s="1112"/>
      <c r="J152" s="1112"/>
      <c r="K152" s="1112"/>
      <c r="L152" s="1112"/>
      <c r="M152" s="1112"/>
      <c r="N152" s="1113"/>
      <c r="O152" s="279"/>
      <c r="P152" s="2705"/>
      <c r="Q152" s="2708"/>
      <c r="R152" s="283" t="s">
        <v>774</v>
      </c>
      <c r="S152" s="1118"/>
      <c r="T152" s="1119"/>
      <c r="U152" s="1119"/>
      <c r="V152" s="1119"/>
      <c r="W152" s="1119"/>
      <c r="X152" s="1120"/>
      <c r="Y152" s="283" t="s">
        <v>774</v>
      </c>
      <c r="Z152" s="1118"/>
      <c r="AA152" s="1119"/>
      <c r="AB152" s="1119"/>
      <c r="AC152" s="1119"/>
      <c r="AD152" s="1119"/>
      <c r="AE152" s="1120"/>
    </row>
    <row r="153" spans="2:31" s="288" customFormat="1" ht="11.25">
      <c r="B153" s="2719"/>
      <c r="C153" s="2708"/>
      <c r="D153" s="2710" t="s">
        <v>1079</v>
      </c>
      <c r="E153" s="2717"/>
      <c r="F153" s="2717"/>
      <c r="G153" s="2717"/>
      <c r="H153" s="282" t="s">
        <v>778</v>
      </c>
      <c r="I153" s="1112"/>
      <c r="J153" s="1112"/>
      <c r="K153" s="1112"/>
      <c r="L153" s="1112"/>
      <c r="M153" s="1112"/>
      <c r="N153" s="1113"/>
      <c r="O153" s="279"/>
      <c r="P153" s="2705"/>
      <c r="Q153" s="2708"/>
      <c r="R153" s="283" t="s">
        <v>778</v>
      </c>
      <c r="S153" s="1118"/>
      <c r="T153" s="1119"/>
      <c r="U153" s="1119"/>
      <c r="V153" s="1119"/>
      <c r="W153" s="1119"/>
      <c r="X153" s="1120"/>
      <c r="Y153" s="283" t="s">
        <v>778</v>
      </c>
      <c r="Z153" s="1118"/>
      <c r="AA153" s="1119"/>
      <c r="AB153" s="1119"/>
      <c r="AC153" s="1119"/>
      <c r="AD153" s="1119"/>
      <c r="AE153" s="1120"/>
    </row>
    <row r="154" spans="2:31" s="288" customFormat="1" thickBot="1">
      <c r="B154" s="2720"/>
      <c r="C154" s="2715"/>
      <c r="D154" s="2711"/>
      <c r="E154" s="2711"/>
      <c r="F154" s="2711"/>
      <c r="G154" s="2711"/>
      <c r="H154" s="285" t="s">
        <v>782</v>
      </c>
      <c r="I154" s="1114"/>
      <c r="J154" s="1114"/>
      <c r="K154" s="1114"/>
      <c r="L154" s="1114"/>
      <c r="M154" s="1114"/>
      <c r="N154" s="1115"/>
      <c r="O154" s="279"/>
      <c r="P154" s="2706"/>
      <c r="Q154" s="2709"/>
      <c r="R154" s="283" t="s">
        <v>782</v>
      </c>
      <c r="S154" s="1118"/>
      <c r="T154" s="1119"/>
      <c r="U154" s="1119"/>
      <c r="V154" s="1119"/>
      <c r="W154" s="1119"/>
      <c r="X154" s="1120"/>
      <c r="Y154" s="283" t="s">
        <v>782</v>
      </c>
      <c r="Z154" s="1118"/>
      <c r="AA154" s="1119"/>
      <c r="AB154" s="1119"/>
      <c r="AC154" s="1119"/>
      <c r="AD154" s="1119"/>
      <c r="AE154" s="1120"/>
    </row>
    <row r="155" spans="2:31" s="288" customFormat="1" ht="11.25" customHeight="1">
      <c r="B155" s="2718">
        <v>29</v>
      </c>
      <c r="C155" s="2714" t="s">
        <v>1117</v>
      </c>
      <c r="D155" s="2716" t="s">
        <v>1107</v>
      </c>
      <c r="E155" s="2716" t="s">
        <v>1077</v>
      </c>
      <c r="F155" s="2716" t="s">
        <v>1073</v>
      </c>
      <c r="G155" s="2716" t="s">
        <v>1089</v>
      </c>
      <c r="H155" s="278" t="s">
        <v>1051</v>
      </c>
      <c r="I155" s="1110"/>
      <c r="J155" s="1110"/>
      <c r="K155" s="1110"/>
      <c r="L155" s="1110"/>
      <c r="M155" s="1110"/>
      <c r="N155" s="1111"/>
      <c r="O155" s="279"/>
      <c r="P155" s="2704">
        <v>29</v>
      </c>
      <c r="Q155" s="2707" t="s">
        <v>1117</v>
      </c>
      <c r="R155" s="283" t="s">
        <v>1051</v>
      </c>
      <c r="S155" s="1118"/>
      <c r="T155" s="1119"/>
      <c r="U155" s="1119"/>
      <c r="V155" s="1119"/>
      <c r="W155" s="1119"/>
      <c r="X155" s="1120"/>
      <c r="Y155" s="283" t="s">
        <v>1051</v>
      </c>
      <c r="Z155" s="1118"/>
      <c r="AA155" s="1119"/>
      <c r="AB155" s="1119"/>
      <c r="AC155" s="1119"/>
      <c r="AD155" s="1119"/>
      <c r="AE155" s="1120"/>
    </row>
    <row r="156" spans="2:31" s="288" customFormat="1" ht="11.25">
      <c r="B156" s="2719"/>
      <c r="C156" s="2708"/>
      <c r="D156" s="2717"/>
      <c r="E156" s="2717"/>
      <c r="F156" s="2717"/>
      <c r="G156" s="2717"/>
      <c r="H156" s="282" t="s">
        <v>774</v>
      </c>
      <c r="I156" s="1112"/>
      <c r="J156" s="1112"/>
      <c r="K156" s="1112"/>
      <c r="L156" s="1112"/>
      <c r="M156" s="1112"/>
      <c r="N156" s="1113"/>
      <c r="O156" s="279"/>
      <c r="P156" s="2705"/>
      <c r="Q156" s="2708"/>
      <c r="R156" s="283" t="s">
        <v>774</v>
      </c>
      <c r="S156" s="1118"/>
      <c r="T156" s="1119"/>
      <c r="U156" s="1119"/>
      <c r="V156" s="1119"/>
      <c r="W156" s="1119"/>
      <c r="X156" s="1120"/>
      <c r="Y156" s="283" t="s">
        <v>774</v>
      </c>
      <c r="Z156" s="1118"/>
      <c r="AA156" s="1119"/>
      <c r="AB156" s="1119"/>
      <c r="AC156" s="1119"/>
      <c r="AD156" s="1119"/>
      <c r="AE156" s="1120"/>
    </row>
    <row r="157" spans="2:31" s="288" customFormat="1" ht="11.25">
      <c r="B157" s="2719"/>
      <c r="C157" s="2708"/>
      <c r="D157" s="2710" t="s">
        <v>1085</v>
      </c>
      <c r="E157" s="2717"/>
      <c r="F157" s="2717"/>
      <c r="G157" s="2717"/>
      <c r="H157" s="282" t="s">
        <v>778</v>
      </c>
      <c r="I157" s="1112"/>
      <c r="J157" s="1112"/>
      <c r="K157" s="1112"/>
      <c r="L157" s="1112"/>
      <c r="M157" s="1112"/>
      <c r="N157" s="1113"/>
      <c r="O157" s="279"/>
      <c r="P157" s="2705"/>
      <c r="Q157" s="2708"/>
      <c r="R157" s="283" t="s">
        <v>778</v>
      </c>
      <c r="S157" s="1118"/>
      <c r="T157" s="1119"/>
      <c r="U157" s="1119"/>
      <c r="V157" s="1119"/>
      <c r="W157" s="1119"/>
      <c r="X157" s="1120"/>
      <c r="Y157" s="283" t="s">
        <v>778</v>
      </c>
      <c r="Z157" s="1118"/>
      <c r="AA157" s="1119"/>
      <c r="AB157" s="1119"/>
      <c r="AC157" s="1119"/>
      <c r="AD157" s="1119"/>
      <c r="AE157" s="1120"/>
    </row>
    <row r="158" spans="2:31" s="288" customFormat="1" thickBot="1">
      <c r="B158" s="2720"/>
      <c r="C158" s="2715"/>
      <c r="D158" s="2711"/>
      <c r="E158" s="2711"/>
      <c r="F158" s="2711"/>
      <c r="G158" s="2711"/>
      <c r="H158" s="285" t="s">
        <v>782</v>
      </c>
      <c r="I158" s="1114"/>
      <c r="J158" s="1114"/>
      <c r="K158" s="1114"/>
      <c r="L158" s="1114"/>
      <c r="M158" s="1114"/>
      <c r="N158" s="1115"/>
      <c r="O158" s="279"/>
      <c r="P158" s="2706"/>
      <c r="Q158" s="2709"/>
      <c r="R158" s="283" t="s">
        <v>782</v>
      </c>
      <c r="S158" s="1118"/>
      <c r="T158" s="1119"/>
      <c r="U158" s="1119"/>
      <c r="V158" s="1119"/>
      <c r="W158" s="1119"/>
      <c r="X158" s="1120"/>
      <c r="Y158" s="283" t="s">
        <v>782</v>
      </c>
      <c r="Z158" s="1118"/>
      <c r="AA158" s="1119"/>
      <c r="AB158" s="1119"/>
      <c r="AC158" s="1119"/>
      <c r="AD158" s="1119"/>
      <c r="AE158" s="1120"/>
    </row>
    <row r="159" spans="2:31" s="288" customFormat="1" ht="11.25">
      <c r="B159" s="2718">
        <v>32</v>
      </c>
      <c r="C159" s="2714" t="s">
        <v>1118</v>
      </c>
      <c r="D159" s="2716" t="s">
        <v>1107</v>
      </c>
      <c r="E159" s="2716" t="s">
        <v>1077</v>
      </c>
      <c r="F159" s="2716" t="s">
        <v>1073</v>
      </c>
      <c r="G159" s="2716" t="s">
        <v>1078</v>
      </c>
      <c r="H159" s="278" t="s">
        <v>1051</v>
      </c>
      <c r="I159" s="1110"/>
      <c r="J159" s="1110"/>
      <c r="K159" s="1110"/>
      <c r="L159" s="1110"/>
      <c r="M159" s="1110"/>
      <c r="N159" s="1111"/>
      <c r="O159" s="279"/>
      <c r="P159" s="2704">
        <v>32</v>
      </c>
      <c r="Q159" s="2707" t="s">
        <v>1118</v>
      </c>
      <c r="R159" s="283" t="s">
        <v>1051</v>
      </c>
      <c r="S159" s="1118"/>
      <c r="T159" s="1119"/>
      <c r="U159" s="1119"/>
      <c r="V159" s="1119"/>
      <c r="W159" s="1119"/>
      <c r="X159" s="1120"/>
      <c r="Y159" s="283" t="s">
        <v>1051</v>
      </c>
      <c r="Z159" s="1118"/>
      <c r="AA159" s="1119"/>
      <c r="AB159" s="1119"/>
      <c r="AC159" s="1119"/>
      <c r="AD159" s="1119"/>
      <c r="AE159" s="1120"/>
    </row>
    <row r="160" spans="2:31" s="288" customFormat="1" ht="11.25">
      <c r="B160" s="2719"/>
      <c r="C160" s="2708"/>
      <c r="D160" s="2717"/>
      <c r="E160" s="2717"/>
      <c r="F160" s="2717"/>
      <c r="G160" s="2717"/>
      <c r="H160" s="282" t="s">
        <v>774</v>
      </c>
      <c r="I160" s="1112"/>
      <c r="J160" s="1112"/>
      <c r="K160" s="1112"/>
      <c r="L160" s="1112"/>
      <c r="M160" s="1112"/>
      <c r="N160" s="1113"/>
      <c r="O160" s="279"/>
      <c r="P160" s="2705"/>
      <c r="Q160" s="2708"/>
      <c r="R160" s="283" t="s">
        <v>774</v>
      </c>
      <c r="S160" s="1118"/>
      <c r="T160" s="1119"/>
      <c r="U160" s="1119"/>
      <c r="V160" s="1119"/>
      <c r="W160" s="1119"/>
      <c r="X160" s="1120"/>
      <c r="Y160" s="283" t="s">
        <v>774</v>
      </c>
      <c r="Z160" s="1118"/>
      <c r="AA160" s="1119"/>
      <c r="AB160" s="1119"/>
      <c r="AC160" s="1119"/>
      <c r="AD160" s="1119"/>
      <c r="AE160" s="1120"/>
    </row>
    <row r="161" spans="2:31" s="288" customFormat="1" ht="11.25">
      <c r="B161" s="2719"/>
      <c r="C161" s="2708"/>
      <c r="D161" s="2710" t="s">
        <v>1075</v>
      </c>
      <c r="E161" s="2717"/>
      <c r="F161" s="2717"/>
      <c r="G161" s="2717"/>
      <c r="H161" s="282" t="s">
        <v>778</v>
      </c>
      <c r="I161" s="1112"/>
      <c r="J161" s="1112"/>
      <c r="K161" s="1112"/>
      <c r="L161" s="1112"/>
      <c r="M161" s="1112"/>
      <c r="N161" s="1113"/>
      <c r="O161" s="279"/>
      <c r="P161" s="2705"/>
      <c r="Q161" s="2708"/>
      <c r="R161" s="283" t="s">
        <v>778</v>
      </c>
      <c r="S161" s="1118"/>
      <c r="T161" s="1119"/>
      <c r="U161" s="1119"/>
      <c r="V161" s="1119"/>
      <c r="W161" s="1119"/>
      <c r="X161" s="1120"/>
      <c r="Y161" s="283" t="s">
        <v>778</v>
      </c>
      <c r="Z161" s="1118"/>
      <c r="AA161" s="1119"/>
      <c r="AB161" s="1119"/>
      <c r="AC161" s="1119"/>
      <c r="AD161" s="1119"/>
      <c r="AE161" s="1120"/>
    </row>
    <row r="162" spans="2:31" s="288" customFormat="1" thickBot="1">
      <c r="B162" s="2720"/>
      <c r="C162" s="2715"/>
      <c r="D162" s="2711"/>
      <c r="E162" s="2711"/>
      <c r="F162" s="2711"/>
      <c r="G162" s="2711"/>
      <c r="H162" s="285" t="s">
        <v>782</v>
      </c>
      <c r="I162" s="1114"/>
      <c r="J162" s="1114"/>
      <c r="K162" s="1114"/>
      <c r="L162" s="1114"/>
      <c r="M162" s="1114"/>
      <c r="N162" s="1115"/>
      <c r="O162" s="279"/>
      <c r="P162" s="2706"/>
      <c r="Q162" s="2709"/>
      <c r="R162" s="283" t="s">
        <v>782</v>
      </c>
      <c r="S162" s="1118"/>
      <c r="T162" s="1119"/>
      <c r="U162" s="1119"/>
      <c r="V162" s="1119"/>
      <c r="W162" s="1119"/>
      <c r="X162" s="1120"/>
      <c r="Y162" s="283" t="s">
        <v>782</v>
      </c>
      <c r="Z162" s="1118"/>
      <c r="AA162" s="1119"/>
      <c r="AB162" s="1119"/>
      <c r="AC162" s="1119"/>
      <c r="AD162" s="1119"/>
      <c r="AE162" s="1120"/>
    </row>
    <row r="163" spans="2:31" s="288" customFormat="1" ht="11.25">
      <c r="B163" s="2718">
        <v>33</v>
      </c>
      <c r="C163" s="2714" t="s">
        <v>1119</v>
      </c>
      <c r="D163" s="2716" t="s">
        <v>1107</v>
      </c>
      <c r="E163" s="2716" t="s">
        <v>1077</v>
      </c>
      <c r="F163" s="2716" t="s">
        <v>1073</v>
      </c>
      <c r="G163" s="2716" t="s">
        <v>1078</v>
      </c>
      <c r="H163" s="278" t="s">
        <v>1051</v>
      </c>
      <c r="I163" s="1110"/>
      <c r="J163" s="1110"/>
      <c r="K163" s="1110"/>
      <c r="L163" s="1110"/>
      <c r="M163" s="1110"/>
      <c r="N163" s="1111"/>
      <c r="O163" s="279"/>
      <c r="P163" s="2704">
        <v>33</v>
      </c>
      <c r="Q163" s="2707" t="s">
        <v>1119</v>
      </c>
      <c r="R163" s="283" t="s">
        <v>1051</v>
      </c>
      <c r="S163" s="1118"/>
      <c r="T163" s="1119"/>
      <c r="U163" s="1119"/>
      <c r="V163" s="1119"/>
      <c r="W163" s="1119"/>
      <c r="X163" s="1120"/>
      <c r="Y163" s="283" t="s">
        <v>1051</v>
      </c>
      <c r="Z163" s="1118"/>
      <c r="AA163" s="1119"/>
      <c r="AB163" s="1119"/>
      <c r="AC163" s="1119"/>
      <c r="AD163" s="1119"/>
      <c r="AE163" s="1120"/>
    </row>
    <row r="164" spans="2:31" s="288" customFormat="1" ht="11.25">
      <c r="B164" s="2719"/>
      <c r="C164" s="2708"/>
      <c r="D164" s="2717"/>
      <c r="E164" s="2717"/>
      <c r="F164" s="2717"/>
      <c r="G164" s="2717"/>
      <c r="H164" s="282" t="s">
        <v>774</v>
      </c>
      <c r="I164" s="1112"/>
      <c r="J164" s="1112"/>
      <c r="K164" s="1112"/>
      <c r="L164" s="1112"/>
      <c r="M164" s="1112"/>
      <c r="N164" s="1113"/>
      <c r="O164" s="279"/>
      <c r="P164" s="2705"/>
      <c r="Q164" s="2708"/>
      <c r="R164" s="283" t="s">
        <v>774</v>
      </c>
      <c r="S164" s="1118"/>
      <c r="T164" s="1119"/>
      <c r="U164" s="1119"/>
      <c r="V164" s="1119"/>
      <c r="W164" s="1119"/>
      <c r="X164" s="1120"/>
      <c r="Y164" s="283" t="s">
        <v>774</v>
      </c>
      <c r="Z164" s="1118"/>
      <c r="AA164" s="1119"/>
      <c r="AB164" s="1119"/>
      <c r="AC164" s="1119"/>
      <c r="AD164" s="1119"/>
      <c r="AE164" s="1120"/>
    </row>
    <row r="165" spans="2:31" s="288" customFormat="1" ht="11.25">
      <c r="B165" s="2719"/>
      <c r="C165" s="2708"/>
      <c r="D165" s="2710" t="s">
        <v>1075</v>
      </c>
      <c r="E165" s="2717"/>
      <c r="F165" s="2717"/>
      <c r="G165" s="2717"/>
      <c r="H165" s="282" t="s">
        <v>778</v>
      </c>
      <c r="I165" s="1112"/>
      <c r="J165" s="1112"/>
      <c r="K165" s="1112"/>
      <c r="L165" s="1112"/>
      <c r="M165" s="1112"/>
      <c r="N165" s="1113"/>
      <c r="O165" s="279"/>
      <c r="P165" s="2705"/>
      <c r="Q165" s="2708"/>
      <c r="R165" s="283" t="s">
        <v>778</v>
      </c>
      <c r="S165" s="1118"/>
      <c r="T165" s="1119"/>
      <c r="U165" s="1119"/>
      <c r="V165" s="1119"/>
      <c r="W165" s="1119"/>
      <c r="X165" s="1120"/>
      <c r="Y165" s="283" t="s">
        <v>778</v>
      </c>
      <c r="Z165" s="1118"/>
      <c r="AA165" s="1119"/>
      <c r="AB165" s="1119"/>
      <c r="AC165" s="1119"/>
      <c r="AD165" s="1119"/>
      <c r="AE165" s="1120"/>
    </row>
    <row r="166" spans="2:31" s="288" customFormat="1" thickBot="1">
      <c r="B166" s="2720"/>
      <c r="C166" s="2715"/>
      <c r="D166" s="2711"/>
      <c r="E166" s="2711"/>
      <c r="F166" s="2711"/>
      <c r="G166" s="2711"/>
      <c r="H166" s="285" t="s">
        <v>782</v>
      </c>
      <c r="I166" s="1114"/>
      <c r="J166" s="1114"/>
      <c r="K166" s="1114"/>
      <c r="L166" s="1114"/>
      <c r="M166" s="1114"/>
      <c r="N166" s="1115"/>
      <c r="O166" s="279"/>
      <c r="P166" s="2706"/>
      <c r="Q166" s="2709"/>
      <c r="R166" s="283" t="s">
        <v>782</v>
      </c>
      <c r="S166" s="1118"/>
      <c r="T166" s="1119"/>
      <c r="U166" s="1119"/>
      <c r="V166" s="1119"/>
      <c r="W166" s="1119"/>
      <c r="X166" s="1120"/>
      <c r="Y166" s="283" t="s">
        <v>782</v>
      </c>
      <c r="Z166" s="1118"/>
      <c r="AA166" s="1119"/>
      <c r="AB166" s="1119"/>
      <c r="AC166" s="1119"/>
      <c r="AD166" s="1119"/>
      <c r="AE166" s="1120"/>
    </row>
    <row r="167" spans="2:31" s="288" customFormat="1" ht="11.25" customHeight="1">
      <c r="B167" s="2718">
        <v>35</v>
      </c>
      <c r="C167" s="2714" t="s">
        <v>1120</v>
      </c>
      <c r="D167" s="2716" t="s">
        <v>1107</v>
      </c>
      <c r="E167" s="2716" t="s">
        <v>1077</v>
      </c>
      <c r="F167" s="2716" t="s">
        <v>1121</v>
      </c>
      <c r="G167" s="2716" t="s">
        <v>1122</v>
      </c>
      <c r="H167" s="278" t="s">
        <v>1051</v>
      </c>
      <c r="I167" s="1110"/>
      <c r="J167" s="1110"/>
      <c r="K167" s="1110"/>
      <c r="L167" s="1110"/>
      <c r="M167" s="1110"/>
      <c r="N167" s="1111"/>
      <c r="O167" s="279"/>
      <c r="P167" s="2704">
        <v>35</v>
      </c>
      <c r="Q167" s="2707" t="s">
        <v>1120</v>
      </c>
      <c r="R167" s="283" t="s">
        <v>1051</v>
      </c>
      <c r="S167" s="1118"/>
      <c r="T167" s="1119"/>
      <c r="U167" s="1119"/>
      <c r="V167" s="1119"/>
      <c r="W167" s="1119"/>
      <c r="X167" s="1120"/>
      <c r="Y167" s="283" t="s">
        <v>1051</v>
      </c>
      <c r="Z167" s="1118"/>
      <c r="AA167" s="1119"/>
      <c r="AB167" s="1119"/>
      <c r="AC167" s="1119"/>
      <c r="AD167" s="1119"/>
      <c r="AE167" s="1120"/>
    </row>
    <row r="168" spans="2:31" s="288" customFormat="1" ht="11.25">
      <c r="B168" s="2719"/>
      <c r="C168" s="2708"/>
      <c r="D168" s="2717"/>
      <c r="E168" s="2717"/>
      <c r="F168" s="2717"/>
      <c r="G168" s="2717"/>
      <c r="H168" s="282" t="s">
        <v>774</v>
      </c>
      <c r="I168" s="1112"/>
      <c r="J168" s="1112"/>
      <c r="K168" s="1112"/>
      <c r="L168" s="1112"/>
      <c r="M168" s="1112"/>
      <c r="N168" s="1113"/>
      <c r="O168" s="279"/>
      <c r="P168" s="2705"/>
      <c r="Q168" s="2708"/>
      <c r="R168" s="283" t="s">
        <v>774</v>
      </c>
      <c r="S168" s="1118"/>
      <c r="T168" s="1119"/>
      <c r="U168" s="1119"/>
      <c r="V168" s="1119"/>
      <c r="W168" s="1119"/>
      <c r="X168" s="1120"/>
      <c r="Y168" s="283" t="s">
        <v>774</v>
      </c>
      <c r="Z168" s="1118"/>
      <c r="AA168" s="1119"/>
      <c r="AB168" s="1119"/>
      <c r="AC168" s="1119"/>
      <c r="AD168" s="1119"/>
      <c r="AE168" s="1120"/>
    </row>
    <row r="169" spans="2:31" s="288" customFormat="1" ht="11.25">
      <c r="B169" s="2719"/>
      <c r="C169" s="2708"/>
      <c r="D169" s="2710" t="s">
        <v>1075</v>
      </c>
      <c r="E169" s="2717"/>
      <c r="F169" s="2717"/>
      <c r="G169" s="2717"/>
      <c r="H169" s="282" t="s">
        <v>778</v>
      </c>
      <c r="I169" s="1112"/>
      <c r="J169" s="1112"/>
      <c r="K169" s="1112"/>
      <c r="L169" s="1112"/>
      <c r="M169" s="1112"/>
      <c r="N169" s="1113"/>
      <c r="O169" s="279"/>
      <c r="P169" s="2705"/>
      <c r="Q169" s="2708"/>
      <c r="R169" s="283" t="s">
        <v>778</v>
      </c>
      <c r="S169" s="1118"/>
      <c r="T169" s="1119"/>
      <c r="U169" s="1119"/>
      <c r="V169" s="1119"/>
      <c r="W169" s="1119"/>
      <c r="X169" s="1120"/>
      <c r="Y169" s="283" t="s">
        <v>778</v>
      </c>
      <c r="Z169" s="1118"/>
      <c r="AA169" s="1119"/>
      <c r="AB169" s="1119"/>
      <c r="AC169" s="1119"/>
      <c r="AD169" s="1119"/>
      <c r="AE169" s="1120"/>
    </row>
    <row r="170" spans="2:31" s="288" customFormat="1" thickBot="1">
      <c r="B170" s="2720"/>
      <c r="C170" s="2715"/>
      <c r="D170" s="2711"/>
      <c r="E170" s="2711"/>
      <c r="F170" s="2711"/>
      <c r="G170" s="2711"/>
      <c r="H170" s="285" t="s">
        <v>782</v>
      </c>
      <c r="I170" s="1114"/>
      <c r="J170" s="1114"/>
      <c r="K170" s="1114"/>
      <c r="L170" s="1114"/>
      <c r="M170" s="1114"/>
      <c r="N170" s="1115"/>
      <c r="O170" s="279"/>
      <c r="P170" s="2706"/>
      <c r="Q170" s="2709"/>
      <c r="R170" s="283" t="s">
        <v>782</v>
      </c>
      <c r="S170" s="1118"/>
      <c r="T170" s="1119"/>
      <c r="U170" s="1119"/>
      <c r="V170" s="1119"/>
      <c r="W170" s="1119"/>
      <c r="X170" s="1120"/>
      <c r="Y170" s="283" t="s">
        <v>782</v>
      </c>
      <c r="Z170" s="1118"/>
      <c r="AA170" s="1119"/>
      <c r="AB170" s="1119"/>
      <c r="AC170" s="1119"/>
      <c r="AD170" s="1119"/>
      <c r="AE170" s="1120"/>
    </row>
    <row r="171" spans="2:31" s="288" customFormat="1" ht="11.25">
      <c r="B171" s="2718">
        <v>39</v>
      </c>
      <c r="C171" s="2714" t="s">
        <v>785</v>
      </c>
      <c r="D171" s="2716" t="s">
        <v>1107</v>
      </c>
      <c r="E171" s="2716" t="s">
        <v>1077</v>
      </c>
      <c r="F171" s="2716" t="s">
        <v>1073</v>
      </c>
      <c r="G171" s="2716" t="s">
        <v>1078</v>
      </c>
      <c r="H171" s="278" t="s">
        <v>1051</v>
      </c>
      <c r="I171" s="1110"/>
      <c r="J171" s="1110"/>
      <c r="K171" s="1110"/>
      <c r="L171" s="1110"/>
      <c r="M171" s="1110"/>
      <c r="N171" s="1111"/>
      <c r="O171" s="279"/>
      <c r="P171" s="2704">
        <v>39</v>
      </c>
      <c r="Q171" s="2707" t="s">
        <v>785</v>
      </c>
      <c r="R171" s="283" t="s">
        <v>1051</v>
      </c>
      <c r="S171" s="1118"/>
      <c r="T171" s="1119"/>
      <c r="U171" s="1119"/>
      <c r="V171" s="1119"/>
      <c r="W171" s="1119"/>
      <c r="X171" s="1120"/>
      <c r="Y171" s="283" t="s">
        <v>1051</v>
      </c>
      <c r="Z171" s="1118"/>
      <c r="AA171" s="1119"/>
      <c r="AB171" s="1119"/>
      <c r="AC171" s="1119"/>
      <c r="AD171" s="1119"/>
      <c r="AE171" s="1120"/>
    </row>
    <row r="172" spans="2:31" s="288" customFormat="1" ht="11.25">
      <c r="B172" s="2719"/>
      <c r="C172" s="2708"/>
      <c r="D172" s="2717"/>
      <c r="E172" s="2717"/>
      <c r="F172" s="2717"/>
      <c r="G172" s="2717"/>
      <c r="H172" s="282" t="s">
        <v>774</v>
      </c>
      <c r="I172" s="1112"/>
      <c r="J172" s="1112"/>
      <c r="K172" s="1112"/>
      <c r="L172" s="1112"/>
      <c r="M172" s="1112"/>
      <c r="N172" s="1113"/>
      <c r="O172" s="279"/>
      <c r="P172" s="2705"/>
      <c r="Q172" s="2708"/>
      <c r="R172" s="283" t="s">
        <v>774</v>
      </c>
      <c r="S172" s="1118"/>
      <c r="T172" s="1119"/>
      <c r="U172" s="1119"/>
      <c r="V172" s="1119"/>
      <c r="W172" s="1119"/>
      <c r="X172" s="1120"/>
      <c r="Y172" s="283" t="s">
        <v>774</v>
      </c>
      <c r="Z172" s="1118"/>
      <c r="AA172" s="1119"/>
      <c r="AB172" s="1119"/>
      <c r="AC172" s="1119"/>
      <c r="AD172" s="1119"/>
      <c r="AE172" s="1120"/>
    </row>
    <row r="173" spans="2:31" s="288" customFormat="1" ht="11.25">
      <c r="B173" s="2719"/>
      <c r="C173" s="2708"/>
      <c r="D173" s="2710" t="s">
        <v>1075</v>
      </c>
      <c r="E173" s="2717"/>
      <c r="F173" s="2717"/>
      <c r="G173" s="2717"/>
      <c r="H173" s="282" t="s">
        <v>778</v>
      </c>
      <c r="I173" s="1112"/>
      <c r="J173" s="1112"/>
      <c r="K173" s="1112"/>
      <c r="L173" s="1112"/>
      <c r="M173" s="1112"/>
      <c r="N173" s="1113"/>
      <c r="O173" s="279"/>
      <c r="P173" s="2705"/>
      <c r="Q173" s="2708"/>
      <c r="R173" s="283" t="s">
        <v>778</v>
      </c>
      <c r="S173" s="1118"/>
      <c r="T173" s="1119"/>
      <c r="U173" s="1119"/>
      <c r="V173" s="1119"/>
      <c r="W173" s="1119"/>
      <c r="X173" s="1120"/>
      <c r="Y173" s="283" t="s">
        <v>778</v>
      </c>
      <c r="Z173" s="1118"/>
      <c r="AA173" s="1119"/>
      <c r="AB173" s="1119"/>
      <c r="AC173" s="1119"/>
      <c r="AD173" s="1119"/>
      <c r="AE173" s="1120"/>
    </row>
    <row r="174" spans="2:31" s="288" customFormat="1" thickBot="1">
      <c r="B174" s="2720"/>
      <c r="C174" s="2715"/>
      <c r="D174" s="2711"/>
      <c r="E174" s="2711"/>
      <c r="F174" s="2711"/>
      <c r="G174" s="2711"/>
      <c r="H174" s="285" t="s">
        <v>782</v>
      </c>
      <c r="I174" s="1114"/>
      <c r="J174" s="1114"/>
      <c r="K174" s="1114"/>
      <c r="L174" s="1114"/>
      <c r="M174" s="1114"/>
      <c r="N174" s="1115"/>
      <c r="O174" s="279"/>
      <c r="P174" s="2706"/>
      <c r="Q174" s="2709"/>
      <c r="R174" s="283" t="s">
        <v>782</v>
      </c>
      <c r="S174" s="1118"/>
      <c r="T174" s="1119"/>
      <c r="U174" s="1119"/>
      <c r="V174" s="1119"/>
      <c r="W174" s="1119"/>
      <c r="X174" s="1120"/>
      <c r="Y174" s="283" t="s">
        <v>782</v>
      </c>
      <c r="Z174" s="1118"/>
      <c r="AA174" s="1119"/>
      <c r="AB174" s="1119"/>
      <c r="AC174" s="1119"/>
      <c r="AD174" s="1119"/>
      <c r="AE174" s="1120"/>
    </row>
    <row r="175" spans="2:31" s="288" customFormat="1" ht="11.25">
      <c r="B175" s="2718">
        <v>43</v>
      </c>
      <c r="C175" s="2714" t="s">
        <v>1123</v>
      </c>
      <c r="D175" s="2716" t="s">
        <v>1107</v>
      </c>
      <c r="E175" s="2716" t="s">
        <v>1077</v>
      </c>
      <c r="F175" s="2716" t="s">
        <v>1073</v>
      </c>
      <c r="G175" s="2716" t="s">
        <v>1074</v>
      </c>
      <c r="H175" s="278" t="s">
        <v>1051</v>
      </c>
      <c r="I175" s="1110"/>
      <c r="J175" s="1110"/>
      <c r="K175" s="1110"/>
      <c r="L175" s="1110"/>
      <c r="M175" s="1110"/>
      <c r="N175" s="1111"/>
      <c r="O175" s="279"/>
      <c r="P175" s="2704">
        <v>43</v>
      </c>
      <c r="Q175" s="2707" t="s">
        <v>1123</v>
      </c>
      <c r="R175" s="283" t="s">
        <v>1051</v>
      </c>
      <c r="S175" s="1118"/>
      <c r="T175" s="1119"/>
      <c r="U175" s="1119"/>
      <c r="V175" s="1119"/>
      <c r="W175" s="1119"/>
      <c r="X175" s="1120"/>
      <c r="Y175" s="283" t="s">
        <v>1051</v>
      </c>
      <c r="Z175" s="1118"/>
      <c r="AA175" s="1119"/>
      <c r="AB175" s="1119"/>
      <c r="AC175" s="1119"/>
      <c r="AD175" s="1119"/>
      <c r="AE175" s="1120"/>
    </row>
    <row r="176" spans="2:31" s="288" customFormat="1" ht="11.25">
      <c r="B176" s="2719"/>
      <c r="C176" s="2708"/>
      <c r="D176" s="2717"/>
      <c r="E176" s="2717"/>
      <c r="F176" s="2717"/>
      <c r="G176" s="2717"/>
      <c r="H176" s="282" t="s">
        <v>774</v>
      </c>
      <c r="I176" s="1112"/>
      <c r="J176" s="1112"/>
      <c r="K176" s="1112"/>
      <c r="L176" s="1112"/>
      <c r="M176" s="1112"/>
      <c r="N176" s="1113"/>
      <c r="O176" s="279"/>
      <c r="P176" s="2705"/>
      <c r="Q176" s="2708"/>
      <c r="R176" s="283" t="s">
        <v>774</v>
      </c>
      <c r="S176" s="1118"/>
      <c r="T176" s="1119"/>
      <c r="U176" s="1119"/>
      <c r="V176" s="1119"/>
      <c r="W176" s="1119"/>
      <c r="X176" s="1120"/>
      <c r="Y176" s="283" t="s">
        <v>774</v>
      </c>
      <c r="Z176" s="1118"/>
      <c r="AA176" s="1119"/>
      <c r="AB176" s="1119"/>
      <c r="AC176" s="1119"/>
      <c r="AD176" s="1119"/>
      <c r="AE176" s="1120"/>
    </row>
    <row r="177" spans="2:31" s="288" customFormat="1" ht="11.25">
      <c r="B177" s="2719"/>
      <c r="C177" s="2708"/>
      <c r="D177" s="2710" t="s">
        <v>1075</v>
      </c>
      <c r="E177" s="2717"/>
      <c r="F177" s="2717"/>
      <c r="G177" s="2717"/>
      <c r="H177" s="282" t="s">
        <v>778</v>
      </c>
      <c r="I177" s="1112"/>
      <c r="J177" s="1112"/>
      <c r="K177" s="1112"/>
      <c r="L177" s="1112"/>
      <c r="M177" s="1112"/>
      <c r="N177" s="1113"/>
      <c r="O177" s="279"/>
      <c r="P177" s="2705"/>
      <c r="Q177" s="2708"/>
      <c r="R177" s="283" t="s">
        <v>778</v>
      </c>
      <c r="S177" s="1118"/>
      <c r="T177" s="1119"/>
      <c r="U177" s="1119"/>
      <c r="V177" s="1119"/>
      <c r="W177" s="1119"/>
      <c r="X177" s="1120"/>
      <c r="Y177" s="283" t="s">
        <v>778</v>
      </c>
      <c r="Z177" s="1118"/>
      <c r="AA177" s="1119"/>
      <c r="AB177" s="1119"/>
      <c r="AC177" s="1119"/>
      <c r="AD177" s="1119"/>
      <c r="AE177" s="1120"/>
    </row>
    <row r="178" spans="2:31" s="288" customFormat="1" thickBot="1">
      <c r="B178" s="2720"/>
      <c r="C178" s="2715"/>
      <c r="D178" s="2711"/>
      <c r="E178" s="2711"/>
      <c r="F178" s="2711"/>
      <c r="G178" s="2711"/>
      <c r="H178" s="285" t="s">
        <v>782</v>
      </c>
      <c r="I178" s="1114"/>
      <c r="J178" s="1114"/>
      <c r="K178" s="1114"/>
      <c r="L178" s="1114"/>
      <c r="M178" s="1114"/>
      <c r="N178" s="1115"/>
      <c r="O178" s="279"/>
      <c r="P178" s="2706"/>
      <c r="Q178" s="2709"/>
      <c r="R178" s="283" t="s">
        <v>782</v>
      </c>
      <c r="S178" s="1118"/>
      <c r="T178" s="1119"/>
      <c r="U178" s="1119"/>
      <c r="V178" s="1119"/>
      <c r="W178" s="1119"/>
      <c r="X178" s="1120"/>
      <c r="Y178" s="283" t="s">
        <v>782</v>
      </c>
      <c r="Z178" s="1118"/>
      <c r="AA178" s="1119"/>
      <c r="AB178" s="1119"/>
      <c r="AC178" s="1119"/>
      <c r="AD178" s="1119"/>
      <c r="AE178" s="1120"/>
    </row>
    <row r="179" spans="2:31" s="288" customFormat="1" ht="11.25" customHeight="1">
      <c r="B179" s="2718">
        <v>21</v>
      </c>
      <c r="C179" s="2714" t="s">
        <v>1124</v>
      </c>
      <c r="D179" s="2716" t="s">
        <v>1107</v>
      </c>
      <c r="E179" s="2716" t="s">
        <v>756</v>
      </c>
      <c r="F179" s="2716" t="s">
        <v>1073</v>
      </c>
      <c r="G179" s="2716" t="s">
        <v>1116</v>
      </c>
      <c r="H179" s="278" t="s">
        <v>1051</v>
      </c>
      <c r="I179" s="1110"/>
      <c r="J179" s="1110"/>
      <c r="K179" s="1110"/>
      <c r="L179" s="1110"/>
      <c r="M179" s="1110"/>
      <c r="N179" s="1111"/>
      <c r="O179" s="279"/>
      <c r="P179" s="2704">
        <v>21</v>
      </c>
      <c r="Q179" s="2707" t="s">
        <v>1124</v>
      </c>
      <c r="R179" s="283" t="s">
        <v>1051</v>
      </c>
      <c r="S179" s="1118"/>
      <c r="T179" s="1119"/>
      <c r="U179" s="1119"/>
      <c r="V179" s="1119"/>
      <c r="W179" s="1119"/>
      <c r="X179" s="1120"/>
      <c r="Y179" s="283" t="s">
        <v>1051</v>
      </c>
      <c r="Z179" s="1118"/>
      <c r="AA179" s="1119"/>
      <c r="AB179" s="1119"/>
      <c r="AC179" s="1119"/>
      <c r="AD179" s="1119"/>
      <c r="AE179" s="1120"/>
    </row>
    <row r="180" spans="2:31" s="288" customFormat="1" ht="11.25">
      <c r="B180" s="2719"/>
      <c r="C180" s="2708"/>
      <c r="D180" s="2717"/>
      <c r="E180" s="2717"/>
      <c r="F180" s="2717"/>
      <c r="G180" s="2717"/>
      <c r="H180" s="282" t="s">
        <v>774</v>
      </c>
      <c r="I180" s="1112"/>
      <c r="J180" s="1112"/>
      <c r="K180" s="1112"/>
      <c r="L180" s="1112"/>
      <c r="M180" s="1112"/>
      <c r="N180" s="1113"/>
      <c r="O180" s="279"/>
      <c r="P180" s="2705"/>
      <c r="Q180" s="2708"/>
      <c r="R180" s="283" t="s">
        <v>774</v>
      </c>
      <c r="S180" s="1118"/>
      <c r="T180" s="1119"/>
      <c r="U180" s="1119"/>
      <c r="V180" s="1119"/>
      <c r="W180" s="1119"/>
      <c r="X180" s="1120"/>
      <c r="Y180" s="283" t="s">
        <v>774</v>
      </c>
      <c r="Z180" s="1118"/>
      <c r="AA180" s="1119"/>
      <c r="AB180" s="1119"/>
      <c r="AC180" s="1119"/>
      <c r="AD180" s="1119"/>
      <c r="AE180" s="1120"/>
    </row>
    <row r="181" spans="2:31" s="288" customFormat="1" ht="11.25">
      <c r="B181" s="2719"/>
      <c r="C181" s="2708"/>
      <c r="D181" s="2710" t="s">
        <v>1085</v>
      </c>
      <c r="E181" s="2717"/>
      <c r="F181" s="2717"/>
      <c r="G181" s="2717"/>
      <c r="H181" s="282" t="s">
        <v>778</v>
      </c>
      <c r="I181" s="1112"/>
      <c r="J181" s="1112"/>
      <c r="K181" s="1112"/>
      <c r="L181" s="1112"/>
      <c r="M181" s="1112"/>
      <c r="N181" s="1113"/>
      <c r="O181" s="279"/>
      <c r="P181" s="2705"/>
      <c r="Q181" s="2708"/>
      <c r="R181" s="283" t="s">
        <v>778</v>
      </c>
      <c r="S181" s="1118"/>
      <c r="T181" s="1119"/>
      <c r="U181" s="1119"/>
      <c r="V181" s="1119"/>
      <c r="W181" s="1119"/>
      <c r="X181" s="1120"/>
      <c r="Y181" s="283" t="s">
        <v>778</v>
      </c>
      <c r="Z181" s="1118"/>
      <c r="AA181" s="1119"/>
      <c r="AB181" s="1119"/>
      <c r="AC181" s="1119"/>
      <c r="AD181" s="1119"/>
      <c r="AE181" s="1120"/>
    </row>
    <row r="182" spans="2:31" s="288" customFormat="1" thickBot="1">
      <c r="B182" s="2720"/>
      <c r="C182" s="2715"/>
      <c r="D182" s="2711"/>
      <c r="E182" s="2711"/>
      <c r="F182" s="2711"/>
      <c r="G182" s="2711"/>
      <c r="H182" s="285" t="s">
        <v>782</v>
      </c>
      <c r="I182" s="1114"/>
      <c r="J182" s="1114"/>
      <c r="K182" s="1114"/>
      <c r="L182" s="1114"/>
      <c r="M182" s="1114"/>
      <c r="N182" s="1115"/>
      <c r="O182" s="279"/>
      <c r="P182" s="2706"/>
      <c r="Q182" s="2709"/>
      <c r="R182" s="283" t="s">
        <v>782</v>
      </c>
      <c r="S182" s="1118"/>
      <c r="T182" s="1119"/>
      <c r="U182" s="1119"/>
      <c r="V182" s="1119"/>
      <c r="W182" s="1119"/>
      <c r="X182" s="1120"/>
      <c r="Y182" s="283" t="s">
        <v>782</v>
      </c>
      <c r="Z182" s="1118"/>
      <c r="AA182" s="1119"/>
      <c r="AB182" s="1119"/>
      <c r="AC182" s="1119"/>
      <c r="AD182" s="1119"/>
      <c r="AE182" s="1120"/>
    </row>
    <row r="183" spans="2:31" s="288" customFormat="1" ht="11.25">
      <c r="B183" s="2718">
        <v>31</v>
      </c>
      <c r="C183" s="2714" t="s">
        <v>1125</v>
      </c>
      <c r="D183" s="2716" t="s">
        <v>1107</v>
      </c>
      <c r="E183" s="2716" t="s">
        <v>756</v>
      </c>
      <c r="F183" s="2716" t="s">
        <v>1113</v>
      </c>
      <c r="G183" s="2716" t="s">
        <v>1083</v>
      </c>
      <c r="H183" s="278" t="s">
        <v>1051</v>
      </c>
      <c r="I183" s="1110"/>
      <c r="J183" s="1110"/>
      <c r="K183" s="1110"/>
      <c r="L183" s="1110"/>
      <c r="M183" s="1110"/>
      <c r="N183" s="1111"/>
      <c r="O183" s="279"/>
      <c r="P183" s="2704">
        <v>31</v>
      </c>
      <c r="Q183" s="2707" t="s">
        <v>1125</v>
      </c>
      <c r="R183" s="289" t="s">
        <v>1051</v>
      </c>
      <c r="S183" s="1118"/>
      <c r="T183" s="1119"/>
      <c r="U183" s="1119"/>
      <c r="V183" s="1119"/>
      <c r="W183" s="1119"/>
      <c r="X183" s="1120"/>
      <c r="Y183" s="289" t="s">
        <v>1051</v>
      </c>
      <c r="Z183" s="1118"/>
      <c r="AA183" s="1119"/>
      <c r="AB183" s="1119"/>
      <c r="AC183" s="1119"/>
      <c r="AD183" s="1119"/>
      <c r="AE183" s="1120"/>
    </row>
    <row r="184" spans="2:31" s="288" customFormat="1" ht="11.25">
      <c r="B184" s="2719"/>
      <c r="C184" s="2708"/>
      <c r="D184" s="2717"/>
      <c r="E184" s="2717"/>
      <c r="F184" s="2717"/>
      <c r="G184" s="2717"/>
      <c r="H184" s="282" t="s">
        <v>774</v>
      </c>
      <c r="I184" s="1112"/>
      <c r="J184" s="1112"/>
      <c r="K184" s="1112"/>
      <c r="L184" s="1112"/>
      <c r="M184" s="1112"/>
      <c r="N184" s="1113"/>
      <c r="O184" s="279"/>
      <c r="P184" s="2705"/>
      <c r="Q184" s="2708"/>
      <c r="R184" s="289" t="s">
        <v>774</v>
      </c>
      <c r="S184" s="1118"/>
      <c r="T184" s="1119"/>
      <c r="U184" s="1119"/>
      <c r="V184" s="1119"/>
      <c r="W184" s="1119"/>
      <c r="X184" s="1120"/>
      <c r="Y184" s="289" t="s">
        <v>774</v>
      </c>
      <c r="Z184" s="1118"/>
      <c r="AA184" s="1119"/>
      <c r="AB184" s="1119"/>
      <c r="AC184" s="1119"/>
      <c r="AD184" s="1119"/>
      <c r="AE184" s="1120"/>
    </row>
    <row r="185" spans="2:31" s="288" customFormat="1" ht="11.25">
      <c r="B185" s="2719"/>
      <c r="C185" s="2708"/>
      <c r="D185" s="2710" t="s">
        <v>1075</v>
      </c>
      <c r="E185" s="2717"/>
      <c r="F185" s="2717"/>
      <c r="G185" s="2717"/>
      <c r="H185" s="282" t="s">
        <v>778</v>
      </c>
      <c r="I185" s="1112"/>
      <c r="J185" s="1112"/>
      <c r="K185" s="1112"/>
      <c r="L185" s="1112"/>
      <c r="M185" s="1112"/>
      <c r="N185" s="1113"/>
      <c r="O185" s="279"/>
      <c r="P185" s="2705"/>
      <c r="Q185" s="2708"/>
      <c r="R185" s="289" t="s">
        <v>778</v>
      </c>
      <c r="S185" s="1118"/>
      <c r="T185" s="1119"/>
      <c r="U185" s="1119"/>
      <c r="V185" s="1119"/>
      <c r="W185" s="1119"/>
      <c r="X185" s="1120"/>
      <c r="Y185" s="289" t="s">
        <v>778</v>
      </c>
      <c r="Z185" s="1118"/>
      <c r="AA185" s="1119"/>
      <c r="AB185" s="1119"/>
      <c r="AC185" s="1119"/>
      <c r="AD185" s="1119"/>
      <c r="AE185" s="1120"/>
    </row>
    <row r="186" spans="2:31" s="288" customFormat="1" thickBot="1">
      <c r="B186" s="2720"/>
      <c r="C186" s="2715"/>
      <c r="D186" s="2711"/>
      <c r="E186" s="2711"/>
      <c r="F186" s="2711"/>
      <c r="G186" s="2711"/>
      <c r="H186" s="285" t="s">
        <v>782</v>
      </c>
      <c r="I186" s="1114"/>
      <c r="J186" s="1114"/>
      <c r="K186" s="1114"/>
      <c r="L186" s="1114"/>
      <c r="M186" s="1114"/>
      <c r="N186" s="1115"/>
      <c r="O186" s="279"/>
      <c r="P186" s="2706"/>
      <c r="Q186" s="2709"/>
      <c r="R186" s="289" t="s">
        <v>782</v>
      </c>
      <c r="S186" s="1118"/>
      <c r="T186" s="1119"/>
      <c r="U186" s="1119"/>
      <c r="V186" s="1119"/>
      <c r="W186" s="1119"/>
      <c r="X186" s="1120"/>
      <c r="Y186" s="289" t="s">
        <v>782</v>
      </c>
      <c r="Z186" s="1118"/>
      <c r="AA186" s="1119"/>
      <c r="AB186" s="1119"/>
      <c r="AC186" s="1119"/>
      <c r="AD186" s="1119"/>
      <c r="AE186" s="1120"/>
    </row>
    <row r="187" spans="2:31" s="288" customFormat="1" ht="11.25">
      <c r="B187" s="2718">
        <v>41</v>
      </c>
      <c r="C187" s="2714" t="s">
        <v>1126</v>
      </c>
      <c r="D187" s="2716" t="s">
        <v>1107</v>
      </c>
      <c r="E187" s="2716" t="s">
        <v>756</v>
      </c>
      <c r="F187" s="2716" t="s">
        <v>1073</v>
      </c>
      <c r="G187" s="2716" t="s">
        <v>1078</v>
      </c>
      <c r="H187" s="278" t="s">
        <v>1051</v>
      </c>
      <c r="I187" s="1110"/>
      <c r="J187" s="1110"/>
      <c r="K187" s="1110"/>
      <c r="L187" s="1110"/>
      <c r="M187" s="1110"/>
      <c r="N187" s="1111"/>
      <c r="O187" s="279"/>
      <c r="P187" s="2704">
        <v>41</v>
      </c>
      <c r="Q187" s="2707" t="s">
        <v>1126</v>
      </c>
      <c r="R187" s="283" t="s">
        <v>1051</v>
      </c>
      <c r="S187" s="1118"/>
      <c r="T187" s="1119"/>
      <c r="U187" s="1119"/>
      <c r="V187" s="1119"/>
      <c r="W187" s="1119"/>
      <c r="X187" s="1120"/>
      <c r="Y187" s="283" t="s">
        <v>1051</v>
      </c>
      <c r="Z187" s="1118"/>
      <c r="AA187" s="1119"/>
      <c r="AB187" s="1119"/>
      <c r="AC187" s="1119"/>
      <c r="AD187" s="1119"/>
      <c r="AE187" s="1120"/>
    </row>
    <row r="188" spans="2:31" s="288" customFormat="1" ht="11.25">
      <c r="B188" s="2719"/>
      <c r="C188" s="2708"/>
      <c r="D188" s="2717"/>
      <c r="E188" s="2717"/>
      <c r="F188" s="2717"/>
      <c r="G188" s="2717"/>
      <c r="H188" s="282" t="s">
        <v>774</v>
      </c>
      <c r="I188" s="1112"/>
      <c r="J188" s="1112"/>
      <c r="K188" s="1112"/>
      <c r="L188" s="1112"/>
      <c r="M188" s="1112"/>
      <c r="N188" s="1113"/>
      <c r="O188" s="279"/>
      <c r="P188" s="2705"/>
      <c r="Q188" s="2708"/>
      <c r="R188" s="283" t="s">
        <v>774</v>
      </c>
      <c r="S188" s="1118"/>
      <c r="T188" s="1119"/>
      <c r="U188" s="1119"/>
      <c r="V188" s="1119"/>
      <c r="W188" s="1119"/>
      <c r="X188" s="1120"/>
      <c r="Y188" s="283" t="s">
        <v>774</v>
      </c>
      <c r="Z188" s="1118"/>
      <c r="AA188" s="1118"/>
      <c r="AB188" s="1118"/>
      <c r="AC188" s="1118"/>
      <c r="AD188" s="1118"/>
      <c r="AE188" s="1126"/>
    </row>
    <row r="189" spans="2:31" s="288" customFormat="1" ht="11.25">
      <c r="B189" s="2719"/>
      <c r="C189" s="2708"/>
      <c r="D189" s="2710" t="s">
        <v>1075</v>
      </c>
      <c r="E189" s="2717"/>
      <c r="F189" s="2717"/>
      <c r="G189" s="2717"/>
      <c r="H189" s="282" t="s">
        <v>778</v>
      </c>
      <c r="I189" s="1112"/>
      <c r="J189" s="1112"/>
      <c r="K189" s="1112"/>
      <c r="L189" s="1112"/>
      <c r="M189" s="1112"/>
      <c r="N189" s="1113"/>
      <c r="O189" s="279"/>
      <c r="P189" s="2705"/>
      <c r="Q189" s="2708"/>
      <c r="R189" s="283" t="s">
        <v>778</v>
      </c>
      <c r="S189" s="1118"/>
      <c r="T189" s="1119"/>
      <c r="U189" s="1119"/>
      <c r="V189" s="1119"/>
      <c r="W189" s="1119"/>
      <c r="X189" s="1120"/>
      <c r="Y189" s="283" t="s">
        <v>778</v>
      </c>
      <c r="Z189" s="1118"/>
      <c r="AA189" s="1118"/>
      <c r="AB189" s="1118"/>
      <c r="AC189" s="1118"/>
      <c r="AD189" s="1118"/>
      <c r="AE189" s="1126"/>
    </row>
    <row r="190" spans="2:31" s="288" customFormat="1" thickBot="1">
      <c r="B190" s="2720"/>
      <c r="C190" s="2715"/>
      <c r="D190" s="2711"/>
      <c r="E190" s="2711"/>
      <c r="F190" s="2711"/>
      <c r="G190" s="2711"/>
      <c r="H190" s="285" t="s">
        <v>782</v>
      </c>
      <c r="I190" s="1114"/>
      <c r="J190" s="1114"/>
      <c r="K190" s="1114"/>
      <c r="L190" s="1114"/>
      <c r="M190" s="1114"/>
      <c r="N190" s="1115"/>
      <c r="O190" s="279"/>
      <c r="P190" s="2713"/>
      <c r="Q190" s="2715"/>
      <c r="R190" s="291" t="s">
        <v>782</v>
      </c>
      <c r="S190" s="1123"/>
      <c r="T190" s="1124"/>
      <c r="U190" s="1124"/>
      <c r="V190" s="1124"/>
      <c r="W190" s="1124"/>
      <c r="X190" s="1125"/>
      <c r="Y190" s="291" t="s">
        <v>782</v>
      </c>
      <c r="Z190" s="1123"/>
      <c r="AA190" s="1123"/>
      <c r="AB190" s="1123"/>
      <c r="AC190" s="1123"/>
      <c r="AD190" s="1123"/>
      <c r="AE190" s="1127"/>
    </row>
    <row r="191" spans="2:31" s="288" customFormat="1" ht="11.25">
      <c r="G191" s="268"/>
      <c r="H191" s="268"/>
      <c r="S191" s="279"/>
      <c r="X191" s="268"/>
      <c r="Y191" s="268"/>
      <c r="Z191" s="279"/>
    </row>
    <row r="192" spans="2:31" s="288" customFormat="1" ht="11.25">
      <c r="G192" s="268"/>
      <c r="H192" s="268"/>
      <c r="X192" s="268"/>
      <c r="Y192" s="268"/>
    </row>
    <row r="193" spans="1:28" s="288" customFormat="1" ht="19.5" customHeight="1">
      <c r="B193" s="2670" t="s">
        <v>1127</v>
      </c>
      <c r="C193" s="2671"/>
      <c r="D193" s="2671"/>
      <c r="E193" s="2671"/>
      <c r="F193" s="2671"/>
      <c r="G193" s="2671"/>
      <c r="H193" s="2671"/>
      <c r="I193" s="2671"/>
      <c r="J193" s="2671"/>
      <c r="K193" s="2671"/>
      <c r="L193" s="2671"/>
      <c r="M193" s="2671"/>
      <c r="N193" s="2671"/>
      <c r="O193" s="252"/>
      <c r="P193" s="252"/>
      <c r="X193" s="268"/>
      <c r="Y193" s="268"/>
    </row>
    <row r="194" spans="1:28" s="288" customFormat="1" ht="19.5">
      <c r="B194" s="264"/>
      <c r="C194" s="252"/>
      <c r="D194" s="252"/>
      <c r="E194" s="252"/>
      <c r="F194" s="252"/>
      <c r="G194" s="252"/>
      <c r="H194" s="252"/>
      <c r="I194" s="252"/>
      <c r="J194" s="252"/>
      <c r="K194" s="252"/>
      <c r="L194" s="252"/>
      <c r="M194" s="252"/>
      <c r="N194" s="252"/>
      <c r="O194" s="252"/>
      <c r="P194" s="252"/>
      <c r="X194" s="268"/>
      <c r="Y194" s="268"/>
    </row>
    <row r="195" spans="1:28" s="288" customFormat="1" ht="18">
      <c r="B195" s="293" t="s">
        <v>172</v>
      </c>
      <c r="C195" s="252"/>
      <c r="D195" s="252"/>
      <c r="E195" s="252"/>
      <c r="F195" s="252"/>
      <c r="G195" s="252"/>
      <c r="H195" s="252"/>
      <c r="I195" s="252"/>
      <c r="J195" s="252"/>
      <c r="K195" s="252"/>
      <c r="L195" s="252"/>
      <c r="M195" s="252"/>
      <c r="N195" s="252"/>
      <c r="O195" s="252"/>
      <c r="P195" s="293" t="s">
        <v>1053</v>
      </c>
      <c r="X195" s="268"/>
      <c r="Y195" s="268"/>
    </row>
    <row r="196" spans="1:28" s="288" customFormat="1" thickBot="1">
      <c r="B196" s="294"/>
      <c r="C196" s="294"/>
      <c r="D196" s="294"/>
      <c r="E196" s="294"/>
      <c r="F196" s="294"/>
      <c r="G196" s="294"/>
      <c r="H196" s="294"/>
      <c r="I196" s="294"/>
      <c r="J196" s="294"/>
      <c r="K196" s="294"/>
      <c r="X196" s="268"/>
      <c r="Y196" s="268"/>
    </row>
    <row r="197" spans="1:28" s="288" customFormat="1" ht="63" customHeight="1">
      <c r="B197" s="295" t="s">
        <v>1054</v>
      </c>
      <c r="C197" s="296" t="s">
        <v>1055</v>
      </c>
      <c r="D197" s="297" t="s">
        <v>167</v>
      </c>
      <c r="E197" s="298" t="s">
        <v>1128</v>
      </c>
      <c r="F197" s="298"/>
      <c r="G197" s="298"/>
      <c r="H197" s="299"/>
      <c r="I197" s="300" t="s">
        <v>1129</v>
      </c>
      <c r="J197" s="290"/>
      <c r="K197" s="2724"/>
      <c r="L197" s="2725"/>
      <c r="M197" s="2725"/>
      <c r="N197" s="2725"/>
      <c r="O197" s="290"/>
      <c r="P197" s="295" t="s">
        <v>1054</v>
      </c>
      <c r="Q197" s="296" t="s">
        <v>1055</v>
      </c>
      <c r="R197" s="297" t="s">
        <v>167</v>
      </c>
      <c r="S197" s="301" t="s">
        <v>1130</v>
      </c>
      <c r="T197" s="298"/>
      <c r="U197" s="298"/>
      <c r="V197" s="299"/>
      <c r="W197" s="300" t="s">
        <v>1067</v>
      </c>
      <c r="X197" s="301" t="s">
        <v>1131</v>
      </c>
      <c r="Y197" s="298"/>
      <c r="Z197" s="298"/>
      <c r="AA197" s="299"/>
      <c r="AB197" s="300" t="s">
        <v>1068</v>
      </c>
    </row>
    <row r="198" spans="1:28" s="288" customFormat="1" thickBot="1">
      <c r="A198" s="302"/>
      <c r="B198" s="303"/>
      <c r="C198" s="304"/>
      <c r="D198" s="305"/>
      <c r="E198" s="306" t="s">
        <v>759</v>
      </c>
      <c r="F198" s="307" t="s">
        <v>760</v>
      </c>
      <c r="G198" s="308" t="s">
        <v>761</v>
      </c>
      <c r="H198" s="309" t="s">
        <v>762</v>
      </c>
      <c r="I198" s="310"/>
      <c r="J198" s="311"/>
      <c r="K198" s="312"/>
      <c r="L198" s="312"/>
      <c r="M198" s="312"/>
      <c r="N198" s="312"/>
      <c r="O198" s="313"/>
      <c r="P198" s="303"/>
      <c r="Q198" s="304"/>
      <c r="R198" s="305"/>
      <c r="S198" s="314" t="s">
        <v>759</v>
      </c>
      <c r="T198" s="307" t="s">
        <v>760</v>
      </c>
      <c r="U198" s="308" t="s">
        <v>761</v>
      </c>
      <c r="V198" s="309" t="s">
        <v>762</v>
      </c>
      <c r="W198" s="310"/>
      <c r="X198" s="314" t="s">
        <v>759</v>
      </c>
      <c r="Y198" s="307" t="s">
        <v>760</v>
      </c>
      <c r="Z198" s="308" t="s">
        <v>761</v>
      </c>
      <c r="AA198" s="309" t="s">
        <v>762</v>
      </c>
      <c r="AB198" s="310"/>
    </row>
    <row r="199" spans="1:28" s="288" customFormat="1" ht="11.25">
      <c r="A199" s="315"/>
      <c r="B199" s="280">
        <v>45</v>
      </c>
      <c r="C199" s="316" t="s">
        <v>1070</v>
      </c>
      <c r="D199" s="281" t="s">
        <v>1074</v>
      </c>
      <c r="E199" s="1129"/>
      <c r="F199" s="1129"/>
      <c r="G199" s="1129"/>
      <c r="H199" s="1129"/>
      <c r="I199" s="1130"/>
      <c r="J199" s="317"/>
      <c r="K199" s="318"/>
      <c r="L199" s="318"/>
      <c r="M199" s="318"/>
      <c r="N199" s="318"/>
      <c r="O199" s="317"/>
      <c r="P199" s="280">
        <v>45</v>
      </c>
      <c r="Q199" s="316" t="s">
        <v>1070</v>
      </c>
      <c r="R199" s="281" t="s">
        <v>1074</v>
      </c>
      <c r="S199" s="1140"/>
      <c r="T199" s="1141"/>
      <c r="U199" s="1141"/>
      <c r="V199" s="1141"/>
      <c r="W199" s="1142"/>
      <c r="X199" s="1143"/>
      <c r="Y199" s="1129"/>
      <c r="Z199" s="1141"/>
      <c r="AA199" s="1141"/>
      <c r="AB199" s="1142"/>
    </row>
    <row r="200" spans="1:28" s="288" customFormat="1" ht="11.25">
      <c r="A200" s="315"/>
      <c r="B200" s="283">
        <v>1</v>
      </c>
      <c r="C200" s="319" t="s">
        <v>1076</v>
      </c>
      <c r="D200" s="284" t="s">
        <v>1078</v>
      </c>
      <c r="E200" s="1131"/>
      <c r="F200" s="1132"/>
      <c r="G200" s="1132"/>
      <c r="H200" s="1132"/>
      <c r="I200" s="1133"/>
      <c r="J200" s="317"/>
      <c r="K200" s="318"/>
      <c r="L200" s="318"/>
      <c r="M200" s="318"/>
      <c r="N200" s="318"/>
      <c r="O200" s="317"/>
      <c r="P200" s="283">
        <v>1</v>
      </c>
      <c r="Q200" s="319" t="s">
        <v>1076</v>
      </c>
      <c r="R200" s="284" t="s">
        <v>1078</v>
      </c>
      <c r="S200" s="1144"/>
      <c r="T200" s="1132"/>
      <c r="U200" s="1132"/>
      <c r="V200" s="1132"/>
      <c r="W200" s="1134"/>
      <c r="X200" s="1145"/>
      <c r="Y200" s="1135"/>
      <c r="Z200" s="1132"/>
      <c r="AA200" s="1132"/>
      <c r="AB200" s="1134"/>
    </row>
    <row r="201" spans="1:28" s="288" customFormat="1" ht="11.25">
      <c r="A201" s="315"/>
      <c r="B201" s="283">
        <v>7</v>
      </c>
      <c r="C201" s="319" t="s">
        <v>1080</v>
      </c>
      <c r="D201" s="284" t="s">
        <v>1078</v>
      </c>
      <c r="E201" s="1131"/>
      <c r="F201" s="1132"/>
      <c r="G201" s="1132"/>
      <c r="H201" s="1132"/>
      <c r="I201" s="1134"/>
      <c r="J201" s="317"/>
      <c r="K201" s="318"/>
      <c r="L201" s="318"/>
      <c r="M201" s="318"/>
      <c r="N201" s="318"/>
      <c r="O201" s="317"/>
      <c r="P201" s="283">
        <v>7</v>
      </c>
      <c r="Q201" s="319" t="s">
        <v>1080</v>
      </c>
      <c r="R201" s="284" t="s">
        <v>1078</v>
      </c>
      <c r="S201" s="1144"/>
      <c r="T201" s="1132"/>
      <c r="U201" s="1132"/>
      <c r="V201" s="1132"/>
      <c r="W201" s="1134"/>
      <c r="X201" s="1145"/>
      <c r="Y201" s="1135"/>
      <c r="Z201" s="1132"/>
      <c r="AA201" s="1132"/>
      <c r="AB201" s="1134"/>
    </row>
    <row r="202" spans="1:28" s="288" customFormat="1" ht="11.25">
      <c r="A202" s="315"/>
      <c r="B202" s="283">
        <v>8</v>
      </c>
      <c r="C202" s="319" t="s">
        <v>1081</v>
      </c>
      <c r="D202" s="284" t="s">
        <v>1078</v>
      </c>
      <c r="E202" s="1131"/>
      <c r="F202" s="1132"/>
      <c r="G202" s="1132"/>
      <c r="H202" s="1132"/>
      <c r="I202" s="1134"/>
      <c r="J202" s="317"/>
      <c r="K202" s="318"/>
      <c r="L202" s="318"/>
      <c r="M202" s="318"/>
      <c r="N202" s="318"/>
      <c r="O202" s="317"/>
      <c r="P202" s="283">
        <v>8</v>
      </c>
      <c r="Q202" s="319" t="s">
        <v>1081</v>
      </c>
      <c r="R202" s="284" t="s">
        <v>1078</v>
      </c>
      <c r="S202" s="1144"/>
      <c r="T202" s="1132"/>
      <c r="U202" s="1132"/>
      <c r="V202" s="1132"/>
      <c r="W202" s="1134"/>
      <c r="X202" s="1145"/>
      <c r="Y202" s="1135"/>
      <c r="Z202" s="1132"/>
      <c r="AA202" s="1132"/>
      <c r="AB202" s="1134"/>
    </row>
    <row r="203" spans="1:28" s="288" customFormat="1" ht="11.25">
      <c r="A203" s="315"/>
      <c r="B203" s="283">
        <v>13</v>
      </c>
      <c r="C203" s="319" t="s">
        <v>1082</v>
      </c>
      <c r="D203" s="284" t="s">
        <v>1083</v>
      </c>
      <c r="E203" s="1131"/>
      <c r="F203" s="1132"/>
      <c r="G203" s="1132"/>
      <c r="H203" s="1132"/>
      <c r="I203" s="1134"/>
      <c r="J203" s="317"/>
      <c r="K203" s="318"/>
      <c r="L203" s="318"/>
      <c r="M203" s="318"/>
      <c r="N203" s="318"/>
      <c r="O203" s="317"/>
      <c r="P203" s="283">
        <v>13</v>
      </c>
      <c r="Q203" s="319" t="s">
        <v>1082</v>
      </c>
      <c r="R203" s="284" t="s">
        <v>1083</v>
      </c>
      <c r="S203" s="1144"/>
      <c r="T203" s="1132"/>
      <c r="U203" s="1132"/>
      <c r="V203" s="1132"/>
      <c r="W203" s="1134"/>
      <c r="X203" s="1145"/>
      <c r="Y203" s="1135"/>
      <c r="Z203" s="1132"/>
      <c r="AA203" s="1132"/>
      <c r="AB203" s="1134"/>
    </row>
    <row r="204" spans="1:28" s="288" customFormat="1" ht="22.5">
      <c r="A204" s="315"/>
      <c r="B204" s="283">
        <v>16</v>
      </c>
      <c r="C204" s="319" t="s">
        <v>1084</v>
      </c>
      <c r="D204" s="284" t="s">
        <v>1078</v>
      </c>
      <c r="E204" s="1131"/>
      <c r="F204" s="1132"/>
      <c r="G204" s="1132"/>
      <c r="H204" s="1132"/>
      <c r="I204" s="1134"/>
      <c r="J204" s="317"/>
      <c r="K204" s="318"/>
      <c r="L204" s="318"/>
      <c r="M204" s="318"/>
      <c r="N204" s="318"/>
      <c r="O204" s="317"/>
      <c r="P204" s="283">
        <v>16</v>
      </c>
      <c r="Q204" s="319" t="s">
        <v>1084</v>
      </c>
      <c r="R204" s="284" t="s">
        <v>1078</v>
      </c>
      <c r="S204" s="1144"/>
      <c r="T204" s="1132"/>
      <c r="U204" s="1132"/>
      <c r="V204" s="1132"/>
      <c r="W204" s="1134"/>
      <c r="X204" s="1145"/>
      <c r="Y204" s="1135"/>
      <c r="Z204" s="1132"/>
      <c r="AA204" s="1132"/>
      <c r="AB204" s="1134"/>
    </row>
    <row r="205" spans="1:28" s="288" customFormat="1" ht="11.25">
      <c r="A205" s="315"/>
      <c r="B205" s="283">
        <v>17</v>
      </c>
      <c r="C205" s="319" t="s">
        <v>1086</v>
      </c>
      <c r="D205" s="284" t="s">
        <v>1078</v>
      </c>
      <c r="E205" s="1131"/>
      <c r="F205" s="1132"/>
      <c r="G205" s="1132"/>
      <c r="H205" s="1132"/>
      <c r="I205" s="1134"/>
      <c r="J205" s="317"/>
      <c r="K205" s="318"/>
      <c r="L205" s="318"/>
      <c r="M205" s="318"/>
      <c r="N205" s="318"/>
      <c r="O205" s="317"/>
      <c r="P205" s="283">
        <v>17</v>
      </c>
      <c r="Q205" s="319" t="s">
        <v>1086</v>
      </c>
      <c r="R205" s="284" t="s">
        <v>1078</v>
      </c>
      <c r="S205" s="1144"/>
      <c r="T205" s="1132"/>
      <c r="U205" s="1132"/>
      <c r="V205" s="1132"/>
      <c r="W205" s="1134"/>
      <c r="X205" s="1145"/>
      <c r="Y205" s="1135"/>
      <c r="Z205" s="1132"/>
      <c r="AA205" s="1132"/>
      <c r="AB205" s="1134"/>
    </row>
    <row r="206" spans="1:28" s="288" customFormat="1" ht="11.25">
      <c r="A206" s="315"/>
      <c r="B206" s="283">
        <v>20</v>
      </c>
      <c r="C206" s="319" t="s">
        <v>1087</v>
      </c>
      <c r="D206" s="284" t="s">
        <v>1078</v>
      </c>
      <c r="E206" s="1131"/>
      <c r="F206" s="1132"/>
      <c r="G206" s="1132"/>
      <c r="H206" s="1132"/>
      <c r="I206" s="1134"/>
      <c r="J206" s="317"/>
      <c r="K206" s="318"/>
      <c r="L206" s="318"/>
      <c r="M206" s="318"/>
      <c r="N206" s="318"/>
      <c r="O206" s="317"/>
      <c r="P206" s="283">
        <v>20</v>
      </c>
      <c r="Q206" s="319" t="s">
        <v>1087</v>
      </c>
      <c r="R206" s="284" t="s">
        <v>1078</v>
      </c>
      <c r="S206" s="1144"/>
      <c r="T206" s="1132"/>
      <c r="U206" s="1132"/>
      <c r="V206" s="1132"/>
      <c r="W206" s="1134"/>
      <c r="X206" s="1145"/>
      <c r="Y206" s="1135"/>
      <c r="Z206" s="1132"/>
      <c r="AA206" s="1132"/>
      <c r="AB206" s="1134"/>
    </row>
    <row r="207" spans="1:28" s="288" customFormat="1" ht="11.25">
      <c r="A207" s="315"/>
      <c r="B207" s="283">
        <v>22</v>
      </c>
      <c r="C207" s="319" t="s">
        <v>1088</v>
      </c>
      <c r="D207" s="284" t="s">
        <v>1089</v>
      </c>
      <c r="E207" s="1131"/>
      <c r="F207" s="1132"/>
      <c r="G207" s="1132"/>
      <c r="H207" s="1132"/>
      <c r="I207" s="1134"/>
      <c r="J207" s="317"/>
      <c r="K207" s="318"/>
      <c r="L207" s="318"/>
      <c r="M207" s="318"/>
      <c r="N207" s="318"/>
      <c r="O207" s="317"/>
      <c r="P207" s="283">
        <v>22</v>
      </c>
      <c r="Q207" s="319" t="s">
        <v>1088</v>
      </c>
      <c r="R207" s="284" t="s">
        <v>1089</v>
      </c>
      <c r="S207" s="1144"/>
      <c r="T207" s="1132"/>
      <c r="U207" s="1132"/>
      <c r="V207" s="1132"/>
      <c r="W207" s="1134"/>
      <c r="X207" s="1145"/>
      <c r="Y207" s="1135"/>
      <c r="Z207" s="1132"/>
      <c r="AA207" s="1132"/>
      <c r="AB207" s="1134"/>
    </row>
    <row r="208" spans="1:28" s="288" customFormat="1" ht="11.25">
      <c r="A208" s="315"/>
      <c r="B208" s="283">
        <v>36</v>
      </c>
      <c r="C208" s="319" t="s">
        <v>1090</v>
      </c>
      <c r="D208" s="284" t="s">
        <v>1089</v>
      </c>
      <c r="E208" s="1131"/>
      <c r="F208" s="1132"/>
      <c r="G208" s="1132"/>
      <c r="H208" s="1132"/>
      <c r="I208" s="1134"/>
      <c r="J208" s="317"/>
      <c r="K208" s="318"/>
      <c r="L208" s="318"/>
      <c r="M208" s="318"/>
      <c r="N208" s="318"/>
      <c r="O208" s="317"/>
      <c r="P208" s="283">
        <v>36</v>
      </c>
      <c r="Q208" s="319" t="s">
        <v>1090</v>
      </c>
      <c r="R208" s="284" t="s">
        <v>1089</v>
      </c>
      <c r="S208" s="1144"/>
      <c r="T208" s="1132"/>
      <c r="U208" s="1132"/>
      <c r="V208" s="1132"/>
      <c r="W208" s="1134"/>
      <c r="X208" s="1145"/>
      <c r="Y208" s="1135"/>
      <c r="Z208" s="1132"/>
      <c r="AA208" s="1132"/>
      <c r="AB208" s="1134"/>
    </row>
    <row r="209" spans="1:28" s="288" customFormat="1" ht="11.25">
      <c r="A209" s="315"/>
      <c r="B209" s="289">
        <v>2</v>
      </c>
      <c r="C209" s="320" t="s">
        <v>1091</v>
      </c>
      <c r="D209" s="284" t="s">
        <v>1089</v>
      </c>
      <c r="E209" s="1131"/>
      <c r="F209" s="1132"/>
      <c r="G209" s="1132"/>
      <c r="H209" s="1132"/>
      <c r="I209" s="1134"/>
      <c r="J209" s="317"/>
      <c r="K209" s="318"/>
      <c r="L209" s="318"/>
      <c r="M209" s="318"/>
      <c r="N209" s="318"/>
      <c r="O209" s="317"/>
      <c r="P209" s="289">
        <v>2</v>
      </c>
      <c r="Q209" s="320" t="s">
        <v>1091</v>
      </c>
      <c r="R209" s="284" t="s">
        <v>1089</v>
      </c>
      <c r="S209" s="1144"/>
      <c r="T209" s="1132"/>
      <c r="U209" s="1132"/>
      <c r="V209" s="1132"/>
      <c r="W209" s="1134"/>
      <c r="X209" s="1145"/>
      <c r="Y209" s="1135"/>
      <c r="Z209" s="1132"/>
      <c r="AA209" s="1132"/>
      <c r="AB209" s="1134"/>
    </row>
    <row r="210" spans="1:28" s="288" customFormat="1" ht="11.25">
      <c r="A210" s="315"/>
      <c r="B210" s="283">
        <v>27</v>
      </c>
      <c r="C210" s="319" t="s">
        <v>680</v>
      </c>
      <c r="D210" s="284" t="s">
        <v>1089</v>
      </c>
      <c r="E210" s="1131"/>
      <c r="F210" s="1132"/>
      <c r="G210" s="1132"/>
      <c r="H210" s="1132"/>
      <c r="I210" s="1134"/>
      <c r="J210" s="317"/>
      <c r="K210" s="318"/>
      <c r="L210" s="318"/>
      <c r="M210" s="318"/>
      <c r="N210" s="318"/>
      <c r="O210" s="317"/>
      <c r="P210" s="283">
        <v>27</v>
      </c>
      <c r="Q210" s="319" t="s">
        <v>680</v>
      </c>
      <c r="R210" s="284" t="s">
        <v>1089</v>
      </c>
      <c r="S210" s="1144"/>
      <c r="T210" s="1132"/>
      <c r="U210" s="1132"/>
      <c r="V210" s="1132"/>
      <c r="W210" s="1134"/>
      <c r="X210" s="1145"/>
      <c r="Y210" s="1135"/>
      <c r="Z210" s="1132"/>
      <c r="AA210" s="1132"/>
      <c r="AB210" s="1134"/>
    </row>
    <row r="211" spans="1:28" s="288" customFormat="1" ht="11.25">
      <c r="A211" s="315"/>
      <c r="B211" s="283">
        <v>46</v>
      </c>
      <c r="C211" s="319" t="s">
        <v>1092</v>
      </c>
      <c r="D211" s="284" t="s">
        <v>1074</v>
      </c>
      <c r="E211" s="1131"/>
      <c r="F211" s="1132"/>
      <c r="G211" s="1132"/>
      <c r="H211" s="1132"/>
      <c r="I211" s="1134"/>
      <c r="J211" s="317"/>
      <c r="K211" s="318"/>
      <c r="L211" s="318"/>
      <c r="M211" s="318"/>
      <c r="N211" s="318"/>
      <c r="O211" s="317"/>
      <c r="P211" s="283">
        <v>46</v>
      </c>
      <c r="Q211" s="319" t="s">
        <v>1092</v>
      </c>
      <c r="R211" s="284" t="s">
        <v>1074</v>
      </c>
      <c r="S211" s="1144"/>
      <c r="T211" s="1132"/>
      <c r="U211" s="1132"/>
      <c r="V211" s="1132"/>
      <c r="W211" s="1134"/>
      <c r="X211" s="1145"/>
      <c r="Y211" s="1135"/>
      <c r="Z211" s="1132"/>
      <c r="AA211" s="1132"/>
      <c r="AB211" s="1134"/>
    </row>
    <row r="212" spans="1:28" s="288" customFormat="1" ht="11.25">
      <c r="A212" s="315"/>
      <c r="B212" s="283">
        <v>47</v>
      </c>
      <c r="C212" s="319" t="s">
        <v>1093</v>
      </c>
      <c r="D212" s="284" t="s">
        <v>1074</v>
      </c>
      <c r="E212" s="1131"/>
      <c r="F212" s="1132"/>
      <c r="G212" s="1132"/>
      <c r="H212" s="1132"/>
      <c r="I212" s="1134"/>
      <c r="J212" s="317"/>
      <c r="K212" s="318"/>
      <c r="L212" s="318"/>
      <c r="M212" s="318"/>
      <c r="N212" s="318"/>
      <c r="O212" s="317"/>
      <c r="P212" s="283">
        <v>47</v>
      </c>
      <c r="Q212" s="319" t="s">
        <v>1093</v>
      </c>
      <c r="R212" s="284" t="s">
        <v>1074</v>
      </c>
      <c r="S212" s="1144"/>
      <c r="T212" s="1132"/>
      <c r="U212" s="1132"/>
      <c r="V212" s="1132"/>
      <c r="W212" s="1134"/>
      <c r="X212" s="1145"/>
      <c r="Y212" s="1135"/>
      <c r="Z212" s="1132"/>
      <c r="AA212" s="1132"/>
      <c r="AB212" s="1134"/>
    </row>
    <row r="213" spans="1:28" s="288" customFormat="1" ht="11.25">
      <c r="A213" s="315"/>
      <c r="B213" s="289">
        <v>44</v>
      </c>
      <c r="C213" s="320" t="s">
        <v>1094</v>
      </c>
      <c r="D213" s="284" t="s">
        <v>1074</v>
      </c>
      <c r="E213" s="1131"/>
      <c r="F213" s="1132"/>
      <c r="G213" s="1132"/>
      <c r="H213" s="1132"/>
      <c r="I213" s="1134"/>
      <c r="J213" s="317"/>
      <c r="K213" s="318"/>
      <c r="L213" s="318"/>
      <c r="M213" s="318"/>
      <c r="N213" s="318"/>
      <c r="O213" s="317"/>
      <c r="P213" s="289">
        <v>44</v>
      </c>
      <c r="Q213" s="320" t="s">
        <v>1094</v>
      </c>
      <c r="R213" s="284" t="s">
        <v>1074</v>
      </c>
      <c r="S213" s="1144"/>
      <c r="T213" s="1132"/>
      <c r="U213" s="1132"/>
      <c r="V213" s="1132"/>
      <c r="W213" s="1134"/>
      <c r="X213" s="1145"/>
      <c r="Y213" s="1135"/>
      <c r="Z213" s="1132"/>
      <c r="AA213" s="1132"/>
      <c r="AB213" s="1134"/>
    </row>
    <row r="214" spans="1:28" s="288" customFormat="1" ht="11.25">
      <c r="A214" s="315"/>
      <c r="B214" s="289">
        <v>34</v>
      </c>
      <c r="C214" s="320" t="s">
        <v>1095</v>
      </c>
      <c r="D214" s="284" t="s">
        <v>1083</v>
      </c>
      <c r="E214" s="1131"/>
      <c r="F214" s="1132"/>
      <c r="G214" s="1132"/>
      <c r="H214" s="1132"/>
      <c r="I214" s="1134"/>
      <c r="J214" s="317"/>
      <c r="K214" s="318"/>
      <c r="L214" s="318"/>
      <c r="M214" s="318"/>
      <c r="N214" s="318"/>
      <c r="O214" s="317"/>
      <c r="P214" s="289">
        <v>34</v>
      </c>
      <c r="Q214" s="320" t="s">
        <v>1095</v>
      </c>
      <c r="R214" s="284" t="s">
        <v>1083</v>
      </c>
      <c r="S214" s="1144"/>
      <c r="T214" s="1132"/>
      <c r="U214" s="1132"/>
      <c r="V214" s="1132"/>
      <c r="W214" s="1134"/>
      <c r="X214" s="1145"/>
      <c r="Y214" s="1135"/>
      <c r="Z214" s="1132"/>
      <c r="AA214" s="1132"/>
      <c r="AB214" s="1134"/>
    </row>
    <row r="215" spans="1:28" s="288" customFormat="1" ht="11.25">
      <c r="A215" s="315"/>
      <c r="B215" s="289">
        <v>38</v>
      </c>
      <c r="C215" s="320" t="s">
        <v>1097</v>
      </c>
      <c r="D215" s="284" t="s">
        <v>1089</v>
      </c>
      <c r="E215" s="1131"/>
      <c r="F215" s="1132"/>
      <c r="G215" s="1132"/>
      <c r="H215" s="1132"/>
      <c r="I215" s="1134"/>
      <c r="J215" s="317"/>
      <c r="K215" s="318"/>
      <c r="L215" s="318"/>
      <c r="M215" s="318"/>
      <c r="N215" s="318"/>
      <c r="O215" s="317"/>
      <c r="P215" s="289">
        <v>38</v>
      </c>
      <c r="Q215" s="320" t="s">
        <v>1097</v>
      </c>
      <c r="R215" s="284" t="s">
        <v>1089</v>
      </c>
      <c r="S215" s="1144"/>
      <c r="T215" s="1132"/>
      <c r="U215" s="1132"/>
      <c r="V215" s="1132"/>
      <c r="W215" s="1134"/>
      <c r="X215" s="1145"/>
      <c r="Y215" s="1135"/>
      <c r="Z215" s="1132"/>
      <c r="AA215" s="1132"/>
      <c r="AB215" s="1134"/>
    </row>
    <row r="216" spans="1:28" s="288" customFormat="1" ht="11.25">
      <c r="A216" s="315"/>
      <c r="B216" s="289">
        <v>40</v>
      </c>
      <c r="C216" s="320" t="s">
        <v>1098</v>
      </c>
      <c r="D216" s="284" t="s">
        <v>1083</v>
      </c>
      <c r="E216" s="1131"/>
      <c r="F216" s="1132"/>
      <c r="G216" s="1132"/>
      <c r="H216" s="1132"/>
      <c r="I216" s="1134"/>
      <c r="J216" s="317"/>
      <c r="K216" s="318"/>
      <c r="L216" s="318"/>
      <c r="M216" s="318"/>
      <c r="N216" s="318"/>
      <c r="O216" s="317"/>
      <c r="P216" s="289">
        <v>40</v>
      </c>
      <c r="Q216" s="320" t="s">
        <v>1098</v>
      </c>
      <c r="R216" s="284" t="s">
        <v>1083</v>
      </c>
      <c r="S216" s="1144"/>
      <c r="T216" s="1132"/>
      <c r="U216" s="1132"/>
      <c r="V216" s="1132"/>
      <c r="W216" s="1134"/>
      <c r="X216" s="1145"/>
      <c r="Y216" s="1135"/>
      <c r="Z216" s="1132"/>
      <c r="AA216" s="1132"/>
      <c r="AB216" s="1134"/>
    </row>
    <row r="217" spans="1:28" s="288" customFormat="1" ht="11.25">
      <c r="A217" s="317"/>
      <c r="B217" s="283">
        <v>42</v>
      </c>
      <c r="C217" s="319" t="s">
        <v>1099</v>
      </c>
      <c r="D217" s="284" t="s">
        <v>1083</v>
      </c>
      <c r="E217" s="1135"/>
      <c r="F217" s="1132"/>
      <c r="G217" s="1132"/>
      <c r="H217" s="1132"/>
      <c r="I217" s="1134"/>
      <c r="J217" s="317"/>
      <c r="K217" s="318"/>
      <c r="L217" s="318"/>
      <c r="M217" s="318"/>
      <c r="N217" s="318"/>
      <c r="O217" s="317"/>
      <c r="P217" s="283">
        <v>42</v>
      </c>
      <c r="Q217" s="319" t="s">
        <v>1099</v>
      </c>
      <c r="R217" s="284" t="s">
        <v>1083</v>
      </c>
      <c r="S217" s="1144"/>
      <c r="T217" s="1132"/>
      <c r="U217" s="1132"/>
      <c r="V217" s="1132"/>
      <c r="W217" s="1134"/>
      <c r="X217" s="1145"/>
      <c r="Y217" s="1135"/>
      <c r="Z217" s="1132"/>
      <c r="AA217" s="1132"/>
      <c r="AB217" s="1134"/>
    </row>
    <row r="218" spans="1:28" s="288" customFormat="1" ht="11.25">
      <c r="A218" s="315"/>
      <c r="B218" s="289">
        <v>37</v>
      </c>
      <c r="C218" s="320" t="s">
        <v>1100</v>
      </c>
      <c r="D218" s="284" t="s">
        <v>1089</v>
      </c>
      <c r="E218" s="1135"/>
      <c r="F218" s="1132"/>
      <c r="G218" s="1132"/>
      <c r="H218" s="1132"/>
      <c r="I218" s="1134"/>
      <c r="J218" s="317"/>
      <c r="K218" s="318"/>
      <c r="L218" s="318"/>
      <c r="M218" s="318"/>
      <c r="N218" s="318"/>
      <c r="O218" s="317"/>
      <c r="P218" s="289">
        <v>37</v>
      </c>
      <c r="Q218" s="320" t="s">
        <v>1100</v>
      </c>
      <c r="R218" s="284" t="s">
        <v>1089</v>
      </c>
      <c r="S218" s="1144"/>
      <c r="T218" s="1132"/>
      <c r="U218" s="1132"/>
      <c r="V218" s="1132"/>
      <c r="W218" s="1134"/>
      <c r="X218" s="1145"/>
      <c r="Y218" s="1135"/>
      <c r="Z218" s="1132"/>
      <c r="AA218" s="1132"/>
      <c r="AB218" s="1134"/>
    </row>
    <row r="219" spans="1:28" s="288" customFormat="1" ht="11.25">
      <c r="A219" s="315"/>
      <c r="B219" s="289">
        <v>3</v>
      </c>
      <c r="C219" s="320" t="s">
        <v>1101</v>
      </c>
      <c r="D219" s="284" t="s">
        <v>1083</v>
      </c>
      <c r="E219" s="1135"/>
      <c r="F219" s="1132"/>
      <c r="G219" s="1132"/>
      <c r="H219" s="1132"/>
      <c r="I219" s="1134"/>
      <c r="J219" s="317"/>
      <c r="K219" s="318"/>
      <c r="L219" s="318"/>
      <c r="M219" s="318"/>
      <c r="N219" s="318"/>
      <c r="O219" s="317"/>
      <c r="P219" s="289">
        <v>3</v>
      </c>
      <c r="Q219" s="320" t="s">
        <v>1101</v>
      </c>
      <c r="R219" s="284" t="s">
        <v>1083</v>
      </c>
      <c r="S219" s="1144"/>
      <c r="T219" s="1132"/>
      <c r="U219" s="1132"/>
      <c r="V219" s="1132"/>
      <c r="W219" s="1134"/>
      <c r="X219" s="1145"/>
      <c r="Y219" s="1135"/>
      <c r="Z219" s="1132"/>
      <c r="AA219" s="1132"/>
      <c r="AB219" s="1134"/>
    </row>
    <row r="220" spans="1:28" s="288" customFormat="1" ht="11.25">
      <c r="A220" s="315"/>
      <c r="B220" s="289">
        <v>6</v>
      </c>
      <c r="C220" s="320" t="s">
        <v>1102</v>
      </c>
      <c r="D220" s="284" t="s">
        <v>1083</v>
      </c>
      <c r="E220" s="1135"/>
      <c r="F220" s="1132"/>
      <c r="G220" s="1132"/>
      <c r="H220" s="1132"/>
      <c r="I220" s="1134"/>
      <c r="J220" s="317"/>
      <c r="K220" s="318"/>
      <c r="L220" s="318"/>
      <c r="M220" s="318"/>
      <c r="N220" s="318"/>
      <c r="O220" s="317"/>
      <c r="P220" s="289">
        <v>6</v>
      </c>
      <c r="Q220" s="320" t="s">
        <v>1102</v>
      </c>
      <c r="R220" s="284" t="s">
        <v>1083</v>
      </c>
      <c r="S220" s="1144"/>
      <c r="T220" s="1132"/>
      <c r="U220" s="1132"/>
      <c r="V220" s="1132"/>
      <c r="W220" s="1134"/>
      <c r="X220" s="1145"/>
      <c r="Y220" s="1135"/>
      <c r="Z220" s="1132"/>
      <c r="AA220" s="1132"/>
      <c r="AB220" s="1134"/>
    </row>
    <row r="221" spans="1:28" s="288" customFormat="1" ht="11.25">
      <c r="A221" s="315"/>
      <c r="B221" s="289">
        <v>14</v>
      </c>
      <c r="C221" s="320" t="s">
        <v>1103</v>
      </c>
      <c r="D221" s="284" t="s">
        <v>1083</v>
      </c>
      <c r="E221" s="1135"/>
      <c r="F221" s="1132"/>
      <c r="G221" s="1132"/>
      <c r="H221" s="1132"/>
      <c r="I221" s="1134"/>
      <c r="J221" s="317"/>
      <c r="K221" s="318"/>
      <c r="L221" s="318"/>
      <c r="M221" s="318"/>
      <c r="N221" s="318"/>
      <c r="O221" s="317"/>
      <c r="P221" s="289">
        <v>14</v>
      </c>
      <c r="Q221" s="320" t="s">
        <v>1103</v>
      </c>
      <c r="R221" s="284" t="s">
        <v>1083</v>
      </c>
      <c r="S221" s="1144"/>
      <c r="T221" s="1132"/>
      <c r="U221" s="1132"/>
      <c r="V221" s="1132"/>
      <c r="W221" s="1134"/>
      <c r="X221" s="1145"/>
      <c r="Y221" s="1135"/>
      <c r="Z221" s="1132"/>
      <c r="AA221" s="1132"/>
      <c r="AB221" s="1134"/>
    </row>
    <row r="222" spans="1:28" s="288" customFormat="1" ht="11.25">
      <c r="A222" s="315"/>
      <c r="B222" s="289">
        <v>4</v>
      </c>
      <c r="C222" s="320" t="s">
        <v>1104</v>
      </c>
      <c r="D222" s="284" t="s">
        <v>1083</v>
      </c>
      <c r="E222" s="1135"/>
      <c r="F222" s="1132"/>
      <c r="G222" s="1132"/>
      <c r="H222" s="1132"/>
      <c r="I222" s="1134"/>
      <c r="J222" s="317"/>
      <c r="K222" s="318"/>
      <c r="L222" s="318"/>
      <c r="M222" s="318"/>
      <c r="N222" s="318"/>
      <c r="O222" s="317"/>
      <c r="P222" s="289">
        <v>4</v>
      </c>
      <c r="Q222" s="320" t="s">
        <v>1104</v>
      </c>
      <c r="R222" s="284" t="s">
        <v>1083</v>
      </c>
      <c r="S222" s="1144"/>
      <c r="T222" s="1132"/>
      <c r="U222" s="1132"/>
      <c r="V222" s="1132"/>
      <c r="W222" s="1134"/>
      <c r="X222" s="1145"/>
      <c r="Y222" s="1135"/>
      <c r="Z222" s="1132"/>
      <c r="AA222" s="1132"/>
      <c r="AB222" s="1134"/>
    </row>
    <row r="223" spans="1:28" s="288" customFormat="1" ht="11.25">
      <c r="A223" s="315"/>
      <c r="B223" s="289">
        <v>23</v>
      </c>
      <c r="C223" s="320" t="s">
        <v>1105</v>
      </c>
      <c r="D223" s="284" t="s">
        <v>1083</v>
      </c>
      <c r="E223" s="1135"/>
      <c r="F223" s="1132"/>
      <c r="G223" s="1132"/>
      <c r="H223" s="1132"/>
      <c r="I223" s="1134"/>
      <c r="J223" s="317"/>
      <c r="K223" s="318"/>
      <c r="L223" s="318"/>
      <c r="M223" s="318"/>
      <c r="N223" s="318"/>
      <c r="O223" s="317"/>
      <c r="P223" s="289">
        <v>23</v>
      </c>
      <c r="Q223" s="320" t="s">
        <v>1105</v>
      </c>
      <c r="R223" s="284" t="s">
        <v>1083</v>
      </c>
      <c r="S223" s="1144"/>
      <c r="T223" s="1132"/>
      <c r="U223" s="1132"/>
      <c r="V223" s="1132"/>
      <c r="W223" s="1134"/>
      <c r="X223" s="1145"/>
      <c r="Y223" s="1135"/>
      <c r="Z223" s="1132"/>
      <c r="AA223" s="1132"/>
      <c r="AB223" s="1134"/>
    </row>
    <row r="224" spans="1:28" s="288" customFormat="1" ht="11.25">
      <c r="A224" s="315"/>
      <c r="B224" s="289">
        <v>26</v>
      </c>
      <c r="C224" s="320" t="s">
        <v>1106</v>
      </c>
      <c r="D224" s="284" t="s">
        <v>1078</v>
      </c>
      <c r="E224" s="1135"/>
      <c r="F224" s="1136"/>
      <c r="G224" s="1136"/>
      <c r="H224" s="1136"/>
      <c r="I224" s="1137"/>
      <c r="J224" s="317"/>
      <c r="K224" s="318"/>
      <c r="L224" s="318"/>
      <c r="M224" s="318"/>
      <c r="N224" s="318"/>
      <c r="O224" s="317"/>
      <c r="P224" s="289">
        <v>26</v>
      </c>
      <c r="Q224" s="320" t="s">
        <v>1106</v>
      </c>
      <c r="R224" s="284" t="s">
        <v>1078</v>
      </c>
      <c r="S224" s="1146"/>
      <c r="T224" s="1147"/>
      <c r="U224" s="1147"/>
      <c r="V224" s="1147"/>
      <c r="W224" s="1137"/>
      <c r="X224" s="1148"/>
      <c r="Y224" s="1149"/>
      <c r="Z224" s="1147"/>
      <c r="AA224" s="1147"/>
      <c r="AB224" s="1137"/>
    </row>
    <row r="225" spans="1:28" s="288" customFormat="1" ht="11.25">
      <c r="A225" s="315"/>
      <c r="B225" s="283">
        <v>9</v>
      </c>
      <c r="C225" s="319" t="s">
        <v>1108</v>
      </c>
      <c r="D225" s="284" t="s">
        <v>1078</v>
      </c>
      <c r="E225" s="1135"/>
      <c r="F225" s="1136"/>
      <c r="G225" s="1136"/>
      <c r="H225" s="1136"/>
      <c r="I225" s="1137"/>
      <c r="J225" s="317"/>
      <c r="K225" s="318"/>
      <c r="L225" s="318"/>
      <c r="M225" s="318"/>
      <c r="N225" s="318"/>
      <c r="O225" s="317"/>
      <c r="P225" s="283">
        <v>9</v>
      </c>
      <c r="Q225" s="319" t="s">
        <v>1108</v>
      </c>
      <c r="R225" s="284" t="s">
        <v>1078</v>
      </c>
      <c r="S225" s="1150"/>
      <c r="T225" s="1136"/>
      <c r="U225" s="1136"/>
      <c r="V225" s="1136"/>
      <c r="W225" s="1137"/>
      <c r="X225" s="1151"/>
      <c r="Y225" s="1152"/>
      <c r="Z225" s="1136"/>
      <c r="AA225" s="1136"/>
      <c r="AB225" s="1137"/>
    </row>
    <row r="226" spans="1:28" s="288" customFormat="1" ht="11.25">
      <c r="A226" s="315"/>
      <c r="B226" s="283">
        <v>10</v>
      </c>
      <c r="C226" s="319" t="s">
        <v>1109</v>
      </c>
      <c r="D226" s="284" t="s">
        <v>1078</v>
      </c>
      <c r="E226" s="1135"/>
      <c r="F226" s="1136"/>
      <c r="G226" s="1136"/>
      <c r="H226" s="1136"/>
      <c r="I226" s="1137"/>
      <c r="J226" s="317"/>
      <c r="K226" s="318"/>
      <c r="L226" s="318"/>
      <c r="M226" s="318"/>
      <c r="N226" s="318"/>
      <c r="O226" s="317"/>
      <c r="P226" s="283">
        <v>10</v>
      </c>
      <c r="Q226" s="319" t="s">
        <v>1109</v>
      </c>
      <c r="R226" s="284" t="s">
        <v>1078</v>
      </c>
      <c r="S226" s="1150"/>
      <c r="T226" s="1136"/>
      <c r="U226" s="1136"/>
      <c r="V226" s="1136"/>
      <c r="W226" s="1137"/>
      <c r="X226" s="1151"/>
      <c r="Y226" s="1152"/>
      <c r="Z226" s="1136"/>
      <c r="AA226" s="1136"/>
      <c r="AB226" s="1137"/>
    </row>
    <row r="227" spans="1:28" s="288" customFormat="1" ht="22.5">
      <c r="A227" s="315"/>
      <c r="B227" s="283">
        <v>12</v>
      </c>
      <c r="C227" s="319" t="s">
        <v>1110</v>
      </c>
      <c r="D227" s="284" t="s">
        <v>1078</v>
      </c>
      <c r="E227" s="1135"/>
      <c r="F227" s="1136"/>
      <c r="G227" s="1136"/>
      <c r="H227" s="1136"/>
      <c r="I227" s="1137"/>
      <c r="J227" s="317"/>
      <c r="K227" s="318"/>
      <c r="L227" s="318"/>
      <c r="M227" s="318"/>
      <c r="N227" s="318"/>
      <c r="O227" s="317"/>
      <c r="P227" s="283">
        <v>12</v>
      </c>
      <c r="Q227" s="319" t="s">
        <v>1110</v>
      </c>
      <c r="R227" s="284" t="s">
        <v>1078</v>
      </c>
      <c r="S227" s="1150"/>
      <c r="T227" s="1136"/>
      <c r="U227" s="1136"/>
      <c r="V227" s="1136"/>
      <c r="W227" s="1137"/>
      <c r="X227" s="1151"/>
      <c r="Y227" s="1152"/>
      <c r="Z227" s="1136"/>
      <c r="AA227" s="1136"/>
      <c r="AB227" s="1137"/>
    </row>
    <row r="228" spans="1:28" s="288" customFormat="1" ht="11.25">
      <c r="A228" s="315"/>
      <c r="B228" s="283">
        <v>15</v>
      </c>
      <c r="C228" s="319" t="s">
        <v>1111</v>
      </c>
      <c r="D228" s="284" t="s">
        <v>1089</v>
      </c>
      <c r="E228" s="1135"/>
      <c r="F228" s="1136"/>
      <c r="G228" s="1136"/>
      <c r="H228" s="1136"/>
      <c r="I228" s="1137"/>
      <c r="J228" s="317"/>
      <c r="K228" s="318"/>
      <c r="L228" s="318"/>
      <c r="M228" s="318"/>
      <c r="N228" s="318"/>
      <c r="O228" s="317"/>
      <c r="P228" s="283">
        <v>15</v>
      </c>
      <c r="Q228" s="319" t="s">
        <v>1111</v>
      </c>
      <c r="R228" s="284" t="s">
        <v>1089</v>
      </c>
      <c r="S228" s="1150"/>
      <c r="T228" s="1136"/>
      <c r="U228" s="1136"/>
      <c r="V228" s="1136"/>
      <c r="W228" s="1137"/>
      <c r="X228" s="1151"/>
      <c r="Y228" s="1152"/>
      <c r="Z228" s="1136"/>
      <c r="AA228" s="1136"/>
      <c r="AB228" s="1137"/>
    </row>
    <row r="229" spans="1:28" s="288" customFormat="1" ht="22.5">
      <c r="A229" s="315"/>
      <c r="B229" s="283">
        <v>18</v>
      </c>
      <c r="C229" s="319" t="s">
        <v>1112</v>
      </c>
      <c r="D229" s="284" t="s">
        <v>1083</v>
      </c>
      <c r="E229" s="1135"/>
      <c r="F229" s="1136"/>
      <c r="G229" s="1136"/>
      <c r="H229" s="1136"/>
      <c r="I229" s="1137"/>
      <c r="J229" s="317"/>
      <c r="K229" s="318"/>
      <c r="L229" s="318"/>
      <c r="M229" s="318"/>
      <c r="N229" s="318"/>
      <c r="O229" s="317"/>
      <c r="P229" s="283">
        <v>18</v>
      </c>
      <c r="Q229" s="319" t="s">
        <v>1112</v>
      </c>
      <c r="R229" s="284" t="s">
        <v>1083</v>
      </c>
      <c r="S229" s="1150"/>
      <c r="T229" s="1136"/>
      <c r="U229" s="1136"/>
      <c r="V229" s="1136"/>
      <c r="W229" s="1137"/>
      <c r="X229" s="1151"/>
      <c r="Y229" s="1152"/>
      <c r="Z229" s="1136"/>
      <c r="AA229" s="1136"/>
      <c r="AB229" s="1137"/>
    </row>
    <row r="230" spans="1:28" s="288" customFormat="1" ht="11.25">
      <c r="A230" s="315"/>
      <c r="B230" s="283">
        <v>19</v>
      </c>
      <c r="C230" s="319" t="s">
        <v>1114</v>
      </c>
      <c r="D230" s="284" t="s">
        <v>1089</v>
      </c>
      <c r="E230" s="1135"/>
      <c r="F230" s="1136"/>
      <c r="G230" s="1136"/>
      <c r="H230" s="1136"/>
      <c r="I230" s="1137"/>
      <c r="J230" s="317"/>
      <c r="K230" s="318"/>
      <c r="L230" s="318"/>
      <c r="M230" s="318"/>
      <c r="N230" s="318"/>
      <c r="O230" s="317"/>
      <c r="P230" s="283">
        <v>19</v>
      </c>
      <c r="Q230" s="319" t="s">
        <v>1114</v>
      </c>
      <c r="R230" s="284" t="s">
        <v>1089</v>
      </c>
      <c r="S230" s="1150"/>
      <c r="T230" s="1136"/>
      <c r="U230" s="1136"/>
      <c r="V230" s="1136"/>
      <c r="W230" s="1137"/>
      <c r="X230" s="1151"/>
      <c r="Y230" s="1152"/>
      <c r="Z230" s="1136"/>
      <c r="AA230" s="1136"/>
      <c r="AB230" s="1137"/>
    </row>
    <row r="231" spans="1:28" s="288" customFormat="1" ht="11.25">
      <c r="A231" s="315"/>
      <c r="B231" s="283">
        <v>28</v>
      </c>
      <c r="C231" s="319" t="s">
        <v>1115</v>
      </c>
      <c r="D231" s="284" t="s">
        <v>1116</v>
      </c>
      <c r="E231" s="1135"/>
      <c r="F231" s="1136"/>
      <c r="G231" s="1136"/>
      <c r="H231" s="1136"/>
      <c r="I231" s="1137"/>
      <c r="J231" s="317"/>
      <c r="K231" s="318"/>
      <c r="L231" s="318"/>
      <c r="M231" s="318"/>
      <c r="N231" s="318"/>
      <c r="O231" s="317"/>
      <c r="P231" s="283">
        <v>28</v>
      </c>
      <c r="Q231" s="319" t="s">
        <v>1115</v>
      </c>
      <c r="R231" s="284" t="s">
        <v>1116</v>
      </c>
      <c r="S231" s="1150"/>
      <c r="T231" s="1136"/>
      <c r="U231" s="1136"/>
      <c r="V231" s="1136"/>
      <c r="W231" s="1137"/>
      <c r="X231" s="1151"/>
      <c r="Y231" s="1152"/>
      <c r="Z231" s="1136"/>
      <c r="AA231" s="1136"/>
      <c r="AB231" s="1137"/>
    </row>
    <row r="232" spans="1:28" s="288" customFormat="1" ht="22.5">
      <c r="A232" s="315"/>
      <c r="B232" s="283">
        <v>29</v>
      </c>
      <c r="C232" s="319" t="s">
        <v>1117</v>
      </c>
      <c r="D232" s="284" t="s">
        <v>1089</v>
      </c>
      <c r="E232" s="1135"/>
      <c r="F232" s="1136"/>
      <c r="G232" s="1136"/>
      <c r="H232" s="1136"/>
      <c r="I232" s="1137"/>
      <c r="J232" s="317"/>
      <c r="K232" s="318"/>
      <c r="L232" s="318"/>
      <c r="M232" s="318"/>
      <c r="N232" s="318"/>
      <c r="O232" s="317"/>
      <c r="P232" s="283">
        <v>29</v>
      </c>
      <c r="Q232" s="319" t="s">
        <v>1117</v>
      </c>
      <c r="R232" s="284" t="s">
        <v>1089</v>
      </c>
      <c r="S232" s="1150"/>
      <c r="T232" s="1136"/>
      <c r="U232" s="1136"/>
      <c r="V232" s="1136"/>
      <c r="W232" s="1137"/>
      <c r="X232" s="1151"/>
      <c r="Y232" s="1152"/>
      <c r="Z232" s="1136"/>
      <c r="AA232" s="1136"/>
      <c r="AB232" s="1137"/>
    </row>
    <row r="233" spans="1:28" s="288" customFormat="1" ht="11.25">
      <c r="A233" s="315"/>
      <c r="B233" s="283">
        <v>32</v>
      </c>
      <c r="C233" s="319" t="s">
        <v>1118</v>
      </c>
      <c r="D233" s="284" t="s">
        <v>1078</v>
      </c>
      <c r="E233" s="1135"/>
      <c r="F233" s="1136"/>
      <c r="G233" s="1136"/>
      <c r="H233" s="1136"/>
      <c r="I233" s="1137"/>
      <c r="J233" s="317"/>
      <c r="K233" s="318"/>
      <c r="L233" s="318"/>
      <c r="M233" s="318"/>
      <c r="N233" s="318"/>
      <c r="O233" s="317"/>
      <c r="P233" s="283">
        <v>32</v>
      </c>
      <c r="Q233" s="319" t="s">
        <v>1118</v>
      </c>
      <c r="R233" s="284" t="s">
        <v>1078</v>
      </c>
      <c r="S233" s="1150"/>
      <c r="T233" s="1136"/>
      <c r="U233" s="1136"/>
      <c r="V233" s="1136"/>
      <c r="W233" s="1137"/>
      <c r="X233" s="1151"/>
      <c r="Y233" s="1152"/>
      <c r="Z233" s="1136"/>
      <c r="AA233" s="1136"/>
      <c r="AB233" s="1137"/>
    </row>
    <row r="234" spans="1:28" s="288" customFormat="1" ht="11.25">
      <c r="A234" s="315"/>
      <c r="B234" s="283">
        <v>33</v>
      </c>
      <c r="C234" s="319" t="s">
        <v>1119</v>
      </c>
      <c r="D234" s="284" t="s">
        <v>1078</v>
      </c>
      <c r="E234" s="1135"/>
      <c r="F234" s="1136"/>
      <c r="G234" s="1136"/>
      <c r="H234" s="1136"/>
      <c r="I234" s="1137"/>
      <c r="J234" s="317"/>
      <c r="K234" s="318"/>
      <c r="L234" s="318"/>
      <c r="M234" s="318"/>
      <c r="N234" s="318"/>
      <c r="O234" s="317"/>
      <c r="P234" s="283">
        <v>33</v>
      </c>
      <c r="Q234" s="319" t="s">
        <v>1119</v>
      </c>
      <c r="R234" s="284" t="s">
        <v>1078</v>
      </c>
      <c r="S234" s="1150"/>
      <c r="T234" s="1136"/>
      <c r="U234" s="1136"/>
      <c r="V234" s="1136"/>
      <c r="W234" s="1137"/>
      <c r="X234" s="1151"/>
      <c r="Y234" s="1152"/>
      <c r="Z234" s="1136"/>
      <c r="AA234" s="1136"/>
      <c r="AB234" s="1137"/>
    </row>
    <row r="235" spans="1:28" s="288" customFormat="1" ht="11.25">
      <c r="A235" s="315"/>
      <c r="B235" s="283">
        <v>35</v>
      </c>
      <c r="C235" s="319" t="s">
        <v>1120</v>
      </c>
      <c r="D235" s="284" t="s">
        <v>1122</v>
      </c>
      <c r="E235" s="1135"/>
      <c r="F235" s="1136"/>
      <c r="G235" s="1136"/>
      <c r="H235" s="1136"/>
      <c r="I235" s="1137"/>
      <c r="J235" s="317"/>
      <c r="K235" s="318"/>
      <c r="L235" s="318"/>
      <c r="M235" s="318"/>
      <c r="N235" s="318"/>
      <c r="O235" s="317"/>
      <c r="P235" s="283">
        <v>35</v>
      </c>
      <c r="Q235" s="319" t="s">
        <v>1120</v>
      </c>
      <c r="R235" s="284" t="s">
        <v>1122</v>
      </c>
      <c r="S235" s="1150"/>
      <c r="T235" s="1136"/>
      <c r="U235" s="1136"/>
      <c r="V235" s="1136"/>
      <c r="W235" s="1137"/>
      <c r="X235" s="1151"/>
      <c r="Y235" s="1152"/>
      <c r="Z235" s="1136"/>
      <c r="AA235" s="1136"/>
      <c r="AB235" s="1137"/>
    </row>
    <row r="236" spans="1:28" s="288" customFormat="1" ht="11.25">
      <c r="A236" s="315"/>
      <c r="B236" s="283">
        <v>39</v>
      </c>
      <c r="C236" s="319" t="s">
        <v>785</v>
      </c>
      <c r="D236" s="284" t="s">
        <v>1078</v>
      </c>
      <c r="E236" s="1135"/>
      <c r="F236" s="1136"/>
      <c r="G236" s="1136"/>
      <c r="H236" s="1136"/>
      <c r="I236" s="1137"/>
      <c r="J236" s="317"/>
      <c r="K236" s="318"/>
      <c r="L236" s="318"/>
      <c r="M236" s="318"/>
      <c r="N236" s="318"/>
      <c r="O236" s="317"/>
      <c r="P236" s="283">
        <v>39</v>
      </c>
      <c r="Q236" s="319" t="s">
        <v>785</v>
      </c>
      <c r="R236" s="284" t="s">
        <v>1078</v>
      </c>
      <c r="S236" s="1150"/>
      <c r="T236" s="1136"/>
      <c r="U236" s="1136"/>
      <c r="V236" s="1136"/>
      <c r="W236" s="1137"/>
      <c r="X236" s="1151"/>
      <c r="Y236" s="1152"/>
      <c r="Z236" s="1136"/>
      <c r="AA236" s="1136"/>
      <c r="AB236" s="1137"/>
    </row>
    <row r="237" spans="1:28" s="288" customFormat="1" ht="11.25">
      <c r="A237" s="315"/>
      <c r="B237" s="283">
        <v>43</v>
      </c>
      <c r="C237" s="319" t="s">
        <v>1123</v>
      </c>
      <c r="D237" s="284" t="s">
        <v>1074</v>
      </c>
      <c r="E237" s="1135"/>
      <c r="F237" s="1136"/>
      <c r="G237" s="1136"/>
      <c r="H237" s="1136"/>
      <c r="I237" s="1137"/>
      <c r="J237" s="317"/>
      <c r="K237" s="318"/>
      <c r="L237" s="318"/>
      <c r="M237" s="318"/>
      <c r="N237" s="318"/>
      <c r="O237" s="317"/>
      <c r="P237" s="283">
        <v>43</v>
      </c>
      <c r="Q237" s="319" t="s">
        <v>1123</v>
      </c>
      <c r="R237" s="284" t="s">
        <v>1074</v>
      </c>
      <c r="S237" s="1150"/>
      <c r="T237" s="1136"/>
      <c r="U237" s="1136"/>
      <c r="V237" s="1136"/>
      <c r="W237" s="1137"/>
      <c r="X237" s="1151"/>
      <c r="Y237" s="1152"/>
      <c r="Z237" s="1136"/>
      <c r="AA237" s="1136"/>
      <c r="AB237" s="1137"/>
    </row>
    <row r="238" spans="1:28" s="288" customFormat="1" ht="11.25">
      <c r="A238" s="315"/>
      <c r="B238" s="283">
        <v>21</v>
      </c>
      <c r="C238" s="319" t="s">
        <v>1124</v>
      </c>
      <c r="D238" s="284" t="s">
        <v>1116</v>
      </c>
      <c r="E238" s="1135"/>
      <c r="F238" s="1136"/>
      <c r="G238" s="1136"/>
      <c r="H238" s="1136"/>
      <c r="I238" s="1137"/>
      <c r="J238" s="317"/>
      <c r="K238" s="318"/>
      <c r="L238" s="318"/>
      <c r="M238" s="318"/>
      <c r="N238" s="318"/>
      <c r="O238" s="317"/>
      <c r="P238" s="283">
        <v>21</v>
      </c>
      <c r="Q238" s="319" t="s">
        <v>1124</v>
      </c>
      <c r="R238" s="284" t="s">
        <v>1116</v>
      </c>
      <c r="S238" s="1150"/>
      <c r="T238" s="1136"/>
      <c r="U238" s="1136"/>
      <c r="V238" s="1136"/>
      <c r="W238" s="1137"/>
      <c r="X238" s="1151"/>
      <c r="Y238" s="1152"/>
      <c r="Z238" s="1136"/>
      <c r="AA238" s="1136"/>
      <c r="AB238" s="1137"/>
    </row>
    <row r="239" spans="1:28" s="288" customFormat="1" ht="11.25">
      <c r="A239" s="315"/>
      <c r="B239" s="283">
        <v>31</v>
      </c>
      <c r="C239" s="319" t="s">
        <v>1125</v>
      </c>
      <c r="D239" s="287" t="s">
        <v>1083</v>
      </c>
      <c r="E239" s="1135"/>
      <c r="F239" s="1136"/>
      <c r="G239" s="1136"/>
      <c r="H239" s="1136"/>
      <c r="I239" s="1137"/>
      <c r="J239" s="317"/>
      <c r="K239" s="318"/>
      <c r="L239" s="318"/>
      <c r="M239" s="318"/>
      <c r="N239" s="318"/>
      <c r="O239" s="317"/>
      <c r="P239" s="283">
        <v>31</v>
      </c>
      <c r="Q239" s="319" t="s">
        <v>1125</v>
      </c>
      <c r="R239" s="287" t="s">
        <v>1083</v>
      </c>
      <c r="S239" s="1150"/>
      <c r="T239" s="1136"/>
      <c r="U239" s="1136"/>
      <c r="V239" s="1136"/>
      <c r="W239" s="1137"/>
      <c r="X239" s="1151"/>
      <c r="Y239" s="1152"/>
      <c r="Z239" s="1136"/>
      <c r="AA239" s="1136"/>
      <c r="AB239" s="1137"/>
    </row>
    <row r="240" spans="1:28" s="288" customFormat="1" thickBot="1">
      <c r="A240" s="315"/>
      <c r="B240" s="321">
        <v>41</v>
      </c>
      <c r="C240" s="322" t="s">
        <v>1126</v>
      </c>
      <c r="D240" s="323" t="s">
        <v>1078</v>
      </c>
      <c r="E240" s="1138"/>
      <c r="F240" s="1138"/>
      <c r="G240" s="1138"/>
      <c r="H240" s="1138"/>
      <c r="I240" s="1139"/>
      <c r="J240" s="317"/>
      <c r="K240" s="318"/>
      <c r="L240" s="318"/>
      <c r="M240" s="318"/>
      <c r="N240" s="318"/>
      <c r="O240" s="317"/>
      <c r="P240" s="321">
        <v>41</v>
      </c>
      <c r="Q240" s="322" t="s">
        <v>1126</v>
      </c>
      <c r="R240" s="323" t="s">
        <v>1078</v>
      </c>
      <c r="S240" s="1153"/>
      <c r="T240" s="1154"/>
      <c r="U240" s="1154"/>
      <c r="V240" s="1154"/>
      <c r="W240" s="1155"/>
      <c r="X240" s="1156"/>
      <c r="Y240" s="1157"/>
      <c r="Z240" s="1154"/>
      <c r="AA240" s="1154"/>
      <c r="AB240" s="1155"/>
    </row>
  </sheetData>
  <mergeCells count="406">
    <mergeCell ref="K197:N197"/>
    <mergeCell ref="P187:P190"/>
    <mergeCell ref="Q187:Q190"/>
    <mergeCell ref="D189:D190"/>
    <mergeCell ref="B193:N193"/>
    <mergeCell ref="B187:B190"/>
    <mergeCell ref="C187:C190"/>
    <mergeCell ref="D187:D188"/>
    <mergeCell ref="E187:E190"/>
    <mergeCell ref="F187:F190"/>
    <mergeCell ref="G187:G190"/>
    <mergeCell ref="G183:G186"/>
    <mergeCell ref="P183:P186"/>
    <mergeCell ref="Q183:Q186"/>
    <mergeCell ref="D185:D186"/>
    <mergeCell ref="P179:P182"/>
    <mergeCell ref="Q179:Q182"/>
    <mergeCell ref="D181:D182"/>
    <mergeCell ref="G179:G182"/>
    <mergeCell ref="B183:B186"/>
    <mergeCell ref="C183:C186"/>
    <mergeCell ref="D183:D184"/>
    <mergeCell ref="E183:E186"/>
    <mergeCell ref="F183:F186"/>
    <mergeCell ref="B179:B182"/>
    <mergeCell ref="C179:C182"/>
    <mergeCell ref="D179:D180"/>
    <mergeCell ref="E179:E182"/>
    <mergeCell ref="F179:F182"/>
    <mergeCell ref="G175:G178"/>
    <mergeCell ref="P175:P178"/>
    <mergeCell ref="Q175:Q178"/>
    <mergeCell ref="D177:D178"/>
    <mergeCell ref="P171:P174"/>
    <mergeCell ref="Q171:Q174"/>
    <mergeCell ref="D173:D174"/>
    <mergeCell ref="G171:G174"/>
    <mergeCell ref="B175:B178"/>
    <mergeCell ref="C175:C178"/>
    <mergeCell ref="D175:D176"/>
    <mergeCell ref="E175:E178"/>
    <mergeCell ref="F175:F178"/>
    <mergeCell ref="B171:B174"/>
    <mergeCell ref="C171:C174"/>
    <mergeCell ref="D171:D172"/>
    <mergeCell ref="E171:E174"/>
    <mergeCell ref="F171:F174"/>
    <mergeCell ref="G167:G170"/>
    <mergeCell ref="P167:P170"/>
    <mergeCell ref="Q167:Q170"/>
    <mergeCell ref="D169:D170"/>
    <mergeCell ref="P163:P166"/>
    <mergeCell ref="Q163:Q166"/>
    <mergeCell ref="D165:D166"/>
    <mergeCell ref="G163:G166"/>
    <mergeCell ref="B167:B170"/>
    <mergeCell ref="C167:C170"/>
    <mergeCell ref="D167:D168"/>
    <mergeCell ref="E167:E170"/>
    <mergeCell ref="F167:F170"/>
    <mergeCell ref="B163:B166"/>
    <mergeCell ref="C163:C166"/>
    <mergeCell ref="D163:D164"/>
    <mergeCell ref="E163:E166"/>
    <mergeCell ref="F163:F166"/>
    <mergeCell ref="G159:G162"/>
    <mergeCell ref="P159:P162"/>
    <mergeCell ref="Q159:Q162"/>
    <mergeCell ref="D161:D162"/>
    <mergeCell ref="P155:P158"/>
    <mergeCell ref="Q155:Q158"/>
    <mergeCell ref="D157:D158"/>
    <mergeCell ref="G155:G158"/>
    <mergeCell ref="B159:B162"/>
    <mergeCell ref="C159:C162"/>
    <mergeCell ref="D159:D160"/>
    <mergeCell ref="E159:E162"/>
    <mergeCell ref="F159:F162"/>
    <mergeCell ref="B155:B158"/>
    <mergeCell ref="C155:C158"/>
    <mergeCell ref="D155:D156"/>
    <mergeCell ref="E155:E158"/>
    <mergeCell ref="F155:F158"/>
    <mergeCell ref="G151:G154"/>
    <mergeCell ref="P151:P154"/>
    <mergeCell ref="Q151:Q154"/>
    <mergeCell ref="D153:D154"/>
    <mergeCell ref="P147:P150"/>
    <mergeCell ref="Q147:Q150"/>
    <mergeCell ref="D149:D150"/>
    <mergeCell ref="G147:G150"/>
    <mergeCell ref="B151:B154"/>
    <mergeCell ref="C151:C154"/>
    <mergeCell ref="D151:D152"/>
    <mergeCell ref="E151:E154"/>
    <mergeCell ref="F151:F154"/>
    <mergeCell ref="B147:B150"/>
    <mergeCell ref="C147:C150"/>
    <mergeCell ref="D147:D148"/>
    <mergeCell ref="E147:E150"/>
    <mergeCell ref="F147:F150"/>
    <mergeCell ref="G143:G146"/>
    <mergeCell ref="P143:P146"/>
    <mergeCell ref="Q143:Q146"/>
    <mergeCell ref="D145:D146"/>
    <mergeCell ref="P139:P142"/>
    <mergeCell ref="Q139:Q142"/>
    <mergeCell ref="D141:D142"/>
    <mergeCell ref="G139:G142"/>
    <mergeCell ref="B143:B146"/>
    <mergeCell ref="C143:C146"/>
    <mergeCell ref="D143:D144"/>
    <mergeCell ref="E143:E146"/>
    <mergeCell ref="F143:F146"/>
    <mergeCell ref="B139:B142"/>
    <mergeCell ref="C139:C142"/>
    <mergeCell ref="D139:D140"/>
    <mergeCell ref="E139:E142"/>
    <mergeCell ref="F139:F142"/>
    <mergeCell ref="G135:G138"/>
    <mergeCell ref="P135:P138"/>
    <mergeCell ref="Q135:Q138"/>
    <mergeCell ref="D137:D138"/>
    <mergeCell ref="P131:P134"/>
    <mergeCell ref="Q131:Q134"/>
    <mergeCell ref="D133:D134"/>
    <mergeCell ref="G131:G134"/>
    <mergeCell ref="B135:B138"/>
    <mergeCell ref="C135:C138"/>
    <mergeCell ref="D135:D136"/>
    <mergeCell ref="E135:E138"/>
    <mergeCell ref="F135:F138"/>
    <mergeCell ref="B131:B134"/>
    <mergeCell ref="C131:C134"/>
    <mergeCell ref="D131:D132"/>
    <mergeCell ref="E131:E134"/>
    <mergeCell ref="F131:F134"/>
    <mergeCell ref="G127:G130"/>
    <mergeCell ref="P127:P130"/>
    <mergeCell ref="Q127:Q130"/>
    <mergeCell ref="D129:D130"/>
    <mergeCell ref="P123:P126"/>
    <mergeCell ref="Q123:Q126"/>
    <mergeCell ref="D125:D126"/>
    <mergeCell ref="G123:G126"/>
    <mergeCell ref="B127:B130"/>
    <mergeCell ref="C127:C130"/>
    <mergeCell ref="D127:D128"/>
    <mergeCell ref="E127:E130"/>
    <mergeCell ref="F127:F130"/>
    <mergeCell ref="B123:B126"/>
    <mergeCell ref="C123:C126"/>
    <mergeCell ref="D123:D124"/>
    <mergeCell ref="E123:E126"/>
    <mergeCell ref="F123:F126"/>
    <mergeCell ref="G119:G122"/>
    <mergeCell ref="P119:P122"/>
    <mergeCell ref="Q119:Q122"/>
    <mergeCell ref="D121:D122"/>
    <mergeCell ref="P115:P118"/>
    <mergeCell ref="Q115:Q118"/>
    <mergeCell ref="D117:D118"/>
    <mergeCell ref="G115:G118"/>
    <mergeCell ref="B119:B122"/>
    <mergeCell ref="C119:C122"/>
    <mergeCell ref="D119:D120"/>
    <mergeCell ref="E119:E122"/>
    <mergeCell ref="F119:F122"/>
    <mergeCell ref="B115:B118"/>
    <mergeCell ref="C115:C118"/>
    <mergeCell ref="D115:D116"/>
    <mergeCell ref="E115:E118"/>
    <mergeCell ref="F115:F118"/>
    <mergeCell ref="G111:G114"/>
    <mergeCell ref="P111:P114"/>
    <mergeCell ref="Q111:Q114"/>
    <mergeCell ref="D113:D114"/>
    <mergeCell ref="P107:P110"/>
    <mergeCell ref="Q107:Q110"/>
    <mergeCell ref="D109:D110"/>
    <mergeCell ref="G107:G110"/>
    <mergeCell ref="B111:B114"/>
    <mergeCell ref="C111:C114"/>
    <mergeCell ref="D111:D112"/>
    <mergeCell ref="E111:E114"/>
    <mergeCell ref="F111:F114"/>
    <mergeCell ref="B107:B110"/>
    <mergeCell ref="C107:C110"/>
    <mergeCell ref="D107:D108"/>
    <mergeCell ref="E107:E110"/>
    <mergeCell ref="F107:F110"/>
    <mergeCell ref="G103:G106"/>
    <mergeCell ref="P103:P106"/>
    <mergeCell ref="Q103:Q106"/>
    <mergeCell ref="D105:D106"/>
    <mergeCell ref="P99:P102"/>
    <mergeCell ref="Q99:Q102"/>
    <mergeCell ref="D101:D102"/>
    <mergeCell ref="G99:G102"/>
    <mergeCell ref="B103:B106"/>
    <mergeCell ref="C103:C106"/>
    <mergeCell ref="D103:D104"/>
    <mergeCell ref="E103:E106"/>
    <mergeCell ref="F103:F106"/>
    <mergeCell ref="B99:B102"/>
    <mergeCell ref="C99:C102"/>
    <mergeCell ref="D99:D100"/>
    <mergeCell ref="E99:E102"/>
    <mergeCell ref="F99:F102"/>
    <mergeCell ref="G95:G98"/>
    <mergeCell ref="P95:P98"/>
    <mergeCell ref="Q95:Q98"/>
    <mergeCell ref="D97:D98"/>
    <mergeCell ref="P91:P94"/>
    <mergeCell ref="Q91:Q94"/>
    <mergeCell ref="D93:D94"/>
    <mergeCell ref="G91:G94"/>
    <mergeCell ref="B95:B98"/>
    <mergeCell ref="C95:C98"/>
    <mergeCell ref="D95:D96"/>
    <mergeCell ref="E95:E98"/>
    <mergeCell ref="F95:F98"/>
    <mergeCell ref="B91:B94"/>
    <mergeCell ref="C91:C94"/>
    <mergeCell ref="D91:D92"/>
    <mergeCell ref="E91:E94"/>
    <mergeCell ref="F91:F94"/>
    <mergeCell ref="G87:G90"/>
    <mergeCell ref="P87:P90"/>
    <mergeCell ref="Q87:Q90"/>
    <mergeCell ref="D89:D90"/>
    <mergeCell ref="P83:P86"/>
    <mergeCell ref="Q83:Q86"/>
    <mergeCell ref="D85:D86"/>
    <mergeCell ref="G83:G86"/>
    <mergeCell ref="B87:B90"/>
    <mergeCell ref="C87:C90"/>
    <mergeCell ref="D87:D88"/>
    <mergeCell ref="E87:E90"/>
    <mergeCell ref="F87:F90"/>
    <mergeCell ref="B83:B86"/>
    <mergeCell ref="C83:C86"/>
    <mergeCell ref="D83:D84"/>
    <mergeCell ref="E83:E86"/>
    <mergeCell ref="F83:F86"/>
    <mergeCell ref="G79:G82"/>
    <mergeCell ref="P79:P82"/>
    <mergeCell ref="Q79:Q82"/>
    <mergeCell ref="D81:D82"/>
    <mergeCell ref="P75:P78"/>
    <mergeCell ref="Q75:Q78"/>
    <mergeCell ref="D77:D78"/>
    <mergeCell ref="G75:G78"/>
    <mergeCell ref="B79:B82"/>
    <mergeCell ref="C79:C82"/>
    <mergeCell ref="D79:D80"/>
    <mergeCell ref="E79:E82"/>
    <mergeCell ref="F79:F82"/>
    <mergeCell ref="B75:B78"/>
    <mergeCell ref="C75:C78"/>
    <mergeCell ref="D75:D76"/>
    <mergeCell ref="E75:E78"/>
    <mergeCell ref="F75:F78"/>
    <mergeCell ref="G71:G74"/>
    <mergeCell ref="P71:P74"/>
    <mergeCell ref="Q71:Q74"/>
    <mergeCell ref="D73:D74"/>
    <mergeCell ref="P67:P70"/>
    <mergeCell ref="Q67:Q70"/>
    <mergeCell ref="D69:D70"/>
    <mergeCell ref="G67:G70"/>
    <mergeCell ref="B71:B74"/>
    <mergeCell ref="C71:C74"/>
    <mergeCell ref="D71:D72"/>
    <mergeCell ref="E71:E74"/>
    <mergeCell ref="F71:F74"/>
    <mergeCell ref="B67:B70"/>
    <mergeCell ref="C67:C70"/>
    <mergeCell ref="D67:D68"/>
    <mergeCell ref="E67:E70"/>
    <mergeCell ref="F67:F70"/>
    <mergeCell ref="G63:G66"/>
    <mergeCell ref="P63:P66"/>
    <mergeCell ref="Q63:Q66"/>
    <mergeCell ref="D65:D66"/>
    <mergeCell ref="P59:P62"/>
    <mergeCell ref="Q59:Q62"/>
    <mergeCell ref="D61:D62"/>
    <mergeCell ref="G59:G62"/>
    <mergeCell ref="B63:B66"/>
    <mergeCell ref="C63:C66"/>
    <mergeCell ref="D63:D64"/>
    <mergeCell ref="E63:E66"/>
    <mergeCell ref="F63:F66"/>
    <mergeCell ref="B59:B62"/>
    <mergeCell ref="C59:C62"/>
    <mergeCell ref="D59:D60"/>
    <mergeCell ref="E59:E62"/>
    <mergeCell ref="F59:F62"/>
    <mergeCell ref="G55:G58"/>
    <mergeCell ref="P55:P58"/>
    <mergeCell ref="Q55:Q58"/>
    <mergeCell ref="D57:D58"/>
    <mergeCell ref="P51:P54"/>
    <mergeCell ref="Q51:Q54"/>
    <mergeCell ref="D53:D54"/>
    <mergeCell ref="G51:G54"/>
    <mergeCell ref="B55:B58"/>
    <mergeCell ref="C55:C58"/>
    <mergeCell ref="D55:D56"/>
    <mergeCell ref="E55:E58"/>
    <mergeCell ref="F55:F58"/>
    <mergeCell ref="B51:B54"/>
    <mergeCell ref="C51:C54"/>
    <mergeCell ref="D51:D52"/>
    <mergeCell ref="E51:E54"/>
    <mergeCell ref="F51:F54"/>
    <mergeCell ref="P47:P50"/>
    <mergeCell ref="Q47:Q50"/>
    <mergeCell ref="D49:D50"/>
    <mergeCell ref="P43:P46"/>
    <mergeCell ref="Q43:Q46"/>
    <mergeCell ref="D45:D46"/>
    <mergeCell ref="G43:G46"/>
    <mergeCell ref="D37:D38"/>
    <mergeCell ref="G35:G38"/>
    <mergeCell ref="G47:G50"/>
    <mergeCell ref="P39:P42"/>
    <mergeCell ref="Q39:Q42"/>
    <mergeCell ref="P35:P38"/>
    <mergeCell ref="Q35:Q38"/>
    <mergeCell ref="B47:B50"/>
    <mergeCell ref="C47:C50"/>
    <mergeCell ref="D47:D48"/>
    <mergeCell ref="E47:E50"/>
    <mergeCell ref="F47:F50"/>
    <mergeCell ref="B43:B46"/>
    <mergeCell ref="C43:C46"/>
    <mergeCell ref="D43:D44"/>
    <mergeCell ref="E43:E46"/>
    <mergeCell ref="F43:F46"/>
    <mergeCell ref="E27:E30"/>
    <mergeCell ref="F27:F30"/>
    <mergeCell ref="G31:G34"/>
    <mergeCell ref="D29:D30"/>
    <mergeCell ref="G27:G30"/>
    <mergeCell ref="B39:B42"/>
    <mergeCell ref="C39:C42"/>
    <mergeCell ref="D39:D40"/>
    <mergeCell ref="E39:E42"/>
    <mergeCell ref="F39:F42"/>
    <mergeCell ref="B35:B38"/>
    <mergeCell ref="C35:C38"/>
    <mergeCell ref="D35:D36"/>
    <mergeCell ref="E35:E38"/>
    <mergeCell ref="F35:F38"/>
    <mergeCell ref="G39:G42"/>
    <mergeCell ref="D41:D42"/>
    <mergeCell ref="AD21:AD22"/>
    <mergeCell ref="P31:P34"/>
    <mergeCell ref="Q31:Q34"/>
    <mergeCell ref="D33:D34"/>
    <mergeCell ref="P27:P30"/>
    <mergeCell ref="Q27:Q30"/>
    <mergeCell ref="B23:B26"/>
    <mergeCell ref="C23:C26"/>
    <mergeCell ref="D23:D24"/>
    <mergeCell ref="E23:E26"/>
    <mergeCell ref="F23:F26"/>
    <mergeCell ref="G23:G26"/>
    <mergeCell ref="P23:P26"/>
    <mergeCell ref="Q23:Q26"/>
    <mergeCell ref="D25:D26"/>
    <mergeCell ref="M21:M22"/>
    <mergeCell ref="B31:B34"/>
    <mergeCell ref="C31:C34"/>
    <mergeCell ref="D31:D32"/>
    <mergeCell ref="E31:E34"/>
    <mergeCell ref="F31:F34"/>
    <mergeCell ref="B27:B30"/>
    <mergeCell ref="C27:C30"/>
    <mergeCell ref="D27:D28"/>
    <mergeCell ref="B16:N16"/>
    <mergeCell ref="B20:B22"/>
    <mergeCell ref="C20:C22"/>
    <mergeCell ref="G20:G22"/>
    <mergeCell ref="H20:N20"/>
    <mergeCell ref="P20:P22"/>
    <mergeCell ref="Q20:Q22"/>
    <mergeCell ref="R20:X20"/>
    <mergeCell ref="Y20:AE20"/>
    <mergeCell ref="AE21:AE22"/>
    <mergeCell ref="N21:N22"/>
    <mergeCell ref="T21:T22"/>
    <mergeCell ref="U21:U22"/>
    <mergeCell ref="V21:V22"/>
    <mergeCell ref="W21:W22"/>
    <mergeCell ref="X21:X22"/>
    <mergeCell ref="E21:E22"/>
    <mergeCell ref="F21:F22"/>
    <mergeCell ref="J21:J22"/>
    <mergeCell ref="K21:K22"/>
    <mergeCell ref="L21:L22"/>
    <mergeCell ref="AA21:AA22"/>
    <mergeCell ref="AB21:AB22"/>
    <mergeCell ref="AC21:AC22"/>
  </mergeCells>
  <pageMargins left="0.23622047244094491" right="0.23622047244094491" top="0.74803149606299213" bottom="0.74803149606299213" header="0.31496062992125984" footer="0.31496062992125984"/>
  <pageSetup paperSize="8" scale="36" fitToHeight="0" orientation="portrait" r:id="rId1"/>
</worksheet>
</file>

<file path=xl/worksheets/sheet58.xml><?xml version="1.0" encoding="utf-8"?>
<worksheet xmlns="http://schemas.openxmlformats.org/spreadsheetml/2006/main" xmlns:r="http://schemas.openxmlformats.org/officeDocument/2006/relationships">
  <sheetPr codeName="Sheet59">
    <tabColor theme="2" tint="-0.249977111117893"/>
    <pageSetUpPr fitToPage="1"/>
  </sheetPr>
  <dimension ref="A1:AE160"/>
  <sheetViews>
    <sheetView workbookViewId="0">
      <selection activeCell="D14" sqref="D14"/>
    </sheetView>
  </sheetViews>
  <sheetFormatPr defaultRowHeight="12"/>
  <cols>
    <col min="1" max="1" width="5.125" style="237" customWidth="1"/>
    <col min="2" max="2" width="5.75" style="237" customWidth="1"/>
    <col min="3" max="3" width="39" style="237" customWidth="1"/>
    <col min="4" max="4" width="17.875" style="237" customWidth="1"/>
    <col min="5" max="5" width="14.5" style="237" customWidth="1"/>
    <col min="6" max="6" width="11.75" style="237" customWidth="1"/>
    <col min="7" max="8" width="13.5" style="245" customWidth="1"/>
    <col min="9" max="9" width="17.25" style="237" customWidth="1"/>
    <col min="10" max="10" width="4.625" style="237" bestFit="1" customWidth="1"/>
    <col min="11" max="11" width="4.625" style="237" customWidth="1"/>
    <col min="12" max="14" width="4.625" style="237" bestFit="1" customWidth="1"/>
    <col min="15" max="15" width="4.625" style="237" customWidth="1"/>
    <col min="16" max="16" width="10.75" style="237" customWidth="1"/>
    <col min="17" max="17" width="26.125" style="237" customWidth="1"/>
    <col min="18" max="18" width="14.125" style="237" customWidth="1"/>
    <col min="19" max="19" width="21.75" style="237" customWidth="1"/>
    <col min="20" max="21" width="4.625" style="237" customWidth="1"/>
    <col min="22" max="22" width="14.25" style="237" customWidth="1"/>
    <col min="23" max="23" width="8.125" style="237" customWidth="1"/>
    <col min="24" max="24" width="5.625" style="245" customWidth="1"/>
    <col min="25" max="25" width="7.375" style="245" customWidth="1"/>
    <col min="26" max="26" width="18.875" style="237" customWidth="1"/>
    <col min="27" max="27" width="8.25" style="237" customWidth="1"/>
    <col min="28" max="28" width="7.375" style="237" customWidth="1"/>
    <col min="29" max="29" width="15.5" style="237" customWidth="1"/>
    <col min="30" max="30" width="5.125" style="237" customWidth="1"/>
    <col min="31" max="41" width="9" style="237"/>
    <col min="42" max="42" width="30.875" style="237" customWidth="1"/>
    <col min="43" max="43" width="24.375" style="237" customWidth="1"/>
    <col min="44" max="44" width="19" style="237" customWidth="1"/>
    <col min="45" max="16384" width="9" style="237"/>
  </cols>
  <sheetData>
    <row r="1" spans="1:31" s="1847" customFormat="1" ht="26.25">
      <c r="A1" s="1706" t="str">
        <f ca="1">VLOOKUP(LEFT(RIGHT(CELL("filename",A1),LEN(CELL("filename",A1))-FIND("]",CELL("filename",A1))),1)*1,Index!$B$8:$C$90,2,FALSE)</f>
        <v>Outputs</v>
      </c>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6"/>
      <c r="Z1" s="1706"/>
      <c r="AA1" s="1706"/>
      <c r="AB1" s="1706"/>
      <c r="AC1" s="1706"/>
      <c r="AD1" s="1706"/>
      <c r="AE1" s="1706"/>
    </row>
    <row r="2" spans="1:31" s="1847"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c r="AB2" s="1706"/>
      <c r="AC2" s="1706"/>
      <c r="AD2" s="1706"/>
      <c r="AE2" s="1706"/>
    </row>
    <row r="3" spans="1:31" s="1848"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c r="X3" s="1804"/>
      <c r="Y3" s="1804"/>
      <c r="Z3" s="1804"/>
      <c r="AA3" s="1804"/>
      <c r="AB3" s="1804"/>
      <c r="AC3" s="1804"/>
      <c r="AD3" s="1804"/>
      <c r="AE3" s="1804"/>
    </row>
    <row r="4" spans="1:31" s="1812" customFormat="1" ht="12.75">
      <c r="A4" s="1835"/>
      <c r="B4" s="1835"/>
      <c r="C4" s="1835"/>
      <c r="D4" s="1835"/>
      <c r="E4" s="1835"/>
      <c r="F4" s="1835"/>
      <c r="G4" s="1835"/>
      <c r="H4" s="1835"/>
      <c r="I4" s="1835"/>
      <c r="J4" s="1835"/>
      <c r="K4" s="1835"/>
      <c r="L4" s="1835"/>
      <c r="M4" s="1835"/>
      <c r="N4" s="1835"/>
      <c r="O4" s="1835"/>
      <c r="P4" s="1835"/>
      <c r="Q4" s="1835"/>
      <c r="R4" s="1835"/>
      <c r="S4" s="1835"/>
      <c r="T4" s="1835"/>
      <c r="U4" s="1835"/>
      <c r="V4" s="1835"/>
      <c r="W4" s="1835"/>
      <c r="X4" s="1835"/>
      <c r="Y4" s="1835"/>
      <c r="Z4" s="1835"/>
      <c r="AA4" s="1835"/>
      <c r="AB4" s="1835"/>
      <c r="AC4" s="1835"/>
      <c r="AD4" s="1835"/>
      <c r="AE4" s="1835"/>
    </row>
    <row r="5" spans="1:31" s="1819" customFormat="1" ht="20.25">
      <c r="A5" s="1837" t="str">
        <f ca="1">VLOOKUP(RIGHT(CELL("filename",A1),LEN(CELL("filename",A1))-FIND("]",CELL("filename",A1))),Index!$D$8:$E$102,2,FALSE)</f>
        <v>6.6 Condition &amp; risk - exit points</v>
      </c>
      <c r="B5" s="1837"/>
      <c r="C5" s="1837"/>
      <c r="D5" s="1837"/>
      <c r="E5" s="1837"/>
      <c r="F5" s="1837"/>
      <c r="G5" s="1837"/>
      <c r="H5" s="1837"/>
      <c r="I5" s="1837"/>
      <c r="J5" s="1837"/>
      <c r="K5" s="1837"/>
      <c r="L5" s="1837"/>
      <c r="M5" s="1837"/>
      <c r="N5" s="1837"/>
      <c r="O5" s="1837"/>
      <c r="P5" s="1837"/>
      <c r="Q5" s="1837"/>
      <c r="R5" s="1837"/>
      <c r="S5" s="1837"/>
      <c r="T5" s="1837"/>
      <c r="U5" s="1837"/>
      <c r="V5" s="1837"/>
      <c r="W5" s="1837"/>
      <c r="X5" s="1837"/>
      <c r="Y5" s="1837"/>
      <c r="Z5" s="1837"/>
      <c r="AA5" s="1837"/>
      <c r="AB5" s="1837"/>
      <c r="AC5" s="1837"/>
      <c r="AD5" s="1837"/>
      <c r="AE5" s="1837"/>
    </row>
    <row r="6" spans="1:31" customFormat="1" ht="19.5">
      <c r="B6" s="239"/>
      <c r="C6" s="237"/>
      <c r="D6" s="240"/>
      <c r="E6" s="241"/>
      <c r="F6" s="242"/>
      <c r="G6" s="242"/>
      <c r="H6" s="243"/>
      <c r="I6" s="243"/>
      <c r="J6" s="243"/>
      <c r="K6" s="243"/>
      <c r="L6" s="243"/>
      <c r="M6" s="244"/>
      <c r="N6" s="244"/>
      <c r="O6" s="244"/>
      <c r="P6" s="244"/>
      <c r="Q6" s="244"/>
      <c r="R6" s="244"/>
      <c r="S6" s="244"/>
      <c r="T6" s="244"/>
      <c r="U6" s="244"/>
      <c r="V6" s="244"/>
      <c r="W6" s="244"/>
      <c r="X6" s="243"/>
      <c r="Y6" s="244"/>
      <c r="Z6" s="244"/>
      <c r="AA6" s="244"/>
      <c r="AB6" s="244"/>
      <c r="AC6" s="244"/>
    </row>
    <row r="7" spans="1:31" customFormat="1" ht="19.5">
      <c r="B7" s="239" t="s">
        <v>806</v>
      </c>
      <c r="C7" s="240"/>
      <c r="D7" s="241"/>
      <c r="E7" s="242"/>
      <c r="F7" s="243"/>
      <c r="G7" s="243"/>
      <c r="H7" s="243"/>
      <c r="I7" s="243"/>
      <c r="J7" s="243"/>
      <c r="K7" s="243"/>
      <c r="L7" s="244"/>
      <c r="M7" s="244"/>
      <c r="N7" s="244"/>
      <c r="O7" s="244"/>
      <c r="P7" s="244"/>
      <c r="Q7" s="244"/>
      <c r="R7" s="244"/>
      <c r="S7" s="244"/>
      <c r="T7" s="244"/>
      <c r="U7" s="244"/>
      <c r="V7" s="244"/>
      <c r="W7" s="243"/>
      <c r="X7" s="243"/>
      <c r="Y7" s="244"/>
      <c r="Z7" s="244"/>
      <c r="AA7" s="244"/>
      <c r="AB7" s="244"/>
      <c r="AC7" s="237"/>
    </row>
    <row r="8" spans="1:31" customFormat="1" ht="24" customHeight="1">
      <c r="B8" s="239" t="s">
        <v>765</v>
      </c>
      <c r="C8" s="239"/>
      <c r="D8" s="239"/>
      <c r="E8" s="239" t="s">
        <v>766</v>
      </c>
      <c r="F8" s="239"/>
      <c r="G8" s="239"/>
      <c r="H8" s="239" t="s">
        <v>767</v>
      </c>
      <c r="I8" s="239"/>
      <c r="J8" s="239"/>
      <c r="K8" s="239" t="s">
        <v>1050</v>
      </c>
      <c r="L8" s="239"/>
      <c r="M8" s="239"/>
      <c r="N8" s="239"/>
      <c r="O8" s="239"/>
      <c r="P8" s="239"/>
      <c r="Q8" s="237"/>
      <c r="R8" s="239"/>
      <c r="S8" s="239"/>
      <c r="T8" s="239"/>
      <c r="U8" s="239"/>
      <c r="V8" s="239"/>
      <c r="W8" s="244"/>
      <c r="X8" s="244"/>
      <c r="Y8" s="245"/>
      <c r="Z8" s="237"/>
      <c r="AA8" s="237"/>
      <c r="AB8" s="237"/>
      <c r="AC8" s="237"/>
    </row>
    <row r="9" spans="1:31" customFormat="1" ht="18.75" customHeight="1">
      <c r="B9" s="241"/>
      <c r="C9" s="240"/>
      <c r="D9" s="241"/>
      <c r="E9" s="243"/>
      <c r="F9" s="243"/>
      <c r="G9" s="245"/>
      <c r="H9" s="241"/>
      <c r="I9" s="240"/>
      <c r="J9" s="237"/>
      <c r="K9" s="243"/>
      <c r="L9" s="244"/>
      <c r="M9" s="244"/>
      <c r="N9" s="244"/>
      <c r="O9" s="244"/>
      <c r="P9" s="244"/>
      <c r="Q9" s="237"/>
      <c r="R9" s="244"/>
      <c r="S9" s="244"/>
      <c r="T9" s="244"/>
      <c r="U9" s="244"/>
      <c r="V9" s="244"/>
      <c r="W9" s="244"/>
      <c r="X9" s="244"/>
      <c r="Y9" s="245"/>
      <c r="Z9" s="237"/>
      <c r="AA9" s="237"/>
      <c r="AB9" s="237"/>
      <c r="AC9" s="237"/>
    </row>
    <row r="10" spans="1:31" customFormat="1" ht="12.75">
      <c r="B10" s="246" t="s">
        <v>751</v>
      </c>
      <c r="C10" s="247" t="s">
        <v>768</v>
      </c>
      <c r="D10" s="241"/>
      <c r="E10" s="248" t="s">
        <v>769</v>
      </c>
      <c r="F10" s="247" t="s">
        <v>1051</v>
      </c>
      <c r="G10" s="245"/>
      <c r="H10" s="249" t="s">
        <v>759</v>
      </c>
      <c r="I10" s="247" t="s">
        <v>770</v>
      </c>
      <c r="J10" s="237"/>
      <c r="K10" s="243"/>
      <c r="L10" s="246" t="s">
        <v>751</v>
      </c>
      <c r="M10" s="250" t="s">
        <v>752</v>
      </c>
      <c r="N10" s="250" t="s">
        <v>753</v>
      </c>
      <c r="O10" s="251" t="s">
        <v>754</v>
      </c>
      <c r="P10" s="249" t="s">
        <v>771</v>
      </c>
      <c r="Q10" s="237"/>
      <c r="R10" s="252"/>
      <c r="S10" s="252"/>
      <c r="T10" s="252"/>
      <c r="U10" s="252"/>
      <c r="V10" s="252"/>
      <c r="W10" s="237"/>
      <c r="X10" s="245"/>
      <c r="Y10" s="245"/>
      <c r="Z10" s="237"/>
      <c r="AA10" s="237"/>
      <c r="AB10" s="237"/>
      <c r="AC10" s="237"/>
    </row>
    <row r="11" spans="1:31" customFormat="1" ht="16.5" customHeight="1">
      <c r="B11" s="250" t="s">
        <v>752</v>
      </c>
      <c r="C11" s="247" t="s">
        <v>772</v>
      </c>
      <c r="D11" s="241"/>
      <c r="E11" s="253" t="s">
        <v>773</v>
      </c>
      <c r="F11" s="247" t="s">
        <v>774</v>
      </c>
      <c r="G11" s="245"/>
      <c r="H11" s="251" t="s">
        <v>760</v>
      </c>
      <c r="I11" s="247" t="s">
        <v>775</v>
      </c>
      <c r="J11" s="237"/>
      <c r="K11" s="248" t="s">
        <v>769</v>
      </c>
      <c r="L11" s="247" t="s">
        <v>762</v>
      </c>
      <c r="M11" s="247" t="s">
        <v>761</v>
      </c>
      <c r="N11" s="247" t="s">
        <v>760</v>
      </c>
      <c r="O11" s="247" t="s">
        <v>759</v>
      </c>
      <c r="P11" s="247" t="s">
        <v>759</v>
      </c>
      <c r="Q11" s="237"/>
      <c r="R11" s="252"/>
      <c r="S11" s="252"/>
      <c r="T11" s="252"/>
      <c r="U11" s="252"/>
      <c r="V11" s="252"/>
      <c r="W11" s="237"/>
      <c r="X11" s="245"/>
      <c r="Y11" s="245"/>
      <c r="Z11" s="237"/>
      <c r="AA11" s="237"/>
      <c r="AB11" s="237"/>
      <c r="AC11" s="237"/>
    </row>
    <row r="12" spans="1:31" customFormat="1" ht="12.75" customHeight="1">
      <c r="B12" s="250" t="s">
        <v>753</v>
      </c>
      <c r="C12" s="247" t="s">
        <v>776</v>
      </c>
      <c r="D12" s="241"/>
      <c r="E12" s="254" t="s">
        <v>777</v>
      </c>
      <c r="F12" s="247" t="s">
        <v>778</v>
      </c>
      <c r="G12" s="245"/>
      <c r="H12" s="250" t="s">
        <v>761</v>
      </c>
      <c r="I12" s="247" t="s">
        <v>779</v>
      </c>
      <c r="J12" s="237"/>
      <c r="K12" s="253" t="s">
        <v>773</v>
      </c>
      <c r="L12" s="247" t="s">
        <v>762</v>
      </c>
      <c r="M12" s="247" t="s">
        <v>761</v>
      </c>
      <c r="N12" s="247" t="s">
        <v>760</v>
      </c>
      <c r="O12" s="247" t="s">
        <v>759</v>
      </c>
      <c r="P12" s="247" t="s">
        <v>759</v>
      </c>
      <c r="Q12" s="237"/>
      <c r="R12" s="252"/>
      <c r="S12" s="252"/>
      <c r="T12" s="252"/>
      <c r="U12" s="252"/>
      <c r="V12" s="252"/>
      <c r="W12" s="237"/>
      <c r="X12" s="245"/>
      <c r="Y12" s="245"/>
      <c r="Z12" s="237"/>
      <c r="AA12" s="237"/>
      <c r="AB12" s="237"/>
      <c r="AC12" s="237"/>
    </row>
    <row r="13" spans="1:31" customFormat="1" ht="21">
      <c r="B13" s="251" t="s">
        <v>754</v>
      </c>
      <c r="C13" s="247" t="s">
        <v>780</v>
      </c>
      <c r="D13" s="241"/>
      <c r="E13" s="255" t="s">
        <v>781</v>
      </c>
      <c r="F13" s="247" t="s">
        <v>782</v>
      </c>
      <c r="G13" s="245"/>
      <c r="H13" s="246" t="s">
        <v>762</v>
      </c>
      <c r="I13" s="247" t="s">
        <v>783</v>
      </c>
      <c r="J13" s="237"/>
      <c r="K13" s="254" t="s">
        <v>777</v>
      </c>
      <c r="L13" s="247" t="s">
        <v>762</v>
      </c>
      <c r="M13" s="247" t="s">
        <v>761</v>
      </c>
      <c r="N13" s="247" t="s">
        <v>760</v>
      </c>
      <c r="O13" s="247" t="s">
        <v>760</v>
      </c>
      <c r="P13" s="247" t="s">
        <v>759</v>
      </c>
      <c r="Q13" s="237"/>
      <c r="R13" s="252"/>
      <c r="S13" s="252"/>
      <c r="T13" s="252"/>
      <c r="U13" s="252"/>
      <c r="V13" s="252"/>
      <c r="W13" s="237"/>
      <c r="X13" s="245"/>
      <c r="Y13" s="245"/>
      <c r="Z13" s="237"/>
      <c r="AA13" s="237"/>
      <c r="AB13" s="237"/>
      <c r="AC13" s="237"/>
    </row>
    <row r="14" spans="1:31" customFormat="1" ht="12.75">
      <c r="B14" s="249" t="s">
        <v>771</v>
      </c>
      <c r="C14" s="247" t="s">
        <v>784</v>
      </c>
      <c r="D14" s="241"/>
      <c r="E14" s="242"/>
      <c r="F14" s="243"/>
      <c r="G14" s="243"/>
      <c r="H14" s="242"/>
      <c r="I14" s="243"/>
      <c r="J14" s="237"/>
      <c r="K14" s="255" t="s">
        <v>781</v>
      </c>
      <c r="L14" s="247" t="s">
        <v>762</v>
      </c>
      <c r="M14" s="247" t="s">
        <v>761</v>
      </c>
      <c r="N14" s="247" t="s">
        <v>760</v>
      </c>
      <c r="O14" s="247" t="s">
        <v>760</v>
      </c>
      <c r="P14" s="247" t="s">
        <v>759</v>
      </c>
      <c r="Q14" s="237"/>
      <c r="R14" s="252"/>
      <c r="S14" s="252"/>
      <c r="T14" s="252"/>
      <c r="U14" s="252"/>
      <c r="V14" s="252"/>
      <c r="W14" s="237"/>
      <c r="X14" s="245"/>
      <c r="Y14" s="245"/>
      <c r="Z14" s="237"/>
      <c r="AA14" s="237"/>
      <c r="AB14" s="237"/>
      <c r="AC14" s="237"/>
    </row>
    <row r="15" spans="1:31" customFormat="1" ht="16.5" customHeight="1">
      <c r="B15" s="256"/>
      <c r="C15" s="257"/>
      <c r="D15" s="258"/>
      <c r="E15" s="259"/>
      <c r="F15" s="260"/>
      <c r="G15" s="260"/>
      <c r="H15" s="256"/>
      <c r="I15" s="257"/>
      <c r="J15" s="261"/>
      <c r="K15" s="261"/>
      <c r="L15" s="262"/>
      <c r="M15" s="256"/>
      <c r="N15" s="257"/>
      <c r="O15" s="257"/>
      <c r="P15" s="257"/>
      <c r="Q15" s="257"/>
      <c r="R15" s="252"/>
      <c r="S15" s="252"/>
      <c r="T15" s="252"/>
      <c r="U15" s="252"/>
      <c r="V15" s="252"/>
      <c r="W15" s="263"/>
      <c r="X15" s="263"/>
      <c r="Y15" s="245"/>
      <c r="Z15" s="237"/>
      <c r="AA15" s="237"/>
      <c r="AB15" s="237"/>
      <c r="AC15" s="237"/>
    </row>
    <row r="16" spans="1:31" ht="22.5" customHeight="1">
      <c r="B16" s="2670" t="s">
        <v>1052</v>
      </c>
      <c r="C16" s="2671"/>
      <c r="D16" s="2671"/>
      <c r="E16" s="2671"/>
      <c r="F16" s="2671"/>
      <c r="G16" s="2671"/>
      <c r="H16" s="2671"/>
      <c r="I16" s="2671"/>
      <c r="J16" s="2671"/>
      <c r="K16" s="2671"/>
      <c r="L16" s="2671"/>
      <c r="M16" s="2671"/>
      <c r="N16" s="2671"/>
      <c r="O16" s="252"/>
      <c r="P16" s="252"/>
      <c r="Q16" s="252"/>
      <c r="R16" s="252"/>
      <c r="S16" s="252"/>
      <c r="T16" s="252"/>
      <c r="U16" s="252"/>
      <c r="V16" s="252"/>
      <c r="W16" s="252"/>
      <c r="X16"/>
      <c r="Y16"/>
      <c r="Z16"/>
      <c r="AA16"/>
      <c r="AB16"/>
      <c r="AC16"/>
    </row>
    <row r="17" spans="2:31" ht="16.5" customHeight="1">
      <c r="B17" s="264"/>
      <c r="C17" s="252"/>
      <c r="D17" s="252"/>
      <c r="E17" s="252"/>
      <c r="F17" s="252"/>
      <c r="G17" s="252"/>
      <c r="H17" s="252"/>
      <c r="I17" s="252"/>
      <c r="J17" s="252"/>
      <c r="K17" s="252"/>
      <c r="L17" s="252"/>
      <c r="M17" s="252"/>
      <c r="N17" s="252"/>
      <c r="O17" s="252"/>
      <c r="P17" s="252"/>
      <c r="Q17" s="252"/>
      <c r="R17" s="252"/>
      <c r="S17" s="252"/>
      <c r="T17" s="252"/>
      <c r="U17" s="252"/>
      <c r="V17" s="252"/>
      <c r="W17" s="252"/>
      <c r="X17"/>
      <c r="Y17"/>
      <c r="Z17"/>
      <c r="AA17"/>
      <c r="AB17"/>
      <c r="AC17"/>
      <c r="AD17"/>
      <c r="AE17"/>
    </row>
    <row r="18" spans="2:31" ht="16.5" customHeight="1">
      <c r="B18" s="265" t="s">
        <v>172</v>
      </c>
      <c r="C18" s="252"/>
      <c r="D18" s="252"/>
      <c r="E18" s="252"/>
      <c r="F18" s="252"/>
      <c r="G18" s="252"/>
      <c r="H18" s="252"/>
      <c r="I18" s="252"/>
      <c r="J18" s="252"/>
      <c r="K18" s="252"/>
      <c r="L18" s="252"/>
      <c r="M18" s="252"/>
      <c r="N18" s="252"/>
      <c r="O18" s="252"/>
      <c r="P18" s="265" t="s">
        <v>1053</v>
      </c>
      <c r="Q18" s="252"/>
      <c r="R18" s="252"/>
      <c r="S18" s="252"/>
      <c r="T18" s="252"/>
      <c r="U18" s="252"/>
      <c r="V18" s="252"/>
      <c r="W18" s="252"/>
      <c r="X18"/>
      <c r="Y18"/>
      <c r="Z18"/>
      <c r="AA18"/>
      <c r="AB18"/>
      <c r="AC18"/>
      <c r="AD18"/>
      <c r="AE18"/>
    </row>
    <row r="19" spans="2:31" ht="16.5" customHeight="1" thickBot="1">
      <c r="B19" s="264"/>
      <c r="C19" s="252"/>
      <c r="D19" s="252"/>
      <c r="E19" s="252"/>
      <c r="F19" s="252"/>
      <c r="G19" s="252"/>
      <c r="H19" s="252"/>
      <c r="I19" s="252"/>
      <c r="J19" s="252"/>
      <c r="K19" s="252"/>
      <c r="L19" s="252"/>
      <c r="M19" s="252"/>
      <c r="N19" s="252"/>
      <c r="O19" s="252"/>
      <c r="P19" s="252"/>
      <c r="Q19" s="252"/>
      <c r="R19" s="252"/>
      <c r="S19" s="252"/>
      <c r="T19" s="252"/>
      <c r="U19" s="252"/>
      <c r="V19" s="252"/>
      <c r="W19" s="252"/>
      <c r="X19"/>
      <c r="Y19"/>
      <c r="Z19"/>
      <c r="AA19"/>
      <c r="AB19"/>
      <c r="AC19"/>
      <c r="AD19"/>
      <c r="AE19"/>
    </row>
    <row r="20" spans="2:31" s="268" customFormat="1" ht="25.5" customHeight="1">
      <c r="B20" s="2672" t="s">
        <v>1054</v>
      </c>
      <c r="C20" s="2675" t="s">
        <v>1055</v>
      </c>
      <c r="D20" s="266" t="s">
        <v>1056</v>
      </c>
      <c r="E20" s="266" t="s">
        <v>1057</v>
      </c>
      <c r="F20" s="266" t="s">
        <v>1058</v>
      </c>
      <c r="G20" s="2675" t="s">
        <v>1059</v>
      </c>
      <c r="H20" s="2678" t="s">
        <v>1060</v>
      </c>
      <c r="I20" s="2679"/>
      <c r="J20" s="2679"/>
      <c r="K20" s="2679"/>
      <c r="L20" s="2679"/>
      <c r="M20" s="2679"/>
      <c r="N20" s="2680"/>
      <c r="O20" s="267"/>
      <c r="P20" s="2681" t="s">
        <v>1054</v>
      </c>
      <c r="Q20" s="2683" t="s">
        <v>1055</v>
      </c>
      <c r="R20" s="2686" t="s">
        <v>1061</v>
      </c>
      <c r="S20" s="2687"/>
      <c r="T20" s="2687"/>
      <c r="U20" s="2687"/>
      <c r="V20" s="2687"/>
      <c r="W20" s="2687"/>
      <c r="X20" s="2688"/>
      <c r="Y20" s="2686" t="s">
        <v>1062</v>
      </c>
      <c r="Z20" s="2687"/>
      <c r="AA20" s="2687"/>
      <c r="AB20" s="2687"/>
      <c r="AC20" s="2687"/>
      <c r="AD20" s="2687"/>
      <c r="AE20" s="2688"/>
    </row>
    <row r="21" spans="2:31" s="268" customFormat="1" ht="63.75" customHeight="1">
      <c r="B21" s="2673"/>
      <c r="C21" s="2676"/>
      <c r="D21" s="2697" t="s">
        <v>1063</v>
      </c>
      <c r="E21" s="2697" t="s">
        <v>1132</v>
      </c>
      <c r="F21" s="2676" t="s">
        <v>1065</v>
      </c>
      <c r="G21" s="2676"/>
      <c r="H21" s="270" t="s">
        <v>766</v>
      </c>
      <c r="I21" s="270" t="s">
        <v>1066</v>
      </c>
      <c r="J21" s="2692" t="s">
        <v>751</v>
      </c>
      <c r="K21" s="2694" t="s">
        <v>752</v>
      </c>
      <c r="L21" s="2694" t="s">
        <v>753</v>
      </c>
      <c r="M21" s="2695" t="s">
        <v>754</v>
      </c>
      <c r="N21" s="2689" t="s">
        <v>771</v>
      </c>
      <c r="O21" s="256"/>
      <c r="P21" s="2673"/>
      <c r="Q21" s="2684"/>
      <c r="R21" s="271" t="s">
        <v>766</v>
      </c>
      <c r="S21" s="270" t="s">
        <v>1067</v>
      </c>
      <c r="T21" s="2692" t="s">
        <v>751</v>
      </c>
      <c r="U21" s="2694" t="s">
        <v>752</v>
      </c>
      <c r="V21" s="2694" t="s">
        <v>753</v>
      </c>
      <c r="W21" s="2695" t="s">
        <v>754</v>
      </c>
      <c r="X21" s="2689" t="s">
        <v>771</v>
      </c>
      <c r="Y21" s="271" t="s">
        <v>766</v>
      </c>
      <c r="Z21" s="270" t="s">
        <v>1068</v>
      </c>
      <c r="AA21" s="2692" t="s">
        <v>751</v>
      </c>
      <c r="AB21" s="2694" t="s">
        <v>752</v>
      </c>
      <c r="AC21" s="2694" t="s">
        <v>753</v>
      </c>
      <c r="AD21" s="2695" t="s">
        <v>754</v>
      </c>
      <c r="AE21" s="2689" t="s">
        <v>771</v>
      </c>
    </row>
    <row r="22" spans="2:31" s="277" customFormat="1" ht="13.5" thickBot="1">
      <c r="B22" s="2726"/>
      <c r="C22" s="2727"/>
      <c r="D22" s="2728"/>
      <c r="E22" s="2729"/>
      <c r="F22" s="2729"/>
      <c r="G22" s="2727"/>
      <c r="H22" s="276"/>
      <c r="I22" s="276"/>
      <c r="J22" s="2730"/>
      <c r="K22" s="2730"/>
      <c r="L22" s="2730"/>
      <c r="M22" s="2730"/>
      <c r="N22" s="2731"/>
      <c r="O22" s="274"/>
      <c r="P22" s="2682"/>
      <c r="Q22" s="2685"/>
      <c r="R22" s="275"/>
      <c r="S22" s="276"/>
      <c r="T22" s="2693"/>
      <c r="U22" s="2693"/>
      <c r="V22" s="2693"/>
      <c r="W22" s="2693"/>
      <c r="X22" s="2696"/>
      <c r="Y22" s="275"/>
      <c r="Z22" s="276"/>
      <c r="AA22" s="2693"/>
      <c r="AB22" s="2693"/>
      <c r="AC22" s="2693"/>
      <c r="AD22" s="2693"/>
      <c r="AE22" s="2696"/>
    </row>
    <row r="23" spans="2:31" s="268" customFormat="1" thickBot="1">
      <c r="B23" s="2712">
        <v>45</v>
      </c>
      <c r="C23" s="2714" t="s">
        <v>1070</v>
      </c>
      <c r="D23" s="2716" t="s">
        <v>1071</v>
      </c>
      <c r="E23" s="2716" t="s">
        <v>1072</v>
      </c>
      <c r="F23" s="2716" t="s">
        <v>1073</v>
      </c>
      <c r="G23" s="2734" t="s">
        <v>1133</v>
      </c>
      <c r="H23" s="324" t="s">
        <v>1051</v>
      </c>
      <c r="I23" s="1158"/>
      <c r="J23" s="1158"/>
      <c r="K23" s="1158"/>
      <c r="L23" s="1158"/>
      <c r="M23" s="1158"/>
      <c r="N23" s="1159"/>
      <c r="O23" s="279"/>
      <c r="P23" s="2712">
        <v>45</v>
      </c>
      <c r="Q23" s="2714" t="s">
        <v>1070</v>
      </c>
      <c r="R23" s="280" t="s">
        <v>1051</v>
      </c>
      <c r="S23" s="1116"/>
      <c r="T23" s="1116"/>
      <c r="U23" s="1116"/>
      <c r="V23" s="1116"/>
      <c r="W23" s="1116"/>
      <c r="X23" s="1117"/>
      <c r="Y23" s="280" t="s">
        <v>1051</v>
      </c>
      <c r="Z23" s="1116"/>
      <c r="AA23" s="1116"/>
      <c r="AB23" s="1116"/>
      <c r="AC23" s="1116"/>
      <c r="AD23" s="1116"/>
      <c r="AE23" s="1117"/>
    </row>
    <row r="24" spans="2:31" s="268" customFormat="1" thickBot="1">
      <c r="B24" s="2705"/>
      <c r="C24" s="2708"/>
      <c r="D24" s="2717"/>
      <c r="E24" s="2717"/>
      <c r="F24" s="2717"/>
      <c r="G24" s="2734"/>
      <c r="H24" s="324" t="s">
        <v>774</v>
      </c>
      <c r="I24" s="1158"/>
      <c r="J24" s="1158"/>
      <c r="K24" s="1158"/>
      <c r="L24" s="1158"/>
      <c r="M24" s="1158"/>
      <c r="N24" s="1159"/>
      <c r="O24" s="279"/>
      <c r="P24" s="2705"/>
      <c r="Q24" s="2708"/>
      <c r="R24" s="283" t="s">
        <v>774</v>
      </c>
      <c r="S24" s="1118"/>
      <c r="T24" s="1119"/>
      <c r="U24" s="1119"/>
      <c r="V24" s="1119"/>
      <c r="W24" s="1119"/>
      <c r="X24" s="1120"/>
      <c r="Y24" s="283" t="s">
        <v>774</v>
      </c>
      <c r="Z24" s="1118"/>
      <c r="AA24" s="1119"/>
      <c r="AB24" s="1119"/>
      <c r="AC24" s="1119"/>
      <c r="AD24" s="1119"/>
      <c r="AE24" s="1120"/>
    </row>
    <row r="25" spans="2:31" s="268" customFormat="1" thickBot="1">
      <c r="B25" s="2705"/>
      <c r="C25" s="2708"/>
      <c r="D25" s="2733" t="s">
        <v>1075</v>
      </c>
      <c r="E25" s="2717"/>
      <c r="F25" s="2717"/>
      <c r="G25" s="2734"/>
      <c r="H25" s="324" t="s">
        <v>778</v>
      </c>
      <c r="I25" s="1158"/>
      <c r="J25" s="1158"/>
      <c r="K25" s="1158"/>
      <c r="L25" s="1158"/>
      <c r="M25" s="1158"/>
      <c r="N25" s="1159"/>
      <c r="O25" s="279"/>
      <c r="P25" s="2705"/>
      <c r="Q25" s="2708"/>
      <c r="R25" s="283" t="s">
        <v>778</v>
      </c>
      <c r="S25" s="1118"/>
      <c r="T25" s="1119"/>
      <c r="U25" s="1119"/>
      <c r="V25" s="1119"/>
      <c r="W25" s="1119"/>
      <c r="X25" s="1120"/>
      <c r="Y25" s="283" t="s">
        <v>778</v>
      </c>
      <c r="Z25" s="1118"/>
      <c r="AA25" s="1119"/>
      <c r="AB25" s="1119"/>
      <c r="AC25" s="1119"/>
      <c r="AD25" s="1119"/>
      <c r="AE25" s="1120"/>
    </row>
    <row r="26" spans="2:31" s="268" customFormat="1" thickBot="1">
      <c r="B26" s="2713"/>
      <c r="C26" s="2715"/>
      <c r="D26" s="2710"/>
      <c r="E26" s="2717"/>
      <c r="F26" s="2717"/>
      <c r="G26" s="2734"/>
      <c r="H26" s="323" t="s">
        <v>782</v>
      </c>
      <c r="I26" s="1124"/>
      <c r="J26" s="1124"/>
      <c r="K26" s="1124"/>
      <c r="L26" s="1124"/>
      <c r="M26" s="1124"/>
      <c r="N26" s="1125"/>
      <c r="O26" s="279"/>
      <c r="P26" s="2706"/>
      <c r="Q26" s="2709"/>
      <c r="R26" s="283" t="s">
        <v>782</v>
      </c>
      <c r="S26" s="1118"/>
      <c r="T26" s="1119"/>
      <c r="U26" s="1119"/>
      <c r="V26" s="1119"/>
      <c r="W26" s="1119"/>
      <c r="X26" s="1120"/>
      <c r="Y26" s="283" t="s">
        <v>782</v>
      </c>
      <c r="Z26" s="1118"/>
      <c r="AA26" s="1119"/>
      <c r="AB26" s="1119"/>
      <c r="AC26" s="1119"/>
      <c r="AD26" s="1119"/>
      <c r="AE26" s="1120"/>
    </row>
    <row r="27" spans="2:31" s="268" customFormat="1" thickBot="1">
      <c r="B27" s="2712">
        <v>1</v>
      </c>
      <c r="C27" s="2714" t="s">
        <v>1076</v>
      </c>
      <c r="D27" s="2732" t="s">
        <v>1071</v>
      </c>
      <c r="E27" s="2716" t="s">
        <v>1077</v>
      </c>
      <c r="F27" s="2716" t="s">
        <v>1073</v>
      </c>
      <c r="G27" s="2734" t="s">
        <v>1078</v>
      </c>
      <c r="H27" s="324" t="s">
        <v>1051</v>
      </c>
      <c r="I27" s="1158"/>
      <c r="J27" s="1158"/>
      <c r="K27" s="1158"/>
      <c r="L27" s="1158"/>
      <c r="M27" s="1158"/>
      <c r="N27" s="1159"/>
      <c r="O27" s="279"/>
      <c r="P27" s="2704">
        <v>1</v>
      </c>
      <c r="Q27" s="2707" t="s">
        <v>1076</v>
      </c>
      <c r="R27" s="283" t="s">
        <v>1051</v>
      </c>
      <c r="S27" s="1118"/>
      <c r="T27" s="1119"/>
      <c r="U27" s="1119"/>
      <c r="V27" s="1119"/>
      <c r="W27" s="1119"/>
      <c r="X27" s="1120"/>
      <c r="Y27" s="283" t="s">
        <v>1051</v>
      </c>
      <c r="Z27" s="1118"/>
      <c r="AA27" s="1119"/>
      <c r="AB27" s="1119"/>
      <c r="AC27" s="1119"/>
      <c r="AD27" s="1119"/>
      <c r="AE27" s="1120"/>
    </row>
    <row r="28" spans="2:31" s="268" customFormat="1" thickBot="1">
      <c r="B28" s="2705"/>
      <c r="C28" s="2708"/>
      <c r="D28" s="2733"/>
      <c r="E28" s="2717"/>
      <c r="F28" s="2717"/>
      <c r="G28" s="2734"/>
      <c r="H28" s="324" t="s">
        <v>774</v>
      </c>
      <c r="I28" s="1158"/>
      <c r="J28" s="1158"/>
      <c r="K28" s="1158"/>
      <c r="L28" s="1158"/>
      <c r="M28" s="1158"/>
      <c r="N28" s="1159"/>
      <c r="O28" s="279"/>
      <c r="P28" s="2705"/>
      <c r="Q28" s="2708"/>
      <c r="R28" s="283" t="s">
        <v>774</v>
      </c>
      <c r="S28" s="1118"/>
      <c r="T28" s="1119"/>
      <c r="U28" s="1119"/>
      <c r="V28" s="1119"/>
      <c r="W28" s="1119"/>
      <c r="X28" s="1120"/>
      <c r="Y28" s="283" t="s">
        <v>774</v>
      </c>
      <c r="Z28" s="1118"/>
      <c r="AA28" s="1119"/>
      <c r="AB28" s="1119"/>
      <c r="AC28" s="1119"/>
      <c r="AD28" s="1119"/>
      <c r="AE28" s="1120"/>
    </row>
    <row r="29" spans="2:31" s="268" customFormat="1" thickBot="1">
      <c r="B29" s="2705"/>
      <c r="C29" s="2708"/>
      <c r="D29" s="2733" t="s">
        <v>1079</v>
      </c>
      <c r="E29" s="2717"/>
      <c r="F29" s="2717"/>
      <c r="G29" s="2734"/>
      <c r="H29" s="324" t="s">
        <v>778</v>
      </c>
      <c r="I29" s="1158"/>
      <c r="J29" s="1158"/>
      <c r="K29" s="1158"/>
      <c r="L29" s="1158"/>
      <c r="M29" s="1158"/>
      <c r="N29" s="1159"/>
      <c r="O29" s="279"/>
      <c r="P29" s="2705"/>
      <c r="Q29" s="2708"/>
      <c r="R29" s="283" t="s">
        <v>778</v>
      </c>
      <c r="S29" s="1118"/>
      <c r="T29" s="1119"/>
      <c r="U29" s="1119"/>
      <c r="V29" s="1119"/>
      <c r="W29" s="1119"/>
      <c r="X29" s="1120"/>
      <c r="Y29" s="283" t="s">
        <v>778</v>
      </c>
      <c r="Z29" s="1118"/>
      <c r="AA29" s="1119"/>
      <c r="AB29" s="1119"/>
      <c r="AC29" s="1119"/>
      <c r="AD29" s="1119"/>
      <c r="AE29" s="1120"/>
    </row>
    <row r="30" spans="2:31" s="268" customFormat="1" thickBot="1">
      <c r="B30" s="2713"/>
      <c r="C30" s="2715"/>
      <c r="D30" s="2735"/>
      <c r="E30" s="2711"/>
      <c r="F30" s="2711"/>
      <c r="G30" s="2734"/>
      <c r="H30" s="325" t="s">
        <v>782</v>
      </c>
      <c r="I30" s="1160"/>
      <c r="J30" s="1160"/>
      <c r="K30" s="1160"/>
      <c r="L30" s="1160"/>
      <c r="M30" s="1160"/>
      <c r="N30" s="1161"/>
      <c r="O30" s="279"/>
      <c r="P30" s="2706"/>
      <c r="Q30" s="2709"/>
      <c r="R30" s="283" t="s">
        <v>782</v>
      </c>
      <c r="S30" s="1118"/>
      <c r="T30" s="1119"/>
      <c r="U30" s="1119"/>
      <c r="V30" s="1119"/>
      <c r="W30" s="1119"/>
      <c r="X30" s="1120"/>
      <c r="Y30" s="283" t="s">
        <v>782</v>
      </c>
      <c r="Z30" s="1118"/>
      <c r="AA30" s="1119"/>
      <c r="AB30" s="1119"/>
      <c r="AC30" s="1119"/>
      <c r="AD30" s="1119"/>
      <c r="AE30" s="1120"/>
    </row>
    <row r="31" spans="2:31" s="268" customFormat="1" thickBot="1">
      <c r="B31" s="2712">
        <v>7</v>
      </c>
      <c r="C31" s="2714" t="s">
        <v>1080</v>
      </c>
      <c r="D31" s="2733" t="s">
        <v>1071</v>
      </c>
      <c r="E31" s="2710" t="s">
        <v>1077</v>
      </c>
      <c r="F31" s="2710" t="s">
        <v>1073</v>
      </c>
      <c r="G31" s="2734" t="s">
        <v>1078</v>
      </c>
      <c r="H31" s="281" t="s">
        <v>1051</v>
      </c>
      <c r="I31" s="1116"/>
      <c r="J31" s="1116"/>
      <c r="K31" s="1116"/>
      <c r="L31" s="1116"/>
      <c r="M31" s="1116"/>
      <c r="N31" s="1117"/>
      <c r="O31" s="279"/>
      <c r="P31" s="2704">
        <v>7</v>
      </c>
      <c r="Q31" s="2707" t="s">
        <v>1080</v>
      </c>
      <c r="R31" s="283" t="s">
        <v>1051</v>
      </c>
      <c r="S31" s="1118"/>
      <c r="T31" s="1119"/>
      <c r="U31" s="1119"/>
      <c r="V31" s="1119"/>
      <c r="W31" s="1119"/>
      <c r="X31" s="1120"/>
      <c r="Y31" s="283" t="s">
        <v>1051</v>
      </c>
      <c r="Z31" s="1119"/>
      <c r="AA31" s="1119"/>
      <c r="AB31" s="1119"/>
      <c r="AC31" s="1119"/>
      <c r="AD31" s="1119"/>
      <c r="AE31" s="1120"/>
    </row>
    <row r="32" spans="2:31" s="268" customFormat="1" thickBot="1">
      <c r="B32" s="2705"/>
      <c r="C32" s="2708"/>
      <c r="D32" s="2733"/>
      <c r="E32" s="2717"/>
      <c r="F32" s="2717"/>
      <c r="G32" s="2734"/>
      <c r="H32" s="324" t="s">
        <v>774</v>
      </c>
      <c r="I32" s="1158"/>
      <c r="J32" s="1158"/>
      <c r="K32" s="1158"/>
      <c r="L32" s="1158"/>
      <c r="M32" s="1158"/>
      <c r="N32" s="1159"/>
      <c r="O32" s="279"/>
      <c r="P32" s="2705"/>
      <c r="Q32" s="2708"/>
      <c r="R32" s="283" t="s">
        <v>774</v>
      </c>
      <c r="S32" s="1118"/>
      <c r="T32" s="1119"/>
      <c r="U32" s="1119"/>
      <c r="V32" s="1119"/>
      <c r="W32" s="1119"/>
      <c r="X32" s="1120"/>
      <c r="Y32" s="283" t="s">
        <v>774</v>
      </c>
      <c r="Z32" s="1119"/>
      <c r="AA32" s="1119"/>
      <c r="AB32" s="1119"/>
      <c r="AC32" s="1119"/>
      <c r="AD32" s="1119"/>
      <c r="AE32" s="1120"/>
    </row>
    <row r="33" spans="2:31" s="268" customFormat="1" thickBot="1">
      <c r="B33" s="2705"/>
      <c r="C33" s="2708"/>
      <c r="D33" s="2733" t="s">
        <v>1079</v>
      </c>
      <c r="E33" s="2717"/>
      <c r="F33" s="2717"/>
      <c r="G33" s="2734"/>
      <c r="H33" s="324" t="s">
        <v>778</v>
      </c>
      <c r="I33" s="1158"/>
      <c r="J33" s="1158"/>
      <c r="K33" s="1158"/>
      <c r="L33" s="1158"/>
      <c r="M33" s="1158"/>
      <c r="N33" s="1159"/>
      <c r="O33" s="279"/>
      <c r="P33" s="2705"/>
      <c r="Q33" s="2708"/>
      <c r="R33" s="283" t="s">
        <v>778</v>
      </c>
      <c r="S33" s="1118"/>
      <c r="T33" s="1119"/>
      <c r="U33" s="1119"/>
      <c r="V33" s="1119"/>
      <c r="W33" s="1119"/>
      <c r="X33" s="1120"/>
      <c r="Y33" s="283" t="s">
        <v>778</v>
      </c>
      <c r="Z33" s="1119"/>
      <c r="AA33" s="1119"/>
      <c r="AB33" s="1119"/>
      <c r="AC33" s="1119"/>
      <c r="AD33" s="1119"/>
      <c r="AE33" s="1120"/>
    </row>
    <row r="34" spans="2:31" s="268" customFormat="1" thickBot="1">
      <c r="B34" s="2713"/>
      <c r="C34" s="2715"/>
      <c r="D34" s="2710"/>
      <c r="E34" s="2717"/>
      <c r="F34" s="2717"/>
      <c r="G34" s="2734"/>
      <c r="H34" s="326" t="s">
        <v>782</v>
      </c>
      <c r="I34" s="1162"/>
      <c r="J34" s="1162"/>
      <c r="K34" s="1162"/>
      <c r="L34" s="1162"/>
      <c r="M34" s="1162"/>
      <c r="N34" s="1163"/>
      <c r="O34" s="279"/>
      <c r="P34" s="2706"/>
      <c r="Q34" s="2709"/>
      <c r="R34" s="283" t="s">
        <v>782</v>
      </c>
      <c r="S34" s="1118"/>
      <c r="T34" s="1119"/>
      <c r="U34" s="1119"/>
      <c r="V34" s="1119"/>
      <c r="W34" s="1119"/>
      <c r="X34" s="1120"/>
      <c r="Y34" s="283" t="s">
        <v>782</v>
      </c>
      <c r="Z34" s="1119"/>
      <c r="AA34" s="1119"/>
      <c r="AB34" s="1119"/>
      <c r="AC34" s="1119"/>
      <c r="AD34" s="1119"/>
      <c r="AE34" s="1120"/>
    </row>
    <row r="35" spans="2:31" s="268" customFormat="1" thickBot="1">
      <c r="B35" s="2712">
        <v>8</v>
      </c>
      <c r="C35" s="2714" t="s">
        <v>1081</v>
      </c>
      <c r="D35" s="2732" t="s">
        <v>1071</v>
      </c>
      <c r="E35" s="2716" t="s">
        <v>1077</v>
      </c>
      <c r="F35" s="2716" t="s">
        <v>1073</v>
      </c>
      <c r="G35" s="2734" t="s">
        <v>1078</v>
      </c>
      <c r="H35" s="324" t="s">
        <v>1051</v>
      </c>
      <c r="I35" s="1158"/>
      <c r="J35" s="1158"/>
      <c r="K35" s="1158"/>
      <c r="L35" s="1158"/>
      <c r="M35" s="1158"/>
      <c r="N35" s="1159"/>
      <c r="O35" s="279"/>
      <c r="P35" s="2704">
        <v>8</v>
      </c>
      <c r="Q35" s="2707" t="s">
        <v>1081</v>
      </c>
      <c r="R35" s="283" t="s">
        <v>1051</v>
      </c>
      <c r="S35" s="1118"/>
      <c r="T35" s="1119"/>
      <c r="U35" s="1119"/>
      <c r="V35" s="1119"/>
      <c r="W35" s="1119"/>
      <c r="X35" s="1120"/>
      <c r="Y35" s="283" t="s">
        <v>1051</v>
      </c>
      <c r="Z35" s="1118"/>
      <c r="AA35" s="1119"/>
      <c r="AB35" s="1119"/>
      <c r="AC35" s="1119"/>
      <c r="AD35" s="1119"/>
      <c r="AE35" s="1120"/>
    </row>
    <row r="36" spans="2:31" s="268" customFormat="1" thickBot="1">
      <c r="B36" s="2705"/>
      <c r="C36" s="2708"/>
      <c r="D36" s="2733"/>
      <c r="E36" s="2717"/>
      <c r="F36" s="2717"/>
      <c r="G36" s="2734"/>
      <c r="H36" s="324" t="s">
        <v>774</v>
      </c>
      <c r="I36" s="1158"/>
      <c r="J36" s="1158"/>
      <c r="K36" s="1158"/>
      <c r="L36" s="1158"/>
      <c r="M36" s="1158"/>
      <c r="N36" s="1159"/>
      <c r="O36" s="279"/>
      <c r="P36" s="2705"/>
      <c r="Q36" s="2708"/>
      <c r="R36" s="283" t="s">
        <v>774</v>
      </c>
      <c r="S36" s="1118"/>
      <c r="T36" s="1119"/>
      <c r="U36" s="1119"/>
      <c r="V36" s="1119"/>
      <c r="W36" s="1119"/>
      <c r="X36" s="1120"/>
      <c r="Y36" s="283" t="s">
        <v>774</v>
      </c>
      <c r="Z36" s="1118"/>
      <c r="AA36" s="1119"/>
      <c r="AB36" s="1119"/>
      <c r="AC36" s="1119"/>
      <c r="AD36" s="1119"/>
      <c r="AE36" s="1120"/>
    </row>
    <row r="37" spans="2:31" s="268" customFormat="1" thickBot="1">
      <c r="B37" s="2705"/>
      <c r="C37" s="2708"/>
      <c r="D37" s="2733" t="s">
        <v>1075</v>
      </c>
      <c r="E37" s="2717"/>
      <c r="F37" s="2717"/>
      <c r="G37" s="2734"/>
      <c r="H37" s="324" t="s">
        <v>778</v>
      </c>
      <c r="I37" s="1158"/>
      <c r="J37" s="1158"/>
      <c r="K37" s="1158"/>
      <c r="L37" s="1158"/>
      <c r="M37" s="1158"/>
      <c r="N37" s="1159"/>
      <c r="O37" s="279"/>
      <c r="P37" s="2705"/>
      <c r="Q37" s="2708"/>
      <c r="R37" s="283" t="s">
        <v>778</v>
      </c>
      <c r="S37" s="1118"/>
      <c r="T37" s="1119"/>
      <c r="U37" s="1119"/>
      <c r="V37" s="1119"/>
      <c r="W37" s="1119"/>
      <c r="X37" s="1120"/>
      <c r="Y37" s="283" t="s">
        <v>778</v>
      </c>
      <c r="Z37" s="1118"/>
      <c r="AA37" s="1119"/>
      <c r="AB37" s="1119"/>
      <c r="AC37" s="1119"/>
      <c r="AD37" s="1119"/>
      <c r="AE37" s="1120"/>
    </row>
    <row r="38" spans="2:31" s="268" customFormat="1" thickBot="1">
      <c r="B38" s="2713"/>
      <c r="C38" s="2715"/>
      <c r="D38" s="2735"/>
      <c r="E38" s="2711"/>
      <c r="F38" s="2711"/>
      <c r="G38" s="2734"/>
      <c r="H38" s="325" t="s">
        <v>782</v>
      </c>
      <c r="I38" s="1160"/>
      <c r="J38" s="1160"/>
      <c r="K38" s="1160"/>
      <c r="L38" s="1160"/>
      <c r="M38" s="1160"/>
      <c r="N38" s="1161"/>
      <c r="O38" s="279"/>
      <c r="P38" s="2706"/>
      <c r="Q38" s="2709"/>
      <c r="R38" s="283" t="s">
        <v>782</v>
      </c>
      <c r="S38" s="1118"/>
      <c r="T38" s="1119"/>
      <c r="U38" s="1119"/>
      <c r="V38" s="1119"/>
      <c r="W38" s="1119"/>
      <c r="X38" s="1120"/>
      <c r="Y38" s="283" t="s">
        <v>782</v>
      </c>
      <c r="Z38" s="1118"/>
      <c r="AA38" s="1119"/>
      <c r="AB38" s="1119"/>
      <c r="AC38" s="1119"/>
      <c r="AD38" s="1119"/>
      <c r="AE38" s="1120"/>
    </row>
    <row r="39" spans="2:31" s="268" customFormat="1" ht="12" customHeight="1" thickBot="1">
      <c r="B39" s="2712">
        <v>16</v>
      </c>
      <c r="C39" s="2714" t="s">
        <v>1084</v>
      </c>
      <c r="D39" s="2733" t="s">
        <v>1071</v>
      </c>
      <c r="E39" s="2710" t="s">
        <v>1077</v>
      </c>
      <c r="F39" s="2710" t="s">
        <v>1073</v>
      </c>
      <c r="G39" s="2734" t="s">
        <v>1078</v>
      </c>
      <c r="H39" s="281" t="s">
        <v>1051</v>
      </c>
      <c r="I39" s="1116"/>
      <c r="J39" s="1116"/>
      <c r="K39" s="1116"/>
      <c r="L39" s="1116"/>
      <c r="M39" s="1116"/>
      <c r="N39" s="1117"/>
      <c r="O39" s="279"/>
      <c r="P39" s="2704">
        <v>16</v>
      </c>
      <c r="Q39" s="2707" t="s">
        <v>1084</v>
      </c>
      <c r="R39" s="283" t="s">
        <v>1051</v>
      </c>
      <c r="S39" s="1118"/>
      <c r="T39" s="1119"/>
      <c r="U39" s="1119"/>
      <c r="V39" s="1119"/>
      <c r="W39" s="1119"/>
      <c r="X39" s="1120"/>
      <c r="Y39" s="283" t="s">
        <v>1051</v>
      </c>
      <c r="Z39" s="1118"/>
      <c r="AA39" s="1119"/>
      <c r="AB39" s="1119"/>
      <c r="AC39" s="1119"/>
      <c r="AD39" s="1119"/>
      <c r="AE39" s="1120"/>
    </row>
    <row r="40" spans="2:31" s="268" customFormat="1" thickBot="1">
      <c r="B40" s="2705"/>
      <c r="C40" s="2708"/>
      <c r="D40" s="2733"/>
      <c r="E40" s="2717"/>
      <c r="F40" s="2717"/>
      <c r="G40" s="2734"/>
      <c r="H40" s="324" t="s">
        <v>774</v>
      </c>
      <c r="I40" s="1158"/>
      <c r="J40" s="1158"/>
      <c r="K40" s="1158"/>
      <c r="L40" s="1158"/>
      <c r="M40" s="1158"/>
      <c r="N40" s="1159"/>
      <c r="O40" s="279"/>
      <c r="P40" s="2705"/>
      <c r="Q40" s="2708"/>
      <c r="R40" s="283" t="s">
        <v>774</v>
      </c>
      <c r="S40" s="1118"/>
      <c r="T40" s="1119"/>
      <c r="U40" s="1119"/>
      <c r="V40" s="1119"/>
      <c r="W40" s="1119"/>
      <c r="X40" s="1120"/>
      <c r="Y40" s="283" t="s">
        <v>774</v>
      </c>
      <c r="Z40" s="1118"/>
      <c r="AA40" s="1119"/>
      <c r="AB40" s="1119"/>
      <c r="AC40" s="1119"/>
      <c r="AD40" s="1119"/>
      <c r="AE40" s="1120"/>
    </row>
    <row r="41" spans="2:31" s="268" customFormat="1" thickBot="1">
      <c r="B41" s="2705"/>
      <c r="C41" s="2708"/>
      <c r="D41" s="2733" t="s">
        <v>1085</v>
      </c>
      <c r="E41" s="2717"/>
      <c r="F41" s="2717"/>
      <c r="G41" s="2734"/>
      <c r="H41" s="324" t="s">
        <v>778</v>
      </c>
      <c r="I41" s="1158"/>
      <c r="J41" s="1158"/>
      <c r="K41" s="1158"/>
      <c r="L41" s="1158"/>
      <c r="M41" s="1158"/>
      <c r="N41" s="1159"/>
      <c r="O41" s="279"/>
      <c r="P41" s="2705"/>
      <c r="Q41" s="2708"/>
      <c r="R41" s="283" t="s">
        <v>778</v>
      </c>
      <c r="S41" s="1118"/>
      <c r="T41" s="1119"/>
      <c r="U41" s="1119"/>
      <c r="V41" s="1119"/>
      <c r="W41" s="1119"/>
      <c r="X41" s="1120"/>
      <c r="Y41" s="283" t="s">
        <v>778</v>
      </c>
      <c r="Z41" s="1118"/>
      <c r="AA41" s="1119"/>
      <c r="AB41" s="1119"/>
      <c r="AC41" s="1119"/>
      <c r="AD41" s="1119"/>
      <c r="AE41" s="1120"/>
    </row>
    <row r="42" spans="2:31" s="268" customFormat="1" thickBot="1">
      <c r="B42" s="2713"/>
      <c r="C42" s="2715"/>
      <c r="D42" s="2733"/>
      <c r="E42" s="2736"/>
      <c r="F42" s="2736"/>
      <c r="G42" s="2734"/>
      <c r="H42" s="326" t="s">
        <v>782</v>
      </c>
      <c r="I42" s="1162"/>
      <c r="J42" s="1162"/>
      <c r="K42" s="1162"/>
      <c r="L42" s="1162"/>
      <c r="M42" s="1162"/>
      <c r="N42" s="1163"/>
      <c r="O42" s="279"/>
      <c r="P42" s="2706"/>
      <c r="Q42" s="2709"/>
      <c r="R42" s="283" t="s">
        <v>782</v>
      </c>
      <c r="S42" s="1118"/>
      <c r="T42" s="1119"/>
      <c r="U42" s="1119"/>
      <c r="V42" s="1119"/>
      <c r="W42" s="1119"/>
      <c r="X42" s="1120"/>
      <c r="Y42" s="283" t="s">
        <v>782</v>
      </c>
      <c r="Z42" s="1118"/>
      <c r="AA42" s="1119"/>
      <c r="AB42" s="1119"/>
      <c r="AC42" s="1119"/>
      <c r="AD42" s="1119"/>
      <c r="AE42" s="1120"/>
    </row>
    <row r="43" spans="2:31" s="268" customFormat="1" thickBot="1">
      <c r="B43" s="2712">
        <v>17</v>
      </c>
      <c r="C43" s="2714" t="s">
        <v>1086</v>
      </c>
      <c r="D43" s="2732" t="s">
        <v>1071</v>
      </c>
      <c r="E43" s="2716" t="s">
        <v>1077</v>
      </c>
      <c r="F43" s="2716" t="s">
        <v>1073</v>
      </c>
      <c r="G43" s="2734" t="s">
        <v>1078</v>
      </c>
      <c r="H43" s="324" t="s">
        <v>1051</v>
      </c>
      <c r="I43" s="1158"/>
      <c r="J43" s="1158"/>
      <c r="K43" s="1158"/>
      <c r="L43" s="1158"/>
      <c r="M43" s="1158"/>
      <c r="N43" s="1159"/>
      <c r="O43" s="279"/>
      <c r="P43" s="2704">
        <v>17</v>
      </c>
      <c r="Q43" s="2707" t="s">
        <v>1086</v>
      </c>
      <c r="R43" s="283" t="s">
        <v>1051</v>
      </c>
      <c r="S43" s="1118"/>
      <c r="T43" s="1119"/>
      <c r="U43" s="1119"/>
      <c r="V43" s="1119"/>
      <c r="W43" s="1119"/>
      <c r="X43" s="1120"/>
      <c r="Y43" s="283" t="s">
        <v>1051</v>
      </c>
      <c r="Z43" s="1118"/>
      <c r="AA43" s="1119"/>
      <c r="AB43" s="1119"/>
      <c r="AC43" s="1119"/>
      <c r="AD43" s="1119"/>
      <c r="AE43" s="1120"/>
    </row>
    <row r="44" spans="2:31" s="268" customFormat="1" thickBot="1">
      <c r="B44" s="2705"/>
      <c r="C44" s="2708"/>
      <c r="D44" s="2733"/>
      <c r="E44" s="2717"/>
      <c r="F44" s="2717"/>
      <c r="G44" s="2734"/>
      <c r="H44" s="324" t="s">
        <v>774</v>
      </c>
      <c r="I44" s="1158"/>
      <c r="J44" s="1158"/>
      <c r="K44" s="1158"/>
      <c r="L44" s="1158"/>
      <c r="M44" s="1158"/>
      <c r="N44" s="1159"/>
      <c r="O44" s="279"/>
      <c r="P44" s="2705"/>
      <c r="Q44" s="2708"/>
      <c r="R44" s="283" t="s">
        <v>774</v>
      </c>
      <c r="S44" s="1118"/>
      <c r="T44" s="1119"/>
      <c r="U44" s="1119"/>
      <c r="V44" s="1119"/>
      <c r="W44" s="1119"/>
      <c r="X44" s="1120"/>
      <c r="Y44" s="283" t="s">
        <v>774</v>
      </c>
      <c r="Z44" s="1118"/>
      <c r="AA44" s="1119"/>
      <c r="AB44" s="1119"/>
      <c r="AC44" s="1119"/>
      <c r="AD44" s="1119"/>
      <c r="AE44" s="1120"/>
    </row>
    <row r="45" spans="2:31" s="268" customFormat="1" thickBot="1">
      <c r="B45" s="2705"/>
      <c r="C45" s="2708"/>
      <c r="D45" s="2733" t="s">
        <v>1075</v>
      </c>
      <c r="E45" s="2717"/>
      <c r="F45" s="2717"/>
      <c r="G45" s="2734"/>
      <c r="H45" s="324" t="s">
        <v>778</v>
      </c>
      <c r="I45" s="1158"/>
      <c r="J45" s="1158"/>
      <c r="K45" s="1158"/>
      <c r="L45" s="1158"/>
      <c r="M45" s="1158"/>
      <c r="N45" s="1159"/>
      <c r="O45" s="279"/>
      <c r="P45" s="2705"/>
      <c r="Q45" s="2708"/>
      <c r="R45" s="283" t="s">
        <v>778</v>
      </c>
      <c r="S45" s="1118"/>
      <c r="T45" s="1119"/>
      <c r="U45" s="1119"/>
      <c r="V45" s="1119"/>
      <c r="W45" s="1119"/>
      <c r="X45" s="1120"/>
      <c r="Y45" s="283" t="s">
        <v>778</v>
      </c>
      <c r="Z45" s="1118"/>
      <c r="AA45" s="1119"/>
      <c r="AB45" s="1119"/>
      <c r="AC45" s="1119"/>
      <c r="AD45" s="1119"/>
      <c r="AE45" s="1120"/>
    </row>
    <row r="46" spans="2:31" s="268" customFormat="1" thickBot="1">
      <c r="B46" s="2713"/>
      <c r="C46" s="2715"/>
      <c r="D46" s="2735"/>
      <c r="E46" s="2711"/>
      <c r="F46" s="2711"/>
      <c r="G46" s="2734"/>
      <c r="H46" s="325" t="s">
        <v>782</v>
      </c>
      <c r="I46" s="1160"/>
      <c r="J46" s="1160"/>
      <c r="K46" s="1160"/>
      <c r="L46" s="1160"/>
      <c r="M46" s="1160"/>
      <c r="N46" s="1161"/>
      <c r="O46" s="279"/>
      <c r="P46" s="2706"/>
      <c r="Q46" s="2709"/>
      <c r="R46" s="283" t="s">
        <v>782</v>
      </c>
      <c r="S46" s="1118"/>
      <c r="T46" s="1119"/>
      <c r="U46" s="1119"/>
      <c r="V46" s="1119"/>
      <c r="W46" s="1119"/>
      <c r="X46" s="1120"/>
      <c r="Y46" s="283" t="s">
        <v>782</v>
      </c>
      <c r="Z46" s="1118"/>
      <c r="AA46" s="1119"/>
      <c r="AB46" s="1119"/>
      <c r="AC46" s="1119"/>
      <c r="AD46" s="1119"/>
      <c r="AE46" s="1120"/>
    </row>
    <row r="47" spans="2:31" s="268" customFormat="1" thickBot="1">
      <c r="B47" s="2712">
        <v>19</v>
      </c>
      <c r="C47" s="2714" t="s">
        <v>1114</v>
      </c>
      <c r="D47" s="2732" t="s">
        <v>1071</v>
      </c>
      <c r="E47" s="2716" t="s">
        <v>1077</v>
      </c>
      <c r="F47" s="2716" t="s">
        <v>1073</v>
      </c>
      <c r="G47" s="2734" t="s">
        <v>1078</v>
      </c>
      <c r="H47" s="281" t="s">
        <v>1051</v>
      </c>
      <c r="I47" s="1116"/>
      <c r="J47" s="1116"/>
      <c r="K47" s="1116"/>
      <c r="L47" s="1116"/>
      <c r="M47" s="1116"/>
      <c r="N47" s="1117"/>
      <c r="O47" s="279"/>
      <c r="P47" s="2704">
        <v>19</v>
      </c>
      <c r="Q47" s="2707" t="s">
        <v>1114</v>
      </c>
      <c r="R47" s="283" t="s">
        <v>1051</v>
      </c>
      <c r="S47" s="1118"/>
      <c r="T47" s="1119"/>
      <c r="U47" s="1119"/>
      <c r="V47" s="1119"/>
      <c r="W47" s="1119"/>
      <c r="X47" s="1120"/>
      <c r="Y47" s="283" t="s">
        <v>1051</v>
      </c>
      <c r="Z47" s="1118"/>
      <c r="AA47" s="1119"/>
      <c r="AB47" s="1119"/>
      <c r="AC47" s="1119"/>
      <c r="AD47" s="1119"/>
      <c r="AE47" s="1120"/>
    </row>
    <row r="48" spans="2:31" s="268" customFormat="1" thickBot="1">
      <c r="B48" s="2705"/>
      <c r="C48" s="2708"/>
      <c r="D48" s="2733"/>
      <c r="E48" s="2717"/>
      <c r="F48" s="2717"/>
      <c r="G48" s="2734"/>
      <c r="H48" s="324" t="s">
        <v>774</v>
      </c>
      <c r="I48" s="1158"/>
      <c r="J48" s="1158"/>
      <c r="K48" s="1158"/>
      <c r="L48" s="1158"/>
      <c r="M48" s="1158"/>
      <c r="N48" s="1159"/>
      <c r="O48" s="279"/>
      <c r="P48" s="2705"/>
      <c r="Q48" s="2708"/>
      <c r="R48" s="283" t="s">
        <v>774</v>
      </c>
      <c r="S48" s="1118"/>
      <c r="T48" s="1119"/>
      <c r="U48" s="1119"/>
      <c r="V48" s="1119"/>
      <c r="W48" s="1119"/>
      <c r="X48" s="1120"/>
      <c r="Y48" s="283" t="s">
        <v>774</v>
      </c>
      <c r="Z48" s="1118"/>
      <c r="AA48" s="1119"/>
      <c r="AB48" s="1119"/>
      <c r="AC48" s="1119"/>
      <c r="AD48" s="1119"/>
      <c r="AE48" s="1120"/>
    </row>
    <row r="49" spans="2:31" s="268" customFormat="1" thickBot="1">
      <c r="B49" s="2705"/>
      <c r="C49" s="2708"/>
      <c r="D49" s="2733" t="s">
        <v>1075</v>
      </c>
      <c r="E49" s="2717"/>
      <c r="F49" s="2717"/>
      <c r="G49" s="2734"/>
      <c r="H49" s="324" t="s">
        <v>778</v>
      </c>
      <c r="I49" s="1158"/>
      <c r="J49" s="1158"/>
      <c r="K49" s="1158"/>
      <c r="L49" s="1158"/>
      <c r="M49" s="1158"/>
      <c r="N49" s="1159"/>
      <c r="O49" s="279"/>
      <c r="P49" s="2705"/>
      <c r="Q49" s="2708"/>
      <c r="R49" s="283" t="s">
        <v>778</v>
      </c>
      <c r="S49" s="1118"/>
      <c r="T49" s="1119"/>
      <c r="U49" s="1119"/>
      <c r="V49" s="1119"/>
      <c r="W49" s="1119"/>
      <c r="X49" s="1120"/>
      <c r="Y49" s="283" t="s">
        <v>778</v>
      </c>
      <c r="Z49" s="1118"/>
      <c r="AA49" s="1119"/>
      <c r="AB49" s="1119"/>
      <c r="AC49" s="1119"/>
      <c r="AD49" s="1119"/>
      <c r="AE49" s="1120"/>
    </row>
    <row r="50" spans="2:31" s="268" customFormat="1" thickBot="1">
      <c r="B50" s="2713"/>
      <c r="C50" s="2715"/>
      <c r="D50" s="2735"/>
      <c r="E50" s="2711"/>
      <c r="F50" s="2711"/>
      <c r="G50" s="2734"/>
      <c r="H50" s="326" t="s">
        <v>782</v>
      </c>
      <c r="I50" s="1162"/>
      <c r="J50" s="1162"/>
      <c r="K50" s="1162"/>
      <c r="L50" s="1162"/>
      <c r="M50" s="1162"/>
      <c r="N50" s="1163"/>
      <c r="O50" s="279"/>
      <c r="P50" s="2706"/>
      <c r="Q50" s="2709"/>
      <c r="R50" s="283" t="s">
        <v>782</v>
      </c>
      <c r="S50" s="1118"/>
      <c r="T50" s="1119"/>
      <c r="U50" s="1119"/>
      <c r="V50" s="1119"/>
      <c r="W50" s="1119"/>
      <c r="X50" s="1120"/>
      <c r="Y50" s="283" t="s">
        <v>782</v>
      </c>
      <c r="Z50" s="1118"/>
      <c r="AA50" s="1119"/>
      <c r="AB50" s="1119"/>
      <c r="AC50" s="1119"/>
      <c r="AD50" s="1119"/>
      <c r="AE50" s="1120"/>
    </row>
    <row r="51" spans="2:31" s="268" customFormat="1" ht="12" customHeight="1" thickBot="1">
      <c r="B51" s="2712">
        <v>29</v>
      </c>
      <c r="C51" s="2714" t="s">
        <v>1134</v>
      </c>
      <c r="D51" s="2733" t="s">
        <v>1071</v>
      </c>
      <c r="E51" s="2710" t="s">
        <v>1077</v>
      </c>
      <c r="F51" s="2710" t="s">
        <v>1073</v>
      </c>
      <c r="G51" s="2734" t="s">
        <v>1089</v>
      </c>
      <c r="H51" s="324" t="s">
        <v>1051</v>
      </c>
      <c r="I51" s="1158"/>
      <c r="J51" s="1158"/>
      <c r="K51" s="1158"/>
      <c r="L51" s="1158"/>
      <c r="M51" s="1158"/>
      <c r="N51" s="1159"/>
      <c r="O51" s="279"/>
      <c r="P51" s="2704">
        <v>29</v>
      </c>
      <c r="Q51" s="2707" t="s">
        <v>1134</v>
      </c>
      <c r="R51" s="283" t="s">
        <v>1051</v>
      </c>
      <c r="S51" s="1118"/>
      <c r="T51" s="1119"/>
      <c r="U51" s="1119"/>
      <c r="V51" s="1119"/>
      <c r="W51" s="1119"/>
      <c r="X51" s="1120"/>
      <c r="Y51" s="283" t="s">
        <v>1051</v>
      </c>
      <c r="Z51" s="1118"/>
      <c r="AA51" s="1119"/>
      <c r="AB51" s="1119"/>
      <c r="AC51" s="1119"/>
      <c r="AD51" s="1119"/>
      <c r="AE51" s="1120"/>
    </row>
    <row r="52" spans="2:31" s="268" customFormat="1" thickBot="1">
      <c r="B52" s="2705"/>
      <c r="C52" s="2708"/>
      <c r="D52" s="2733"/>
      <c r="E52" s="2717"/>
      <c r="F52" s="2717"/>
      <c r="G52" s="2734"/>
      <c r="H52" s="324" t="s">
        <v>774</v>
      </c>
      <c r="I52" s="1158"/>
      <c r="J52" s="1158"/>
      <c r="K52" s="1158"/>
      <c r="L52" s="1158"/>
      <c r="M52" s="1158"/>
      <c r="N52" s="1159"/>
      <c r="O52" s="279"/>
      <c r="P52" s="2705"/>
      <c r="Q52" s="2708"/>
      <c r="R52" s="283" t="s">
        <v>774</v>
      </c>
      <c r="S52" s="1118"/>
      <c r="T52" s="1119"/>
      <c r="U52" s="1119"/>
      <c r="V52" s="1119"/>
      <c r="W52" s="1119"/>
      <c r="X52" s="1120"/>
      <c r="Y52" s="283" t="s">
        <v>774</v>
      </c>
      <c r="Z52" s="1118"/>
      <c r="AA52" s="1119"/>
      <c r="AB52" s="1119"/>
      <c r="AC52" s="1119"/>
      <c r="AD52" s="1119"/>
      <c r="AE52" s="1120"/>
    </row>
    <row r="53" spans="2:31" s="268" customFormat="1" thickBot="1">
      <c r="B53" s="2705"/>
      <c r="C53" s="2708"/>
      <c r="D53" s="2733" t="s">
        <v>1085</v>
      </c>
      <c r="E53" s="2717"/>
      <c r="F53" s="2717"/>
      <c r="G53" s="2734"/>
      <c r="H53" s="324" t="s">
        <v>778</v>
      </c>
      <c r="I53" s="1158"/>
      <c r="J53" s="1158"/>
      <c r="K53" s="1158"/>
      <c r="L53" s="1158"/>
      <c r="M53" s="1158"/>
      <c r="N53" s="1159"/>
      <c r="O53" s="279"/>
      <c r="P53" s="2705"/>
      <c r="Q53" s="2708"/>
      <c r="R53" s="283" t="s">
        <v>778</v>
      </c>
      <c r="S53" s="1118"/>
      <c r="T53" s="1119"/>
      <c r="U53" s="1119"/>
      <c r="V53" s="1119"/>
      <c r="W53" s="1119"/>
      <c r="X53" s="1120"/>
      <c r="Y53" s="283" t="s">
        <v>778</v>
      </c>
      <c r="Z53" s="1118"/>
      <c r="AA53" s="1119"/>
      <c r="AB53" s="1119"/>
      <c r="AC53" s="1119"/>
      <c r="AD53" s="1119"/>
      <c r="AE53" s="1120"/>
    </row>
    <row r="54" spans="2:31" s="268" customFormat="1" thickBot="1">
      <c r="B54" s="2713"/>
      <c r="C54" s="2715"/>
      <c r="D54" s="2733"/>
      <c r="E54" s="2736"/>
      <c r="F54" s="2736"/>
      <c r="G54" s="2734"/>
      <c r="H54" s="325" t="s">
        <v>782</v>
      </c>
      <c r="I54" s="1160"/>
      <c r="J54" s="1160"/>
      <c r="K54" s="1160"/>
      <c r="L54" s="1160"/>
      <c r="M54" s="1160"/>
      <c r="N54" s="1161"/>
      <c r="O54" s="279"/>
      <c r="P54" s="2706"/>
      <c r="Q54" s="2709"/>
      <c r="R54" s="283" t="s">
        <v>782</v>
      </c>
      <c r="S54" s="1118"/>
      <c r="T54" s="1119"/>
      <c r="U54" s="1119"/>
      <c r="V54" s="1119"/>
      <c r="W54" s="1119"/>
      <c r="X54" s="1120"/>
      <c r="Y54" s="283" t="s">
        <v>782</v>
      </c>
      <c r="Z54" s="1118"/>
      <c r="AA54" s="1119"/>
      <c r="AB54" s="1119"/>
      <c r="AC54" s="1119"/>
      <c r="AD54" s="1119"/>
      <c r="AE54" s="1120"/>
    </row>
    <row r="55" spans="2:31" s="268" customFormat="1" ht="12" customHeight="1" thickBot="1">
      <c r="B55" s="2712">
        <v>30</v>
      </c>
      <c r="C55" s="2714" t="s">
        <v>1135</v>
      </c>
      <c r="D55" s="2732" t="s">
        <v>1071</v>
      </c>
      <c r="E55" s="2716" t="s">
        <v>1077</v>
      </c>
      <c r="F55" s="2716" t="s">
        <v>1073</v>
      </c>
      <c r="G55" s="2734" t="s">
        <v>1089</v>
      </c>
      <c r="H55" s="281" t="s">
        <v>1051</v>
      </c>
      <c r="I55" s="1116"/>
      <c r="J55" s="1116"/>
      <c r="K55" s="1116"/>
      <c r="L55" s="1116"/>
      <c r="M55" s="1116"/>
      <c r="N55" s="1117"/>
      <c r="O55" s="279"/>
      <c r="P55" s="2704">
        <v>30</v>
      </c>
      <c r="Q55" s="2707" t="s">
        <v>1135</v>
      </c>
      <c r="R55" s="283" t="s">
        <v>1051</v>
      </c>
      <c r="S55" s="1118"/>
      <c r="T55" s="1119"/>
      <c r="U55" s="1119"/>
      <c r="V55" s="1119"/>
      <c r="W55" s="1119"/>
      <c r="X55" s="1120"/>
      <c r="Y55" s="283" t="s">
        <v>1051</v>
      </c>
      <c r="Z55" s="1118"/>
      <c r="AA55" s="1119"/>
      <c r="AB55" s="1119"/>
      <c r="AC55" s="1119"/>
      <c r="AD55" s="1119"/>
      <c r="AE55" s="1120"/>
    </row>
    <row r="56" spans="2:31" s="268" customFormat="1" thickBot="1">
      <c r="B56" s="2705"/>
      <c r="C56" s="2708"/>
      <c r="D56" s="2733"/>
      <c r="E56" s="2717"/>
      <c r="F56" s="2717"/>
      <c r="G56" s="2734"/>
      <c r="H56" s="324" t="s">
        <v>774</v>
      </c>
      <c r="I56" s="1158"/>
      <c r="J56" s="1158"/>
      <c r="K56" s="1158"/>
      <c r="L56" s="1158"/>
      <c r="M56" s="1158"/>
      <c r="N56" s="1159"/>
      <c r="O56" s="279"/>
      <c r="P56" s="2705"/>
      <c r="Q56" s="2708"/>
      <c r="R56" s="283" t="s">
        <v>774</v>
      </c>
      <c r="S56" s="1118"/>
      <c r="T56" s="1119"/>
      <c r="U56" s="1119"/>
      <c r="V56" s="1119"/>
      <c r="W56" s="1119"/>
      <c r="X56" s="1120"/>
      <c r="Y56" s="283" t="s">
        <v>774</v>
      </c>
      <c r="Z56" s="1118"/>
      <c r="AA56" s="1119"/>
      <c r="AB56" s="1119"/>
      <c r="AC56" s="1119"/>
      <c r="AD56" s="1119"/>
      <c r="AE56" s="1120"/>
    </row>
    <row r="57" spans="2:31" s="268" customFormat="1" thickBot="1">
      <c r="B57" s="2705"/>
      <c r="C57" s="2708"/>
      <c r="D57" s="2733" t="s">
        <v>1075</v>
      </c>
      <c r="E57" s="2717"/>
      <c r="F57" s="2717"/>
      <c r="G57" s="2734"/>
      <c r="H57" s="324" t="s">
        <v>778</v>
      </c>
      <c r="I57" s="1158"/>
      <c r="J57" s="1158"/>
      <c r="K57" s="1158"/>
      <c r="L57" s="1158"/>
      <c r="M57" s="1158"/>
      <c r="N57" s="1159"/>
      <c r="O57" s="279"/>
      <c r="P57" s="2705"/>
      <c r="Q57" s="2708"/>
      <c r="R57" s="283" t="s">
        <v>778</v>
      </c>
      <c r="S57" s="1118"/>
      <c r="T57" s="1119"/>
      <c r="U57" s="1119"/>
      <c r="V57" s="1119"/>
      <c r="W57" s="1119"/>
      <c r="X57" s="1120"/>
      <c r="Y57" s="283" t="s">
        <v>778</v>
      </c>
      <c r="Z57" s="1118"/>
      <c r="AA57" s="1119"/>
      <c r="AB57" s="1119"/>
      <c r="AC57" s="1119"/>
      <c r="AD57" s="1119"/>
      <c r="AE57" s="1120"/>
    </row>
    <row r="58" spans="2:31" s="268" customFormat="1" thickBot="1">
      <c r="B58" s="2713"/>
      <c r="C58" s="2715"/>
      <c r="D58" s="2735"/>
      <c r="E58" s="2711"/>
      <c r="F58" s="2711"/>
      <c r="G58" s="2734"/>
      <c r="H58" s="325" t="s">
        <v>782</v>
      </c>
      <c r="I58" s="1162"/>
      <c r="J58" s="1162"/>
      <c r="K58" s="1162"/>
      <c r="L58" s="1162"/>
      <c r="M58" s="1162"/>
      <c r="N58" s="1163"/>
      <c r="O58" s="279"/>
      <c r="P58" s="2706"/>
      <c r="Q58" s="2709"/>
      <c r="R58" s="283" t="s">
        <v>782</v>
      </c>
      <c r="S58" s="1118"/>
      <c r="T58" s="1119"/>
      <c r="U58" s="1119"/>
      <c r="V58" s="1119"/>
      <c r="W58" s="1119"/>
      <c r="X58" s="1120"/>
      <c r="Y58" s="283" t="s">
        <v>782</v>
      </c>
      <c r="Z58" s="1118"/>
      <c r="AA58" s="1119"/>
      <c r="AB58" s="1119"/>
      <c r="AC58" s="1119"/>
      <c r="AD58" s="1119"/>
      <c r="AE58" s="1120"/>
    </row>
    <row r="59" spans="2:31" s="268" customFormat="1" ht="12" customHeight="1" thickBot="1">
      <c r="B59" s="2712">
        <v>18</v>
      </c>
      <c r="C59" s="2714" t="s">
        <v>1112</v>
      </c>
      <c r="D59" s="2733" t="s">
        <v>1071</v>
      </c>
      <c r="E59" s="2734" t="s">
        <v>756</v>
      </c>
      <c r="F59" s="2734" t="s">
        <v>1113</v>
      </c>
      <c r="G59" s="2734" t="s">
        <v>1083</v>
      </c>
      <c r="H59" s="281" t="s">
        <v>1051</v>
      </c>
      <c r="I59" s="1158"/>
      <c r="J59" s="1158"/>
      <c r="K59" s="1158"/>
      <c r="L59" s="1158"/>
      <c r="M59" s="1158"/>
      <c r="N59" s="1159"/>
      <c r="O59" s="279"/>
      <c r="P59" s="2704">
        <v>18</v>
      </c>
      <c r="Q59" s="2707" t="s">
        <v>1112</v>
      </c>
      <c r="R59" s="283" t="s">
        <v>1051</v>
      </c>
      <c r="S59" s="1118"/>
      <c r="T59" s="1119"/>
      <c r="U59" s="1119"/>
      <c r="V59" s="1119"/>
      <c r="W59" s="1119"/>
      <c r="X59" s="1120"/>
      <c r="Y59" s="283" t="s">
        <v>1051</v>
      </c>
      <c r="Z59" s="1118"/>
      <c r="AA59" s="1119"/>
      <c r="AB59" s="1119"/>
      <c r="AC59" s="1119"/>
      <c r="AD59" s="1119"/>
      <c r="AE59" s="1120"/>
    </row>
    <row r="60" spans="2:31" s="268" customFormat="1" thickBot="1">
      <c r="B60" s="2705"/>
      <c r="C60" s="2708"/>
      <c r="D60" s="2733"/>
      <c r="E60" s="2734"/>
      <c r="F60" s="2734"/>
      <c r="G60" s="2734"/>
      <c r="H60" s="324" t="s">
        <v>774</v>
      </c>
      <c r="I60" s="1158"/>
      <c r="J60" s="1158"/>
      <c r="K60" s="1158"/>
      <c r="L60" s="1158"/>
      <c r="M60" s="1158"/>
      <c r="N60" s="1159"/>
      <c r="O60" s="279"/>
      <c r="P60" s="2705"/>
      <c r="Q60" s="2708"/>
      <c r="R60" s="283" t="s">
        <v>774</v>
      </c>
      <c r="S60" s="1118"/>
      <c r="T60" s="1119"/>
      <c r="U60" s="1119"/>
      <c r="V60" s="1119"/>
      <c r="W60" s="1119"/>
      <c r="X60" s="1120"/>
      <c r="Y60" s="283" t="s">
        <v>774</v>
      </c>
      <c r="Z60" s="1118"/>
      <c r="AA60" s="1119"/>
      <c r="AB60" s="1119"/>
      <c r="AC60" s="1119"/>
      <c r="AD60" s="1119"/>
      <c r="AE60" s="1120"/>
    </row>
    <row r="61" spans="2:31" s="268" customFormat="1" thickBot="1">
      <c r="B61" s="2705"/>
      <c r="C61" s="2708"/>
      <c r="D61" s="2733" t="s">
        <v>1085</v>
      </c>
      <c r="E61" s="2734"/>
      <c r="F61" s="2734"/>
      <c r="G61" s="2734"/>
      <c r="H61" s="324" t="s">
        <v>778</v>
      </c>
      <c r="I61" s="1158"/>
      <c r="J61" s="1158"/>
      <c r="K61" s="1158"/>
      <c r="L61" s="1158"/>
      <c r="M61" s="1158"/>
      <c r="N61" s="1159"/>
      <c r="O61" s="279"/>
      <c r="P61" s="2705"/>
      <c r="Q61" s="2708"/>
      <c r="R61" s="283" t="s">
        <v>778</v>
      </c>
      <c r="S61" s="1118"/>
      <c r="T61" s="1119"/>
      <c r="U61" s="1119"/>
      <c r="V61" s="1119"/>
      <c r="W61" s="1119"/>
      <c r="X61" s="1120"/>
      <c r="Y61" s="283" t="s">
        <v>778</v>
      </c>
      <c r="Z61" s="1118"/>
      <c r="AA61" s="1119"/>
      <c r="AB61" s="1119"/>
      <c r="AC61" s="1119"/>
      <c r="AD61" s="1119"/>
      <c r="AE61" s="1120"/>
    </row>
    <row r="62" spans="2:31" s="268" customFormat="1" thickBot="1">
      <c r="B62" s="2713"/>
      <c r="C62" s="2715"/>
      <c r="D62" s="2735"/>
      <c r="E62" s="2734"/>
      <c r="F62" s="2734"/>
      <c r="G62" s="2734"/>
      <c r="H62" s="326" t="s">
        <v>782</v>
      </c>
      <c r="I62" s="1160"/>
      <c r="J62" s="1160"/>
      <c r="K62" s="1160"/>
      <c r="L62" s="1160"/>
      <c r="M62" s="1160"/>
      <c r="N62" s="1161"/>
      <c r="O62" s="279"/>
      <c r="P62" s="2706"/>
      <c r="Q62" s="2709"/>
      <c r="R62" s="283" t="s">
        <v>782</v>
      </c>
      <c r="S62" s="1118"/>
      <c r="T62" s="1119"/>
      <c r="U62" s="1119"/>
      <c r="V62" s="1119"/>
      <c r="W62" s="1119"/>
      <c r="X62" s="1120"/>
      <c r="Y62" s="283" t="s">
        <v>782</v>
      </c>
      <c r="Z62" s="1118"/>
      <c r="AA62" s="1119"/>
      <c r="AB62" s="1119"/>
      <c r="AC62" s="1119"/>
      <c r="AD62" s="1119"/>
      <c r="AE62" s="1120"/>
    </row>
    <row r="63" spans="2:31" s="268" customFormat="1" ht="12" customHeight="1" thickBot="1">
      <c r="B63" s="2712">
        <v>21</v>
      </c>
      <c r="C63" s="2714" t="s">
        <v>1136</v>
      </c>
      <c r="D63" s="2733" t="s">
        <v>1071</v>
      </c>
      <c r="E63" s="2734" t="s">
        <v>756</v>
      </c>
      <c r="F63" s="2734" t="s">
        <v>1073</v>
      </c>
      <c r="G63" s="2734" t="s">
        <v>1116</v>
      </c>
      <c r="H63" s="324" t="s">
        <v>1051</v>
      </c>
      <c r="I63" s="1116"/>
      <c r="J63" s="1116"/>
      <c r="K63" s="1116"/>
      <c r="L63" s="1116"/>
      <c r="M63" s="1116"/>
      <c r="N63" s="1117"/>
      <c r="O63" s="279"/>
      <c r="P63" s="2704">
        <v>21</v>
      </c>
      <c r="Q63" s="2707" t="s">
        <v>1136</v>
      </c>
      <c r="R63" s="283" t="s">
        <v>1051</v>
      </c>
      <c r="S63" s="1118"/>
      <c r="T63" s="1119"/>
      <c r="U63" s="1119"/>
      <c r="V63" s="1119"/>
      <c r="W63" s="1119"/>
      <c r="X63" s="1120"/>
      <c r="Y63" s="283" t="s">
        <v>1051</v>
      </c>
      <c r="Z63" s="1118"/>
      <c r="AA63" s="1119"/>
      <c r="AB63" s="1119"/>
      <c r="AC63" s="1119"/>
      <c r="AD63" s="1119"/>
      <c r="AE63" s="1120"/>
    </row>
    <row r="64" spans="2:31" s="268" customFormat="1" thickBot="1">
      <c r="B64" s="2705"/>
      <c r="C64" s="2708"/>
      <c r="D64" s="2733"/>
      <c r="E64" s="2734"/>
      <c r="F64" s="2734"/>
      <c r="G64" s="2734"/>
      <c r="H64" s="324" t="s">
        <v>774</v>
      </c>
      <c r="I64" s="1158"/>
      <c r="J64" s="1158"/>
      <c r="K64" s="1158"/>
      <c r="L64" s="1158"/>
      <c r="M64" s="1158"/>
      <c r="N64" s="1159"/>
      <c r="O64" s="279"/>
      <c r="P64" s="2705"/>
      <c r="Q64" s="2708"/>
      <c r="R64" s="283" t="s">
        <v>774</v>
      </c>
      <c r="S64" s="1118"/>
      <c r="T64" s="1119"/>
      <c r="U64" s="1119"/>
      <c r="V64" s="1119"/>
      <c r="W64" s="1119"/>
      <c r="X64" s="1120"/>
      <c r="Y64" s="283" t="s">
        <v>774</v>
      </c>
      <c r="Z64" s="1118"/>
      <c r="AA64" s="1119"/>
      <c r="AB64" s="1119"/>
      <c r="AC64" s="1119"/>
      <c r="AD64" s="1119"/>
      <c r="AE64" s="1120"/>
    </row>
    <row r="65" spans="2:31" s="268" customFormat="1" thickBot="1">
      <c r="B65" s="2705"/>
      <c r="C65" s="2708"/>
      <c r="D65" s="2733" t="s">
        <v>1085</v>
      </c>
      <c r="E65" s="2734"/>
      <c r="F65" s="2734"/>
      <c r="G65" s="2734"/>
      <c r="H65" s="324" t="s">
        <v>778</v>
      </c>
      <c r="I65" s="1158"/>
      <c r="J65" s="1158"/>
      <c r="K65" s="1158"/>
      <c r="L65" s="1158"/>
      <c r="M65" s="1158"/>
      <c r="N65" s="1159"/>
      <c r="O65" s="279"/>
      <c r="P65" s="2705"/>
      <c r="Q65" s="2708"/>
      <c r="R65" s="283" t="s">
        <v>778</v>
      </c>
      <c r="S65" s="1118"/>
      <c r="T65" s="1119"/>
      <c r="U65" s="1119"/>
      <c r="V65" s="1119"/>
      <c r="W65" s="1119"/>
      <c r="X65" s="1120"/>
      <c r="Y65" s="283" t="s">
        <v>778</v>
      </c>
      <c r="Z65" s="1118"/>
      <c r="AA65" s="1119"/>
      <c r="AB65" s="1119"/>
      <c r="AC65" s="1119"/>
      <c r="AD65" s="1119"/>
      <c r="AE65" s="1120"/>
    </row>
    <row r="66" spans="2:31" s="268" customFormat="1" thickBot="1">
      <c r="B66" s="2713"/>
      <c r="C66" s="2715"/>
      <c r="D66" s="2735"/>
      <c r="E66" s="2734"/>
      <c r="F66" s="2734"/>
      <c r="G66" s="2734"/>
      <c r="H66" s="325" t="s">
        <v>782</v>
      </c>
      <c r="I66" s="1162"/>
      <c r="J66" s="1162"/>
      <c r="K66" s="1162"/>
      <c r="L66" s="1162"/>
      <c r="M66" s="1162"/>
      <c r="N66" s="1163"/>
      <c r="O66" s="279"/>
      <c r="P66" s="2706"/>
      <c r="Q66" s="2709"/>
      <c r="R66" s="283" t="s">
        <v>782</v>
      </c>
      <c r="S66" s="1118"/>
      <c r="T66" s="1119"/>
      <c r="U66" s="1119"/>
      <c r="V66" s="1119"/>
      <c r="W66" s="1119"/>
      <c r="X66" s="1120"/>
      <c r="Y66" s="283" t="s">
        <v>782</v>
      </c>
      <c r="Z66" s="1118"/>
      <c r="AA66" s="1119"/>
      <c r="AB66" s="1119"/>
      <c r="AC66" s="1119"/>
      <c r="AD66" s="1119"/>
      <c r="AE66" s="1120"/>
    </row>
    <row r="67" spans="2:31" s="268" customFormat="1" ht="12" customHeight="1" thickBot="1">
      <c r="B67" s="2712">
        <v>22</v>
      </c>
      <c r="C67" s="2714" t="s">
        <v>1088</v>
      </c>
      <c r="D67" s="2733" t="s">
        <v>1071</v>
      </c>
      <c r="E67" s="2734" t="s">
        <v>756</v>
      </c>
      <c r="F67" s="2734" t="s">
        <v>1073</v>
      </c>
      <c r="G67" s="2734" t="s">
        <v>1089</v>
      </c>
      <c r="H67" s="281" t="s">
        <v>1051</v>
      </c>
      <c r="I67" s="1158"/>
      <c r="J67" s="1158"/>
      <c r="K67" s="1158"/>
      <c r="L67" s="1158"/>
      <c r="M67" s="1158"/>
      <c r="N67" s="1159"/>
      <c r="O67" s="279"/>
      <c r="P67" s="2704">
        <v>22</v>
      </c>
      <c r="Q67" s="2707" t="s">
        <v>1088</v>
      </c>
      <c r="R67" s="283" t="s">
        <v>1051</v>
      </c>
      <c r="S67" s="1118"/>
      <c r="T67" s="1119"/>
      <c r="U67" s="1119"/>
      <c r="V67" s="1119"/>
      <c r="W67" s="1119"/>
      <c r="X67" s="1120"/>
      <c r="Y67" s="283" t="s">
        <v>1051</v>
      </c>
      <c r="Z67" s="1118"/>
      <c r="AA67" s="1119"/>
      <c r="AB67" s="1119"/>
      <c r="AC67" s="1119"/>
      <c r="AD67" s="1119"/>
      <c r="AE67" s="1120"/>
    </row>
    <row r="68" spans="2:31" s="268" customFormat="1" thickBot="1">
      <c r="B68" s="2705"/>
      <c r="C68" s="2708"/>
      <c r="D68" s="2733"/>
      <c r="E68" s="2734"/>
      <c r="F68" s="2734"/>
      <c r="G68" s="2734"/>
      <c r="H68" s="324" t="s">
        <v>774</v>
      </c>
      <c r="I68" s="1158"/>
      <c r="J68" s="1158"/>
      <c r="K68" s="1158"/>
      <c r="L68" s="1158"/>
      <c r="M68" s="1158"/>
      <c r="N68" s="1159"/>
      <c r="O68" s="279"/>
      <c r="P68" s="2705"/>
      <c r="Q68" s="2708"/>
      <c r="R68" s="283" t="s">
        <v>774</v>
      </c>
      <c r="S68" s="1118"/>
      <c r="T68" s="1119"/>
      <c r="U68" s="1119"/>
      <c r="V68" s="1119"/>
      <c r="W68" s="1119"/>
      <c r="X68" s="1120"/>
      <c r="Y68" s="283" t="s">
        <v>774</v>
      </c>
      <c r="Z68" s="1118"/>
      <c r="AA68" s="1119"/>
      <c r="AB68" s="1119"/>
      <c r="AC68" s="1119"/>
      <c r="AD68" s="1119"/>
      <c r="AE68" s="1120"/>
    </row>
    <row r="69" spans="2:31" s="268" customFormat="1" thickBot="1">
      <c r="B69" s="2705"/>
      <c r="C69" s="2708"/>
      <c r="D69" s="2733" t="s">
        <v>1085</v>
      </c>
      <c r="E69" s="2734"/>
      <c r="F69" s="2734"/>
      <c r="G69" s="2734"/>
      <c r="H69" s="324" t="s">
        <v>778</v>
      </c>
      <c r="I69" s="1158"/>
      <c r="J69" s="1158"/>
      <c r="K69" s="1158"/>
      <c r="L69" s="1158"/>
      <c r="M69" s="1158"/>
      <c r="N69" s="1159"/>
      <c r="O69" s="279"/>
      <c r="P69" s="2705"/>
      <c r="Q69" s="2708"/>
      <c r="R69" s="283" t="s">
        <v>778</v>
      </c>
      <c r="S69" s="1118"/>
      <c r="T69" s="1119"/>
      <c r="U69" s="1119"/>
      <c r="V69" s="1119"/>
      <c r="W69" s="1119"/>
      <c r="X69" s="1120"/>
      <c r="Y69" s="283" t="s">
        <v>778</v>
      </c>
      <c r="Z69" s="1118"/>
      <c r="AA69" s="1119"/>
      <c r="AB69" s="1119"/>
      <c r="AC69" s="1119"/>
      <c r="AD69" s="1119"/>
      <c r="AE69" s="1120"/>
    </row>
    <row r="70" spans="2:31" s="268" customFormat="1" thickBot="1">
      <c r="B70" s="2713"/>
      <c r="C70" s="2715"/>
      <c r="D70" s="2735"/>
      <c r="E70" s="2734"/>
      <c r="F70" s="2734"/>
      <c r="G70" s="2734"/>
      <c r="H70" s="326" t="s">
        <v>782</v>
      </c>
      <c r="I70" s="1160"/>
      <c r="J70" s="1160"/>
      <c r="K70" s="1160"/>
      <c r="L70" s="1160"/>
      <c r="M70" s="1160"/>
      <c r="N70" s="1161"/>
      <c r="O70" s="279"/>
      <c r="P70" s="2706"/>
      <c r="Q70" s="2709"/>
      <c r="R70" s="283" t="s">
        <v>782</v>
      </c>
      <c r="S70" s="1118"/>
      <c r="T70" s="1119"/>
      <c r="U70" s="1119"/>
      <c r="V70" s="1119"/>
      <c r="W70" s="1119"/>
      <c r="X70" s="1120"/>
      <c r="Y70" s="283" t="s">
        <v>782</v>
      </c>
      <c r="Z70" s="1118"/>
      <c r="AA70" s="1119"/>
      <c r="AB70" s="1119"/>
      <c r="AC70" s="1119"/>
      <c r="AD70" s="1119"/>
      <c r="AE70" s="1120"/>
    </row>
    <row r="71" spans="2:31" s="268" customFormat="1" thickBot="1">
      <c r="B71" s="2712">
        <v>44</v>
      </c>
      <c r="C71" s="2714" t="s">
        <v>1137</v>
      </c>
      <c r="D71" s="2733" t="s">
        <v>1071</v>
      </c>
      <c r="E71" s="2734" t="s">
        <v>756</v>
      </c>
      <c r="F71" s="2734" t="s">
        <v>1073</v>
      </c>
      <c r="G71" s="2734" t="s">
        <v>1074</v>
      </c>
      <c r="H71" s="324" t="s">
        <v>1051</v>
      </c>
      <c r="I71" s="1116"/>
      <c r="J71" s="1116"/>
      <c r="K71" s="1116"/>
      <c r="L71" s="1116"/>
      <c r="M71" s="1116"/>
      <c r="N71" s="1117"/>
      <c r="O71" s="279"/>
      <c r="P71" s="2704">
        <v>44</v>
      </c>
      <c r="Q71" s="2707" t="s">
        <v>1137</v>
      </c>
      <c r="R71" s="283" t="s">
        <v>1051</v>
      </c>
      <c r="S71" s="1118"/>
      <c r="T71" s="1119"/>
      <c r="U71" s="1119"/>
      <c r="V71" s="1119"/>
      <c r="W71" s="1119"/>
      <c r="X71" s="1120"/>
      <c r="Y71" s="283" t="s">
        <v>1051</v>
      </c>
      <c r="Z71" s="1118"/>
      <c r="AA71" s="1119"/>
      <c r="AB71" s="1119"/>
      <c r="AC71" s="1119"/>
      <c r="AD71" s="1119"/>
      <c r="AE71" s="1120"/>
    </row>
    <row r="72" spans="2:31" s="268" customFormat="1" thickBot="1">
      <c r="B72" s="2705"/>
      <c r="C72" s="2708"/>
      <c r="D72" s="2733"/>
      <c r="E72" s="2734"/>
      <c r="F72" s="2734"/>
      <c r="G72" s="2734"/>
      <c r="H72" s="324" t="s">
        <v>774</v>
      </c>
      <c r="I72" s="1158"/>
      <c r="J72" s="1158"/>
      <c r="K72" s="1158"/>
      <c r="L72" s="1158"/>
      <c r="M72" s="1158"/>
      <c r="N72" s="1159"/>
      <c r="O72" s="279"/>
      <c r="P72" s="2705"/>
      <c r="Q72" s="2708"/>
      <c r="R72" s="283" t="s">
        <v>774</v>
      </c>
      <c r="S72" s="1118"/>
      <c r="T72" s="1119"/>
      <c r="U72" s="1119"/>
      <c r="V72" s="1119"/>
      <c r="W72" s="1119"/>
      <c r="X72" s="1120"/>
      <c r="Y72" s="283" t="s">
        <v>774</v>
      </c>
      <c r="Z72" s="1119"/>
      <c r="AA72" s="1119"/>
      <c r="AB72" s="1119"/>
      <c r="AC72" s="1119"/>
      <c r="AD72" s="1119"/>
      <c r="AE72" s="1120"/>
    </row>
    <row r="73" spans="2:31" s="268" customFormat="1" thickBot="1">
      <c r="B73" s="2705"/>
      <c r="C73" s="2708"/>
      <c r="D73" s="2733" t="s">
        <v>1085</v>
      </c>
      <c r="E73" s="2734"/>
      <c r="F73" s="2734"/>
      <c r="G73" s="2734"/>
      <c r="H73" s="324" t="s">
        <v>778</v>
      </c>
      <c r="I73" s="1158"/>
      <c r="J73" s="1158"/>
      <c r="K73" s="1158"/>
      <c r="L73" s="1158"/>
      <c r="M73" s="1158"/>
      <c r="N73" s="1159"/>
      <c r="O73" s="279"/>
      <c r="P73" s="2705"/>
      <c r="Q73" s="2708"/>
      <c r="R73" s="283" t="s">
        <v>778</v>
      </c>
      <c r="S73" s="1118"/>
      <c r="T73" s="1119"/>
      <c r="U73" s="1119"/>
      <c r="V73" s="1119"/>
      <c r="W73" s="1119"/>
      <c r="X73" s="1120"/>
      <c r="Y73" s="283" t="s">
        <v>778</v>
      </c>
      <c r="Z73" s="1118"/>
      <c r="AA73" s="1119"/>
      <c r="AB73" s="1119"/>
      <c r="AC73" s="1119"/>
      <c r="AD73" s="1119"/>
      <c r="AE73" s="1120"/>
    </row>
    <row r="74" spans="2:31" s="268" customFormat="1" thickBot="1">
      <c r="B74" s="2713"/>
      <c r="C74" s="2715"/>
      <c r="D74" s="2733"/>
      <c r="E74" s="2734"/>
      <c r="F74" s="2734"/>
      <c r="G74" s="2734"/>
      <c r="H74" s="325" t="s">
        <v>782</v>
      </c>
      <c r="I74" s="1162"/>
      <c r="J74" s="1162"/>
      <c r="K74" s="1162"/>
      <c r="L74" s="1162"/>
      <c r="M74" s="1162"/>
      <c r="N74" s="1163"/>
      <c r="O74" s="279"/>
      <c r="P74" s="2706"/>
      <c r="Q74" s="2709"/>
      <c r="R74" s="283" t="s">
        <v>782</v>
      </c>
      <c r="S74" s="1118"/>
      <c r="T74" s="1119"/>
      <c r="U74" s="1119"/>
      <c r="V74" s="1119"/>
      <c r="W74" s="1119"/>
      <c r="X74" s="1120"/>
      <c r="Y74" s="283" t="s">
        <v>782</v>
      </c>
      <c r="Z74" s="1118"/>
      <c r="AA74" s="1119"/>
      <c r="AB74" s="1119"/>
      <c r="AC74" s="1119"/>
      <c r="AD74" s="1119"/>
      <c r="AE74" s="1120"/>
    </row>
    <row r="75" spans="2:31" s="268" customFormat="1" thickBot="1">
      <c r="B75" s="2712">
        <v>47</v>
      </c>
      <c r="C75" s="2714" t="s">
        <v>1093</v>
      </c>
      <c r="D75" s="2732" t="s">
        <v>1071</v>
      </c>
      <c r="E75" s="2734" t="s">
        <v>756</v>
      </c>
      <c r="F75" s="2734" t="s">
        <v>1073</v>
      </c>
      <c r="G75" s="2734" t="s">
        <v>1074</v>
      </c>
      <c r="H75" s="281" t="s">
        <v>1051</v>
      </c>
      <c r="I75" s="1158"/>
      <c r="J75" s="1158"/>
      <c r="K75" s="1158"/>
      <c r="L75" s="1158"/>
      <c r="M75" s="1158"/>
      <c r="N75" s="1159"/>
      <c r="O75" s="279"/>
      <c r="P75" s="2704">
        <v>47</v>
      </c>
      <c r="Q75" s="2707" t="s">
        <v>1093</v>
      </c>
      <c r="R75" s="283" t="s">
        <v>1051</v>
      </c>
      <c r="S75" s="1118"/>
      <c r="T75" s="1119"/>
      <c r="U75" s="1119"/>
      <c r="V75" s="1119"/>
      <c r="W75" s="1119"/>
      <c r="X75" s="1120"/>
      <c r="Y75" s="283" t="s">
        <v>1051</v>
      </c>
      <c r="Z75" s="1118"/>
      <c r="AA75" s="1119"/>
      <c r="AB75" s="1119"/>
      <c r="AC75" s="1119"/>
      <c r="AD75" s="1119"/>
      <c r="AE75" s="1120"/>
    </row>
    <row r="76" spans="2:31" s="268" customFormat="1" thickBot="1">
      <c r="B76" s="2705"/>
      <c r="C76" s="2708"/>
      <c r="D76" s="2733"/>
      <c r="E76" s="2734"/>
      <c r="F76" s="2734"/>
      <c r="G76" s="2734"/>
      <c r="H76" s="324" t="s">
        <v>774</v>
      </c>
      <c r="I76" s="1158"/>
      <c r="J76" s="1158"/>
      <c r="K76" s="1158"/>
      <c r="L76" s="1158"/>
      <c r="M76" s="1158"/>
      <c r="N76" s="1159"/>
      <c r="O76" s="279"/>
      <c r="P76" s="2705"/>
      <c r="Q76" s="2708"/>
      <c r="R76" s="283" t="s">
        <v>774</v>
      </c>
      <c r="S76" s="1118"/>
      <c r="T76" s="1119"/>
      <c r="U76" s="1119"/>
      <c r="V76" s="1119"/>
      <c r="W76" s="1119"/>
      <c r="X76" s="1120"/>
      <c r="Y76" s="283" t="s">
        <v>774</v>
      </c>
      <c r="Z76" s="1118"/>
      <c r="AA76" s="1119"/>
      <c r="AB76" s="1119"/>
      <c r="AC76" s="1119"/>
      <c r="AD76" s="1119"/>
      <c r="AE76" s="1120"/>
    </row>
    <row r="77" spans="2:31" s="268" customFormat="1" thickBot="1">
      <c r="B77" s="2705"/>
      <c r="C77" s="2708"/>
      <c r="D77" s="2733" t="s">
        <v>1075</v>
      </c>
      <c r="E77" s="2734"/>
      <c r="F77" s="2734"/>
      <c r="G77" s="2734"/>
      <c r="H77" s="324" t="s">
        <v>778</v>
      </c>
      <c r="I77" s="1158"/>
      <c r="J77" s="1158"/>
      <c r="K77" s="1158"/>
      <c r="L77" s="1158"/>
      <c r="M77" s="1158"/>
      <c r="N77" s="1159"/>
      <c r="O77" s="279"/>
      <c r="P77" s="2705"/>
      <c r="Q77" s="2708"/>
      <c r="R77" s="283" t="s">
        <v>778</v>
      </c>
      <c r="S77" s="1118"/>
      <c r="T77" s="1119"/>
      <c r="U77" s="1119"/>
      <c r="V77" s="1119"/>
      <c r="W77" s="1119"/>
      <c r="X77" s="1120"/>
      <c r="Y77" s="283" t="s">
        <v>778</v>
      </c>
      <c r="Z77" s="1118"/>
      <c r="AA77" s="1119"/>
      <c r="AB77" s="1119"/>
      <c r="AC77" s="1119"/>
      <c r="AD77" s="1119"/>
      <c r="AE77" s="1120"/>
    </row>
    <row r="78" spans="2:31" s="268" customFormat="1" thickBot="1">
      <c r="B78" s="2713"/>
      <c r="C78" s="2715"/>
      <c r="D78" s="2735"/>
      <c r="E78" s="2734"/>
      <c r="F78" s="2734"/>
      <c r="G78" s="2734"/>
      <c r="H78" s="326" t="s">
        <v>782</v>
      </c>
      <c r="I78" s="1160"/>
      <c r="J78" s="1160"/>
      <c r="K78" s="1160"/>
      <c r="L78" s="1160"/>
      <c r="M78" s="1160"/>
      <c r="N78" s="1161"/>
      <c r="O78" s="279"/>
      <c r="P78" s="2706"/>
      <c r="Q78" s="2709"/>
      <c r="R78" s="283" t="s">
        <v>782</v>
      </c>
      <c r="S78" s="1118"/>
      <c r="T78" s="1119"/>
      <c r="U78" s="1119"/>
      <c r="V78" s="1119"/>
      <c r="W78" s="1119"/>
      <c r="X78" s="1120"/>
      <c r="Y78" s="283" t="s">
        <v>782</v>
      </c>
      <c r="Z78" s="1118"/>
      <c r="AA78" s="1119"/>
      <c r="AB78" s="1119"/>
      <c r="AC78" s="1119"/>
      <c r="AD78" s="1119"/>
      <c r="AE78" s="1120"/>
    </row>
    <row r="79" spans="2:31" s="268" customFormat="1" ht="12" customHeight="1" thickBot="1">
      <c r="B79" s="2712">
        <v>27</v>
      </c>
      <c r="C79" s="2714" t="s">
        <v>680</v>
      </c>
      <c r="D79" s="2732" t="s">
        <v>1071</v>
      </c>
      <c r="E79" s="2734" t="s">
        <v>756</v>
      </c>
      <c r="F79" s="2734" t="s">
        <v>1073</v>
      </c>
      <c r="G79" s="2734" t="s">
        <v>1089</v>
      </c>
      <c r="H79" s="324" t="s">
        <v>1051</v>
      </c>
      <c r="I79" s="1116"/>
      <c r="J79" s="1116"/>
      <c r="K79" s="1116"/>
      <c r="L79" s="1116"/>
      <c r="M79" s="1116"/>
      <c r="N79" s="1117"/>
      <c r="O79" s="279"/>
      <c r="P79" s="2704">
        <v>27</v>
      </c>
      <c r="Q79" s="2707" t="s">
        <v>680</v>
      </c>
      <c r="R79" s="283" t="s">
        <v>1051</v>
      </c>
      <c r="S79" s="1118"/>
      <c r="T79" s="1119"/>
      <c r="U79" s="1119"/>
      <c r="V79" s="1119"/>
      <c r="W79" s="1119"/>
      <c r="X79" s="1120"/>
      <c r="Y79" s="283" t="s">
        <v>1051</v>
      </c>
      <c r="Z79" s="1118"/>
      <c r="AA79" s="1119"/>
      <c r="AB79" s="1119"/>
      <c r="AC79" s="1119"/>
      <c r="AD79" s="1119"/>
      <c r="AE79" s="1120"/>
    </row>
    <row r="80" spans="2:31" s="268" customFormat="1" thickBot="1">
      <c r="B80" s="2705"/>
      <c r="C80" s="2708"/>
      <c r="D80" s="2733"/>
      <c r="E80" s="2734"/>
      <c r="F80" s="2734"/>
      <c r="G80" s="2734"/>
      <c r="H80" s="324" t="s">
        <v>774</v>
      </c>
      <c r="I80" s="1158"/>
      <c r="J80" s="1158"/>
      <c r="K80" s="1158"/>
      <c r="L80" s="1158"/>
      <c r="M80" s="1158"/>
      <c r="N80" s="1159"/>
      <c r="O80" s="279"/>
      <c r="P80" s="2705"/>
      <c r="Q80" s="2708"/>
      <c r="R80" s="283" t="s">
        <v>774</v>
      </c>
      <c r="S80" s="1118"/>
      <c r="T80" s="1119"/>
      <c r="U80" s="1119"/>
      <c r="V80" s="1119"/>
      <c r="W80" s="1119"/>
      <c r="X80" s="1120"/>
      <c r="Y80" s="283" t="s">
        <v>774</v>
      </c>
      <c r="Z80" s="1118"/>
      <c r="AA80" s="1119"/>
      <c r="AB80" s="1119"/>
      <c r="AC80" s="1119"/>
      <c r="AD80" s="1119"/>
      <c r="AE80" s="1120"/>
    </row>
    <row r="81" spans="2:31" s="268" customFormat="1" thickBot="1">
      <c r="B81" s="2705"/>
      <c r="C81" s="2708"/>
      <c r="D81" s="2733" t="s">
        <v>1138</v>
      </c>
      <c r="E81" s="2734"/>
      <c r="F81" s="2734"/>
      <c r="G81" s="2734"/>
      <c r="H81" s="324" t="s">
        <v>778</v>
      </c>
      <c r="I81" s="1158"/>
      <c r="J81" s="1158"/>
      <c r="K81" s="1158"/>
      <c r="L81" s="1158"/>
      <c r="M81" s="1158"/>
      <c r="N81" s="1159"/>
      <c r="O81" s="279"/>
      <c r="P81" s="2705"/>
      <c r="Q81" s="2708"/>
      <c r="R81" s="283" t="s">
        <v>778</v>
      </c>
      <c r="S81" s="1118"/>
      <c r="T81" s="1119"/>
      <c r="U81" s="1119"/>
      <c r="V81" s="1119"/>
      <c r="W81" s="1119"/>
      <c r="X81" s="1120"/>
      <c r="Y81" s="283" t="s">
        <v>778</v>
      </c>
      <c r="Z81" s="1118"/>
      <c r="AA81" s="1119"/>
      <c r="AB81" s="1119"/>
      <c r="AC81" s="1119"/>
      <c r="AD81" s="1119"/>
      <c r="AE81" s="1120"/>
    </row>
    <row r="82" spans="2:31" s="268" customFormat="1" thickBot="1">
      <c r="B82" s="2713"/>
      <c r="C82" s="2715"/>
      <c r="D82" s="2735"/>
      <c r="E82" s="2734"/>
      <c r="F82" s="2734"/>
      <c r="G82" s="2734"/>
      <c r="H82" s="325" t="s">
        <v>782</v>
      </c>
      <c r="I82" s="1162"/>
      <c r="J82" s="1162"/>
      <c r="K82" s="1162"/>
      <c r="L82" s="1162"/>
      <c r="M82" s="1162"/>
      <c r="N82" s="1163"/>
      <c r="O82" s="279"/>
      <c r="P82" s="2706"/>
      <c r="Q82" s="2709"/>
      <c r="R82" s="283" t="s">
        <v>782</v>
      </c>
      <c r="S82" s="1118"/>
      <c r="T82" s="1119"/>
      <c r="U82" s="1119"/>
      <c r="V82" s="1119"/>
      <c r="W82" s="1119"/>
      <c r="X82" s="1120"/>
      <c r="Y82" s="283" t="s">
        <v>782</v>
      </c>
      <c r="Z82" s="1118"/>
      <c r="AA82" s="1119"/>
      <c r="AB82" s="1119"/>
      <c r="AC82" s="1119"/>
      <c r="AD82" s="1119"/>
      <c r="AE82" s="1120"/>
    </row>
    <row r="83" spans="2:31" s="268" customFormat="1" thickBot="1">
      <c r="B83" s="2712">
        <v>26</v>
      </c>
      <c r="C83" s="2714" t="s">
        <v>1139</v>
      </c>
      <c r="D83" s="2716" t="s">
        <v>1107</v>
      </c>
      <c r="E83" s="2716" t="s">
        <v>1072</v>
      </c>
      <c r="F83" s="2716" t="s">
        <v>1073</v>
      </c>
      <c r="G83" s="2734" t="s">
        <v>1078</v>
      </c>
      <c r="H83" s="281" t="s">
        <v>1051</v>
      </c>
      <c r="I83" s="1158"/>
      <c r="J83" s="1158"/>
      <c r="K83" s="1158"/>
      <c r="L83" s="1158"/>
      <c r="M83" s="1158"/>
      <c r="N83" s="1159"/>
      <c r="O83" s="279"/>
      <c r="P83" s="2704">
        <v>26</v>
      </c>
      <c r="Q83" s="2707" t="s">
        <v>1139</v>
      </c>
      <c r="R83" s="283" t="s">
        <v>1051</v>
      </c>
      <c r="S83" s="1118"/>
      <c r="T83" s="1119"/>
      <c r="U83" s="1119"/>
      <c r="V83" s="1119"/>
      <c r="W83" s="1119"/>
      <c r="X83" s="1120"/>
      <c r="Y83" s="283" t="s">
        <v>1051</v>
      </c>
      <c r="Z83" s="1118"/>
      <c r="AA83" s="1119"/>
      <c r="AB83" s="1119"/>
      <c r="AC83" s="1119"/>
      <c r="AD83" s="1119"/>
      <c r="AE83" s="1120"/>
    </row>
    <row r="84" spans="2:31" s="268" customFormat="1" thickBot="1">
      <c r="B84" s="2705"/>
      <c r="C84" s="2708"/>
      <c r="D84" s="2717"/>
      <c r="E84" s="2717"/>
      <c r="F84" s="2717"/>
      <c r="G84" s="2734"/>
      <c r="H84" s="324" t="s">
        <v>774</v>
      </c>
      <c r="I84" s="1158"/>
      <c r="J84" s="1158"/>
      <c r="K84" s="1158"/>
      <c r="L84" s="1158"/>
      <c r="M84" s="1158"/>
      <c r="N84" s="1159"/>
      <c r="O84" s="279"/>
      <c r="P84" s="2705"/>
      <c r="Q84" s="2708"/>
      <c r="R84" s="283" t="s">
        <v>774</v>
      </c>
      <c r="S84" s="1118"/>
      <c r="T84" s="1119"/>
      <c r="U84" s="1119"/>
      <c r="V84" s="1119"/>
      <c r="W84" s="1119"/>
      <c r="X84" s="1120"/>
      <c r="Y84" s="283" t="s">
        <v>774</v>
      </c>
      <c r="Z84" s="1118"/>
      <c r="AA84" s="1119"/>
      <c r="AB84" s="1119"/>
      <c r="AC84" s="1119"/>
      <c r="AD84" s="1119"/>
      <c r="AE84" s="1120"/>
    </row>
    <row r="85" spans="2:31" s="268" customFormat="1" thickBot="1">
      <c r="B85" s="2705"/>
      <c r="C85" s="2708"/>
      <c r="D85" s="2733" t="s">
        <v>1075</v>
      </c>
      <c r="E85" s="2717"/>
      <c r="F85" s="2717"/>
      <c r="G85" s="2734"/>
      <c r="H85" s="324" t="s">
        <v>778</v>
      </c>
      <c r="I85" s="1158"/>
      <c r="J85" s="1158"/>
      <c r="K85" s="1158"/>
      <c r="L85" s="1158"/>
      <c r="M85" s="1158"/>
      <c r="N85" s="1159"/>
      <c r="O85" s="279"/>
      <c r="P85" s="2705"/>
      <c r="Q85" s="2708"/>
      <c r="R85" s="283" t="s">
        <v>778</v>
      </c>
      <c r="S85" s="1118"/>
      <c r="T85" s="1119"/>
      <c r="U85" s="1119"/>
      <c r="V85" s="1119"/>
      <c r="W85" s="1119"/>
      <c r="X85" s="1120"/>
      <c r="Y85" s="283" t="s">
        <v>778</v>
      </c>
      <c r="Z85" s="1118"/>
      <c r="AA85" s="1119"/>
      <c r="AB85" s="1119"/>
      <c r="AC85" s="1119"/>
      <c r="AD85" s="1119"/>
      <c r="AE85" s="1120"/>
    </row>
    <row r="86" spans="2:31" s="268" customFormat="1" thickBot="1">
      <c r="B86" s="2713"/>
      <c r="C86" s="2715"/>
      <c r="D86" s="2710"/>
      <c r="E86" s="2717"/>
      <c r="F86" s="2717"/>
      <c r="G86" s="2734"/>
      <c r="H86" s="326" t="s">
        <v>782</v>
      </c>
      <c r="I86" s="1160"/>
      <c r="J86" s="1160"/>
      <c r="K86" s="1160"/>
      <c r="L86" s="1160"/>
      <c r="M86" s="1160"/>
      <c r="N86" s="1161"/>
      <c r="O86" s="279"/>
      <c r="P86" s="2706"/>
      <c r="Q86" s="2709"/>
      <c r="R86" s="283" t="s">
        <v>782</v>
      </c>
      <c r="S86" s="1118"/>
      <c r="T86" s="1119"/>
      <c r="U86" s="1119"/>
      <c r="V86" s="1119"/>
      <c r="W86" s="1119"/>
      <c r="X86" s="1120"/>
      <c r="Y86" s="283" t="s">
        <v>782</v>
      </c>
      <c r="Z86" s="1118"/>
      <c r="AA86" s="1119"/>
      <c r="AB86" s="1119"/>
      <c r="AC86" s="1119"/>
      <c r="AD86" s="1119"/>
      <c r="AE86" s="1120"/>
    </row>
    <row r="87" spans="2:31" s="268" customFormat="1" ht="12" customHeight="1" thickBot="1">
      <c r="B87" s="2712">
        <v>9</v>
      </c>
      <c r="C87" s="2714" t="s">
        <v>1140</v>
      </c>
      <c r="D87" s="2716" t="s">
        <v>1107</v>
      </c>
      <c r="E87" s="2716" t="s">
        <v>1077</v>
      </c>
      <c r="F87" s="2716" t="s">
        <v>1073</v>
      </c>
      <c r="G87" s="2734" t="s">
        <v>1078</v>
      </c>
      <c r="H87" s="324" t="s">
        <v>1051</v>
      </c>
      <c r="I87" s="1116"/>
      <c r="J87" s="1116"/>
      <c r="K87" s="1116"/>
      <c r="L87" s="1116"/>
      <c r="M87" s="1116"/>
      <c r="N87" s="1117"/>
      <c r="O87" s="279"/>
      <c r="P87" s="2704">
        <v>9</v>
      </c>
      <c r="Q87" s="2707" t="s">
        <v>1140</v>
      </c>
      <c r="R87" s="283" t="s">
        <v>1051</v>
      </c>
      <c r="S87" s="1118"/>
      <c r="T87" s="1119"/>
      <c r="U87" s="1119"/>
      <c r="V87" s="1119"/>
      <c r="W87" s="1119"/>
      <c r="X87" s="1120"/>
      <c r="Y87" s="283" t="s">
        <v>1051</v>
      </c>
      <c r="Z87" s="1118"/>
      <c r="AA87" s="1119"/>
      <c r="AB87" s="1119"/>
      <c r="AC87" s="1119"/>
      <c r="AD87" s="1119"/>
      <c r="AE87" s="1120"/>
    </row>
    <row r="88" spans="2:31" s="268" customFormat="1" thickBot="1">
      <c r="B88" s="2705"/>
      <c r="C88" s="2708"/>
      <c r="D88" s="2717"/>
      <c r="E88" s="2717"/>
      <c r="F88" s="2717"/>
      <c r="G88" s="2734"/>
      <c r="H88" s="324" t="s">
        <v>774</v>
      </c>
      <c r="I88" s="1158"/>
      <c r="J88" s="1158"/>
      <c r="K88" s="1158"/>
      <c r="L88" s="1158"/>
      <c r="M88" s="1158"/>
      <c r="N88" s="1159"/>
      <c r="O88" s="279"/>
      <c r="P88" s="2705"/>
      <c r="Q88" s="2708"/>
      <c r="R88" s="283" t="s">
        <v>774</v>
      </c>
      <c r="S88" s="1118"/>
      <c r="T88" s="1119"/>
      <c r="U88" s="1119"/>
      <c r="V88" s="1119"/>
      <c r="W88" s="1119"/>
      <c r="X88" s="1120"/>
      <c r="Y88" s="283" t="s">
        <v>774</v>
      </c>
      <c r="Z88" s="1118"/>
      <c r="AA88" s="1119"/>
      <c r="AB88" s="1119"/>
      <c r="AC88" s="1119"/>
      <c r="AD88" s="1119"/>
      <c r="AE88" s="1120"/>
    </row>
    <row r="89" spans="2:31" s="268" customFormat="1" thickBot="1">
      <c r="B89" s="2705"/>
      <c r="C89" s="2708"/>
      <c r="D89" s="2733" t="s">
        <v>1085</v>
      </c>
      <c r="E89" s="2717"/>
      <c r="F89" s="2717"/>
      <c r="G89" s="2734"/>
      <c r="H89" s="324" t="s">
        <v>778</v>
      </c>
      <c r="I89" s="1158"/>
      <c r="J89" s="1158"/>
      <c r="K89" s="1158"/>
      <c r="L89" s="1158"/>
      <c r="M89" s="1158"/>
      <c r="N89" s="1159"/>
      <c r="O89" s="279"/>
      <c r="P89" s="2705"/>
      <c r="Q89" s="2708"/>
      <c r="R89" s="283" t="s">
        <v>778</v>
      </c>
      <c r="S89" s="1118"/>
      <c r="T89" s="1119"/>
      <c r="U89" s="1119"/>
      <c r="V89" s="1119"/>
      <c r="W89" s="1119"/>
      <c r="X89" s="1120"/>
      <c r="Y89" s="283" t="s">
        <v>778</v>
      </c>
      <c r="Z89" s="1118"/>
      <c r="AA89" s="1119"/>
      <c r="AB89" s="1119"/>
      <c r="AC89" s="1119"/>
      <c r="AD89" s="1119"/>
      <c r="AE89" s="1120"/>
    </row>
    <row r="90" spans="2:31" s="268" customFormat="1" thickBot="1">
      <c r="B90" s="2713"/>
      <c r="C90" s="2715"/>
      <c r="D90" s="2710"/>
      <c r="E90" s="2717"/>
      <c r="F90" s="2717"/>
      <c r="G90" s="2734"/>
      <c r="H90" s="325" t="s">
        <v>782</v>
      </c>
      <c r="I90" s="1162"/>
      <c r="J90" s="1162"/>
      <c r="K90" s="1162"/>
      <c r="L90" s="1162"/>
      <c r="M90" s="1162"/>
      <c r="N90" s="1163"/>
      <c r="O90" s="279"/>
      <c r="P90" s="2706"/>
      <c r="Q90" s="2709"/>
      <c r="R90" s="283" t="s">
        <v>782</v>
      </c>
      <c r="S90" s="1118"/>
      <c r="T90" s="1119"/>
      <c r="U90" s="1119"/>
      <c r="V90" s="1119"/>
      <c r="W90" s="1119"/>
      <c r="X90" s="1120"/>
      <c r="Y90" s="283" t="s">
        <v>782</v>
      </c>
      <c r="Z90" s="1118"/>
      <c r="AA90" s="1119"/>
      <c r="AB90" s="1119"/>
      <c r="AC90" s="1119"/>
      <c r="AD90" s="1119"/>
      <c r="AE90" s="1120"/>
    </row>
    <row r="91" spans="2:31" s="268" customFormat="1" thickBot="1">
      <c r="B91" s="2712">
        <v>10</v>
      </c>
      <c r="C91" s="2714" t="s">
        <v>1141</v>
      </c>
      <c r="D91" s="2716" t="s">
        <v>1107</v>
      </c>
      <c r="E91" s="2716" t="s">
        <v>1077</v>
      </c>
      <c r="F91" s="2716" t="s">
        <v>1073</v>
      </c>
      <c r="G91" s="2734" t="s">
        <v>1078</v>
      </c>
      <c r="H91" s="281" t="s">
        <v>1051</v>
      </c>
      <c r="I91" s="1158"/>
      <c r="J91" s="1158"/>
      <c r="K91" s="1158"/>
      <c r="L91" s="1158"/>
      <c r="M91" s="1158"/>
      <c r="N91" s="1159"/>
      <c r="O91" s="279"/>
      <c r="P91" s="2704">
        <v>10</v>
      </c>
      <c r="Q91" s="2707" t="s">
        <v>1141</v>
      </c>
      <c r="R91" s="283" t="s">
        <v>1051</v>
      </c>
      <c r="S91" s="1118"/>
      <c r="T91" s="1119"/>
      <c r="U91" s="1119"/>
      <c r="V91" s="1119"/>
      <c r="W91" s="1119"/>
      <c r="X91" s="1120"/>
      <c r="Y91" s="283" t="s">
        <v>1051</v>
      </c>
      <c r="Z91" s="1119"/>
      <c r="AA91" s="1119"/>
      <c r="AB91" s="1119"/>
      <c r="AC91" s="1119"/>
      <c r="AD91" s="1119"/>
      <c r="AE91" s="1120"/>
    </row>
    <row r="92" spans="2:31" s="268" customFormat="1" thickBot="1">
      <c r="B92" s="2705"/>
      <c r="C92" s="2708"/>
      <c r="D92" s="2717"/>
      <c r="E92" s="2717"/>
      <c r="F92" s="2717"/>
      <c r="G92" s="2734"/>
      <c r="H92" s="324" t="s">
        <v>774</v>
      </c>
      <c r="I92" s="1158"/>
      <c r="J92" s="1158"/>
      <c r="K92" s="1158"/>
      <c r="L92" s="1158"/>
      <c r="M92" s="1158"/>
      <c r="N92" s="1159"/>
      <c r="O92" s="279"/>
      <c r="P92" s="2705"/>
      <c r="Q92" s="2708"/>
      <c r="R92" s="283" t="s">
        <v>774</v>
      </c>
      <c r="S92" s="1118"/>
      <c r="T92" s="1119"/>
      <c r="U92" s="1119"/>
      <c r="V92" s="1119"/>
      <c r="W92" s="1119"/>
      <c r="X92" s="1120"/>
      <c r="Y92" s="283" t="s">
        <v>774</v>
      </c>
      <c r="Z92" s="1119"/>
      <c r="AA92" s="1119"/>
      <c r="AB92" s="1119"/>
      <c r="AC92" s="1119"/>
      <c r="AD92" s="1119"/>
      <c r="AE92" s="1120"/>
    </row>
    <row r="93" spans="2:31" s="268" customFormat="1" thickBot="1">
      <c r="B93" s="2705"/>
      <c r="C93" s="2708"/>
      <c r="D93" s="2733" t="s">
        <v>1085</v>
      </c>
      <c r="E93" s="2717"/>
      <c r="F93" s="2717"/>
      <c r="G93" s="2734"/>
      <c r="H93" s="324" t="s">
        <v>778</v>
      </c>
      <c r="I93" s="1158"/>
      <c r="J93" s="1158"/>
      <c r="K93" s="1158"/>
      <c r="L93" s="1158"/>
      <c r="M93" s="1158"/>
      <c r="N93" s="1159"/>
      <c r="O93" s="279"/>
      <c r="P93" s="2705"/>
      <c r="Q93" s="2708"/>
      <c r="R93" s="283" t="s">
        <v>778</v>
      </c>
      <c r="S93" s="1118"/>
      <c r="T93" s="1119"/>
      <c r="U93" s="1119"/>
      <c r="V93" s="1119"/>
      <c r="W93" s="1119"/>
      <c r="X93" s="1120"/>
      <c r="Y93" s="283" t="s">
        <v>778</v>
      </c>
      <c r="Z93" s="1119"/>
      <c r="AA93" s="1119"/>
      <c r="AB93" s="1119"/>
      <c r="AC93" s="1119"/>
      <c r="AD93" s="1119"/>
      <c r="AE93" s="1120"/>
    </row>
    <row r="94" spans="2:31" s="268" customFormat="1" thickBot="1">
      <c r="B94" s="2713"/>
      <c r="C94" s="2715"/>
      <c r="D94" s="2710"/>
      <c r="E94" s="2717"/>
      <c r="F94" s="2717"/>
      <c r="G94" s="2734"/>
      <c r="H94" s="326" t="s">
        <v>782</v>
      </c>
      <c r="I94" s="1160"/>
      <c r="J94" s="1160"/>
      <c r="K94" s="1160"/>
      <c r="L94" s="1160"/>
      <c r="M94" s="1160"/>
      <c r="N94" s="1161"/>
      <c r="O94" s="279"/>
      <c r="P94" s="2706"/>
      <c r="Q94" s="2709"/>
      <c r="R94" s="283" t="s">
        <v>782</v>
      </c>
      <c r="S94" s="1118"/>
      <c r="T94" s="1119"/>
      <c r="U94" s="1119"/>
      <c r="V94" s="1119"/>
      <c r="W94" s="1119"/>
      <c r="X94" s="1120"/>
      <c r="Y94" s="283" t="s">
        <v>782</v>
      </c>
      <c r="Z94" s="1119"/>
      <c r="AA94" s="1119"/>
      <c r="AB94" s="1119"/>
      <c r="AC94" s="1119"/>
      <c r="AD94" s="1119"/>
      <c r="AE94" s="1120"/>
    </row>
    <row r="95" spans="2:31" s="268" customFormat="1" ht="12" customHeight="1" thickBot="1">
      <c r="B95" s="2712">
        <v>12</v>
      </c>
      <c r="C95" s="2714" t="s">
        <v>1110</v>
      </c>
      <c r="D95" s="2716" t="s">
        <v>1107</v>
      </c>
      <c r="E95" s="2716" t="s">
        <v>1077</v>
      </c>
      <c r="F95" s="2716" t="s">
        <v>1073</v>
      </c>
      <c r="G95" s="2734" t="s">
        <v>1078</v>
      </c>
      <c r="H95" s="324" t="s">
        <v>1051</v>
      </c>
      <c r="I95" s="1116"/>
      <c r="J95" s="1116"/>
      <c r="K95" s="1116"/>
      <c r="L95" s="1116"/>
      <c r="M95" s="1116"/>
      <c r="N95" s="1117"/>
      <c r="O95" s="279"/>
      <c r="P95" s="2704">
        <v>12</v>
      </c>
      <c r="Q95" s="2707" t="s">
        <v>1110</v>
      </c>
      <c r="R95" s="283" t="s">
        <v>1051</v>
      </c>
      <c r="S95" s="1118"/>
      <c r="T95" s="1119"/>
      <c r="U95" s="1119"/>
      <c r="V95" s="1119"/>
      <c r="W95" s="1119"/>
      <c r="X95" s="1120"/>
      <c r="Y95" s="283" t="s">
        <v>1051</v>
      </c>
      <c r="Z95" s="1118"/>
      <c r="AA95" s="1119"/>
      <c r="AB95" s="1119"/>
      <c r="AC95" s="1119"/>
      <c r="AD95" s="1119"/>
      <c r="AE95" s="1120"/>
    </row>
    <row r="96" spans="2:31" s="268" customFormat="1" thickBot="1">
      <c r="B96" s="2705"/>
      <c r="C96" s="2708"/>
      <c r="D96" s="2717"/>
      <c r="E96" s="2717"/>
      <c r="F96" s="2717"/>
      <c r="G96" s="2734"/>
      <c r="H96" s="324" t="s">
        <v>774</v>
      </c>
      <c r="I96" s="1158"/>
      <c r="J96" s="1158"/>
      <c r="K96" s="1158"/>
      <c r="L96" s="1158"/>
      <c r="M96" s="1158"/>
      <c r="N96" s="1159"/>
      <c r="O96" s="279"/>
      <c r="P96" s="2705"/>
      <c r="Q96" s="2708"/>
      <c r="R96" s="283" t="s">
        <v>774</v>
      </c>
      <c r="S96" s="1118"/>
      <c r="T96" s="1119"/>
      <c r="U96" s="1119"/>
      <c r="V96" s="1119"/>
      <c r="W96" s="1119"/>
      <c r="X96" s="1120"/>
      <c r="Y96" s="283" t="s">
        <v>774</v>
      </c>
      <c r="Z96" s="1118"/>
      <c r="AA96" s="1119"/>
      <c r="AB96" s="1119"/>
      <c r="AC96" s="1119"/>
      <c r="AD96" s="1119"/>
      <c r="AE96" s="1120"/>
    </row>
    <row r="97" spans="2:31" s="268" customFormat="1" thickBot="1">
      <c r="B97" s="2705"/>
      <c r="C97" s="2708"/>
      <c r="D97" s="2733" t="s">
        <v>1085</v>
      </c>
      <c r="E97" s="2717"/>
      <c r="F97" s="2717"/>
      <c r="G97" s="2734"/>
      <c r="H97" s="324" t="s">
        <v>778</v>
      </c>
      <c r="I97" s="1158"/>
      <c r="J97" s="1158"/>
      <c r="K97" s="1158"/>
      <c r="L97" s="1158"/>
      <c r="M97" s="1158"/>
      <c r="N97" s="1159"/>
      <c r="O97" s="279"/>
      <c r="P97" s="2705"/>
      <c r="Q97" s="2708"/>
      <c r="R97" s="283" t="s">
        <v>778</v>
      </c>
      <c r="S97" s="1118"/>
      <c r="T97" s="1119"/>
      <c r="U97" s="1119"/>
      <c r="V97" s="1119"/>
      <c r="W97" s="1119"/>
      <c r="X97" s="1120"/>
      <c r="Y97" s="283" t="s">
        <v>778</v>
      </c>
      <c r="Z97" s="1118"/>
      <c r="AA97" s="1119"/>
      <c r="AB97" s="1119"/>
      <c r="AC97" s="1119"/>
      <c r="AD97" s="1119"/>
      <c r="AE97" s="1120"/>
    </row>
    <row r="98" spans="2:31" s="268" customFormat="1" thickBot="1">
      <c r="B98" s="2713"/>
      <c r="C98" s="2715"/>
      <c r="D98" s="2710"/>
      <c r="E98" s="2717"/>
      <c r="F98" s="2717"/>
      <c r="G98" s="2734"/>
      <c r="H98" s="325" t="s">
        <v>782</v>
      </c>
      <c r="I98" s="1162"/>
      <c r="J98" s="1162"/>
      <c r="K98" s="1162"/>
      <c r="L98" s="1162"/>
      <c r="M98" s="1162"/>
      <c r="N98" s="1163"/>
      <c r="O98" s="279"/>
      <c r="P98" s="2706"/>
      <c r="Q98" s="2709"/>
      <c r="R98" s="283" t="s">
        <v>782</v>
      </c>
      <c r="S98" s="1118"/>
      <c r="T98" s="1119"/>
      <c r="U98" s="1119"/>
      <c r="V98" s="1119"/>
      <c r="W98" s="1119"/>
      <c r="X98" s="1120"/>
      <c r="Y98" s="283" t="s">
        <v>782</v>
      </c>
      <c r="Z98" s="1118"/>
      <c r="AA98" s="1119"/>
      <c r="AB98" s="1119"/>
      <c r="AC98" s="1119"/>
      <c r="AD98" s="1119"/>
      <c r="AE98" s="1120"/>
    </row>
    <row r="99" spans="2:31" s="268" customFormat="1" ht="12" customHeight="1" thickBot="1">
      <c r="B99" s="2712">
        <v>15</v>
      </c>
      <c r="C99" s="2714" t="s">
        <v>1142</v>
      </c>
      <c r="D99" s="2716" t="s">
        <v>1107</v>
      </c>
      <c r="E99" s="2716" t="s">
        <v>1077</v>
      </c>
      <c r="F99" s="2716" t="s">
        <v>1073</v>
      </c>
      <c r="G99" s="2734" t="s">
        <v>1089</v>
      </c>
      <c r="H99" s="281" t="s">
        <v>1051</v>
      </c>
      <c r="I99" s="1158"/>
      <c r="J99" s="1158"/>
      <c r="K99" s="1158"/>
      <c r="L99" s="1158"/>
      <c r="M99" s="1158"/>
      <c r="N99" s="1159"/>
      <c r="O99" s="279"/>
      <c r="P99" s="2704">
        <v>15</v>
      </c>
      <c r="Q99" s="2707" t="s">
        <v>1142</v>
      </c>
      <c r="R99" s="283" t="s">
        <v>1051</v>
      </c>
      <c r="S99" s="1118"/>
      <c r="T99" s="1119"/>
      <c r="U99" s="1119"/>
      <c r="V99" s="1119"/>
      <c r="W99" s="1119"/>
      <c r="X99" s="1120"/>
      <c r="Y99" s="283" t="s">
        <v>1051</v>
      </c>
      <c r="Z99" s="1119"/>
      <c r="AA99" s="1119"/>
      <c r="AB99" s="1119"/>
      <c r="AC99" s="1119"/>
      <c r="AD99" s="1119"/>
      <c r="AE99" s="1120"/>
    </row>
    <row r="100" spans="2:31" s="268" customFormat="1" thickBot="1">
      <c r="B100" s="2705"/>
      <c r="C100" s="2708"/>
      <c r="D100" s="2717"/>
      <c r="E100" s="2717"/>
      <c r="F100" s="2717"/>
      <c r="G100" s="2734"/>
      <c r="H100" s="324" t="s">
        <v>774</v>
      </c>
      <c r="I100" s="1158"/>
      <c r="J100" s="1158"/>
      <c r="K100" s="1158"/>
      <c r="L100" s="1158"/>
      <c r="M100" s="1158"/>
      <c r="N100" s="1159"/>
      <c r="O100" s="279"/>
      <c r="P100" s="2705"/>
      <c r="Q100" s="2708"/>
      <c r="R100" s="283" t="s">
        <v>774</v>
      </c>
      <c r="S100" s="1118"/>
      <c r="T100" s="1119"/>
      <c r="U100" s="1119"/>
      <c r="V100" s="1119"/>
      <c r="W100" s="1119"/>
      <c r="X100" s="1120"/>
      <c r="Y100" s="283" t="s">
        <v>774</v>
      </c>
      <c r="Z100" s="1119"/>
      <c r="AA100" s="1119"/>
      <c r="AB100" s="1119"/>
      <c r="AC100" s="1119"/>
      <c r="AD100" s="1119"/>
      <c r="AE100" s="1120"/>
    </row>
    <row r="101" spans="2:31" s="268" customFormat="1" thickBot="1">
      <c r="B101" s="2705"/>
      <c r="C101" s="2708"/>
      <c r="D101" s="2733" t="s">
        <v>1075</v>
      </c>
      <c r="E101" s="2717"/>
      <c r="F101" s="2717"/>
      <c r="G101" s="2734"/>
      <c r="H101" s="324" t="s">
        <v>778</v>
      </c>
      <c r="I101" s="1158"/>
      <c r="J101" s="1158"/>
      <c r="K101" s="1158"/>
      <c r="L101" s="1158"/>
      <c r="M101" s="1158"/>
      <c r="N101" s="1159"/>
      <c r="O101" s="279"/>
      <c r="P101" s="2705"/>
      <c r="Q101" s="2708"/>
      <c r="R101" s="283" t="s">
        <v>778</v>
      </c>
      <c r="S101" s="1118"/>
      <c r="T101" s="1119"/>
      <c r="U101" s="1119"/>
      <c r="V101" s="1119"/>
      <c r="W101" s="1119"/>
      <c r="X101" s="1120"/>
      <c r="Y101" s="283" t="s">
        <v>778</v>
      </c>
      <c r="Z101" s="1119"/>
      <c r="AA101" s="1119"/>
      <c r="AB101" s="1119"/>
      <c r="AC101" s="1119"/>
      <c r="AD101" s="1119"/>
      <c r="AE101" s="1120"/>
    </row>
    <row r="102" spans="2:31" s="268" customFormat="1" thickBot="1">
      <c r="B102" s="2713"/>
      <c r="C102" s="2715"/>
      <c r="D102" s="2710"/>
      <c r="E102" s="2717"/>
      <c r="F102" s="2717"/>
      <c r="G102" s="2734"/>
      <c r="H102" s="325" t="s">
        <v>782</v>
      </c>
      <c r="I102" s="1160"/>
      <c r="J102" s="1160"/>
      <c r="K102" s="1160"/>
      <c r="L102" s="1160"/>
      <c r="M102" s="1160"/>
      <c r="N102" s="1161"/>
      <c r="O102" s="279"/>
      <c r="P102" s="2706"/>
      <c r="Q102" s="2709"/>
      <c r="R102" s="283" t="s">
        <v>782</v>
      </c>
      <c r="S102" s="1118"/>
      <c r="T102" s="1119"/>
      <c r="U102" s="1119"/>
      <c r="V102" s="1119"/>
      <c r="W102" s="1119"/>
      <c r="X102" s="1120"/>
      <c r="Y102" s="283" t="s">
        <v>782</v>
      </c>
      <c r="Z102" s="1119"/>
      <c r="AA102" s="1119"/>
      <c r="AB102" s="1119"/>
      <c r="AC102" s="1119"/>
      <c r="AD102" s="1119"/>
      <c r="AE102" s="1120"/>
    </row>
    <row r="103" spans="2:31" s="268" customFormat="1" thickBot="1">
      <c r="B103" s="2712">
        <v>32</v>
      </c>
      <c r="C103" s="2714" t="s">
        <v>1118</v>
      </c>
      <c r="D103" s="2716" t="s">
        <v>1107</v>
      </c>
      <c r="E103" s="2716" t="s">
        <v>1077</v>
      </c>
      <c r="F103" s="2716" t="s">
        <v>1073</v>
      </c>
      <c r="G103" s="2734" t="s">
        <v>1078</v>
      </c>
      <c r="H103" s="281" t="s">
        <v>1051</v>
      </c>
      <c r="I103" s="1116"/>
      <c r="J103" s="1116"/>
      <c r="K103" s="1116"/>
      <c r="L103" s="1116"/>
      <c r="M103" s="1116"/>
      <c r="N103" s="1117"/>
      <c r="O103" s="279"/>
      <c r="P103" s="2704">
        <v>32</v>
      </c>
      <c r="Q103" s="2707" t="s">
        <v>1118</v>
      </c>
      <c r="R103" s="283" t="s">
        <v>1051</v>
      </c>
      <c r="S103" s="1118"/>
      <c r="T103" s="1119"/>
      <c r="U103" s="1119"/>
      <c r="V103" s="1119"/>
      <c r="W103" s="1119"/>
      <c r="X103" s="1120"/>
      <c r="Y103" s="283" t="s">
        <v>1051</v>
      </c>
      <c r="Z103" s="1118"/>
      <c r="AA103" s="1119"/>
      <c r="AB103" s="1119"/>
      <c r="AC103" s="1119"/>
      <c r="AD103" s="1119"/>
      <c r="AE103" s="1120"/>
    </row>
    <row r="104" spans="2:31" s="268" customFormat="1" thickBot="1">
      <c r="B104" s="2705"/>
      <c r="C104" s="2708"/>
      <c r="D104" s="2717"/>
      <c r="E104" s="2717"/>
      <c r="F104" s="2717"/>
      <c r="G104" s="2734"/>
      <c r="H104" s="324" t="s">
        <v>774</v>
      </c>
      <c r="I104" s="1158"/>
      <c r="J104" s="1158"/>
      <c r="K104" s="1158"/>
      <c r="L104" s="1158"/>
      <c r="M104" s="1158"/>
      <c r="N104" s="1159"/>
      <c r="O104" s="279"/>
      <c r="P104" s="2705"/>
      <c r="Q104" s="2708"/>
      <c r="R104" s="283" t="s">
        <v>774</v>
      </c>
      <c r="S104" s="1118"/>
      <c r="T104" s="1119"/>
      <c r="U104" s="1119"/>
      <c r="V104" s="1119"/>
      <c r="W104" s="1119"/>
      <c r="X104" s="1120"/>
      <c r="Y104" s="283" t="s">
        <v>774</v>
      </c>
      <c r="Z104" s="1118"/>
      <c r="AA104" s="1119"/>
      <c r="AB104" s="1119"/>
      <c r="AC104" s="1119"/>
      <c r="AD104" s="1119"/>
      <c r="AE104" s="1120"/>
    </row>
    <row r="105" spans="2:31" s="268" customFormat="1" thickBot="1">
      <c r="B105" s="2705"/>
      <c r="C105" s="2708"/>
      <c r="D105" s="2733" t="s">
        <v>1075</v>
      </c>
      <c r="E105" s="2717"/>
      <c r="F105" s="2717"/>
      <c r="G105" s="2734"/>
      <c r="H105" s="324" t="s">
        <v>778</v>
      </c>
      <c r="I105" s="1158"/>
      <c r="J105" s="1158"/>
      <c r="K105" s="1158"/>
      <c r="L105" s="1158"/>
      <c r="M105" s="1158"/>
      <c r="N105" s="1159"/>
      <c r="O105" s="279"/>
      <c r="P105" s="2705"/>
      <c r="Q105" s="2708"/>
      <c r="R105" s="283" t="s">
        <v>778</v>
      </c>
      <c r="S105" s="1118"/>
      <c r="T105" s="1119"/>
      <c r="U105" s="1119"/>
      <c r="V105" s="1119"/>
      <c r="W105" s="1119"/>
      <c r="X105" s="1120"/>
      <c r="Y105" s="283" t="s">
        <v>778</v>
      </c>
      <c r="Z105" s="1118"/>
      <c r="AA105" s="1119"/>
      <c r="AB105" s="1119"/>
      <c r="AC105" s="1119"/>
      <c r="AD105" s="1119"/>
      <c r="AE105" s="1120"/>
    </row>
    <row r="106" spans="2:31" s="268" customFormat="1" thickBot="1">
      <c r="B106" s="2713"/>
      <c r="C106" s="2715"/>
      <c r="D106" s="2710"/>
      <c r="E106" s="2717"/>
      <c r="F106" s="2717"/>
      <c r="G106" s="2734"/>
      <c r="H106" s="326" t="s">
        <v>782</v>
      </c>
      <c r="I106" s="1162"/>
      <c r="J106" s="1162"/>
      <c r="K106" s="1162"/>
      <c r="L106" s="1162"/>
      <c r="M106" s="1162"/>
      <c r="N106" s="1163"/>
      <c r="O106" s="279"/>
      <c r="P106" s="2706"/>
      <c r="Q106" s="2709"/>
      <c r="R106" s="283" t="s">
        <v>782</v>
      </c>
      <c r="S106" s="1118"/>
      <c r="T106" s="1119"/>
      <c r="U106" s="1119"/>
      <c r="V106" s="1119"/>
      <c r="W106" s="1119"/>
      <c r="X106" s="1120"/>
      <c r="Y106" s="283" t="s">
        <v>782</v>
      </c>
      <c r="Z106" s="1118"/>
      <c r="AA106" s="1119"/>
      <c r="AB106" s="1119"/>
      <c r="AC106" s="1119"/>
      <c r="AD106" s="1119"/>
      <c r="AE106" s="1120"/>
    </row>
    <row r="107" spans="2:31" s="268" customFormat="1" thickBot="1">
      <c r="B107" s="2712">
        <v>33</v>
      </c>
      <c r="C107" s="2714" t="s">
        <v>1119</v>
      </c>
      <c r="D107" s="2716" t="s">
        <v>1107</v>
      </c>
      <c r="E107" s="2716" t="s">
        <v>1077</v>
      </c>
      <c r="F107" s="2716" t="s">
        <v>1073</v>
      </c>
      <c r="G107" s="2734" t="s">
        <v>1078</v>
      </c>
      <c r="H107" s="324" t="s">
        <v>1051</v>
      </c>
      <c r="I107" s="1158"/>
      <c r="J107" s="1158"/>
      <c r="K107" s="1158"/>
      <c r="L107" s="1158"/>
      <c r="M107" s="1158"/>
      <c r="N107" s="1159"/>
      <c r="O107" s="279"/>
      <c r="P107" s="2704">
        <v>33</v>
      </c>
      <c r="Q107" s="2707" t="s">
        <v>1119</v>
      </c>
      <c r="R107" s="283" t="s">
        <v>1051</v>
      </c>
      <c r="S107" s="1118"/>
      <c r="T107" s="1119"/>
      <c r="U107" s="1119"/>
      <c r="V107" s="1119"/>
      <c r="W107" s="1119"/>
      <c r="X107" s="1120"/>
      <c r="Y107" s="283" t="s">
        <v>1051</v>
      </c>
      <c r="Z107" s="1118"/>
      <c r="AA107" s="1119"/>
      <c r="AB107" s="1119"/>
      <c r="AC107" s="1119"/>
      <c r="AD107" s="1119"/>
      <c r="AE107" s="1120"/>
    </row>
    <row r="108" spans="2:31" s="268" customFormat="1" thickBot="1">
      <c r="B108" s="2705"/>
      <c r="C108" s="2708"/>
      <c r="D108" s="2717"/>
      <c r="E108" s="2717"/>
      <c r="F108" s="2717"/>
      <c r="G108" s="2734"/>
      <c r="H108" s="324" t="s">
        <v>774</v>
      </c>
      <c r="I108" s="1158"/>
      <c r="J108" s="1158"/>
      <c r="K108" s="1158"/>
      <c r="L108" s="1158"/>
      <c r="M108" s="1158"/>
      <c r="N108" s="1159"/>
      <c r="O108" s="279"/>
      <c r="P108" s="2705"/>
      <c r="Q108" s="2708"/>
      <c r="R108" s="283" t="s">
        <v>774</v>
      </c>
      <c r="S108" s="1118"/>
      <c r="T108" s="1119"/>
      <c r="U108" s="1119"/>
      <c r="V108" s="1119"/>
      <c r="W108" s="1119"/>
      <c r="X108" s="1120"/>
      <c r="Y108" s="283" t="s">
        <v>774</v>
      </c>
      <c r="Z108" s="1118"/>
      <c r="AA108" s="1119"/>
      <c r="AB108" s="1119"/>
      <c r="AC108" s="1119"/>
      <c r="AD108" s="1119"/>
      <c r="AE108" s="1120"/>
    </row>
    <row r="109" spans="2:31" s="268" customFormat="1" thickBot="1">
      <c r="B109" s="2705"/>
      <c r="C109" s="2708"/>
      <c r="D109" s="2733" t="s">
        <v>1075</v>
      </c>
      <c r="E109" s="2717"/>
      <c r="F109" s="2717"/>
      <c r="G109" s="2734"/>
      <c r="H109" s="324" t="s">
        <v>778</v>
      </c>
      <c r="I109" s="1158"/>
      <c r="J109" s="1158"/>
      <c r="K109" s="1158"/>
      <c r="L109" s="1158"/>
      <c r="M109" s="1158"/>
      <c r="N109" s="1159"/>
      <c r="O109" s="279"/>
      <c r="P109" s="2705"/>
      <c r="Q109" s="2708"/>
      <c r="R109" s="283" t="s">
        <v>778</v>
      </c>
      <c r="S109" s="1118"/>
      <c r="T109" s="1119"/>
      <c r="U109" s="1119"/>
      <c r="V109" s="1119"/>
      <c r="W109" s="1119"/>
      <c r="X109" s="1120"/>
      <c r="Y109" s="283" t="s">
        <v>778</v>
      </c>
      <c r="Z109" s="1118"/>
      <c r="AA109" s="1119"/>
      <c r="AB109" s="1119"/>
      <c r="AC109" s="1119"/>
      <c r="AD109" s="1119"/>
      <c r="AE109" s="1120"/>
    </row>
    <row r="110" spans="2:31" s="268" customFormat="1" thickBot="1">
      <c r="B110" s="2713"/>
      <c r="C110" s="2715"/>
      <c r="D110" s="2710"/>
      <c r="E110" s="2717"/>
      <c r="F110" s="2717"/>
      <c r="G110" s="2734"/>
      <c r="H110" s="325" t="s">
        <v>782</v>
      </c>
      <c r="I110" s="1160"/>
      <c r="J110" s="1160"/>
      <c r="K110" s="1160"/>
      <c r="L110" s="1160"/>
      <c r="M110" s="1160"/>
      <c r="N110" s="1161"/>
      <c r="O110" s="279"/>
      <c r="P110" s="2706"/>
      <c r="Q110" s="2709"/>
      <c r="R110" s="283" t="s">
        <v>782</v>
      </c>
      <c r="S110" s="1118"/>
      <c r="T110" s="1119"/>
      <c r="U110" s="1119"/>
      <c r="V110" s="1119"/>
      <c r="W110" s="1119"/>
      <c r="X110" s="1120"/>
      <c r="Y110" s="283" t="s">
        <v>782</v>
      </c>
      <c r="Z110" s="1118"/>
      <c r="AA110" s="1119"/>
      <c r="AB110" s="1119"/>
      <c r="AC110" s="1119"/>
      <c r="AD110" s="1119"/>
      <c r="AE110" s="1120"/>
    </row>
    <row r="111" spans="2:31" s="268" customFormat="1" thickBot="1">
      <c r="B111" s="2712">
        <v>39</v>
      </c>
      <c r="C111" s="2714" t="s">
        <v>785</v>
      </c>
      <c r="D111" s="2716" t="s">
        <v>1107</v>
      </c>
      <c r="E111" s="2716" t="s">
        <v>1077</v>
      </c>
      <c r="F111" s="2716" t="s">
        <v>1073</v>
      </c>
      <c r="G111" s="2734" t="s">
        <v>1078</v>
      </c>
      <c r="H111" s="281" t="s">
        <v>1051</v>
      </c>
      <c r="I111" s="1116"/>
      <c r="J111" s="1116"/>
      <c r="K111" s="1116"/>
      <c r="L111" s="1116"/>
      <c r="M111" s="1116"/>
      <c r="N111" s="1117"/>
      <c r="O111" s="279"/>
      <c r="P111" s="2704">
        <v>39</v>
      </c>
      <c r="Q111" s="2707" t="s">
        <v>785</v>
      </c>
      <c r="R111" s="283" t="s">
        <v>1051</v>
      </c>
      <c r="S111" s="1118"/>
      <c r="T111" s="1119"/>
      <c r="U111" s="1119"/>
      <c r="V111" s="1119"/>
      <c r="W111" s="1119"/>
      <c r="X111" s="1120"/>
      <c r="Y111" s="283" t="s">
        <v>1051</v>
      </c>
      <c r="Z111" s="1118"/>
      <c r="AA111" s="1119"/>
      <c r="AB111" s="1119"/>
      <c r="AC111" s="1119"/>
      <c r="AD111" s="1119"/>
      <c r="AE111" s="1120"/>
    </row>
    <row r="112" spans="2:31" s="268" customFormat="1" thickBot="1">
      <c r="B112" s="2705"/>
      <c r="C112" s="2708"/>
      <c r="D112" s="2717"/>
      <c r="E112" s="2717"/>
      <c r="F112" s="2717"/>
      <c r="G112" s="2734"/>
      <c r="H112" s="324" t="s">
        <v>774</v>
      </c>
      <c r="I112" s="1158"/>
      <c r="J112" s="1158"/>
      <c r="K112" s="1158"/>
      <c r="L112" s="1158"/>
      <c r="M112" s="1158"/>
      <c r="N112" s="1159"/>
      <c r="O112" s="279"/>
      <c r="P112" s="2705"/>
      <c r="Q112" s="2708"/>
      <c r="R112" s="283" t="s">
        <v>774</v>
      </c>
      <c r="S112" s="1118"/>
      <c r="T112" s="1119"/>
      <c r="U112" s="1119"/>
      <c r="V112" s="1119"/>
      <c r="W112" s="1119"/>
      <c r="X112" s="1120"/>
      <c r="Y112" s="283" t="s">
        <v>774</v>
      </c>
      <c r="Z112" s="1118"/>
      <c r="AA112" s="1119"/>
      <c r="AB112" s="1119"/>
      <c r="AC112" s="1119"/>
      <c r="AD112" s="1119"/>
      <c r="AE112" s="1120"/>
    </row>
    <row r="113" spans="2:31" s="268" customFormat="1" thickBot="1">
      <c r="B113" s="2705"/>
      <c r="C113" s="2708"/>
      <c r="D113" s="2733" t="s">
        <v>1075</v>
      </c>
      <c r="E113" s="2717"/>
      <c r="F113" s="2717"/>
      <c r="G113" s="2734"/>
      <c r="H113" s="324" t="s">
        <v>778</v>
      </c>
      <c r="I113" s="1158"/>
      <c r="J113" s="1158"/>
      <c r="K113" s="1158"/>
      <c r="L113" s="1158"/>
      <c r="M113" s="1158"/>
      <c r="N113" s="1159"/>
      <c r="O113" s="279"/>
      <c r="P113" s="2705"/>
      <c r="Q113" s="2708"/>
      <c r="R113" s="283" t="s">
        <v>778</v>
      </c>
      <c r="S113" s="1118"/>
      <c r="T113" s="1119"/>
      <c r="U113" s="1119"/>
      <c r="V113" s="1119"/>
      <c r="W113" s="1119"/>
      <c r="X113" s="1120"/>
      <c r="Y113" s="283" t="s">
        <v>778</v>
      </c>
      <c r="Z113" s="1118"/>
      <c r="AA113" s="1119"/>
      <c r="AB113" s="1119"/>
      <c r="AC113" s="1119"/>
      <c r="AD113" s="1119"/>
      <c r="AE113" s="1120"/>
    </row>
    <row r="114" spans="2:31" s="268" customFormat="1" thickBot="1">
      <c r="B114" s="2713"/>
      <c r="C114" s="2715"/>
      <c r="D114" s="2710"/>
      <c r="E114" s="2717"/>
      <c r="F114" s="2717"/>
      <c r="G114" s="2734"/>
      <c r="H114" s="326" t="s">
        <v>782</v>
      </c>
      <c r="I114" s="1162"/>
      <c r="J114" s="1162"/>
      <c r="K114" s="1162"/>
      <c r="L114" s="1162"/>
      <c r="M114" s="1162"/>
      <c r="N114" s="1163"/>
      <c r="O114" s="279"/>
      <c r="P114" s="2706"/>
      <c r="Q114" s="2709"/>
      <c r="R114" s="283" t="s">
        <v>782</v>
      </c>
      <c r="S114" s="1118"/>
      <c r="T114" s="1119"/>
      <c r="U114" s="1119"/>
      <c r="V114" s="1119"/>
      <c r="W114" s="1119"/>
      <c r="X114" s="1120"/>
      <c r="Y114" s="283" t="s">
        <v>782</v>
      </c>
      <c r="Z114" s="1118"/>
      <c r="AA114" s="1119"/>
      <c r="AB114" s="1119"/>
      <c r="AC114" s="1119"/>
      <c r="AD114" s="1119"/>
      <c r="AE114" s="1120"/>
    </row>
    <row r="115" spans="2:31" s="268" customFormat="1" ht="12" customHeight="1" thickBot="1">
      <c r="B115" s="2712">
        <v>35</v>
      </c>
      <c r="C115" s="2714" t="s">
        <v>1120</v>
      </c>
      <c r="D115" s="2716" t="s">
        <v>1107</v>
      </c>
      <c r="E115" s="2716" t="s">
        <v>756</v>
      </c>
      <c r="F115" s="2716" t="s">
        <v>1073</v>
      </c>
      <c r="G115" s="2734" t="s">
        <v>1122</v>
      </c>
      <c r="H115" s="324" t="s">
        <v>1051</v>
      </c>
      <c r="I115" s="1158"/>
      <c r="J115" s="1158"/>
      <c r="K115" s="1158"/>
      <c r="L115" s="1158"/>
      <c r="M115" s="1158"/>
      <c r="N115" s="1159"/>
      <c r="O115" s="279"/>
      <c r="P115" s="2704">
        <v>35</v>
      </c>
      <c r="Q115" s="2707" t="s">
        <v>1120</v>
      </c>
      <c r="R115" s="283" t="s">
        <v>1051</v>
      </c>
      <c r="S115" s="1118"/>
      <c r="T115" s="1119"/>
      <c r="U115" s="1119"/>
      <c r="V115" s="1119"/>
      <c r="W115" s="1119"/>
      <c r="X115" s="1120"/>
      <c r="Y115" s="283" t="s">
        <v>1051</v>
      </c>
      <c r="Z115" s="1118"/>
      <c r="AA115" s="1119"/>
      <c r="AB115" s="1119"/>
      <c r="AC115" s="1119"/>
      <c r="AD115" s="1119"/>
      <c r="AE115" s="1120"/>
    </row>
    <row r="116" spans="2:31" s="268" customFormat="1" thickBot="1">
      <c r="B116" s="2705"/>
      <c r="C116" s="2708"/>
      <c r="D116" s="2717"/>
      <c r="E116" s="2717"/>
      <c r="F116" s="2717"/>
      <c r="G116" s="2734"/>
      <c r="H116" s="324" t="s">
        <v>774</v>
      </c>
      <c r="I116" s="1158"/>
      <c r="J116" s="1158"/>
      <c r="K116" s="1158"/>
      <c r="L116" s="1158"/>
      <c r="M116" s="1158"/>
      <c r="N116" s="1159"/>
      <c r="O116" s="279"/>
      <c r="P116" s="2705"/>
      <c r="Q116" s="2708"/>
      <c r="R116" s="283" t="s">
        <v>774</v>
      </c>
      <c r="S116" s="1118"/>
      <c r="T116" s="1119"/>
      <c r="U116" s="1119"/>
      <c r="V116" s="1119"/>
      <c r="W116" s="1119"/>
      <c r="X116" s="1120"/>
      <c r="Y116" s="283" t="s">
        <v>774</v>
      </c>
      <c r="Z116" s="1118"/>
      <c r="AA116" s="1119"/>
      <c r="AB116" s="1119"/>
      <c r="AC116" s="1119"/>
      <c r="AD116" s="1119"/>
      <c r="AE116" s="1120"/>
    </row>
    <row r="117" spans="2:31" s="268" customFormat="1" thickBot="1">
      <c r="B117" s="2705"/>
      <c r="C117" s="2708"/>
      <c r="D117" s="2733" t="s">
        <v>1075</v>
      </c>
      <c r="E117" s="2717"/>
      <c r="F117" s="2717"/>
      <c r="G117" s="2734"/>
      <c r="H117" s="324" t="s">
        <v>778</v>
      </c>
      <c r="I117" s="1158"/>
      <c r="J117" s="1158"/>
      <c r="K117" s="1158"/>
      <c r="L117" s="1158"/>
      <c r="M117" s="1158"/>
      <c r="N117" s="1159"/>
      <c r="O117" s="279"/>
      <c r="P117" s="2705"/>
      <c r="Q117" s="2708"/>
      <c r="R117" s="283" t="s">
        <v>778</v>
      </c>
      <c r="S117" s="1118"/>
      <c r="T117" s="1119"/>
      <c r="U117" s="1119"/>
      <c r="V117" s="1119"/>
      <c r="W117" s="1119"/>
      <c r="X117" s="1120"/>
      <c r="Y117" s="283" t="s">
        <v>778</v>
      </c>
      <c r="Z117" s="1118"/>
      <c r="AA117" s="1119"/>
      <c r="AB117" s="1119"/>
      <c r="AC117" s="1119"/>
      <c r="AD117" s="1119"/>
      <c r="AE117" s="1120"/>
    </row>
    <row r="118" spans="2:31" s="268" customFormat="1" thickBot="1">
      <c r="B118" s="2713"/>
      <c r="C118" s="2715"/>
      <c r="D118" s="2710"/>
      <c r="E118" s="2717"/>
      <c r="F118" s="2717"/>
      <c r="G118" s="2734"/>
      <c r="H118" s="325" t="s">
        <v>782</v>
      </c>
      <c r="I118" s="1160"/>
      <c r="J118" s="1160"/>
      <c r="K118" s="1160"/>
      <c r="L118" s="1160"/>
      <c r="M118" s="1160"/>
      <c r="N118" s="1161"/>
      <c r="O118" s="279"/>
      <c r="P118" s="2706"/>
      <c r="Q118" s="2709"/>
      <c r="R118" s="283" t="s">
        <v>782</v>
      </c>
      <c r="S118" s="1118"/>
      <c r="T118" s="1119"/>
      <c r="U118" s="1119"/>
      <c r="V118" s="1119"/>
      <c r="W118" s="1119"/>
      <c r="X118" s="1120"/>
      <c r="Y118" s="283" t="s">
        <v>782</v>
      </c>
      <c r="Z118" s="1118"/>
      <c r="AA118" s="1119"/>
      <c r="AB118" s="1119"/>
      <c r="AC118" s="1119"/>
      <c r="AD118" s="1119"/>
      <c r="AE118" s="1120"/>
    </row>
    <row r="119" spans="2:31" s="268" customFormat="1" thickBot="1">
      <c r="B119" s="2712">
        <v>43</v>
      </c>
      <c r="C119" s="2714" t="s">
        <v>1143</v>
      </c>
      <c r="D119" s="2716" t="s">
        <v>1107</v>
      </c>
      <c r="E119" s="2716" t="s">
        <v>756</v>
      </c>
      <c r="F119" s="2716" t="s">
        <v>1073</v>
      </c>
      <c r="G119" s="2734" t="s">
        <v>1074</v>
      </c>
      <c r="H119" s="281" t="s">
        <v>1051</v>
      </c>
      <c r="I119" s="1116"/>
      <c r="J119" s="1116"/>
      <c r="K119" s="1116"/>
      <c r="L119" s="1116"/>
      <c r="M119" s="1116"/>
      <c r="N119" s="1117"/>
      <c r="O119" s="286"/>
      <c r="P119" s="2704">
        <v>43</v>
      </c>
      <c r="Q119" s="2707" t="s">
        <v>1143</v>
      </c>
      <c r="R119" s="283" t="s">
        <v>1051</v>
      </c>
      <c r="S119" s="1118"/>
      <c r="T119" s="1121"/>
      <c r="U119" s="1121"/>
      <c r="V119" s="1121"/>
      <c r="W119" s="1121"/>
      <c r="X119" s="1122"/>
      <c r="Y119" s="283" t="s">
        <v>1051</v>
      </c>
      <c r="Z119" s="1118"/>
      <c r="AA119" s="1121"/>
      <c r="AB119" s="1121"/>
      <c r="AC119" s="1121"/>
      <c r="AD119" s="1121"/>
      <c r="AE119" s="1122"/>
    </row>
    <row r="120" spans="2:31" s="268" customFormat="1" thickBot="1">
      <c r="B120" s="2705"/>
      <c r="C120" s="2708"/>
      <c r="D120" s="2717"/>
      <c r="E120" s="2717"/>
      <c r="F120" s="2717"/>
      <c r="G120" s="2734"/>
      <c r="H120" s="324" t="s">
        <v>774</v>
      </c>
      <c r="I120" s="1158"/>
      <c r="J120" s="1158"/>
      <c r="K120" s="1158"/>
      <c r="L120" s="1158"/>
      <c r="M120" s="1158"/>
      <c r="N120" s="1159"/>
      <c r="O120" s="286"/>
      <c r="P120" s="2705"/>
      <c r="Q120" s="2708"/>
      <c r="R120" s="283" t="s">
        <v>774</v>
      </c>
      <c r="S120" s="1118"/>
      <c r="T120" s="1121"/>
      <c r="U120" s="1121"/>
      <c r="V120" s="1121"/>
      <c r="W120" s="1121"/>
      <c r="X120" s="1122"/>
      <c r="Y120" s="283" t="s">
        <v>774</v>
      </c>
      <c r="Z120" s="1118"/>
      <c r="AA120" s="1121"/>
      <c r="AB120" s="1121"/>
      <c r="AC120" s="1121"/>
      <c r="AD120" s="1121"/>
      <c r="AE120" s="1122"/>
    </row>
    <row r="121" spans="2:31" s="268" customFormat="1" thickBot="1">
      <c r="B121" s="2705"/>
      <c r="C121" s="2708"/>
      <c r="D121" s="2733" t="s">
        <v>1075</v>
      </c>
      <c r="E121" s="2717"/>
      <c r="F121" s="2717"/>
      <c r="G121" s="2734"/>
      <c r="H121" s="324" t="s">
        <v>778</v>
      </c>
      <c r="I121" s="1158"/>
      <c r="J121" s="1158"/>
      <c r="K121" s="1158"/>
      <c r="L121" s="1158"/>
      <c r="M121" s="1158"/>
      <c r="N121" s="1159"/>
      <c r="O121" s="286"/>
      <c r="P121" s="2705"/>
      <c r="Q121" s="2708"/>
      <c r="R121" s="283" t="s">
        <v>778</v>
      </c>
      <c r="S121" s="1118"/>
      <c r="T121" s="1121"/>
      <c r="U121" s="1121"/>
      <c r="V121" s="1121"/>
      <c r="W121" s="1121"/>
      <c r="X121" s="1122"/>
      <c r="Y121" s="283" t="s">
        <v>778</v>
      </c>
      <c r="Z121" s="1118"/>
      <c r="AA121" s="1121"/>
      <c r="AB121" s="1121"/>
      <c r="AC121" s="1121"/>
      <c r="AD121" s="1121"/>
      <c r="AE121" s="1122"/>
    </row>
    <row r="122" spans="2:31" s="268" customFormat="1" thickBot="1">
      <c r="B122" s="2713"/>
      <c r="C122" s="2715"/>
      <c r="D122" s="2710"/>
      <c r="E122" s="2717"/>
      <c r="F122" s="2717"/>
      <c r="G122" s="2734"/>
      <c r="H122" s="326" t="s">
        <v>782</v>
      </c>
      <c r="I122" s="1162"/>
      <c r="J122" s="1162"/>
      <c r="K122" s="1162"/>
      <c r="L122" s="1162"/>
      <c r="M122" s="1162"/>
      <c r="N122" s="1163"/>
      <c r="O122" s="286"/>
      <c r="P122" s="2706"/>
      <c r="Q122" s="2709"/>
      <c r="R122" s="283" t="s">
        <v>782</v>
      </c>
      <c r="S122" s="1118"/>
      <c r="T122" s="1121"/>
      <c r="U122" s="1121"/>
      <c r="V122" s="1121"/>
      <c r="W122" s="1121"/>
      <c r="X122" s="1122"/>
      <c r="Y122" s="283" t="s">
        <v>782</v>
      </c>
      <c r="Z122" s="1118"/>
      <c r="AA122" s="1121"/>
      <c r="AB122" s="1121"/>
      <c r="AC122" s="1121"/>
      <c r="AD122" s="1121"/>
      <c r="AE122" s="1122"/>
    </row>
    <row r="123" spans="2:31" s="268" customFormat="1" ht="11.25">
      <c r="B123" s="2712">
        <v>31</v>
      </c>
      <c r="C123" s="2714" t="s">
        <v>1144</v>
      </c>
      <c r="D123" s="2716" t="s">
        <v>1107</v>
      </c>
      <c r="E123" s="2716" t="s">
        <v>756</v>
      </c>
      <c r="F123" s="2716" t="s">
        <v>1113</v>
      </c>
      <c r="G123" s="2716" t="s">
        <v>1083</v>
      </c>
      <c r="H123" s="324" t="s">
        <v>1051</v>
      </c>
      <c r="I123" s="1158"/>
      <c r="J123" s="1158"/>
      <c r="K123" s="1158"/>
      <c r="L123" s="1158"/>
      <c r="M123" s="1158"/>
      <c r="N123" s="1159"/>
      <c r="O123" s="279"/>
      <c r="P123" s="2704">
        <v>31</v>
      </c>
      <c r="Q123" s="2707" t="s">
        <v>1144</v>
      </c>
      <c r="R123" s="283" t="s">
        <v>1051</v>
      </c>
      <c r="S123" s="1118"/>
      <c r="T123" s="1119"/>
      <c r="U123" s="1119"/>
      <c r="V123" s="1119"/>
      <c r="W123" s="1119"/>
      <c r="X123" s="1120"/>
      <c r="Y123" s="283" t="s">
        <v>1051</v>
      </c>
      <c r="Z123" s="1118"/>
      <c r="AA123" s="1119"/>
      <c r="AB123" s="1119"/>
      <c r="AC123" s="1119"/>
      <c r="AD123" s="1119"/>
      <c r="AE123" s="1120"/>
    </row>
    <row r="124" spans="2:31" s="268" customFormat="1" ht="11.25">
      <c r="B124" s="2705"/>
      <c r="C124" s="2708"/>
      <c r="D124" s="2717"/>
      <c r="E124" s="2717"/>
      <c r="F124" s="2717"/>
      <c r="G124" s="2717"/>
      <c r="H124" s="324" t="s">
        <v>774</v>
      </c>
      <c r="I124" s="1158"/>
      <c r="J124" s="1158"/>
      <c r="K124" s="1158"/>
      <c r="L124" s="1158"/>
      <c r="M124" s="1158"/>
      <c r="N124" s="1159"/>
      <c r="O124" s="279"/>
      <c r="P124" s="2705"/>
      <c r="Q124" s="2708"/>
      <c r="R124" s="283" t="s">
        <v>774</v>
      </c>
      <c r="S124" s="1118"/>
      <c r="T124" s="1119"/>
      <c r="U124" s="1119"/>
      <c r="V124" s="1119"/>
      <c r="W124" s="1119"/>
      <c r="X124" s="1120"/>
      <c r="Y124" s="283" t="s">
        <v>774</v>
      </c>
      <c r="Z124" s="1118"/>
      <c r="AA124" s="1119"/>
      <c r="AB124" s="1119"/>
      <c r="AC124" s="1119"/>
      <c r="AD124" s="1119"/>
      <c r="AE124" s="1120"/>
    </row>
    <row r="125" spans="2:31" s="268" customFormat="1" ht="11.25">
      <c r="B125" s="2705"/>
      <c r="C125" s="2708"/>
      <c r="D125" s="2733" t="s">
        <v>1075</v>
      </c>
      <c r="E125" s="2717"/>
      <c r="F125" s="2717"/>
      <c r="G125" s="2717"/>
      <c r="H125" s="324" t="s">
        <v>778</v>
      </c>
      <c r="I125" s="1158"/>
      <c r="J125" s="1158"/>
      <c r="K125" s="1158"/>
      <c r="L125" s="1158"/>
      <c r="M125" s="1158"/>
      <c r="N125" s="1159"/>
      <c r="O125" s="279"/>
      <c r="P125" s="2705"/>
      <c r="Q125" s="2708"/>
      <c r="R125" s="283" t="s">
        <v>778</v>
      </c>
      <c r="S125" s="1118"/>
      <c r="T125" s="1119"/>
      <c r="U125" s="1119"/>
      <c r="V125" s="1119"/>
      <c r="W125" s="1119"/>
      <c r="X125" s="1120"/>
      <c r="Y125" s="283" t="s">
        <v>778</v>
      </c>
      <c r="Z125" s="1118"/>
      <c r="AA125" s="1119"/>
      <c r="AB125" s="1119"/>
      <c r="AC125" s="1119"/>
      <c r="AD125" s="1119"/>
      <c r="AE125" s="1120"/>
    </row>
    <row r="126" spans="2:31" s="268" customFormat="1" thickBot="1">
      <c r="B126" s="2713"/>
      <c r="C126" s="2715"/>
      <c r="D126" s="2735"/>
      <c r="E126" s="2711"/>
      <c r="F126" s="2711"/>
      <c r="G126" s="2711"/>
      <c r="H126" s="326" t="s">
        <v>782</v>
      </c>
      <c r="I126" s="1124"/>
      <c r="J126" s="1124"/>
      <c r="K126" s="1124"/>
      <c r="L126" s="1124"/>
      <c r="M126" s="1124"/>
      <c r="N126" s="1125"/>
      <c r="O126" s="279"/>
      <c r="P126" s="2713"/>
      <c r="Q126" s="2715"/>
      <c r="R126" s="291" t="s">
        <v>782</v>
      </c>
      <c r="S126" s="1123"/>
      <c r="T126" s="1124"/>
      <c r="U126" s="1124"/>
      <c r="V126" s="1124"/>
      <c r="W126" s="1124"/>
      <c r="X126" s="1125"/>
      <c r="Y126" s="291" t="s">
        <v>782</v>
      </c>
      <c r="Z126" s="1123"/>
      <c r="AA126" s="1124"/>
      <c r="AB126" s="1124"/>
      <c r="AC126" s="1124"/>
      <c r="AD126" s="1124"/>
      <c r="AE126" s="1125"/>
    </row>
    <row r="127" spans="2:31" s="288" customFormat="1" ht="11.25">
      <c r="G127" s="268"/>
      <c r="H127" s="268"/>
      <c r="S127" s="279"/>
      <c r="X127" s="268"/>
      <c r="Y127" s="268"/>
      <c r="Z127" s="279"/>
    </row>
    <row r="128" spans="2:31" s="288" customFormat="1" ht="11.25">
      <c r="G128" s="268"/>
      <c r="H128" s="268"/>
      <c r="X128" s="268"/>
      <c r="Y128" s="268"/>
    </row>
    <row r="129" spans="1:28" s="288" customFormat="1" ht="22.5" customHeight="1">
      <c r="B129" s="2670" t="s">
        <v>1127</v>
      </c>
      <c r="C129" s="2671"/>
      <c r="D129" s="2671"/>
      <c r="E129" s="2671"/>
      <c r="F129" s="2671"/>
      <c r="G129" s="2671"/>
      <c r="H129" s="2671"/>
      <c r="I129" s="2671"/>
      <c r="J129" s="2671"/>
      <c r="K129" s="2671"/>
      <c r="L129" s="2671"/>
      <c r="M129" s="2671"/>
      <c r="N129" s="2671"/>
      <c r="O129" s="252"/>
      <c r="P129" s="252"/>
      <c r="X129" s="268"/>
      <c r="Y129" s="268"/>
    </row>
    <row r="130" spans="1:28" s="288" customFormat="1" ht="19.5">
      <c r="B130" s="264"/>
      <c r="C130" s="252"/>
      <c r="D130" s="252"/>
      <c r="E130" s="252"/>
      <c r="F130" s="252"/>
      <c r="G130" s="252"/>
      <c r="H130" s="252"/>
      <c r="I130" s="252"/>
      <c r="J130" s="252"/>
      <c r="K130" s="252"/>
      <c r="L130" s="252"/>
      <c r="M130" s="252"/>
      <c r="N130" s="252"/>
      <c r="O130" s="252"/>
      <c r="P130" s="252"/>
      <c r="X130" s="268"/>
      <c r="Y130" s="268"/>
    </row>
    <row r="131" spans="1:28" s="288" customFormat="1" ht="18">
      <c r="B131" s="293" t="s">
        <v>172</v>
      </c>
      <c r="C131" s="252"/>
      <c r="D131" s="252"/>
      <c r="E131" s="252"/>
      <c r="F131" s="252"/>
      <c r="G131" s="252"/>
      <c r="H131" s="252"/>
      <c r="I131" s="252"/>
      <c r="J131" s="252"/>
      <c r="K131" s="252"/>
      <c r="L131" s="252"/>
      <c r="M131" s="252"/>
      <c r="N131" s="252"/>
      <c r="O131" s="252"/>
      <c r="P131" s="293" t="s">
        <v>1053</v>
      </c>
      <c r="X131" s="268"/>
      <c r="Y131" s="268"/>
    </row>
    <row r="132" spans="1:28" s="288" customFormat="1" thickBot="1">
      <c r="B132" s="294"/>
      <c r="C132" s="294"/>
      <c r="D132" s="294"/>
      <c r="E132" s="294"/>
      <c r="F132" s="294"/>
      <c r="G132" s="294"/>
      <c r="H132" s="294"/>
      <c r="I132" s="294"/>
      <c r="J132" s="294"/>
      <c r="K132" s="294"/>
      <c r="X132" s="268"/>
      <c r="Y132" s="268"/>
    </row>
    <row r="133" spans="1:28" s="288" customFormat="1" ht="63" customHeight="1">
      <c r="B133" s="295" t="s">
        <v>1054</v>
      </c>
      <c r="C133" s="296" t="s">
        <v>1055</v>
      </c>
      <c r="D133" s="297" t="s">
        <v>167</v>
      </c>
      <c r="E133" s="298" t="s">
        <v>1128</v>
      </c>
      <c r="F133" s="298"/>
      <c r="G133" s="298"/>
      <c r="H133" s="299"/>
      <c r="I133" s="327" t="s">
        <v>1129</v>
      </c>
      <c r="J133" s="328"/>
      <c r="K133" s="2724"/>
      <c r="L133" s="2725"/>
      <c r="M133" s="2725"/>
      <c r="N133" s="2725"/>
      <c r="O133" s="329"/>
      <c r="P133" s="330" t="s">
        <v>1054</v>
      </c>
      <c r="Q133" s="296" t="s">
        <v>1055</v>
      </c>
      <c r="R133" s="297" t="s">
        <v>167</v>
      </c>
      <c r="S133" s="301" t="s">
        <v>1130</v>
      </c>
      <c r="T133" s="298"/>
      <c r="U133" s="298"/>
      <c r="V133" s="299"/>
      <c r="W133" s="300" t="s">
        <v>1067</v>
      </c>
      <c r="X133" s="301" t="s">
        <v>1131</v>
      </c>
      <c r="Y133" s="298"/>
      <c r="Z133" s="298"/>
      <c r="AA133" s="299"/>
      <c r="AB133" s="300" t="s">
        <v>1068</v>
      </c>
    </row>
    <row r="134" spans="1:28" s="288" customFormat="1" thickBot="1">
      <c r="A134" s="302"/>
      <c r="B134" s="303"/>
      <c r="C134" s="304"/>
      <c r="D134" s="305"/>
      <c r="E134" s="306" t="s">
        <v>759</v>
      </c>
      <c r="F134" s="307" t="s">
        <v>760</v>
      </c>
      <c r="G134" s="308" t="s">
        <v>761</v>
      </c>
      <c r="H134" s="309" t="s">
        <v>762</v>
      </c>
      <c r="I134" s="331"/>
      <c r="J134" s="332"/>
      <c r="K134" s="312"/>
      <c r="L134" s="312"/>
      <c r="M134" s="312"/>
      <c r="N134" s="312"/>
      <c r="O134" s="313"/>
      <c r="P134" s="333"/>
      <c r="Q134" s="304"/>
      <c r="R134" s="305"/>
      <c r="S134" s="314" t="s">
        <v>759</v>
      </c>
      <c r="T134" s="307" t="s">
        <v>760</v>
      </c>
      <c r="U134" s="308" t="s">
        <v>761</v>
      </c>
      <c r="V134" s="309" t="s">
        <v>762</v>
      </c>
      <c r="W134" s="310"/>
      <c r="X134" s="314" t="s">
        <v>759</v>
      </c>
      <c r="Y134" s="307" t="s">
        <v>760</v>
      </c>
      <c r="Z134" s="308" t="s">
        <v>761</v>
      </c>
      <c r="AA134" s="309" t="s">
        <v>762</v>
      </c>
      <c r="AB134" s="310"/>
    </row>
    <row r="135" spans="1:28" s="288" customFormat="1" ht="11.25">
      <c r="A135" s="315"/>
      <c r="B135" s="334">
        <v>45</v>
      </c>
      <c r="C135" s="335" t="s">
        <v>1070</v>
      </c>
      <c r="D135" s="281" t="s">
        <v>1133</v>
      </c>
      <c r="E135" s="1129"/>
      <c r="F135" s="1129"/>
      <c r="G135" s="1129"/>
      <c r="H135" s="1129"/>
      <c r="I135" s="1164"/>
      <c r="J135" s="336"/>
      <c r="K135" s="318"/>
      <c r="L135" s="318"/>
      <c r="M135" s="318"/>
      <c r="N135" s="318"/>
      <c r="O135" s="337"/>
      <c r="P135" s="338">
        <v>45</v>
      </c>
      <c r="Q135" s="316" t="s">
        <v>1070</v>
      </c>
      <c r="R135" s="281" t="s">
        <v>1133</v>
      </c>
      <c r="S135" s="1140"/>
      <c r="T135" s="1141"/>
      <c r="U135" s="1141"/>
      <c r="V135" s="1141"/>
      <c r="W135" s="1173"/>
      <c r="X135" s="1140"/>
      <c r="Y135" s="1141"/>
      <c r="Z135" s="1141"/>
      <c r="AA135" s="1141"/>
      <c r="AB135" s="1173"/>
    </row>
    <row r="136" spans="1:28" s="288" customFormat="1" ht="11.25">
      <c r="A136" s="315"/>
      <c r="B136" s="283">
        <v>1</v>
      </c>
      <c r="C136" s="319" t="s">
        <v>1076</v>
      </c>
      <c r="D136" s="284" t="s">
        <v>1078</v>
      </c>
      <c r="E136" s="1165"/>
      <c r="F136" s="1165"/>
      <c r="G136" s="1165"/>
      <c r="H136" s="1165"/>
      <c r="I136" s="1166"/>
      <c r="J136" s="336"/>
      <c r="K136" s="318"/>
      <c r="L136" s="318"/>
      <c r="M136" s="318"/>
      <c r="N136" s="318"/>
      <c r="O136" s="337"/>
      <c r="P136" s="339">
        <v>1</v>
      </c>
      <c r="Q136" s="319" t="s">
        <v>1076</v>
      </c>
      <c r="R136" s="284" t="s">
        <v>1078</v>
      </c>
      <c r="S136" s="1144"/>
      <c r="T136" s="1132"/>
      <c r="U136" s="1132"/>
      <c r="V136" s="1132"/>
      <c r="W136" s="1133"/>
      <c r="X136" s="1144"/>
      <c r="Y136" s="1132"/>
      <c r="Z136" s="1132"/>
      <c r="AA136" s="1132"/>
      <c r="AB136" s="1133"/>
    </row>
    <row r="137" spans="1:28" s="288" customFormat="1" ht="11.25">
      <c r="A137" s="315"/>
      <c r="B137" s="283">
        <v>7</v>
      </c>
      <c r="C137" s="319" t="s">
        <v>1080</v>
      </c>
      <c r="D137" s="284" t="s">
        <v>1078</v>
      </c>
      <c r="E137" s="1165"/>
      <c r="F137" s="1165"/>
      <c r="G137" s="1165"/>
      <c r="H137" s="1165"/>
      <c r="I137" s="1166"/>
      <c r="J137" s="336"/>
      <c r="K137" s="318"/>
      <c r="L137" s="318"/>
      <c r="M137" s="318"/>
      <c r="N137" s="318"/>
      <c r="O137" s="337"/>
      <c r="P137" s="339">
        <v>7</v>
      </c>
      <c r="Q137" s="319" t="s">
        <v>1080</v>
      </c>
      <c r="R137" s="284" t="s">
        <v>1078</v>
      </c>
      <c r="S137" s="1144"/>
      <c r="T137" s="1132"/>
      <c r="U137" s="1132"/>
      <c r="V137" s="1132"/>
      <c r="W137" s="1133"/>
      <c r="X137" s="1144"/>
      <c r="Y137" s="1132"/>
      <c r="Z137" s="1132"/>
      <c r="AA137" s="1132"/>
      <c r="AB137" s="1133"/>
    </row>
    <row r="138" spans="1:28" s="288" customFormat="1" ht="11.25">
      <c r="A138" s="315"/>
      <c r="B138" s="283">
        <v>8</v>
      </c>
      <c r="C138" s="319" t="s">
        <v>1081</v>
      </c>
      <c r="D138" s="284" t="s">
        <v>1078</v>
      </c>
      <c r="E138" s="1165"/>
      <c r="F138" s="1165"/>
      <c r="G138" s="1165"/>
      <c r="H138" s="1165"/>
      <c r="I138" s="1166"/>
      <c r="J138" s="336"/>
      <c r="K138" s="318"/>
      <c r="L138" s="318"/>
      <c r="M138" s="318"/>
      <c r="N138" s="318"/>
      <c r="O138" s="337"/>
      <c r="P138" s="339">
        <v>8</v>
      </c>
      <c r="Q138" s="319" t="s">
        <v>1081</v>
      </c>
      <c r="R138" s="284" t="s">
        <v>1078</v>
      </c>
      <c r="S138" s="1144"/>
      <c r="T138" s="1132"/>
      <c r="U138" s="1132"/>
      <c r="V138" s="1132"/>
      <c r="W138" s="1133"/>
      <c r="X138" s="1144"/>
      <c r="Y138" s="1132"/>
      <c r="Z138" s="1132"/>
      <c r="AA138" s="1132"/>
      <c r="AB138" s="1133"/>
    </row>
    <row r="139" spans="1:28" s="288" customFormat="1" ht="22.5">
      <c r="A139" s="315"/>
      <c r="B139" s="283">
        <v>16</v>
      </c>
      <c r="C139" s="319" t="s">
        <v>1084</v>
      </c>
      <c r="D139" s="284" t="s">
        <v>1078</v>
      </c>
      <c r="E139" s="1165"/>
      <c r="F139" s="1165"/>
      <c r="G139" s="1165"/>
      <c r="H139" s="1165"/>
      <c r="I139" s="1166"/>
      <c r="J139" s="336"/>
      <c r="K139" s="318"/>
      <c r="L139" s="318"/>
      <c r="M139" s="318"/>
      <c r="N139" s="318"/>
      <c r="O139" s="337"/>
      <c r="P139" s="339">
        <v>16</v>
      </c>
      <c r="Q139" s="319" t="s">
        <v>1084</v>
      </c>
      <c r="R139" s="284" t="s">
        <v>1078</v>
      </c>
      <c r="S139" s="1144"/>
      <c r="T139" s="1132"/>
      <c r="U139" s="1132"/>
      <c r="V139" s="1132"/>
      <c r="W139" s="1133"/>
      <c r="X139" s="1144"/>
      <c r="Y139" s="1132"/>
      <c r="Z139" s="1132"/>
      <c r="AA139" s="1132"/>
      <c r="AB139" s="1133"/>
    </row>
    <row r="140" spans="1:28" s="288" customFormat="1" ht="11.25">
      <c r="A140" s="315"/>
      <c r="B140" s="283">
        <v>17</v>
      </c>
      <c r="C140" s="319" t="s">
        <v>1086</v>
      </c>
      <c r="D140" s="284" t="s">
        <v>1078</v>
      </c>
      <c r="E140" s="1165"/>
      <c r="F140" s="1165"/>
      <c r="G140" s="1165"/>
      <c r="H140" s="1165"/>
      <c r="I140" s="1166"/>
      <c r="J140" s="336"/>
      <c r="K140" s="318"/>
      <c r="L140" s="318"/>
      <c r="M140" s="318"/>
      <c r="N140" s="318"/>
      <c r="O140" s="337"/>
      <c r="P140" s="339">
        <v>17</v>
      </c>
      <c r="Q140" s="319" t="s">
        <v>1086</v>
      </c>
      <c r="R140" s="284" t="s">
        <v>1078</v>
      </c>
      <c r="S140" s="1144"/>
      <c r="T140" s="1132"/>
      <c r="U140" s="1132"/>
      <c r="V140" s="1132"/>
      <c r="W140" s="1133"/>
      <c r="X140" s="1144"/>
      <c r="Y140" s="1132"/>
      <c r="Z140" s="1132"/>
      <c r="AA140" s="1132"/>
      <c r="AB140" s="1133"/>
    </row>
    <row r="141" spans="1:28" s="288" customFormat="1" ht="11.25">
      <c r="A141" s="315"/>
      <c r="B141" s="283">
        <v>19</v>
      </c>
      <c r="C141" s="319" t="s">
        <v>1114</v>
      </c>
      <c r="D141" s="284" t="s">
        <v>1078</v>
      </c>
      <c r="E141" s="1165"/>
      <c r="F141" s="1165"/>
      <c r="G141" s="1165"/>
      <c r="H141" s="1165"/>
      <c r="I141" s="1166"/>
      <c r="J141" s="336"/>
      <c r="K141" s="318"/>
      <c r="L141" s="318"/>
      <c r="M141" s="318"/>
      <c r="N141" s="318"/>
      <c r="O141" s="337"/>
      <c r="P141" s="339">
        <v>19</v>
      </c>
      <c r="Q141" s="319" t="s">
        <v>1114</v>
      </c>
      <c r="R141" s="284" t="s">
        <v>1078</v>
      </c>
      <c r="S141" s="1144"/>
      <c r="T141" s="1132"/>
      <c r="U141" s="1132"/>
      <c r="V141" s="1132"/>
      <c r="W141" s="1133"/>
      <c r="X141" s="1144"/>
      <c r="Y141" s="1132"/>
      <c r="Z141" s="1132"/>
      <c r="AA141" s="1132"/>
      <c r="AB141" s="1133"/>
    </row>
    <row r="142" spans="1:28" s="288" customFormat="1" ht="22.5">
      <c r="A142" s="315"/>
      <c r="B142" s="283">
        <v>29</v>
      </c>
      <c r="C142" s="319" t="s">
        <v>1134</v>
      </c>
      <c r="D142" s="284" t="s">
        <v>1089</v>
      </c>
      <c r="E142" s="1165"/>
      <c r="F142" s="1165"/>
      <c r="G142" s="1165"/>
      <c r="H142" s="1165"/>
      <c r="I142" s="1166"/>
      <c r="J142" s="336"/>
      <c r="K142" s="318"/>
      <c r="L142" s="318"/>
      <c r="M142" s="318"/>
      <c r="N142" s="318"/>
      <c r="O142" s="337"/>
      <c r="P142" s="339">
        <v>29</v>
      </c>
      <c r="Q142" s="319" t="s">
        <v>1134</v>
      </c>
      <c r="R142" s="284" t="s">
        <v>1089</v>
      </c>
      <c r="S142" s="1144"/>
      <c r="T142" s="1132"/>
      <c r="U142" s="1132"/>
      <c r="V142" s="1132"/>
      <c r="W142" s="1133"/>
      <c r="X142" s="1144"/>
      <c r="Y142" s="1132"/>
      <c r="Z142" s="1132"/>
      <c r="AA142" s="1132"/>
      <c r="AB142" s="1133"/>
    </row>
    <row r="143" spans="1:28" s="288" customFormat="1" ht="11.25">
      <c r="A143" s="315"/>
      <c r="B143" s="289">
        <v>30</v>
      </c>
      <c r="C143" s="320" t="s">
        <v>1135</v>
      </c>
      <c r="D143" s="284" t="s">
        <v>1089</v>
      </c>
      <c r="E143" s="1165"/>
      <c r="F143" s="1165"/>
      <c r="G143" s="1165"/>
      <c r="H143" s="1165"/>
      <c r="I143" s="1166"/>
      <c r="J143" s="336"/>
      <c r="K143" s="318"/>
      <c r="L143" s="318"/>
      <c r="M143" s="318"/>
      <c r="N143" s="318"/>
      <c r="O143" s="337"/>
      <c r="P143" s="339">
        <v>30</v>
      </c>
      <c r="Q143" s="319" t="s">
        <v>1135</v>
      </c>
      <c r="R143" s="284" t="s">
        <v>1089</v>
      </c>
      <c r="S143" s="1144"/>
      <c r="T143" s="1132"/>
      <c r="U143" s="1132"/>
      <c r="V143" s="1132"/>
      <c r="W143" s="1133"/>
      <c r="X143" s="1144"/>
      <c r="Y143" s="1132"/>
      <c r="Z143" s="1132"/>
      <c r="AA143" s="1132"/>
      <c r="AB143" s="1133"/>
    </row>
    <row r="144" spans="1:28" s="288" customFormat="1" ht="22.5">
      <c r="A144" s="315"/>
      <c r="B144" s="283">
        <v>18</v>
      </c>
      <c r="C144" s="319" t="s">
        <v>1112</v>
      </c>
      <c r="D144" s="284" t="s">
        <v>1083</v>
      </c>
      <c r="E144" s="1165"/>
      <c r="F144" s="1165"/>
      <c r="G144" s="1165"/>
      <c r="H144" s="1165"/>
      <c r="I144" s="1166"/>
      <c r="J144" s="336"/>
      <c r="K144" s="318"/>
      <c r="L144" s="318"/>
      <c r="M144" s="318"/>
      <c r="N144" s="318"/>
      <c r="O144" s="337"/>
      <c r="P144" s="339">
        <v>18</v>
      </c>
      <c r="Q144" s="319" t="s">
        <v>1112</v>
      </c>
      <c r="R144" s="284" t="s">
        <v>1083</v>
      </c>
      <c r="S144" s="1144"/>
      <c r="T144" s="1132"/>
      <c r="U144" s="1132"/>
      <c r="V144" s="1132"/>
      <c r="W144" s="1133"/>
      <c r="X144" s="1144"/>
      <c r="Y144" s="1132"/>
      <c r="Z144" s="1132"/>
      <c r="AA144" s="1132"/>
      <c r="AB144" s="1133"/>
    </row>
    <row r="145" spans="1:28" s="288" customFormat="1" ht="11.25">
      <c r="A145" s="315"/>
      <c r="B145" s="283">
        <v>21</v>
      </c>
      <c r="C145" s="319" t="s">
        <v>1136</v>
      </c>
      <c r="D145" s="284" t="s">
        <v>1116</v>
      </c>
      <c r="E145" s="1165"/>
      <c r="F145" s="1165"/>
      <c r="G145" s="1165"/>
      <c r="H145" s="1165"/>
      <c r="I145" s="1166"/>
      <c r="J145" s="336"/>
      <c r="K145" s="318"/>
      <c r="L145" s="318"/>
      <c r="M145" s="318"/>
      <c r="N145" s="318"/>
      <c r="O145" s="337"/>
      <c r="P145" s="340">
        <v>21</v>
      </c>
      <c r="Q145" s="320" t="s">
        <v>1136</v>
      </c>
      <c r="R145" s="284" t="s">
        <v>1116</v>
      </c>
      <c r="S145" s="1144"/>
      <c r="T145" s="1132"/>
      <c r="U145" s="1132"/>
      <c r="V145" s="1132"/>
      <c r="W145" s="1133"/>
      <c r="X145" s="1144"/>
      <c r="Y145" s="1132"/>
      <c r="Z145" s="1132"/>
      <c r="AA145" s="1132"/>
      <c r="AB145" s="1133"/>
    </row>
    <row r="146" spans="1:28" s="288" customFormat="1" ht="11.25">
      <c r="A146" s="315"/>
      <c r="B146" s="283">
        <v>22</v>
      </c>
      <c r="C146" s="319" t="s">
        <v>1088</v>
      </c>
      <c r="D146" s="284" t="s">
        <v>1089</v>
      </c>
      <c r="E146" s="1165"/>
      <c r="F146" s="1165"/>
      <c r="G146" s="1165"/>
      <c r="H146" s="1165"/>
      <c r="I146" s="1166"/>
      <c r="J146" s="336"/>
      <c r="K146" s="318"/>
      <c r="L146" s="318"/>
      <c r="M146" s="318"/>
      <c r="N146" s="318"/>
      <c r="O146" s="337"/>
      <c r="P146" s="339">
        <v>22</v>
      </c>
      <c r="Q146" s="319" t="s">
        <v>1088</v>
      </c>
      <c r="R146" s="284" t="s">
        <v>1089</v>
      </c>
      <c r="S146" s="1144"/>
      <c r="T146" s="1132"/>
      <c r="U146" s="1132"/>
      <c r="V146" s="1132"/>
      <c r="W146" s="1133"/>
      <c r="X146" s="1144"/>
      <c r="Y146" s="1132"/>
      <c r="Z146" s="1132"/>
      <c r="AA146" s="1132"/>
      <c r="AB146" s="1133"/>
    </row>
    <row r="147" spans="1:28" s="288" customFormat="1" ht="11.25">
      <c r="A147" s="315"/>
      <c r="B147" s="283">
        <v>44</v>
      </c>
      <c r="C147" s="319" t="s">
        <v>1137</v>
      </c>
      <c r="D147" s="284" t="s">
        <v>1074</v>
      </c>
      <c r="E147" s="1165"/>
      <c r="F147" s="1165"/>
      <c r="G147" s="1165"/>
      <c r="H147" s="1165"/>
      <c r="I147" s="1166"/>
      <c r="J147" s="336"/>
      <c r="K147" s="318"/>
      <c r="L147" s="318"/>
      <c r="M147" s="318"/>
      <c r="N147" s="318"/>
      <c r="O147" s="337"/>
      <c r="P147" s="339">
        <v>44</v>
      </c>
      <c r="Q147" s="319" t="s">
        <v>1137</v>
      </c>
      <c r="R147" s="284" t="s">
        <v>1074</v>
      </c>
      <c r="S147" s="1144"/>
      <c r="T147" s="1132"/>
      <c r="U147" s="1132"/>
      <c r="V147" s="1132"/>
      <c r="W147" s="1133"/>
      <c r="X147" s="1144"/>
      <c r="Y147" s="1132"/>
      <c r="Z147" s="1132"/>
      <c r="AA147" s="1132"/>
      <c r="AB147" s="1133"/>
    </row>
    <row r="148" spans="1:28" s="288" customFormat="1" ht="11.25">
      <c r="A148" s="315"/>
      <c r="B148" s="283">
        <v>47</v>
      </c>
      <c r="C148" s="319" t="s">
        <v>1093</v>
      </c>
      <c r="D148" s="284" t="s">
        <v>1074</v>
      </c>
      <c r="E148" s="1165"/>
      <c r="F148" s="1165"/>
      <c r="G148" s="1165"/>
      <c r="H148" s="1165"/>
      <c r="I148" s="1166"/>
      <c r="J148" s="336"/>
      <c r="K148" s="318"/>
      <c r="L148" s="318"/>
      <c r="M148" s="318"/>
      <c r="N148" s="318"/>
      <c r="O148" s="337"/>
      <c r="P148" s="339">
        <v>47</v>
      </c>
      <c r="Q148" s="319" t="s">
        <v>1093</v>
      </c>
      <c r="R148" s="284" t="s">
        <v>1074</v>
      </c>
      <c r="S148" s="1144"/>
      <c r="T148" s="1132"/>
      <c r="U148" s="1132"/>
      <c r="V148" s="1132"/>
      <c r="W148" s="1133"/>
      <c r="X148" s="1144"/>
      <c r="Y148" s="1132"/>
      <c r="Z148" s="1132"/>
      <c r="AA148" s="1132"/>
      <c r="AB148" s="1133"/>
    </row>
    <row r="149" spans="1:28" s="288" customFormat="1" ht="11.25">
      <c r="A149" s="315"/>
      <c r="B149" s="289">
        <v>27</v>
      </c>
      <c r="C149" s="319" t="s">
        <v>680</v>
      </c>
      <c r="D149" s="284" t="s">
        <v>1089</v>
      </c>
      <c r="E149" s="1165"/>
      <c r="F149" s="1165"/>
      <c r="G149" s="1165"/>
      <c r="H149" s="1165"/>
      <c r="I149" s="1166"/>
      <c r="J149" s="336"/>
      <c r="K149" s="318"/>
      <c r="L149" s="318"/>
      <c r="M149" s="318"/>
      <c r="N149" s="318"/>
      <c r="O149" s="337"/>
      <c r="P149" s="340">
        <v>27</v>
      </c>
      <c r="Q149" s="320" t="s">
        <v>680</v>
      </c>
      <c r="R149" s="284" t="s">
        <v>1089</v>
      </c>
      <c r="S149" s="1144"/>
      <c r="T149" s="1132"/>
      <c r="U149" s="1132"/>
      <c r="V149" s="1132"/>
      <c r="W149" s="1133"/>
      <c r="X149" s="1144"/>
      <c r="Y149" s="1132"/>
      <c r="Z149" s="1132"/>
      <c r="AA149" s="1132"/>
      <c r="AB149" s="1133"/>
    </row>
    <row r="150" spans="1:28" s="288" customFormat="1" ht="11.25">
      <c r="A150" s="315"/>
      <c r="B150" s="289">
        <v>26</v>
      </c>
      <c r="C150" s="319" t="s">
        <v>1139</v>
      </c>
      <c r="D150" s="284" t="s">
        <v>1078</v>
      </c>
      <c r="E150" s="1165"/>
      <c r="F150" s="1165"/>
      <c r="G150" s="1165"/>
      <c r="H150" s="1165"/>
      <c r="I150" s="1166"/>
      <c r="J150" s="336"/>
      <c r="K150" s="318"/>
      <c r="L150" s="318"/>
      <c r="M150" s="318"/>
      <c r="N150" s="318"/>
      <c r="O150" s="337"/>
      <c r="P150" s="340">
        <v>26</v>
      </c>
      <c r="Q150" s="320" t="s">
        <v>1139</v>
      </c>
      <c r="R150" s="284" t="s">
        <v>1078</v>
      </c>
      <c r="S150" s="1144"/>
      <c r="T150" s="1132"/>
      <c r="U150" s="1132"/>
      <c r="V150" s="1132"/>
      <c r="W150" s="1133"/>
      <c r="X150" s="1144"/>
      <c r="Y150" s="1132"/>
      <c r="Z150" s="1132"/>
      <c r="AA150" s="1132"/>
      <c r="AB150" s="1133"/>
    </row>
    <row r="151" spans="1:28" s="288" customFormat="1" ht="11.25">
      <c r="A151" s="315"/>
      <c r="B151" s="283">
        <v>9</v>
      </c>
      <c r="C151" s="319" t="s">
        <v>1140</v>
      </c>
      <c r="D151" s="284" t="s">
        <v>1078</v>
      </c>
      <c r="E151" s="1165"/>
      <c r="F151" s="1165"/>
      <c r="G151" s="1165"/>
      <c r="H151" s="1165"/>
      <c r="I151" s="1166"/>
      <c r="J151" s="336"/>
      <c r="K151" s="318"/>
      <c r="L151" s="318"/>
      <c r="M151" s="318"/>
      <c r="N151" s="318"/>
      <c r="O151" s="337"/>
      <c r="P151" s="340">
        <v>9</v>
      </c>
      <c r="Q151" s="320" t="s">
        <v>1140</v>
      </c>
      <c r="R151" s="284" t="s">
        <v>1078</v>
      </c>
      <c r="S151" s="1144"/>
      <c r="T151" s="1132"/>
      <c r="U151" s="1132"/>
      <c r="V151" s="1132"/>
      <c r="W151" s="1133"/>
      <c r="X151" s="1144"/>
      <c r="Y151" s="1132"/>
      <c r="Z151" s="1132"/>
      <c r="AA151" s="1132"/>
      <c r="AB151" s="1133"/>
    </row>
    <row r="152" spans="1:28" s="288" customFormat="1" ht="11.25">
      <c r="A152" s="315"/>
      <c r="B152" s="283">
        <v>10</v>
      </c>
      <c r="C152" s="319" t="s">
        <v>1141</v>
      </c>
      <c r="D152" s="284" t="s">
        <v>1078</v>
      </c>
      <c r="E152" s="1165"/>
      <c r="F152" s="1165"/>
      <c r="G152" s="1165"/>
      <c r="H152" s="1165"/>
      <c r="I152" s="1166"/>
      <c r="J152" s="336"/>
      <c r="K152" s="318"/>
      <c r="L152" s="318"/>
      <c r="M152" s="318"/>
      <c r="N152" s="318"/>
      <c r="O152" s="337"/>
      <c r="P152" s="340">
        <v>10</v>
      </c>
      <c r="Q152" s="320" t="s">
        <v>1141</v>
      </c>
      <c r="R152" s="284" t="s">
        <v>1078</v>
      </c>
      <c r="S152" s="1144"/>
      <c r="T152" s="1132"/>
      <c r="U152" s="1132"/>
      <c r="V152" s="1132"/>
      <c r="W152" s="1133"/>
      <c r="X152" s="1144"/>
      <c r="Y152" s="1132"/>
      <c r="Z152" s="1132"/>
      <c r="AA152" s="1132"/>
      <c r="AB152" s="1133"/>
    </row>
    <row r="153" spans="1:28" s="288" customFormat="1" ht="22.5">
      <c r="A153" s="317"/>
      <c r="B153" s="283">
        <v>12</v>
      </c>
      <c r="C153" s="319" t="s">
        <v>1110</v>
      </c>
      <c r="D153" s="284" t="s">
        <v>1078</v>
      </c>
      <c r="E153" s="1165"/>
      <c r="F153" s="1165"/>
      <c r="G153" s="1165"/>
      <c r="H153" s="1165"/>
      <c r="I153" s="1166"/>
      <c r="J153" s="336"/>
      <c r="K153" s="318"/>
      <c r="L153" s="318"/>
      <c r="M153" s="318"/>
      <c r="N153" s="318"/>
      <c r="O153" s="337"/>
      <c r="P153" s="340">
        <v>12</v>
      </c>
      <c r="Q153" s="320" t="s">
        <v>1110</v>
      </c>
      <c r="R153" s="284" t="s">
        <v>1078</v>
      </c>
      <c r="S153" s="1144"/>
      <c r="T153" s="1132"/>
      <c r="U153" s="1132"/>
      <c r="V153" s="1132"/>
      <c r="W153" s="1133"/>
      <c r="X153" s="1144"/>
      <c r="Y153" s="1132"/>
      <c r="Z153" s="1132"/>
      <c r="AA153" s="1132"/>
      <c r="AB153" s="1133"/>
    </row>
    <row r="154" spans="1:28" s="288" customFormat="1" ht="11.25">
      <c r="A154" s="315"/>
      <c r="B154" s="283">
        <v>15</v>
      </c>
      <c r="C154" s="319" t="s">
        <v>1142</v>
      </c>
      <c r="D154" s="284" t="s">
        <v>1089</v>
      </c>
      <c r="E154" s="1165"/>
      <c r="F154" s="1165"/>
      <c r="G154" s="1165"/>
      <c r="H154" s="1165"/>
      <c r="I154" s="1166"/>
      <c r="J154" s="336"/>
      <c r="K154" s="318"/>
      <c r="L154" s="318"/>
      <c r="M154" s="318"/>
      <c r="N154" s="318"/>
      <c r="O154" s="337"/>
      <c r="P154" s="340">
        <v>15</v>
      </c>
      <c r="Q154" s="320" t="s">
        <v>1142</v>
      </c>
      <c r="R154" s="284" t="s">
        <v>1089</v>
      </c>
      <c r="S154" s="1144"/>
      <c r="T154" s="1132"/>
      <c r="U154" s="1132"/>
      <c r="V154" s="1132"/>
      <c r="W154" s="1133"/>
      <c r="X154" s="1144"/>
      <c r="Y154" s="1132"/>
      <c r="Z154" s="1132"/>
      <c r="AA154" s="1132"/>
      <c r="AB154" s="1133"/>
    </row>
    <row r="155" spans="1:28" s="288" customFormat="1" ht="11.25">
      <c r="A155" s="315"/>
      <c r="B155" s="283">
        <v>32</v>
      </c>
      <c r="C155" s="319" t="s">
        <v>1118</v>
      </c>
      <c r="D155" s="284" t="s">
        <v>1078</v>
      </c>
      <c r="E155" s="1165"/>
      <c r="F155" s="1165"/>
      <c r="G155" s="1165"/>
      <c r="H155" s="1165"/>
      <c r="I155" s="1166"/>
      <c r="J155" s="336"/>
      <c r="K155" s="318"/>
      <c r="L155" s="318"/>
      <c r="M155" s="318"/>
      <c r="N155" s="318"/>
      <c r="O155" s="337"/>
      <c r="P155" s="340">
        <v>32</v>
      </c>
      <c r="Q155" s="320" t="s">
        <v>1118</v>
      </c>
      <c r="R155" s="284" t="s">
        <v>1078</v>
      </c>
      <c r="S155" s="1144"/>
      <c r="T155" s="1132"/>
      <c r="U155" s="1132"/>
      <c r="V155" s="1132"/>
      <c r="W155" s="1133"/>
      <c r="X155" s="1144"/>
      <c r="Y155" s="1132"/>
      <c r="Z155" s="1132"/>
      <c r="AA155" s="1132"/>
      <c r="AB155" s="1133"/>
    </row>
    <row r="156" spans="1:28" s="288" customFormat="1" ht="11.25">
      <c r="A156" s="315"/>
      <c r="B156" s="283">
        <v>33</v>
      </c>
      <c r="C156" s="319" t="s">
        <v>1119</v>
      </c>
      <c r="D156" s="284" t="s">
        <v>1078</v>
      </c>
      <c r="E156" s="1165"/>
      <c r="F156" s="1165"/>
      <c r="G156" s="1165"/>
      <c r="H156" s="1165"/>
      <c r="I156" s="1166"/>
      <c r="J156" s="336"/>
      <c r="K156" s="318"/>
      <c r="L156" s="318"/>
      <c r="M156" s="318"/>
      <c r="N156" s="318"/>
      <c r="O156" s="337"/>
      <c r="P156" s="340">
        <v>33</v>
      </c>
      <c r="Q156" s="320" t="s">
        <v>1119</v>
      </c>
      <c r="R156" s="284" t="s">
        <v>1078</v>
      </c>
      <c r="S156" s="1144"/>
      <c r="T156" s="1132"/>
      <c r="U156" s="1132"/>
      <c r="V156" s="1132"/>
      <c r="W156" s="1133"/>
      <c r="X156" s="1144"/>
      <c r="Y156" s="1132"/>
      <c r="Z156" s="1132"/>
      <c r="AA156" s="1132"/>
      <c r="AB156" s="1133"/>
    </row>
    <row r="157" spans="1:28" s="288" customFormat="1" ht="11.25">
      <c r="A157" s="315"/>
      <c r="B157" s="283">
        <v>39</v>
      </c>
      <c r="C157" s="319" t="s">
        <v>785</v>
      </c>
      <c r="D157" s="284" t="s">
        <v>1078</v>
      </c>
      <c r="E157" s="1165"/>
      <c r="F157" s="1165"/>
      <c r="G157" s="1165"/>
      <c r="H157" s="1165"/>
      <c r="I157" s="1166"/>
      <c r="J157" s="336"/>
      <c r="K157" s="318"/>
      <c r="L157" s="318"/>
      <c r="M157" s="318"/>
      <c r="N157" s="318"/>
      <c r="O157" s="337"/>
      <c r="P157" s="340">
        <v>39</v>
      </c>
      <c r="Q157" s="320" t="s">
        <v>785</v>
      </c>
      <c r="R157" s="284" t="s">
        <v>1078</v>
      </c>
      <c r="S157" s="1144"/>
      <c r="T157" s="1132"/>
      <c r="U157" s="1132"/>
      <c r="V157" s="1132"/>
      <c r="W157" s="1133"/>
      <c r="X157" s="1144"/>
      <c r="Y157" s="1132"/>
      <c r="Z157" s="1132"/>
      <c r="AA157" s="1132"/>
      <c r="AB157" s="1133"/>
    </row>
    <row r="158" spans="1:28" s="288" customFormat="1" ht="11.25">
      <c r="A158" s="315"/>
      <c r="B158" s="283">
        <v>35</v>
      </c>
      <c r="C158" s="319" t="s">
        <v>1120</v>
      </c>
      <c r="D158" s="284" t="s">
        <v>1122</v>
      </c>
      <c r="E158" s="1165"/>
      <c r="F158" s="1165"/>
      <c r="G158" s="1165"/>
      <c r="H158" s="1165"/>
      <c r="I158" s="1166"/>
      <c r="J158" s="336"/>
      <c r="K158" s="318"/>
      <c r="L158" s="318"/>
      <c r="M158" s="318"/>
      <c r="N158" s="318"/>
      <c r="O158" s="337"/>
      <c r="P158" s="340">
        <v>35</v>
      </c>
      <c r="Q158" s="320" t="s">
        <v>1120</v>
      </c>
      <c r="R158" s="284" t="s">
        <v>1122</v>
      </c>
      <c r="S158" s="1144"/>
      <c r="T158" s="1132"/>
      <c r="U158" s="1132"/>
      <c r="V158" s="1132"/>
      <c r="W158" s="1133"/>
      <c r="X158" s="1144"/>
      <c r="Y158" s="1132"/>
      <c r="Z158" s="1132"/>
      <c r="AA158" s="1132"/>
      <c r="AB158" s="1133"/>
    </row>
    <row r="159" spans="1:28" s="288" customFormat="1" ht="11.25">
      <c r="A159" s="315"/>
      <c r="B159" s="341">
        <v>43</v>
      </c>
      <c r="C159" s="342" t="s">
        <v>1143</v>
      </c>
      <c r="D159" s="284" t="s">
        <v>1074</v>
      </c>
      <c r="E159" s="1167"/>
      <c r="F159" s="1167"/>
      <c r="G159" s="1168"/>
      <c r="H159" s="1168"/>
      <c r="I159" s="1169"/>
      <c r="J159" s="336"/>
      <c r="K159" s="318"/>
      <c r="L159" s="318"/>
      <c r="M159" s="318"/>
      <c r="N159" s="318"/>
      <c r="O159" s="337"/>
      <c r="P159" s="340">
        <v>43</v>
      </c>
      <c r="Q159" s="320" t="s">
        <v>1143</v>
      </c>
      <c r="R159" s="284" t="s">
        <v>1074</v>
      </c>
      <c r="S159" s="1150"/>
      <c r="T159" s="1136"/>
      <c r="U159" s="1136"/>
      <c r="V159" s="1136"/>
      <c r="W159" s="1174"/>
      <c r="X159" s="1150"/>
      <c r="Y159" s="1136"/>
      <c r="Z159" s="1136"/>
      <c r="AA159" s="1136"/>
      <c r="AB159" s="1174"/>
    </row>
    <row r="160" spans="1:28" s="288" customFormat="1" thickBot="1">
      <c r="A160" s="315"/>
      <c r="B160" s="321">
        <v>31</v>
      </c>
      <c r="C160" s="322" t="s">
        <v>1144</v>
      </c>
      <c r="D160" s="323" t="s">
        <v>1083</v>
      </c>
      <c r="E160" s="1170"/>
      <c r="F160" s="1170"/>
      <c r="G160" s="1171"/>
      <c r="H160" s="1171"/>
      <c r="I160" s="1172"/>
      <c r="J160" s="336"/>
      <c r="K160" s="318"/>
      <c r="L160" s="318"/>
      <c r="M160" s="318"/>
      <c r="N160" s="318"/>
      <c r="O160" s="337"/>
      <c r="P160" s="343">
        <v>31</v>
      </c>
      <c r="Q160" s="344" t="s">
        <v>1144</v>
      </c>
      <c r="R160" s="323" t="s">
        <v>1083</v>
      </c>
      <c r="S160" s="1175"/>
      <c r="T160" s="1176"/>
      <c r="U160" s="1176"/>
      <c r="V160" s="1176"/>
      <c r="W160" s="1177"/>
      <c r="X160" s="1153"/>
      <c r="Y160" s="1154"/>
      <c r="Z160" s="1154"/>
      <c r="AA160" s="1154"/>
      <c r="AB160" s="1177"/>
    </row>
  </sheetData>
  <mergeCells count="263">
    <mergeCell ref="B129:N129"/>
    <mergeCell ref="K133:N133"/>
    <mergeCell ref="G123:G126"/>
    <mergeCell ref="P123:P126"/>
    <mergeCell ref="Q123:Q126"/>
    <mergeCell ref="D125:D126"/>
    <mergeCell ref="P119:P122"/>
    <mergeCell ref="Q119:Q122"/>
    <mergeCell ref="D121:D122"/>
    <mergeCell ref="B123:B126"/>
    <mergeCell ref="C123:C126"/>
    <mergeCell ref="D123:D124"/>
    <mergeCell ref="E123:E126"/>
    <mergeCell ref="F123:F126"/>
    <mergeCell ref="B119:B122"/>
    <mergeCell ref="C119:C122"/>
    <mergeCell ref="D119:D120"/>
    <mergeCell ref="E119:E122"/>
    <mergeCell ref="F119:F122"/>
    <mergeCell ref="G119:G122"/>
    <mergeCell ref="G115:G118"/>
    <mergeCell ref="P115:P118"/>
    <mergeCell ref="Q115:Q118"/>
    <mergeCell ref="D117:D118"/>
    <mergeCell ref="P111:P114"/>
    <mergeCell ref="Q111:Q114"/>
    <mergeCell ref="D113:D114"/>
    <mergeCell ref="G111:G114"/>
    <mergeCell ref="B115:B118"/>
    <mergeCell ref="C115:C118"/>
    <mergeCell ref="D115:D116"/>
    <mergeCell ref="E115:E118"/>
    <mergeCell ref="F115:F118"/>
    <mergeCell ref="B111:B114"/>
    <mergeCell ref="C111:C114"/>
    <mergeCell ref="D111:D112"/>
    <mergeCell ref="E111:E114"/>
    <mergeCell ref="F111:F114"/>
    <mergeCell ref="G107:G110"/>
    <mergeCell ref="P107:P110"/>
    <mergeCell ref="Q107:Q110"/>
    <mergeCell ref="D109:D110"/>
    <mergeCell ref="P103:P106"/>
    <mergeCell ref="Q103:Q106"/>
    <mergeCell ref="D105:D106"/>
    <mergeCell ref="G103:G106"/>
    <mergeCell ref="B107:B110"/>
    <mergeCell ref="C107:C110"/>
    <mergeCell ref="D107:D108"/>
    <mergeCell ref="E107:E110"/>
    <mergeCell ref="F107:F110"/>
    <mergeCell ref="B103:B106"/>
    <mergeCell ref="C103:C106"/>
    <mergeCell ref="D103:D104"/>
    <mergeCell ref="E103:E106"/>
    <mergeCell ref="F103:F106"/>
    <mergeCell ref="G99:G102"/>
    <mergeCell ref="P99:P102"/>
    <mergeCell ref="Q99:Q102"/>
    <mergeCell ref="D101:D102"/>
    <mergeCell ref="P95:P98"/>
    <mergeCell ref="Q95:Q98"/>
    <mergeCell ref="D97:D98"/>
    <mergeCell ref="G95:G98"/>
    <mergeCell ref="B99:B102"/>
    <mergeCell ref="C99:C102"/>
    <mergeCell ref="D99:D100"/>
    <mergeCell ref="E99:E102"/>
    <mergeCell ref="F99:F102"/>
    <mergeCell ref="B95:B98"/>
    <mergeCell ref="C95:C98"/>
    <mergeCell ref="D95:D96"/>
    <mergeCell ref="E95:E98"/>
    <mergeCell ref="F95:F98"/>
    <mergeCell ref="G91:G94"/>
    <mergeCell ref="P91:P94"/>
    <mergeCell ref="Q91:Q94"/>
    <mergeCell ref="D93:D94"/>
    <mergeCell ref="P87:P90"/>
    <mergeCell ref="Q87:Q90"/>
    <mergeCell ref="D89:D90"/>
    <mergeCell ref="G87:G90"/>
    <mergeCell ref="B91:B94"/>
    <mergeCell ref="C91:C94"/>
    <mergeCell ref="D91:D92"/>
    <mergeCell ref="E91:E94"/>
    <mergeCell ref="F91:F94"/>
    <mergeCell ref="B87:B90"/>
    <mergeCell ref="C87:C90"/>
    <mergeCell ref="D87:D88"/>
    <mergeCell ref="E87:E90"/>
    <mergeCell ref="F87:F90"/>
    <mergeCell ref="G83:G86"/>
    <mergeCell ref="P83:P86"/>
    <mergeCell ref="Q83:Q86"/>
    <mergeCell ref="D85:D86"/>
    <mergeCell ref="P79:P82"/>
    <mergeCell ref="Q79:Q82"/>
    <mergeCell ref="D81:D82"/>
    <mergeCell ref="G79:G82"/>
    <mergeCell ref="B83:B86"/>
    <mergeCell ref="C83:C86"/>
    <mergeCell ref="D83:D84"/>
    <mergeCell ref="E83:E86"/>
    <mergeCell ref="F83:F86"/>
    <mergeCell ref="B79:B82"/>
    <mergeCell ref="C79:C82"/>
    <mergeCell ref="D79:D80"/>
    <mergeCell ref="E79:E82"/>
    <mergeCell ref="F79:F82"/>
    <mergeCell ref="G75:G78"/>
    <mergeCell ref="P75:P78"/>
    <mergeCell ref="Q75:Q78"/>
    <mergeCell ref="D77:D78"/>
    <mergeCell ref="P71:P74"/>
    <mergeCell ref="Q71:Q74"/>
    <mergeCell ref="D73:D74"/>
    <mergeCell ref="G71:G74"/>
    <mergeCell ref="B75:B78"/>
    <mergeCell ref="C75:C78"/>
    <mergeCell ref="D75:D76"/>
    <mergeCell ref="E75:E78"/>
    <mergeCell ref="F75:F78"/>
    <mergeCell ref="B71:B74"/>
    <mergeCell ref="C71:C74"/>
    <mergeCell ref="D71:D72"/>
    <mergeCell ref="E71:E74"/>
    <mergeCell ref="F71:F74"/>
    <mergeCell ref="G67:G70"/>
    <mergeCell ref="P67:P70"/>
    <mergeCell ref="Q67:Q70"/>
    <mergeCell ref="D69:D70"/>
    <mergeCell ref="P63:P66"/>
    <mergeCell ref="Q63:Q66"/>
    <mergeCell ref="D65:D66"/>
    <mergeCell ref="G63:G66"/>
    <mergeCell ref="B67:B70"/>
    <mergeCell ref="C67:C70"/>
    <mergeCell ref="D67:D68"/>
    <mergeCell ref="E67:E70"/>
    <mergeCell ref="F67:F70"/>
    <mergeCell ref="B63:B66"/>
    <mergeCell ref="C63:C66"/>
    <mergeCell ref="D63:D64"/>
    <mergeCell ref="E63:E66"/>
    <mergeCell ref="F63:F66"/>
    <mergeCell ref="G59:G62"/>
    <mergeCell ref="P59:P62"/>
    <mergeCell ref="Q59:Q62"/>
    <mergeCell ref="D61:D62"/>
    <mergeCell ref="P55:P58"/>
    <mergeCell ref="Q55:Q58"/>
    <mergeCell ref="D57:D58"/>
    <mergeCell ref="G55:G58"/>
    <mergeCell ref="B59:B62"/>
    <mergeCell ref="C59:C62"/>
    <mergeCell ref="D59:D60"/>
    <mergeCell ref="E59:E62"/>
    <mergeCell ref="F59:F62"/>
    <mergeCell ref="B55:B58"/>
    <mergeCell ref="C55:C58"/>
    <mergeCell ref="D55:D56"/>
    <mergeCell ref="E55:E58"/>
    <mergeCell ref="F55:F58"/>
    <mergeCell ref="G51:G54"/>
    <mergeCell ref="P51:P54"/>
    <mergeCell ref="Q51:Q54"/>
    <mergeCell ref="D53:D54"/>
    <mergeCell ref="P47:P50"/>
    <mergeCell ref="Q47:Q50"/>
    <mergeCell ref="D49:D50"/>
    <mergeCell ref="G47:G50"/>
    <mergeCell ref="B51:B54"/>
    <mergeCell ref="C51:C54"/>
    <mergeCell ref="D51:D52"/>
    <mergeCell ref="E51:E54"/>
    <mergeCell ref="F51:F54"/>
    <mergeCell ref="B47:B50"/>
    <mergeCell ref="C47:C50"/>
    <mergeCell ref="D47:D48"/>
    <mergeCell ref="E47:E50"/>
    <mergeCell ref="F47:F50"/>
    <mergeCell ref="G43:G46"/>
    <mergeCell ref="P43:P46"/>
    <mergeCell ref="Q43:Q46"/>
    <mergeCell ref="D45:D46"/>
    <mergeCell ref="P39:P42"/>
    <mergeCell ref="Q39:Q42"/>
    <mergeCell ref="D41:D42"/>
    <mergeCell ref="G39:G42"/>
    <mergeCell ref="B43:B46"/>
    <mergeCell ref="C43:C46"/>
    <mergeCell ref="D43:D44"/>
    <mergeCell ref="E43:E46"/>
    <mergeCell ref="F43:F46"/>
    <mergeCell ref="B39:B42"/>
    <mergeCell ref="C39:C42"/>
    <mergeCell ref="D39:D40"/>
    <mergeCell ref="E39:E42"/>
    <mergeCell ref="F39:F42"/>
    <mergeCell ref="G35:G38"/>
    <mergeCell ref="P35:P38"/>
    <mergeCell ref="Q35:Q38"/>
    <mergeCell ref="D37:D38"/>
    <mergeCell ref="P31:P34"/>
    <mergeCell ref="Q31:Q34"/>
    <mergeCell ref="D33:D34"/>
    <mergeCell ref="G31:G34"/>
    <mergeCell ref="B35:B38"/>
    <mergeCell ref="C35:C38"/>
    <mergeCell ref="D35:D36"/>
    <mergeCell ref="E35:E38"/>
    <mergeCell ref="F35:F38"/>
    <mergeCell ref="B31:B34"/>
    <mergeCell ref="C31:C34"/>
    <mergeCell ref="D31:D32"/>
    <mergeCell ref="E31:E34"/>
    <mergeCell ref="F31:F34"/>
    <mergeCell ref="X21:X22"/>
    <mergeCell ref="B27:B30"/>
    <mergeCell ref="C27:C30"/>
    <mergeCell ref="D27:D28"/>
    <mergeCell ref="E27:E30"/>
    <mergeCell ref="F27:F30"/>
    <mergeCell ref="B23:B26"/>
    <mergeCell ref="C23:C26"/>
    <mergeCell ref="D23:D24"/>
    <mergeCell ref="E23:E26"/>
    <mergeCell ref="F23:F26"/>
    <mergeCell ref="V21:V22"/>
    <mergeCell ref="W21:W22"/>
    <mergeCell ref="G27:G30"/>
    <mergeCell ref="P27:P30"/>
    <mergeCell ref="Q27:Q30"/>
    <mergeCell ref="D29:D30"/>
    <mergeCell ref="P23:P26"/>
    <mergeCell ref="Q23:Q26"/>
    <mergeCell ref="D25:D26"/>
    <mergeCell ref="G23:G26"/>
    <mergeCell ref="AD21:AD22"/>
    <mergeCell ref="AE21:AE22"/>
    <mergeCell ref="B16:N16"/>
    <mergeCell ref="B20:B22"/>
    <mergeCell ref="C20:C22"/>
    <mergeCell ref="G20:G22"/>
    <mergeCell ref="H20:N20"/>
    <mergeCell ref="P20:P22"/>
    <mergeCell ref="Q20:Q22"/>
    <mergeCell ref="R20:X20"/>
    <mergeCell ref="Y20:AE20"/>
    <mergeCell ref="D21:D22"/>
    <mergeCell ref="E21:E22"/>
    <mergeCell ref="F21:F22"/>
    <mergeCell ref="J21:J22"/>
    <mergeCell ref="K21:K22"/>
    <mergeCell ref="L21:L22"/>
    <mergeCell ref="AA21:AA22"/>
    <mergeCell ref="AB21:AB22"/>
    <mergeCell ref="AC21:AC22"/>
    <mergeCell ref="M21:M22"/>
    <mergeCell ref="N21:N22"/>
    <mergeCell ref="T21:T22"/>
    <mergeCell ref="U21:U22"/>
  </mergeCells>
  <pageMargins left="0.23622047244094491" right="0.23622047244094491" top="0.74803149606299213" bottom="0.74803149606299213" header="0.31496062992125984" footer="0.31496062992125984"/>
  <pageSetup paperSize="8" scale="36" fitToHeight="0" orientation="portrait" r:id="rId1"/>
</worksheet>
</file>

<file path=xl/worksheets/sheet59.xml><?xml version="1.0" encoding="utf-8"?>
<worksheet xmlns="http://schemas.openxmlformats.org/spreadsheetml/2006/main" xmlns:r="http://schemas.openxmlformats.org/officeDocument/2006/relationships">
  <sheetPr codeName="Sheet60">
    <tabColor theme="2" tint="-0.249977111117893"/>
    <pageSetUpPr fitToPage="1"/>
  </sheetPr>
  <dimension ref="A1:AE245"/>
  <sheetViews>
    <sheetView workbookViewId="0">
      <selection activeCell="D14" sqref="D14"/>
    </sheetView>
  </sheetViews>
  <sheetFormatPr defaultRowHeight="12"/>
  <cols>
    <col min="1" max="1" width="5.125" style="237" customWidth="1"/>
    <col min="2" max="2" width="5.75" style="237" customWidth="1"/>
    <col min="3" max="3" width="39" style="237" customWidth="1"/>
    <col min="4" max="4" width="17.875" style="237" customWidth="1"/>
    <col min="5" max="5" width="14.5" style="237" customWidth="1"/>
    <col min="6" max="6" width="11.75" style="237" customWidth="1"/>
    <col min="7" max="8" width="13.5" style="245" customWidth="1"/>
    <col min="9" max="9" width="17.25" style="237" customWidth="1"/>
    <col min="10" max="10" width="4.625" style="237" bestFit="1" customWidth="1"/>
    <col min="11" max="11" width="4.625" style="237" customWidth="1"/>
    <col min="12" max="14" width="4.625" style="237" bestFit="1" customWidth="1"/>
    <col min="15" max="15" width="4.625" style="237" customWidth="1"/>
    <col min="16" max="16" width="10.75" style="237" customWidth="1"/>
    <col min="17" max="17" width="25.5" style="237" customWidth="1"/>
    <col min="18" max="18" width="14.125" style="237" customWidth="1"/>
    <col min="19" max="19" width="21.75" style="237" customWidth="1"/>
    <col min="20" max="21" width="4.625" style="237" customWidth="1"/>
    <col min="22" max="22" width="14.25" style="237" customWidth="1"/>
    <col min="23" max="23" width="8.125" style="237" customWidth="1"/>
    <col min="24" max="24" width="5.625" style="245" customWidth="1"/>
    <col min="25" max="25" width="7.375" style="245" customWidth="1"/>
    <col min="26" max="26" width="18.875" style="237" customWidth="1"/>
    <col min="27" max="27" width="8.25" style="237" customWidth="1"/>
    <col min="28" max="28" width="7.375" style="237" customWidth="1"/>
    <col min="29" max="29" width="15.5" style="237" customWidth="1"/>
    <col min="30" max="30" width="5.125" style="237" customWidth="1"/>
    <col min="31" max="41" width="9" style="237"/>
    <col min="42" max="42" width="30.875" style="237" customWidth="1"/>
    <col min="43" max="43" width="24.375" style="237" customWidth="1"/>
    <col min="44" max="44" width="19" style="237" customWidth="1"/>
    <col min="45" max="16384" width="9" style="237"/>
  </cols>
  <sheetData>
    <row r="1" spans="1:31" s="1847" customFormat="1" ht="26.25">
      <c r="A1" s="1706" t="str">
        <f ca="1">VLOOKUP(LEFT(RIGHT(CELL("filename",A1),LEN(CELL("filename",A1))-FIND("]",CELL("filename",A1))),1)*1,Index!$B$8:$C$90,2,FALSE)</f>
        <v>Outputs</v>
      </c>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6"/>
      <c r="Z1" s="1706"/>
      <c r="AA1" s="1706"/>
      <c r="AB1" s="1706"/>
      <c r="AC1" s="1706"/>
      <c r="AD1" s="1706"/>
      <c r="AE1" s="1706"/>
    </row>
    <row r="2" spans="1:31" s="1847"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c r="AB2" s="1706"/>
      <c r="AC2" s="1706"/>
      <c r="AD2" s="1706"/>
      <c r="AE2" s="1706"/>
    </row>
    <row r="3" spans="1:31" s="1848"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c r="X3" s="1804"/>
      <c r="Y3" s="1804"/>
      <c r="Z3" s="1804"/>
      <c r="AA3" s="1804"/>
      <c r="AB3" s="1804"/>
      <c r="AC3" s="1804"/>
      <c r="AD3" s="1804"/>
      <c r="AE3" s="1804"/>
    </row>
    <row r="4" spans="1:31" s="1812" customFormat="1" ht="12.75">
      <c r="A4" s="1835"/>
      <c r="B4" s="1835"/>
      <c r="C4" s="1835"/>
      <c r="D4" s="1835"/>
      <c r="E4" s="1835"/>
      <c r="F4" s="1835"/>
      <c r="G4" s="1835"/>
      <c r="H4" s="1835"/>
      <c r="I4" s="1835"/>
      <c r="J4" s="1835"/>
      <c r="K4" s="1835"/>
      <c r="L4" s="1835"/>
      <c r="M4" s="1835"/>
      <c r="N4" s="1835"/>
      <c r="O4" s="1835"/>
      <c r="P4" s="1835"/>
      <c r="Q4" s="1835"/>
      <c r="R4" s="1835"/>
      <c r="S4" s="1835"/>
      <c r="T4" s="1835"/>
      <c r="U4" s="1835"/>
      <c r="V4" s="1835"/>
      <c r="W4" s="1835"/>
      <c r="X4" s="1835"/>
      <c r="Y4" s="1835"/>
      <c r="Z4" s="1835"/>
      <c r="AA4" s="1835"/>
      <c r="AB4" s="1835"/>
      <c r="AC4" s="1835"/>
      <c r="AD4" s="1835"/>
      <c r="AE4" s="1835"/>
    </row>
    <row r="5" spans="1:31" s="1819" customFormat="1" ht="20.25">
      <c r="A5" s="1837" t="str">
        <f ca="1">VLOOKUP(RIGHT(CELL("filename",A1),LEN(CELL("filename",A1))-FIND("]",CELL("filename",A1))),Index!$D$8:$E$102,2,FALSE)</f>
        <v>6.6 Condition &amp; risk - compressors</v>
      </c>
      <c r="B5" s="1837"/>
      <c r="C5" s="1837"/>
      <c r="D5" s="1837"/>
      <c r="E5" s="1837"/>
      <c r="F5" s="1837"/>
      <c r="G5" s="1837"/>
      <c r="H5" s="1837"/>
      <c r="I5" s="1837"/>
      <c r="J5" s="1837"/>
      <c r="K5" s="1837"/>
      <c r="L5" s="1837"/>
      <c r="M5" s="1837"/>
      <c r="N5" s="1837"/>
      <c r="O5" s="1837"/>
      <c r="P5" s="1837"/>
      <c r="Q5" s="1837"/>
      <c r="R5" s="1837"/>
      <c r="S5" s="1837"/>
      <c r="T5" s="1837"/>
      <c r="U5" s="1837"/>
      <c r="V5" s="1837"/>
      <c r="W5" s="1837"/>
      <c r="X5" s="1837"/>
      <c r="Y5" s="1837"/>
      <c r="Z5" s="1837"/>
      <c r="AA5" s="1837"/>
      <c r="AB5" s="1837"/>
      <c r="AC5" s="1837"/>
      <c r="AD5" s="1837"/>
      <c r="AE5" s="1837"/>
    </row>
    <row r="6" spans="1:31" customFormat="1" ht="19.5">
      <c r="B6" s="239"/>
      <c r="C6" s="237"/>
      <c r="D6" s="240"/>
      <c r="E6" s="241"/>
      <c r="F6" s="242"/>
      <c r="G6" s="242"/>
      <c r="H6" s="243"/>
      <c r="I6" s="243"/>
      <c r="J6" s="243"/>
      <c r="K6" s="243"/>
      <c r="L6" s="243"/>
      <c r="M6" s="244"/>
      <c r="N6" s="244"/>
      <c r="O6" s="244"/>
      <c r="P6" s="244"/>
      <c r="Q6" s="244"/>
      <c r="R6" s="244"/>
      <c r="S6" s="244"/>
      <c r="T6" s="244"/>
      <c r="U6" s="244"/>
      <c r="V6" s="244"/>
      <c r="W6" s="244"/>
      <c r="X6" s="243"/>
      <c r="Y6" s="244"/>
      <c r="Z6" s="244"/>
      <c r="AA6" s="244"/>
      <c r="AB6" s="244"/>
      <c r="AC6" s="244"/>
    </row>
    <row r="7" spans="1:31" customFormat="1" ht="19.5">
      <c r="B7" s="239" t="s">
        <v>806</v>
      </c>
      <c r="C7" s="240"/>
      <c r="D7" s="241"/>
      <c r="E7" s="242"/>
      <c r="F7" s="243"/>
      <c r="G7" s="243"/>
      <c r="H7" s="243"/>
      <c r="I7" s="243"/>
      <c r="J7" s="243"/>
      <c r="K7" s="243"/>
      <c r="L7" s="244"/>
      <c r="M7" s="244"/>
      <c r="N7" s="244"/>
      <c r="O7" s="244"/>
      <c r="P7" s="244"/>
      <c r="Q7" s="244"/>
      <c r="R7" s="244"/>
      <c r="S7" s="244"/>
      <c r="T7" s="244"/>
      <c r="U7" s="244"/>
      <c r="V7" s="244"/>
      <c r="W7" s="243"/>
      <c r="X7" s="243"/>
      <c r="Y7" s="244"/>
      <c r="Z7" s="244"/>
      <c r="AA7" s="244"/>
      <c r="AB7" s="244"/>
      <c r="AC7" s="237"/>
    </row>
    <row r="8" spans="1:31" customFormat="1" ht="24" customHeight="1">
      <c r="B8" s="239" t="s">
        <v>765</v>
      </c>
      <c r="C8" s="239"/>
      <c r="D8" s="239"/>
      <c r="E8" s="239" t="s">
        <v>766</v>
      </c>
      <c r="F8" s="239"/>
      <c r="G8" s="239"/>
      <c r="H8" s="239" t="s">
        <v>767</v>
      </c>
      <c r="I8" s="239"/>
      <c r="J8" s="239"/>
      <c r="K8" s="239" t="s">
        <v>1050</v>
      </c>
      <c r="L8" s="239"/>
      <c r="M8" s="239"/>
      <c r="N8" s="239"/>
      <c r="O8" s="239"/>
      <c r="P8" s="239"/>
      <c r="Q8" s="237"/>
      <c r="R8" s="239"/>
      <c r="S8" s="239"/>
      <c r="T8" s="239"/>
      <c r="U8" s="239"/>
      <c r="V8" s="239"/>
      <c r="W8" s="244"/>
      <c r="X8" s="244"/>
      <c r="Y8" s="245"/>
      <c r="Z8" s="237"/>
      <c r="AA8" s="237"/>
      <c r="AB8" s="237"/>
      <c r="AC8" s="237"/>
    </row>
    <row r="9" spans="1:31" customFormat="1" ht="18.75" customHeight="1">
      <c r="B9" s="241"/>
      <c r="C9" s="240"/>
      <c r="D9" s="241"/>
      <c r="E9" s="243"/>
      <c r="F9" s="243"/>
      <c r="G9" s="245"/>
      <c r="H9" s="241"/>
      <c r="I9" s="240"/>
      <c r="J9" s="237"/>
      <c r="K9" s="243"/>
      <c r="L9" s="244"/>
      <c r="M9" s="244"/>
      <c r="N9" s="244"/>
      <c r="O9" s="244"/>
      <c r="P9" s="244"/>
      <c r="Q9" s="237"/>
      <c r="R9" s="244"/>
      <c r="S9" s="244"/>
      <c r="T9" s="244"/>
      <c r="U9" s="244"/>
      <c r="V9" s="244"/>
      <c r="W9" s="244"/>
      <c r="X9" s="244"/>
      <c r="Y9" s="245"/>
      <c r="Z9" s="237"/>
      <c r="AA9" s="237"/>
      <c r="AB9" s="237"/>
      <c r="AC9" s="237"/>
    </row>
    <row r="10" spans="1:31" customFormat="1" ht="12.75">
      <c r="B10" s="246" t="s">
        <v>751</v>
      </c>
      <c r="C10" s="247" t="s">
        <v>768</v>
      </c>
      <c r="D10" s="241"/>
      <c r="E10" s="248" t="s">
        <v>769</v>
      </c>
      <c r="F10" s="247" t="s">
        <v>1051</v>
      </c>
      <c r="G10" s="245"/>
      <c r="H10" s="249" t="s">
        <v>759</v>
      </c>
      <c r="I10" s="247" t="s">
        <v>770</v>
      </c>
      <c r="J10" s="237"/>
      <c r="K10" s="243"/>
      <c r="L10" s="246" t="s">
        <v>751</v>
      </c>
      <c r="M10" s="250" t="s">
        <v>752</v>
      </c>
      <c r="N10" s="250" t="s">
        <v>753</v>
      </c>
      <c r="O10" s="251" t="s">
        <v>754</v>
      </c>
      <c r="P10" s="249" t="s">
        <v>771</v>
      </c>
      <c r="Q10" s="237"/>
      <c r="R10" s="252"/>
      <c r="S10" s="252"/>
      <c r="T10" s="252"/>
      <c r="U10" s="252"/>
      <c r="V10" s="252"/>
      <c r="W10" s="237"/>
      <c r="X10" s="245"/>
      <c r="Y10" s="245"/>
      <c r="Z10" s="237"/>
      <c r="AA10" s="237"/>
      <c r="AB10" s="237"/>
      <c r="AC10" s="237"/>
    </row>
    <row r="11" spans="1:31" customFormat="1" ht="16.5" customHeight="1">
      <c r="B11" s="250" t="s">
        <v>752</v>
      </c>
      <c r="C11" s="247" t="s">
        <v>772</v>
      </c>
      <c r="D11" s="241"/>
      <c r="E11" s="253" t="s">
        <v>773</v>
      </c>
      <c r="F11" s="247" t="s">
        <v>774</v>
      </c>
      <c r="G11" s="245"/>
      <c r="H11" s="251" t="s">
        <v>760</v>
      </c>
      <c r="I11" s="247" t="s">
        <v>775</v>
      </c>
      <c r="J11" s="237"/>
      <c r="K11" s="248" t="s">
        <v>769</v>
      </c>
      <c r="L11" s="247" t="s">
        <v>762</v>
      </c>
      <c r="M11" s="247" t="s">
        <v>761</v>
      </c>
      <c r="N11" s="247" t="s">
        <v>760</v>
      </c>
      <c r="O11" s="247" t="s">
        <v>759</v>
      </c>
      <c r="P11" s="247" t="s">
        <v>759</v>
      </c>
      <c r="Q11" s="237"/>
      <c r="R11" s="252"/>
      <c r="S11" s="252"/>
      <c r="T11" s="252"/>
      <c r="U11" s="252"/>
      <c r="V11" s="252"/>
      <c r="W11" s="237"/>
      <c r="X11" s="245"/>
      <c r="Y11" s="245"/>
      <c r="Z11" s="237"/>
      <c r="AA11" s="237"/>
      <c r="AB11" s="237"/>
      <c r="AC11" s="237"/>
    </row>
    <row r="12" spans="1:31" customFormat="1" ht="12.75" customHeight="1">
      <c r="B12" s="250" t="s">
        <v>753</v>
      </c>
      <c r="C12" s="247" t="s">
        <v>776</v>
      </c>
      <c r="D12" s="241"/>
      <c r="E12" s="254" t="s">
        <v>777</v>
      </c>
      <c r="F12" s="247" t="s">
        <v>778</v>
      </c>
      <c r="G12" s="245"/>
      <c r="H12" s="250" t="s">
        <v>761</v>
      </c>
      <c r="I12" s="247" t="s">
        <v>779</v>
      </c>
      <c r="J12" s="237"/>
      <c r="K12" s="253" t="s">
        <v>773</v>
      </c>
      <c r="L12" s="247" t="s">
        <v>762</v>
      </c>
      <c r="M12" s="247" t="s">
        <v>761</v>
      </c>
      <c r="N12" s="247" t="s">
        <v>760</v>
      </c>
      <c r="O12" s="247" t="s">
        <v>759</v>
      </c>
      <c r="P12" s="247" t="s">
        <v>759</v>
      </c>
      <c r="Q12" s="237"/>
      <c r="R12" s="252"/>
      <c r="S12" s="252"/>
      <c r="T12" s="252"/>
      <c r="U12" s="252"/>
      <c r="V12" s="252"/>
      <c r="W12" s="237"/>
      <c r="X12" s="245"/>
      <c r="Y12" s="245"/>
      <c r="Z12" s="237"/>
      <c r="AA12" s="237"/>
      <c r="AB12" s="237"/>
      <c r="AC12" s="237"/>
    </row>
    <row r="13" spans="1:31" customFormat="1" ht="21">
      <c r="B13" s="251" t="s">
        <v>754</v>
      </c>
      <c r="C13" s="247" t="s">
        <v>780</v>
      </c>
      <c r="D13" s="241"/>
      <c r="E13" s="255" t="s">
        <v>781</v>
      </c>
      <c r="F13" s="247" t="s">
        <v>782</v>
      </c>
      <c r="G13" s="245"/>
      <c r="H13" s="246" t="s">
        <v>762</v>
      </c>
      <c r="I13" s="247" t="s">
        <v>783</v>
      </c>
      <c r="J13" s="237"/>
      <c r="K13" s="254" t="s">
        <v>777</v>
      </c>
      <c r="L13" s="247" t="s">
        <v>762</v>
      </c>
      <c r="M13" s="247" t="s">
        <v>761</v>
      </c>
      <c r="N13" s="247" t="s">
        <v>760</v>
      </c>
      <c r="O13" s="247" t="s">
        <v>760</v>
      </c>
      <c r="P13" s="247" t="s">
        <v>759</v>
      </c>
      <c r="Q13" s="237"/>
      <c r="R13" s="252"/>
      <c r="S13" s="252"/>
      <c r="T13" s="252"/>
      <c r="U13" s="252"/>
      <c r="V13" s="252"/>
      <c r="W13" s="237"/>
      <c r="X13" s="245"/>
      <c r="Y13" s="245"/>
      <c r="Z13" s="237"/>
      <c r="AA13" s="237"/>
      <c r="AB13" s="237"/>
      <c r="AC13" s="237"/>
    </row>
    <row r="14" spans="1:31" customFormat="1" ht="12.75">
      <c r="B14" s="249" t="s">
        <v>771</v>
      </c>
      <c r="C14" s="247" t="s">
        <v>784</v>
      </c>
      <c r="D14" s="241"/>
      <c r="E14" s="242"/>
      <c r="F14" s="243"/>
      <c r="G14" s="243"/>
      <c r="H14" s="242"/>
      <c r="I14" s="243"/>
      <c r="J14" s="237"/>
      <c r="K14" s="255" t="s">
        <v>781</v>
      </c>
      <c r="L14" s="247" t="s">
        <v>762</v>
      </c>
      <c r="M14" s="247" t="s">
        <v>761</v>
      </c>
      <c r="N14" s="247" t="s">
        <v>760</v>
      </c>
      <c r="O14" s="247" t="s">
        <v>760</v>
      </c>
      <c r="P14" s="247" t="s">
        <v>759</v>
      </c>
      <c r="Q14" s="237"/>
      <c r="R14" s="252"/>
      <c r="S14" s="252"/>
      <c r="T14" s="252"/>
      <c r="U14" s="252"/>
      <c r="V14" s="252"/>
      <c r="W14" s="237"/>
      <c r="X14" s="245"/>
      <c r="Y14" s="245"/>
      <c r="Z14" s="237"/>
      <c r="AA14" s="237"/>
      <c r="AB14" s="237"/>
      <c r="AC14" s="237"/>
    </row>
    <row r="15" spans="1:31" customFormat="1" ht="16.5" customHeight="1">
      <c r="B15" s="256"/>
      <c r="C15" s="257"/>
      <c r="D15" s="258"/>
      <c r="E15" s="259"/>
      <c r="F15" s="260"/>
      <c r="G15" s="260"/>
      <c r="H15" s="256"/>
      <c r="I15" s="257"/>
      <c r="J15" s="261"/>
      <c r="K15" s="261"/>
      <c r="L15" s="262"/>
      <c r="M15" s="256"/>
      <c r="N15" s="257"/>
      <c r="O15" s="257"/>
      <c r="P15" s="257"/>
      <c r="Q15" s="257"/>
      <c r="R15" s="252"/>
      <c r="S15" s="252"/>
      <c r="T15" s="252"/>
      <c r="U15" s="252"/>
      <c r="V15" s="252"/>
      <c r="W15" s="263"/>
      <c r="X15" s="263"/>
      <c r="Y15" s="245"/>
      <c r="Z15" s="237"/>
      <c r="AA15" s="237"/>
      <c r="AB15" s="237"/>
      <c r="AC15" s="237"/>
    </row>
    <row r="16" spans="1:31" ht="22.5" customHeight="1">
      <c r="B16" s="2670" t="s">
        <v>1052</v>
      </c>
      <c r="C16" s="2671"/>
      <c r="D16" s="2671"/>
      <c r="E16" s="2671"/>
      <c r="F16" s="2671"/>
      <c r="G16" s="2671"/>
      <c r="H16" s="2671"/>
      <c r="I16" s="2671"/>
      <c r="J16" s="2671"/>
      <c r="K16" s="2671"/>
      <c r="L16" s="2671"/>
      <c r="M16" s="2671"/>
      <c r="N16" s="2671"/>
      <c r="O16" s="252"/>
      <c r="P16" s="252"/>
      <c r="Q16" s="252"/>
      <c r="R16" s="252"/>
      <c r="S16" s="252"/>
      <c r="T16" s="252"/>
      <c r="U16" s="252"/>
      <c r="V16" s="252"/>
      <c r="W16" s="252"/>
      <c r="X16"/>
      <c r="Y16"/>
      <c r="Z16"/>
      <c r="AA16"/>
      <c r="AB16"/>
      <c r="AC16"/>
    </row>
    <row r="17" spans="1:31" ht="19.5">
      <c r="B17" s="264"/>
      <c r="C17" s="252"/>
      <c r="D17" s="252"/>
      <c r="E17" s="252"/>
      <c r="F17" s="252"/>
      <c r="G17" s="252"/>
      <c r="H17" s="252"/>
      <c r="I17" s="252"/>
      <c r="J17" s="252"/>
      <c r="K17" s="252"/>
      <c r="L17" s="252"/>
      <c r="M17" s="252"/>
      <c r="N17" s="252"/>
      <c r="O17" s="252"/>
      <c r="P17" s="252"/>
      <c r="Q17" s="252"/>
      <c r="R17" s="252"/>
      <c r="S17" s="252"/>
      <c r="T17" s="252"/>
      <c r="U17" s="252"/>
      <c r="V17" s="252"/>
      <c r="W17" s="252"/>
      <c r="X17"/>
      <c r="Y17"/>
      <c r="Z17"/>
      <c r="AA17"/>
      <c r="AB17"/>
      <c r="AC17"/>
      <c r="AD17"/>
      <c r="AE17"/>
    </row>
    <row r="18" spans="1:31" ht="15">
      <c r="B18" s="265" t="s">
        <v>172</v>
      </c>
      <c r="C18" s="252"/>
      <c r="D18" s="252"/>
      <c r="E18" s="252"/>
      <c r="F18" s="252"/>
      <c r="G18" s="252"/>
      <c r="H18" s="252"/>
      <c r="I18" s="252"/>
      <c r="J18" s="252"/>
      <c r="K18" s="252"/>
      <c r="L18" s="252"/>
      <c r="M18" s="252"/>
      <c r="N18" s="252"/>
      <c r="O18" s="252"/>
      <c r="P18" s="265" t="s">
        <v>1053</v>
      </c>
      <c r="Q18" s="252"/>
      <c r="R18" s="252"/>
      <c r="S18" s="252"/>
      <c r="T18" s="252"/>
      <c r="U18" s="252"/>
      <c r="V18" s="252"/>
      <c r="W18" s="252"/>
      <c r="X18"/>
      <c r="Y18"/>
      <c r="Z18"/>
      <c r="AA18"/>
      <c r="AB18"/>
      <c r="AC18"/>
      <c r="AD18"/>
      <c r="AE18"/>
    </row>
    <row r="19" spans="1:31" ht="20.25" thickBot="1">
      <c r="B19" s="264"/>
      <c r="C19" s="252"/>
      <c r="D19" s="252"/>
      <c r="E19" s="252"/>
      <c r="F19" s="252"/>
      <c r="G19" s="252"/>
      <c r="H19" s="252"/>
      <c r="I19" s="252"/>
      <c r="J19" s="252"/>
      <c r="K19" s="252"/>
      <c r="L19" s="252"/>
      <c r="M19" s="252"/>
      <c r="N19" s="252"/>
      <c r="O19" s="252"/>
      <c r="P19" s="252"/>
      <c r="Q19" s="252"/>
      <c r="R19" s="252"/>
      <c r="S19" s="252"/>
      <c r="T19" s="252"/>
      <c r="U19" s="252"/>
      <c r="V19" s="252"/>
      <c r="W19" s="252"/>
      <c r="X19"/>
      <c r="Y19"/>
      <c r="Z19"/>
      <c r="AA19"/>
      <c r="AB19"/>
      <c r="AC19"/>
      <c r="AD19"/>
      <c r="AE19"/>
    </row>
    <row r="20" spans="1:31" s="268" customFormat="1" ht="25.5" customHeight="1">
      <c r="B20" s="2672" t="s">
        <v>1054</v>
      </c>
      <c r="C20" s="2675" t="s">
        <v>1055</v>
      </c>
      <c r="D20" s="266" t="s">
        <v>1056</v>
      </c>
      <c r="E20" s="266" t="s">
        <v>1057</v>
      </c>
      <c r="F20" s="266" t="s">
        <v>1058</v>
      </c>
      <c r="G20" s="2675" t="s">
        <v>1059</v>
      </c>
      <c r="H20" s="2678" t="s">
        <v>1060</v>
      </c>
      <c r="I20" s="2679"/>
      <c r="J20" s="2679"/>
      <c r="K20" s="2679"/>
      <c r="L20" s="2679"/>
      <c r="M20" s="2679"/>
      <c r="N20" s="2680"/>
      <c r="O20" s="267"/>
      <c r="P20" s="2681" t="s">
        <v>1054</v>
      </c>
      <c r="Q20" s="2683" t="s">
        <v>1055</v>
      </c>
      <c r="R20" s="2686" t="s">
        <v>1061</v>
      </c>
      <c r="S20" s="2687"/>
      <c r="T20" s="2687"/>
      <c r="U20" s="2687"/>
      <c r="V20" s="2687"/>
      <c r="W20" s="2687"/>
      <c r="X20" s="2688"/>
      <c r="Y20" s="2686" t="s">
        <v>1062</v>
      </c>
      <c r="Z20" s="2687"/>
      <c r="AA20" s="2687"/>
      <c r="AB20" s="2687"/>
      <c r="AC20" s="2687"/>
      <c r="AD20" s="2687"/>
      <c r="AE20" s="2688"/>
    </row>
    <row r="21" spans="1:31" s="268" customFormat="1" ht="63.75" customHeight="1">
      <c r="B21" s="2673"/>
      <c r="C21" s="2676"/>
      <c r="D21" s="269" t="s">
        <v>1063</v>
      </c>
      <c r="E21" s="2697" t="s">
        <v>1132</v>
      </c>
      <c r="F21" s="2676" t="s">
        <v>1065</v>
      </c>
      <c r="G21" s="2676"/>
      <c r="H21" s="270" t="s">
        <v>766</v>
      </c>
      <c r="I21" s="270" t="s">
        <v>1066</v>
      </c>
      <c r="J21" s="2692" t="s">
        <v>751</v>
      </c>
      <c r="K21" s="2694" t="s">
        <v>752</v>
      </c>
      <c r="L21" s="2694" t="s">
        <v>753</v>
      </c>
      <c r="M21" s="2695" t="s">
        <v>754</v>
      </c>
      <c r="N21" s="2689" t="s">
        <v>771</v>
      </c>
      <c r="O21" s="256"/>
      <c r="P21" s="2673"/>
      <c r="Q21" s="2684"/>
      <c r="R21" s="271" t="s">
        <v>766</v>
      </c>
      <c r="S21" s="270" t="s">
        <v>1067</v>
      </c>
      <c r="T21" s="2692" t="s">
        <v>751</v>
      </c>
      <c r="U21" s="2694" t="s">
        <v>752</v>
      </c>
      <c r="V21" s="2694" t="s">
        <v>753</v>
      </c>
      <c r="W21" s="2695" t="s">
        <v>754</v>
      </c>
      <c r="X21" s="2689" t="s">
        <v>771</v>
      </c>
      <c r="Y21" s="271" t="s">
        <v>766</v>
      </c>
      <c r="Z21" s="270" t="s">
        <v>1068</v>
      </c>
      <c r="AA21" s="2692" t="s">
        <v>751</v>
      </c>
      <c r="AB21" s="2694" t="s">
        <v>752</v>
      </c>
      <c r="AC21" s="2694" t="s">
        <v>753</v>
      </c>
      <c r="AD21" s="2695" t="s">
        <v>754</v>
      </c>
      <c r="AE21" s="2689" t="s">
        <v>771</v>
      </c>
    </row>
    <row r="22" spans="1:31" s="277" customFormat="1" ht="13.5" thickBot="1">
      <c r="A22" s="345"/>
      <c r="B22" s="2674"/>
      <c r="C22" s="2677"/>
      <c r="D22" s="269" t="s">
        <v>1069</v>
      </c>
      <c r="E22" s="2698"/>
      <c r="F22" s="2698"/>
      <c r="G22" s="2677"/>
      <c r="H22" s="273"/>
      <c r="I22" s="273"/>
      <c r="J22" s="2699"/>
      <c r="K22" s="2699"/>
      <c r="L22" s="2699"/>
      <c r="M22" s="2699"/>
      <c r="N22" s="2691"/>
      <c r="O22" s="274"/>
      <c r="P22" s="2682"/>
      <c r="Q22" s="2685"/>
      <c r="R22" s="275"/>
      <c r="S22" s="276"/>
      <c r="T22" s="2693"/>
      <c r="U22" s="2693"/>
      <c r="V22" s="2693"/>
      <c r="W22" s="2693"/>
      <c r="X22" s="2696"/>
      <c r="Y22" s="275"/>
      <c r="Z22" s="276"/>
      <c r="AA22" s="2693"/>
      <c r="AB22" s="2693"/>
      <c r="AC22" s="2693"/>
      <c r="AD22" s="2693"/>
      <c r="AE22" s="2696"/>
    </row>
    <row r="23" spans="1:31" s="268" customFormat="1" ht="11.25">
      <c r="A23" s="346"/>
      <c r="B23" s="2737">
        <v>45</v>
      </c>
      <c r="C23" s="2740" t="s">
        <v>1070</v>
      </c>
      <c r="D23" s="2716" t="s">
        <v>1071</v>
      </c>
      <c r="E23" s="2716" t="s">
        <v>1072</v>
      </c>
      <c r="F23" s="2716" t="s">
        <v>1073</v>
      </c>
      <c r="G23" s="2716" t="s">
        <v>1133</v>
      </c>
      <c r="H23" s="281" t="s">
        <v>1051</v>
      </c>
      <c r="I23" s="1116"/>
      <c r="J23" s="1116"/>
      <c r="K23" s="1116"/>
      <c r="L23" s="1116"/>
      <c r="M23" s="1116"/>
      <c r="N23" s="1117"/>
      <c r="O23" s="279"/>
      <c r="P23" s="2712">
        <v>45</v>
      </c>
      <c r="Q23" s="2714" t="s">
        <v>1070</v>
      </c>
      <c r="R23" s="280" t="s">
        <v>1051</v>
      </c>
      <c r="S23" s="1116"/>
      <c r="T23" s="1179"/>
      <c r="U23" s="1179"/>
      <c r="V23" s="1179"/>
      <c r="W23" s="1179"/>
      <c r="X23" s="1180"/>
      <c r="Y23" s="280" t="s">
        <v>1051</v>
      </c>
      <c r="Z23" s="1116"/>
      <c r="AA23" s="1179"/>
      <c r="AB23" s="1179"/>
      <c r="AC23" s="1179"/>
      <c r="AD23" s="1179"/>
      <c r="AE23" s="1180"/>
    </row>
    <row r="24" spans="1:31" s="268" customFormat="1" ht="11.25">
      <c r="A24" s="347"/>
      <c r="B24" s="2738"/>
      <c r="C24" s="2741"/>
      <c r="D24" s="2717"/>
      <c r="E24" s="2717"/>
      <c r="F24" s="2717"/>
      <c r="G24" s="2717"/>
      <c r="H24" s="324" t="s">
        <v>774</v>
      </c>
      <c r="I24" s="1178"/>
      <c r="J24" s="1158"/>
      <c r="K24" s="1158"/>
      <c r="L24" s="1158"/>
      <c r="M24" s="1158"/>
      <c r="N24" s="1159"/>
      <c r="O24" s="279"/>
      <c r="P24" s="2705"/>
      <c r="Q24" s="2708"/>
      <c r="R24" s="283" t="s">
        <v>774</v>
      </c>
      <c r="S24" s="1118"/>
      <c r="T24" s="1152"/>
      <c r="U24" s="1152"/>
      <c r="V24" s="1152"/>
      <c r="W24" s="1152"/>
      <c r="X24" s="1181"/>
      <c r="Y24" s="283" t="s">
        <v>774</v>
      </c>
      <c r="Z24" s="1118"/>
      <c r="AA24" s="1152"/>
      <c r="AB24" s="1152"/>
      <c r="AC24" s="1152"/>
      <c r="AD24" s="1152"/>
      <c r="AE24" s="1181"/>
    </row>
    <row r="25" spans="1:31" s="268" customFormat="1" ht="11.25">
      <c r="A25" s="347"/>
      <c r="B25" s="2738"/>
      <c r="C25" s="2741"/>
      <c r="D25" s="2733" t="s">
        <v>1075</v>
      </c>
      <c r="E25" s="2717"/>
      <c r="F25" s="2717"/>
      <c r="G25" s="2717"/>
      <c r="H25" s="324" t="s">
        <v>778</v>
      </c>
      <c r="I25" s="1178"/>
      <c r="J25" s="1158"/>
      <c r="K25" s="1158"/>
      <c r="L25" s="1158"/>
      <c r="M25" s="1158"/>
      <c r="N25" s="1159"/>
      <c r="O25" s="279"/>
      <c r="P25" s="2705"/>
      <c r="Q25" s="2708"/>
      <c r="R25" s="283" t="s">
        <v>778</v>
      </c>
      <c r="S25" s="1118"/>
      <c r="T25" s="1152"/>
      <c r="U25" s="1152"/>
      <c r="V25" s="1152"/>
      <c r="W25" s="1152"/>
      <c r="X25" s="1181"/>
      <c r="Y25" s="283" t="s">
        <v>778</v>
      </c>
      <c r="Z25" s="1118"/>
      <c r="AA25" s="1152"/>
      <c r="AB25" s="1152"/>
      <c r="AC25" s="1152"/>
      <c r="AD25" s="1152"/>
      <c r="AE25" s="1181"/>
    </row>
    <row r="26" spans="1:31" s="268" customFormat="1" ht="11.25">
      <c r="A26" s="347"/>
      <c r="B26" s="2739"/>
      <c r="C26" s="2742"/>
      <c r="D26" s="2733"/>
      <c r="E26" s="2736"/>
      <c r="F26" s="2736"/>
      <c r="G26" s="2736"/>
      <c r="H26" s="324" t="s">
        <v>782</v>
      </c>
      <c r="I26" s="1178"/>
      <c r="J26" s="1158"/>
      <c r="K26" s="1158"/>
      <c r="L26" s="1158"/>
      <c r="M26" s="1158"/>
      <c r="N26" s="1159"/>
      <c r="O26" s="279"/>
      <c r="P26" s="2706"/>
      <c r="Q26" s="2709"/>
      <c r="R26" s="283" t="s">
        <v>782</v>
      </c>
      <c r="S26" s="1118"/>
      <c r="T26" s="1152"/>
      <c r="U26" s="1152"/>
      <c r="V26" s="1152"/>
      <c r="W26" s="1152"/>
      <c r="X26" s="1181"/>
      <c r="Y26" s="283" t="s">
        <v>782</v>
      </c>
      <c r="Z26" s="1118"/>
      <c r="AA26" s="1152"/>
      <c r="AB26" s="1152"/>
      <c r="AC26" s="1152"/>
      <c r="AD26" s="1152"/>
      <c r="AE26" s="1181"/>
    </row>
    <row r="27" spans="1:31" s="268" customFormat="1" ht="11.25">
      <c r="A27" s="347"/>
      <c r="B27" s="2743">
        <v>1</v>
      </c>
      <c r="C27" s="2746" t="s">
        <v>1076</v>
      </c>
      <c r="D27" s="2733" t="s">
        <v>1071</v>
      </c>
      <c r="E27" s="2710" t="s">
        <v>1077</v>
      </c>
      <c r="F27" s="2710" t="s">
        <v>1073</v>
      </c>
      <c r="G27" s="2710" t="s">
        <v>1078</v>
      </c>
      <c r="H27" s="324" t="s">
        <v>1051</v>
      </c>
      <c r="I27" s="1178"/>
      <c r="J27" s="1158"/>
      <c r="K27" s="1158"/>
      <c r="L27" s="1158"/>
      <c r="M27" s="1158"/>
      <c r="N27" s="1159"/>
      <c r="O27" s="279"/>
      <c r="P27" s="2704">
        <v>1</v>
      </c>
      <c r="Q27" s="2707" t="s">
        <v>1076</v>
      </c>
      <c r="R27" s="283" t="s">
        <v>1051</v>
      </c>
      <c r="S27" s="1118"/>
      <c r="T27" s="1152"/>
      <c r="U27" s="1152"/>
      <c r="V27" s="1152"/>
      <c r="W27" s="1152"/>
      <c r="X27" s="1181"/>
      <c r="Y27" s="283" t="s">
        <v>1051</v>
      </c>
      <c r="Z27" s="1118"/>
      <c r="AA27" s="1152"/>
      <c r="AB27" s="1152"/>
      <c r="AC27" s="1152"/>
      <c r="AD27" s="1152"/>
      <c r="AE27" s="1181"/>
    </row>
    <row r="28" spans="1:31" s="268" customFormat="1" ht="11.25">
      <c r="A28" s="347"/>
      <c r="B28" s="2744"/>
      <c r="C28" s="2741"/>
      <c r="D28" s="2733"/>
      <c r="E28" s="2717"/>
      <c r="F28" s="2717"/>
      <c r="G28" s="2717"/>
      <c r="H28" s="324" t="s">
        <v>774</v>
      </c>
      <c r="I28" s="1178"/>
      <c r="J28" s="1158"/>
      <c r="K28" s="1158"/>
      <c r="L28" s="1158"/>
      <c r="M28" s="1158"/>
      <c r="N28" s="1159"/>
      <c r="O28" s="279"/>
      <c r="P28" s="2705"/>
      <c r="Q28" s="2708"/>
      <c r="R28" s="283" t="s">
        <v>774</v>
      </c>
      <c r="S28" s="1118"/>
      <c r="T28" s="1152"/>
      <c r="U28" s="1152"/>
      <c r="V28" s="1152"/>
      <c r="W28" s="1152"/>
      <c r="X28" s="1181"/>
      <c r="Y28" s="283" t="s">
        <v>774</v>
      </c>
      <c r="Z28" s="1118"/>
      <c r="AA28" s="1152"/>
      <c r="AB28" s="1152"/>
      <c r="AC28" s="1152"/>
      <c r="AD28" s="1152"/>
      <c r="AE28" s="1181"/>
    </row>
    <row r="29" spans="1:31" s="268" customFormat="1" ht="11.25">
      <c r="A29" s="347"/>
      <c r="B29" s="2744"/>
      <c r="C29" s="2741"/>
      <c r="D29" s="2733" t="s">
        <v>1079</v>
      </c>
      <c r="E29" s="2717"/>
      <c r="F29" s="2717"/>
      <c r="G29" s="2717"/>
      <c r="H29" s="324" t="s">
        <v>778</v>
      </c>
      <c r="I29" s="1158"/>
      <c r="J29" s="1119"/>
      <c r="K29" s="1119"/>
      <c r="L29" s="1119"/>
      <c r="M29" s="1119"/>
      <c r="N29" s="1120"/>
      <c r="O29" s="279"/>
      <c r="P29" s="2705"/>
      <c r="Q29" s="2708"/>
      <c r="R29" s="283" t="s">
        <v>778</v>
      </c>
      <c r="S29" s="1118"/>
      <c r="T29" s="1152"/>
      <c r="U29" s="1152"/>
      <c r="V29" s="1152"/>
      <c r="W29" s="1152"/>
      <c r="X29" s="1181"/>
      <c r="Y29" s="283" t="s">
        <v>778</v>
      </c>
      <c r="Z29" s="1118"/>
      <c r="AA29" s="1152"/>
      <c r="AB29" s="1152"/>
      <c r="AC29" s="1152"/>
      <c r="AD29" s="1152"/>
      <c r="AE29" s="1181"/>
    </row>
    <row r="30" spans="1:31" s="268" customFormat="1" ht="11.25">
      <c r="A30" s="347"/>
      <c r="B30" s="2745"/>
      <c r="C30" s="2742"/>
      <c r="D30" s="2733"/>
      <c r="E30" s="2736"/>
      <c r="F30" s="2736"/>
      <c r="G30" s="2736"/>
      <c r="H30" s="324" t="s">
        <v>782</v>
      </c>
      <c r="I30" s="1178"/>
      <c r="J30" s="1158"/>
      <c r="K30" s="1158"/>
      <c r="L30" s="1158"/>
      <c r="M30" s="1158"/>
      <c r="N30" s="1159"/>
      <c r="O30" s="279"/>
      <c r="P30" s="2706"/>
      <c r="Q30" s="2709"/>
      <c r="R30" s="283" t="s">
        <v>782</v>
      </c>
      <c r="S30" s="1118"/>
      <c r="T30" s="1152"/>
      <c r="U30" s="1152"/>
      <c r="V30" s="1152"/>
      <c r="W30" s="1152"/>
      <c r="X30" s="1181"/>
      <c r="Y30" s="283" t="s">
        <v>782</v>
      </c>
      <c r="Z30" s="1118"/>
      <c r="AA30" s="1152"/>
      <c r="AB30" s="1152"/>
      <c r="AC30" s="1152"/>
      <c r="AD30" s="1152"/>
      <c r="AE30" s="1181"/>
    </row>
    <row r="31" spans="1:31" s="268" customFormat="1" ht="11.25" customHeight="1">
      <c r="A31" s="347"/>
      <c r="B31" s="2743">
        <v>2</v>
      </c>
      <c r="C31" s="2746" t="s">
        <v>1145</v>
      </c>
      <c r="D31" s="2733" t="s">
        <v>1071</v>
      </c>
      <c r="E31" s="2710" t="s">
        <v>1077</v>
      </c>
      <c r="F31" s="2710" t="s">
        <v>1073</v>
      </c>
      <c r="G31" s="2710" t="s">
        <v>1089</v>
      </c>
      <c r="H31" s="324" t="s">
        <v>1051</v>
      </c>
      <c r="I31" s="1178"/>
      <c r="J31" s="1158"/>
      <c r="K31" s="1158"/>
      <c r="L31" s="1158"/>
      <c r="M31" s="1158"/>
      <c r="N31" s="1159"/>
      <c r="O31" s="279"/>
      <c r="P31" s="2704">
        <v>2</v>
      </c>
      <c r="Q31" s="2707" t="s">
        <v>1145</v>
      </c>
      <c r="R31" s="283" t="s">
        <v>1051</v>
      </c>
      <c r="S31" s="1118"/>
      <c r="T31" s="1152"/>
      <c r="U31" s="1152"/>
      <c r="V31" s="1152"/>
      <c r="W31" s="1152"/>
      <c r="X31" s="1181"/>
      <c r="Y31" s="283" t="s">
        <v>1051</v>
      </c>
      <c r="Z31" s="1118"/>
      <c r="AA31" s="1152"/>
      <c r="AB31" s="1152"/>
      <c r="AC31" s="1152"/>
      <c r="AD31" s="1152"/>
      <c r="AE31" s="1181"/>
    </row>
    <row r="32" spans="1:31" s="268" customFormat="1" ht="11.25">
      <c r="A32" s="347"/>
      <c r="B32" s="2744"/>
      <c r="C32" s="2741"/>
      <c r="D32" s="2733"/>
      <c r="E32" s="2717"/>
      <c r="F32" s="2717"/>
      <c r="G32" s="2717"/>
      <c r="H32" s="324" t="s">
        <v>774</v>
      </c>
      <c r="I32" s="1158"/>
      <c r="J32" s="1119"/>
      <c r="K32" s="1119"/>
      <c r="L32" s="1119"/>
      <c r="M32" s="1119"/>
      <c r="N32" s="1120"/>
      <c r="O32" s="279"/>
      <c r="P32" s="2705"/>
      <c r="Q32" s="2708"/>
      <c r="R32" s="283" t="s">
        <v>774</v>
      </c>
      <c r="S32" s="1118"/>
      <c r="T32" s="1152"/>
      <c r="U32" s="1152"/>
      <c r="V32" s="1152"/>
      <c r="W32" s="1152"/>
      <c r="X32" s="1181"/>
      <c r="Y32" s="283" t="s">
        <v>774</v>
      </c>
      <c r="Z32" s="1118"/>
      <c r="AA32" s="1152"/>
      <c r="AB32" s="1152"/>
      <c r="AC32" s="1152"/>
      <c r="AD32" s="1152"/>
      <c r="AE32" s="1181"/>
    </row>
    <row r="33" spans="1:31" s="268" customFormat="1" ht="11.25">
      <c r="A33" s="347"/>
      <c r="B33" s="2744"/>
      <c r="C33" s="2741"/>
      <c r="D33" s="2733" t="s">
        <v>1075</v>
      </c>
      <c r="E33" s="2717"/>
      <c r="F33" s="2717"/>
      <c r="G33" s="2717"/>
      <c r="H33" s="324" t="s">
        <v>778</v>
      </c>
      <c r="I33" s="1178"/>
      <c r="J33" s="1158"/>
      <c r="K33" s="1158"/>
      <c r="L33" s="1158"/>
      <c r="M33" s="1158"/>
      <c r="N33" s="1159"/>
      <c r="O33" s="279"/>
      <c r="P33" s="2705"/>
      <c r="Q33" s="2708"/>
      <c r="R33" s="283" t="s">
        <v>778</v>
      </c>
      <c r="S33" s="1118"/>
      <c r="T33" s="1152"/>
      <c r="U33" s="1152"/>
      <c r="V33" s="1152"/>
      <c r="W33" s="1152"/>
      <c r="X33" s="1181"/>
      <c r="Y33" s="283" t="s">
        <v>778</v>
      </c>
      <c r="Z33" s="1118"/>
      <c r="AA33" s="1152"/>
      <c r="AB33" s="1152"/>
      <c r="AC33" s="1152"/>
      <c r="AD33" s="1152"/>
      <c r="AE33" s="1181"/>
    </row>
    <row r="34" spans="1:31" s="268" customFormat="1" ht="11.25">
      <c r="A34" s="347"/>
      <c r="B34" s="2745"/>
      <c r="C34" s="2742"/>
      <c r="D34" s="2733"/>
      <c r="E34" s="2736"/>
      <c r="F34" s="2736"/>
      <c r="G34" s="2736"/>
      <c r="H34" s="324" t="s">
        <v>782</v>
      </c>
      <c r="I34" s="1178"/>
      <c r="J34" s="1158"/>
      <c r="K34" s="1158"/>
      <c r="L34" s="1158"/>
      <c r="M34" s="1158"/>
      <c r="N34" s="1159"/>
      <c r="O34" s="279"/>
      <c r="P34" s="2706"/>
      <c r="Q34" s="2709"/>
      <c r="R34" s="283" t="s">
        <v>782</v>
      </c>
      <c r="S34" s="1118"/>
      <c r="T34" s="1152"/>
      <c r="U34" s="1152"/>
      <c r="V34" s="1152"/>
      <c r="W34" s="1152"/>
      <c r="X34" s="1181"/>
      <c r="Y34" s="283" t="s">
        <v>782</v>
      </c>
      <c r="Z34" s="1118"/>
      <c r="AA34" s="1152"/>
      <c r="AB34" s="1152"/>
      <c r="AC34" s="1152"/>
      <c r="AD34" s="1152"/>
      <c r="AE34" s="1181"/>
    </row>
    <row r="35" spans="1:31" s="268" customFormat="1" ht="11.25">
      <c r="A35" s="347"/>
      <c r="B35" s="2743">
        <v>7</v>
      </c>
      <c r="C35" s="2746" t="s">
        <v>1080</v>
      </c>
      <c r="D35" s="2733" t="s">
        <v>1071</v>
      </c>
      <c r="E35" s="2710" t="s">
        <v>1077</v>
      </c>
      <c r="F35" s="2710" t="s">
        <v>1073</v>
      </c>
      <c r="G35" s="2710" t="s">
        <v>1078</v>
      </c>
      <c r="H35" s="324" t="s">
        <v>1051</v>
      </c>
      <c r="I35" s="1178"/>
      <c r="J35" s="1158"/>
      <c r="K35" s="1158"/>
      <c r="L35" s="1158"/>
      <c r="M35" s="1158"/>
      <c r="N35" s="1159"/>
      <c r="O35" s="279"/>
      <c r="P35" s="2704">
        <v>7</v>
      </c>
      <c r="Q35" s="2707" t="s">
        <v>1080</v>
      </c>
      <c r="R35" s="283" t="s">
        <v>1051</v>
      </c>
      <c r="S35" s="1118"/>
      <c r="T35" s="1152"/>
      <c r="U35" s="1152"/>
      <c r="V35" s="1152"/>
      <c r="W35" s="1152"/>
      <c r="X35" s="1181"/>
      <c r="Y35" s="283" t="s">
        <v>1051</v>
      </c>
      <c r="Z35" s="1119"/>
      <c r="AA35" s="1152"/>
      <c r="AB35" s="1152"/>
      <c r="AC35" s="1152"/>
      <c r="AD35" s="1152"/>
      <c r="AE35" s="1181"/>
    </row>
    <row r="36" spans="1:31" s="268" customFormat="1" ht="11.25">
      <c r="A36" s="347"/>
      <c r="B36" s="2744"/>
      <c r="C36" s="2741"/>
      <c r="D36" s="2733"/>
      <c r="E36" s="2717"/>
      <c r="F36" s="2717"/>
      <c r="G36" s="2717"/>
      <c r="H36" s="324" t="s">
        <v>774</v>
      </c>
      <c r="I36" s="1178"/>
      <c r="J36" s="1158"/>
      <c r="K36" s="1158"/>
      <c r="L36" s="1158"/>
      <c r="M36" s="1158"/>
      <c r="N36" s="1159"/>
      <c r="O36" s="279"/>
      <c r="P36" s="2705"/>
      <c r="Q36" s="2708"/>
      <c r="R36" s="283" t="s">
        <v>774</v>
      </c>
      <c r="S36" s="1118"/>
      <c r="T36" s="1152"/>
      <c r="U36" s="1152"/>
      <c r="V36" s="1152"/>
      <c r="W36" s="1152"/>
      <c r="X36" s="1181"/>
      <c r="Y36" s="283" t="s">
        <v>774</v>
      </c>
      <c r="Z36" s="1119"/>
      <c r="AA36" s="1152"/>
      <c r="AB36" s="1152"/>
      <c r="AC36" s="1152"/>
      <c r="AD36" s="1152"/>
      <c r="AE36" s="1181"/>
    </row>
    <row r="37" spans="1:31" s="268" customFormat="1" ht="11.25">
      <c r="A37" s="347"/>
      <c r="B37" s="2744"/>
      <c r="C37" s="2741"/>
      <c r="D37" s="2733" t="s">
        <v>1079</v>
      </c>
      <c r="E37" s="2717"/>
      <c r="F37" s="2717"/>
      <c r="G37" s="2717"/>
      <c r="H37" s="324" t="s">
        <v>778</v>
      </c>
      <c r="I37" s="1158"/>
      <c r="J37" s="1119"/>
      <c r="K37" s="1119"/>
      <c r="L37" s="1119"/>
      <c r="M37" s="1119"/>
      <c r="N37" s="1120"/>
      <c r="O37" s="279"/>
      <c r="P37" s="2705"/>
      <c r="Q37" s="2708"/>
      <c r="R37" s="283" t="s">
        <v>778</v>
      </c>
      <c r="S37" s="1118"/>
      <c r="T37" s="1152"/>
      <c r="U37" s="1152"/>
      <c r="V37" s="1152"/>
      <c r="W37" s="1152"/>
      <c r="X37" s="1181"/>
      <c r="Y37" s="283" t="s">
        <v>778</v>
      </c>
      <c r="Z37" s="1119"/>
      <c r="AA37" s="1152"/>
      <c r="AB37" s="1152"/>
      <c r="AC37" s="1152"/>
      <c r="AD37" s="1152"/>
      <c r="AE37" s="1181"/>
    </row>
    <row r="38" spans="1:31" s="268" customFormat="1" ht="11.25">
      <c r="A38" s="347"/>
      <c r="B38" s="2745"/>
      <c r="C38" s="2742"/>
      <c r="D38" s="2733"/>
      <c r="E38" s="2736"/>
      <c r="F38" s="2736"/>
      <c r="G38" s="2736"/>
      <c r="H38" s="324" t="s">
        <v>782</v>
      </c>
      <c r="I38" s="1178"/>
      <c r="J38" s="1158"/>
      <c r="K38" s="1158"/>
      <c r="L38" s="1158"/>
      <c r="M38" s="1158"/>
      <c r="N38" s="1159"/>
      <c r="O38" s="279"/>
      <c r="P38" s="2706"/>
      <c r="Q38" s="2709"/>
      <c r="R38" s="283" t="s">
        <v>782</v>
      </c>
      <c r="S38" s="1118"/>
      <c r="T38" s="1152"/>
      <c r="U38" s="1152"/>
      <c r="V38" s="1152"/>
      <c r="W38" s="1152"/>
      <c r="X38" s="1181"/>
      <c r="Y38" s="283" t="s">
        <v>782</v>
      </c>
      <c r="Z38" s="1119"/>
      <c r="AA38" s="1152"/>
      <c r="AB38" s="1152"/>
      <c r="AC38" s="1152"/>
      <c r="AD38" s="1152"/>
      <c r="AE38" s="1181"/>
    </row>
    <row r="39" spans="1:31" s="268" customFormat="1" ht="11.25">
      <c r="A39" s="347"/>
      <c r="B39" s="2743">
        <v>8</v>
      </c>
      <c r="C39" s="2746" t="s">
        <v>1081</v>
      </c>
      <c r="D39" s="2733" t="s">
        <v>1071</v>
      </c>
      <c r="E39" s="2710" t="s">
        <v>1077</v>
      </c>
      <c r="F39" s="2710" t="s">
        <v>1073</v>
      </c>
      <c r="G39" s="2710" t="s">
        <v>1078</v>
      </c>
      <c r="H39" s="324" t="s">
        <v>1051</v>
      </c>
      <c r="I39" s="1178"/>
      <c r="J39" s="1158"/>
      <c r="K39" s="1158"/>
      <c r="L39" s="1158"/>
      <c r="M39" s="1158"/>
      <c r="N39" s="1159"/>
      <c r="O39" s="279"/>
      <c r="P39" s="2704">
        <v>8</v>
      </c>
      <c r="Q39" s="2707" t="s">
        <v>1081</v>
      </c>
      <c r="R39" s="283" t="s">
        <v>1051</v>
      </c>
      <c r="S39" s="1118"/>
      <c r="T39" s="1152"/>
      <c r="U39" s="1152"/>
      <c r="V39" s="1152"/>
      <c r="W39" s="1152"/>
      <c r="X39" s="1181"/>
      <c r="Y39" s="283" t="s">
        <v>1051</v>
      </c>
      <c r="Z39" s="1118"/>
      <c r="AA39" s="1152"/>
      <c r="AB39" s="1152"/>
      <c r="AC39" s="1152"/>
      <c r="AD39" s="1152"/>
      <c r="AE39" s="1181"/>
    </row>
    <row r="40" spans="1:31" s="268" customFormat="1" ht="11.25" customHeight="1">
      <c r="A40" s="347"/>
      <c r="B40" s="2744"/>
      <c r="C40" s="2741"/>
      <c r="D40" s="2733"/>
      <c r="E40" s="2717"/>
      <c r="F40" s="2717"/>
      <c r="G40" s="2747"/>
      <c r="H40" s="324" t="s">
        <v>774</v>
      </c>
      <c r="I40" s="1178"/>
      <c r="J40" s="1158"/>
      <c r="K40" s="1158"/>
      <c r="L40" s="1158"/>
      <c r="M40" s="1158"/>
      <c r="N40" s="1159"/>
      <c r="O40" s="279"/>
      <c r="P40" s="2705"/>
      <c r="Q40" s="2708"/>
      <c r="R40" s="283" t="s">
        <v>774</v>
      </c>
      <c r="S40" s="1118"/>
      <c r="T40" s="1152"/>
      <c r="U40" s="1152"/>
      <c r="V40" s="1152"/>
      <c r="W40" s="1152"/>
      <c r="X40" s="1181"/>
      <c r="Y40" s="283" t="s">
        <v>774</v>
      </c>
      <c r="Z40" s="1118"/>
      <c r="AA40" s="1152"/>
      <c r="AB40" s="1152"/>
      <c r="AC40" s="1152"/>
      <c r="AD40" s="1152"/>
      <c r="AE40" s="1181"/>
    </row>
    <row r="41" spans="1:31" s="268" customFormat="1" ht="11.25" customHeight="1">
      <c r="A41" s="347"/>
      <c r="B41" s="2744"/>
      <c r="C41" s="2741"/>
      <c r="D41" s="2733" t="s">
        <v>1075</v>
      </c>
      <c r="E41" s="2717"/>
      <c r="F41" s="2717"/>
      <c r="G41" s="2747"/>
      <c r="H41" s="324" t="s">
        <v>778</v>
      </c>
      <c r="I41" s="1158"/>
      <c r="J41" s="1119"/>
      <c r="K41" s="1119"/>
      <c r="L41" s="1119"/>
      <c r="M41" s="1119"/>
      <c r="N41" s="1120"/>
      <c r="O41" s="279"/>
      <c r="P41" s="2705"/>
      <c r="Q41" s="2708"/>
      <c r="R41" s="283" t="s">
        <v>778</v>
      </c>
      <c r="S41" s="1118"/>
      <c r="T41" s="1152"/>
      <c r="U41" s="1152"/>
      <c r="V41" s="1152"/>
      <c r="W41" s="1152"/>
      <c r="X41" s="1181"/>
      <c r="Y41" s="283" t="s">
        <v>778</v>
      </c>
      <c r="Z41" s="1118"/>
      <c r="AA41" s="1152"/>
      <c r="AB41" s="1152"/>
      <c r="AC41" s="1152"/>
      <c r="AD41" s="1152"/>
      <c r="AE41" s="1181"/>
    </row>
    <row r="42" spans="1:31" s="268" customFormat="1" ht="11.25" customHeight="1">
      <c r="A42" s="347"/>
      <c r="B42" s="2745"/>
      <c r="C42" s="2742"/>
      <c r="D42" s="2733"/>
      <c r="E42" s="2736"/>
      <c r="F42" s="2736"/>
      <c r="G42" s="2748"/>
      <c r="H42" s="324" t="s">
        <v>782</v>
      </c>
      <c r="I42" s="1178"/>
      <c r="J42" s="1158"/>
      <c r="K42" s="1158"/>
      <c r="L42" s="1158"/>
      <c r="M42" s="1158"/>
      <c r="N42" s="1159"/>
      <c r="O42" s="279"/>
      <c r="P42" s="2706"/>
      <c r="Q42" s="2709"/>
      <c r="R42" s="283" t="s">
        <v>782</v>
      </c>
      <c r="S42" s="1118"/>
      <c r="T42" s="1152"/>
      <c r="U42" s="1152"/>
      <c r="V42" s="1152"/>
      <c r="W42" s="1152"/>
      <c r="X42" s="1181"/>
      <c r="Y42" s="283" t="s">
        <v>782</v>
      </c>
      <c r="Z42" s="1118"/>
      <c r="AA42" s="1152"/>
      <c r="AB42" s="1152"/>
      <c r="AC42" s="1152"/>
      <c r="AD42" s="1152"/>
      <c r="AE42" s="1181"/>
    </row>
    <row r="43" spans="1:31" s="268" customFormat="1" ht="11.25" customHeight="1">
      <c r="A43" s="347"/>
      <c r="B43" s="2743">
        <v>16</v>
      </c>
      <c r="C43" s="2746" t="s">
        <v>1146</v>
      </c>
      <c r="D43" s="2733" t="s">
        <v>1071</v>
      </c>
      <c r="E43" s="2710" t="s">
        <v>1077</v>
      </c>
      <c r="F43" s="2710" t="s">
        <v>1073</v>
      </c>
      <c r="G43" s="2710" t="s">
        <v>1078</v>
      </c>
      <c r="H43" s="324" t="s">
        <v>1051</v>
      </c>
      <c r="I43" s="1178"/>
      <c r="J43" s="1158"/>
      <c r="K43" s="1158"/>
      <c r="L43" s="1158"/>
      <c r="M43" s="1158"/>
      <c r="N43" s="1159"/>
      <c r="O43" s="279"/>
      <c r="P43" s="2704">
        <v>16</v>
      </c>
      <c r="Q43" s="2707" t="s">
        <v>1146</v>
      </c>
      <c r="R43" s="283" t="s">
        <v>1051</v>
      </c>
      <c r="S43" s="1118"/>
      <c r="T43" s="1152"/>
      <c r="U43" s="1152"/>
      <c r="V43" s="1152"/>
      <c r="W43" s="1152"/>
      <c r="X43" s="1181"/>
      <c r="Y43" s="283" t="s">
        <v>1051</v>
      </c>
      <c r="Z43" s="1118"/>
      <c r="AA43" s="1152"/>
      <c r="AB43" s="1152"/>
      <c r="AC43" s="1152"/>
      <c r="AD43" s="1152"/>
      <c r="AE43" s="1181"/>
    </row>
    <row r="44" spans="1:31" s="268" customFormat="1" ht="11.25" customHeight="1">
      <c r="A44" s="347"/>
      <c r="B44" s="2744"/>
      <c r="C44" s="2741"/>
      <c r="D44" s="2733"/>
      <c r="E44" s="2717"/>
      <c r="F44" s="2717"/>
      <c r="G44" s="2747"/>
      <c r="H44" s="324" t="s">
        <v>774</v>
      </c>
      <c r="I44" s="1158"/>
      <c r="J44" s="1119"/>
      <c r="K44" s="1119"/>
      <c r="L44" s="1119"/>
      <c r="M44" s="1119"/>
      <c r="N44" s="1120"/>
      <c r="O44" s="279"/>
      <c r="P44" s="2705"/>
      <c r="Q44" s="2708"/>
      <c r="R44" s="283" t="s">
        <v>774</v>
      </c>
      <c r="S44" s="1118"/>
      <c r="T44" s="1152"/>
      <c r="U44" s="1152"/>
      <c r="V44" s="1152"/>
      <c r="W44" s="1152"/>
      <c r="X44" s="1181"/>
      <c r="Y44" s="283" t="s">
        <v>774</v>
      </c>
      <c r="Z44" s="1118"/>
      <c r="AA44" s="1152"/>
      <c r="AB44" s="1152"/>
      <c r="AC44" s="1152"/>
      <c r="AD44" s="1152"/>
      <c r="AE44" s="1181"/>
    </row>
    <row r="45" spans="1:31" s="268" customFormat="1" ht="11.25" customHeight="1">
      <c r="A45" s="347"/>
      <c r="B45" s="2744"/>
      <c r="C45" s="2741"/>
      <c r="D45" s="2733" t="s">
        <v>1085</v>
      </c>
      <c r="E45" s="2717"/>
      <c r="F45" s="2717"/>
      <c r="G45" s="2747"/>
      <c r="H45" s="324" t="s">
        <v>778</v>
      </c>
      <c r="I45" s="1158"/>
      <c r="J45" s="1119"/>
      <c r="K45" s="1119"/>
      <c r="L45" s="1119"/>
      <c r="M45" s="1119"/>
      <c r="N45" s="1120"/>
      <c r="O45" s="279"/>
      <c r="P45" s="2705"/>
      <c r="Q45" s="2708"/>
      <c r="R45" s="283" t="s">
        <v>778</v>
      </c>
      <c r="S45" s="1118"/>
      <c r="T45" s="1152"/>
      <c r="U45" s="1152"/>
      <c r="V45" s="1152"/>
      <c r="W45" s="1152"/>
      <c r="X45" s="1181"/>
      <c r="Y45" s="283" t="s">
        <v>778</v>
      </c>
      <c r="Z45" s="1118"/>
      <c r="AA45" s="1152"/>
      <c r="AB45" s="1152"/>
      <c r="AC45" s="1152"/>
      <c r="AD45" s="1152"/>
      <c r="AE45" s="1181"/>
    </row>
    <row r="46" spans="1:31" s="268" customFormat="1" ht="11.25" customHeight="1">
      <c r="A46" s="347"/>
      <c r="B46" s="2745"/>
      <c r="C46" s="2742"/>
      <c r="D46" s="2733"/>
      <c r="E46" s="2736"/>
      <c r="F46" s="2736"/>
      <c r="G46" s="2748"/>
      <c r="H46" s="324" t="s">
        <v>782</v>
      </c>
      <c r="I46" s="1158"/>
      <c r="J46" s="1119"/>
      <c r="K46" s="1119"/>
      <c r="L46" s="1119"/>
      <c r="M46" s="1119"/>
      <c r="N46" s="1120"/>
      <c r="O46" s="279"/>
      <c r="P46" s="2706"/>
      <c r="Q46" s="2709"/>
      <c r="R46" s="283" t="s">
        <v>782</v>
      </c>
      <c r="S46" s="1118"/>
      <c r="T46" s="1152"/>
      <c r="U46" s="1152"/>
      <c r="V46" s="1152"/>
      <c r="W46" s="1152"/>
      <c r="X46" s="1181"/>
      <c r="Y46" s="283" t="s">
        <v>782</v>
      </c>
      <c r="Z46" s="1118"/>
      <c r="AA46" s="1152"/>
      <c r="AB46" s="1152"/>
      <c r="AC46" s="1152"/>
      <c r="AD46" s="1152"/>
      <c r="AE46" s="1181"/>
    </row>
    <row r="47" spans="1:31" s="268" customFormat="1" ht="11.25">
      <c r="A47" s="347"/>
      <c r="B47" s="2743">
        <v>17</v>
      </c>
      <c r="C47" s="2746" t="s">
        <v>1086</v>
      </c>
      <c r="D47" s="2733" t="s">
        <v>1071</v>
      </c>
      <c r="E47" s="2710" t="s">
        <v>1077</v>
      </c>
      <c r="F47" s="2710" t="s">
        <v>1073</v>
      </c>
      <c r="G47" s="2710" t="s">
        <v>1078</v>
      </c>
      <c r="H47" s="324" t="s">
        <v>1051</v>
      </c>
      <c r="I47" s="1158"/>
      <c r="J47" s="1119"/>
      <c r="K47" s="1119"/>
      <c r="L47" s="1119"/>
      <c r="M47" s="1119"/>
      <c r="N47" s="1120"/>
      <c r="O47" s="279"/>
      <c r="P47" s="2704">
        <v>17</v>
      </c>
      <c r="Q47" s="2707" t="s">
        <v>1086</v>
      </c>
      <c r="R47" s="283" t="s">
        <v>1051</v>
      </c>
      <c r="S47" s="1118"/>
      <c r="T47" s="1152"/>
      <c r="U47" s="1152"/>
      <c r="V47" s="1152"/>
      <c r="W47" s="1152"/>
      <c r="X47" s="1181"/>
      <c r="Y47" s="283" t="s">
        <v>1051</v>
      </c>
      <c r="Z47" s="1118"/>
      <c r="AA47" s="1152"/>
      <c r="AB47" s="1152"/>
      <c r="AC47" s="1152"/>
      <c r="AD47" s="1152"/>
      <c r="AE47" s="1181"/>
    </row>
    <row r="48" spans="1:31" s="268" customFormat="1" ht="11.25" customHeight="1">
      <c r="A48" s="347"/>
      <c r="B48" s="2744"/>
      <c r="C48" s="2741"/>
      <c r="D48" s="2733"/>
      <c r="E48" s="2717"/>
      <c r="F48" s="2717"/>
      <c r="G48" s="2747"/>
      <c r="H48" s="324" t="s">
        <v>774</v>
      </c>
      <c r="I48" s="1158"/>
      <c r="J48" s="1158"/>
      <c r="K48" s="1158"/>
      <c r="L48" s="1158"/>
      <c r="M48" s="1158"/>
      <c r="N48" s="1159"/>
      <c r="O48" s="279"/>
      <c r="P48" s="2705"/>
      <c r="Q48" s="2708"/>
      <c r="R48" s="283" t="s">
        <v>774</v>
      </c>
      <c r="S48" s="1118"/>
      <c r="T48" s="1152"/>
      <c r="U48" s="1152"/>
      <c r="V48" s="1152"/>
      <c r="W48" s="1152"/>
      <c r="X48" s="1181"/>
      <c r="Y48" s="283" t="s">
        <v>774</v>
      </c>
      <c r="Z48" s="1118"/>
      <c r="AA48" s="1152"/>
      <c r="AB48" s="1152"/>
      <c r="AC48" s="1152"/>
      <c r="AD48" s="1152"/>
      <c r="AE48" s="1181"/>
    </row>
    <row r="49" spans="1:31" s="268" customFormat="1" ht="11.25" customHeight="1">
      <c r="A49" s="347"/>
      <c r="B49" s="2744"/>
      <c r="C49" s="2741"/>
      <c r="D49" s="2733" t="s">
        <v>1075</v>
      </c>
      <c r="E49" s="2717"/>
      <c r="F49" s="2717"/>
      <c r="G49" s="2747"/>
      <c r="H49" s="324" t="s">
        <v>778</v>
      </c>
      <c r="I49" s="1158"/>
      <c r="J49" s="1158"/>
      <c r="K49" s="1158"/>
      <c r="L49" s="1158"/>
      <c r="M49" s="1158"/>
      <c r="N49" s="1159"/>
      <c r="O49" s="279"/>
      <c r="P49" s="2705"/>
      <c r="Q49" s="2708"/>
      <c r="R49" s="283" t="s">
        <v>778</v>
      </c>
      <c r="S49" s="1118"/>
      <c r="T49" s="1152"/>
      <c r="U49" s="1152"/>
      <c r="V49" s="1152"/>
      <c r="W49" s="1152"/>
      <c r="X49" s="1181"/>
      <c r="Y49" s="283" t="s">
        <v>778</v>
      </c>
      <c r="Z49" s="1118"/>
      <c r="AA49" s="1152"/>
      <c r="AB49" s="1152"/>
      <c r="AC49" s="1152"/>
      <c r="AD49" s="1152"/>
      <c r="AE49" s="1181"/>
    </row>
    <row r="50" spans="1:31" s="268" customFormat="1" ht="11.25" customHeight="1">
      <c r="A50" s="347"/>
      <c r="B50" s="2745"/>
      <c r="C50" s="2742"/>
      <c r="D50" s="2733"/>
      <c r="E50" s="2736"/>
      <c r="F50" s="2736"/>
      <c r="G50" s="2748"/>
      <c r="H50" s="324" t="s">
        <v>782</v>
      </c>
      <c r="I50" s="1158"/>
      <c r="J50" s="1158"/>
      <c r="K50" s="1158"/>
      <c r="L50" s="1158"/>
      <c r="M50" s="1158"/>
      <c r="N50" s="1159"/>
      <c r="O50" s="279"/>
      <c r="P50" s="2706"/>
      <c r="Q50" s="2709"/>
      <c r="R50" s="283" t="s">
        <v>782</v>
      </c>
      <c r="S50" s="1118"/>
      <c r="T50" s="1152"/>
      <c r="U50" s="1152"/>
      <c r="V50" s="1152"/>
      <c r="W50" s="1152"/>
      <c r="X50" s="1181"/>
      <c r="Y50" s="283" t="s">
        <v>782</v>
      </c>
      <c r="Z50" s="1118"/>
      <c r="AA50" s="1152"/>
      <c r="AB50" s="1152"/>
      <c r="AC50" s="1152"/>
      <c r="AD50" s="1152"/>
      <c r="AE50" s="1181"/>
    </row>
    <row r="51" spans="1:31" s="268" customFormat="1" ht="11.25">
      <c r="A51" s="347"/>
      <c r="B51" s="2743">
        <v>19</v>
      </c>
      <c r="C51" s="2746" t="s">
        <v>1114</v>
      </c>
      <c r="D51" s="2733" t="s">
        <v>1071</v>
      </c>
      <c r="E51" s="2710" t="s">
        <v>1077</v>
      </c>
      <c r="F51" s="2710" t="s">
        <v>1073</v>
      </c>
      <c r="G51" s="2710" t="s">
        <v>1078</v>
      </c>
      <c r="H51" s="324" t="s">
        <v>1051</v>
      </c>
      <c r="I51" s="1158"/>
      <c r="J51" s="1119"/>
      <c r="K51" s="1119"/>
      <c r="L51" s="1119"/>
      <c r="M51" s="1119"/>
      <c r="N51" s="1120"/>
      <c r="O51" s="279"/>
      <c r="P51" s="2704">
        <v>19</v>
      </c>
      <c r="Q51" s="2707" t="s">
        <v>1114</v>
      </c>
      <c r="R51" s="283" t="s">
        <v>1051</v>
      </c>
      <c r="S51" s="1118"/>
      <c r="T51" s="1152"/>
      <c r="U51" s="1152"/>
      <c r="V51" s="1152"/>
      <c r="W51" s="1152"/>
      <c r="X51" s="1181"/>
      <c r="Y51" s="283" t="s">
        <v>1051</v>
      </c>
      <c r="Z51" s="1118"/>
      <c r="AA51" s="1152"/>
      <c r="AB51" s="1152"/>
      <c r="AC51" s="1152"/>
      <c r="AD51" s="1152"/>
      <c r="AE51" s="1181"/>
    </row>
    <row r="52" spans="1:31" s="268" customFormat="1" ht="11.25" customHeight="1">
      <c r="A52" s="347"/>
      <c r="B52" s="2744"/>
      <c r="C52" s="2741"/>
      <c r="D52" s="2733"/>
      <c r="E52" s="2717"/>
      <c r="F52" s="2717"/>
      <c r="G52" s="2747"/>
      <c r="H52" s="324" t="s">
        <v>774</v>
      </c>
      <c r="I52" s="1158"/>
      <c r="J52" s="1158"/>
      <c r="K52" s="1158"/>
      <c r="L52" s="1158"/>
      <c r="M52" s="1158"/>
      <c r="N52" s="1159"/>
      <c r="O52" s="279"/>
      <c r="P52" s="2705"/>
      <c r="Q52" s="2708"/>
      <c r="R52" s="283" t="s">
        <v>774</v>
      </c>
      <c r="S52" s="1118"/>
      <c r="T52" s="1152"/>
      <c r="U52" s="1152"/>
      <c r="V52" s="1152"/>
      <c r="W52" s="1152"/>
      <c r="X52" s="1181"/>
      <c r="Y52" s="283" t="s">
        <v>774</v>
      </c>
      <c r="Z52" s="1118"/>
      <c r="AA52" s="1152"/>
      <c r="AB52" s="1152"/>
      <c r="AC52" s="1152"/>
      <c r="AD52" s="1152"/>
      <c r="AE52" s="1181"/>
    </row>
    <row r="53" spans="1:31" s="268" customFormat="1" ht="11.25" customHeight="1">
      <c r="A53" s="347"/>
      <c r="B53" s="2744"/>
      <c r="C53" s="2741"/>
      <c r="D53" s="2733" t="s">
        <v>1075</v>
      </c>
      <c r="E53" s="2717"/>
      <c r="F53" s="2717"/>
      <c r="G53" s="2747"/>
      <c r="H53" s="324" t="s">
        <v>778</v>
      </c>
      <c r="I53" s="1158"/>
      <c r="J53" s="1158"/>
      <c r="K53" s="1158"/>
      <c r="L53" s="1158"/>
      <c r="M53" s="1158"/>
      <c r="N53" s="1159"/>
      <c r="O53" s="279"/>
      <c r="P53" s="2705"/>
      <c r="Q53" s="2708"/>
      <c r="R53" s="283" t="s">
        <v>778</v>
      </c>
      <c r="S53" s="1118"/>
      <c r="T53" s="1152"/>
      <c r="U53" s="1152"/>
      <c r="V53" s="1152"/>
      <c r="W53" s="1152"/>
      <c r="X53" s="1181"/>
      <c r="Y53" s="283" t="s">
        <v>778</v>
      </c>
      <c r="Z53" s="1118"/>
      <c r="AA53" s="1152"/>
      <c r="AB53" s="1152"/>
      <c r="AC53" s="1152"/>
      <c r="AD53" s="1152"/>
      <c r="AE53" s="1181"/>
    </row>
    <row r="54" spans="1:31" s="268" customFormat="1" ht="11.25" customHeight="1">
      <c r="A54" s="347"/>
      <c r="B54" s="2745"/>
      <c r="C54" s="2742"/>
      <c r="D54" s="2733"/>
      <c r="E54" s="2736"/>
      <c r="F54" s="2736"/>
      <c r="G54" s="2748"/>
      <c r="H54" s="324" t="s">
        <v>782</v>
      </c>
      <c r="I54" s="1158"/>
      <c r="J54" s="1158"/>
      <c r="K54" s="1158"/>
      <c r="L54" s="1158"/>
      <c r="M54" s="1158"/>
      <c r="N54" s="1159"/>
      <c r="O54" s="279"/>
      <c r="P54" s="2706"/>
      <c r="Q54" s="2709"/>
      <c r="R54" s="283" t="s">
        <v>782</v>
      </c>
      <c r="S54" s="1118"/>
      <c r="T54" s="1152"/>
      <c r="U54" s="1152"/>
      <c r="V54" s="1152"/>
      <c r="W54" s="1152"/>
      <c r="X54" s="1181"/>
      <c r="Y54" s="283" t="s">
        <v>782</v>
      </c>
      <c r="Z54" s="1118"/>
      <c r="AA54" s="1152"/>
      <c r="AB54" s="1152"/>
      <c r="AC54" s="1152"/>
      <c r="AD54" s="1152"/>
      <c r="AE54" s="1181"/>
    </row>
    <row r="55" spans="1:31" s="268" customFormat="1" ht="11.25" customHeight="1">
      <c r="A55" s="347"/>
      <c r="B55" s="2743">
        <v>29</v>
      </c>
      <c r="C55" s="2746" t="s">
        <v>1147</v>
      </c>
      <c r="D55" s="2733" t="s">
        <v>1071</v>
      </c>
      <c r="E55" s="2710" t="s">
        <v>1077</v>
      </c>
      <c r="F55" s="2710" t="s">
        <v>1073</v>
      </c>
      <c r="G55" s="2710" t="s">
        <v>1089</v>
      </c>
      <c r="H55" s="324" t="s">
        <v>1051</v>
      </c>
      <c r="I55" s="1158"/>
      <c r="J55" s="1119"/>
      <c r="K55" s="1119"/>
      <c r="L55" s="1119"/>
      <c r="M55" s="1119"/>
      <c r="N55" s="1120"/>
      <c r="O55" s="279"/>
      <c r="P55" s="2704">
        <v>29</v>
      </c>
      <c r="Q55" s="2707" t="s">
        <v>1147</v>
      </c>
      <c r="R55" s="283" t="s">
        <v>1051</v>
      </c>
      <c r="S55" s="1118"/>
      <c r="T55" s="1152"/>
      <c r="U55" s="1152"/>
      <c r="V55" s="1152"/>
      <c r="W55" s="1152"/>
      <c r="X55" s="1181"/>
      <c r="Y55" s="283" t="s">
        <v>1051</v>
      </c>
      <c r="Z55" s="1118"/>
      <c r="AA55" s="1152"/>
      <c r="AB55" s="1152"/>
      <c r="AC55" s="1152"/>
      <c r="AD55" s="1152"/>
      <c r="AE55" s="1181"/>
    </row>
    <row r="56" spans="1:31" s="268" customFormat="1" ht="11.25" customHeight="1">
      <c r="A56" s="347"/>
      <c r="B56" s="2744"/>
      <c r="C56" s="2741"/>
      <c r="D56" s="2733"/>
      <c r="E56" s="2717"/>
      <c r="F56" s="2717"/>
      <c r="G56" s="2747"/>
      <c r="H56" s="324" t="s">
        <v>774</v>
      </c>
      <c r="I56" s="1158"/>
      <c r="J56" s="1158"/>
      <c r="K56" s="1158"/>
      <c r="L56" s="1158"/>
      <c r="M56" s="1158"/>
      <c r="N56" s="1159"/>
      <c r="O56" s="279"/>
      <c r="P56" s="2705"/>
      <c r="Q56" s="2708"/>
      <c r="R56" s="283" t="s">
        <v>774</v>
      </c>
      <c r="S56" s="1118"/>
      <c r="T56" s="1152"/>
      <c r="U56" s="1152"/>
      <c r="V56" s="1152"/>
      <c r="W56" s="1152"/>
      <c r="X56" s="1181"/>
      <c r="Y56" s="283" t="s">
        <v>774</v>
      </c>
      <c r="Z56" s="1118"/>
      <c r="AA56" s="1152"/>
      <c r="AB56" s="1152"/>
      <c r="AC56" s="1152"/>
      <c r="AD56" s="1152"/>
      <c r="AE56" s="1181"/>
    </row>
    <row r="57" spans="1:31" s="268" customFormat="1" ht="11.25" customHeight="1">
      <c r="A57" s="347"/>
      <c r="B57" s="2744"/>
      <c r="C57" s="2741"/>
      <c r="D57" s="2733" t="s">
        <v>1085</v>
      </c>
      <c r="E57" s="2717"/>
      <c r="F57" s="2717"/>
      <c r="G57" s="2747"/>
      <c r="H57" s="324" t="s">
        <v>778</v>
      </c>
      <c r="I57" s="1158"/>
      <c r="J57" s="1158"/>
      <c r="K57" s="1158"/>
      <c r="L57" s="1158"/>
      <c r="M57" s="1158"/>
      <c r="N57" s="1159"/>
      <c r="O57" s="279"/>
      <c r="P57" s="2705"/>
      <c r="Q57" s="2708"/>
      <c r="R57" s="283" t="s">
        <v>778</v>
      </c>
      <c r="S57" s="1118"/>
      <c r="T57" s="1152"/>
      <c r="U57" s="1152"/>
      <c r="V57" s="1152"/>
      <c r="W57" s="1152"/>
      <c r="X57" s="1181"/>
      <c r="Y57" s="283" t="s">
        <v>778</v>
      </c>
      <c r="Z57" s="1118"/>
      <c r="AA57" s="1152"/>
      <c r="AB57" s="1152"/>
      <c r="AC57" s="1152"/>
      <c r="AD57" s="1152"/>
      <c r="AE57" s="1181"/>
    </row>
    <row r="58" spans="1:31" s="268" customFormat="1" ht="11.25" customHeight="1">
      <c r="A58" s="347"/>
      <c r="B58" s="2745"/>
      <c r="C58" s="2742"/>
      <c r="D58" s="2733"/>
      <c r="E58" s="2736"/>
      <c r="F58" s="2736"/>
      <c r="G58" s="2748"/>
      <c r="H58" s="324" t="s">
        <v>782</v>
      </c>
      <c r="I58" s="1158"/>
      <c r="J58" s="1158"/>
      <c r="K58" s="1158"/>
      <c r="L58" s="1158"/>
      <c r="M58" s="1158"/>
      <c r="N58" s="1159"/>
      <c r="O58" s="279"/>
      <c r="P58" s="2706"/>
      <c r="Q58" s="2709"/>
      <c r="R58" s="283" t="s">
        <v>782</v>
      </c>
      <c r="S58" s="1118"/>
      <c r="T58" s="1152"/>
      <c r="U58" s="1152"/>
      <c r="V58" s="1152"/>
      <c r="W58" s="1152"/>
      <c r="X58" s="1181"/>
      <c r="Y58" s="283" t="s">
        <v>782</v>
      </c>
      <c r="Z58" s="1118"/>
      <c r="AA58" s="1152"/>
      <c r="AB58" s="1152"/>
      <c r="AC58" s="1152"/>
      <c r="AD58" s="1152"/>
      <c r="AE58" s="1181"/>
    </row>
    <row r="59" spans="1:31" s="268" customFormat="1" ht="11.25" customHeight="1">
      <c r="A59" s="347"/>
      <c r="B59" s="2743">
        <v>36</v>
      </c>
      <c r="C59" s="2746" t="s">
        <v>1090</v>
      </c>
      <c r="D59" s="2733" t="s">
        <v>1071</v>
      </c>
      <c r="E59" s="2710" t="s">
        <v>1077</v>
      </c>
      <c r="F59" s="2710" t="s">
        <v>1073</v>
      </c>
      <c r="G59" s="2710" t="s">
        <v>1089</v>
      </c>
      <c r="H59" s="324" t="s">
        <v>1051</v>
      </c>
      <c r="I59" s="1158"/>
      <c r="J59" s="1119"/>
      <c r="K59" s="1119"/>
      <c r="L59" s="1119"/>
      <c r="M59" s="1119"/>
      <c r="N59" s="1120"/>
      <c r="O59" s="279"/>
      <c r="P59" s="2704">
        <v>36</v>
      </c>
      <c r="Q59" s="2707" t="s">
        <v>1090</v>
      </c>
      <c r="R59" s="283" t="s">
        <v>1051</v>
      </c>
      <c r="S59" s="1118"/>
      <c r="T59" s="1152"/>
      <c r="U59" s="1152"/>
      <c r="V59" s="1152"/>
      <c r="W59" s="1152"/>
      <c r="X59" s="1181"/>
      <c r="Y59" s="283" t="s">
        <v>1051</v>
      </c>
      <c r="Z59" s="1118"/>
      <c r="AA59" s="1152"/>
      <c r="AB59" s="1152"/>
      <c r="AC59" s="1152"/>
      <c r="AD59" s="1152"/>
      <c r="AE59" s="1181"/>
    </row>
    <row r="60" spans="1:31" s="268" customFormat="1" ht="11.25" customHeight="1">
      <c r="A60" s="347"/>
      <c r="B60" s="2744"/>
      <c r="C60" s="2741"/>
      <c r="D60" s="2733"/>
      <c r="E60" s="2717"/>
      <c r="F60" s="2717"/>
      <c r="G60" s="2747"/>
      <c r="H60" s="324" t="s">
        <v>774</v>
      </c>
      <c r="I60" s="1158"/>
      <c r="J60" s="1158"/>
      <c r="K60" s="1158"/>
      <c r="L60" s="1158"/>
      <c r="M60" s="1158"/>
      <c r="N60" s="1159"/>
      <c r="O60" s="279"/>
      <c r="P60" s="2705"/>
      <c r="Q60" s="2708"/>
      <c r="R60" s="283" t="s">
        <v>774</v>
      </c>
      <c r="S60" s="1118"/>
      <c r="T60" s="1152"/>
      <c r="U60" s="1152"/>
      <c r="V60" s="1152"/>
      <c r="W60" s="1152"/>
      <c r="X60" s="1181"/>
      <c r="Y60" s="283" t="s">
        <v>774</v>
      </c>
      <c r="Z60" s="1118"/>
      <c r="AA60" s="1152"/>
      <c r="AB60" s="1152"/>
      <c r="AC60" s="1152"/>
      <c r="AD60" s="1152"/>
      <c r="AE60" s="1181"/>
    </row>
    <row r="61" spans="1:31" s="268" customFormat="1" ht="11.25" customHeight="1">
      <c r="A61" s="347"/>
      <c r="B61" s="2744"/>
      <c r="C61" s="2741"/>
      <c r="D61" s="2733" t="s">
        <v>1085</v>
      </c>
      <c r="E61" s="2717"/>
      <c r="F61" s="2717"/>
      <c r="G61" s="2747"/>
      <c r="H61" s="324" t="s">
        <v>778</v>
      </c>
      <c r="I61" s="1158"/>
      <c r="J61" s="1158"/>
      <c r="K61" s="1158"/>
      <c r="L61" s="1158"/>
      <c r="M61" s="1158"/>
      <c r="N61" s="1159"/>
      <c r="O61" s="279"/>
      <c r="P61" s="2705"/>
      <c r="Q61" s="2708"/>
      <c r="R61" s="283" t="s">
        <v>778</v>
      </c>
      <c r="S61" s="1118"/>
      <c r="T61" s="1152"/>
      <c r="U61" s="1152"/>
      <c r="V61" s="1152"/>
      <c r="W61" s="1152"/>
      <c r="X61" s="1181"/>
      <c r="Y61" s="283" t="s">
        <v>778</v>
      </c>
      <c r="Z61" s="1118"/>
      <c r="AA61" s="1152"/>
      <c r="AB61" s="1152"/>
      <c r="AC61" s="1152"/>
      <c r="AD61" s="1152"/>
      <c r="AE61" s="1181"/>
    </row>
    <row r="62" spans="1:31" s="268" customFormat="1" ht="11.25" customHeight="1">
      <c r="A62" s="347"/>
      <c r="B62" s="2745"/>
      <c r="C62" s="2742"/>
      <c r="D62" s="2733"/>
      <c r="E62" s="2736"/>
      <c r="F62" s="2736"/>
      <c r="G62" s="2748"/>
      <c r="H62" s="324" t="s">
        <v>782</v>
      </c>
      <c r="I62" s="1158"/>
      <c r="J62" s="1158"/>
      <c r="K62" s="1158"/>
      <c r="L62" s="1158"/>
      <c r="M62" s="1158"/>
      <c r="N62" s="1159"/>
      <c r="O62" s="279"/>
      <c r="P62" s="2706"/>
      <c r="Q62" s="2709"/>
      <c r="R62" s="283" t="s">
        <v>782</v>
      </c>
      <c r="S62" s="1118"/>
      <c r="T62" s="1152"/>
      <c r="U62" s="1152"/>
      <c r="V62" s="1152"/>
      <c r="W62" s="1152"/>
      <c r="X62" s="1181"/>
      <c r="Y62" s="283" t="s">
        <v>782</v>
      </c>
      <c r="Z62" s="1118"/>
      <c r="AA62" s="1152"/>
      <c r="AB62" s="1152"/>
      <c r="AC62" s="1152"/>
      <c r="AD62" s="1152"/>
      <c r="AE62" s="1181"/>
    </row>
    <row r="63" spans="1:31" s="268" customFormat="1" ht="11.25" customHeight="1">
      <c r="A63" s="347"/>
      <c r="B63" s="2743">
        <v>30</v>
      </c>
      <c r="C63" s="2746" t="s">
        <v>1135</v>
      </c>
      <c r="D63" s="2733" t="s">
        <v>1071</v>
      </c>
      <c r="E63" s="2710" t="s">
        <v>1077</v>
      </c>
      <c r="F63" s="2710" t="s">
        <v>1073</v>
      </c>
      <c r="G63" s="2710" t="s">
        <v>1089</v>
      </c>
      <c r="H63" s="324" t="s">
        <v>1051</v>
      </c>
      <c r="I63" s="1158"/>
      <c r="J63" s="1119"/>
      <c r="K63" s="1119"/>
      <c r="L63" s="1119"/>
      <c r="M63" s="1119"/>
      <c r="N63" s="1120"/>
      <c r="O63" s="279"/>
      <c r="P63" s="2704">
        <v>30</v>
      </c>
      <c r="Q63" s="2707" t="s">
        <v>1135</v>
      </c>
      <c r="R63" s="283" t="s">
        <v>1051</v>
      </c>
      <c r="S63" s="1118"/>
      <c r="T63" s="1152"/>
      <c r="U63" s="1152"/>
      <c r="V63" s="1152"/>
      <c r="W63" s="1152"/>
      <c r="X63" s="1181"/>
      <c r="Y63" s="283" t="s">
        <v>1051</v>
      </c>
      <c r="Z63" s="1118"/>
      <c r="AA63" s="1152"/>
      <c r="AB63" s="1152"/>
      <c r="AC63" s="1152"/>
      <c r="AD63" s="1152"/>
      <c r="AE63" s="1181"/>
    </row>
    <row r="64" spans="1:31" s="268" customFormat="1" ht="11.25" customHeight="1">
      <c r="A64" s="347"/>
      <c r="B64" s="2744"/>
      <c r="C64" s="2741"/>
      <c r="D64" s="2733"/>
      <c r="E64" s="2717"/>
      <c r="F64" s="2717"/>
      <c r="G64" s="2747"/>
      <c r="H64" s="324" t="s">
        <v>774</v>
      </c>
      <c r="I64" s="1158"/>
      <c r="J64" s="1158"/>
      <c r="K64" s="1158"/>
      <c r="L64" s="1158"/>
      <c r="M64" s="1158"/>
      <c r="N64" s="1159"/>
      <c r="O64" s="279"/>
      <c r="P64" s="2705"/>
      <c r="Q64" s="2708"/>
      <c r="R64" s="283" t="s">
        <v>774</v>
      </c>
      <c r="S64" s="1118"/>
      <c r="T64" s="1152"/>
      <c r="U64" s="1152"/>
      <c r="V64" s="1152"/>
      <c r="W64" s="1152"/>
      <c r="X64" s="1181"/>
      <c r="Y64" s="283" t="s">
        <v>774</v>
      </c>
      <c r="Z64" s="1118"/>
      <c r="AA64" s="1152"/>
      <c r="AB64" s="1152"/>
      <c r="AC64" s="1152"/>
      <c r="AD64" s="1152"/>
      <c r="AE64" s="1181"/>
    </row>
    <row r="65" spans="1:31" s="268" customFormat="1" ht="11.25" customHeight="1">
      <c r="A65" s="347"/>
      <c r="B65" s="2744"/>
      <c r="C65" s="2741"/>
      <c r="D65" s="2733" t="s">
        <v>1075</v>
      </c>
      <c r="E65" s="2717"/>
      <c r="F65" s="2717"/>
      <c r="G65" s="2747"/>
      <c r="H65" s="324" t="s">
        <v>778</v>
      </c>
      <c r="I65" s="1158"/>
      <c r="J65" s="1158"/>
      <c r="K65" s="1158"/>
      <c r="L65" s="1158"/>
      <c r="M65" s="1158"/>
      <c r="N65" s="1159"/>
      <c r="O65" s="279"/>
      <c r="P65" s="2705"/>
      <c r="Q65" s="2708"/>
      <c r="R65" s="283" t="s">
        <v>778</v>
      </c>
      <c r="S65" s="1118"/>
      <c r="T65" s="1152"/>
      <c r="U65" s="1152"/>
      <c r="V65" s="1152"/>
      <c r="W65" s="1152"/>
      <c r="X65" s="1181"/>
      <c r="Y65" s="283" t="s">
        <v>778</v>
      </c>
      <c r="Z65" s="1118"/>
      <c r="AA65" s="1152"/>
      <c r="AB65" s="1152"/>
      <c r="AC65" s="1152"/>
      <c r="AD65" s="1152"/>
      <c r="AE65" s="1181"/>
    </row>
    <row r="66" spans="1:31" s="268" customFormat="1" ht="11.25" customHeight="1">
      <c r="A66" s="347"/>
      <c r="B66" s="2745"/>
      <c r="C66" s="2742"/>
      <c r="D66" s="2733"/>
      <c r="E66" s="2736"/>
      <c r="F66" s="2736"/>
      <c r="G66" s="2748"/>
      <c r="H66" s="324" t="s">
        <v>782</v>
      </c>
      <c r="I66" s="1158"/>
      <c r="J66" s="1158"/>
      <c r="K66" s="1158"/>
      <c r="L66" s="1158"/>
      <c r="M66" s="1158"/>
      <c r="N66" s="1159"/>
      <c r="O66" s="279"/>
      <c r="P66" s="2706"/>
      <c r="Q66" s="2709"/>
      <c r="R66" s="283" t="s">
        <v>782</v>
      </c>
      <c r="S66" s="1118"/>
      <c r="T66" s="1152"/>
      <c r="U66" s="1152"/>
      <c r="V66" s="1152"/>
      <c r="W66" s="1152"/>
      <c r="X66" s="1181"/>
      <c r="Y66" s="283" t="s">
        <v>782</v>
      </c>
      <c r="Z66" s="1118"/>
      <c r="AA66" s="1152"/>
      <c r="AB66" s="1152"/>
      <c r="AC66" s="1152"/>
      <c r="AD66" s="1152"/>
      <c r="AE66" s="1181"/>
    </row>
    <row r="67" spans="1:31" s="268" customFormat="1" ht="11.25">
      <c r="A67" s="347"/>
      <c r="B67" s="2743">
        <v>3</v>
      </c>
      <c r="C67" s="2746" t="s">
        <v>1148</v>
      </c>
      <c r="D67" s="2733" t="s">
        <v>1071</v>
      </c>
      <c r="E67" s="2710" t="s">
        <v>756</v>
      </c>
      <c r="F67" s="2710" t="s">
        <v>1073</v>
      </c>
      <c r="G67" s="2710" t="s">
        <v>1083</v>
      </c>
      <c r="H67" s="324" t="s">
        <v>1051</v>
      </c>
      <c r="I67" s="1158"/>
      <c r="J67" s="1119"/>
      <c r="K67" s="1119"/>
      <c r="L67" s="1119"/>
      <c r="M67" s="1119"/>
      <c r="N67" s="1120"/>
      <c r="O67" s="279"/>
      <c r="P67" s="2704">
        <v>3</v>
      </c>
      <c r="Q67" s="2707" t="s">
        <v>1148</v>
      </c>
      <c r="R67" s="283" t="s">
        <v>1051</v>
      </c>
      <c r="S67" s="1118"/>
      <c r="T67" s="1152"/>
      <c r="U67" s="1152"/>
      <c r="V67" s="1152"/>
      <c r="W67" s="1152"/>
      <c r="X67" s="1181"/>
      <c r="Y67" s="283" t="s">
        <v>1051</v>
      </c>
      <c r="Z67" s="1118"/>
      <c r="AA67" s="1152"/>
      <c r="AB67" s="1152"/>
      <c r="AC67" s="1152"/>
      <c r="AD67" s="1152"/>
      <c r="AE67" s="1181"/>
    </row>
    <row r="68" spans="1:31" s="268" customFormat="1" ht="11.25" customHeight="1">
      <c r="A68" s="347"/>
      <c r="B68" s="2744"/>
      <c r="C68" s="2741"/>
      <c r="D68" s="2733"/>
      <c r="E68" s="2717"/>
      <c r="F68" s="2717"/>
      <c r="G68" s="2747"/>
      <c r="H68" s="324" t="s">
        <v>774</v>
      </c>
      <c r="I68" s="1158"/>
      <c r="J68" s="1158"/>
      <c r="K68" s="1158"/>
      <c r="L68" s="1158"/>
      <c r="M68" s="1158"/>
      <c r="N68" s="1159"/>
      <c r="O68" s="279"/>
      <c r="P68" s="2705"/>
      <c r="Q68" s="2708"/>
      <c r="R68" s="283" t="s">
        <v>774</v>
      </c>
      <c r="S68" s="1118"/>
      <c r="T68" s="1152"/>
      <c r="U68" s="1152"/>
      <c r="V68" s="1152"/>
      <c r="W68" s="1152"/>
      <c r="X68" s="1181"/>
      <c r="Y68" s="283" t="s">
        <v>774</v>
      </c>
      <c r="Z68" s="1118"/>
      <c r="AA68" s="1152"/>
      <c r="AB68" s="1152"/>
      <c r="AC68" s="1152"/>
      <c r="AD68" s="1152"/>
      <c r="AE68" s="1181"/>
    </row>
    <row r="69" spans="1:31" s="268" customFormat="1" ht="11.25" customHeight="1">
      <c r="A69" s="347"/>
      <c r="B69" s="2744"/>
      <c r="C69" s="2741"/>
      <c r="D69" s="2733" t="s">
        <v>1085</v>
      </c>
      <c r="E69" s="2717"/>
      <c r="F69" s="2717"/>
      <c r="G69" s="2747"/>
      <c r="H69" s="324" t="s">
        <v>778</v>
      </c>
      <c r="I69" s="1158"/>
      <c r="J69" s="1158"/>
      <c r="K69" s="1158"/>
      <c r="L69" s="1158"/>
      <c r="M69" s="1158"/>
      <c r="N69" s="1159"/>
      <c r="O69" s="279"/>
      <c r="P69" s="2705"/>
      <c r="Q69" s="2708"/>
      <c r="R69" s="283" t="s">
        <v>778</v>
      </c>
      <c r="S69" s="1118"/>
      <c r="T69" s="1152"/>
      <c r="U69" s="1152"/>
      <c r="V69" s="1152"/>
      <c r="W69" s="1152"/>
      <c r="X69" s="1181"/>
      <c r="Y69" s="283" t="s">
        <v>778</v>
      </c>
      <c r="Z69" s="1118"/>
      <c r="AA69" s="1152"/>
      <c r="AB69" s="1152"/>
      <c r="AC69" s="1152"/>
      <c r="AD69" s="1152"/>
      <c r="AE69" s="1181"/>
    </row>
    <row r="70" spans="1:31" s="268" customFormat="1" ht="11.25" customHeight="1">
      <c r="A70" s="347"/>
      <c r="B70" s="2745"/>
      <c r="C70" s="2742"/>
      <c r="D70" s="2733"/>
      <c r="E70" s="2736"/>
      <c r="F70" s="2736"/>
      <c r="G70" s="2748"/>
      <c r="H70" s="324" t="s">
        <v>782</v>
      </c>
      <c r="I70" s="1158"/>
      <c r="J70" s="1158"/>
      <c r="K70" s="1158"/>
      <c r="L70" s="1158"/>
      <c r="M70" s="1158"/>
      <c r="N70" s="1159"/>
      <c r="O70" s="279"/>
      <c r="P70" s="2706"/>
      <c r="Q70" s="2709"/>
      <c r="R70" s="283" t="s">
        <v>782</v>
      </c>
      <c r="S70" s="1118"/>
      <c r="T70" s="1152"/>
      <c r="U70" s="1152"/>
      <c r="V70" s="1152"/>
      <c r="W70" s="1152"/>
      <c r="X70" s="1181"/>
      <c r="Y70" s="283" t="s">
        <v>782</v>
      </c>
      <c r="Z70" s="1118"/>
      <c r="AA70" s="1152"/>
      <c r="AB70" s="1152"/>
      <c r="AC70" s="1152"/>
      <c r="AD70" s="1152"/>
      <c r="AE70" s="1181"/>
    </row>
    <row r="71" spans="1:31" s="268" customFormat="1" ht="11.25">
      <c r="A71" s="347"/>
      <c r="B71" s="2743">
        <v>4</v>
      </c>
      <c r="C71" s="2746" t="s">
        <v>1104</v>
      </c>
      <c r="D71" s="2733" t="s">
        <v>1071</v>
      </c>
      <c r="E71" s="2710" t="s">
        <v>756</v>
      </c>
      <c r="F71" s="2710" t="s">
        <v>1073</v>
      </c>
      <c r="G71" s="2710" t="s">
        <v>1083</v>
      </c>
      <c r="H71" s="324" t="s">
        <v>1051</v>
      </c>
      <c r="I71" s="1158"/>
      <c r="J71" s="1119"/>
      <c r="K71" s="1119"/>
      <c r="L71" s="1119"/>
      <c r="M71" s="1119"/>
      <c r="N71" s="1120"/>
      <c r="O71" s="279"/>
      <c r="P71" s="2704">
        <v>4</v>
      </c>
      <c r="Q71" s="2707" t="s">
        <v>1104</v>
      </c>
      <c r="R71" s="283" t="s">
        <v>1051</v>
      </c>
      <c r="S71" s="1118"/>
      <c r="T71" s="1152"/>
      <c r="U71" s="1152"/>
      <c r="V71" s="1152"/>
      <c r="W71" s="1152"/>
      <c r="X71" s="1181"/>
      <c r="Y71" s="283" t="s">
        <v>1051</v>
      </c>
      <c r="Z71" s="1118"/>
      <c r="AA71" s="1152"/>
      <c r="AB71" s="1152"/>
      <c r="AC71" s="1152"/>
      <c r="AD71" s="1152"/>
      <c r="AE71" s="1181"/>
    </row>
    <row r="72" spans="1:31" s="268" customFormat="1" ht="11.25" customHeight="1">
      <c r="A72" s="347"/>
      <c r="B72" s="2744"/>
      <c r="C72" s="2741"/>
      <c r="D72" s="2733"/>
      <c r="E72" s="2717"/>
      <c r="F72" s="2717"/>
      <c r="G72" s="2747"/>
      <c r="H72" s="324" t="s">
        <v>774</v>
      </c>
      <c r="I72" s="1158"/>
      <c r="J72" s="1158"/>
      <c r="K72" s="1158"/>
      <c r="L72" s="1158"/>
      <c r="M72" s="1158"/>
      <c r="N72" s="1159"/>
      <c r="O72" s="279"/>
      <c r="P72" s="2705"/>
      <c r="Q72" s="2708"/>
      <c r="R72" s="283" t="s">
        <v>774</v>
      </c>
      <c r="S72" s="1118"/>
      <c r="T72" s="1152"/>
      <c r="U72" s="1152"/>
      <c r="V72" s="1152"/>
      <c r="W72" s="1152"/>
      <c r="X72" s="1181"/>
      <c r="Y72" s="283" t="s">
        <v>774</v>
      </c>
      <c r="Z72" s="1118"/>
      <c r="AA72" s="1152"/>
      <c r="AB72" s="1152"/>
      <c r="AC72" s="1152"/>
      <c r="AD72" s="1152"/>
      <c r="AE72" s="1181"/>
    </row>
    <row r="73" spans="1:31" s="268" customFormat="1" ht="11.25" customHeight="1">
      <c r="A73" s="347"/>
      <c r="B73" s="2744"/>
      <c r="C73" s="2741"/>
      <c r="D73" s="2733" t="s">
        <v>1085</v>
      </c>
      <c r="E73" s="2717"/>
      <c r="F73" s="2717"/>
      <c r="G73" s="2747"/>
      <c r="H73" s="324" t="s">
        <v>778</v>
      </c>
      <c r="I73" s="1158"/>
      <c r="J73" s="1158"/>
      <c r="K73" s="1158"/>
      <c r="L73" s="1158"/>
      <c r="M73" s="1158"/>
      <c r="N73" s="1159"/>
      <c r="O73" s="279"/>
      <c r="P73" s="2705"/>
      <c r="Q73" s="2708"/>
      <c r="R73" s="283" t="s">
        <v>778</v>
      </c>
      <c r="S73" s="1118"/>
      <c r="T73" s="1152"/>
      <c r="U73" s="1152"/>
      <c r="V73" s="1152"/>
      <c r="W73" s="1152"/>
      <c r="X73" s="1181"/>
      <c r="Y73" s="283" t="s">
        <v>778</v>
      </c>
      <c r="Z73" s="1118"/>
      <c r="AA73" s="1152"/>
      <c r="AB73" s="1152"/>
      <c r="AC73" s="1152"/>
      <c r="AD73" s="1152"/>
      <c r="AE73" s="1181"/>
    </row>
    <row r="74" spans="1:31" s="268" customFormat="1" ht="11.25" customHeight="1">
      <c r="A74" s="347"/>
      <c r="B74" s="2745"/>
      <c r="C74" s="2742"/>
      <c r="D74" s="2733"/>
      <c r="E74" s="2736"/>
      <c r="F74" s="2736"/>
      <c r="G74" s="2748"/>
      <c r="H74" s="324" t="s">
        <v>782</v>
      </c>
      <c r="I74" s="1158"/>
      <c r="J74" s="1158"/>
      <c r="K74" s="1158"/>
      <c r="L74" s="1158"/>
      <c r="M74" s="1158"/>
      <c r="N74" s="1159"/>
      <c r="O74" s="279"/>
      <c r="P74" s="2706"/>
      <c r="Q74" s="2709"/>
      <c r="R74" s="283" t="s">
        <v>782</v>
      </c>
      <c r="S74" s="1118"/>
      <c r="T74" s="1152"/>
      <c r="U74" s="1152"/>
      <c r="V74" s="1152"/>
      <c r="W74" s="1152"/>
      <c r="X74" s="1181"/>
      <c r="Y74" s="283" t="s">
        <v>782</v>
      </c>
      <c r="Z74" s="1118"/>
      <c r="AA74" s="1152"/>
      <c r="AB74" s="1152"/>
      <c r="AC74" s="1152"/>
      <c r="AD74" s="1152"/>
      <c r="AE74" s="1181"/>
    </row>
    <row r="75" spans="1:31" s="268" customFormat="1" ht="11.25">
      <c r="A75" s="347"/>
      <c r="B75" s="2743">
        <v>6</v>
      </c>
      <c r="C75" s="2746" t="s">
        <v>1149</v>
      </c>
      <c r="D75" s="2733" t="s">
        <v>1071</v>
      </c>
      <c r="E75" s="2710" t="s">
        <v>756</v>
      </c>
      <c r="F75" s="2710" t="s">
        <v>1073</v>
      </c>
      <c r="G75" s="2710" t="s">
        <v>1083</v>
      </c>
      <c r="H75" s="324" t="s">
        <v>1051</v>
      </c>
      <c r="I75" s="1158"/>
      <c r="J75" s="1119"/>
      <c r="K75" s="1119"/>
      <c r="L75" s="1119"/>
      <c r="M75" s="1119"/>
      <c r="N75" s="1120"/>
      <c r="O75" s="279"/>
      <c r="P75" s="2704">
        <v>6</v>
      </c>
      <c r="Q75" s="2707" t="s">
        <v>1149</v>
      </c>
      <c r="R75" s="283" t="s">
        <v>1051</v>
      </c>
      <c r="S75" s="1118"/>
      <c r="T75" s="1152"/>
      <c r="U75" s="1152"/>
      <c r="V75" s="1152"/>
      <c r="W75" s="1152"/>
      <c r="X75" s="1181"/>
      <c r="Y75" s="283" t="s">
        <v>1051</v>
      </c>
      <c r="Z75" s="1118"/>
      <c r="AA75" s="1152"/>
      <c r="AB75" s="1152"/>
      <c r="AC75" s="1152"/>
      <c r="AD75" s="1152"/>
      <c r="AE75" s="1181"/>
    </row>
    <row r="76" spans="1:31" s="268" customFormat="1" ht="11.25" customHeight="1">
      <c r="A76" s="347"/>
      <c r="B76" s="2744"/>
      <c r="C76" s="2741"/>
      <c r="D76" s="2733"/>
      <c r="E76" s="2717"/>
      <c r="F76" s="2717"/>
      <c r="G76" s="2747"/>
      <c r="H76" s="324" t="s">
        <v>774</v>
      </c>
      <c r="I76" s="1158"/>
      <c r="J76" s="1158"/>
      <c r="K76" s="1158"/>
      <c r="L76" s="1158"/>
      <c r="M76" s="1158"/>
      <c r="N76" s="1159"/>
      <c r="O76" s="279"/>
      <c r="P76" s="2705"/>
      <c r="Q76" s="2708"/>
      <c r="R76" s="283" t="s">
        <v>774</v>
      </c>
      <c r="S76" s="1118"/>
      <c r="T76" s="1152"/>
      <c r="U76" s="1152"/>
      <c r="V76" s="1152"/>
      <c r="W76" s="1152"/>
      <c r="X76" s="1181"/>
      <c r="Y76" s="283" t="s">
        <v>774</v>
      </c>
      <c r="Z76" s="1118"/>
      <c r="AA76" s="1152"/>
      <c r="AB76" s="1152"/>
      <c r="AC76" s="1152"/>
      <c r="AD76" s="1152"/>
      <c r="AE76" s="1181"/>
    </row>
    <row r="77" spans="1:31" s="268" customFormat="1" ht="11.25" customHeight="1">
      <c r="A77" s="347"/>
      <c r="B77" s="2744"/>
      <c r="C77" s="2741"/>
      <c r="D77" s="2733" t="s">
        <v>1075</v>
      </c>
      <c r="E77" s="2717"/>
      <c r="F77" s="2717"/>
      <c r="G77" s="2747"/>
      <c r="H77" s="324" t="s">
        <v>778</v>
      </c>
      <c r="I77" s="1158"/>
      <c r="J77" s="1158"/>
      <c r="K77" s="1158"/>
      <c r="L77" s="1158"/>
      <c r="M77" s="1158"/>
      <c r="N77" s="1159"/>
      <c r="O77" s="279"/>
      <c r="P77" s="2705"/>
      <c r="Q77" s="2708"/>
      <c r="R77" s="283" t="s">
        <v>778</v>
      </c>
      <c r="S77" s="1118"/>
      <c r="T77" s="1152"/>
      <c r="U77" s="1152"/>
      <c r="V77" s="1152"/>
      <c r="W77" s="1152"/>
      <c r="X77" s="1181"/>
      <c r="Y77" s="283" t="s">
        <v>778</v>
      </c>
      <c r="Z77" s="1118"/>
      <c r="AA77" s="1152"/>
      <c r="AB77" s="1152"/>
      <c r="AC77" s="1152"/>
      <c r="AD77" s="1152"/>
      <c r="AE77" s="1181"/>
    </row>
    <row r="78" spans="1:31" s="268" customFormat="1" ht="11.25" customHeight="1">
      <c r="A78" s="347"/>
      <c r="B78" s="2745"/>
      <c r="C78" s="2742"/>
      <c r="D78" s="2733"/>
      <c r="E78" s="2736"/>
      <c r="F78" s="2736"/>
      <c r="G78" s="2748"/>
      <c r="H78" s="324" t="s">
        <v>782</v>
      </c>
      <c r="I78" s="1158"/>
      <c r="J78" s="1158"/>
      <c r="K78" s="1158"/>
      <c r="L78" s="1158"/>
      <c r="M78" s="1158"/>
      <c r="N78" s="1159"/>
      <c r="O78" s="279"/>
      <c r="P78" s="2706"/>
      <c r="Q78" s="2709"/>
      <c r="R78" s="283" t="s">
        <v>782</v>
      </c>
      <c r="S78" s="1118"/>
      <c r="T78" s="1152"/>
      <c r="U78" s="1152"/>
      <c r="V78" s="1152"/>
      <c r="W78" s="1152"/>
      <c r="X78" s="1181"/>
      <c r="Y78" s="283" t="s">
        <v>782</v>
      </c>
      <c r="Z78" s="1118"/>
      <c r="AA78" s="1152"/>
      <c r="AB78" s="1152"/>
      <c r="AC78" s="1152"/>
      <c r="AD78" s="1152"/>
      <c r="AE78" s="1181"/>
    </row>
    <row r="79" spans="1:31" s="268" customFormat="1" ht="11.25">
      <c r="A79" s="347"/>
      <c r="B79" s="2743">
        <v>13</v>
      </c>
      <c r="C79" s="2746" t="s">
        <v>1082</v>
      </c>
      <c r="D79" s="2733" t="s">
        <v>1071</v>
      </c>
      <c r="E79" s="2710" t="s">
        <v>756</v>
      </c>
      <c r="F79" s="2710" t="s">
        <v>1073</v>
      </c>
      <c r="G79" s="2710" t="s">
        <v>1083</v>
      </c>
      <c r="H79" s="324" t="s">
        <v>1051</v>
      </c>
      <c r="I79" s="1158"/>
      <c r="J79" s="1119"/>
      <c r="K79" s="1119"/>
      <c r="L79" s="1119"/>
      <c r="M79" s="1119"/>
      <c r="N79" s="1120"/>
      <c r="O79" s="279"/>
      <c r="P79" s="2704">
        <v>13</v>
      </c>
      <c r="Q79" s="2707" t="s">
        <v>1082</v>
      </c>
      <c r="R79" s="283" t="s">
        <v>1051</v>
      </c>
      <c r="S79" s="1118"/>
      <c r="T79" s="1152"/>
      <c r="U79" s="1152"/>
      <c r="V79" s="1152"/>
      <c r="W79" s="1152"/>
      <c r="X79" s="1181"/>
      <c r="Y79" s="283" t="s">
        <v>1051</v>
      </c>
      <c r="Z79" s="1118"/>
      <c r="AA79" s="1152"/>
      <c r="AB79" s="1152"/>
      <c r="AC79" s="1152"/>
      <c r="AD79" s="1152"/>
      <c r="AE79" s="1181"/>
    </row>
    <row r="80" spans="1:31" s="268" customFormat="1" ht="11.25" customHeight="1">
      <c r="A80" s="347"/>
      <c r="B80" s="2744"/>
      <c r="C80" s="2741"/>
      <c r="D80" s="2733"/>
      <c r="E80" s="2717"/>
      <c r="F80" s="2717"/>
      <c r="G80" s="2747"/>
      <c r="H80" s="324" t="s">
        <v>774</v>
      </c>
      <c r="I80" s="1158"/>
      <c r="J80" s="1158"/>
      <c r="K80" s="1158"/>
      <c r="L80" s="1158"/>
      <c r="M80" s="1158"/>
      <c r="N80" s="1159"/>
      <c r="O80" s="279"/>
      <c r="P80" s="2705"/>
      <c r="Q80" s="2708"/>
      <c r="R80" s="283" t="s">
        <v>774</v>
      </c>
      <c r="S80" s="1118"/>
      <c r="T80" s="1152"/>
      <c r="U80" s="1152"/>
      <c r="V80" s="1152"/>
      <c r="W80" s="1152"/>
      <c r="X80" s="1181"/>
      <c r="Y80" s="283" t="s">
        <v>774</v>
      </c>
      <c r="Z80" s="1118"/>
      <c r="AA80" s="1152"/>
      <c r="AB80" s="1152"/>
      <c r="AC80" s="1152"/>
      <c r="AD80" s="1152"/>
      <c r="AE80" s="1181"/>
    </row>
    <row r="81" spans="1:31" s="268" customFormat="1" ht="11.25" customHeight="1">
      <c r="A81" s="347"/>
      <c r="B81" s="2744"/>
      <c r="C81" s="2741"/>
      <c r="D81" s="2733" t="s">
        <v>1079</v>
      </c>
      <c r="E81" s="2717"/>
      <c r="F81" s="2717"/>
      <c r="G81" s="2747"/>
      <c r="H81" s="324" t="s">
        <v>778</v>
      </c>
      <c r="I81" s="1158"/>
      <c r="J81" s="1158"/>
      <c r="K81" s="1158"/>
      <c r="L81" s="1158"/>
      <c r="M81" s="1158"/>
      <c r="N81" s="1159"/>
      <c r="O81" s="279"/>
      <c r="P81" s="2705"/>
      <c r="Q81" s="2708"/>
      <c r="R81" s="283" t="s">
        <v>778</v>
      </c>
      <c r="S81" s="1118"/>
      <c r="T81" s="1152"/>
      <c r="U81" s="1152"/>
      <c r="V81" s="1152"/>
      <c r="W81" s="1152"/>
      <c r="X81" s="1181"/>
      <c r="Y81" s="283" t="s">
        <v>778</v>
      </c>
      <c r="Z81" s="1118"/>
      <c r="AA81" s="1152"/>
      <c r="AB81" s="1152"/>
      <c r="AC81" s="1152"/>
      <c r="AD81" s="1152"/>
      <c r="AE81" s="1181"/>
    </row>
    <row r="82" spans="1:31" s="268" customFormat="1" ht="11.25" customHeight="1">
      <c r="A82" s="347"/>
      <c r="B82" s="2745"/>
      <c r="C82" s="2742"/>
      <c r="D82" s="2733"/>
      <c r="E82" s="2736"/>
      <c r="F82" s="2736"/>
      <c r="G82" s="2748"/>
      <c r="H82" s="324" t="s">
        <v>782</v>
      </c>
      <c r="I82" s="1158"/>
      <c r="J82" s="1158"/>
      <c r="K82" s="1158"/>
      <c r="L82" s="1158"/>
      <c r="M82" s="1158"/>
      <c r="N82" s="1159"/>
      <c r="O82" s="279"/>
      <c r="P82" s="2706"/>
      <c r="Q82" s="2709"/>
      <c r="R82" s="283" t="s">
        <v>782</v>
      </c>
      <c r="S82" s="1118"/>
      <c r="T82" s="1152"/>
      <c r="U82" s="1152"/>
      <c r="V82" s="1152"/>
      <c r="W82" s="1152"/>
      <c r="X82" s="1181"/>
      <c r="Y82" s="283" t="s">
        <v>782</v>
      </c>
      <c r="Z82" s="1118"/>
      <c r="AA82" s="1152"/>
      <c r="AB82" s="1152"/>
      <c r="AC82" s="1152"/>
      <c r="AD82" s="1152"/>
      <c r="AE82" s="1181"/>
    </row>
    <row r="83" spans="1:31" s="268" customFormat="1" ht="11.25">
      <c r="A83" s="347"/>
      <c r="B83" s="2743">
        <v>14</v>
      </c>
      <c r="C83" s="2746" t="s">
        <v>1103</v>
      </c>
      <c r="D83" s="2733" t="s">
        <v>1071</v>
      </c>
      <c r="E83" s="2710" t="s">
        <v>756</v>
      </c>
      <c r="F83" s="2710" t="s">
        <v>1096</v>
      </c>
      <c r="G83" s="2710" t="s">
        <v>1083</v>
      </c>
      <c r="H83" s="324" t="s">
        <v>1051</v>
      </c>
      <c r="I83" s="1158"/>
      <c r="J83" s="1119"/>
      <c r="K83" s="1119"/>
      <c r="L83" s="1119"/>
      <c r="M83" s="1119"/>
      <c r="N83" s="1120"/>
      <c r="O83" s="279"/>
      <c r="P83" s="2704">
        <v>14</v>
      </c>
      <c r="Q83" s="2707" t="s">
        <v>1103</v>
      </c>
      <c r="R83" s="283" t="s">
        <v>1051</v>
      </c>
      <c r="S83" s="1118"/>
      <c r="T83" s="1152"/>
      <c r="U83" s="1152"/>
      <c r="V83" s="1152"/>
      <c r="W83" s="1152"/>
      <c r="X83" s="1181"/>
      <c r="Y83" s="283" t="s">
        <v>1051</v>
      </c>
      <c r="Z83" s="1118"/>
      <c r="AA83" s="1152"/>
      <c r="AB83" s="1152"/>
      <c r="AC83" s="1152"/>
      <c r="AD83" s="1152"/>
      <c r="AE83" s="1181"/>
    </row>
    <row r="84" spans="1:31" s="268" customFormat="1" ht="11.25" customHeight="1">
      <c r="A84" s="347"/>
      <c r="B84" s="2744"/>
      <c r="C84" s="2741"/>
      <c r="D84" s="2733"/>
      <c r="E84" s="2717"/>
      <c r="F84" s="2717"/>
      <c r="G84" s="2747"/>
      <c r="H84" s="324" t="s">
        <v>774</v>
      </c>
      <c r="I84" s="1158"/>
      <c r="J84" s="1158"/>
      <c r="K84" s="1158"/>
      <c r="L84" s="1158"/>
      <c r="M84" s="1158"/>
      <c r="N84" s="1159"/>
      <c r="O84" s="279"/>
      <c r="P84" s="2705"/>
      <c r="Q84" s="2708"/>
      <c r="R84" s="283" t="s">
        <v>774</v>
      </c>
      <c r="S84" s="1118"/>
      <c r="T84" s="1152"/>
      <c r="U84" s="1152"/>
      <c r="V84" s="1152"/>
      <c r="W84" s="1152"/>
      <c r="X84" s="1181"/>
      <c r="Y84" s="283" t="s">
        <v>774</v>
      </c>
      <c r="Z84" s="1118"/>
      <c r="AA84" s="1152"/>
      <c r="AB84" s="1152"/>
      <c r="AC84" s="1152"/>
      <c r="AD84" s="1152"/>
      <c r="AE84" s="1181"/>
    </row>
    <row r="85" spans="1:31" s="268" customFormat="1" ht="11.25" customHeight="1">
      <c r="A85" s="347"/>
      <c r="B85" s="2744"/>
      <c r="C85" s="2741"/>
      <c r="D85" s="2733" t="s">
        <v>1085</v>
      </c>
      <c r="E85" s="2717"/>
      <c r="F85" s="2717"/>
      <c r="G85" s="2747"/>
      <c r="H85" s="324" t="s">
        <v>778</v>
      </c>
      <c r="I85" s="1158"/>
      <c r="J85" s="1158"/>
      <c r="K85" s="1158"/>
      <c r="L85" s="1158"/>
      <c r="M85" s="1158"/>
      <c r="N85" s="1159"/>
      <c r="O85" s="279"/>
      <c r="P85" s="2705"/>
      <c r="Q85" s="2708"/>
      <c r="R85" s="283" t="s">
        <v>778</v>
      </c>
      <c r="S85" s="1118"/>
      <c r="T85" s="1152"/>
      <c r="U85" s="1152"/>
      <c r="V85" s="1152"/>
      <c r="W85" s="1152"/>
      <c r="X85" s="1181"/>
      <c r="Y85" s="283" t="s">
        <v>778</v>
      </c>
      <c r="Z85" s="1118"/>
      <c r="AA85" s="1152"/>
      <c r="AB85" s="1152"/>
      <c r="AC85" s="1152"/>
      <c r="AD85" s="1152"/>
      <c r="AE85" s="1181"/>
    </row>
    <row r="86" spans="1:31" s="268" customFormat="1" ht="11.25" customHeight="1">
      <c r="A86" s="347"/>
      <c r="B86" s="2745"/>
      <c r="C86" s="2742"/>
      <c r="D86" s="2733"/>
      <c r="E86" s="2736"/>
      <c r="F86" s="2736"/>
      <c r="G86" s="2748"/>
      <c r="H86" s="324" t="s">
        <v>782</v>
      </c>
      <c r="I86" s="1158"/>
      <c r="J86" s="1158"/>
      <c r="K86" s="1158"/>
      <c r="L86" s="1158"/>
      <c r="M86" s="1158"/>
      <c r="N86" s="1159"/>
      <c r="O86" s="279"/>
      <c r="P86" s="2706"/>
      <c r="Q86" s="2709"/>
      <c r="R86" s="283" t="s">
        <v>782</v>
      </c>
      <c r="S86" s="1118"/>
      <c r="T86" s="1152"/>
      <c r="U86" s="1152"/>
      <c r="V86" s="1152"/>
      <c r="W86" s="1152"/>
      <c r="X86" s="1181"/>
      <c r="Y86" s="283" t="s">
        <v>782</v>
      </c>
      <c r="Z86" s="1118"/>
      <c r="AA86" s="1152"/>
      <c r="AB86" s="1152"/>
      <c r="AC86" s="1152"/>
      <c r="AD86" s="1152"/>
      <c r="AE86" s="1181"/>
    </row>
    <row r="87" spans="1:31" s="268" customFormat="1" ht="11.25" customHeight="1">
      <c r="A87" s="347"/>
      <c r="B87" s="2743">
        <v>18</v>
      </c>
      <c r="C87" s="2746" t="s">
        <v>1112</v>
      </c>
      <c r="D87" s="2733" t="s">
        <v>1071</v>
      </c>
      <c r="E87" s="2710" t="s">
        <v>756</v>
      </c>
      <c r="F87" s="2710" t="s">
        <v>1113</v>
      </c>
      <c r="G87" s="2710" t="s">
        <v>1083</v>
      </c>
      <c r="H87" s="324" t="s">
        <v>1051</v>
      </c>
      <c r="I87" s="1158"/>
      <c r="J87" s="1119"/>
      <c r="K87" s="1119"/>
      <c r="L87" s="1119"/>
      <c r="M87" s="1119"/>
      <c r="N87" s="1120"/>
      <c r="O87" s="279"/>
      <c r="P87" s="2704">
        <v>18</v>
      </c>
      <c r="Q87" s="2707" t="s">
        <v>1112</v>
      </c>
      <c r="R87" s="283" t="s">
        <v>1051</v>
      </c>
      <c r="S87" s="1118"/>
      <c r="T87" s="1152"/>
      <c r="U87" s="1152"/>
      <c r="V87" s="1152"/>
      <c r="W87" s="1152"/>
      <c r="X87" s="1181"/>
      <c r="Y87" s="283" t="s">
        <v>1051</v>
      </c>
      <c r="Z87" s="1118"/>
      <c r="AA87" s="1152"/>
      <c r="AB87" s="1152"/>
      <c r="AC87" s="1152"/>
      <c r="AD87" s="1152"/>
      <c r="AE87" s="1181"/>
    </row>
    <row r="88" spans="1:31" s="268" customFormat="1" ht="11.25" customHeight="1">
      <c r="A88" s="347"/>
      <c r="B88" s="2744"/>
      <c r="C88" s="2741"/>
      <c r="D88" s="2733"/>
      <c r="E88" s="2717"/>
      <c r="F88" s="2717"/>
      <c r="G88" s="2747"/>
      <c r="H88" s="324" t="s">
        <v>774</v>
      </c>
      <c r="I88" s="1158"/>
      <c r="J88" s="1158"/>
      <c r="K88" s="1158"/>
      <c r="L88" s="1158"/>
      <c r="M88" s="1158"/>
      <c r="N88" s="1159"/>
      <c r="O88" s="279"/>
      <c r="P88" s="2705"/>
      <c r="Q88" s="2708"/>
      <c r="R88" s="283" t="s">
        <v>774</v>
      </c>
      <c r="S88" s="1118"/>
      <c r="T88" s="1152"/>
      <c r="U88" s="1152"/>
      <c r="V88" s="1152"/>
      <c r="W88" s="1152"/>
      <c r="X88" s="1181"/>
      <c r="Y88" s="283" t="s">
        <v>774</v>
      </c>
      <c r="Z88" s="1118"/>
      <c r="AA88" s="1152"/>
      <c r="AB88" s="1152"/>
      <c r="AC88" s="1152"/>
      <c r="AD88" s="1152"/>
      <c r="AE88" s="1181"/>
    </row>
    <row r="89" spans="1:31" s="268" customFormat="1" ht="11.25" customHeight="1">
      <c r="A89" s="347"/>
      <c r="B89" s="2744"/>
      <c r="C89" s="2741"/>
      <c r="D89" s="2733" t="s">
        <v>1085</v>
      </c>
      <c r="E89" s="2717"/>
      <c r="F89" s="2717"/>
      <c r="G89" s="2747"/>
      <c r="H89" s="324" t="s">
        <v>778</v>
      </c>
      <c r="I89" s="1158"/>
      <c r="J89" s="1158"/>
      <c r="K89" s="1158"/>
      <c r="L89" s="1158"/>
      <c r="M89" s="1158"/>
      <c r="N89" s="1159"/>
      <c r="O89" s="279"/>
      <c r="P89" s="2705"/>
      <c r="Q89" s="2708"/>
      <c r="R89" s="283" t="s">
        <v>778</v>
      </c>
      <c r="S89" s="1118"/>
      <c r="T89" s="1152"/>
      <c r="U89" s="1152"/>
      <c r="V89" s="1152"/>
      <c r="W89" s="1152"/>
      <c r="X89" s="1181"/>
      <c r="Y89" s="283" t="s">
        <v>778</v>
      </c>
      <c r="Z89" s="1118"/>
      <c r="AA89" s="1152"/>
      <c r="AB89" s="1152"/>
      <c r="AC89" s="1152"/>
      <c r="AD89" s="1152"/>
      <c r="AE89" s="1181"/>
    </row>
    <row r="90" spans="1:31" s="268" customFormat="1" ht="11.25" customHeight="1">
      <c r="A90" s="347"/>
      <c r="B90" s="2745"/>
      <c r="C90" s="2742"/>
      <c r="D90" s="2733"/>
      <c r="E90" s="2736"/>
      <c r="F90" s="2736"/>
      <c r="G90" s="2748"/>
      <c r="H90" s="324" t="s">
        <v>782</v>
      </c>
      <c r="I90" s="1158"/>
      <c r="J90" s="1158"/>
      <c r="K90" s="1158"/>
      <c r="L90" s="1158"/>
      <c r="M90" s="1158"/>
      <c r="N90" s="1159"/>
      <c r="O90" s="279"/>
      <c r="P90" s="2706"/>
      <c r="Q90" s="2709"/>
      <c r="R90" s="283" t="s">
        <v>782</v>
      </c>
      <c r="S90" s="1118"/>
      <c r="T90" s="1152"/>
      <c r="U90" s="1152"/>
      <c r="V90" s="1152"/>
      <c r="W90" s="1152"/>
      <c r="X90" s="1181"/>
      <c r="Y90" s="283" t="s">
        <v>782</v>
      </c>
      <c r="Z90" s="1118"/>
      <c r="AA90" s="1152"/>
      <c r="AB90" s="1152"/>
      <c r="AC90" s="1152"/>
      <c r="AD90" s="1152"/>
      <c r="AE90" s="1181"/>
    </row>
    <row r="91" spans="1:31" s="268" customFormat="1" ht="11.25" customHeight="1">
      <c r="A91" s="347"/>
      <c r="B91" s="2743">
        <v>21</v>
      </c>
      <c r="C91" s="2746" t="s">
        <v>1136</v>
      </c>
      <c r="D91" s="2733" t="s">
        <v>1071</v>
      </c>
      <c r="E91" s="2710" t="s">
        <v>756</v>
      </c>
      <c r="F91" s="2710" t="s">
        <v>1073</v>
      </c>
      <c r="G91" s="2710" t="s">
        <v>1116</v>
      </c>
      <c r="H91" s="324" t="s">
        <v>1051</v>
      </c>
      <c r="I91" s="1158"/>
      <c r="J91" s="1119"/>
      <c r="K91" s="1119"/>
      <c r="L91" s="1119"/>
      <c r="M91" s="1119"/>
      <c r="N91" s="1120"/>
      <c r="O91" s="279"/>
      <c r="P91" s="2704">
        <v>21</v>
      </c>
      <c r="Q91" s="2707" t="s">
        <v>1136</v>
      </c>
      <c r="R91" s="283" t="s">
        <v>1051</v>
      </c>
      <c r="S91" s="1118"/>
      <c r="T91" s="1152"/>
      <c r="U91" s="1152"/>
      <c r="V91" s="1152"/>
      <c r="W91" s="1152"/>
      <c r="X91" s="1181"/>
      <c r="Y91" s="283" t="s">
        <v>1051</v>
      </c>
      <c r="Z91" s="1118"/>
      <c r="AA91" s="1152"/>
      <c r="AB91" s="1152"/>
      <c r="AC91" s="1152"/>
      <c r="AD91" s="1152"/>
      <c r="AE91" s="1181"/>
    </row>
    <row r="92" spans="1:31" s="268" customFormat="1" ht="11.25" customHeight="1">
      <c r="A92" s="347"/>
      <c r="B92" s="2744"/>
      <c r="C92" s="2741"/>
      <c r="D92" s="2733"/>
      <c r="E92" s="2717"/>
      <c r="F92" s="2717"/>
      <c r="G92" s="2747"/>
      <c r="H92" s="324" t="s">
        <v>774</v>
      </c>
      <c r="I92" s="1158"/>
      <c r="J92" s="1158"/>
      <c r="K92" s="1158"/>
      <c r="L92" s="1158"/>
      <c r="M92" s="1158"/>
      <c r="N92" s="1159"/>
      <c r="O92" s="279"/>
      <c r="P92" s="2705"/>
      <c r="Q92" s="2708"/>
      <c r="R92" s="283" t="s">
        <v>774</v>
      </c>
      <c r="S92" s="1118"/>
      <c r="T92" s="1152"/>
      <c r="U92" s="1152"/>
      <c r="V92" s="1152"/>
      <c r="W92" s="1152"/>
      <c r="X92" s="1181"/>
      <c r="Y92" s="283" t="s">
        <v>774</v>
      </c>
      <c r="Z92" s="1118"/>
      <c r="AA92" s="1152"/>
      <c r="AB92" s="1152"/>
      <c r="AC92" s="1152"/>
      <c r="AD92" s="1152"/>
      <c r="AE92" s="1181"/>
    </row>
    <row r="93" spans="1:31" s="268" customFormat="1" ht="11.25" customHeight="1">
      <c r="A93" s="347"/>
      <c r="B93" s="2744"/>
      <c r="C93" s="2741"/>
      <c r="D93" s="2733" t="s">
        <v>1085</v>
      </c>
      <c r="E93" s="2717"/>
      <c r="F93" s="2717"/>
      <c r="G93" s="2747"/>
      <c r="H93" s="324" t="s">
        <v>778</v>
      </c>
      <c r="I93" s="1158"/>
      <c r="J93" s="1158"/>
      <c r="K93" s="1158"/>
      <c r="L93" s="1158"/>
      <c r="M93" s="1158"/>
      <c r="N93" s="1159"/>
      <c r="O93" s="279"/>
      <c r="P93" s="2705"/>
      <c r="Q93" s="2708"/>
      <c r="R93" s="283" t="s">
        <v>778</v>
      </c>
      <c r="S93" s="1118"/>
      <c r="T93" s="1152"/>
      <c r="U93" s="1152"/>
      <c r="V93" s="1152"/>
      <c r="W93" s="1152"/>
      <c r="X93" s="1181"/>
      <c r="Y93" s="283" t="s">
        <v>778</v>
      </c>
      <c r="Z93" s="1118"/>
      <c r="AA93" s="1152"/>
      <c r="AB93" s="1152"/>
      <c r="AC93" s="1152"/>
      <c r="AD93" s="1152"/>
      <c r="AE93" s="1181"/>
    </row>
    <row r="94" spans="1:31" s="268" customFormat="1" ht="11.25" customHeight="1">
      <c r="A94" s="347"/>
      <c r="B94" s="2745"/>
      <c r="C94" s="2742"/>
      <c r="D94" s="2733"/>
      <c r="E94" s="2736"/>
      <c r="F94" s="2736"/>
      <c r="G94" s="2748"/>
      <c r="H94" s="324" t="s">
        <v>782</v>
      </c>
      <c r="I94" s="1158"/>
      <c r="J94" s="1158"/>
      <c r="K94" s="1158"/>
      <c r="L94" s="1158"/>
      <c r="M94" s="1158"/>
      <c r="N94" s="1159"/>
      <c r="O94" s="279"/>
      <c r="P94" s="2706"/>
      <c r="Q94" s="2709"/>
      <c r="R94" s="283" t="s">
        <v>782</v>
      </c>
      <c r="S94" s="1118"/>
      <c r="T94" s="1152"/>
      <c r="U94" s="1152"/>
      <c r="V94" s="1152"/>
      <c r="W94" s="1152"/>
      <c r="X94" s="1181"/>
      <c r="Y94" s="283" t="s">
        <v>782</v>
      </c>
      <c r="Z94" s="1118"/>
      <c r="AA94" s="1152"/>
      <c r="AB94" s="1152"/>
      <c r="AC94" s="1152"/>
      <c r="AD94" s="1152"/>
      <c r="AE94" s="1181"/>
    </row>
    <row r="95" spans="1:31" s="268" customFormat="1" ht="11.25" customHeight="1">
      <c r="A95" s="347"/>
      <c r="B95" s="2743">
        <v>22</v>
      </c>
      <c r="C95" s="2746" t="s">
        <v>1088</v>
      </c>
      <c r="D95" s="2733" t="s">
        <v>1071</v>
      </c>
      <c r="E95" s="2710" t="s">
        <v>756</v>
      </c>
      <c r="F95" s="2710" t="s">
        <v>1073</v>
      </c>
      <c r="G95" s="2710" t="s">
        <v>1089</v>
      </c>
      <c r="H95" s="324" t="s">
        <v>1051</v>
      </c>
      <c r="I95" s="1158"/>
      <c r="J95" s="1119"/>
      <c r="K95" s="1119"/>
      <c r="L95" s="1119"/>
      <c r="M95" s="1119"/>
      <c r="N95" s="1120"/>
      <c r="O95" s="279"/>
      <c r="P95" s="2704">
        <v>22</v>
      </c>
      <c r="Q95" s="2707" t="s">
        <v>1088</v>
      </c>
      <c r="R95" s="283" t="s">
        <v>1051</v>
      </c>
      <c r="S95" s="1118"/>
      <c r="T95" s="1152"/>
      <c r="U95" s="1152"/>
      <c r="V95" s="1152"/>
      <c r="W95" s="1152"/>
      <c r="X95" s="1181"/>
      <c r="Y95" s="283" t="s">
        <v>1051</v>
      </c>
      <c r="Z95" s="1118"/>
      <c r="AA95" s="1152"/>
      <c r="AB95" s="1152"/>
      <c r="AC95" s="1152"/>
      <c r="AD95" s="1152"/>
      <c r="AE95" s="1181"/>
    </row>
    <row r="96" spans="1:31" s="268" customFormat="1" ht="11.25" customHeight="1">
      <c r="A96" s="347"/>
      <c r="B96" s="2744"/>
      <c r="C96" s="2741"/>
      <c r="D96" s="2733"/>
      <c r="E96" s="2717"/>
      <c r="F96" s="2717"/>
      <c r="G96" s="2747"/>
      <c r="H96" s="324" t="s">
        <v>774</v>
      </c>
      <c r="I96" s="1158"/>
      <c r="J96" s="1158"/>
      <c r="K96" s="1158"/>
      <c r="L96" s="1158"/>
      <c r="M96" s="1158"/>
      <c r="N96" s="1159"/>
      <c r="O96" s="279"/>
      <c r="P96" s="2705"/>
      <c r="Q96" s="2708"/>
      <c r="R96" s="283" t="s">
        <v>774</v>
      </c>
      <c r="S96" s="1118"/>
      <c r="T96" s="1152"/>
      <c r="U96" s="1152"/>
      <c r="V96" s="1152"/>
      <c r="W96" s="1152"/>
      <c r="X96" s="1181"/>
      <c r="Y96" s="283" t="s">
        <v>774</v>
      </c>
      <c r="Z96" s="1118"/>
      <c r="AA96" s="1152"/>
      <c r="AB96" s="1152"/>
      <c r="AC96" s="1152"/>
      <c r="AD96" s="1152"/>
      <c r="AE96" s="1181"/>
    </row>
    <row r="97" spans="1:31" s="268" customFormat="1" ht="11.25" customHeight="1">
      <c r="A97" s="347"/>
      <c r="B97" s="2744"/>
      <c r="C97" s="2741"/>
      <c r="D97" s="2733" t="s">
        <v>1085</v>
      </c>
      <c r="E97" s="2717"/>
      <c r="F97" s="2717"/>
      <c r="G97" s="2747"/>
      <c r="H97" s="324" t="s">
        <v>778</v>
      </c>
      <c r="I97" s="1158"/>
      <c r="J97" s="1158"/>
      <c r="K97" s="1158"/>
      <c r="L97" s="1158"/>
      <c r="M97" s="1158"/>
      <c r="N97" s="1159"/>
      <c r="O97" s="279"/>
      <c r="P97" s="2705"/>
      <c r="Q97" s="2708"/>
      <c r="R97" s="283" t="s">
        <v>778</v>
      </c>
      <c r="S97" s="1118"/>
      <c r="T97" s="1152"/>
      <c r="U97" s="1152"/>
      <c r="V97" s="1152"/>
      <c r="W97" s="1152"/>
      <c r="X97" s="1181"/>
      <c r="Y97" s="283" t="s">
        <v>778</v>
      </c>
      <c r="Z97" s="1118"/>
      <c r="AA97" s="1152"/>
      <c r="AB97" s="1152"/>
      <c r="AC97" s="1152"/>
      <c r="AD97" s="1152"/>
      <c r="AE97" s="1181"/>
    </row>
    <row r="98" spans="1:31" s="268" customFormat="1" ht="11.25" customHeight="1">
      <c r="A98" s="347"/>
      <c r="B98" s="2745"/>
      <c r="C98" s="2742"/>
      <c r="D98" s="2733"/>
      <c r="E98" s="2736"/>
      <c r="F98" s="2736"/>
      <c r="G98" s="2748"/>
      <c r="H98" s="324" t="s">
        <v>782</v>
      </c>
      <c r="I98" s="1158"/>
      <c r="J98" s="1158"/>
      <c r="K98" s="1158"/>
      <c r="L98" s="1158"/>
      <c r="M98" s="1158"/>
      <c r="N98" s="1159"/>
      <c r="O98" s="279"/>
      <c r="P98" s="2706"/>
      <c r="Q98" s="2709"/>
      <c r="R98" s="283" t="s">
        <v>782</v>
      </c>
      <c r="S98" s="1118"/>
      <c r="T98" s="1152"/>
      <c r="U98" s="1152"/>
      <c r="V98" s="1152"/>
      <c r="W98" s="1152"/>
      <c r="X98" s="1181"/>
      <c r="Y98" s="283" t="s">
        <v>782</v>
      </c>
      <c r="Z98" s="1118"/>
      <c r="AA98" s="1152"/>
      <c r="AB98" s="1152"/>
      <c r="AC98" s="1152"/>
      <c r="AD98" s="1152"/>
      <c r="AE98" s="1181"/>
    </row>
    <row r="99" spans="1:31" s="268" customFormat="1" ht="11.25">
      <c r="A99" s="347"/>
      <c r="B99" s="2743">
        <v>23</v>
      </c>
      <c r="C99" s="2746" t="s">
        <v>1105</v>
      </c>
      <c r="D99" s="2733" t="s">
        <v>1071</v>
      </c>
      <c r="E99" s="2710" t="s">
        <v>756</v>
      </c>
      <c r="F99" s="2710" t="s">
        <v>1096</v>
      </c>
      <c r="G99" s="2710" t="s">
        <v>1083</v>
      </c>
      <c r="H99" s="324" t="s">
        <v>1051</v>
      </c>
      <c r="I99" s="1158"/>
      <c r="J99" s="1119"/>
      <c r="K99" s="1119"/>
      <c r="L99" s="1119"/>
      <c r="M99" s="1119"/>
      <c r="N99" s="1120"/>
      <c r="O99" s="279"/>
      <c r="P99" s="2704">
        <v>23</v>
      </c>
      <c r="Q99" s="2707" t="s">
        <v>1105</v>
      </c>
      <c r="R99" s="283" t="s">
        <v>1051</v>
      </c>
      <c r="S99" s="1118"/>
      <c r="T99" s="1152"/>
      <c r="U99" s="1152"/>
      <c r="V99" s="1152"/>
      <c r="W99" s="1152"/>
      <c r="X99" s="1181"/>
      <c r="Y99" s="283" t="s">
        <v>1051</v>
      </c>
      <c r="Z99" s="1118"/>
      <c r="AA99" s="1152"/>
      <c r="AB99" s="1152"/>
      <c r="AC99" s="1152"/>
      <c r="AD99" s="1152"/>
      <c r="AE99" s="1181"/>
    </row>
    <row r="100" spans="1:31" s="268" customFormat="1" ht="11.25" customHeight="1">
      <c r="A100" s="347"/>
      <c r="B100" s="2744"/>
      <c r="C100" s="2741"/>
      <c r="D100" s="2733"/>
      <c r="E100" s="2717"/>
      <c r="F100" s="2717"/>
      <c r="G100" s="2747"/>
      <c r="H100" s="324" t="s">
        <v>774</v>
      </c>
      <c r="I100" s="1158"/>
      <c r="J100" s="1158"/>
      <c r="K100" s="1158"/>
      <c r="L100" s="1158"/>
      <c r="M100" s="1158"/>
      <c r="N100" s="1159"/>
      <c r="O100" s="279"/>
      <c r="P100" s="2705"/>
      <c r="Q100" s="2708"/>
      <c r="R100" s="283" t="s">
        <v>774</v>
      </c>
      <c r="S100" s="1118"/>
      <c r="T100" s="1152"/>
      <c r="U100" s="1152"/>
      <c r="V100" s="1152"/>
      <c r="W100" s="1152"/>
      <c r="X100" s="1181"/>
      <c r="Y100" s="283" t="s">
        <v>774</v>
      </c>
      <c r="Z100" s="1118"/>
      <c r="AA100" s="1152"/>
      <c r="AB100" s="1152"/>
      <c r="AC100" s="1152"/>
      <c r="AD100" s="1152"/>
      <c r="AE100" s="1181"/>
    </row>
    <row r="101" spans="1:31" s="268" customFormat="1" ht="11.25" customHeight="1">
      <c r="A101" s="347"/>
      <c r="B101" s="2744"/>
      <c r="C101" s="2741"/>
      <c r="D101" s="2733" t="s">
        <v>1085</v>
      </c>
      <c r="E101" s="2717"/>
      <c r="F101" s="2717"/>
      <c r="G101" s="2747"/>
      <c r="H101" s="324" t="s">
        <v>778</v>
      </c>
      <c r="I101" s="1158"/>
      <c r="J101" s="1158"/>
      <c r="K101" s="1158"/>
      <c r="L101" s="1158"/>
      <c r="M101" s="1158"/>
      <c r="N101" s="1159"/>
      <c r="O101" s="279"/>
      <c r="P101" s="2705"/>
      <c r="Q101" s="2708"/>
      <c r="R101" s="283" t="s">
        <v>778</v>
      </c>
      <c r="S101" s="1118"/>
      <c r="T101" s="1152"/>
      <c r="U101" s="1152"/>
      <c r="V101" s="1152"/>
      <c r="W101" s="1152"/>
      <c r="X101" s="1181"/>
      <c r="Y101" s="283" t="s">
        <v>778</v>
      </c>
      <c r="Z101" s="1118"/>
      <c r="AA101" s="1152"/>
      <c r="AB101" s="1152"/>
      <c r="AC101" s="1152"/>
      <c r="AD101" s="1152"/>
      <c r="AE101" s="1181"/>
    </row>
    <row r="102" spans="1:31" s="268" customFormat="1" ht="11.25" customHeight="1">
      <c r="A102" s="347"/>
      <c r="B102" s="2745"/>
      <c r="C102" s="2742"/>
      <c r="D102" s="2733"/>
      <c r="E102" s="2736"/>
      <c r="F102" s="2736"/>
      <c r="G102" s="2748"/>
      <c r="H102" s="324" t="s">
        <v>782</v>
      </c>
      <c r="I102" s="1158"/>
      <c r="J102" s="1158"/>
      <c r="K102" s="1158"/>
      <c r="L102" s="1158"/>
      <c r="M102" s="1158"/>
      <c r="N102" s="1159"/>
      <c r="O102" s="279"/>
      <c r="P102" s="2706"/>
      <c r="Q102" s="2709"/>
      <c r="R102" s="283" t="s">
        <v>782</v>
      </c>
      <c r="S102" s="1118"/>
      <c r="T102" s="1152"/>
      <c r="U102" s="1152"/>
      <c r="V102" s="1152"/>
      <c r="W102" s="1152"/>
      <c r="X102" s="1181"/>
      <c r="Y102" s="283" t="s">
        <v>782</v>
      </c>
      <c r="Z102" s="1118"/>
      <c r="AA102" s="1152"/>
      <c r="AB102" s="1152"/>
      <c r="AC102" s="1152"/>
      <c r="AD102" s="1152"/>
      <c r="AE102" s="1181"/>
    </row>
    <row r="103" spans="1:31" s="268" customFormat="1" ht="11.25" customHeight="1">
      <c r="A103" s="347"/>
      <c r="B103" s="2743">
        <v>28</v>
      </c>
      <c r="C103" s="2746" t="s">
        <v>1150</v>
      </c>
      <c r="D103" s="2733" t="s">
        <v>1071</v>
      </c>
      <c r="E103" s="2710" t="s">
        <v>756</v>
      </c>
      <c r="F103" s="2710" t="s">
        <v>1073</v>
      </c>
      <c r="G103" s="2710" t="s">
        <v>1116</v>
      </c>
      <c r="H103" s="324" t="s">
        <v>1051</v>
      </c>
      <c r="I103" s="1158"/>
      <c r="J103" s="1119"/>
      <c r="K103" s="1119"/>
      <c r="L103" s="1119"/>
      <c r="M103" s="1119"/>
      <c r="N103" s="1120"/>
      <c r="O103" s="279"/>
      <c r="P103" s="2704">
        <v>28</v>
      </c>
      <c r="Q103" s="2707" t="s">
        <v>1150</v>
      </c>
      <c r="R103" s="283" t="s">
        <v>1051</v>
      </c>
      <c r="S103" s="1118"/>
      <c r="T103" s="1152"/>
      <c r="U103" s="1152"/>
      <c r="V103" s="1152"/>
      <c r="W103" s="1152"/>
      <c r="X103" s="1181"/>
      <c r="Y103" s="283" t="s">
        <v>1051</v>
      </c>
      <c r="Z103" s="1118"/>
      <c r="AA103" s="1152"/>
      <c r="AB103" s="1152"/>
      <c r="AC103" s="1152"/>
      <c r="AD103" s="1152"/>
      <c r="AE103" s="1181"/>
    </row>
    <row r="104" spans="1:31" s="268" customFormat="1" ht="11.25" customHeight="1">
      <c r="A104" s="347"/>
      <c r="B104" s="2744"/>
      <c r="C104" s="2741"/>
      <c r="D104" s="2733"/>
      <c r="E104" s="2717"/>
      <c r="F104" s="2717"/>
      <c r="G104" s="2747"/>
      <c r="H104" s="324" t="s">
        <v>774</v>
      </c>
      <c r="I104" s="1158"/>
      <c r="J104" s="1158"/>
      <c r="K104" s="1158"/>
      <c r="L104" s="1158"/>
      <c r="M104" s="1158"/>
      <c r="N104" s="1159"/>
      <c r="O104" s="279"/>
      <c r="P104" s="2705"/>
      <c r="Q104" s="2708"/>
      <c r="R104" s="283" t="s">
        <v>774</v>
      </c>
      <c r="S104" s="1118"/>
      <c r="T104" s="1152"/>
      <c r="U104" s="1152"/>
      <c r="V104" s="1152"/>
      <c r="W104" s="1152"/>
      <c r="X104" s="1181"/>
      <c r="Y104" s="283" t="s">
        <v>774</v>
      </c>
      <c r="Z104" s="1118"/>
      <c r="AA104" s="1152"/>
      <c r="AB104" s="1152"/>
      <c r="AC104" s="1152"/>
      <c r="AD104" s="1152"/>
      <c r="AE104" s="1181"/>
    </row>
    <row r="105" spans="1:31" s="268" customFormat="1" ht="11.25" customHeight="1">
      <c r="A105" s="347"/>
      <c r="B105" s="2744"/>
      <c r="C105" s="2741"/>
      <c r="D105" s="2733" t="s">
        <v>1079</v>
      </c>
      <c r="E105" s="2717"/>
      <c r="F105" s="2717"/>
      <c r="G105" s="2747"/>
      <c r="H105" s="324" t="s">
        <v>778</v>
      </c>
      <c r="I105" s="1158"/>
      <c r="J105" s="1158"/>
      <c r="K105" s="1158"/>
      <c r="L105" s="1158"/>
      <c r="M105" s="1158"/>
      <c r="N105" s="1159"/>
      <c r="O105" s="279"/>
      <c r="P105" s="2705"/>
      <c r="Q105" s="2708"/>
      <c r="R105" s="283" t="s">
        <v>778</v>
      </c>
      <c r="S105" s="1118"/>
      <c r="T105" s="1152"/>
      <c r="U105" s="1152"/>
      <c r="V105" s="1152"/>
      <c r="W105" s="1152"/>
      <c r="X105" s="1181"/>
      <c r="Y105" s="283" t="s">
        <v>778</v>
      </c>
      <c r="Z105" s="1118"/>
      <c r="AA105" s="1152"/>
      <c r="AB105" s="1152"/>
      <c r="AC105" s="1152"/>
      <c r="AD105" s="1152"/>
      <c r="AE105" s="1181"/>
    </row>
    <row r="106" spans="1:31" s="268" customFormat="1" ht="11.25" customHeight="1">
      <c r="A106" s="347"/>
      <c r="B106" s="2745"/>
      <c r="C106" s="2742"/>
      <c r="D106" s="2733"/>
      <c r="E106" s="2736"/>
      <c r="F106" s="2736"/>
      <c r="G106" s="2748"/>
      <c r="H106" s="324" t="s">
        <v>782</v>
      </c>
      <c r="I106" s="1158"/>
      <c r="J106" s="1158"/>
      <c r="K106" s="1158"/>
      <c r="L106" s="1158"/>
      <c r="M106" s="1158"/>
      <c r="N106" s="1159"/>
      <c r="O106" s="279"/>
      <c r="P106" s="2706"/>
      <c r="Q106" s="2709"/>
      <c r="R106" s="283" t="s">
        <v>782</v>
      </c>
      <c r="S106" s="1118"/>
      <c r="T106" s="1152"/>
      <c r="U106" s="1152"/>
      <c r="V106" s="1152"/>
      <c r="W106" s="1152"/>
      <c r="X106" s="1181"/>
      <c r="Y106" s="283" t="s">
        <v>782</v>
      </c>
      <c r="Z106" s="1118"/>
      <c r="AA106" s="1152"/>
      <c r="AB106" s="1152"/>
      <c r="AC106" s="1152"/>
      <c r="AD106" s="1152"/>
      <c r="AE106" s="1181"/>
    </row>
    <row r="107" spans="1:31" s="268" customFormat="1" ht="11.25">
      <c r="A107" s="347"/>
      <c r="B107" s="2743">
        <v>34</v>
      </c>
      <c r="C107" s="2746" t="s">
        <v>1151</v>
      </c>
      <c r="D107" s="2733" t="s">
        <v>1071</v>
      </c>
      <c r="E107" s="2710" t="s">
        <v>756</v>
      </c>
      <c r="F107" s="2710" t="s">
        <v>1096</v>
      </c>
      <c r="G107" s="2710" t="s">
        <v>1083</v>
      </c>
      <c r="H107" s="324" t="s">
        <v>1051</v>
      </c>
      <c r="I107" s="1158"/>
      <c r="J107" s="1119"/>
      <c r="K107" s="1119"/>
      <c r="L107" s="1119"/>
      <c r="M107" s="1119"/>
      <c r="N107" s="1120"/>
      <c r="O107" s="279"/>
      <c r="P107" s="2704">
        <v>34</v>
      </c>
      <c r="Q107" s="2707" t="s">
        <v>1151</v>
      </c>
      <c r="R107" s="283" t="s">
        <v>1051</v>
      </c>
      <c r="S107" s="1118"/>
      <c r="T107" s="1152"/>
      <c r="U107" s="1152"/>
      <c r="V107" s="1152"/>
      <c r="W107" s="1152"/>
      <c r="X107" s="1181"/>
      <c r="Y107" s="283" t="s">
        <v>1051</v>
      </c>
      <c r="Z107" s="1118"/>
      <c r="AA107" s="1152"/>
      <c r="AB107" s="1152"/>
      <c r="AC107" s="1152"/>
      <c r="AD107" s="1152"/>
      <c r="AE107" s="1181"/>
    </row>
    <row r="108" spans="1:31" s="268" customFormat="1" ht="11.25" customHeight="1">
      <c r="A108" s="347"/>
      <c r="B108" s="2744"/>
      <c r="C108" s="2741"/>
      <c r="D108" s="2733"/>
      <c r="E108" s="2717"/>
      <c r="F108" s="2717"/>
      <c r="G108" s="2747"/>
      <c r="H108" s="324" t="s">
        <v>774</v>
      </c>
      <c r="I108" s="1158"/>
      <c r="J108" s="1158"/>
      <c r="K108" s="1158"/>
      <c r="L108" s="1158"/>
      <c r="M108" s="1158"/>
      <c r="N108" s="1159"/>
      <c r="O108" s="279"/>
      <c r="P108" s="2705"/>
      <c r="Q108" s="2708"/>
      <c r="R108" s="283" t="s">
        <v>774</v>
      </c>
      <c r="S108" s="1118"/>
      <c r="T108" s="1152"/>
      <c r="U108" s="1152"/>
      <c r="V108" s="1152"/>
      <c r="W108" s="1152"/>
      <c r="X108" s="1181"/>
      <c r="Y108" s="283" t="s">
        <v>774</v>
      </c>
      <c r="Z108" s="1118"/>
      <c r="AA108" s="1152"/>
      <c r="AB108" s="1152"/>
      <c r="AC108" s="1152"/>
      <c r="AD108" s="1152"/>
      <c r="AE108" s="1181"/>
    </row>
    <row r="109" spans="1:31" s="268" customFormat="1" ht="11.25" customHeight="1">
      <c r="A109" s="347"/>
      <c r="B109" s="2744"/>
      <c r="C109" s="2741"/>
      <c r="D109" s="2733" t="s">
        <v>1085</v>
      </c>
      <c r="E109" s="2717"/>
      <c r="F109" s="2717"/>
      <c r="G109" s="2747"/>
      <c r="H109" s="324" t="s">
        <v>778</v>
      </c>
      <c r="I109" s="1158"/>
      <c r="J109" s="1158"/>
      <c r="K109" s="1158"/>
      <c r="L109" s="1158"/>
      <c r="M109" s="1158"/>
      <c r="N109" s="1159"/>
      <c r="O109" s="279"/>
      <c r="P109" s="2705"/>
      <c r="Q109" s="2708"/>
      <c r="R109" s="283" t="s">
        <v>778</v>
      </c>
      <c r="S109" s="1118"/>
      <c r="T109" s="1152"/>
      <c r="U109" s="1152"/>
      <c r="V109" s="1152"/>
      <c r="W109" s="1152"/>
      <c r="X109" s="1181"/>
      <c r="Y109" s="283" t="s">
        <v>778</v>
      </c>
      <c r="Z109" s="1118"/>
      <c r="AA109" s="1152"/>
      <c r="AB109" s="1152"/>
      <c r="AC109" s="1152"/>
      <c r="AD109" s="1152"/>
      <c r="AE109" s="1181"/>
    </row>
    <row r="110" spans="1:31" s="268" customFormat="1" ht="11.25" customHeight="1">
      <c r="A110" s="347"/>
      <c r="B110" s="2745"/>
      <c r="C110" s="2742"/>
      <c r="D110" s="2733"/>
      <c r="E110" s="2736"/>
      <c r="F110" s="2736"/>
      <c r="G110" s="2748"/>
      <c r="H110" s="324" t="s">
        <v>782</v>
      </c>
      <c r="I110" s="1158"/>
      <c r="J110" s="1158"/>
      <c r="K110" s="1158"/>
      <c r="L110" s="1158"/>
      <c r="M110" s="1158"/>
      <c r="N110" s="1159"/>
      <c r="O110" s="279"/>
      <c r="P110" s="2706"/>
      <c r="Q110" s="2709"/>
      <c r="R110" s="283" t="s">
        <v>782</v>
      </c>
      <c r="S110" s="1118"/>
      <c r="T110" s="1152"/>
      <c r="U110" s="1152"/>
      <c r="V110" s="1152"/>
      <c r="W110" s="1152"/>
      <c r="X110" s="1181"/>
      <c r="Y110" s="283" t="s">
        <v>782</v>
      </c>
      <c r="Z110" s="1118"/>
      <c r="AA110" s="1152"/>
      <c r="AB110" s="1152"/>
      <c r="AC110" s="1152"/>
      <c r="AD110" s="1152"/>
      <c r="AE110" s="1181"/>
    </row>
    <row r="111" spans="1:31" s="268" customFormat="1" ht="11.25" customHeight="1">
      <c r="A111" s="347"/>
      <c r="B111" s="2743">
        <v>37</v>
      </c>
      <c r="C111" s="2746" t="s">
        <v>1152</v>
      </c>
      <c r="D111" s="2733" t="s">
        <v>1071</v>
      </c>
      <c r="E111" s="2710" t="s">
        <v>756</v>
      </c>
      <c r="F111" s="2710" t="s">
        <v>1073</v>
      </c>
      <c r="G111" s="2710" t="s">
        <v>1089</v>
      </c>
      <c r="H111" s="324" t="s">
        <v>1051</v>
      </c>
      <c r="I111" s="1158"/>
      <c r="J111" s="1119"/>
      <c r="K111" s="1119"/>
      <c r="L111" s="1119"/>
      <c r="M111" s="1119"/>
      <c r="N111" s="1120"/>
      <c r="O111" s="279"/>
      <c r="P111" s="2704">
        <v>37</v>
      </c>
      <c r="Q111" s="2707" t="s">
        <v>1152</v>
      </c>
      <c r="R111" s="283" t="s">
        <v>1051</v>
      </c>
      <c r="S111" s="1118"/>
      <c r="T111" s="1152"/>
      <c r="U111" s="1152"/>
      <c r="V111" s="1152"/>
      <c r="W111" s="1152"/>
      <c r="X111" s="1181"/>
      <c r="Y111" s="283" t="s">
        <v>1051</v>
      </c>
      <c r="Z111" s="1118"/>
      <c r="AA111" s="1152"/>
      <c r="AB111" s="1152"/>
      <c r="AC111" s="1152"/>
      <c r="AD111" s="1152"/>
      <c r="AE111" s="1181"/>
    </row>
    <row r="112" spans="1:31" s="268" customFormat="1" ht="11.25" customHeight="1">
      <c r="A112" s="347"/>
      <c r="B112" s="2744"/>
      <c r="C112" s="2741"/>
      <c r="D112" s="2733"/>
      <c r="E112" s="2717"/>
      <c r="F112" s="2717"/>
      <c r="G112" s="2747"/>
      <c r="H112" s="324" t="s">
        <v>774</v>
      </c>
      <c r="I112" s="1158"/>
      <c r="J112" s="1158"/>
      <c r="K112" s="1158"/>
      <c r="L112" s="1158"/>
      <c r="M112" s="1158"/>
      <c r="N112" s="1159"/>
      <c r="O112" s="279"/>
      <c r="P112" s="2705"/>
      <c r="Q112" s="2708"/>
      <c r="R112" s="283" t="s">
        <v>774</v>
      </c>
      <c r="S112" s="1118"/>
      <c r="T112" s="1152"/>
      <c r="U112" s="1152"/>
      <c r="V112" s="1152"/>
      <c r="W112" s="1152"/>
      <c r="X112" s="1181"/>
      <c r="Y112" s="283" t="s">
        <v>774</v>
      </c>
      <c r="Z112" s="1118"/>
      <c r="AA112" s="1152"/>
      <c r="AB112" s="1152"/>
      <c r="AC112" s="1152"/>
      <c r="AD112" s="1152"/>
      <c r="AE112" s="1181"/>
    </row>
    <row r="113" spans="1:31" s="268" customFormat="1" ht="11.25" customHeight="1">
      <c r="A113" s="347"/>
      <c r="B113" s="2744"/>
      <c r="C113" s="2741"/>
      <c r="D113" s="2733" t="s">
        <v>1085</v>
      </c>
      <c r="E113" s="2717"/>
      <c r="F113" s="2717"/>
      <c r="G113" s="2747"/>
      <c r="H113" s="324" t="s">
        <v>778</v>
      </c>
      <c r="I113" s="1158"/>
      <c r="J113" s="1158"/>
      <c r="K113" s="1158"/>
      <c r="L113" s="1158"/>
      <c r="M113" s="1158"/>
      <c r="N113" s="1159"/>
      <c r="O113" s="279"/>
      <c r="P113" s="2705"/>
      <c r="Q113" s="2708"/>
      <c r="R113" s="283" t="s">
        <v>778</v>
      </c>
      <c r="S113" s="1118"/>
      <c r="T113" s="1152"/>
      <c r="U113" s="1152"/>
      <c r="V113" s="1152"/>
      <c r="W113" s="1152"/>
      <c r="X113" s="1181"/>
      <c r="Y113" s="283" t="s">
        <v>778</v>
      </c>
      <c r="Z113" s="1118"/>
      <c r="AA113" s="1152"/>
      <c r="AB113" s="1152"/>
      <c r="AC113" s="1152"/>
      <c r="AD113" s="1152"/>
      <c r="AE113" s="1181"/>
    </row>
    <row r="114" spans="1:31" s="268" customFormat="1" ht="11.25" customHeight="1">
      <c r="A114" s="347"/>
      <c r="B114" s="2745"/>
      <c r="C114" s="2742"/>
      <c r="D114" s="2733"/>
      <c r="E114" s="2736"/>
      <c r="F114" s="2736"/>
      <c r="G114" s="2748"/>
      <c r="H114" s="324" t="s">
        <v>782</v>
      </c>
      <c r="I114" s="1158"/>
      <c r="J114" s="1158"/>
      <c r="K114" s="1158"/>
      <c r="L114" s="1158"/>
      <c r="M114" s="1158"/>
      <c r="N114" s="1159"/>
      <c r="O114" s="279"/>
      <c r="P114" s="2706"/>
      <c r="Q114" s="2709"/>
      <c r="R114" s="283" t="s">
        <v>782</v>
      </c>
      <c r="S114" s="1118"/>
      <c r="T114" s="1152"/>
      <c r="U114" s="1152"/>
      <c r="V114" s="1152"/>
      <c r="W114" s="1152"/>
      <c r="X114" s="1181"/>
      <c r="Y114" s="283" t="s">
        <v>782</v>
      </c>
      <c r="Z114" s="1118"/>
      <c r="AA114" s="1152"/>
      <c r="AB114" s="1152"/>
      <c r="AC114" s="1152"/>
      <c r="AD114" s="1152"/>
      <c r="AE114" s="1181"/>
    </row>
    <row r="115" spans="1:31" s="268" customFormat="1" ht="11.25" customHeight="1">
      <c r="A115" s="347"/>
      <c r="B115" s="2743">
        <v>38</v>
      </c>
      <c r="C115" s="2746" t="s">
        <v>1153</v>
      </c>
      <c r="D115" s="2733" t="s">
        <v>1071</v>
      </c>
      <c r="E115" s="2710" t="s">
        <v>756</v>
      </c>
      <c r="F115" s="2710" t="s">
        <v>1073</v>
      </c>
      <c r="G115" s="2710" t="s">
        <v>1089</v>
      </c>
      <c r="H115" s="324" t="s">
        <v>1051</v>
      </c>
      <c r="I115" s="1158"/>
      <c r="J115" s="1119"/>
      <c r="K115" s="1119"/>
      <c r="L115" s="1119"/>
      <c r="M115" s="1119"/>
      <c r="N115" s="1120"/>
      <c r="O115" s="279"/>
      <c r="P115" s="2704">
        <v>38</v>
      </c>
      <c r="Q115" s="2707" t="s">
        <v>1153</v>
      </c>
      <c r="R115" s="283" t="s">
        <v>1051</v>
      </c>
      <c r="S115" s="1118"/>
      <c r="T115" s="1152"/>
      <c r="U115" s="1152"/>
      <c r="V115" s="1152"/>
      <c r="W115" s="1152"/>
      <c r="X115" s="1181"/>
      <c r="Y115" s="283" t="s">
        <v>1051</v>
      </c>
      <c r="Z115" s="1118"/>
      <c r="AA115" s="1152"/>
      <c r="AB115" s="1152"/>
      <c r="AC115" s="1152"/>
      <c r="AD115" s="1152"/>
      <c r="AE115" s="1181"/>
    </row>
    <row r="116" spans="1:31" s="268" customFormat="1" ht="11.25" customHeight="1">
      <c r="A116" s="347"/>
      <c r="B116" s="2744"/>
      <c r="C116" s="2741"/>
      <c r="D116" s="2733"/>
      <c r="E116" s="2717"/>
      <c r="F116" s="2717"/>
      <c r="G116" s="2747"/>
      <c r="H116" s="324" t="s">
        <v>774</v>
      </c>
      <c r="I116" s="1158"/>
      <c r="J116" s="1158"/>
      <c r="K116" s="1158"/>
      <c r="L116" s="1158"/>
      <c r="M116" s="1158"/>
      <c r="N116" s="1159"/>
      <c r="O116" s="279"/>
      <c r="P116" s="2705"/>
      <c r="Q116" s="2708"/>
      <c r="R116" s="283" t="s">
        <v>774</v>
      </c>
      <c r="S116" s="1118"/>
      <c r="T116" s="1152"/>
      <c r="U116" s="1152"/>
      <c r="V116" s="1152"/>
      <c r="W116" s="1152"/>
      <c r="X116" s="1181"/>
      <c r="Y116" s="283" t="s">
        <v>774</v>
      </c>
      <c r="Z116" s="1118"/>
      <c r="AA116" s="1152"/>
      <c r="AB116" s="1152"/>
      <c r="AC116" s="1152"/>
      <c r="AD116" s="1152"/>
      <c r="AE116" s="1181"/>
    </row>
    <row r="117" spans="1:31" s="268" customFormat="1" ht="11.25" customHeight="1">
      <c r="A117" s="347"/>
      <c r="B117" s="2744"/>
      <c r="C117" s="2741"/>
      <c r="D117" s="2733" t="s">
        <v>1085</v>
      </c>
      <c r="E117" s="2717"/>
      <c r="F117" s="2717"/>
      <c r="G117" s="2747"/>
      <c r="H117" s="324" t="s">
        <v>778</v>
      </c>
      <c r="I117" s="1158"/>
      <c r="J117" s="1158"/>
      <c r="K117" s="1158"/>
      <c r="L117" s="1158"/>
      <c r="M117" s="1158"/>
      <c r="N117" s="1159"/>
      <c r="O117" s="279"/>
      <c r="P117" s="2705"/>
      <c r="Q117" s="2708"/>
      <c r="R117" s="283" t="s">
        <v>778</v>
      </c>
      <c r="S117" s="1118"/>
      <c r="T117" s="1152"/>
      <c r="U117" s="1152"/>
      <c r="V117" s="1152"/>
      <c r="W117" s="1152"/>
      <c r="X117" s="1181"/>
      <c r="Y117" s="283" t="s">
        <v>778</v>
      </c>
      <c r="Z117" s="1118"/>
      <c r="AA117" s="1152"/>
      <c r="AB117" s="1152"/>
      <c r="AC117" s="1152"/>
      <c r="AD117" s="1152"/>
      <c r="AE117" s="1181"/>
    </row>
    <row r="118" spans="1:31" s="268" customFormat="1" ht="11.25" customHeight="1">
      <c r="A118" s="347"/>
      <c r="B118" s="2745"/>
      <c r="C118" s="2742"/>
      <c r="D118" s="2733"/>
      <c r="E118" s="2736"/>
      <c r="F118" s="2736"/>
      <c r="G118" s="2748"/>
      <c r="H118" s="324" t="s">
        <v>782</v>
      </c>
      <c r="I118" s="1158"/>
      <c r="J118" s="1158"/>
      <c r="K118" s="1158"/>
      <c r="L118" s="1158"/>
      <c r="M118" s="1158"/>
      <c r="N118" s="1159"/>
      <c r="O118" s="279"/>
      <c r="P118" s="2706"/>
      <c r="Q118" s="2709"/>
      <c r="R118" s="283" t="s">
        <v>782</v>
      </c>
      <c r="S118" s="1118"/>
      <c r="T118" s="1152"/>
      <c r="U118" s="1152"/>
      <c r="V118" s="1152"/>
      <c r="W118" s="1152"/>
      <c r="X118" s="1181"/>
      <c r="Y118" s="283" t="s">
        <v>782</v>
      </c>
      <c r="Z118" s="1118"/>
      <c r="AA118" s="1152"/>
      <c r="AB118" s="1152"/>
      <c r="AC118" s="1152"/>
      <c r="AD118" s="1152"/>
      <c r="AE118" s="1181"/>
    </row>
    <row r="119" spans="1:31" s="268" customFormat="1" ht="11.25">
      <c r="A119" s="347"/>
      <c r="B119" s="2743">
        <v>40</v>
      </c>
      <c r="C119" s="2746" t="s">
        <v>1154</v>
      </c>
      <c r="D119" s="2733" t="s">
        <v>1071</v>
      </c>
      <c r="E119" s="2710" t="s">
        <v>756</v>
      </c>
      <c r="F119" s="2710" t="s">
        <v>1096</v>
      </c>
      <c r="G119" s="2710" t="s">
        <v>1083</v>
      </c>
      <c r="H119" s="324" t="s">
        <v>1051</v>
      </c>
      <c r="I119" s="1158"/>
      <c r="J119" s="1119"/>
      <c r="K119" s="1119"/>
      <c r="L119" s="1119"/>
      <c r="M119" s="1119"/>
      <c r="N119" s="1120"/>
      <c r="O119" s="286"/>
      <c r="P119" s="2704">
        <v>40</v>
      </c>
      <c r="Q119" s="2707" t="s">
        <v>1154</v>
      </c>
      <c r="R119" s="283" t="s">
        <v>1051</v>
      </c>
      <c r="S119" s="1118"/>
      <c r="T119" s="1149"/>
      <c r="U119" s="1149"/>
      <c r="V119" s="1149"/>
      <c r="W119" s="1149"/>
      <c r="X119" s="1182"/>
      <c r="Y119" s="283" t="s">
        <v>1051</v>
      </c>
      <c r="Z119" s="1118"/>
      <c r="AA119" s="1149"/>
      <c r="AB119" s="1149"/>
      <c r="AC119" s="1149"/>
      <c r="AD119" s="1149"/>
      <c r="AE119" s="1182"/>
    </row>
    <row r="120" spans="1:31" s="268" customFormat="1" ht="11.25" customHeight="1">
      <c r="A120" s="347"/>
      <c r="B120" s="2744"/>
      <c r="C120" s="2741"/>
      <c r="D120" s="2733"/>
      <c r="E120" s="2717"/>
      <c r="F120" s="2717"/>
      <c r="G120" s="2747"/>
      <c r="H120" s="324" t="s">
        <v>774</v>
      </c>
      <c r="I120" s="1158"/>
      <c r="J120" s="1158"/>
      <c r="K120" s="1158"/>
      <c r="L120" s="1158"/>
      <c r="M120" s="1158"/>
      <c r="N120" s="1159"/>
      <c r="O120" s="286"/>
      <c r="P120" s="2705"/>
      <c r="Q120" s="2708"/>
      <c r="R120" s="283" t="s">
        <v>774</v>
      </c>
      <c r="S120" s="1118"/>
      <c r="T120" s="1149"/>
      <c r="U120" s="1149"/>
      <c r="V120" s="1149"/>
      <c r="W120" s="1149"/>
      <c r="X120" s="1182"/>
      <c r="Y120" s="283" t="s">
        <v>774</v>
      </c>
      <c r="Z120" s="1118"/>
      <c r="AA120" s="1149"/>
      <c r="AB120" s="1149"/>
      <c r="AC120" s="1149"/>
      <c r="AD120" s="1149"/>
      <c r="AE120" s="1182"/>
    </row>
    <row r="121" spans="1:31" s="268" customFormat="1" ht="11.25" customHeight="1">
      <c r="A121" s="347"/>
      <c r="B121" s="2744"/>
      <c r="C121" s="2741"/>
      <c r="D121" s="2733" t="s">
        <v>1085</v>
      </c>
      <c r="E121" s="2717"/>
      <c r="F121" s="2717"/>
      <c r="G121" s="2747"/>
      <c r="H121" s="324" t="s">
        <v>778</v>
      </c>
      <c r="I121" s="1158"/>
      <c r="J121" s="1158"/>
      <c r="K121" s="1158"/>
      <c r="L121" s="1158"/>
      <c r="M121" s="1158"/>
      <c r="N121" s="1159"/>
      <c r="O121" s="286"/>
      <c r="P121" s="2705"/>
      <c r="Q121" s="2708"/>
      <c r="R121" s="283" t="s">
        <v>778</v>
      </c>
      <c r="S121" s="1118"/>
      <c r="T121" s="1149"/>
      <c r="U121" s="1149"/>
      <c r="V121" s="1149"/>
      <c r="W121" s="1149"/>
      <c r="X121" s="1182"/>
      <c r="Y121" s="283" t="s">
        <v>778</v>
      </c>
      <c r="Z121" s="1118"/>
      <c r="AA121" s="1149"/>
      <c r="AB121" s="1149"/>
      <c r="AC121" s="1149"/>
      <c r="AD121" s="1149"/>
      <c r="AE121" s="1182"/>
    </row>
    <row r="122" spans="1:31" s="268" customFormat="1" ht="11.25" customHeight="1">
      <c r="A122" s="347"/>
      <c r="B122" s="2745"/>
      <c r="C122" s="2742"/>
      <c r="D122" s="2733"/>
      <c r="E122" s="2736"/>
      <c r="F122" s="2736"/>
      <c r="G122" s="2748"/>
      <c r="H122" s="324" t="s">
        <v>782</v>
      </c>
      <c r="I122" s="1158"/>
      <c r="J122" s="1158"/>
      <c r="K122" s="1158"/>
      <c r="L122" s="1158"/>
      <c r="M122" s="1158"/>
      <c r="N122" s="1159"/>
      <c r="O122" s="286"/>
      <c r="P122" s="2706"/>
      <c r="Q122" s="2709"/>
      <c r="R122" s="283" t="s">
        <v>782</v>
      </c>
      <c r="S122" s="1118"/>
      <c r="T122" s="1149"/>
      <c r="U122" s="1149"/>
      <c r="V122" s="1149"/>
      <c r="W122" s="1149"/>
      <c r="X122" s="1182"/>
      <c r="Y122" s="283" t="s">
        <v>782</v>
      </c>
      <c r="Z122" s="1118"/>
      <c r="AA122" s="1149"/>
      <c r="AB122" s="1149"/>
      <c r="AC122" s="1149"/>
      <c r="AD122" s="1149"/>
      <c r="AE122" s="1182"/>
    </row>
    <row r="123" spans="1:31" s="268" customFormat="1" ht="11.25">
      <c r="A123" s="347"/>
      <c r="B123" s="2743">
        <v>42</v>
      </c>
      <c r="C123" s="2746" t="s">
        <v>1155</v>
      </c>
      <c r="D123" s="2733" t="s">
        <v>1071</v>
      </c>
      <c r="E123" s="2710" t="s">
        <v>756</v>
      </c>
      <c r="F123" s="2710" t="s">
        <v>1096</v>
      </c>
      <c r="G123" s="2710" t="s">
        <v>1083</v>
      </c>
      <c r="H123" s="324" t="s">
        <v>1051</v>
      </c>
      <c r="I123" s="1158"/>
      <c r="J123" s="1119"/>
      <c r="K123" s="1119"/>
      <c r="L123" s="1119"/>
      <c r="M123" s="1119"/>
      <c r="N123" s="1120"/>
      <c r="O123" s="279"/>
      <c r="P123" s="2704">
        <v>42</v>
      </c>
      <c r="Q123" s="2707" t="s">
        <v>1155</v>
      </c>
      <c r="R123" s="283" t="s">
        <v>1051</v>
      </c>
      <c r="S123" s="1118"/>
      <c r="T123" s="1152"/>
      <c r="U123" s="1152"/>
      <c r="V123" s="1152"/>
      <c r="W123" s="1152"/>
      <c r="X123" s="1181"/>
      <c r="Y123" s="283" t="s">
        <v>1051</v>
      </c>
      <c r="Z123" s="1118"/>
      <c r="AA123" s="1152"/>
      <c r="AB123" s="1152"/>
      <c r="AC123" s="1152"/>
      <c r="AD123" s="1152"/>
      <c r="AE123" s="1181"/>
    </row>
    <row r="124" spans="1:31" s="268" customFormat="1" ht="11.25" customHeight="1">
      <c r="A124" s="347"/>
      <c r="B124" s="2744"/>
      <c r="C124" s="2741"/>
      <c r="D124" s="2733"/>
      <c r="E124" s="2717"/>
      <c r="F124" s="2717"/>
      <c r="G124" s="2747"/>
      <c r="H124" s="324" t="s">
        <v>774</v>
      </c>
      <c r="I124" s="1158"/>
      <c r="J124" s="1158"/>
      <c r="K124" s="1158"/>
      <c r="L124" s="1158"/>
      <c r="M124" s="1158"/>
      <c r="N124" s="1159"/>
      <c r="O124" s="279"/>
      <c r="P124" s="2705"/>
      <c r="Q124" s="2708"/>
      <c r="R124" s="283" t="s">
        <v>774</v>
      </c>
      <c r="S124" s="1118"/>
      <c r="T124" s="1152"/>
      <c r="U124" s="1152"/>
      <c r="V124" s="1152"/>
      <c r="W124" s="1152"/>
      <c r="X124" s="1181"/>
      <c r="Y124" s="283" t="s">
        <v>774</v>
      </c>
      <c r="Z124" s="1118"/>
      <c r="AA124" s="1152"/>
      <c r="AB124" s="1152"/>
      <c r="AC124" s="1152"/>
      <c r="AD124" s="1152"/>
      <c r="AE124" s="1181"/>
    </row>
    <row r="125" spans="1:31" s="268" customFormat="1" ht="11.25" customHeight="1">
      <c r="A125" s="347"/>
      <c r="B125" s="2744"/>
      <c r="C125" s="2741"/>
      <c r="D125" s="2733" t="s">
        <v>1085</v>
      </c>
      <c r="E125" s="2717"/>
      <c r="F125" s="2717"/>
      <c r="G125" s="2747"/>
      <c r="H125" s="324" t="s">
        <v>778</v>
      </c>
      <c r="I125" s="1158"/>
      <c r="J125" s="1158"/>
      <c r="K125" s="1158"/>
      <c r="L125" s="1158"/>
      <c r="M125" s="1158"/>
      <c r="N125" s="1159"/>
      <c r="O125" s="279"/>
      <c r="P125" s="2705"/>
      <c r="Q125" s="2708"/>
      <c r="R125" s="283" t="s">
        <v>778</v>
      </c>
      <c r="S125" s="1118"/>
      <c r="T125" s="1152"/>
      <c r="U125" s="1152"/>
      <c r="V125" s="1152"/>
      <c r="W125" s="1152"/>
      <c r="X125" s="1181"/>
      <c r="Y125" s="283" t="s">
        <v>778</v>
      </c>
      <c r="Z125" s="1118"/>
      <c r="AA125" s="1152"/>
      <c r="AB125" s="1152"/>
      <c r="AC125" s="1152"/>
      <c r="AD125" s="1152"/>
      <c r="AE125" s="1181"/>
    </row>
    <row r="126" spans="1:31" s="268" customFormat="1" ht="11.25" customHeight="1">
      <c r="A126" s="347"/>
      <c r="B126" s="2745"/>
      <c r="C126" s="2742"/>
      <c r="D126" s="2733"/>
      <c r="E126" s="2736"/>
      <c r="F126" s="2736"/>
      <c r="G126" s="2748"/>
      <c r="H126" s="324" t="s">
        <v>782</v>
      </c>
      <c r="I126" s="1158"/>
      <c r="J126" s="1158"/>
      <c r="K126" s="1158"/>
      <c r="L126" s="1158"/>
      <c r="M126" s="1158"/>
      <c r="N126" s="1159"/>
      <c r="O126" s="279"/>
      <c r="P126" s="2706"/>
      <c r="Q126" s="2709"/>
      <c r="R126" s="283" t="s">
        <v>782</v>
      </c>
      <c r="S126" s="1118"/>
      <c r="T126" s="1152"/>
      <c r="U126" s="1152"/>
      <c r="V126" s="1152"/>
      <c r="W126" s="1152"/>
      <c r="X126" s="1181"/>
      <c r="Y126" s="283" t="s">
        <v>782</v>
      </c>
      <c r="Z126" s="1118"/>
      <c r="AA126" s="1152"/>
      <c r="AB126" s="1152"/>
      <c r="AC126" s="1152"/>
      <c r="AD126" s="1152"/>
      <c r="AE126" s="1181"/>
    </row>
    <row r="127" spans="1:31" s="268" customFormat="1" ht="11.25">
      <c r="A127" s="347"/>
      <c r="B127" s="2743">
        <v>44</v>
      </c>
      <c r="C127" s="2746" t="s">
        <v>1137</v>
      </c>
      <c r="D127" s="2733" t="s">
        <v>1071</v>
      </c>
      <c r="E127" s="2710" t="s">
        <v>756</v>
      </c>
      <c r="F127" s="2710" t="s">
        <v>1073</v>
      </c>
      <c r="G127" s="2710" t="s">
        <v>1074</v>
      </c>
      <c r="H127" s="324" t="s">
        <v>1051</v>
      </c>
      <c r="I127" s="1158"/>
      <c r="J127" s="1119"/>
      <c r="K127" s="1119"/>
      <c r="L127" s="1119"/>
      <c r="M127" s="1119"/>
      <c r="N127" s="1120"/>
      <c r="O127" s="279"/>
      <c r="P127" s="2704">
        <v>44</v>
      </c>
      <c r="Q127" s="2707" t="s">
        <v>1137</v>
      </c>
      <c r="R127" s="283" t="s">
        <v>1051</v>
      </c>
      <c r="S127" s="1118"/>
      <c r="T127" s="1152"/>
      <c r="U127" s="1152"/>
      <c r="V127" s="1152"/>
      <c r="W127" s="1152"/>
      <c r="X127" s="1181"/>
      <c r="Y127" s="283" t="s">
        <v>1051</v>
      </c>
      <c r="Z127" s="1118"/>
      <c r="AA127" s="1152"/>
      <c r="AB127" s="1152"/>
      <c r="AC127" s="1152"/>
      <c r="AD127" s="1152"/>
      <c r="AE127" s="1181"/>
    </row>
    <row r="128" spans="1:31" s="268" customFormat="1" ht="11.25" customHeight="1">
      <c r="A128" s="347"/>
      <c r="B128" s="2744"/>
      <c r="C128" s="2741"/>
      <c r="D128" s="2733"/>
      <c r="E128" s="2717"/>
      <c r="F128" s="2717"/>
      <c r="G128" s="2747"/>
      <c r="H128" s="324" t="s">
        <v>774</v>
      </c>
      <c r="I128" s="1158"/>
      <c r="J128" s="1158"/>
      <c r="K128" s="1158"/>
      <c r="L128" s="1158"/>
      <c r="M128" s="1158"/>
      <c r="N128" s="1159"/>
      <c r="O128" s="279"/>
      <c r="P128" s="2705"/>
      <c r="Q128" s="2708"/>
      <c r="R128" s="283" t="s">
        <v>774</v>
      </c>
      <c r="S128" s="1118"/>
      <c r="T128" s="1152"/>
      <c r="U128" s="1152"/>
      <c r="V128" s="1152"/>
      <c r="W128" s="1152"/>
      <c r="X128" s="1181"/>
      <c r="Y128" s="283" t="s">
        <v>774</v>
      </c>
      <c r="Z128" s="1118"/>
      <c r="AA128" s="1152"/>
      <c r="AB128" s="1152"/>
      <c r="AC128" s="1152"/>
      <c r="AD128" s="1152"/>
      <c r="AE128" s="1181"/>
    </row>
    <row r="129" spans="1:31" s="268" customFormat="1" ht="11.25" customHeight="1">
      <c r="A129" s="347"/>
      <c r="B129" s="2744"/>
      <c r="C129" s="2741"/>
      <c r="D129" s="2733" t="s">
        <v>1085</v>
      </c>
      <c r="E129" s="2717"/>
      <c r="F129" s="2717"/>
      <c r="G129" s="2747"/>
      <c r="H129" s="324" t="s">
        <v>778</v>
      </c>
      <c r="I129" s="1158"/>
      <c r="J129" s="1158"/>
      <c r="K129" s="1158"/>
      <c r="L129" s="1158"/>
      <c r="M129" s="1158"/>
      <c r="N129" s="1159"/>
      <c r="O129" s="279"/>
      <c r="P129" s="2705"/>
      <c r="Q129" s="2708"/>
      <c r="R129" s="283" t="s">
        <v>778</v>
      </c>
      <c r="S129" s="1118"/>
      <c r="T129" s="1152"/>
      <c r="U129" s="1152"/>
      <c r="V129" s="1152"/>
      <c r="W129" s="1152"/>
      <c r="X129" s="1181"/>
      <c r="Y129" s="283" t="s">
        <v>778</v>
      </c>
      <c r="Z129" s="1118"/>
      <c r="AA129" s="1152"/>
      <c r="AB129" s="1152"/>
      <c r="AC129" s="1152"/>
      <c r="AD129" s="1152"/>
      <c r="AE129" s="1181"/>
    </row>
    <row r="130" spans="1:31" s="268" customFormat="1" ht="11.25" customHeight="1">
      <c r="A130" s="347"/>
      <c r="B130" s="2745"/>
      <c r="C130" s="2742"/>
      <c r="D130" s="2733"/>
      <c r="E130" s="2736"/>
      <c r="F130" s="2736"/>
      <c r="G130" s="2748"/>
      <c r="H130" s="324" t="s">
        <v>782</v>
      </c>
      <c r="I130" s="1158"/>
      <c r="J130" s="1158"/>
      <c r="K130" s="1158"/>
      <c r="L130" s="1158"/>
      <c r="M130" s="1158"/>
      <c r="N130" s="1159"/>
      <c r="O130" s="279"/>
      <c r="P130" s="2706"/>
      <c r="Q130" s="2709"/>
      <c r="R130" s="283" t="s">
        <v>782</v>
      </c>
      <c r="S130" s="1118"/>
      <c r="T130" s="1152"/>
      <c r="U130" s="1152"/>
      <c r="V130" s="1152"/>
      <c r="W130" s="1152"/>
      <c r="X130" s="1181"/>
      <c r="Y130" s="283" t="s">
        <v>782</v>
      </c>
      <c r="Z130" s="1118"/>
      <c r="AA130" s="1152"/>
      <c r="AB130" s="1152"/>
      <c r="AC130" s="1152"/>
      <c r="AD130" s="1152"/>
      <c r="AE130" s="1181"/>
    </row>
    <row r="131" spans="1:31" s="288" customFormat="1" ht="11.25">
      <c r="A131" s="348"/>
      <c r="B131" s="2743">
        <v>46</v>
      </c>
      <c r="C131" s="2746" t="s">
        <v>1092</v>
      </c>
      <c r="D131" s="2733" t="s">
        <v>1071</v>
      </c>
      <c r="E131" s="2710" t="s">
        <v>756</v>
      </c>
      <c r="F131" s="2710" t="s">
        <v>1073</v>
      </c>
      <c r="G131" s="2710" t="s">
        <v>1074</v>
      </c>
      <c r="H131" s="324" t="s">
        <v>1051</v>
      </c>
      <c r="I131" s="1158"/>
      <c r="J131" s="1119"/>
      <c r="K131" s="1119"/>
      <c r="L131" s="1119"/>
      <c r="M131" s="1119"/>
      <c r="N131" s="1120"/>
      <c r="O131" s="279"/>
      <c r="P131" s="2704">
        <v>46</v>
      </c>
      <c r="Q131" s="2707" t="s">
        <v>1092</v>
      </c>
      <c r="R131" s="283" t="s">
        <v>1051</v>
      </c>
      <c r="S131" s="1118"/>
      <c r="T131" s="1152"/>
      <c r="U131" s="1152"/>
      <c r="V131" s="1152"/>
      <c r="W131" s="1152"/>
      <c r="X131" s="1181"/>
      <c r="Y131" s="283" t="s">
        <v>1051</v>
      </c>
      <c r="Z131" s="1119"/>
      <c r="AA131" s="1152"/>
      <c r="AB131" s="1152"/>
      <c r="AC131" s="1152"/>
      <c r="AD131" s="1152"/>
      <c r="AE131" s="1181"/>
    </row>
    <row r="132" spans="1:31" s="288" customFormat="1" ht="11.25" customHeight="1">
      <c r="A132" s="348"/>
      <c r="B132" s="2744"/>
      <c r="C132" s="2741"/>
      <c r="D132" s="2733"/>
      <c r="E132" s="2717"/>
      <c r="F132" s="2717"/>
      <c r="G132" s="2747"/>
      <c r="H132" s="324" t="s">
        <v>774</v>
      </c>
      <c r="I132" s="1158"/>
      <c r="J132" s="1158"/>
      <c r="K132" s="1158"/>
      <c r="L132" s="1158"/>
      <c r="M132" s="1158"/>
      <c r="N132" s="1159"/>
      <c r="O132" s="279"/>
      <c r="P132" s="2705"/>
      <c r="Q132" s="2708"/>
      <c r="R132" s="283" t="s">
        <v>774</v>
      </c>
      <c r="S132" s="1118"/>
      <c r="T132" s="1152"/>
      <c r="U132" s="1152"/>
      <c r="V132" s="1152"/>
      <c r="W132" s="1152"/>
      <c r="X132" s="1181"/>
      <c r="Y132" s="283" t="s">
        <v>774</v>
      </c>
      <c r="Z132" s="1119"/>
      <c r="AA132" s="1152"/>
      <c r="AB132" s="1152"/>
      <c r="AC132" s="1152"/>
      <c r="AD132" s="1152"/>
      <c r="AE132" s="1181"/>
    </row>
    <row r="133" spans="1:31" s="288" customFormat="1" ht="11.25" customHeight="1">
      <c r="A133" s="348"/>
      <c r="B133" s="2744"/>
      <c r="C133" s="2741"/>
      <c r="D133" s="2733" t="s">
        <v>1085</v>
      </c>
      <c r="E133" s="2717"/>
      <c r="F133" s="2717"/>
      <c r="G133" s="2747"/>
      <c r="H133" s="324" t="s">
        <v>778</v>
      </c>
      <c r="I133" s="1158"/>
      <c r="J133" s="1158"/>
      <c r="K133" s="1158"/>
      <c r="L133" s="1158"/>
      <c r="M133" s="1158"/>
      <c r="N133" s="1159"/>
      <c r="O133" s="279"/>
      <c r="P133" s="2705"/>
      <c r="Q133" s="2708"/>
      <c r="R133" s="283" t="s">
        <v>778</v>
      </c>
      <c r="S133" s="1118"/>
      <c r="T133" s="1152"/>
      <c r="U133" s="1152"/>
      <c r="V133" s="1152"/>
      <c r="W133" s="1152"/>
      <c r="X133" s="1181"/>
      <c r="Y133" s="283" t="s">
        <v>778</v>
      </c>
      <c r="Z133" s="1119"/>
      <c r="AA133" s="1152"/>
      <c r="AB133" s="1152"/>
      <c r="AC133" s="1152"/>
      <c r="AD133" s="1152"/>
      <c r="AE133" s="1181"/>
    </row>
    <row r="134" spans="1:31" s="288" customFormat="1" ht="11.25" customHeight="1">
      <c r="A134" s="348"/>
      <c r="B134" s="2745"/>
      <c r="C134" s="2742"/>
      <c r="D134" s="2733"/>
      <c r="E134" s="2736"/>
      <c r="F134" s="2736"/>
      <c r="G134" s="2748"/>
      <c r="H134" s="324" t="s">
        <v>782</v>
      </c>
      <c r="I134" s="1158"/>
      <c r="J134" s="1158"/>
      <c r="K134" s="1158"/>
      <c r="L134" s="1158"/>
      <c r="M134" s="1158"/>
      <c r="N134" s="1159"/>
      <c r="O134" s="279"/>
      <c r="P134" s="2706"/>
      <c r="Q134" s="2709"/>
      <c r="R134" s="283" t="s">
        <v>782</v>
      </c>
      <c r="S134" s="1118"/>
      <c r="T134" s="1152"/>
      <c r="U134" s="1152"/>
      <c r="V134" s="1152"/>
      <c r="W134" s="1152"/>
      <c r="X134" s="1181"/>
      <c r="Y134" s="283" t="s">
        <v>782</v>
      </c>
      <c r="Z134" s="1119"/>
      <c r="AA134" s="1152"/>
      <c r="AB134" s="1152"/>
      <c r="AC134" s="1152"/>
      <c r="AD134" s="1152"/>
      <c r="AE134" s="1181"/>
    </row>
    <row r="135" spans="1:31" s="288" customFormat="1" ht="11.25">
      <c r="A135" s="348"/>
      <c r="B135" s="2743">
        <v>47</v>
      </c>
      <c r="C135" s="2746" t="s">
        <v>1093</v>
      </c>
      <c r="D135" s="2733" t="s">
        <v>1071</v>
      </c>
      <c r="E135" s="2710" t="s">
        <v>756</v>
      </c>
      <c r="F135" s="2710" t="s">
        <v>1073</v>
      </c>
      <c r="G135" s="2710" t="s">
        <v>1074</v>
      </c>
      <c r="H135" s="324" t="s">
        <v>1051</v>
      </c>
      <c r="I135" s="1158"/>
      <c r="J135" s="1119"/>
      <c r="K135" s="1119"/>
      <c r="L135" s="1119"/>
      <c r="M135" s="1119"/>
      <c r="N135" s="1120"/>
      <c r="O135" s="279"/>
      <c r="P135" s="2704">
        <v>47</v>
      </c>
      <c r="Q135" s="2707" t="s">
        <v>1093</v>
      </c>
      <c r="R135" s="283" t="s">
        <v>1051</v>
      </c>
      <c r="S135" s="1118"/>
      <c r="T135" s="1152"/>
      <c r="U135" s="1152"/>
      <c r="V135" s="1152"/>
      <c r="W135" s="1152"/>
      <c r="X135" s="1181"/>
      <c r="Y135" s="283" t="s">
        <v>1051</v>
      </c>
      <c r="Z135" s="1118"/>
      <c r="AA135" s="1152"/>
      <c r="AB135" s="1152"/>
      <c r="AC135" s="1152"/>
      <c r="AD135" s="1152"/>
      <c r="AE135" s="1181"/>
    </row>
    <row r="136" spans="1:31" s="288" customFormat="1" ht="11.25" customHeight="1">
      <c r="A136" s="348"/>
      <c r="B136" s="2744"/>
      <c r="C136" s="2741"/>
      <c r="D136" s="2733"/>
      <c r="E136" s="2717"/>
      <c r="F136" s="2717"/>
      <c r="G136" s="2747"/>
      <c r="H136" s="324" t="s">
        <v>774</v>
      </c>
      <c r="I136" s="1158"/>
      <c r="J136" s="1158"/>
      <c r="K136" s="1158"/>
      <c r="L136" s="1158"/>
      <c r="M136" s="1158"/>
      <c r="N136" s="1159"/>
      <c r="O136" s="279"/>
      <c r="P136" s="2705"/>
      <c r="Q136" s="2708"/>
      <c r="R136" s="283" t="s">
        <v>774</v>
      </c>
      <c r="S136" s="1118"/>
      <c r="T136" s="1152"/>
      <c r="U136" s="1152"/>
      <c r="V136" s="1152"/>
      <c r="W136" s="1152"/>
      <c r="X136" s="1181"/>
      <c r="Y136" s="283" t="s">
        <v>774</v>
      </c>
      <c r="Z136" s="1118"/>
      <c r="AA136" s="1152"/>
      <c r="AB136" s="1152"/>
      <c r="AC136" s="1152"/>
      <c r="AD136" s="1152"/>
      <c r="AE136" s="1181"/>
    </row>
    <row r="137" spans="1:31" s="288" customFormat="1" ht="11.25" customHeight="1">
      <c r="A137" s="348"/>
      <c r="B137" s="2744"/>
      <c r="C137" s="2741"/>
      <c r="D137" s="2733" t="s">
        <v>1075</v>
      </c>
      <c r="E137" s="2717"/>
      <c r="F137" s="2717"/>
      <c r="G137" s="2747"/>
      <c r="H137" s="324" t="s">
        <v>778</v>
      </c>
      <c r="I137" s="1158"/>
      <c r="J137" s="1158"/>
      <c r="K137" s="1158"/>
      <c r="L137" s="1158"/>
      <c r="M137" s="1158"/>
      <c r="N137" s="1159"/>
      <c r="O137" s="279"/>
      <c r="P137" s="2705"/>
      <c r="Q137" s="2708"/>
      <c r="R137" s="283" t="s">
        <v>778</v>
      </c>
      <c r="S137" s="1118"/>
      <c r="T137" s="1152"/>
      <c r="U137" s="1152"/>
      <c r="V137" s="1152"/>
      <c r="W137" s="1152"/>
      <c r="X137" s="1181"/>
      <c r="Y137" s="283" t="s">
        <v>778</v>
      </c>
      <c r="Z137" s="1118"/>
      <c r="AA137" s="1152"/>
      <c r="AB137" s="1152"/>
      <c r="AC137" s="1152"/>
      <c r="AD137" s="1152"/>
      <c r="AE137" s="1181"/>
    </row>
    <row r="138" spans="1:31" s="288" customFormat="1" ht="11.25" customHeight="1">
      <c r="A138" s="348"/>
      <c r="B138" s="2745"/>
      <c r="C138" s="2742"/>
      <c r="D138" s="2733"/>
      <c r="E138" s="2736"/>
      <c r="F138" s="2736"/>
      <c r="G138" s="2748"/>
      <c r="H138" s="324" t="s">
        <v>782</v>
      </c>
      <c r="I138" s="1158"/>
      <c r="J138" s="1158"/>
      <c r="K138" s="1158"/>
      <c r="L138" s="1158"/>
      <c r="M138" s="1158"/>
      <c r="N138" s="1159"/>
      <c r="O138" s="279"/>
      <c r="P138" s="2706"/>
      <c r="Q138" s="2709"/>
      <c r="R138" s="283" t="s">
        <v>782</v>
      </c>
      <c r="S138" s="1118"/>
      <c r="T138" s="1152"/>
      <c r="U138" s="1152"/>
      <c r="V138" s="1152"/>
      <c r="W138" s="1152"/>
      <c r="X138" s="1181"/>
      <c r="Y138" s="283" t="s">
        <v>782</v>
      </c>
      <c r="Z138" s="1118"/>
      <c r="AA138" s="1152"/>
      <c r="AB138" s="1152"/>
      <c r="AC138" s="1152"/>
      <c r="AD138" s="1152"/>
      <c r="AE138" s="1181"/>
    </row>
    <row r="139" spans="1:31" s="288" customFormat="1" ht="11.25" customHeight="1">
      <c r="A139" s="348"/>
      <c r="B139" s="2743">
        <v>27</v>
      </c>
      <c r="C139" s="2746" t="s">
        <v>680</v>
      </c>
      <c r="D139" s="2733" t="s">
        <v>1071</v>
      </c>
      <c r="E139" s="2710" t="s">
        <v>756</v>
      </c>
      <c r="F139" s="2710" t="s">
        <v>1073</v>
      </c>
      <c r="G139" s="2710" t="s">
        <v>1089</v>
      </c>
      <c r="H139" s="324" t="s">
        <v>1051</v>
      </c>
      <c r="I139" s="1158"/>
      <c r="J139" s="1119"/>
      <c r="K139" s="1119"/>
      <c r="L139" s="1119"/>
      <c r="M139" s="1119"/>
      <c r="N139" s="1120"/>
      <c r="O139" s="279"/>
      <c r="P139" s="2704">
        <v>27</v>
      </c>
      <c r="Q139" s="2707" t="s">
        <v>680</v>
      </c>
      <c r="R139" s="283" t="s">
        <v>1051</v>
      </c>
      <c r="S139" s="1118"/>
      <c r="T139" s="1152"/>
      <c r="U139" s="1152"/>
      <c r="V139" s="1152"/>
      <c r="W139" s="1152"/>
      <c r="X139" s="1181"/>
      <c r="Y139" s="283" t="s">
        <v>1051</v>
      </c>
      <c r="Z139" s="1118"/>
      <c r="AA139" s="1152"/>
      <c r="AB139" s="1152"/>
      <c r="AC139" s="1152"/>
      <c r="AD139" s="1152"/>
      <c r="AE139" s="1181"/>
    </row>
    <row r="140" spans="1:31" s="288" customFormat="1" ht="11.25" customHeight="1">
      <c r="A140" s="348"/>
      <c r="B140" s="2744"/>
      <c r="C140" s="2741"/>
      <c r="D140" s="2733"/>
      <c r="E140" s="2717"/>
      <c r="F140" s="2717"/>
      <c r="G140" s="2747"/>
      <c r="H140" s="324" t="s">
        <v>774</v>
      </c>
      <c r="I140" s="1158"/>
      <c r="J140" s="1158"/>
      <c r="K140" s="1158"/>
      <c r="L140" s="1158"/>
      <c r="M140" s="1158"/>
      <c r="N140" s="1159"/>
      <c r="O140" s="279"/>
      <c r="P140" s="2705"/>
      <c r="Q140" s="2708"/>
      <c r="R140" s="283" t="s">
        <v>774</v>
      </c>
      <c r="S140" s="1118"/>
      <c r="T140" s="1152"/>
      <c r="U140" s="1152"/>
      <c r="V140" s="1152"/>
      <c r="W140" s="1152"/>
      <c r="X140" s="1181"/>
      <c r="Y140" s="283" t="s">
        <v>774</v>
      </c>
      <c r="Z140" s="1118"/>
      <c r="AA140" s="1152"/>
      <c r="AB140" s="1152"/>
      <c r="AC140" s="1152"/>
      <c r="AD140" s="1152"/>
      <c r="AE140" s="1181"/>
    </row>
    <row r="141" spans="1:31" s="288" customFormat="1" ht="11.25" customHeight="1">
      <c r="A141" s="348"/>
      <c r="B141" s="2744"/>
      <c r="C141" s="2741"/>
      <c r="D141" s="2733" t="s">
        <v>1138</v>
      </c>
      <c r="E141" s="2717"/>
      <c r="F141" s="2717"/>
      <c r="G141" s="2747"/>
      <c r="H141" s="324" t="s">
        <v>778</v>
      </c>
      <c r="I141" s="1158"/>
      <c r="J141" s="1158"/>
      <c r="K141" s="1158"/>
      <c r="L141" s="1158"/>
      <c r="M141" s="1158"/>
      <c r="N141" s="1159"/>
      <c r="O141" s="279"/>
      <c r="P141" s="2705"/>
      <c r="Q141" s="2708"/>
      <c r="R141" s="283" t="s">
        <v>778</v>
      </c>
      <c r="S141" s="1118"/>
      <c r="T141" s="1152"/>
      <c r="U141" s="1152"/>
      <c r="V141" s="1152"/>
      <c r="W141" s="1152"/>
      <c r="X141" s="1181"/>
      <c r="Y141" s="283" t="s">
        <v>778</v>
      </c>
      <c r="Z141" s="1118"/>
      <c r="AA141" s="1152"/>
      <c r="AB141" s="1152"/>
      <c r="AC141" s="1152"/>
      <c r="AD141" s="1152"/>
      <c r="AE141" s="1181"/>
    </row>
    <row r="142" spans="1:31" s="288" customFormat="1" ht="11.25" customHeight="1">
      <c r="A142" s="348"/>
      <c r="B142" s="2745"/>
      <c r="C142" s="2742"/>
      <c r="D142" s="2733"/>
      <c r="E142" s="2736"/>
      <c r="F142" s="2736"/>
      <c r="G142" s="2748"/>
      <c r="H142" s="324" t="s">
        <v>782</v>
      </c>
      <c r="I142" s="1158"/>
      <c r="J142" s="1158"/>
      <c r="K142" s="1158"/>
      <c r="L142" s="1158"/>
      <c r="M142" s="1158"/>
      <c r="N142" s="1159"/>
      <c r="O142" s="279"/>
      <c r="P142" s="2706"/>
      <c r="Q142" s="2709"/>
      <c r="R142" s="283" t="s">
        <v>782</v>
      </c>
      <c r="S142" s="1118"/>
      <c r="T142" s="1152"/>
      <c r="U142" s="1152"/>
      <c r="V142" s="1152"/>
      <c r="W142" s="1152"/>
      <c r="X142" s="1181"/>
      <c r="Y142" s="283" t="s">
        <v>782</v>
      </c>
      <c r="Z142" s="1118"/>
      <c r="AA142" s="1152"/>
      <c r="AB142" s="1152"/>
      <c r="AC142" s="1152"/>
      <c r="AD142" s="1152"/>
      <c r="AE142" s="1181"/>
    </row>
    <row r="143" spans="1:31" s="288" customFormat="1" ht="11.25">
      <c r="A143" s="348"/>
      <c r="B143" s="2743">
        <v>26</v>
      </c>
      <c r="C143" s="2746" t="s">
        <v>1139</v>
      </c>
      <c r="D143" s="2733" t="s">
        <v>1107</v>
      </c>
      <c r="E143" s="2710" t="s">
        <v>1072</v>
      </c>
      <c r="F143" s="2710" t="s">
        <v>1073</v>
      </c>
      <c r="G143" s="2710" t="s">
        <v>1078</v>
      </c>
      <c r="H143" s="324" t="s">
        <v>1051</v>
      </c>
      <c r="I143" s="1158"/>
      <c r="J143" s="1119"/>
      <c r="K143" s="1119"/>
      <c r="L143" s="1119"/>
      <c r="M143" s="1119"/>
      <c r="N143" s="1120"/>
      <c r="O143" s="279"/>
      <c r="P143" s="2704">
        <v>26</v>
      </c>
      <c r="Q143" s="2707" t="s">
        <v>1139</v>
      </c>
      <c r="R143" s="283" t="s">
        <v>1051</v>
      </c>
      <c r="S143" s="1118"/>
      <c r="T143" s="1152"/>
      <c r="U143" s="1152"/>
      <c r="V143" s="1152"/>
      <c r="W143" s="1152"/>
      <c r="X143" s="1181"/>
      <c r="Y143" s="283" t="s">
        <v>1051</v>
      </c>
      <c r="Z143" s="1118"/>
      <c r="AA143" s="1152"/>
      <c r="AB143" s="1152"/>
      <c r="AC143" s="1152"/>
      <c r="AD143" s="1152"/>
      <c r="AE143" s="1181"/>
    </row>
    <row r="144" spans="1:31" s="288" customFormat="1" ht="11.25" customHeight="1">
      <c r="A144" s="348"/>
      <c r="B144" s="2744"/>
      <c r="C144" s="2741"/>
      <c r="D144" s="2733"/>
      <c r="E144" s="2717"/>
      <c r="F144" s="2717"/>
      <c r="G144" s="2747"/>
      <c r="H144" s="324" t="s">
        <v>774</v>
      </c>
      <c r="I144" s="1158"/>
      <c r="J144" s="1158"/>
      <c r="K144" s="1158"/>
      <c r="L144" s="1158"/>
      <c r="M144" s="1158"/>
      <c r="N144" s="1159"/>
      <c r="O144" s="279"/>
      <c r="P144" s="2705"/>
      <c r="Q144" s="2708"/>
      <c r="R144" s="283" t="s">
        <v>774</v>
      </c>
      <c r="S144" s="1118"/>
      <c r="T144" s="1152"/>
      <c r="U144" s="1152"/>
      <c r="V144" s="1152"/>
      <c r="W144" s="1152"/>
      <c r="X144" s="1181"/>
      <c r="Y144" s="283" t="s">
        <v>774</v>
      </c>
      <c r="Z144" s="1118"/>
      <c r="AA144" s="1152"/>
      <c r="AB144" s="1152"/>
      <c r="AC144" s="1152"/>
      <c r="AD144" s="1152"/>
      <c r="AE144" s="1181"/>
    </row>
    <row r="145" spans="1:31" s="288" customFormat="1" ht="11.25" customHeight="1">
      <c r="A145" s="348"/>
      <c r="B145" s="2744"/>
      <c r="C145" s="2741"/>
      <c r="D145" s="2733" t="s">
        <v>1075</v>
      </c>
      <c r="E145" s="2717"/>
      <c r="F145" s="2717"/>
      <c r="G145" s="2747"/>
      <c r="H145" s="324" t="s">
        <v>778</v>
      </c>
      <c r="I145" s="1158"/>
      <c r="J145" s="1158"/>
      <c r="K145" s="1158"/>
      <c r="L145" s="1158"/>
      <c r="M145" s="1158"/>
      <c r="N145" s="1159"/>
      <c r="O145" s="279"/>
      <c r="P145" s="2705"/>
      <c r="Q145" s="2708"/>
      <c r="R145" s="283" t="s">
        <v>778</v>
      </c>
      <c r="S145" s="1118"/>
      <c r="T145" s="1152"/>
      <c r="U145" s="1152"/>
      <c r="V145" s="1152"/>
      <c r="W145" s="1152"/>
      <c r="X145" s="1181"/>
      <c r="Y145" s="283" t="s">
        <v>778</v>
      </c>
      <c r="Z145" s="1118"/>
      <c r="AA145" s="1152"/>
      <c r="AB145" s="1152"/>
      <c r="AC145" s="1152"/>
      <c r="AD145" s="1152"/>
      <c r="AE145" s="1181"/>
    </row>
    <row r="146" spans="1:31" s="288" customFormat="1" ht="11.25" customHeight="1">
      <c r="A146" s="348"/>
      <c r="B146" s="2745"/>
      <c r="C146" s="2742"/>
      <c r="D146" s="2733"/>
      <c r="E146" s="2736"/>
      <c r="F146" s="2736"/>
      <c r="G146" s="2748"/>
      <c r="H146" s="324" t="s">
        <v>782</v>
      </c>
      <c r="I146" s="1158"/>
      <c r="J146" s="1158"/>
      <c r="K146" s="1158"/>
      <c r="L146" s="1158"/>
      <c r="M146" s="1158"/>
      <c r="N146" s="1159"/>
      <c r="O146" s="279"/>
      <c r="P146" s="2706"/>
      <c r="Q146" s="2709"/>
      <c r="R146" s="283" t="s">
        <v>782</v>
      </c>
      <c r="S146" s="1118"/>
      <c r="T146" s="1152"/>
      <c r="U146" s="1152"/>
      <c r="V146" s="1152"/>
      <c r="W146" s="1152"/>
      <c r="X146" s="1181"/>
      <c r="Y146" s="283" t="s">
        <v>782</v>
      </c>
      <c r="Z146" s="1118"/>
      <c r="AA146" s="1152"/>
      <c r="AB146" s="1152"/>
      <c r="AC146" s="1152"/>
      <c r="AD146" s="1152"/>
      <c r="AE146" s="1181"/>
    </row>
    <row r="147" spans="1:31" s="288" customFormat="1" ht="11.25" customHeight="1">
      <c r="A147" s="348"/>
      <c r="B147" s="2743">
        <v>9</v>
      </c>
      <c r="C147" s="2746" t="s">
        <v>1140</v>
      </c>
      <c r="D147" s="2733" t="s">
        <v>1107</v>
      </c>
      <c r="E147" s="2710" t="s">
        <v>1077</v>
      </c>
      <c r="F147" s="2710" t="s">
        <v>1073</v>
      </c>
      <c r="G147" s="2710" t="s">
        <v>1078</v>
      </c>
      <c r="H147" s="324" t="s">
        <v>1051</v>
      </c>
      <c r="I147" s="1158"/>
      <c r="J147" s="1119"/>
      <c r="K147" s="1119"/>
      <c r="L147" s="1119"/>
      <c r="M147" s="1119"/>
      <c r="N147" s="1120"/>
      <c r="O147" s="279"/>
      <c r="P147" s="2704">
        <v>9</v>
      </c>
      <c r="Q147" s="2707" t="s">
        <v>1140</v>
      </c>
      <c r="R147" s="283" t="s">
        <v>1051</v>
      </c>
      <c r="S147" s="1118"/>
      <c r="T147" s="1152"/>
      <c r="U147" s="1152"/>
      <c r="V147" s="1152"/>
      <c r="W147" s="1152"/>
      <c r="X147" s="1181"/>
      <c r="Y147" s="283" t="s">
        <v>1051</v>
      </c>
      <c r="Z147" s="1118"/>
      <c r="AA147" s="1152"/>
      <c r="AB147" s="1152"/>
      <c r="AC147" s="1152"/>
      <c r="AD147" s="1152"/>
      <c r="AE147" s="1181"/>
    </row>
    <row r="148" spans="1:31" s="288" customFormat="1" ht="11.25" customHeight="1">
      <c r="A148" s="348"/>
      <c r="B148" s="2744"/>
      <c r="C148" s="2741"/>
      <c r="D148" s="2733"/>
      <c r="E148" s="2717"/>
      <c r="F148" s="2717"/>
      <c r="G148" s="2747"/>
      <c r="H148" s="324" t="s">
        <v>774</v>
      </c>
      <c r="I148" s="1158"/>
      <c r="J148" s="1158"/>
      <c r="K148" s="1158"/>
      <c r="L148" s="1158"/>
      <c r="M148" s="1158"/>
      <c r="N148" s="1159"/>
      <c r="O148" s="279"/>
      <c r="P148" s="2705"/>
      <c r="Q148" s="2708"/>
      <c r="R148" s="283" t="s">
        <v>774</v>
      </c>
      <c r="S148" s="1118"/>
      <c r="T148" s="1152"/>
      <c r="U148" s="1152"/>
      <c r="V148" s="1152"/>
      <c r="W148" s="1152"/>
      <c r="X148" s="1181"/>
      <c r="Y148" s="283" t="s">
        <v>774</v>
      </c>
      <c r="Z148" s="1118"/>
      <c r="AA148" s="1152"/>
      <c r="AB148" s="1152"/>
      <c r="AC148" s="1152"/>
      <c r="AD148" s="1152"/>
      <c r="AE148" s="1181"/>
    </row>
    <row r="149" spans="1:31" s="288" customFormat="1" ht="11.25" customHeight="1">
      <c r="A149" s="348"/>
      <c r="B149" s="2744"/>
      <c r="C149" s="2741"/>
      <c r="D149" s="2733" t="s">
        <v>1085</v>
      </c>
      <c r="E149" s="2717"/>
      <c r="F149" s="2717"/>
      <c r="G149" s="2747"/>
      <c r="H149" s="324" t="s">
        <v>778</v>
      </c>
      <c r="I149" s="1158"/>
      <c r="J149" s="1158"/>
      <c r="K149" s="1158"/>
      <c r="L149" s="1158"/>
      <c r="M149" s="1158"/>
      <c r="N149" s="1159"/>
      <c r="O149" s="279"/>
      <c r="P149" s="2705"/>
      <c r="Q149" s="2708"/>
      <c r="R149" s="283" t="s">
        <v>778</v>
      </c>
      <c r="S149" s="1118"/>
      <c r="T149" s="1152"/>
      <c r="U149" s="1152"/>
      <c r="V149" s="1152"/>
      <c r="W149" s="1152"/>
      <c r="X149" s="1181"/>
      <c r="Y149" s="283" t="s">
        <v>778</v>
      </c>
      <c r="Z149" s="1118"/>
      <c r="AA149" s="1152"/>
      <c r="AB149" s="1152"/>
      <c r="AC149" s="1152"/>
      <c r="AD149" s="1152"/>
      <c r="AE149" s="1181"/>
    </row>
    <row r="150" spans="1:31" s="288" customFormat="1" ht="11.25" customHeight="1">
      <c r="A150" s="348"/>
      <c r="B150" s="2745"/>
      <c r="C150" s="2742"/>
      <c r="D150" s="2733"/>
      <c r="E150" s="2736"/>
      <c r="F150" s="2736"/>
      <c r="G150" s="2748"/>
      <c r="H150" s="324" t="s">
        <v>782</v>
      </c>
      <c r="I150" s="1158"/>
      <c r="J150" s="1158"/>
      <c r="K150" s="1158"/>
      <c r="L150" s="1158"/>
      <c r="M150" s="1158"/>
      <c r="N150" s="1159"/>
      <c r="O150" s="279"/>
      <c r="P150" s="2706"/>
      <c r="Q150" s="2709"/>
      <c r="R150" s="283" t="s">
        <v>782</v>
      </c>
      <c r="S150" s="1118"/>
      <c r="T150" s="1152"/>
      <c r="U150" s="1152"/>
      <c r="V150" s="1152"/>
      <c r="W150" s="1152"/>
      <c r="X150" s="1181"/>
      <c r="Y150" s="283" t="s">
        <v>782</v>
      </c>
      <c r="Z150" s="1118"/>
      <c r="AA150" s="1152"/>
      <c r="AB150" s="1152"/>
      <c r="AC150" s="1152"/>
      <c r="AD150" s="1152"/>
      <c r="AE150" s="1181"/>
    </row>
    <row r="151" spans="1:31" s="288" customFormat="1" ht="11.25">
      <c r="A151" s="348"/>
      <c r="B151" s="2743">
        <v>10</v>
      </c>
      <c r="C151" s="2746" t="s">
        <v>1141</v>
      </c>
      <c r="D151" s="2733" t="s">
        <v>1107</v>
      </c>
      <c r="E151" s="2710" t="s">
        <v>1077</v>
      </c>
      <c r="F151" s="2710" t="s">
        <v>1073</v>
      </c>
      <c r="G151" s="2710" t="s">
        <v>1078</v>
      </c>
      <c r="H151" s="324" t="s">
        <v>1051</v>
      </c>
      <c r="I151" s="1158"/>
      <c r="J151" s="1119"/>
      <c r="K151" s="1119"/>
      <c r="L151" s="1119"/>
      <c r="M151" s="1119"/>
      <c r="N151" s="1120"/>
      <c r="O151" s="279"/>
      <c r="P151" s="2704">
        <v>10</v>
      </c>
      <c r="Q151" s="2707" t="s">
        <v>1141</v>
      </c>
      <c r="R151" s="283" t="s">
        <v>1051</v>
      </c>
      <c r="S151" s="1118"/>
      <c r="T151" s="1152"/>
      <c r="U151" s="1152"/>
      <c r="V151" s="1152"/>
      <c r="W151" s="1152"/>
      <c r="X151" s="1181"/>
      <c r="Y151" s="283" t="s">
        <v>1051</v>
      </c>
      <c r="Z151" s="1119"/>
      <c r="AA151" s="1152"/>
      <c r="AB151" s="1152"/>
      <c r="AC151" s="1152"/>
      <c r="AD151" s="1152"/>
      <c r="AE151" s="1181"/>
    </row>
    <row r="152" spans="1:31" s="288" customFormat="1" ht="11.25" customHeight="1">
      <c r="A152" s="348"/>
      <c r="B152" s="2744"/>
      <c r="C152" s="2741"/>
      <c r="D152" s="2733"/>
      <c r="E152" s="2717"/>
      <c r="F152" s="2717"/>
      <c r="G152" s="2747"/>
      <c r="H152" s="324" t="s">
        <v>774</v>
      </c>
      <c r="I152" s="1158"/>
      <c r="J152" s="1158"/>
      <c r="K152" s="1158"/>
      <c r="L152" s="1158"/>
      <c r="M152" s="1158"/>
      <c r="N152" s="1159"/>
      <c r="O152" s="279"/>
      <c r="P152" s="2705"/>
      <c r="Q152" s="2708"/>
      <c r="R152" s="283" t="s">
        <v>774</v>
      </c>
      <c r="S152" s="1118"/>
      <c r="T152" s="1152"/>
      <c r="U152" s="1152"/>
      <c r="V152" s="1152"/>
      <c r="W152" s="1152"/>
      <c r="X152" s="1181"/>
      <c r="Y152" s="283" t="s">
        <v>774</v>
      </c>
      <c r="Z152" s="1119"/>
      <c r="AA152" s="1152"/>
      <c r="AB152" s="1152"/>
      <c r="AC152" s="1152"/>
      <c r="AD152" s="1152"/>
      <c r="AE152" s="1181"/>
    </row>
    <row r="153" spans="1:31" s="288" customFormat="1" ht="11.25" customHeight="1">
      <c r="A153" s="348"/>
      <c r="B153" s="2744"/>
      <c r="C153" s="2741"/>
      <c r="D153" s="2733" t="s">
        <v>1085</v>
      </c>
      <c r="E153" s="2717"/>
      <c r="F153" s="2717"/>
      <c r="G153" s="2747"/>
      <c r="H153" s="324" t="s">
        <v>778</v>
      </c>
      <c r="I153" s="1158"/>
      <c r="J153" s="1158"/>
      <c r="K153" s="1158"/>
      <c r="L153" s="1158"/>
      <c r="M153" s="1158"/>
      <c r="N153" s="1159"/>
      <c r="O153" s="279"/>
      <c r="P153" s="2705"/>
      <c r="Q153" s="2708"/>
      <c r="R153" s="283" t="s">
        <v>778</v>
      </c>
      <c r="S153" s="1118"/>
      <c r="T153" s="1152"/>
      <c r="U153" s="1152"/>
      <c r="V153" s="1152"/>
      <c r="W153" s="1152"/>
      <c r="X153" s="1181"/>
      <c r="Y153" s="283" t="s">
        <v>778</v>
      </c>
      <c r="Z153" s="1118"/>
      <c r="AA153" s="1152"/>
      <c r="AB153" s="1152"/>
      <c r="AC153" s="1152"/>
      <c r="AD153" s="1152"/>
      <c r="AE153" s="1181"/>
    </row>
    <row r="154" spans="1:31" s="288" customFormat="1" ht="11.25" customHeight="1">
      <c r="A154" s="348"/>
      <c r="B154" s="2745"/>
      <c r="C154" s="2742"/>
      <c r="D154" s="2733"/>
      <c r="E154" s="2736"/>
      <c r="F154" s="2736"/>
      <c r="G154" s="2748"/>
      <c r="H154" s="324" t="s">
        <v>782</v>
      </c>
      <c r="I154" s="1158"/>
      <c r="J154" s="1158"/>
      <c r="K154" s="1158"/>
      <c r="L154" s="1158"/>
      <c r="M154" s="1158"/>
      <c r="N154" s="1159"/>
      <c r="O154" s="279"/>
      <c r="P154" s="2706"/>
      <c r="Q154" s="2709"/>
      <c r="R154" s="283" t="s">
        <v>782</v>
      </c>
      <c r="S154" s="1118"/>
      <c r="T154" s="1152"/>
      <c r="U154" s="1152"/>
      <c r="V154" s="1152"/>
      <c r="W154" s="1152"/>
      <c r="X154" s="1181"/>
      <c r="Y154" s="283" t="s">
        <v>782</v>
      </c>
      <c r="Z154" s="1119"/>
      <c r="AA154" s="1152"/>
      <c r="AB154" s="1152"/>
      <c r="AC154" s="1152"/>
      <c r="AD154" s="1152"/>
      <c r="AE154" s="1181"/>
    </row>
    <row r="155" spans="1:31" s="288" customFormat="1" ht="11.25" customHeight="1">
      <c r="A155" s="348"/>
      <c r="B155" s="2743">
        <v>12</v>
      </c>
      <c r="C155" s="2746" t="s">
        <v>1110</v>
      </c>
      <c r="D155" s="2733" t="s">
        <v>1107</v>
      </c>
      <c r="E155" s="2710" t="s">
        <v>1077</v>
      </c>
      <c r="F155" s="2710" t="s">
        <v>1073</v>
      </c>
      <c r="G155" s="2710" t="s">
        <v>1078</v>
      </c>
      <c r="H155" s="324" t="s">
        <v>1051</v>
      </c>
      <c r="I155" s="1158"/>
      <c r="J155" s="1119"/>
      <c r="K155" s="1119"/>
      <c r="L155" s="1119"/>
      <c r="M155" s="1119"/>
      <c r="N155" s="1120"/>
      <c r="O155" s="279"/>
      <c r="P155" s="2704">
        <v>12</v>
      </c>
      <c r="Q155" s="2707" t="s">
        <v>1110</v>
      </c>
      <c r="R155" s="283" t="s">
        <v>1051</v>
      </c>
      <c r="S155" s="1118"/>
      <c r="T155" s="1152"/>
      <c r="U155" s="1152"/>
      <c r="V155" s="1152"/>
      <c r="W155" s="1152"/>
      <c r="X155" s="1181"/>
      <c r="Y155" s="283" t="s">
        <v>1051</v>
      </c>
      <c r="Z155" s="1118"/>
      <c r="AA155" s="1152"/>
      <c r="AB155" s="1152"/>
      <c r="AC155" s="1152"/>
      <c r="AD155" s="1152"/>
      <c r="AE155" s="1181"/>
    </row>
    <row r="156" spans="1:31" s="288" customFormat="1" ht="11.25" customHeight="1">
      <c r="A156" s="348"/>
      <c r="B156" s="2744"/>
      <c r="C156" s="2741"/>
      <c r="D156" s="2733"/>
      <c r="E156" s="2717"/>
      <c r="F156" s="2717"/>
      <c r="G156" s="2747"/>
      <c r="H156" s="324" t="s">
        <v>774</v>
      </c>
      <c r="I156" s="1158"/>
      <c r="J156" s="1158"/>
      <c r="K156" s="1158"/>
      <c r="L156" s="1158"/>
      <c r="M156" s="1158"/>
      <c r="N156" s="1159"/>
      <c r="O156" s="279"/>
      <c r="P156" s="2705"/>
      <c r="Q156" s="2708"/>
      <c r="R156" s="283" t="s">
        <v>774</v>
      </c>
      <c r="S156" s="1118"/>
      <c r="T156" s="1152"/>
      <c r="U156" s="1152"/>
      <c r="V156" s="1152"/>
      <c r="W156" s="1152"/>
      <c r="X156" s="1181"/>
      <c r="Y156" s="283" t="s">
        <v>774</v>
      </c>
      <c r="Z156" s="1118"/>
      <c r="AA156" s="1152"/>
      <c r="AB156" s="1152"/>
      <c r="AC156" s="1152"/>
      <c r="AD156" s="1152"/>
      <c r="AE156" s="1181"/>
    </row>
    <row r="157" spans="1:31" s="288" customFormat="1" ht="11.25" customHeight="1">
      <c r="A157" s="348"/>
      <c r="B157" s="2744"/>
      <c r="C157" s="2741"/>
      <c r="D157" s="2733" t="s">
        <v>1085</v>
      </c>
      <c r="E157" s="2717"/>
      <c r="F157" s="2717"/>
      <c r="G157" s="2747"/>
      <c r="H157" s="324" t="s">
        <v>778</v>
      </c>
      <c r="I157" s="1158"/>
      <c r="J157" s="1158"/>
      <c r="K157" s="1158"/>
      <c r="L157" s="1158"/>
      <c r="M157" s="1158"/>
      <c r="N157" s="1159"/>
      <c r="O157" s="279"/>
      <c r="P157" s="2705"/>
      <c r="Q157" s="2708"/>
      <c r="R157" s="283" t="s">
        <v>778</v>
      </c>
      <c r="S157" s="1118"/>
      <c r="T157" s="1152"/>
      <c r="U157" s="1152"/>
      <c r="V157" s="1152"/>
      <c r="W157" s="1152"/>
      <c r="X157" s="1181"/>
      <c r="Y157" s="283" t="s">
        <v>778</v>
      </c>
      <c r="Z157" s="1118"/>
      <c r="AA157" s="1152"/>
      <c r="AB157" s="1152"/>
      <c r="AC157" s="1152"/>
      <c r="AD157" s="1152"/>
      <c r="AE157" s="1181"/>
    </row>
    <row r="158" spans="1:31" s="288" customFormat="1" ht="11.25" customHeight="1">
      <c r="A158" s="348"/>
      <c r="B158" s="2745"/>
      <c r="C158" s="2742"/>
      <c r="D158" s="2733"/>
      <c r="E158" s="2736"/>
      <c r="F158" s="2736"/>
      <c r="G158" s="2748"/>
      <c r="H158" s="324" t="s">
        <v>782</v>
      </c>
      <c r="I158" s="1158"/>
      <c r="J158" s="1158"/>
      <c r="K158" s="1158"/>
      <c r="L158" s="1158"/>
      <c r="M158" s="1158"/>
      <c r="N158" s="1159"/>
      <c r="O158" s="279"/>
      <c r="P158" s="2706"/>
      <c r="Q158" s="2709"/>
      <c r="R158" s="283" t="s">
        <v>782</v>
      </c>
      <c r="S158" s="1118"/>
      <c r="T158" s="1152"/>
      <c r="U158" s="1152"/>
      <c r="V158" s="1152"/>
      <c r="W158" s="1152"/>
      <c r="X158" s="1181"/>
      <c r="Y158" s="283" t="s">
        <v>782</v>
      </c>
      <c r="Z158" s="1118"/>
      <c r="AA158" s="1152"/>
      <c r="AB158" s="1152"/>
      <c r="AC158" s="1152"/>
      <c r="AD158" s="1152"/>
      <c r="AE158" s="1181"/>
    </row>
    <row r="159" spans="1:31" s="288" customFormat="1" ht="11.25" customHeight="1">
      <c r="A159" s="348"/>
      <c r="B159" s="2743">
        <v>15</v>
      </c>
      <c r="C159" s="2746" t="s">
        <v>1142</v>
      </c>
      <c r="D159" s="2733" t="s">
        <v>1107</v>
      </c>
      <c r="E159" s="2710" t="s">
        <v>1077</v>
      </c>
      <c r="F159" s="2710" t="s">
        <v>1073</v>
      </c>
      <c r="G159" s="2710" t="s">
        <v>1089</v>
      </c>
      <c r="H159" s="324" t="s">
        <v>1051</v>
      </c>
      <c r="I159" s="1158"/>
      <c r="J159" s="1119"/>
      <c r="K159" s="1119"/>
      <c r="L159" s="1119"/>
      <c r="M159" s="1119"/>
      <c r="N159" s="1120"/>
      <c r="O159" s="279"/>
      <c r="P159" s="2704">
        <v>15</v>
      </c>
      <c r="Q159" s="2707" t="s">
        <v>1142</v>
      </c>
      <c r="R159" s="283" t="s">
        <v>1051</v>
      </c>
      <c r="S159" s="1118"/>
      <c r="T159" s="1152"/>
      <c r="U159" s="1152"/>
      <c r="V159" s="1152"/>
      <c r="W159" s="1152"/>
      <c r="X159" s="1181"/>
      <c r="Y159" s="283" t="s">
        <v>1051</v>
      </c>
      <c r="Z159" s="1119"/>
      <c r="AA159" s="1152"/>
      <c r="AB159" s="1152"/>
      <c r="AC159" s="1152"/>
      <c r="AD159" s="1152"/>
      <c r="AE159" s="1181"/>
    </row>
    <row r="160" spans="1:31" s="288" customFormat="1" ht="11.25" customHeight="1">
      <c r="A160" s="348"/>
      <c r="B160" s="2744"/>
      <c r="C160" s="2741"/>
      <c r="D160" s="2733"/>
      <c r="E160" s="2717"/>
      <c r="F160" s="2717"/>
      <c r="G160" s="2747"/>
      <c r="H160" s="324" t="s">
        <v>774</v>
      </c>
      <c r="I160" s="1158"/>
      <c r="J160" s="1158"/>
      <c r="K160" s="1158"/>
      <c r="L160" s="1158"/>
      <c r="M160" s="1158"/>
      <c r="N160" s="1159"/>
      <c r="O160" s="279"/>
      <c r="P160" s="2705"/>
      <c r="Q160" s="2708"/>
      <c r="R160" s="283" t="s">
        <v>774</v>
      </c>
      <c r="S160" s="1118"/>
      <c r="T160" s="1152"/>
      <c r="U160" s="1152"/>
      <c r="V160" s="1152"/>
      <c r="W160" s="1152"/>
      <c r="X160" s="1181"/>
      <c r="Y160" s="283" t="s">
        <v>774</v>
      </c>
      <c r="Z160" s="1119"/>
      <c r="AA160" s="1152"/>
      <c r="AB160" s="1152"/>
      <c r="AC160" s="1152"/>
      <c r="AD160" s="1152"/>
      <c r="AE160" s="1181"/>
    </row>
    <row r="161" spans="1:31" s="288" customFormat="1" ht="11.25" customHeight="1">
      <c r="A161" s="348"/>
      <c r="B161" s="2744"/>
      <c r="C161" s="2741"/>
      <c r="D161" s="2733" t="s">
        <v>1075</v>
      </c>
      <c r="E161" s="2717"/>
      <c r="F161" s="2717"/>
      <c r="G161" s="2747"/>
      <c r="H161" s="324" t="s">
        <v>778</v>
      </c>
      <c r="I161" s="1158"/>
      <c r="J161" s="1158"/>
      <c r="K161" s="1158"/>
      <c r="L161" s="1158"/>
      <c r="M161" s="1158"/>
      <c r="N161" s="1159"/>
      <c r="O161" s="279"/>
      <c r="P161" s="2705"/>
      <c r="Q161" s="2708"/>
      <c r="R161" s="283" t="s">
        <v>778</v>
      </c>
      <c r="S161" s="1118"/>
      <c r="T161" s="1152"/>
      <c r="U161" s="1152"/>
      <c r="V161" s="1152"/>
      <c r="W161" s="1152"/>
      <c r="X161" s="1181"/>
      <c r="Y161" s="283" t="s">
        <v>778</v>
      </c>
      <c r="Z161" s="1119"/>
      <c r="AA161" s="1152"/>
      <c r="AB161" s="1152"/>
      <c r="AC161" s="1152"/>
      <c r="AD161" s="1152"/>
      <c r="AE161" s="1181"/>
    </row>
    <row r="162" spans="1:31" s="288" customFormat="1" ht="11.25" customHeight="1">
      <c r="A162" s="348"/>
      <c r="B162" s="2745"/>
      <c r="C162" s="2742"/>
      <c r="D162" s="2733"/>
      <c r="E162" s="2736"/>
      <c r="F162" s="2736"/>
      <c r="G162" s="2748"/>
      <c r="H162" s="324" t="s">
        <v>782</v>
      </c>
      <c r="I162" s="1158"/>
      <c r="J162" s="1158"/>
      <c r="K162" s="1158"/>
      <c r="L162" s="1158"/>
      <c r="M162" s="1158"/>
      <c r="N162" s="1159"/>
      <c r="O162" s="279"/>
      <c r="P162" s="2706"/>
      <c r="Q162" s="2709"/>
      <c r="R162" s="283" t="s">
        <v>782</v>
      </c>
      <c r="S162" s="1118"/>
      <c r="T162" s="1152"/>
      <c r="U162" s="1152"/>
      <c r="V162" s="1152"/>
      <c r="W162" s="1152"/>
      <c r="X162" s="1181"/>
      <c r="Y162" s="283" t="s">
        <v>782</v>
      </c>
      <c r="Z162" s="1119"/>
      <c r="AA162" s="1152"/>
      <c r="AB162" s="1152"/>
      <c r="AC162" s="1152"/>
      <c r="AD162" s="1152"/>
      <c r="AE162" s="1181"/>
    </row>
    <row r="163" spans="1:31" s="288" customFormat="1" ht="11.25" customHeight="1">
      <c r="A163" s="348"/>
      <c r="B163" s="2743">
        <v>20</v>
      </c>
      <c r="C163" s="2746" t="s">
        <v>1156</v>
      </c>
      <c r="D163" s="2733" t="s">
        <v>1107</v>
      </c>
      <c r="E163" s="2710" t="s">
        <v>1077</v>
      </c>
      <c r="F163" s="2710" t="s">
        <v>1073</v>
      </c>
      <c r="G163" s="2710" t="s">
        <v>1089</v>
      </c>
      <c r="H163" s="324" t="s">
        <v>1051</v>
      </c>
      <c r="I163" s="1158"/>
      <c r="J163" s="1119"/>
      <c r="K163" s="1119"/>
      <c r="L163" s="1119"/>
      <c r="M163" s="1119"/>
      <c r="N163" s="1120"/>
      <c r="O163" s="279"/>
      <c r="P163" s="2704">
        <v>20</v>
      </c>
      <c r="Q163" s="2707" t="s">
        <v>1156</v>
      </c>
      <c r="R163" s="283" t="s">
        <v>1051</v>
      </c>
      <c r="S163" s="1118"/>
      <c r="T163" s="1152"/>
      <c r="U163" s="1152"/>
      <c r="V163" s="1152"/>
      <c r="W163" s="1152"/>
      <c r="X163" s="1181"/>
      <c r="Y163" s="283" t="s">
        <v>1051</v>
      </c>
      <c r="Z163" s="1118"/>
      <c r="AA163" s="1152"/>
      <c r="AB163" s="1152"/>
      <c r="AC163" s="1152"/>
      <c r="AD163" s="1152"/>
      <c r="AE163" s="1181"/>
    </row>
    <row r="164" spans="1:31" s="288" customFormat="1" ht="11.25" customHeight="1">
      <c r="A164" s="348"/>
      <c r="B164" s="2744"/>
      <c r="C164" s="2741"/>
      <c r="D164" s="2733"/>
      <c r="E164" s="2717"/>
      <c r="F164" s="2717"/>
      <c r="G164" s="2747"/>
      <c r="H164" s="324" t="s">
        <v>774</v>
      </c>
      <c r="I164" s="1158"/>
      <c r="J164" s="1158"/>
      <c r="K164" s="1158"/>
      <c r="L164" s="1158"/>
      <c r="M164" s="1158"/>
      <c r="N164" s="1159"/>
      <c r="O164" s="279"/>
      <c r="P164" s="2705"/>
      <c r="Q164" s="2708"/>
      <c r="R164" s="283" t="s">
        <v>774</v>
      </c>
      <c r="S164" s="1118"/>
      <c r="T164" s="1152"/>
      <c r="U164" s="1152"/>
      <c r="V164" s="1152"/>
      <c r="W164" s="1152"/>
      <c r="X164" s="1181"/>
      <c r="Y164" s="283" t="s">
        <v>774</v>
      </c>
      <c r="Z164" s="1118"/>
      <c r="AA164" s="1152"/>
      <c r="AB164" s="1152"/>
      <c r="AC164" s="1152"/>
      <c r="AD164" s="1152"/>
      <c r="AE164" s="1181"/>
    </row>
    <row r="165" spans="1:31" s="288" customFormat="1" ht="11.25" customHeight="1">
      <c r="A165" s="348"/>
      <c r="B165" s="2744"/>
      <c r="C165" s="2741"/>
      <c r="D165" s="2733" t="s">
        <v>1075</v>
      </c>
      <c r="E165" s="2717"/>
      <c r="F165" s="2717"/>
      <c r="G165" s="2747"/>
      <c r="H165" s="324" t="s">
        <v>778</v>
      </c>
      <c r="I165" s="1158"/>
      <c r="J165" s="1158"/>
      <c r="K165" s="1158"/>
      <c r="L165" s="1158"/>
      <c r="M165" s="1158"/>
      <c r="N165" s="1159"/>
      <c r="O165" s="279"/>
      <c r="P165" s="2705"/>
      <c r="Q165" s="2708"/>
      <c r="R165" s="283" t="s">
        <v>778</v>
      </c>
      <c r="S165" s="1118"/>
      <c r="T165" s="1152"/>
      <c r="U165" s="1152"/>
      <c r="V165" s="1152"/>
      <c r="W165" s="1152"/>
      <c r="X165" s="1181"/>
      <c r="Y165" s="283" t="s">
        <v>778</v>
      </c>
      <c r="Z165" s="1118"/>
      <c r="AA165" s="1152"/>
      <c r="AB165" s="1152"/>
      <c r="AC165" s="1152"/>
      <c r="AD165" s="1152"/>
      <c r="AE165" s="1181"/>
    </row>
    <row r="166" spans="1:31" s="288" customFormat="1" ht="11.25" customHeight="1">
      <c r="A166" s="348"/>
      <c r="B166" s="2745"/>
      <c r="C166" s="2742"/>
      <c r="D166" s="2733"/>
      <c r="E166" s="2736"/>
      <c r="F166" s="2736"/>
      <c r="G166" s="2748"/>
      <c r="H166" s="324" t="s">
        <v>782</v>
      </c>
      <c r="I166" s="1158"/>
      <c r="J166" s="1158"/>
      <c r="K166" s="1158"/>
      <c r="L166" s="1158"/>
      <c r="M166" s="1158"/>
      <c r="N166" s="1159"/>
      <c r="O166" s="279"/>
      <c r="P166" s="2706"/>
      <c r="Q166" s="2709"/>
      <c r="R166" s="283" t="s">
        <v>782</v>
      </c>
      <c r="S166" s="1118"/>
      <c r="T166" s="1152"/>
      <c r="U166" s="1152"/>
      <c r="V166" s="1152"/>
      <c r="W166" s="1152"/>
      <c r="X166" s="1181"/>
      <c r="Y166" s="283" t="s">
        <v>782</v>
      </c>
      <c r="Z166" s="1118"/>
      <c r="AA166" s="1152"/>
      <c r="AB166" s="1152"/>
      <c r="AC166" s="1152"/>
      <c r="AD166" s="1152"/>
      <c r="AE166" s="1181"/>
    </row>
    <row r="167" spans="1:31" s="288" customFormat="1" ht="11.25">
      <c r="A167" s="348"/>
      <c r="B167" s="2743">
        <v>32</v>
      </c>
      <c r="C167" s="2746" t="s">
        <v>1118</v>
      </c>
      <c r="D167" s="2733" t="s">
        <v>1107</v>
      </c>
      <c r="E167" s="2710" t="s">
        <v>1077</v>
      </c>
      <c r="F167" s="2710" t="s">
        <v>1073</v>
      </c>
      <c r="G167" s="2710" t="s">
        <v>1078</v>
      </c>
      <c r="H167" s="324" t="s">
        <v>1051</v>
      </c>
      <c r="I167" s="1158"/>
      <c r="J167" s="1119"/>
      <c r="K167" s="1119"/>
      <c r="L167" s="1119"/>
      <c r="M167" s="1119"/>
      <c r="N167" s="1120"/>
      <c r="O167" s="279"/>
      <c r="P167" s="2704">
        <v>32</v>
      </c>
      <c r="Q167" s="2707" t="s">
        <v>1118</v>
      </c>
      <c r="R167" s="283" t="s">
        <v>1051</v>
      </c>
      <c r="S167" s="1118"/>
      <c r="T167" s="1152"/>
      <c r="U167" s="1152"/>
      <c r="V167" s="1152"/>
      <c r="W167" s="1152"/>
      <c r="X167" s="1181"/>
      <c r="Y167" s="283" t="s">
        <v>1051</v>
      </c>
      <c r="Z167" s="1118"/>
      <c r="AA167" s="1152"/>
      <c r="AB167" s="1152"/>
      <c r="AC167" s="1152"/>
      <c r="AD167" s="1152"/>
      <c r="AE167" s="1181"/>
    </row>
    <row r="168" spans="1:31" s="288" customFormat="1" ht="11.25" customHeight="1">
      <c r="A168" s="348"/>
      <c r="B168" s="2744"/>
      <c r="C168" s="2741"/>
      <c r="D168" s="2733"/>
      <c r="E168" s="2717"/>
      <c r="F168" s="2717"/>
      <c r="G168" s="2747"/>
      <c r="H168" s="324" t="s">
        <v>774</v>
      </c>
      <c r="I168" s="1158"/>
      <c r="J168" s="1158"/>
      <c r="K168" s="1158"/>
      <c r="L168" s="1158"/>
      <c r="M168" s="1158"/>
      <c r="N168" s="1159"/>
      <c r="O168" s="279"/>
      <c r="P168" s="2705"/>
      <c r="Q168" s="2708"/>
      <c r="R168" s="283" t="s">
        <v>774</v>
      </c>
      <c r="S168" s="1118"/>
      <c r="T168" s="1152"/>
      <c r="U168" s="1152"/>
      <c r="V168" s="1152"/>
      <c r="W168" s="1152"/>
      <c r="X168" s="1181"/>
      <c r="Y168" s="283" t="s">
        <v>774</v>
      </c>
      <c r="Z168" s="1118"/>
      <c r="AA168" s="1152"/>
      <c r="AB168" s="1152"/>
      <c r="AC168" s="1152"/>
      <c r="AD168" s="1152"/>
      <c r="AE168" s="1181"/>
    </row>
    <row r="169" spans="1:31" s="288" customFormat="1" ht="11.25" customHeight="1">
      <c r="A169" s="348"/>
      <c r="B169" s="2744"/>
      <c r="C169" s="2741"/>
      <c r="D169" s="2733" t="s">
        <v>1075</v>
      </c>
      <c r="E169" s="2717"/>
      <c r="F169" s="2717"/>
      <c r="G169" s="2747"/>
      <c r="H169" s="324" t="s">
        <v>778</v>
      </c>
      <c r="I169" s="1158"/>
      <c r="J169" s="1158"/>
      <c r="K169" s="1158"/>
      <c r="L169" s="1158"/>
      <c r="M169" s="1158"/>
      <c r="N169" s="1159"/>
      <c r="O169" s="279"/>
      <c r="P169" s="2705"/>
      <c r="Q169" s="2708"/>
      <c r="R169" s="283" t="s">
        <v>778</v>
      </c>
      <c r="S169" s="1118"/>
      <c r="T169" s="1152"/>
      <c r="U169" s="1152"/>
      <c r="V169" s="1152"/>
      <c r="W169" s="1152"/>
      <c r="X169" s="1181"/>
      <c r="Y169" s="283" t="s">
        <v>778</v>
      </c>
      <c r="Z169" s="1118"/>
      <c r="AA169" s="1152"/>
      <c r="AB169" s="1152"/>
      <c r="AC169" s="1152"/>
      <c r="AD169" s="1152"/>
      <c r="AE169" s="1181"/>
    </row>
    <row r="170" spans="1:31" s="288" customFormat="1" ht="11.25" customHeight="1">
      <c r="A170" s="348"/>
      <c r="B170" s="2745"/>
      <c r="C170" s="2742"/>
      <c r="D170" s="2733"/>
      <c r="E170" s="2736"/>
      <c r="F170" s="2736"/>
      <c r="G170" s="2748"/>
      <c r="H170" s="324" t="s">
        <v>782</v>
      </c>
      <c r="I170" s="1158"/>
      <c r="J170" s="1158"/>
      <c r="K170" s="1158"/>
      <c r="L170" s="1158"/>
      <c r="M170" s="1158"/>
      <c r="N170" s="1159"/>
      <c r="O170" s="279"/>
      <c r="P170" s="2706"/>
      <c r="Q170" s="2709"/>
      <c r="R170" s="283" t="s">
        <v>782</v>
      </c>
      <c r="S170" s="1118"/>
      <c r="T170" s="1152"/>
      <c r="U170" s="1152"/>
      <c r="V170" s="1152"/>
      <c r="W170" s="1152"/>
      <c r="X170" s="1181"/>
      <c r="Y170" s="283" t="s">
        <v>782</v>
      </c>
      <c r="Z170" s="1118"/>
      <c r="AA170" s="1152"/>
      <c r="AB170" s="1152"/>
      <c r="AC170" s="1152"/>
      <c r="AD170" s="1152"/>
      <c r="AE170" s="1181"/>
    </row>
    <row r="171" spans="1:31" s="288" customFormat="1" ht="11.25">
      <c r="A171" s="348"/>
      <c r="B171" s="2743">
        <v>33</v>
      </c>
      <c r="C171" s="2746" t="s">
        <v>1119</v>
      </c>
      <c r="D171" s="2733" t="s">
        <v>1107</v>
      </c>
      <c r="E171" s="2710" t="s">
        <v>1077</v>
      </c>
      <c r="F171" s="2710" t="s">
        <v>1073</v>
      </c>
      <c r="G171" s="2710" t="s">
        <v>1078</v>
      </c>
      <c r="H171" s="324" t="s">
        <v>1051</v>
      </c>
      <c r="I171" s="1158"/>
      <c r="J171" s="1119"/>
      <c r="K171" s="1119"/>
      <c r="L171" s="1119"/>
      <c r="M171" s="1119"/>
      <c r="N171" s="1120"/>
      <c r="O171" s="279"/>
      <c r="P171" s="2704">
        <v>33</v>
      </c>
      <c r="Q171" s="2707" t="s">
        <v>1119</v>
      </c>
      <c r="R171" s="283" t="s">
        <v>1051</v>
      </c>
      <c r="S171" s="1118"/>
      <c r="T171" s="1152"/>
      <c r="U171" s="1152"/>
      <c r="V171" s="1152"/>
      <c r="W171" s="1152"/>
      <c r="X171" s="1181"/>
      <c r="Y171" s="283" t="s">
        <v>1051</v>
      </c>
      <c r="Z171" s="1118"/>
      <c r="AA171" s="1152"/>
      <c r="AB171" s="1152"/>
      <c r="AC171" s="1152"/>
      <c r="AD171" s="1152"/>
      <c r="AE171" s="1181"/>
    </row>
    <row r="172" spans="1:31" s="288" customFormat="1" ht="11.25" customHeight="1">
      <c r="A172" s="348"/>
      <c r="B172" s="2744"/>
      <c r="C172" s="2741"/>
      <c r="D172" s="2733"/>
      <c r="E172" s="2717"/>
      <c r="F172" s="2717"/>
      <c r="G172" s="2747"/>
      <c r="H172" s="324" t="s">
        <v>774</v>
      </c>
      <c r="I172" s="1158"/>
      <c r="J172" s="1158"/>
      <c r="K172" s="1158"/>
      <c r="L172" s="1158"/>
      <c r="M172" s="1158"/>
      <c r="N172" s="1159"/>
      <c r="O172" s="279"/>
      <c r="P172" s="2705"/>
      <c r="Q172" s="2708"/>
      <c r="R172" s="283" t="s">
        <v>774</v>
      </c>
      <c r="S172" s="1118"/>
      <c r="T172" s="1152"/>
      <c r="U172" s="1152"/>
      <c r="V172" s="1152"/>
      <c r="W172" s="1152"/>
      <c r="X172" s="1181"/>
      <c r="Y172" s="283" t="s">
        <v>774</v>
      </c>
      <c r="Z172" s="1118"/>
      <c r="AA172" s="1152"/>
      <c r="AB172" s="1152"/>
      <c r="AC172" s="1152"/>
      <c r="AD172" s="1152"/>
      <c r="AE172" s="1181"/>
    </row>
    <row r="173" spans="1:31" s="288" customFormat="1" ht="11.25" customHeight="1">
      <c r="A173" s="348"/>
      <c r="B173" s="2744"/>
      <c r="C173" s="2741"/>
      <c r="D173" s="2733" t="s">
        <v>1075</v>
      </c>
      <c r="E173" s="2717"/>
      <c r="F173" s="2717"/>
      <c r="G173" s="2747"/>
      <c r="H173" s="324" t="s">
        <v>778</v>
      </c>
      <c r="I173" s="1158"/>
      <c r="J173" s="1158"/>
      <c r="K173" s="1158"/>
      <c r="L173" s="1158"/>
      <c r="M173" s="1158"/>
      <c r="N173" s="1159"/>
      <c r="O173" s="279"/>
      <c r="P173" s="2705"/>
      <c r="Q173" s="2708"/>
      <c r="R173" s="283" t="s">
        <v>778</v>
      </c>
      <c r="S173" s="1118"/>
      <c r="T173" s="1152"/>
      <c r="U173" s="1152"/>
      <c r="V173" s="1152"/>
      <c r="W173" s="1152"/>
      <c r="X173" s="1181"/>
      <c r="Y173" s="283" t="s">
        <v>778</v>
      </c>
      <c r="Z173" s="1118"/>
      <c r="AA173" s="1152"/>
      <c r="AB173" s="1152"/>
      <c r="AC173" s="1152"/>
      <c r="AD173" s="1152"/>
      <c r="AE173" s="1181"/>
    </row>
    <row r="174" spans="1:31" s="288" customFormat="1" ht="11.25" customHeight="1">
      <c r="A174" s="348"/>
      <c r="B174" s="2745"/>
      <c r="C174" s="2742"/>
      <c r="D174" s="2733"/>
      <c r="E174" s="2736"/>
      <c r="F174" s="2736"/>
      <c r="G174" s="2748"/>
      <c r="H174" s="324" t="s">
        <v>782</v>
      </c>
      <c r="I174" s="1158"/>
      <c r="J174" s="1158"/>
      <c r="K174" s="1158"/>
      <c r="L174" s="1158"/>
      <c r="M174" s="1158"/>
      <c r="N174" s="1159"/>
      <c r="O174" s="279"/>
      <c r="P174" s="2706"/>
      <c r="Q174" s="2709"/>
      <c r="R174" s="283" t="s">
        <v>782</v>
      </c>
      <c r="S174" s="1118"/>
      <c r="T174" s="1152"/>
      <c r="U174" s="1152"/>
      <c r="V174" s="1152"/>
      <c r="W174" s="1152"/>
      <c r="X174" s="1181"/>
      <c r="Y174" s="283" t="s">
        <v>782</v>
      </c>
      <c r="Z174" s="1118"/>
      <c r="AA174" s="1152"/>
      <c r="AB174" s="1152"/>
      <c r="AC174" s="1152"/>
      <c r="AD174" s="1152"/>
      <c r="AE174" s="1181"/>
    </row>
    <row r="175" spans="1:31" s="288" customFormat="1" ht="11.25">
      <c r="A175" s="348"/>
      <c r="B175" s="2743">
        <v>39</v>
      </c>
      <c r="C175" s="2746" t="s">
        <v>785</v>
      </c>
      <c r="D175" s="2733" t="s">
        <v>1107</v>
      </c>
      <c r="E175" s="2710" t="s">
        <v>1077</v>
      </c>
      <c r="F175" s="2710" t="s">
        <v>1073</v>
      </c>
      <c r="G175" s="2710" t="s">
        <v>1078</v>
      </c>
      <c r="H175" s="324" t="s">
        <v>1051</v>
      </c>
      <c r="I175" s="1158"/>
      <c r="J175" s="1119"/>
      <c r="K175" s="1119"/>
      <c r="L175" s="1119"/>
      <c r="M175" s="1119"/>
      <c r="N175" s="1120"/>
      <c r="O175" s="279"/>
      <c r="P175" s="2704">
        <v>39</v>
      </c>
      <c r="Q175" s="2707" t="s">
        <v>785</v>
      </c>
      <c r="R175" s="283" t="s">
        <v>1051</v>
      </c>
      <c r="S175" s="1118"/>
      <c r="T175" s="1152"/>
      <c r="U175" s="1152"/>
      <c r="V175" s="1152"/>
      <c r="W175" s="1152"/>
      <c r="X175" s="1181"/>
      <c r="Y175" s="283" t="s">
        <v>1051</v>
      </c>
      <c r="Z175" s="1118"/>
      <c r="AA175" s="1152"/>
      <c r="AB175" s="1152"/>
      <c r="AC175" s="1152"/>
      <c r="AD175" s="1152"/>
      <c r="AE175" s="1181"/>
    </row>
    <row r="176" spans="1:31" s="288" customFormat="1" ht="11.25" customHeight="1">
      <c r="A176" s="348"/>
      <c r="B176" s="2744"/>
      <c r="C176" s="2741"/>
      <c r="D176" s="2733"/>
      <c r="E176" s="2717"/>
      <c r="F176" s="2717"/>
      <c r="G176" s="2747"/>
      <c r="H176" s="324" t="s">
        <v>774</v>
      </c>
      <c r="I176" s="1158"/>
      <c r="J176" s="1158"/>
      <c r="K176" s="1158"/>
      <c r="L176" s="1158"/>
      <c r="M176" s="1158"/>
      <c r="N176" s="1159"/>
      <c r="O176" s="279"/>
      <c r="P176" s="2705"/>
      <c r="Q176" s="2708"/>
      <c r="R176" s="283" t="s">
        <v>774</v>
      </c>
      <c r="S176" s="1118"/>
      <c r="T176" s="1152"/>
      <c r="U176" s="1152"/>
      <c r="V176" s="1152"/>
      <c r="W176" s="1152"/>
      <c r="X176" s="1181"/>
      <c r="Y176" s="283" t="s">
        <v>774</v>
      </c>
      <c r="Z176" s="1118"/>
      <c r="AA176" s="1152"/>
      <c r="AB176" s="1152"/>
      <c r="AC176" s="1152"/>
      <c r="AD176" s="1152"/>
      <c r="AE176" s="1181"/>
    </row>
    <row r="177" spans="1:31" s="288" customFormat="1" ht="11.25" customHeight="1">
      <c r="A177" s="348"/>
      <c r="B177" s="2744"/>
      <c r="C177" s="2741"/>
      <c r="D177" s="2733" t="s">
        <v>1075</v>
      </c>
      <c r="E177" s="2717"/>
      <c r="F177" s="2717"/>
      <c r="G177" s="2747"/>
      <c r="H177" s="324" t="s">
        <v>778</v>
      </c>
      <c r="I177" s="1158"/>
      <c r="J177" s="1158"/>
      <c r="K177" s="1158"/>
      <c r="L177" s="1158"/>
      <c r="M177" s="1158"/>
      <c r="N177" s="1159"/>
      <c r="O177" s="279"/>
      <c r="P177" s="2705"/>
      <c r="Q177" s="2708"/>
      <c r="R177" s="283" t="s">
        <v>778</v>
      </c>
      <c r="S177" s="1118"/>
      <c r="T177" s="1152"/>
      <c r="U177" s="1152"/>
      <c r="V177" s="1152"/>
      <c r="W177" s="1152"/>
      <c r="X177" s="1181"/>
      <c r="Y177" s="283" t="s">
        <v>778</v>
      </c>
      <c r="Z177" s="1118"/>
      <c r="AA177" s="1152"/>
      <c r="AB177" s="1152"/>
      <c r="AC177" s="1152"/>
      <c r="AD177" s="1152"/>
      <c r="AE177" s="1181"/>
    </row>
    <row r="178" spans="1:31" s="288" customFormat="1" ht="11.25" customHeight="1">
      <c r="A178" s="348"/>
      <c r="B178" s="2745"/>
      <c r="C178" s="2742"/>
      <c r="D178" s="2733"/>
      <c r="E178" s="2736"/>
      <c r="F178" s="2736"/>
      <c r="G178" s="2748"/>
      <c r="H178" s="324" t="s">
        <v>782</v>
      </c>
      <c r="I178" s="1158"/>
      <c r="J178" s="1158"/>
      <c r="K178" s="1158"/>
      <c r="L178" s="1158"/>
      <c r="M178" s="1158"/>
      <c r="N178" s="1159"/>
      <c r="O178" s="279"/>
      <c r="P178" s="2706"/>
      <c r="Q178" s="2709"/>
      <c r="R178" s="283" t="s">
        <v>782</v>
      </c>
      <c r="S178" s="1118"/>
      <c r="T178" s="1152"/>
      <c r="U178" s="1152"/>
      <c r="V178" s="1152"/>
      <c r="W178" s="1152"/>
      <c r="X178" s="1181"/>
      <c r="Y178" s="283" t="s">
        <v>782</v>
      </c>
      <c r="Z178" s="1118"/>
      <c r="AA178" s="1152"/>
      <c r="AB178" s="1152"/>
      <c r="AC178" s="1152"/>
      <c r="AD178" s="1152"/>
      <c r="AE178" s="1181"/>
    </row>
    <row r="179" spans="1:31" s="288" customFormat="1" ht="11.25" customHeight="1">
      <c r="A179" s="348"/>
      <c r="B179" s="2743">
        <v>35</v>
      </c>
      <c r="C179" s="2746" t="s">
        <v>1120</v>
      </c>
      <c r="D179" s="2733" t="s">
        <v>1107</v>
      </c>
      <c r="E179" s="2710" t="s">
        <v>756</v>
      </c>
      <c r="F179" s="2710" t="s">
        <v>1073</v>
      </c>
      <c r="G179" s="2710" t="s">
        <v>1122</v>
      </c>
      <c r="H179" s="324" t="s">
        <v>1051</v>
      </c>
      <c r="I179" s="1158"/>
      <c r="J179" s="1119"/>
      <c r="K179" s="1119"/>
      <c r="L179" s="1119"/>
      <c r="M179" s="1119"/>
      <c r="N179" s="1120"/>
      <c r="O179" s="279"/>
      <c r="P179" s="2704">
        <v>35</v>
      </c>
      <c r="Q179" s="2707" t="s">
        <v>1120</v>
      </c>
      <c r="R179" s="289" t="s">
        <v>1051</v>
      </c>
      <c r="S179" s="1118"/>
      <c r="T179" s="1152"/>
      <c r="U179" s="1152"/>
      <c r="V179" s="1152"/>
      <c r="W179" s="1152"/>
      <c r="X179" s="1181"/>
      <c r="Y179" s="289" t="s">
        <v>1051</v>
      </c>
      <c r="Z179" s="1118"/>
      <c r="AA179" s="1152"/>
      <c r="AB179" s="1152"/>
      <c r="AC179" s="1152"/>
      <c r="AD179" s="1152"/>
      <c r="AE179" s="1181"/>
    </row>
    <row r="180" spans="1:31" s="288" customFormat="1" ht="11.25" customHeight="1">
      <c r="A180" s="348"/>
      <c r="B180" s="2744"/>
      <c r="C180" s="2741"/>
      <c r="D180" s="2733"/>
      <c r="E180" s="2717"/>
      <c r="F180" s="2717"/>
      <c r="G180" s="2747"/>
      <c r="H180" s="324" t="s">
        <v>774</v>
      </c>
      <c r="I180" s="1158"/>
      <c r="J180" s="1158"/>
      <c r="K180" s="1158"/>
      <c r="L180" s="1158"/>
      <c r="M180" s="1158"/>
      <c r="N180" s="1159"/>
      <c r="O180" s="279"/>
      <c r="P180" s="2705"/>
      <c r="Q180" s="2708"/>
      <c r="R180" s="289" t="s">
        <v>774</v>
      </c>
      <c r="S180" s="1118"/>
      <c r="T180" s="1152"/>
      <c r="U180" s="1152"/>
      <c r="V180" s="1152"/>
      <c r="W180" s="1152"/>
      <c r="X180" s="1181"/>
      <c r="Y180" s="289" t="s">
        <v>774</v>
      </c>
      <c r="Z180" s="1118"/>
      <c r="AA180" s="1152"/>
      <c r="AB180" s="1152"/>
      <c r="AC180" s="1152"/>
      <c r="AD180" s="1152"/>
      <c r="AE180" s="1181"/>
    </row>
    <row r="181" spans="1:31" s="288" customFormat="1" ht="11.25" customHeight="1">
      <c r="A181" s="348"/>
      <c r="B181" s="2744"/>
      <c r="C181" s="2741"/>
      <c r="D181" s="2733" t="s">
        <v>1075</v>
      </c>
      <c r="E181" s="2717"/>
      <c r="F181" s="2717"/>
      <c r="G181" s="2747"/>
      <c r="H181" s="324" t="s">
        <v>778</v>
      </c>
      <c r="I181" s="1158"/>
      <c r="J181" s="1158"/>
      <c r="K181" s="1158"/>
      <c r="L181" s="1158"/>
      <c r="M181" s="1158"/>
      <c r="N181" s="1159"/>
      <c r="O181" s="279"/>
      <c r="P181" s="2705"/>
      <c r="Q181" s="2708"/>
      <c r="R181" s="289" t="s">
        <v>778</v>
      </c>
      <c r="S181" s="1118"/>
      <c r="T181" s="1152"/>
      <c r="U181" s="1152"/>
      <c r="V181" s="1152"/>
      <c r="W181" s="1152"/>
      <c r="X181" s="1181"/>
      <c r="Y181" s="289" t="s">
        <v>778</v>
      </c>
      <c r="Z181" s="1118"/>
      <c r="AA181" s="1152"/>
      <c r="AB181" s="1152"/>
      <c r="AC181" s="1152"/>
      <c r="AD181" s="1152"/>
      <c r="AE181" s="1181"/>
    </row>
    <row r="182" spans="1:31" s="288" customFormat="1" ht="11.25" customHeight="1">
      <c r="A182" s="348"/>
      <c r="B182" s="2745"/>
      <c r="C182" s="2742"/>
      <c r="D182" s="2733"/>
      <c r="E182" s="2736"/>
      <c r="F182" s="2736"/>
      <c r="G182" s="2748"/>
      <c r="H182" s="324" t="s">
        <v>782</v>
      </c>
      <c r="I182" s="1158"/>
      <c r="J182" s="1158"/>
      <c r="K182" s="1158"/>
      <c r="L182" s="1158"/>
      <c r="M182" s="1158"/>
      <c r="N182" s="1159"/>
      <c r="O182" s="279"/>
      <c r="P182" s="2706"/>
      <c r="Q182" s="2709"/>
      <c r="R182" s="289" t="s">
        <v>782</v>
      </c>
      <c r="S182" s="1118"/>
      <c r="T182" s="1152"/>
      <c r="U182" s="1152"/>
      <c r="V182" s="1152"/>
      <c r="W182" s="1152"/>
      <c r="X182" s="1181"/>
      <c r="Y182" s="289" t="s">
        <v>782</v>
      </c>
      <c r="Z182" s="1118"/>
      <c r="AA182" s="1152"/>
      <c r="AB182" s="1152"/>
      <c r="AC182" s="1152"/>
      <c r="AD182" s="1152"/>
      <c r="AE182" s="1181"/>
    </row>
    <row r="183" spans="1:31" s="288" customFormat="1" ht="11.25">
      <c r="A183" s="348"/>
      <c r="B183" s="2743">
        <v>41</v>
      </c>
      <c r="C183" s="2746" t="s">
        <v>1157</v>
      </c>
      <c r="D183" s="2733" t="s">
        <v>1107</v>
      </c>
      <c r="E183" s="2710" t="s">
        <v>756</v>
      </c>
      <c r="F183" s="2710" t="s">
        <v>1073</v>
      </c>
      <c r="G183" s="2710" t="s">
        <v>1078</v>
      </c>
      <c r="H183" s="324" t="s">
        <v>1051</v>
      </c>
      <c r="I183" s="1158"/>
      <c r="J183" s="1119"/>
      <c r="K183" s="1119"/>
      <c r="L183" s="1119"/>
      <c r="M183" s="1119"/>
      <c r="N183" s="1120"/>
      <c r="O183" s="279"/>
      <c r="P183" s="349">
        <v>41</v>
      </c>
      <c r="Q183" s="350" t="s">
        <v>1157</v>
      </c>
      <c r="R183" s="289" t="s">
        <v>1051</v>
      </c>
      <c r="S183" s="1118"/>
      <c r="T183" s="1152"/>
      <c r="U183" s="1152"/>
      <c r="V183" s="1152"/>
      <c r="W183" s="1152"/>
      <c r="X183" s="1181"/>
      <c r="Y183" s="289" t="s">
        <v>1051</v>
      </c>
      <c r="Z183" s="1118"/>
      <c r="AA183" s="1152"/>
      <c r="AB183" s="1152"/>
      <c r="AC183" s="1152"/>
      <c r="AD183" s="1152"/>
      <c r="AE183" s="1181"/>
    </row>
    <row r="184" spans="1:31" s="288" customFormat="1" ht="11.25" customHeight="1">
      <c r="A184" s="348"/>
      <c r="B184" s="2744"/>
      <c r="C184" s="2741"/>
      <c r="D184" s="2733"/>
      <c r="E184" s="2717"/>
      <c r="F184" s="2717"/>
      <c r="G184" s="2747"/>
      <c r="H184" s="324" t="s">
        <v>774</v>
      </c>
      <c r="I184" s="1158"/>
      <c r="J184" s="1158"/>
      <c r="K184" s="1158"/>
      <c r="L184" s="1158"/>
      <c r="M184" s="1158"/>
      <c r="N184" s="1159"/>
      <c r="O184" s="279"/>
      <c r="P184" s="349"/>
      <c r="Q184" s="350"/>
      <c r="R184" s="289" t="s">
        <v>774</v>
      </c>
      <c r="S184" s="1118"/>
      <c r="T184" s="1152"/>
      <c r="U184" s="1152"/>
      <c r="V184" s="1152"/>
      <c r="W184" s="1152"/>
      <c r="X184" s="1181"/>
      <c r="Y184" s="289" t="s">
        <v>774</v>
      </c>
      <c r="Z184" s="1118"/>
      <c r="AA184" s="1152"/>
      <c r="AB184" s="1152"/>
      <c r="AC184" s="1152"/>
      <c r="AD184" s="1152"/>
      <c r="AE184" s="1181"/>
    </row>
    <row r="185" spans="1:31" s="288" customFormat="1" ht="11.25" customHeight="1">
      <c r="A185" s="348"/>
      <c r="B185" s="2744"/>
      <c r="C185" s="2741"/>
      <c r="D185" s="2733" t="s">
        <v>1075</v>
      </c>
      <c r="E185" s="2717"/>
      <c r="F185" s="2717"/>
      <c r="G185" s="2747"/>
      <c r="H185" s="324" t="s">
        <v>778</v>
      </c>
      <c r="I185" s="1158"/>
      <c r="J185" s="1158"/>
      <c r="K185" s="1158"/>
      <c r="L185" s="1158"/>
      <c r="M185" s="1158"/>
      <c r="N185" s="1159"/>
      <c r="O185" s="279"/>
      <c r="P185" s="349"/>
      <c r="Q185" s="350"/>
      <c r="R185" s="289" t="s">
        <v>778</v>
      </c>
      <c r="S185" s="1118"/>
      <c r="T185" s="1152"/>
      <c r="U185" s="1152"/>
      <c r="V185" s="1152"/>
      <c r="W185" s="1152"/>
      <c r="X185" s="1181"/>
      <c r="Y185" s="289" t="s">
        <v>778</v>
      </c>
      <c r="Z185" s="1118"/>
      <c r="AA185" s="1152"/>
      <c r="AB185" s="1152"/>
      <c r="AC185" s="1152"/>
      <c r="AD185" s="1152"/>
      <c r="AE185" s="1181"/>
    </row>
    <row r="186" spans="1:31" s="288" customFormat="1" ht="11.25" customHeight="1">
      <c r="A186" s="348"/>
      <c r="B186" s="2745"/>
      <c r="C186" s="2742"/>
      <c r="D186" s="2733"/>
      <c r="E186" s="2736"/>
      <c r="F186" s="2736"/>
      <c r="G186" s="2748"/>
      <c r="H186" s="324" t="s">
        <v>782</v>
      </c>
      <c r="I186" s="1158"/>
      <c r="J186" s="1158"/>
      <c r="K186" s="1158"/>
      <c r="L186" s="1158"/>
      <c r="M186" s="1158"/>
      <c r="N186" s="1159"/>
      <c r="O186" s="279"/>
      <c r="P186" s="334"/>
      <c r="Q186" s="351"/>
      <c r="R186" s="289" t="s">
        <v>782</v>
      </c>
      <c r="S186" s="1118"/>
      <c r="T186" s="1152"/>
      <c r="U186" s="1152"/>
      <c r="V186" s="1152"/>
      <c r="W186" s="1152"/>
      <c r="X186" s="1181"/>
      <c r="Y186" s="289" t="s">
        <v>782</v>
      </c>
      <c r="Z186" s="1118"/>
      <c r="AA186" s="1152"/>
      <c r="AB186" s="1152"/>
      <c r="AC186" s="1152"/>
      <c r="AD186" s="1152"/>
      <c r="AE186" s="1181"/>
    </row>
    <row r="187" spans="1:31" s="288" customFormat="1" ht="11.25">
      <c r="A187" s="348"/>
      <c r="B187" s="2743">
        <v>43</v>
      </c>
      <c r="C187" s="2746" t="s">
        <v>1143</v>
      </c>
      <c r="D187" s="2733" t="s">
        <v>1107</v>
      </c>
      <c r="E187" s="2710" t="s">
        <v>756</v>
      </c>
      <c r="F187" s="2710" t="s">
        <v>1073</v>
      </c>
      <c r="G187" s="2710" t="s">
        <v>1074</v>
      </c>
      <c r="H187" s="324" t="s">
        <v>1051</v>
      </c>
      <c r="I187" s="1158"/>
      <c r="J187" s="1119"/>
      <c r="K187" s="1119"/>
      <c r="L187" s="1119"/>
      <c r="M187" s="1119"/>
      <c r="N187" s="1120"/>
      <c r="O187" s="279"/>
      <c r="P187" s="349">
        <v>43</v>
      </c>
      <c r="Q187" s="350" t="s">
        <v>1143</v>
      </c>
      <c r="R187" s="289" t="s">
        <v>1051</v>
      </c>
      <c r="S187" s="1118"/>
      <c r="T187" s="1152"/>
      <c r="U187" s="1152"/>
      <c r="V187" s="1152"/>
      <c r="W187" s="1152"/>
      <c r="X187" s="1181"/>
      <c r="Y187" s="289" t="s">
        <v>1051</v>
      </c>
      <c r="Z187" s="1118"/>
      <c r="AA187" s="1152"/>
      <c r="AB187" s="1152"/>
      <c r="AC187" s="1152"/>
      <c r="AD187" s="1152"/>
      <c r="AE187" s="1181"/>
    </row>
    <row r="188" spans="1:31" s="288" customFormat="1" ht="11.25" customHeight="1">
      <c r="A188" s="348"/>
      <c r="B188" s="2744"/>
      <c r="C188" s="2741"/>
      <c r="D188" s="2733"/>
      <c r="E188" s="2717"/>
      <c r="F188" s="2717"/>
      <c r="G188" s="2747"/>
      <c r="H188" s="324" t="s">
        <v>774</v>
      </c>
      <c r="I188" s="1158"/>
      <c r="J188" s="1158"/>
      <c r="K188" s="1158"/>
      <c r="L188" s="1158"/>
      <c r="M188" s="1158"/>
      <c r="N188" s="1159"/>
      <c r="O188" s="279"/>
      <c r="P188" s="349"/>
      <c r="Q188" s="350"/>
      <c r="R188" s="289" t="s">
        <v>774</v>
      </c>
      <c r="S188" s="1118"/>
      <c r="T188" s="1152"/>
      <c r="U188" s="1152"/>
      <c r="V188" s="1152"/>
      <c r="W188" s="1152"/>
      <c r="X188" s="1181"/>
      <c r="Y188" s="289" t="s">
        <v>774</v>
      </c>
      <c r="Z188" s="1118"/>
      <c r="AA188" s="1152"/>
      <c r="AB188" s="1152"/>
      <c r="AC188" s="1152"/>
      <c r="AD188" s="1152"/>
      <c r="AE188" s="1181"/>
    </row>
    <row r="189" spans="1:31" s="288" customFormat="1" ht="11.25" customHeight="1">
      <c r="A189" s="348"/>
      <c r="B189" s="2744"/>
      <c r="C189" s="2741"/>
      <c r="D189" s="2733" t="s">
        <v>1075</v>
      </c>
      <c r="E189" s="2717"/>
      <c r="F189" s="2717"/>
      <c r="G189" s="2747"/>
      <c r="H189" s="324" t="s">
        <v>778</v>
      </c>
      <c r="I189" s="1158"/>
      <c r="J189" s="1158"/>
      <c r="K189" s="1158"/>
      <c r="L189" s="1158"/>
      <c r="M189" s="1158"/>
      <c r="N189" s="1159"/>
      <c r="O189" s="279"/>
      <c r="P189" s="349"/>
      <c r="Q189" s="350"/>
      <c r="R189" s="289" t="s">
        <v>778</v>
      </c>
      <c r="S189" s="1118"/>
      <c r="T189" s="1152"/>
      <c r="U189" s="1152"/>
      <c r="V189" s="1152"/>
      <c r="W189" s="1152"/>
      <c r="X189" s="1181"/>
      <c r="Y189" s="289" t="s">
        <v>778</v>
      </c>
      <c r="Z189" s="1118"/>
      <c r="AA189" s="1152"/>
      <c r="AB189" s="1152"/>
      <c r="AC189" s="1152"/>
      <c r="AD189" s="1152"/>
      <c r="AE189" s="1181"/>
    </row>
    <row r="190" spans="1:31" s="288" customFormat="1" ht="11.25" customHeight="1">
      <c r="A190" s="348"/>
      <c r="B190" s="2745"/>
      <c r="C190" s="2742"/>
      <c r="D190" s="2733"/>
      <c r="E190" s="2736"/>
      <c r="F190" s="2736"/>
      <c r="G190" s="2748"/>
      <c r="H190" s="324" t="s">
        <v>782</v>
      </c>
      <c r="I190" s="1158"/>
      <c r="J190" s="1158"/>
      <c r="K190" s="1158"/>
      <c r="L190" s="1158"/>
      <c r="M190" s="1158"/>
      <c r="N190" s="1159"/>
      <c r="O190" s="279"/>
      <c r="P190" s="349"/>
      <c r="Q190" s="350"/>
      <c r="R190" s="289" t="s">
        <v>782</v>
      </c>
      <c r="S190" s="1118"/>
      <c r="T190" s="1152"/>
      <c r="U190" s="1152"/>
      <c r="V190" s="1152"/>
      <c r="W190" s="1152"/>
      <c r="X190" s="1181"/>
      <c r="Y190" s="289" t="s">
        <v>782</v>
      </c>
      <c r="Z190" s="1118"/>
      <c r="AA190" s="1152"/>
      <c r="AB190" s="1152"/>
      <c r="AC190" s="1152"/>
      <c r="AD190" s="1152"/>
      <c r="AE190" s="1181"/>
    </row>
    <row r="191" spans="1:31" s="288" customFormat="1" ht="11.25">
      <c r="A191" s="348"/>
      <c r="B191" s="2743">
        <v>31</v>
      </c>
      <c r="C191" s="2746" t="s">
        <v>1125</v>
      </c>
      <c r="D191" s="2733" t="s">
        <v>1107</v>
      </c>
      <c r="E191" s="2710" t="s">
        <v>756</v>
      </c>
      <c r="F191" s="2710" t="s">
        <v>1113</v>
      </c>
      <c r="G191" s="2710" t="s">
        <v>1083</v>
      </c>
      <c r="H191" s="324" t="s">
        <v>1051</v>
      </c>
      <c r="I191" s="1158"/>
      <c r="J191" s="1119"/>
      <c r="K191" s="1119"/>
      <c r="L191" s="1119"/>
      <c r="M191" s="1119"/>
      <c r="N191" s="1120"/>
      <c r="O191" s="279"/>
      <c r="P191" s="2704">
        <v>31</v>
      </c>
      <c r="Q191" s="2707" t="s">
        <v>1125</v>
      </c>
      <c r="R191" s="283" t="s">
        <v>1051</v>
      </c>
      <c r="S191" s="1118"/>
      <c r="T191" s="1152"/>
      <c r="U191" s="1152"/>
      <c r="V191" s="1152"/>
      <c r="W191" s="1152"/>
      <c r="X191" s="1181"/>
      <c r="Y191" s="283" t="s">
        <v>1051</v>
      </c>
      <c r="Z191" s="1118"/>
      <c r="AA191" s="1152"/>
      <c r="AB191" s="1152"/>
      <c r="AC191" s="1152"/>
      <c r="AD191" s="1152"/>
      <c r="AE191" s="1181"/>
    </row>
    <row r="192" spans="1:31" s="288" customFormat="1" ht="11.25" customHeight="1">
      <c r="A192" s="348"/>
      <c r="B192" s="2744"/>
      <c r="C192" s="2741"/>
      <c r="D192" s="2733"/>
      <c r="E192" s="2717"/>
      <c r="F192" s="2717"/>
      <c r="G192" s="2747"/>
      <c r="H192" s="324" t="s">
        <v>774</v>
      </c>
      <c r="I192" s="1158"/>
      <c r="J192" s="1158"/>
      <c r="K192" s="1158"/>
      <c r="L192" s="1158"/>
      <c r="M192" s="1158"/>
      <c r="N192" s="1159"/>
      <c r="O192" s="279"/>
      <c r="P192" s="2705"/>
      <c r="Q192" s="2708"/>
      <c r="R192" s="283" t="s">
        <v>774</v>
      </c>
      <c r="S192" s="1118"/>
      <c r="T192" s="1152"/>
      <c r="U192" s="1152"/>
      <c r="V192" s="1152"/>
      <c r="W192" s="1152"/>
      <c r="X192" s="1181"/>
      <c r="Y192" s="283" t="s">
        <v>774</v>
      </c>
      <c r="Z192" s="1118"/>
      <c r="AA192" s="1152"/>
      <c r="AB192" s="1152"/>
      <c r="AC192" s="1152"/>
      <c r="AD192" s="1152"/>
      <c r="AE192" s="1181"/>
    </row>
    <row r="193" spans="1:31" s="288" customFormat="1" ht="11.25" customHeight="1">
      <c r="B193" s="2744"/>
      <c r="C193" s="2741"/>
      <c r="D193" s="2733" t="s">
        <v>1075</v>
      </c>
      <c r="E193" s="2717"/>
      <c r="F193" s="2717"/>
      <c r="G193" s="2747"/>
      <c r="H193" s="324" t="s">
        <v>778</v>
      </c>
      <c r="I193" s="1158"/>
      <c r="J193" s="1158"/>
      <c r="K193" s="1158"/>
      <c r="L193" s="1158"/>
      <c r="M193" s="1158"/>
      <c r="N193" s="1159"/>
      <c r="O193" s="279"/>
      <c r="P193" s="2705"/>
      <c r="Q193" s="2708"/>
      <c r="R193" s="289" t="s">
        <v>778</v>
      </c>
      <c r="S193" s="1118"/>
      <c r="T193" s="1152"/>
      <c r="U193" s="1152"/>
      <c r="V193" s="1152"/>
      <c r="W193" s="1152"/>
      <c r="X193" s="1181"/>
      <c r="Y193" s="289" t="s">
        <v>778</v>
      </c>
      <c r="Z193" s="1118"/>
      <c r="AA193" s="1152"/>
      <c r="AB193" s="1152"/>
      <c r="AC193" s="1152"/>
      <c r="AD193" s="1152"/>
      <c r="AE193" s="1181"/>
    </row>
    <row r="194" spans="1:31" s="288" customFormat="1" ht="12" customHeight="1" thickBot="1">
      <c r="B194" s="2749"/>
      <c r="C194" s="2750"/>
      <c r="D194" s="2735"/>
      <c r="E194" s="2711"/>
      <c r="F194" s="2711"/>
      <c r="G194" s="2693"/>
      <c r="H194" s="326" t="s">
        <v>782</v>
      </c>
      <c r="I194" s="1162"/>
      <c r="J194" s="1162"/>
      <c r="K194" s="1162"/>
      <c r="L194" s="1162"/>
      <c r="M194" s="1162"/>
      <c r="N194" s="1163"/>
      <c r="O194" s="279"/>
      <c r="P194" s="2713"/>
      <c r="Q194" s="2715"/>
      <c r="R194" s="321" t="s">
        <v>782</v>
      </c>
      <c r="S194" s="1123"/>
      <c r="T194" s="1157"/>
      <c r="U194" s="1157"/>
      <c r="V194" s="1157"/>
      <c r="W194" s="1157"/>
      <c r="X194" s="1183"/>
      <c r="Y194" s="321" t="s">
        <v>782</v>
      </c>
      <c r="Z194" s="1123"/>
      <c r="AA194" s="1157"/>
      <c r="AB194" s="1157"/>
      <c r="AC194" s="1157"/>
      <c r="AD194" s="1157"/>
      <c r="AE194" s="1183"/>
    </row>
    <row r="195" spans="1:31" s="288" customFormat="1" ht="11.25">
      <c r="G195" s="268"/>
      <c r="H195" s="268"/>
      <c r="S195" s="279"/>
      <c r="X195" s="268"/>
      <c r="Y195" s="268"/>
      <c r="Z195" s="279"/>
    </row>
    <row r="196" spans="1:31" s="288" customFormat="1" ht="11.25">
      <c r="G196" s="268"/>
      <c r="H196" s="268"/>
      <c r="X196" s="268"/>
      <c r="Y196" s="268"/>
    </row>
    <row r="197" spans="1:31" s="288" customFormat="1" ht="24" customHeight="1">
      <c r="B197" s="2670" t="s">
        <v>1127</v>
      </c>
      <c r="C197" s="2671"/>
      <c r="D197" s="2671"/>
      <c r="E197" s="2671"/>
      <c r="F197" s="2671"/>
      <c r="G197" s="2671"/>
      <c r="H197" s="2671"/>
      <c r="I197" s="2671"/>
      <c r="J197" s="2671"/>
      <c r="K197" s="2671"/>
      <c r="L197" s="2671"/>
      <c r="M197" s="2671"/>
      <c r="N197" s="2671"/>
      <c r="O197" s="252"/>
      <c r="P197" s="252"/>
      <c r="X197" s="268"/>
      <c r="Y197" s="268"/>
    </row>
    <row r="198" spans="1:31" s="288" customFormat="1" ht="19.5">
      <c r="B198" s="264"/>
      <c r="C198" s="252"/>
      <c r="D198" s="252"/>
      <c r="E198" s="252"/>
      <c r="F198" s="252"/>
      <c r="G198" s="252"/>
      <c r="H198" s="252"/>
      <c r="I198" s="252"/>
      <c r="J198" s="252"/>
      <c r="K198" s="252"/>
      <c r="L198" s="252"/>
      <c r="M198" s="252"/>
      <c r="N198" s="252"/>
      <c r="O198" s="252"/>
      <c r="P198" s="252"/>
      <c r="X198" s="268"/>
      <c r="Y198" s="268"/>
    </row>
    <row r="199" spans="1:31" s="288" customFormat="1" ht="18">
      <c r="B199" s="293" t="s">
        <v>172</v>
      </c>
      <c r="C199" s="252"/>
      <c r="D199" s="252"/>
      <c r="E199" s="252"/>
      <c r="F199" s="252"/>
      <c r="G199" s="252"/>
      <c r="H199" s="252"/>
      <c r="I199" s="252"/>
      <c r="J199" s="252"/>
      <c r="K199" s="252"/>
      <c r="L199" s="252"/>
      <c r="M199" s="252"/>
      <c r="N199" s="252"/>
      <c r="O199" s="252"/>
      <c r="P199" s="293" t="s">
        <v>1053</v>
      </c>
      <c r="X199" s="268"/>
      <c r="Y199" s="268"/>
    </row>
    <row r="200" spans="1:31" s="288" customFormat="1" thickBot="1">
      <c r="B200" s="294"/>
      <c r="C200" s="294"/>
      <c r="D200" s="294"/>
      <c r="E200" s="294"/>
      <c r="F200" s="294"/>
      <c r="G200" s="294"/>
      <c r="H200" s="294"/>
      <c r="I200" s="294"/>
      <c r="J200" s="294"/>
      <c r="K200" s="294"/>
      <c r="X200" s="268"/>
      <c r="Y200" s="268"/>
    </row>
    <row r="201" spans="1:31" s="288" customFormat="1" ht="63" customHeight="1">
      <c r="B201" s="295" t="s">
        <v>1054</v>
      </c>
      <c r="C201" s="296" t="s">
        <v>1055</v>
      </c>
      <c r="D201" s="297" t="s">
        <v>167</v>
      </c>
      <c r="E201" s="298" t="s">
        <v>1128</v>
      </c>
      <c r="F201" s="298"/>
      <c r="G201" s="298"/>
      <c r="H201" s="299"/>
      <c r="I201" s="327" t="s">
        <v>1129</v>
      </c>
      <c r="J201" s="328"/>
      <c r="K201" s="2724"/>
      <c r="L201" s="2725"/>
      <c r="M201" s="2725"/>
      <c r="N201" s="2725"/>
      <c r="O201" s="329"/>
      <c r="P201" s="330" t="s">
        <v>1054</v>
      </c>
      <c r="Q201" s="296" t="s">
        <v>1055</v>
      </c>
      <c r="R201" s="297" t="s">
        <v>167</v>
      </c>
      <c r="S201" s="301" t="s">
        <v>1130</v>
      </c>
      <c r="T201" s="298"/>
      <c r="U201" s="298"/>
      <c r="V201" s="299"/>
      <c r="W201" s="300" t="s">
        <v>1067</v>
      </c>
      <c r="X201" s="301" t="s">
        <v>1131</v>
      </c>
      <c r="Y201" s="298"/>
      <c r="Z201" s="298"/>
      <c r="AA201" s="299"/>
      <c r="AB201" s="300" t="s">
        <v>1068</v>
      </c>
    </row>
    <row r="202" spans="1:31" s="288" customFormat="1" thickBot="1">
      <c r="A202" s="302"/>
      <c r="B202" s="303"/>
      <c r="C202" s="304"/>
      <c r="D202" s="305"/>
      <c r="E202" s="306" t="s">
        <v>759</v>
      </c>
      <c r="F202" s="307" t="s">
        <v>760</v>
      </c>
      <c r="G202" s="308" t="s">
        <v>761</v>
      </c>
      <c r="H202" s="309" t="s">
        <v>762</v>
      </c>
      <c r="I202" s="331"/>
      <c r="J202" s="332"/>
      <c r="K202" s="312"/>
      <c r="L202" s="312"/>
      <c r="M202" s="312"/>
      <c r="N202" s="312"/>
      <c r="O202" s="313"/>
      <c r="P202" s="333"/>
      <c r="Q202" s="304"/>
      <c r="R202" s="305"/>
      <c r="S202" s="314" t="s">
        <v>759</v>
      </c>
      <c r="T202" s="307" t="s">
        <v>760</v>
      </c>
      <c r="U202" s="308" t="s">
        <v>761</v>
      </c>
      <c r="V202" s="309" t="s">
        <v>762</v>
      </c>
      <c r="W202" s="310"/>
      <c r="X202" s="314" t="s">
        <v>759</v>
      </c>
      <c r="Y202" s="307" t="s">
        <v>760</v>
      </c>
      <c r="Z202" s="308" t="s">
        <v>761</v>
      </c>
      <c r="AA202" s="309" t="s">
        <v>762</v>
      </c>
      <c r="AB202" s="310"/>
    </row>
    <row r="203" spans="1:31" s="288" customFormat="1" ht="11.25">
      <c r="A203" s="315"/>
      <c r="B203" s="280">
        <v>45</v>
      </c>
      <c r="C203" s="316" t="s">
        <v>1070</v>
      </c>
      <c r="D203" s="281" t="s">
        <v>1133</v>
      </c>
      <c r="E203" s="1129"/>
      <c r="F203" s="1129"/>
      <c r="G203" s="1129"/>
      <c r="H203" s="1129"/>
      <c r="I203" s="1164"/>
      <c r="J203" s="336"/>
      <c r="K203" s="318"/>
      <c r="L203" s="318"/>
      <c r="M203" s="318"/>
      <c r="N203" s="318"/>
      <c r="O203" s="337"/>
      <c r="P203" s="280">
        <v>45</v>
      </c>
      <c r="Q203" s="316" t="s">
        <v>1070</v>
      </c>
      <c r="R203" s="281" t="s">
        <v>1133</v>
      </c>
      <c r="S203" s="1140"/>
      <c r="T203" s="1141"/>
      <c r="U203" s="1141"/>
      <c r="V203" s="1141"/>
      <c r="W203" s="1142"/>
      <c r="X203" s="1140"/>
      <c r="Y203" s="1141"/>
      <c r="Z203" s="1141"/>
      <c r="AA203" s="1141"/>
      <c r="AB203" s="1142"/>
    </row>
    <row r="204" spans="1:31" s="288" customFormat="1" ht="11.25">
      <c r="A204" s="315"/>
      <c r="B204" s="283">
        <v>1</v>
      </c>
      <c r="C204" s="319" t="s">
        <v>1076</v>
      </c>
      <c r="D204" s="284" t="s">
        <v>1078</v>
      </c>
      <c r="E204" s="1131"/>
      <c r="F204" s="1132"/>
      <c r="G204" s="1132"/>
      <c r="H204" s="1132"/>
      <c r="I204" s="1184"/>
      <c r="J204" s="336"/>
      <c r="K204" s="318"/>
      <c r="L204" s="318"/>
      <c r="M204" s="318"/>
      <c r="N204" s="318"/>
      <c r="O204" s="337"/>
      <c r="P204" s="283">
        <v>1</v>
      </c>
      <c r="Q204" s="319" t="s">
        <v>1076</v>
      </c>
      <c r="R204" s="284" t="s">
        <v>1078</v>
      </c>
      <c r="S204" s="1144"/>
      <c r="T204" s="1132"/>
      <c r="U204" s="1132"/>
      <c r="V204" s="1132"/>
      <c r="W204" s="1134"/>
      <c r="X204" s="1144"/>
      <c r="Y204" s="1132"/>
      <c r="Z204" s="1132"/>
      <c r="AA204" s="1132"/>
      <c r="AB204" s="1134"/>
    </row>
    <row r="205" spans="1:31" s="288" customFormat="1" ht="11.25">
      <c r="A205" s="315"/>
      <c r="B205" s="283">
        <v>2</v>
      </c>
      <c r="C205" s="319" t="s">
        <v>1145</v>
      </c>
      <c r="D205" s="284" t="s">
        <v>1089</v>
      </c>
      <c r="E205" s="1131"/>
      <c r="F205" s="1132"/>
      <c r="G205" s="1132"/>
      <c r="H205" s="1132"/>
      <c r="I205" s="1185"/>
      <c r="J205" s="336"/>
      <c r="K205" s="318"/>
      <c r="L205" s="318"/>
      <c r="M205" s="318"/>
      <c r="N205" s="318"/>
      <c r="O205" s="337"/>
      <c r="P205" s="283">
        <v>2</v>
      </c>
      <c r="Q205" s="319" t="s">
        <v>1145</v>
      </c>
      <c r="R205" s="284" t="s">
        <v>1089</v>
      </c>
      <c r="S205" s="1144"/>
      <c r="T205" s="1132"/>
      <c r="U205" s="1132"/>
      <c r="V205" s="1132"/>
      <c r="W205" s="1134"/>
      <c r="X205" s="1144"/>
      <c r="Y205" s="1132"/>
      <c r="Z205" s="1132"/>
      <c r="AA205" s="1132"/>
      <c r="AB205" s="1134"/>
    </row>
    <row r="206" spans="1:31" s="288" customFormat="1" ht="11.25">
      <c r="A206" s="315"/>
      <c r="B206" s="283">
        <v>7</v>
      </c>
      <c r="C206" s="319" t="s">
        <v>1080</v>
      </c>
      <c r="D206" s="284" t="s">
        <v>1078</v>
      </c>
      <c r="E206" s="1131"/>
      <c r="F206" s="1132"/>
      <c r="G206" s="1132"/>
      <c r="H206" s="1132"/>
      <c r="I206" s="1185"/>
      <c r="J206" s="336"/>
      <c r="K206" s="318"/>
      <c r="L206" s="318"/>
      <c r="M206" s="318"/>
      <c r="N206" s="318"/>
      <c r="O206" s="337"/>
      <c r="P206" s="283">
        <v>7</v>
      </c>
      <c r="Q206" s="319" t="s">
        <v>1080</v>
      </c>
      <c r="R206" s="284" t="s">
        <v>1078</v>
      </c>
      <c r="S206" s="1144"/>
      <c r="T206" s="1132"/>
      <c r="U206" s="1132"/>
      <c r="V206" s="1132"/>
      <c r="W206" s="1134"/>
      <c r="X206" s="1144"/>
      <c r="Y206" s="1132"/>
      <c r="Z206" s="1132"/>
      <c r="AA206" s="1132"/>
      <c r="AB206" s="1134"/>
    </row>
    <row r="207" spans="1:31" s="288" customFormat="1" ht="11.25">
      <c r="A207" s="315"/>
      <c r="B207" s="283">
        <v>8</v>
      </c>
      <c r="C207" s="319" t="s">
        <v>1081</v>
      </c>
      <c r="D207" s="284" t="s">
        <v>1078</v>
      </c>
      <c r="E207" s="1131"/>
      <c r="F207" s="1132"/>
      <c r="G207" s="1132"/>
      <c r="H207" s="1132"/>
      <c r="I207" s="1185"/>
      <c r="J207" s="336"/>
      <c r="K207" s="318"/>
      <c r="L207" s="318"/>
      <c r="M207" s="318"/>
      <c r="N207" s="318"/>
      <c r="O207" s="337"/>
      <c r="P207" s="283">
        <v>8</v>
      </c>
      <c r="Q207" s="319" t="s">
        <v>1081</v>
      </c>
      <c r="R207" s="284" t="s">
        <v>1078</v>
      </c>
      <c r="S207" s="1144"/>
      <c r="T207" s="1132"/>
      <c r="U207" s="1132"/>
      <c r="V207" s="1132"/>
      <c r="W207" s="1134"/>
      <c r="X207" s="1144"/>
      <c r="Y207" s="1132"/>
      <c r="Z207" s="1132"/>
      <c r="AA207" s="1132"/>
      <c r="AB207" s="1134"/>
    </row>
    <row r="208" spans="1:31" s="288" customFormat="1" ht="22.5">
      <c r="A208" s="315"/>
      <c r="B208" s="283">
        <v>16</v>
      </c>
      <c r="C208" s="319" t="s">
        <v>1146</v>
      </c>
      <c r="D208" s="284" t="s">
        <v>1078</v>
      </c>
      <c r="E208" s="1131"/>
      <c r="F208" s="1132"/>
      <c r="G208" s="1132"/>
      <c r="H208" s="1132"/>
      <c r="I208" s="1185"/>
      <c r="J208" s="336"/>
      <c r="K208" s="318"/>
      <c r="L208" s="318"/>
      <c r="M208" s="318"/>
      <c r="N208" s="318"/>
      <c r="O208" s="337"/>
      <c r="P208" s="283">
        <v>16</v>
      </c>
      <c r="Q208" s="319" t="s">
        <v>1146</v>
      </c>
      <c r="R208" s="284" t="s">
        <v>1078</v>
      </c>
      <c r="S208" s="1144"/>
      <c r="T208" s="1132"/>
      <c r="U208" s="1132"/>
      <c r="V208" s="1132"/>
      <c r="W208" s="1134"/>
      <c r="X208" s="1144"/>
      <c r="Y208" s="1132"/>
      <c r="Z208" s="1132"/>
      <c r="AA208" s="1132"/>
      <c r="AB208" s="1134"/>
    </row>
    <row r="209" spans="1:28" s="288" customFormat="1" ht="11.25">
      <c r="A209" s="315"/>
      <c r="B209" s="283">
        <v>17</v>
      </c>
      <c r="C209" s="319" t="s">
        <v>1086</v>
      </c>
      <c r="D209" s="284" t="s">
        <v>1078</v>
      </c>
      <c r="E209" s="1131"/>
      <c r="F209" s="1132"/>
      <c r="G209" s="1132"/>
      <c r="H209" s="1132"/>
      <c r="I209" s="1185"/>
      <c r="J209" s="336"/>
      <c r="K209" s="318"/>
      <c r="L209" s="318"/>
      <c r="M209" s="318"/>
      <c r="N209" s="318"/>
      <c r="O209" s="337"/>
      <c r="P209" s="283">
        <v>17</v>
      </c>
      <c r="Q209" s="319" t="s">
        <v>1086</v>
      </c>
      <c r="R209" s="284" t="s">
        <v>1078</v>
      </c>
      <c r="S209" s="1144"/>
      <c r="T209" s="1132"/>
      <c r="U209" s="1132"/>
      <c r="V209" s="1132"/>
      <c r="W209" s="1134"/>
      <c r="X209" s="1144"/>
      <c r="Y209" s="1132"/>
      <c r="Z209" s="1132"/>
      <c r="AA209" s="1132"/>
      <c r="AB209" s="1134"/>
    </row>
    <row r="210" spans="1:28" s="288" customFormat="1" ht="11.25">
      <c r="A210" s="315"/>
      <c r="B210" s="283">
        <v>19</v>
      </c>
      <c r="C210" s="319" t="s">
        <v>1114</v>
      </c>
      <c r="D210" s="284" t="s">
        <v>1078</v>
      </c>
      <c r="E210" s="1131"/>
      <c r="F210" s="1132"/>
      <c r="G210" s="1132"/>
      <c r="H210" s="1132"/>
      <c r="I210" s="1185"/>
      <c r="J210" s="336"/>
      <c r="K210" s="318"/>
      <c r="L210" s="318"/>
      <c r="M210" s="318"/>
      <c r="N210" s="318"/>
      <c r="O210" s="337"/>
      <c r="P210" s="283">
        <v>19</v>
      </c>
      <c r="Q210" s="319" t="s">
        <v>1114</v>
      </c>
      <c r="R210" s="284" t="s">
        <v>1078</v>
      </c>
      <c r="S210" s="1144"/>
      <c r="T210" s="1132"/>
      <c r="U210" s="1132"/>
      <c r="V210" s="1132"/>
      <c r="W210" s="1134"/>
      <c r="X210" s="1144"/>
      <c r="Y210" s="1132"/>
      <c r="Z210" s="1132"/>
      <c r="AA210" s="1132"/>
      <c r="AB210" s="1134"/>
    </row>
    <row r="211" spans="1:28" s="288" customFormat="1" ht="22.5">
      <c r="A211" s="315"/>
      <c r="B211" s="283">
        <v>29</v>
      </c>
      <c r="C211" s="319" t="s">
        <v>1147</v>
      </c>
      <c r="D211" s="284" t="s">
        <v>1089</v>
      </c>
      <c r="E211" s="1131"/>
      <c r="F211" s="1132"/>
      <c r="G211" s="1132"/>
      <c r="H211" s="1132"/>
      <c r="I211" s="1185"/>
      <c r="J211" s="336"/>
      <c r="K211" s="318"/>
      <c r="L211" s="318"/>
      <c r="M211" s="318"/>
      <c r="N211" s="318"/>
      <c r="O211" s="337"/>
      <c r="P211" s="283">
        <v>29</v>
      </c>
      <c r="Q211" s="319" t="s">
        <v>1147</v>
      </c>
      <c r="R211" s="284" t="s">
        <v>1089</v>
      </c>
      <c r="S211" s="1144"/>
      <c r="T211" s="1132"/>
      <c r="U211" s="1132"/>
      <c r="V211" s="1132"/>
      <c r="W211" s="1134"/>
      <c r="X211" s="1144"/>
      <c r="Y211" s="1132"/>
      <c r="Z211" s="1132"/>
      <c r="AA211" s="1132"/>
      <c r="AB211" s="1134"/>
    </row>
    <row r="212" spans="1:28" s="288" customFormat="1" ht="11.25">
      <c r="A212" s="315"/>
      <c r="B212" s="283">
        <v>36</v>
      </c>
      <c r="C212" s="319" t="s">
        <v>1090</v>
      </c>
      <c r="D212" s="284" t="s">
        <v>1089</v>
      </c>
      <c r="E212" s="1131"/>
      <c r="F212" s="1132"/>
      <c r="G212" s="1132"/>
      <c r="H212" s="1132"/>
      <c r="I212" s="1185"/>
      <c r="J212" s="336"/>
      <c r="K212" s="318"/>
      <c r="L212" s="318"/>
      <c r="M212" s="318"/>
      <c r="N212" s="318"/>
      <c r="O212" s="337"/>
      <c r="P212" s="283">
        <v>36</v>
      </c>
      <c r="Q212" s="319" t="s">
        <v>1090</v>
      </c>
      <c r="R212" s="284" t="s">
        <v>1089</v>
      </c>
      <c r="S212" s="1144"/>
      <c r="T212" s="1132"/>
      <c r="U212" s="1132"/>
      <c r="V212" s="1132"/>
      <c r="W212" s="1134"/>
      <c r="X212" s="1144"/>
      <c r="Y212" s="1132"/>
      <c r="Z212" s="1132"/>
      <c r="AA212" s="1132"/>
      <c r="AB212" s="1134"/>
    </row>
    <row r="213" spans="1:28" s="288" customFormat="1" ht="11.25">
      <c r="A213" s="315"/>
      <c r="B213" s="289">
        <v>30</v>
      </c>
      <c r="C213" s="320" t="s">
        <v>1135</v>
      </c>
      <c r="D213" s="284" t="s">
        <v>1089</v>
      </c>
      <c r="E213" s="1131"/>
      <c r="F213" s="1132"/>
      <c r="G213" s="1132"/>
      <c r="H213" s="1132"/>
      <c r="I213" s="1185"/>
      <c r="J213" s="336"/>
      <c r="K213" s="318"/>
      <c r="L213" s="318"/>
      <c r="M213" s="318"/>
      <c r="N213" s="318"/>
      <c r="O213" s="337"/>
      <c r="P213" s="289">
        <v>30</v>
      </c>
      <c r="Q213" s="320" t="s">
        <v>1135</v>
      </c>
      <c r="R213" s="284" t="s">
        <v>1089</v>
      </c>
      <c r="S213" s="1144"/>
      <c r="T213" s="1132"/>
      <c r="U213" s="1132"/>
      <c r="V213" s="1132"/>
      <c r="W213" s="1134"/>
      <c r="X213" s="1144"/>
      <c r="Y213" s="1132"/>
      <c r="Z213" s="1132"/>
      <c r="AA213" s="1132"/>
      <c r="AB213" s="1134"/>
    </row>
    <row r="214" spans="1:28" s="288" customFormat="1" ht="11.25">
      <c r="A214" s="315"/>
      <c r="B214" s="283">
        <v>3</v>
      </c>
      <c r="C214" s="319" t="s">
        <v>1148</v>
      </c>
      <c r="D214" s="284" t="s">
        <v>1083</v>
      </c>
      <c r="E214" s="1131"/>
      <c r="F214" s="1132"/>
      <c r="G214" s="1132"/>
      <c r="H214" s="1132"/>
      <c r="I214" s="1185"/>
      <c r="J214" s="336"/>
      <c r="K214" s="318"/>
      <c r="L214" s="318"/>
      <c r="M214" s="318"/>
      <c r="N214" s="318"/>
      <c r="O214" s="337"/>
      <c r="P214" s="283">
        <v>3</v>
      </c>
      <c r="Q214" s="319" t="s">
        <v>1148</v>
      </c>
      <c r="R214" s="284" t="s">
        <v>1083</v>
      </c>
      <c r="S214" s="1144"/>
      <c r="T214" s="1132"/>
      <c r="U214" s="1132"/>
      <c r="V214" s="1132"/>
      <c r="W214" s="1134"/>
      <c r="X214" s="1144"/>
      <c r="Y214" s="1132"/>
      <c r="Z214" s="1132"/>
      <c r="AA214" s="1132"/>
      <c r="AB214" s="1134"/>
    </row>
    <row r="215" spans="1:28" s="288" customFormat="1" ht="11.25">
      <c r="A215" s="315"/>
      <c r="B215" s="283">
        <v>4</v>
      </c>
      <c r="C215" s="319" t="s">
        <v>1104</v>
      </c>
      <c r="D215" s="284" t="s">
        <v>1083</v>
      </c>
      <c r="E215" s="1131"/>
      <c r="F215" s="1132"/>
      <c r="G215" s="1132"/>
      <c r="H215" s="1132"/>
      <c r="I215" s="1185"/>
      <c r="J215" s="336"/>
      <c r="K215" s="318"/>
      <c r="L215" s="318"/>
      <c r="M215" s="318"/>
      <c r="N215" s="318"/>
      <c r="O215" s="337"/>
      <c r="P215" s="283">
        <v>4</v>
      </c>
      <c r="Q215" s="319" t="s">
        <v>1104</v>
      </c>
      <c r="R215" s="284" t="s">
        <v>1083</v>
      </c>
      <c r="S215" s="1144"/>
      <c r="T215" s="1132"/>
      <c r="U215" s="1132"/>
      <c r="V215" s="1132"/>
      <c r="W215" s="1134"/>
      <c r="X215" s="1144"/>
      <c r="Y215" s="1132"/>
      <c r="Z215" s="1132"/>
      <c r="AA215" s="1132"/>
      <c r="AB215" s="1134"/>
    </row>
    <row r="216" spans="1:28" s="288" customFormat="1" ht="11.25">
      <c r="A216" s="315"/>
      <c r="B216" s="283">
        <v>6</v>
      </c>
      <c r="C216" s="319" t="s">
        <v>1149</v>
      </c>
      <c r="D216" s="284" t="s">
        <v>1083</v>
      </c>
      <c r="E216" s="1131"/>
      <c r="F216" s="1132"/>
      <c r="G216" s="1132"/>
      <c r="H216" s="1132"/>
      <c r="I216" s="1185"/>
      <c r="J216" s="336"/>
      <c r="K216" s="318"/>
      <c r="L216" s="318"/>
      <c r="M216" s="318"/>
      <c r="N216" s="318"/>
      <c r="O216" s="337"/>
      <c r="P216" s="283">
        <v>6</v>
      </c>
      <c r="Q216" s="319" t="s">
        <v>1149</v>
      </c>
      <c r="R216" s="284" t="s">
        <v>1083</v>
      </c>
      <c r="S216" s="1144"/>
      <c r="T216" s="1132"/>
      <c r="U216" s="1132"/>
      <c r="V216" s="1132"/>
      <c r="W216" s="1134"/>
      <c r="X216" s="1144"/>
      <c r="Y216" s="1132"/>
      <c r="Z216" s="1132"/>
      <c r="AA216" s="1132"/>
      <c r="AB216" s="1134"/>
    </row>
    <row r="217" spans="1:28" s="288" customFormat="1" ht="11.25">
      <c r="A217" s="315"/>
      <c r="B217" s="289">
        <v>13</v>
      </c>
      <c r="C217" s="320" t="s">
        <v>1082</v>
      </c>
      <c r="D217" s="284" t="s">
        <v>1083</v>
      </c>
      <c r="E217" s="1131"/>
      <c r="F217" s="1132"/>
      <c r="G217" s="1132"/>
      <c r="H217" s="1132"/>
      <c r="I217" s="1185"/>
      <c r="J217" s="336"/>
      <c r="K217" s="318"/>
      <c r="L217" s="318"/>
      <c r="M217" s="318"/>
      <c r="N217" s="318"/>
      <c r="O217" s="337"/>
      <c r="P217" s="289">
        <v>13</v>
      </c>
      <c r="Q217" s="320" t="s">
        <v>1082</v>
      </c>
      <c r="R217" s="284" t="s">
        <v>1083</v>
      </c>
      <c r="S217" s="1144"/>
      <c r="T217" s="1132"/>
      <c r="U217" s="1132"/>
      <c r="V217" s="1132"/>
      <c r="W217" s="1134"/>
      <c r="X217" s="1144"/>
      <c r="Y217" s="1132"/>
      <c r="Z217" s="1132"/>
      <c r="AA217" s="1132"/>
      <c r="AB217" s="1134"/>
    </row>
    <row r="218" spans="1:28" s="288" customFormat="1" ht="11.25">
      <c r="A218" s="315"/>
      <c r="B218" s="289">
        <v>14</v>
      </c>
      <c r="C218" s="320" t="s">
        <v>1103</v>
      </c>
      <c r="D218" s="284" t="s">
        <v>1083</v>
      </c>
      <c r="E218" s="1131"/>
      <c r="F218" s="1132"/>
      <c r="G218" s="1132"/>
      <c r="H218" s="1132"/>
      <c r="I218" s="1185"/>
      <c r="J218" s="336"/>
      <c r="K218" s="318"/>
      <c r="L218" s="318"/>
      <c r="M218" s="318"/>
      <c r="N218" s="318"/>
      <c r="O218" s="337"/>
      <c r="P218" s="289">
        <v>14</v>
      </c>
      <c r="Q218" s="320" t="s">
        <v>1103</v>
      </c>
      <c r="R218" s="284" t="s">
        <v>1083</v>
      </c>
      <c r="S218" s="1144"/>
      <c r="T218" s="1132"/>
      <c r="U218" s="1132"/>
      <c r="V218" s="1132"/>
      <c r="W218" s="1134"/>
      <c r="X218" s="1144"/>
      <c r="Y218" s="1132"/>
      <c r="Z218" s="1132"/>
      <c r="AA218" s="1132"/>
      <c r="AB218" s="1134"/>
    </row>
    <row r="219" spans="1:28" s="288" customFormat="1" ht="22.5">
      <c r="A219" s="315"/>
      <c r="B219" s="289">
        <v>18</v>
      </c>
      <c r="C219" s="320" t="s">
        <v>1112</v>
      </c>
      <c r="D219" s="284" t="s">
        <v>1083</v>
      </c>
      <c r="E219" s="1131"/>
      <c r="F219" s="1132"/>
      <c r="G219" s="1132"/>
      <c r="H219" s="1132"/>
      <c r="I219" s="1185"/>
      <c r="J219" s="336"/>
      <c r="K219" s="318"/>
      <c r="L219" s="318"/>
      <c r="M219" s="318"/>
      <c r="N219" s="318"/>
      <c r="O219" s="337"/>
      <c r="P219" s="289">
        <v>18</v>
      </c>
      <c r="Q219" s="320" t="s">
        <v>1112</v>
      </c>
      <c r="R219" s="284" t="s">
        <v>1083</v>
      </c>
      <c r="S219" s="1144"/>
      <c r="T219" s="1132"/>
      <c r="U219" s="1132"/>
      <c r="V219" s="1132"/>
      <c r="W219" s="1134"/>
      <c r="X219" s="1144"/>
      <c r="Y219" s="1132"/>
      <c r="Z219" s="1132"/>
      <c r="AA219" s="1132"/>
      <c r="AB219" s="1134"/>
    </row>
    <row r="220" spans="1:28" s="288" customFormat="1" ht="11.25">
      <c r="A220" s="315"/>
      <c r="B220" s="289">
        <v>21</v>
      </c>
      <c r="C220" s="320" t="s">
        <v>1136</v>
      </c>
      <c r="D220" s="284" t="s">
        <v>1116</v>
      </c>
      <c r="E220" s="1131"/>
      <c r="F220" s="1132"/>
      <c r="G220" s="1132"/>
      <c r="H220" s="1132"/>
      <c r="I220" s="1185"/>
      <c r="J220" s="336"/>
      <c r="K220" s="318"/>
      <c r="L220" s="318"/>
      <c r="M220" s="318"/>
      <c r="N220" s="318"/>
      <c r="O220" s="337"/>
      <c r="P220" s="289">
        <v>21</v>
      </c>
      <c r="Q220" s="320" t="s">
        <v>1136</v>
      </c>
      <c r="R220" s="284" t="s">
        <v>1116</v>
      </c>
      <c r="S220" s="1144"/>
      <c r="T220" s="1132"/>
      <c r="U220" s="1132"/>
      <c r="V220" s="1132"/>
      <c r="W220" s="1134"/>
      <c r="X220" s="1144"/>
      <c r="Y220" s="1132"/>
      <c r="Z220" s="1132"/>
      <c r="AA220" s="1132"/>
      <c r="AB220" s="1134"/>
    </row>
    <row r="221" spans="1:28" s="288" customFormat="1" ht="11.25">
      <c r="A221" s="317"/>
      <c r="B221" s="289">
        <v>22</v>
      </c>
      <c r="C221" s="320" t="s">
        <v>1088</v>
      </c>
      <c r="D221" s="284" t="s">
        <v>1089</v>
      </c>
      <c r="E221" s="1135"/>
      <c r="F221" s="1132"/>
      <c r="G221" s="1132"/>
      <c r="H221" s="1132"/>
      <c r="I221" s="1185"/>
      <c r="J221" s="336"/>
      <c r="K221" s="318"/>
      <c r="L221" s="318"/>
      <c r="M221" s="318"/>
      <c r="N221" s="318"/>
      <c r="O221" s="337"/>
      <c r="P221" s="289">
        <v>22</v>
      </c>
      <c r="Q221" s="320" t="s">
        <v>1088</v>
      </c>
      <c r="R221" s="284" t="s">
        <v>1089</v>
      </c>
      <c r="S221" s="1144"/>
      <c r="T221" s="1132"/>
      <c r="U221" s="1132"/>
      <c r="V221" s="1132"/>
      <c r="W221" s="1134"/>
      <c r="X221" s="1144"/>
      <c r="Y221" s="1132"/>
      <c r="Z221" s="1132"/>
      <c r="AA221" s="1132"/>
      <c r="AB221" s="1134"/>
    </row>
    <row r="222" spans="1:28" s="288" customFormat="1" ht="11.25">
      <c r="A222" s="315"/>
      <c r="B222" s="289">
        <v>23</v>
      </c>
      <c r="C222" s="320" t="s">
        <v>1105</v>
      </c>
      <c r="D222" s="284" t="s">
        <v>1083</v>
      </c>
      <c r="E222" s="1135"/>
      <c r="F222" s="1132"/>
      <c r="G222" s="1132"/>
      <c r="H222" s="1132"/>
      <c r="I222" s="1185"/>
      <c r="J222" s="336"/>
      <c r="K222" s="318"/>
      <c r="L222" s="318"/>
      <c r="M222" s="318"/>
      <c r="N222" s="318"/>
      <c r="O222" s="337"/>
      <c r="P222" s="289">
        <v>23</v>
      </c>
      <c r="Q222" s="320" t="s">
        <v>1105</v>
      </c>
      <c r="R222" s="284" t="s">
        <v>1083</v>
      </c>
      <c r="S222" s="1144"/>
      <c r="T222" s="1132"/>
      <c r="U222" s="1132"/>
      <c r="V222" s="1132"/>
      <c r="W222" s="1134"/>
      <c r="X222" s="1144"/>
      <c r="Y222" s="1132"/>
      <c r="Z222" s="1132"/>
      <c r="AA222" s="1132"/>
      <c r="AB222" s="1134"/>
    </row>
    <row r="223" spans="1:28" s="288" customFormat="1" ht="11.25">
      <c r="A223" s="315"/>
      <c r="B223" s="289">
        <v>28</v>
      </c>
      <c r="C223" s="320" t="s">
        <v>1150</v>
      </c>
      <c r="D223" s="284" t="s">
        <v>1116</v>
      </c>
      <c r="E223" s="1135"/>
      <c r="F223" s="1132"/>
      <c r="G223" s="1132"/>
      <c r="H223" s="1132"/>
      <c r="I223" s="1185"/>
      <c r="J223" s="336"/>
      <c r="K223" s="318"/>
      <c r="L223" s="318"/>
      <c r="M223" s="318"/>
      <c r="N223" s="318"/>
      <c r="O223" s="337"/>
      <c r="P223" s="289">
        <v>28</v>
      </c>
      <c r="Q223" s="320" t="s">
        <v>1150</v>
      </c>
      <c r="R223" s="284" t="s">
        <v>1116</v>
      </c>
      <c r="S223" s="1144"/>
      <c r="T223" s="1132"/>
      <c r="U223" s="1132"/>
      <c r="V223" s="1132"/>
      <c r="W223" s="1134"/>
      <c r="X223" s="1144"/>
      <c r="Y223" s="1132"/>
      <c r="Z223" s="1132"/>
      <c r="AA223" s="1132"/>
      <c r="AB223" s="1134"/>
    </row>
    <row r="224" spans="1:28" s="288" customFormat="1" ht="11.25">
      <c r="A224" s="315"/>
      <c r="B224" s="289">
        <v>34</v>
      </c>
      <c r="C224" s="320" t="s">
        <v>1151</v>
      </c>
      <c r="D224" s="284" t="s">
        <v>1083</v>
      </c>
      <c r="E224" s="1135"/>
      <c r="F224" s="1132"/>
      <c r="G224" s="1132"/>
      <c r="H224" s="1132"/>
      <c r="I224" s="1185"/>
      <c r="J224" s="336"/>
      <c r="K224" s="318"/>
      <c r="L224" s="318"/>
      <c r="M224" s="318"/>
      <c r="N224" s="318"/>
      <c r="O224" s="337"/>
      <c r="P224" s="289">
        <v>34</v>
      </c>
      <c r="Q224" s="320" t="s">
        <v>1151</v>
      </c>
      <c r="R224" s="284" t="s">
        <v>1083</v>
      </c>
      <c r="S224" s="1144"/>
      <c r="T224" s="1132"/>
      <c r="U224" s="1132"/>
      <c r="V224" s="1132"/>
      <c r="W224" s="1134"/>
      <c r="X224" s="1144"/>
      <c r="Y224" s="1132"/>
      <c r="Z224" s="1132"/>
      <c r="AA224" s="1132"/>
      <c r="AB224" s="1134"/>
    </row>
    <row r="225" spans="1:28" s="288" customFormat="1" ht="11.25">
      <c r="A225" s="315"/>
      <c r="B225" s="289">
        <v>37</v>
      </c>
      <c r="C225" s="320" t="s">
        <v>1152</v>
      </c>
      <c r="D225" s="284" t="s">
        <v>1089</v>
      </c>
      <c r="E225" s="1135"/>
      <c r="F225" s="1132"/>
      <c r="G225" s="1132"/>
      <c r="H225" s="1132"/>
      <c r="I225" s="1185"/>
      <c r="J225" s="336"/>
      <c r="K225" s="318"/>
      <c r="L225" s="318"/>
      <c r="M225" s="318"/>
      <c r="N225" s="318"/>
      <c r="O225" s="337"/>
      <c r="P225" s="289">
        <v>37</v>
      </c>
      <c r="Q225" s="320" t="s">
        <v>1152</v>
      </c>
      <c r="R225" s="284" t="s">
        <v>1089</v>
      </c>
      <c r="S225" s="1144"/>
      <c r="T225" s="1132"/>
      <c r="U225" s="1132"/>
      <c r="V225" s="1132"/>
      <c r="W225" s="1134"/>
      <c r="X225" s="1144"/>
      <c r="Y225" s="1132"/>
      <c r="Z225" s="1132"/>
      <c r="AA225" s="1132"/>
      <c r="AB225" s="1134"/>
    </row>
    <row r="226" spans="1:28" s="288" customFormat="1" ht="11.25">
      <c r="A226" s="315"/>
      <c r="B226" s="289">
        <v>38</v>
      </c>
      <c r="C226" s="320" t="s">
        <v>1153</v>
      </c>
      <c r="D226" s="284" t="s">
        <v>1089</v>
      </c>
      <c r="E226" s="1135"/>
      <c r="F226" s="1132"/>
      <c r="G226" s="1132"/>
      <c r="H226" s="1132"/>
      <c r="I226" s="1185"/>
      <c r="J226" s="336"/>
      <c r="K226" s="318"/>
      <c r="L226" s="318"/>
      <c r="M226" s="318"/>
      <c r="N226" s="318"/>
      <c r="O226" s="337"/>
      <c r="P226" s="289">
        <v>38</v>
      </c>
      <c r="Q226" s="320" t="s">
        <v>1153</v>
      </c>
      <c r="R226" s="284" t="s">
        <v>1089</v>
      </c>
      <c r="S226" s="1144"/>
      <c r="T226" s="1132"/>
      <c r="U226" s="1132"/>
      <c r="V226" s="1132"/>
      <c r="W226" s="1134"/>
      <c r="X226" s="1144"/>
      <c r="Y226" s="1132"/>
      <c r="Z226" s="1132"/>
      <c r="AA226" s="1132"/>
      <c r="AB226" s="1134"/>
    </row>
    <row r="227" spans="1:28" s="288" customFormat="1" ht="11.25">
      <c r="A227" s="315"/>
      <c r="B227" s="289">
        <v>40</v>
      </c>
      <c r="C227" s="320" t="s">
        <v>1154</v>
      </c>
      <c r="D227" s="284" t="s">
        <v>1083</v>
      </c>
      <c r="E227" s="1135"/>
      <c r="F227" s="1132"/>
      <c r="G227" s="1132"/>
      <c r="H227" s="1132"/>
      <c r="I227" s="1185"/>
      <c r="J227" s="336"/>
      <c r="K227" s="318"/>
      <c r="L227" s="318"/>
      <c r="M227" s="318"/>
      <c r="N227" s="318"/>
      <c r="O227" s="337"/>
      <c r="P227" s="289">
        <v>40</v>
      </c>
      <c r="Q227" s="320" t="s">
        <v>1154</v>
      </c>
      <c r="R227" s="284" t="s">
        <v>1083</v>
      </c>
      <c r="S227" s="1150"/>
      <c r="T227" s="1136"/>
      <c r="U227" s="1136"/>
      <c r="V227" s="1136"/>
      <c r="W227" s="1137"/>
      <c r="X227" s="1150"/>
      <c r="Y227" s="1136"/>
      <c r="Z227" s="1136"/>
      <c r="AA227" s="1136"/>
      <c r="AB227" s="1137"/>
    </row>
    <row r="228" spans="1:28" s="288" customFormat="1" ht="11.25">
      <c r="A228" s="315"/>
      <c r="B228" s="283">
        <v>42</v>
      </c>
      <c r="C228" s="319" t="s">
        <v>1155</v>
      </c>
      <c r="D228" s="284" t="s">
        <v>1083</v>
      </c>
      <c r="E228" s="1135"/>
      <c r="F228" s="1136"/>
      <c r="G228" s="1136"/>
      <c r="H228" s="1136"/>
      <c r="I228" s="1186"/>
      <c r="J228" s="336"/>
      <c r="K228" s="318"/>
      <c r="L228" s="318"/>
      <c r="M228" s="318"/>
      <c r="N228" s="318"/>
      <c r="O228" s="337"/>
      <c r="P228" s="283">
        <v>42</v>
      </c>
      <c r="Q228" s="319" t="s">
        <v>1155</v>
      </c>
      <c r="R228" s="284" t="s">
        <v>1083</v>
      </c>
      <c r="S228" s="1146"/>
      <c r="T228" s="1147"/>
      <c r="U228" s="1147"/>
      <c r="V228" s="1147"/>
      <c r="W228" s="1137"/>
      <c r="X228" s="1146"/>
      <c r="Y228" s="1147"/>
      <c r="Z228" s="1147"/>
      <c r="AA228" s="1147"/>
      <c r="AB228" s="1137"/>
    </row>
    <row r="229" spans="1:28" s="288" customFormat="1" ht="11.25">
      <c r="A229" s="315"/>
      <c r="B229" s="283">
        <v>44</v>
      </c>
      <c r="C229" s="319" t="s">
        <v>1137</v>
      </c>
      <c r="D229" s="284" t="s">
        <v>1074</v>
      </c>
      <c r="E229" s="1135"/>
      <c r="F229" s="1136"/>
      <c r="G229" s="1136"/>
      <c r="H229" s="1136"/>
      <c r="I229" s="1186"/>
      <c r="J229" s="336"/>
      <c r="K229" s="318"/>
      <c r="L229" s="318"/>
      <c r="M229" s="318"/>
      <c r="N229" s="318"/>
      <c r="O229" s="337"/>
      <c r="P229" s="283">
        <v>44</v>
      </c>
      <c r="Q229" s="319" t="s">
        <v>1137</v>
      </c>
      <c r="R229" s="284" t="s">
        <v>1074</v>
      </c>
      <c r="S229" s="1150"/>
      <c r="T229" s="1136"/>
      <c r="U229" s="1136"/>
      <c r="V229" s="1136"/>
      <c r="W229" s="1137"/>
      <c r="X229" s="1150"/>
      <c r="Y229" s="1136"/>
      <c r="Z229" s="1136"/>
      <c r="AA229" s="1136"/>
      <c r="AB229" s="1137"/>
    </row>
    <row r="230" spans="1:28" s="288" customFormat="1" ht="11.25">
      <c r="A230" s="315"/>
      <c r="B230" s="283">
        <v>46</v>
      </c>
      <c r="C230" s="319" t="s">
        <v>1092</v>
      </c>
      <c r="D230" s="284" t="s">
        <v>1074</v>
      </c>
      <c r="E230" s="1135"/>
      <c r="F230" s="1136"/>
      <c r="G230" s="1136"/>
      <c r="H230" s="1136"/>
      <c r="I230" s="1186"/>
      <c r="J230" s="336"/>
      <c r="K230" s="318"/>
      <c r="L230" s="318"/>
      <c r="M230" s="318"/>
      <c r="N230" s="318"/>
      <c r="O230" s="337"/>
      <c r="P230" s="283">
        <v>46</v>
      </c>
      <c r="Q230" s="319" t="s">
        <v>1092</v>
      </c>
      <c r="R230" s="284" t="s">
        <v>1074</v>
      </c>
      <c r="S230" s="1150"/>
      <c r="T230" s="1136"/>
      <c r="U230" s="1136"/>
      <c r="V230" s="1136"/>
      <c r="W230" s="1137"/>
      <c r="X230" s="1150"/>
      <c r="Y230" s="1136"/>
      <c r="Z230" s="1136"/>
      <c r="AA230" s="1136"/>
      <c r="AB230" s="1137"/>
    </row>
    <row r="231" spans="1:28" s="288" customFormat="1" ht="11.25">
      <c r="A231" s="315"/>
      <c r="B231" s="283">
        <v>47</v>
      </c>
      <c r="C231" s="319" t="s">
        <v>1093</v>
      </c>
      <c r="D231" s="284" t="s">
        <v>1074</v>
      </c>
      <c r="E231" s="1135"/>
      <c r="F231" s="1136"/>
      <c r="G231" s="1136"/>
      <c r="H231" s="1136"/>
      <c r="I231" s="1186"/>
      <c r="J231" s="336"/>
      <c r="K231" s="318"/>
      <c r="L231" s="318"/>
      <c r="M231" s="318"/>
      <c r="N231" s="318"/>
      <c r="O231" s="337"/>
      <c r="P231" s="283">
        <v>47</v>
      </c>
      <c r="Q231" s="319" t="s">
        <v>1093</v>
      </c>
      <c r="R231" s="284" t="s">
        <v>1074</v>
      </c>
      <c r="S231" s="1150"/>
      <c r="T231" s="1136"/>
      <c r="U231" s="1136"/>
      <c r="V231" s="1136"/>
      <c r="W231" s="1137"/>
      <c r="X231" s="1150"/>
      <c r="Y231" s="1136"/>
      <c r="Z231" s="1136"/>
      <c r="AA231" s="1136"/>
      <c r="AB231" s="1137"/>
    </row>
    <row r="232" spans="1:28" s="288" customFormat="1" ht="11.25">
      <c r="A232" s="315"/>
      <c r="B232" s="283">
        <v>27</v>
      </c>
      <c r="C232" s="319" t="s">
        <v>680</v>
      </c>
      <c r="D232" s="284" t="s">
        <v>1089</v>
      </c>
      <c r="E232" s="1135"/>
      <c r="F232" s="1136"/>
      <c r="G232" s="1136"/>
      <c r="H232" s="1136"/>
      <c r="I232" s="1186"/>
      <c r="J232" s="336"/>
      <c r="K232" s="318"/>
      <c r="L232" s="318"/>
      <c r="M232" s="318"/>
      <c r="N232" s="318"/>
      <c r="O232" s="337"/>
      <c r="P232" s="283">
        <v>27</v>
      </c>
      <c r="Q232" s="319" t="s">
        <v>680</v>
      </c>
      <c r="R232" s="284" t="s">
        <v>1089</v>
      </c>
      <c r="S232" s="1150"/>
      <c r="T232" s="1136"/>
      <c r="U232" s="1136"/>
      <c r="V232" s="1136"/>
      <c r="W232" s="1137"/>
      <c r="X232" s="1150"/>
      <c r="Y232" s="1136"/>
      <c r="Z232" s="1136"/>
      <c r="AA232" s="1136"/>
      <c r="AB232" s="1137"/>
    </row>
    <row r="233" spans="1:28" s="288" customFormat="1" ht="11.25">
      <c r="A233" s="315"/>
      <c r="B233" s="283">
        <v>26</v>
      </c>
      <c r="C233" s="319" t="s">
        <v>1139</v>
      </c>
      <c r="D233" s="284" t="s">
        <v>1078</v>
      </c>
      <c r="E233" s="1135"/>
      <c r="F233" s="1136"/>
      <c r="G233" s="1136"/>
      <c r="H233" s="1136"/>
      <c r="I233" s="1186"/>
      <c r="J233" s="336"/>
      <c r="K233" s="318"/>
      <c r="L233" s="318"/>
      <c r="M233" s="318"/>
      <c r="N233" s="318"/>
      <c r="O233" s="337"/>
      <c r="P233" s="283">
        <v>26</v>
      </c>
      <c r="Q233" s="319" t="s">
        <v>1139</v>
      </c>
      <c r="R233" s="284" t="s">
        <v>1078</v>
      </c>
      <c r="S233" s="1150"/>
      <c r="T233" s="1136"/>
      <c r="U233" s="1136"/>
      <c r="V233" s="1136"/>
      <c r="W233" s="1137"/>
      <c r="X233" s="1150"/>
      <c r="Y233" s="1136"/>
      <c r="Z233" s="1136"/>
      <c r="AA233" s="1136"/>
      <c r="AB233" s="1137"/>
    </row>
    <row r="234" spans="1:28" s="288" customFormat="1" ht="11.25">
      <c r="A234" s="315"/>
      <c r="B234" s="283">
        <v>9</v>
      </c>
      <c r="C234" s="319" t="s">
        <v>1140</v>
      </c>
      <c r="D234" s="284" t="s">
        <v>1078</v>
      </c>
      <c r="E234" s="1135"/>
      <c r="F234" s="1136"/>
      <c r="G234" s="1136"/>
      <c r="H234" s="1136"/>
      <c r="I234" s="1186"/>
      <c r="J234" s="336"/>
      <c r="K234" s="318"/>
      <c r="L234" s="318"/>
      <c r="M234" s="318"/>
      <c r="N234" s="318"/>
      <c r="O234" s="337"/>
      <c r="P234" s="283">
        <v>9</v>
      </c>
      <c r="Q234" s="319" t="s">
        <v>1140</v>
      </c>
      <c r="R234" s="284" t="s">
        <v>1078</v>
      </c>
      <c r="S234" s="1150"/>
      <c r="T234" s="1136"/>
      <c r="U234" s="1136"/>
      <c r="V234" s="1136"/>
      <c r="W234" s="1137"/>
      <c r="X234" s="1150"/>
      <c r="Y234" s="1136"/>
      <c r="Z234" s="1136"/>
      <c r="AA234" s="1136"/>
      <c r="AB234" s="1137"/>
    </row>
    <row r="235" spans="1:28" s="288" customFormat="1" ht="11.25">
      <c r="A235" s="315"/>
      <c r="B235" s="283">
        <v>10</v>
      </c>
      <c r="C235" s="319" t="s">
        <v>1141</v>
      </c>
      <c r="D235" s="284" t="s">
        <v>1078</v>
      </c>
      <c r="E235" s="1135"/>
      <c r="F235" s="1136"/>
      <c r="G235" s="1136"/>
      <c r="H235" s="1136"/>
      <c r="I235" s="1186"/>
      <c r="J235" s="336"/>
      <c r="K235" s="318"/>
      <c r="L235" s="318"/>
      <c r="M235" s="318"/>
      <c r="N235" s="318"/>
      <c r="O235" s="337"/>
      <c r="P235" s="283">
        <v>10</v>
      </c>
      <c r="Q235" s="319" t="s">
        <v>1141</v>
      </c>
      <c r="R235" s="284" t="s">
        <v>1078</v>
      </c>
      <c r="S235" s="1150"/>
      <c r="T235" s="1136"/>
      <c r="U235" s="1136"/>
      <c r="V235" s="1136"/>
      <c r="W235" s="1137"/>
      <c r="X235" s="1150"/>
      <c r="Y235" s="1136"/>
      <c r="Z235" s="1136"/>
      <c r="AA235" s="1136"/>
      <c r="AB235" s="1137"/>
    </row>
    <row r="236" spans="1:28" s="288" customFormat="1" ht="22.5">
      <c r="A236" s="315"/>
      <c r="B236" s="283">
        <v>12</v>
      </c>
      <c r="C236" s="319" t="s">
        <v>1110</v>
      </c>
      <c r="D236" s="284" t="s">
        <v>1078</v>
      </c>
      <c r="E236" s="1135"/>
      <c r="F236" s="1136"/>
      <c r="G236" s="1136"/>
      <c r="H236" s="1136"/>
      <c r="I236" s="1186"/>
      <c r="J236" s="336"/>
      <c r="K236" s="318"/>
      <c r="L236" s="318"/>
      <c r="M236" s="318"/>
      <c r="N236" s="318"/>
      <c r="O236" s="337"/>
      <c r="P236" s="283">
        <v>12</v>
      </c>
      <c r="Q236" s="319" t="s">
        <v>1110</v>
      </c>
      <c r="R236" s="284" t="s">
        <v>1078</v>
      </c>
      <c r="S236" s="1150"/>
      <c r="T236" s="1136"/>
      <c r="U236" s="1136"/>
      <c r="V236" s="1136"/>
      <c r="W236" s="1137"/>
      <c r="X236" s="1150"/>
      <c r="Y236" s="1136"/>
      <c r="Z236" s="1136"/>
      <c r="AA236" s="1136"/>
      <c r="AB236" s="1137"/>
    </row>
    <row r="237" spans="1:28" s="288" customFormat="1" ht="11.25">
      <c r="A237" s="315"/>
      <c r="B237" s="283">
        <v>15</v>
      </c>
      <c r="C237" s="319" t="s">
        <v>1142</v>
      </c>
      <c r="D237" s="284" t="s">
        <v>1089</v>
      </c>
      <c r="E237" s="1135"/>
      <c r="F237" s="1136"/>
      <c r="G237" s="1136"/>
      <c r="H237" s="1136"/>
      <c r="I237" s="1186"/>
      <c r="J237" s="336"/>
      <c r="K237" s="318"/>
      <c r="L237" s="318"/>
      <c r="M237" s="318"/>
      <c r="N237" s="318"/>
      <c r="O237" s="337"/>
      <c r="P237" s="283">
        <v>15</v>
      </c>
      <c r="Q237" s="319" t="s">
        <v>1142</v>
      </c>
      <c r="R237" s="284" t="s">
        <v>1089</v>
      </c>
      <c r="S237" s="1150"/>
      <c r="T237" s="1136"/>
      <c r="U237" s="1136"/>
      <c r="V237" s="1136"/>
      <c r="W237" s="1137"/>
      <c r="X237" s="1150"/>
      <c r="Y237" s="1136"/>
      <c r="Z237" s="1136"/>
      <c r="AA237" s="1136"/>
      <c r="AB237" s="1137"/>
    </row>
    <row r="238" spans="1:28" s="288" customFormat="1" ht="11.25">
      <c r="A238" s="315"/>
      <c r="B238" s="283">
        <v>20</v>
      </c>
      <c r="C238" s="319" t="s">
        <v>1156</v>
      </c>
      <c r="D238" s="284" t="s">
        <v>1089</v>
      </c>
      <c r="E238" s="1135"/>
      <c r="F238" s="1136"/>
      <c r="G238" s="1136"/>
      <c r="H238" s="1136"/>
      <c r="I238" s="1186"/>
      <c r="J238" s="336"/>
      <c r="K238" s="318"/>
      <c r="L238" s="318"/>
      <c r="M238" s="318"/>
      <c r="N238" s="318"/>
      <c r="O238" s="337"/>
      <c r="P238" s="283">
        <v>20</v>
      </c>
      <c r="Q238" s="319" t="s">
        <v>1156</v>
      </c>
      <c r="R238" s="284" t="s">
        <v>1089</v>
      </c>
      <c r="S238" s="1150"/>
      <c r="T238" s="1136"/>
      <c r="U238" s="1136"/>
      <c r="V238" s="1136"/>
      <c r="W238" s="1137"/>
      <c r="X238" s="1150"/>
      <c r="Y238" s="1136"/>
      <c r="Z238" s="1136"/>
      <c r="AA238" s="1136"/>
      <c r="AB238" s="1137"/>
    </row>
    <row r="239" spans="1:28" s="288" customFormat="1" ht="11.25">
      <c r="A239" s="315"/>
      <c r="B239" s="283">
        <v>32</v>
      </c>
      <c r="C239" s="319" t="s">
        <v>1118</v>
      </c>
      <c r="D239" s="284" t="s">
        <v>1078</v>
      </c>
      <c r="E239" s="1135"/>
      <c r="F239" s="1136"/>
      <c r="G239" s="1136"/>
      <c r="H239" s="1136"/>
      <c r="I239" s="1186"/>
      <c r="J239" s="336"/>
      <c r="K239" s="318"/>
      <c r="L239" s="318"/>
      <c r="M239" s="318"/>
      <c r="N239" s="318"/>
      <c r="O239" s="337"/>
      <c r="P239" s="283">
        <v>32</v>
      </c>
      <c r="Q239" s="319" t="s">
        <v>1118</v>
      </c>
      <c r="R239" s="284" t="s">
        <v>1078</v>
      </c>
      <c r="S239" s="1150"/>
      <c r="T239" s="1136"/>
      <c r="U239" s="1136"/>
      <c r="V239" s="1136"/>
      <c r="W239" s="1137"/>
      <c r="X239" s="1150"/>
      <c r="Y239" s="1136"/>
      <c r="Z239" s="1136"/>
      <c r="AA239" s="1136"/>
      <c r="AB239" s="1137"/>
    </row>
    <row r="240" spans="1:28" s="288" customFormat="1" ht="11.25">
      <c r="A240" s="315"/>
      <c r="B240" s="283">
        <v>33</v>
      </c>
      <c r="C240" s="319" t="s">
        <v>1119</v>
      </c>
      <c r="D240" s="284" t="s">
        <v>1078</v>
      </c>
      <c r="E240" s="1135"/>
      <c r="F240" s="1136"/>
      <c r="G240" s="1136"/>
      <c r="H240" s="1136"/>
      <c r="I240" s="1186"/>
      <c r="J240" s="336"/>
      <c r="K240" s="318"/>
      <c r="L240" s="318"/>
      <c r="M240" s="318"/>
      <c r="N240" s="318"/>
      <c r="O240" s="337"/>
      <c r="P240" s="283">
        <v>33</v>
      </c>
      <c r="Q240" s="319" t="s">
        <v>1119</v>
      </c>
      <c r="R240" s="284" t="s">
        <v>1078</v>
      </c>
      <c r="S240" s="1150"/>
      <c r="T240" s="1136"/>
      <c r="U240" s="1136"/>
      <c r="V240" s="1136"/>
      <c r="W240" s="1137"/>
      <c r="X240" s="1150"/>
      <c r="Y240" s="1136"/>
      <c r="Z240" s="1136"/>
      <c r="AA240" s="1136"/>
      <c r="AB240" s="1137"/>
    </row>
    <row r="241" spans="1:28" s="288" customFormat="1" ht="11.25">
      <c r="A241" s="315"/>
      <c r="B241" s="283">
        <v>39</v>
      </c>
      <c r="C241" s="319" t="s">
        <v>785</v>
      </c>
      <c r="D241" s="284" t="s">
        <v>1078</v>
      </c>
      <c r="E241" s="1135"/>
      <c r="F241" s="1136"/>
      <c r="G241" s="1136"/>
      <c r="H241" s="1136"/>
      <c r="I241" s="1186"/>
      <c r="J241" s="336"/>
      <c r="K241" s="318"/>
      <c r="L241" s="318"/>
      <c r="M241" s="318"/>
      <c r="N241" s="318"/>
      <c r="O241" s="337"/>
      <c r="P241" s="283">
        <v>39</v>
      </c>
      <c r="Q241" s="319" t="s">
        <v>785</v>
      </c>
      <c r="R241" s="284" t="s">
        <v>1078</v>
      </c>
      <c r="S241" s="1150"/>
      <c r="T241" s="1136"/>
      <c r="U241" s="1136"/>
      <c r="V241" s="1136"/>
      <c r="W241" s="1137"/>
      <c r="X241" s="1150"/>
      <c r="Y241" s="1136"/>
      <c r="Z241" s="1136"/>
      <c r="AA241" s="1136"/>
      <c r="AB241" s="1137"/>
    </row>
    <row r="242" spans="1:28" s="288" customFormat="1" ht="11.25">
      <c r="A242" s="315"/>
      <c r="B242" s="283">
        <v>35</v>
      </c>
      <c r="C242" s="319" t="s">
        <v>1120</v>
      </c>
      <c r="D242" s="287" t="s">
        <v>1122</v>
      </c>
      <c r="E242" s="1135"/>
      <c r="F242" s="1136"/>
      <c r="G242" s="1136"/>
      <c r="H242" s="1136"/>
      <c r="I242" s="1186"/>
      <c r="J242" s="336"/>
      <c r="K242" s="318"/>
      <c r="L242" s="318"/>
      <c r="M242" s="318"/>
      <c r="N242" s="318"/>
      <c r="O242" s="337"/>
      <c r="P242" s="283">
        <v>35</v>
      </c>
      <c r="Q242" s="319" t="s">
        <v>1120</v>
      </c>
      <c r="R242" s="287" t="s">
        <v>1122</v>
      </c>
      <c r="S242" s="1150"/>
      <c r="T242" s="1136"/>
      <c r="U242" s="1136"/>
      <c r="V242" s="1136"/>
      <c r="W242" s="1137"/>
      <c r="X242" s="1150"/>
      <c r="Y242" s="1136"/>
      <c r="Z242" s="1136"/>
      <c r="AA242" s="1136"/>
      <c r="AB242" s="1137"/>
    </row>
    <row r="243" spans="1:28" s="288" customFormat="1" ht="11.25">
      <c r="A243" s="315"/>
      <c r="B243" s="283">
        <v>41</v>
      </c>
      <c r="C243" s="319" t="s">
        <v>1157</v>
      </c>
      <c r="D243" s="287" t="s">
        <v>1078</v>
      </c>
      <c r="E243" s="1135"/>
      <c r="F243" s="1136"/>
      <c r="G243" s="1136"/>
      <c r="H243" s="1136"/>
      <c r="I243" s="1186"/>
      <c r="J243" s="336"/>
      <c r="K243" s="318"/>
      <c r="L243" s="318"/>
      <c r="M243" s="318"/>
      <c r="N243" s="318"/>
      <c r="O243" s="337"/>
      <c r="P243" s="283">
        <v>41</v>
      </c>
      <c r="Q243" s="319" t="s">
        <v>1157</v>
      </c>
      <c r="R243" s="287" t="s">
        <v>1078</v>
      </c>
      <c r="S243" s="1150"/>
      <c r="T243" s="1136"/>
      <c r="U243" s="1136"/>
      <c r="V243" s="1136"/>
      <c r="W243" s="1137"/>
      <c r="X243" s="1150"/>
      <c r="Y243" s="1136"/>
      <c r="Z243" s="1136"/>
      <c r="AA243" s="1136"/>
      <c r="AB243" s="1137"/>
    </row>
    <row r="244" spans="1:28" s="288" customFormat="1" ht="11.25">
      <c r="A244" s="315"/>
      <c r="B244" s="283">
        <v>43</v>
      </c>
      <c r="C244" s="319" t="s">
        <v>1143</v>
      </c>
      <c r="D244" s="287" t="s">
        <v>1074</v>
      </c>
      <c r="E244" s="1136"/>
      <c r="F244" s="1136"/>
      <c r="G244" s="1136"/>
      <c r="H244" s="1136"/>
      <c r="I244" s="1186"/>
      <c r="J244" s="336"/>
      <c r="K244" s="318"/>
      <c r="L244" s="318"/>
      <c r="M244" s="318"/>
      <c r="N244" s="318"/>
      <c r="O244" s="337"/>
      <c r="P244" s="283">
        <v>43</v>
      </c>
      <c r="Q244" s="319" t="s">
        <v>1143</v>
      </c>
      <c r="R244" s="287" t="s">
        <v>1074</v>
      </c>
      <c r="S244" s="1150"/>
      <c r="T244" s="1136"/>
      <c r="U244" s="1136"/>
      <c r="V244" s="1136"/>
      <c r="W244" s="1137"/>
      <c r="X244" s="1150"/>
      <c r="Y244" s="1136"/>
      <c r="Z244" s="1136"/>
      <c r="AA244" s="1136"/>
      <c r="AB244" s="1137"/>
    </row>
    <row r="245" spans="1:28" s="288" customFormat="1" thickBot="1">
      <c r="A245" s="315"/>
      <c r="B245" s="291">
        <v>31</v>
      </c>
      <c r="C245" s="344" t="s">
        <v>1125</v>
      </c>
      <c r="D245" s="292" t="s">
        <v>1083</v>
      </c>
      <c r="E245" s="1187"/>
      <c r="F245" s="1187"/>
      <c r="G245" s="1187"/>
      <c r="H245" s="1187"/>
      <c r="I245" s="1188"/>
      <c r="J245" s="336"/>
      <c r="K245" s="318"/>
      <c r="L245" s="318"/>
      <c r="M245" s="318"/>
      <c r="N245" s="318"/>
      <c r="O245" s="337"/>
      <c r="P245" s="291">
        <v>31</v>
      </c>
      <c r="Q245" s="344" t="s">
        <v>1125</v>
      </c>
      <c r="R245" s="292" t="s">
        <v>1083</v>
      </c>
      <c r="S245" s="1153"/>
      <c r="T245" s="1154"/>
      <c r="U245" s="1154"/>
      <c r="V245" s="1154"/>
      <c r="W245" s="1155"/>
      <c r="X245" s="1153"/>
      <c r="Y245" s="1154"/>
      <c r="Z245" s="1154"/>
      <c r="AA245" s="1154"/>
      <c r="AB245" s="1155"/>
    </row>
  </sheetData>
  <mergeCells count="411">
    <mergeCell ref="Q191:Q194"/>
    <mergeCell ref="D193:D194"/>
    <mergeCell ref="B197:N197"/>
    <mergeCell ref="B191:B194"/>
    <mergeCell ref="C191:C194"/>
    <mergeCell ref="D191:D192"/>
    <mergeCell ref="E191:E194"/>
    <mergeCell ref="F191:F194"/>
    <mergeCell ref="G191:G194"/>
    <mergeCell ref="B187:B190"/>
    <mergeCell ref="C187:C190"/>
    <mergeCell ref="D187:D188"/>
    <mergeCell ref="E187:E190"/>
    <mergeCell ref="F187:F190"/>
    <mergeCell ref="G187:G190"/>
    <mergeCell ref="D189:D190"/>
    <mergeCell ref="K201:N201"/>
    <mergeCell ref="P191:P194"/>
    <mergeCell ref="P179:P182"/>
    <mergeCell ref="Q179:Q182"/>
    <mergeCell ref="D181:D182"/>
    <mergeCell ref="B183:B186"/>
    <mergeCell ref="C183:C186"/>
    <mergeCell ref="D183:D184"/>
    <mergeCell ref="E183:E186"/>
    <mergeCell ref="F183:F186"/>
    <mergeCell ref="B179:B182"/>
    <mergeCell ref="C179:C182"/>
    <mergeCell ref="D179:D180"/>
    <mergeCell ref="E179:E182"/>
    <mergeCell ref="F179:F182"/>
    <mergeCell ref="G179:G182"/>
    <mergeCell ref="G183:G186"/>
    <mergeCell ref="D185:D186"/>
    <mergeCell ref="G175:G178"/>
    <mergeCell ref="P175:P178"/>
    <mergeCell ref="Q175:Q178"/>
    <mergeCell ref="D177:D178"/>
    <mergeCell ref="P171:P174"/>
    <mergeCell ref="Q171:Q174"/>
    <mergeCell ref="D173:D174"/>
    <mergeCell ref="G171:G174"/>
    <mergeCell ref="B175:B178"/>
    <mergeCell ref="C175:C178"/>
    <mergeCell ref="D175:D176"/>
    <mergeCell ref="E175:E178"/>
    <mergeCell ref="F175:F178"/>
    <mergeCell ref="B171:B174"/>
    <mergeCell ref="C171:C174"/>
    <mergeCell ref="D171:D172"/>
    <mergeCell ref="E171:E174"/>
    <mergeCell ref="F171:F174"/>
    <mergeCell ref="G167:G170"/>
    <mergeCell ref="P167:P170"/>
    <mergeCell ref="Q167:Q170"/>
    <mergeCell ref="D169:D170"/>
    <mergeCell ref="P163:P166"/>
    <mergeCell ref="Q163:Q166"/>
    <mergeCell ref="D165:D166"/>
    <mergeCell ref="G163:G166"/>
    <mergeCell ref="B167:B170"/>
    <mergeCell ref="C167:C170"/>
    <mergeCell ref="D167:D168"/>
    <mergeCell ref="E167:E170"/>
    <mergeCell ref="F167:F170"/>
    <mergeCell ref="B163:B166"/>
    <mergeCell ref="C163:C166"/>
    <mergeCell ref="D163:D164"/>
    <mergeCell ref="E163:E166"/>
    <mergeCell ref="F163:F166"/>
    <mergeCell ref="G159:G162"/>
    <mergeCell ref="P159:P162"/>
    <mergeCell ref="Q159:Q162"/>
    <mergeCell ref="D161:D162"/>
    <mergeCell ref="P155:P158"/>
    <mergeCell ref="Q155:Q158"/>
    <mergeCell ref="D157:D158"/>
    <mergeCell ref="G155:G158"/>
    <mergeCell ref="B159:B162"/>
    <mergeCell ref="C159:C162"/>
    <mergeCell ref="D159:D160"/>
    <mergeCell ref="E159:E162"/>
    <mergeCell ref="F159:F162"/>
    <mergeCell ref="B155:B158"/>
    <mergeCell ref="C155:C158"/>
    <mergeCell ref="D155:D156"/>
    <mergeCell ref="E155:E158"/>
    <mergeCell ref="F155:F158"/>
    <mergeCell ref="G151:G154"/>
    <mergeCell ref="P151:P154"/>
    <mergeCell ref="Q151:Q154"/>
    <mergeCell ref="D153:D154"/>
    <mergeCell ref="P147:P150"/>
    <mergeCell ref="Q147:Q150"/>
    <mergeCell ref="D149:D150"/>
    <mergeCell ref="G147:G150"/>
    <mergeCell ref="B151:B154"/>
    <mergeCell ref="C151:C154"/>
    <mergeCell ref="D151:D152"/>
    <mergeCell ref="E151:E154"/>
    <mergeCell ref="F151:F154"/>
    <mergeCell ref="B147:B150"/>
    <mergeCell ref="C147:C150"/>
    <mergeCell ref="D147:D148"/>
    <mergeCell ref="E147:E150"/>
    <mergeCell ref="F147:F150"/>
    <mergeCell ref="G143:G146"/>
    <mergeCell ref="P143:P146"/>
    <mergeCell ref="Q143:Q146"/>
    <mergeCell ref="D145:D146"/>
    <mergeCell ref="P139:P142"/>
    <mergeCell ref="Q139:Q142"/>
    <mergeCell ref="D141:D142"/>
    <mergeCell ref="G139:G142"/>
    <mergeCell ref="B143:B146"/>
    <mergeCell ref="C143:C146"/>
    <mergeCell ref="D143:D144"/>
    <mergeCell ref="E143:E146"/>
    <mergeCell ref="F143:F146"/>
    <mergeCell ref="B139:B142"/>
    <mergeCell ref="C139:C142"/>
    <mergeCell ref="D139:D140"/>
    <mergeCell ref="E139:E142"/>
    <mergeCell ref="F139:F142"/>
    <mergeCell ref="G135:G138"/>
    <mergeCell ref="P135:P138"/>
    <mergeCell ref="Q135:Q138"/>
    <mergeCell ref="D137:D138"/>
    <mergeCell ref="P131:P134"/>
    <mergeCell ref="Q131:Q134"/>
    <mergeCell ref="D133:D134"/>
    <mergeCell ref="G131:G134"/>
    <mergeCell ref="B135:B138"/>
    <mergeCell ref="C135:C138"/>
    <mergeCell ref="D135:D136"/>
    <mergeCell ref="E135:E138"/>
    <mergeCell ref="F135:F138"/>
    <mergeCell ref="B131:B134"/>
    <mergeCell ref="C131:C134"/>
    <mergeCell ref="D131:D132"/>
    <mergeCell ref="E131:E134"/>
    <mergeCell ref="F131:F134"/>
    <mergeCell ref="G127:G130"/>
    <mergeCell ref="P127:P130"/>
    <mergeCell ref="Q127:Q130"/>
    <mergeCell ref="D129:D130"/>
    <mergeCell ref="P123:P126"/>
    <mergeCell ref="Q123:Q126"/>
    <mergeCell ref="D125:D126"/>
    <mergeCell ref="G123:G126"/>
    <mergeCell ref="B127:B130"/>
    <mergeCell ref="C127:C130"/>
    <mergeCell ref="D127:D128"/>
    <mergeCell ref="E127:E130"/>
    <mergeCell ref="F127:F130"/>
    <mergeCell ref="B123:B126"/>
    <mergeCell ref="C123:C126"/>
    <mergeCell ref="D123:D124"/>
    <mergeCell ref="E123:E126"/>
    <mergeCell ref="F123:F126"/>
    <mergeCell ref="G119:G122"/>
    <mergeCell ref="P119:P122"/>
    <mergeCell ref="Q119:Q122"/>
    <mergeCell ref="D121:D122"/>
    <mergeCell ref="P115:P118"/>
    <mergeCell ref="Q115:Q118"/>
    <mergeCell ref="D117:D118"/>
    <mergeCell ref="G115:G118"/>
    <mergeCell ref="B119:B122"/>
    <mergeCell ref="C119:C122"/>
    <mergeCell ref="D119:D120"/>
    <mergeCell ref="E119:E122"/>
    <mergeCell ref="F119:F122"/>
    <mergeCell ref="B115:B118"/>
    <mergeCell ref="C115:C118"/>
    <mergeCell ref="D115:D116"/>
    <mergeCell ref="E115:E118"/>
    <mergeCell ref="F115:F118"/>
    <mergeCell ref="G111:G114"/>
    <mergeCell ref="P111:P114"/>
    <mergeCell ref="Q111:Q114"/>
    <mergeCell ref="D113:D114"/>
    <mergeCell ref="P107:P110"/>
    <mergeCell ref="Q107:Q110"/>
    <mergeCell ref="D109:D110"/>
    <mergeCell ref="G107:G110"/>
    <mergeCell ref="B111:B114"/>
    <mergeCell ref="C111:C114"/>
    <mergeCell ref="D111:D112"/>
    <mergeCell ref="E111:E114"/>
    <mergeCell ref="F111:F114"/>
    <mergeCell ref="B107:B110"/>
    <mergeCell ref="C107:C110"/>
    <mergeCell ref="D107:D108"/>
    <mergeCell ref="E107:E110"/>
    <mergeCell ref="F107:F110"/>
    <mergeCell ref="G103:G106"/>
    <mergeCell ref="P103:P106"/>
    <mergeCell ref="Q103:Q106"/>
    <mergeCell ref="D105:D106"/>
    <mergeCell ref="P99:P102"/>
    <mergeCell ref="Q99:Q102"/>
    <mergeCell ref="D101:D102"/>
    <mergeCell ref="G99:G102"/>
    <mergeCell ref="B103:B106"/>
    <mergeCell ref="C103:C106"/>
    <mergeCell ref="D103:D104"/>
    <mergeCell ref="E103:E106"/>
    <mergeCell ref="F103:F106"/>
    <mergeCell ref="B99:B102"/>
    <mergeCell ref="C99:C102"/>
    <mergeCell ref="D99:D100"/>
    <mergeCell ref="E99:E102"/>
    <mergeCell ref="F99:F102"/>
    <mergeCell ref="G95:G98"/>
    <mergeCell ref="P95:P98"/>
    <mergeCell ref="Q95:Q98"/>
    <mergeCell ref="D97:D98"/>
    <mergeCell ref="P91:P94"/>
    <mergeCell ref="Q91:Q94"/>
    <mergeCell ref="D93:D94"/>
    <mergeCell ref="G91:G94"/>
    <mergeCell ref="B95:B98"/>
    <mergeCell ref="C95:C98"/>
    <mergeCell ref="D95:D96"/>
    <mergeCell ref="E95:E98"/>
    <mergeCell ref="F95:F98"/>
    <mergeCell ref="B91:B94"/>
    <mergeCell ref="C91:C94"/>
    <mergeCell ref="D91:D92"/>
    <mergeCell ref="E91:E94"/>
    <mergeCell ref="F91:F94"/>
    <mergeCell ref="G87:G90"/>
    <mergeCell ref="P87:P90"/>
    <mergeCell ref="Q87:Q90"/>
    <mergeCell ref="D89:D90"/>
    <mergeCell ref="P83:P86"/>
    <mergeCell ref="Q83:Q86"/>
    <mergeCell ref="D85:D86"/>
    <mergeCell ref="G83:G86"/>
    <mergeCell ref="B87:B90"/>
    <mergeCell ref="C87:C90"/>
    <mergeCell ref="D87:D88"/>
    <mergeCell ref="E87:E90"/>
    <mergeCell ref="F87:F90"/>
    <mergeCell ref="B83:B86"/>
    <mergeCell ref="C83:C86"/>
    <mergeCell ref="D83:D84"/>
    <mergeCell ref="E83:E86"/>
    <mergeCell ref="F83:F86"/>
    <mergeCell ref="G79:G82"/>
    <mergeCell ref="P79:P82"/>
    <mergeCell ref="Q79:Q82"/>
    <mergeCell ref="D81:D82"/>
    <mergeCell ref="P75:P78"/>
    <mergeCell ref="Q75:Q78"/>
    <mergeCell ref="D77:D78"/>
    <mergeCell ref="G75:G78"/>
    <mergeCell ref="B79:B82"/>
    <mergeCell ref="C79:C82"/>
    <mergeCell ref="D79:D80"/>
    <mergeCell ref="E79:E82"/>
    <mergeCell ref="F79:F82"/>
    <mergeCell ref="B75:B78"/>
    <mergeCell ref="C75:C78"/>
    <mergeCell ref="D75:D76"/>
    <mergeCell ref="E75:E78"/>
    <mergeCell ref="F75:F78"/>
    <mergeCell ref="G71:G74"/>
    <mergeCell ref="P71:P74"/>
    <mergeCell ref="Q71:Q74"/>
    <mergeCell ref="D73:D74"/>
    <mergeCell ref="P67:P70"/>
    <mergeCell ref="Q67:Q70"/>
    <mergeCell ref="D69:D70"/>
    <mergeCell ref="G67:G70"/>
    <mergeCell ref="B71:B74"/>
    <mergeCell ref="C71:C74"/>
    <mergeCell ref="D71:D72"/>
    <mergeCell ref="E71:E74"/>
    <mergeCell ref="F71:F74"/>
    <mergeCell ref="B67:B70"/>
    <mergeCell ref="C67:C70"/>
    <mergeCell ref="D67:D68"/>
    <mergeCell ref="E67:E70"/>
    <mergeCell ref="F67:F70"/>
    <mergeCell ref="G63:G66"/>
    <mergeCell ref="P63:P66"/>
    <mergeCell ref="Q63:Q66"/>
    <mergeCell ref="D65:D66"/>
    <mergeCell ref="P59:P62"/>
    <mergeCell ref="Q59:Q62"/>
    <mergeCell ref="D61:D62"/>
    <mergeCell ref="G59:G62"/>
    <mergeCell ref="B63:B66"/>
    <mergeCell ref="C63:C66"/>
    <mergeCell ref="D63:D64"/>
    <mergeCell ref="E63:E66"/>
    <mergeCell ref="F63:F66"/>
    <mergeCell ref="B59:B62"/>
    <mergeCell ref="C59:C62"/>
    <mergeCell ref="D59:D60"/>
    <mergeCell ref="E59:E62"/>
    <mergeCell ref="F59:F62"/>
    <mergeCell ref="G55:G58"/>
    <mergeCell ref="P55:P58"/>
    <mergeCell ref="Q55:Q58"/>
    <mergeCell ref="D57:D58"/>
    <mergeCell ref="P51:P54"/>
    <mergeCell ref="Q51:Q54"/>
    <mergeCell ref="D53:D54"/>
    <mergeCell ref="G51:G54"/>
    <mergeCell ref="B55:B58"/>
    <mergeCell ref="C55:C58"/>
    <mergeCell ref="D55:D56"/>
    <mergeCell ref="E55:E58"/>
    <mergeCell ref="F55:F58"/>
    <mergeCell ref="B51:B54"/>
    <mergeCell ref="C51:C54"/>
    <mergeCell ref="D51:D52"/>
    <mergeCell ref="E51:E54"/>
    <mergeCell ref="F51:F54"/>
    <mergeCell ref="P47:P50"/>
    <mergeCell ref="Q47:Q50"/>
    <mergeCell ref="D49:D50"/>
    <mergeCell ref="P43:P46"/>
    <mergeCell ref="Q43:Q46"/>
    <mergeCell ref="D45:D46"/>
    <mergeCell ref="G43:G46"/>
    <mergeCell ref="D37:D38"/>
    <mergeCell ref="G35:G38"/>
    <mergeCell ref="G47:G50"/>
    <mergeCell ref="P39:P42"/>
    <mergeCell ref="Q39:Q42"/>
    <mergeCell ref="P35:P38"/>
    <mergeCell ref="Q35:Q38"/>
    <mergeCell ref="B47:B50"/>
    <mergeCell ref="C47:C50"/>
    <mergeCell ref="D47:D48"/>
    <mergeCell ref="E47:E50"/>
    <mergeCell ref="F47:F50"/>
    <mergeCell ref="B43:B46"/>
    <mergeCell ref="C43:C46"/>
    <mergeCell ref="D43:D44"/>
    <mergeCell ref="E43:E46"/>
    <mergeCell ref="F43:F46"/>
    <mergeCell ref="E27:E30"/>
    <mergeCell ref="F27:F30"/>
    <mergeCell ref="G31:G34"/>
    <mergeCell ref="D29:D30"/>
    <mergeCell ref="G27:G30"/>
    <mergeCell ref="B39:B42"/>
    <mergeCell ref="C39:C42"/>
    <mergeCell ref="D39:D40"/>
    <mergeCell ref="E39:E42"/>
    <mergeCell ref="F39:F42"/>
    <mergeCell ref="B35:B38"/>
    <mergeCell ref="C35:C38"/>
    <mergeCell ref="D35:D36"/>
    <mergeCell ref="E35:E38"/>
    <mergeCell ref="F35:F38"/>
    <mergeCell ref="G39:G42"/>
    <mergeCell ref="D41:D42"/>
    <mergeCell ref="AD21:AD22"/>
    <mergeCell ref="P31:P34"/>
    <mergeCell ref="Q31:Q34"/>
    <mergeCell ref="D33:D34"/>
    <mergeCell ref="P27:P30"/>
    <mergeCell ref="Q27:Q30"/>
    <mergeCell ref="B23:B26"/>
    <mergeCell ref="C23:C26"/>
    <mergeCell ref="D23:D24"/>
    <mergeCell ref="E23:E26"/>
    <mergeCell ref="F23:F26"/>
    <mergeCell ref="G23:G26"/>
    <mergeCell ref="P23:P26"/>
    <mergeCell ref="Q23:Q26"/>
    <mergeCell ref="D25:D26"/>
    <mergeCell ref="M21:M22"/>
    <mergeCell ref="B31:B34"/>
    <mergeCell ref="C31:C34"/>
    <mergeCell ref="D31:D32"/>
    <mergeCell ref="E31:E34"/>
    <mergeCell ref="F31:F34"/>
    <mergeCell ref="B27:B30"/>
    <mergeCell ref="C27:C30"/>
    <mergeCell ref="D27:D28"/>
    <mergeCell ref="B16:N16"/>
    <mergeCell ref="B20:B22"/>
    <mergeCell ref="C20:C22"/>
    <mergeCell ref="G20:G22"/>
    <mergeCell ref="H20:N20"/>
    <mergeCell ref="P20:P22"/>
    <mergeCell ref="Q20:Q22"/>
    <mergeCell ref="R20:X20"/>
    <mergeCell ref="Y20:AE20"/>
    <mergeCell ref="AE21:AE22"/>
    <mergeCell ref="N21:N22"/>
    <mergeCell ref="T21:T22"/>
    <mergeCell ref="U21:U22"/>
    <mergeCell ref="V21:V22"/>
    <mergeCell ref="W21:W22"/>
    <mergeCell ref="X21:X22"/>
    <mergeCell ref="E21:E22"/>
    <mergeCell ref="F21:F22"/>
    <mergeCell ref="J21:J22"/>
    <mergeCell ref="K21:K22"/>
    <mergeCell ref="L21:L22"/>
    <mergeCell ref="AA21:AA22"/>
    <mergeCell ref="AB21:AB22"/>
    <mergeCell ref="AC21:AC22"/>
  </mergeCells>
  <pageMargins left="0.23622047244094491" right="0.23622047244094491" top="0.74803149606299213" bottom="0.74803149606299213" header="0.31496062992125984" footer="0.31496062992125984"/>
  <pageSetup paperSize="8" scale="36" fitToHeight="0" orientation="portrait" r:id="rId1"/>
</worksheet>
</file>

<file path=xl/worksheets/sheet6.xml><?xml version="1.0" encoding="utf-8"?>
<worksheet xmlns="http://schemas.openxmlformats.org/spreadsheetml/2006/main" xmlns:r="http://schemas.openxmlformats.org/officeDocument/2006/relationships">
  <sheetPr codeName="Sheet5">
    <tabColor theme="5" tint="0.59999389629810485"/>
    <pageSetUpPr fitToPage="1"/>
  </sheetPr>
  <dimension ref="A1:H74"/>
  <sheetViews>
    <sheetView workbookViewId="0">
      <selection activeCell="A69" sqref="A69"/>
    </sheetView>
  </sheetViews>
  <sheetFormatPr defaultRowHeight="14.25"/>
  <cols>
    <col min="1" max="1" width="60.75" style="403" customWidth="1"/>
    <col min="2" max="2" width="6" style="403" hidden="1" customWidth="1"/>
    <col min="3" max="8" width="10.875" style="403" customWidth="1"/>
    <col min="9" max="16384" width="9" style="403"/>
  </cols>
  <sheetData>
    <row r="1" spans="1:8" s="2042" customFormat="1" ht="26.25">
      <c r="A1" s="1709" t="str">
        <f ca="1">VLOOKUP(LEFT(RIGHT(CELL("filename",A1),LEN(CELL("filename",A1))-FIND("]",CELL("filename",A1))),1)*1,Index!$B$8:$C$90,2,FALSE)</f>
        <v>Finance</v>
      </c>
      <c r="B1" s="1996"/>
      <c r="C1" s="1709"/>
      <c r="D1" s="2005"/>
      <c r="E1" s="2005"/>
      <c r="F1" s="2005"/>
      <c r="G1" s="2005"/>
      <c r="H1" s="2005"/>
    </row>
    <row r="2" spans="1:8" s="2042" customFormat="1" ht="26.25">
      <c r="A2" s="1709" t="str">
        <f>'Universal data'!C8</f>
        <v>National Grid Gas Transmission</v>
      </c>
      <c r="B2" s="1709"/>
      <c r="C2" s="2005"/>
      <c r="D2" s="2005"/>
      <c r="E2" s="2005"/>
      <c r="F2" s="2005"/>
      <c r="G2" s="2005"/>
      <c r="H2" s="2005"/>
    </row>
    <row r="3" spans="1:8" s="2043" customFormat="1" ht="21" thickBot="1">
      <c r="A3" s="1797" t="str">
        <f>'Universal data'!C21</f>
        <v>2012/13</v>
      </c>
      <c r="B3" s="1797"/>
      <c r="C3" s="2006"/>
      <c r="D3" s="2006"/>
      <c r="E3" s="2006"/>
      <c r="F3" s="2006"/>
      <c r="G3" s="2006"/>
      <c r="H3" s="2006"/>
    </row>
    <row r="4" spans="1:8" s="2045" customFormat="1" ht="12.75">
      <c r="A4" s="2053"/>
      <c r="B4" s="2054"/>
      <c r="C4" s="2054"/>
      <c r="D4" s="2054"/>
      <c r="E4" s="2054"/>
      <c r="F4" s="2054"/>
      <c r="G4" s="2054"/>
      <c r="H4" s="2054"/>
    </row>
    <row r="5" spans="1:8" s="2043" customFormat="1" ht="20.25">
      <c r="A5" s="2014" t="str">
        <f ca="1">VLOOKUP(RIGHT(CELL("filename",A1),LEN(CELL("filename",A1))-FIND("]",CELL("filename",A1))),Index!$D$8:$E$102,2,FALSE)</f>
        <v>1.2 Financial position</v>
      </c>
      <c r="B5" s="2014"/>
      <c r="C5" s="2055"/>
      <c r="D5" s="2056"/>
      <c r="E5" s="2056"/>
      <c r="F5" s="2056"/>
      <c r="G5" s="2056"/>
      <c r="H5" s="2056"/>
    </row>
    <row r="6" spans="1:8" s="555" customFormat="1" ht="12.75">
      <c r="A6" s="554"/>
      <c r="B6" s="554"/>
      <c r="C6" s="552"/>
      <c r="D6" s="552"/>
      <c r="E6" s="552"/>
      <c r="F6" s="552"/>
      <c r="G6" s="552"/>
      <c r="H6" s="552"/>
    </row>
    <row r="7" spans="1:8">
      <c r="A7" s="556" t="s">
        <v>1504</v>
      </c>
      <c r="B7" s="491"/>
      <c r="C7" s="492"/>
      <c r="D7" s="492"/>
      <c r="E7" s="492"/>
      <c r="F7" s="492"/>
      <c r="G7" s="492"/>
      <c r="H7" s="492"/>
    </row>
    <row r="8" spans="1:8">
      <c r="A8" s="556" t="s">
        <v>1505</v>
      </c>
      <c r="B8" s="491"/>
      <c r="C8" s="492"/>
      <c r="D8" s="492"/>
      <c r="E8" s="492"/>
      <c r="F8" s="492"/>
      <c r="G8" s="492"/>
      <c r="H8" s="492"/>
    </row>
    <row r="9" spans="1:8">
      <c r="A9" s="556"/>
      <c r="B9" s="491"/>
      <c r="C9" s="492"/>
      <c r="D9" s="492"/>
      <c r="E9" s="492"/>
      <c r="F9" s="492"/>
      <c r="G9" s="492"/>
      <c r="H9" s="492"/>
    </row>
    <row r="10" spans="1:8">
      <c r="A10" s="557" t="s">
        <v>1506</v>
      </c>
      <c r="B10" s="558"/>
      <c r="C10" s="492"/>
      <c r="D10" s="492"/>
      <c r="E10" s="492"/>
      <c r="F10" s="492"/>
      <c r="G10" s="492"/>
      <c r="H10" s="492"/>
    </row>
    <row r="11" spans="1:8" ht="18">
      <c r="A11" s="499"/>
      <c r="B11" s="499"/>
      <c r="C11" s="18"/>
      <c r="D11" s="18"/>
      <c r="E11" s="18"/>
      <c r="F11" s="18"/>
      <c r="G11" s="18"/>
      <c r="H11" s="18"/>
    </row>
    <row r="12" spans="1:8" ht="18">
      <c r="A12" s="559"/>
      <c r="B12" s="559"/>
      <c r="C12" s="2609">
        <f>F12-1</f>
        <v>2012</v>
      </c>
      <c r="D12" s="2610"/>
      <c r="E12" s="2611"/>
      <c r="F12" s="2612">
        <f>'Universal data'!C10</f>
        <v>2013</v>
      </c>
      <c r="G12" s="2610"/>
      <c r="H12" s="2613"/>
    </row>
    <row r="13" spans="1:8">
      <c r="A13" s="10" t="s">
        <v>94</v>
      </c>
      <c r="B13" s="10"/>
      <c r="C13" s="500" t="s">
        <v>1497</v>
      </c>
      <c r="D13" s="500" t="s">
        <v>688</v>
      </c>
      <c r="E13" s="501" t="s">
        <v>689</v>
      </c>
      <c r="F13" s="502" t="s">
        <v>1497</v>
      </c>
      <c r="G13" s="500" t="s">
        <v>688</v>
      </c>
      <c r="H13" s="500" t="s">
        <v>689</v>
      </c>
    </row>
    <row r="14" spans="1:8" ht="15">
      <c r="A14" s="560"/>
      <c r="B14" s="560"/>
      <c r="C14" s="503" t="s">
        <v>10</v>
      </c>
      <c r="D14" s="503" t="s">
        <v>10</v>
      </c>
      <c r="E14" s="504" t="s">
        <v>10</v>
      </c>
      <c r="F14" s="505" t="s">
        <v>10</v>
      </c>
      <c r="G14" s="503" t="s">
        <v>10</v>
      </c>
      <c r="H14" s="503" t="s">
        <v>10</v>
      </c>
    </row>
    <row r="15" spans="1:8">
      <c r="A15" s="24" t="s">
        <v>1498</v>
      </c>
      <c r="B15" s="24"/>
      <c r="C15" s="2603">
        <f>'1.1_Income_Statement'!C15</f>
        <v>0</v>
      </c>
      <c r="D15" s="2603">
        <f>'1.1_Income_Statement'!D15</f>
        <v>0</v>
      </c>
      <c r="E15" s="2604">
        <f>'1.1_Income_Statement'!E15</f>
        <v>0</v>
      </c>
      <c r="F15" s="2605">
        <f>'1.1_Income_Statement'!F15</f>
        <v>0</v>
      </c>
      <c r="G15" s="2603">
        <f>'1.1_Income_Statement'!G15</f>
        <v>0</v>
      </c>
      <c r="H15" s="2603">
        <f>'1.1_Income_Statement'!H15</f>
        <v>0</v>
      </c>
    </row>
    <row r="16" spans="1:8" s="934" customFormat="1" ht="12.75">
      <c r="A16" s="12"/>
      <c r="B16" s="12"/>
      <c r="C16" s="14"/>
      <c r="D16" s="14"/>
      <c r="E16" s="14"/>
      <c r="F16" s="14"/>
      <c r="G16" s="14"/>
      <c r="H16" s="14"/>
    </row>
    <row r="17" spans="1:8" s="561" customFormat="1" ht="15">
      <c r="A17" s="11" t="s">
        <v>129</v>
      </c>
      <c r="B17" s="11"/>
      <c r="C17" s="14"/>
      <c r="D17" s="14"/>
      <c r="E17" s="14"/>
      <c r="F17" s="14"/>
      <c r="G17" s="14"/>
      <c r="H17" s="14"/>
    </row>
    <row r="18" spans="1:8" s="561" customFormat="1">
      <c r="A18" s="562" t="s">
        <v>128</v>
      </c>
      <c r="B18" s="563"/>
      <c r="C18" s="511"/>
      <c r="D18" s="511"/>
      <c r="E18" s="512"/>
      <c r="F18" s="513"/>
      <c r="G18" s="511"/>
      <c r="H18" s="511"/>
    </row>
    <row r="19" spans="1:8" s="561" customFormat="1">
      <c r="A19" s="562" t="s">
        <v>120</v>
      </c>
      <c r="B19" s="563"/>
      <c r="C19" s="511"/>
      <c r="D19" s="511"/>
      <c r="E19" s="512"/>
      <c r="F19" s="513"/>
      <c r="G19" s="511"/>
      <c r="H19" s="511"/>
    </row>
    <row r="20" spans="1:8" s="561" customFormat="1">
      <c r="A20" s="564" t="s">
        <v>127</v>
      </c>
      <c r="B20" s="565"/>
      <c r="C20" s="511"/>
      <c r="D20" s="511"/>
      <c r="E20" s="512"/>
      <c r="F20" s="513"/>
      <c r="G20" s="511"/>
      <c r="H20" s="511"/>
    </row>
    <row r="21" spans="1:8" s="561" customFormat="1">
      <c r="A21" s="562" t="s">
        <v>126</v>
      </c>
      <c r="B21" s="563"/>
      <c r="C21" s="511"/>
      <c r="D21" s="511"/>
      <c r="E21" s="512"/>
      <c r="F21" s="513"/>
      <c r="G21" s="511"/>
      <c r="H21" s="511"/>
    </row>
    <row r="22" spans="1:8" s="561" customFormat="1">
      <c r="A22" s="562" t="s">
        <v>125</v>
      </c>
      <c r="B22" s="563"/>
      <c r="C22" s="511"/>
      <c r="D22" s="511"/>
      <c r="E22" s="512"/>
      <c r="F22" s="513"/>
      <c r="G22" s="511"/>
      <c r="H22" s="511"/>
    </row>
    <row r="23" spans="1:8" s="561" customFormat="1">
      <c r="A23" s="562" t="s">
        <v>119</v>
      </c>
      <c r="B23" s="563"/>
      <c r="C23" s="511"/>
      <c r="D23" s="511"/>
      <c r="E23" s="512"/>
      <c r="F23" s="513"/>
      <c r="G23" s="511"/>
      <c r="H23" s="511"/>
    </row>
    <row r="24" spans="1:8" s="561" customFormat="1">
      <c r="A24" s="562" t="s">
        <v>105</v>
      </c>
      <c r="B24" s="563"/>
      <c r="C24" s="511"/>
      <c r="D24" s="511"/>
      <c r="E24" s="512"/>
      <c r="F24" s="513"/>
      <c r="G24" s="511"/>
      <c r="H24" s="511"/>
    </row>
    <row r="25" spans="1:8" s="561" customFormat="1" ht="15">
      <c r="A25" s="566" t="s">
        <v>1507</v>
      </c>
      <c r="B25" s="567"/>
      <c r="C25" s="523">
        <f>SUM(C18:C24)</f>
        <v>0</v>
      </c>
      <c r="D25" s="523">
        <f t="shared" ref="D25:H25" si="0">SUM(D18:D24)</f>
        <v>0</v>
      </c>
      <c r="E25" s="568">
        <f t="shared" si="0"/>
        <v>0</v>
      </c>
      <c r="F25" s="525">
        <f t="shared" si="0"/>
        <v>0</v>
      </c>
      <c r="G25" s="523">
        <f t="shared" si="0"/>
        <v>0</v>
      </c>
      <c r="H25" s="523">
        <f t="shared" si="0"/>
        <v>0</v>
      </c>
    </row>
    <row r="26" spans="1:8" s="561" customFormat="1">
      <c r="A26" s="10"/>
      <c r="B26" s="10"/>
      <c r="C26" s="569"/>
      <c r="D26" s="569"/>
      <c r="E26" s="569"/>
      <c r="F26" s="569"/>
      <c r="G26" s="569"/>
      <c r="H26" s="569"/>
    </row>
    <row r="27" spans="1:8" s="561" customFormat="1" ht="15">
      <c r="A27" s="11" t="s">
        <v>124</v>
      </c>
      <c r="B27" s="11"/>
      <c r="C27" s="17"/>
      <c r="D27" s="17"/>
      <c r="E27" s="17"/>
      <c r="F27" s="17"/>
      <c r="G27" s="17"/>
      <c r="H27" s="17"/>
    </row>
    <row r="28" spans="1:8" s="561" customFormat="1" ht="13.5" customHeight="1">
      <c r="A28" s="562" t="s">
        <v>123</v>
      </c>
      <c r="B28" s="563"/>
      <c r="C28" s="511"/>
      <c r="D28" s="511"/>
      <c r="E28" s="512"/>
      <c r="F28" s="513"/>
      <c r="G28" s="511"/>
      <c r="H28" s="511"/>
    </row>
    <row r="29" spans="1:8" s="561" customFormat="1">
      <c r="A29" s="562" t="s">
        <v>1508</v>
      </c>
      <c r="B29" s="563"/>
      <c r="C29" s="511"/>
      <c r="D29" s="511"/>
      <c r="E29" s="512"/>
      <c r="F29" s="513"/>
      <c r="G29" s="511"/>
      <c r="H29" s="511"/>
    </row>
    <row r="30" spans="1:8" s="561" customFormat="1">
      <c r="A30" s="562" t="s">
        <v>1509</v>
      </c>
      <c r="B30" s="563"/>
      <c r="C30" s="511"/>
      <c r="D30" s="511"/>
      <c r="E30" s="512"/>
      <c r="F30" s="513"/>
      <c r="G30" s="511"/>
      <c r="H30" s="511"/>
    </row>
    <row r="31" spans="1:8" s="561" customFormat="1">
      <c r="A31" s="19" t="s">
        <v>122</v>
      </c>
      <c r="B31" s="563"/>
      <c r="C31" s="511"/>
      <c r="D31" s="511"/>
      <c r="E31" s="512"/>
      <c r="F31" s="513"/>
      <c r="G31" s="511"/>
      <c r="H31" s="511"/>
    </row>
    <row r="32" spans="1:8" s="561" customFormat="1">
      <c r="A32" s="562" t="s">
        <v>121</v>
      </c>
      <c r="B32" s="563"/>
      <c r="C32" s="511"/>
      <c r="D32" s="511"/>
      <c r="E32" s="512"/>
      <c r="F32" s="513"/>
      <c r="G32" s="511"/>
      <c r="H32" s="511"/>
    </row>
    <row r="33" spans="1:8" s="561" customFormat="1">
      <c r="A33" s="564" t="s">
        <v>120</v>
      </c>
      <c r="B33" s="565"/>
      <c r="C33" s="511"/>
      <c r="D33" s="511"/>
      <c r="E33" s="512"/>
      <c r="F33" s="513"/>
      <c r="G33" s="511"/>
      <c r="H33" s="511"/>
    </row>
    <row r="34" spans="1:8" s="561" customFormat="1">
      <c r="A34" s="564" t="s">
        <v>1510</v>
      </c>
      <c r="B34" s="565"/>
      <c r="C34" s="511"/>
      <c r="D34" s="511"/>
      <c r="E34" s="512"/>
      <c r="F34" s="513"/>
      <c r="G34" s="511"/>
      <c r="H34" s="511"/>
    </row>
    <row r="35" spans="1:8" s="561" customFormat="1">
      <c r="A35" s="562" t="s">
        <v>105</v>
      </c>
      <c r="B35" s="563"/>
      <c r="C35" s="511"/>
      <c r="D35" s="511"/>
      <c r="E35" s="512"/>
      <c r="F35" s="513"/>
      <c r="G35" s="511"/>
      <c r="H35" s="511"/>
    </row>
    <row r="36" spans="1:8" s="561" customFormat="1" ht="15">
      <c r="A36" s="566" t="s">
        <v>1511</v>
      </c>
      <c r="B36" s="567"/>
      <c r="C36" s="523">
        <f t="shared" ref="C36:H36" si="1">SUM(C28:C35)</f>
        <v>0</v>
      </c>
      <c r="D36" s="523">
        <f t="shared" si="1"/>
        <v>0</v>
      </c>
      <c r="E36" s="568">
        <f t="shared" si="1"/>
        <v>0</v>
      </c>
      <c r="F36" s="525">
        <f t="shared" si="1"/>
        <v>0</v>
      </c>
      <c r="G36" s="523">
        <f t="shared" si="1"/>
        <v>0</v>
      </c>
      <c r="H36" s="523">
        <f t="shared" si="1"/>
        <v>0</v>
      </c>
    </row>
    <row r="37" spans="1:8" s="561" customFormat="1">
      <c r="A37" s="10"/>
      <c r="B37" s="10"/>
      <c r="C37" s="569"/>
      <c r="D37" s="569"/>
      <c r="E37" s="569"/>
      <c r="F37" s="569"/>
      <c r="G37" s="569"/>
      <c r="H37" s="569"/>
    </row>
    <row r="38" spans="1:8" s="561" customFormat="1" ht="15">
      <c r="A38" s="11" t="s">
        <v>118</v>
      </c>
      <c r="B38" s="11"/>
      <c r="C38" s="17"/>
      <c r="D38" s="17"/>
      <c r="E38" s="17"/>
      <c r="F38" s="17"/>
      <c r="G38" s="17"/>
      <c r="H38" s="17"/>
    </row>
    <row r="39" spans="1:8" s="561" customFormat="1">
      <c r="A39" s="562" t="s">
        <v>117</v>
      </c>
      <c r="B39" s="563"/>
      <c r="C39" s="511"/>
      <c r="D39" s="511"/>
      <c r="E39" s="512"/>
      <c r="F39" s="513"/>
      <c r="G39" s="511"/>
      <c r="H39" s="511"/>
    </row>
    <row r="40" spans="1:8" s="561" customFormat="1">
      <c r="A40" s="562" t="s">
        <v>1512</v>
      </c>
      <c r="B40" s="563"/>
      <c r="C40" s="511"/>
      <c r="D40" s="511"/>
      <c r="E40" s="512"/>
      <c r="F40" s="513"/>
      <c r="G40" s="511"/>
      <c r="H40" s="511"/>
    </row>
    <row r="41" spans="1:8" s="561" customFormat="1">
      <c r="A41" s="562" t="s">
        <v>110</v>
      </c>
      <c r="B41" s="563"/>
      <c r="C41" s="511"/>
      <c r="D41" s="511"/>
      <c r="E41" s="512"/>
      <c r="F41" s="513"/>
      <c r="G41" s="511"/>
      <c r="H41" s="511"/>
    </row>
    <row r="42" spans="1:8" s="561" customFormat="1">
      <c r="A42" s="562" t="s">
        <v>114</v>
      </c>
      <c r="B42" s="563"/>
      <c r="C42" s="511"/>
      <c r="D42" s="511"/>
      <c r="E42" s="512"/>
      <c r="F42" s="1244"/>
      <c r="G42" s="511"/>
      <c r="H42" s="511"/>
    </row>
    <row r="43" spans="1:8" s="561" customFormat="1">
      <c r="A43" s="562" t="s">
        <v>105</v>
      </c>
      <c r="B43" s="563"/>
      <c r="C43" s="511"/>
      <c r="D43" s="511"/>
      <c r="E43" s="512"/>
      <c r="F43" s="513"/>
      <c r="G43" s="511"/>
      <c r="H43" s="511"/>
    </row>
    <row r="44" spans="1:8" s="561" customFormat="1" ht="15">
      <c r="A44" s="566" t="s">
        <v>1513</v>
      </c>
      <c r="B44" s="567"/>
      <c r="C44" s="523">
        <f t="shared" ref="C44:H44" si="2">SUM(C39:C43)</f>
        <v>0</v>
      </c>
      <c r="D44" s="523">
        <f t="shared" si="2"/>
        <v>0</v>
      </c>
      <c r="E44" s="568">
        <f t="shared" si="2"/>
        <v>0</v>
      </c>
      <c r="F44" s="525">
        <f t="shared" si="2"/>
        <v>0</v>
      </c>
      <c r="G44" s="523">
        <f t="shared" si="2"/>
        <v>0</v>
      </c>
      <c r="H44" s="523">
        <f t="shared" si="2"/>
        <v>0</v>
      </c>
    </row>
    <row r="45" spans="1:8" s="561" customFormat="1">
      <c r="A45" s="10"/>
      <c r="B45" s="10"/>
      <c r="C45" s="569"/>
      <c r="D45" s="569"/>
      <c r="E45" s="569"/>
      <c r="F45" s="569"/>
      <c r="G45" s="569"/>
      <c r="H45" s="569"/>
    </row>
    <row r="46" spans="1:8" s="561" customFormat="1" ht="15">
      <c r="A46" s="11" t="s">
        <v>116</v>
      </c>
      <c r="B46" s="11"/>
      <c r="C46" s="17"/>
      <c r="D46" s="17"/>
      <c r="E46" s="17"/>
      <c r="F46" s="17"/>
      <c r="G46" s="17"/>
      <c r="H46" s="17"/>
    </row>
    <row r="47" spans="1:8" s="561" customFormat="1">
      <c r="A47" s="562" t="s">
        <v>115</v>
      </c>
      <c r="B47" s="563"/>
      <c r="C47" s="511"/>
      <c r="D47" s="511"/>
      <c r="E47" s="512"/>
      <c r="F47" s="513"/>
      <c r="G47" s="511"/>
      <c r="H47" s="511"/>
    </row>
    <row r="48" spans="1:8" s="561" customFormat="1">
      <c r="A48" s="562" t="s">
        <v>114</v>
      </c>
      <c r="B48" s="563"/>
      <c r="C48" s="511"/>
      <c r="D48" s="511"/>
      <c r="E48" s="512"/>
      <c r="F48" s="513"/>
      <c r="G48" s="511"/>
      <c r="H48" s="511"/>
    </row>
    <row r="49" spans="1:8" s="561" customFormat="1">
      <c r="A49" s="562" t="s">
        <v>113</v>
      </c>
      <c r="B49" s="563"/>
      <c r="C49" s="511"/>
      <c r="D49" s="511"/>
      <c r="E49" s="512"/>
      <c r="F49" s="513"/>
      <c r="G49" s="511"/>
      <c r="H49" s="511"/>
    </row>
    <row r="50" spans="1:8" s="561" customFormat="1">
      <c r="A50" s="564" t="s">
        <v>112</v>
      </c>
      <c r="B50" s="565"/>
      <c r="C50" s="511"/>
      <c r="D50" s="511"/>
      <c r="E50" s="512"/>
      <c r="F50" s="513"/>
      <c r="G50" s="511"/>
      <c r="H50" s="511"/>
    </row>
    <row r="51" spans="1:8" s="561" customFormat="1">
      <c r="A51" s="564" t="s">
        <v>111</v>
      </c>
      <c r="B51" s="565"/>
      <c r="C51" s="511"/>
      <c r="D51" s="511"/>
      <c r="E51" s="512"/>
      <c r="F51" s="513"/>
      <c r="G51" s="511"/>
      <c r="H51" s="511"/>
    </row>
    <row r="52" spans="1:8" s="561" customFormat="1">
      <c r="A52" s="562" t="s">
        <v>58</v>
      </c>
      <c r="B52" s="563"/>
      <c r="C52" s="511"/>
      <c r="D52" s="511"/>
      <c r="E52" s="512"/>
      <c r="F52" s="513"/>
      <c r="G52" s="511"/>
      <c r="H52" s="511"/>
    </row>
    <row r="53" spans="1:8" s="561" customFormat="1">
      <c r="A53" s="562" t="s">
        <v>110</v>
      </c>
      <c r="B53" s="563"/>
      <c r="C53" s="511"/>
      <c r="D53" s="511"/>
      <c r="E53" s="512"/>
      <c r="F53" s="513"/>
      <c r="G53" s="511"/>
      <c r="H53" s="511"/>
    </row>
    <row r="54" spans="1:8" s="561" customFormat="1">
      <c r="A54" s="562" t="s">
        <v>105</v>
      </c>
      <c r="B54" s="563"/>
      <c r="C54" s="511"/>
      <c r="D54" s="511"/>
      <c r="E54" s="512"/>
      <c r="F54" s="513"/>
      <c r="G54" s="511"/>
      <c r="H54" s="511"/>
    </row>
    <row r="55" spans="1:8" s="561" customFormat="1" ht="15">
      <c r="A55" s="566" t="s">
        <v>1514</v>
      </c>
      <c r="B55" s="567"/>
      <c r="C55" s="523">
        <f t="shared" ref="C55:H55" si="3">SUM(C47:C54)</f>
        <v>0</v>
      </c>
      <c r="D55" s="523">
        <f t="shared" si="3"/>
        <v>0</v>
      </c>
      <c r="E55" s="568">
        <f t="shared" si="3"/>
        <v>0</v>
      </c>
      <c r="F55" s="525">
        <f t="shared" si="3"/>
        <v>0</v>
      </c>
      <c r="G55" s="523">
        <f t="shared" si="3"/>
        <v>0</v>
      </c>
      <c r="H55" s="523">
        <f t="shared" si="3"/>
        <v>0</v>
      </c>
    </row>
    <row r="56" spans="1:8" s="561" customFormat="1">
      <c r="A56" s="10"/>
      <c r="B56" s="10"/>
      <c r="C56" s="569"/>
      <c r="D56" s="569"/>
      <c r="E56" s="569"/>
      <c r="F56" s="569"/>
      <c r="G56" s="569"/>
      <c r="H56" s="569"/>
    </row>
    <row r="57" spans="1:8" s="561" customFormat="1" ht="15">
      <c r="A57" s="11" t="s">
        <v>109</v>
      </c>
      <c r="B57" s="11"/>
      <c r="C57" s="17"/>
      <c r="D57" s="17"/>
      <c r="E57" s="17"/>
      <c r="F57" s="17"/>
      <c r="G57" s="17"/>
      <c r="H57" s="17"/>
    </row>
    <row r="58" spans="1:8" s="561" customFormat="1">
      <c r="A58" s="562" t="s">
        <v>108</v>
      </c>
      <c r="B58" s="563"/>
      <c r="C58" s="511"/>
      <c r="D58" s="511"/>
      <c r="E58" s="512"/>
      <c r="F58" s="513"/>
      <c r="G58" s="511"/>
      <c r="H58" s="511"/>
    </row>
    <row r="59" spans="1:8" s="561" customFormat="1">
      <c r="A59" s="562" t="s">
        <v>1515</v>
      </c>
      <c r="B59" s="563"/>
      <c r="C59" s="511"/>
      <c r="D59" s="511"/>
      <c r="E59" s="512"/>
      <c r="F59" s="513"/>
      <c r="G59" s="511"/>
      <c r="H59" s="511"/>
    </row>
    <row r="60" spans="1:8" s="561" customFormat="1">
      <c r="A60" s="562" t="s">
        <v>106</v>
      </c>
      <c r="B60" s="563"/>
      <c r="C60" s="511"/>
      <c r="D60" s="511"/>
      <c r="E60" s="512"/>
      <c r="F60" s="513"/>
      <c r="G60" s="511"/>
      <c r="H60" s="511"/>
    </row>
    <row r="61" spans="1:8" s="561" customFormat="1">
      <c r="A61" s="562" t="s">
        <v>105</v>
      </c>
      <c r="B61" s="563"/>
      <c r="C61" s="511"/>
      <c r="D61" s="511"/>
      <c r="E61" s="512"/>
      <c r="F61" s="513"/>
      <c r="G61" s="511"/>
      <c r="H61" s="511"/>
    </row>
    <row r="62" spans="1:8" s="561" customFormat="1" ht="15">
      <c r="A62" s="566" t="s">
        <v>1516</v>
      </c>
      <c r="B62" s="567"/>
      <c r="C62" s="523">
        <f t="shared" ref="C62:H62" si="4">SUM(C58:C61)</f>
        <v>0</v>
      </c>
      <c r="D62" s="523">
        <f t="shared" si="4"/>
        <v>0</v>
      </c>
      <c r="E62" s="568">
        <f t="shared" si="4"/>
        <v>0</v>
      </c>
      <c r="F62" s="525">
        <f t="shared" si="4"/>
        <v>0</v>
      </c>
      <c r="G62" s="523">
        <f t="shared" si="4"/>
        <v>0</v>
      </c>
      <c r="H62" s="523">
        <f t="shared" si="4"/>
        <v>0</v>
      </c>
    </row>
    <row r="63" spans="1:8" s="561" customFormat="1">
      <c r="A63" s="10"/>
      <c r="B63" s="10"/>
      <c r="C63" s="17"/>
      <c r="D63" s="17"/>
      <c r="E63" s="17"/>
      <c r="F63" s="17"/>
      <c r="G63" s="17"/>
      <c r="H63" s="17"/>
    </row>
    <row r="64" spans="1:8" s="561" customFormat="1" ht="15">
      <c r="A64" s="566" t="s">
        <v>104</v>
      </c>
      <c r="B64" s="11"/>
      <c r="C64" s="529">
        <f t="shared" ref="C64:H64" si="5">C25+C36-C44-C55-C62</f>
        <v>0</v>
      </c>
      <c r="D64" s="529">
        <f t="shared" si="5"/>
        <v>0</v>
      </c>
      <c r="E64" s="524">
        <f t="shared" si="5"/>
        <v>0</v>
      </c>
      <c r="F64" s="530">
        <f>F25+F36-F44-F55-F62</f>
        <v>0</v>
      </c>
      <c r="G64" s="529">
        <f t="shared" si="5"/>
        <v>0</v>
      </c>
      <c r="H64" s="529">
        <f t="shared" si="5"/>
        <v>0</v>
      </c>
    </row>
    <row r="65" spans="1:8" s="561" customFormat="1">
      <c r="A65" s="10"/>
      <c r="B65" s="10"/>
      <c r="C65" s="17"/>
      <c r="D65" s="17"/>
      <c r="E65" s="17"/>
      <c r="F65" s="17"/>
      <c r="G65" s="17"/>
      <c r="H65" s="17"/>
    </row>
    <row r="66" spans="1:8" s="561" customFormat="1" ht="15">
      <c r="A66" s="11" t="s">
        <v>103</v>
      </c>
      <c r="B66" s="11"/>
      <c r="C66" s="17"/>
      <c r="D66" s="17"/>
      <c r="E66" s="17"/>
      <c r="F66" s="17"/>
      <c r="G66" s="17"/>
      <c r="H66" s="17"/>
    </row>
    <row r="67" spans="1:8" s="561" customFormat="1">
      <c r="A67" s="562" t="s">
        <v>102</v>
      </c>
      <c r="B67" s="563"/>
      <c r="C67" s="511"/>
      <c r="D67" s="570"/>
      <c r="E67" s="515"/>
      <c r="F67" s="571"/>
      <c r="G67" s="570"/>
      <c r="H67" s="515"/>
    </row>
    <row r="68" spans="1:8" s="561" customFormat="1">
      <c r="A68" s="564" t="s">
        <v>1517</v>
      </c>
      <c r="B68" s="565"/>
      <c r="C68" s="511"/>
      <c r="D68" s="570"/>
      <c r="E68" s="515"/>
      <c r="F68" s="571"/>
      <c r="G68" s="570"/>
      <c r="H68" s="515"/>
    </row>
    <row r="69" spans="1:8" s="561" customFormat="1">
      <c r="A69" s="564" t="s">
        <v>1518</v>
      </c>
      <c r="B69" s="565"/>
      <c r="C69" s="511"/>
      <c r="D69" s="570"/>
      <c r="E69" s="515"/>
      <c r="F69" s="571"/>
      <c r="G69" s="570"/>
      <c r="H69" s="515"/>
    </row>
    <row r="70" spans="1:8" s="561" customFormat="1">
      <c r="A70" s="562" t="s">
        <v>101</v>
      </c>
      <c r="B70" s="563"/>
      <c r="C70" s="511"/>
      <c r="D70" s="570"/>
      <c r="E70" s="515"/>
      <c r="F70" s="571"/>
      <c r="G70" s="570"/>
      <c r="H70" s="515"/>
    </row>
    <row r="71" spans="1:8" s="561" customFormat="1">
      <c r="A71" s="562" t="s">
        <v>100</v>
      </c>
      <c r="B71" s="563"/>
      <c r="C71" s="511"/>
      <c r="D71" s="572"/>
      <c r="E71" s="573"/>
      <c r="F71" s="571"/>
      <c r="G71" s="572"/>
      <c r="H71" s="573"/>
    </row>
    <row r="72" spans="1:8" s="561" customFormat="1" ht="15">
      <c r="A72" s="11" t="s">
        <v>99</v>
      </c>
      <c r="B72" s="11"/>
      <c r="C72" s="529">
        <f>SUM(C67:C71)</f>
        <v>0</v>
      </c>
      <c r="D72" s="511"/>
      <c r="E72" s="574"/>
      <c r="F72" s="575">
        <f>SUM(F67:F71)</f>
        <v>0</v>
      </c>
      <c r="G72" s="511"/>
      <c r="H72" s="511"/>
    </row>
    <row r="73" spans="1:8" s="561" customFormat="1">
      <c r="A73" s="12"/>
      <c r="B73" s="12"/>
      <c r="C73" s="16"/>
      <c r="D73" s="16"/>
      <c r="E73" s="16"/>
      <c r="F73" s="16"/>
      <c r="G73" s="16"/>
      <c r="H73" s="16"/>
    </row>
    <row r="74" spans="1:8" s="561" customFormat="1">
      <c r="A74" s="15" t="s">
        <v>98</v>
      </c>
      <c r="B74" s="15"/>
      <c r="C74" s="506" t="str">
        <f>IF(ROUND(C72,1)=ROUND(C64,1),"OK","Error")</f>
        <v>OK</v>
      </c>
      <c r="D74" s="506" t="str">
        <f t="shared" ref="D74:H74" si="6">IF(ROUND(D72,1)=ROUND(D64,1),"OK","Error")</f>
        <v>OK</v>
      </c>
      <c r="E74" s="576" t="str">
        <f t="shared" si="6"/>
        <v>OK</v>
      </c>
      <c r="F74" s="577" t="str">
        <f>IF(ROUND(F72,1)=ROUND(F64,1),"OK","Error")</f>
        <v>OK</v>
      </c>
      <c r="G74" s="506" t="str">
        <f t="shared" si="6"/>
        <v>OK</v>
      </c>
      <c r="H74" s="506" t="str">
        <f t="shared" si="6"/>
        <v>OK</v>
      </c>
    </row>
  </sheetData>
  <mergeCells count="2">
    <mergeCell ref="C12:E12"/>
    <mergeCell ref="F12:H12"/>
  </mergeCells>
  <pageMargins left="0.15748031496062992" right="0.19685039370078741" top="0.35433070866141736" bottom="0.39370078740157483" header="0.15748031496062992" footer="0.19685039370078741"/>
  <pageSetup paperSize="8" orientation="portrait" r:id="rId1"/>
  <headerFooter>
    <oddFooter>&amp;C&amp;D&amp;R&amp;F</oddFooter>
  </headerFooter>
</worksheet>
</file>

<file path=xl/worksheets/sheet60.xml><?xml version="1.0" encoding="utf-8"?>
<worksheet xmlns="http://schemas.openxmlformats.org/spreadsheetml/2006/main" xmlns:r="http://schemas.openxmlformats.org/officeDocument/2006/relationships">
  <sheetPr codeName="Sheet61">
    <tabColor theme="2" tint="-0.249977111117893"/>
    <pageSetUpPr fitToPage="1"/>
  </sheetPr>
  <dimension ref="A1:AE130"/>
  <sheetViews>
    <sheetView topLeftCell="A19" workbookViewId="0">
      <selection activeCell="D14" sqref="D14"/>
    </sheetView>
  </sheetViews>
  <sheetFormatPr defaultRowHeight="12"/>
  <cols>
    <col min="1" max="1" width="5.125" style="237" customWidth="1"/>
    <col min="2" max="2" width="5.75" style="237" customWidth="1"/>
    <col min="3" max="3" width="39" style="237" customWidth="1"/>
    <col min="4" max="4" width="17.875" style="237" customWidth="1"/>
    <col min="5" max="5" width="14.5" style="237" customWidth="1"/>
    <col min="6" max="6" width="11.75" style="237" customWidth="1"/>
    <col min="7" max="8" width="13.5" style="245" customWidth="1"/>
    <col min="9" max="9" width="17.25" style="237" customWidth="1"/>
    <col min="10" max="10" width="4.625" style="237" bestFit="1" customWidth="1"/>
    <col min="11" max="11" width="4.625" style="237" customWidth="1"/>
    <col min="12" max="14" width="4.625" style="237" bestFit="1" customWidth="1"/>
    <col min="15" max="15" width="4.625" style="237" customWidth="1"/>
    <col min="16" max="16" width="10.75" style="237" customWidth="1"/>
    <col min="17" max="17" width="26.125" style="237" customWidth="1"/>
    <col min="18" max="18" width="14.125" style="237" customWidth="1"/>
    <col min="19" max="19" width="21.75" style="237" customWidth="1"/>
    <col min="20" max="21" width="4.625" style="237" customWidth="1"/>
    <col min="22" max="22" width="14.25" style="237" customWidth="1"/>
    <col min="23" max="23" width="8.125" style="237" customWidth="1"/>
    <col min="24" max="24" width="5.625" style="245" customWidth="1"/>
    <col min="25" max="25" width="7.375" style="245" customWidth="1"/>
    <col min="26" max="26" width="18.875" style="237" customWidth="1"/>
    <col min="27" max="27" width="8.25" style="237" customWidth="1"/>
    <col min="28" max="28" width="7.375" style="237" customWidth="1"/>
    <col min="29" max="29" width="15.5" style="237" customWidth="1"/>
    <col min="30" max="30" width="5.125" style="237" customWidth="1"/>
    <col min="31" max="41" width="9" style="237"/>
    <col min="42" max="42" width="30.875" style="237" customWidth="1"/>
    <col min="43" max="43" width="24.375" style="237" customWidth="1"/>
    <col min="44" max="44" width="19" style="237" customWidth="1"/>
    <col min="45" max="16384" width="9" style="237"/>
  </cols>
  <sheetData>
    <row r="1" spans="1:31" s="1847" customFormat="1" ht="26.25">
      <c r="A1" s="1706" t="str">
        <f ca="1">VLOOKUP(LEFT(RIGHT(CELL("filename",A1),LEN(CELL("filename",A1))-FIND("]",CELL("filename",A1))),1)*1,Index!$B$8:$C$90,2,FALSE)</f>
        <v>Outputs</v>
      </c>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6"/>
      <c r="Z1" s="1706"/>
      <c r="AA1" s="1706"/>
      <c r="AB1" s="1706"/>
      <c r="AC1" s="1706"/>
      <c r="AD1" s="1706"/>
      <c r="AE1" s="1706"/>
    </row>
    <row r="2" spans="1:31" s="1847"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c r="AB2" s="1706"/>
      <c r="AC2" s="1706"/>
      <c r="AD2" s="1706"/>
      <c r="AE2" s="1706"/>
    </row>
    <row r="3" spans="1:31" s="1848"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c r="X3" s="1804"/>
      <c r="Y3" s="1804"/>
      <c r="Z3" s="1804"/>
      <c r="AA3" s="1804"/>
      <c r="AB3" s="1804"/>
      <c r="AC3" s="1804"/>
      <c r="AD3" s="1804"/>
      <c r="AE3" s="1804"/>
    </row>
    <row r="4" spans="1:31" s="1849" customFormat="1" ht="12.75">
      <c r="A4" s="1835"/>
      <c r="B4" s="1835"/>
      <c r="C4" s="1835"/>
      <c r="D4" s="1835"/>
      <c r="E4" s="1835"/>
      <c r="F4" s="1835"/>
      <c r="G4" s="1835"/>
      <c r="H4" s="1835"/>
      <c r="I4" s="1835"/>
      <c r="J4" s="1835"/>
      <c r="K4" s="1835"/>
      <c r="L4" s="1835"/>
      <c r="M4" s="1835"/>
      <c r="N4" s="1835"/>
      <c r="O4" s="1835"/>
      <c r="P4" s="1835"/>
      <c r="Q4" s="1835"/>
      <c r="R4" s="1835"/>
      <c r="S4" s="1835"/>
      <c r="T4" s="1835"/>
      <c r="U4" s="1835"/>
      <c r="V4" s="1835"/>
      <c r="W4" s="1835"/>
      <c r="X4" s="1835"/>
      <c r="Y4" s="1835"/>
      <c r="Z4" s="1835"/>
      <c r="AA4" s="1835"/>
      <c r="AB4" s="1835"/>
      <c r="AC4" s="1835"/>
      <c r="AD4" s="1835"/>
      <c r="AE4" s="1835"/>
    </row>
    <row r="5" spans="1:31" s="1850" customFormat="1" ht="20.25">
      <c r="A5" s="1837" t="str">
        <f ca="1">VLOOKUP(RIGHT(CELL("filename",A1),LEN(CELL("filename",A1))-FIND("]",CELL("filename",A1))),Index!$D$8:$E$102,2,FALSE)</f>
        <v>6.6 Condition &amp; risk - pipelines</v>
      </c>
      <c r="B5" s="1837"/>
      <c r="C5" s="1837"/>
      <c r="D5" s="1837"/>
      <c r="E5" s="1837"/>
      <c r="F5" s="1837"/>
      <c r="G5" s="1837"/>
      <c r="H5" s="1837"/>
      <c r="I5" s="1837"/>
      <c r="J5" s="1837"/>
      <c r="K5" s="1837"/>
      <c r="L5" s="1837"/>
      <c r="M5" s="1837"/>
      <c r="N5" s="1837"/>
      <c r="O5" s="1837"/>
      <c r="P5" s="1837"/>
      <c r="Q5" s="1837"/>
      <c r="R5" s="1837"/>
      <c r="S5" s="1837"/>
      <c r="T5" s="1837"/>
      <c r="U5" s="1837"/>
      <c r="V5" s="1837"/>
      <c r="W5" s="1837"/>
      <c r="X5" s="1837"/>
      <c r="Y5" s="1837"/>
      <c r="Z5" s="1837"/>
      <c r="AA5" s="1837"/>
      <c r="AB5" s="1837"/>
      <c r="AC5" s="1837"/>
      <c r="AD5" s="1837"/>
      <c r="AE5" s="1837"/>
    </row>
    <row r="6" spans="1:31" s="352" customFormat="1" ht="19.5">
      <c r="B6" s="353"/>
      <c r="C6" s="237"/>
      <c r="D6" s="354"/>
      <c r="E6" s="355"/>
      <c r="F6" s="242"/>
      <c r="G6" s="242"/>
      <c r="H6" s="243"/>
      <c r="I6" s="243"/>
      <c r="J6" s="243"/>
      <c r="K6" s="243"/>
      <c r="L6" s="243"/>
      <c r="M6" s="356"/>
      <c r="N6" s="356"/>
      <c r="O6" s="356"/>
      <c r="P6" s="356"/>
      <c r="Q6" s="356"/>
      <c r="R6" s="356"/>
      <c r="S6" s="356"/>
      <c r="T6" s="356"/>
      <c r="U6" s="356"/>
      <c r="V6" s="356"/>
      <c r="W6" s="356"/>
      <c r="X6" s="243"/>
      <c r="Y6" s="356"/>
      <c r="Z6" s="356"/>
      <c r="AA6" s="356"/>
      <c r="AB6" s="356"/>
      <c r="AC6" s="356"/>
    </row>
    <row r="7" spans="1:31" s="352" customFormat="1" ht="19.5">
      <c r="B7" s="353" t="s">
        <v>806</v>
      </c>
      <c r="C7" s="354"/>
      <c r="D7" s="355"/>
      <c r="E7" s="242"/>
      <c r="F7" s="243"/>
      <c r="G7" s="243"/>
      <c r="H7" s="243"/>
      <c r="I7" s="243"/>
      <c r="J7" s="243"/>
      <c r="K7" s="243"/>
      <c r="L7" s="356"/>
      <c r="M7" s="356"/>
      <c r="N7" s="356"/>
      <c r="O7" s="356"/>
      <c r="P7" s="356"/>
      <c r="Q7" s="356"/>
      <c r="R7" s="356"/>
      <c r="S7" s="356"/>
      <c r="T7" s="356"/>
      <c r="U7" s="356"/>
      <c r="V7" s="356"/>
      <c r="W7" s="243"/>
      <c r="X7" s="243"/>
      <c r="Y7" s="356"/>
      <c r="Z7" s="356"/>
      <c r="AA7" s="356"/>
      <c r="AB7" s="356"/>
      <c r="AC7" s="237"/>
    </row>
    <row r="8" spans="1:31" s="352" customFormat="1" ht="24" customHeight="1">
      <c r="B8" s="353" t="s">
        <v>765</v>
      </c>
      <c r="C8" s="353"/>
      <c r="D8" s="353"/>
      <c r="E8" s="353" t="s">
        <v>766</v>
      </c>
      <c r="F8" s="353"/>
      <c r="G8" s="353"/>
      <c r="H8" s="353" t="s">
        <v>767</v>
      </c>
      <c r="I8" s="353"/>
      <c r="J8" s="353"/>
      <c r="K8" s="353" t="s">
        <v>1050</v>
      </c>
      <c r="L8" s="353"/>
      <c r="M8" s="353"/>
      <c r="N8" s="353"/>
      <c r="O8" s="353"/>
      <c r="P8" s="353"/>
      <c r="Q8" s="237"/>
      <c r="R8" s="353"/>
      <c r="S8" s="353"/>
      <c r="T8" s="353"/>
      <c r="U8" s="353"/>
      <c r="V8" s="353"/>
      <c r="W8" s="356"/>
      <c r="X8" s="356"/>
      <c r="Y8" s="245"/>
      <c r="Z8" s="237"/>
      <c r="AA8" s="237"/>
      <c r="AB8" s="237"/>
      <c r="AC8" s="237"/>
    </row>
    <row r="9" spans="1:31" s="352" customFormat="1" ht="18.75" customHeight="1">
      <c r="B9" s="355"/>
      <c r="C9" s="354"/>
      <c r="D9" s="355"/>
      <c r="E9" s="243"/>
      <c r="F9" s="243"/>
      <c r="G9" s="245"/>
      <c r="H9" s="355"/>
      <c r="I9" s="354"/>
      <c r="J9" s="237"/>
      <c r="K9" s="243"/>
      <c r="L9" s="356"/>
      <c r="M9" s="356"/>
      <c r="N9" s="356"/>
      <c r="O9" s="356"/>
      <c r="P9" s="356"/>
      <c r="Q9" s="237"/>
      <c r="R9" s="356"/>
      <c r="S9" s="356"/>
      <c r="T9" s="356"/>
      <c r="U9" s="356"/>
      <c r="V9" s="356"/>
      <c r="W9" s="356"/>
      <c r="X9" s="356"/>
      <c r="Y9" s="245"/>
      <c r="Z9" s="237"/>
      <c r="AA9" s="237"/>
      <c r="AB9" s="237"/>
      <c r="AC9" s="237"/>
    </row>
    <row r="10" spans="1:31" s="352" customFormat="1" ht="12.75">
      <c r="B10" s="246" t="s">
        <v>751</v>
      </c>
      <c r="C10" s="247" t="s">
        <v>768</v>
      </c>
      <c r="D10" s="355"/>
      <c r="E10" s="248" t="s">
        <v>769</v>
      </c>
      <c r="F10" s="247" t="s">
        <v>1051</v>
      </c>
      <c r="G10" s="245"/>
      <c r="H10" s="249" t="s">
        <v>759</v>
      </c>
      <c r="I10" s="247" t="s">
        <v>770</v>
      </c>
      <c r="J10" s="237"/>
      <c r="K10" s="243"/>
      <c r="L10" s="246" t="s">
        <v>751</v>
      </c>
      <c r="M10" s="250" t="s">
        <v>752</v>
      </c>
      <c r="N10" s="250" t="s">
        <v>753</v>
      </c>
      <c r="O10" s="251" t="s">
        <v>754</v>
      </c>
      <c r="P10" s="249" t="s">
        <v>771</v>
      </c>
      <c r="Q10" s="237"/>
      <c r="R10" s="252"/>
      <c r="S10" s="252"/>
      <c r="T10" s="252"/>
      <c r="U10" s="252"/>
      <c r="V10" s="252"/>
      <c r="W10" s="237"/>
      <c r="X10" s="245"/>
      <c r="Y10" s="245"/>
      <c r="Z10" s="237"/>
      <c r="AA10" s="237"/>
      <c r="AB10" s="237"/>
      <c r="AC10" s="237"/>
    </row>
    <row r="11" spans="1:31" s="352" customFormat="1" ht="16.5" customHeight="1">
      <c r="B11" s="250" t="s">
        <v>752</v>
      </c>
      <c r="C11" s="247" t="s">
        <v>772</v>
      </c>
      <c r="D11" s="355"/>
      <c r="E11" s="253" t="s">
        <v>773</v>
      </c>
      <c r="F11" s="247" t="s">
        <v>774</v>
      </c>
      <c r="G11" s="245"/>
      <c r="H11" s="251" t="s">
        <v>760</v>
      </c>
      <c r="I11" s="247" t="s">
        <v>775</v>
      </c>
      <c r="J11" s="237"/>
      <c r="K11" s="248" t="s">
        <v>769</v>
      </c>
      <c r="L11" s="247" t="s">
        <v>762</v>
      </c>
      <c r="M11" s="247" t="s">
        <v>761</v>
      </c>
      <c r="N11" s="247" t="s">
        <v>760</v>
      </c>
      <c r="O11" s="247" t="s">
        <v>759</v>
      </c>
      <c r="P11" s="247" t="s">
        <v>759</v>
      </c>
      <c r="Q11" s="237"/>
      <c r="R11" s="252"/>
      <c r="S11" s="252"/>
      <c r="T11" s="252"/>
      <c r="U11" s="252"/>
      <c r="V11" s="252"/>
      <c r="W11" s="237"/>
      <c r="X11" s="245"/>
      <c r="Y11" s="245"/>
      <c r="Z11" s="237"/>
      <c r="AA11" s="237"/>
      <c r="AB11" s="237"/>
      <c r="AC11" s="237"/>
    </row>
    <row r="12" spans="1:31" s="352" customFormat="1" ht="12.75" customHeight="1">
      <c r="B12" s="250" t="s">
        <v>753</v>
      </c>
      <c r="C12" s="247" t="s">
        <v>776</v>
      </c>
      <c r="D12" s="355"/>
      <c r="E12" s="254" t="s">
        <v>777</v>
      </c>
      <c r="F12" s="247" t="s">
        <v>778</v>
      </c>
      <c r="G12" s="245"/>
      <c r="H12" s="250" t="s">
        <v>761</v>
      </c>
      <c r="I12" s="247" t="s">
        <v>779</v>
      </c>
      <c r="J12" s="237"/>
      <c r="K12" s="253" t="s">
        <v>773</v>
      </c>
      <c r="L12" s="247" t="s">
        <v>762</v>
      </c>
      <c r="M12" s="247" t="s">
        <v>761</v>
      </c>
      <c r="N12" s="247" t="s">
        <v>760</v>
      </c>
      <c r="O12" s="247" t="s">
        <v>759</v>
      </c>
      <c r="P12" s="247" t="s">
        <v>759</v>
      </c>
      <c r="Q12" s="237"/>
      <c r="R12" s="252"/>
      <c r="S12" s="252"/>
      <c r="T12" s="252"/>
      <c r="U12" s="252"/>
      <c r="V12" s="252"/>
      <c r="W12" s="237"/>
      <c r="X12" s="245"/>
      <c r="Y12" s="245"/>
      <c r="Z12" s="237"/>
      <c r="AA12" s="237"/>
      <c r="AB12" s="237"/>
      <c r="AC12" s="237"/>
    </row>
    <row r="13" spans="1:31" s="352" customFormat="1" ht="21">
      <c r="B13" s="251" t="s">
        <v>754</v>
      </c>
      <c r="C13" s="247" t="s">
        <v>780</v>
      </c>
      <c r="D13" s="355"/>
      <c r="E13" s="255" t="s">
        <v>781</v>
      </c>
      <c r="F13" s="247" t="s">
        <v>782</v>
      </c>
      <c r="G13" s="245"/>
      <c r="H13" s="246" t="s">
        <v>762</v>
      </c>
      <c r="I13" s="247" t="s">
        <v>783</v>
      </c>
      <c r="J13" s="237"/>
      <c r="K13" s="254" t="s">
        <v>777</v>
      </c>
      <c r="L13" s="247" t="s">
        <v>762</v>
      </c>
      <c r="M13" s="247" t="s">
        <v>761</v>
      </c>
      <c r="N13" s="247" t="s">
        <v>760</v>
      </c>
      <c r="O13" s="247" t="s">
        <v>760</v>
      </c>
      <c r="P13" s="247" t="s">
        <v>759</v>
      </c>
      <c r="Q13" s="237"/>
      <c r="R13" s="252"/>
      <c r="S13" s="252"/>
      <c r="T13" s="252"/>
      <c r="U13" s="252"/>
      <c r="V13" s="252"/>
      <c r="W13" s="237"/>
      <c r="X13" s="245"/>
      <c r="Y13" s="245"/>
      <c r="Z13" s="237"/>
      <c r="AA13" s="237"/>
      <c r="AB13" s="237"/>
      <c r="AC13" s="237"/>
    </row>
    <row r="14" spans="1:31" s="352" customFormat="1" ht="12.75">
      <c r="B14" s="249" t="s">
        <v>771</v>
      </c>
      <c r="C14" s="247" t="s">
        <v>784</v>
      </c>
      <c r="D14" s="355"/>
      <c r="E14" s="242"/>
      <c r="F14" s="243"/>
      <c r="G14" s="243"/>
      <c r="H14" s="242"/>
      <c r="I14" s="243"/>
      <c r="J14" s="237"/>
      <c r="K14" s="255" t="s">
        <v>781</v>
      </c>
      <c r="L14" s="247" t="s">
        <v>762</v>
      </c>
      <c r="M14" s="247" t="s">
        <v>761</v>
      </c>
      <c r="N14" s="247" t="s">
        <v>760</v>
      </c>
      <c r="O14" s="247" t="s">
        <v>760</v>
      </c>
      <c r="P14" s="247" t="s">
        <v>759</v>
      </c>
      <c r="Q14" s="237"/>
      <c r="R14" s="252"/>
      <c r="S14" s="252"/>
      <c r="T14" s="252"/>
      <c r="U14" s="252"/>
      <c r="V14" s="252"/>
      <c r="W14" s="237"/>
      <c r="X14" s="245"/>
      <c r="Y14" s="245"/>
      <c r="Z14" s="237"/>
      <c r="AA14" s="237"/>
      <c r="AB14" s="237"/>
      <c r="AC14" s="237"/>
    </row>
    <row r="15" spans="1:31" s="352" customFormat="1" ht="16.5" customHeight="1">
      <c r="B15" s="256"/>
      <c r="C15" s="257"/>
      <c r="D15" s="357"/>
      <c r="E15" s="259"/>
      <c r="F15" s="260"/>
      <c r="G15" s="260"/>
      <c r="H15" s="256"/>
      <c r="I15" s="257"/>
      <c r="J15" s="261"/>
      <c r="K15" s="261"/>
      <c r="L15" s="358"/>
      <c r="M15" s="256"/>
      <c r="N15" s="257"/>
      <c r="O15" s="257"/>
      <c r="P15" s="257"/>
      <c r="Q15" s="257"/>
      <c r="R15" s="252"/>
      <c r="S15" s="252"/>
      <c r="T15" s="252"/>
      <c r="U15" s="252"/>
      <c r="V15" s="252"/>
      <c r="W15" s="263"/>
      <c r="X15" s="263"/>
      <c r="Y15" s="245"/>
      <c r="Z15" s="237"/>
      <c r="AA15" s="237"/>
      <c r="AB15" s="237"/>
      <c r="AC15" s="237"/>
    </row>
    <row r="16" spans="1:31" ht="19.5">
      <c r="B16" s="359" t="s">
        <v>1052</v>
      </c>
      <c r="C16" s="252"/>
      <c r="D16" s="252"/>
      <c r="E16" s="252"/>
      <c r="F16" s="252"/>
      <c r="G16" s="252"/>
      <c r="H16" s="252"/>
      <c r="I16" s="252"/>
      <c r="J16" s="252"/>
      <c r="K16" s="252"/>
      <c r="L16" s="252"/>
      <c r="M16" s="252"/>
      <c r="N16" s="252"/>
      <c r="O16" s="252"/>
      <c r="P16" s="252"/>
      <c r="Q16" s="252"/>
      <c r="R16" s="252"/>
      <c r="S16" s="252"/>
      <c r="T16" s="252"/>
      <c r="U16" s="252"/>
      <c r="V16" s="252"/>
      <c r="W16" s="252"/>
      <c r="X16"/>
      <c r="Y16"/>
      <c r="Z16"/>
      <c r="AA16"/>
      <c r="AB16"/>
      <c r="AC16"/>
    </row>
    <row r="17" spans="2:31" ht="16.5" customHeight="1">
      <c r="B17" s="360"/>
      <c r="C17" s="252"/>
      <c r="D17" s="252"/>
      <c r="E17" s="252"/>
      <c r="F17" s="252"/>
      <c r="G17" s="252"/>
      <c r="H17" s="252"/>
      <c r="I17" s="252"/>
      <c r="J17" s="252"/>
      <c r="K17" s="252"/>
      <c r="L17" s="252"/>
      <c r="M17" s="252"/>
      <c r="N17" s="252"/>
      <c r="O17" s="252"/>
      <c r="P17" s="252"/>
      <c r="Q17" s="252"/>
      <c r="R17" s="252"/>
      <c r="S17" s="252"/>
      <c r="T17" s="252"/>
      <c r="U17" s="252"/>
      <c r="V17" s="252"/>
      <c r="W17" s="252"/>
      <c r="X17"/>
      <c r="Y17"/>
      <c r="Z17"/>
      <c r="AA17"/>
      <c r="AB17"/>
      <c r="AC17"/>
      <c r="AD17"/>
      <c r="AE17"/>
    </row>
    <row r="18" spans="2:31" ht="15">
      <c r="B18" s="265" t="s">
        <v>172</v>
      </c>
      <c r="C18" s="252"/>
      <c r="D18" s="252"/>
      <c r="E18" s="252"/>
      <c r="F18" s="252"/>
      <c r="G18" s="252"/>
      <c r="H18" s="252"/>
      <c r="I18" s="252"/>
      <c r="J18" s="252"/>
      <c r="K18" s="252"/>
      <c r="L18" s="252"/>
      <c r="M18" s="252"/>
      <c r="N18" s="252"/>
      <c r="O18" s="252"/>
      <c r="P18" s="265" t="s">
        <v>1053</v>
      </c>
      <c r="Q18" s="252"/>
      <c r="R18" s="252"/>
      <c r="S18" s="252"/>
      <c r="T18" s="252"/>
      <c r="U18" s="252"/>
      <c r="V18" s="252"/>
      <c r="W18" s="252"/>
      <c r="X18"/>
      <c r="Y18"/>
      <c r="Z18"/>
      <c r="AA18"/>
      <c r="AB18"/>
      <c r="AC18"/>
      <c r="AD18"/>
      <c r="AE18"/>
    </row>
    <row r="19" spans="2:31" ht="20.25" thickBot="1">
      <c r="B19" s="264"/>
      <c r="C19" s="252"/>
      <c r="D19" s="252"/>
      <c r="E19" s="252"/>
      <c r="F19" s="252"/>
      <c r="G19" s="252"/>
      <c r="H19" s="252"/>
      <c r="I19" s="252"/>
      <c r="J19" s="252"/>
      <c r="K19" s="252"/>
      <c r="L19" s="252"/>
      <c r="M19" s="252"/>
      <c r="N19" s="252"/>
      <c r="O19" s="252"/>
      <c r="P19" s="252"/>
      <c r="Q19" s="252"/>
      <c r="R19" s="252"/>
      <c r="S19" s="252"/>
      <c r="T19" s="252"/>
      <c r="U19" s="252"/>
      <c r="V19" s="252"/>
      <c r="W19" s="252"/>
      <c r="X19"/>
      <c r="Y19"/>
      <c r="Z19"/>
      <c r="AA19"/>
      <c r="AB19"/>
      <c r="AC19"/>
      <c r="AD19"/>
      <c r="AE19"/>
    </row>
    <row r="20" spans="2:31" s="268" customFormat="1" ht="16.5" customHeight="1">
      <c r="B20" s="2681" t="s">
        <v>1054</v>
      </c>
      <c r="C20" s="2675" t="s">
        <v>1055</v>
      </c>
      <c r="D20" s="266" t="s">
        <v>1056</v>
      </c>
      <c r="E20" s="266" t="s">
        <v>1057</v>
      </c>
      <c r="F20" s="266" t="s">
        <v>1058</v>
      </c>
      <c r="G20" s="2675" t="s">
        <v>1059</v>
      </c>
      <c r="H20" s="2753" t="s">
        <v>1060</v>
      </c>
      <c r="I20" s="2754"/>
      <c r="J20" s="2754"/>
      <c r="K20" s="2754"/>
      <c r="L20" s="2754"/>
      <c r="M20" s="2754"/>
      <c r="N20" s="2755"/>
      <c r="O20" s="267"/>
      <c r="P20" s="2681" t="s">
        <v>1054</v>
      </c>
      <c r="Q20" s="361" t="s">
        <v>1055</v>
      </c>
      <c r="R20" s="2686" t="s">
        <v>1061</v>
      </c>
      <c r="S20" s="2687"/>
      <c r="T20" s="2687"/>
      <c r="U20" s="2687"/>
      <c r="V20" s="2687"/>
      <c r="W20" s="2687"/>
      <c r="X20" s="2688"/>
      <c r="Y20" s="2686" t="s">
        <v>1062</v>
      </c>
      <c r="Z20" s="2687"/>
      <c r="AA20" s="2687"/>
      <c r="AB20" s="2687"/>
      <c r="AC20" s="2687"/>
      <c r="AD20" s="2687"/>
      <c r="AE20" s="2688"/>
    </row>
    <row r="21" spans="2:31" s="268" customFormat="1" ht="16.5" customHeight="1">
      <c r="B21" s="2673"/>
      <c r="C21" s="2676"/>
      <c r="D21" s="272" t="s">
        <v>1063</v>
      </c>
      <c r="E21" s="272" t="s">
        <v>1132</v>
      </c>
      <c r="F21" s="270" t="s">
        <v>1065</v>
      </c>
      <c r="G21" s="2676"/>
      <c r="H21" s="270" t="s">
        <v>766</v>
      </c>
      <c r="I21" s="270" t="s">
        <v>1066</v>
      </c>
      <c r="J21" s="362" t="s">
        <v>751</v>
      </c>
      <c r="K21" s="363" t="s">
        <v>752</v>
      </c>
      <c r="L21" s="363" t="s">
        <v>753</v>
      </c>
      <c r="M21" s="364" t="s">
        <v>754</v>
      </c>
      <c r="N21" s="365" t="s">
        <v>771</v>
      </c>
      <c r="O21" s="256"/>
      <c r="P21" s="2673"/>
      <c r="Q21" s="270"/>
      <c r="R21" s="271" t="s">
        <v>766</v>
      </c>
      <c r="S21" s="270" t="s">
        <v>1067</v>
      </c>
      <c r="T21" s="2692" t="s">
        <v>751</v>
      </c>
      <c r="U21" s="2694" t="s">
        <v>752</v>
      </c>
      <c r="V21" s="2694" t="s">
        <v>753</v>
      </c>
      <c r="W21" s="2695" t="s">
        <v>754</v>
      </c>
      <c r="X21" s="2689" t="s">
        <v>771</v>
      </c>
      <c r="Y21" s="271" t="s">
        <v>766</v>
      </c>
      <c r="Z21" s="270" t="s">
        <v>1068</v>
      </c>
      <c r="AA21" s="2692" t="s">
        <v>751</v>
      </c>
      <c r="AB21" s="2694" t="s">
        <v>752</v>
      </c>
      <c r="AC21" s="2694" t="s">
        <v>753</v>
      </c>
      <c r="AD21" s="2695" t="s">
        <v>754</v>
      </c>
      <c r="AE21" s="2689" t="s">
        <v>771</v>
      </c>
    </row>
    <row r="22" spans="2:31" s="277" customFormat="1" ht="16.5" customHeight="1" thickBot="1">
      <c r="B22" s="2682"/>
      <c r="C22" s="2728"/>
      <c r="D22" s="366"/>
      <c r="E22" s="366"/>
      <c r="F22" s="366"/>
      <c r="G22" s="2728"/>
      <c r="H22" s="276"/>
      <c r="I22" s="276"/>
      <c r="J22" s="367"/>
      <c r="K22" s="368"/>
      <c r="L22" s="368"/>
      <c r="M22" s="369"/>
      <c r="N22" s="370"/>
      <c r="O22" s="274"/>
      <c r="P22" s="2682"/>
      <c r="Q22" s="276"/>
      <c r="R22" s="275"/>
      <c r="S22" s="276"/>
      <c r="T22" s="2693"/>
      <c r="U22" s="2693"/>
      <c r="V22" s="2693"/>
      <c r="W22" s="2693"/>
      <c r="X22" s="2696"/>
      <c r="Y22" s="275"/>
      <c r="Z22" s="276"/>
      <c r="AA22" s="2693"/>
      <c r="AB22" s="2693"/>
      <c r="AC22" s="2693"/>
      <c r="AD22" s="2693"/>
      <c r="AE22" s="2696"/>
    </row>
    <row r="23" spans="2:31" s="268" customFormat="1" ht="11.25">
      <c r="B23" s="2737">
        <v>45</v>
      </c>
      <c r="C23" s="2740" t="s">
        <v>1070</v>
      </c>
      <c r="D23" s="2716" t="s">
        <v>1071</v>
      </c>
      <c r="E23" s="2716" t="s">
        <v>1072</v>
      </c>
      <c r="F23" s="2716" t="s">
        <v>1073</v>
      </c>
      <c r="G23" s="2716" t="s">
        <v>1074</v>
      </c>
      <c r="H23" s="324" t="s">
        <v>1051</v>
      </c>
      <c r="I23" s="1158"/>
      <c r="J23" s="1158"/>
      <c r="K23" s="1158"/>
      <c r="L23" s="1158"/>
      <c r="M23" s="1158"/>
      <c r="N23" s="1159"/>
      <c r="O23" s="279"/>
      <c r="P23" s="2737">
        <v>45</v>
      </c>
      <c r="Q23" s="2740" t="s">
        <v>1070</v>
      </c>
      <c r="R23" s="280" t="s">
        <v>1051</v>
      </c>
      <c r="S23" s="1128"/>
      <c r="T23" s="1116"/>
      <c r="U23" s="1116"/>
      <c r="V23" s="1116"/>
      <c r="W23" s="1116"/>
      <c r="X23" s="1117"/>
      <c r="Y23" s="280" t="s">
        <v>1051</v>
      </c>
      <c r="Z23" s="1128"/>
      <c r="AA23" s="1116"/>
      <c r="AB23" s="1116"/>
      <c r="AC23" s="1116"/>
      <c r="AD23" s="1116"/>
      <c r="AE23" s="1117"/>
    </row>
    <row r="24" spans="2:31" s="268" customFormat="1" ht="11.25" customHeight="1">
      <c r="B24" s="2751"/>
      <c r="C24" s="2741"/>
      <c r="D24" s="2717"/>
      <c r="E24" s="2717"/>
      <c r="F24" s="2717"/>
      <c r="G24" s="2717"/>
      <c r="H24" s="324" t="s">
        <v>774</v>
      </c>
      <c r="I24" s="1158"/>
      <c r="J24" s="1158"/>
      <c r="K24" s="1158"/>
      <c r="L24" s="1158"/>
      <c r="M24" s="1158"/>
      <c r="N24" s="1159"/>
      <c r="O24" s="279"/>
      <c r="P24" s="2751"/>
      <c r="Q24" s="2741"/>
      <c r="R24" s="283" t="s">
        <v>774</v>
      </c>
      <c r="S24" s="1118"/>
      <c r="T24" s="1119"/>
      <c r="U24" s="1119"/>
      <c r="V24" s="1119"/>
      <c r="W24" s="1119"/>
      <c r="X24" s="1120"/>
      <c r="Y24" s="283" t="s">
        <v>774</v>
      </c>
      <c r="Z24" s="1118"/>
      <c r="AA24" s="1119"/>
      <c r="AB24" s="1119"/>
      <c r="AC24" s="1119"/>
      <c r="AD24" s="1119"/>
      <c r="AE24" s="1120"/>
    </row>
    <row r="25" spans="2:31" s="268" customFormat="1" ht="11.25" customHeight="1">
      <c r="B25" s="2751"/>
      <c r="C25" s="2741"/>
      <c r="D25" s="2733" t="s">
        <v>1075</v>
      </c>
      <c r="E25" s="2717"/>
      <c r="F25" s="2717"/>
      <c r="G25" s="2717"/>
      <c r="H25" s="324" t="s">
        <v>778</v>
      </c>
      <c r="I25" s="1158"/>
      <c r="J25" s="1158"/>
      <c r="K25" s="1158"/>
      <c r="L25" s="1158"/>
      <c r="M25" s="1158"/>
      <c r="N25" s="1159"/>
      <c r="O25" s="279"/>
      <c r="P25" s="2751"/>
      <c r="Q25" s="2741"/>
      <c r="R25" s="283" t="s">
        <v>778</v>
      </c>
      <c r="S25" s="1118"/>
      <c r="T25" s="1119"/>
      <c r="U25" s="1119"/>
      <c r="V25" s="1119"/>
      <c r="W25" s="1119"/>
      <c r="X25" s="1120"/>
      <c r="Y25" s="283" t="s">
        <v>778</v>
      </c>
      <c r="Z25" s="1118"/>
      <c r="AA25" s="1119"/>
      <c r="AB25" s="1119"/>
      <c r="AC25" s="1119"/>
      <c r="AD25" s="1119"/>
      <c r="AE25" s="1120"/>
    </row>
    <row r="26" spans="2:31" s="268" customFormat="1" ht="12" customHeight="1" thickBot="1">
      <c r="B26" s="2752"/>
      <c r="C26" s="2750"/>
      <c r="D26" s="2710"/>
      <c r="E26" s="2717"/>
      <c r="F26" s="2717"/>
      <c r="G26" s="2736"/>
      <c r="H26" s="325" t="s">
        <v>782</v>
      </c>
      <c r="I26" s="1160"/>
      <c r="J26" s="1160"/>
      <c r="K26" s="1160"/>
      <c r="L26" s="1160"/>
      <c r="M26" s="1160"/>
      <c r="N26" s="1161"/>
      <c r="O26" s="279"/>
      <c r="P26" s="2752"/>
      <c r="Q26" s="2750"/>
      <c r="R26" s="283" t="s">
        <v>782</v>
      </c>
      <c r="S26" s="1118"/>
      <c r="T26" s="1119"/>
      <c r="U26" s="1119"/>
      <c r="V26" s="1119"/>
      <c r="W26" s="1119"/>
      <c r="X26" s="1120"/>
      <c r="Y26" s="283" t="s">
        <v>782</v>
      </c>
      <c r="Z26" s="1118"/>
      <c r="AA26" s="1119"/>
      <c r="AB26" s="1119"/>
      <c r="AC26" s="1119"/>
      <c r="AD26" s="1119"/>
      <c r="AE26" s="1120"/>
    </row>
    <row r="27" spans="2:31" s="268" customFormat="1" ht="11.25" customHeight="1">
      <c r="B27" s="2737">
        <v>29</v>
      </c>
      <c r="C27" s="2740" t="s">
        <v>1147</v>
      </c>
      <c r="D27" s="2716" t="s">
        <v>1071</v>
      </c>
      <c r="E27" s="2716" t="s">
        <v>1077</v>
      </c>
      <c r="F27" s="2716" t="s">
        <v>1073</v>
      </c>
      <c r="G27" s="2716" t="s">
        <v>1089</v>
      </c>
      <c r="H27" s="281" t="s">
        <v>1051</v>
      </c>
      <c r="I27" s="1116"/>
      <c r="J27" s="1116"/>
      <c r="K27" s="1116"/>
      <c r="L27" s="1116"/>
      <c r="M27" s="1116"/>
      <c r="N27" s="1117"/>
      <c r="O27" s="279"/>
      <c r="P27" s="2737">
        <v>29</v>
      </c>
      <c r="Q27" s="2740" t="s">
        <v>1147</v>
      </c>
      <c r="R27" s="283" t="s">
        <v>1051</v>
      </c>
      <c r="S27" s="1118"/>
      <c r="T27" s="1119"/>
      <c r="U27" s="1119"/>
      <c r="V27" s="1119"/>
      <c r="W27" s="1119"/>
      <c r="X27" s="1120"/>
      <c r="Y27" s="283" t="s">
        <v>1051</v>
      </c>
      <c r="Z27" s="1118"/>
      <c r="AA27" s="1119"/>
      <c r="AB27" s="1119"/>
      <c r="AC27" s="1119"/>
      <c r="AD27" s="1119"/>
      <c r="AE27" s="1120"/>
    </row>
    <row r="28" spans="2:31" s="268" customFormat="1" ht="11.25" customHeight="1">
      <c r="B28" s="2751"/>
      <c r="C28" s="2741"/>
      <c r="D28" s="2717"/>
      <c r="E28" s="2717"/>
      <c r="F28" s="2717"/>
      <c r="G28" s="2717"/>
      <c r="H28" s="324" t="s">
        <v>774</v>
      </c>
      <c r="I28" s="1158"/>
      <c r="J28" s="1158"/>
      <c r="K28" s="1158"/>
      <c r="L28" s="1158"/>
      <c r="M28" s="1158"/>
      <c r="N28" s="1159"/>
      <c r="O28" s="279"/>
      <c r="P28" s="2751"/>
      <c r="Q28" s="2741"/>
      <c r="R28" s="283" t="s">
        <v>774</v>
      </c>
      <c r="S28" s="1118"/>
      <c r="T28" s="1119"/>
      <c r="U28" s="1119"/>
      <c r="V28" s="1119"/>
      <c r="W28" s="1119"/>
      <c r="X28" s="1120"/>
      <c r="Y28" s="283" t="s">
        <v>774</v>
      </c>
      <c r="Z28" s="1118"/>
      <c r="AA28" s="1119"/>
      <c r="AB28" s="1119"/>
      <c r="AC28" s="1119"/>
      <c r="AD28" s="1119"/>
      <c r="AE28" s="1120"/>
    </row>
    <row r="29" spans="2:31" s="268" customFormat="1" ht="11.25" customHeight="1">
      <c r="B29" s="2751"/>
      <c r="C29" s="2741"/>
      <c r="D29" s="2733" t="s">
        <v>1085</v>
      </c>
      <c r="E29" s="2717"/>
      <c r="F29" s="2717"/>
      <c r="G29" s="2717"/>
      <c r="H29" s="324" t="s">
        <v>778</v>
      </c>
      <c r="I29" s="1158"/>
      <c r="J29" s="1158"/>
      <c r="K29" s="1158"/>
      <c r="L29" s="1158"/>
      <c r="M29" s="1158"/>
      <c r="N29" s="1159"/>
      <c r="O29" s="279"/>
      <c r="P29" s="2751"/>
      <c r="Q29" s="2741"/>
      <c r="R29" s="283" t="s">
        <v>778</v>
      </c>
      <c r="S29" s="1118"/>
      <c r="T29" s="1119"/>
      <c r="U29" s="1119"/>
      <c r="V29" s="1119"/>
      <c r="W29" s="1119"/>
      <c r="X29" s="1120"/>
      <c r="Y29" s="283" t="s">
        <v>778</v>
      </c>
      <c r="Z29" s="1118"/>
      <c r="AA29" s="1119"/>
      <c r="AB29" s="1119"/>
      <c r="AC29" s="1119"/>
      <c r="AD29" s="1119"/>
      <c r="AE29" s="1120"/>
    </row>
    <row r="30" spans="2:31" s="268" customFormat="1" ht="12" customHeight="1" thickBot="1">
      <c r="B30" s="2752"/>
      <c r="C30" s="2750"/>
      <c r="D30" s="2710"/>
      <c r="E30" s="2717"/>
      <c r="F30" s="2717"/>
      <c r="G30" s="2736"/>
      <c r="H30" s="326" t="s">
        <v>782</v>
      </c>
      <c r="I30" s="1162"/>
      <c r="J30" s="1162"/>
      <c r="K30" s="1162"/>
      <c r="L30" s="1162"/>
      <c r="M30" s="1162"/>
      <c r="N30" s="1163"/>
      <c r="O30" s="279"/>
      <c r="P30" s="2752"/>
      <c r="Q30" s="2750"/>
      <c r="R30" s="283" t="s">
        <v>782</v>
      </c>
      <c r="S30" s="1118"/>
      <c r="T30" s="1119"/>
      <c r="U30" s="1119"/>
      <c r="V30" s="1119"/>
      <c r="W30" s="1119"/>
      <c r="X30" s="1120"/>
      <c r="Y30" s="283" t="s">
        <v>782</v>
      </c>
      <c r="Z30" s="1118"/>
      <c r="AA30" s="1119"/>
      <c r="AB30" s="1119"/>
      <c r="AC30" s="1119"/>
      <c r="AD30" s="1119"/>
      <c r="AE30" s="1120"/>
    </row>
    <row r="31" spans="2:31" s="268" customFormat="1" ht="11.25">
      <c r="B31" s="2737">
        <v>17</v>
      </c>
      <c r="C31" s="2740" t="s">
        <v>1086</v>
      </c>
      <c r="D31" s="2716" t="s">
        <v>1071</v>
      </c>
      <c r="E31" s="2716" t="s">
        <v>1077</v>
      </c>
      <c r="F31" s="2716" t="s">
        <v>1073</v>
      </c>
      <c r="G31" s="2716" t="s">
        <v>1078</v>
      </c>
      <c r="H31" s="324" t="s">
        <v>1051</v>
      </c>
      <c r="I31" s="1158"/>
      <c r="J31" s="1158"/>
      <c r="K31" s="1158"/>
      <c r="L31" s="1158"/>
      <c r="M31" s="1158"/>
      <c r="N31" s="1159"/>
      <c r="O31" s="279"/>
      <c r="P31" s="2737">
        <v>17</v>
      </c>
      <c r="Q31" s="2740" t="s">
        <v>1086</v>
      </c>
      <c r="R31" s="283" t="s">
        <v>1051</v>
      </c>
      <c r="S31" s="1118"/>
      <c r="T31" s="1119"/>
      <c r="U31" s="1119"/>
      <c r="V31" s="1119"/>
      <c r="W31" s="1119"/>
      <c r="X31" s="1120"/>
      <c r="Y31" s="283" t="s">
        <v>1051</v>
      </c>
      <c r="Z31" s="1118"/>
      <c r="AA31" s="1119"/>
      <c r="AB31" s="1119"/>
      <c r="AC31" s="1119"/>
      <c r="AD31" s="1119"/>
      <c r="AE31" s="1120"/>
    </row>
    <row r="32" spans="2:31" s="268" customFormat="1" ht="11.25" customHeight="1">
      <c r="B32" s="2751"/>
      <c r="C32" s="2741"/>
      <c r="D32" s="2717"/>
      <c r="E32" s="2717"/>
      <c r="F32" s="2717"/>
      <c r="G32" s="2717"/>
      <c r="H32" s="324" t="s">
        <v>774</v>
      </c>
      <c r="I32" s="1158"/>
      <c r="J32" s="1158"/>
      <c r="K32" s="1158"/>
      <c r="L32" s="1158"/>
      <c r="M32" s="1158"/>
      <c r="N32" s="1159"/>
      <c r="O32" s="279"/>
      <c r="P32" s="2751"/>
      <c r="Q32" s="2741"/>
      <c r="R32" s="283" t="s">
        <v>774</v>
      </c>
      <c r="S32" s="1118"/>
      <c r="T32" s="1119"/>
      <c r="U32" s="1119"/>
      <c r="V32" s="1119"/>
      <c r="W32" s="1119"/>
      <c r="X32" s="1120"/>
      <c r="Y32" s="283" t="s">
        <v>774</v>
      </c>
      <c r="Z32" s="1118"/>
      <c r="AA32" s="1119"/>
      <c r="AB32" s="1119"/>
      <c r="AC32" s="1119"/>
      <c r="AD32" s="1119"/>
      <c r="AE32" s="1120"/>
    </row>
    <row r="33" spans="2:31" s="268" customFormat="1" ht="11.25" customHeight="1">
      <c r="B33" s="2751"/>
      <c r="C33" s="2741"/>
      <c r="D33" s="2733" t="s">
        <v>1075</v>
      </c>
      <c r="E33" s="2717"/>
      <c r="F33" s="2717"/>
      <c r="G33" s="2717"/>
      <c r="H33" s="324" t="s">
        <v>778</v>
      </c>
      <c r="I33" s="1158"/>
      <c r="J33" s="1158"/>
      <c r="K33" s="1158"/>
      <c r="L33" s="1158"/>
      <c r="M33" s="1158"/>
      <c r="N33" s="1159"/>
      <c r="O33" s="279"/>
      <c r="P33" s="2751"/>
      <c r="Q33" s="2741"/>
      <c r="R33" s="283" t="s">
        <v>778</v>
      </c>
      <c r="S33" s="1118"/>
      <c r="T33" s="1119"/>
      <c r="U33" s="1119"/>
      <c r="V33" s="1119"/>
      <c r="W33" s="1119"/>
      <c r="X33" s="1120"/>
      <c r="Y33" s="283" t="s">
        <v>778</v>
      </c>
      <c r="Z33" s="1118"/>
      <c r="AA33" s="1119"/>
      <c r="AB33" s="1119"/>
      <c r="AC33" s="1119"/>
      <c r="AD33" s="1119"/>
      <c r="AE33" s="1120"/>
    </row>
    <row r="34" spans="2:31" s="268" customFormat="1" ht="12" customHeight="1" thickBot="1">
      <c r="B34" s="2752"/>
      <c r="C34" s="2750"/>
      <c r="D34" s="2710"/>
      <c r="E34" s="2717"/>
      <c r="F34" s="2717"/>
      <c r="G34" s="2736"/>
      <c r="H34" s="325" t="s">
        <v>782</v>
      </c>
      <c r="I34" s="1160"/>
      <c r="J34" s="1160"/>
      <c r="K34" s="1160"/>
      <c r="L34" s="1160"/>
      <c r="M34" s="1160"/>
      <c r="N34" s="1161"/>
      <c r="O34" s="279"/>
      <c r="P34" s="2752"/>
      <c r="Q34" s="2750"/>
      <c r="R34" s="283" t="s">
        <v>782</v>
      </c>
      <c r="S34" s="1118"/>
      <c r="T34" s="1119"/>
      <c r="U34" s="1119"/>
      <c r="V34" s="1119"/>
      <c r="W34" s="1119"/>
      <c r="X34" s="1120"/>
      <c r="Y34" s="283" t="s">
        <v>782</v>
      </c>
      <c r="Z34" s="1118"/>
      <c r="AA34" s="1119"/>
      <c r="AB34" s="1119"/>
      <c r="AC34" s="1119"/>
      <c r="AD34" s="1119"/>
      <c r="AE34" s="1120"/>
    </row>
    <row r="35" spans="2:31" s="268" customFormat="1" ht="11.25">
      <c r="B35" s="2737">
        <v>16</v>
      </c>
      <c r="C35" s="2740" t="s">
        <v>1084</v>
      </c>
      <c r="D35" s="2716" t="s">
        <v>1071</v>
      </c>
      <c r="E35" s="2716" t="s">
        <v>1077</v>
      </c>
      <c r="F35" s="2716" t="s">
        <v>1073</v>
      </c>
      <c r="G35" s="2716" t="s">
        <v>1078</v>
      </c>
      <c r="H35" s="281" t="s">
        <v>1051</v>
      </c>
      <c r="I35" s="1116"/>
      <c r="J35" s="1116"/>
      <c r="K35" s="1116"/>
      <c r="L35" s="1116"/>
      <c r="M35" s="1116"/>
      <c r="N35" s="1117"/>
      <c r="O35" s="279"/>
      <c r="P35" s="2737">
        <v>16</v>
      </c>
      <c r="Q35" s="2740" t="s">
        <v>1084</v>
      </c>
      <c r="R35" s="283" t="s">
        <v>1051</v>
      </c>
      <c r="S35" s="1118"/>
      <c r="T35" s="1119"/>
      <c r="U35" s="1119"/>
      <c r="V35" s="1119"/>
      <c r="W35" s="1119"/>
      <c r="X35" s="1120"/>
      <c r="Y35" s="283" t="s">
        <v>1051</v>
      </c>
      <c r="Z35" s="1118"/>
      <c r="AA35" s="1119"/>
      <c r="AB35" s="1119"/>
      <c r="AC35" s="1119"/>
      <c r="AD35" s="1119"/>
      <c r="AE35" s="1120"/>
    </row>
    <row r="36" spans="2:31" s="268" customFormat="1" ht="11.25" customHeight="1">
      <c r="B36" s="2751"/>
      <c r="C36" s="2741"/>
      <c r="D36" s="2717"/>
      <c r="E36" s="2717"/>
      <c r="F36" s="2717"/>
      <c r="G36" s="2717"/>
      <c r="H36" s="324" t="s">
        <v>774</v>
      </c>
      <c r="I36" s="1158"/>
      <c r="J36" s="1158"/>
      <c r="K36" s="1158"/>
      <c r="L36" s="1158"/>
      <c r="M36" s="1158"/>
      <c r="N36" s="1159"/>
      <c r="O36" s="279"/>
      <c r="P36" s="2751"/>
      <c r="Q36" s="2741"/>
      <c r="R36" s="283" t="s">
        <v>774</v>
      </c>
      <c r="S36" s="1118"/>
      <c r="T36" s="1119"/>
      <c r="U36" s="1119"/>
      <c r="V36" s="1119"/>
      <c r="W36" s="1119"/>
      <c r="X36" s="1120"/>
      <c r="Y36" s="283" t="s">
        <v>774</v>
      </c>
      <c r="Z36" s="1118"/>
      <c r="AA36" s="1119"/>
      <c r="AB36" s="1119"/>
      <c r="AC36" s="1119"/>
      <c r="AD36" s="1119"/>
      <c r="AE36" s="1120"/>
    </row>
    <row r="37" spans="2:31" s="268" customFormat="1" ht="11.25" customHeight="1">
      <c r="B37" s="2751"/>
      <c r="C37" s="2741"/>
      <c r="D37" s="2733" t="s">
        <v>1085</v>
      </c>
      <c r="E37" s="2717"/>
      <c r="F37" s="2717"/>
      <c r="G37" s="2717"/>
      <c r="H37" s="324" t="s">
        <v>778</v>
      </c>
      <c r="I37" s="1158"/>
      <c r="J37" s="1158"/>
      <c r="K37" s="1158"/>
      <c r="L37" s="1158"/>
      <c r="M37" s="1158"/>
      <c r="N37" s="1159"/>
      <c r="O37" s="279"/>
      <c r="P37" s="2751"/>
      <c r="Q37" s="2741"/>
      <c r="R37" s="283" t="s">
        <v>778</v>
      </c>
      <c r="S37" s="1118"/>
      <c r="T37" s="1119"/>
      <c r="U37" s="1119"/>
      <c r="V37" s="1119"/>
      <c r="W37" s="1119"/>
      <c r="X37" s="1120"/>
      <c r="Y37" s="283" t="s">
        <v>778</v>
      </c>
      <c r="Z37" s="1118"/>
      <c r="AA37" s="1119"/>
      <c r="AB37" s="1119"/>
      <c r="AC37" s="1119"/>
      <c r="AD37" s="1119"/>
      <c r="AE37" s="1120"/>
    </row>
    <row r="38" spans="2:31" s="268" customFormat="1" ht="12" customHeight="1" thickBot="1">
      <c r="B38" s="2752"/>
      <c r="C38" s="2750"/>
      <c r="D38" s="2710"/>
      <c r="E38" s="2717"/>
      <c r="F38" s="2717"/>
      <c r="G38" s="2736"/>
      <c r="H38" s="326" t="s">
        <v>782</v>
      </c>
      <c r="I38" s="1162"/>
      <c r="J38" s="1162"/>
      <c r="K38" s="1162"/>
      <c r="L38" s="1162"/>
      <c r="M38" s="1162"/>
      <c r="N38" s="1163"/>
      <c r="O38" s="279"/>
      <c r="P38" s="2752"/>
      <c r="Q38" s="2750"/>
      <c r="R38" s="283" t="s">
        <v>782</v>
      </c>
      <c r="S38" s="1118"/>
      <c r="T38" s="1119"/>
      <c r="U38" s="1119"/>
      <c r="V38" s="1119"/>
      <c r="W38" s="1119"/>
      <c r="X38" s="1120"/>
      <c r="Y38" s="283" t="s">
        <v>782</v>
      </c>
      <c r="Z38" s="1118"/>
      <c r="AA38" s="1119"/>
      <c r="AB38" s="1119"/>
      <c r="AC38" s="1119"/>
      <c r="AD38" s="1119"/>
      <c r="AE38" s="1120"/>
    </row>
    <row r="39" spans="2:31" s="268" customFormat="1" ht="11.25">
      <c r="B39" s="2737">
        <v>7</v>
      </c>
      <c r="C39" s="2740" t="s">
        <v>1080</v>
      </c>
      <c r="D39" s="2716" t="s">
        <v>1071</v>
      </c>
      <c r="E39" s="2716" t="s">
        <v>1077</v>
      </c>
      <c r="F39" s="2716" t="s">
        <v>1073</v>
      </c>
      <c r="G39" s="2716" t="s">
        <v>1078</v>
      </c>
      <c r="H39" s="324" t="s">
        <v>1051</v>
      </c>
      <c r="I39" s="1158"/>
      <c r="J39" s="1158"/>
      <c r="K39" s="1158"/>
      <c r="L39" s="1158"/>
      <c r="M39" s="1158"/>
      <c r="N39" s="1159"/>
      <c r="O39" s="279"/>
      <c r="P39" s="2737">
        <v>7</v>
      </c>
      <c r="Q39" s="2740" t="s">
        <v>1080</v>
      </c>
      <c r="R39" s="283" t="s">
        <v>1051</v>
      </c>
      <c r="S39" s="1118"/>
      <c r="T39" s="1119"/>
      <c r="U39" s="1119"/>
      <c r="V39" s="1119"/>
      <c r="W39" s="1119"/>
      <c r="X39" s="1120"/>
      <c r="Y39" s="283" t="s">
        <v>1051</v>
      </c>
      <c r="Z39" s="1119"/>
      <c r="AA39" s="1119"/>
      <c r="AB39" s="1119"/>
      <c r="AC39" s="1119"/>
      <c r="AD39" s="1119"/>
      <c r="AE39" s="1120"/>
    </row>
    <row r="40" spans="2:31" s="268" customFormat="1" ht="11.25" customHeight="1">
      <c r="B40" s="2751"/>
      <c r="C40" s="2741"/>
      <c r="D40" s="2717"/>
      <c r="E40" s="2717"/>
      <c r="F40" s="2717"/>
      <c r="G40" s="2717"/>
      <c r="H40" s="324" t="s">
        <v>774</v>
      </c>
      <c r="I40" s="1158"/>
      <c r="J40" s="1158"/>
      <c r="K40" s="1158"/>
      <c r="L40" s="1158"/>
      <c r="M40" s="1158"/>
      <c r="N40" s="1159"/>
      <c r="O40" s="279"/>
      <c r="P40" s="2751"/>
      <c r="Q40" s="2741"/>
      <c r="R40" s="283" t="s">
        <v>774</v>
      </c>
      <c r="S40" s="1118"/>
      <c r="T40" s="1119"/>
      <c r="U40" s="1119"/>
      <c r="V40" s="1119"/>
      <c r="W40" s="1119"/>
      <c r="X40" s="1120"/>
      <c r="Y40" s="283" t="s">
        <v>774</v>
      </c>
      <c r="Z40" s="1119"/>
      <c r="AA40" s="1119"/>
      <c r="AB40" s="1119"/>
      <c r="AC40" s="1119"/>
      <c r="AD40" s="1119"/>
      <c r="AE40" s="1120"/>
    </row>
    <row r="41" spans="2:31" s="268" customFormat="1" ht="11.25" customHeight="1">
      <c r="B41" s="2751"/>
      <c r="C41" s="2741"/>
      <c r="D41" s="2733" t="s">
        <v>1079</v>
      </c>
      <c r="E41" s="2717"/>
      <c r="F41" s="2717"/>
      <c r="G41" s="2717"/>
      <c r="H41" s="324" t="s">
        <v>778</v>
      </c>
      <c r="I41" s="1158"/>
      <c r="J41" s="1158"/>
      <c r="K41" s="1158"/>
      <c r="L41" s="1158"/>
      <c r="M41" s="1158"/>
      <c r="N41" s="1159"/>
      <c r="O41" s="279"/>
      <c r="P41" s="2751"/>
      <c r="Q41" s="2741"/>
      <c r="R41" s="283" t="s">
        <v>778</v>
      </c>
      <c r="S41" s="1118"/>
      <c r="T41" s="1119"/>
      <c r="U41" s="1119"/>
      <c r="V41" s="1119"/>
      <c r="W41" s="1119"/>
      <c r="X41" s="1120"/>
      <c r="Y41" s="283" t="s">
        <v>778</v>
      </c>
      <c r="Z41" s="1119"/>
      <c r="AA41" s="1119"/>
      <c r="AB41" s="1119"/>
      <c r="AC41" s="1119"/>
      <c r="AD41" s="1119"/>
      <c r="AE41" s="1120"/>
    </row>
    <row r="42" spans="2:31" s="268" customFormat="1" ht="12" customHeight="1" thickBot="1">
      <c r="B42" s="2752"/>
      <c r="C42" s="2750"/>
      <c r="D42" s="2710"/>
      <c r="E42" s="2717"/>
      <c r="F42" s="2717"/>
      <c r="G42" s="2736"/>
      <c r="H42" s="325" t="s">
        <v>782</v>
      </c>
      <c r="I42" s="1160"/>
      <c r="J42" s="1160"/>
      <c r="K42" s="1160"/>
      <c r="L42" s="1160"/>
      <c r="M42" s="1160"/>
      <c r="N42" s="1161"/>
      <c r="O42" s="279"/>
      <c r="P42" s="2752"/>
      <c r="Q42" s="2750"/>
      <c r="R42" s="283" t="s">
        <v>782</v>
      </c>
      <c r="S42" s="1118"/>
      <c r="T42" s="1119"/>
      <c r="U42" s="1119"/>
      <c r="V42" s="1119"/>
      <c r="W42" s="1119"/>
      <c r="X42" s="1120"/>
      <c r="Y42" s="283" t="s">
        <v>782</v>
      </c>
      <c r="Z42" s="1119"/>
      <c r="AA42" s="1119"/>
      <c r="AB42" s="1119"/>
      <c r="AC42" s="1119"/>
      <c r="AD42" s="1119"/>
      <c r="AE42" s="1120"/>
    </row>
    <row r="43" spans="2:31" s="268" customFormat="1" ht="11.25">
      <c r="B43" s="2737">
        <v>8</v>
      </c>
      <c r="C43" s="2740" t="s">
        <v>1081</v>
      </c>
      <c r="D43" s="2716" t="s">
        <v>1071</v>
      </c>
      <c r="E43" s="2716" t="s">
        <v>1077</v>
      </c>
      <c r="F43" s="2716" t="s">
        <v>1073</v>
      </c>
      <c r="G43" s="2716" t="s">
        <v>1078</v>
      </c>
      <c r="H43" s="281" t="s">
        <v>1051</v>
      </c>
      <c r="I43" s="1116"/>
      <c r="J43" s="1116"/>
      <c r="K43" s="1116"/>
      <c r="L43" s="1116"/>
      <c r="M43" s="1116"/>
      <c r="N43" s="1117"/>
      <c r="O43" s="279"/>
      <c r="P43" s="2737">
        <v>8</v>
      </c>
      <c r="Q43" s="2740" t="s">
        <v>1081</v>
      </c>
      <c r="R43" s="283" t="s">
        <v>1051</v>
      </c>
      <c r="S43" s="1118"/>
      <c r="T43" s="1119"/>
      <c r="U43" s="1119"/>
      <c r="V43" s="1119"/>
      <c r="W43" s="1119"/>
      <c r="X43" s="1120"/>
      <c r="Y43" s="283" t="s">
        <v>1051</v>
      </c>
      <c r="Z43" s="1118"/>
      <c r="AA43" s="1119"/>
      <c r="AB43" s="1119"/>
      <c r="AC43" s="1119"/>
      <c r="AD43" s="1119"/>
      <c r="AE43" s="1120"/>
    </row>
    <row r="44" spans="2:31" s="268" customFormat="1" ht="11.25" customHeight="1">
      <c r="B44" s="2751"/>
      <c r="C44" s="2741"/>
      <c r="D44" s="2717"/>
      <c r="E44" s="2717"/>
      <c r="F44" s="2717"/>
      <c r="G44" s="2717"/>
      <c r="H44" s="324" t="s">
        <v>774</v>
      </c>
      <c r="I44" s="1158"/>
      <c r="J44" s="1158"/>
      <c r="K44" s="1158"/>
      <c r="L44" s="1158"/>
      <c r="M44" s="1158"/>
      <c r="N44" s="1159"/>
      <c r="O44" s="279"/>
      <c r="P44" s="2751"/>
      <c r="Q44" s="2741"/>
      <c r="R44" s="283" t="s">
        <v>774</v>
      </c>
      <c r="S44" s="1118"/>
      <c r="T44" s="1119"/>
      <c r="U44" s="1119"/>
      <c r="V44" s="1119"/>
      <c r="W44" s="1119"/>
      <c r="X44" s="1120"/>
      <c r="Y44" s="283" t="s">
        <v>774</v>
      </c>
      <c r="Z44" s="1118"/>
      <c r="AA44" s="1119"/>
      <c r="AB44" s="1119"/>
      <c r="AC44" s="1119"/>
      <c r="AD44" s="1119"/>
      <c r="AE44" s="1120"/>
    </row>
    <row r="45" spans="2:31" s="268" customFormat="1" ht="11.25" customHeight="1">
      <c r="B45" s="2751"/>
      <c r="C45" s="2741"/>
      <c r="D45" s="2733" t="s">
        <v>1075</v>
      </c>
      <c r="E45" s="2717"/>
      <c r="F45" s="2717"/>
      <c r="G45" s="2717"/>
      <c r="H45" s="324" t="s">
        <v>778</v>
      </c>
      <c r="I45" s="1158"/>
      <c r="J45" s="1158"/>
      <c r="K45" s="1158"/>
      <c r="L45" s="1158"/>
      <c r="M45" s="1158"/>
      <c r="N45" s="1159"/>
      <c r="O45" s="279"/>
      <c r="P45" s="2751"/>
      <c r="Q45" s="2741"/>
      <c r="R45" s="283" t="s">
        <v>778</v>
      </c>
      <c r="S45" s="1118"/>
      <c r="T45" s="1119"/>
      <c r="U45" s="1119"/>
      <c r="V45" s="1119"/>
      <c r="W45" s="1119"/>
      <c r="X45" s="1120"/>
      <c r="Y45" s="283" t="s">
        <v>778</v>
      </c>
      <c r="Z45" s="1118"/>
      <c r="AA45" s="1119"/>
      <c r="AB45" s="1119"/>
      <c r="AC45" s="1119"/>
      <c r="AD45" s="1119"/>
      <c r="AE45" s="1120"/>
    </row>
    <row r="46" spans="2:31" s="268" customFormat="1" ht="12" customHeight="1" thickBot="1">
      <c r="B46" s="2752"/>
      <c r="C46" s="2750"/>
      <c r="D46" s="2710"/>
      <c r="E46" s="2717"/>
      <c r="F46" s="2717"/>
      <c r="G46" s="2736"/>
      <c r="H46" s="326" t="s">
        <v>782</v>
      </c>
      <c r="I46" s="1162"/>
      <c r="J46" s="1162"/>
      <c r="K46" s="1162"/>
      <c r="L46" s="1162"/>
      <c r="M46" s="1162"/>
      <c r="N46" s="1163"/>
      <c r="O46" s="279"/>
      <c r="P46" s="2752"/>
      <c r="Q46" s="2750"/>
      <c r="R46" s="283" t="s">
        <v>782</v>
      </c>
      <c r="S46" s="1118"/>
      <c r="T46" s="1119"/>
      <c r="U46" s="1119"/>
      <c r="V46" s="1119"/>
      <c r="W46" s="1119"/>
      <c r="X46" s="1120"/>
      <c r="Y46" s="283" t="s">
        <v>782</v>
      </c>
      <c r="Z46" s="1118"/>
      <c r="AA46" s="1119"/>
      <c r="AB46" s="1119"/>
      <c r="AC46" s="1119"/>
      <c r="AD46" s="1119"/>
      <c r="AE46" s="1120"/>
    </row>
    <row r="47" spans="2:31" s="268" customFormat="1" ht="11.25" customHeight="1">
      <c r="B47" s="2737">
        <v>5</v>
      </c>
      <c r="C47" s="2740" t="s">
        <v>1158</v>
      </c>
      <c r="D47" s="2716" t="s">
        <v>1107</v>
      </c>
      <c r="E47" s="2716" t="s">
        <v>1072</v>
      </c>
      <c r="F47" s="2716" t="s">
        <v>1073</v>
      </c>
      <c r="G47" s="2716" t="s">
        <v>1089</v>
      </c>
      <c r="H47" s="324" t="s">
        <v>1051</v>
      </c>
      <c r="I47" s="1158"/>
      <c r="J47" s="1158"/>
      <c r="K47" s="1158"/>
      <c r="L47" s="1158"/>
      <c r="M47" s="1158"/>
      <c r="N47" s="1159"/>
      <c r="O47" s="279"/>
      <c r="P47" s="2737">
        <v>5</v>
      </c>
      <c r="Q47" s="2740" t="s">
        <v>1158</v>
      </c>
      <c r="R47" s="283" t="s">
        <v>1051</v>
      </c>
      <c r="S47" s="1118"/>
      <c r="T47" s="1119"/>
      <c r="U47" s="1119"/>
      <c r="V47" s="1119"/>
      <c r="W47" s="1119"/>
      <c r="X47" s="1120"/>
      <c r="Y47" s="283" t="s">
        <v>1051</v>
      </c>
      <c r="Z47" s="1118"/>
      <c r="AA47" s="1119"/>
      <c r="AB47" s="1119"/>
      <c r="AC47" s="1119"/>
      <c r="AD47" s="1119"/>
      <c r="AE47" s="1120"/>
    </row>
    <row r="48" spans="2:31" s="268" customFormat="1" ht="11.25" customHeight="1">
      <c r="B48" s="2751"/>
      <c r="C48" s="2741"/>
      <c r="D48" s="2717"/>
      <c r="E48" s="2717"/>
      <c r="F48" s="2717"/>
      <c r="G48" s="2717"/>
      <c r="H48" s="324" t="s">
        <v>774</v>
      </c>
      <c r="I48" s="1158"/>
      <c r="J48" s="1158"/>
      <c r="K48" s="1158"/>
      <c r="L48" s="1158"/>
      <c r="M48" s="1158"/>
      <c r="N48" s="1159"/>
      <c r="O48" s="279"/>
      <c r="P48" s="2751"/>
      <c r="Q48" s="2741"/>
      <c r="R48" s="283" t="s">
        <v>774</v>
      </c>
      <c r="S48" s="1118"/>
      <c r="T48" s="1119"/>
      <c r="U48" s="1119"/>
      <c r="V48" s="1119"/>
      <c r="W48" s="1119"/>
      <c r="X48" s="1120"/>
      <c r="Y48" s="283" t="s">
        <v>774</v>
      </c>
      <c r="Z48" s="1118"/>
      <c r="AA48" s="1119"/>
      <c r="AB48" s="1119"/>
      <c r="AC48" s="1119"/>
      <c r="AD48" s="1119"/>
      <c r="AE48" s="1120"/>
    </row>
    <row r="49" spans="2:31" s="268" customFormat="1" ht="11.25" customHeight="1">
      <c r="B49" s="2751"/>
      <c r="C49" s="2741"/>
      <c r="D49" s="2733" t="s">
        <v>1075</v>
      </c>
      <c r="E49" s="2717"/>
      <c r="F49" s="2717"/>
      <c r="G49" s="2717"/>
      <c r="H49" s="324" t="s">
        <v>778</v>
      </c>
      <c r="I49" s="1158"/>
      <c r="J49" s="1158"/>
      <c r="K49" s="1158"/>
      <c r="L49" s="1158"/>
      <c r="M49" s="1158"/>
      <c r="N49" s="1159"/>
      <c r="O49" s="279"/>
      <c r="P49" s="2751"/>
      <c r="Q49" s="2741"/>
      <c r="R49" s="283" t="s">
        <v>778</v>
      </c>
      <c r="S49" s="1118"/>
      <c r="T49" s="1119"/>
      <c r="U49" s="1119"/>
      <c r="V49" s="1119"/>
      <c r="W49" s="1119"/>
      <c r="X49" s="1120"/>
      <c r="Y49" s="283" t="s">
        <v>778</v>
      </c>
      <c r="Z49" s="1118"/>
      <c r="AA49" s="1119"/>
      <c r="AB49" s="1119"/>
      <c r="AC49" s="1119"/>
      <c r="AD49" s="1119"/>
      <c r="AE49" s="1120"/>
    </row>
    <row r="50" spans="2:31" s="268" customFormat="1" ht="12" customHeight="1" thickBot="1">
      <c r="B50" s="2752"/>
      <c r="C50" s="2750"/>
      <c r="D50" s="2710"/>
      <c r="E50" s="2717"/>
      <c r="F50" s="2717"/>
      <c r="G50" s="2736"/>
      <c r="H50" s="325" t="s">
        <v>782</v>
      </c>
      <c r="I50" s="1160"/>
      <c r="J50" s="1160"/>
      <c r="K50" s="1160"/>
      <c r="L50" s="1160"/>
      <c r="M50" s="1160"/>
      <c r="N50" s="1161"/>
      <c r="O50" s="279"/>
      <c r="P50" s="2752"/>
      <c r="Q50" s="2750"/>
      <c r="R50" s="283" t="s">
        <v>782</v>
      </c>
      <c r="S50" s="1118"/>
      <c r="T50" s="1119"/>
      <c r="U50" s="1119"/>
      <c r="V50" s="1119"/>
      <c r="W50" s="1119"/>
      <c r="X50" s="1120"/>
      <c r="Y50" s="283" t="s">
        <v>782</v>
      </c>
      <c r="Z50" s="1118"/>
      <c r="AA50" s="1119"/>
      <c r="AB50" s="1119"/>
      <c r="AC50" s="1119"/>
      <c r="AD50" s="1119"/>
      <c r="AE50" s="1120"/>
    </row>
    <row r="51" spans="2:31" s="268" customFormat="1" ht="11.25">
      <c r="B51" s="2737">
        <v>11</v>
      </c>
      <c r="C51" s="2740" t="s">
        <v>1159</v>
      </c>
      <c r="D51" s="2716" t="s">
        <v>1107</v>
      </c>
      <c r="E51" s="2716" t="s">
        <v>1072</v>
      </c>
      <c r="F51" s="2716" t="s">
        <v>1073</v>
      </c>
      <c r="G51" s="2716" t="s">
        <v>1160</v>
      </c>
      <c r="H51" s="281" t="s">
        <v>1051</v>
      </c>
      <c r="I51" s="1116"/>
      <c r="J51" s="1116"/>
      <c r="K51" s="1116"/>
      <c r="L51" s="1116"/>
      <c r="M51" s="1116"/>
      <c r="N51" s="1117"/>
      <c r="O51" s="279"/>
      <c r="P51" s="2737">
        <v>11</v>
      </c>
      <c r="Q51" s="2740" t="s">
        <v>1159</v>
      </c>
      <c r="R51" s="283" t="s">
        <v>1051</v>
      </c>
      <c r="S51" s="1118"/>
      <c r="T51" s="1119"/>
      <c r="U51" s="1119"/>
      <c r="V51" s="1119"/>
      <c r="W51" s="1119"/>
      <c r="X51" s="1120"/>
      <c r="Y51" s="283" t="s">
        <v>1051</v>
      </c>
      <c r="Z51" s="1118"/>
      <c r="AA51" s="1119"/>
      <c r="AB51" s="1119"/>
      <c r="AC51" s="1119"/>
      <c r="AD51" s="1119"/>
      <c r="AE51" s="1120"/>
    </row>
    <row r="52" spans="2:31" s="268" customFormat="1" ht="11.25" customHeight="1">
      <c r="B52" s="2751"/>
      <c r="C52" s="2741"/>
      <c r="D52" s="2717"/>
      <c r="E52" s="2717"/>
      <c r="F52" s="2717"/>
      <c r="G52" s="2717"/>
      <c r="H52" s="324" t="s">
        <v>774</v>
      </c>
      <c r="I52" s="1158"/>
      <c r="J52" s="1158"/>
      <c r="K52" s="1158"/>
      <c r="L52" s="1158"/>
      <c r="M52" s="1158"/>
      <c r="N52" s="1159"/>
      <c r="O52" s="279"/>
      <c r="P52" s="2751"/>
      <c r="Q52" s="2741"/>
      <c r="R52" s="283" t="s">
        <v>774</v>
      </c>
      <c r="S52" s="1118"/>
      <c r="T52" s="1119"/>
      <c r="U52" s="1119"/>
      <c r="V52" s="1119"/>
      <c r="W52" s="1119"/>
      <c r="X52" s="1120"/>
      <c r="Y52" s="283" t="s">
        <v>774</v>
      </c>
      <c r="Z52" s="1118"/>
      <c r="AA52" s="1119"/>
      <c r="AB52" s="1119"/>
      <c r="AC52" s="1119"/>
      <c r="AD52" s="1119"/>
      <c r="AE52" s="1120"/>
    </row>
    <row r="53" spans="2:31" s="268" customFormat="1" ht="11.25" customHeight="1">
      <c r="B53" s="2751"/>
      <c r="C53" s="2741"/>
      <c r="D53" s="2733" t="s">
        <v>1085</v>
      </c>
      <c r="E53" s="2717"/>
      <c r="F53" s="2717"/>
      <c r="G53" s="2717"/>
      <c r="H53" s="324" t="s">
        <v>778</v>
      </c>
      <c r="I53" s="1158"/>
      <c r="J53" s="1158"/>
      <c r="K53" s="1158"/>
      <c r="L53" s="1158"/>
      <c r="M53" s="1158"/>
      <c r="N53" s="1159"/>
      <c r="O53" s="279"/>
      <c r="P53" s="2751"/>
      <c r="Q53" s="2741"/>
      <c r="R53" s="283" t="s">
        <v>778</v>
      </c>
      <c r="S53" s="1118"/>
      <c r="T53" s="1119"/>
      <c r="U53" s="1119"/>
      <c r="V53" s="1119"/>
      <c r="W53" s="1119"/>
      <c r="X53" s="1120"/>
      <c r="Y53" s="283" t="s">
        <v>778</v>
      </c>
      <c r="Z53" s="1118"/>
      <c r="AA53" s="1119"/>
      <c r="AB53" s="1119"/>
      <c r="AC53" s="1119"/>
      <c r="AD53" s="1119"/>
      <c r="AE53" s="1120"/>
    </row>
    <row r="54" spans="2:31" s="268" customFormat="1" ht="12" customHeight="1" thickBot="1">
      <c r="B54" s="2752"/>
      <c r="C54" s="2750"/>
      <c r="D54" s="2710"/>
      <c r="E54" s="2717"/>
      <c r="F54" s="2717"/>
      <c r="G54" s="2736"/>
      <c r="H54" s="326" t="s">
        <v>782</v>
      </c>
      <c r="I54" s="1162"/>
      <c r="J54" s="1162"/>
      <c r="K54" s="1162"/>
      <c r="L54" s="1162"/>
      <c r="M54" s="1162"/>
      <c r="N54" s="1163"/>
      <c r="O54" s="279"/>
      <c r="P54" s="2752"/>
      <c r="Q54" s="2750"/>
      <c r="R54" s="283" t="s">
        <v>782</v>
      </c>
      <c r="S54" s="1118"/>
      <c r="T54" s="1119"/>
      <c r="U54" s="1119"/>
      <c r="V54" s="1119"/>
      <c r="W54" s="1119"/>
      <c r="X54" s="1120"/>
      <c r="Y54" s="283" t="s">
        <v>782</v>
      </c>
      <c r="Z54" s="1118"/>
      <c r="AA54" s="1119"/>
      <c r="AB54" s="1119"/>
      <c r="AC54" s="1119"/>
      <c r="AD54" s="1119"/>
      <c r="AE54" s="1120"/>
    </row>
    <row r="55" spans="2:31" s="268" customFormat="1" ht="11.25">
      <c r="B55" s="2737">
        <v>15</v>
      </c>
      <c r="C55" s="2740" t="s">
        <v>1142</v>
      </c>
      <c r="D55" s="2716" t="s">
        <v>1107</v>
      </c>
      <c r="E55" s="2716" t="s">
        <v>1072</v>
      </c>
      <c r="F55" s="2716" t="s">
        <v>1073</v>
      </c>
      <c r="G55" s="2716" t="s">
        <v>1161</v>
      </c>
      <c r="H55" s="324" t="s">
        <v>1051</v>
      </c>
      <c r="I55" s="1158"/>
      <c r="J55" s="1158"/>
      <c r="K55" s="1158"/>
      <c r="L55" s="1158"/>
      <c r="M55" s="1158"/>
      <c r="N55" s="1159"/>
      <c r="O55" s="279"/>
      <c r="P55" s="2737">
        <v>15</v>
      </c>
      <c r="Q55" s="2740" t="s">
        <v>1142</v>
      </c>
      <c r="R55" s="283" t="s">
        <v>1051</v>
      </c>
      <c r="S55" s="1118"/>
      <c r="T55" s="1119"/>
      <c r="U55" s="1119"/>
      <c r="V55" s="1119"/>
      <c r="W55" s="1119"/>
      <c r="X55" s="1120"/>
      <c r="Y55" s="283" t="s">
        <v>1051</v>
      </c>
      <c r="Z55" s="1119"/>
      <c r="AA55" s="1119"/>
      <c r="AB55" s="1119"/>
      <c r="AC55" s="1119"/>
      <c r="AD55" s="1119"/>
      <c r="AE55" s="1120"/>
    </row>
    <row r="56" spans="2:31" s="268" customFormat="1" ht="11.25" customHeight="1">
      <c r="B56" s="2751"/>
      <c r="C56" s="2741"/>
      <c r="D56" s="2717"/>
      <c r="E56" s="2717"/>
      <c r="F56" s="2717"/>
      <c r="G56" s="2717"/>
      <c r="H56" s="324" t="s">
        <v>774</v>
      </c>
      <c r="I56" s="1158"/>
      <c r="J56" s="1158"/>
      <c r="K56" s="1158"/>
      <c r="L56" s="1158"/>
      <c r="M56" s="1158"/>
      <c r="N56" s="1159"/>
      <c r="O56" s="279"/>
      <c r="P56" s="2751"/>
      <c r="Q56" s="2741"/>
      <c r="R56" s="283" t="s">
        <v>774</v>
      </c>
      <c r="S56" s="1118"/>
      <c r="T56" s="1119"/>
      <c r="U56" s="1119"/>
      <c r="V56" s="1119"/>
      <c r="W56" s="1119"/>
      <c r="X56" s="1120"/>
      <c r="Y56" s="283" t="s">
        <v>774</v>
      </c>
      <c r="Z56" s="1119"/>
      <c r="AA56" s="1119"/>
      <c r="AB56" s="1119"/>
      <c r="AC56" s="1119"/>
      <c r="AD56" s="1119"/>
      <c r="AE56" s="1120"/>
    </row>
    <row r="57" spans="2:31" s="268" customFormat="1" ht="11.25" customHeight="1">
      <c r="B57" s="2751"/>
      <c r="C57" s="2741"/>
      <c r="D57" s="2733" t="s">
        <v>1075</v>
      </c>
      <c r="E57" s="2717"/>
      <c r="F57" s="2717"/>
      <c r="G57" s="2717"/>
      <c r="H57" s="324" t="s">
        <v>778</v>
      </c>
      <c r="I57" s="1158"/>
      <c r="J57" s="1158"/>
      <c r="K57" s="1158"/>
      <c r="L57" s="1158"/>
      <c r="M57" s="1158"/>
      <c r="N57" s="1159"/>
      <c r="O57" s="279"/>
      <c r="P57" s="2751"/>
      <c r="Q57" s="2741"/>
      <c r="R57" s="283" t="s">
        <v>778</v>
      </c>
      <c r="S57" s="1118"/>
      <c r="T57" s="1119"/>
      <c r="U57" s="1119"/>
      <c r="V57" s="1119"/>
      <c r="W57" s="1119"/>
      <c r="X57" s="1120"/>
      <c r="Y57" s="283" t="s">
        <v>778</v>
      </c>
      <c r="Z57" s="1119"/>
      <c r="AA57" s="1119"/>
      <c r="AB57" s="1119"/>
      <c r="AC57" s="1119"/>
      <c r="AD57" s="1119"/>
      <c r="AE57" s="1120"/>
    </row>
    <row r="58" spans="2:31" s="268" customFormat="1" ht="12" customHeight="1" thickBot="1">
      <c r="B58" s="2752"/>
      <c r="C58" s="2750"/>
      <c r="D58" s="2710"/>
      <c r="E58" s="2717"/>
      <c r="F58" s="2717"/>
      <c r="G58" s="2736"/>
      <c r="H58" s="325" t="s">
        <v>782</v>
      </c>
      <c r="I58" s="1160"/>
      <c r="J58" s="1160"/>
      <c r="K58" s="1160"/>
      <c r="L58" s="1160"/>
      <c r="M58" s="1160"/>
      <c r="N58" s="1161"/>
      <c r="O58" s="279"/>
      <c r="P58" s="2752"/>
      <c r="Q58" s="2750"/>
      <c r="R58" s="283" t="s">
        <v>782</v>
      </c>
      <c r="S58" s="1118"/>
      <c r="T58" s="1119"/>
      <c r="U58" s="1119"/>
      <c r="V58" s="1119"/>
      <c r="W58" s="1119"/>
      <c r="X58" s="1120"/>
      <c r="Y58" s="283" t="s">
        <v>782</v>
      </c>
      <c r="Z58" s="1119"/>
      <c r="AA58" s="1119"/>
      <c r="AB58" s="1119"/>
      <c r="AC58" s="1119"/>
      <c r="AD58" s="1119"/>
      <c r="AE58" s="1120"/>
    </row>
    <row r="59" spans="2:31" s="268" customFormat="1" ht="11.25" customHeight="1">
      <c r="B59" s="2737">
        <v>33</v>
      </c>
      <c r="C59" s="2740" t="s">
        <v>1119</v>
      </c>
      <c r="D59" s="2716" t="s">
        <v>1107</v>
      </c>
      <c r="E59" s="2716" t="s">
        <v>1072</v>
      </c>
      <c r="F59" s="2716" t="s">
        <v>1073</v>
      </c>
      <c r="G59" s="2716" t="s">
        <v>1162</v>
      </c>
      <c r="H59" s="281" t="s">
        <v>1051</v>
      </c>
      <c r="I59" s="1116"/>
      <c r="J59" s="1116"/>
      <c r="K59" s="1116"/>
      <c r="L59" s="1116"/>
      <c r="M59" s="1116"/>
      <c r="N59" s="1117"/>
      <c r="O59" s="279"/>
      <c r="P59" s="2737">
        <v>33</v>
      </c>
      <c r="Q59" s="2740" t="s">
        <v>1119</v>
      </c>
      <c r="R59" s="283" t="s">
        <v>1051</v>
      </c>
      <c r="S59" s="1119"/>
      <c r="T59" s="1119"/>
      <c r="U59" s="1119"/>
      <c r="V59" s="1119"/>
      <c r="W59" s="1119"/>
      <c r="X59" s="1120"/>
      <c r="Y59" s="283" t="s">
        <v>1051</v>
      </c>
      <c r="Z59" s="1119"/>
      <c r="AA59" s="1119"/>
      <c r="AB59" s="1119"/>
      <c r="AC59" s="1119"/>
      <c r="AD59" s="1119"/>
      <c r="AE59" s="1120"/>
    </row>
    <row r="60" spans="2:31" s="268" customFormat="1" ht="11.25" customHeight="1">
      <c r="B60" s="2751"/>
      <c r="C60" s="2741"/>
      <c r="D60" s="2717"/>
      <c r="E60" s="2717"/>
      <c r="F60" s="2717"/>
      <c r="G60" s="2717"/>
      <c r="H60" s="324" t="s">
        <v>774</v>
      </c>
      <c r="I60" s="1158"/>
      <c r="J60" s="1158"/>
      <c r="K60" s="1158"/>
      <c r="L60" s="1158"/>
      <c r="M60" s="1158"/>
      <c r="N60" s="1159"/>
      <c r="O60" s="279"/>
      <c r="P60" s="2751"/>
      <c r="Q60" s="2741"/>
      <c r="R60" s="283" t="s">
        <v>774</v>
      </c>
      <c r="S60" s="1118"/>
      <c r="T60" s="1119"/>
      <c r="U60" s="1119"/>
      <c r="V60" s="1119"/>
      <c r="W60" s="1119"/>
      <c r="X60" s="1120"/>
      <c r="Y60" s="283" t="s">
        <v>774</v>
      </c>
      <c r="Z60" s="1118"/>
      <c r="AA60" s="1119"/>
      <c r="AB60" s="1119"/>
      <c r="AC60" s="1119"/>
      <c r="AD60" s="1119"/>
      <c r="AE60" s="1120"/>
    </row>
    <row r="61" spans="2:31" s="268" customFormat="1" ht="11.25" customHeight="1">
      <c r="B61" s="2751"/>
      <c r="C61" s="2741"/>
      <c r="D61" s="2733" t="s">
        <v>1075</v>
      </c>
      <c r="E61" s="2717"/>
      <c r="F61" s="2717"/>
      <c r="G61" s="2717"/>
      <c r="H61" s="324" t="s">
        <v>778</v>
      </c>
      <c r="I61" s="1158"/>
      <c r="J61" s="1158"/>
      <c r="K61" s="1158"/>
      <c r="L61" s="1158"/>
      <c r="M61" s="1158"/>
      <c r="N61" s="1159"/>
      <c r="O61" s="279"/>
      <c r="P61" s="2751"/>
      <c r="Q61" s="2741"/>
      <c r="R61" s="283" t="s">
        <v>778</v>
      </c>
      <c r="S61" s="1118"/>
      <c r="T61" s="1119"/>
      <c r="U61" s="1119"/>
      <c r="V61" s="1119"/>
      <c r="W61" s="1119"/>
      <c r="X61" s="1120"/>
      <c r="Y61" s="283" t="s">
        <v>778</v>
      </c>
      <c r="Z61" s="1118"/>
      <c r="AA61" s="1119"/>
      <c r="AB61" s="1119"/>
      <c r="AC61" s="1119"/>
      <c r="AD61" s="1119"/>
      <c r="AE61" s="1120"/>
    </row>
    <row r="62" spans="2:31" s="268" customFormat="1" ht="12" customHeight="1" thickBot="1">
      <c r="B62" s="2752"/>
      <c r="C62" s="2750"/>
      <c r="D62" s="2710"/>
      <c r="E62" s="2717"/>
      <c r="F62" s="2717"/>
      <c r="G62" s="2736"/>
      <c r="H62" s="326" t="s">
        <v>782</v>
      </c>
      <c r="I62" s="1162"/>
      <c r="J62" s="1162"/>
      <c r="K62" s="1162"/>
      <c r="L62" s="1162"/>
      <c r="M62" s="1162"/>
      <c r="N62" s="1163"/>
      <c r="O62" s="279"/>
      <c r="P62" s="2752"/>
      <c r="Q62" s="2750"/>
      <c r="R62" s="283" t="s">
        <v>782</v>
      </c>
      <c r="S62" s="1118"/>
      <c r="T62" s="1119"/>
      <c r="U62" s="1119"/>
      <c r="V62" s="1119"/>
      <c r="W62" s="1119"/>
      <c r="X62" s="1120"/>
      <c r="Y62" s="283" t="s">
        <v>782</v>
      </c>
      <c r="Z62" s="1118"/>
      <c r="AA62" s="1119"/>
      <c r="AB62" s="1119"/>
      <c r="AC62" s="1119"/>
      <c r="AD62" s="1119"/>
      <c r="AE62" s="1120"/>
    </row>
    <row r="63" spans="2:31" s="268" customFormat="1" ht="11.25">
      <c r="B63" s="2737">
        <v>32</v>
      </c>
      <c r="C63" s="2740" t="s">
        <v>1118</v>
      </c>
      <c r="D63" s="2716" t="s">
        <v>1107</v>
      </c>
      <c r="E63" s="2716" t="s">
        <v>1072</v>
      </c>
      <c r="F63" s="2716" t="s">
        <v>1073</v>
      </c>
      <c r="G63" s="2716" t="s">
        <v>1078</v>
      </c>
      <c r="H63" s="324" t="s">
        <v>1051</v>
      </c>
      <c r="I63" s="1158"/>
      <c r="J63" s="1158"/>
      <c r="K63" s="1158"/>
      <c r="L63" s="1158"/>
      <c r="M63" s="1158"/>
      <c r="N63" s="1159"/>
      <c r="O63" s="279"/>
      <c r="P63" s="2737">
        <v>32</v>
      </c>
      <c r="Q63" s="2740" t="s">
        <v>1118</v>
      </c>
      <c r="R63" s="283" t="s">
        <v>1051</v>
      </c>
      <c r="S63" s="1118"/>
      <c r="T63" s="1119"/>
      <c r="U63" s="1119"/>
      <c r="V63" s="1119"/>
      <c r="W63" s="1119"/>
      <c r="X63" s="1120"/>
      <c r="Y63" s="283" t="s">
        <v>1051</v>
      </c>
      <c r="Z63" s="1118"/>
      <c r="AA63" s="1119"/>
      <c r="AB63" s="1119"/>
      <c r="AC63" s="1119"/>
      <c r="AD63" s="1119"/>
      <c r="AE63" s="1120"/>
    </row>
    <row r="64" spans="2:31" s="268" customFormat="1" ht="11.25" customHeight="1">
      <c r="B64" s="2751"/>
      <c r="C64" s="2741"/>
      <c r="D64" s="2717"/>
      <c r="E64" s="2717"/>
      <c r="F64" s="2717"/>
      <c r="G64" s="2717"/>
      <c r="H64" s="324" t="s">
        <v>774</v>
      </c>
      <c r="I64" s="1158"/>
      <c r="J64" s="1158"/>
      <c r="K64" s="1158"/>
      <c r="L64" s="1158"/>
      <c r="M64" s="1158"/>
      <c r="N64" s="1159"/>
      <c r="O64" s="279"/>
      <c r="P64" s="2751"/>
      <c r="Q64" s="2741"/>
      <c r="R64" s="283" t="s">
        <v>774</v>
      </c>
      <c r="S64" s="1118"/>
      <c r="T64" s="1119"/>
      <c r="U64" s="1119"/>
      <c r="V64" s="1119"/>
      <c r="W64" s="1119"/>
      <c r="X64" s="1120"/>
      <c r="Y64" s="283" t="s">
        <v>774</v>
      </c>
      <c r="Z64" s="1118"/>
      <c r="AA64" s="1119"/>
      <c r="AB64" s="1119"/>
      <c r="AC64" s="1119"/>
      <c r="AD64" s="1119"/>
      <c r="AE64" s="1120"/>
    </row>
    <row r="65" spans="2:31" s="268" customFormat="1" ht="11.25" customHeight="1">
      <c r="B65" s="2751"/>
      <c r="C65" s="2741"/>
      <c r="D65" s="2733" t="s">
        <v>1075</v>
      </c>
      <c r="E65" s="2717"/>
      <c r="F65" s="2717"/>
      <c r="G65" s="2717"/>
      <c r="H65" s="324" t="s">
        <v>778</v>
      </c>
      <c r="I65" s="1158"/>
      <c r="J65" s="1158"/>
      <c r="K65" s="1158"/>
      <c r="L65" s="1158"/>
      <c r="M65" s="1158"/>
      <c r="N65" s="1159"/>
      <c r="O65" s="279"/>
      <c r="P65" s="2751"/>
      <c r="Q65" s="2741"/>
      <c r="R65" s="283" t="s">
        <v>778</v>
      </c>
      <c r="S65" s="1118"/>
      <c r="T65" s="1119"/>
      <c r="U65" s="1119"/>
      <c r="V65" s="1119"/>
      <c r="W65" s="1119"/>
      <c r="X65" s="1120"/>
      <c r="Y65" s="283" t="s">
        <v>778</v>
      </c>
      <c r="Z65" s="1118"/>
      <c r="AA65" s="1119"/>
      <c r="AB65" s="1119"/>
      <c r="AC65" s="1119"/>
      <c r="AD65" s="1119"/>
      <c r="AE65" s="1120"/>
    </row>
    <row r="66" spans="2:31" s="268" customFormat="1" ht="12" customHeight="1" thickBot="1">
      <c r="B66" s="2752"/>
      <c r="C66" s="2750"/>
      <c r="D66" s="2710"/>
      <c r="E66" s="2717"/>
      <c r="F66" s="2717"/>
      <c r="G66" s="2736"/>
      <c r="H66" s="325" t="s">
        <v>782</v>
      </c>
      <c r="I66" s="1160"/>
      <c r="J66" s="1160"/>
      <c r="K66" s="1160"/>
      <c r="L66" s="1160"/>
      <c r="M66" s="1160"/>
      <c r="N66" s="1161"/>
      <c r="O66" s="279"/>
      <c r="P66" s="2752"/>
      <c r="Q66" s="2750"/>
      <c r="R66" s="283" t="s">
        <v>782</v>
      </c>
      <c r="S66" s="1118"/>
      <c r="T66" s="1119"/>
      <c r="U66" s="1119"/>
      <c r="V66" s="1119"/>
      <c r="W66" s="1119"/>
      <c r="X66" s="1120"/>
      <c r="Y66" s="283" t="s">
        <v>782</v>
      </c>
      <c r="Z66" s="1118"/>
      <c r="AA66" s="1119"/>
      <c r="AB66" s="1119"/>
      <c r="AC66" s="1119"/>
      <c r="AD66" s="1119"/>
      <c r="AE66" s="1120"/>
    </row>
    <row r="67" spans="2:31" s="268" customFormat="1" ht="11.25" customHeight="1">
      <c r="B67" s="2737">
        <v>25</v>
      </c>
      <c r="C67" s="2740" t="s">
        <v>1163</v>
      </c>
      <c r="D67" s="2716" t="s">
        <v>1107</v>
      </c>
      <c r="E67" s="2716" t="s">
        <v>1072</v>
      </c>
      <c r="F67" s="2716" t="s">
        <v>1073</v>
      </c>
      <c r="G67" s="2716" t="s">
        <v>1164</v>
      </c>
      <c r="H67" s="281" t="s">
        <v>1051</v>
      </c>
      <c r="I67" s="1116"/>
      <c r="J67" s="1116"/>
      <c r="K67" s="1116"/>
      <c r="L67" s="1116"/>
      <c r="M67" s="1116"/>
      <c r="N67" s="1117"/>
      <c r="O67" s="279"/>
      <c r="P67" s="2737">
        <v>25</v>
      </c>
      <c r="Q67" s="2740" t="s">
        <v>1163</v>
      </c>
      <c r="R67" s="283" t="s">
        <v>1051</v>
      </c>
      <c r="S67" s="1118"/>
      <c r="T67" s="1119"/>
      <c r="U67" s="1119"/>
      <c r="V67" s="1119"/>
      <c r="W67" s="1119"/>
      <c r="X67" s="1120"/>
      <c r="Y67" s="283" t="s">
        <v>1051</v>
      </c>
      <c r="Z67" s="1118"/>
      <c r="AA67" s="1119"/>
      <c r="AB67" s="1119"/>
      <c r="AC67" s="1119"/>
      <c r="AD67" s="1119"/>
      <c r="AE67" s="1120"/>
    </row>
    <row r="68" spans="2:31" s="268" customFormat="1" ht="11.25" customHeight="1">
      <c r="B68" s="2751"/>
      <c r="C68" s="2741"/>
      <c r="D68" s="2717"/>
      <c r="E68" s="2717"/>
      <c r="F68" s="2717"/>
      <c r="G68" s="2717"/>
      <c r="H68" s="324" t="s">
        <v>774</v>
      </c>
      <c r="I68" s="1158"/>
      <c r="J68" s="1158"/>
      <c r="K68" s="1158"/>
      <c r="L68" s="1158"/>
      <c r="M68" s="1158"/>
      <c r="N68" s="1159"/>
      <c r="O68" s="279"/>
      <c r="P68" s="2751"/>
      <c r="Q68" s="2741"/>
      <c r="R68" s="283" t="s">
        <v>774</v>
      </c>
      <c r="S68" s="1118"/>
      <c r="T68" s="1119"/>
      <c r="U68" s="1119"/>
      <c r="V68" s="1119"/>
      <c r="W68" s="1119"/>
      <c r="X68" s="1120"/>
      <c r="Y68" s="283" t="s">
        <v>774</v>
      </c>
      <c r="Z68" s="1118"/>
      <c r="AA68" s="1119"/>
      <c r="AB68" s="1119"/>
      <c r="AC68" s="1119"/>
      <c r="AD68" s="1119"/>
      <c r="AE68" s="1120"/>
    </row>
    <row r="69" spans="2:31" s="268" customFormat="1" ht="11.25" customHeight="1">
      <c r="B69" s="2751"/>
      <c r="C69" s="2741"/>
      <c r="D69" s="2733" t="s">
        <v>1075</v>
      </c>
      <c r="E69" s="2717"/>
      <c r="F69" s="2717"/>
      <c r="G69" s="2717"/>
      <c r="H69" s="324" t="s">
        <v>778</v>
      </c>
      <c r="I69" s="1158"/>
      <c r="J69" s="1158"/>
      <c r="K69" s="1158"/>
      <c r="L69" s="1158"/>
      <c r="M69" s="1158"/>
      <c r="N69" s="1159"/>
      <c r="O69" s="279"/>
      <c r="P69" s="2751"/>
      <c r="Q69" s="2741"/>
      <c r="R69" s="283" t="s">
        <v>778</v>
      </c>
      <c r="S69" s="1118"/>
      <c r="T69" s="1119"/>
      <c r="U69" s="1119"/>
      <c r="V69" s="1119"/>
      <c r="W69" s="1119"/>
      <c r="X69" s="1120"/>
      <c r="Y69" s="283" t="s">
        <v>778</v>
      </c>
      <c r="Z69" s="1118"/>
      <c r="AA69" s="1119"/>
      <c r="AB69" s="1119"/>
      <c r="AC69" s="1119"/>
      <c r="AD69" s="1119"/>
      <c r="AE69" s="1120"/>
    </row>
    <row r="70" spans="2:31" s="268" customFormat="1" ht="12" customHeight="1" thickBot="1">
      <c r="B70" s="2752"/>
      <c r="C70" s="2750"/>
      <c r="D70" s="2710"/>
      <c r="E70" s="2717"/>
      <c r="F70" s="2717"/>
      <c r="G70" s="2736"/>
      <c r="H70" s="326" t="s">
        <v>782</v>
      </c>
      <c r="I70" s="1162"/>
      <c r="J70" s="1162"/>
      <c r="K70" s="1162"/>
      <c r="L70" s="1162"/>
      <c r="M70" s="1162"/>
      <c r="N70" s="1163"/>
      <c r="O70" s="279"/>
      <c r="P70" s="2752"/>
      <c r="Q70" s="2750"/>
      <c r="R70" s="283" t="s">
        <v>782</v>
      </c>
      <c r="S70" s="1118"/>
      <c r="T70" s="1119"/>
      <c r="U70" s="1119"/>
      <c r="V70" s="1119"/>
      <c r="W70" s="1119"/>
      <c r="X70" s="1120"/>
      <c r="Y70" s="283" t="s">
        <v>782</v>
      </c>
      <c r="Z70" s="1118"/>
      <c r="AA70" s="1119"/>
      <c r="AB70" s="1119"/>
      <c r="AC70" s="1119"/>
      <c r="AD70" s="1119"/>
      <c r="AE70" s="1120"/>
    </row>
    <row r="71" spans="2:31" s="268" customFormat="1" ht="11.25">
      <c r="B71" s="2737">
        <v>26</v>
      </c>
      <c r="C71" s="2740" t="s">
        <v>1139</v>
      </c>
      <c r="D71" s="2716" t="s">
        <v>1107</v>
      </c>
      <c r="E71" s="2716" t="s">
        <v>1072</v>
      </c>
      <c r="F71" s="2716" t="s">
        <v>1073</v>
      </c>
      <c r="G71" s="2716" t="s">
        <v>1165</v>
      </c>
      <c r="H71" s="324" t="s">
        <v>1051</v>
      </c>
      <c r="I71" s="1158"/>
      <c r="J71" s="1158"/>
      <c r="K71" s="1158"/>
      <c r="L71" s="1158"/>
      <c r="M71" s="1158"/>
      <c r="N71" s="1159"/>
      <c r="O71" s="279"/>
      <c r="P71" s="2737">
        <v>26</v>
      </c>
      <c r="Q71" s="2740" t="s">
        <v>1139</v>
      </c>
      <c r="R71" s="283" t="s">
        <v>1051</v>
      </c>
      <c r="S71" s="1118"/>
      <c r="T71" s="1119"/>
      <c r="U71" s="1119"/>
      <c r="V71" s="1119"/>
      <c r="W71" s="1119"/>
      <c r="X71" s="1120"/>
      <c r="Y71" s="283" t="s">
        <v>1051</v>
      </c>
      <c r="Z71" s="1118"/>
      <c r="AA71" s="1119"/>
      <c r="AB71" s="1119"/>
      <c r="AC71" s="1119"/>
      <c r="AD71" s="1119"/>
      <c r="AE71" s="1120"/>
    </row>
    <row r="72" spans="2:31" s="268" customFormat="1" ht="11.25" customHeight="1">
      <c r="B72" s="2751"/>
      <c r="C72" s="2741"/>
      <c r="D72" s="2717"/>
      <c r="E72" s="2717"/>
      <c r="F72" s="2717"/>
      <c r="G72" s="2717"/>
      <c r="H72" s="324" t="s">
        <v>774</v>
      </c>
      <c r="I72" s="1158"/>
      <c r="J72" s="1158"/>
      <c r="K72" s="1158"/>
      <c r="L72" s="1158"/>
      <c r="M72" s="1158"/>
      <c r="N72" s="1159"/>
      <c r="O72" s="279"/>
      <c r="P72" s="2751"/>
      <c r="Q72" s="2741"/>
      <c r="R72" s="283" t="s">
        <v>774</v>
      </c>
      <c r="S72" s="1118"/>
      <c r="T72" s="1119"/>
      <c r="U72" s="1119"/>
      <c r="V72" s="1119"/>
      <c r="W72" s="1119"/>
      <c r="X72" s="1120"/>
      <c r="Y72" s="283" t="s">
        <v>774</v>
      </c>
      <c r="Z72" s="1118"/>
      <c r="AA72" s="1119"/>
      <c r="AB72" s="1119"/>
      <c r="AC72" s="1119"/>
      <c r="AD72" s="1119"/>
      <c r="AE72" s="1120"/>
    </row>
    <row r="73" spans="2:31" s="268" customFormat="1" ht="11.25" customHeight="1">
      <c r="B73" s="2751"/>
      <c r="C73" s="2741"/>
      <c r="D73" s="2733" t="s">
        <v>1075</v>
      </c>
      <c r="E73" s="2717"/>
      <c r="F73" s="2717"/>
      <c r="G73" s="2717"/>
      <c r="H73" s="324" t="s">
        <v>778</v>
      </c>
      <c r="I73" s="1158"/>
      <c r="J73" s="1158"/>
      <c r="K73" s="1158"/>
      <c r="L73" s="1158"/>
      <c r="M73" s="1158"/>
      <c r="N73" s="1159"/>
      <c r="O73" s="279"/>
      <c r="P73" s="2751"/>
      <c r="Q73" s="2741"/>
      <c r="R73" s="283" t="s">
        <v>778</v>
      </c>
      <c r="S73" s="1118"/>
      <c r="T73" s="1119"/>
      <c r="U73" s="1119"/>
      <c r="V73" s="1119"/>
      <c r="W73" s="1119"/>
      <c r="X73" s="1120"/>
      <c r="Y73" s="283" t="s">
        <v>778</v>
      </c>
      <c r="Z73" s="1118"/>
      <c r="AA73" s="1119"/>
      <c r="AB73" s="1119"/>
      <c r="AC73" s="1119"/>
      <c r="AD73" s="1119"/>
      <c r="AE73" s="1120"/>
    </row>
    <row r="74" spans="2:31" s="268" customFormat="1" ht="12" customHeight="1" thickBot="1">
      <c r="B74" s="2752"/>
      <c r="C74" s="2750"/>
      <c r="D74" s="2710"/>
      <c r="E74" s="2717"/>
      <c r="F74" s="2717"/>
      <c r="G74" s="2736"/>
      <c r="H74" s="325" t="s">
        <v>782</v>
      </c>
      <c r="I74" s="1160"/>
      <c r="J74" s="1160"/>
      <c r="K74" s="1160"/>
      <c r="L74" s="1160"/>
      <c r="M74" s="1160"/>
      <c r="N74" s="1161"/>
      <c r="O74" s="279"/>
      <c r="P74" s="2752"/>
      <c r="Q74" s="2750"/>
      <c r="R74" s="283" t="s">
        <v>782</v>
      </c>
      <c r="S74" s="1118"/>
      <c r="T74" s="1119"/>
      <c r="U74" s="1119"/>
      <c r="V74" s="1119"/>
      <c r="W74" s="1119"/>
      <c r="X74" s="1120"/>
      <c r="Y74" s="283" t="s">
        <v>782</v>
      </c>
      <c r="Z74" s="1118"/>
      <c r="AA74" s="1119"/>
      <c r="AB74" s="1119"/>
      <c r="AC74" s="1119"/>
      <c r="AD74" s="1119"/>
      <c r="AE74" s="1120"/>
    </row>
    <row r="75" spans="2:31" s="268" customFormat="1" ht="11.25">
      <c r="B75" s="2737">
        <v>24</v>
      </c>
      <c r="C75" s="2740" t="s">
        <v>1166</v>
      </c>
      <c r="D75" s="2716" t="s">
        <v>1107</v>
      </c>
      <c r="E75" s="2716" t="s">
        <v>1072</v>
      </c>
      <c r="F75" s="2716" t="s">
        <v>1073</v>
      </c>
      <c r="G75" s="2716" t="s">
        <v>1167</v>
      </c>
      <c r="H75" s="281" t="s">
        <v>1051</v>
      </c>
      <c r="I75" s="1116"/>
      <c r="J75" s="1116"/>
      <c r="K75" s="1116"/>
      <c r="L75" s="1116"/>
      <c r="M75" s="1116"/>
      <c r="N75" s="1117"/>
      <c r="O75" s="279"/>
      <c r="P75" s="2737">
        <v>24</v>
      </c>
      <c r="Q75" s="2740" t="s">
        <v>1166</v>
      </c>
      <c r="R75" s="283" t="s">
        <v>1051</v>
      </c>
      <c r="S75" s="1118"/>
      <c r="T75" s="1119"/>
      <c r="U75" s="1119"/>
      <c r="V75" s="1119"/>
      <c r="W75" s="1119"/>
      <c r="X75" s="1120"/>
      <c r="Y75" s="283" t="s">
        <v>1051</v>
      </c>
      <c r="Z75" s="1119"/>
      <c r="AA75" s="1119"/>
      <c r="AB75" s="1119"/>
      <c r="AC75" s="1119"/>
      <c r="AD75" s="1119"/>
      <c r="AE75" s="1120"/>
    </row>
    <row r="76" spans="2:31" s="268" customFormat="1" ht="11.25" customHeight="1">
      <c r="B76" s="2751"/>
      <c r="C76" s="2741"/>
      <c r="D76" s="2717"/>
      <c r="E76" s="2717"/>
      <c r="F76" s="2717"/>
      <c r="G76" s="2717"/>
      <c r="H76" s="324" t="s">
        <v>774</v>
      </c>
      <c r="I76" s="1158"/>
      <c r="J76" s="1158"/>
      <c r="K76" s="1158"/>
      <c r="L76" s="1158"/>
      <c r="M76" s="1158"/>
      <c r="N76" s="1159"/>
      <c r="O76" s="279"/>
      <c r="P76" s="2751"/>
      <c r="Q76" s="2741"/>
      <c r="R76" s="283" t="s">
        <v>774</v>
      </c>
      <c r="S76" s="1118"/>
      <c r="T76" s="1119"/>
      <c r="U76" s="1119"/>
      <c r="V76" s="1119"/>
      <c r="W76" s="1119"/>
      <c r="X76" s="1120"/>
      <c r="Y76" s="283" t="s">
        <v>774</v>
      </c>
      <c r="Z76" s="1119"/>
      <c r="AA76" s="1119"/>
      <c r="AB76" s="1119"/>
      <c r="AC76" s="1119"/>
      <c r="AD76" s="1119"/>
      <c r="AE76" s="1120"/>
    </row>
    <row r="77" spans="2:31" s="268" customFormat="1" ht="11.25" customHeight="1">
      <c r="B77" s="2751"/>
      <c r="C77" s="2741"/>
      <c r="D77" s="2733" t="s">
        <v>1075</v>
      </c>
      <c r="E77" s="2717"/>
      <c r="F77" s="2717"/>
      <c r="G77" s="2717"/>
      <c r="H77" s="324" t="s">
        <v>778</v>
      </c>
      <c r="I77" s="1158"/>
      <c r="J77" s="1158"/>
      <c r="K77" s="1158"/>
      <c r="L77" s="1158"/>
      <c r="M77" s="1158"/>
      <c r="N77" s="1159"/>
      <c r="O77" s="279"/>
      <c r="P77" s="2751"/>
      <c r="Q77" s="2741"/>
      <c r="R77" s="283" t="s">
        <v>778</v>
      </c>
      <c r="S77" s="1118"/>
      <c r="T77" s="1119"/>
      <c r="U77" s="1119"/>
      <c r="V77" s="1119"/>
      <c r="W77" s="1119"/>
      <c r="X77" s="1120"/>
      <c r="Y77" s="283" t="s">
        <v>778</v>
      </c>
      <c r="Z77" s="1119"/>
      <c r="AA77" s="1119"/>
      <c r="AB77" s="1119"/>
      <c r="AC77" s="1119"/>
      <c r="AD77" s="1119"/>
      <c r="AE77" s="1120"/>
    </row>
    <row r="78" spans="2:31" s="268" customFormat="1" ht="12" customHeight="1" thickBot="1">
      <c r="B78" s="2752"/>
      <c r="C78" s="2750"/>
      <c r="D78" s="2710"/>
      <c r="E78" s="2717"/>
      <c r="F78" s="2717"/>
      <c r="G78" s="2736"/>
      <c r="H78" s="326" t="s">
        <v>782</v>
      </c>
      <c r="I78" s="1162"/>
      <c r="J78" s="1162"/>
      <c r="K78" s="1162"/>
      <c r="L78" s="1162"/>
      <c r="M78" s="1162"/>
      <c r="N78" s="1163"/>
      <c r="O78" s="279"/>
      <c r="P78" s="2752"/>
      <c r="Q78" s="2750"/>
      <c r="R78" s="283" t="s">
        <v>782</v>
      </c>
      <c r="S78" s="1118"/>
      <c r="T78" s="1119"/>
      <c r="U78" s="1119"/>
      <c r="V78" s="1119"/>
      <c r="W78" s="1119"/>
      <c r="X78" s="1120"/>
      <c r="Y78" s="283" t="s">
        <v>782</v>
      </c>
      <c r="Z78" s="1119"/>
      <c r="AA78" s="1119"/>
      <c r="AB78" s="1119"/>
      <c r="AC78" s="1119"/>
      <c r="AD78" s="1119"/>
      <c r="AE78" s="1120"/>
    </row>
    <row r="79" spans="2:31" s="268" customFormat="1" ht="11.25">
      <c r="B79" s="2737">
        <v>39</v>
      </c>
      <c r="C79" s="2740" t="s">
        <v>785</v>
      </c>
      <c r="D79" s="2716" t="s">
        <v>1107</v>
      </c>
      <c r="E79" s="2716" t="s">
        <v>1077</v>
      </c>
      <c r="F79" s="2716" t="s">
        <v>1073</v>
      </c>
      <c r="G79" s="2716" t="s">
        <v>1078</v>
      </c>
      <c r="H79" s="324" t="s">
        <v>1051</v>
      </c>
      <c r="I79" s="1158"/>
      <c r="J79" s="1158"/>
      <c r="K79" s="1158"/>
      <c r="L79" s="1158"/>
      <c r="M79" s="1158"/>
      <c r="N79" s="1159"/>
      <c r="O79" s="279"/>
      <c r="P79" s="2737">
        <v>39</v>
      </c>
      <c r="Q79" s="2740" t="s">
        <v>785</v>
      </c>
      <c r="R79" s="283" t="s">
        <v>1051</v>
      </c>
      <c r="S79" s="1118"/>
      <c r="T79" s="1119"/>
      <c r="U79" s="1119"/>
      <c r="V79" s="1119"/>
      <c r="W79" s="1119"/>
      <c r="X79" s="1120"/>
      <c r="Y79" s="283" t="s">
        <v>1051</v>
      </c>
      <c r="Z79" s="1118"/>
      <c r="AA79" s="1119"/>
      <c r="AB79" s="1119"/>
      <c r="AC79" s="1119"/>
      <c r="AD79" s="1119"/>
      <c r="AE79" s="1120"/>
    </row>
    <row r="80" spans="2:31" s="268" customFormat="1" ht="11.25" customHeight="1">
      <c r="B80" s="2751"/>
      <c r="C80" s="2741"/>
      <c r="D80" s="2717"/>
      <c r="E80" s="2717"/>
      <c r="F80" s="2717"/>
      <c r="G80" s="2717"/>
      <c r="H80" s="324" t="s">
        <v>774</v>
      </c>
      <c r="I80" s="1158"/>
      <c r="J80" s="1158"/>
      <c r="K80" s="1158"/>
      <c r="L80" s="1158"/>
      <c r="M80" s="1158"/>
      <c r="N80" s="1159"/>
      <c r="O80" s="279"/>
      <c r="P80" s="2751"/>
      <c r="Q80" s="2741"/>
      <c r="R80" s="283" t="s">
        <v>774</v>
      </c>
      <c r="S80" s="1118"/>
      <c r="T80" s="1119"/>
      <c r="U80" s="1119"/>
      <c r="V80" s="1119"/>
      <c r="W80" s="1119"/>
      <c r="X80" s="1120"/>
      <c r="Y80" s="283" t="s">
        <v>774</v>
      </c>
      <c r="Z80" s="1118"/>
      <c r="AA80" s="1119"/>
      <c r="AB80" s="1119"/>
      <c r="AC80" s="1119"/>
      <c r="AD80" s="1119"/>
      <c r="AE80" s="1120"/>
    </row>
    <row r="81" spans="2:31" s="268" customFormat="1" ht="11.25" customHeight="1">
      <c r="B81" s="2751"/>
      <c r="C81" s="2741"/>
      <c r="D81" s="2733" t="s">
        <v>1075</v>
      </c>
      <c r="E81" s="2717"/>
      <c r="F81" s="2717"/>
      <c r="G81" s="2717"/>
      <c r="H81" s="324" t="s">
        <v>778</v>
      </c>
      <c r="I81" s="1158"/>
      <c r="J81" s="1158"/>
      <c r="K81" s="1158"/>
      <c r="L81" s="1158"/>
      <c r="M81" s="1158"/>
      <c r="N81" s="1159"/>
      <c r="O81" s="279"/>
      <c r="P81" s="2751"/>
      <c r="Q81" s="2741"/>
      <c r="R81" s="283" t="s">
        <v>778</v>
      </c>
      <c r="S81" s="1118"/>
      <c r="T81" s="1119"/>
      <c r="U81" s="1119"/>
      <c r="V81" s="1119"/>
      <c r="W81" s="1119"/>
      <c r="X81" s="1120"/>
      <c r="Y81" s="283" t="s">
        <v>778</v>
      </c>
      <c r="Z81" s="1118"/>
      <c r="AA81" s="1119"/>
      <c r="AB81" s="1119"/>
      <c r="AC81" s="1119"/>
      <c r="AD81" s="1119"/>
      <c r="AE81" s="1120"/>
    </row>
    <row r="82" spans="2:31" s="268" customFormat="1" ht="12" customHeight="1" thickBot="1">
      <c r="B82" s="2752"/>
      <c r="C82" s="2750"/>
      <c r="D82" s="2710"/>
      <c r="E82" s="2717"/>
      <c r="F82" s="2717"/>
      <c r="G82" s="2736"/>
      <c r="H82" s="325" t="s">
        <v>782</v>
      </c>
      <c r="I82" s="1160"/>
      <c r="J82" s="1160"/>
      <c r="K82" s="1160"/>
      <c r="L82" s="1160"/>
      <c r="M82" s="1160"/>
      <c r="N82" s="1161"/>
      <c r="O82" s="279"/>
      <c r="P82" s="2752"/>
      <c r="Q82" s="2750"/>
      <c r="R82" s="283" t="s">
        <v>782</v>
      </c>
      <c r="S82" s="1118"/>
      <c r="T82" s="1119"/>
      <c r="U82" s="1119"/>
      <c r="V82" s="1119"/>
      <c r="W82" s="1119"/>
      <c r="X82" s="1120"/>
      <c r="Y82" s="283" t="s">
        <v>782</v>
      </c>
      <c r="Z82" s="1118"/>
      <c r="AA82" s="1119"/>
      <c r="AB82" s="1119"/>
      <c r="AC82" s="1119"/>
      <c r="AD82" s="1119"/>
      <c r="AE82" s="1120"/>
    </row>
    <row r="83" spans="2:31" s="268" customFormat="1" ht="11.25">
      <c r="B83" s="2737">
        <v>12</v>
      </c>
      <c r="C83" s="2740" t="s">
        <v>1110</v>
      </c>
      <c r="D83" s="2716" t="s">
        <v>1107</v>
      </c>
      <c r="E83" s="2716" t="s">
        <v>1077</v>
      </c>
      <c r="F83" s="2716" t="s">
        <v>1073</v>
      </c>
      <c r="G83" s="2716" t="s">
        <v>1078</v>
      </c>
      <c r="H83" s="281" t="s">
        <v>1051</v>
      </c>
      <c r="I83" s="1116"/>
      <c r="J83" s="1116"/>
      <c r="K83" s="1116"/>
      <c r="L83" s="1116"/>
      <c r="M83" s="1116"/>
      <c r="N83" s="1117"/>
      <c r="O83" s="279"/>
      <c r="P83" s="2737">
        <v>12</v>
      </c>
      <c r="Q83" s="2740" t="s">
        <v>1110</v>
      </c>
      <c r="R83" s="283" t="s">
        <v>1051</v>
      </c>
      <c r="S83" s="1118"/>
      <c r="T83" s="1119"/>
      <c r="U83" s="1119"/>
      <c r="V83" s="1119"/>
      <c r="W83" s="1119"/>
      <c r="X83" s="1120"/>
      <c r="Y83" s="283" t="s">
        <v>1051</v>
      </c>
      <c r="Z83" s="1118"/>
      <c r="AA83" s="1119"/>
      <c r="AB83" s="1119"/>
      <c r="AC83" s="1119"/>
      <c r="AD83" s="1119"/>
      <c r="AE83" s="1120"/>
    </row>
    <row r="84" spans="2:31" s="268" customFormat="1" ht="11.25" customHeight="1">
      <c r="B84" s="2751"/>
      <c r="C84" s="2741"/>
      <c r="D84" s="2717"/>
      <c r="E84" s="2717"/>
      <c r="F84" s="2717"/>
      <c r="G84" s="2717"/>
      <c r="H84" s="324" t="s">
        <v>774</v>
      </c>
      <c r="I84" s="1158"/>
      <c r="J84" s="1158"/>
      <c r="K84" s="1158"/>
      <c r="L84" s="1158"/>
      <c r="M84" s="1158"/>
      <c r="N84" s="1159"/>
      <c r="O84" s="279"/>
      <c r="P84" s="2751"/>
      <c r="Q84" s="2741"/>
      <c r="R84" s="283" t="s">
        <v>774</v>
      </c>
      <c r="S84" s="1118"/>
      <c r="T84" s="1119"/>
      <c r="U84" s="1119"/>
      <c r="V84" s="1119"/>
      <c r="W84" s="1119"/>
      <c r="X84" s="1120"/>
      <c r="Y84" s="283" t="s">
        <v>774</v>
      </c>
      <c r="Z84" s="1118"/>
      <c r="AA84" s="1119"/>
      <c r="AB84" s="1119"/>
      <c r="AC84" s="1119"/>
      <c r="AD84" s="1119"/>
      <c r="AE84" s="1120"/>
    </row>
    <row r="85" spans="2:31" s="268" customFormat="1" ht="11.25" customHeight="1">
      <c r="B85" s="2751"/>
      <c r="C85" s="2741"/>
      <c r="D85" s="2733" t="s">
        <v>1085</v>
      </c>
      <c r="E85" s="2717"/>
      <c r="F85" s="2717"/>
      <c r="G85" s="2717"/>
      <c r="H85" s="324" t="s">
        <v>778</v>
      </c>
      <c r="I85" s="1158"/>
      <c r="J85" s="1158"/>
      <c r="K85" s="1158"/>
      <c r="L85" s="1158"/>
      <c r="M85" s="1158"/>
      <c r="N85" s="1159"/>
      <c r="O85" s="279"/>
      <c r="P85" s="2751"/>
      <c r="Q85" s="2741"/>
      <c r="R85" s="283" t="s">
        <v>778</v>
      </c>
      <c r="S85" s="1118"/>
      <c r="T85" s="1119"/>
      <c r="U85" s="1119"/>
      <c r="V85" s="1119"/>
      <c r="W85" s="1119"/>
      <c r="X85" s="1120"/>
      <c r="Y85" s="283" t="s">
        <v>778</v>
      </c>
      <c r="Z85" s="1118"/>
      <c r="AA85" s="1119"/>
      <c r="AB85" s="1119"/>
      <c r="AC85" s="1119"/>
      <c r="AD85" s="1119"/>
      <c r="AE85" s="1120"/>
    </row>
    <row r="86" spans="2:31" s="268" customFormat="1" ht="12" customHeight="1" thickBot="1">
      <c r="B86" s="2752"/>
      <c r="C86" s="2750"/>
      <c r="D86" s="2710"/>
      <c r="E86" s="2717"/>
      <c r="F86" s="2717"/>
      <c r="G86" s="2736"/>
      <c r="H86" s="326" t="s">
        <v>782</v>
      </c>
      <c r="I86" s="1162"/>
      <c r="J86" s="1162"/>
      <c r="K86" s="1162"/>
      <c r="L86" s="1162"/>
      <c r="M86" s="1162"/>
      <c r="N86" s="1163"/>
      <c r="O86" s="279"/>
      <c r="P86" s="2752"/>
      <c r="Q86" s="2750"/>
      <c r="R86" s="283" t="s">
        <v>782</v>
      </c>
      <c r="S86" s="1118"/>
      <c r="T86" s="1119"/>
      <c r="U86" s="1119"/>
      <c r="V86" s="1119"/>
      <c r="W86" s="1119"/>
      <c r="X86" s="1120"/>
      <c r="Y86" s="283" t="s">
        <v>782</v>
      </c>
      <c r="Z86" s="1118"/>
      <c r="AA86" s="1119"/>
      <c r="AB86" s="1119"/>
      <c r="AC86" s="1119"/>
      <c r="AD86" s="1119"/>
      <c r="AE86" s="1120"/>
    </row>
    <row r="87" spans="2:31" s="268" customFormat="1" ht="11.25">
      <c r="B87" s="2737">
        <v>10</v>
      </c>
      <c r="C87" s="2740" t="s">
        <v>1141</v>
      </c>
      <c r="D87" s="2716" t="s">
        <v>1107</v>
      </c>
      <c r="E87" s="2716" t="s">
        <v>1077</v>
      </c>
      <c r="F87" s="2716" t="s">
        <v>1073</v>
      </c>
      <c r="G87" s="2716" t="s">
        <v>1078</v>
      </c>
      <c r="H87" s="324" t="s">
        <v>1051</v>
      </c>
      <c r="I87" s="1158"/>
      <c r="J87" s="1158"/>
      <c r="K87" s="1158"/>
      <c r="L87" s="1158"/>
      <c r="M87" s="1158"/>
      <c r="N87" s="1159"/>
      <c r="O87" s="279"/>
      <c r="P87" s="2737">
        <v>10</v>
      </c>
      <c r="Q87" s="2740" t="s">
        <v>1141</v>
      </c>
      <c r="R87" s="283" t="s">
        <v>1051</v>
      </c>
      <c r="S87" s="1118"/>
      <c r="T87" s="1119"/>
      <c r="U87" s="1119"/>
      <c r="V87" s="1119"/>
      <c r="W87" s="1119"/>
      <c r="X87" s="1120"/>
      <c r="Y87" s="283" t="s">
        <v>1051</v>
      </c>
      <c r="Z87" s="1119"/>
      <c r="AA87" s="1119"/>
      <c r="AB87" s="1119"/>
      <c r="AC87" s="1119"/>
      <c r="AD87" s="1119"/>
      <c r="AE87" s="1120"/>
    </row>
    <row r="88" spans="2:31" s="268" customFormat="1" ht="11.25" customHeight="1">
      <c r="B88" s="2751"/>
      <c r="C88" s="2741"/>
      <c r="D88" s="2717"/>
      <c r="E88" s="2717"/>
      <c r="F88" s="2717"/>
      <c r="G88" s="2717"/>
      <c r="H88" s="324" t="s">
        <v>774</v>
      </c>
      <c r="I88" s="1158"/>
      <c r="J88" s="1158"/>
      <c r="K88" s="1158"/>
      <c r="L88" s="1158"/>
      <c r="M88" s="1158"/>
      <c r="N88" s="1159"/>
      <c r="O88" s="279"/>
      <c r="P88" s="2751"/>
      <c r="Q88" s="2741"/>
      <c r="R88" s="283" t="s">
        <v>774</v>
      </c>
      <c r="S88" s="1118"/>
      <c r="T88" s="1119"/>
      <c r="U88" s="1119"/>
      <c r="V88" s="1119"/>
      <c r="W88" s="1119"/>
      <c r="X88" s="1120"/>
      <c r="Y88" s="283" t="s">
        <v>774</v>
      </c>
      <c r="Z88" s="1119"/>
      <c r="AA88" s="1119"/>
      <c r="AB88" s="1119"/>
      <c r="AC88" s="1119"/>
      <c r="AD88" s="1119"/>
      <c r="AE88" s="1120"/>
    </row>
    <row r="89" spans="2:31" s="268" customFormat="1" ht="11.25" customHeight="1">
      <c r="B89" s="2751"/>
      <c r="C89" s="2741"/>
      <c r="D89" s="2733" t="s">
        <v>1085</v>
      </c>
      <c r="E89" s="2717"/>
      <c r="F89" s="2717"/>
      <c r="G89" s="2717"/>
      <c r="H89" s="324" t="s">
        <v>778</v>
      </c>
      <c r="I89" s="1158"/>
      <c r="J89" s="1158"/>
      <c r="K89" s="1158"/>
      <c r="L89" s="1158"/>
      <c r="M89" s="1158"/>
      <c r="N89" s="1159"/>
      <c r="O89" s="279"/>
      <c r="P89" s="2751"/>
      <c r="Q89" s="2741"/>
      <c r="R89" s="283" t="s">
        <v>778</v>
      </c>
      <c r="S89" s="1118"/>
      <c r="T89" s="1119"/>
      <c r="U89" s="1119"/>
      <c r="V89" s="1119"/>
      <c r="W89" s="1119"/>
      <c r="X89" s="1120"/>
      <c r="Y89" s="283" t="s">
        <v>778</v>
      </c>
      <c r="Z89" s="1119"/>
      <c r="AA89" s="1119"/>
      <c r="AB89" s="1119"/>
      <c r="AC89" s="1119"/>
      <c r="AD89" s="1119"/>
      <c r="AE89" s="1120"/>
    </row>
    <row r="90" spans="2:31" s="268" customFormat="1" ht="12" customHeight="1" thickBot="1">
      <c r="B90" s="2752"/>
      <c r="C90" s="2750"/>
      <c r="D90" s="2710"/>
      <c r="E90" s="2717"/>
      <c r="F90" s="2717"/>
      <c r="G90" s="2736"/>
      <c r="H90" s="325" t="s">
        <v>782</v>
      </c>
      <c r="I90" s="1160"/>
      <c r="J90" s="1160"/>
      <c r="K90" s="1160"/>
      <c r="L90" s="1160"/>
      <c r="M90" s="1160"/>
      <c r="N90" s="1161"/>
      <c r="O90" s="279"/>
      <c r="P90" s="2752"/>
      <c r="Q90" s="2750"/>
      <c r="R90" s="283" t="s">
        <v>782</v>
      </c>
      <c r="S90" s="1118"/>
      <c r="T90" s="1119"/>
      <c r="U90" s="1119"/>
      <c r="V90" s="1119"/>
      <c r="W90" s="1119"/>
      <c r="X90" s="1120"/>
      <c r="Y90" s="283" t="s">
        <v>782</v>
      </c>
      <c r="Z90" s="1119"/>
      <c r="AA90" s="1119"/>
      <c r="AB90" s="1119"/>
      <c r="AC90" s="1119"/>
      <c r="AD90" s="1119"/>
      <c r="AE90" s="1120"/>
    </row>
    <row r="91" spans="2:31" s="268" customFormat="1" ht="11.25">
      <c r="B91" s="2737">
        <v>9</v>
      </c>
      <c r="C91" s="2740" t="s">
        <v>1108</v>
      </c>
      <c r="D91" s="2716" t="s">
        <v>1107</v>
      </c>
      <c r="E91" s="2716" t="s">
        <v>1077</v>
      </c>
      <c r="F91" s="2716" t="s">
        <v>1073</v>
      </c>
      <c r="G91" s="2716" t="s">
        <v>1078</v>
      </c>
      <c r="H91" s="281" t="s">
        <v>1051</v>
      </c>
      <c r="I91" s="1116"/>
      <c r="J91" s="1116"/>
      <c r="K91" s="1116"/>
      <c r="L91" s="1116"/>
      <c r="M91" s="1116"/>
      <c r="N91" s="1117"/>
      <c r="O91" s="279"/>
      <c r="P91" s="2737">
        <v>9</v>
      </c>
      <c r="Q91" s="2740" t="s">
        <v>1108</v>
      </c>
      <c r="R91" s="283" t="s">
        <v>1051</v>
      </c>
      <c r="S91" s="1118"/>
      <c r="T91" s="1119"/>
      <c r="U91" s="1119"/>
      <c r="V91" s="1119"/>
      <c r="W91" s="1119"/>
      <c r="X91" s="1120"/>
      <c r="Y91" s="283" t="s">
        <v>1051</v>
      </c>
      <c r="Z91" s="1118"/>
      <c r="AA91" s="1119"/>
      <c r="AB91" s="1119"/>
      <c r="AC91" s="1119"/>
      <c r="AD91" s="1119"/>
      <c r="AE91" s="1120"/>
    </row>
    <row r="92" spans="2:31" s="268" customFormat="1" ht="11.25" customHeight="1">
      <c r="B92" s="2751"/>
      <c r="C92" s="2741"/>
      <c r="D92" s="2717"/>
      <c r="E92" s="2717"/>
      <c r="F92" s="2717"/>
      <c r="G92" s="2717"/>
      <c r="H92" s="324" t="s">
        <v>774</v>
      </c>
      <c r="I92" s="1158"/>
      <c r="J92" s="1158"/>
      <c r="K92" s="1158"/>
      <c r="L92" s="1158"/>
      <c r="M92" s="1158"/>
      <c r="N92" s="1159"/>
      <c r="O92" s="279"/>
      <c r="P92" s="2751"/>
      <c r="Q92" s="2741"/>
      <c r="R92" s="283" t="s">
        <v>774</v>
      </c>
      <c r="S92" s="1118"/>
      <c r="T92" s="1119"/>
      <c r="U92" s="1119"/>
      <c r="V92" s="1119"/>
      <c r="W92" s="1119"/>
      <c r="X92" s="1120"/>
      <c r="Y92" s="283" t="s">
        <v>774</v>
      </c>
      <c r="Z92" s="1118"/>
      <c r="AA92" s="1119"/>
      <c r="AB92" s="1119"/>
      <c r="AC92" s="1119"/>
      <c r="AD92" s="1119"/>
      <c r="AE92" s="1120"/>
    </row>
    <row r="93" spans="2:31" s="268" customFormat="1" ht="11.25" customHeight="1">
      <c r="B93" s="2751"/>
      <c r="C93" s="2741"/>
      <c r="D93" s="2733" t="s">
        <v>1085</v>
      </c>
      <c r="E93" s="2717"/>
      <c r="F93" s="2717"/>
      <c r="G93" s="2717"/>
      <c r="H93" s="324" t="s">
        <v>778</v>
      </c>
      <c r="I93" s="1158"/>
      <c r="J93" s="1158"/>
      <c r="K93" s="1158"/>
      <c r="L93" s="1158"/>
      <c r="M93" s="1158"/>
      <c r="N93" s="1159"/>
      <c r="O93" s="279"/>
      <c r="P93" s="2751"/>
      <c r="Q93" s="2741"/>
      <c r="R93" s="283" t="s">
        <v>778</v>
      </c>
      <c r="S93" s="1118"/>
      <c r="T93" s="1119"/>
      <c r="U93" s="1119"/>
      <c r="V93" s="1119"/>
      <c r="W93" s="1119"/>
      <c r="X93" s="1120"/>
      <c r="Y93" s="283" t="s">
        <v>778</v>
      </c>
      <c r="Z93" s="1118"/>
      <c r="AA93" s="1119"/>
      <c r="AB93" s="1119"/>
      <c r="AC93" s="1119"/>
      <c r="AD93" s="1119"/>
      <c r="AE93" s="1120"/>
    </row>
    <row r="94" spans="2:31" s="268" customFormat="1" ht="12" customHeight="1" thickBot="1">
      <c r="B94" s="2752"/>
      <c r="C94" s="2750"/>
      <c r="D94" s="2710"/>
      <c r="E94" s="2717"/>
      <c r="F94" s="2717"/>
      <c r="G94" s="2736"/>
      <c r="H94" s="326" t="s">
        <v>782</v>
      </c>
      <c r="I94" s="1162"/>
      <c r="J94" s="1162"/>
      <c r="K94" s="1162"/>
      <c r="L94" s="1162"/>
      <c r="M94" s="1162"/>
      <c r="N94" s="1163"/>
      <c r="O94" s="279"/>
      <c r="P94" s="2752"/>
      <c r="Q94" s="2750"/>
      <c r="R94" s="283" t="s">
        <v>782</v>
      </c>
      <c r="S94" s="1118"/>
      <c r="T94" s="1119"/>
      <c r="U94" s="1119"/>
      <c r="V94" s="1119"/>
      <c r="W94" s="1119"/>
      <c r="X94" s="1120"/>
      <c r="Y94" s="283" t="s">
        <v>782</v>
      </c>
      <c r="Z94" s="1118"/>
      <c r="AA94" s="1119"/>
      <c r="AB94" s="1119"/>
      <c r="AC94" s="1119"/>
      <c r="AD94" s="1119"/>
      <c r="AE94" s="1120"/>
    </row>
    <row r="95" spans="2:31" s="268" customFormat="1" ht="11.25">
      <c r="B95" s="2737">
        <v>31</v>
      </c>
      <c r="C95" s="2740" t="s">
        <v>1125</v>
      </c>
      <c r="D95" s="2716" t="s">
        <v>1107</v>
      </c>
      <c r="E95" s="2716" t="s">
        <v>756</v>
      </c>
      <c r="F95" s="2716" t="s">
        <v>1113</v>
      </c>
      <c r="G95" s="2716" t="s">
        <v>1083</v>
      </c>
      <c r="H95" s="324" t="s">
        <v>1051</v>
      </c>
      <c r="I95" s="1158"/>
      <c r="J95" s="1158"/>
      <c r="K95" s="1158"/>
      <c r="L95" s="1158"/>
      <c r="M95" s="1158"/>
      <c r="N95" s="1159"/>
      <c r="O95" s="279"/>
      <c r="P95" s="2737">
        <v>31</v>
      </c>
      <c r="Q95" s="2740" t="s">
        <v>1125</v>
      </c>
      <c r="R95" s="283" t="s">
        <v>1051</v>
      </c>
      <c r="S95" s="1118"/>
      <c r="T95" s="1119"/>
      <c r="U95" s="1119"/>
      <c r="V95" s="1119"/>
      <c r="W95" s="1119"/>
      <c r="X95" s="1120"/>
      <c r="Y95" s="283" t="s">
        <v>1051</v>
      </c>
      <c r="Z95" s="1118"/>
      <c r="AA95" s="1119"/>
      <c r="AB95" s="1119"/>
      <c r="AC95" s="1119"/>
      <c r="AD95" s="1119"/>
      <c r="AE95" s="1120"/>
    </row>
    <row r="96" spans="2:31" s="268" customFormat="1" ht="11.25" customHeight="1">
      <c r="B96" s="2751"/>
      <c r="C96" s="2741"/>
      <c r="D96" s="2717"/>
      <c r="E96" s="2717"/>
      <c r="F96" s="2717"/>
      <c r="G96" s="2717"/>
      <c r="H96" s="324" t="s">
        <v>774</v>
      </c>
      <c r="I96" s="1158"/>
      <c r="J96" s="1158"/>
      <c r="K96" s="1158"/>
      <c r="L96" s="1158"/>
      <c r="M96" s="1158"/>
      <c r="N96" s="1159"/>
      <c r="O96" s="279"/>
      <c r="P96" s="2751"/>
      <c r="Q96" s="2741"/>
      <c r="R96" s="283" t="s">
        <v>774</v>
      </c>
      <c r="S96" s="1118"/>
      <c r="T96" s="1119"/>
      <c r="U96" s="1119"/>
      <c r="V96" s="1119"/>
      <c r="W96" s="1119"/>
      <c r="X96" s="1120"/>
      <c r="Y96" s="283" t="s">
        <v>774</v>
      </c>
      <c r="Z96" s="1118"/>
      <c r="AA96" s="1119"/>
      <c r="AB96" s="1119"/>
      <c r="AC96" s="1119"/>
      <c r="AD96" s="1119"/>
      <c r="AE96" s="1120"/>
    </row>
    <row r="97" spans="1:31" s="268" customFormat="1" ht="11.25" customHeight="1">
      <c r="B97" s="2751"/>
      <c r="C97" s="2741"/>
      <c r="D97" s="2733" t="s">
        <v>1075</v>
      </c>
      <c r="E97" s="2717"/>
      <c r="F97" s="2717"/>
      <c r="G97" s="2717"/>
      <c r="H97" s="324" t="s">
        <v>778</v>
      </c>
      <c r="I97" s="1158"/>
      <c r="J97" s="1158"/>
      <c r="K97" s="1158"/>
      <c r="L97" s="1158"/>
      <c r="M97" s="1158"/>
      <c r="N97" s="1159"/>
      <c r="O97" s="279"/>
      <c r="P97" s="2751"/>
      <c r="Q97" s="2741"/>
      <c r="R97" s="283" t="s">
        <v>778</v>
      </c>
      <c r="S97" s="1118"/>
      <c r="T97" s="1119"/>
      <c r="U97" s="1119"/>
      <c r="V97" s="1119"/>
      <c r="W97" s="1119"/>
      <c r="X97" s="1120"/>
      <c r="Y97" s="283" t="s">
        <v>778</v>
      </c>
      <c r="Z97" s="1118"/>
      <c r="AA97" s="1119"/>
      <c r="AB97" s="1119"/>
      <c r="AC97" s="1119"/>
      <c r="AD97" s="1119"/>
      <c r="AE97" s="1120"/>
    </row>
    <row r="98" spans="1:31" s="268" customFormat="1" ht="12" customHeight="1" thickBot="1">
      <c r="B98" s="2752"/>
      <c r="C98" s="2741"/>
      <c r="D98" s="2710"/>
      <c r="E98" s="2717"/>
      <c r="F98" s="2717"/>
      <c r="G98" s="2717"/>
      <c r="H98" s="325" t="s">
        <v>782</v>
      </c>
      <c r="I98" s="1160"/>
      <c r="J98" s="1160"/>
      <c r="K98" s="1160"/>
      <c r="L98" s="1160"/>
      <c r="M98" s="1160"/>
      <c r="N98" s="1161"/>
      <c r="O98" s="279"/>
      <c r="P98" s="2752"/>
      <c r="Q98" s="2741"/>
      <c r="R98" s="283" t="s">
        <v>782</v>
      </c>
      <c r="S98" s="1118"/>
      <c r="T98" s="1119"/>
      <c r="U98" s="1119"/>
      <c r="V98" s="1119"/>
      <c r="W98" s="1119"/>
      <c r="X98" s="1120"/>
      <c r="Y98" s="283" t="s">
        <v>782</v>
      </c>
      <c r="Z98" s="1118"/>
      <c r="AA98" s="1119"/>
      <c r="AB98" s="1119"/>
      <c r="AC98" s="1119"/>
      <c r="AD98" s="1119"/>
      <c r="AE98" s="1120"/>
    </row>
    <row r="99" spans="1:31" s="268" customFormat="1" ht="11.25">
      <c r="B99" s="2737">
        <v>43</v>
      </c>
      <c r="C99" s="2740" t="s">
        <v>1143</v>
      </c>
      <c r="D99" s="2716" t="s">
        <v>1107</v>
      </c>
      <c r="E99" s="2716" t="s">
        <v>1077</v>
      </c>
      <c r="F99" s="2716" t="s">
        <v>1073</v>
      </c>
      <c r="G99" s="2716" t="s">
        <v>1074</v>
      </c>
      <c r="H99" s="281" t="s">
        <v>1051</v>
      </c>
      <c r="I99" s="1116"/>
      <c r="J99" s="1116"/>
      <c r="K99" s="1116"/>
      <c r="L99" s="1116"/>
      <c r="M99" s="1116"/>
      <c r="N99" s="1117"/>
      <c r="O99" s="279"/>
      <c r="P99" s="2737">
        <v>43</v>
      </c>
      <c r="Q99" s="2740" t="s">
        <v>1143</v>
      </c>
      <c r="R99" s="283" t="s">
        <v>1051</v>
      </c>
      <c r="S99" s="1118"/>
      <c r="T99" s="1119"/>
      <c r="U99" s="1119"/>
      <c r="V99" s="1119"/>
      <c r="W99" s="1119"/>
      <c r="X99" s="1120"/>
      <c r="Y99" s="283" t="s">
        <v>1051</v>
      </c>
      <c r="Z99" s="1118"/>
      <c r="AA99" s="1119"/>
      <c r="AB99" s="1119"/>
      <c r="AC99" s="1119"/>
      <c r="AD99" s="1119"/>
      <c r="AE99" s="1120"/>
    </row>
    <row r="100" spans="1:31" s="268" customFormat="1" ht="11.25" customHeight="1">
      <c r="B100" s="2751"/>
      <c r="C100" s="2741"/>
      <c r="D100" s="2717"/>
      <c r="E100" s="2717"/>
      <c r="F100" s="2717"/>
      <c r="G100" s="2717"/>
      <c r="H100" s="324" t="s">
        <v>774</v>
      </c>
      <c r="I100" s="1158"/>
      <c r="J100" s="1158"/>
      <c r="K100" s="1158"/>
      <c r="L100" s="1158"/>
      <c r="M100" s="1158"/>
      <c r="N100" s="1159"/>
      <c r="O100" s="279"/>
      <c r="P100" s="2751"/>
      <c r="Q100" s="2741"/>
      <c r="R100" s="283" t="s">
        <v>774</v>
      </c>
      <c r="S100" s="1118"/>
      <c r="T100" s="1119"/>
      <c r="U100" s="1119"/>
      <c r="V100" s="1119"/>
      <c r="W100" s="1119"/>
      <c r="X100" s="1120"/>
      <c r="Y100" s="283" t="s">
        <v>774</v>
      </c>
      <c r="Z100" s="1118"/>
      <c r="AA100" s="1119"/>
      <c r="AB100" s="1119"/>
      <c r="AC100" s="1119"/>
      <c r="AD100" s="1119"/>
      <c r="AE100" s="1120"/>
    </row>
    <row r="101" spans="1:31" s="268" customFormat="1" ht="11.25" customHeight="1">
      <c r="B101" s="2751"/>
      <c r="C101" s="2741"/>
      <c r="D101" s="2733" t="s">
        <v>1075</v>
      </c>
      <c r="E101" s="2717"/>
      <c r="F101" s="2717"/>
      <c r="G101" s="2717"/>
      <c r="H101" s="324" t="s">
        <v>778</v>
      </c>
      <c r="I101" s="1158"/>
      <c r="J101" s="1158"/>
      <c r="K101" s="1158"/>
      <c r="L101" s="1158"/>
      <c r="M101" s="1158"/>
      <c r="N101" s="1159"/>
      <c r="O101" s="279"/>
      <c r="P101" s="2751"/>
      <c r="Q101" s="2741"/>
      <c r="R101" s="283" t="s">
        <v>778</v>
      </c>
      <c r="S101" s="1118"/>
      <c r="T101" s="1119"/>
      <c r="U101" s="1119"/>
      <c r="V101" s="1119"/>
      <c r="W101" s="1119"/>
      <c r="X101" s="1120"/>
      <c r="Y101" s="283" t="s">
        <v>778</v>
      </c>
      <c r="Z101" s="1118"/>
      <c r="AA101" s="1119"/>
      <c r="AB101" s="1119"/>
      <c r="AC101" s="1119"/>
      <c r="AD101" s="1119"/>
      <c r="AE101" s="1120"/>
    </row>
    <row r="102" spans="1:31" s="268" customFormat="1" ht="12" customHeight="1" thickBot="1">
      <c r="B102" s="2752"/>
      <c r="C102" s="2750"/>
      <c r="D102" s="2735"/>
      <c r="E102" s="2711"/>
      <c r="F102" s="2711"/>
      <c r="G102" s="2711"/>
      <c r="H102" s="326" t="s">
        <v>782</v>
      </c>
      <c r="I102" s="1162"/>
      <c r="J102" s="1162"/>
      <c r="K102" s="1162"/>
      <c r="L102" s="1162"/>
      <c r="M102" s="1162"/>
      <c r="N102" s="1163"/>
      <c r="O102" s="279"/>
      <c r="P102" s="2752"/>
      <c r="Q102" s="2750"/>
      <c r="R102" s="291" t="s">
        <v>782</v>
      </c>
      <c r="S102" s="1123"/>
      <c r="T102" s="1124"/>
      <c r="U102" s="1124"/>
      <c r="V102" s="1124"/>
      <c r="W102" s="1124"/>
      <c r="X102" s="1125"/>
      <c r="Y102" s="291" t="s">
        <v>782</v>
      </c>
      <c r="Z102" s="1123"/>
      <c r="AA102" s="1124"/>
      <c r="AB102" s="1124"/>
      <c r="AC102" s="1124"/>
      <c r="AD102" s="1124"/>
      <c r="AE102" s="1125"/>
    </row>
    <row r="103" spans="1:31" s="268" customFormat="1" ht="11.25">
      <c r="A103" s="288"/>
      <c r="B103" s="288"/>
      <c r="C103" s="288"/>
      <c r="D103" s="288"/>
      <c r="E103" s="288"/>
      <c r="F103" s="288"/>
      <c r="I103" s="288"/>
      <c r="J103" s="288"/>
      <c r="K103" s="288"/>
      <c r="L103" s="288"/>
      <c r="M103" s="288"/>
      <c r="N103" s="288"/>
      <c r="O103" s="288"/>
      <c r="P103" s="288"/>
      <c r="Q103" s="288"/>
      <c r="R103" s="288"/>
      <c r="S103" s="279"/>
      <c r="T103" s="288"/>
      <c r="U103" s="288"/>
      <c r="V103" s="288"/>
      <c r="W103" s="288"/>
      <c r="Z103" s="279"/>
      <c r="AA103" s="288"/>
      <c r="AB103" s="288"/>
      <c r="AC103" s="288"/>
      <c r="AD103" s="288"/>
      <c r="AE103" s="288"/>
    </row>
    <row r="104" spans="1:31" s="268" customFormat="1" ht="11.25">
      <c r="A104" s="288"/>
      <c r="B104" s="288"/>
      <c r="C104" s="288"/>
      <c r="D104" s="288"/>
      <c r="E104" s="288"/>
      <c r="F104" s="288"/>
      <c r="I104" s="288"/>
      <c r="J104" s="288"/>
      <c r="K104" s="288"/>
      <c r="L104" s="288"/>
      <c r="M104" s="288"/>
      <c r="N104" s="288"/>
      <c r="O104" s="288"/>
      <c r="P104" s="288"/>
      <c r="Q104" s="288"/>
      <c r="R104" s="288"/>
      <c r="S104" s="288"/>
      <c r="T104" s="288"/>
      <c r="U104" s="288"/>
      <c r="V104" s="288"/>
      <c r="W104" s="288"/>
      <c r="Z104" s="288"/>
      <c r="AA104" s="288"/>
      <c r="AB104" s="288"/>
      <c r="AC104" s="288"/>
      <c r="AD104" s="288"/>
      <c r="AE104" s="288"/>
    </row>
    <row r="105" spans="1:31" s="268" customFormat="1" ht="19.5">
      <c r="A105" s="288"/>
      <c r="B105" s="359" t="s">
        <v>1127</v>
      </c>
      <c r="C105" s="252"/>
      <c r="D105" s="252"/>
      <c r="E105" s="252"/>
      <c r="F105" s="252"/>
      <c r="G105" s="252"/>
      <c r="H105" s="252"/>
      <c r="I105" s="252"/>
      <c r="J105" s="252"/>
      <c r="K105" s="252"/>
      <c r="L105" s="252"/>
      <c r="M105" s="252"/>
      <c r="N105" s="252"/>
      <c r="O105" s="252"/>
      <c r="P105" s="252"/>
      <c r="Q105" s="288"/>
      <c r="R105" s="288"/>
      <c r="S105" s="288"/>
      <c r="T105" s="288"/>
      <c r="U105" s="288"/>
      <c r="V105" s="288"/>
      <c r="W105" s="288"/>
      <c r="Z105" s="288"/>
      <c r="AA105" s="288"/>
      <c r="AB105" s="288"/>
      <c r="AC105" s="288"/>
      <c r="AD105" s="288"/>
      <c r="AE105" s="288"/>
    </row>
    <row r="106" spans="1:31" s="268" customFormat="1" ht="19.5">
      <c r="A106" s="288"/>
      <c r="B106" s="264"/>
      <c r="C106" s="252"/>
      <c r="D106" s="252"/>
      <c r="E106" s="252"/>
      <c r="F106" s="252"/>
      <c r="G106" s="252"/>
      <c r="H106" s="252"/>
      <c r="I106" s="252"/>
      <c r="J106" s="252"/>
      <c r="K106" s="252"/>
      <c r="L106" s="252"/>
      <c r="M106" s="252"/>
      <c r="N106" s="252"/>
      <c r="O106" s="252"/>
      <c r="P106" s="252"/>
      <c r="Q106" s="288"/>
      <c r="R106" s="288"/>
      <c r="S106" s="288"/>
      <c r="T106" s="288"/>
      <c r="U106" s="288"/>
      <c r="V106" s="288"/>
      <c r="W106" s="288"/>
      <c r="Z106" s="288"/>
      <c r="AA106" s="288"/>
      <c r="AB106" s="288"/>
      <c r="AC106" s="288"/>
      <c r="AD106" s="288"/>
      <c r="AE106" s="288"/>
    </row>
    <row r="107" spans="1:31" s="268" customFormat="1" ht="18">
      <c r="A107" s="288"/>
      <c r="B107" s="293" t="s">
        <v>172</v>
      </c>
      <c r="C107" s="252"/>
      <c r="D107" s="252"/>
      <c r="E107" s="252"/>
      <c r="F107" s="252"/>
      <c r="G107" s="252"/>
      <c r="H107" s="252"/>
      <c r="I107" s="252"/>
      <c r="J107" s="252"/>
      <c r="K107" s="252"/>
      <c r="L107" s="252"/>
      <c r="M107" s="252"/>
      <c r="N107" s="252"/>
      <c r="O107" s="252"/>
      <c r="P107" s="293" t="s">
        <v>1053</v>
      </c>
      <c r="Q107" s="288"/>
      <c r="R107" s="288"/>
      <c r="S107" s="288"/>
      <c r="T107" s="288"/>
      <c r="U107" s="288"/>
      <c r="V107" s="288"/>
      <c r="W107" s="288"/>
      <c r="Z107" s="288"/>
      <c r="AA107" s="288"/>
      <c r="AB107" s="288"/>
      <c r="AC107" s="288"/>
      <c r="AD107" s="288"/>
      <c r="AE107" s="288"/>
    </row>
    <row r="108" spans="1:31" s="268" customFormat="1" thickBot="1">
      <c r="A108" s="288"/>
      <c r="B108" s="294"/>
      <c r="C108" s="294"/>
      <c r="D108" s="294"/>
      <c r="E108" s="294"/>
      <c r="F108" s="294"/>
      <c r="G108" s="294"/>
      <c r="H108" s="294"/>
      <c r="I108" s="294"/>
      <c r="J108" s="294"/>
      <c r="K108" s="294"/>
      <c r="L108" s="288"/>
      <c r="M108" s="288"/>
      <c r="N108" s="288"/>
      <c r="O108" s="288"/>
      <c r="P108" s="288"/>
      <c r="Q108" s="288"/>
      <c r="R108" s="288"/>
      <c r="S108" s="288"/>
      <c r="T108" s="288"/>
      <c r="U108" s="288"/>
      <c r="V108" s="288"/>
      <c r="W108" s="288"/>
      <c r="Z108" s="288"/>
      <c r="AA108" s="288"/>
      <c r="AB108" s="288"/>
      <c r="AC108" s="288"/>
      <c r="AD108" s="288"/>
      <c r="AE108" s="288"/>
    </row>
    <row r="109" spans="1:31" s="268" customFormat="1" ht="63" customHeight="1">
      <c r="A109" s="288"/>
      <c r="B109" s="371" t="s">
        <v>1054</v>
      </c>
      <c r="C109" s="372" t="s">
        <v>1055</v>
      </c>
      <c r="D109" s="297" t="s">
        <v>167</v>
      </c>
      <c r="E109" s="373" t="s">
        <v>1128</v>
      </c>
      <c r="F109" s="373"/>
      <c r="G109" s="373"/>
      <c r="H109" s="374"/>
      <c r="I109" s="327" t="s">
        <v>1129</v>
      </c>
      <c r="J109" s="328"/>
      <c r="K109" s="2724"/>
      <c r="L109" s="2725"/>
      <c r="M109" s="2725"/>
      <c r="N109" s="2725"/>
      <c r="O109" s="329"/>
      <c r="P109" s="375" t="s">
        <v>1054</v>
      </c>
      <c r="Q109" s="372" t="s">
        <v>1055</v>
      </c>
      <c r="R109" s="297" t="s">
        <v>167</v>
      </c>
      <c r="S109" s="2756" t="s">
        <v>1130</v>
      </c>
      <c r="T109" s="2757"/>
      <c r="U109" s="2757"/>
      <c r="V109" s="2758"/>
      <c r="W109" s="300" t="s">
        <v>1067</v>
      </c>
      <c r="X109" s="2756" t="s">
        <v>1131</v>
      </c>
      <c r="Y109" s="2757"/>
      <c r="Z109" s="2757"/>
      <c r="AA109" s="2758"/>
      <c r="AB109" s="300" t="s">
        <v>1068</v>
      </c>
      <c r="AC109" s="288"/>
      <c r="AD109" s="288"/>
      <c r="AE109" s="288"/>
    </row>
    <row r="110" spans="1:31" s="268" customFormat="1" thickBot="1">
      <c r="A110" s="302"/>
      <c r="B110" s="376"/>
      <c r="C110" s="377"/>
      <c r="D110" s="305"/>
      <c r="E110" s="306" t="s">
        <v>759</v>
      </c>
      <c r="F110" s="307" t="s">
        <v>760</v>
      </c>
      <c r="G110" s="308" t="s">
        <v>761</v>
      </c>
      <c r="H110" s="309" t="s">
        <v>762</v>
      </c>
      <c r="I110" s="331"/>
      <c r="J110" s="332"/>
      <c r="K110" s="312"/>
      <c r="L110" s="312"/>
      <c r="M110" s="312"/>
      <c r="N110" s="312"/>
      <c r="O110" s="313"/>
      <c r="P110" s="378"/>
      <c r="Q110" s="377"/>
      <c r="R110" s="305"/>
      <c r="S110" s="314" t="s">
        <v>759</v>
      </c>
      <c r="T110" s="307" t="s">
        <v>760</v>
      </c>
      <c r="U110" s="308" t="s">
        <v>761</v>
      </c>
      <c r="V110" s="309" t="s">
        <v>762</v>
      </c>
      <c r="W110" s="310"/>
      <c r="X110" s="314" t="s">
        <v>759</v>
      </c>
      <c r="Y110" s="307" t="s">
        <v>760</v>
      </c>
      <c r="Z110" s="308" t="s">
        <v>761</v>
      </c>
      <c r="AA110" s="309" t="s">
        <v>762</v>
      </c>
      <c r="AB110" s="310"/>
      <c r="AC110" s="288"/>
      <c r="AD110" s="288"/>
      <c r="AE110" s="288"/>
    </row>
    <row r="111" spans="1:31" s="268" customFormat="1" ht="11.25">
      <c r="A111" s="315"/>
      <c r="B111" s="280">
        <v>45</v>
      </c>
      <c r="C111" s="316" t="s">
        <v>1070</v>
      </c>
      <c r="D111" s="281" t="s">
        <v>1074</v>
      </c>
      <c r="E111" s="1189"/>
      <c r="F111" s="1129"/>
      <c r="G111" s="1189"/>
      <c r="H111" s="1189"/>
      <c r="I111" s="1190"/>
      <c r="J111" s="336"/>
      <c r="K111" s="318"/>
      <c r="L111" s="318"/>
      <c r="M111" s="318"/>
      <c r="N111" s="318"/>
      <c r="O111" s="337"/>
      <c r="P111" s="280">
        <v>45</v>
      </c>
      <c r="Q111" s="316" t="s">
        <v>1070</v>
      </c>
      <c r="R111" s="281" t="s">
        <v>1074</v>
      </c>
      <c r="S111" s="1140"/>
      <c r="T111" s="1141"/>
      <c r="U111" s="1141"/>
      <c r="V111" s="1141"/>
      <c r="W111" s="1173"/>
      <c r="X111" s="1140"/>
      <c r="Y111" s="1141"/>
      <c r="Z111" s="1141"/>
      <c r="AA111" s="1141"/>
      <c r="AB111" s="1173"/>
      <c r="AC111" s="288"/>
      <c r="AD111" s="288"/>
      <c r="AE111" s="288"/>
    </row>
    <row r="112" spans="1:31" s="268" customFormat="1" ht="22.5">
      <c r="A112" s="315"/>
      <c r="B112" s="283">
        <v>29</v>
      </c>
      <c r="C112" s="319" t="s">
        <v>1147</v>
      </c>
      <c r="D112" s="284" t="s">
        <v>1089</v>
      </c>
      <c r="E112" s="1165"/>
      <c r="F112" s="1165"/>
      <c r="G112" s="1165"/>
      <c r="H112" s="1165"/>
      <c r="I112" s="1191"/>
      <c r="J112" s="336"/>
      <c r="K112" s="318"/>
      <c r="L112" s="318"/>
      <c r="M112" s="318"/>
      <c r="N112" s="318"/>
      <c r="O112" s="337"/>
      <c r="P112" s="283">
        <v>29</v>
      </c>
      <c r="Q112" s="319" t="s">
        <v>1147</v>
      </c>
      <c r="R112" s="284" t="s">
        <v>1089</v>
      </c>
      <c r="S112" s="1144"/>
      <c r="T112" s="1132"/>
      <c r="U112" s="1132"/>
      <c r="V112" s="1132"/>
      <c r="W112" s="1133"/>
      <c r="X112" s="1144"/>
      <c r="Y112" s="1132"/>
      <c r="Z112" s="1132"/>
      <c r="AA112" s="1132"/>
      <c r="AB112" s="1133"/>
      <c r="AC112" s="288"/>
      <c r="AD112" s="288"/>
      <c r="AE112" s="288"/>
    </row>
    <row r="113" spans="1:31" s="268" customFormat="1" ht="11.25">
      <c r="A113" s="315"/>
      <c r="B113" s="283">
        <v>17</v>
      </c>
      <c r="C113" s="319" t="s">
        <v>1086</v>
      </c>
      <c r="D113" s="284" t="s">
        <v>1078</v>
      </c>
      <c r="E113" s="1165"/>
      <c r="F113" s="1165"/>
      <c r="G113" s="1165"/>
      <c r="H113" s="1165"/>
      <c r="I113" s="1191"/>
      <c r="J113" s="336"/>
      <c r="K113" s="318"/>
      <c r="L113" s="318"/>
      <c r="M113" s="318"/>
      <c r="N113" s="318"/>
      <c r="O113" s="337"/>
      <c r="P113" s="283">
        <v>17</v>
      </c>
      <c r="Q113" s="319" t="s">
        <v>1086</v>
      </c>
      <c r="R113" s="284" t="s">
        <v>1078</v>
      </c>
      <c r="S113" s="1144"/>
      <c r="T113" s="1132"/>
      <c r="U113" s="1132"/>
      <c r="V113" s="1132"/>
      <c r="W113" s="1133"/>
      <c r="X113" s="1144"/>
      <c r="Y113" s="1132"/>
      <c r="Z113" s="1132"/>
      <c r="AA113" s="1132"/>
      <c r="AB113" s="1133"/>
      <c r="AC113" s="288"/>
      <c r="AD113" s="288"/>
      <c r="AE113" s="288"/>
    </row>
    <row r="114" spans="1:31" s="268" customFormat="1" ht="22.5">
      <c r="A114" s="315"/>
      <c r="B114" s="283">
        <v>16</v>
      </c>
      <c r="C114" s="319" t="s">
        <v>1084</v>
      </c>
      <c r="D114" s="284" t="s">
        <v>1078</v>
      </c>
      <c r="E114" s="1165"/>
      <c r="F114" s="1165"/>
      <c r="G114" s="1165"/>
      <c r="H114" s="1165"/>
      <c r="I114" s="1191"/>
      <c r="J114" s="336"/>
      <c r="K114" s="318"/>
      <c r="L114" s="318"/>
      <c r="M114" s="318"/>
      <c r="N114" s="318"/>
      <c r="O114" s="337"/>
      <c r="P114" s="283">
        <v>16</v>
      </c>
      <c r="Q114" s="319" t="s">
        <v>1084</v>
      </c>
      <c r="R114" s="284" t="s">
        <v>1078</v>
      </c>
      <c r="S114" s="1144"/>
      <c r="T114" s="1132"/>
      <c r="U114" s="1132"/>
      <c r="V114" s="1132"/>
      <c r="W114" s="1133"/>
      <c r="X114" s="1144"/>
      <c r="Y114" s="1132"/>
      <c r="Z114" s="1132"/>
      <c r="AA114" s="1132"/>
      <c r="AB114" s="1133"/>
      <c r="AC114" s="288"/>
      <c r="AD114" s="288"/>
      <c r="AE114" s="288"/>
    </row>
    <row r="115" spans="1:31" s="268" customFormat="1" ht="11.25">
      <c r="A115" s="315"/>
      <c r="B115" s="283">
        <v>7</v>
      </c>
      <c r="C115" s="319" t="s">
        <v>1080</v>
      </c>
      <c r="D115" s="284" t="s">
        <v>1078</v>
      </c>
      <c r="E115" s="1165"/>
      <c r="F115" s="1165"/>
      <c r="G115" s="1165"/>
      <c r="H115" s="1165"/>
      <c r="I115" s="1191"/>
      <c r="J115" s="336"/>
      <c r="K115" s="318"/>
      <c r="L115" s="318"/>
      <c r="M115" s="318"/>
      <c r="N115" s="318"/>
      <c r="O115" s="337"/>
      <c r="P115" s="283">
        <v>7</v>
      </c>
      <c r="Q115" s="319" t="s">
        <v>1080</v>
      </c>
      <c r="R115" s="284" t="s">
        <v>1078</v>
      </c>
      <c r="S115" s="1144"/>
      <c r="T115" s="1132"/>
      <c r="U115" s="1132"/>
      <c r="V115" s="1132"/>
      <c r="W115" s="1133"/>
      <c r="X115" s="1144"/>
      <c r="Y115" s="1132"/>
      <c r="Z115" s="1132"/>
      <c r="AA115" s="1132"/>
      <c r="AB115" s="1133"/>
      <c r="AC115" s="288"/>
      <c r="AD115" s="288"/>
      <c r="AE115" s="288"/>
    </row>
    <row r="116" spans="1:31" s="268" customFormat="1" ht="11.25">
      <c r="A116" s="315"/>
      <c r="B116" s="283">
        <v>8</v>
      </c>
      <c r="C116" s="319" t="s">
        <v>1081</v>
      </c>
      <c r="D116" s="284" t="s">
        <v>1078</v>
      </c>
      <c r="E116" s="1165"/>
      <c r="F116" s="1165"/>
      <c r="G116" s="1165"/>
      <c r="H116" s="1165"/>
      <c r="I116" s="1191"/>
      <c r="J116" s="336"/>
      <c r="K116" s="318"/>
      <c r="L116" s="318"/>
      <c r="M116" s="318"/>
      <c r="N116" s="318"/>
      <c r="O116" s="337"/>
      <c r="P116" s="283">
        <v>8</v>
      </c>
      <c r="Q116" s="319" t="s">
        <v>1081</v>
      </c>
      <c r="R116" s="284" t="s">
        <v>1078</v>
      </c>
      <c r="S116" s="1144"/>
      <c r="T116" s="1132"/>
      <c r="U116" s="1132"/>
      <c r="V116" s="1132"/>
      <c r="W116" s="1133"/>
      <c r="X116" s="1144"/>
      <c r="Y116" s="1132"/>
      <c r="Z116" s="1132"/>
      <c r="AA116" s="1132"/>
      <c r="AB116" s="1133"/>
      <c r="AC116" s="288"/>
      <c r="AD116" s="288"/>
      <c r="AE116" s="288"/>
    </row>
    <row r="117" spans="1:31" s="268" customFormat="1" ht="11.25">
      <c r="A117" s="315"/>
      <c r="B117" s="283">
        <v>5</v>
      </c>
      <c r="C117" s="319" t="s">
        <v>1158</v>
      </c>
      <c r="D117" s="284" t="s">
        <v>1089</v>
      </c>
      <c r="E117" s="1165"/>
      <c r="F117" s="1165"/>
      <c r="G117" s="1165"/>
      <c r="H117" s="1165"/>
      <c r="I117" s="1191"/>
      <c r="J117" s="336"/>
      <c r="K117" s="318"/>
      <c r="L117" s="318"/>
      <c r="M117" s="318"/>
      <c r="N117" s="318"/>
      <c r="O117" s="337"/>
      <c r="P117" s="283">
        <v>5</v>
      </c>
      <c r="Q117" s="319" t="s">
        <v>1158</v>
      </c>
      <c r="R117" s="284" t="s">
        <v>1089</v>
      </c>
      <c r="S117" s="1144"/>
      <c r="T117" s="1132"/>
      <c r="U117" s="1132"/>
      <c r="V117" s="1132"/>
      <c r="W117" s="1133"/>
      <c r="X117" s="1144"/>
      <c r="Y117" s="1132"/>
      <c r="Z117" s="1132"/>
      <c r="AA117" s="1132"/>
      <c r="AB117" s="1133"/>
      <c r="AC117" s="288"/>
      <c r="AD117" s="288"/>
      <c r="AE117" s="288"/>
    </row>
    <row r="118" spans="1:31" s="268" customFormat="1" ht="11.25">
      <c r="A118" s="315"/>
      <c r="B118" s="283">
        <v>11</v>
      </c>
      <c r="C118" s="319" t="s">
        <v>1159</v>
      </c>
      <c r="D118" s="284" t="s">
        <v>1160</v>
      </c>
      <c r="E118" s="1165"/>
      <c r="F118" s="1165"/>
      <c r="G118" s="1165"/>
      <c r="H118" s="1165"/>
      <c r="I118" s="1191"/>
      <c r="J118" s="336"/>
      <c r="K118" s="318"/>
      <c r="L118" s="318"/>
      <c r="M118" s="318"/>
      <c r="N118" s="318"/>
      <c r="O118" s="337"/>
      <c r="P118" s="283">
        <v>11</v>
      </c>
      <c r="Q118" s="319" t="s">
        <v>1159</v>
      </c>
      <c r="R118" s="284" t="s">
        <v>1160</v>
      </c>
      <c r="S118" s="1144"/>
      <c r="T118" s="1132"/>
      <c r="U118" s="1132"/>
      <c r="V118" s="1132"/>
      <c r="W118" s="1133"/>
      <c r="X118" s="1144"/>
      <c r="Y118" s="1132"/>
      <c r="Z118" s="1132"/>
      <c r="AA118" s="1132"/>
      <c r="AB118" s="1133"/>
      <c r="AC118" s="288"/>
      <c r="AD118" s="288"/>
      <c r="AE118" s="288"/>
    </row>
    <row r="119" spans="1:31" s="268" customFormat="1" ht="11.25">
      <c r="A119" s="315"/>
      <c r="B119" s="283">
        <v>15</v>
      </c>
      <c r="C119" s="319" t="s">
        <v>1142</v>
      </c>
      <c r="D119" s="284" t="s">
        <v>1161</v>
      </c>
      <c r="E119" s="1165"/>
      <c r="F119" s="1165"/>
      <c r="G119" s="1165"/>
      <c r="H119" s="1165"/>
      <c r="I119" s="1191"/>
      <c r="J119" s="336"/>
      <c r="K119" s="318"/>
      <c r="L119" s="318"/>
      <c r="M119" s="318"/>
      <c r="N119" s="318"/>
      <c r="O119" s="337"/>
      <c r="P119" s="283">
        <v>15</v>
      </c>
      <c r="Q119" s="319" t="s">
        <v>1142</v>
      </c>
      <c r="R119" s="284" t="s">
        <v>1161</v>
      </c>
      <c r="S119" s="1144"/>
      <c r="T119" s="1132"/>
      <c r="U119" s="1132"/>
      <c r="V119" s="1132"/>
      <c r="W119" s="1133"/>
      <c r="X119" s="1144"/>
      <c r="Y119" s="1132"/>
      <c r="Z119" s="1132"/>
      <c r="AA119" s="1132"/>
      <c r="AB119" s="1133"/>
      <c r="AC119" s="288"/>
      <c r="AD119" s="288"/>
      <c r="AE119" s="288"/>
    </row>
    <row r="120" spans="1:31" s="268" customFormat="1" ht="22.5">
      <c r="A120" s="315"/>
      <c r="B120" s="289">
        <v>33</v>
      </c>
      <c r="C120" s="320" t="s">
        <v>1119</v>
      </c>
      <c r="D120" s="284" t="s">
        <v>1162</v>
      </c>
      <c r="E120" s="1165"/>
      <c r="F120" s="1165"/>
      <c r="G120" s="1165"/>
      <c r="H120" s="1165"/>
      <c r="I120" s="1191"/>
      <c r="J120" s="336"/>
      <c r="K120" s="318"/>
      <c r="L120" s="318"/>
      <c r="M120" s="318"/>
      <c r="N120" s="318"/>
      <c r="O120" s="337"/>
      <c r="P120" s="283">
        <v>33</v>
      </c>
      <c r="Q120" s="319" t="s">
        <v>1119</v>
      </c>
      <c r="R120" s="284" t="s">
        <v>1162</v>
      </c>
      <c r="S120" s="1144"/>
      <c r="T120" s="1132"/>
      <c r="U120" s="1132"/>
      <c r="V120" s="1132"/>
      <c r="W120" s="1133"/>
      <c r="X120" s="1144"/>
      <c r="Y120" s="1132"/>
      <c r="Z120" s="1132"/>
      <c r="AA120" s="1132"/>
      <c r="AB120" s="1133"/>
      <c r="AC120" s="288"/>
      <c r="AD120" s="288"/>
      <c r="AE120" s="288"/>
    </row>
    <row r="121" spans="1:31" s="268" customFormat="1" ht="11.25">
      <c r="A121" s="315"/>
      <c r="B121" s="289">
        <v>32</v>
      </c>
      <c r="C121" s="320" t="s">
        <v>1118</v>
      </c>
      <c r="D121" s="284" t="s">
        <v>1078</v>
      </c>
      <c r="E121" s="1165"/>
      <c r="F121" s="1165"/>
      <c r="G121" s="1165"/>
      <c r="H121" s="1165"/>
      <c r="I121" s="1191"/>
      <c r="J121" s="336"/>
      <c r="K121" s="318"/>
      <c r="L121" s="318"/>
      <c r="M121" s="318"/>
      <c r="N121" s="318"/>
      <c r="O121" s="337"/>
      <c r="P121" s="289">
        <v>32</v>
      </c>
      <c r="Q121" s="320" t="s">
        <v>1118</v>
      </c>
      <c r="R121" s="284" t="s">
        <v>1078</v>
      </c>
      <c r="S121" s="1144"/>
      <c r="T121" s="1132"/>
      <c r="U121" s="1132"/>
      <c r="V121" s="1132"/>
      <c r="W121" s="1133"/>
      <c r="X121" s="1144"/>
      <c r="Y121" s="1132"/>
      <c r="Z121" s="1132"/>
      <c r="AA121" s="1132"/>
      <c r="AB121" s="1133"/>
      <c r="AC121" s="288"/>
      <c r="AD121" s="288"/>
      <c r="AE121" s="288"/>
    </row>
    <row r="122" spans="1:31" s="268" customFormat="1" ht="11.25">
      <c r="A122" s="315"/>
      <c r="B122" s="283">
        <v>25</v>
      </c>
      <c r="C122" s="319" t="s">
        <v>1163</v>
      </c>
      <c r="D122" s="284" t="s">
        <v>1164</v>
      </c>
      <c r="E122" s="1165"/>
      <c r="F122" s="1165"/>
      <c r="G122" s="1165"/>
      <c r="H122" s="1165"/>
      <c r="I122" s="1191"/>
      <c r="J122" s="336"/>
      <c r="K122" s="318"/>
      <c r="L122" s="318"/>
      <c r="M122" s="318"/>
      <c r="N122" s="318"/>
      <c r="O122" s="337"/>
      <c r="P122" s="283">
        <v>25</v>
      </c>
      <c r="Q122" s="319" t="s">
        <v>1163</v>
      </c>
      <c r="R122" s="284" t="s">
        <v>1164</v>
      </c>
      <c r="S122" s="1144"/>
      <c r="T122" s="1132"/>
      <c r="U122" s="1132"/>
      <c r="V122" s="1132"/>
      <c r="W122" s="1133"/>
      <c r="X122" s="1144"/>
      <c r="Y122" s="1132"/>
      <c r="Z122" s="1132"/>
      <c r="AA122" s="1132"/>
      <c r="AB122" s="1133"/>
      <c r="AC122" s="288"/>
      <c r="AD122" s="288"/>
      <c r="AE122" s="288"/>
    </row>
    <row r="123" spans="1:31" s="288" customFormat="1" ht="11.25">
      <c r="A123" s="315"/>
      <c r="B123" s="289">
        <v>26</v>
      </c>
      <c r="C123" s="320" t="s">
        <v>1139</v>
      </c>
      <c r="D123" s="284" t="s">
        <v>1165</v>
      </c>
      <c r="E123" s="1165"/>
      <c r="F123" s="1165"/>
      <c r="G123" s="1165"/>
      <c r="H123" s="1165"/>
      <c r="I123" s="1191"/>
      <c r="J123" s="336"/>
      <c r="K123" s="318"/>
      <c r="L123" s="318"/>
      <c r="M123" s="318"/>
      <c r="N123" s="318"/>
      <c r="O123" s="337"/>
      <c r="P123" s="283">
        <v>26</v>
      </c>
      <c r="Q123" s="319" t="s">
        <v>1139</v>
      </c>
      <c r="R123" s="284" t="s">
        <v>1165</v>
      </c>
      <c r="S123" s="1144"/>
      <c r="T123" s="1132"/>
      <c r="U123" s="1132"/>
      <c r="V123" s="1132"/>
      <c r="W123" s="1133"/>
      <c r="X123" s="1144"/>
      <c r="Y123" s="1132"/>
      <c r="Z123" s="1132"/>
      <c r="AA123" s="1132"/>
      <c r="AB123" s="1133"/>
    </row>
    <row r="124" spans="1:31" s="288" customFormat="1" ht="22.5">
      <c r="A124" s="315"/>
      <c r="B124" s="283">
        <v>24</v>
      </c>
      <c r="C124" s="319" t="s">
        <v>1166</v>
      </c>
      <c r="D124" s="284" t="s">
        <v>1167</v>
      </c>
      <c r="E124" s="1165"/>
      <c r="F124" s="1165"/>
      <c r="G124" s="1165"/>
      <c r="H124" s="1165"/>
      <c r="I124" s="1191"/>
      <c r="J124" s="336"/>
      <c r="K124" s="318"/>
      <c r="L124" s="318"/>
      <c r="M124" s="318"/>
      <c r="N124" s="318"/>
      <c r="O124" s="337"/>
      <c r="P124" s="283">
        <v>24</v>
      </c>
      <c r="Q124" s="319" t="s">
        <v>1166</v>
      </c>
      <c r="R124" s="284" t="s">
        <v>1167</v>
      </c>
      <c r="S124" s="1144"/>
      <c r="T124" s="1132"/>
      <c r="U124" s="1132"/>
      <c r="V124" s="1132"/>
      <c r="W124" s="1133"/>
      <c r="X124" s="1144"/>
      <c r="Y124" s="1132"/>
      <c r="Z124" s="1132"/>
      <c r="AA124" s="1132"/>
      <c r="AB124" s="1133"/>
    </row>
    <row r="125" spans="1:31" s="288" customFormat="1" ht="11.25">
      <c r="A125" s="315"/>
      <c r="B125" s="289">
        <v>39</v>
      </c>
      <c r="C125" s="320" t="s">
        <v>785</v>
      </c>
      <c r="D125" s="284" t="s">
        <v>1078</v>
      </c>
      <c r="E125" s="1165"/>
      <c r="F125" s="1165"/>
      <c r="G125" s="1165"/>
      <c r="H125" s="1165"/>
      <c r="I125" s="1191"/>
      <c r="J125" s="336"/>
      <c r="K125" s="318"/>
      <c r="L125" s="318"/>
      <c r="M125" s="318"/>
      <c r="N125" s="318"/>
      <c r="O125" s="337"/>
      <c r="P125" s="289">
        <v>39</v>
      </c>
      <c r="Q125" s="320" t="s">
        <v>785</v>
      </c>
      <c r="R125" s="284" t="s">
        <v>1078</v>
      </c>
      <c r="S125" s="1144"/>
      <c r="T125" s="1132"/>
      <c r="U125" s="1132"/>
      <c r="V125" s="1132"/>
      <c r="W125" s="1133"/>
      <c r="X125" s="1144"/>
      <c r="Y125" s="1132"/>
      <c r="Z125" s="1132"/>
      <c r="AA125" s="1132"/>
      <c r="AB125" s="1133"/>
    </row>
    <row r="126" spans="1:31" s="288" customFormat="1" ht="22.5">
      <c r="A126" s="315"/>
      <c r="B126" s="289">
        <v>12</v>
      </c>
      <c r="C126" s="320" t="s">
        <v>1110</v>
      </c>
      <c r="D126" s="284" t="s">
        <v>1078</v>
      </c>
      <c r="E126" s="1165"/>
      <c r="F126" s="1165"/>
      <c r="G126" s="1165"/>
      <c r="H126" s="1165"/>
      <c r="I126" s="1191"/>
      <c r="J126" s="336"/>
      <c r="K126" s="318"/>
      <c r="L126" s="318"/>
      <c r="M126" s="318"/>
      <c r="N126" s="318"/>
      <c r="O126" s="337"/>
      <c r="P126" s="289">
        <v>12</v>
      </c>
      <c r="Q126" s="320" t="s">
        <v>1110</v>
      </c>
      <c r="R126" s="284" t="s">
        <v>1078</v>
      </c>
      <c r="S126" s="1144"/>
      <c r="T126" s="1132"/>
      <c r="U126" s="1132"/>
      <c r="V126" s="1132"/>
      <c r="W126" s="1133"/>
      <c r="X126" s="1144"/>
      <c r="Y126" s="1132"/>
      <c r="Z126" s="1132"/>
      <c r="AA126" s="1132"/>
      <c r="AB126" s="1133"/>
    </row>
    <row r="127" spans="1:31" s="288" customFormat="1" ht="11.25">
      <c r="A127" s="315"/>
      <c r="B127" s="289">
        <v>10</v>
      </c>
      <c r="C127" s="320" t="s">
        <v>1141</v>
      </c>
      <c r="D127" s="284" t="s">
        <v>1078</v>
      </c>
      <c r="E127" s="1165"/>
      <c r="F127" s="1165"/>
      <c r="G127" s="1165"/>
      <c r="H127" s="1165"/>
      <c r="I127" s="1191"/>
      <c r="J127" s="336"/>
      <c r="K127" s="318"/>
      <c r="L127" s="318"/>
      <c r="M127" s="318"/>
      <c r="N127" s="318"/>
      <c r="O127" s="337"/>
      <c r="P127" s="289">
        <v>10</v>
      </c>
      <c r="Q127" s="320" t="s">
        <v>1141</v>
      </c>
      <c r="R127" s="284" t="s">
        <v>1078</v>
      </c>
      <c r="S127" s="1144"/>
      <c r="T127" s="1132"/>
      <c r="U127" s="1132"/>
      <c r="V127" s="1132"/>
      <c r="W127" s="1133"/>
      <c r="X127" s="1144"/>
      <c r="Y127" s="1132"/>
      <c r="Z127" s="1132"/>
      <c r="AA127" s="1132"/>
      <c r="AB127" s="1133"/>
    </row>
    <row r="128" spans="1:31" s="288" customFormat="1" ht="11.25">
      <c r="A128" s="315"/>
      <c r="B128" s="289">
        <v>9</v>
      </c>
      <c r="C128" s="320" t="s">
        <v>1108</v>
      </c>
      <c r="D128" s="284" t="s">
        <v>1078</v>
      </c>
      <c r="E128" s="1165"/>
      <c r="F128" s="1165"/>
      <c r="G128" s="1165"/>
      <c r="H128" s="1165"/>
      <c r="I128" s="1191"/>
      <c r="J128" s="336"/>
      <c r="K128" s="318"/>
      <c r="L128" s="318"/>
      <c r="M128" s="318"/>
      <c r="N128" s="318"/>
      <c r="O128" s="337"/>
      <c r="P128" s="289">
        <v>9</v>
      </c>
      <c r="Q128" s="320" t="s">
        <v>1108</v>
      </c>
      <c r="R128" s="284" t="s">
        <v>1078</v>
      </c>
      <c r="S128" s="1144"/>
      <c r="T128" s="1132"/>
      <c r="U128" s="1132"/>
      <c r="V128" s="1132"/>
      <c r="W128" s="1133"/>
      <c r="X128" s="1144"/>
      <c r="Y128" s="1132"/>
      <c r="Z128" s="1132"/>
      <c r="AA128" s="1132"/>
      <c r="AB128" s="1133"/>
    </row>
    <row r="129" spans="1:28" s="288" customFormat="1" ht="11.25">
      <c r="A129" s="317"/>
      <c r="B129" s="289">
        <v>31</v>
      </c>
      <c r="C129" s="320" t="s">
        <v>1125</v>
      </c>
      <c r="D129" s="284" t="s">
        <v>1083</v>
      </c>
      <c r="E129" s="1165"/>
      <c r="F129" s="1165"/>
      <c r="G129" s="1165"/>
      <c r="H129" s="1165"/>
      <c r="I129" s="1191"/>
      <c r="J129" s="336"/>
      <c r="K129" s="318"/>
      <c r="L129" s="318"/>
      <c r="M129" s="318"/>
      <c r="N129" s="318"/>
      <c r="O129" s="337"/>
      <c r="P129" s="289">
        <v>31</v>
      </c>
      <c r="Q129" s="320" t="s">
        <v>1125</v>
      </c>
      <c r="R129" s="284" t="s">
        <v>1083</v>
      </c>
      <c r="S129" s="1144"/>
      <c r="T129" s="1132"/>
      <c r="U129" s="1132"/>
      <c r="V129" s="1132"/>
      <c r="W129" s="1133"/>
      <c r="X129" s="1144"/>
      <c r="Y129" s="1132"/>
      <c r="Z129" s="1132"/>
      <c r="AA129" s="1132"/>
      <c r="AB129" s="1133"/>
    </row>
    <row r="130" spans="1:28" s="288" customFormat="1" thickBot="1">
      <c r="A130" s="315"/>
      <c r="B130" s="321">
        <v>43</v>
      </c>
      <c r="C130" s="322" t="s">
        <v>1143</v>
      </c>
      <c r="D130" s="323" t="s">
        <v>1074</v>
      </c>
      <c r="E130" s="1192"/>
      <c r="F130" s="1192"/>
      <c r="G130" s="1192"/>
      <c r="H130" s="1192"/>
      <c r="I130" s="1193"/>
      <c r="J130" s="336"/>
      <c r="K130" s="318"/>
      <c r="L130" s="318"/>
      <c r="M130" s="318"/>
      <c r="N130" s="318"/>
      <c r="O130" s="337"/>
      <c r="P130" s="321">
        <v>43</v>
      </c>
      <c r="Q130" s="322" t="s">
        <v>1143</v>
      </c>
      <c r="R130" s="323" t="s">
        <v>1074</v>
      </c>
      <c r="S130" s="1194"/>
      <c r="T130" s="1195"/>
      <c r="U130" s="1195"/>
      <c r="V130" s="1195"/>
      <c r="W130" s="1196"/>
      <c r="X130" s="1194"/>
      <c r="Y130" s="1195"/>
      <c r="Z130" s="1195"/>
      <c r="AA130" s="1195"/>
      <c r="AB130" s="1196"/>
    </row>
  </sheetData>
  <mergeCells count="200">
    <mergeCell ref="P99:P102"/>
    <mergeCell ref="Q99:Q102"/>
    <mergeCell ref="D101:D102"/>
    <mergeCell ref="K109:N109"/>
    <mergeCell ref="S109:V109"/>
    <mergeCell ref="X109:AA109"/>
    <mergeCell ref="B99:B102"/>
    <mergeCell ref="C99:C102"/>
    <mergeCell ref="D99:D100"/>
    <mergeCell ref="E99:E102"/>
    <mergeCell ref="F99:F102"/>
    <mergeCell ref="G99:G102"/>
    <mergeCell ref="G95:G98"/>
    <mergeCell ref="P95:P98"/>
    <mergeCell ref="Q95:Q98"/>
    <mergeCell ref="D97:D98"/>
    <mergeCell ref="P91:P94"/>
    <mergeCell ref="Q91:Q94"/>
    <mergeCell ref="D93:D94"/>
    <mergeCell ref="B95:B98"/>
    <mergeCell ref="C95:C98"/>
    <mergeCell ref="D95:D96"/>
    <mergeCell ref="E95:E98"/>
    <mergeCell ref="F95:F98"/>
    <mergeCell ref="B91:B94"/>
    <mergeCell ref="C91:C94"/>
    <mergeCell ref="D91:D92"/>
    <mergeCell ref="E91:E94"/>
    <mergeCell ref="F91:F94"/>
    <mergeCell ref="G91:G94"/>
    <mergeCell ref="G87:G90"/>
    <mergeCell ref="P87:P90"/>
    <mergeCell ref="Q87:Q90"/>
    <mergeCell ref="D89:D90"/>
    <mergeCell ref="P83:P86"/>
    <mergeCell ref="Q83:Q86"/>
    <mergeCell ref="D85:D86"/>
    <mergeCell ref="G83:G86"/>
    <mergeCell ref="B87:B90"/>
    <mergeCell ref="C87:C90"/>
    <mergeCell ref="D87:D88"/>
    <mergeCell ref="E87:E90"/>
    <mergeCell ref="F87:F90"/>
    <mergeCell ref="B83:B86"/>
    <mergeCell ref="C83:C86"/>
    <mergeCell ref="D83:D84"/>
    <mergeCell ref="E83:E86"/>
    <mergeCell ref="F83:F86"/>
    <mergeCell ref="G79:G82"/>
    <mergeCell ref="P79:P82"/>
    <mergeCell ref="Q79:Q82"/>
    <mergeCell ref="D81:D82"/>
    <mergeCell ref="P75:P78"/>
    <mergeCell ref="Q75:Q78"/>
    <mergeCell ref="D77:D78"/>
    <mergeCell ref="G75:G78"/>
    <mergeCell ref="B79:B82"/>
    <mergeCell ref="C79:C82"/>
    <mergeCell ref="D79:D80"/>
    <mergeCell ref="E79:E82"/>
    <mergeCell ref="F79:F82"/>
    <mergeCell ref="B75:B78"/>
    <mergeCell ref="C75:C78"/>
    <mergeCell ref="D75:D76"/>
    <mergeCell ref="E75:E78"/>
    <mergeCell ref="F75:F78"/>
    <mergeCell ref="G71:G74"/>
    <mergeCell ref="P71:P74"/>
    <mergeCell ref="Q71:Q74"/>
    <mergeCell ref="D73:D74"/>
    <mergeCell ref="P67:P70"/>
    <mergeCell ref="Q67:Q70"/>
    <mergeCell ref="D69:D70"/>
    <mergeCell ref="G67:G70"/>
    <mergeCell ref="B71:B74"/>
    <mergeCell ref="C71:C74"/>
    <mergeCell ref="D71:D72"/>
    <mergeCell ref="E71:E74"/>
    <mergeCell ref="F71:F74"/>
    <mergeCell ref="B67:B70"/>
    <mergeCell ref="C67:C70"/>
    <mergeCell ref="D67:D68"/>
    <mergeCell ref="E67:E70"/>
    <mergeCell ref="F67:F70"/>
    <mergeCell ref="G63:G66"/>
    <mergeCell ref="P63:P66"/>
    <mergeCell ref="Q63:Q66"/>
    <mergeCell ref="D65:D66"/>
    <mergeCell ref="P59:P62"/>
    <mergeCell ref="Q59:Q62"/>
    <mergeCell ref="D61:D62"/>
    <mergeCell ref="G59:G62"/>
    <mergeCell ref="B63:B66"/>
    <mergeCell ref="C63:C66"/>
    <mergeCell ref="D63:D64"/>
    <mergeCell ref="E63:E66"/>
    <mergeCell ref="F63:F66"/>
    <mergeCell ref="B59:B62"/>
    <mergeCell ref="C59:C62"/>
    <mergeCell ref="D59:D60"/>
    <mergeCell ref="E59:E62"/>
    <mergeCell ref="F59:F62"/>
    <mergeCell ref="P55:P58"/>
    <mergeCell ref="Q55:Q58"/>
    <mergeCell ref="D57:D58"/>
    <mergeCell ref="P51:P54"/>
    <mergeCell ref="Q51:Q54"/>
    <mergeCell ref="D53:D54"/>
    <mergeCell ref="G51:G54"/>
    <mergeCell ref="D45:D46"/>
    <mergeCell ref="G43:G46"/>
    <mergeCell ref="G55:G58"/>
    <mergeCell ref="Q47:Q50"/>
    <mergeCell ref="Q43:Q46"/>
    <mergeCell ref="B55:B58"/>
    <mergeCell ref="C55:C58"/>
    <mergeCell ref="D55:D56"/>
    <mergeCell ref="E55:E58"/>
    <mergeCell ref="F55:F58"/>
    <mergeCell ref="B51:B54"/>
    <mergeCell ref="C51:C54"/>
    <mergeCell ref="D51:D52"/>
    <mergeCell ref="E51:E54"/>
    <mergeCell ref="F51:F54"/>
    <mergeCell ref="D33:D34"/>
    <mergeCell ref="P31:P34"/>
    <mergeCell ref="B47:B50"/>
    <mergeCell ref="C47:C50"/>
    <mergeCell ref="D47:D48"/>
    <mergeCell ref="E47:E50"/>
    <mergeCell ref="F47:F50"/>
    <mergeCell ref="B43:B46"/>
    <mergeCell ref="C43:C46"/>
    <mergeCell ref="D43:D44"/>
    <mergeCell ref="E43:E46"/>
    <mergeCell ref="F43:F46"/>
    <mergeCell ref="G47:G50"/>
    <mergeCell ref="P47:P50"/>
    <mergeCell ref="D49:D50"/>
    <mergeCell ref="P43:P46"/>
    <mergeCell ref="Q39:Q42"/>
    <mergeCell ref="D41:D42"/>
    <mergeCell ref="P35:P38"/>
    <mergeCell ref="Q35:Q38"/>
    <mergeCell ref="D37:D38"/>
    <mergeCell ref="D29:D30"/>
    <mergeCell ref="B23:B26"/>
    <mergeCell ref="C23:C26"/>
    <mergeCell ref="D23:D24"/>
    <mergeCell ref="E23:E26"/>
    <mergeCell ref="B35:B38"/>
    <mergeCell ref="C35:C38"/>
    <mergeCell ref="D35:D36"/>
    <mergeCell ref="E35:E38"/>
    <mergeCell ref="F35:F38"/>
    <mergeCell ref="G35:G38"/>
    <mergeCell ref="B31:B34"/>
    <mergeCell ref="C31:C34"/>
    <mergeCell ref="D31:D32"/>
    <mergeCell ref="E31:E34"/>
    <mergeCell ref="F31:F34"/>
    <mergeCell ref="G31:G34"/>
    <mergeCell ref="F23:F26"/>
    <mergeCell ref="G23:G26"/>
    <mergeCell ref="P23:P26"/>
    <mergeCell ref="Q23:Q26"/>
    <mergeCell ref="Q31:Q34"/>
    <mergeCell ref="AE21:AE22"/>
    <mergeCell ref="B39:B42"/>
    <mergeCell ref="C39:C42"/>
    <mergeCell ref="D39:D40"/>
    <mergeCell ref="E39:E42"/>
    <mergeCell ref="F39:F42"/>
    <mergeCell ref="G39:G42"/>
    <mergeCell ref="P39:P42"/>
    <mergeCell ref="D25:D26"/>
    <mergeCell ref="B27:B30"/>
    <mergeCell ref="C27:C30"/>
    <mergeCell ref="D27:D28"/>
    <mergeCell ref="E27:E30"/>
    <mergeCell ref="F27:F30"/>
    <mergeCell ref="G27:G30"/>
    <mergeCell ref="P27:P30"/>
    <mergeCell ref="Q27:Q30"/>
    <mergeCell ref="B20:B22"/>
    <mergeCell ref="C20:C22"/>
    <mergeCell ref="G20:G22"/>
    <mergeCell ref="H20:N20"/>
    <mergeCell ref="P20:P22"/>
    <mergeCell ref="R20:X20"/>
    <mergeCell ref="Y20:AE20"/>
    <mergeCell ref="T21:T22"/>
    <mergeCell ref="U21:U22"/>
    <mergeCell ref="V21:V22"/>
    <mergeCell ref="W21:W22"/>
    <mergeCell ref="X21:X22"/>
    <mergeCell ref="AA21:AA22"/>
    <mergeCell ref="AB21:AB22"/>
    <mergeCell ref="AC21:AC22"/>
    <mergeCell ref="AD21:AD22"/>
  </mergeCells>
  <pageMargins left="0.23622047244094491" right="0.23622047244094491" top="0.74803149606299213" bottom="0.74803149606299213" header="0.31496062992125984" footer="0.31496062992125984"/>
  <pageSetup paperSize="8" scale="36" fitToHeight="0" orientation="portrait" r:id="rId1"/>
</worksheet>
</file>

<file path=xl/worksheets/sheet61.xml><?xml version="1.0" encoding="utf-8"?>
<worksheet xmlns="http://schemas.openxmlformats.org/spreadsheetml/2006/main" xmlns:r="http://schemas.openxmlformats.org/officeDocument/2006/relationships">
  <sheetPr codeName="Sheet62">
    <tabColor theme="2" tint="-0.249977111117893"/>
    <pageSetUpPr fitToPage="1"/>
  </sheetPr>
  <dimension ref="A1:AE170"/>
  <sheetViews>
    <sheetView topLeftCell="A46" workbookViewId="0">
      <selection activeCell="D14" sqref="D14"/>
    </sheetView>
  </sheetViews>
  <sheetFormatPr defaultRowHeight="12"/>
  <cols>
    <col min="1" max="1" width="5.125" style="237" customWidth="1"/>
    <col min="2" max="2" width="5.75" style="237" customWidth="1"/>
    <col min="3" max="3" width="39" style="237" customWidth="1"/>
    <col min="4" max="4" width="17.875" style="237" customWidth="1"/>
    <col min="5" max="5" width="14.5" style="237" customWidth="1"/>
    <col min="6" max="6" width="11.75" style="237" customWidth="1"/>
    <col min="7" max="8" width="13.5" style="245" customWidth="1"/>
    <col min="9" max="9" width="17.25" style="237" customWidth="1"/>
    <col min="10" max="10" width="4.625" style="237" bestFit="1" customWidth="1"/>
    <col min="11" max="11" width="4.625" style="237" customWidth="1"/>
    <col min="12" max="14" width="4.625" style="237" bestFit="1" customWidth="1"/>
    <col min="15" max="15" width="4.625" style="237" customWidth="1"/>
    <col min="16" max="16" width="10.75" style="237" customWidth="1"/>
    <col min="17" max="17" width="26.125" style="237" customWidth="1"/>
    <col min="18" max="18" width="14.125" style="237" customWidth="1"/>
    <col min="19" max="19" width="21.75" style="237" customWidth="1"/>
    <col min="20" max="21" width="4.625" style="237" customWidth="1"/>
    <col min="22" max="22" width="14.25" style="237" customWidth="1"/>
    <col min="23" max="23" width="8.125" style="237" customWidth="1"/>
    <col min="24" max="24" width="5.625" style="245" customWidth="1"/>
    <col min="25" max="25" width="7.375" style="245" customWidth="1"/>
    <col min="26" max="26" width="18.875" style="237" customWidth="1"/>
    <col min="27" max="27" width="8.25" style="237" customWidth="1"/>
    <col min="28" max="28" width="7.375" style="237" customWidth="1"/>
    <col min="29" max="29" width="15.5" style="237" customWidth="1"/>
    <col min="30" max="30" width="5.125" style="237" customWidth="1"/>
    <col min="31" max="16384" width="9" style="237"/>
  </cols>
  <sheetData>
    <row r="1" spans="1:31" s="1847" customFormat="1" ht="26.25">
      <c r="A1" s="1706" t="str">
        <f ca="1">VLOOKUP(LEFT(RIGHT(CELL("filename",A1),LEN(CELL("filename",A1))-FIND("]",CELL("filename",A1))),1)*1,Index!$B$8:$C$90,2,FALSE)</f>
        <v>Outputs</v>
      </c>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6"/>
      <c r="Z1" s="1706"/>
      <c r="AA1" s="1706"/>
      <c r="AB1" s="1706"/>
      <c r="AC1" s="1706"/>
      <c r="AD1" s="1706"/>
      <c r="AE1" s="1706"/>
    </row>
    <row r="2" spans="1:31" s="1847"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c r="AB2" s="1706"/>
      <c r="AC2" s="1706"/>
      <c r="AD2" s="1706"/>
      <c r="AE2" s="1706"/>
    </row>
    <row r="3" spans="1:31" s="1848"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c r="X3" s="1804"/>
      <c r="Y3" s="1804"/>
      <c r="Z3" s="1804"/>
      <c r="AA3" s="1804"/>
      <c r="AB3" s="1804"/>
      <c r="AC3" s="1804"/>
      <c r="AD3" s="1804"/>
      <c r="AE3" s="1804"/>
    </row>
    <row r="4" spans="1:31" s="1849" customFormat="1" ht="12.75">
      <c r="A4" s="1835"/>
      <c r="B4" s="1835"/>
      <c r="C4" s="1835"/>
      <c r="D4" s="1835"/>
      <c r="E4" s="1835"/>
      <c r="F4" s="1835"/>
      <c r="G4" s="1835"/>
      <c r="H4" s="1835"/>
      <c r="I4" s="1835"/>
      <c r="J4" s="1835"/>
      <c r="K4" s="1835"/>
      <c r="L4" s="1835"/>
      <c r="M4" s="1835"/>
      <c r="N4" s="1835"/>
      <c r="O4" s="1835"/>
      <c r="P4" s="1835"/>
      <c r="Q4" s="1835"/>
      <c r="R4" s="1835"/>
      <c r="S4" s="1835"/>
      <c r="T4" s="1835"/>
      <c r="U4" s="1835"/>
      <c r="V4" s="1835"/>
      <c r="W4" s="1835"/>
      <c r="X4" s="1835"/>
      <c r="Y4" s="1835"/>
      <c r="Z4" s="1835"/>
      <c r="AA4" s="1835"/>
      <c r="AB4" s="1835"/>
      <c r="AC4" s="1835"/>
      <c r="AD4" s="1835"/>
      <c r="AE4" s="1835"/>
    </row>
    <row r="5" spans="1:31" s="1850" customFormat="1" ht="20.25">
      <c r="A5" s="1837" t="str">
        <f ca="1">VLOOKUP(RIGHT(CELL("filename",A1),LEN(CELL("filename",A1))-FIND("]",CELL("filename",A1))),Index!$D$8:$E$102,2,FALSE)</f>
        <v>6.6 Condition &amp; risk - multijunctions</v>
      </c>
      <c r="B5" s="1837"/>
      <c r="C5" s="1837"/>
      <c r="D5" s="1837"/>
      <c r="E5" s="1837"/>
      <c r="F5" s="1837"/>
      <c r="G5" s="1837"/>
      <c r="H5" s="1837"/>
      <c r="I5" s="1837"/>
      <c r="J5" s="1837"/>
      <c r="K5" s="1837"/>
      <c r="L5" s="1837"/>
      <c r="M5" s="1837"/>
      <c r="N5" s="1837"/>
      <c r="O5" s="1837"/>
      <c r="P5" s="1837"/>
      <c r="Q5" s="1837"/>
      <c r="R5" s="1837"/>
      <c r="S5" s="1837"/>
      <c r="T5" s="1837"/>
      <c r="U5" s="1837"/>
      <c r="V5" s="1837"/>
      <c r="W5" s="1837"/>
      <c r="X5" s="1837"/>
      <c r="Y5" s="1837"/>
      <c r="Z5" s="1837"/>
      <c r="AA5" s="1837"/>
      <c r="AB5" s="1837"/>
      <c r="AC5" s="1837"/>
      <c r="AD5" s="1837"/>
      <c r="AE5" s="1837"/>
    </row>
    <row r="6" spans="1:31" s="352" customFormat="1" ht="19.5">
      <c r="B6" s="353"/>
      <c r="C6" s="237"/>
      <c r="D6" s="354"/>
      <c r="E6" s="355"/>
      <c r="F6" s="242"/>
      <c r="G6" s="242"/>
      <c r="H6" s="243"/>
      <c r="I6" s="243"/>
      <c r="J6" s="243"/>
      <c r="K6" s="243"/>
      <c r="L6" s="243"/>
      <c r="M6" s="356"/>
      <c r="N6" s="356"/>
      <c r="O6" s="356"/>
      <c r="P6" s="356"/>
      <c r="Q6" s="356"/>
      <c r="R6" s="356"/>
      <c r="S6" s="356"/>
      <c r="T6" s="356"/>
      <c r="U6" s="356"/>
      <c r="V6" s="356"/>
      <c r="W6" s="356"/>
      <c r="X6" s="243"/>
      <c r="Y6" s="356"/>
      <c r="Z6" s="356"/>
      <c r="AA6" s="356"/>
      <c r="AB6" s="356"/>
      <c r="AC6" s="356"/>
    </row>
    <row r="7" spans="1:31" s="352" customFormat="1" ht="19.5">
      <c r="B7" s="353" t="s">
        <v>806</v>
      </c>
      <c r="C7" s="354"/>
      <c r="D7" s="355"/>
      <c r="E7" s="242"/>
      <c r="F7" s="243"/>
      <c r="G7" s="243"/>
      <c r="H7" s="243"/>
      <c r="I7" s="243"/>
      <c r="J7" s="243"/>
      <c r="K7" s="243"/>
      <c r="L7" s="356"/>
      <c r="M7" s="356"/>
      <c r="N7" s="356"/>
      <c r="O7" s="356"/>
      <c r="P7" s="356"/>
      <c r="Q7" s="356"/>
      <c r="R7" s="356"/>
      <c r="S7" s="356"/>
      <c r="T7" s="356"/>
      <c r="U7" s="356"/>
      <c r="V7" s="356"/>
      <c r="W7" s="243"/>
      <c r="X7" s="243"/>
      <c r="Y7" s="356"/>
      <c r="Z7" s="356"/>
      <c r="AA7" s="356"/>
      <c r="AB7" s="356"/>
      <c r="AC7" s="237"/>
    </row>
    <row r="8" spans="1:31" s="352" customFormat="1" ht="24" customHeight="1">
      <c r="B8" s="353" t="s">
        <v>765</v>
      </c>
      <c r="C8" s="353"/>
      <c r="D8" s="353"/>
      <c r="E8" s="353" t="s">
        <v>766</v>
      </c>
      <c r="F8" s="353"/>
      <c r="G8" s="353"/>
      <c r="H8" s="353" t="s">
        <v>767</v>
      </c>
      <c r="I8" s="353"/>
      <c r="J8" s="353"/>
      <c r="K8" s="353" t="s">
        <v>1050</v>
      </c>
      <c r="L8" s="353"/>
      <c r="M8" s="353"/>
      <c r="N8" s="353"/>
      <c r="O8" s="353"/>
      <c r="P8" s="353"/>
      <c r="Q8" s="237"/>
      <c r="R8" s="353"/>
      <c r="S8" s="353"/>
      <c r="T8" s="353"/>
      <c r="U8" s="353"/>
      <c r="V8" s="353"/>
      <c r="W8" s="356"/>
      <c r="X8" s="356"/>
      <c r="Y8" s="245"/>
      <c r="Z8" s="237"/>
      <c r="AA8" s="237"/>
      <c r="AB8" s="237"/>
      <c r="AC8" s="237"/>
    </row>
    <row r="9" spans="1:31" s="352" customFormat="1" ht="18.75" customHeight="1">
      <c r="B9" s="355"/>
      <c r="C9" s="354"/>
      <c r="D9" s="355"/>
      <c r="E9" s="243"/>
      <c r="F9" s="243"/>
      <c r="G9" s="245"/>
      <c r="H9" s="355"/>
      <c r="I9" s="354"/>
      <c r="J9" s="237"/>
      <c r="K9" s="243"/>
      <c r="L9" s="356"/>
      <c r="M9" s="356"/>
      <c r="N9" s="356"/>
      <c r="O9" s="356"/>
      <c r="P9" s="356"/>
      <c r="Q9" s="237"/>
      <c r="R9" s="356"/>
      <c r="S9" s="356"/>
      <c r="T9" s="356"/>
      <c r="U9" s="356"/>
      <c r="V9" s="356"/>
      <c r="W9" s="356"/>
      <c r="X9" s="356"/>
      <c r="Y9" s="245"/>
      <c r="Z9" s="237"/>
      <c r="AA9" s="237"/>
      <c r="AB9" s="237"/>
      <c r="AC9" s="237"/>
    </row>
    <row r="10" spans="1:31" s="352" customFormat="1" ht="12.75">
      <c r="B10" s="246" t="s">
        <v>751</v>
      </c>
      <c r="C10" s="247" t="s">
        <v>768</v>
      </c>
      <c r="D10" s="355"/>
      <c r="E10" s="248" t="s">
        <v>769</v>
      </c>
      <c r="F10" s="247" t="s">
        <v>1051</v>
      </c>
      <c r="G10" s="245"/>
      <c r="H10" s="249" t="s">
        <v>759</v>
      </c>
      <c r="I10" s="247" t="s">
        <v>770</v>
      </c>
      <c r="J10" s="237"/>
      <c r="K10" s="243"/>
      <c r="L10" s="246" t="s">
        <v>751</v>
      </c>
      <c r="M10" s="250" t="s">
        <v>752</v>
      </c>
      <c r="N10" s="250" t="s">
        <v>753</v>
      </c>
      <c r="O10" s="251" t="s">
        <v>754</v>
      </c>
      <c r="P10" s="249" t="s">
        <v>771</v>
      </c>
      <c r="Q10" s="237"/>
      <c r="R10" s="252"/>
      <c r="S10" s="252"/>
      <c r="T10" s="252"/>
      <c r="U10" s="252"/>
      <c r="V10" s="252"/>
      <c r="W10" s="237"/>
      <c r="X10" s="245"/>
      <c r="Y10" s="245"/>
      <c r="Z10" s="237"/>
      <c r="AA10" s="237"/>
      <c r="AB10" s="237"/>
      <c r="AC10" s="237"/>
    </row>
    <row r="11" spans="1:31" s="352" customFormat="1" ht="16.5" customHeight="1">
      <c r="B11" s="250" t="s">
        <v>752</v>
      </c>
      <c r="C11" s="247" t="s">
        <v>772</v>
      </c>
      <c r="D11" s="355"/>
      <c r="E11" s="253" t="s">
        <v>773</v>
      </c>
      <c r="F11" s="247" t="s">
        <v>774</v>
      </c>
      <c r="G11" s="245"/>
      <c r="H11" s="251" t="s">
        <v>760</v>
      </c>
      <c r="I11" s="247" t="s">
        <v>775</v>
      </c>
      <c r="J11" s="237"/>
      <c r="K11" s="248" t="s">
        <v>769</v>
      </c>
      <c r="L11" s="247" t="s">
        <v>762</v>
      </c>
      <c r="M11" s="247" t="s">
        <v>761</v>
      </c>
      <c r="N11" s="247" t="s">
        <v>760</v>
      </c>
      <c r="O11" s="247" t="s">
        <v>759</v>
      </c>
      <c r="P11" s="247" t="s">
        <v>759</v>
      </c>
      <c r="Q11" s="237"/>
      <c r="R11" s="252"/>
      <c r="S11" s="252"/>
      <c r="T11" s="252"/>
      <c r="U11" s="252"/>
      <c r="V11" s="252"/>
      <c r="W11" s="237"/>
      <c r="X11" s="245"/>
      <c r="Y11" s="245"/>
      <c r="Z11" s="237"/>
      <c r="AA11" s="237"/>
      <c r="AB11" s="237"/>
      <c r="AC11" s="237"/>
    </row>
    <row r="12" spans="1:31" s="352" customFormat="1" ht="12.75">
      <c r="B12" s="250" t="s">
        <v>753</v>
      </c>
      <c r="C12" s="247" t="s">
        <v>776</v>
      </c>
      <c r="D12" s="355"/>
      <c r="E12" s="254" t="s">
        <v>777</v>
      </c>
      <c r="F12" s="247" t="s">
        <v>778</v>
      </c>
      <c r="G12" s="245"/>
      <c r="H12" s="250" t="s">
        <v>761</v>
      </c>
      <c r="I12" s="247" t="s">
        <v>779</v>
      </c>
      <c r="J12" s="237"/>
      <c r="K12" s="253" t="s">
        <v>773</v>
      </c>
      <c r="L12" s="247" t="s">
        <v>762</v>
      </c>
      <c r="M12" s="247" t="s">
        <v>761</v>
      </c>
      <c r="N12" s="247" t="s">
        <v>760</v>
      </c>
      <c r="O12" s="247" t="s">
        <v>759</v>
      </c>
      <c r="P12" s="247" t="s">
        <v>759</v>
      </c>
      <c r="Q12" s="237"/>
      <c r="R12" s="252"/>
      <c r="S12" s="252"/>
      <c r="T12" s="252"/>
      <c r="U12" s="252"/>
      <c r="V12" s="252"/>
      <c r="W12" s="237"/>
      <c r="X12" s="245"/>
      <c r="Y12" s="245"/>
      <c r="Z12" s="237"/>
      <c r="AA12" s="237"/>
      <c r="AB12" s="237"/>
      <c r="AC12" s="237"/>
    </row>
    <row r="13" spans="1:31" s="352" customFormat="1" ht="21">
      <c r="B13" s="251" t="s">
        <v>754</v>
      </c>
      <c r="C13" s="247" t="s">
        <v>780</v>
      </c>
      <c r="D13" s="355"/>
      <c r="E13" s="255" t="s">
        <v>781</v>
      </c>
      <c r="F13" s="247" t="s">
        <v>782</v>
      </c>
      <c r="G13" s="245"/>
      <c r="H13" s="246" t="s">
        <v>762</v>
      </c>
      <c r="I13" s="247" t="s">
        <v>783</v>
      </c>
      <c r="J13" s="237"/>
      <c r="K13" s="254" t="s">
        <v>777</v>
      </c>
      <c r="L13" s="247" t="s">
        <v>762</v>
      </c>
      <c r="M13" s="247" t="s">
        <v>761</v>
      </c>
      <c r="N13" s="247" t="s">
        <v>760</v>
      </c>
      <c r="O13" s="247" t="s">
        <v>760</v>
      </c>
      <c r="P13" s="247" t="s">
        <v>759</v>
      </c>
      <c r="Q13" s="237"/>
      <c r="R13" s="252"/>
      <c r="S13" s="252"/>
      <c r="T13" s="252"/>
      <c r="U13" s="252"/>
      <c r="V13" s="252"/>
      <c r="W13" s="237"/>
      <c r="X13" s="245"/>
      <c r="Y13" s="245"/>
      <c r="Z13" s="237"/>
      <c r="AA13" s="237"/>
      <c r="AB13" s="237"/>
      <c r="AC13" s="237"/>
    </row>
    <row r="14" spans="1:31" s="352" customFormat="1" ht="12.75">
      <c r="B14" s="249" t="s">
        <v>771</v>
      </c>
      <c r="C14" s="247" t="s">
        <v>784</v>
      </c>
      <c r="D14" s="355"/>
      <c r="E14" s="242"/>
      <c r="F14" s="243"/>
      <c r="G14" s="243"/>
      <c r="H14" s="242"/>
      <c r="I14" s="243"/>
      <c r="J14" s="237"/>
      <c r="K14" s="255" t="s">
        <v>781</v>
      </c>
      <c r="L14" s="247" t="s">
        <v>762</v>
      </c>
      <c r="M14" s="247" t="s">
        <v>761</v>
      </c>
      <c r="N14" s="247" t="s">
        <v>760</v>
      </c>
      <c r="O14" s="247" t="s">
        <v>760</v>
      </c>
      <c r="P14" s="247" t="s">
        <v>759</v>
      </c>
      <c r="Q14" s="237"/>
      <c r="R14" s="252"/>
      <c r="S14" s="252"/>
      <c r="T14" s="252"/>
      <c r="U14" s="252"/>
      <c r="V14" s="252"/>
      <c r="W14" s="237"/>
      <c r="X14" s="245"/>
      <c r="Y14" s="245"/>
      <c r="Z14" s="237"/>
      <c r="AA14" s="237"/>
      <c r="AB14" s="237"/>
      <c r="AC14" s="237"/>
    </row>
    <row r="15" spans="1:31" s="352" customFormat="1" ht="16.5" customHeight="1">
      <c r="B15" s="256"/>
      <c r="C15" s="257"/>
      <c r="D15" s="357"/>
      <c r="E15" s="259"/>
      <c r="F15" s="260"/>
      <c r="G15" s="260"/>
      <c r="H15" s="256"/>
      <c r="I15" s="257"/>
      <c r="J15" s="261"/>
      <c r="K15" s="261"/>
      <c r="L15" s="358"/>
      <c r="M15" s="256"/>
      <c r="N15" s="257"/>
      <c r="O15" s="257"/>
      <c r="P15" s="257"/>
      <c r="Q15" s="257"/>
      <c r="R15" s="252"/>
      <c r="S15" s="252"/>
      <c r="T15" s="252"/>
      <c r="U15" s="252"/>
      <c r="V15" s="252"/>
      <c r="W15" s="263"/>
      <c r="X15" s="263"/>
      <c r="Y15" s="245"/>
      <c r="Z15" s="237"/>
      <c r="AA15" s="237"/>
      <c r="AB15" s="237"/>
      <c r="AC15" s="237"/>
    </row>
    <row r="16" spans="1:31" ht="19.5">
      <c r="B16" s="359" t="s">
        <v>1052</v>
      </c>
      <c r="C16" s="252"/>
      <c r="D16" s="252"/>
      <c r="E16" s="252"/>
      <c r="F16" s="252"/>
      <c r="G16" s="252"/>
      <c r="H16" s="252"/>
      <c r="I16" s="252"/>
      <c r="J16" s="252"/>
      <c r="K16" s="252"/>
      <c r="L16" s="252"/>
      <c r="M16" s="252"/>
      <c r="N16" s="252"/>
      <c r="O16" s="252"/>
      <c r="P16" s="252"/>
      <c r="Q16" s="252"/>
      <c r="R16" s="252"/>
      <c r="S16" s="252"/>
      <c r="T16" s="252"/>
      <c r="U16" s="252"/>
      <c r="V16" s="252"/>
      <c r="W16" s="252"/>
      <c r="X16"/>
      <c r="Y16"/>
      <c r="Z16"/>
      <c r="AA16"/>
      <c r="AB16"/>
      <c r="AC16"/>
    </row>
    <row r="17" spans="2:31" ht="16.5" customHeight="1">
      <c r="B17" s="264"/>
      <c r="C17" s="252"/>
      <c r="D17" s="252"/>
      <c r="E17" s="252"/>
      <c r="F17" s="252"/>
      <c r="G17" s="252"/>
      <c r="H17" s="252"/>
      <c r="I17" s="252"/>
      <c r="J17" s="252"/>
      <c r="K17" s="252"/>
      <c r="L17" s="252"/>
      <c r="M17" s="252"/>
      <c r="N17" s="252"/>
      <c r="O17" s="252"/>
      <c r="P17" s="252"/>
      <c r="Q17" s="252"/>
      <c r="R17" s="252"/>
      <c r="S17" s="252"/>
      <c r="T17" s="252"/>
      <c r="U17" s="252"/>
      <c r="V17" s="252"/>
      <c r="W17" s="252"/>
      <c r="X17"/>
      <c r="Y17"/>
      <c r="Z17"/>
      <c r="AA17"/>
      <c r="AB17"/>
      <c r="AC17"/>
      <c r="AD17"/>
      <c r="AE17"/>
    </row>
    <row r="18" spans="2:31" ht="16.5" customHeight="1">
      <c r="B18" s="265" t="s">
        <v>172</v>
      </c>
      <c r="C18" s="252"/>
      <c r="D18" s="252"/>
      <c r="E18" s="252"/>
      <c r="F18" s="252"/>
      <c r="G18" s="252"/>
      <c r="H18" s="252"/>
      <c r="I18" s="252"/>
      <c r="J18" s="252"/>
      <c r="K18" s="252"/>
      <c r="L18" s="252"/>
      <c r="M18" s="252"/>
      <c r="N18" s="252"/>
      <c r="O18" s="252"/>
      <c r="P18" s="265" t="s">
        <v>1053</v>
      </c>
      <c r="Q18" s="252"/>
      <c r="R18" s="252"/>
      <c r="S18" s="252"/>
      <c r="T18" s="252"/>
      <c r="U18" s="252"/>
      <c r="V18" s="252"/>
      <c r="W18" s="252"/>
      <c r="X18"/>
      <c r="Y18"/>
      <c r="Z18"/>
      <c r="AA18"/>
      <c r="AB18"/>
      <c r="AC18"/>
      <c r="AD18"/>
      <c r="AE18"/>
    </row>
    <row r="19" spans="2:31" ht="16.5" customHeight="1" thickBot="1">
      <c r="B19" s="264"/>
      <c r="C19" s="252"/>
      <c r="D19" s="252"/>
      <c r="E19" s="252"/>
      <c r="F19" s="252"/>
      <c r="G19" s="252"/>
      <c r="H19" s="252"/>
      <c r="I19" s="252"/>
      <c r="J19" s="252"/>
      <c r="K19" s="252"/>
      <c r="L19" s="252"/>
      <c r="M19" s="252"/>
      <c r="N19" s="252"/>
      <c r="O19" s="252"/>
      <c r="P19" s="252"/>
      <c r="Q19" s="252"/>
      <c r="R19" s="252"/>
      <c r="S19" s="252"/>
      <c r="T19" s="252"/>
      <c r="U19" s="252"/>
      <c r="V19" s="252"/>
      <c r="W19" s="252"/>
      <c r="X19"/>
      <c r="Y19"/>
      <c r="Z19"/>
      <c r="AA19"/>
      <c r="AB19"/>
      <c r="AC19"/>
      <c r="AD19"/>
      <c r="AE19"/>
    </row>
    <row r="20" spans="2:31" s="268" customFormat="1" ht="38.25" customHeight="1">
      <c r="B20" s="2681" t="s">
        <v>1054</v>
      </c>
      <c r="C20" s="2675" t="s">
        <v>1055</v>
      </c>
      <c r="D20" s="266" t="s">
        <v>1056</v>
      </c>
      <c r="E20" s="266" t="s">
        <v>1057</v>
      </c>
      <c r="F20" s="266" t="s">
        <v>1058</v>
      </c>
      <c r="G20" s="2675" t="s">
        <v>1059</v>
      </c>
      <c r="H20" s="2753" t="s">
        <v>1060</v>
      </c>
      <c r="I20" s="2754"/>
      <c r="J20" s="2754"/>
      <c r="K20" s="2754"/>
      <c r="L20" s="2754"/>
      <c r="M20" s="2754"/>
      <c r="N20" s="2755"/>
      <c r="O20" s="267"/>
      <c r="P20" s="2681" t="s">
        <v>1054</v>
      </c>
      <c r="Q20" s="2683" t="s">
        <v>1055</v>
      </c>
      <c r="R20" s="2686" t="s">
        <v>1061</v>
      </c>
      <c r="S20" s="2687"/>
      <c r="T20" s="2687"/>
      <c r="U20" s="2687"/>
      <c r="V20" s="2687"/>
      <c r="W20" s="2687"/>
      <c r="X20" s="2688"/>
      <c r="Y20" s="2686" t="s">
        <v>1062</v>
      </c>
      <c r="Z20" s="2687"/>
      <c r="AA20" s="2687"/>
      <c r="AB20" s="2687"/>
      <c r="AC20" s="2687"/>
      <c r="AD20" s="2687"/>
      <c r="AE20" s="2688"/>
    </row>
    <row r="21" spans="2:31" s="268" customFormat="1" ht="38.25">
      <c r="B21" s="2673"/>
      <c r="C21" s="2676"/>
      <c r="D21" s="272" t="s">
        <v>1063</v>
      </c>
      <c r="E21" s="272" t="s">
        <v>1132</v>
      </c>
      <c r="F21" s="270" t="s">
        <v>1065</v>
      </c>
      <c r="G21" s="2676"/>
      <c r="H21" s="270" t="s">
        <v>766</v>
      </c>
      <c r="I21" s="270" t="s">
        <v>1066</v>
      </c>
      <c r="J21" s="362" t="s">
        <v>751</v>
      </c>
      <c r="K21" s="363" t="s">
        <v>752</v>
      </c>
      <c r="L21" s="363" t="s">
        <v>753</v>
      </c>
      <c r="M21" s="364" t="s">
        <v>754</v>
      </c>
      <c r="N21" s="365" t="s">
        <v>771</v>
      </c>
      <c r="O21" s="256"/>
      <c r="P21" s="2673"/>
      <c r="Q21" s="2684"/>
      <c r="R21" s="271" t="s">
        <v>766</v>
      </c>
      <c r="S21" s="270" t="s">
        <v>1067</v>
      </c>
      <c r="T21" s="2692" t="s">
        <v>751</v>
      </c>
      <c r="U21" s="2694" t="s">
        <v>752</v>
      </c>
      <c r="V21" s="2694" t="s">
        <v>753</v>
      </c>
      <c r="W21" s="2695" t="s">
        <v>754</v>
      </c>
      <c r="X21" s="2689" t="s">
        <v>771</v>
      </c>
      <c r="Y21" s="271" t="s">
        <v>766</v>
      </c>
      <c r="Z21" s="270" t="s">
        <v>1068</v>
      </c>
      <c r="AA21" s="2692" t="s">
        <v>751</v>
      </c>
      <c r="AB21" s="2694" t="s">
        <v>752</v>
      </c>
      <c r="AC21" s="2694" t="s">
        <v>753</v>
      </c>
      <c r="AD21" s="2695" t="s">
        <v>754</v>
      </c>
      <c r="AE21" s="2689" t="s">
        <v>771</v>
      </c>
    </row>
    <row r="22" spans="2:31" s="277" customFormat="1" ht="13.5" thickBot="1">
      <c r="B22" s="2682"/>
      <c r="C22" s="2728"/>
      <c r="D22" s="366"/>
      <c r="E22" s="366"/>
      <c r="F22" s="366"/>
      <c r="G22" s="2728"/>
      <c r="H22" s="276"/>
      <c r="I22" s="276"/>
      <c r="J22" s="367"/>
      <c r="K22" s="368"/>
      <c r="L22" s="368"/>
      <c r="M22" s="369"/>
      <c r="N22" s="370"/>
      <c r="O22" s="274"/>
      <c r="P22" s="2682"/>
      <c r="Q22" s="2685"/>
      <c r="R22" s="275"/>
      <c r="S22" s="276"/>
      <c r="T22" s="2693"/>
      <c r="U22" s="2693"/>
      <c r="V22" s="2693"/>
      <c r="W22" s="2693"/>
      <c r="X22" s="2696"/>
      <c r="Y22" s="275"/>
      <c r="Z22" s="276"/>
      <c r="AA22" s="2693"/>
      <c r="AB22" s="2693"/>
      <c r="AC22" s="2693"/>
      <c r="AD22" s="2693"/>
      <c r="AE22" s="2696"/>
    </row>
    <row r="23" spans="2:31" s="268" customFormat="1" ht="11.25">
      <c r="B23" s="2737">
        <v>45</v>
      </c>
      <c r="C23" s="2740" t="s">
        <v>1070</v>
      </c>
      <c r="D23" s="2716" t="s">
        <v>1071</v>
      </c>
      <c r="E23" s="2716" t="s">
        <v>1072</v>
      </c>
      <c r="F23" s="2716" t="s">
        <v>1073</v>
      </c>
      <c r="G23" s="2716" t="s">
        <v>1074</v>
      </c>
      <c r="H23" s="324" t="s">
        <v>1051</v>
      </c>
      <c r="I23" s="1158"/>
      <c r="J23" s="1158"/>
      <c r="K23" s="1158"/>
      <c r="L23" s="1158"/>
      <c r="M23" s="1158"/>
      <c r="N23" s="1159"/>
      <c r="O23" s="279"/>
      <c r="P23" s="2712">
        <v>45</v>
      </c>
      <c r="Q23" s="2759" t="s">
        <v>1070</v>
      </c>
      <c r="R23" s="280" t="s">
        <v>1051</v>
      </c>
      <c r="S23" s="1116"/>
      <c r="T23" s="1116"/>
      <c r="U23" s="1116"/>
      <c r="V23" s="1116"/>
      <c r="W23" s="1116"/>
      <c r="X23" s="1117"/>
      <c r="Y23" s="280" t="s">
        <v>1051</v>
      </c>
      <c r="Z23" s="1116"/>
      <c r="AA23" s="1116"/>
      <c r="AB23" s="1116"/>
      <c r="AC23" s="1116"/>
      <c r="AD23" s="1116"/>
      <c r="AE23" s="1117"/>
    </row>
    <row r="24" spans="2:31" s="268" customFormat="1" ht="11.25">
      <c r="B24" s="2738"/>
      <c r="C24" s="2741"/>
      <c r="D24" s="2717"/>
      <c r="E24" s="2717"/>
      <c r="F24" s="2717"/>
      <c r="G24" s="2717"/>
      <c r="H24" s="324" t="s">
        <v>774</v>
      </c>
      <c r="I24" s="1158"/>
      <c r="J24" s="1158"/>
      <c r="K24" s="1158"/>
      <c r="L24" s="1158"/>
      <c r="M24" s="1158"/>
      <c r="N24" s="1159"/>
      <c r="O24" s="279"/>
      <c r="P24" s="2705"/>
      <c r="Q24" s="2760"/>
      <c r="R24" s="283" t="s">
        <v>774</v>
      </c>
      <c r="S24" s="1118"/>
      <c r="T24" s="1119"/>
      <c r="U24" s="1119"/>
      <c r="V24" s="1119"/>
      <c r="W24" s="1119"/>
      <c r="X24" s="1120"/>
      <c r="Y24" s="283" t="s">
        <v>774</v>
      </c>
      <c r="Z24" s="1118"/>
      <c r="AA24" s="1119"/>
      <c r="AB24" s="1119"/>
      <c r="AC24" s="1119"/>
      <c r="AD24" s="1119"/>
      <c r="AE24" s="1120"/>
    </row>
    <row r="25" spans="2:31" s="268" customFormat="1" ht="11.25">
      <c r="B25" s="2738"/>
      <c r="C25" s="2741"/>
      <c r="D25" s="2733" t="s">
        <v>1075</v>
      </c>
      <c r="E25" s="2717"/>
      <c r="F25" s="2717"/>
      <c r="G25" s="2717"/>
      <c r="H25" s="324" t="s">
        <v>778</v>
      </c>
      <c r="I25" s="1158"/>
      <c r="J25" s="1158"/>
      <c r="K25" s="1158"/>
      <c r="L25" s="1158"/>
      <c r="M25" s="1158"/>
      <c r="N25" s="1159"/>
      <c r="O25" s="279"/>
      <c r="P25" s="2705"/>
      <c r="Q25" s="2760"/>
      <c r="R25" s="283" t="s">
        <v>778</v>
      </c>
      <c r="S25" s="1118"/>
      <c r="T25" s="1119"/>
      <c r="U25" s="1119"/>
      <c r="V25" s="1119"/>
      <c r="W25" s="1119"/>
      <c r="X25" s="1120"/>
      <c r="Y25" s="283" t="s">
        <v>778</v>
      </c>
      <c r="Z25" s="1118"/>
      <c r="AA25" s="1119"/>
      <c r="AB25" s="1119"/>
      <c r="AC25" s="1119"/>
      <c r="AD25" s="1119"/>
      <c r="AE25" s="1120"/>
    </row>
    <row r="26" spans="2:31" s="268" customFormat="1" thickBot="1">
      <c r="B26" s="2739"/>
      <c r="C26" s="2742"/>
      <c r="D26" s="2710"/>
      <c r="E26" s="2717"/>
      <c r="F26" s="2717"/>
      <c r="G26" s="2717"/>
      <c r="H26" s="325" t="s">
        <v>782</v>
      </c>
      <c r="I26" s="1160"/>
      <c r="J26" s="1160"/>
      <c r="K26" s="1160"/>
      <c r="L26" s="1160"/>
      <c r="M26" s="1160"/>
      <c r="N26" s="1161"/>
      <c r="O26" s="279"/>
      <c r="P26" s="2706"/>
      <c r="Q26" s="2761"/>
      <c r="R26" s="283" t="s">
        <v>782</v>
      </c>
      <c r="S26" s="1118"/>
      <c r="T26" s="1119"/>
      <c r="U26" s="1119"/>
      <c r="V26" s="1119"/>
      <c r="W26" s="1119"/>
      <c r="X26" s="1120"/>
      <c r="Y26" s="283" t="s">
        <v>782</v>
      </c>
      <c r="Z26" s="1118"/>
      <c r="AA26" s="1119"/>
      <c r="AB26" s="1119"/>
      <c r="AC26" s="1119"/>
      <c r="AD26" s="1119"/>
      <c r="AE26" s="1120"/>
    </row>
    <row r="27" spans="2:31" s="268" customFormat="1" ht="11.25" customHeight="1">
      <c r="B27" s="2737">
        <v>29</v>
      </c>
      <c r="C27" s="2740" t="s">
        <v>1147</v>
      </c>
      <c r="D27" s="2716" t="s">
        <v>1071</v>
      </c>
      <c r="E27" s="2716" t="s">
        <v>1072</v>
      </c>
      <c r="F27" s="2716" t="s">
        <v>1073</v>
      </c>
      <c r="G27" s="2716" t="s">
        <v>1078</v>
      </c>
      <c r="H27" s="281" t="s">
        <v>1051</v>
      </c>
      <c r="I27" s="1116"/>
      <c r="J27" s="1116"/>
      <c r="K27" s="1116"/>
      <c r="L27" s="1116"/>
      <c r="M27" s="1116"/>
      <c r="N27" s="1117"/>
      <c r="O27" s="279"/>
      <c r="P27" s="2705">
        <v>29</v>
      </c>
      <c r="Q27" s="2760" t="s">
        <v>1147</v>
      </c>
      <c r="R27" s="283" t="s">
        <v>1051</v>
      </c>
      <c r="S27" s="1118"/>
      <c r="T27" s="1119"/>
      <c r="U27" s="1119"/>
      <c r="V27" s="1119"/>
      <c r="W27" s="1119"/>
      <c r="X27" s="1120"/>
      <c r="Y27" s="283" t="s">
        <v>1051</v>
      </c>
      <c r="Z27" s="1118"/>
      <c r="AA27" s="1119"/>
      <c r="AB27" s="1119"/>
      <c r="AC27" s="1119"/>
      <c r="AD27" s="1119"/>
      <c r="AE27" s="1120"/>
    </row>
    <row r="28" spans="2:31" s="268" customFormat="1" ht="11.25">
      <c r="B28" s="2738"/>
      <c r="C28" s="2741"/>
      <c r="D28" s="2717"/>
      <c r="E28" s="2717"/>
      <c r="F28" s="2717"/>
      <c r="G28" s="2717"/>
      <c r="H28" s="324" t="s">
        <v>774</v>
      </c>
      <c r="I28" s="1158"/>
      <c r="J28" s="1158"/>
      <c r="K28" s="1158"/>
      <c r="L28" s="1158"/>
      <c r="M28" s="1158"/>
      <c r="N28" s="1159"/>
      <c r="O28" s="279"/>
      <c r="P28" s="2705"/>
      <c r="Q28" s="2760"/>
      <c r="R28" s="283" t="s">
        <v>774</v>
      </c>
      <c r="S28" s="1118"/>
      <c r="T28" s="1119"/>
      <c r="U28" s="1119"/>
      <c r="V28" s="1119"/>
      <c r="W28" s="1119"/>
      <c r="X28" s="1120"/>
      <c r="Y28" s="283" t="s">
        <v>774</v>
      </c>
      <c r="Z28" s="1118"/>
      <c r="AA28" s="1119"/>
      <c r="AB28" s="1119"/>
      <c r="AC28" s="1119"/>
      <c r="AD28" s="1119"/>
      <c r="AE28" s="1120"/>
    </row>
    <row r="29" spans="2:31" s="268" customFormat="1" ht="11.25">
      <c r="B29" s="2738"/>
      <c r="C29" s="2741"/>
      <c r="D29" s="2733" t="s">
        <v>1085</v>
      </c>
      <c r="E29" s="2717"/>
      <c r="F29" s="2717"/>
      <c r="G29" s="2717"/>
      <c r="H29" s="324" t="s">
        <v>778</v>
      </c>
      <c r="I29" s="1158"/>
      <c r="J29" s="1158"/>
      <c r="K29" s="1158"/>
      <c r="L29" s="1158"/>
      <c r="M29" s="1158"/>
      <c r="N29" s="1159"/>
      <c r="O29" s="279"/>
      <c r="P29" s="2705"/>
      <c r="Q29" s="2760"/>
      <c r="R29" s="283" t="s">
        <v>778</v>
      </c>
      <c r="S29" s="1118"/>
      <c r="T29" s="1119"/>
      <c r="U29" s="1119"/>
      <c r="V29" s="1119"/>
      <c r="W29" s="1119"/>
      <c r="X29" s="1120"/>
      <c r="Y29" s="283" t="s">
        <v>778</v>
      </c>
      <c r="Z29" s="1118"/>
      <c r="AA29" s="1119"/>
      <c r="AB29" s="1119"/>
      <c r="AC29" s="1119"/>
      <c r="AD29" s="1119"/>
      <c r="AE29" s="1120"/>
    </row>
    <row r="30" spans="2:31" s="268" customFormat="1" thickBot="1">
      <c r="B30" s="2739"/>
      <c r="C30" s="2742"/>
      <c r="D30" s="2710"/>
      <c r="E30" s="2717"/>
      <c r="F30" s="2717"/>
      <c r="G30" s="2711"/>
      <c r="H30" s="326" t="s">
        <v>782</v>
      </c>
      <c r="I30" s="1162"/>
      <c r="J30" s="1162"/>
      <c r="K30" s="1162"/>
      <c r="L30" s="1162"/>
      <c r="M30" s="1162"/>
      <c r="N30" s="1163"/>
      <c r="O30" s="279"/>
      <c r="P30" s="2706"/>
      <c r="Q30" s="2761"/>
      <c r="R30" s="283" t="s">
        <v>782</v>
      </c>
      <c r="S30" s="1118"/>
      <c r="T30" s="1119"/>
      <c r="U30" s="1119"/>
      <c r="V30" s="1119"/>
      <c r="W30" s="1119"/>
      <c r="X30" s="1120"/>
      <c r="Y30" s="283" t="s">
        <v>782</v>
      </c>
      <c r="Z30" s="1118"/>
      <c r="AA30" s="1119"/>
      <c r="AB30" s="1119"/>
      <c r="AC30" s="1119"/>
      <c r="AD30" s="1119"/>
      <c r="AE30" s="1120"/>
    </row>
    <row r="31" spans="2:31" s="268" customFormat="1" ht="11.25">
      <c r="B31" s="2737">
        <v>17</v>
      </c>
      <c r="C31" s="2740" t="s">
        <v>1086</v>
      </c>
      <c r="D31" s="2716" t="s">
        <v>1071</v>
      </c>
      <c r="E31" s="2716" t="s">
        <v>1077</v>
      </c>
      <c r="F31" s="2716" t="s">
        <v>1073</v>
      </c>
      <c r="G31" s="2716" t="s">
        <v>1078</v>
      </c>
      <c r="H31" s="281" t="s">
        <v>1051</v>
      </c>
      <c r="I31" s="1116"/>
      <c r="J31" s="1116"/>
      <c r="K31" s="1116"/>
      <c r="L31" s="1116"/>
      <c r="M31" s="1116"/>
      <c r="N31" s="1117"/>
      <c r="O31" s="279"/>
      <c r="P31" s="2704">
        <v>17</v>
      </c>
      <c r="Q31" s="2762" t="s">
        <v>1086</v>
      </c>
      <c r="R31" s="283" t="s">
        <v>1051</v>
      </c>
      <c r="S31" s="1118"/>
      <c r="T31" s="1119"/>
      <c r="U31" s="1119"/>
      <c r="V31" s="1119"/>
      <c r="W31" s="1119"/>
      <c r="X31" s="1120"/>
      <c r="Y31" s="283" t="s">
        <v>1051</v>
      </c>
      <c r="Z31" s="1118"/>
      <c r="AA31" s="1119"/>
      <c r="AB31" s="1119"/>
      <c r="AC31" s="1119"/>
      <c r="AD31" s="1119"/>
      <c r="AE31" s="1120"/>
    </row>
    <row r="32" spans="2:31" s="268" customFormat="1" ht="11.25">
      <c r="B32" s="2738"/>
      <c r="C32" s="2741"/>
      <c r="D32" s="2717"/>
      <c r="E32" s="2717"/>
      <c r="F32" s="2717"/>
      <c r="G32" s="2717"/>
      <c r="H32" s="324" t="s">
        <v>774</v>
      </c>
      <c r="I32" s="1158"/>
      <c r="J32" s="1158"/>
      <c r="K32" s="1158"/>
      <c r="L32" s="1158"/>
      <c r="M32" s="1158"/>
      <c r="N32" s="1159"/>
      <c r="O32" s="279"/>
      <c r="P32" s="2705"/>
      <c r="Q32" s="2760"/>
      <c r="R32" s="283" t="s">
        <v>774</v>
      </c>
      <c r="S32" s="1118"/>
      <c r="T32" s="1119"/>
      <c r="U32" s="1119"/>
      <c r="V32" s="1119"/>
      <c r="W32" s="1119"/>
      <c r="X32" s="1120"/>
      <c r="Y32" s="283" t="s">
        <v>774</v>
      </c>
      <c r="Z32" s="1118"/>
      <c r="AA32" s="1119"/>
      <c r="AB32" s="1119"/>
      <c r="AC32" s="1119"/>
      <c r="AD32" s="1119"/>
      <c r="AE32" s="1120"/>
    </row>
    <row r="33" spans="2:31" s="268" customFormat="1" ht="11.25">
      <c r="B33" s="2738"/>
      <c r="C33" s="2741"/>
      <c r="D33" s="2733" t="s">
        <v>1075</v>
      </c>
      <c r="E33" s="2717"/>
      <c r="F33" s="2717"/>
      <c r="G33" s="2717"/>
      <c r="H33" s="324" t="s">
        <v>778</v>
      </c>
      <c r="I33" s="1158"/>
      <c r="J33" s="1158"/>
      <c r="K33" s="1158"/>
      <c r="L33" s="1158"/>
      <c r="M33" s="1158"/>
      <c r="N33" s="1159"/>
      <c r="O33" s="279"/>
      <c r="P33" s="2705"/>
      <c r="Q33" s="2760"/>
      <c r="R33" s="283" t="s">
        <v>778</v>
      </c>
      <c r="S33" s="1118"/>
      <c r="T33" s="1119"/>
      <c r="U33" s="1119"/>
      <c r="V33" s="1119"/>
      <c r="W33" s="1119"/>
      <c r="X33" s="1120"/>
      <c r="Y33" s="283" t="s">
        <v>778</v>
      </c>
      <c r="Z33" s="1118"/>
      <c r="AA33" s="1119"/>
      <c r="AB33" s="1119"/>
      <c r="AC33" s="1119"/>
      <c r="AD33" s="1119"/>
      <c r="AE33" s="1120"/>
    </row>
    <row r="34" spans="2:31" s="268" customFormat="1" thickBot="1">
      <c r="B34" s="2739"/>
      <c r="C34" s="2742"/>
      <c r="D34" s="2710"/>
      <c r="E34" s="2717"/>
      <c r="F34" s="2717"/>
      <c r="G34" s="2711"/>
      <c r="H34" s="326" t="s">
        <v>782</v>
      </c>
      <c r="I34" s="1162"/>
      <c r="J34" s="1162"/>
      <c r="K34" s="1162"/>
      <c r="L34" s="1162"/>
      <c r="M34" s="1162"/>
      <c r="N34" s="1163"/>
      <c r="O34" s="279"/>
      <c r="P34" s="2706"/>
      <c r="Q34" s="2761"/>
      <c r="R34" s="283" t="s">
        <v>782</v>
      </c>
      <c r="S34" s="1118"/>
      <c r="T34" s="1119"/>
      <c r="U34" s="1119"/>
      <c r="V34" s="1119"/>
      <c r="W34" s="1119"/>
      <c r="X34" s="1120"/>
      <c r="Y34" s="283" t="s">
        <v>782</v>
      </c>
      <c r="Z34" s="1118"/>
      <c r="AA34" s="1119"/>
      <c r="AB34" s="1119"/>
      <c r="AC34" s="1119"/>
      <c r="AD34" s="1119"/>
      <c r="AE34" s="1120"/>
    </row>
    <row r="35" spans="2:31" s="268" customFormat="1" ht="11.25" customHeight="1">
      <c r="B35" s="2737">
        <v>16</v>
      </c>
      <c r="C35" s="2740" t="s">
        <v>1084</v>
      </c>
      <c r="D35" s="2716" t="s">
        <v>1071</v>
      </c>
      <c r="E35" s="2716" t="s">
        <v>1077</v>
      </c>
      <c r="F35" s="2716" t="s">
        <v>1073</v>
      </c>
      <c r="G35" s="2716" t="s">
        <v>1078</v>
      </c>
      <c r="H35" s="281" t="s">
        <v>1051</v>
      </c>
      <c r="I35" s="1116"/>
      <c r="J35" s="1116"/>
      <c r="K35" s="1116"/>
      <c r="L35" s="1116"/>
      <c r="M35" s="1116"/>
      <c r="N35" s="1117"/>
      <c r="O35" s="279"/>
      <c r="P35" s="2704">
        <v>16</v>
      </c>
      <c r="Q35" s="2762" t="s">
        <v>1084</v>
      </c>
      <c r="R35" s="283" t="s">
        <v>1051</v>
      </c>
      <c r="S35" s="1118"/>
      <c r="T35" s="1119"/>
      <c r="U35" s="1119"/>
      <c r="V35" s="1119"/>
      <c r="W35" s="1119"/>
      <c r="X35" s="1120"/>
      <c r="Y35" s="283" t="s">
        <v>1051</v>
      </c>
      <c r="Z35" s="1118"/>
      <c r="AA35" s="1119"/>
      <c r="AB35" s="1119"/>
      <c r="AC35" s="1119"/>
      <c r="AD35" s="1119"/>
      <c r="AE35" s="1120"/>
    </row>
    <row r="36" spans="2:31" s="268" customFormat="1" ht="11.25">
      <c r="B36" s="2738"/>
      <c r="C36" s="2741"/>
      <c r="D36" s="2717"/>
      <c r="E36" s="2717"/>
      <c r="F36" s="2717"/>
      <c r="G36" s="2717"/>
      <c r="H36" s="324" t="s">
        <v>774</v>
      </c>
      <c r="I36" s="1158"/>
      <c r="J36" s="1158"/>
      <c r="K36" s="1158"/>
      <c r="L36" s="1158"/>
      <c r="M36" s="1158"/>
      <c r="N36" s="1159"/>
      <c r="O36" s="279"/>
      <c r="P36" s="2705"/>
      <c r="Q36" s="2760"/>
      <c r="R36" s="283" t="s">
        <v>774</v>
      </c>
      <c r="S36" s="1118"/>
      <c r="T36" s="1119"/>
      <c r="U36" s="1119"/>
      <c r="V36" s="1119"/>
      <c r="W36" s="1119"/>
      <c r="X36" s="1120"/>
      <c r="Y36" s="283" t="s">
        <v>774</v>
      </c>
      <c r="Z36" s="1118"/>
      <c r="AA36" s="1119"/>
      <c r="AB36" s="1119"/>
      <c r="AC36" s="1119"/>
      <c r="AD36" s="1119"/>
      <c r="AE36" s="1120"/>
    </row>
    <row r="37" spans="2:31" s="268" customFormat="1" ht="11.25">
      <c r="B37" s="2738"/>
      <c r="C37" s="2741"/>
      <c r="D37" s="2733" t="s">
        <v>1085</v>
      </c>
      <c r="E37" s="2717"/>
      <c r="F37" s="2717"/>
      <c r="G37" s="2717"/>
      <c r="H37" s="324" t="s">
        <v>778</v>
      </c>
      <c r="I37" s="1158"/>
      <c r="J37" s="1158"/>
      <c r="K37" s="1158"/>
      <c r="L37" s="1158"/>
      <c r="M37" s="1158"/>
      <c r="N37" s="1159"/>
      <c r="O37" s="279"/>
      <c r="P37" s="2705"/>
      <c r="Q37" s="2760"/>
      <c r="R37" s="283" t="s">
        <v>778</v>
      </c>
      <c r="S37" s="1118"/>
      <c r="T37" s="1119"/>
      <c r="U37" s="1119"/>
      <c r="V37" s="1119"/>
      <c r="W37" s="1119"/>
      <c r="X37" s="1120"/>
      <c r="Y37" s="283" t="s">
        <v>778</v>
      </c>
      <c r="Z37" s="1118"/>
      <c r="AA37" s="1119"/>
      <c r="AB37" s="1119"/>
      <c r="AC37" s="1119"/>
      <c r="AD37" s="1119"/>
      <c r="AE37" s="1120"/>
    </row>
    <row r="38" spans="2:31" s="268" customFormat="1" thickBot="1">
      <c r="B38" s="2739"/>
      <c r="C38" s="2742"/>
      <c r="D38" s="2710"/>
      <c r="E38" s="2717"/>
      <c r="F38" s="2717"/>
      <c r="G38" s="2711"/>
      <c r="H38" s="326" t="s">
        <v>782</v>
      </c>
      <c r="I38" s="1162"/>
      <c r="J38" s="1162"/>
      <c r="K38" s="1162"/>
      <c r="L38" s="1162"/>
      <c r="M38" s="1162"/>
      <c r="N38" s="1163"/>
      <c r="O38" s="279"/>
      <c r="P38" s="2706"/>
      <c r="Q38" s="2761"/>
      <c r="R38" s="283" t="s">
        <v>782</v>
      </c>
      <c r="S38" s="1118"/>
      <c r="T38" s="1119"/>
      <c r="U38" s="1119"/>
      <c r="V38" s="1119"/>
      <c r="W38" s="1119"/>
      <c r="X38" s="1120"/>
      <c r="Y38" s="283" t="s">
        <v>782</v>
      </c>
      <c r="Z38" s="1118"/>
      <c r="AA38" s="1119"/>
      <c r="AB38" s="1119"/>
      <c r="AC38" s="1119"/>
      <c r="AD38" s="1119"/>
      <c r="AE38" s="1120"/>
    </row>
    <row r="39" spans="2:31" s="268" customFormat="1" ht="11.25">
      <c r="B39" s="2737">
        <v>7</v>
      </c>
      <c r="C39" s="2740" t="s">
        <v>1080</v>
      </c>
      <c r="D39" s="2716" t="s">
        <v>1071</v>
      </c>
      <c r="E39" s="2716" t="s">
        <v>1077</v>
      </c>
      <c r="F39" s="2716" t="s">
        <v>1073</v>
      </c>
      <c r="G39" s="2716" t="s">
        <v>1083</v>
      </c>
      <c r="H39" s="281" t="s">
        <v>1051</v>
      </c>
      <c r="I39" s="1116"/>
      <c r="J39" s="1116"/>
      <c r="K39" s="1116"/>
      <c r="L39" s="1116"/>
      <c r="M39" s="1116"/>
      <c r="N39" s="1117"/>
      <c r="O39" s="279"/>
      <c r="P39" s="2704">
        <v>7</v>
      </c>
      <c r="Q39" s="2762" t="s">
        <v>1080</v>
      </c>
      <c r="R39" s="283" t="s">
        <v>1051</v>
      </c>
      <c r="S39" s="1118"/>
      <c r="T39" s="1119"/>
      <c r="U39" s="1119"/>
      <c r="V39" s="1119"/>
      <c r="W39" s="1119"/>
      <c r="X39" s="1120"/>
      <c r="Y39" s="283" t="s">
        <v>1051</v>
      </c>
      <c r="Z39" s="1119"/>
      <c r="AA39" s="1119"/>
      <c r="AB39" s="1119"/>
      <c r="AC39" s="1119"/>
      <c r="AD39" s="1119"/>
      <c r="AE39" s="1120"/>
    </row>
    <row r="40" spans="2:31" s="268" customFormat="1" ht="11.25">
      <c r="B40" s="2738"/>
      <c r="C40" s="2741"/>
      <c r="D40" s="2717"/>
      <c r="E40" s="2717"/>
      <c r="F40" s="2717"/>
      <c r="G40" s="2717"/>
      <c r="H40" s="324" t="s">
        <v>774</v>
      </c>
      <c r="I40" s="1158"/>
      <c r="J40" s="1158"/>
      <c r="K40" s="1158"/>
      <c r="L40" s="1158"/>
      <c r="M40" s="1158"/>
      <c r="N40" s="1159"/>
      <c r="O40" s="279"/>
      <c r="P40" s="2705"/>
      <c r="Q40" s="2760"/>
      <c r="R40" s="283" t="s">
        <v>774</v>
      </c>
      <c r="S40" s="1118"/>
      <c r="T40" s="1119"/>
      <c r="U40" s="1119"/>
      <c r="V40" s="1119"/>
      <c r="W40" s="1119"/>
      <c r="X40" s="1120"/>
      <c r="Y40" s="283" t="s">
        <v>774</v>
      </c>
      <c r="Z40" s="1119"/>
      <c r="AA40" s="1119"/>
      <c r="AB40" s="1119"/>
      <c r="AC40" s="1119"/>
      <c r="AD40" s="1119"/>
      <c r="AE40" s="1120"/>
    </row>
    <row r="41" spans="2:31" s="268" customFormat="1" ht="11.25">
      <c r="B41" s="2738"/>
      <c r="C41" s="2741"/>
      <c r="D41" s="2733" t="s">
        <v>1079</v>
      </c>
      <c r="E41" s="2717"/>
      <c r="F41" s="2717"/>
      <c r="G41" s="2717"/>
      <c r="H41" s="324" t="s">
        <v>778</v>
      </c>
      <c r="I41" s="1158"/>
      <c r="J41" s="1158"/>
      <c r="K41" s="1158"/>
      <c r="L41" s="1158"/>
      <c r="M41" s="1158"/>
      <c r="N41" s="1159"/>
      <c r="O41" s="279"/>
      <c r="P41" s="2705"/>
      <c r="Q41" s="2760"/>
      <c r="R41" s="283" t="s">
        <v>778</v>
      </c>
      <c r="S41" s="1118"/>
      <c r="T41" s="1119"/>
      <c r="U41" s="1119"/>
      <c r="V41" s="1119"/>
      <c r="W41" s="1119"/>
      <c r="X41" s="1120"/>
      <c r="Y41" s="283" t="s">
        <v>778</v>
      </c>
      <c r="Z41" s="1119"/>
      <c r="AA41" s="1119"/>
      <c r="AB41" s="1119"/>
      <c r="AC41" s="1119"/>
      <c r="AD41" s="1119"/>
      <c r="AE41" s="1120"/>
    </row>
    <row r="42" spans="2:31" s="268" customFormat="1" thickBot="1">
      <c r="B42" s="2739"/>
      <c r="C42" s="2742"/>
      <c r="D42" s="2710"/>
      <c r="E42" s="2717"/>
      <c r="F42" s="2717"/>
      <c r="G42" s="2711"/>
      <c r="H42" s="326" t="s">
        <v>782</v>
      </c>
      <c r="I42" s="1162"/>
      <c r="J42" s="1162"/>
      <c r="K42" s="1162"/>
      <c r="L42" s="1162"/>
      <c r="M42" s="1162"/>
      <c r="N42" s="1163"/>
      <c r="O42" s="279"/>
      <c r="P42" s="2706"/>
      <c r="Q42" s="2761"/>
      <c r="R42" s="283" t="s">
        <v>782</v>
      </c>
      <c r="S42" s="1118"/>
      <c r="T42" s="1119"/>
      <c r="U42" s="1119"/>
      <c r="V42" s="1119"/>
      <c r="W42" s="1119"/>
      <c r="X42" s="1120"/>
      <c r="Y42" s="283" t="s">
        <v>782</v>
      </c>
      <c r="Z42" s="1119"/>
      <c r="AA42" s="1119"/>
      <c r="AB42" s="1119"/>
      <c r="AC42" s="1119"/>
      <c r="AD42" s="1119"/>
      <c r="AE42" s="1120"/>
    </row>
    <row r="43" spans="2:31" s="268" customFormat="1" ht="11.25">
      <c r="B43" s="2737">
        <v>8</v>
      </c>
      <c r="C43" s="2740" t="s">
        <v>1081</v>
      </c>
      <c r="D43" s="2716" t="s">
        <v>1071</v>
      </c>
      <c r="E43" s="2716" t="s">
        <v>1077</v>
      </c>
      <c r="F43" s="2716" t="s">
        <v>1073</v>
      </c>
      <c r="G43" s="2716" t="s">
        <v>1078</v>
      </c>
      <c r="H43" s="281" t="s">
        <v>1051</v>
      </c>
      <c r="I43" s="1116"/>
      <c r="J43" s="1116"/>
      <c r="K43" s="1116"/>
      <c r="L43" s="1116"/>
      <c r="M43" s="1116"/>
      <c r="N43" s="1117"/>
      <c r="O43" s="279"/>
      <c r="P43" s="2704">
        <v>8</v>
      </c>
      <c r="Q43" s="2762" t="s">
        <v>1081</v>
      </c>
      <c r="R43" s="283" t="s">
        <v>1051</v>
      </c>
      <c r="S43" s="1118"/>
      <c r="T43" s="1119"/>
      <c r="U43" s="1119"/>
      <c r="V43" s="1119"/>
      <c r="W43" s="1119"/>
      <c r="X43" s="1120"/>
      <c r="Y43" s="283" t="s">
        <v>1051</v>
      </c>
      <c r="Z43" s="1118"/>
      <c r="AA43" s="1119"/>
      <c r="AB43" s="1119"/>
      <c r="AC43" s="1119"/>
      <c r="AD43" s="1119"/>
      <c r="AE43" s="1120"/>
    </row>
    <row r="44" spans="2:31" s="268" customFormat="1" ht="11.25">
      <c r="B44" s="2738"/>
      <c r="C44" s="2741"/>
      <c r="D44" s="2717"/>
      <c r="E44" s="2717"/>
      <c r="F44" s="2717"/>
      <c r="G44" s="2717"/>
      <c r="H44" s="324" t="s">
        <v>774</v>
      </c>
      <c r="I44" s="1158"/>
      <c r="J44" s="1158"/>
      <c r="K44" s="1158"/>
      <c r="L44" s="1158"/>
      <c r="M44" s="1158"/>
      <c r="N44" s="1159"/>
      <c r="O44" s="279"/>
      <c r="P44" s="2705"/>
      <c r="Q44" s="2760"/>
      <c r="R44" s="283" t="s">
        <v>774</v>
      </c>
      <c r="S44" s="1118"/>
      <c r="T44" s="1119"/>
      <c r="U44" s="1119"/>
      <c r="V44" s="1119"/>
      <c r="W44" s="1119"/>
      <c r="X44" s="1120"/>
      <c r="Y44" s="283" t="s">
        <v>774</v>
      </c>
      <c r="Z44" s="1118"/>
      <c r="AA44" s="1119"/>
      <c r="AB44" s="1119"/>
      <c r="AC44" s="1119"/>
      <c r="AD44" s="1119"/>
      <c r="AE44" s="1120"/>
    </row>
    <row r="45" spans="2:31" s="268" customFormat="1" ht="11.25">
      <c r="B45" s="2738"/>
      <c r="C45" s="2741"/>
      <c r="D45" s="2733" t="s">
        <v>1075</v>
      </c>
      <c r="E45" s="2717"/>
      <c r="F45" s="2717"/>
      <c r="G45" s="2717"/>
      <c r="H45" s="324" t="s">
        <v>778</v>
      </c>
      <c r="I45" s="1158"/>
      <c r="J45" s="1158"/>
      <c r="K45" s="1158"/>
      <c r="L45" s="1158"/>
      <c r="M45" s="1158"/>
      <c r="N45" s="1159"/>
      <c r="O45" s="279"/>
      <c r="P45" s="2705"/>
      <c r="Q45" s="2760"/>
      <c r="R45" s="283" t="s">
        <v>778</v>
      </c>
      <c r="S45" s="1118"/>
      <c r="T45" s="1119"/>
      <c r="U45" s="1119"/>
      <c r="V45" s="1119"/>
      <c r="W45" s="1119"/>
      <c r="X45" s="1120"/>
      <c r="Y45" s="283" t="s">
        <v>778</v>
      </c>
      <c r="Z45" s="1118"/>
      <c r="AA45" s="1119"/>
      <c r="AB45" s="1119"/>
      <c r="AC45" s="1119"/>
      <c r="AD45" s="1119"/>
      <c r="AE45" s="1120"/>
    </row>
    <row r="46" spans="2:31" s="268" customFormat="1" thickBot="1">
      <c r="B46" s="2739"/>
      <c r="C46" s="2742"/>
      <c r="D46" s="2710"/>
      <c r="E46" s="2717"/>
      <c r="F46" s="2717"/>
      <c r="G46" s="2711"/>
      <c r="H46" s="326" t="s">
        <v>782</v>
      </c>
      <c r="I46" s="1162"/>
      <c r="J46" s="1162"/>
      <c r="K46" s="1162"/>
      <c r="L46" s="1162"/>
      <c r="M46" s="1162"/>
      <c r="N46" s="1163"/>
      <c r="O46" s="279"/>
      <c r="P46" s="2706"/>
      <c r="Q46" s="2761"/>
      <c r="R46" s="283" t="s">
        <v>782</v>
      </c>
      <c r="S46" s="1118"/>
      <c r="T46" s="1119"/>
      <c r="U46" s="1119"/>
      <c r="V46" s="1119"/>
      <c r="W46" s="1119"/>
      <c r="X46" s="1120"/>
      <c r="Y46" s="283" t="s">
        <v>782</v>
      </c>
      <c r="Z46" s="1118"/>
      <c r="AA46" s="1119"/>
      <c r="AB46" s="1119"/>
      <c r="AC46" s="1119"/>
      <c r="AD46" s="1119"/>
      <c r="AE46" s="1120"/>
    </row>
    <row r="47" spans="2:31" s="268" customFormat="1" ht="11.25">
      <c r="B47" s="2737">
        <v>30</v>
      </c>
      <c r="C47" s="2740" t="s">
        <v>1135</v>
      </c>
      <c r="D47" s="2716" t="s">
        <v>1071</v>
      </c>
      <c r="E47" s="2716" t="s">
        <v>1077</v>
      </c>
      <c r="F47" s="2716" t="s">
        <v>1073</v>
      </c>
      <c r="G47" s="2716" t="s">
        <v>1078</v>
      </c>
      <c r="H47" s="281" t="s">
        <v>1051</v>
      </c>
      <c r="I47" s="1116"/>
      <c r="J47" s="1116"/>
      <c r="K47" s="1116"/>
      <c r="L47" s="1116"/>
      <c r="M47" s="1116"/>
      <c r="N47" s="1117"/>
      <c r="O47" s="279"/>
      <c r="P47" s="2704">
        <v>30</v>
      </c>
      <c r="Q47" s="2762" t="s">
        <v>1135</v>
      </c>
      <c r="R47" s="283" t="s">
        <v>1051</v>
      </c>
      <c r="S47" s="1118"/>
      <c r="T47" s="1119"/>
      <c r="U47" s="1119"/>
      <c r="V47" s="1119"/>
      <c r="W47" s="1119"/>
      <c r="X47" s="1120"/>
      <c r="Y47" s="283" t="s">
        <v>1051</v>
      </c>
      <c r="Z47" s="1118"/>
      <c r="AA47" s="1119"/>
      <c r="AB47" s="1119"/>
      <c r="AC47" s="1119"/>
      <c r="AD47" s="1119"/>
      <c r="AE47" s="1120"/>
    </row>
    <row r="48" spans="2:31" s="268" customFormat="1" ht="11.25">
      <c r="B48" s="2738"/>
      <c r="C48" s="2741"/>
      <c r="D48" s="2717"/>
      <c r="E48" s="2717"/>
      <c r="F48" s="2717"/>
      <c r="G48" s="2717"/>
      <c r="H48" s="324" t="s">
        <v>774</v>
      </c>
      <c r="I48" s="1158"/>
      <c r="J48" s="1158"/>
      <c r="K48" s="1158"/>
      <c r="L48" s="1158"/>
      <c r="M48" s="1158"/>
      <c r="N48" s="1159"/>
      <c r="O48" s="279"/>
      <c r="P48" s="2705"/>
      <c r="Q48" s="2760"/>
      <c r="R48" s="283" t="s">
        <v>774</v>
      </c>
      <c r="S48" s="1118"/>
      <c r="T48" s="1119"/>
      <c r="U48" s="1119"/>
      <c r="V48" s="1119"/>
      <c r="W48" s="1119"/>
      <c r="X48" s="1120"/>
      <c r="Y48" s="283" t="s">
        <v>774</v>
      </c>
      <c r="Z48" s="1118"/>
      <c r="AA48" s="1119"/>
      <c r="AB48" s="1119"/>
      <c r="AC48" s="1119"/>
      <c r="AD48" s="1119"/>
      <c r="AE48" s="1120"/>
    </row>
    <row r="49" spans="2:31" s="268" customFormat="1" ht="11.25">
      <c r="B49" s="2738"/>
      <c r="C49" s="2741"/>
      <c r="D49" s="2733" t="s">
        <v>1075</v>
      </c>
      <c r="E49" s="2717"/>
      <c r="F49" s="2717"/>
      <c r="G49" s="2717"/>
      <c r="H49" s="324" t="s">
        <v>778</v>
      </c>
      <c r="I49" s="1158"/>
      <c r="J49" s="1158"/>
      <c r="K49" s="1158"/>
      <c r="L49" s="1158"/>
      <c r="M49" s="1158"/>
      <c r="N49" s="1159"/>
      <c r="O49" s="279"/>
      <c r="P49" s="2705"/>
      <c r="Q49" s="2760"/>
      <c r="R49" s="283" t="s">
        <v>778</v>
      </c>
      <c r="S49" s="1118"/>
      <c r="T49" s="1119"/>
      <c r="U49" s="1119"/>
      <c r="V49" s="1119"/>
      <c r="W49" s="1119"/>
      <c r="X49" s="1120"/>
      <c r="Y49" s="283" t="s">
        <v>778</v>
      </c>
      <c r="Z49" s="1118"/>
      <c r="AA49" s="1119"/>
      <c r="AB49" s="1119"/>
      <c r="AC49" s="1119"/>
      <c r="AD49" s="1119"/>
      <c r="AE49" s="1120"/>
    </row>
    <row r="50" spans="2:31" s="268" customFormat="1" thickBot="1">
      <c r="B50" s="2739"/>
      <c r="C50" s="2742"/>
      <c r="D50" s="2710"/>
      <c r="E50" s="2717"/>
      <c r="F50" s="2717"/>
      <c r="G50" s="2711"/>
      <c r="H50" s="326" t="s">
        <v>782</v>
      </c>
      <c r="I50" s="1162"/>
      <c r="J50" s="1162"/>
      <c r="K50" s="1162"/>
      <c r="L50" s="1162"/>
      <c r="M50" s="1162"/>
      <c r="N50" s="1163"/>
      <c r="O50" s="279"/>
      <c r="P50" s="2706"/>
      <c r="Q50" s="2761"/>
      <c r="R50" s="283" t="s">
        <v>782</v>
      </c>
      <c r="S50" s="1118"/>
      <c r="T50" s="1119"/>
      <c r="U50" s="1119"/>
      <c r="V50" s="1119"/>
      <c r="W50" s="1119"/>
      <c r="X50" s="1120"/>
      <c r="Y50" s="283" t="s">
        <v>782</v>
      </c>
      <c r="Z50" s="1118"/>
      <c r="AA50" s="1119"/>
      <c r="AB50" s="1119"/>
      <c r="AC50" s="1119"/>
      <c r="AD50" s="1119"/>
      <c r="AE50" s="1120"/>
    </row>
    <row r="51" spans="2:31" s="268" customFormat="1" ht="11.25">
      <c r="B51" s="2737">
        <v>1</v>
      </c>
      <c r="C51" s="2740" t="s">
        <v>1076</v>
      </c>
      <c r="D51" s="2716" t="s">
        <v>1071</v>
      </c>
      <c r="E51" s="2716" t="s">
        <v>1077</v>
      </c>
      <c r="F51" s="2716" t="s">
        <v>1073</v>
      </c>
      <c r="G51" s="2716" t="s">
        <v>1078</v>
      </c>
      <c r="H51" s="281" t="s">
        <v>1051</v>
      </c>
      <c r="I51" s="1116"/>
      <c r="J51" s="1116"/>
      <c r="K51" s="1116"/>
      <c r="L51" s="1116"/>
      <c r="M51" s="1116"/>
      <c r="N51" s="1117"/>
      <c r="O51" s="279"/>
      <c r="P51" s="2723">
        <v>1</v>
      </c>
      <c r="Q51" s="2722" t="s">
        <v>1076</v>
      </c>
      <c r="R51" s="283" t="s">
        <v>1051</v>
      </c>
      <c r="S51" s="1118"/>
      <c r="T51" s="1119"/>
      <c r="U51" s="1119"/>
      <c r="V51" s="1119"/>
      <c r="W51" s="1119"/>
      <c r="X51" s="1120"/>
      <c r="Y51" s="283" t="s">
        <v>1051</v>
      </c>
      <c r="Z51" s="1118"/>
      <c r="AA51" s="1119"/>
      <c r="AB51" s="1119"/>
      <c r="AC51" s="1119"/>
      <c r="AD51" s="1119"/>
      <c r="AE51" s="1120"/>
    </row>
    <row r="52" spans="2:31" s="268" customFormat="1" ht="11.25">
      <c r="B52" s="2738"/>
      <c r="C52" s="2741"/>
      <c r="D52" s="2717"/>
      <c r="E52" s="2717"/>
      <c r="F52" s="2717"/>
      <c r="G52" s="2717"/>
      <c r="H52" s="324" t="s">
        <v>774</v>
      </c>
      <c r="I52" s="1158"/>
      <c r="J52" s="1158"/>
      <c r="K52" s="1158"/>
      <c r="L52" s="1158"/>
      <c r="M52" s="1158"/>
      <c r="N52" s="1159"/>
      <c r="O52" s="279"/>
      <c r="P52" s="2723"/>
      <c r="Q52" s="2722"/>
      <c r="R52" s="283" t="s">
        <v>774</v>
      </c>
      <c r="S52" s="1118"/>
      <c r="T52" s="1119"/>
      <c r="U52" s="1119"/>
      <c r="V52" s="1119"/>
      <c r="W52" s="1119"/>
      <c r="X52" s="1120"/>
      <c r="Y52" s="283" t="s">
        <v>774</v>
      </c>
      <c r="Z52" s="1118"/>
      <c r="AA52" s="1119"/>
      <c r="AB52" s="1119"/>
      <c r="AC52" s="1119"/>
      <c r="AD52" s="1119"/>
      <c r="AE52" s="1120"/>
    </row>
    <row r="53" spans="2:31" s="268" customFormat="1" ht="11.25">
      <c r="B53" s="2738"/>
      <c r="C53" s="2741"/>
      <c r="D53" s="2733" t="s">
        <v>1079</v>
      </c>
      <c r="E53" s="2717"/>
      <c r="F53" s="2717"/>
      <c r="G53" s="2717"/>
      <c r="H53" s="324" t="s">
        <v>778</v>
      </c>
      <c r="I53" s="1158"/>
      <c r="J53" s="1158"/>
      <c r="K53" s="1158"/>
      <c r="L53" s="1158"/>
      <c r="M53" s="1158"/>
      <c r="N53" s="1159"/>
      <c r="O53" s="279"/>
      <c r="P53" s="2723"/>
      <c r="Q53" s="2722"/>
      <c r="R53" s="283" t="s">
        <v>778</v>
      </c>
      <c r="S53" s="1118"/>
      <c r="T53" s="1119"/>
      <c r="U53" s="1119"/>
      <c r="V53" s="1119"/>
      <c r="W53" s="1119"/>
      <c r="X53" s="1120"/>
      <c r="Y53" s="283" t="s">
        <v>778</v>
      </c>
      <c r="Z53" s="1118"/>
      <c r="AA53" s="1119"/>
      <c r="AB53" s="1119"/>
      <c r="AC53" s="1119"/>
      <c r="AD53" s="1119"/>
      <c r="AE53" s="1120"/>
    </row>
    <row r="54" spans="2:31" s="268" customFormat="1" thickBot="1">
      <c r="B54" s="2739"/>
      <c r="C54" s="2742"/>
      <c r="D54" s="2710"/>
      <c r="E54" s="2717"/>
      <c r="F54" s="2717"/>
      <c r="G54" s="2711"/>
      <c r="H54" s="326" t="s">
        <v>782</v>
      </c>
      <c r="I54" s="1162"/>
      <c r="J54" s="1162"/>
      <c r="K54" s="1162"/>
      <c r="L54" s="1162"/>
      <c r="M54" s="1162"/>
      <c r="N54" s="1163"/>
      <c r="O54" s="279"/>
      <c r="P54" s="2723"/>
      <c r="Q54" s="2722"/>
      <c r="R54" s="283" t="s">
        <v>782</v>
      </c>
      <c r="S54" s="1118"/>
      <c r="T54" s="1119"/>
      <c r="U54" s="1119"/>
      <c r="V54" s="1119"/>
      <c r="W54" s="1119"/>
      <c r="X54" s="1120"/>
      <c r="Y54" s="283" t="s">
        <v>782</v>
      </c>
      <c r="Z54" s="1118"/>
      <c r="AA54" s="1119"/>
      <c r="AB54" s="1119"/>
      <c r="AC54" s="1119"/>
      <c r="AD54" s="1119"/>
      <c r="AE54" s="1120"/>
    </row>
    <row r="55" spans="2:31" s="268" customFormat="1" ht="11.25">
      <c r="B55" s="2737">
        <v>19</v>
      </c>
      <c r="C55" s="2740" t="s">
        <v>1168</v>
      </c>
      <c r="D55" s="2716" t="s">
        <v>1071</v>
      </c>
      <c r="E55" s="2716" t="s">
        <v>1077</v>
      </c>
      <c r="F55" s="2716" t="s">
        <v>1073</v>
      </c>
      <c r="G55" s="2716" t="s">
        <v>1078</v>
      </c>
      <c r="H55" s="281" t="s">
        <v>1051</v>
      </c>
      <c r="I55" s="1116"/>
      <c r="J55" s="1116"/>
      <c r="K55" s="1116"/>
      <c r="L55" s="1116"/>
      <c r="M55" s="1116"/>
      <c r="N55" s="1117"/>
      <c r="O55" s="279"/>
      <c r="P55" s="2763">
        <v>19</v>
      </c>
      <c r="Q55" s="2764" t="s">
        <v>1168</v>
      </c>
      <c r="R55" s="283" t="s">
        <v>1051</v>
      </c>
      <c r="S55" s="1118"/>
      <c r="T55" s="1119"/>
      <c r="U55" s="1119"/>
      <c r="V55" s="1119"/>
      <c r="W55" s="1119"/>
      <c r="X55" s="1120"/>
      <c r="Y55" s="283" t="s">
        <v>1051</v>
      </c>
      <c r="Z55" s="1118"/>
      <c r="AA55" s="1119"/>
      <c r="AB55" s="1119"/>
      <c r="AC55" s="1119"/>
      <c r="AD55" s="1119"/>
      <c r="AE55" s="1120"/>
    </row>
    <row r="56" spans="2:31" s="268" customFormat="1" ht="11.25">
      <c r="B56" s="2738"/>
      <c r="C56" s="2741"/>
      <c r="D56" s="2717"/>
      <c r="E56" s="2717"/>
      <c r="F56" s="2717"/>
      <c r="G56" s="2717"/>
      <c r="H56" s="324" t="s">
        <v>774</v>
      </c>
      <c r="I56" s="1158"/>
      <c r="J56" s="1158"/>
      <c r="K56" s="1158"/>
      <c r="L56" s="1158"/>
      <c r="M56" s="1158"/>
      <c r="N56" s="1159"/>
      <c r="O56" s="279"/>
      <c r="P56" s="2763"/>
      <c r="Q56" s="2764"/>
      <c r="R56" s="283" t="s">
        <v>774</v>
      </c>
      <c r="S56" s="1118"/>
      <c r="T56" s="1119"/>
      <c r="U56" s="1119"/>
      <c r="V56" s="1119"/>
      <c r="W56" s="1119"/>
      <c r="X56" s="1120"/>
      <c r="Y56" s="283" t="s">
        <v>774</v>
      </c>
      <c r="Z56" s="1118"/>
      <c r="AA56" s="1119"/>
      <c r="AB56" s="1119"/>
      <c r="AC56" s="1119"/>
      <c r="AD56" s="1119"/>
      <c r="AE56" s="1120"/>
    </row>
    <row r="57" spans="2:31" s="268" customFormat="1" ht="11.25">
      <c r="B57" s="2738"/>
      <c r="C57" s="2741"/>
      <c r="D57" s="2733" t="s">
        <v>1075</v>
      </c>
      <c r="E57" s="2717"/>
      <c r="F57" s="2717"/>
      <c r="G57" s="2717"/>
      <c r="H57" s="324" t="s">
        <v>778</v>
      </c>
      <c r="I57" s="1158"/>
      <c r="J57" s="1158"/>
      <c r="K57" s="1158"/>
      <c r="L57" s="1158"/>
      <c r="M57" s="1158"/>
      <c r="N57" s="1159"/>
      <c r="O57" s="279"/>
      <c r="P57" s="2763"/>
      <c r="Q57" s="2764"/>
      <c r="R57" s="283" t="s">
        <v>778</v>
      </c>
      <c r="S57" s="1118"/>
      <c r="T57" s="1119"/>
      <c r="U57" s="1119"/>
      <c r="V57" s="1119"/>
      <c r="W57" s="1119"/>
      <c r="X57" s="1120"/>
      <c r="Y57" s="283" t="s">
        <v>778</v>
      </c>
      <c r="Z57" s="1118"/>
      <c r="AA57" s="1119"/>
      <c r="AB57" s="1119"/>
      <c r="AC57" s="1119"/>
      <c r="AD57" s="1119"/>
      <c r="AE57" s="1120"/>
    </row>
    <row r="58" spans="2:31" s="268" customFormat="1" thickBot="1">
      <c r="B58" s="2739"/>
      <c r="C58" s="2742"/>
      <c r="D58" s="2710"/>
      <c r="E58" s="2717"/>
      <c r="F58" s="2717"/>
      <c r="G58" s="2711"/>
      <c r="H58" s="326" t="s">
        <v>782</v>
      </c>
      <c r="I58" s="1162"/>
      <c r="J58" s="1162"/>
      <c r="K58" s="1162"/>
      <c r="L58" s="1162"/>
      <c r="M58" s="1162"/>
      <c r="N58" s="1163"/>
      <c r="O58" s="279"/>
      <c r="P58" s="2763"/>
      <c r="Q58" s="2764"/>
      <c r="R58" s="283" t="s">
        <v>782</v>
      </c>
      <c r="S58" s="1118"/>
      <c r="T58" s="1119"/>
      <c r="U58" s="1119"/>
      <c r="V58" s="1119"/>
      <c r="W58" s="1119"/>
      <c r="X58" s="1120"/>
      <c r="Y58" s="283" t="s">
        <v>782</v>
      </c>
      <c r="Z58" s="1118"/>
      <c r="AA58" s="1119"/>
      <c r="AB58" s="1119"/>
      <c r="AC58" s="1119"/>
      <c r="AD58" s="1119"/>
      <c r="AE58" s="1120"/>
    </row>
    <row r="59" spans="2:31" s="268" customFormat="1" ht="11.25">
      <c r="B59" s="2737">
        <v>47</v>
      </c>
      <c r="C59" s="2740" t="s">
        <v>1093</v>
      </c>
      <c r="D59" s="2716" t="s">
        <v>1071</v>
      </c>
      <c r="E59" s="2716" t="s">
        <v>756</v>
      </c>
      <c r="F59" s="2716" t="s">
        <v>1073</v>
      </c>
      <c r="G59" s="2716" t="s">
        <v>1089</v>
      </c>
      <c r="H59" s="281" t="s">
        <v>1051</v>
      </c>
      <c r="I59" s="1116"/>
      <c r="J59" s="1116"/>
      <c r="K59" s="1116"/>
      <c r="L59" s="1116"/>
      <c r="M59" s="1116"/>
      <c r="N59" s="1117"/>
      <c r="O59" s="279"/>
      <c r="P59" s="2723">
        <v>47</v>
      </c>
      <c r="Q59" s="2722" t="s">
        <v>1093</v>
      </c>
      <c r="R59" s="283" t="s">
        <v>1051</v>
      </c>
      <c r="S59" s="1118"/>
      <c r="T59" s="1119"/>
      <c r="U59" s="1119"/>
      <c r="V59" s="1119"/>
      <c r="W59" s="1119"/>
      <c r="X59" s="1120"/>
      <c r="Y59" s="283" t="s">
        <v>1051</v>
      </c>
      <c r="Z59" s="1118"/>
      <c r="AA59" s="1119"/>
      <c r="AB59" s="1119"/>
      <c r="AC59" s="1119"/>
      <c r="AD59" s="1119"/>
      <c r="AE59" s="1120"/>
    </row>
    <row r="60" spans="2:31" s="268" customFormat="1" ht="11.25">
      <c r="B60" s="2738"/>
      <c r="C60" s="2741"/>
      <c r="D60" s="2717"/>
      <c r="E60" s="2717"/>
      <c r="F60" s="2717"/>
      <c r="G60" s="2717"/>
      <c r="H60" s="324" t="s">
        <v>774</v>
      </c>
      <c r="I60" s="1158"/>
      <c r="J60" s="1158"/>
      <c r="K60" s="1158"/>
      <c r="L60" s="1158"/>
      <c r="M60" s="1158"/>
      <c r="N60" s="1159"/>
      <c r="O60" s="279"/>
      <c r="P60" s="2723"/>
      <c r="Q60" s="2722"/>
      <c r="R60" s="283" t="s">
        <v>774</v>
      </c>
      <c r="S60" s="1118"/>
      <c r="T60" s="1119"/>
      <c r="U60" s="1119"/>
      <c r="V60" s="1119"/>
      <c r="W60" s="1119"/>
      <c r="X60" s="1120"/>
      <c r="Y60" s="283" t="s">
        <v>774</v>
      </c>
      <c r="Z60" s="1118"/>
      <c r="AA60" s="1119"/>
      <c r="AB60" s="1119"/>
      <c r="AC60" s="1119"/>
      <c r="AD60" s="1119"/>
      <c r="AE60" s="1120"/>
    </row>
    <row r="61" spans="2:31" s="268" customFormat="1" ht="11.25">
      <c r="B61" s="2738"/>
      <c r="C61" s="2741"/>
      <c r="D61" s="2733" t="s">
        <v>1075</v>
      </c>
      <c r="E61" s="2717"/>
      <c r="F61" s="2717"/>
      <c r="G61" s="2717"/>
      <c r="H61" s="324" t="s">
        <v>778</v>
      </c>
      <c r="I61" s="1158"/>
      <c r="J61" s="1158"/>
      <c r="K61" s="1158"/>
      <c r="L61" s="1158"/>
      <c r="M61" s="1158"/>
      <c r="N61" s="1159"/>
      <c r="O61" s="279"/>
      <c r="P61" s="2723"/>
      <c r="Q61" s="2722"/>
      <c r="R61" s="283" t="s">
        <v>778</v>
      </c>
      <c r="S61" s="1118"/>
      <c r="T61" s="1119"/>
      <c r="U61" s="1119"/>
      <c r="V61" s="1119"/>
      <c r="W61" s="1119"/>
      <c r="X61" s="1120"/>
      <c r="Y61" s="283" t="s">
        <v>778</v>
      </c>
      <c r="Z61" s="1118"/>
      <c r="AA61" s="1119"/>
      <c r="AB61" s="1119"/>
      <c r="AC61" s="1119"/>
      <c r="AD61" s="1119"/>
      <c r="AE61" s="1120"/>
    </row>
    <row r="62" spans="2:31" s="268" customFormat="1" thickBot="1">
      <c r="B62" s="2739"/>
      <c r="C62" s="2742"/>
      <c r="D62" s="2710"/>
      <c r="E62" s="2717"/>
      <c r="F62" s="2717"/>
      <c r="G62" s="2711"/>
      <c r="H62" s="326" t="s">
        <v>782</v>
      </c>
      <c r="I62" s="1162"/>
      <c r="J62" s="1162"/>
      <c r="K62" s="1162"/>
      <c r="L62" s="1162"/>
      <c r="M62" s="1162"/>
      <c r="N62" s="1163"/>
      <c r="O62" s="279"/>
      <c r="P62" s="2723"/>
      <c r="Q62" s="2722"/>
      <c r="R62" s="283" t="s">
        <v>782</v>
      </c>
      <c r="S62" s="1118"/>
      <c r="T62" s="1119"/>
      <c r="U62" s="1119"/>
      <c r="V62" s="1119"/>
      <c r="W62" s="1119"/>
      <c r="X62" s="1120"/>
      <c r="Y62" s="283" t="s">
        <v>782</v>
      </c>
      <c r="Z62" s="1118"/>
      <c r="AA62" s="1119"/>
      <c r="AB62" s="1119"/>
      <c r="AC62" s="1119"/>
      <c r="AD62" s="1119"/>
      <c r="AE62" s="1120"/>
    </row>
    <row r="63" spans="2:31" s="268" customFormat="1" ht="11.25">
      <c r="B63" s="2737">
        <v>22</v>
      </c>
      <c r="C63" s="2740" t="s">
        <v>1088</v>
      </c>
      <c r="D63" s="2716" t="s">
        <v>1071</v>
      </c>
      <c r="E63" s="2716" t="s">
        <v>756</v>
      </c>
      <c r="F63" s="2716" t="s">
        <v>1073</v>
      </c>
      <c r="G63" s="2716" t="s">
        <v>1089</v>
      </c>
      <c r="H63" s="281" t="s">
        <v>1051</v>
      </c>
      <c r="I63" s="1116"/>
      <c r="J63" s="1116"/>
      <c r="K63" s="1116"/>
      <c r="L63" s="1116"/>
      <c r="M63" s="1116"/>
      <c r="N63" s="1117"/>
      <c r="O63" s="279"/>
      <c r="P63" s="2723">
        <v>22</v>
      </c>
      <c r="Q63" s="2722" t="s">
        <v>1088</v>
      </c>
      <c r="R63" s="283" t="s">
        <v>1051</v>
      </c>
      <c r="S63" s="1118"/>
      <c r="T63" s="1119"/>
      <c r="U63" s="1119"/>
      <c r="V63" s="1119"/>
      <c r="W63" s="1119"/>
      <c r="X63" s="1120"/>
      <c r="Y63" s="283" t="s">
        <v>1051</v>
      </c>
      <c r="Z63" s="1118"/>
      <c r="AA63" s="1119"/>
      <c r="AB63" s="1119"/>
      <c r="AC63" s="1119"/>
      <c r="AD63" s="1119"/>
      <c r="AE63" s="1120"/>
    </row>
    <row r="64" spans="2:31" s="268" customFormat="1" ht="11.25">
      <c r="B64" s="2738"/>
      <c r="C64" s="2741"/>
      <c r="D64" s="2717"/>
      <c r="E64" s="2717"/>
      <c r="F64" s="2717"/>
      <c r="G64" s="2717"/>
      <c r="H64" s="324" t="s">
        <v>774</v>
      </c>
      <c r="I64" s="1158"/>
      <c r="J64" s="1158"/>
      <c r="K64" s="1158"/>
      <c r="L64" s="1158"/>
      <c r="M64" s="1158"/>
      <c r="N64" s="1159"/>
      <c r="O64" s="279"/>
      <c r="P64" s="2723"/>
      <c r="Q64" s="2722"/>
      <c r="R64" s="283" t="s">
        <v>774</v>
      </c>
      <c r="S64" s="1118"/>
      <c r="T64" s="1119"/>
      <c r="U64" s="1119"/>
      <c r="V64" s="1119"/>
      <c r="W64" s="1119"/>
      <c r="X64" s="1120"/>
      <c r="Y64" s="283" t="s">
        <v>774</v>
      </c>
      <c r="Z64" s="1118"/>
      <c r="AA64" s="1119"/>
      <c r="AB64" s="1119"/>
      <c r="AC64" s="1119"/>
      <c r="AD64" s="1119"/>
      <c r="AE64" s="1120"/>
    </row>
    <row r="65" spans="2:31" s="268" customFormat="1" ht="11.25">
      <c r="B65" s="2738"/>
      <c r="C65" s="2741"/>
      <c r="D65" s="2733" t="s">
        <v>1085</v>
      </c>
      <c r="E65" s="2717"/>
      <c r="F65" s="2717"/>
      <c r="G65" s="2717"/>
      <c r="H65" s="324" t="s">
        <v>778</v>
      </c>
      <c r="I65" s="1158"/>
      <c r="J65" s="1158"/>
      <c r="K65" s="1158"/>
      <c r="L65" s="1158"/>
      <c r="M65" s="1158"/>
      <c r="N65" s="1159"/>
      <c r="O65" s="279"/>
      <c r="P65" s="2723"/>
      <c r="Q65" s="2722"/>
      <c r="R65" s="283" t="s">
        <v>778</v>
      </c>
      <c r="S65" s="1118"/>
      <c r="T65" s="1119"/>
      <c r="U65" s="1119"/>
      <c r="V65" s="1119"/>
      <c r="W65" s="1119"/>
      <c r="X65" s="1120"/>
      <c r="Y65" s="283" t="s">
        <v>778</v>
      </c>
      <c r="Z65" s="1118"/>
      <c r="AA65" s="1119"/>
      <c r="AB65" s="1119"/>
      <c r="AC65" s="1119"/>
      <c r="AD65" s="1119"/>
      <c r="AE65" s="1120"/>
    </row>
    <row r="66" spans="2:31" s="268" customFormat="1" thickBot="1">
      <c r="B66" s="2739"/>
      <c r="C66" s="2742"/>
      <c r="D66" s="2710"/>
      <c r="E66" s="2717"/>
      <c r="F66" s="2717"/>
      <c r="G66" s="2711"/>
      <c r="H66" s="326" t="s">
        <v>782</v>
      </c>
      <c r="I66" s="1162"/>
      <c r="J66" s="1162"/>
      <c r="K66" s="1162"/>
      <c r="L66" s="1162"/>
      <c r="M66" s="1162"/>
      <c r="N66" s="1163"/>
      <c r="O66" s="279"/>
      <c r="P66" s="2723"/>
      <c r="Q66" s="2722"/>
      <c r="R66" s="283" t="s">
        <v>782</v>
      </c>
      <c r="S66" s="1118"/>
      <c r="T66" s="1119"/>
      <c r="U66" s="1119"/>
      <c r="V66" s="1119"/>
      <c r="W66" s="1119"/>
      <c r="X66" s="1120"/>
      <c r="Y66" s="283" t="s">
        <v>782</v>
      </c>
      <c r="Z66" s="1118"/>
      <c r="AA66" s="1119"/>
      <c r="AB66" s="1119"/>
      <c r="AC66" s="1119"/>
      <c r="AD66" s="1119"/>
      <c r="AE66" s="1120"/>
    </row>
    <row r="67" spans="2:31" s="268" customFormat="1" ht="11.25">
      <c r="B67" s="2737">
        <v>21</v>
      </c>
      <c r="C67" s="2740" t="s">
        <v>1169</v>
      </c>
      <c r="D67" s="2716" t="s">
        <v>1071</v>
      </c>
      <c r="E67" s="2716" t="s">
        <v>756</v>
      </c>
      <c r="F67" s="2716" t="s">
        <v>1073</v>
      </c>
      <c r="G67" s="2716" t="s">
        <v>1089</v>
      </c>
      <c r="H67" s="281" t="s">
        <v>1051</v>
      </c>
      <c r="I67" s="1116"/>
      <c r="J67" s="1116"/>
      <c r="K67" s="1116"/>
      <c r="L67" s="1116"/>
      <c r="M67" s="1116"/>
      <c r="N67" s="1117"/>
      <c r="O67" s="279"/>
      <c r="P67" s="2723">
        <v>21</v>
      </c>
      <c r="Q67" s="2722" t="s">
        <v>1169</v>
      </c>
      <c r="R67" s="283" t="s">
        <v>1051</v>
      </c>
      <c r="S67" s="1118"/>
      <c r="T67" s="1119"/>
      <c r="U67" s="1119"/>
      <c r="V67" s="1119"/>
      <c r="W67" s="1119"/>
      <c r="X67" s="1120"/>
      <c r="Y67" s="283" t="s">
        <v>1051</v>
      </c>
      <c r="Z67" s="1118"/>
      <c r="AA67" s="1119"/>
      <c r="AB67" s="1119"/>
      <c r="AC67" s="1119"/>
      <c r="AD67" s="1119"/>
      <c r="AE67" s="1120"/>
    </row>
    <row r="68" spans="2:31" s="268" customFormat="1" ht="11.25">
      <c r="B68" s="2738"/>
      <c r="C68" s="2741"/>
      <c r="D68" s="2717"/>
      <c r="E68" s="2717"/>
      <c r="F68" s="2717"/>
      <c r="G68" s="2717"/>
      <c r="H68" s="324" t="s">
        <v>774</v>
      </c>
      <c r="I68" s="1158"/>
      <c r="J68" s="1158"/>
      <c r="K68" s="1158"/>
      <c r="L68" s="1158"/>
      <c r="M68" s="1158"/>
      <c r="N68" s="1159"/>
      <c r="O68" s="279"/>
      <c r="P68" s="2723"/>
      <c r="Q68" s="2722"/>
      <c r="R68" s="283" t="s">
        <v>774</v>
      </c>
      <c r="S68" s="1118"/>
      <c r="T68" s="1119"/>
      <c r="U68" s="1119"/>
      <c r="V68" s="1119"/>
      <c r="W68" s="1119"/>
      <c r="X68" s="1120"/>
      <c r="Y68" s="283" t="s">
        <v>774</v>
      </c>
      <c r="Z68" s="1118"/>
      <c r="AA68" s="1119"/>
      <c r="AB68" s="1119"/>
      <c r="AC68" s="1119"/>
      <c r="AD68" s="1119"/>
      <c r="AE68" s="1120"/>
    </row>
    <row r="69" spans="2:31" s="268" customFormat="1" ht="11.25">
      <c r="B69" s="2738"/>
      <c r="C69" s="2741"/>
      <c r="D69" s="2733" t="s">
        <v>1085</v>
      </c>
      <c r="E69" s="2717"/>
      <c r="F69" s="2717"/>
      <c r="G69" s="2717"/>
      <c r="H69" s="324" t="s">
        <v>778</v>
      </c>
      <c r="I69" s="1158"/>
      <c r="J69" s="1158"/>
      <c r="K69" s="1158"/>
      <c r="L69" s="1158"/>
      <c r="M69" s="1158"/>
      <c r="N69" s="1159"/>
      <c r="O69" s="279"/>
      <c r="P69" s="2723"/>
      <c r="Q69" s="2722"/>
      <c r="R69" s="283" t="s">
        <v>778</v>
      </c>
      <c r="S69" s="1118"/>
      <c r="T69" s="1119"/>
      <c r="U69" s="1119"/>
      <c r="V69" s="1119"/>
      <c r="W69" s="1119"/>
      <c r="X69" s="1120"/>
      <c r="Y69" s="283" t="s">
        <v>778</v>
      </c>
      <c r="Z69" s="1118"/>
      <c r="AA69" s="1119"/>
      <c r="AB69" s="1119"/>
      <c r="AC69" s="1119"/>
      <c r="AD69" s="1119"/>
      <c r="AE69" s="1120"/>
    </row>
    <row r="70" spans="2:31" s="268" customFormat="1" thickBot="1">
      <c r="B70" s="2739"/>
      <c r="C70" s="2742"/>
      <c r="D70" s="2710"/>
      <c r="E70" s="2717"/>
      <c r="F70" s="2717"/>
      <c r="G70" s="2711"/>
      <c r="H70" s="326" t="s">
        <v>782</v>
      </c>
      <c r="I70" s="1162"/>
      <c r="J70" s="1162"/>
      <c r="K70" s="1162"/>
      <c r="L70" s="1162"/>
      <c r="M70" s="1162"/>
      <c r="N70" s="1163"/>
      <c r="O70" s="279"/>
      <c r="P70" s="2723"/>
      <c r="Q70" s="2722"/>
      <c r="R70" s="283" t="s">
        <v>782</v>
      </c>
      <c r="S70" s="1118"/>
      <c r="T70" s="1119"/>
      <c r="U70" s="1119"/>
      <c r="V70" s="1119"/>
      <c r="W70" s="1119"/>
      <c r="X70" s="1120"/>
      <c r="Y70" s="283" t="s">
        <v>782</v>
      </c>
      <c r="Z70" s="1118"/>
      <c r="AA70" s="1119"/>
      <c r="AB70" s="1119"/>
      <c r="AC70" s="1119"/>
      <c r="AD70" s="1119"/>
      <c r="AE70" s="1120"/>
    </row>
    <row r="71" spans="2:31" s="268" customFormat="1" ht="11.25">
      <c r="B71" s="2737">
        <v>27</v>
      </c>
      <c r="C71" s="2740" t="s">
        <v>680</v>
      </c>
      <c r="D71" s="2716" t="s">
        <v>1071</v>
      </c>
      <c r="E71" s="2716" t="s">
        <v>756</v>
      </c>
      <c r="F71" s="2716" t="s">
        <v>1073</v>
      </c>
      <c r="G71" s="2716" t="s">
        <v>1089</v>
      </c>
      <c r="H71" s="281" t="s">
        <v>1051</v>
      </c>
      <c r="I71" s="1116"/>
      <c r="J71" s="1116"/>
      <c r="K71" s="1116"/>
      <c r="L71" s="1116"/>
      <c r="M71" s="1116"/>
      <c r="N71" s="1117"/>
      <c r="O71" s="279"/>
      <c r="P71" s="2723">
        <v>27</v>
      </c>
      <c r="Q71" s="2722" t="s">
        <v>680</v>
      </c>
      <c r="R71" s="283" t="s">
        <v>1051</v>
      </c>
      <c r="S71" s="1118"/>
      <c r="T71" s="1119"/>
      <c r="U71" s="1119"/>
      <c r="V71" s="1119"/>
      <c r="W71" s="1119"/>
      <c r="X71" s="1120"/>
      <c r="Y71" s="283" t="s">
        <v>1051</v>
      </c>
      <c r="Z71" s="1118"/>
      <c r="AA71" s="1119"/>
      <c r="AB71" s="1119"/>
      <c r="AC71" s="1119"/>
      <c r="AD71" s="1119"/>
      <c r="AE71" s="1120"/>
    </row>
    <row r="72" spans="2:31" s="268" customFormat="1" ht="11.25">
      <c r="B72" s="2738"/>
      <c r="C72" s="2741"/>
      <c r="D72" s="2717"/>
      <c r="E72" s="2717"/>
      <c r="F72" s="2717"/>
      <c r="G72" s="2717"/>
      <c r="H72" s="324" t="s">
        <v>774</v>
      </c>
      <c r="I72" s="1158"/>
      <c r="J72" s="1158"/>
      <c r="K72" s="1158"/>
      <c r="L72" s="1158"/>
      <c r="M72" s="1158"/>
      <c r="N72" s="1159"/>
      <c r="O72" s="279"/>
      <c r="P72" s="2723"/>
      <c r="Q72" s="2722"/>
      <c r="R72" s="283" t="s">
        <v>774</v>
      </c>
      <c r="S72" s="1118"/>
      <c r="T72" s="1119"/>
      <c r="U72" s="1119"/>
      <c r="V72" s="1119"/>
      <c r="W72" s="1119"/>
      <c r="X72" s="1120"/>
      <c r="Y72" s="283" t="s">
        <v>774</v>
      </c>
      <c r="Z72" s="1118"/>
      <c r="AA72" s="1119"/>
      <c r="AB72" s="1119"/>
      <c r="AC72" s="1119"/>
      <c r="AD72" s="1119"/>
      <c r="AE72" s="1120"/>
    </row>
    <row r="73" spans="2:31" s="268" customFormat="1" ht="11.25">
      <c r="B73" s="2738"/>
      <c r="C73" s="2741"/>
      <c r="D73" s="2733" t="s">
        <v>1085</v>
      </c>
      <c r="E73" s="2717"/>
      <c r="F73" s="2717"/>
      <c r="G73" s="2717"/>
      <c r="H73" s="324" t="s">
        <v>778</v>
      </c>
      <c r="I73" s="1158"/>
      <c r="J73" s="1158"/>
      <c r="K73" s="1158"/>
      <c r="L73" s="1158"/>
      <c r="M73" s="1158"/>
      <c r="N73" s="1159"/>
      <c r="O73" s="279"/>
      <c r="P73" s="2723"/>
      <c r="Q73" s="2722"/>
      <c r="R73" s="283" t="s">
        <v>778</v>
      </c>
      <c r="S73" s="1118"/>
      <c r="T73" s="1119"/>
      <c r="U73" s="1119"/>
      <c r="V73" s="1119"/>
      <c r="W73" s="1119"/>
      <c r="X73" s="1120"/>
      <c r="Y73" s="283" t="s">
        <v>778</v>
      </c>
      <c r="Z73" s="1118"/>
      <c r="AA73" s="1119"/>
      <c r="AB73" s="1119"/>
      <c r="AC73" s="1119"/>
      <c r="AD73" s="1119"/>
      <c r="AE73" s="1120"/>
    </row>
    <row r="74" spans="2:31" s="268" customFormat="1" thickBot="1">
      <c r="B74" s="2739"/>
      <c r="C74" s="2742"/>
      <c r="D74" s="2710"/>
      <c r="E74" s="2717"/>
      <c r="F74" s="2717"/>
      <c r="G74" s="2711"/>
      <c r="H74" s="326" t="s">
        <v>782</v>
      </c>
      <c r="I74" s="1162"/>
      <c r="J74" s="1162"/>
      <c r="K74" s="1162"/>
      <c r="L74" s="1162"/>
      <c r="M74" s="1162"/>
      <c r="N74" s="1163"/>
      <c r="O74" s="279"/>
      <c r="P74" s="2723"/>
      <c r="Q74" s="2722"/>
      <c r="R74" s="283" t="s">
        <v>782</v>
      </c>
      <c r="S74" s="1118"/>
      <c r="T74" s="1119"/>
      <c r="U74" s="1119"/>
      <c r="V74" s="1119"/>
      <c r="W74" s="1119"/>
      <c r="X74" s="1120"/>
      <c r="Y74" s="283" t="s">
        <v>782</v>
      </c>
      <c r="Z74" s="1118"/>
      <c r="AA74" s="1119"/>
      <c r="AB74" s="1119"/>
      <c r="AC74" s="1119"/>
      <c r="AD74" s="1119"/>
      <c r="AE74" s="1120"/>
    </row>
    <row r="75" spans="2:31" s="268" customFormat="1" ht="11.25">
      <c r="B75" s="2737">
        <v>44</v>
      </c>
      <c r="C75" s="2740" t="s">
        <v>1094</v>
      </c>
      <c r="D75" s="2716" t="s">
        <v>1071</v>
      </c>
      <c r="E75" s="2716" t="s">
        <v>756</v>
      </c>
      <c r="F75" s="2716" t="s">
        <v>1073</v>
      </c>
      <c r="G75" s="2716" t="s">
        <v>1074</v>
      </c>
      <c r="H75" s="281" t="s">
        <v>1051</v>
      </c>
      <c r="I75" s="1116"/>
      <c r="J75" s="1116"/>
      <c r="K75" s="1116"/>
      <c r="L75" s="1116"/>
      <c r="M75" s="1116"/>
      <c r="N75" s="1117"/>
      <c r="O75" s="279"/>
      <c r="P75" s="2763">
        <v>44</v>
      </c>
      <c r="Q75" s="2764" t="s">
        <v>1094</v>
      </c>
      <c r="R75" s="283" t="s">
        <v>1051</v>
      </c>
      <c r="S75" s="1118"/>
      <c r="T75" s="1119"/>
      <c r="U75" s="1119"/>
      <c r="V75" s="1119"/>
      <c r="W75" s="1119"/>
      <c r="X75" s="1120"/>
      <c r="Y75" s="283" t="s">
        <v>1051</v>
      </c>
      <c r="Z75" s="1118"/>
      <c r="AA75" s="1119"/>
      <c r="AB75" s="1119"/>
      <c r="AC75" s="1119"/>
      <c r="AD75" s="1119"/>
      <c r="AE75" s="1120"/>
    </row>
    <row r="76" spans="2:31" s="268" customFormat="1" ht="11.25">
      <c r="B76" s="2738"/>
      <c r="C76" s="2741"/>
      <c r="D76" s="2717"/>
      <c r="E76" s="2717"/>
      <c r="F76" s="2717"/>
      <c r="G76" s="2717"/>
      <c r="H76" s="324" t="s">
        <v>774</v>
      </c>
      <c r="I76" s="1158"/>
      <c r="J76" s="1158"/>
      <c r="K76" s="1158"/>
      <c r="L76" s="1158"/>
      <c r="M76" s="1158"/>
      <c r="N76" s="1159"/>
      <c r="O76" s="279"/>
      <c r="P76" s="2763"/>
      <c r="Q76" s="2764"/>
      <c r="R76" s="283" t="s">
        <v>774</v>
      </c>
      <c r="S76" s="1118"/>
      <c r="T76" s="1119"/>
      <c r="U76" s="1119"/>
      <c r="V76" s="1119"/>
      <c r="W76" s="1119"/>
      <c r="X76" s="1120"/>
      <c r="Y76" s="283" t="s">
        <v>774</v>
      </c>
      <c r="Z76" s="1118"/>
      <c r="AA76" s="1119"/>
      <c r="AB76" s="1119"/>
      <c r="AC76" s="1119"/>
      <c r="AD76" s="1119"/>
      <c r="AE76" s="1120"/>
    </row>
    <row r="77" spans="2:31" s="268" customFormat="1" ht="11.25">
      <c r="B77" s="2738"/>
      <c r="C77" s="2741"/>
      <c r="D77" s="2733" t="s">
        <v>1085</v>
      </c>
      <c r="E77" s="2717"/>
      <c r="F77" s="2717"/>
      <c r="G77" s="2717"/>
      <c r="H77" s="324" t="s">
        <v>778</v>
      </c>
      <c r="I77" s="1158"/>
      <c r="J77" s="1158"/>
      <c r="K77" s="1158"/>
      <c r="L77" s="1158"/>
      <c r="M77" s="1158"/>
      <c r="N77" s="1159"/>
      <c r="O77" s="279"/>
      <c r="P77" s="2763"/>
      <c r="Q77" s="2764"/>
      <c r="R77" s="283" t="s">
        <v>778</v>
      </c>
      <c r="S77" s="1118"/>
      <c r="T77" s="1119"/>
      <c r="U77" s="1119"/>
      <c r="V77" s="1119"/>
      <c r="W77" s="1119"/>
      <c r="X77" s="1120"/>
      <c r="Y77" s="283" t="s">
        <v>778</v>
      </c>
      <c r="Z77" s="1118"/>
      <c r="AA77" s="1119"/>
      <c r="AB77" s="1119"/>
      <c r="AC77" s="1119"/>
      <c r="AD77" s="1119"/>
      <c r="AE77" s="1120"/>
    </row>
    <row r="78" spans="2:31" s="268" customFormat="1" thickBot="1">
      <c r="B78" s="2739"/>
      <c r="C78" s="2742"/>
      <c r="D78" s="2710"/>
      <c r="E78" s="2717"/>
      <c r="F78" s="2717"/>
      <c r="G78" s="2711"/>
      <c r="H78" s="326" t="s">
        <v>782</v>
      </c>
      <c r="I78" s="1162"/>
      <c r="J78" s="1162"/>
      <c r="K78" s="1162"/>
      <c r="L78" s="1162"/>
      <c r="M78" s="1162"/>
      <c r="N78" s="1163"/>
      <c r="O78" s="279"/>
      <c r="P78" s="2763"/>
      <c r="Q78" s="2764"/>
      <c r="R78" s="283" t="s">
        <v>782</v>
      </c>
      <c r="S78" s="1118"/>
      <c r="T78" s="1119"/>
      <c r="U78" s="1119"/>
      <c r="V78" s="1119"/>
      <c r="W78" s="1119"/>
      <c r="X78" s="1120"/>
      <c r="Y78" s="283" t="s">
        <v>782</v>
      </c>
      <c r="Z78" s="1118"/>
      <c r="AA78" s="1119"/>
      <c r="AB78" s="1119"/>
      <c r="AC78" s="1119"/>
      <c r="AD78" s="1119"/>
      <c r="AE78" s="1120"/>
    </row>
    <row r="79" spans="2:31" s="268" customFormat="1" ht="11.25">
      <c r="B79" s="2737">
        <v>5</v>
      </c>
      <c r="C79" s="2740" t="s">
        <v>1158</v>
      </c>
      <c r="D79" s="2716" t="s">
        <v>1107</v>
      </c>
      <c r="E79" s="2716" t="s">
        <v>1072</v>
      </c>
      <c r="F79" s="2716" t="s">
        <v>1073</v>
      </c>
      <c r="G79" s="2716" t="s">
        <v>1074</v>
      </c>
      <c r="H79" s="281" t="s">
        <v>1051</v>
      </c>
      <c r="I79" s="1116"/>
      <c r="J79" s="1116"/>
      <c r="K79" s="1116"/>
      <c r="L79" s="1116"/>
      <c r="M79" s="1116"/>
      <c r="N79" s="1117"/>
      <c r="O79" s="279"/>
      <c r="P79" s="2723">
        <v>5</v>
      </c>
      <c r="Q79" s="2722" t="s">
        <v>1158</v>
      </c>
      <c r="R79" s="283" t="s">
        <v>1051</v>
      </c>
      <c r="S79" s="1118"/>
      <c r="T79" s="1119"/>
      <c r="U79" s="1119"/>
      <c r="V79" s="1119"/>
      <c r="W79" s="1119"/>
      <c r="X79" s="1120"/>
      <c r="Y79" s="283" t="s">
        <v>1051</v>
      </c>
      <c r="Z79" s="1118"/>
      <c r="AA79" s="1119"/>
      <c r="AB79" s="1119"/>
      <c r="AC79" s="1119"/>
      <c r="AD79" s="1119"/>
      <c r="AE79" s="1120"/>
    </row>
    <row r="80" spans="2:31" s="268" customFormat="1" ht="11.25">
      <c r="B80" s="2738"/>
      <c r="C80" s="2741"/>
      <c r="D80" s="2717"/>
      <c r="E80" s="2717"/>
      <c r="F80" s="2717"/>
      <c r="G80" s="2717"/>
      <c r="H80" s="324" t="s">
        <v>774</v>
      </c>
      <c r="I80" s="1158"/>
      <c r="J80" s="1158"/>
      <c r="K80" s="1158"/>
      <c r="L80" s="1158"/>
      <c r="M80" s="1158"/>
      <c r="N80" s="1159"/>
      <c r="O80" s="279"/>
      <c r="P80" s="2723"/>
      <c r="Q80" s="2722"/>
      <c r="R80" s="283" t="s">
        <v>774</v>
      </c>
      <c r="S80" s="1118"/>
      <c r="T80" s="1119"/>
      <c r="U80" s="1119"/>
      <c r="V80" s="1119"/>
      <c r="W80" s="1119"/>
      <c r="X80" s="1120"/>
      <c r="Y80" s="283" t="s">
        <v>774</v>
      </c>
      <c r="Z80" s="1118"/>
      <c r="AA80" s="1119"/>
      <c r="AB80" s="1119"/>
      <c r="AC80" s="1119"/>
      <c r="AD80" s="1119"/>
      <c r="AE80" s="1120"/>
    </row>
    <row r="81" spans="2:31" s="268" customFormat="1" ht="11.25">
      <c r="B81" s="2738"/>
      <c r="C81" s="2741"/>
      <c r="D81" s="2733" t="s">
        <v>1075</v>
      </c>
      <c r="E81" s="2717"/>
      <c r="F81" s="2717"/>
      <c r="G81" s="2717"/>
      <c r="H81" s="324" t="s">
        <v>778</v>
      </c>
      <c r="I81" s="1158"/>
      <c r="J81" s="1158"/>
      <c r="K81" s="1158"/>
      <c r="L81" s="1158"/>
      <c r="M81" s="1158"/>
      <c r="N81" s="1159"/>
      <c r="O81" s="279"/>
      <c r="P81" s="2723"/>
      <c r="Q81" s="2722"/>
      <c r="R81" s="283" t="s">
        <v>778</v>
      </c>
      <c r="S81" s="1118"/>
      <c r="T81" s="1119"/>
      <c r="U81" s="1119"/>
      <c r="V81" s="1119"/>
      <c r="W81" s="1119"/>
      <c r="X81" s="1120"/>
      <c r="Y81" s="283" t="s">
        <v>778</v>
      </c>
      <c r="Z81" s="1118"/>
      <c r="AA81" s="1119"/>
      <c r="AB81" s="1119"/>
      <c r="AC81" s="1119"/>
      <c r="AD81" s="1119"/>
      <c r="AE81" s="1120"/>
    </row>
    <row r="82" spans="2:31" s="268" customFormat="1" thickBot="1">
      <c r="B82" s="2739"/>
      <c r="C82" s="2742"/>
      <c r="D82" s="2710"/>
      <c r="E82" s="2717"/>
      <c r="F82" s="2717"/>
      <c r="G82" s="2711"/>
      <c r="H82" s="326" t="s">
        <v>782</v>
      </c>
      <c r="I82" s="1162"/>
      <c r="J82" s="1162"/>
      <c r="K82" s="1162"/>
      <c r="L82" s="1162"/>
      <c r="M82" s="1162"/>
      <c r="N82" s="1163"/>
      <c r="O82" s="279"/>
      <c r="P82" s="2723"/>
      <c r="Q82" s="2722"/>
      <c r="R82" s="283" t="s">
        <v>782</v>
      </c>
      <c r="S82" s="1118"/>
      <c r="T82" s="1119"/>
      <c r="U82" s="1119"/>
      <c r="V82" s="1119"/>
      <c r="W82" s="1119"/>
      <c r="X82" s="1120"/>
      <c r="Y82" s="283" t="s">
        <v>782</v>
      </c>
      <c r="Z82" s="1118"/>
      <c r="AA82" s="1119"/>
      <c r="AB82" s="1119"/>
      <c r="AC82" s="1119"/>
      <c r="AD82" s="1119"/>
      <c r="AE82" s="1120"/>
    </row>
    <row r="83" spans="2:31" s="268" customFormat="1" ht="11.25">
      <c r="B83" s="2737">
        <v>15</v>
      </c>
      <c r="C83" s="2740" t="s">
        <v>1142</v>
      </c>
      <c r="D83" s="2716" t="s">
        <v>1107</v>
      </c>
      <c r="E83" s="2716" t="s">
        <v>1072</v>
      </c>
      <c r="F83" s="2716" t="s">
        <v>1073</v>
      </c>
      <c r="G83" s="2716" t="s">
        <v>1074</v>
      </c>
      <c r="H83" s="281" t="s">
        <v>1051</v>
      </c>
      <c r="I83" s="1116"/>
      <c r="J83" s="1116"/>
      <c r="K83" s="1116"/>
      <c r="L83" s="1116"/>
      <c r="M83" s="1116"/>
      <c r="N83" s="1117"/>
      <c r="O83" s="279"/>
      <c r="P83" s="2723">
        <v>15</v>
      </c>
      <c r="Q83" s="2722" t="s">
        <v>1142</v>
      </c>
      <c r="R83" s="283" t="s">
        <v>1051</v>
      </c>
      <c r="S83" s="1118"/>
      <c r="T83" s="1119"/>
      <c r="U83" s="1119"/>
      <c r="V83" s="1119"/>
      <c r="W83" s="1119"/>
      <c r="X83" s="1120"/>
      <c r="Y83" s="283" t="s">
        <v>1051</v>
      </c>
      <c r="Z83" s="1119"/>
      <c r="AA83" s="1119"/>
      <c r="AB83" s="1119"/>
      <c r="AC83" s="1119"/>
      <c r="AD83" s="1119"/>
      <c r="AE83" s="1120"/>
    </row>
    <row r="84" spans="2:31" s="268" customFormat="1" ht="11.25">
      <c r="B84" s="2738"/>
      <c r="C84" s="2741"/>
      <c r="D84" s="2717"/>
      <c r="E84" s="2717"/>
      <c r="F84" s="2717"/>
      <c r="G84" s="2717"/>
      <c r="H84" s="324" t="s">
        <v>774</v>
      </c>
      <c r="I84" s="1158"/>
      <c r="J84" s="1158"/>
      <c r="K84" s="1158"/>
      <c r="L84" s="1158"/>
      <c r="M84" s="1158"/>
      <c r="N84" s="1159"/>
      <c r="O84" s="279"/>
      <c r="P84" s="2723"/>
      <c r="Q84" s="2722"/>
      <c r="R84" s="283" t="s">
        <v>774</v>
      </c>
      <c r="S84" s="1118"/>
      <c r="T84" s="1119"/>
      <c r="U84" s="1119"/>
      <c r="V84" s="1119"/>
      <c r="W84" s="1119"/>
      <c r="X84" s="1120"/>
      <c r="Y84" s="283" t="s">
        <v>774</v>
      </c>
      <c r="Z84" s="1119"/>
      <c r="AA84" s="1119"/>
      <c r="AB84" s="1119"/>
      <c r="AC84" s="1119"/>
      <c r="AD84" s="1119"/>
      <c r="AE84" s="1120"/>
    </row>
    <row r="85" spans="2:31" s="268" customFormat="1" ht="11.25">
      <c r="B85" s="2738"/>
      <c r="C85" s="2741"/>
      <c r="D85" s="2733" t="s">
        <v>1075</v>
      </c>
      <c r="E85" s="2717"/>
      <c r="F85" s="2717"/>
      <c r="G85" s="2717"/>
      <c r="H85" s="324" t="s">
        <v>778</v>
      </c>
      <c r="I85" s="1158"/>
      <c r="J85" s="1158"/>
      <c r="K85" s="1158"/>
      <c r="L85" s="1158"/>
      <c r="M85" s="1158"/>
      <c r="N85" s="1159"/>
      <c r="O85" s="279"/>
      <c r="P85" s="2723"/>
      <c r="Q85" s="2722"/>
      <c r="R85" s="283" t="s">
        <v>778</v>
      </c>
      <c r="S85" s="1118"/>
      <c r="T85" s="1119"/>
      <c r="U85" s="1119"/>
      <c r="V85" s="1119"/>
      <c r="W85" s="1119"/>
      <c r="X85" s="1120"/>
      <c r="Y85" s="283" t="s">
        <v>778</v>
      </c>
      <c r="Z85" s="1119"/>
      <c r="AA85" s="1119"/>
      <c r="AB85" s="1119"/>
      <c r="AC85" s="1119"/>
      <c r="AD85" s="1119"/>
      <c r="AE85" s="1120"/>
    </row>
    <row r="86" spans="2:31" s="268" customFormat="1" thickBot="1">
      <c r="B86" s="2739"/>
      <c r="C86" s="2742"/>
      <c r="D86" s="2710"/>
      <c r="E86" s="2717"/>
      <c r="F86" s="2717"/>
      <c r="G86" s="2711"/>
      <c r="H86" s="326" t="s">
        <v>782</v>
      </c>
      <c r="I86" s="1162"/>
      <c r="J86" s="1162"/>
      <c r="K86" s="1162"/>
      <c r="L86" s="1162"/>
      <c r="M86" s="1162"/>
      <c r="N86" s="1163"/>
      <c r="O86" s="279"/>
      <c r="P86" s="2723"/>
      <c r="Q86" s="2722"/>
      <c r="R86" s="283" t="s">
        <v>782</v>
      </c>
      <c r="S86" s="1118"/>
      <c r="T86" s="1119"/>
      <c r="U86" s="1119"/>
      <c r="V86" s="1119"/>
      <c r="W86" s="1119"/>
      <c r="X86" s="1120"/>
      <c r="Y86" s="283" t="s">
        <v>782</v>
      </c>
      <c r="Z86" s="1119"/>
      <c r="AA86" s="1119"/>
      <c r="AB86" s="1119"/>
      <c r="AC86" s="1119"/>
      <c r="AD86" s="1119"/>
      <c r="AE86" s="1120"/>
    </row>
    <row r="87" spans="2:31" s="268" customFormat="1" ht="11.25">
      <c r="B87" s="2737">
        <v>33</v>
      </c>
      <c r="C87" s="2740" t="s">
        <v>1119</v>
      </c>
      <c r="D87" s="2716" t="s">
        <v>1107</v>
      </c>
      <c r="E87" s="2716" t="s">
        <v>1072</v>
      </c>
      <c r="F87" s="2716" t="s">
        <v>1073</v>
      </c>
      <c r="G87" s="2716" t="s">
        <v>1074</v>
      </c>
      <c r="H87" s="281" t="s">
        <v>1051</v>
      </c>
      <c r="I87" s="1116"/>
      <c r="J87" s="1116"/>
      <c r="K87" s="1116"/>
      <c r="L87" s="1116"/>
      <c r="M87" s="1116"/>
      <c r="N87" s="1117"/>
      <c r="O87" s="279"/>
      <c r="P87" s="2723">
        <v>33</v>
      </c>
      <c r="Q87" s="2722" t="s">
        <v>1119</v>
      </c>
      <c r="R87" s="283" t="s">
        <v>1051</v>
      </c>
      <c r="S87" s="1118"/>
      <c r="T87" s="1119"/>
      <c r="U87" s="1119"/>
      <c r="V87" s="1119"/>
      <c r="W87" s="1119"/>
      <c r="X87" s="1120"/>
      <c r="Y87" s="283" t="s">
        <v>1051</v>
      </c>
      <c r="Z87" s="1118"/>
      <c r="AA87" s="1119"/>
      <c r="AB87" s="1119"/>
      <c r="AC87" s="1119"/>
      <c r="AD87" s="1119"/>
      <c r="AE87" s="1120"/>
    </row>
    <row r="88" spans="2:31" s="268" customFormat="1" ht="11.25">
      <c r="B88" s="2738"/>
      <c r="C88" s="2741"/>
      <c r="D88" s="2717"/>
      <c r="E88" s="2717"/>
      <c r="F88" s="2717"/>
      <c r="G88" s="2717"/>
      <c r="H88" s="324" t="s">
        <v>774</v>
      </c>
      <c r="I88" s="1158"/>
      <c r="J88" s="1158"/>
      <c r="K88" s="1158"/>
      <c r="L88" s="1158"/>
      <c r="M88" s="1158"/>
      <c r="N88" s="1159"/>
      <c r="O88" s="279"/>
      <c r="P88" s="2723"/>
      <c r="Q88" s="2722"/>
      <c r="R88" s="283" t="s">
        <v>774</v>
      </c>
      <c r="S88" s="1118"/>
      <c r="T88" s="1119"/>
      <c r="U88" s="1119"/>
      <c r="V88" s="1119"/>
      <c r="W88" s="1119"/>
      <c r="X88" s="1120"/>
      <c r="Y88" s="283" t="s">
        <v>774</v>
      </c>
      <c r="Z88" s="1118"/>
      <c r="AA88" s="1119"/>
      <c r="AB88" s="1119"/>
      <c r="AC88" s="1119"/>
      <c r="AD88" s="1119"/>
      <c r="AE88" s="1120"/>
    </row>
    <row r="89" spans="2:31" s="268" customFormat="1" ht="11.25">
      <c r="B89" s="2738"/>
      <c r="C89" s="2741"/>
      <c r="D89" s="2733" t="s">
        <v>1075</v>
      </c>
      <c r="E89" s="2717"/>
      <c r="F89" s="2717"/>
      <c r="G89" s="2717"/>
      <c r="H89" s="324" t="s">
        <v>778</v>
      </c>
      <c r="I89" s="1158"/>
      <c r="J89" s="1158"/>
      <c r="K89" s="1158"/>
      <c r="L89" s="1158"/>
      <c r="M89" s="1158"/>
      <c r="N89" s="1159"/>
      <c r="O89" s="279"/>
      <c r="P89" s="2723"/>
      <c r="Q89" s="2722"/>
      <c r="R89" s="283" t="s">
        <v>778</v>
      </c>
      <c r="S89" s="1118"/>
      <c r="T89" s="1119"/>
      <c r="U89" s="1119"/>
      <c r="V89" s="1119"/>
      <c r="W89" s="1119"/>
      <c r="X89" s="1120"/>
      <c r="Y89" s="283" t="s">
        <v>778</v>
      </c>
      <c r="Z89" s="1118"/>
      <c r="AA89" s="1119"/>
      <c r="AB89" s="1119"/>
      <c r="AC89" s="1119"/>
      <c r="AD89" s="1119"/>
      <c r="AE89" s="1120"/>
    </row>
    <row r="90" spans="2:31" s="268" customFormat="1" thickBot="1">
      <c r="B90" s="2739"/>
      <c r="C90" s="2742"/>
      <c r="D90" s="2710"/>
      <c r="E90" s="2717"/>
      <c r="F90" s="2717"/>
      <c r="G90" s="2711"/>
      <c r="H90" s="326" t="s">
        <v>782</v>
      </c>
      <c r="I90" s="1162"/>
      <c r="J90" s="1162"/>
      <c r="K90" s="1162"/>
      <c r="L90" s="1162"/>
      <c r="M90" s="1162"/>
      <c r="N90" s="1163"/>
      <c r="O90" s="279"/>
      <c r="P90" s="2723"/>
      <c r="Q90" s="2722"/>
      <c r="R90" s="283" t="s">
        <v>782</v>
      </c>
      <c r="S90" s="1118"/>
      <c r="T90" s="1119"/>
      <c r="U90" s="1119"/>
      <c r="V90" s="1119"/>
      <c r="W90" s="1119"/>
      <c r="X90" s="1120"/>
      <c r="Y90" s="283" t="s">
        <v>782</v>
      </c>
      <c r="Z90" s="1118"/>
      <c r="AA90" s="1119"/>
      <c r="AB90" s="1119"/>
      <c r="AC90" s="1119"/>
      <c r="AD90" s="1119"/>
      <c r="AE90" s="1120"/>
    </row>
    <row r="91" spans="2:31" s="268" customFormat="1" ht="11.25">
      <c r="B91" s="2737">
        <v>32</v>
      </c>
      <c r="C91" s="2740" t="s">
        <v>1118</v>
      </c>
      <c r="D91" s="2716" t="s">
        <v>1107</v>
      </c>
      <c r="E91" s="2716" t="s">
        <v>1072</v>
      </c>
      <c r="F91" s="2716" t="s">
        <v>1073</v>
      </c>
      <c r="G91" s="2716" t="s">
        <v>1083</v>
      </c>
      <c r="H91" s="281" t="s">
        <v>1051</v>
      </c>
      <c r="I91" s="1116"/>
      <c r="J91" s="1116"/>
      <c r="K91" s="1116"/>
      <c r="L91" s="1116"/>
      <c r="M91" s="1116"/>
      <c r="N91" s="1117"/>
      <c r="O91" s="279"/>
      <c r="P91" s="2723">
        <v>32</v>
      </c>
      <c r="Q91" s="2722" t="s">
        <v>1118</v>
      </c>
      <c r="R91" s="283" t="s">
        <v>1051</v>
      </c>
      <c r="S91" s="1118"/>
      <c r="T91" s="1119"/>
      <c r="U91" s="1119"/>
      <c r="V91" s="1119"/>
      <c r="W91" s="1119"/>
      <c r="X91" s="1120"/>
      <c r="Y91" s="283" t="s">
        <v>1051</v>
      </c>
      <c r="Z91" s="1118"/>
      <c r="AA91" s="1119"/>
      <c r="AB91" s="1119"/>
      <c r="AC91" s="1119"/>
      <c r="AD91" s="1119"/>
      <c r="AE91" s="1120"/>
    </row>
    <row r="92" spans="2:31" s="268" customFormat="1" ht="11.25">
      <c r="B92" s="2738"/>
      <c r="C92" s="2741"/>
      <c r="D92" s="2717"/>
      <c r="E92" s="2717"/>
      <c r="F92" s="2717"/>
      <c r="G92" s="2717"/>
      <c r="H92" s="324" t="s">
        <v>774</v>
      </c>
      <c r="I92" s="1158"/>
      <c r="J92" s="1158"/>
      <c r="K92" s="1158"/>
      <c r="L92" s="1158"/>
      <c r="M92" s="1158"/>
      <c r="N92" s="1159"/>
      <c r="O92" s="279"/>
      <c r="P92" s="2723"/>
      <c r="Q92" s="2722"/>
      <c r="R92" s="283" t="s">
        <v>774</v>
      </c>
      <c r="S92" s="1118"/>
      <c r="T92" s="1119"/>
      <c r="U92" s="1119"/>
      <c r="V92" s="1119"/>
      <c r="W92" s="1119"/>
      <c r="X92" s="1120"/>
      <c r="Y92" s="283" t="s">
        <v>774</v>
      </c>
      <c r="Z92" s="1118"/>
      <c r="AA92" s="1119"/>
      <c r="AB92" s="1119"/>
      <c r="AC92" s="1119"/>
      <c r="AD92" s="1119"/>
      <c r="AE92" s="1120"/>
    </row>
    <row r="93" spans="2:31" s="268" customFormat="1" ht="11.25">
      <c r="B93" s="2738"/>
      <c r="C93" s="2741"/>
      <c r="D93" s="2733" t="s">
        <v>1075</v>
      </c>
      <c r="E93" s="2717"/>
      <c r="F93" s="2717"/>
      <c r="G93" s="2717"/>
      <c r="H93" s="324" t="s">
        <v>778</v>
      </c>
      <c r="I93" s="1158"/>
      <c r="J93" s="1158"/>
      <c r="K93" s="1158"/>
      <c r="L93" s="1158"/>
      <c r="M93" s="1158"/>
      <c r="N93" s="1159"/>
      <c r="O93" s="279"/>
      <c r="P93" s="2723"/>
      <c r="Q93" s="2722"/>
      <c r="R93" s="283" t="s">
        <v>778</v>
      </c>
      <c r="S93" s="1118"/>
      <c r="T93" s="1119"/>
      <c r="U93" s="1119"/>
      <c r="V93" s="1119"/>
      <c r="W93" s="1119"/>
      <c r="X93" s="1120"/>
      <c r="Y93" s="283" t="s">
        <v>778</v>
      </c>
      <c r="Z93" s="1118"/>
      <c r="AA93" s="1119"/>
      <c r="AB93" s="1119"/>
      <c r="AC93" s="1119"/>
      <c r="AD93" s="1119"/>
      <c r="AE93" s="1120"/>
    </row>
    <row r="94" spans="2:31" s="268" customFormat="1" thickBot="1">
      <c r="B94" s="2739"/>
      <c r="C94" s="2742"/>
      <c r="D94" s="2710"/>
      <c r="E94" s="2717"/>
      <c r="F94" s="2717"/>
      <c r="G94" s="2711"/>
      <c r="H94" s="326" t="s">
        <v>782</v>
      </c>
      <c r="I94" s="1162"/>
      <c r="J94" s="1162"/>
      <c r="K94" s="1162"/>
      <c r="L94" s="1162"/>
      <c r="M94" s="1162"/>
      <c r="N94" s="1163"/>
      <c r="O94" s="279"/>
      <c r="P94" s="2723"/>
      <c r="Q94" s="2722"/>
      <c r="R94" s="283" t="s">
        <v>782</v>
      </c>
      <c r="S94" s="1118"/>
      <c r="T94" s="1119"/>
      <c r="U94" s="1119"/>
      <c r="V94" s="1119"/>
      <c r="W94" s="1119"/>
      <c r="X94" s="1120"/>
      <c r="Y94" s="283" t="s">
        <v>782</v>
      </c>
      <c r="Z94" s="1118"/>
      <c r="AA94" s="1119"/>
      <c r="AB94" s="1119"/>
      <c r="AC94" s="1119"/>
      <c r="AD94" s="1119"/>
      <c r="AE94" s="1120"/>
    </row>
    <row r="95" spans="2:31" s="268" customFormat="1" ht="11.25">
      <c r="B95" s="2737">
        <v>26</v>
      </c>
      <c r="C95" s="2740" t="s">
        <v>1139</v>
      </c>
      <c r="D95" s="2716" t="s">
        <v>1107</v>
      </c>
      <c r="E95" s="2716" t="s">
        <v>1072</v>
      </c>
      <c r="F95" s="2716" t="s">
        <v>1073</v>
      </c>
      <c r="G95" s="2716" t="s">
        <v>1089</v>
      </c>
      <c r="H95" s="281" t="s">
        <v>1051</v>
      </c>
      <c r="I95" s="1116"/>
      <c r="J95" s="1116"/>
      <c r="K95" s="1116"/>
      <c r="L95" s="1116"/>
      <c r="M95" s="1116"/>
      <c r="N95" s="1117"/>
      <c r="O95" s="279"/>
      <c r="P95" s="2723">
        <v>26</v>
      </c>
      <c r="Q95" s="2722" t="s">
        <v>1139</v>
      </c>
      <c r="R95" s="283" t="s">
        <v>1051</v>
      </c>
      <c r="S95" s="1118"/>
      <c r="T95" s="1119"/>
      <c r="U95" s="1119"/>
      <c r="V95" s="1119"/>
      <c r="W95" s="1119"/>
      <c r="X95" s="1120"/>
      <c r="Y95" s="283" t="s">
        <v>1051</v>
      </c>
      <c r="Z95" s="1118"/>
      <c r="AA95" s="1119"/>
      <c r="AB95" s="1119"/>
      <c r="AC95" s="1119"/>
      <c r="AD95" s="1119"/>
      <c r="AE95" s="1120"/>
    </row>
    <row r="96" spans="2:31" s="268" customFormat="1" ht="11.25">
      <c r="B96" s="2738"/>
      <c r="C96" s="2741"/>
      <c r="D96" s="2717"/>
      <c r="E96" s="2717"/>
      <c r="F96" s="2717"/>
      <c r="G96" s="2717"/>
      <c r="H96" s="324" t="s">
        <v>774</v>
      </c>
      <c r="I96" s="1158"/>
      <c r="J96" s="1158"/>
      <c r="K96" s="1158"/>
      <c r="L96" s="1158"/>
      <c r="M96" s="1158"/>
      <c r="N96" s="1159"/>
      <c r="O96" s="279"/>
      <c r="P96" s="2723"/>
      <c r="Q96" s="2722"/>
      <c r="R96" s="283" t="s">
        <v>774</v>
      </c>
      <c r="S96" s="1118"/>
      <c r="T96" s="1119"/>
      <c r="U96" s="1119"/>
      <c r="V96" s="1119"/>
      <c r="W96" s="1119"/>
      <c r="X96" s="1120"/>
      <c r="Y96" s="283" t="s">
        <v>774</v>
      </c>
      <c r="Z96" s="1118"/>
      <c r="AA96" s="1119"/>
      <c r="AB96" s="1119"/>
      <c r="AC96" s="1119"/>
      <c r="AD96" s="1119"/>
      <c r="AE96" s="1120"/>
    </row>
    <row r="97" spans="2:31" s="268" customFormat="1" ht="11.25">
      <c r="B97" s="2738"/>
      <c r="C97" s="2741"/>
      <c r="D97" s="2733" t="s">
        <v>1075</v>
      </c>
      <c r="E97" s="2717"/>
      <c r="F97" s="2717"/>
      <c r="G97" s="2717"/>
      <c r="H97" s="324" t="s">
        <v>778</v>
      </c>
      <c r="I97" s="1158"/>
      <c r="J97" s="1158"/>
      <c r="K97" s="1158"/>
      <c r="L97" s="1158"/>
      <c r="M97" s="1158"/>
      <c r="N97" s="1159"/>
      <c r="O97" s="279"/>
      <c r="P97" s="2723"/>
      <c r="Q97" s="2722"/>
      <c r="R97" s="283" t="s">
        <v>778</v>
      </c>
      <c r="S97" s="1118"/>
      <c r="T97" s="1119"/>
      <c r="U97" s="1119"/>
      <c r="V97" s="1119"/>
      <c r="W97" s="1119"/>
      <c r="X97" s="1120"/>
      <c r="Y97" s="283" t="s">
        <v>778</v>
      </c>
      <c r="Z97" s="1118"/>
      <c r="AA97" s="1119"/>
      <c r="AB97" s="1119"/>
      <c r="AC97" s="1119"/>
      <c r="AD97" s="1119"/>
      <c r="AE97" s="1120"/>
    </row>
    <row r="98" spans="2:31" s="268" customFormat="1" thickBot="1">
      <c r="B98" s="2739"/>
      <c r="C98" s="2742"/>
      <c r="D98" s="2710"/>
      <c r="E98" s="2717"/>
      <c r="F98" s="2717"/>
      <c r="G98" s="2711"/>
      <c r="H98" s="326" t="s">
        <v>782</v>
      </c>
      <c r="I98" s="1162"/>
      <c r="J98" s="1162"/>
      <c r="K98" s="1162"/>
      <c r="L98" s="1162"/>
      <c r="M98" s="1162"/>
      <c r="N98" s="1163"/>
      <c r="O98" s="279"/>
      <c r="P98" s="2723"/>
      <c r="Q98" s="2722"/>
      <c r="R98" s="283" t="s">
        <v>782</v>
      </c>
      <c r="S98" s="1118"/>
      <c r="T98" s="1119"/>
      <c r="U98" s="1119"/>
      <c r="V98" s="1119"/>
      <c r="W98" s="1119"/>
      <c r="X98" s="1120"/>
      <c r="Y98" s="283" t="s">
        <v>782</v>
      </c>
      <c r="Z98" s="1118"/>
      <c r="AA98" s="1119"/>
      <c r="AB98" s="1119"/>
      <c r="AC98" s="1119"/>
      <c r="AD98" s="1119"/>
      <c r="AE98" s="1120"/>
    </row>
    <row r="99" spans="2:31" s="268" customFormat="1" ht="11.25" customHeight="1">
      <c r="B99" s="2737">
        <v>18</v>
      </c>
      <c r="C99" s="2740" t="s">
        <v>1112</v>
      </c>
      <c r="D99" s="2716" t="s">
        <v>1107</v>
      </c>
      <c r="E99" s="2716" t="s">
        <v>1077</v>
      </c>
      <c r="F99" s="2716" t="s">
        <v>1113</v>
      </c>
      <c r="G99" s="2716" t="s">
        <v>1083</v>
      </c>
      <c r="H99" s="281" t="s">
        <v>1051</v>
      </c>
      <c r="I99" s="1116"/>
      <c r="J99" s="1116"/>
      <c r="K99" s="1116"/>
      <c r="L99" s="1116"/>
      <c r="M99" s="1116"/>
      <c r="N99" s="1117"/>
      <c r="O99" s="279"/>
      <c r="P99" s="2723">
        <v>18</v>
      </c>
      <c r="Q99" s="2722" t="s">
        <v>1112</v>
      </c>
      <c r="R99" s="283" t="s">
        <v>1051</v>
      </c>
      <c r="S99" s="1118"/>
      <c r="T99" s="1119"/>
      <c r="U99" s="1119"/>
      <c r="V99" s="1119"/>
      <c r="W99" s="1119"/>
      <c r="X99" s="1120"/>
      <c r="Y99" s="283" t="s">
        <v>1051</v>
      </c>
      <c r="Z99" s="1118"/>
      <c r="AA99" s="1119"/>
      <c r="AB99" s="1119"/>
      <c r="AC99" s="1119"/>
      <c r="AD99" s="1119"/>
      <c r="AE99" s="1120"/>
    </row>
    <row r="100" spans="2:31" s="268" customFormat="1" ht="11.25">
      <c r="B100" s="2738"/>
      <c r="C100" s="2741"/>
      <c r="D100" s="2717"/>
      <c r="E100" s="2717"/>
      <c r="F100" s="2717"/>
      <c r="G100" s="2717"/>
      <c r="H100" s="324" t="s">
        <v>774</v>
      </c>
      <c r="I100" s="1158"/>
      <c r="J100" s="1158"/>
      <c r="K100" s="1158"/>
      <c r="L100" s="1158"/>
      <c r="M100" s="1158"/>
      <c r="N100" s="1159"/>
      <c r="O100" s="279"/>
      <c r="P100" s="2723"/>
      <c r="Q100" s="2722"/>
      <c r="R100" s="283" t="s">
        <v>774</v>
      </c>
      <c r="S100" s="1118"/>
      <c r="T100" s="1119"/>
      <c r="U100" s="1119"/>
      <c r="V100" s="1119"/>
      <c r="W100" s="1119"/>
      <c r="X100" s="1120"/>
      <c r="Y100" s="283" t="s">
        <v>774</v>
      </c>
      <c r="Z100" s="1118"/>
      <c r="AA100" s="1119"/>
      <c r="AB100" s="1119"/>
      <c r="AC100" s="1119"/>
      <c r="AD100" s="1119"/>
      <c r="AE100" s="1120"/>
    </row>
    <row r="101" spans="2:31" s="268" customFormat="1" ht="11.25">
      <c r="B101" s="2738"/>
      <c r="C101" s="2741"/>
      <c r="D101" s="2733" t="s">
        <v>1085</v>
      </c>
      <c r="E101" s="2717"/>
      <c r="F101" s="2717"/>
      <c r="G101" s="2717"/>
      <c r="H101" s="324" t="s">
        <v>778</v>
      </c>
      <c r="I101" s="1158"/>
      <c r="J101" s="1158"/>
      <c r="K101" s="1158"/>
      <c r="L101" s="1158"/>
      <c r="M101" s="1158"/>
      <c r="N101" s="1159"/>
      <c r="O101" s="279"/>
      <c r="P101" s="2723"/>
      <c r="Q101" s="2722"/>
      <c r="R101" s="283" t="s">
        <v>778</v>
      </c>
      <c r="S101" s="1118"/>
      <c r="T101" s="1119"/>
      <c r="U101" s="1119"/>
      <c r="V101" s="1119"/>
      <c r="W101" s="1119"/>
      <c r="X101" s="1120"/>
      <c r="Y101" s="283" t="s">
        <v>778</v>
      </c>
      <c r="Z101" s="1118"/>
      <c r="AA101" s="1119"/>
      <c r="AB101" s="1119"/>
      <c r="AC101" s="1119"/>
      <c r="AD101" s="1119"/>
      <c r="AE101" s="1120"/>
    </row>
    <row r="102" spans="2:31" s="268" customFormat="1" thickBot="1">
      <c r="B102" s="2739"/>
      <c r="C102" s="2742"/>
      <c r="D102" s="2710"/>
      <c r="E102" s="2717"/>
      <c r="F102" s="2717"/>
      <c r="G102" s="2711"/>
      <c r="H102" s="326" t="s">
        <v>782</v>
      </c>
      <c r="I102" s="1162"/>
      <c r="J102" s="1162"/>
      <c r="K102" s="1162"/>
      <c r="L102" s="1162"/>
      <c r="M102" s="1162"/>
      <c r="N102" s="1163"/>
      <c r="O102" s="279"/>
      <c r="P102" s="2723"/>
      <c r="Q102" s="2722"/>
      <c r="R102" s="283" t="s">
        <v>782</v>
      </c>
      <c r="S102" s="1118"/>
      <c r="T102" s="1119"/>
      <c r="U102" s="1119"/>
      <c r="V102" s="1119"/>
      <c r="W102" s="1119"/>
      <c r="X102" s="1120"/>
      <c r="Y102" s="283" t="s">
        <v>782</v>
      </c>
      <c r="Z102" s="1118"/>
      <c r="AA102" s="1119"/>
      <c r="AB102" s="1119"/>
      <c r="AC102" s="1119"/>
      <c r="AD102" s="1119"/>
      <c r="AE102" s="1120"/>
    </row>
    <row r="103" spans="2:31" s="268" customFormat="1" ht="11.25">
      <c r="B103" s="2737">
        <v>39</v>
      </c>
      <c r="C103" s="2740" t="s">
        <v>785</v>
      </c>
      <c r="D103" s="2716" t="s">
        <v>1107</v>
      </c>
      <c r="E103" s="2716" t="s">
        <v>1077</v>
      </c>
      <c r="F103" s="2716" t="s">
        <v>1073</v>
      </c>
      <c r="G103" s="2716" t="s">
        <v>1089</v>
      </c>
      <c r="H103" s="281" t="s">
        <v>1051</v>
      </c>
      <c r="I103" s="1116"/>
      <c r="J103" s="1116"/>
      <c r="K103" s="1116"/>
      <c r="L103" s="1116"/>
      <c r="M103" s="1116"/>
      <c r="N103" s="1117"/>
      <c r="O103" s="279"/>
      <c r="P103" s="2723">
        <v>39</v>
      </c>
      <c r="Q103" s="2722" t="s">
        <v>785</v>
      </c>
      <c r="R103" s="283" t="s">
        <v>1051</v>
      </c>
      <c r="S103" s="1118"/>
      <c r="T103" s="1119"/>
      <c r="U103" s="1119"/>
      <c r="V103" s="1119"/>
      <c r="W103" s="1119"/>
      <c r="X103" s="1120"/>
      <c r="Y103" s="283" t="s">
        <v>1051</v>
      </c>
      <c r="Z103" s="1118"/>
      <c r="AA103" s="1119"/>
      <c r="AB103" s="1119"/>
      <c r="AC103" s="1119"/>
      <c r="AD103" s="1119"/>
      <c r="AE103" s="1120"/>
    </row>
    <row r="104" spans="2:31" s="268" customFormat="1" ht="11.25">
      <c r="B104" s="2738"/>
      <c r="C104" s="2741"/>
      <c r="D104" s="2717"/>
      <c r="E104" s="2717"/>
      <c r="F104" s="2717"/>
      <c r="G104" s="2717"/>
      <c r="H104" s="324" t="s">
        <v>774</v>
      </c>
      <c r="I104" s="1158"/>
      <c r="J104" s="1158"/>
      <c r="K104" s="1158"/>
      <c r="L104" s="1158"/>
      <c r="M104" s="1158"/>
      <c r="N104" s="1159"/>
      <c r="O104" s="279"/>
      <c r="P104" s="2723"/>
      <c r="Q104" s="2722"/>
      <c r="R104" s="283" t="s">
        <v>774</v>
      </c>
      <c r="S104" s="1118"/>
      <c r="T104" s="1119"/>
      <c r="U104" s="1119"/>
      <c r="V104" s="1119"/>
      <c r="W104" s="1119"/>
      <c r="X104" s="1120"/>
      <c r="Y104" s="283" t="s">
        <v>774</v>
      </c>
      <c r="Z104" s="1118"/>
      <c r="AA104" s="1119"/>
      <c r="AB104" s="1119"/>
      <c r="AC104" s="1119"/>
      <c r="AD104" s="1119"/>
      <c r="AE104" s="1120"/>
    </row>
    <row r="105" spans="2:31" s="268" customFormat="1" ht="11.25">
      <c r="B105" s="2738"/>
      <c r="C105" s="2741"/>
      <c r="D105" s="2733" t="s">
        <v>1075</v>
      </c>
      <c r="E105" s="2717"/>
      <c r="F105" s="2717"/>
      <c r="G105" s="2717"/>
      <c r="H105" s="324" t="s">
        <v>778</v>
      </c>
      <c r="I105" s="1158"/>
      <c r="J105" s="1158"/>
      <c r="K105" s="1158"/>
      <c r="L105" s="1158"/>
      <c r="M105" s="1158"/>
      <c r="N105" s="1159"/>
      <c r="O105" s="279"/>
      <c r="P105" s="2723"/>
      <c r="Q105" s="2722"/>
      <c r="R105" s="283" t="s">
        <v>778</v>
      </c>
      <c r="S105" s="1118"/>
      <c r="T105" s="1119"/>
      <c r="U105" s="1119"/>
      <c r="V105" s="1119"/>
      <c r="W105" s="1119"/>
      <c r="X105" s="1120"/>
      <c r="Y105" s="283" t="s">
        <v>778</v>
      </c>
      <c r="Z105" s="1118"/>
      <c r="AA105" s="1119"/>
      <c r="AB105" s="1119"/>
      <c r="AC105" s="1119"/>
      <c r="AD105" s="1119"/>
      <c r="AE105" s="1120"/>
    </row>
    <row r="106" spans="2:31" s="268" customFormat="1" thickBot="1">
      <c r="B106" s="2739"/>
      <c r="C106" s="2742"/>
      <c r="D106" s="2710"/>
      <c r="E106" s="2717"/>
      <c r="F106" s="2717"/>
      <c r="G106" s="2711"/>
      <c r="H106" s="326" t="s">
        <v>782</v>
      </c>
      <c r="I106" s="1162"/>
      <c r="J106" s="1162"/>
      <c r="K106" s="1162"/>
      <c r="L106" s="1162"/>
      <c r="M106" s="1162"/>
      <c r="N106" s="1163"/>
      <c r="O106" s="279"/>
      <c r="P106" s="2723"/>
      <c r="Q106" s="2722"/>
      <c r="R106" s="283" t="s">
        <v>782</v>
      </c>
      <c r="S106" s="1118"/>
      <c r="T106" s="1119"/>
      <c r="U106" s="1119"/>
      <c r="V106" s="1119"/>
      <c r="W106" s="1119"/>
      <c r="X106" s="1120"/>
      <c r="Y106" s="283" t="s">
        <v>782</v>
      </c>
      <c r="Z106" s="1118"/>
      <c r="AA106" s="1119"/>
      <c r="AB106" s="1119"/>
      <c r="AC106" s="1119"/>
      <c r="AD106" s="1119"/>
      <c r="AE106" s="1120"/>
    </row>
    <row r="107" spans="2:31" s="268" customFormat="1" ht="11.25" customHeight="1">
      <c r="B107" s="2737">
        <v>12</v>
      </c>
      <c r="C107" s="2740" t="s">
        <v>1110</v>
      </c>
      <c r="D107" s="2716" t="s">
        <v>1107</v>
      </c>
      <c r="E107" s="2716" t="s">
        <v>1077</v>
      </c>
      <c r="F107" s="2716" t="s">
        <v>1073</v>
      </c>
      <c r="G107" s="2716" t="s">
        <v>1083</v>
      </c>
      <c r="H107" s="281" t="s">
        <v>1051</v>
      </c>
      <c r="I107" s="1116"/>
      <c r="J107" s="1116"/>
      <c r="K107" s="1116"/>
      <c r="L107" s="1116"/>
      <c r="M107" s="1116"/>
      <c r="N107" s="1117"/>
      <c r="O107" s="279"/>
      <c r="P107" s="2723">
        <v>12</v>
      </c>
      <c r="Q107" s="2722" t="s">
        <v>1110</v>
      </c>
      <c r="R107" s="283" t="s">
        <v>1051</v>
      </c>
      <c r="S107" s="1118"/>
      <c r="T107" s="1119"/>
      <c r="U107" s="1119"/>
      <c r="V107" s="1119"/>
      <c r="W107" s="1119"/>
      <c r="X107" s="1120"/>
      <c r="Y107" s="283" t="s">
        <v>1051</v>
      </c>
      <c r="Z107" s="1118"/>
      <c r="AA107" s="1119"/>
      <c r="AB107" s="1119"/>
      <c r="AC107" s="1119"/>
      <c r="AD107" s="1119"/>
      <c r="AE107" s="1120"/>
    </row>
    <row r="108" spans="2:31" s="268" customFormat="1" ht="11.25">
      <c r="B108" s="2738"/>
      <c r="C108" s="2741"/>
      <c r="D108" s="2717"/>
      <c r="E108" s="2717"/>
      <c r="F108" s="2717"/>
      <c r="G108" s="2717"/>
      <c r="H108" s="324" t="s">
        <v>774</v>
      </c>
      <c r="I108" s="1158"/>
      <c r="J108" s="1158"/>
      <c r="K108" s="1158"/>
      <c r="L108" s="1158"/>
      <c r="M108" s="1158"/>
      <c r="N108" s="1159"/>
      <c r="O108" s="279"/>
      <c r="P108" s="2723"/>
      <c r="Q108" s="2722"/>
      <c r="R108" s="283" t="s">
        <v>774</v>
      </c>
      <c r="S108" s="1118"/>
      <c r="T108" s="1119"/>
      <c r="U108" s="1119"/>
      <c r="V108" s="1119"/>
      <c r="W108" s="1119"/>
      <c r="X108" s="1120"/>
      <c r="Y108" s="283" t="s">
        <v>774</v>
      </c>
      <c r="Z108" s="1118"/>
      <c r="AA108" s="1119"/>
      <c r="AB108" s="1119"/>
      <c r="AC108" s="1119"/>
      <c r="AD108" s="1119"/>
      <c r="AE108" s="1120"/>
    </row>
    <row r="109" spans="2:31" s="268" customFormat="1" ht="11.25">
      <c r="B109" s="2738"/>
      <c r="C109" s="2741"/>
      <c r="D109" s="2733" t="s">
        <v>1085</v>
      </c>
      <c r="E109" s="2717"/>
      <c r="F109" s="2717"/>
      <c r="G109" s="2717"/>
      <c r="H109" s="324" t="s">
        <v>778</v>
      </c>
      <c r="I109" s="1158"/>
      <c r="J109" s="1158"/>
      <c r="K109" s="1158"/>
      <c r="L109" s="1158"/>
      <c r="M109" s="1158"/>
      <c r="N109" s="1159"/>
      <c r="O109" s="279"/>
      <c r="P109" s="2723"/>
      <c r="Q109" s="2722"/>
      <c r="R109" s="283" t="s">
        <v>778</v>
      </c>
      <c r="S109" s="1118"/>
      <c r="T109" s="1119"/>
      <c r="U109" s="1119"/>
      <c r="V109" s="1119"/>
      <c r="W109" s="1119"/>
      <c r="X109" s="1120"/>
      <c r="Y109" s="283" t="s">
        <v>778</v>
      </c>
      <c r="Z109" s="1118"/>
      <c r="AA109" s="1119"/>
      <c r="AB109" s="1119"/>
      <c r="AC109" s="1119"/>
      <c r="AD109" s="1119"/>
      <c r="AE109" s="1120"/>
    </row>
    <row r="110" spans="2:31" s="268" customFormat="1" thickBot="1">
      <c r="B110" s="2739"/>
      <c r="C110" s="2742"/>
      <c r="D110" s="2710"/>
      <c r="E110" s="2717"/>
      <c r="F110" s="2717"/>
      <c r="G110" s="2711"/>
      <c r="H110" s="326" t="s">
        <v>782</v>
      </c>
      <c r="I110" s="1162"/>
      <c r="J110" s="1162"/>
      <c r="K110" s="1162"/>
      <c r="L110" s="1162"/>
      <c r="M110" s="1162"/>
      <c r="N110" s="1163"/>
      <c r="O110" s="279"/>
      <c r="P110" s="2723"/>
      <c r="Q110" s="2722"/>
      <c r="R110" s="283" t="s">
        <v>782</v>
      </c>
      <c r="S110" s="1118"/>
      <c r="T110" s="1119"/>
      <c r="U110" s="1119"/>
      <c r="V110" s="1119"/>
      <c r="W110" s="1119"/>
      <c r="X110" s="1120"/>
      <c r="Y110" s="283" t="s">
        <v>782</v>
      </c>
      <c r="Z110" s="1118"/>
      <c r="AA110" s="1119"/>
      <c r="AB110" s="1119"/>
      <c r="AC110" s="1119"/>
      <c r="AD110" s="1119"/>
      <c r="AE110" s="1120"/>
    </row>
    <row r="111" spans="2:31" s="268" customFormat="1" ht="11.25">
      <c r="B111" s="2737">
        <v>10</v>
      </c>
      <c r="C111" s="2740" t="s">
        <v>1141</v>
      </c>
      <c r="D111" s="2716" t="s">
        <v>1107</v>
      </c>
      <c r="E111" s="2716" t="s">
        <v>1077</v>
      </c>
      <c r="F111" s="2716" t="s">
        <v>1073</v>
      </c>
      <c r="G111" s="2716" t="s">
        <v>1083</v>
      </c>
      <c r="H111" s="281" t="s">
        <v>1051</v>
      </c>
      <c r="I111" s="1116"/>
      <c r="J111" s="1116"/>
      <c r="K111" s="1116"/>
      <c r="L111" s="1116"/>
      <c r="M111" s="1116"/>
      <c r="N111" s="1117"/>
      <c r="O111" s="279"/>
      <c r="P111" s="2723">
        <v>10</v>
      </c>
      <c r="Q111" s="2722" t="s">
        <v>1141</v>
      </c>
      <c r="R111" s="283" t="s">
        <v>1051</v>
      </c>
      <c r="S111" s="1118"/>
      <c r="T111" s="1119"/>
      <c r="U111" s="1119"/>
      <c r="V111" s="1119"/>
      <c r="W111" s="1119"/>
      <c r="X111" s="1120"/>
      <c r="Y111" s="283" t="s">
        <v>1051</v>
      </c>
      <c r="Z111" s="1119"/>
      <c r="AA111" s="1119"/>
      <c r="AB111" s="1119"/>
      <c r="AC111" s="1119"/>
      <c r="AD111" s="1119"/>
      <c r="AE111" s="1120"/>
    </row>
    <row r="112" spans="2:31" s="268" customFormat="1" ht="11.25">
      <c r="B112" s="2738"/>
      <c r="C112" s="2741"/>
      <c r="D112" s="2717"/>
      <c r="E112" s="2717"/>
      <c r="F112" s="2717"/>
      <c r="G112" s="2717"/>
      <c r="H112" s="324" t="s">
        <v>774</v>
      </c>
      <c r="I112" s="1158"/>
      <c r="J112" s="1158"/>
      <c r="K112" s="1158"/>
      <c r="L112" s="1158"/>
      <c r="M112" s="1158"/>
      <c r="N112" s="1159"/>
      <c r="O112" s="279"/>
      <c r="P112" s="2723"/>
      <c r="Q112" s="2722"/>
      <c r="R112" s="283" t="s">
        <v>774</v>
      </c>
      <c r="S112" s="1118"/>
      <c r="T112" s="1119"/>
      <c r="U112" s="1119"/>
      <c r="V112" s="1119"/>
      <c r="W112" s="1119"/>
      <c r="X112" s="1120"/>
      <c r="Y112" s="283" t="s">
        <v>774</v>
      </c>
      <c r="Z112" s="1119"/>
      <c r="AA112" s="1119"/>
      <c r="AB112" s="1119"/>
      <c r="AC112" s="1119"/>
      <c r="AD112" s="1119"/>
      <c r="AE112" s="1120"/>
    </row>
    <row r="113" spans="2:31" s="268" customFormat="1" ht="11.25">
      <c r="B113" s="2738"/>
      <c r="C113" s="2741"/>
      <c r="D113" s="2733" t="s">
        <v>1085</v>
      </c>
      <c r="E113" s="2717"/>
      <c r="F113" s="2717"/>
      <c r="G113" s="2717"/>
      <c r="H113" s="324" t="s">
        <v>778</v>
      </c>
      <c r="I113" s="1158"/>
      <c r="J113" s="1158"/>
      <c r="K113" s="1158"/>
      <c r="L113" s="1158"/>
      <c r="M113" s="1158"/>
      <c r="N113" s="1159"/>
      <c r="O113" s="279"/>
      <c r="P113" s="2723"/>
      <c r="Q113" s="2722"/>
      <c r="R113" s="283" t="s">
        <v>778</v>
      </c>
      <c r="S113" s="1118"/>
      <c r="T113" s="1119"/>
      <c r="U113" s="1119"/>
      <c r="V113" s="1119"/>
      <c r="W113" s="1119"/>
      <c r="X113" s="1120"/>
      <c r="Y113" s="283" t="s">
        <v>778</v>
      </c>
      <c r="Z113" s="1119"/>
      <c r="AA113" s="1119"/>
      <c r="AB113" s="1119"/>
      <c r="AC113" s="1119"/>
      <c r="AD113" s="1119"/>
      <c r="AE113" s="1120"/>
    </row>
    <row r="114" spans="2:31" s="268" customFormat="1" thickBot="1">
      <c r="B114" s="2739"/>
      <c r="C114" s="2742"/>
      <c r="D114" s="2710"/>
      <c r="E114" s="2717"/>
      <c r="F114" s="2717"/>
      <c r="G114" s="2711"/>
      <c r="H114" s="326" t="s">
        <v>782</v>
      </c>
      <c r="I114" s="1162"/>
      <c r="J114" s="1162"/>
      <c r="K114" s="1162"/>
      <c r="L114" s="1162"/>
      <c r="M114" s="1162"/>
      <c r="N114" s="1163"/>
      <c r="O114" s="279"/>
      <c r="P114" s="2723"/>
      <c r="Q114" s="2722"/>
      <c r="R114" s="283" t="s">
        <v>782</v>
      </c>
      <c r="S114" s="1118"/>
      <c r="T114" s="1119"/>
      <c r="U114" s="1119"/>
      <c r="V114" s="1119"/>
      <c r="W114" s="1119"/>
      <c r="X114" s="1120"/>
      <c r="Y114" s="283" t="s">
        <v>782</v>
      </c>
      <c r="Z114" s="1119"/>
      <c r="AA114" s="1119"/>
      <c r="AB114" s="1119"/>
      <c r="AC114" s="1119"/>
      <c r="AD114" s="1119"/>
      <c r="AE114" s="1120"/>
    </row>
    <row r="115" spans="2:31" s="268" customFormat="1" ht="11.25" customHeight="1">
      <c r="B115" s="2737">
        <v>9</v>
      </c>
      <c r="C115" s="2740" t="s">
        <v>1108</v>
      </c>
      <c r="D115" s="2716" t="s">
        <v>1107</v>
      </c>
      <c r="E115" s="2716" t="s">
        <v>1077</v>
      </c>
      <c r="F115" s="2716" t="s">
        <v>1073</v>
      </c>
      <c r="G115" s="2716" t="s">
        <v>1083</v>
      </c>
      <c r="H115" s="281" t="s">
        <v>1051</v>
      </c>
      <c r="I115" s="1116"/>
      <c r="J115" s="1116"/>
      <c r="K115" s="1116"/>
      <c r="L115" s="1116"/>
      <c r="M115" s="1116"/>
      <c r="N115" s="1117"/>
      <c r="O115" s="279"/>
      <c r="P115" s="2723">
        <v>9</v>
      </c>
      <c r="Q115" s="2722" t="s">
        <v>1108</v>
      </c>
      <c r="R115" s="283" t="s">
        <v>1051</v>
      </c>
      <c r="S115" s="1118"/>
      <c r="T115" s="1119"/>
      <c r="U115" s="1119"/>
      <c r="V115" s="1119"/>
      <c r="W115" s="1119"/>
      <c r="X115" s="1120"/>
      <c r="Y115" s="283" t="s">
        <v>1051</v>
      </c>
      <c r="Z115" s="1118"/>
      <c r="AA115" s="1119"/>
      <c r="AB115" s="1119"/>
      <c r="AC115" s="1119"/>
      <c r="AD115" s="1119"/>
      <c r="AE115" s="1120"/>
    </row>
    <row r="116" spans="2:31" s="268" customFormat="1" ht="11.25">
      <c r="B116" s="2738"/>
      <c r="C116" s="2741"/>
      <c r="D116" s="2717"/>
      <c r="E116" s="2717"/>
      <c r="F116" s="2717"/>
      <c r="G116" s="2717"/>
      <c r="H116" s="324" t="s">
        <v>774</v>
      </c>
      <c r="I116" s="1158"/>
      <c r="J116" s="1158"/>
      <c r="K116" s="1158"/>
      <c r="L116" s="1158"/>
      <c r="M116" s="1158"/>
      <c r="N116" s="1159"/>
      <c r="O116" s="279"/>
      <c r="P116" s="2723"/>
      <c r="Q116" s="2722"/>
      <c r="R116" s="283" t="s">
        <v>774</v>
      </c>
      <c r="S116" s="1118"/>
      <c r="T116" s="1119"/>
      <c r="U116" s="1119"/>
      <c r="V116" s="1119"/>
      <c r="W116" s="1119"/>
      <c r="X116" s="1120"/>
      <c r="Y116" s="283" t="s">
        <v>774</v>
      </c>
      <c r="Z116" s="1118"/>
      <c r="AA116" s="1119"/>
      <c r="AB116" s="1119"/>
      <c r="AC116" s="1119"/>
      <c r="AD116" s="1119"/>
      <c r="AE116" s="1120"/>
    </row>
    <row r="117" spans="2:31" s="268" customFormat="1" ht="11.25">
      <c r="B117" s="2738"/>
      <c r="C117" s="2741"/>
      <c r="D117" s="2733" t="s">
        <v>1085</v>
      </c>
      <c r="E117" s="2717"/>
      <c r="F117" s="2717"/>
      <c r="G117" s="2717"/>
      <c r="H117" s="324" t="s">
        <v>778</v>
      </c>
      <c r="I117" s="1158"/>
      <c r="J117" s="1158"/>
      <c r="K117" s="1158"/>
      <c r="L117" s="1158"/>
      <c r="M117" s="1158"/>
      <c r="N117" s="1159"/>
      <c r="O117" s="279"/>
      <c r="P117" s="2723"/>
      <c r="Q117" s="2722"/>
      <c r="R117" s="283" t="s">
        <v>778</v>
      </c>
      <c r="S117" s="1118"/>
      <c r="T117" s="1119"/>
      <c r="U117" s="1119"/>
      <c r="V117" s="1119"/>
      <c r="W117" s="1119"/>
      <c r="X117" s="1120"/>
      <c r="Y117" s="283" t="s">
        <v>778</v>
      </c>
      <c r="Z117" s="1118"/>
      <c r="AA117" s="1119"/>
      <c r="AB117" s="1119"/>
      <c r="AC117" s="1119"/>
      <c r="AD117" s="1119"/>
      <c r="AE117" s="1120"/>
    </row>
    <row r="118" spans="2:31" s="268" customFormat="1" thickBot="1">
      <c r="B118" s="2739"/>
      <c r="C118" s="2742"/>
      <c r="D118" s="2710"/>
      <c r="E118" s="2717"/>
      <c r="F118" s="2717"/>
      <c r="G118" s="2711"/>
      <c r="H118" s="326" t="s">
        <v>782</v>
      </c>
      <c r="I118" s="1162"/>
      <c r="J118" s="1162"/>
      <c r="K118" s="1162"/>
      <c r="L118" s="1162"/>
      <c r="M118" s="1162"/>
      <c r="N118" s="1163"/>
      <c r="O118" s="279"/>
      <c r="P118" s="2723"/>
      <c r="Q118" s="2722"/>
      <c r="R118" s="283" t="s">
        <v>782</v>
      </c>
      <c r="S118" s="1118"/>
      <c r="T118" s="1119"/>
      <c r="U118" s="1119"/>
      <c r="V118" s="1119"/>
      <c r="W118" s="1119"/>
      <c r="X118" s="1120"/>
      <c r="Y118" s="283" t="s">
        <v>782</v>
      </c>
      <c r="Z118" s="1118"/>
      <c r="AA118" s="1119"/>
      <c r="AB118" s="1119"/>
      <c r="AC118" s="1119"/>
      <c r="AD118" s="1119"/>
      <c r="AE118" s="1120"/>
    </row>
    <row r="119" spans="2:31" s="268" customFormat="1" ht="11.25">
      <c r="B119" s="2737">
        <v>20</v>
      </c>
      <c r="C119" s="2740" t="s">
        <v>1156</v>
      </c>
      <c r="D119" s="2716" t="s">
        <v>1107</v>
      </c>
      <c r="E119" s="2716" t="s">
        <v>1077</v>
      </c>
      <c r="F119" s="2716" t="s">
        <v>1073</v>
      </c>
      <c r="G119" s="2716" t="s">
        <v>1089</v>
      </c>
      <c r="H119" s="281" t="s">
        <v>1051</v>
      </c>
      <c r="I119" s="1116"/>
      <c r="J119" s="1116"/>
      <c r="K119" s="1116"/>
      <c r="L119" s="1116"/>
      <c r="M119" s="1116"/>
      <c r="N119" s="1117"/>
      <c r="O119" s="279"/>
      <c r="P119" s="2763">
        <v>20</v>
      </c>
      <c r="Q119" s="2764" t="s">
        <v>1156</v>
      </c>
      <c r="R119" s="283" t="s">
        <v>1051</v>
      </c>
      <c r="S119" s="1118"/>
      <c r="T119" s="1119"/>
      <c r="U119" s="1119"/>
      <c r="V119" s="1119"/>
      <c r="W119" s="1119"/>
      <c r="X119" s="1120"/>
      <c r="Y119" s="283" t="s">
        <v>1051</v>
      </c>
      <c r="Z119" s="1118"/>
      <c r="AA119" s="1119"/>
      <c r="AB119" s="1119"/>
      <c r="AC119" s="1119"/>
      <c r="AD119" s="1119"/>
      <c r="AE119" s="1120"/>
    </row>
    <row r="120" spans="2:31" s="268" customFormat="1" ht="11.25">
      <c r="B120" s="2738"/>
      <c r="C120" s="2741"/>
      <c r="D120" s="2717"/>
      <c r="E120" s="2717"/>
      <c r="F120" s="2717"/>
      <c r="G120" s="2717"/>
      <c r="H120" s="324" t="s">
        <v>774</v>
      </c>
      <c r="I120" s="1158"/>
      <c r="J120" s="1158"/>
      <c r="K120" s="1158"/>
      <c r="L120" s="1158"/>
      <c r="M120" s="1158"/>
      <c r="N120" s="1159"/>
      <c r="O120" s="279"/>
      <c r="P120" s="2763"/>
      <c r="Q120" s="2764"/>
      <c r="R120" s="283" t="s">
        <v>774</v>
      </c>
      <c r="S120" s="1118"/>
      <c r="T120" s="1119"/>
      <c r="U120" s="1119"/>
      <c r="V120" s="1119"/>
      <c r="W120" s="1119"/>
      <c r="X120" s="1120"/>
      <c r="Y120" s="283" t="s">
        <v>774</v>
      </c>
      <c r="Z120" s="1118"/>
      <c r="AA120" s="1119"/>
      <c r="AB120" s="1119"/>
      <c r="AC120" s="1119"/>
      <c r="AD120" s="1119"/>
      <c r="AE120" s="1120"/>
    </row>
    <row r="121" spans="2:31" s="268" customFormat="1" ht="11.25">
      <c r="B121" s="2738"/>
      <c r="C121" s="2741"/>
      <c r="D121" s="2733" t="s">
        <v>1075</v>
      </c>
      <c r="E121" s="2717"/>
      <c r="F121" s="2717"/>
      <c r="G121" s="2717"/>
      <c r="H121" s="324" t="s">
        <v>778</v>
      </c>
      <c r="I121" s="1158"/>
      <c r="J121" s="1158"/>
      <c r="K121" s="1158"/>
      <c r="L121" s="1158"/>
      <c r="M121" s="1158"/>
      <c r="N121" s="1159"/>
      <c r="O121" s="279"/>
      <c r="P121" s="2763"/>
      <c r="Q121" s="2764"/>
      <c r="R121" s="283" t="s">
        <v>778</v>
      </c>
      <c r="S121" s="1118"/>
      <c r="T121" s="1119"/>
      <c r="U121" s="1119"/>
      <c r="V121" s="1119"/>
      <c r="W121" s="1119"/>
      <c r="X121" s="1120"/>
      <c r="Y121" s="283" t="s">
        <v>778</v>
      </c>
      <c r="Z121" s="1118"/>
      <c r="AA121" s="1119"/>
      <c r="AB121" s="1119"/>
      <c r="AC121" s="1119"/>
      <c r="AD121" s="1119"/>
      <c r="AE121" s="1120"/>
    </row>
    <row r="122" spans="2:31" s="268" customFormat="1" thickBot="1">
      <c r="B122" s="2739"/>
      <c r="C122" s="2742"/>
      <c r="D122" s="2710"/>
      <c r="E122" s="2717"/>
      <c r="F122" s="2717"/>
      <c r="G122" s="2711"/>
      <c r="H122" s="326" t="s">
        <v>782</v>
      </c>
      <c r="I122" s="1162"/>
      <c r="J122" s="1162"/>
      <c r="K122" s="1162"/>
      <c r="L122" s="1162"/>
      <c r="M122" s="1162"/>
      <c r="N122" s="1163"/>
      <c r="O122" s="279"/>
      <c r="P122" s="2763"/>
      <c r="Q122" s="2764"/>
      <c r="R122" s="283" t="s">
        <v>782</v>
      </c>
      <c r="S122" s="1118"/>
      <c r="T122" s="1119"/>
      <c r="U122" s="1119"/>
      <c r="V122" s="1119"/>
      <c r="W122" s="1119"/>
      <c r="X122" s="1120"/>
      <c r="Y122" s="283" t="s">
        <v>782</v>
      </c>
      <c r="Z122" s="1118"/>
      <c r="AA122" s="1119"/>
      <c r="AB122" s="1119"/>
      <c r="AC122" s="1119"/>
      <c r="AD122" s="1119"/>
      <c r="AE122" s="1120"/>
    </row>
    <row r="123" spans="2:31" s="288" customFormat="1" ht="11.25">
      <c r="B123" s="2737">
        <v>31</v>
      </c>
      <c r="C123" s="2740" t="s">
        <v>1125</v>
      </c>
      <c r="D123" s="2716" t="s">
        <v>1107</v>
      </c>
      <c r="E123" s="2716" t="s">
        <v>756</v>
      </c>
      <c r="F123" s="2716" t="s">
        <v>1113</v>
      </c>
      <c r="G123" s="2716" t="s">
        <v>1083</v>
      </c>
      <c r="H123" s="281" t="s">
        <v>1051</v>
      </c>
      <c r="I123" s="1116"/>
      <c r="J123" s="1116"/>
      <c r="K123" s="1116"/>
      <c r="L123" s="1116"/>
      <c r="M123" s="1116"/>
      <c r="N123" s="1117"/>
      <c r="O123" s="279"/>
      <c r="P123" s="2704">
        <v>31</v>
      </c>
      <c r="Q123" s="2762" t="s">
        <v>1125</v>
      </c>
      <c r="R123" s="283" t="s">
        <v>1051</v>
      </c>
      <c r="S123" s="1118"/>
      <c r="T123" s="1119"/>
      <c r="U123" s="1119"/>
      <c r="V123" s="1119"/>
      <c r="W123" s="1119"/>
      <c r="X123" s="1120"/>
      <c r="Y123" s="283" t="s">
        <v>1051</v>
      </c>
      <c r="Z123" s="1118"/>
      <c r="AA123" s="1119"/>
      <c r="AB123" s="1119"/>
      <c r="AC123" s="1119"/>
      <c r="AD123" s="1119"/>
      <c r="AE123" s="1120"/>
    </row>
    <row r="124" spans="2:31" s="288" customFormat="1" ht="11.25">
      <c r="B124" s="2738"/>
      <c r="C124" s="2741"/>
      <c r="D124" s="2717"/>
      <c r="E124" s="2717"/>
      <c r="F124" s="2717"/>
      <c r="G124" s="2717"/>
      <c r="H124" s="324" t="s">
        <v>774</v>
      </c>
      <c r="I124" s="1158"/>
      <c r="J124" s="1158"/>
      <c r="K124" s="1158"/>
      <c r="L124" s="1158"/>
      <c r="M124" s="1158"/>
      <c r="N124" s="1159"/>
      <c r="O124" s="279"/>
      <c r="P124" s="2705"/>
      <c r="Q124" s="2760"/>
      <c r="R124" s="283" t="s">
        <v>774</v>
      </c>
      <c r="S124" s="1118"/>
      <c r="T124" s="1119"/>
      <c r="U124" s="1119"/>
      <c r="V124" s="1119"/>
      <c r="W124" s="1119"/>
      <c r="X124" s="1120"/>
      <c r="Y124" s="283" t="s">
        <v>774</v>
      </c>
      <c r="Z124" s="1118"/>
      <c r="AA124" s="1119"/>
      <c r="AB124" s="1119"/>
      <c r="AC124" s="1119"/>
      <c r="AD124" s="1119"/>
      <c r="AE124" s="1120"/>
    </row>
    <row r="125" spans="2:31" s="288" customFormat="1" ht="11.25">
      <c r="B125" s="2738"/>
      <c r="C125" s="2741"/>
      <c r="D125" s="2733" t="s">
        <v>1075</v>
      </c>
      <c r="E125" s="2717"/>
      <c r="F125" s="2717"/>
      <c r="G125" s="2717"/>
      <c r="H125" s="324" t="s">
        <v>778</v>
      </c>
      <c r="I125" s="1158"/>
      <c r="J125" s="1158"/>
      <c r="K125" s="1158"/>
      <c r="L125" s="1158"/>
      <c r="M125" s="1158"/>
      <c r="N125" s="1159"/>
      <c r="O125" s="279"/>
      <c r="P125" s="2705"/>
      <c r="Q125" s="2760"/>
      <c r="R125" s="283" t="s">
        <v>778</v>
      </c>
      <c r="S125" s="1118"/>
      <c r="T125" s="1119"/>
      <c r="U125" s="1119"/>
      <c r="V125" s="1119"/>
      <c r="W125" s="1119"/>
      <c r="X125" s="1120"/>
      <c r="Y125" s="283" t="s">
        <v>778</v>
      </c>
      <c r="Z125" s="1118"/>
      <c r="AA125" s="1119"/>
      <c r="AB125" s="1119"/>
      <c r="AC125" s="1119"/>
      <c r="AD125" s="1119"/>
      <c r="AE125" s="1120"/>
    </row>
    <row r="126" spans="2:31" s="288" customFormat="1" thickBot="1">
      <c r="B126" s="2739"/>
      <c r="C126" s="2742"/>
      <c r="D126" s="2710"/>
      <c r="E126" s="2717"/>
      <c r="F126" s="2717"/>
      <c r="G126" s="2711"/>
      <c r="H126" s="326" t="s">
        <v>782</v>
      </c>
      <c r="I126" s="1162"/>
      <c r="J126" s="1162"/>
      <c r="K126" s="1162"/>
      <c r="L126" s="1162"/>
      <c r="M126" s="1162"/>
      <c r="N126" s="1163"/>
      <c r="O126" s="279"/>
      <c r="P126" s="2706"/>
      <c r="Q126" s="2761"/>
      <c r="R126" s="283" t="s">
        <v>782</v>
      </c>
      <c r="S126" s="1118"/>
      <c r="T126" s="1119"/>
      <c r="U126" s="1119"/>
      <c r="V126" s="1119"/>
      <c r="W126" s="1119"/>
      <c r="X126" s="1120"/>
      <c r="Y126" s="283" t="s">
        <v>782</v>
      </c>
      <c r="Z126" s="1118"/>
      <c r="AA126" s="1119"/>
      <c r="AB126" s="1119"/>
      <c r="AC126" s="1119"/>
      <c r="AD126" s="1119"/>
      <c r="AE126" s="1120"/>
    </row>
    <row r="127" spans="2:31" s="288" customFormat="1" ht="11.25">
      <c r="B127" s="2737">
        <v>43</v>
      </c>
      <c r="C127" s="2740" t="s">
        <v>1143</v>
      </c>
      <c r="D127" s="2716" t="s">
        <v>1107</v>
      </c>
      <c r="E127" s="2716" t="s">
        <v>756</v>
      </c>
      <c r="F127" s="2716" t="s">
        <v>1073</v>
      </c>
      <c r="G127" s="2716" t="s">
        <v>1083</v>
      </c>
      <c r="H127" s="281" t="s">
        <v>1051</v>
      </c>
      <c r="I127" s="1116"/>
      <c r="J127" s="1116"/>
      <c r="K127" s="1116"/>
      <c r="L127" s="1116"/>
      <c r="M127" s="1116"/>
      <c r="N127" s="1117"/>
      <c r="O127" s="279"/>
      <c r="P127" s="2704">
        <v>43</v>
      </c>
      <c r="Q127" s="2762" t="s">
        <v>1143</v>
      </c>
      <c r="R127" s="283" t="s">
        <v>1051</v>
      </c>
      <c r="S127" s="1118"/>
      <c r="T127" s="1119"/>
      <c r="U127" s="1119"/>
      <c r="V127" s="1119"/>
      <c r="W127" s="1119"/>
      <c r="X127" s="1120"/>
      <c r="Y127" s="283" t="s">
        <v>1051</v>
      </c>
      <c r="Z127" s="1118"/>
      <c r="AA127" s="1119"/>
      <c r="AB127" s="1119"/>
      <c r="AC127" s="1119"/>
      <c r="AD127" s="1119"/>
      <c r="AE127" s="1120"/>
    </row>
    <row r="128" spans="2:31" s="288" customFormat="1" ht="11.25">
      <c r="B128" s="2738"/>
      <c r="C128" s="2741"/>
      <c r="D128" s="2717"/>
      <c r="E128" s="2717"/>
      <c r="F128" s="2717"/>
      <c r="G128" s="2717"/>
      <c r="H128" s="324" t="s">
        <v>774</v>
      </c>
      <c r="I128" s="1158"/>
      <c r="J128" s="1158"/>
      <c r="K128" s="1158"/>
      <c r="L128" s="1158"/>
      <c r="M128" s="1158"/>
      <c r="N128" s="1159"/>
      <c r="O128" s="279"/>
      <c r="P128" s="2705"/>
      <c r="Q128" s="2760"/>
      <c r="R128" s="283" t="s">
        <v>774</v>
      </c>
      <c r="S128" s="1118"/>
      <c r="T128" s="1119"/>
      <c r="U128" s="1119"/>
      <c r="V128" s="1119"/>
      <c r="W128" s="1119"/>
      <c r="X128" s="1120"/>
      <c r="Y128" s="283" t="s">
        <v>774</v>
      </c>
      <c r="Z128" s="1118"/>
      <c r="AA128" s="1119"/>
      <c r="AB128" s="1119"/>
      <c r="AC128" s="1119"/>
      <c r="AD128" s="1119"/>
      <c r="AE128" s="1120"/>
    </row>
    <row r="129" spans="1:31" s="288" customFormat="1" ht="11.25">
      <c r="A129" s="268"/>
      <c r="B129" s="2738"/>
      <c r="C129" s="2741"/>
      <c r="D129" s="2733" t="s">
        <v>1075</v>
      </c>
      <c r="E129" s="2717"/>
      <c r="F129" s="2717"/>
      <c r="G129" s="2717"/>
      <c r="H129" s="324" t="s">
        <v>778</v>
      </c>
      <c r="I129" s="1158"/>
      <c r="J129" s="1158"/>
      <c r="K129" s="1158"/>
      <c r="L129" s="1158"/>
      <c r="M129" s="1158"/>
      <c r="N129" s="1159"/>
      <c r="O129" s="279"/>
      <c r="P129" s="2705"/>
      <c r="Q129" s="2760"/>
      <c r="R129" s="283" t="s">
        <v>778</v>
      </c>
      <c r="S129" s="1118"/>
      <c r="T129" s="1119"/>
      <c r="U129" s="1119"/>
      <c r="V129" s="1119"/>
      <c r="W129" s="1119"/>
      <c r="X129" s="1120"/>
      <c r="Y129" s="283" t="s">
        <v>778</v>
      </c>
      <c r="Z129" s="1118"/>
      <c r="AA129" s="1119"/>
      <c r="AB129" s="1119"/>
      <c r="AC129" s="1119"/>
      <c r="AD129" s="1119"/>
      <c r="AE129" s="1120"/>
    </row>
    <row r="130" spans="1:31" s="288" customFormat="1" thickBot="1">
      <c r="A130" s="268"/>
      <c r="B130" s="2739"/>
      <c r="C130" s="2742"/>
      <c r="D130" s="2710"/>
      <c r="E130" s="2717"/>
      <c r="F130" s="2717"/>
      <c r="G130" s="2711"/>
      <c r="H130" s="326" t="s">
        <v>782</v>
      </c>
      <c r="I130" s="1162"/>
      <c r="J130" s="1162"/>
      <c r="K130" s="1162"/>
      <c r="L130" s="1162"/>
      <c r="M130" s="1162"/>
      <c r="N130" s="1163"/>
      <c r="O130" s="279"/>
      <c r="P130" s="2706"/>
      <c r="Q130" s="2761"/>
      <c r="R130" s="283" t="s">
        <v>782</v>
      </c>
      <c r="S130" s="1118"/>
      <c r="T130" s="1119"/>
      <c r="U130" s="1119"/>
      <c r="V130" s="1119"/>
      <c r="W130" s="1119"/>
      <c r="X130" s="1120"/>
      <c r="Y130" s="283" t="s">
        <v>782</v>
      </c>
      <c r="Z130" s="1118"/>
      <c r="AA130" s="1119"/>
      <c r="AB130" s="1119"/>
      <c r="AC130" s="1119"/>
      <c r="AD130" s="1119"/>
      <c r="AE130" s="1120"/>
    </row>
    <row r="131" spans="1:31" s="288" customFormat="1" ht="11.25">
      <c r="A131" s="268"/>
      <c r="B131" s="2737">
        <v>35</v>
      </c>
      <c r="C131" s="2740" t="s">
        <v>1120</v>
      </c>
      <c r="D131" s="2716" t="s">
        <v>1107</v>
      </c>
      <c r="E131" s="2716" t="s">
        <v>756</v>
      </c>
      <c r="F131" s="2716" t="s">
        <v>1073</v>
      </c>
      <c r="G131" s="2716" t="s">
        <v>1078</v>
      </c>
      <c r="H131" s="281" t="s">
        <v>1051</v>
      </c>
      <c r="I131" s="1116"/>
      <c r="J131" s="1116"/>
      <c r="K131" s="1116"/>
      <c r="L131" s="1116"/>
      <c r="M131" s="1116"/>
      <c r="N131" s="1117"/>
      <c r="O131" s="286"/>
      <c r="P131" s="2704">
        <v>35</v>
      </c>
      <c r="Q131" s="2762" t="s">
        <v>1120</v>
      </c>
      <c r="R131" s="283" t="s">
        <v>1051</v>
      </c>
      <c r="S131" s="1118"/>
      <c r="T131" s="1121"/>
      <c r="U131" s="1121"/>
      <c r="V131" s="1121"/>
      <c r="W131" s="1121"/>
      <c r="X131" s="1122"/>
      <c r="Y131" s="283" t="s">
        <v>1051</v>
      </c>
      <c r="Z131" s="1118"/>
      <c r="AA131" s="1121"/>
      <c r="AB131" s="1121"/>
      <c r="AC131" s="1121"/>
      <c r="AD131" s="1121"/>
      <c r="AE131" s="1122"/>
    </row>
    <row r="132" spans="1:31" s="288" customFormat="1" ht="11.25">
      <c r="A132" s="268"/>
      <c r="B132" s="2738"/>
      <c r="C132" s="2741"/>
      <c r="D132" s="2717"/>
      <c r="E132" s="2717"/>
      <c r="F132" s="2717"/>
      <c r="G132" s="2717"/>
      <c r="H132" s="324" t="s">
        <v>774</v>
      </c>
      <c r="I132" s="1158"/>
      <c r="J132" s="1158"/>
      <c r="K132" s="1158"/>
      <c r="L132" s="1158"/>
      <c r="M132" s="1158"/>
      <c r="N132" s="1159"/>
      <c r="O132" s="286"/>
      <c r="P132" s="2705"/>
      <c r="Q132" s="2760"/>
      <c r="R132" s="283" t="s">
        <v>774</v>
      </c>
      <c r="S132" s="1118"/>
      <c r="T132" s="1121"/>
      <c r="U132" s="1121"/>
      <c r="V132" s="1121"/>
      <c r="W132" s="1121"/>
      <c r="X132" s="1122"/>
      <c r="Y132" s="283" t="s">
        <v>774</v>
      </c>
      <c r="Z132" s="1118"/>
      <c r="AA132" s="1121"/>
      <c r="AB132" s="1121"/>
      <c r="AC132" s="1121"/>
      <c r="AD132" s="1121"/>
      <c r="AE132" s="1122"/>
    </row>
    <row r="133" spans="1:31" s="288" customFormat="1" ht="11.25">
      <c r="A133" s="268"/>
      <c r="B133" s="2738"/>
      <c r="C133" s="2741"/>
      <c r="D133" s="2733" t="s">
        <v>1075</v>
      </c>
      <c r="E133" s="2717"/>
      <c r="F133" s="2717"/>
      <c r="G133" s="2717"/>
      <c r="H133" s="324" t="s">
        <v>778</v>
      </c>
      <c r="I133" s="1158"/>
      <c r="J133" s="1158"/>
      <c r="K133" s="1158"/>
      <c r="L133" s="1158"/>
      <c r="M133" s="1158"/>
      <c r="N133" s="1159"/>
      <c r="O133" s="286"/>
      <c r="P133" s="2705"/>
      <c r="Q133" s="2760"/>
      <c r="R133" s="283" t="s">
        <v>778</v>
      </c>
      <c r="S133" s="1118"/>
      <c r="T133" s="1121"/>
      <c r="U133" s="1121"/>
      <c r="V133" s="1121"/>
      <c r="W133" s="1121"/>
      <c r="X133" s="1122"/>
      <c r="Y133" s="283" t="s">
        <v>778</v>
      </c>
      <c r="Z133" s="1118"/>
      <c r="AA133" s="1121"/>
      <c r="AB133" s="1121"/>
      <c r="AC133" s="1121"/>
      <c r="AD133" s="1121"/>
      <c r="AE133" s="1122"/>
    </row>
    <row r="134" spans="1:31" s="288" customFormat="1" thickBot="1">
      <c r="A134" s="268"/>
      <c r="B134" s="2767"/>
      <c r="C134" s="2750"/>
      <c r="D134" s="2735"/>
      <c r="E134" s="2711"/>
      <c r="F134" s="2711"/>
      <c r="G134" s="2711"/>
      <c r="H134" s="326" t="s">
        <v>782</v>
      </c>
      <c r="I134" s="1124"/>
      <c r="J134" s="1124"/>
      <c r="K134" s="1124"/>
      <c r="L134" s="1124"/>
      <c r="M134" s="1124"/>
      <c r="N134" s="1125"/>
      <c r="O134" s="286"/>
      <c r="P134" s="2713"/>
      <c r="Q134" s="2765"/>
      <c r="R134" s="291" t="s">
        <v>782</v>
      </c>
      <c r="S134" s="1123"/>
      <c r="T134" s="1197"/>
      <c r="U134" s="1197"/>
      <c r="V134" s="1197"/>
      <c r="W134" s="1197"/>
      <c r="X134" s="1198"/>
      <c r="Y134" s="291" t="s">
        <v>782</v>
      </c>
      <c r="Z134" s="1123"/>
      <c r="AA134" s="1197"/>
      <c r="AB134" s="1197"/>
      <c r="AC134" s="1197"/>
      <c r="AD134" s="1197"/>
      <c r="AE134" s="1198"/>
    </row>
    <row r="135" spans="1:31" s="288" customFormat="1" ht="11.25">
      <c r="G135" s="268"/>
      <c r="H135" s="268"/>
      <c r="S135" s="279"/>
      <c r="X135" s="268"/>
      <c r="Y135" s="268"/>
      <c r="Z135" s="279"/>
    </row>
    <row r="136" spans="1:31" s="288" customFormat="1" ht="11.25">
      <c r="G136" s="268"/>
      <c r="H136" s="268"/>
      <c r="X136" s="268"/>
      <c r="Y136" s="268"/>
    </row>
    <row r="137" spans="1:31" s="288" customFormat="1" ht="19.5">
      <c r="B137" s="359" t="s">
        <v>1127</v>
      </c>
      <c r="C137" s="252"/>
      <c r="D137" s="252"/>
      <c r="E137" s="252"/>
      <c r="F137" s="252"/>
      <c r="G137" s="252"/>
      <c r="H137" s="252"/>
      <c r="I137" s="252"/>
      <c r="J137" s="252"/>
      <c r="K137" s="252"/>
      <c r="L137" s="252"/>
      <c r="M137" s="252"/>
      <c r="N137" s="252"/>
      <c r="O137" s="252"/>
      <c r="P137" s="252"/>
      <c r="X137" s="268"/>
      <c r="Y137" s="268"/>
    </row>
    <row r="138" spans="1:31" s="288" customFormat="1" ht="19.5">
      <c r="B138" s="264"/>
      <c r="C138" s="252"/>
      <c r="D138" s="252"/>
      <c r="E138" s="252"/>
      <c r="F138" s="252"/>
      <c r="G138" s="252"/>
      <c r="H138" s="252"/>
      <c r="I138" s="252"/>
      <c r="J138" s="252"/>
      <c r="K138" s="252"/>
      <c r="L138" s="252"/>
      <c r="M138" s="252"/>
      <c r="N138" s="252"/>
      <c r="O138" s="252"/>
      <c r="P138" s="252"/>
      <c r="X138" s="268"/>
      <c r="Y138" s="268"/>
    </row>
    <row r="139" spans="1:31" s="288" customFormat="1" ht="18">
      <c r="B139" s="293" t="s">
        <v>172</v>
      </c>
      <c r="C139" s="252"/>
      <c r="D139" s="252"/>
      <c r="E139" s="252"/>
      <c r="F139" s="252"/>
      <c r="G139" s="252"/>
      <c r="H139" s="252"/>
      <c r="I139" s="252"/>
      <c r="J139" s="252"/>
      <c r="K139" s="252"/>
      <c r="L139" s="252"/>
      <c r="M139" s="252"/>
      <c r="N139" s="252"/>
      <c r="O139" s="252"/>
      <c r="P139" s="293" t="s">
        <v>1053</v>
      </c>
      <c r="X139" s="268"/>
      <c r="Y139" s="268"/>
    </row>
    <row r="140" spans="1:31" s="288" customFormat="1" thickBot="1">
      <c r="B140" s="294"/>
      <c r="C140" s="294"/>
      <c r="D140" s="294"/>
      <c r="E140" s="294"/>
      <c r="F140" s="294"/>
      <c r="G140" s="294"/>
      <c r="H140" s="294"/>
      <c r="I140" s="294"/>
      <c r="J140" s="294"/>
      <c r="K140" s="294"/>
      <c r="X140" s="268"/>
      <c r="Y140" s="268"/>
    </row>
    <row r="141" spans="1:31" s="288" customFormat="1" ht="63" customHeight="1">
      <c r="B141" s="371" t="s">
        <v>1054</v>
      </c>
      <c r="C141" s="372" t="s">
        <v>1055</v>
      </c>
      <c r="D141" s="297" t="s">
        <v>167</v>
      </c>
      <c r="E141" s="2766" t="s">
        <v>1128</v>
      </c>
      <c r="F141" s="2757"/>
      <c r="G141" s="2757"/>
      <c r="H141" s="2758"/>
      <c r="I141" s="327" t="s">
        <v>1129</v>
      </c>
      <c r="J141" s="328"/>
      <c r="K141" s="2724"/>
      <c r="L141" s="2725"/>
      <c r="M141" s="2725"/>
      <c r="N141" s="2725"/>
      <c r="O141" s="329"/>
      <c r="P141" s="375" t="s">
        <v>1054</v>
      </c>
      <c r="Q141" s="372" t="s">
        <v>1055</v>
      </c>
      <c r="R141" s="297" t="s">
        <v>167</v>
      </c>
      <c r="S141" s="2756" t="s">
        <v>1130</v>
      </c>
      <c r="T141" s="2757"/>
      <c r="U141" s="2757"/>
      <c r="V141" s="2758"/>
      <c r="W141" s="300" t="s">
        <v>1067</v>
      </c>
      <c r="X141" s="2756" t="s">
        <v>1131</v>
      </c>
      <c r="Y141" s="2757"/>
      <c r="Z141" s="2757"/>
      <c r="AA141" s="2758"/>
      <c r="AB141" s="300" t="s">
        <v>1068</v>
      </c>
    </row>
    <row r="142" spans="1:31" s="288" customFormat="1" thickBot="1">
      <c r="A142" s="302"/>
      <c r="B142" s="376"/>
      <c r="C142" s="377"/>
      <c r="D142" s="305"/>
      <c r="E142" s="306" t="s">
        <v>759</v>
      </c>
      <c r="F142" s="307" t="s">
        <v>760</v>
      </c>
      <c r="G142" s="308" t="s">
        <v>761</v>
      </c>
      <c r="H142" s="309" t="s">
        <v>762</v>
      </c>
      <c r="I142" s="331"/>
      <c r="J142" s="332"/>
      <c r="K142" s="312"/>
      <c r="L142" s="312"/>
      <c r="M142" s="312"/>
      <c r="N142" s="312"/>
      <c r="O142" s="313"/>
      <c r="P142" s="378"/>
      <c r="Q142" s="377"/>
      <c r="R142" s="305"/>
      <c r="S142" s="314" t="s">
        <v>759</v>
      </c>
      <c r="T142" s="307" t="s">
        <v>760</v>
      </c>
      <c r="U142" s="308" t="s">
        <v>761</v>
      </c>
      <c r="V142" s="309" t="s">
        <v>762</v>
      </c>
      <c r="W142" s="310"/>
      <c r="X142" s="314" t="s">
        <v>759</v>
      </c>
      <c r="Y142" s="307" t="s">
        <v>760</v>
      </c>
      <c r="Z142" s="308" t="s">
        <v>761</v>
      </c>
      <c r="AA142" s="309" t="s">
        <v>762</v>
      </c>
      <c r="AB142" s="310"/>
    </row>
    <row r="143" spans="1:31" s="288" customFormat="1" ht="11.25">
      <c r="A143" s="315"/>
      <c r="B143" s="280">
        <v>45</v>
      </c>
      <c r="C143" s="316" t="s">
        <v>1070</v>
      </c>
      <c r="D143" s="281" t="s">
        <v>1074</v>
      </c>
      <c r="E143" s="1129"/>
      <c r="F143" s="1129"/>
      <c r="G143" s="1189"/>
      <c r="H143" s="1189"/>
      <c r="I143" s="1199"/>
      <c r="J143" s="336"/>
      <c r="K143" s="318"/>
      <c r="L143" s="318"/>
      <c r="M143" s="318"/>
      <c r="N143" s="318"/>
      <c r="O143" s="337"/>
      <c r="P143" s="338">
        <v>45</v>
      </c>
      <c r="Q143" s="316" t="s">
        <v>1070</v>
      </c>
      <c r="R143" s="281" t="s">
        <v>1074</v>
      </c>
      <c r="S143" s="1140"/>
      <c r="T143" s="1141"/>
      <c r="U143" s="1141"/>
      <c r="V143" s="1141"/>
      <c r="W143" s="1173"/>
      <c r="X143" s="1140"/>
      <c r="Y143" s="1141"/>
      <c r="Z143" s="1141"/>
      <c r="AA143" s="1141"/>
      <c r="AB143" s="1173"/>
    </row>
    <row r="144" spans="1:31" s="288" customFormat="1" ht="22.5">
      <c r="A144" s="315"/>
      <c r="B144" s="283">
        <v>29</v>
      </c>
      <c r="C144" s="319" t="s">
        <v>1147</v>
      </c>
      <c r="D144" s="284" t="s">
        <v>1089</v>
      </c>
      <c r="E144" s="1165"/>
      <c r="F144" s="1135"/>
      <c r="G144" s="1165"/>
      <c r="H144" s="1165"/>
      <c r="I144" s="1166"/>
      <c r="J144" s="336"/>
      <c r="K144" s="318"/>
      <c r="L144" s="318"/>
      <c r="M144" s="318"/>
      <c r="N144" s="318"/>
      <c r="O144" s="337"/>
      <c r="P144" s="339">
        <v>29</v>
      </c>
      <c r="Q144" s="319" t="s">
        <v>1147</v>
      </c>
      <c r="R144" s="284" t="s">
        <v>1089</v>
      </c>
      <c r="S144" s="1144"/>
      <c r="T144" s="1132"/>
      <c r="U144" s="1132"/>
      <c r="V144" s="1132"/>
      <c r="W144" s="1133"/>
      <c r="X144" s="1144"/>
      <c r="Y144" s="1132"/>
      <c r="Z144" s="1132"/>
      <c r="AA144" s="1132"/>
      <c r="AB144" s="1133"/>
    </row>
    <row r="145" spans="1:28" s="288" customFormat="1" ht="11.25">
      <c r="A145" s="315"/>
      <c r="B145" s="283">
        <v>17</v>
      </c>
      <c r="C145" s="319" t="s">
        <v>1086</v>
      </c>
      <c r="D145" s="284" t="s">
        <v>1078</v>
      </c>
      <c r="E145" s="1165"/>
      <c r="F145" s="1165"/>
      <c r="G145" s="1165"/>
      <c r="H145" s="1165"/>
      <c r="I145" s="1166"/>
      <c r="J145" s="336"/>
      <c r="K145" s="318"/>
      <c r="L145" s="318"/>
      <c r="M145" s="318"/>
      <c r="N145" s="318"/>
      <c r="O145" s="337"/>
      <c r="P145" s="339">
        <v>17</v>
      </c>
      <c r="Q145" s="319" t="s">
        <v>1086</v>
      </c>
      <c r="R145" s="284" t="s">
        <v>1078</v>
      </c>
      <c r="S145" s="1144"/>
      <c r="T145" s="1132"/>
      <c r="U145" s="1132"/>
      <c r="V145" s="1132"/>
      <c r="W145" s="1133"/>
      <c r="X145" s="1144"/>
      <c r="Y145" s="1132"/>
      <c r="Z145" s="1132"/>
      <c r="AA145" s="1132"/>
      <c r="AB145" s="1133"/>
    </row>
    <row r="146" spans="1:28" s="288" customFormat="1" ht="22.5">
      <c r="A146" s="315"/>
      <c r="B146" s="283">
        <v>16</v>
      </c>
      <c r="C146" s="319" t="s">
        <v>1084</v>
      </c>
      <c r="D146" s="284" t="s">
        <v>1078</v>
      </c>
      <c r="E146" s="1165"/>
      <c r="F146" s="1165"/>
      <c r="G146" s="1165"/>
      <c r="H146" s="1165"/>
      <c r="I146" s="1166"/>
      <c r="J146" s="336"/>
      <c r="K146" s="318"/>
      <c r="L146" s="318"/>
      <c r="M146" s="318"/>
      <c r="N146" s="318"/>
      <c r="O146" s="337"/>
      <c r="P146" s="339">
        <v>16</v>
      </c>
      <c r="Q146" s="319" t="s">
        <v>1084</v>
      </c>
      <c r="R146" s="284" t="s">
        <v>1078</v>
      </c>
      <c r="S146" s="1144"/>
      <c r="T146" s="1132"/>
      <c r="U146" s="1132"/>
      <c r="V146" s="1132"/>
      <c r="W146" s="1133"/>
      <c r="X146" s="1144"/>
      <c r="Y146" s="1132"/>
      <c r="Z146" s="1132"/>
      <c r="AA146" s="1132"/>
      <c r="AB146" s="1133"/>
    </row>
    <row r="147" spans="1:28" s="288" customFormat="1" ht="11.25">
      <c r="A147" s="315"/>
      <c r="B147" s="283">
        <v>7</v>
      </c>
      <c r="C147" s="319" t="s">
        <v>1080</v>
      </c>
      <c r="D147" s="284" t="s">
        <v>1078</v>
      </c>
      <c r="E147" s="1165"/>
      <c r="F147" s="1165"/>
      <c r="G147" s="1165"/>
      <c r="H147" s="1165"/>
      <c r="I147" s="1166"/>
      <c r="J147" s="336"/>
      <c r="K147" s="318"/>
      <c r="L147" s="318"/>
      <c r="M147" s="318"/>
      <c r="N147" s="318"/>
      <c r="O147" s="337"/>
      <c r="P147" s="339">
        <v>7</v>
      </c>
      <c r="Q147" s="319" t="s">
        <v>1080</v>
      </c>
      <c r="R147" s="284" t="s">
        <v>1078</v>
      </c>
      <c r="S147" s="1144"/>
      <c r="T147" s="1132"/>
      <c r="U147" s="1132"/>
      <c r="V147" s="1132"/>
      <c r="W147" s="1133"/>
      <c r="X147" s="1144"/>
      <c r="Y147" s="1132"/>
      <c r="Z147" s="1132"/>
      <c r="AA147" s="1132"/>
      <c r="AB147" s="1133"/>
    </row>
    <row r="148" spans="1:28" s="288" customFormat="1" ht="11.25">
      <c r="A148" s="315"/>
      <c r="B148" s="283">
        <v>8</v>
      </c>
      <c r="C148" s="319" t="s">
        <v>1081</v>
      </c>
      <c r="D148" s="284" t="s">
        <v>1078</v>
      </c>
      <c r="E148" s="1165"/>
      <c r="F148" s="1165"/>
      <c r="G148" s="1165"/>
      <c r="H148" s="1165"/>
      <c r="I148" s="1166"/>
      <c r="J148" s="336"/>
      <c r="K148" s="318"/>
      <c r="L148" s="318"/>
      <c r="M148" s="318"/>
      <c r="N148" s="318"/>
      <c r="O148" s="337"/>
      <c r="P148" s="339">
        <v>8</v>
      </c>
      <c r="Q148" s="319" t="s">
        <v>1081</v>
      </c>
      <c r="R148" s="284" t="s">
        <v>1078</v>
      </c>
      <c r="S148" s="1144"/>
      <c r="T148" s="1132"/>
      <c r="U148" s="1132"/>
      <c r="V148" s="1132"/>
      <c r="W148" s="1133"/>
      <c r="X148" s="1144"/>
      <c r="Y148" s="1132"/>
      <c r="Z148" s="1132"/>
      <c r="AA148" s="1132"/>
      <c r="AB148" s="1133"/>
    </row>
    <row r="149" spans="1:28" s="288" customFormat="1" ht="11.25">
      <c r="A149" s="315"/>
      <c r="B149" s="283">
        <v>30</v>
      </c>
      <c r="C149" s="319" t="s">
        <v>1135</v>
      </c>
      <c r="D149" s="284" t="s">
        <v>1089</v>
      </c>
      <c r="E149" s="1165"/>
      <c r="F149" s="1165"/>
      <c r="G149" s="1165"/>
      <c r="H149" s="1165"/>
      <c r="I149" s="1166"/>
      <c r="J149" s="336"/>
      <c r="K149" s="318"/>
      <c r="L149" s="318"/>
      <c r="M149" s="318"/>
      <c r="N149" s="318"/>
      <c r="O149" s="337"/>
      <c r="P149" s="339">
        <v>30</v>
      </c>
      <c r="Q149" s="319" t="s">
        <v>1135</v>
      </c>
      <c r="R149" s="284" t="s">
        <v>1089</v>
      </c>
      <c r="S149" s="1144"/>
      <c r="T149" s="1132"/>
      <c r="U149" s="1132"/>
      <c r="V149" s="1132"/>
      <c r="W149" s="1133"/>
      <c r="X149" s="1144"/>
      <c r="Y149" s="1132"/>
      <c r="Z149" s="1132"/>
      <c r="AA149" s="1132"/>
      <c r="AB149" s="1133"/>
    </row>
    <row r="150" spans="1:28" s="288" customFormat="1" ht="11.25">
      <c r="A150" s="315"/>
      <c r="B150" s="283">
        <v>1</v>
      </c>
      <c r="C150" s="319" t="s">
        <v>1076</v>
      </c>
      <c r="D150" s="284" t="s">
        <v>1078</v>
      </c>
      <c r="E150" s="1165"/>
      <c r="F150" s="1165"/>
      <c r="G150" s="1165"/>
      <c r="H150" s="1165"/>
      <c r="I150" s="1166"/>
      <c r="J150" s="336"/>
      <c r="K150" s="318"/>
      <c r="L150" s="318"/>
      <c r="M150" s="318"/>
      <c r="N150" s="318"/>
      <c r="O150" s="337"/>
      <c r="P150" s="339">
        <v>1</v>
      </c>
      <c r="Q150" s="319" t="s">
        <v>1076</v>
      </c>
      <c r="R150" s="284" t="s">
        <v>1078</v>
      </c>
      <c r="S150" s="1144"/>
      <c r="T150" s="1132"/>
      <c r="U150" s="1132"/>
      <c r="V150" s="1132"/>
      <c r="W150" s="1133"/>
      <c r="X150" s="1144"/>
      <c r="Y150" s="1132"/>
      <c r="Z150" s="1132"/>
      <c r="AA150" s="1132"/>
      <c r="AB150" s="1133"/>
    </row>
    <row r="151" spans="1:28" s="290" customFormat="1" ht="11.25">
      <c r="A151" s="317"/>
      <c r="B151" s="283">
        <v>19</v>
      </c>
      <c r="C151" s="319" t="s">
        <v>1168</v>
      </c>
      <c r="D151" s="284" t="s">
        <v>1078</v>
      </c>
      <c r="E151" s="1165"/>
      <c r="F151" s="1165"/>
      <c r="G151" s="1165"/>
      <c r="H151" s="1165"/>
      <c r="I151" s="1166"/>
      <c r="J151" s="336"/>
      <c r="K151" s="318"/>
      <c r="L151" s="318"/>
      <c r="M151" s="318"/>
      <c r="N151" s="318"/>
      <c r="O151" s="337"/>
      <c r="P151" s="339">
        <v>19</v>
      </c>
      <c r="Q151" s="319" t="s">
        <v>1168</v>
      </c>
      <c r="R151" s="284" t="s">
        <v>1078</v>
      </c>
      <c r="S151" s="1144"/>
      <c r="T151" s="1132"/>
      <c r="U151" s="1132"/>
      <c r="V151" s="1132"/>
      <c r="W151" s="1133"/>
      <c r="X151" s="1144"/>
      <c r="Y151" s="1132"/>
      <c r="Z151" s="1132"/>
      <c r="AA151" s="1132"/>
      <c r="AB151" s="1133"/>
    </row>
    <row r="152" spans="1:28" s="290" customFormat="1" ht="11.25">
      <c r="A152" s="317"/>
      <c r="B152" s="283">
        <v>47</v>
      </c>
      <c r="C152" s="319" t="s">
        <v>1093</v>
      </c>
      <c r="D152" s="284" t="s">
        <v>1074</v>
      </c>
      <c r="E152" s="1165"/>
      <c r="F152" s="1165"/>
      <c r="G152" s="1165"/>
      <c r="H152" s="1165"/>
      <c r="I152" s="1166"/>
      <c r="J152" s="336"/>
      <c r="K152" s="318"/>
      <c r="L152" s="318"/>
      <c r="M152" s="318"/>
      <c r="N152" s="318"/>
      <c r="O152" s="337"/>
      <c r="P152" s="339">
        <v>47</v>
      </c>
      <c r="Q152" s="319" t="s">
        <v>1093</v>
      </c>
      <c r="R152" s="284" t="s">
        <v>1074</v>
      </c>
      <c r="S152" s="1144"/>
      <c r="T152" s="1132"/>
      <c r="U152" s="1132"/>
      <c r="V152" s="1132"/>
      <c r="W152" s="1133"/>
      <c r="X152" s="1144"/>
      <c r="Y152" s="1132"/>
      <c r="Z152" s="1132"/>
      <c r="AA152" s="1132"/>
      <c r="AB152" s="1133"/>
    </row>
    <row r="153" spans="1:28" s="290" customFormat="1" ht="11.25">
      <c r="A153" s="317"/>
      <c r="B153" s="283">
        <v>22</v>
      </c>
      <c r="C153" s="319" t="s">
        <v>1088</v>
      </c>
      <c r="D153" s="284" t="s">
        <v>1089</v>
      </c>
      <c r="E153" s="1165"/>
      <c r="F153" s="1165"/>
      <c r="G153" s="1165"/>
      <c r="H153" s="1165"/>
      <c r="I153" s="1166"/>
      <c r="J153" s="336"/>
      <c r="K153" s="318"/>
      <c r="L153" s="318"/>
      <c r="M153" s="318"/>
      <c r="N153" s="318"/>
      <c r="O153" s="337"/>
      <c r="P153" s="339">
        <v>22</v>
      </c>
      <c r="Q153" s="319" t="s">
        <v>1088</v>
      </c>
      <c r="R153" s="284" t="s">
        <v>1089</v>
      </c>
      <c r="S153" s="1144"/>
      <c r="T153" s="1132"/>
      <c r="U153" s="1132"/>
      <c r="V153" s="1132"/>
      <c r="W153" s="1133"/>
      <c r="X153" s="1144"/>
      <c r="Y153" s="1132"/>
      <c r="Z153" s="1132"/>
      <c r="AA153" s="1132"/>
      <c r="AB153" s="1133"/>
    </row>
    <row r="154" spans="1:28" s="290" customFormat="1" ht="11.25">
      <c r="A154" s="317"/>
      <c r="B154" s="283">
        <v>21</v>
      </c>
      <c r="C154" s="319" t="s">
        <v>1169</v>
      </c>
      <c r="D154" s="284" t="s">
        <v>1116</v>
      </c>
      <c r="E154" s="1165"/>
      <c r="F154" s="1165"/>
      <c r="G154" s="1165"/>
      <c r="H154" s="1165"/>
      <c r="I154" s="1166"/>
      <c r="J154" s="336"/>
      <c r="K154" s="318"/>
      <c r="L154" s="318"/>
      <c r="M154" s="318"/>
      <c r="N154" s="318"/>
      <c r="O154" s="337"/>
      <c r="P154" s="339">
        <v>21</v>
      </c>
      <c r="Q154" s="319" t="s">
        <v>1169</v>
      </c>
      <c r="R154" s="284" t="s">
        <v>1116</v>
      </c>
      <c r="S154" s="1144"/>
      <c r="T154" s="1132"/>
      <c r="U154" s="1132"/>
      <c r="V154" s="1132"/>
      <c r="W154" s="1133"/>
      <c r="X154" s="1144"/>
      <c r="Y154" s="1132"/>
      <c r="Z154" s="1132"/>
      <c r="AA154" s="1132"/>
      <c r="AB154" s="1133"/>
    </row>
    <row r="155" spans="1:28" s="290" customFormat="1" ht="11.25">
      <c r="A155" s="317"/>
      <c r="B155" s="283">
        <v>27</v>
      </c>
      <c r="C155" s="319" t="s">
        <v>680</v>
      </c>
      <c r="D155" s="284" t="s">
        <v>1089</v>
      </c>
      <c r="E155" s="1165"/>
      <c r="F155" s="1165"/>
      <c r="G155" s="1165"/>
      <c r="H155" s="1165"/>
      <c r="I155" s="1166"/>
      <c r="J155" s="336"/>
      <c r="K155" s="318"/>
      <c r="L155" s="318"/>
      <c r="M155" s="318"/>
      <c r="N155" s="318"/>
      <c r="O155" s="337"/>
      <c r="P155" s="339">
        <v>27</v>
      </c>
      <c r="Q155" s="319" t="s">
        <v>680</v>
      </c>
      <c r="R155" s="284" t="s">
        <v>1089</v>
      </c>
      <c r="S155" s="1144"/>
      <c r="T155" s="1132"/>
      <c r="U155" s="1132"/>
      <c r="V155" s="1132"/>
      <c r="W155" s="1133"/>
      <c r="X155" s="1144"/>
      <c r="Y155" s="1132"/>
      <c r="Z155" s="1132"/>
      <c r="AA155" s="1132"/>
      <c r="AB155" s="1133"/>
    </row>
    <row r="156" spans="1:28" s="290" customFormat="1" ht="11.25">
      <c r="A156" s="317"/>
      <c r="B156" s="283">
        <v>44</v>
      </c>
      <c r="C156" s="319" t="s">
        <v>1094</v>
      </c>
      <c r="D156" s="284" t="s">
        <v>1074</v>
      </c>
      <c r="E156" s="1165"/>
      <c r="F156" s="1165"/>
      <c r="G156" s="1165"/>
      <c r="H156" s="1165"/>
      <c r="I156" s="1166"/>
      <c r="J156" s="336"/>
      <c r="K156" s="318"/>
      <c r="L156" s="318"/>
      <c r="M156" s="318"/>
      <c r="N156" s="318"/>
      <c r="O156" s="337"/>
      <c r="P156" s="339">
        <v>44</v>
      </c>
      <c r="Q156" s="319" t="s">
        <v>1094</v>
      </c>
      <c r="R156" s="284" t="s">
        <v>1074</v>
      </c>
      <c r="S156" s="1144"/>
      <c r="T156" s="1132"/>
      <c r="U156" s="1132"/>
      <c r="V156" s="1132"/>
      <c r="W156" s="1133"/>
      <c r="X156" s="1144"/>
      <c r="Y156" s="1132"/>
      <c r="Z156" s="1132"/>
      <c r="AA156" s="1132"/>
      <c r="AB156" s="1133"/>
    </row>
    <row r="157" spans="1:28" s="290" customFormat="1" ht="11.25">
      <c r="A157" s="317"/>
      <c r="B157" s="283">
        <v>5</v>
      </c>
      <c r="C157" s="319" t="s">
        <v>1158</v>
      </c>
      <c r="D157" s="284" t="s">
        <v>1089</v>
      </c>
      <c r="E157" s="1165"/>
      <c r="F157" s="1165"/>
      <c r="G157" s="1165"/>
      <c r="H157" s="1165"/>
      <c r="I157" s="1166"/>
      <c r="J157" s="336"/>
      <c r="K157" s="318"/>
      <c r="L157" s="318"/>
      <c r="M157" s="318"/>
      <c r="N157" s="318"/>
      <c r="O157" s="337"/>
      <c r="P157" s="339">
        <v>5</v>
      </c>
      <c r="Q157" s="319" t="s">
        <v>1158</v>
      </c>
      <c r="R157" s="284" t="s">
        <v>1089</v>
      </c>
      <c r="S157" s="1144"/>
      <c r="T157" s="1132"/>
      <c r="U157" s="1132"/>
      <c r="V157" s="1132"/>
      <c r="W157" s="1133"/>
      <c r="X157" s="1144"/>
      <c r="Y157" s="1132"/>
      <c r="Z157" s="1132"/>
      <c r="AA157" s="1132"/>
      <c r="AB157" s="1133"/>
    </row>
    <row r="158" spans="1:28" s="290" customFormat="1" ht="11.25">
      <c r="A158" s="317"/>
      <c r="B158" s="283">
        <v>15</v>
      </c>
      <c r="C158" s="319" t="s">
        <v>1142</v>
      </c>
      <c r="D158" s="284" t="s">
        <v>1089</v>
      </c>
      <c r="E158" s="1165"/>
      <c r="F158" s="1165"/>
      <c r="G158" s="1165"/>
      <c r="H158" s="1165"/>
      <c r="I158" s="1166"/>
      <c r="J158" s="336"/>
      <c r="K158" s="318"/>
      <c r="L158" s="318"/>
      <c r="M158" s="318"/>
      <c r="N158" s="318"/>
      <c r="O158" s="337"/>
      <c r="P158" s="339">
        <v>15</v>
      </c>
      <c r="Q158" s="319" t="s">
        <v>1142</v>
      </c>
      <c r="R158" s="284" t="s">
        <v>1089</v>
      </c>
      <c r="S158" s="1144"/>
      <c r="T158" s="1132"/>
      <c r="U158" s="1132"/>
      <c r="V158" s="1132"/>
      <c r="W158" s="1133"/>
      <c r="X158" s="1144"/>
      <c r="Y158" s="1132"/>
      <c r="Z158" s="1132"/>
      <c r="AA158" s="1132"/>
      <c r="AB158" s="1133"/>
    </row>
    <row r="159" spans="1:28" s="290" customFormat="1" ht="11.25">
      <c r="A159" s="317"/>
      <c r="B159" s="283">
        <v>33</v>
      </c>
      <c r="C159" s="319" t="s">
        <v>1119</v>
      </c>
      <c r="D159" s="284" t="s">
        <v>1078</v>
      </c>
      <c r="E159" s="1165"/>
      <c r="F159" s="1165"/>
      <c r="G159" s="1165"/>
      <c r="H159" s="1165"/>
      <c r="I159" s="1166"/>
      <c r="J159" s="336"/>
      <c r="K159" s="318"/>
      <c r="L159" s="318"/>
      <c r="M159" s="318"/>
      <c r="N159" s="318"/>
      <c r="O159" s="337"/>
      <c r="P159" s="339">
        <v>33</v>
      </c>
      <c r="Q159" s="319" t="s">
        <v>1119</v>
      </c>
      <c r="R159" s="284" t="s">
        <v>1078</v>
      </c>
      <c r="S159" s="1144"/>
      <c r="T159" s="1132"/>
      <c r="U159" s="1132"/>
      <c r="V159" s="1132"/>
      <c r="W159" s="1133"/>
      <c r="X159" s="1144"/>
      <c r="Y159" s="1132"/>
      <c r="Z159" s="1132"/>
      <c r="AA159" s="1132"/>
      <c r="AB159" s="1133"/>
    </row>
    <row r="160" spans="1:28" s="290" customFormat="1" ht="11.25">
      <c r="A160" s="317"/>
      <c r="B160" s="283">
        <v>32</v>
      </c>
      <c r="C160" s="319" t="s">
        <v>1118</v>
      </c>
      <c r="D160" s="284" t="s">
        <v>1078</v>
      </c>
      <c r="E160" s="1165"/>
      <c r="F160" s="1165"/>
      <c r="G160" s="1165"/>
      <c r="H160" s="1165"/>
      <c r="I160" s="1166"/>
      <c r="J160" s="336"/>
      <c r="K160" s="318"/>
      <c r="L160" s="318"/>
      <c r="M160" s="318"/>
      <c r="N160" s="318"/>
      <c r="O160" s="337"/>
      <c r="P160" s="339">
        <v>32</v>
      </c>
      <c r="Q160" s="319" t="s">
        <v>1118</v>
      </c>
      <c r="R160" s="284" t="s">
        <v>1078</v>
      </c>
      <c r="S160" s="1144"/>
      <c r="T160" s="1132"/>
      <c r="U160" s="1132"/>
      <c r="V160" s="1132"/>
      <c r="W160" s="1133"/>
      <c r="X160" s="1144"/>
      <c r="Y160" s="1132"/>
      <c r="Z160" s="1132"/>
      <c r="AA160" s="1132"/>
      <c r="AB160" s="1133"/>
    </row>
    <row r="161" spans="1:28" s="290" customFormat="1" ht="11.25">
      <c r="A161" s="317"/>
      <c r="B161" s="283">
        <v>26</v>
      </c>
      <c r="C161" s="319" t="s">
        <v>1139</v>
      </c>
      <c r="D161" s="284" t="s">
        <v>1078</v>
      </c>
      <c r="E161" s="1165"/>
      <c r="F161" s="1165"/>
      <c r="G161" s="1165"/>
      <c r="H161" s="1165"/>
      <c r="I161" s="1166"/>
      <c r="J161" s="336"/>
      <c r="K161" s="318"/>
      <c r="L161" s="318"/>
      <c r="M161" s="318"/>
      <c r="N161" s="318"/>
      <c r="O161" s="337"/>
      <c r="P161" s="339">
        <v>26</v>
      </c>
      <c r="Q161" s="319" t="s">
        <v>1139</v>
      </c>
      <c r="R161" s="284" t="s">
        <v>1078</v>
      </c>
      <c r="S161" s="1144"/>
      <c r="T161" s="1132"/>
      <c r="U161" s="1132"/>
      <c r="V161" s="1132"/>
      <c r="W161" s="1133"/>
      <c r="X161" s="1144"/>
      <c r="Y161" s="1132"/>
      <c r="Z161" s="1132"/>
      <c r="AA161" s="1132"/>
      <c r="AB161" s="1133"/>
    </row>
    <row r="162" spans="1:28" s="290" customFormat="1" ht="22.5">
      <c r="A162" s="317"/>
      <c r="B162" s="283">
        <v>18</v>
      </c>
      <c r="C162" s="319" t="s">
        <v>1112</v>
      </c>
      <c r="D162" s="284" t="s">
        <v>1083</v>
      </c>
      <c r="E162" s="1165"/>
      <c r="F162" s="1165"/>
      <c r="G162" s="1165"/>
      <c r="H162" s="1165"/>
      <c r="I162" s="1166"/>
      <c r="J162" s="336"/>
      <c r="K162" s="318"/>
      <c r="L162" s="318"/>
      <c r="M162" s="318"/>
      <c r="N162" s="318"/>
      <c r="O162" s="337"/>
      <c r="P162" s="339">
        <v>18</v>
      </c>
      <c r="Q162" s="319" t="s">
        <v>1112</v>
      </c>
      <c r="R162" s="284" t="s">
        <v>1083</v>
      </c>
      <c r="S162" s="1144"/>
      <c r="T162" s="1132"/>
      <c r="U162" s="1132"/>
      <c r="V162" s="1132"/>
      <c r="W162" s="1133"/>
      <c r="X162" s="1144"/>
      <c r="Y162" s="1132"/>
      <c r="Z162" s="1132"/>
      <c r="AA162" s="1132"/>
      <c r="AB162" s="1133"/>
    </row>
    <row r="163" spans="1:28" s="290" customFormat="1" ht="11.25">
      <c r="A163" s="317"/>
      <c r="B163" s="283">
        <v>39</v>
      </c>
      <c r="C163" s="319" t="s">
        <v>785</v>
      </c>
      <c r="D163" s="284" t="s">
        <v>1078</v>
      </c>
      <c r="E163" s="1165"/>
      <c r="F163" s="1165"/>
      <c r="G163" s="1165"/>
      <c r="H163" s="1165"/>
      <c r="I163" s="1166"/>
      <c r="J163" s="336"/>
      <c r="K163" s="318"/>
      <c r="L163" s="318"/>
      <c r="M163" s="318"/>
      <c r="N163" s="318"/>
      <c r="O163" s="337"/>
      <c r="P163" s="339">
        <v>39</v>
      </c>
      <c r="Q163" s="319" t="s">
        <v>785</v>
      </c>
      <c r="R163" s="284" t="s">
        <v>1078</v>
      </c>
      <c r="S163" s="1144"/>
      <c r="T163" s="1132"/>
      <c r="U163" s="1132"/>
      <c r="V163" s="1132"/>
      <c r="W163" s="1133"/>
      <c r="X163" s="1144"/>
      <c r="Y163" s="1132"/>
      <c r="Z163" s="1132"/>
      <c r="AA163" s="1132"/>
      <c r="AB163" s="1133"/>
    </row>
    <row r="164" spans="1:28" s="290" customFormat="1" ht="22.5">
      <c r="A164" s="317"/>
      <c r="B164" s="283">
        <v>12</v>
      </c>
      <c r="C164" s="319" t="s">
        <v>1110</v>
      </c>
      <c r="D164" s="284" t="s">
        <v>1078</v>
      </c>
      <c r="E164" s="1165"/>
      <c r="F164" s="1165"/>
      <c r="G164" s="1165"/>
      <c r="H164" s="1165"/>
      <c r="I164" s="1166"/>
      <c r="J164" s="336"/>
      <c r="K164" s="318"/>
      <c r="L164" s="318"/>
      <c r="M164" s="318"/>
      <c r="N164" s="318"/>
      <c r="O164" s="337"/>
      <c r="P164" s="339">
        <v>12</v>
      </c>
      <c r="Q164" s="319" t="s">
        <v>1110</v>
      </c>
      <c r="R164" s="284" t="s">
        <v>1078</v>
      </c>
      <c r="S164" s="1144"/>
      <c r="T164" s="1132"/>
      <c r="U164" s="1132"/>
      <c r="V164" s="1132"/>
      <c r="W164" s="1133"/>
      <c r="X164" s="1144"/>
      <c r="Y164" s="1132"/>
      <c r="Z164" s="1132"/>
      <c r="AA164" s="1132"/>
      <c r="AB164" s="1133"/>
    </row>
    <row r="165" spans="1:28" s="290" customFormat="1" ht="11.25">
      <c r="A165" s="317"/>
      <c r="B165" s="283">
        <v>10</v>
      </c>
      <c r="C165" s="319" t="s">
        <v>1141</v>
      </c>
      <c r="D165" s="284" t="s">
        <v>1078</v>
      </c>
      <c r="E165" s="1165"/>
      <c r="F165" s="1165"/>
      <c r="G165" s="1165"/>
      <c r="H165" s="1165"/>
      <c r="I165" s="1166"/>
      <c r="J165" s="336"/>
      <c r="K165" s="318"/>
      <c r="L165" s="318"/>
      <c r="M165" s="318"/>
      <c r="N165" s="318"/>
      <c r="O165" s="337"/>
      <c r="P165" s="339">
        <v>10</v>
      </c>
      <c r="Q165" s="319" t="s">
        <v>1141</v>
      </c>
      <c r="R165" s="284" t="s">
        <v>1078</v>
      </c>
      <c r="S165" s="1144"/>
      <c r="T165" s="1132"/>
      <c r="U165" s="1132"/>
      <c r="V165" s="1132"/>
      <c r="W165" s="1133"/>
      <c r="X165" s="1144"/>
      <c r="Y165" s="1132"/>
      <c r="Z165" s="1132"/>
      <c r="AA165" s="1132"/>
      <c r="AB165" s="1133"/>
    </row>
    <row r="166" spans="1:28" s="290" customFormat="1" ht="11.25">
      <c r="A166" s="317"/>
      <c r="B166" s="283">
        <v>9</v>
      </c>
      <c r="C166" s="319" t="s">
        <v>1108</v>
      </c>
      <c r="D166" s="284" t="s">
        <v>1078</v>
      </c>
      <c r="E166" s="1165"/>
      <c r="F166" s="1165"/>
      <c r="G166" s="1165"/>
      <c r="H166" s="1165"/>
      <c r="I166" s="1166"/>
      <c r="J166" s="336"/>
      <c r="K166" s="318"/>
      <c r="L166" s="318"/>
      <c r="M166" s="318"/>
      <c r="N166" s="318"/>
      <c r="O166" s="337"/>
      <c r="P166" s="339">
        <v>9</v>
      </c>
      <c r="Q166" s="319" t="s">
        <v>1108</v>
      </c>
      <c r="R166" s="284" t="s">
        <v>1078</v>
      </c>
      <c r="S166" s="1144"/>
      <c r="T166" s="1132"/>
      <c r="U166" s="1132"/>
      <c r="V166" s="1132"/>
      <c r="W166" s="1133"/>
      <c r="X166" s="1144"/>
      <c r="Y166" s="1132"/>
      <c r="Z166" s="1132"/>
      <c r="AA166" s="1132"/>
      <c r="AB166" s="1133"/>
    </row>
    <row r="167" spans="1:28" s="290" customFormat="1" ht="11.25">
      <c r="A167" s="317"/>
      <c r="B167" s="283">
        <v>20</v>
      </c>
      <c r="C167" s="319" t="s">
        <v>1156</v>
      </c>
      <c r="D167" s="284" t="s">
        <v>1089</v>
      </c>
      <c r="E167" s="1165"/>
      <c r="F167" s="1165"/>
      <c r="G167" s="1165"/>
      <c r="H167" s="1165"/>
      <c r="I167" s="1166"/>
      <c r="J167" s="336"/>
      <c r="K167" s="318"/>
      <c r="L167" s="318"/>
      <c r="M167" s="318"/>
      <c r="N167" s="318"/>
      <c r="O167" s="337"/>
      <c r="P167" s="339">
        <v>20</v>
      </c>
      <c r="Q167" s="319" t="s">
        <v>1156</v>
      </c>
      <c r="R167" s="284" t="s">
        <v>1089</v>
      </c>
      <c r="S167" s="1144"/>
      <c r="T167" s="1132"/>
      <c r="U167" s="1132"/>
      <c r="V167" s="1132"/>
      <c r="W167" s="1133"/>
      <c r="X167" s="1144"/>
      <c r="Y167" s="1132"/>
      <c r="Z167" s="1132"/>
      <c r="AA167" s="1132"/>
      <c r="AB167" s="1133"/>
    </row>
    <row r="168" spans="1:28" s="290" customFormat="1" ht="11.25">
      <c r="A168" s="317"/>
      <c r="B168" s="283">
        <v>31</v>
      </c>
      <c r="C168" s="319" t="s">
        <v>1125</v>
      </c>
      <c r="D168" s="284" t="s">
        <v>1083</v>
      </c>
      <c r="E168" s="1165"/>
      <c r="F168" s="1165"/>
      <c r="G168" s="1165"/>
      <c r="H168" s="1165"/>
      <c r="I168" s="1166"/>
      <c r="J168" s="336"/>
      <c r="K168" s="318"/>
      <c r="L168" s="318"/>
      <c r="M168" s="318"/>
      <c r="N168" s="318"/>
      <c r="O168" s="337"/>
      <c r="P168" s="339">
        <v>31</v>
      </c>
      <c r="Q168" s="319" t="s">
        <v>1125</v>
      </c>
      <c r="R168" s="284" t="s">
        <v>1083</v>
      </c>
      <c r="S168" s="1144"/>
      <c r="T168" s="1132"/>
      <c r="U168" s="1132"/>
      <c r="V168" s="1132"/>
      <c r="W168" s="1133"/>
      <c r="X168" s="1144"/>
      <c r="Y168" s="1132"/>
      <c r="Z168" s="1132"/>
      <c r="AA168" s="1132"/>
      <c r="AB168" s="1133"/>
    </row>
    <row r="169" spans="1:28" s="288" customFormat="1" ht="11.25">
      <c r="A169" s="315"/>
      <c r="B169" s="289">
        <v>43</v>
      </c>
      <c r="C169" s="320" t="s">
        <v>1143</v>
      </c>
      <c r="D169" s="284" t="s">
        <v>1074</v>
      </c>
      <c r="E169" s="1165"/>
      <c r="F169" s="1165"/>
      <c r="G169" s="1165"/>
      <c r="H169" s="1165"/>
      <c r="I169" s="1166"/>
      <c r="J169" s="336"/>
      <c r="K169" s="318"/>
      <c r="L169" s="318"/>
      <c r="M169" s="318"/>
      <c r="N169" s="318"/>
      <c r="O169" s="337"/>
      <c r="P169" s="340">
        <v>43</v>
      </c>
      <c r="Q169" s="320" t="s">
        <v>1143</v>
      </c>
      <c r="R169" s="284" t="s">
        <v>1074</v>
      </c>
      <c r="S169" s="1144"/>
      <c r="T169" s="1132"/>
      <c r="U169" s="1132"/>
      <c r="V169" s="1132"/>
      <c r="W169" s="1133"/>
      <c r="X169" s="1144"/>
      <c r="Y169" s="1132"/>
      <c r="Z169" s="1132"/>
      <c r="AA169" s="1132"/>
      <c r="AB169" s="1133"/>
    </row>
    <row r="170" spans="1:28" s="288" customFormat="1" thickBot="1">
      <c r="A170" s="315"/>
      <c r="B170" s="321">
        <v>35</v>
      </c>
      <c r="C170" s="322" t="s">
        <v>1120</v>
      </c>
      <c r="D170" s="323" t="s">
        <v>1122</v>
      </c>
      <c r="E170" s="1200"/>
      <c r="F170" s="1138"/>
      <c r="G170" s="1200"/>
      <c r="H170" s="1200"/>
      <c r="I170" s="1201"/>
      <c r="J170" s="336"/>
      <c r="K170" s="318"/>
      <c r="L170" s="318"/>
      <c r="M170" s="318"/>
      <c r="N170" s="318"/>
      <c r="O170" s="337"/>
      <c r="P170" s="379">
        <v>35</v>
      </c>
      <c r="Q170" s="322" t="s">
        <v>1120</v>
      </c>
      <c r="R170" s="323" t="s">
        <v>1122</v>
      </c>
      <c r="S170" s="1153"/>
      <c r="T170" s="1154"/>
      <c r="U170" s="1154"/>
      <c r="V170" s="1154"/>
      <c r="W170" s="1177"/>
      <c r="X170" s="1153"/>
      <c r="Y170" s="1154"/>
      <c r="Z170" s="1154"/>
      <c r="AA170" s="1154"/>
      <c r="AB170" s="1177"/>
    </row>
  </sheetData>
  <mergeCells count="274">
    <mergeCell ref="P131:P134"/>
    <mergeCell ref="Q131:Q134"/>
    <mergeCell ref="D133:D134"/>
    <mergeCell ref="E141:H141"/>
    <mergeCell ref="K141:N141"/>
    <mergeCell ref="S141:V141"/>
    <mergeCell ref="X141:AA141"/>
    <mergeCell ref="B131:B134"/>
    <mergeCell ref="C131:C134"/>
    <mergeCell ref="D131:D132"/>
    <mergeCell ref="E131:E134"/>
    <mergeCell ref="F131:F134"/>
    <mergeCell ref="G131:G134"/>
    <mergeCell ref="G127:G130"/>
    <mergeCell ref="P127:P130"/>
    <mergeCell ref="Q127:Q130"/>
    <mergeCell ref="D129:D130"/>
    <mergeCell ref="P123:P126"/>
    <mergeCell ref="Q123:Q126"/>
    <mergeCell ref="D125:D126"/>
    <mergeCell ref="B127:B130"/>
    <mergeCell ref="C127:C130"/>
    <mergeCell ref="D127:D128"/>
    <mergeCell ref="E127:E130"/>
    <mergeCell ref="F127:F130"/>
    <mergeCell ref="B123:B126"/>
    <mergeCell ref="C123:C126"/>
    <mergeCell ref="D123:D124"/>
    <mergeCell ref="E123:E126"/>
    <mergeCell ref="F123:F126"/>
    <mergeCell ref="G123:G126"/>
    <mergeCell ref="G119:G122"/>
    <mergeCell ref="P119:P122"/>
    <mergeCell ref="Q119:Q122"/>
    <mergeCell ref="D121:D122"/>
    <mergeCell ref="P115:P118"/>
    <mergeCell ref="Q115:Q118"/>
    <mergeCell ref="D117:D118"/>
    <mergeCell ref="G115:G118"/>
    <mergeCell ref="B119:B122"/>
    <mergeCell ref="C119:C122"/>
    <mergeCell ref="D119:D120"/>
    <mergeCell ref="E119:E122"/>
    <mergeCell ref="F119:F122"/>
    <mergeCell ref="B115:B118"/>
    <mergeCell ref="C115:C118"/>
    <mergeCell ref="D115:D116"/>
    <mergeCell ref="E115:E118"/>
    <mergeCell ref="F115:F118"/>
    <mergeCell ref="G111:G114"/>
    <mergeCell ref="P111:P114"/>
    <mergeCell ref="Q111:Q114"/>
    <mergeCell ref="D113:D114"/>
    <mergeCell ref="P107:P110"/>
    <mergeCell ref="Q107:Q110"/>
    <mergeCell ref="D109:D110"/>
    <mergeCell ref="G107:G110"/>
    <mergeCell ref="B111:B114"/>
    <mergeCell ref="C111:C114"/>
    <mergeCell ref="D111:D112"/>
    <mergeCell ref="E111:E114"/>
    <mergeCell ref="F111:F114"/>
    <mergeCell ref="B107:B110"/>
    <mergeCell ref="C107:C110"/>
    <mergeCell ref="D107:D108"/>
    <mergeCell ref="E107:E110"/>
    <mergeCell ref="F107:F110"/>
    <mergeCell ref="G103:G106"/>
    <mergeCell ref="P103:P106"/>
    <mergeCell ref="Q103:Q106"/>
    <mergeCell ref="D105:D106"/>
    <mergeCell ref="P99:P102"/>
    <mergeCell ref="Q99:Q102"/>
    <mergeCell ref="D101:D102"/>
    <mergeCell ref="G99:G102"/>
    <mergeCell ref="B103:B106"/>
    <mergeCell ref="C103:C106"/>
    <mergeCell ref="D103:D104"/>
    <mergeCell ref="E103:E106"/>
    <mergeCell ref="F103:F106"/>
    <mergeCell ref="B99:B102"/>
    <mergeCell ref="C99:C102"/>
    <mergeCell ref="D99:D100"/>
    <mergeCell ref="E99:E102"/>
    <mergeCell ref="F99:F102"/>
    <mergeCell ref="G95:G98"/>
    <mergeCell ref="P95:P98"/>
    <mergeCell ref="Q95:Q98"/>
    <mergeCell ref="D97:D98"/>
    <mergeCell ref="P91:P94"/>
    <mergeCell ref="Q91:Q94"/>
    <mergeCell ref="D93:D94"/>
    <mergeCell ref="G91:G94"/>
    <mergeCell ref="B95:B98"/>
    <mergeCell ref="C95:C98"/>
    <mergeCell ref="D95:D96"/>
    <mergeCell ref="E95:E98"/>
    <mergeCell ref="F95:F98"/>
    <mergeCell ref="B91:B94"/>
    <mergeCell ref="C91:C94"/>
    <mergeCell ref="D91:D92"/>
    <mergeCell ref="E91:E94"/>
    <mergeCell ref="F91:F94"/>
    <mergeCell ref="G87:G90"/>
    <mergeCell ref="P87:P90"/>
    <mergeCell ref="Q87:Q90"/>
    <mergeCell ref="D89:D90"/>
    <mergeCell ref="P83:P86"/>
    <mergeCell ref="Q83:Q86"/>
    <mergeCell ref="D85:D86"/>
    <mergeCell ref="G83:G86"/>
    <mergeCell ref="B87:B90"/>
    <mergeCell ref="C87:C90"/>
    <mergeCell ref="D87:D88"/>
    <mergeCell ref="E87:E90"/>
    <mergeCell ref="F87:F90"/>
    <mergeCell ref="B83:B86"/>
    <mergeCell ref="C83:C86"/>
    <mergeCell ref="D83:D84"/>
    <mergeCell ref="E83:E86"/>
    <mergeCell ref="F83:F86"/>
    <mergeCell ref="G79:G82"/>
    <mergeCell ref="P79:P82"/>
    <mergeCell ref="Q79:Q82"/>
    <mergeCell ref="D81:D82"/>
    <mergeCell ref="P75:P78"/>
    <mergeCell ref="Q75:Q78"/>
    <mergeCell ref="D77:D78"/>
    <mergeCell ref="G75:G78"/>
    <mergeCell ref="B79:B82"/>
    <mergeCell ref="C79:C82"/>
    <mergeCell ref="D79:D80"/>
    <mergeCell ref="E79:E82"/>
    <mergeCell ref="F79:F82"/>
    <mergeCell ref="B75:B78"/>
    <mergeCell ref="C75:C78"/>
    <mergeCell ref="D75:D76"/>
    <mergeCell ref="E75:E78"/>
    <mergeCell ref="F75:F78"/>
    <mergeCell ref="G71:G74"/>
    <mergeCell ref="P71:P74"/>
    <mergeCell ref="Q71:Q74"/>
    <mergeCell ref="D73:D74"/>
    <mergeCell ref="P67:P70"/>
    <mergeCell ref="Q67:Q70"/>
    <mergeCell ref="D69:D70"/>
    <mergeCell ref="G67:G70"/>
    <mergeCell ref="B71:B74"/>
    <mergeCell ref="C71:C74"/>
    <mergeCell ref="D71:D72"/>
    <mergeCell ref="E71:E74"/>
    <mergeCell ref="F71:F74"/>
    <mergeCell ref="B67:B70"/>
    <mergeCell ref="C67:C70"/>
    <mergeCell ref="D67:D68"/>
    <mergeCell ref="E67:E70"/>
    <mergeCell ref="F67:F70"/>
    <mergeCell ref="G63:G66"/>
    <mergeCell ref="P63:P66"/>
    <mergeCell ref="Q63:Q66"/>
    <mergeCell ref="D65:D66"/>
    <mergeCell ref="P59:P62"/>
    <mergeCell ref="Q59:Q62"/>
    <mergeCell ref="D61:D62"/>
    <mergeCell ref="G59:G62"/>
    <mergeCell ref="B63:B66"/>
    <mergeCell ref="C63:C66"/>
    <mergeCell ref="D63:D64"/>
    <mergeCell ref="E63:E66"/>
    <mergeCell ref="F63:F66"/>
    <mergeCell ref="B59:B62"/>
    <mergeCell ref="C59:C62"/>
    <mergeCell ref="D59:D60"/>
    <mergeCell ref="E59:E62"/>
    <mergeCell ref="F59:F62"/>
    <mergeCell ref="G55:G58"/>
    <mergeCell ref="P55:P58"/>
    <mergeCell ref="Q55:Q58"/>
    <mergeCell ref="D57:D58"/>
    <mergeCell ref="P51:P54"/>
    <mergeCell ref="Q51:Q54"/>
    <mergeCell ref="D53:D54"/>
    <mergeCell ref="G51:G54"/>
    <mergeCell ref="B55:B58"/>
    <mergeCell ref="C55:C58"/>
    <mergeCell ref="D55:D56"/>
    <mergeCell ref="E55:E58"/>
    <mergeCell ref="F55:F58"/>
    <mergeCell ref="B51:B54"/>
    <mergeCell ref="C51:C54"/>
    <mergeCell ref="D51:D52"/>
    <mergeCell ref="E51:E54"/>
    <mergeCell ref="F51:F54"/>
    <mergeCell ref="G47:G50"/>
    <mergeCell ref="P47:P50"/>
    <mergeCell ref="Q47:Q50"/>
    <mergeCell ref="D49:D50"/>
    <mergeCell ref="P43:P46"/>
    <mergeCell ref="Q43:Q46"/>
    <mergeCell ref="D45:D46"/>
    <mergeCell ref="G43:G46"/>
    <mergeCell ref="B47:B50"/>
    <mergeCell ref="C47:C50"/>
    <mergeCell ref="D47:D48"/>
    <mergeCell ref="E47:E50"/>
    <mergeCell ref="F47:F50"/>
    <mergeCell ref="B43:B46"/>
    <mergeCell ref="C43:C46"/>
    <mergeCell ref="D43:D44"/>
    <mergeCell ref="E43:E46"/>
    <mergeCell ref="F43:F46"/>
    <mergeCell ref="G39:G42"/>
    <mergeCell ref="P39:P42"/>
    <mergeCell ref="Q39:Q42"/>
    <mergeCell ref="D41:D42"/>
    <mergeCell ref="P35:P38"/>
    <mergeCell ref="Q35:Q38"/>
    <mergeCell ref="D37:D38"/>
    <mergeCell ref="G35:G38"/>
    <mergeCell ref="B31:B34"/>
    <mergeCell ref="C31:C34"/>
    <mergeCell ref="D31:D32"/>
    <mergeCell ref="E31:E34"/>
    <mergeCell ref="F31:F34"/>
    <mergeCell ref="B39:B42"/>
    <mergeCell ref="C39:C42"/>
    <mergeCell ref="D39:D40"/>
    <mergeCell ref="E39:E42"/>
    <mergeCell ref="F39:F42"/>
    <mergeCell ref="B35:B38"/>
    <mergeCell ref="C35:C38"/>
    <mergeCell ref="D35:D36"/>
    <mergeCell ref="E35:E38"/>
    <mergeCell ref="F35:F38"/>
    <mergeCell ref="Q23:Q26"/>
    <mergeCell ref="D25:D26"/>
    <mergeCell ref="B27:B30"/>
    <mergeCell ref="C27:C30"/>
    <mergeCell ref="D27:D28"/>
    <mergeCell ref="E27:E30"/>
    <mergeCell ref="F27:F30"/>
    <mergeCell ref="G27:G30"/>
    <mergeCell ref="G31:G34"/>
    <mergeCell ref="P31:P34"/>
    <mergeCell ref="Q31:Q34"/>
    <mergeCell ref="D33:D34"/>
    <mergeCell ref="P27:P30"/>
    <mergeCell ref="Q27:Q30"/>
    <mergeCell ref="B23:B26"/>
    <mergeCell ref="C23:C26"/>
    <mergeCell ref="D23:D24"/>
    <mergeCell ref="E23:E26"/>
    <mergeCell ref="F23:F26"/>
    <mergeCell ref="G23:G26"/>
    <mergeCell ref="P23:P26"/>
    <mergeCell ref="D29:D30"/>
    <mergeCell ref="AA21:AA22"/>
    <mergeCell ref="AB21:AB22"/>
    <mergeCell ref="AC21:AC22"/>
    <mergeCell ref="AD21:AD22"/>
    <mergeCell ref="AE21:AE22"/>
    <mergeCell ref="B20:B22"/>
    <mergeCell ref="C20:C22"/>
    <mergeCell ref="G20:G22"/>
    <mergeCell ref="H20:N20"/>
    <mergeCell ref="P20:P22"/>
    <mergeCell ref="Q20:Q22"/>
    <mergeCell ref="T21:T22"/>
    <mergeCell ref="U21:U22"/>
    <mergeCell ref="V21:V22"/>
    <mergeCell ref="W21:W22"/>
    <mergeCell ref="X21:X22"/>
    <mergeCell ref="R20:X20"/>
    <mergeCell ref="Y20:AE20"/>
  </mergeCells>
  <pageMargins left="0.23622047244094491" right="0.23622047244094491" top="0.74803149606299213" bottom="0.74803149606299213" header="0.31496062992125984" footer="0.31496062992125984"/>
  <pageSetup paperSize="8" scale="36" fitToHeight="0" orientation="portrait" r:id="rId1"/>
</worksheet>
</file>

<file path=xl/worksheets/sheet62.xml><?xml version="1.0" encoding="utf-8"?>
<worksheet xmlns="http://schemas.openxmlformats.org/spreadsheetml/2006/main" xmlns:r="http://schemas.openxmlformats.org/officeDocument/2006/relationships">
  <sheetPr codeName="Sheet63">
    <tabColor theme="6" tint="-0.249977111117893"/>
    <pageSetUpPr fitToPage="1"/>
  </sheetPr>
  <dimension ref="A1:F27"/>
  <sheetViews>
    <sheetView showGridLines="0" workbookViewId="0">
      <selection activeCell="B9" sqref="B9:B11"/>
    </sheetView>
  </sheetViews>
  <sheetFormatPr defaultRowHeight="12.75"/>
  <cols>
    <col min="1" max="1" width="5.125" style="1313" customWidth="1"/>
    <col min="2" max="2" width="12.5" style="1313" customWidth="1"/>
    <col min="3" max="3" width="13.75" style="1313" customWidth="1"/>
    <col min="4" max="5" width="13.625" style="1313" customWidth="1"/>
    <col min="6" max="6" width="12.25" style="1313" customWidth="1"/>
    <col min="7" max="16384" width="9" style="1313"/>
  </cols>
  <sheetData>
    <row r="1" spans="1:6" s="1840" customFormat="1" ht="26.25">
      <c r="A1" s="1706" t="str">
        <f ca="1">VLOOKUP(LEFT(RIGHT(CELL("filename",A1),LEN(CELL("filename",A1))-FIND("]",CELL("filename",A1))),1)*1,Index!$B$8:$C$90,2,FALSE)</f>
        <v>System operator</v>
      </c>
      <c r="B1" s="1706"/>
      <c r="C1" s="1706"/>
      <c r="D1" s="1706"/>
      <c r="E1" s="1706"/>
      <c r="F1" s="1706"/>
    </row>
    <row r="2" spans="1:6" s="1840" customFormat="1" ht="26.25">
      <c r="A2" s="1706" t="str">
        <f>'Universal data'!C8</f>
        <v>National Grid Gas Transmission</v>
      </c>
      <c r="B2" s="1706"/>
      <c r="C2" s="1706"/>
      <c r="D2" s="1706"/>
      <c r="E2" s="1706"/>
      <c r="F2" s="1706"/>
    </row>
    <row r="3" spans="1:6" s="1841" customFormat="1" ht="21" thickBot="1">
      <c r="A3" s="1804" t="str">
        <f>'Universal data'!C21</f>
        <v>2012/13</v>
      </c>
      <c r="B3" s="1804"/>
      <c r="C3" s="1804"/>
      <c r="D3" s="1804"/>
      <c r="E3" s="1804"/>
      <c r="F3" s="1804"/>
    </row>
    <row r="4" spans="1:6" s="1840" customFormat="1">
      <c r="A4" s="1835"/>
      <c r="B4" s="1835"/>
      <c r="C4" s="1835"/>
      <c r="D4" s="1835"/>
      <c r="E4" s="1835"/>
      <c r="F4" s="1835"/>
    </row>
    <row r="5" spans="1:6" s="1841" customFormat="1" ht="20.25">
      <c r="A5" s="1837" t="str">
        <f ca="1">VLOOKUP(RIGHT(CELL("filename",A1),LEN(CELL("filename",A1))-FIND("]",CELL("filename",A1))),Index!$D$8:$E$102,2,FALSE)</f>
        <v>7.1 Operating margins cost report</v>
      </c>
      <c r="B5" s="1837"/>
      <c r="C5" s="1837"/>
      <c r="D5" s="1837"/>
      <c r="E5" s="1837"/>
      <c r="F5" s="1837"/>
    </row>
    <row r="6" spans="1:6">
      <c r="B6" s="1287"/>
      <c r="C6" s="1287"/>
      <c r="D6" s="1287"/>
      <c r="E6" s="1287"/>
    </row>
    <row r="7" spans="1:6">
      <c r="B7" s="1288"/>
      <c r="C7" s="1287"/>
      <c r="D7" s="1287"/>
      <c r="E7" s="1287"/>
    </row>
    <row r="8" spans="1:6">
      <c r="B8" s="1287"/>
      <c r="C8" s="1289"/>
      <c r="D8" s="1289"/>
      <c r="E8" s="1289"/>
    </row>
    <row r="9" spans="1:6" ht="38.25">
      <c r="B9" s="2768" t="s">
        <v>2107</v>
      </c>
      <c r="C9" s="2769" t="s">
        <v>2108</v>
      </c>
      <c r="D9" s="2769" t="s">
        <v>2343</v>
      </c>
      <c r="E9" s="2769" t="s">
        <v>2344</v>
      </c>
      <c r="F9" s="1538" t="s">
        <v>2345</v>
      </c>
    </row>
    <row r="10" spans="1:6" ht="14.25">
      <c r="B10" s="2768"/>
      <c r="C10" s="2769"/>
      <c r="D10" s="2769"/>
      <c r="E10" s="2769"/>
      <c r="F10" s="1539" t="s">
        <v>2109</v>
      </c>
    </row>
    <row r="11" spans="1:6">
      <c r="B11" s="2768"/>
      <c r="C11" s="1540" t="s">
        <v>718</v>
      </c>
      <c r="D11" s="1540" t="s">
        <v>718</v>
      </c>
      <c r="E11" s="1540" t="s">
        <v>2187</v>
      </c>
      <c r="F11" s="1540" t="s">
        <v>718</v>
      </c>
    </row>
    <row r="12" spans="1:6">
      <c r="B12" s="1532">
        <v>41365</v>
      </c>
      <c r="C12" s="1541"/>
      <c r="D12" s="1541"/>
      <c r="E12" s="1541"/>
      <c r="F12" s="1541"/>
    </row>
    <row r="13" spans="1:6">
      <c r="B13" s="1532">
        <v>41395</v>
      </c>
      <c r="C13" s="1541"/>
      <c r="D13" s="1541"/>
      <c r="E13" s="1541"/>
      <c r="F13" s="1541"/>
    </row>
    <row r="14" spans="1:6">
      <c r="B14" s="1532">
        <v>41426</v>
      </c>
      <c r="C14" s="1541"/>
      <c r="D14" s="1541"/>
      <c r="E14" s="1541"/>
      <c r="F14" s="1541"/>
    </row>
    <row r="15" spans="1:6">
      <c r="B15" s="1532">
        <v>41456</v>
      </c>
      <c r="C15" s="1541"/>
      <c r="D15" s="1541"/>
      <c r="E15" s="1541"/>
      <c r="F15" s="1541"/>
    </row>
    <row r="16" spans="1:6">
      <c r="B16" s="1532">
        <v>41487</v>
      </c>
      <c r="C16" s="1541"/>
      <c r="D16" s="1541"/>
      <c r="E16" s="1541"/>
      <c r="F16" s="1541"/>
    </row>
    <row r="17" spans="2:6">
      <c r="B17" s="1532">
        <v>41518</v>
      </c>
      <c r="C17" s="1541"/>
      <c r="D17" s="1541"/>
      <c r="E17" s="1541"/>
      <c r="F17" s="1541"/>
    </row>
    <row r="18" spans="2:6">
      <c r="B18" s="1532">
        <v>41548</v>
      </c>
      <c r="C18" s="1541"/>
      <c r="D18" s="1541"/>
      <c r="E18" s="1541"/>
      <c r="F18" s="1541"/>
    </row>
    <row r="19" spans="2:6">
      <c r="B19" s="1532">
        <v>41579</v>
      </c>
      <c r="C19" s="1541"/>
      <c r="D19" s="1541"/>
      <c r="E19" s="1541"/>
      <c r="F19" s="1541"/>
    </row>
    <row r="20" spans="2:6">
      <c r="B20" s="1532">
        <v>41609</v>
      </c>
      <c r="C20" s="1541"/>
      <c r="D20" s="1541"/>
      <c r="E20" s="1541"/>
      <c r="F20" s="1541"/>
    </row>
    <row r="21" spans="2:6">
      <c r="B21" s="1532">
        <v>41640</v>
      </c>
      <c r="C21" s="1541"/>
      <c r="D21" s="1541"/>
      <c r="E21" s="1541"/>
      <c r="F21" s="1541"/>
    </row>
    <row r="22" spans="2:6">
      <c r="B22" s="1532">
        <v>41671</v>
      </c>
      <c r="C22" s="1541"/>
      <c r="D22" s="1541"/>
      <c r="E22" s="1541"/>
      <c r="F22" s="1541"/>
    </row>
    <row r="23" spans="2:6">
      <c r="B23" s="1532">
        <v>41699</v>
      </c>
      <c r="C23" s="1541"/>
      <c r="D23" s="1541"/>
      <c r="E23" s="1541"/>
      <c r="F23" s="1541"/>
    </row>
    <row r="24" spans="2:6" ht="28.5" customHeight="1">
      <c r="B24" s="1514" t="s">
        <v>2110</v>
      </c>
      <c r="C24" s="2176">
        <f>SUM(C12:C23)</f>
        <v>0</v>
      </c>
      <c r="D24" s="2176">
        <f t="shared" ref="D24:F24" si="0">SUM(D12:D23)</f>
        <v>0</v>
      </c>
      <c r="E24" s="2176">
        <f t="shared" si="0"/>
        <v>0</v>
      </c>
      <c r="F24" s="2176">
        <f t="shared" si="0"/>
        <v>0</v>
      </c>
    </row>
    <row r="27" spans="2:6" ht="44.25" customHeight="1">
      <c r="B27" s="2770" t="s">
        <v>2111</v>
      </c>
      <c r="C27" s="2770"/>
      <c r="D27" s="2770"/>
      <c r="E27" s="2770"/>
      <c r="F27" s="2770"/>
    </row>
  </sheetData>
  <mergeCells count="5">
    <mergeCell ref="B9:B11"/>
    <mergeCell ref="C9:C10"/>
    <mergeCell ref="D9:D10"/>
    <mergeCell ref="E9:E10"/>
    <mergeCell ref="B27:F27"/>
  </mergeCells>
  <pageMargins left="0.23622047244094491" right="0.23622047244094491" top="0.74803149606299213" bottom="0.74803149606299213" header="0.31496062992125984" footer="0.31496062992125984"/>
  <pageSetup paperSize="8" fitToHeight="0" orientation="portrait" r:id="rId1"/>
</worksheet>
</file>

<file path=xl/worksheets/sheet63.xml><?xml version="1.0" encoding="utf-8"?>
<worksheet xmlns="http://schemas.openxmlformats.org/spreadsheetml/2006/main" xmlns:r="http://schemas.openxmlformats.org/officeDocument/2006/relationships">
  <sheetPr codeName="Sheet64">
    <tabColor theme="6" tint="-0.249977111117893"/>
    <pageSetUpPr fitToPage="1"/>
  </sheetPr>
  <dimension ref="A1:Y58"/>
  <sheetViews>
    <sheetView showGridLines="0" zoomScale="80" zoomScaleNormal="80" workbookViewId="0">
      <selection activeCell="B10" sqref="B10"/>
    </sheetView>
  </sheetViews>
  <sheetFormatPr defaultRowHeight="15"/>
  <cols>
    <col min="1" max="1" width="5.125" style="1290" customWidth="1"/>
    <col min="2" max="2" width="14.5" style="1290" customWidth="1"/>
    <col min="3" max="3" width="61.875" style="1290" customWidth="1"/>
    <col min="4" max="4" width="15.125" style="1290" customWidth="1"/>
    <col min="5" max="5" width="9.875" style="1290" customWidth="1"/>
    <col min="6" max="8" width="9.625" style="1290" bestFit="1" customWidth="1"/>
    <col min="9" max="9" width="9.375" style="1290" customWidth="1"/>
    <col min="10" max="10" width="7.625" style="1290" bestFit="1" customWidth="1"/>
    <col min="11" max="11" width="9" style="1290"/>
    <col min="12" max="12" width="7.875" style="1290" bestFit="1" customWidth="1"/>
    <col min="13" max="13" width="9.5" style="1290" bestFit="1" customWidth="1"/>
    <col min="14" max="14" width="8.5" style="1290" customWidth="1"/>
    <col min="15" max="15" width="9" style="1290"/>
    <col min="16" max="16" width="7.875" style="1290" bestFit="1" customWidth="1"/>
    <col min="17" max="17" width="7.75" style="1290" customWidth="1"/>
    <col min="18" max="19" width="7.75" style="1290" bestFit="1" customWidth="1"/>
    <col min="20" max="20" width="7.875" style="1290" bestFit="1" customWidth="1"/>
    <col min="21" max="21" width="7.75" style="1290" customWidth="1"/>
    <col min="22" max="22" width="9.5" style="1290" bestFit="1" customWidth="1"/>
    <col min="23" max="23" width="10.5" style="1290" customWidth="1"/>
    <col min="24" max="24" width="8.75" style="1290" bestFit="1" customWidth="1"/>
    <col min="25" max="16384" width="9" style="1290"/>
  </cols>
  <sheetData>
    <row r="1" spans="1:25" s="1844" customFormat="1" ht="26.25">
      <c r="A1" s="1706" t="str">
        <f ca="1">VLOOKUP(LEFT(RIGHT(CELL("filename",A1),LEN(CELL("filename",A1))-FIND("]",CELL("filename",A1))),1)*1,Index!$B$8:$C$90,2,FALSE)</f>
        <v>System operator</v>
      </c>
      <c r="B1" s="1706"/>
      <c r="C1" s="1706"/>
      <c r="D1" s="1706"/>
      <c r="E1" s="1706"/>
      <c r="F1" s="1706"/>
      <c r="G1" s="1706"/>
      <c r="H1" s="1706"/>
      <c r="I1" s="1706"/>
      <c r="J1" s="1706"/>
      <c r="K1" s="1706"/>
      <c r="L1" s="1706"/>
      <c r="M1" s="1706"/>
      <c r="N1" s="1706"/>
      <c r="O1" s="1706"/>
      <c r="P1" s="1706"/>
      <c r="Q1" s="1706"/>
      <c r="R1" s="1706"/>
      <c r="S1" s="1706"/>
      <c r="T1" s="1706"/>
      <c r="U1" s="1706"/>
      <c r="V1" s="1706"/>
      <c r="W1" s="1706"/>
    </row>
    <row r="2" spans="1:25" s="1844"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row>
    <row r="3" spans="1:25" s="1845"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row>
    <row r="4" spans="1:25" s="1846" customFormat="1" ht="12.75">
      <c r="A4" s="1835"/>
      <c r="B4" s="1835"/>
      <c r="C4" s="1835"/>
      <c r="D4" s="1835"/>
      <c r="E4" s="1835"/>
      <c r="F4" s="1835"/>
      <c r="G4" s="1835"/>
      <c r="H4" s="1835"/>
      <c r="I4" s="1835"/>
      <c r="J4" s="1835"/>
      <c r="K4" s="1835"/>
      <c r="L4" s="1835"/>
      <c r="M4" s="1835"/>
      <c r="N4" s="1835"/>
      <c r="O4" s="1835"/>
      <c r="P4" s="1835"/>
      <c r="Q4" s="1835"/>
      <c r="R4" s="1835"/>
      <c r="S4" s="1835"/>
      <c r="T4" s="1835"/>
      <c r="U4" s="1835"/>
      <c r="V4" s="1835"/>
      <c r="W4" s="1835"/>
    </row>
    <row r="5" spans="1:25" s="1845" customFormat="1" ht="20.25">
      <c r="A5" s="1837" t="str">
        <f ca="1">VLOOKUP(RIGHT(CELL("filename",A1),LEN(CELL("filename",A1))-FIND("]",CELL("filename",A1))),Index!$D$8:$E$102,2,FALSE)</f>
        <v>7.2 NTS shrinkage incentive report (revenue)</v>
      </c>
      <c r="B5" s="1837"/>
      <c r="C5" s="1837"/>
      <c r="D5" s="1837"/>
      <c r="E5" s="1837"/>
      <c r="F5" s="1837"/>
      <c r="G5" s="1837"/>
      <c r="H5" s="1837"/>
      <c r="I5" s="1837"/>
      <c r="J5" s="1837"/>
      <c r="K5" s="1837"/>
      <c r="L5" s="1837"/>
      <c r="M5" s="1837"/>
      <c r="N5" s="1837"/>
      <c r="O5" s="1837"/>
      <c r="P5" s="1837"/>
      <c r="Q5" s="1837"/>
      <c r="R5" s="1837"/>
      <c r="S5" s="1837"/>
      <c r="T5" s="1837"/>
      <c r="U5" s="1837"/>
      <c r="V5" s="1837"/>
      <c r="W5" s="1837"/>
    </row>
    <row r="6" spans="1:25" s="1780" customFormat="1"/>
    <row r="7" spans="1:25" ht="23.25">
      <c r="B7" s="1397"/>
      <c r="C7" s="1397"/>
      <c r="D7" s="1397"/>
      <c r="E7" s="1397"/>
      <c r="F7" s="1397"/>
      <c r="G7" s="1397"/>
      <c r="H7" s="1397"/>
      <c r="I7" s="1397"/>
      <c r="J7" s="1397"/>
      <c r="K7" s="1397"/>
      <c r="L7" s="1397"/>
      <c r="M7" s="1397"/>
      <c r="N7" s="1397"/>
      <c r="O7" s="1397"/>
      <c r="P7" s="1397"/>
      <c r="Q7" s="1397"/>
      <c r="R7" s="1397"/>
      <c r="S7" s="1397"/>
      <c r="T7" s="1397"/>
      <c r="U7" s="1397"/>
      <c r="V7" s="1397"/>
      <c r="W7" s="1397"/>
    </row>
    <row r="8" spans="1:25">
      <c r="F8" s="1290" t="s">
        <v>2112</v>
      </c>
      <c r="G8" s="1290" t="s">
        <v>54</v>
      </c>
    </row>
    <row r="9" spans="1:25" ht="15.75" thickBot="1">
      <c r="B9" s="1439"/>
      <c r="C9" s="1439"/>
      <c r="D9" s="1439"/>
      <c r="E9" s="1439" t="s">
        <v>2113</v>
      </c>
      <c r="F9" s="2420"/>
      <c r="G9" s="1290" t="s">
        <v>2114</v>
      </c>
    </row>
    <row r="10" spans="1:25" ht="16.5" thickBot="1">
      <c r="B10" s="1455" t="s">
        <v>2115</v>
      </c>
      <c r="C10" s="1456"/>
      <c r="D10" s="1439"/>
      <c r="E10" s="1457"/>
      <c r="F10" s="2421"/>
      <c r="G10" s="1290" t="s">
        <v>1464</v>
      </c>
      <c r="O10" s="1291"/>
      <c r="V10" s="1292"/>
      <c r="W10" s="1292"/>
      <c r="X10" s="1292"/>
    </row>
    <row r="11" spans="1:25">
      <c r="B11" s="1439"/>
      <c r="C11" s="1439"/>
      <c r="D11" s="1439"/>
      <c r="E11" s="1439"/>
      <c r="F11" s="2422"/>
      <c r="G11" s="1290" t="s">
        <v>1465</v>
      </c>
      <c r="H11" s="1293"/>
      <c r="I11" s="1293"/>
      <c r="J11" s="1293"/>
      <c r="K11" s="1293"/>
      <c r="L11" s="1293"/>
      <c r="M11" s="1293"/>
      <c r="N11" s="1293"/>
      <c r="O11" s="1293"/>
      <c r="P11" s="1293"/>
      <c r="Q11" s="1293"/>
      <c r="R11" s="1293"/>
      <c r="S11" s="1293"/>
      <c r="T11" s="1293"/>
      <c r="U11" s="1293"/>
      <c r="V11" s="1293"/>
      <c r="W11" s="1293"/>
      <c r="X11" s="1292"/>
    </row>
    <row r="12" spans="1:25" ht="15.75" thickBot="1">
      <c r="B12" s="1439"/>
      <c r="C12" s="1439"/>
      <c r="D12" s="1439"/>
      <c r="E12" s="1439"/>
      <c r="F12" s="1294"/>
      <c r="H12" s="1293"/>
      <c r="I12" s="1293"/>
      <c r="J12" s="1293"/>
      <c r="K12" s="1293"/>
      <c r="L12" s="1293"/>
      <c r="M12" s="1293"/>
      <c r="N12" s="1293"/>
      <c r="O12" s="1293"/>
      <c r="P12" s="1293"/>
      <c r="Q12" s="1293"/>
      <c r="R12" s="1293"/>
      <c r="S12" s="1293"/>
      <c r="T12" s="1293"/>
      <c r="U12" s="1293"/>
      <c r="V12" s="1293"/>
      <c r="W12" s="1293"/>
      <c r="X12" s="1292"/>
    </row>
    <row r="13" spans="1:25" ht="63.75" thickBot="1">
      <c r="B13" s="1542" t="s">
        <v>2116</v>
      </c>
      <c r="C13" s="1543" t="s">
        <v>2346</v>
      </c>
      <c r="D13" s="2424" t="s">
        <v>2117</v>
      </c>
      <c r="E13" s="2425" t="s">
        <v>756</v>
      </c>
      <c r="F13" s="2426">
        <v>41365</v>
      </c>
      <c r="G13" s="2426">
        <v>41395</v>
      </c>
      <c r="H13" s="2426">
        <v>41426</v>
      </c>
      <c r="I13" s="2427" t="s">
        <v>2118</v>
      </c>
      <c r="J13" s="2428">
        <v>41456</v>
      </c>
      <c r="K13" s="2428">
        <v>41487</v>
      </c>
      <c r="L13" s="2428">
        <v>41518</v>
      </c>
      <c r="M13" s="2429" t="s">
        <v>2119</v>
      </c>
      <c r="N13" s="2426">
        <v>41548</v>
      </c>
      <c r="O13" s="2426">
        <v>41579</v>
      </c>
      <c r="P13" s="2426">
        <v>41609</v>
      </c>
      <c r="Q13" s="2427" t="s">
        <v>2120</v>
      </c>
      <c r="R13" s="2428">
        <v>41640</v>
      </c>
      <c r="S13" s="2428">
        <v>41671</v>
      </c>
      <c r="T13" s="2428">
        <v>41699</v>
      </c>
      <c r="U13" s="2430" t="s">
        <v>2121</v>
      </c>
      <c r="V13" s="2431" t="s">
        <v>2122</v>
      </c>
      <c r="W13" s="2432" t="s">
        <v>2123</v>
      </c>
    </row>
    <row r="14" spans="1:25" s="1296" customFormat="1" ht="19.5">
      <c r="B14" s="1544" t="s">
        <v>2124</v>
      </c>
      <c r="C14" s="1545" t="s">
        <v>2125</v>
      </c>
      <c r="D14" s="2433" t="s">
        <v>2126</v>
      </c>
      <c r="E14" s="2434" t="s">
        <v>10</v>
      </c>
      <c r="F14" s="2435"/>
      <c r="G14" s="2436"/>
      <c r="H14" s="2436"/>
      <c r="I14" s="2437"/>
      <c r="J14" s="2438"/>
      <c r="K14" s="2436"/>
      <c r="L14" s="2436"/>
      <c r="M14" s="2439"/>
      <c r="N14" s="2440"/>
      <c r="O14" s="1295"/>
      <c r="P14" s="1295"/>
      <c r="Q14" s="2439"/>
      <c r="R14" s="2440"/>
      <c r="S14" s="1295"/>
      <c r="T14" s="1295"/>
      <c r="U14" s="2439"/>
      <c r="V14" s="2441"/>
      <c r="W14" s="2442"/>
      <c r="X14" s="1290"/>
    </row>
    <row r="15" spans="1:25" s="1296" customFormat="1">
      <c r="B15" s="1545"/>
      <c r="C15" s="1545"/>
      <c r="D15" s="2443"/>
      <c r="E15" s="2444"/>
      <c r="F15" s="2445"/>
      <c r="G15" s="2446"/>
      <c r="H15" s="2446"/>
      <c r="I15" s="2446"/>
      <c r="J15" s="2446"/>
      <c r="K15" s="2446"/>
      <c r="L15" s="2446"/>
      <c r="M15" s="2446"/>
      <c r="N15" s="2446"/>
      <c r="O15" s="2446"/>
      <c r="P15" s="2446"/>
      <c r="Q15" s="2446"/>
      <c r="R15" s="2446"/>
      <c r="S15" s="2446"/>
      <c r="T15" s="2446"/>
      <c r="U15" s="2446"/>
      <c r="V15" s="2446"/>
      <c r="W15" s="2447"/>
      <c r="X15" s="1290"/>
    </row>
    <row r="16" spans="1:25" s="1296" customFormat="1" ht="19.5">
      <c r="B16" s="1544" t="s">
        <v>2127</v>
      </c>
      <c r="C16" s="1545" t="s">
        <v>2128</v>
      </c>
      <c r="D16" s="2448" t="s">
        <v>2129</v>
      </c>
      <c r="E16" s="2449" t="s">
        <v>10</v>
      </c>
      <c r="F16" s="2450" t="s">
        <v>2130</v>
      </c>
      <c r="G16" s="1297" t="s">
        <v>2130</v>
      </c>
      <c r="H16" s="1297" t="s">
        <v>2130</v>
      </c>
      <c r="I16" s="2451" t="s">
        <v>2130</v>
      </c>
      <c r="J16" s="2452"/>
      <c r="K16" s="2452"/>
      <c r="L16" s="2452"/>
      <c r="M16" s="2453" t="s">
        <v>2130</v>
      </c>
      <c r="N16" s="2454"/>
      <c r="O16" s="1297"/>
      <c r="P16" s="1297"/>
      <c r="Q16" s="2453" t="s">
        <v>2130</v>
      </c>
      <c r="R16" s="2454"/>
      <c r="S16" s="1297"/>
      <c r="T16" s="1297"/>
      <c r="U16" s="2453" t="s">
        <v>2130</v>
      </c>
      <c r="V16" s="2455"/>
      <c r="W16" s="2453" t="s">
        <v>2130</v>
      </c>
      <c r="X16" s="1290"/>
      <c r="Y16" s="1298"/>
    </row>
    <row r="17" spans="2:25" s="1296" customFormat="1" ht="19.5">
      <c r="B17" s="1544" t="s">
        <v>2131</v>
      </c>
      <c r="C17" s="1545" t="s">
        <v>2132</v>
      </c>
      <c r="D17" s="2448" t="s">
        <v>2133</v>
      </c>
      <c r="E17" s="2449" t="s">
        <v>10</v>
      </c>
      <c r="F17" s="2456"/>
      <c r="G17" s="1299"/>
      <c r="H17" s="1299"/>
      <c r="I17" s="2451" t="s">
        <v>2130</v>
      </c>
      <c r="J17" s="2440"/>
      <c r="K17" s="2440"/>
      <c r="L17" s="2440"/>
      <c r="M17" s="2453" t="s">
        <v>2130</v>
      </c>
      <c r="N17" s="2457"/>
      <c r="O17" s="1299"/>
      <c r="P17" s="1299"/>
      <c r="Q17" s="2453" t="s">
        <v>2130</v>
      </c>
      <c r="R17" s="2457"/>
      <c r="S17" s="1299"/>
      <c r="T17" s="1299"/>
      <c r="U17" s="2453" t="s">
        <v>2130</v>
      </c>
      <c r="V17" s="2455"/>
      <c r="W17" s="2453" t="s">
        <v>2130</v>
      </c>
      <c r="X17" s="1290"/>
      <c r="Y17" s="1298"/>
    </row>
    <row r="18" spans="2:25" s="1296" customFormat="1" ht="15.75">
      <c r="B18" s="1544"/>
      <c r="C18" s="1545"/>
      <c r="D18" s="2448"/>
      <c r="E18" s="2449"/>
      <c r="F18" s="2458"/>
      <c r="G18" s="2459"/>
      <c r="H18" s="2459"/>
      <c r="I18" s="2459"/>
      <c r="J18" s="2446"/>
      <c r="K18" s="2446"/>
      <c r="L18" s="2446"/>
      <c r="M18" s="2460"/>
      <c r="N18" s="2459"/>
      <c r="O18" s="2459"/>
      <c r="P18" s="2459"/>
      <c r="Q18" s="2460"/>
      <c r="R18" s="2459"/>
      <c r="S18" s="2459"/>
      <c r="T18" s="2459"/>
      <c r="U18" s="2460"/>
      <c r="V18" s="2460"/>
      <c r="W18" s="2461"/>
      <c r="X18" s="1290"/>
      <c r="Y18" s="1298"/>
    </row>
    <row r="19" spans="2:25" s="1296" customFormat="1" ht="15.75">
      <c r="B19" s="1546" t="s">
        <v>2134</v>
      </c>
      <c r="C19" s="1547"/>
      <c r="D19" s="2448"/>
      <c r="E19" s="2449"/>
      <c r="F19" s="2458"/>
      <c r="G19" s="2459"/>
      <c r="H19" s="2459"/>
      <c r="I19" s="2459"/>
      <c r="J19" s="2446"/>
      <c r="K19" s="2446"/>
      <c r="L19" s="2446"/>
      <c r="M19" s="2460"/>
      <c r="N19" s="2459"/>
      <c r="O19" s="2459"/>
      <c r="P19" s="2459"/>
      <c r="Q19" s="2460"/>
      <c r="R19" s="2459"/>
      <c r="S19" s="2459"/>
      <c r="T19" s="2459"/>
      <c r="U19" s="2460"/>
      <c r="V19" s="2460"/>
      <c r="W19" s="2461"/>
      <c r="X19" s="1290"/>
      <c r="Y19" s="1298"/>
    </row>
    <row r="20" spans="2:25" s="1296" customFormat="1" ht="19.5">
      <c r="B20" s="1544" t="s">
        <v>2135</v>
      </c>
      <c r="C20" s="1545" t="s">
        <v>2136</v>
      </c>
      <c r="D20" s="2448" t="s">
        <v>2129</v>
      </c>
      <c r="E20" s="2449" t="s">
        <v>10</v>
      </c>
      <c r="F20" s="2450" t="s">
        <v>2130</v>
      </c>
      <c r="G20" s="1297" t="s">
        <v>2130</v>
      </c>
      <c r="H20" s="1297" t="s">
        <v>2130</v>
      </c>
      <c r="I20" s="2451" t="s">
        <v>2130</v>
      </c>
      <c r="J20" s="2452"/>
      <c r="K20" s="2452"/>
      <c r="L20" s="2452"/>
      <c r="M20" s="2453" t="s">
        <v>2130</v>
      </c>
      <c r="N20" s="2454"/>
      <c r="O20" s="1297"/>
      <c r="P20" s="1297"/>
      <c r="Q20" s="2453" t="s">
        <v>2130</v>
      </c>
      <c r="R20" s="2454"/>
      <c r="S20" s="1297"/>
      <c r="T20" s="1297"/>
      <c r="U20" s="2453" t="s">
        <v>2130</v>
      </c>
      <c r="V20" s="2455"/>
      <c r="W20" s="2453" t="s">
        <v>2130</v>
      </c>
      <c r="X20" s="1290"/>
      <c r="Y20" s="1298"/>
    </row>
    <row r="21" spans="2:25" s="1296" customFormat="1" ht="21.75" customHeight="1">
      <c r="B21" s="1544" t="s">
        <v>2137</v>
      </c>
      <c r="C21" s="1545" t="s">
        <v>2138</v>
      </c>
      <c r="D21" s="2448" t="s">
        <v>2129</v>
      </c>
      <c r="E21" s="2449" t="s">
        <v>10</v>
      </c>
      <c r="F21" s="2450" t="s">
        <v>2130</v>
      </c>
      <c r="G21" s="1297" t="s">
        <v>2130</v>
      </c>
      <c r="H21" s="1297" t="s">
        <v>2130</v>
      </c>
      <c r="I21" s="2451" t="s">
        <v>2130</v>
      </c>
      <c r="J21" s="2452"/>
      <c r="K21" s="2452"/>
      <c r="L21" s="2452"/>
      <c r="M21" s="2453" t="s">
        <v>2130</v>
      </c>
      <c r="N21" s="2454"/>
      <c r="O21" s="1297"/>
      <c r="P21" s="1297"/>
      <c r="Q21" s="2453" t="s">
        <v>2130</v>
      </c>
      <c r="R21" s="2454"/>
      <c r="S21" s="1297"/>
      <c r="T21" s="1297"/>
      <c r="U21" s="2453" t="s">
        <v>2130</v>
      </c>
      <c r="V21" s="2455"/>
      <c r="W21" s="2453" t="s">
        <v>2130</v>
      </c>
      <c r="X21" s="1290"/>
    </row>
    <row r="22" spans="2:25" s="1296" customFormat="1" ht="21.75" customHeight="1">
      <c r="B22" s="1544"/>
      <c r="C22" s="1545" t="s">
        <v>2347</v>
      </c>
      <c r="D22" s="2448" t="s">
        <v>2129</v>
      </c>
      <c r="E22" s="2449" t="s">
        <v>10</v>
      </c>
      <c r="F22" s="2450" t="s">
        <v>2130</v>
      </c>
      <c r="G22" s="1297" t="s">
        <v>2130</v>
      </c>
      <c r="H22" s="1297" t="s">
        <v>2130</v>
      </c>
      <c r="I22" s="2451" t="s">
        <v>2130</v>
      </c>
      <c r="J22" s="2452"/>
      <c r="K22" s="2452"/>
      <c r="L22" s="2452"/>
      <c r="M22" s="2453" t="s">
        <v>2130</v>
      </c>
      <c r="N22" s="2454"/>
      <c r="O22" s="1297"/>
      <c r="P22" s="1297"/>
      <c r="Q22" s="2453" t="s">
        <v>2130</v>
      </c>
      <c r="R22" s="2454"/>
      <c r="S22" s="1297"/>
      <c r="T22" s="1297"/>
      <c r="U22" s="2453" t="s">
        <v>2130</v>
      </c>
      <c r="V22" s="2455"/>
      <c r="W22" s="2453" t="s">
        <v>2130</v>
      </c>
      <c r="X22" s="1290"/>
    </row>
    <row r="23" spans="2:25" s="1296" customFormat="1" ht="21.75" customHeight="1">
      <c r="B23" s="1544"/>
      <c r="C23" s="1545" t="s">
        <v>2348</v>
      </c>
      <c r="D23" s="2448" t="s">
        <v>2129</v>
      </c>
      <c r="E23" s="2449" t="s">
        <v>10</v>
      </c>
      <c r="F23" s="2450" t="s">
        <v>2130</v>
      </c>
      <c r="G23" s="1297" t="s">
        <v>2130</v>
      </c>
      <c r="H23" s="1297" t="s">
        <v>2130</v>
      </c>
      <c r="I23" s="2451" t="s">
        <v>2130</v>
      </c>
      <c r="J23" s="2452"/>
      <c r="K23" s="2452"/>
      <c r="L23" s="2452"/>
      <c r="M23" s="2453" t="s">
        <v>2130</v>
      </c>
      <c r="N23" s="2454"/>
      <c r="O23" s="1297"/>
      <c r="P23" s="1297"/>
      <c r="Q23" s="2453" t="s">
        <v>2130</v>
      </c>
      <c r="R23" s="2454"/>
      <c r="S23" s="1297"/>
      <c r="T23" s="1297"/>
      <c r="U23" s="2453" t="s">
        <v>2130</v>
      </c>
      <c r="V23" s="2455"/>
      <c r="W23" s="2453" t="s">
        <v>2130</v>
      </c>
      <c r="X23" s="1290"/>
    </row>
    <row r="24" spans="2:25" s="1296" customFormat="1" ht="21.75" customHeight="1">
      <c r="B24" s="1548"/>
      <c r="C24" s="2423" t="s">
        <v>2765</v>
      </c>
      <c r="D24" s="2448" t="s">
        <v>2129</v>
      </c>
      <c r="E24" s="2449" t="s">
        <v>10</v>
      </c>
      <c r="F24" s="2450" t="s">
        <v>2130</v>
      </c>
      <c r="G24" s="1297" t="s">
        <v>2130</v>
      </c>
      <c r="H24" s="1297" t="s">
        <v>2130</v>
      </c>
      <c r="I24" s="2451" t="s">
        <v>2130</v>
      </c>
      <c r="J24" s="2452"/>
      <c r="K24" s="2452"/>
      <c r="L24" s="2452"/>
      <c r="M24" s="2453" t="s">
        <v>2130</v>
      </c>
      <c r="N24" s="2454"/>
      <c r="O24" s="1297"/>
      <c r="P24" s="1297"/>
      <c r="Q24" s="2453" t="s">
        <v>2130</v>
      </c>
      <c r="R24" s="2454"/>
      <c r="S24" s="1297"/>
      <c r="T24" s="1297"/>
      <c r="U24" s="2453" t="s">
        <v>2130</v>
      </c>
      <c r="V24" s="2455"/>
      <c r="W24" s="2453" t="s">
        <v>2130</v>
      </c>
      <c r="X24" s="1290"/>
    </row>
    <row r="25" spans="2:25" s="1296" customFormat="1" ht="23.25" customHeight="1">
      <c r="B25" s="1550" t="s">
        <v>2139</v>
      </c>
      <c r="C25" s="1549" t="s">
        <v>2140</v>
      </c>
      <c r="D25" s="2448" t="s">
        <v>2129</v>
      </c>
      <c r="E25" s="2449" t="s">
        <v>10</v>
      </c>
      <c r="F25" s="2450" t="s">
        <v>2130</v>
      </c>
      <c r="G25" s="1297" t="s">
        <v>2130</v>
      </c>
      <c r="H25" s="1297" t="s">
        <v>2130</v>
      </c>
      <c r="I25" s="2451" t="s">
        <v>2130</v>
      </c>
      <c r="J25" s="2452"/>
      <c r="K25" s="2452"/>
      <c r="L25" s="2452"/>
      <c r="M25" s="2453" t="s">
        <v>2130</v>
      </c>
      <c r="N25" s="2454"/>
      <c r="O25" s="1297"/>
      <c r="P25" s="1297"/>
      <c r="Q25" s="2453" t="s">
        <v>2130</v>
      </c>
      <c r="R25" s="2454"/>
      <c r="S25" s="1297"/>
      <c r="T25" s="1297"/>
      <c r="U25" s="2453" t="s">
        <v>2130</v>
      </c>
      <c r="V25" s="2455"/>
      <c r="W25" s="2453" t="s">
        <v>2130</v>
      </c>
      <c r="X25" s="1290"/>
    </row>
    <row r="26" spans="2:25" s="1296" customFormat="1" ht="21.75" customHeight="1">
      <c r="B26" s="1550" t="s">
        <v>2141</v>
      </c>
      <c r="C26" s="1549" t="s">
        <v>2142</v>
      </c>
      <c r="D26" s="2448" t="s">
        <v>2129</v>
      </c>
      <c r="E26" s="2449" t="s">
        <v>10</v>
      </c>
      <c r="F26" s="2450" t="s">
        <v>2130</v>
      </c>
      <c r="G26" s="1297" t="s">
        <v>2130</v>
      </c>
      <c r="H26" s="1297" t="s">
        <v>2130</v>
      </c>
      <c r="I26" s="2451" t="s">
        <v>2130</v>
      </c>
      <c r="J26" s="2452"/>
      <c r="K26" s="1300"/>
      <c r="L26" s="1300"/>
      <c r="M26" s="2453" t="s">
        <v>2130</v>
      </c>
      <c r="N26" s="2454"/>
      <c r="O26" s="1297"/>
      <c r="P26" s="1297"/>
      <c r="Q26" s="2453" t="s">
        <v>2130</v>
      </c>
      <c r="R26" s="2454"/>
      <c r="S26" s="1297"/>
      <c r="T26" s="1297"/>
      <c r="U26" s="2453" t="s">
        <v>2130</v>
      </c>
      <c r="V26" s="2455"/>
      <c r="W26" s="2453" t="s">
        <v>2130</v>
      </c>
      <c r="X26" s="1290"/>
    </row>
    <row r="27" spans="2:25" s="1296" customFormat="1" ht="15.75">
      <c r="B27" s="1551" t="s">
        <v>2143</v>
      </c>
      <c r="C27" s="1552"/>
      <c r="D27" s="2448"/>
      <c r="E27" s="2449"/>
      <c r="F27" s="2458"/>
      <c r="G27" s="2459"/>
      <c r="H27" s="2459"/>
      <c r="I27" s="2459"/>
      <c r="J27" s="2446"/>
      <c r="K27" s="2446"/>
      <c r="L27" s="2446"/>
      <c r="M27" s="2460"/>
      <c r="N27" s="2459"/>
      <c r="O27" s="2459"/>
      <c r="P27" s="2459"/>
      <c r="Q27" s="2460"/>
      <c r="R27" s="2459"/>
      <c r="S27" s="2459"/>
      <c r="T27" s="2459"/>
      <c r="U27" s="2460"/>
      <c r="V27" s="2460"/>
      <c r="W27" s="2461"/>
      <c r="X27" s="1290"/>
    </row>
    <row r="28" spans="2:25" s="1296" customFormat="1" ht="19.5">
      <c r="B28" s="1550" t="s">
        <v>2144</v>
      </c>
      <c r="C28" s="1549" t="s">
        <v>2145</v>
      </c>
      <c r="D28" s="2448" t="s">
        <v>2133</v>
      </c>
      <c r="E28" s="2449" t="s">
        <v>872</v>
      </c>
      <c r="F28" s="2456"/>
      <c r="G28" s="1299"/>
      <c r="H28" s="1299"/>
      <c r="I28" s="2451" t="s">
        <v>2130</v>
      </c>
      <c r="J28" s="2462"/>
      <c r="K28" s="1295"/>
      <c r="L28" s="1295"/>
      <c r="M28" s="2453" t="s">
        <v>2130</v>
      </c>
      <c r="N28" s="2456"/>
      <c r="O28" s="1299"/>
      <c r="P28" s="1299"/>
      <c r="Q28" s="2453" t="s">
        <v>2130</v>
      </c>
      <c r="R28" s="2456"/>
      <c r="S28" s="1299"/>
      <c r="T28" s="1299"/>
      <c r="U28" s="2453" t="s">
        <v>2130</v>
      </c>
      <c r="V28" s="2455"/>
      <c r="W28" s="2453" t="s">
        <v>2130</v>
      </c>
      <c r="X28" s="1290"/>
    </row>
    <row r="29" spans="2:25" s="1296" customFormat="1" ht="19.5">
      <c r="B29" s="1550" t="s">
        <v>2146</v>
      </c>
      <c r="C29" s="1549" t="s">
        <v>2147</v>
      </c>
      <c r="D29" s="2448" t="s">
        <v>2133</v>
      </c>
      <c r="E29" s="2449" t="s">
        <v>872</v>
      </c>
      <c r="F29" s="2456"/>
      <c r="G29" s="1299"/>
      <c r="H29" s="1299"/>
      <c r="I29" s="2451" t="s">
        <v>2130</v>
      </c>
      <c r="J29" s="2462"/>
      <c r="K29" s="1295"/>
      <c r="L29" s="1295"/>
      <c r="M29" s="2453" t="s">
        <v>2130</v>
      </c>
      <c r="N29" s="2456"/>
      <c r="O29" s="1299"/>
      <c r="P29" s="1299"/>
      <c r="Q29" s="2453" t="s">
        <v>2130</v>
      </c>
      <c r="R29" s="2456"/>
      <c r="S29" s="1299"/>
      <c r="T29" s="1299"/>
      <c r="U29" s="2453" t="s">
        <v>2130</v>
      </c>
      <c r="V29" s="2455"/>
      <c r="W29" s="2453" t="s">
        <v>2130</v>
      </c>
      <c r="X29" s="1290"/>
    </row>
    <row r="30" spans="2:25" s="1296" customFormat="1" ht="19.5">
      <c r="B30" s="1550" t="s">
        <v>2148</v>
      </c>
      <c r="C30" s="1549" t="s">
        <v>2149</v>
      </c>
      <c r="D30" s="2448" t="s">
        <v>2133</v>
      </c>
      <c r="E30" s="2449" t="s">
        <v>872</v>
      </c>
      <c r="F30" s="2456"/>
      <c r="G30" s="1299"/>
      <c r="H30" s="1299"/>
      <c r="I30" s="2451" t="s">
        <v>2130</v>
      </c>
      <c r="J30" s="2462"/>
      <c r="K30" s="1295"/>
      <c r="L30" s="1295"/>
      <c r="M30" s="2453" t="s">
        <v>2130</v>
      </c>
      <c r="N30" s="2456"/>
      <c r="O30" s="1299"/>
      <c r="P30" s="1299"/>
      <c r="Q30" s="2453" t="s">
        <v>2130</v>
      </c>
      <c r="R30" s="2456"/>
      <c r="S30" s="1299"/>
      <c r="T30" s="1299"/>
      <c r="U30" s="2453" t="s">
        <v>2130</v>
      </c>
      <c r="V30" s="2455"/>
      <c r="W30" s="2453" t="s">
        <v>2130</v>
      </c>
      <c r="X30" s="1290"/>
    </row>
    <row r="31" spans="2:25" s="1296" customFormat="1" ht="19.5">
      <c r="B31" s="1550" t="s">
        <v>2150</v>
      </c>
      <c r="C31" s="1549" t="s">
        <v>2151</v>
      </c>
      <c r="D31" s="2448" t="s">
        <v>2133</v>
      </c>
      <c r="E31" s="2463" t="s">
        <v>2152</v>
      </c>
      <c r="F31" s="2456"/>
      <c r="G31" s="1299"/>
      <c r="H31" s="1299"/>
      <c r="I31" s="2451" t="s">
        <v>2130</v>
      </c>
      <c r="J31" s="2462"/>
      <c r="K31" s="1295"/>
      <c r="L31" s="1295"/>
      <c r="M31" s="2453" t="s">
        <v>2130</v>
      </c>
      <c r="N31" s="2456"/>
      <c r="O31" s="1299"/>
      <c r="P31" s="1299"/>
      <c r="Q31" s="2453" t="s">
        <v>2130</v>
      </c>
      <c r="R31" s="2456"/>
      <c r="S31" s="1299"/>
      <c r="T31" s="1299"/>
      <c r="U31" s="2453" t="s">
        <v>2130</v>
      </c>
      <c r="V31" s="2455"/>
      <c r="W31" s="2453" t="s">
        <v>2130</v>
      </c>
      <c r="X31" s="1290"/>
    </row>
    <row r="32" spans="2:25" s="1296" customFormat="1" ht="19.5">
      <c r="B32" s="1550" t="s">
        <v>2153</v>
      </c>
      <c r="C32" s="1549" t="s">
        <v>2154</v>
      </c>
      <c r="D32" s="2448" t="s">
        <v>2133</v>
      </c>
      <c r="E32" s="2464" t="s">
        <v>2349</v>
      </c>
      <c r="F32" s="2456"/>
      <c r="G32" s="1299"/>
      <c r="H32" s="1299"/>
      <c r="I32" s="2451" t="s">
        <v>2130</v>
      </c>
      <c r="J32" s="2462"/>
      <c r="K32" s="1295"/>
      <c r="L32" s="1295"/>
      <c r="M32" s="2453" t="s">
        <v>2130</v>
      </c>
      <c r="N32" s="2456"/>
      <c r="O32" s="1299"/>
      <c r="P32" s="1299"/>
      <c r="Q32" s="2453" t="s">
        <v>2130</v>
      </c>
      <c r="R32" s="2456"/>
      <c r="S32" s="1299"/>
      <c r="T32" s="1299"/>
      <c r="U32" s="2453" t="s">
        <v>2130</v>
      </c>
      <c r="V32" s="2455"/>
      <c r="W32" s="2453" t="s">
        <v>2130</v>
      </c>
      <c r="X32" s="1290"/>
    </row>
    <row r="33" spans="2:24" s="1296" customFormat="1" ht="19.5">
      <c r="B33" s="1553" t="s">
        <v>2155</v>
      </c>
      <c r="C33" s="1549" t="s">
        <v>2156</v>
      </c>
      <c r="D33" s="2465" t="s">
        <v>2133</v>
      </c>
      <c r="E33" s="2466" t="s">
        <v>872</v>
      </c>
      <c r="F33" s="2467"/>
      <c r="G33" s="2468"/>
      <c r="H33" s="2468"/>
      <c r="I33" s="2469" t="s">
        <v>2130</v>
      </c>
      <c r="J33" s="2470"/>
      <c r="K33" s="2471"/>
      <c r="L33" s="2471"/>
      <c r="M33" s="2472" t="s">
        <v>2130</v>
      </c>
      <c r="N33" s="2473"/>
      <c r="O33" s="2471"/>
      <c r="P33" s="2471"/>
      <c r="Q33" s="2469" t="s">
        <v>2130</v>
      </c>
      <c r="R33" s="2470"/>
      <c r="S33" s="2471"/>
      <c r="T33" s="2471"/>
      <c r="U33" s="2472" t="s">
        <v>2130</v>
      </c>
      <c r="V33" s="2474"/>
      <c r="W33" s="2472" t="s">
        <v>2130</v>
      </c>
    </row>
    <row r="34" spans="2:24" s="1296" customFormat="1" ht="19.5">
      <c r="B34" s="1553" t="s">
        <v>2157</v>
      </c>
      <c r="C34" s="1549" t="s">
        <v>2158</v>
      </c>
      <c r="D34" s="2465" t="s">
        <v>2133</v>
      </c>
      <c r="E34" s="2466" t="s">
        <v>872</v>
      </c>
      <c r="F34" s="2467"/>
      <c r="G34" s="2468"/>
      <c r="H34" s="2468"/>
      <c r="I34" s="2469" t="s">
        <v>2130</v>
      </c>
      <c r="J34" s="2470"/>
      <c r="K34" s="2471"/>
      <c r="L34" s="2471"/>
      <c r="M34" s="2472" t="s">
        <v>2130</v>
      </c>
      <c r="N34" s="2473"/>
      <c r="O34" s="2471"/>
      <c r="P34" s="2471"/>
      <c r="Q34" s="2469" t="s">
        <v>2130</v>
      </c>
      <c r="R34" s="2470"/>
      <c r="S34" s="2471"/>
      <c r="T34" s="2471"/>
      <c r="U34" s="2472" t="s">
        <v>2130</v>
      </c>
      <c r="V34" s="2474"/>
      <c r="W34" s="2472" t="s">
        <v>2130</v>
      </c>
    </row>
    <row r="35" spans="2:24" s="1296" customFormat="1" ht="19.5">
      <c r="B35" s="1554" t="s">
        <v>2159</v>
      </c>
      <c r="C35" s="1549" t="s">
        <v>2160</v>
      </c>
      <c r="D35" s="2448" t="s">
        <v>2126</v>
      </c>
      <c r="E35" s="2449" t="s">
        <v>10</v>
      </c>
      <c r="F35" s="2456"/>
      <c r="G35" s="1299"/>
      <c r="H35" s="1299"/>
      <c r="I35" s="2475"/>
      <c r="J35" s="2462"/>
      <c r="K35" s="1295"/>
      <c r="L35" s="1295"/>
      <c r="M35" s="2476"/>
      <c r="N35" s="2456"/>
      <c r="O35" s="1299"/>
      <c r="P35" s="1299"/>
      <c r="Q35" s="2476"/>
      <c r="R35" s="2456"/>
      <c r="S35" s="1299"/>
      <c r="T35" s="1299"/>
      <c r="U35" s="2476"/>
      <c r="V35" s="2455"/>
      <c r="W35" s="2453" t="s">
        <v>2130</v>
      </c>
      <c r="X35" s="1290"/>
    </row>
    <row r="36" spans="2:24" s="1296" customFormat="1" ht="19.5">
      <c r="B36" s="1550" t="s">
        <v>2161</v>
      </c>
      <c r="C36" s="1549" t="s">
        <v>2162</v>
      </c>
      <c r="D36" s="2448" t="s">
        <v>2133</v>
      </c>
      <c r="E36" s="2449" t="s">
        <v>10</v>
      </c>
      <c r="F36" s="2456"/>
      <c r="G36" s="1299"/>
      <c r="H36" s="1299"/>
      <c r="I36" s="2451" t="s">
        <v>2130</v>
      </c>
      <c r="J36" s="2462"/>
      <c r="K36" s="1295"/>
      <c r="L36" s="1295"/>
      <c r="M36" s="2453" t="s">
        <v>2130</v>
      </c>
      <c r="N36" s="2456"/>
      <c r="O36" s="1299"/>
      <c r="P36" s="1299"/>
      <c r="Q36" s="2453" t="s">
        <v>2130</v>
      </c>
      <c r="R36" s="2456"/>
      <c r="S36" s="1299"/>
      <c r="T36" s="1299"/>
      <c r="U36" s="2453" t="s">
        <v>2130</v>
      </c>
      <c r="V36" s="2455"/>
      <c r="W36" s="2453" t="s">
        <v>2130</v>
      </c>
      <c r="X36" s="1290"/>
    </row>
    <row r="37" spans="2:24" s="1296" customFormat="1" ht="19.5">
      <c r="B37" s="1555" t="s">
        <v>2163</v>
      </c>
      <c r="C37" s="1549" t="s">
        <v>2164</v>
      </c>
      <c r="D37" s="2448" t="s">
        <v>2126</v>
      </c>
      <c r="E37" s="2449" t="s">
        <v>872</v>
      </c>
      <c r="F37" s="2456"/>
      <c r="G37" s="1299"/>
      <c r="H37" s="1299"/>
      <c r="I37" s="2475"/>
      <c r="J37" s="2462"/>
      <c r="K37" s="1295"/>
      <c r="L37" s="1295"/>
      <c r="M37" s="2476"/>
      <c r="N37" s="2456"/>
      <c r="O37" s="1299"/>
      <c r="P37" s="1299"/>
      <c r="Q37" s="2476"/>
      <c r="R37" s="2456"/>
      <c r="S37" s="1299"/>
      <c r="T37" s="1299"/>
      <c r="U37" s="2476"/>
      <c r="V37" s="2455"/>
      <c r="W37" s="2453" t="s">
        <v>2130</v>
      </c>
      <c r="X37" s="1290"/>
    </row>
    <row r="38" spans="2:24" s="1296" customFormat="1" ht="19.5">
      <c r="B38" s="1556" t="s">
        <v>2165</v>
      </c>
      <c r="C38" s="1549" t="s">
        <v>2166</v>
      </c>
      <c r="D38" s="2448" t="s">
        <v>2129</v>
      </c>
      <c r="E38" s="2449" t="s">
        <v>10</v>
      </c>
      <c r="F38" s="2477" t="s">
        <v>2130</v>
      </c>
      <c r="G38" s="1301" t="s">
        <v>2130</v>
      </c>
      <c r="H38" s="1301" t="s">
        <v>2130</v>
      </c>
      <c r="I38" s="2451" t="s">
        <v>2130</v>
      </c>
      <c r="J38" s="2478"/>
      <c r="K38" s="1302"/>
      <c r="L38" s="1302"/>
      <c r="M38" s="2453" t="s">
        <v>2130</v>
      </c>
      <c r="N38" s="2477"/>
      <c r="O38" s="1301"/>
      <c r="P38" s="1301"/>
      <c r="Q38" s="2453" t="s">
        <v>2130</v>
      </c>
      <c r="R38" s="2477"/>
      <c r="S38" s="1301"/>
      <c r="T38" s="1301"/>
      <c r="U38" s="2453" t="s">
        <v>2130</v>
      </c>
      <c r="V38" s="2455"/>
      <c r="W38" s="2453" t="s">
        <v>2130</v>
      </c>
      <c r="X38" s="1290"/>
    </row>
    <row r="39" spans="2:24" s="1296" customFormat="1" ht="19.5">
      <c r="B39" s="1557" t="s">
        <v>2167</v>
      </c>
      <c r="C39" s="1549" t="s">
        <v>2168</v>
      </c>
      <c r="D39" s="2448" t="s">
        <v>2126</v>
      </c>
      <c r="E39" s="2449" t="s">
        <v>10</v>
      </c>
      <c r="F39" s="2456"/>
      <c r="G39" s="1299"/>
      <c r="H39" s="1299"/>
      <c r="I39" s="2475"/>
      <c r="J39" s="2462"/>
      <c r="K39" s="1295"/>
      <c r="L39" s="1295"/>
      <c r="M39" s="2476"/>
      <c r="N39" s="2456"/>
      <c r="O39" s="1299"/>
      <c r="P39" s="1299"/>
      <c r="Q39" s="2476"/>
      <c r="R39" s="2456"/>
      <c r="S39" s="1299"/>
      <c r="T39" s="1299"/>
      <c r="U39" s="2476"/>
      <c r="V39" s="2455"/>
      <c r="W39" s="2453" t="s">
        <v>2130</v>
      </c>
      <c r="X39" s="1290"/>
    </row>
    <row r="40" spans="2:24" s="1296" customFormat="1" ht="19.5">
      <c r="B40" s="1557" t="s">
        <v>2169</v>
      </c>
      <c r="C40" s="1549" t="s">
        <v>2170</v>
      </c>
      <c r="D40" s="2448" t="s">
        <v>2126</v>
      </c>
      <c r="E40" s="2449" t="s">
        <v>10</v>
      </c>
      <c r="F40" s="2456"/>
      <c r="G40" s="1299"/>
      <c r="H40" s="1299"/>
      <c r="I40" s="2475"/>
      <c r="J40" s="2462"/>
      <c r="K40" s="1295"/>
      <c r="L40" s="1295"/>
      <c r="M40" s="2476"/>
      <c r="N40" s="2456"/>
      <c r="O40" s="1299"/>
      <c r="P40" s="1299"/>
      <c r="Q40" s="2476"/>
      <c r="R40" s="2456"/>
      <c r="S40" s="1299"/>
      <c r="T40" s="1299"/>
      <c r="U40" s="2476"/>
      <c r="V40" s="2455"/>
      <c r="W40" s="2453" t="s">
        <v>2130</v>
      </c>
      <c r="X40" s="1290"/>
    </row>
    <row r="41" spans="2:24" s="1296" customFormat="1" ht="19.5">
      <c r="B41" s="1556" t="s">
        <v>2171</v>
      </c>
      <c r="C41" s="1549" t="s">
        <v>2172</v>
      </c>
      <c r="D41" s="2448" t="s">
        <v>2129</v>
      </c>
      <c r="E41" s="2449" t="s">
        <v>10</v>
      </c>
      <c r="F41" s="2477" t="s">
        <v>2130</v>
      </c>
      <c r="G41" s="1301" t="s">
        <v>2130</v>
      </c>
      <c r="H41" s="1301" t="s">
        <v>2130</v>
      </c>
      <c r="I41" s="2451" t="s">
        <v>2130</v>
      </c>
      <c r="J41" s="2478"/>
      <c r="K41" s="1302"/>
      <c r="L41" s="1302"/>
      <c r="M41" s="2453" t="s">
        <v>2130</v>
      </c>
      <c r="N41" s="2477"/>
      <c r="O41" s="1301"/>
      <c r="P41" s="1301"/>
      <c r="Q41" s="2453" t="s">
        <v>2130</v>
      </c>
      <c r="R41" s="2477"/>
      <c r="S41" s="1301"/>
      <c r="T41" s="1301"/>
      <c r="U41" s="2453" t="s">
        <v>2130</v>
      </c>
      <c r="V41" s="2455"/>
      <c r="W41" s="2453" t="s">
        <v>2130</v>
      </c>
      <c r="X41" s="1290"/>
    </row>
    <row r="42" spans="2:24" ht="19.5" thickBot="1">
      <c r="B42" s="2772" t="s">
        <v>2173</v>
      </c>
      <c r="C42" s="2772"/>
      <c r="D42" s="2479"/>
      <c r="E42" s="2479"/>
      <c r="F42" s="2480"/>
      <c r="G42" s="2481"/>
      <c r="H42" s="2481"/>
      <c r="I42" s="2481"/>
      <c r="J42" s="2482"/>
      <c r="K42" s="2482"/>
      <c r="L42" s="2482"/>
      <c r="M42" s="2483"/>
      <c r="N42" s="2481"/>
      <c r="O42" s="2481"/>
      <c r="P42" s="2481"/>
      <c r="Q42" s="2483"/>
      <c r="R42" s="2481"/>
      <c r="S42" s="2481"/>
      <c r="T42" s="2481"/>
      <c r="U42" s="2483"/>
      <c r="V42" s="2483"/>
      <c r="W42" s="2484"/>
    </row>
    <row r="45" spans="2:24">
      <c r="B45" s="1290" t="s">
        <v>2174</v>
      </c>
    </row>
    <row r="48" spans="2:24">
      <c r="B48" s="1303" t="s">
        <v>2111</v>
      </c>
    </row>
    <row r="49" spans="2:8">
      <c r="B49" s="1303"/>
    </row>
    <row r="50" spans="2:8">
      <c r="B50" s="1290" t="s">
        <v>2175</v>
      </c>
      <c r="G50" s="1304"/>
    </row>
    <row r="51" spans="2:8" ht="15.75">
      <c r="B51" s="1303" t="s">
        <v>2176</v>
      </c>
    </row>
    <row r="52" spans="2:8" ht="15.75">
      <c r="B52" s="1303" t="s">
        <v>2177</v>
      </c>
    </row>
    <row r="54" spans="2:8">
      <c r="B54" s="1290" t="s">
        <v>2350</v>
      </c>
    </row>
    <row r="56" spans="2:8" ht="69" customHeight="1">
      <c r="C56" s="2485" t="s">
        <v>2351</v>
      </c>
      <c r="D56" s="2773" t="s">
        <v>2352</v>
      </c>
      <c r="E56" s="2773"/>
      <c r="F56" s="2773"/>
      <c r="G56" s="2773"/>
      <c r="H56" s="2773"/>
    </row>
    <row r="57" spans="2:8" ht="69" customHeight="1">
      <c r="C57" s="2485" t="s">
        <v>2353</v>
      </c>
      <c r="D57" s="2773" t="s">
        <v>2354</v>
      </c>
      <c r="E57" s="2773"/>
      <c r="F57" s="2773"/>
      <c r="G57" s="2773"/>
      <c r="H57" s="2773"/>
    </row>
    <row r="58" spans="2:8" ht="69" customHeight="1">
      <c r="C58" s="2485" t="s">
        <v>2355</v>
      </c>
      <c r="D58" s="2771" t="s">
        <v>2356</v>
      </c>
      <c r="E58" s="2771"/>
      <c r="F58" s="2771"/>
      <c r="G58" s="2771"/>
      <c r="H58" s="2771"/>
    </row>
  </sheetData>
  <mergeCells count="4">
    <mergeCell ref="D58:H58"/>
    <mergeCell ref="B42:C42"/>
    <mergeCell ref="D56:H56"/>
    <mergeCell ref="D57:H57"/>
  </mergeCells>
  <pageMargins left="0.23622047244094491" right="0.23622047244094491" top="0.74803149606299213" bottom="0.74803149606299213" header="0.31496062992125984" footer="0.31496062992125984"/>
  <pageSetup paperSize="8" scale="43" fitToHeight="0" orientation="portrait" r:id="rId1"/>
</worksheet>
</file>

<file path=xl/worksheets/sheet64.xml><?xml version="1.0" encoding="utf-8"?>
<worksheet xmlns="http://schemas.openxmlformats.org/spreadsheetml/2006/main" xmlns:r="http://schemas.openxmlformats.org/officeDocument/2006/relationships">
  <sheetPr codeName="Sheet65">
    <tabColor theme="6" tint="-0.249977111117893"/>
    <pageSetUpPr fitToPage="1"/>
  </sheetPr>
  <dimension ref="A1:G69"/>
  <sheetViews>
    <sheetView workbookViewId="0">
      <selection activeCell="D8" sqref="D8"/>
    </sheetView>
  </sheetViews>
  <sheetFormatPr defaultRowHeight="12.75"/>
  <cols>
    <col min="1" max="1" width="16" style="1305" customWidth="1"/>
    <col min="2" max="3" width="10" style="1305" customWidth="1"/>
    <col min="4" max="4" width="27.75" style="1305" bestFit="1" customWidth="1"/>
    <col min="5" max="5" width="22.875" style="1305" customWidth="1"/>
    <col min="6" max="6" width="32.75" style="1305" bestFit="1" customWidth="1"/>
    <col min="7" max="7" width="27.875" style="1305" bestFit="1" customWidth="1"/>
    <col min="8" max="16384" width="9" style="1305"/>
  </cols>
  <sheetData>
    <row r="1" spans="1:7" s="1838" customFormat="1" ht="26.25">
      <c r="A1" s="1706" t="str">
        <f ca="1">VLOOKUP(LEFT(RIGHT(CELL("filename",A1),LEN(CELL("filename",A1))-FIND("]",CELL("filename",A1))),1)*1,Index!$B$8:$C$90,2,FALSE)</f>
        <v>System operator</v>
      </c>
      <c r="B1" s="1706"/>
      <c r="C1" s="1706"/>
      <c r="D1" s="1706"/>
      <c r="E1" s="1706"/>
      <c r="F1" s="1706"/>
      <c r="G1" s="1706"/>
    </row>
    <row r="2" spans="1:7" s="1838" customFormat="1" ht="26.25">
      <c r="A2" s="1706" t="str">
        <f>'Universal data'!C8</f>
        <v>National Grid Gas Transmission</v>
      </c>
      <c r="B2" s="1706"/>
      <c r="C2" s="1706"/>
      <c r="D2" s="1706"/>
      <c r="E2" s="1706"/>
      <c r="F2" s="1706"/>
      <c r="G2" s="1706"/>
    </row>
    <row r="3" spans="1:7" s="1839" customFormat="1" ht="21" thickBot="1">
      <c r="A3" s="1804" t="str">
        <f>'Universal data'!C21</f>
        <v>2012/13</v>
      </c>
      <c r="B3" s="1804"/>
      <c r="C3" s="1804"/>
      <c r="D3" s="1804"/>
      <c r="E3" s="1804"/>
      <c r="F3" s="1804"/>
      <c r="G3" s="1804"/>
    </row>
    <row r="4" spans="1:7" s="1838" customFormat="1">
      <c r="A4" s="1835"/>
      <c r="B4" s="1835"/>
      <c r="C4" s="1835"/>
      <c r="D4" s="1835"/>
      <c r="E4" s="1835"/>
      <c r="F4" s="1835"/>
      <c r="G4" s="1835"/>
    </row>
    <row r="5" spans="1:7" s="1839" customFormat="1" ht="20.25">
      <c r="A5" s="1837" t="str">
        <f ca="1">VLOOKUP(RIGHT(CELL("filename",A1),LEN(CELL("filename",A1))-FIND("]",CELL("filename",A1))),Index!$D$8:$E$102,2,FALSE)</f>
        <v>7.3 NTS shrinkage incentive report (prompt volume &amp; price targets)</v>
      </c>
      <c r="B5" s="1837"/>
      <c r="C5" s="1837"/>
      <c r="D5" s="1837"/>
      <c r="E5" s="1837"/>
      <c r="F5" s="1837"/>
      <c r="G5" s="1837"/>
    </row>
    <row r="6" spans="1:7" s="1774" customFormat="1"/>
    <row r="7" spans="1:7">
      <c r="A7" s="1306" t="s">
        <v>2178</v>
      </c>
      <c r="B7" s="1306"/>
      <c r="C7" s="1306"/>
    </row>
    <row r="8" spans="1:7">
      <c r="A8" s="1307"/>
      <c r="B8" s="1307"/>
      <c r="C8" s="1307"/>
      <c r="D8" s="1308" t="s">
        <v>2156</v>
      </c>
      <c r="E8" s="1308" t="s">
        <v>2158</v>
      </c>
      <c r="F8" s="1308" t="s">
        <v>2179</v>
      </c>
      <c r="G8" s="1308" t="s">
        <v>2180</v>
      </c>
    </row>
    <row r="9" spans="1:7" ht="14.25">
      <c r="A9" s="1309"/>
      <c r="B9" s="1309"/>
      <c r="C9" s="2486"/>
      <c r="D9" s="1308" t="s">
        <v>2181</v>
      </c>
      <c r="E9" s="1308" t="s">
        <v>2182</v>
      </c>
      <c r="F9" s="1308" t="s">
        <v>2183</v>
      </c>
      <c r="G9" s="1308" t="s">
        <v>2184</v>
      </c>
    </row>
    <row r="10" spans="1:7">
      <c r="A10" s="2487" t="s">
        <v>2185</v>
      </c>
      <c r="B10" s="2487" t="s">
        <v>1278</v>
      </c>
      <c r="C10" s="2487" t="s">
        <v>2186</v>
      </c>
      <c r="D10" s="1308" t="s">
        <v>2187</v>
      </c>
      <c r="E10" s="1308" t="s">
        <v>2187</v>
      </c>
      <c r="F10" s="1308" t="s">
        <v>2188</v>
      </c>
      <c r="G10" s="1410" t="s">
        <v>2357</v>
      </c>
    </row>
    <row r="11" spans="1:7">
      <c r="A11" s="2488">
        <v>1</v>
      </c>
      <c r="B11" s="2489">
        <v>41365</v>
      </c>
      <c r="C11" s="2489">
        <v>41371</v>
      </c>
      <c r="D11" s="1306" t="s">
        <v>2130</v>
      </c>
      <c r="E11" s="1306" t="s">
        <v>2130</v>
      </c>
      <c r="F11" s="1306" t="s">
        <v>2130</v>
      </c>
      <c r="G11" s="2490" t="s">
        <v>2130</v>
      </c>
    </row>
    <row r="12" spans="1:7">
      <c r="A12" s="2488">
        <v>2</v>
      </c>
      <c r="B12" s="2489">
        <v>41372</v>
      </c>
      <c r="C12" s="2489">
        <v>41378</v>
      </c>
      <c r="D12" s="1306" t="s">
        <v>2130</v>
      </c>
      <c r="E12" s="1306" t="s">
        <v>2130</v>
      </c>
      <c r="F12" s="1306" t="s">
        <v>2130</v>
      </c>
      <c r="G12" s="2490" t="s">
        <v>2130</v>
      </c>
    </row>
    <row r="13" spans="1:7">
      <c r="A13" s="2488">
        <v>3</v>
      </c>
      <c r="B13" s="2489">
        <v>41379</v>
      </c>
      <c r="C13" s="2489">
        <v>41385</v>
      </c>
      <c r="D13" s="1306" t="s">
        <v>2130</v>
      </c>
      <c r="E13" s="1306" t="s">
        <v>2130</v>
      </c>
      <c r="F13" s="1306" t="s">
        <v>2130</v>
      </c>
      <c r="G13" s="2490" t="s">
        <v>2130</v>
      </c>
    </row>
    <row r="14" spans="1:7">
      <c r="A14" s="2488">
        <v>4</v>
      </c>
      <c r="B14" s="2489">
        <v>41386</v>
      </c>
      <c r="C14" s="2489">
        <v>41392</v>
      </c>
      <c r="D14" s="1306" t="s">
        <v>2130</v>
      </c>
      <c r="E14" s="1306" t="s">
        <v>2130</v>
      </c>
      <c r="F14" s="1306" t="s">
        <v>2130</v>
      </c>
      <c r="G14" s="2490" t="s">
        <v>2130</v>
      </c>
    </row>
    <row r="15" spans="1:7">
      <c r="A15" s="2488">
        <v>5</v>
      </c>
      <c r="B15" s="2489">
        <v>41393</v>
      </c>
      <c r="C15" s="2489">
        <v>41399</v>
      </c>
      <c r="D15" s="1306" t="s">
        <v>2130</v>
      </c>
      <c r="E15" s="1306" t="s">
        <v>2130</v>
      </c>
      <c r="F15" s="1306" t="s">
        <v>2130</v>
      </c>
      <c r="G15" s="2490" t="s">
        <v>2130</v>
      </c>
    </row>
    <row r="16" spans="1:7">
      <c r="A16" s="2488">
        <v>6</v>
      </c>
      <c r="B16" s="2489">
        <v>41400</v>
      </c>
      <c r="C16" s="2489">
        <v>41406</v>
      </c>
      <c r="D16" s="1306" t="s">
        <v>2130</v>
      </c>
      <c r="E16" s="1306" t="s">
        <v>2130</v>
      </c>
      <c r="F16" s="1306" t="s">
        <v>2130</v>
      </c>
      <c r="G16" s="2490" t="s">
        <v>2130</v>
      </c>
    </row>
    <row r="17" spans="1:7">
      <c r="A17" s="2488">
        <v>7</v>
      </c>
      <c r="B17" s="2489">
        <v>41407</v>
      </c>
      <c r="C17" s="2489">
        <v>41413</v>
      </c>
      <c r="D17" s="1306" t="s">
        <v>2130</v>
      </c>
      <c r="E17" s="1306" t="s">
        <v>2130</v>
      </c>
      <c r="F17" s="1306" t="s">
        <v>2130</v>
      </c>
      <c r="G17" s="2490" t="s">
        <v>2130</v>
      </c>
    </row>
    <row r="18" spans="1:7">
      <c r="A18" s="2488">
        <v>8</v>
      </c>
      <c r="B18" s="2489">
        <v>41414</v>
      </c>
      <c r="C18" s="2489">
        <v>41420</v>
      </c>
      <c r="D18" s="1306" t="s">
        <v>2130</v>
      </c>
      <c r="E18" s="1306" t="s">
        <v>2130</v>
      </c>
      <c r="F18" s="1306" t="s">
        <v>2130</v>
      </c>
      <c r="G18" s="2490" t="s">
        <v>2130</v>
      </c>
    </row>
    <row r="19" spans="1:7">
      <c r="A19" s="2488">
        <v>9</v>
      </c>
      <c r="B19" s="2489">
        <v>41421</v>
      </c>
      <c r="C19" s="2489">
        <v>41427</v>
      </c>
      <c r="D19" s="1306" t="s">
        <v>2130</v>
      </c>
      <c r="E19" s="1306" t="s">
        <v>2130</v>
      </c>
      <c r="F19" s="1306" t="s">
        <v>2130</v>
      </c>
      <c r="G19" s="2490" t="s">
        <v>2130</v>
      </c>
    </row>
    <row r="20" spans="1:7">
      <c r="A20" s="2488">
        <v>10</v>
      </c>
      <c r="B20" s="2489">
        <v>41428</v>
      </c>
      <c r="C20" s="2489">
        <v>41434</v>
      </c>
      <c r="D20" s="1306" t="s">
        <v>2130</v>
      </c>
      <c r="E20" s="1306" t="s">
        <v>2130</v>
      </c>
      <c r="F20" s="1306" t="s">
        <v>2130</v>
      </c>
      <c r="G20" s="2490" t="s">
        <v>2130</v>
      </c>
    </row>
    <row r="21" spans="1:7">
      <c r="A21" s="2488">
        <v>11</v>
      </c>
      <c r="B21" s="2489">
        <v>41435</v>
      </c>
      <c r="C21" s="2489">
        <v>41441</v>
      </c>
      <c r="D21" s="1306" t="s">
        <v>2130</v>
      </c>
      <c r="E21" s="1306" t="s">
        <v>2130</v>
      </c>
      <c r="F21" s="1306" t="s">
        <v>2130</v>
      </c>
      <c r="G21" s="2490" t="s">
        <v>2130</v>
      </c>
    </row>
    <row r="22" spans="1:7">
      <c r="A22" s="2488">
        <v>12</v>
      </c>
      <c r="B22" s="2489">
        <v>41442</v>
      </c>
      <c r="C22" s="2489">
        <v>41448</v>
      </c>
      <c r="D22" s="1306" t="s">
        <v>2130</v>
      </c>
      <c r="E22" s="1306" t="s">
        <v>2130</v>
      </c>
      <c r="F22" s="1306" t="s">
        <v>2130</v>
      </c>
      <c r="G22" s="2490" t="s">
        <v>2130</v>
      </c>
    </row>
    <row r="23" spans="1:7">
      <c r="A23" s="2488">
        <v>13</v>
      </c>
      <c r="B23" s="2489">
        <v>41449</v>
      </c>
      <c r="C23" s="2489">
        <v>41455</v>
      </c>
      <c r="D23" s="1306" t="s">
        <v>2130</v>
      </c>
      <c r="E23" s="1306" t="s">
        <v>2130</v>
      </c>
      <c r="F23" s="1306" t="s">
        <v>2130</v>
      </c>
      <c r="G23" s="2490" t="s">
        <v>2130</v>
      </c>
    </row>
    <row r="24" spans="1:7">
      <c r="A24" s="2491">
        <v>14</v>
      </c>
      <c r="B24" s="2492">
        <v>41456</v>
      </c>
      <c r="C24" s="2492">
        <v>41462</v>
      </c>
      <c r="D24" s="1310"/>
      <c r="E24" s="1310"/>
      <c r="F24" s="1310"/>
      <c r="G24" s="2493"/>
    </row>
    <row r="25" spans="1:7">
      <c r="A25" s="2494">
        <v>15</v>
      </c>
      <c r="B25" s="2495">
        <v>41463</v>
      </c>
      <c r="C25" s="2495">
        <v>41469</v>
      </c>
      <c r="D25" s="1310"/>
      <c r="E25" s="1310"/>
      <c r="F25" s="1310"/>
      <c r="G25" s="2493"/>
    </row>
    <row r="26" spans="1:7">
      <c r="A26" s="2494">
        <v>16</v>
      </c>
      <c r="B26" s="2495">
        <v>41470</v>
      </c>
      <c r="C26" s="2495">
        <v>41476</v>
      </c>
      <c r="D26" s="1310"/>
      <c r="E26" s="1310"/>
      <c r="F26" s="1310"/>
      <c r="G26" s="2493"/>
    </row>
    <row r="27" spans="1:7">
      <c r="A27" s="2494">
        <v>17</v>
      </c>
      <c r="B27" s="2495">
        <v>41477</v>
      </c>
      <c r="C27" s="2495">
        <v>41483</v>
      </c>
      <c r="D27" s="1310"/>
      <c r="E27" s="1310"/>
      <c r="F27" s="1310"/>
      <c r="G27" s="2493"/>
    </row>
    <row r="28" spans="1:7">
      <c r="A28" s="2494">
        <v>18</v>
      </c>
      <c r="B28" s="2495">
        <v>41484</v>
      </c>
      <c r="C28" s="2495">
        <v>41490</v>
      </c>
      <c r="D28" s="1310"/>
      <c r="E28" s="1310"/>
      <c r="F28" s="1310"/>
      <c r="G28" s="2493"/>
    </row>
    <row r="29" spans="1:7">
      <c r="A29" s="2494">
        <v>19</v>
      </c>
      <c r="B29" s="2495">
        <v>41491</v>
      </c>
      <c r="C29" s="2495">
        <v>41497</v>
      </c>
      <c r="D29" s="1310"/>
      <c r="E29" s="1310"/>
      <c r="F29" s="1310"/>
      <c r="G29" s="2493"/>
    </row>
    <row r="30" spans="1:7">
      <c r="A30" s="2494">
        <v>20</v>
      </c>
      <c r="B30" s="2495">
        <v>41498</v>
      </c>
      <c r="C30" s="2495">
        <v>41504</v>
      </c>
      <c r="G30" s="2493"/>
    </row>
    <row r="31" spans="1:7">
      <c r="A31" s="2494">
        <v>21</v>
      </c>
      <c r="B31" s="2495">
        <v>41505</v>
      </c>
      <c r="C31" s="2495">
        <v>41511</v>
      </c>
      <c r="G31" s="2493"/>
    </row>
    <row r="32" spans="1:7">
      <c r="A32" s="2494">
        <v>22</v>
      </c>
      <c r="B32" s="2495">
        <v>41512</v>
      </c>
      <c r="C32" s="2495">
        <v>41518</v>
      </c>
      <c r="G32" s="2493"/>
    </row>
    <row r="33" spans="1:7">
      <c r="A33" s="2494">
        <v>23</v>
      </c>
      <c r="B33" s="2495">
        <v>41519</v>
      </c>
      <c r="C33" s="2495">
        <v>41525</v>
      </c>
      <c r="G33" s="2493"/>
    </row>
    <row r="34" spans="1:7">
      <c r="A34" s="2494">
        <v>24</v>
      </c>
      <c r="B34" s="2495">
        <v>41526</v>
      </c>
      <c r="C34" s="2495">
        <v>41532</v>
      </c>
      <c r="G34" s="2493"/>
    </row>
    <row r="35" spans="1:7">
      <c r="A35" s="2494">
        <v>25</v>
      </c>
      <c r="B35" s="2495">
        <v>41533</v>
      </c>
      <c r="C35" s="2495">
        <v>41539</v>
      </c>
      <c r="G35" s="2493"/>
    </row>
    <row r="36" spans="1:7">
      <c r="A36" s="2494">
        <v>26</v>
      </c>
      <c r="B36" s="2495">
        <v>41540</v>
      </c>
      <c r="C36" s="2495">
        <v>41546</v>
      </c>
      <c r="G36" s="2493"/>
    </row>
    <row r="37" spans="1:7">
      <c r="A37" s="2496">
        <v>27</v>
      </c>
      <c r="B37" s="2497">
        <v>41547</v>
      </c>
      <c r="C37" s="2497">
        <v>41553</v>
      </c>
      <c r="G37" s="2493"/>
    </row>
    <row r="38" spans="1:7">
      <c r="A38" s="2488">
        <v>28</v>
      </c>
      <c r="B38" s="2489">
        <v>41554</v>
      </c>
      <c r="C38" s="2489">
        <v>41560</v>
      </c>
      <c r="G38" s="2493"/>
    </row>
    <row r="39" spans="1:7">
      <c r="A39" s="2488">
        <v>29</v>
      </c>
      <c r="B39" s="2489">
        <v>41561</v>
      </c>
      <c r="C39" s="2489">
        <v>41567</v>
      </c>
      <c r="G39" s="2493"/>
    </row>
    <row r="40" spans="1:7">
      <c r="A40" s="2488">
        <v>30</v>
      </c>
      <c r="B40" s="2489">
        <v>41568</v>
      </c>
      <c r="C40" s="2489">
        <v>41574</v>
      </c>
      <c r="G40" s="2493"/>
    </row>
    <row r="41" spans="1:7">
      <c r="A41" s="2488">
        <v>31</v>
      </c>
      <c r="B41" s="2489">
        <v>41575</v>
      </c>
      <c r="C41" s="2489">
        <v>41581</v>
      </c>
      <c r="G41" s="2493"/>
    </row>
    <row r="42" spans="1:7">
      <c r="A42" s="2488">
        <v>32</v>
      </c>
      <c r="B42" s="2489">
        <v>41582</v>
      </c>
      <c r="C42" s="2489">
        <v>41588</v>
      </c>
      <c r="G42" s="2493"/>
    </row>
    <row r="43" spans="1:7">
      <c r="A43" s="2488">
        <v>33</v>
      </c>
      <c r="B43" s="2489">
        <v>41589</v>
      </c>
      <c r="C43" s="2489">
        <v>41595</v>
      </c>
      <c r="G43" s="2493"/>
    </row>
    <row r="44" spans="1:7">
      <c r="A44" s="2488">
        <v>34</v>
      </c>
      <c r="B44" s="2489">
        <v>41596</v>
      </c>
      <c r="C44" s="2489">
        <v>41602</v>
      </c>
      <c r="G44" s="2493"/>
    </row>
    <row r="45" spans="1:7">
      <c r="A45" s="2488">
        <v>35</v>
      </c>
      <c r="B45" s="2489">
        <v>41603</v>
      </c>
      <c r="C45" s="2489">
        <v>41609</v>
      </c>
      <c r="G45" s="2493"/>
    </row>
    <row r="46" spans="1:7">
      <c r="A46" s="2488">
        <v>36</v>
      </c>
      <c r="B46" s="2489">
        <v>41610</v>
      </c>
      <c r="C46" s="2489">
        <v>41616</v>
      </c>
      <c r="G46" s="2493"/>
    </row>
    <row r="47" spans="1:7">
      <c r="A47" s="2488">
        <v>37</v>
      </c>
      <c r="B47" s="2489">
        <v>41617</v>
      </c>
      <c r="C47" s="2489">
        <v>41623</v>
      </c>
      <c r="G47" s="2493"/>
    </row>
    <row r="48" spans="1:7">
      <c r="A48" s="2488">
        <v>38</v>
      </c>
      <c r="B48" s="2489">
        <v>41624</v>
      </c>
      <c r="C48" s="2489">
        <v>41630</v>
      </c>
      <c r="G48" s="2493"/>
    </row>
    <row r="49" spans="1:7">
      <c r="A49" s="2488">
        <v>39</v>
      </c>
      <c r="B49" s="2489">
        <v>41631</v>
      </c>
      <c r="C49" s="2489">
        <v>41637</v>
      </c>
      <c r="G49" s="2493"/>
    </row>
    <row r="50" spans="1:7">
      <c r="A50" s="2496">
        <v>40</v>
      </c>
      <c r="B50" s="2497">
        <v>41638</v>
      </c>
      <c r="C50" s="2497">
        <v>41644</v>
      </c>
      <c r="G50" s="2493"/>
    </row>
    <row r="51" spans="1:7">
      <c r="A51" s="2488">
        <v>41</v>
      </c>
      <c r="B51" s="2489">
        <v>41645</v>
      </c>
      <c r="C51" s="2489">
        <v>41651</v>
      </c>
      <c r="G51" s="2493"/>
    </row>
    <row r="52" spans="1:7">
      <c r="A52" s="2488">
        <v>42</v>
      </c>
      <c r="B52" s="2489">
        <v>41652</v>
      </c>
      <c r="C52" s="2489">
        <v>41658</v>
      </c>
      <c r="G52" s="2493"/>
    </row>
    <row r="53" spans="1:7">
      <c r="A53" s="2488">
        <v>43</v>
      </c>
      <c r="B53" s="2489">
        <v>41659</v>
      </c>
      <c r="C53" s="2489">
        <v>41665</v>
      </c>
      <c r="G53" s="2493"/>
    </row>
    <row r="54" spans="1:7">
      <c r="A54" s="2488">
        <v>44</v>
      </c>
      <c r="B54" s="2489">
        <v>41666</v>
      </c>
      <c r="C54" s="2489">
        <v>41672</v>
      </c>
      <c r="G54" s="2493"/>
    </row>
    <row r="55" spans="1:7">
      <c r="A55" s="2488">
        <v>45</v>
      </c>
      <c r="B55" s="2489">
        <v>41673</v>
      </c>
      <c r="C55" s="2489">
        <v>41679</v>
      </c>
      <c r="G55" s="2493"/>
    </row>
    <row r="56" spans="1:7">
      <c r="A56" s="2488">
        <v>46</v>
      </c>
      <c r="B56" s="2489">
        <v>41680</v>
      </c>
      <c r="C56" s="2489">
        <v>41686</v>
      </c>
      <c r="G56" s="2493"/>
    </row>
    <row r="57" spans="1:7">
      <c r="A57" s="2488">
        <v>47</v>
      </c>
      <c r="B57" s="2489">
        <v>41687</v>
      </c>
      <c r="C57" s="2489">
        <v>41693</v>
      </c>
      <c r="G57" s="2493"/>
    </row>
    <row r="58" spans="1:7">
      <c r="A58" s="2488">
        <v>48</v>
      </c>
      <c r="B58" s="2489">
        <v>41694</v>
      </c>
      <c r="C58" s="2489">
        <v>41700</v>
      </c>
      <c r="G58" s="2493"/>
    </row>
    <row r="59" spans="1:7">
      <c r="A59" s="2488">
        <v>49</v>
      </c>
      <c r="B59" s="2489">
        <v>41701</v>
      </c>
      <c r="C59" s="2489">
        <v>41707</v>
      </c>
      <c r="G59" s="2493"/>
    </row>
    <row r="60" spans="1:7">
      <c r="A60" s="2488">
        <v>50</v>
      </c>
      <c r="B60" s="2489">
        <v>41708</v>
      </c>
      <c r="C60" s="2489">
        <v>41714</v>
      </c>
      <c r="G60" s="2493"/>
    </row>
    <row r="61" spans="1:7">
      <c r="A61" s="2488">
        <v>51</v>
      </c>
      <c r="B61" s="2489">
        <v>41715</v>
      </c>
      <c r="C61" s="2489">
        <v>41721</v>
      </c>
      <c r="G61" s="2493"/>
    </row>
    <row r="62" spans="1:7">
      <c r="A62" s="2488">
        <v>52</v>
      </c>
      <c r="B62" s="2489">
        <v>41722</v>
      </c>
      <c r="C62" s="2489">
        <v>41728</v>
      </c>
      <c r="G62" s="2493"/>
    </row>
    <row r="63" spans="1:7">
      <c r="A63" s="2496">
        <v>53</v>
      </c>
      <c r="B63" s="2497">
        <v>41729</v>
      </c>
      <c r="C63" s="2497">
        <v>41729</v>
      </c>
      <c r="D63" s="1309"/>
      <c r="E63" s="1309"/>
      <c r="F63" s="1309"/>
      <c r="G63" s="2486"/>
    </row>
    <row r="65" spans="1:7">
      <c r="A65" s="2770" t="s">
        <v>2111</v>
      </c>
      <c r="B65" s="2770"/>
      <c r="C65" s="2770"/>
      <c r="D65" s="2770"/>
      <c r="E65" s="2770"/>
      <c r="F65" s="2770"/>
      <c r="G65" s="2770"/>
    </row>
    <row r="66" spans="1:7" ht="30" customHeight="1">
      <c r="A66" s="2417"/>
      <c r="B66" s="2417"/>
      <c r="C66" s="2417"/>
      <c r="D66" s="2417"/>
      <c r="E66" s="2417"/>
      <c r="F66" s="2417"/>
      <c r="G66" s="2417"/>
    </row>
    <row r="67" spans="1:7" ht="17.25" customHeight="1">
      <c r="A67" s="1290" t="s">
        <v>2175</v>
      </c>
    </row>
    <row r="68" spans="1:7" ht="15.75">
      <c r="A68" s="1303" t="s">
        <v>2176</v>
      </c>
    </row>
    <row r="69" spans="1:7" ht="15">
      <c r="A69" s="1303"/>
    </row>
  </sheetData>
  <mergeCells count="1">
    <mergeCell ref="A65:G65"/>
  </mergeCells>
  <pageMargins left="0.23622047244094491" right="0.23622047244094491" top="0.74803149606299213" bottom="0.74803149606299213" header="0.31496062992125984" footer="0.31496062992125984"/>
  <pageSetup paperSize="8" scale="85" fitToHeight="0" orientation="portrait" r:id="rId1"/>
</worksheet>
</file>

<file path=xl/worksheets/sheet65.xml><?xml version="1.0" encoding="utf-8"?>
<worksheet xmlns="http://schemas.openxmlformats.org/spreadsheetml/2006/main" xmlns:r="http://schemas.openxmlformats.org/officeDocument/2006/relationships">
  <sheetPr codeName="Sheet66">
    <tabColor theme="6" tint="-0.249977111117893"/>
    <pageSetUpPr fitToPage="1"/>
  </sheetPr>
  <dimension ref="A1:AE42"/>
  <sheetViews>
    <sheetView topLeftCell="A11" workbookViewId="0">
      <selection activeCell="L30" sqref="L30"/>
    </sheetView>
  </sheetViews>
  <sheetFormatPr defaultRowHeight="12.75"/>
  <cols>
    <col min="1" max="1" width="5.125" style="1411" customWidth="1"/>
    <col min="2" max="2" width="6.25" style="1411" hidden="1" customWidth="1"/>
    <col min="3" max="3" width="11.625" style="1411" bestFit="1" customWidth="1"/>
    <col min="4" max="4" width="11.875" style="1411" bestFit="1" customWidth="1"/>
    <col min="5" max="5" width="10" style="1411" bestFit="1" customWidth="1"/>
    <col min="6" max="6" width="9.75" style="1411" bestFit="1" customWidth="1"/>
    <col min="7" max="7" width="8.875" style="1411" bestFit="1" customWidth="1"/>
    <col min="8" max="8" width="7" style="1411" bestFit="1" customWidth="1"/>
    <col min="9" max="9" width="9" style="1411" bestFit="1" customWidth="1"/>
    <col min="10" max="11" width="8.5" style="1411" bestFit="1" customWidth="1"/>
    <col min="12" max="12" width="16.875" style="1411" bestFit="1" customWidth="1"/>
    <col min="13" max="13" width="4" style="1411" customWidth="1"/>
    <col min="14" max="14" width="16.25" style="1411" customWidth="1"/>
    <col min="15" max="15" width="12.25" style="1411" customWidth="1"/>
    <col min="16" max="17" width="9" style="1411"/>
    <col min="18" max="18" width="9.875" style="1411" bestFit="1" customWidth="1"/>
    <col min="19" max="19" width="9.125" style="1411" bestFit="1" customWidth="1"/>
    <col min="20" max="29" width="9" style="1411" bestFit="1" customWidth="1"/>
    <col min="30" max="30" width="9.875" style="1411" bestFit="1" customWidth="1"/>
    <col min="31" max="256" width="9" style="1411"/>
    <col min="257" max="257" width="3.875" style="1411" customWidth="1"/>
    <col min="258" max="258" width="0" style="1411" hidden="1" customWidth="1"/>
    <col min="259" max="259" width="11.625" style="1411" bestFit="1" customWidth="1"/>
    <col min="260" max="260" width="11.875" style="1411" bestFit="1" customWidth="1"/>
    <col min="261" max="261" width="10" style="1411" bestFit="1" customWidth="1"/>
    <col min="262" max="262" width="9.75" style="1411" bestFit="1" customWidth="1"/>
    <col min="263" max="263" width="8.875" style="1411" bestFit="1" customWidth="1"/>
    <col min="264" max="264" width="7" style="1411" bestFit="1" customWidth="1"/>
    <col min="265" max="265" width="9" style="1411" bestFit="1" customWidth="1"/>
    <col min="266" max="267" width="8.5" style="1411" bestFit="1" customWidth="1"/>
    <col min="268" max="268" width="12.625" style="1411" bestFit="1" customWidth="1"/>
    <col min="269" max="269" width="4" style="1411" customWidth="1"/>
    <col min="270" max="270" width="16.25" style="1411" customWidth="1"/>
    <col min="271" max="271" width="12.25" style="1411" customWidth="1"/>
    <col min="272" max="273" width="9" style="1411"/>
    <col min="274" max="274" width="9.875" style="1411" bestFit="1" customWidth="1"/>
    <col min="275" max="275" width="9.125" style="1411" bestFit="1" customWidth="1"/>
    <col min="276" max="285" width="9" style="1411" bestFit="1" customWidth="1"/>
    <col min="286" max="286" width="9.875" style="1411" bestFit="1" customWidth="1"/>
    <col min="287" max="512" width="9" style="1411"/>
    <col min="513" max="513" width="3.875" style="1411" customWidth="1"/>
    <col min="514" max="514" width="0" style="1411" hidden="1" customWidth="1"/>
    <col min="515" max="515" width="11.625" style="1411" bestFit="1" customWidth="1"/>
    <col min="516" max="516" width="11.875" style="1411" bestFit="1" customWidth="1"/>
    <col min="517" max="517" width="10" style="1411" bestFit="1" customWidth="1"/>
    <col min="518" max="518" width="9.75" style="1411" bestFit="1" customWidth="1"/>
    <col min="519" max="519" width="8.875" style="1411" bestFit="1" customWidth="1"/>
    <col min="520" max="520" width="7" style="1411" bestFit="1" customWidth="1"/>
    <col min="521" max="521" width="9" style="1411" bestFit="1" customWidth="1"/>
    <col min="522" max="523" width="8.5" style="1411" bestFit="1" customWidth="1"/>
    <col min="524" max="524" width="12.625" style="1411" bestFit="1" customWidth="1"/>
    <col min="525" max="525" width="4" style="1411" customWidth="1"/>
    <col min="526" max="526" width="16.25" style="1411" customWidth="1"/>
    <col min="527" max="527" width="12.25" style="1411" customWidth="1"/>
    <col min="528" max="529" width="9" style="1411"/>
    <col min="530" max="530" width="9.875" style="1411" bestFit="1" customWidth="1"/>
    <col min="531" max="531" width="9.125" style="1411" bestFit="1" customWidth="1"/>
    <col min="532" max="541" width="9" style="1411" bestFit="1" customWidth="1"/>
    <col min="542" max="542" width="9.875" style="1411" bestFit="1" customWidth="1"/>
    <col min="543" max="768" width="9" style="1411"/>
    <col min="769" max="769" width="3.875" style="1411" customWidth="1"/>
    <col min="770" max="770" width="0" style="1411" hidden="1" customWidth="1"/>
    <col min="771" max="771" width="11.625" style="1411" bestFit="1" customWidth="1"/>
    <col min="772" max="772" width="11.875" style="1411" bestFit="1" customWidth="1"/>
    <col min="773" max="773" width="10" style="1411" bestFit="1" customWidth="1"/>
    <col min="774" max="774" width="9.75" style="1411" bestFit="1" customWidth="1"/>
    <col min="775" max="775" width="8.875" style="1411" bestFit="1" customWidth="1"/>
    <col min="776" max="776" width="7" style="1411" bestFit="1" customWidth="1"/>
    <col min="777" max="777" width="9" style="1411" bestFit="1" customWidth="1"/>
    <col min="778" max="779" width="8.5" style="1411" bestFit="1" customWidth="1"/>
    <col min="780" max="780" width="12.625" style="1411" bestFit="1" customWidth="1"/>
    <col min="781" max="781" width="4" style="1411" customWidth="1"/>
    <col min="782" max="782" width="16.25" style="1411" customWidth="1"/>
    <col min="783" max="783" width="12.25" style="1411" customWidth="1"/>
    <col min="784" max="785" width="9" style="1411"/>
    <col min="786" max="786" width="9.875" style="1411" bestFit="1" customWidth="1"/>
    <col min="787" max="787" width="9.125" style="1411" bestFit="1" customWidth="1"/>
    <col min="788" max="797" width="9" style="1411" bestFit="1" customWidth="1"/>
    <col min="798" max="798" width="9.875" style="1411" bestFit="1" customWidth="1"/>
    <col min="799" max="1024" width="9" style="1411"/>
    <col min="1025" max="1025" width="3.875" style="1411" customWidth="1"/>
    <col min="1026" max="1026" width="0" style="1411" hidden="1" customWidth="1"/>
    <col min="1027" max="1027" width="11.625" style="1411" bestFit="1" customWidth="1"/>
    <col min="1028" max="1028" width="11.875" style="1411" bestFit="1" customWidth="1"/>
    <col min="1029" max="1029" width="10" style="1411" bestFit="1" customWidth="1"/>
    <col min="1030" max="1030" width="9.75" style="1411" bestFit="1" customWidth="1"/>
    <col min="1031" max="1031" width="8.875" style="1411" bestFit="1" customWidth="1"/>
    <col min="1032" max="1032" width="7" style="1411" bestFit="1" customWidth="1"/>
    <col min="1033" max="1033" width="9" style="1411" bestFit="1" customWidth="1"/>
    <col min="1034" max="1035" width="8.5" style="1411" bestFit="1" customWidth="1"/>
    <col min="1036" max="1036" width="12.625" style="1411" bestFit="1" customWidth="1"/>
    <col min="1037" max="1037" width="4" style="1411" customWidth="1"/>
    <col min="1038" max="1038" width="16.25" style="1411" customWidth="1"/>
    <col min="1039" max="1039" width="12.25" style="1411" customWidth="1"/>
    <col min="1040" max="1041" width="9" style="1411"/>
    <col min="1042" max="1042" width="9.875" style="1411" bestFit="1" customWidth="1"/>
    <col min="1043" max="1043" width="9.125" style="1411" bestFit="1" customWidth="1"/>
    <col min="1044" max="1053" width="9" style="1411" bestFit="1" customWidth="1"/>
    <col min="1054" max="1054" width="9.875" style="1411" bestFit="1" customWidth="1"/>
    <col min="1055" max="1280" width="9" style="1411"/>
    <col min="1281" max="1281" width="3.875" style="1411" customWidth="1"/>
    <col min="1282" max="1282" width="0" style="1411" hidden="1" customWidth="1"/>
    <col min="1283" max="1283" width="11.625" style="1411" bestFit="1" customWidth="1"/>
    <col min="1284" max="1284" width="11.875" style="1411" bestFit="1" customWidth="1"/>
    <col min="1285" max="1285" width="10" style="1411" bestFit="1" customWidth="1"/>
    <col min="1286" max="1286" width="9.75" style="1411" bestFit="1" customWidth="1"/>
    <col min="1287" max="1287" width="8.875" style="1411" bestFit="1" customWidth="1"/>
    <col min="1288" max="1288" width="7" style="1411" bestFit="1" customWidth="1"/>
    <col min="1289" max="1289" width="9" style="1411" bestFit="1" customWidth="1"/>
    <col min="1290" max="1291" width="8.5" style="1411" bestFit="1" customWidth="1"/>
    <col min="1292" max="1292" width="12.625" style="1411" bestFit="1" customWidth="1"/>
    <col min="1293" max="1293" width="4" style="1411" customWidth="1"/>
    <col min="1294" max="1294" width="16.25" style="1411" customWidth="1"/>
    <col min="1295" max="1295" width="12.25" style="1411" customWidth="1"/>
    <col min="1296" max="1297" width="9" style="1411"/>
    <col min="1298" max="1298" width="9.875" style="1411" bestFit="1" customWidth="1"/>
    <col min="1299" max="1299" width="9.125" style="1411" bestFit="1" customWidth="1"/>
    <col min="1300" max="1309" width="9" style="1411" bestFit="1" customWidth="1"/>
    <col min="1310" max="1310" width="9.875" style="1411" bestFit="1" customWidth="1"/>
    <col min="1311" max="1536" width="9" style="1411"/>
    <col min="1537" max="1537" width="3.875" style="1411" customWidth="1"/>
    <col min="1538" max="1538" width="0" style="1411" hidden="1" customWidth="1"/>
    <col min="1539" max="1539" width="11.625" style="1411" bestFit="1" customWidth="1"/>
    <col min="1540" max="1540" width="11.875" style="1411" bestFit="1" customWidth="1"/>
    <col min="1541" max="1541" width="10" style="1411" bestFit="1" customWidth="1"/>
    <col min="1542" max="1542" width="9.75" style="1411" bestFit="1" customWidth="1"/>
    <col min="1543" max="1543" width="8.875" style="1411" bestFit="1" customWidth="1"/>
    <col min="1544" max="1544" width="7" style="1411" bestFit="1" customWidth="1"/>
    <col min="1545" max="1545" width="9" style="1411" bestFit="1" customWidth="1"/>
    <col min="1546" max="1547" width="8.5" style="1411" bestFit="1" customWidth="1"/>
    <col min="1548" max="1548" width="12.625" style="1411" bestFit="1" customWidth="1"/>
    <col min="1549" max="1549" width="4" style="1411" customWidth="1"/>
    <col min="1550" max="1550" width="16.25" style="1411" customWidth="1"/>
    <col min="1551" max="1551" width="12.25" style="1411" customWidth="1"/>
    <col min="1552" max="1553" width="9" style="1411"/>
    <col min="1554" max="1554" width="9.875" style="1411" bestFit="1" customWidth="1"/>
    <col min="1555" max="1555" width="9.125" style="1411" bestFit="1" customWidth="1"/>
    <col min="1556" max="1565" width="9" style="1411" bestFit="1" customWidth="1"/>
    <col min="1566" max="1566" width="9.875" style="1411" bestFit="1" customWidth="1"/>
    <col min="1567" max="1792" width="9" style="1411"/>
    <col min="1793" max="1793" width="3.875" style="1411" customWidth="1"/>
    <col min="1794" max="1794" width="0" style="1411" hidden="1" customWidth="1"/>
    <col min="1795" max="1795" width="11.625" style="1411" bestFit="1" customWidth="1"/>
    <col min="1796" max="1796" width="11.875" style="1411" bestFit="1" customWidth="1"/>
    <col min="1797" max="1797" width="10" style="1411" bestFit="1" customWidth="1"/>
    <col min="1798" max="1798" width="9.75" style="1411" bestFit="1" customWidth="1"/>
    <col min="1799" max="1799" width="8.875" style="1411" bestFit="1" customWidth="1"/>
    <col min="1800" max="1800" width="7" style="1411" bestFit="1" customWidth="1"/>
    <col min="1801" max="1801" width="9" style="1411" bestFit="1" customWidth="1"/>
    <col min="1802" max="1803" width="8.5" style="1411" bestFit="1" customWidth="1"/>
    <col min="1804" max="1804" width="12.625" style="1411" bestFit="1" customWidth="1"/>
    <col min="1805" max="1805" width="4" style="1411" customWidth="1"/>
    <col min="1806" max="1806" width="16.25" style="1411" customWidth="1"/>
    <col min="1807" max="1807" width="12.25" style="1411" customWidth="1"/>
    <col min="1808" max="1809" width="9" style="1411"/>
    <col min="1810" max="1810" width="9.875" style="1411" bestFit="1" customWidth="1"/>
    <col min="1811" max="1811" width="9.125" style="1411" bestFit="1" customWidth="1"/>
    <col min="1812" max="1821" width="9" style="1411" bestFit="1" customWidth="1"/>
    <col min="1822" max="1822" width="9.875" style="1411" bestFit="1" customWidth="1"/>
    <col min="1823" max="2048" width="9" style="1411"/>
    <col min="2049" max="2049" width="3.875" style="1411" customWidth="1"/>
    <col min="2050" max="2050" width="0" style="1411" hidden="1" customWidth="1"/>
    <col min="2051" max="2051" width="11.625" style="1411" bestFit="1" customWidth="1"/>
    <col min="2052" max="2052" width="11.875" style="1411" bestFit="1" customWidth="1"/>
    <col min="2053" max="2053" width="10" style="1411" bestFit="1" customWidth="1"/>
    <col min="2054" max="2054" width="9.75" style="1411" bestFit="1" customWidth="1"/>
    <col min="2055" max="2055" width="8.875" style="1411" bestFit="1" customWidth="1"/>
    <col min="2056" max="2056" width="7" style="1411" bestFit="1" customWidth="1"/>
    <col min="2057" max="2057" width="9" style="1411" bestFit="1" customWidth="1"/>
    <col min="2058" max="2059" width="8.5" style="1411" bestFit="1" customWidth="1"/>
    <col min="2060" max="2060" width="12.625" style="1411" bestFit="1" customWidth="1"/>
    <col min="2061" max="2061" width="4" style="1411" customWidth="1"/>
    <col min="2062" max="2062" width="16.25" style="1411" customWidth="1"/>
    <col min="2063" max="2063" width="12.25" style="1411" customWidth="1"/>
    <col min="2064" max="2065" width="9" style="1411"/>
    <col min="2066" max="2066" width="9.875" style="1411" bestFit="1" customWidth="1"/>
    <col min="2067" max="2067" width="9.125" style="1411" bestFit="1" customWidth="1"/>
    <col min="2068" max="2077" width="9" style="1411" bestFit="1" customWidth="1"/>
    <col min="2078" max="2078" width="9.875" style="1411" bestFit="1" customWidth="1"/>
    <col min="2079" max="2304" width="9" style="1411"/>
    <col min="2305" max="2305" width="3.875" style="1411" customWidth="1"/>
    <col min="2306" max="2306" width="0" style="1411" hidden="1" customWidth="1"/>
    <col min="2307" max="2307" width="11.625" style="1411" bestFit="1" customWidth="1"/>
    <col min="2308" max="2308" width="11.875" style="1411" bestFit="1" customWidth="1"/>
    <col min="2309" max="2309" width="10" style="1411" bestFit="1" customWidth="1"/>
    <col min="2310" max="2310" width="9.75" style="1411" bestFit="1" customWidth="1"/>
    <col min="2311" max="2311" width="8.875" style="1411" bestFit="1" customWidth="1"/>
    <col min="2312" max="2312" width="7" style="1411" bestFit="1" customWidth="1"/>
    <col min="2313" max="2313" width="9" style="1411" bestFit="1" customWidth="1"/>
    <col min="2314" max="2315" width="8.5" style="1411" bestFit="1" customWidth="1"/>
    <col min="2316" max="2316" width="12.625" style="1411" bestFit="1" customWidth="1"/>
    <col min="2317" max="2317" width="4" style="1411" customWidth="1"/>
    <col min="2318" max="2318" width="16.25" style="1411" customWidth="1"/>
    <col min="2319" max="2319" width="12.25" style="1411" customWidth="1"/>
    <col min="2320" max="2321" width="9" style="1411"/>
    <col min="2322" max="2322" width="9.875" style="1411" bestFit="1" customWidth="1"/>
    <col min="2323" max="2323" width="9.125" style="1411" bestFit="1" customWidth="1"/>
    <col min="2324" max="2333" width="9" style="1411" bestFit="1" customWidth="1"/>
    <col min="2334" max="2334" width="9.875" style="1411" bestFit="1" customWidth="1"/>
    <col min="2335" max="2560" width="9" style="1411"/>
    <col min="2561" max="2561" width="3.875" style="1411" customWidth="1"/>
    <col min="2562" max="2562" width="0" style="1411" hidden="1" customWidth="1"/>
    <col min="2563" max="2563" width="11.625" style="1411" bestFit="1" customWidth="1"/>
    <col min="2564" max="2564" width="11.875" style="1411" bestFit="1" customWidth="1"/>
    <col min="2565" max="2565" width="10" style="1411" bestFit="1" customWidth="1"/>
    <col min="2566" max="2566" width="9.75" style="1411" bestFit="1" customWidth="1"/>
    <col min="2567" max="2567" width="8.875" style="1411" bestFit="1" customWidth="1"/>
    <col min="2568" max="2568" width="7" style="1411" bestFit="1" customWidth="1"/>
    <col min="2569" max="2569" width="9" style="1411" bestFit="1" customWidth="1"/>
    <col min="2570" max="2571" width="8.5" style="1411" bestFit="1" customWidth="1"/>
    <col min="2572" max="2572" width="12.625" style="1411" bestFit="1" customWidth="1"/>
    <col min="2573" max="2573" width="4" style="1411" customWidth="1"/>
    <col min="2574" max="2574" width="16.25" style="1411" customWidth="1"/>
    <col min="2575" max="2575" width="12.25" style="1411" customWidth="1"/>
    <col min="2576" max="2577" width="9" style="1411"/>
    <col min="2578" max="2578" width="9.875" style="1411" bestFit="1" customWidth="1"/>
    <col min="2579" max="2579" width="9.125" style="1411" bestFit="1" customWidth="1"/>
    <col min="2580" max="2589" width="9" style="1411" bestFit="1" customWidth="1"/>
    <col min="2590" max="2590" width="9.875" style="1411" bestFit="1" customWidth="1"/>
    <col min="2591" max="2816" width="9" style="1411"/>
    <col min="2817" max="2817" width="3.875" style="1411" customWidth="1"/>
    <col min="2818" max="2818" width="0" style="1411" hidden="1" customWidth="1"/>
    <col min="2819" max="2819" width="11.625" style="1411" bestFit="1" customWidth="1"/>
    <col min="2820" max="2820" width="11.875" style="1411" bestFit="1" customWidth="1"/>
    <col min="2821" max="2821" width="10" style="1411" bestFit="1" customWidth="1"/>
    <col min="2822" max="2822" width="9.75" style="1411" bestFit="1" customWidth="1"/>
    <col min="2823" max="2823" width="8.875" style="1411" bestFit="1" customWidth="1"/>
    <col min="2824" max="2824" width="7" style="1411" bestFit="1" customWidth="1"/>
    <col min="2825" max="2825" width="9" style="1411" bestFit="1" customWidth="1"/>
    <col min="2826" max="2827" width="8.5" style="1411" bestFit="1" customWidth="1"/>
    <col min="2828" max="2828" width="12.625" style="1411" bestFit="1" customWidth="1"/>
    <col min="2829" max="2829" width="4" style="1411" customWidth="1"/>
    <col min="2830" max="2830" width="16.25" style="1411" customWidth="1"/>
    <col min="2831" max="2831" width="12.25" style="1411" customWidth="1"/>
    <col min="2832" max="2833" width="9" style="1411"/>
    <col min="2834" max="2834" width="9.875" style="1411" bestFit="1" customWidth="1"/>
    <col min="2835" max="2835" width="9.125" style="1411" bestFit="1" customWidth="1"/>
    <col min="2836" max="2845" width="9" style="1411" bestFit="1" customWidth="1"/>
    <col min="2846" max="2846" width="9.875" style="1411" bestFit="1" customWidth="1"/>
    <col min="2847" max="3072" width="9" style="1411"/>
    <col min="3073" max="3073" width="3.875" style="1411" customWidth="1"/>
    <col min="3074" max="3074" width="0" style="1411" hidden="1" customWidth="1"/>
    <col min="3075" max="3075" width="11.625" style="1411" bestFit="1" customWidth="1"/>
    <col min="3076" max="3076" width="11.875" style="1411" bestFit="1" customWidth="1"/>
    <col min="3077" max="3077" width="10" style="1411" bestFit="1" customWidth="1"/>
    <col min="3078" max="3078" width="9.75" style="1411" bestFit="1" customWidth="1"/>
    <col min="3079" max="3079" width="8.875" style="1411" bestFit="1" customWidth="1"/>
    <col min="3080" max="3080" width="7" style="1411" bestFit="1" customWidth="1"/>
    <col min="3081" max="3081" width="9" style="1411" bestFit="1" customWidth="1"/>
    <col min="3082" max="3083" width="8.5" style="1411" bestFit="1" customWidth="1"/>
    <col min="3084" max="3084" width="12.625" style="1411" bestFit="1" customWidth="1"/>
    <col min="3085" max="3085" width="4" style="1411" customWidth="1"/>
    <col min="3086" max="3086" width="16.25" style="1411" customWidth="1"/>
    <col min="3087" max="3087" width="12.25" style="1411" customWidth="1"/>
    <col min="3088" max="3089" width="9" style="1411"/>
    <col min="3090" max="3090" width="9.875" style="1411" bestFit="1" customWidth="1"/>
    <col min="3091" max="3091" width="9.125" style="1411" bestFit="1" customWidth="1"/>
    <col min="3092" max="3101" width="9" style="1411" bestFit="1" customWidth="1"/>
    <col min="3102" max="3102" width="9.875" style="1411" bestFit="1" customWidth="1"/>
    <col min="3103" max="3328" width="9" style="1411"/>
    <col min="3329" max="3329" width="3.875" style="1411" customWidth="1"/>
    <col min="3330" max="3330" width="0" style="1411" hidden="1" customWidth="1"/>
    <col min="3331" max="3331" width="11.625" style="1411" bestFit="1" customWidth="1"/>
    <col min="3332" max="3332" width="11.875" style="1411" bestFit="1" customWidth="1"/>
    <col min="3333" max="3333" width="10" style="1411" bestFit="1" customWidth="1"/>
    <col min="3334" max="3334" width="9.75" style="1411" bestFit="1" customWidth="1"/>
    <col min="3335" max="3335" width="8.875" style="1411" bestFit="1" customWidth="1"/>
    <col min="3336" max="3336" width="7" style="1411" bestFit="1" customWidth="1"/>
    <col min="3337" max="3337" width="9" style="1411" bestFit="1" customWidth="1"/>
    <col min="3338" max="3339" width="8.5" style="1411" bestFit="1" customWidth="1"/>
    <col min="3340" max="3340" width="12.625" style="1411" bestFit="1" customWidth="1"/>
    <col min="3341" max="3341" width="4" style="1411" customWidth="1"/>
    <col min="3342" max="3342" width="16.25" style="1411" customWidth="1"/>
    <col min="3343" max="3343" width="12.25" style="1411" customWidth="1"/>
    <col min="3344" max="3345" width="9" style="1411"/>
    <col min="3346" max="3346" width="9.875" style="1411" bestFit="1" customWidth="1"/>
    <col min="3347" max="3347" width="9.125" style="1411" bestFit="1" customWidth="1"/>
    <col min="3348" max="3357" width="9" style="1411" bestFit="1" customWidth="1"/>
    <col min="3358" max="3358" width="9.875" style="1411" bestFit="1" customWidth="1"/>
    <col min="3359" max="3584" width="9" style="1411"/>
    <col min="3585" max="3585" width="3.875" style="1411" customWidth="1"/>
    <col min="3586" max="3586" width="0" style="1411" hidden="1" customWidth="1"/>
    <col min="3587" max="3587" width="11.625" style="1411" bestFit="1" customWidth="1"/>
    <col min="3588" max="3588" width="11.875" style="1411" bestFit="1" customWidth="1"/>
    <col min="3589" max="3589" width="10" style="1411" bestFit="1" customWidth="1"/>
    <col min="3590" max="3590" width="9.75" style="1411" bestFit="1" customWidth="1"/>
    <col min="3591" max="3591" width="8.875" style="1411" bestFit="1" customWidth="1"/>
    <col min="3592" max="3592" width="7" style="1411" bestFit="1" customWidth="1"/>
    <col min="3593" max="3593" width="9" style="1411" bestFit="1" customWidth="1"/>
    <col min="3594" max="3595" width="8.5" style="1411" bestFit="1" customWidth="1"/>
    <col min="3596" max="3596" width="12.625" style="1411" bestFit="1" customWidth="1"/>
    <col min="3597" max="3597" width="4" style="1411" customWidth="1"/>
    <col min="3598" max="3598" width="16.25" style="1411" customWidth="1"/>
    <col min="3599" max="3599" width="12.25" style="1411" customWidth="1"/>
    <col min="3600" max="3601" width="9" style="1411"/>
    <col min="3602" max="3602" width="9.875" style="1411" bestFit="1" customWidth="1"/>
    <col min="3603" max="3603" width="9.125" style="1411" bestFit="1" customWidth="1"/>
    <col min="3604" max="3613" width="9" style="1411" bestFit="1" customWidth="1"/>
    <col min="3614" max="3614" width="9.875" style="1411" bestFit="1" customWidth="1"/>
    <col min="3615" max="3840" width="9" style="1411"/>
    <col min="3841" max="3841" width="3.875" style="1411" customWidth="1"/>
    <col min="3842" max="3842" width="0" style="1411" hidden="1" customWidth="1"/>
    <col min="3843" max="3843" width="11.625" style="1411" bestFit="1" customWidth="1"/>
    <col min="3844" max="3844" width="11.875" style="1411" bestFit="1" customWidth="1"/>
    <col min="3845" max="3845" width="10" style="1411" bestFit="1" customWidth="1"/>
    <col min="3846" max="3846" width="9.75" style="1411" bestFit="1" customWidth="1"/>
    <col min="3847" max="3847" width="8.875" style="1411" bestFit="1" customWidth="1"/>
    <col min="3848" max="3848" width="7" style="1411" bestFit="1" customWidth="1"/>
    <col min="3849" max="3849" width="9" style="1411" bestFit="1" customWidth="1"/>
    <col min="3850" max="3851" width="8.5" style="1411" bestFit="1" customWidth="1"/>
    <col min="3852" max="3852" width="12.625" style="1411" bestFit="1" customWidth="1"/>
    <col min="3853" max="3853" width="4" style="1411" customWidth="1"/>
    <col min="3854" max="3854" width="16.25" style="1411" customWidth="1"/>
    <col min="3855" max="3855" width="12.25" style="1411" customWidth="1"/>
    <col min="3856" max="3857" width="9" style="1411"/>
    <col min="3858" max="3858" width="9.875" style="1411" bestFit="1" customWidth="1"/>
    <col min="3859" max="3859" width="9.125" style="1411" bestFit="1" customWidth="1"/>
    <col min="3860" max="3869" width="9" style="1411" bestFit="1" customWidth="1"/>
    <col min="3870" max="3870" width="9.875" style="1411" bestFit="1" customWidth="1"/>
    <col min="3871" max="4096" width="9" style="1411"/>
    <col min="4097" max="4097" width="3.875" style="1411" customWidth="1"/>
    <col min="4098" max="4098" width="0" style="1411" hidden="1" customWidth="1"/>
    <col min="4099" max="4099" width="11.625" style="1411" bestFit="1" customWidth="1"/>
    <col min="4100" max="4100" width="11.875" style="1411" bestFit="1" customWidth="1"/>
    <col min="4101" max="4101" width="10" style="1411" bestFit="1" customWidth="1"/>
    <col min="4102" max="4102" width="9.75" style="1411" bestFit="1" customWidth="1"/>
    <col min="4103" max="4103" width="8.875" style="1411" bestFit="1" customWidth="1"/>
    <col min="4104" max="4104" width="7" style="1411" bestFit="1" customWidth="1"/>
    <col min="4105" max="4105" width="9" style="1411" bestFit="1" customWidth="1"/>
    <col min="4106" max="4107" width="8.5" style="1411" bestFit="1" customWidth="1"/>
    <col min="4108" max="4108" width="12.625" style="1411" bestFit="1" customWidth="1"/>
    <col min="4109" max="4109" width="4" style="1411" customWidth="1"/>
    <col min="4110" max="4110" width="16.25" style="1411" customWidth="1"/>
    <col min="4111" max="4111" width="12.25" style="1411" customWidth="1"/>
    <col min="4112" max="4113" width="9" style="1411"/>
    <col min="4114" max="4114" width="9.875" style="1411" bestFit="1" customWidth="1"/>
    <col min="4115" max="4115" width="9.125" style="1411" bestFit="1" customWidth="1"/>
    <col min="4116" max="4125" width="9" style="1411" bestFit="1" customWidth="1"/>
    <col min="4126" max="4126" width="9.875" style="1411" bestFit="1" customWidth="1"/>
    <col min="4127" max="4352" width="9" style="1411"/>
    <col min="4353" max="4353" width="3.875" style="1411" customWidth="1"/>
    <col min="4354" max="4354" width="0" style="1411" hidden="1" customWidth="1"/>
    <col min="4355" max="4355" width="11.625" style="1411" bestFit="1" customWidth="1"/>
    <col min="4356" max="4356" width="11.875" style="1411" bestFit="1" customWidth="1"/>
    <col min="4357" max="4357" width="10" style="1411" bestFit="1" customWidth="1"/>
    <col min="4358" max="4358" width="9.75" style="1411" bestFit="1" customWidth="1"/>
    <col min="4359" max="4359" width="8.875" style="1411" bestFit="1" customWidth="1"/>
    <col min="4360" max="4360" width="7" style="1411" bestFit="1" customWidth="1"/>
    <col min="4361" max="4361" width="9" style="1411" bestFit="1" customWidth="1"/>
    <col min="4362" max="4363" width="8.5" style="1411" bestFit="1" customWidth="1"/>
    <col min="4364" max="4364" width="12.625" style="1411" bestFit="1" customWidth="1"/>
    <col min="4365" max="4365" width="4" style="1411" customWidth="1"/>
    <col min="4366" max="4366" width="16.25" style="1411" customWidth="1"/>
    <col min="4367" max="4367" width="12.25" style="1411" customWidth="1"/>
    <col min="4368" max="4369" width="9" style="1411"/>
    <col min="4370" max="4370" width="9.875" style="1411" bestFit="1" customWidth="1"/>
    <col min="4371" max="4371" width="9.125" style="1411" bestFit="1" customWidth="1"/>
    <col min="4372" max="4381" width="9" style="1411" bestFit="1" customWidth="1"/>
    <col min="4382" max="4382" width="9.875" style="1411" bestFit="1" customWidth="1"/>
    <col min="4383" max="4608" width="9" style="1411"/>
    <col min="4609" max="4609" width="3.875" style="1411" customWidth="1"/>
    <col min="4610" max="4610" width="0" style="1411" hidden="1" customWidth="1"/>
    <col min="4611" max="4611" width="11.625" style="1411" bestFit="1" customWidth="1"/>
    <col min="4612" max="4612" width="11.875" style="1411" bestFit="1" customWidth="1"/>
    <col min="4613" max="4613" width="10" style="1411" bestFit="1" customWidth="1"/>
    <col min="4614" max="4614" width="9.75" style="1411" bestFit="1" customWidth="1"/>
    <col min="4615" max="4615" width="8.875" style="1411" bestFit="1" customWidth="1"/>
    <col min="4616" max="4616" width="7" style="1411" bestFit="1" customWidth="1"/>
    <col min="4617" max="4617" width="9" style="1411" bestFit="1" customWidth="1"/>
    <col min="4618" max="4619" width="8.5" style="1411" bestFit="1" customWidth="1"/>
    <col min="4620" max="4620" width="12.625" style="1411" bestFit="1" customWidth="1"/>
    <col min="4621" max="4621" width="4" style="1411" customWidth="1"/>
    <col min="4622" max="4622" width="16.25" style="1411" customWidth="1"/>
    <col min="4623" max="4623" width="12.25" style="1411" customWidth="1"/>
    <col min="4624" max="4625" width="9" style="1411"/>
    <col min="4626" max="4626" width="9.875" style="1411" bestFit="1" customWidth="1"/>
    <col min="4627" max="4627" width="9.125" style="1411" bestFit="1" customWidth="1"/>
    <col min="4628" max="4637" width="9" style="1411" bestFit="1" customWidth="1"/>
    <col min="4638" max="4638" width="9.875" style="1411" bestFit="1" customWidth="1"/>
    <col min="4639" max="4864" width="9" style="1411"/>
    <col min="4865" max="4865" width="3.875" style="1411" customWidth="1"/>
    <col min="4866" max="4866" width="0" style="1411" hidden="1" customWidth="1"/>
    <col min="4867" max="4867" width="11.625" style="1411" bestFit="1" customWidth="1"/>
    <col min="4868" max="4868" width="11.875" style="1411" bestFit="1" customWidth="1"/>
    <col min="4869" max="4869" width="10" style="1411" bestFit="1" customWidth="1"/>
    <col min="4870" max="4870" width="9.75" style="1411" bestFit="1" customWidth="1"/>
    <col min="4871" max="4871" width="8.875" style="1411" bestFit="1" customWidth="1"/>
    <col min="4872" max="4872" width="7" style="1411" bestFit="1" customWidth="1"/>
    <col min="4873" max="4873" width="9" style="1411" bestFit="1" customWidth="1"/>
    <col min="4874" max="4875" width="8.5" style="1411" bestFit="1" customWidth="1"/>
    <col min="4876" max="4876" width="12.625" style="1411" bestFit="1" customWidth="1"/>
    <col min="4877" max="4877" width="4" style="1411" customWidth="1"/>
    <col min="4878" max="4878" width="16.25" style="1411" customWidth="1"/>
    <col min="4879" max="4879" width="12.25" style="1411" customWidth="1"/>
    <col min="4880" max="4881" width="9" style="1411"/>
    <col min="4882" max="4882" width="9.875" style="1411" bestFit="1" customWidth="1"/>
    <col min="4883" max="4883" width="9.125" style="1411" bestFit="1" customWidth="1"/>
    <col min="4884" max="4893" width="9" style="1411" bestFit="1" customWidth="1"/>
    <col min="4894" max="4894" width="9.875" style="1411" bestFit="1" customWidth="1"/>
    <col min="4895" max="5120" width="9" style="1411"/>
    <col min="5121" max="5121" width="3.875" style="1411" customWidth="1"/>
    <col min="5122" max="5122" width="0" style="1411" hidden="1" customWidth="1"/>
    <col min="5123" max="5123" width="11.625" style="1411" bestFit="1" customWidth="1"/>
    <col min="5124" max="5124" width="11.875" style="1411" bestFit="1" customWidth="1"/>
    <col min="5125" max="5125" width="10" style="1411" bestFit="1" customWidth="1"/>
    <col min="5126" max="5126" width="9.75" style="1411" bestFit="1" customWidth="1"/>
    <col min="5127" max="5127" width="8.875" style="1411" bestFit="1" customWidth="1"/>
    <col min="5128" max="5128" width="7" style="1411" bestFit="1" customWidth="1"/>
    <col min="5129" max="5129" width="9" style="1411" bestFit="1" customWidth="1"/>
    <col min="5130" max="5131" width="8.5" style="1411" bestFit="1" customWidth="1"/>
    <col min="5132" max="5132" width="12.625" style="1411" bestFit="1" customWidth="1"/>
    <col min="5133" max="5133" width="4" style="1411" customWidth="1"/>
    <col min="5134" max="5134" width="16.25" style="1411" customWidth="1"/>
    <col min="5135" max="5135" width="12.25" style="1411" customWidth="1"/>
    <col min="5136" max="5137" width="9" style="1411"/>
    <col min="5138" max="5138" width="9.875" style="1411" bestFit="1" customWidth="1"/>
    <col min="5139" max="5139" width="9.125" style="1411" bestFit="1" customWidth="1"/>
    <col min="5140" max="5149" width="9" style="1411" bestFit="1" customWidth="1"/>
    <col min="5150" max="5150" width="9.875" style="1411" bestFit="1" customWidth="1"/>
    <col min="5151" max="5376" width="9" style="1411"/>
    <col min="5377" max="5377" width="3.875" style="1411" customWidth="1"/>
    <col min="5378" max="5378" width="0" style="1411" hidden="1" customWidth="1"/>
    <col min="5379" max="5379" width="11.625" style="1411" bestFit="1" customWidth="1"/>
    <col min="5380" max="5380" width="11.875" style="1411" bestFit="1" customWidth="1"/>
    <col min="5381" max="5381" width="10" style="1411" bestFit="1" customWidth="1"/>
    <col min="5382" max="5382" width="9.75" style="1411" bestFit="1" customWidth="1"/>
    <col min="5383" max="5383" width="8.875" style="1411" bestFit="1" customWidth="1"/>
    <col min="5384" max="5384" width="7" style="1411" bestFit="1" customWidth="1"/>
    <col min="5385" max="5385" width="9" style="1411" bestFit="1" customWidth="1"/>
    <col min="5386" max="5387" width="8.5" style="1411" bestFit="1" customWidth="1"/>
    <col min="5388" max="5388" width="12.625" style="1411" bestFit="1" customWidth="1"/>
    <col min="5389" max="5389" width="4" style="1411" customWidth="1"/>
    <col min="5390" max="5390" width="16.25" style="1411" customWidth="1"/>
    <col min="5391" max="5391" width="12.25" style="1411" customWidth="1"/>
    <col min="5392" max="5393" width="9" style="1411"/>
    <col min="5394" max="5394" width="9.875" style="1411" bestFit="1" customWidth="1"/>
    <col min="5395" max="5395" width="9.125" style="1411" bestFit="1" customWidth="1"/>
    <col min="5396" max="5405" width="9" style="1411" bestFit="1" customWidth="1"/>
    <col min="5406" max="5406" width="9.875" style="1411" bestFit="1" customWidth="1"/>
    <col min="5407" max="5632" width="9" style="1411"/>
    <col min="5633" max="5633" width="3.875" style="1411" customWidth="1"/>
    <col min="5634" max="5634" width="0" style="1411" hidden="1" customWidth="1"/>
    <col min="5635" max="5635" width="11.625" style="1411" bestFit="1" customWidth="1"/>
    <col min="5636" max="5636" width="11.875" style="1411" bestFit="1" customWidth="1"/>
    <col min="5637" max="5637" width="10" style="1411" bestFit="1" customWidth="1"/>
    <col min="5638" max="5638" width="9.75" style="1411" bestFit="1" customWidth="1"/>
    <col min="5639" max="5639" width="8.875" style="1411" bestFit="1" customWidth="1"/>
    <col min="5640" max="5640" width="7" style="1411" bestFit="1" customWidth="1"/>
    <col min="5641" max="5641" width="9" style="1411" bestFit="1" customWidth="1"/>
    <col min="5642" max="5643" width="8.5" style="1411" bestFit="1" customWidth="1"/>
    <col min="5644" max="5644" width="12.625" style="1411" bestFit="1" customWidth="1"/>
    <col min="5645" max="5645" width="4" style="1411" customWidth="1"/>
    <col min="5646" max="5646" width="16.25" style="1411" customWidth="1"/>
    <col min="5647" max="5647" width="12.25" style="1411" customWidth="1"/>
    <col min="5648" max="5649" width="9" style="1411"/>
    <col min="5650" max="5650" width="9.875" style="1411" bestFit="1" customWidth="1"/>
    <col min="5651" max="5651" width="9.125" style="1411" bestFit="1" customWidth="1"/>
    <col min="5652" max="5661" width="9" style="1411" bestFit="1" customWidth="1"/>
    <col min="5662" max="5662" width="9.875" style="1411" bestFit="1" customWidth="1"/>
    <col min="5663" max="5888" width="9" style="1411"/>
    <col min="5889" max="5889" width="3.875" style="1411" customWidth="1"/>
    <col min="5890" max="5890" width="0" style="1411" hidden="1" customWidth="1"/>
    <col min="5891" max="5891" width="11.625" style="1411" bestFit="1" customWidth="1"/>
    <col min="5892" max="5892" width="11.875" style="1411" bestFit="1" customWidth="1"/>
    <col min="5893" max="5893" width="10" style="1411" bestFit="1" customWidth="1"/>
    <col min="5894" max="5894" width="9.75" style="1411" bestFit="1" customWidth="1"/>
    <col min="5895" max="5895" width="8.875" style="1411" bestFit="1" customWidth="1"/>
    <col min="5896" max="5896" width="7" style="1411" bestFit="1" customWidth="1"/>
    <col min="5897" max="5897" width="9" style="1411" bestFit="1" customWidth="1"/>
    <col min="5898" max="5899" width="8.5" style="1411" bestFit="1" customWidth="1"/>
    <col min="5900" max="5900" width="12.625" style="1411" bestFit="1" customWidth="1"/>
    <col min="5901" max="5901" width="4" style="1411" customWidth="1"/>
    <col min="5902" max="5902" width="16.25" style="1411" customWidth="1"/>
    <col min="5903" max="5903" width="12.25" style="1411" customWidth="1"/>
    <col min="5904" max="5905" width="9" style="1411"/>
    <col min="5906" max="5906" width="9.875" style="1411" bestFit="1" customWidth="1"/>
    <col min="5907" max="5907" width="9.125" style="1411" bestFit="1" customWidth="1"/>
    <col min="5908" max="5917" width="9" style="1411" bestFit="1" customWidth="1"/>
    <col min="5918" max="5918" width="9.875" style="1411" bestFit="1" customWidth="1"/>
    <col min="5919" max="6144" width="9" style="1411"/>
    <col min="6145" max="6145" width="3.875" style="1411" customWidth="1"/>
    <col min="6146" max="6146" width="0" style="1411" hidden="1" customWidth="1"/>
    <col min="6147" max="6147" width="11.625" style="1411" bestFit="1" customWidth="1"/>
    <col min="6148" max="6148" width="11.875" style="1411" bestFit="1" customWidth="1"/>
    <col min="6149" max="6149" width="10" style="1411" bestFit="1" customWidth="1"/>
    <col min="6150" max="6150" width="9.75" style="1411" bestFit="1" customWidth="1"/>
    <col min="6151" max="6151" width="8.875" style="1411" bestFit="1" customWidth="1"/>
    <col min="6152" max="6152" width="7" style="1411" bestFit="1" customWidth="1"/>
    <col min="6153" max="6153" width="9" style="1411" bestFit="1" customWidth="1"/>
    <col min="6154" max="6155" width="8.5" style="1411" bestFit="1" customWidth="1"/>
    <col min="6156" max="6156" width="12.625" style="1411" bestFit="1" customWidth="1"/>
    <col min="6157" max="6157" width="4" style="1411" customWidth="1"/>
    <col min="6158" max="6158" width="16.25" style="1411" customWidth="1"/>
    <col min="6159" max="6159" width="12.25" style="1411" customWidth="1"/>
    <col min="6160" max="6161" width="9" style="1411"/>
    <col min="6162" max="6162" width="9.875" style="1411" bestFit="1" customWidth="1"/>
    <col min="6163" max="6163" width="9.125" style="1411" bestFit="1" customWidth="1"/>
    <col min="6164" max="6173" width="9" style="1411" bestFit="1" customWidth="1"/>
    <col min="6174" max="6174" width="9.875" style="1411" bestFit="1" customWidth="1"/>
    <col min="6175" max="6400" width="9" style="1411"/>
    <col min="6401" max="6401" width="3.875" style="1411" customWidth="1"/>
    <col min="6402" max="6402" width="0" style="1411" hidden="1" customWidth="1"/>
    <col min="6403" max="6403" width="11.625" style="1411" bestFit="1" customWidth="1"/>
    <col min="6404" max="6404" width="11.875" style="1411" bestFit="1" customWidth="1"/>
    <col min="6405" max="6405" width="10" style="1411" bestFit="1" customWidth="1"/>
    <col min="6406" max="6406" width="9.75" style="1411" bestFit="1" customWidth="1"/>
    <col min="6407" max="6407" width="8.875" style="1411" bestFit="1" customWidth="1"/>
    <col min="6408" max="6408" width="7" style="1411" bestFit="1" customWidth="1"/>
    <col min="6409" max="6409" width="9" style="1411" bestFit="1" customWidth="1"/>
    <col min="6410" max="6411" width="8.5" style="1411" bestFit="1" customWidth="1"/>
    <col min="6412" max="6412" width="12.625" style="1411" bestFit="1" customWidth="1"/>
    <col min="6413" max="6413" width="4" style="1411" customWidth="1"/>
    <col min="6414" max="6414" width="16.25" style="1411" customWidth="1"/>
    <col min="6415" max="6415" width="12.25" style="1411" customWidth="1"/>
    <col min="6416" max="6417" width="9" style="1411"/>
    <col min="6418" max="6418" width="9.875" style="1411" bestFit="1" customWidth="1"/>
    <col min="6419" max="6419" width="9.125" style="1411" bestFit="1" customWidth="1"/>
    <col min="6420" max="6429" width="9" style="1411" bestFit="1" customWidth="1"/>
    <col min="6430" max="6430" width="9.875" style="1411" bestFit="1" customWidth="1"/>
    <col min="6431" max="6656" width="9" style="1411"/>
    <col min="6657" max="6657" width="3.875" style="1411" customWidth="1"/>
    <col min="6658" max="6658" width="0" style="1411" hidden="1" customWidth="1"/>
    <col min="6659" max="6659" width="11.625" style="1411" bestFit="1" customWidth="1"/>
    <col min="6660" max="6660" width="11.875" style="1411" bestFit="1" customWidth="1"/>
    <col min="6661" max="6661" width="10" style="1411" bestFit="1" customWidth="1"/>
    <col min="6662" max="6662" width="9.75" style="1411" bestFit="1" customWidth="1"/>
    <col min="6663" max="6663" width="8.875" style="1411" bestFit="1" customWidth="1"/>
    <col min="6664" max="6664" width="7" style="1411" bestFit="1" customWidth="1"/>
    <col min="6665" max="6665" width="9" style="1411" bestFit="1" customWidth="1"/>
    <col min="6666" max="6667" width="8.5" style="1411" bestFit="1" customWidth="1"/>
    <col min="6668" max="6668" width="12.625" style="1411" bestFit="1" customWidth="1"/>
    <col min="6669" max="6669" width="4" style="1411" customWidth="1"/>
    <col min="6670" max="6670" width="16.25" style="1411" customWidth="1"/>
    <col min="6671" max="6671" width="12.25" style="1411" customWidth="1"/>
    <col min="6672" max="6673" width="9" style="1411"/>
    <col min="6674" max="6674" width="9.875" style="1411" bestFit="1" customWidth="1"/>
    <col min="6675" max="6675" width="9.125" style="1411" bestFit="1" customWidth="1"/>
    <col min="6676" max="6685" width="9" style="1411" bestFit="1" customWidth="1"/>
    <col min="6686" max="6686" width="9.875" style="1411" bestFit="1" customWidth="1"/>
    <col min="6687" max="6912" width="9" style="1411"/>
    <col min="6913" max="6913" width="3.875" style="1411" customWidth="1"/>
    <col min="6914" max="6914" width="0" style="1411" hidden="1" customWidth="1"/>
    <col min="6915" max="6915" width="11.625" style="1411" bestFit="1" customWidth="1"/>
    <col min="6916" max="6916" width="11.875" style="1411" bestFit="1" customWidth="1"/>
    <col min="6917" max="6917" width="10" style="1411" bestFit="1" customWidth="1"/>
    <col min="6918" max="6918" width="9.75" style="1411" bestFit="1" customWidth="1"/>
    <col min="6919" max="6919" width="8.875" style="1411" bestFit="1" customWidth="1"/>
    <col min="6920" max="6920" width="7" style="1411" bestFit="1" customWidth="1"/>
    <col min="6921" max="6921" width="9" style="1411" bestFit="1" customWidth="1"/>
    <col min="6922" max="6923" width="8.5" style="1411" bestFit="1" customWidth="1"/>
    <col min="6924" max="6924" width="12.625" style="1411" bestFit="1" customWidth="1"/>
    <col min="6925" max="6925" width="4" style="1411" customWidth="1"/>
    <col min="6926" max="6926" width="16.25" style="1411" customWidth="1"/>
    <col min="6927" max="6927" width="12.25" style="1411" customWidth="1"/>
    <col min="6928" max="6929" width="9" style="1411"/>
    <col min="6930" max="6930" width="9.875" style="1411" bestFit="1" customWidth="1"/>
    <col min="6931" max="6931" width="9.125" style="1411" bestFit="1" customWidth="1"/>
    <col min="6932" max="6941" width="9" style="1411" bestFit="1" customWidth="1"/>
    <col min="6942" max="6942" width="9.875" style="1411" bestFit="1" customWidth="1"/>
    <col min="6943" max="7168" width="9" style="1411"/>
    <col min="7169" max="7169" width="3.875" style="1411" customWidth="1"/>
    <col min="7170" max="7170" width="0" style="1411" hidden="1" customWidth="1"/>
    <col min="7171" max="7171" width="11.625" style="1411" bestFit="1" customWidth="1"/>
    <col min="7172" max="7172" width="11.875" style="1411" bestFit="1" customWidth="1"/>
    <col min="7173" max="7173" width="10" style="1411" bestFit="1" customWidth="1"/>
    <col min="7174" max="7174" width="9.75" style="1411" bestFit="1" customWidth="1"/>
    <col min="7175" max="7175" width="8.875" style="1411" bestFit="1" customWidth="1"/>
    <col min="7176" max="7176" width="7" style="1411" bestFit="1" customWidth="1"/>
    <col min="7177" max="7177" width="9" style="1411" bestFit="1" customWidth="1"/>
    <col min="7178" max="7179" width="8.5" style="1411" bestFit="1" customWidth="1"/>
    <col min="7180" max="7180" width="12.625" style="1411" bestFit="1" customWidth="1"/>
    <col min="7181" max="7181" width="4" style="1411" customWidth="1"/>
    <col min="7182" max="7182" width="16.25" style="1411" customWidth="1"/>
    <col min="7183" max="7183" width="12.25" style="1411" customWidth="1"/>
    <col min="7184" max="7185" width="9" style="1411"/>
    <col min="7186" max="7186" width="9.875" style="1411" bestFit="1" customWidth="1"/>
    <col min="7187" max="7187" width="9.125" style="1411" bestFit="1" customWidth="1"/>
    <col min="7188" max="7197" width="9" style="1411" bestFit="1" customWidth="1"/>
    <col min="7198" max="7198" width="9.875" style="1411" bestFit="1" customWidth="1"/>
    <col min="7199" max="7424" width="9" style="1411"/>
    <col min="7425" max="7425" width="3.875" style="1411" customWidth="1"/>
    <col min="7426" max="7426" width="0" style="1411" hidden="1" customWidth="1"/>
    <col min="7427" max="7427" width="11.625" style="1411" bestFit="1" customWidth="1"/>
    <col min="7428" max="7428" width="11.875" style="1411" bestFit="1" customWidth="1"/>
    <col min="7429" max="7429" width="10" style="1411" bestFit="1" customWidth="1"/>
    <col min="7430" max="7430" width="9.75" style="1411" bestFit="1" customWidth="1"/>
    <col min="7431" max="7431" width="8.875" style="1411" bestFit="1" customWidth="1"/>
    <col min="7432" max="7432" width="7" style="1411" bestFit="1" customWidth="1"/>
    <col min="7433" max="7433" width="9" style="1411" bestFit="1" customWidth="1"/>
    <col min="7434" max="7435" width="8.5" style="1411" bestFit="1" customWidth="1"/>
    <col min="7436" max="7436" width="12.625" style="1411" bestFit="1" customWidth="1"/>
    <col min="7437" max="7437" width="4" style="1411" customWidth="1"/>
    <col min="7438" max="7438" width="16.25" style="1411" customWidth="1"/>
    <col min="7439" max="7439" width="12.25" style="1411" customWidth="1"/>
    <col min="7440" max="7441" width="9" style="1411"/>
    <col min="7442" max="7442" width="9.875" style="1411" bestFit="1" customWidth="1"/>
    <col min="7443" max="7443" width="9.125" style="1411" bestFit="1" customWidth="1"/>
    <col min="7444" max="7453" width="9" style="1411" bestFit="1" customWidth="1"/>
    <col min="7454" max="7454" width="9.875" style="1411" bestFit="1" customWidth="1"/>
    <col min="7455" max="7680" width="9" style="1411"/>
    <col min="7681" max="7681" width="3.875" style="1411" customWidth="1"/>
    <col min="7682" max="7682" width="0" style="1411" hidden="1" customWidth="1"/>
    <col min="7683" max="7683" width="11.625" style="1411" bestFit="1" customWidth="1"/>
    <col min="7684" max="7684" width="11.875" style="1411" bestFit="1" customWidth="1"/>
    <col min="7685" max="7685" width="10" style="1411" bestFit="1" customWidth="1"/>
    <col min="7686" max="7686" width="9.75" style="1411" bestFit="1" customWidth="1"/>
    <col min="7687" max="7687" width="8.875" style="1411" bestFit="1" customWidth="1"/>
    <col min="7688" max="7688" width="7" style="1411" bestFit="1" customWidth="1"/>
    <col min="7689" max="7689" width="9" style="1411" bestFit="1" customWidth="1"/>
    <col min="7690" max="7691" width="8.5" style="1411" bestFit="1" customWidth="1"/>
    <col min="7692" max="7692" width="12.625" style="1411" bestFit="1" customWidth="1"/>
    <col min="7693" max="7693" width="4" style="1411" customWidth="1"/>
    <col min="7694" max="7694" width="16.25" style="1411" customWidth="1"/>
    <col min="7695" max="7695" width="12.25" style="1411" customWidth="1"/>
    <col min="7696" max="7697" width="9" style="1411"/>
    <col min="7698" max="7698" width="9.875" style="1411" bestFit="1" customWidth="1"/>
    <col min="7699" max="7699" width="9.125" style="1411" bestFit="1" customWidth="1"/>
    <col min="7700" max="7709" width="9" style="1411" bestFit="1" customWidth="1"/>
    <col min="7710" max="7710" width="9.875" style="1411" bestFit="1" customWidth="1"/>
    <col min="7711" max="7936" width="9" style="1411"/>
    <col min="7937" max="7937" width="3.875" style="1411" customWidth="1"/>
    <col min="7938" max="7938" width="0" style="1411" hidden="1" customWidth="1"/>
    <col min="7939" max="7939" width="11.625" style="1411" bestFit="1" customWidth="1"/>
    <col min="7940" max="7940" width="11.875" style="1411" bestFit="1" customWidth="1"/>
    <col min="7941" max="7941" width="10" style="1411" bestFit="1" customWidth="1"/>
    <col min="7942" max="7942" width="9.75" style="1411" bestFit="1" customWidth="1"/>
    <col min="7943" max="7943" width="8.875" style="1411" bestFit="1" customWidth="1"/>
    <col min="7944" max="7944" width="7" style="1411" bestFit="1" customWidth="1"/>
    <col min="7945" max="7945" width="9" style="1411" bestFit="1" customWidth="1"/>
    <col min="7946" max="7947" width="8.5" style="1411" bestFit="1" customWidth="1"/>
    <col min="7948" max="7948" width="12.625" style="1411" bestFit="1" customWidth="1"/>
    <col min="7949" max="7949" width="4" style="1411" customWidth="1"/>
    <col min="7950" max="7950" width="16.25" style="1411" customWidth="1"/>
    <col min="7951" max="7951" width="12.25" style="1411" customWidth="1"/>
    <col min="7952" max="7953" width="9" style="1411"/>
    <col min="7954" max="7954" width="9.875" style="1411" bestFit="1" customWidth="1"/>
    <col min="7955" max="7955" width="9.125" style="1411" bestFit="1" customWidth="1"/>
    <col min="7956" max="7965" width="9" style="1411" bestFit="1" customWidth="1"/>
    <col min="7966" max="7966" width="9.875" style="1411" bestFit="1" customWidth="1"/>
    <col min="7967" max="8192" width="9" style="1411"/>
    <col min="8193" max="8193" width="3.875" style="1411" customWidth="1"/>
    <col min="8194" max="8194" width="0" style="1411" hidden="1" customWidth="1"/>
    <col min="8195" max="8195" width="11.625" style="1411" bestFit="1" customWidth="1"/>
    <col min="8196" max="8196" width="11.875" style="1411" bestFit="1" customWidth="1"/>
    <col min="8197" max="8197" width="10" style="1411" bestFit="1" customWidth="1"/>
    <col min="8198" max="8198" width="9.75" style="1411" bestFit="1" customWidth="1"/>
    <col min="8199" max="8199" width="8.875" style="1411" bestFit="1" customWidth="1"/>
    <col min="8200" max="8200" width="7" style="1411" bestFit="1" customWidth="1"/>
    <col min="8201" max="8201" width="9" style="1411" bestFit="1" customWidth="1"/>
    <col min="8202" max="8203" width="8.5" style="1411" bestFit="1" customWidth="1"/>
    <col min="8204" max="8204" width="12.625" style="1411" bestFit="1" customWidth="1"/>
    <col min="8205" max="8205" width="4" style="1411" customWidth="1"/>
    <col min="8206" max="8206" width="16.25" style="1411" customWidth="1"/>
    <col min="8207" max="8207" width="12.25" style="1411" customWidth="1"/>
    <col min="8208" max="8209" width="9" style="1411"/>
    <col min="8210" max="8210" width="9.875" style="1411" bestFit="1" customWidth="1"/>
    <col min="8211" max="8211" width="9.125" style="1411" bestFit="1" customWidth="1"/>
    <col min="8212" max="8221" width="9" style="1411" bestFit="1" customWidth="1"/>
    <col min="8222" max="8222" width="9.875" style="1411" bestFit="1" customWidth="1"/>
    <col min="8223" max="8448" width="9" style="1411"/>
    <col min="8449" max="8449" width="3.875" style="1411" customWidth="1"/>
    <col min="8450" max="8450" width="0" style="1411" hidden="1" customWidth="1"/>
    <col min="8451" max="8451" width="11.625" style="1411" bestFit="1" customWidth="1"/>
    <col min="8452" max="8452" width="11.875" style="1411" bestFit="1" customWidth="1"/>
    <col min="8453" max="8453" width="10" style="1411" bestFit="1" customWidth="1"/>
    <col min="8454" max="8454" width="9.75" style="1411" bestFit="1" customWidth="1"/>
    <col min="8455" max="8455" width="8.875" style="1411" bestFit="1" customWidth="1"/>
    <col min="8456" max="8456" width="7" style="1411" bestFit="1" customWidth="1"/>
    <col min="8457" max="8457" width="9" style="1411" bestFit="1" customWidth="1"/>
    <col min="8458" max="8459" width="8.5" style="1411" bestFit="1" customWidth="1"/>
    <col min="8460" max="8460" width="12.625" style="1411" bestFit="1" customWidth="1"/>
    <col min="8461" max="8461" width="4" style="1411" customWidth="1"/>
    <col min="8462" max="8462" width="16.25" style="1411" customWidth="1"/>
    <col min="8463" max="8463" width="12.25" style="1411" customWidth="1"/>
    <col min="8464" max="8465" width="9" style="1411"/>
    <col min="8466" max="8466" width="9.875" style="1411" bestFit="1" customWidth="1"/>
    <col min="8467" max="8467" width="9.125" style="1411" bestFit="1" customWidth="1"/>
    <col min="8468" max="8477" width="9" style="1411" bestFit="1" customWidth="1"/>
    <col min="8478" max="8478" width="9.875" style="1411" bestFit="1" customWidth="1"/>
    <col min="8479" max="8704" width="9" style="1411"/>
    <col min="8705" max="8705" width="3.875" style="1411" customWidth="1"/>
    <col min="8706" max="8706" width="0" style="1411" hidden="1" customWidth="1"/>
    <col min="8707" max="8707" width="11.625" style="1411" bestFit="1" customWidth="1"/>
    <col min="8708" max="8708" width="11.875" style="1411" bestFit="1" customWidth="1"/>
    <col min="8709" max="8709" width="10" style="1411" bestFit="1" customWidth="1"/>
    <col min="8710" max="8710" width="9.75" style="1411" bestFit="1" customWidth="1"/>
    <col min="8711" max="8711" width="8.875" style="1411" bestFit="1" customWidth="1"/>
    <col min="8712" max="8712" width="7" style="1411" bestFit="1" customWidth="1"/>
    <col min="8713" max="8713" width="9" style="1411" bestFit="1" customWidth="1"/>
    <col min="8714" max="8715" width="8.5" style="1411" bestFit="1" customWidth="1"/>
    <col min="8716" max="8716" width="12.625" style="1411" bestFit="1" customWidth="1"/>
    <col min="8717" max="8717" width="4" style="1411" customWidth="1"/>
    <col min="8718" max="8718" width="16.25" style="1411" customWidth="1"/>
    <col min="8719" max="8719" width="12.25" style="1411" customWidth="1"/>
    <col min="8720" max="8721" width="9" style="1411"/>
    <col min="8722" max="8722" width="9.875" style="1411" bestFit="1" customWidth="1"/>
    <col min="8723" max="8723" width="9.125" style="1411" bestFit="1" customWidth="1"/>
    <col min="8724" max="8733" width="9" style="1411" bestFit="1" customWidth="1"/>
    <col min="8734" max="8734" width="9.875" style="1411" bestFit="1" customWidth="1"/>
    <col min="8735" max="8960" width="9" style="1411"/>
    <col min="8961" max="8961" width="3.875" style="1411" customWidth="1"/>
    <col min="8962" max="8962" width="0" style="1411" hidden="1" customWidth="1"/>
    <col min="8963" max="8963" width="11.625" style="1411" bestFit="1" customWidth="1"/>
    <col min="8964" max="8964" width="11.875" style="1411" bestFit="1" customWidth="1"/>
    <col min="8965" max="8965" width="10" style="1411" bestFit="1" customWidth="1"/>
    <col min="8966" max="8966" width="9.75" style="1411" bestFit="1" customWidth="1"/>
    <col min="8967" max="8967" width="8.875" style="1411" bestFit="1" customWidth="1"/>
    <col min="8968" max="8968" width="7" style="1411" bestFit="1" customWidth="1"/>
    <col min="8969" max="8969" width="9" style="1411" bestFit="1" customWidth="1"/>
    <col min="8970" max="8971" width="8.5" style="1411" bestFit="1" customWidth="1"/>
    <col min="8972" max="8972" width="12.625" style="1411" bestFit="1" customWidth="1"/>
    <col min="8973" max="8973" width="4" style="1411" customWidth="1"/>
    <col min="8974" max="8974" width="16.25" style="1411" customWidth="1"/>
    <col min="8975" max="8975" width="12.25" style="1411" customWidth="1"/>
    <col min="8976" max="8977" width="9" style="1411"/>
    <col min="8978" max="8978" width="9.875" style="1411" bestFit="1" customWidth="1"/>
    <col min="8979" max="8979" width="9.125" style="1411" bestFit="1" customWidth="1"/>
    <col min="8980" max="8989" width="9" style="1411" bestFit="1" customWidth="1"/>
    <col min="8990" max="8990" width="9.875" style="1411" bestFit="1" customWidth="1"/>
    <col min="8991" max="9216" width="9" style="1411"/>
    <col min="9217" max="9217" width="3.875" style="1411" customWidth="1"/>
    <col min="9218" max="9218" width="0" style="1411" hidden="1" customWidth="1"/>
    <col min="9219" max="9219" width="11.625" style="1411" bestFit="1" customWidth="1"/>
    <col min="9220" max="9220" width="11.875" style="1411" bestFit="1" customWidth="1"/>
    <col min="9221" max="9221" width="10" style="1411" bestFit="1" customWidth="1"/>
    <col min="9222" max="9222" width="9.75" style="1411" bestFit="1" customWidth="1"/>
    <col min="9223" max="9223" width="8.875" style="1411" bestFit="1" customWidth="1"/>
    <col min="9224" max="9224" width="7" style="1411" bestFit="1" customWidth="1"/>
    <col min="9225" max="9225" width="9" style="1411" bestFit="1" customWidth="1"/>
    <col min="9226" max="9227" width="8.5" style="1411" bestFit="1" customWidth="1"/>
    <col min="9228" max="9228" width="12.625" style="1411" bestFit="1" customWidth="1"/>
    <col min="9229" max="9229" width="4" style="1411" customWidth="1"/>
    <col min="9230" max="9230" width="16.25" style="1411" customWidth="1"/>
    <col min="9231" max="9231" width="12.25" style="1411" customWidth="1"/>
    <col min="9232" max="9233" width="9" style="1411"/>
    <col min="9234" max="9234" width="9.875" style="1411" bestFit="1" customWidth="1"/>
    <col min="9235" max="9235" width="9.125" style="1411" bestFit="1" customWidth="1"/>
    <col min="9236" max="9245" width="9" style="1411" bestFit="1" customWidth="1"/>
    <col min="9246" max="9246" width="9.875" style="1411" bestFit="1" customWidth="1"/>
    <col min="9247" max="9472" width="9" style="1411"/>
    <col min="9473" max="9473" width="3.875" style="1411" customWidth="1"/>
    <col min="9474" max="9474" width="0" style="1411" hidden="1" customWidth="1"/>
    <col min="9475" max="9475" width="11.625" style="1411" bestFit="1" customWidth="1"/>
    <col min="9476" max="9476" width="11.875" style="1411" bestFit="1" customWidth="1"/>
    <col min="9477" max="9477" width="10" style="1411" bestFit="1" customWidth="1"/>
    <col min="9478" max="9478" width="9.75" style="1411" bestFit="1" customWidth="1"/>
    <col min="9479" max="9479" width="8.875" style="1411" bestFit="1" customWidth="1"/>
    <col min="9480" max="9480" width="7" style="1411" bestFit="1" customWidth="1"/>
    <col min="9481" max="9481" width="9" style="1411" bestFit="1" customWidth="1"/>
    <col min="9482" max="9483" width="8.5" style="1411" bestFit="1" customWidth="1"/>
    <col min="9484" max="9484" width="12.625" style="1411" bestFit="1" customWidth="1"/>
    <col min="9485" max="9485" width="4" style="1411" customWidth="1"/>
    <col min="9486" max="9486" width="16.25" style="1411" customWidth="1"/>
    <col min="9487" max="9487" width="12.25" style="1411" customWidth="1"/>
    <col min="9488" max="9489" width="9" style="1411"/>
    <col min="9490" max="9490" width="9.875" style="1411" bestFit="1" customWidth="1"/>
    <col min="9491" max="9491" width="9.125" style="1411" bestFit="1" customWidth="1"/>
    <col min="9492" max="9501" width="9" style="1411" bestFit="1" customWidth="1"/>
    <col min="9502" max="9502" width="9.875" style="1411" bestFit="1" customWidth="1"/>
    <col min="9503" max="9728" width="9" style="1411"/>
    <col min="9729" max="9729" width="3.875" style="1411" customWidth="1"/>
    <col min="9730" max="9730" width="0" style="1411" hidden="1" customWidth="1"/>
    <col min="9731" max="9731" width="11.625" style="1411" bestFit="1" customWidth="1"/>
    <col min="9732" max="9732" width="11.875" style="1411" bestFit="1" customWidth="1"/>
    <col min="9733" max="9733" width="10" style="1411" bestFit="1" customWidth="1"/>
    <col min="9734" max="9734" width="9.75" style="1411" bestFit="1" customWidth="1"/>
    <col min="9735" max="9735" width="8.875" style="1411" bestFit="1" customWidth="1"/>
    <col min="9736" max="9736" width="7" style="1411" bestFit="1" customWidth="1"/>
    <col min="9737" max="9737" width="9" style="1411" bestFit="1" customWidth="1"/>
    <col min="9738" max="9739" width="8.5" style="1411" bestFit="1" customWidth="1"/>
    <col min="9740" max="9740" width="12.625" style="1411" bestFit="1" customWidth="1"/>
    <col min="9741" max="9741" width="4" style="1411" customWidth="1"/>
    <col min="9742" max="9742" width="16.25" style="1411" customWidth="1"/>
    <col min="9743" max="9743" width="12.25" style="1411" customWidth="1"/>
    <col min="9744" max="9745" width="9" style="1411"/>
    <col min="9746" max="9746" width="9.875" style="1411" bestFit="1" customWidth="1"/>
    <col min="9747" max="9747" width="9.125" style="1411" bestFit="1" customWidth="1"/>
    <col min="9748" max="9757" width="9" style="1411" bestFit="1" customWidth="1"/>
    <col min="9758" max="9758" width="9.875" style="1411" bestFit="1" customWidth="1"/>
    <col min="9759" max="9984" width="9" style="1411"/>
    <col min="9985" max="9985" width="3.875" style="1411" customWidth="1"/>
    <col min="9986" max="9986" width="0" style="1411" hidden="1" customWidth="1"/>
    <col min="9987" max="9987" width="11.625" style="1411" bestFit="1" customWidth="1"/>
    <col min="9988" max="9988" width="11.875" style="1411" bestFit="1" customWidth="1"/>
    <col min="9989" max="9989" width="10" style="1411" bestFit="1" customWidth="1"/>
    <col min="9990" max="9990" width="9.75" style="1411" bestFit="1" customWidth="1"/>
    <col min="9991" max="9991" width="8.875" style="1411" bestFit="1" customWidth="1"/>
    <col min="9992" max="9992" width="7" style="1411" bestFit="1" customWidth="1"/>
    <col min="9993" max="9993" width="9" style="1411" bestFit="1" customWidth="1"/>
    <col min="9994" max="9995" width="8.5" style="1411" bestFit="1" customWidth="1"/>
    <col min="9996" max="9996" width="12.625" style="1411" bestFit="1" customWidth="1"/>
    <col min="9997" max="9997" width="4" style="1411" customWidth="1"/>
    <col min="9998" max="9998" width="16.25" style="1411" customWidth="1"/>
    <col min="9999" max="9999" width="12.25" style="1411" customWidth="1"/>
    <col min="10000" max="10001" width="9" style="1411"/>
    <col min="10002" max="10002" width="9.875" style="1411" bestFit="1" customWidth="1"/>
    <col min="10003" max="10003" width="9.125" style="1411" bestFit="1" customWidth="1"/>
    <col min="10004" max="10013" width="9" style="1411" bestFit="1" customWidth="1"/>
    <col min="10014" max="10014" width="9.875" style="1411" bestFit="1" customWidth="1"/>
    <col min="10015" max="10240" width="9" style="1411"/>
    <col min="10241" max="10241" width="3.875" style="1411" customWidth="1"/>
    <col min="10242" max="10242" width="0" style="1411" hidden="1" customWidth="1"/>
    <col min="10243" max="10243" width="11.625" style="1411" bestFit="1" customWidth="1"/>
    <col min="10244" max="10244" width="11.875" style="1411" bestFit="1" customWidth="1"/>
    <col min="10245" max="10245" width="10" style="1411" bestFit="1" customWidth="1"/>
    <col min="10246" max="10246" width="9.75" style="1411" bestFit="1" customWidth="1"/>
    <col min="10247" max="10247" width="8.875" style="1411" bestFit="1" customWidth="1"/>
    <col min="10248" max="10248" width="7" style="1411" bestFit="1" customWidth="1"/>
    <col min="10249" max="10249" width="9" style="1411" bestFit="1" customWidth="1"/>
    <col min="10250" max="10251" width="8.5" style="1411" bestFit="1" customWidth="1"/>
    <col min="10252" max="10252" width="12.625" style="1411" bestFit="1" customWidth="1"/>
    <col min="10253" max="10253" width="4" style="1411" customWidth="1"/>
    <col min="10254" max="10254" width="16.25" style="1411" customWidth="1"/>
    <col min="10255" max="10255" width="12.25" style="1411" customWidth="1"/>
    <col min="10256" max="10257" width="9" style="1411"/>
    <col min="10258" max="10258" width="9.875" style="1411" bestFit="1" customWidth="1"/>
    <col min="10259" max="10259" width="9.125" style="1411" bestFit="1" customWidth="1"/>
    <col min="10260" max="10269" width="9" style="1411" bestFit="1" customWidth="1"/>
    <col min="10270" max="10270" width="9.875" style="1411" bestFit="1" customWidth="1"/>
    <col min="10271" max="10496" width="9" style="1411"/>
    <col min="10497" max="10497" width="3.875" style="1411" customWidth="1"/>
    <col min="10498" max="10498" width="0" style="1411" hidden="1" customWidth="1"/>
    <col min="10499" max="10499" width="11.625" style="1411" bestFit="1" customWidth="1"/>
    <col min="10500" max="10500" width="11.875" style="1411" bestFit="1" customWidth="1"/>
    <col min="10501" max="10501" width="10" style="1411" bestFit="1" customWidth="1"/>
    <col min="10502" max="10502" width="9.75" style="1411" bestFit="1" customWidth="1"/>
    <col min="10503" max="10503" width="8.875" style="1411" bestFit="1" customWidth="1"/>
    <col min="10504" max="10504" width="7" style="1411" bestFit="1" customWidth="1"/>
    <col min="10505" max="10505" width="9" style="1411" bestFit="1" customWidth="1"/>
    <col min="10506" max="10507" width="8.5" style="1411" bestFit="1" customWidth="1"/>
    <col min="10508" max="10508" width="12.625" style="1411" bestFit="1" customWidth="1"/>
    <col min="10509" max="10509" width="4" style="1411" customWidth="1"/>
    <col min="10510" max="10510" width="16.25" style="1411" customWidth="1"/>
    <col min="10511" max="10511" width="12.25" style="1411" customWidth="1"/>
    <col min="10512" max="10513" width="9" style="1411"/>
    <col min="10514" max="10514" width="9.875" style="1411" bestFit="1" customWidth="1"/>
    <col min="10515" max="10515" width="9.125" style="1411" bestFit="1" customWidth="1"/>
    <col min="10516" max="10525" width="9" style="1411" bestFit="1" customWidth="1"/>
    <col min="10526" max="10526" width="9.875" style="1411" bestFit="1" customWidth="1"/>
    <col min="10527" max="10752" width="9" style="1411"/>
    <col min="10753" max="10753" width="3.875" style="1411" customWidth="1"/>
    <col min="10754" max="10754" width="0" style="1411" hidden="1" customWidth="1"/>
    <col min="10755" max="10755" width="11.625" style="1411" bestFit="1" customWidth="1"/>
    <col min="10756" max="10756" width="11.875" style="1411" bestFit="1" customWidth="1"/>
    <col min="10757" max="10757" width="10" style="1411" bestFit="1" customWidth="1"/>
    <col min="10758" max="10758" width="9.75" style="1411" bestFit="1" customWidth="1"/>
    <col min="10759" max="10759" width="8.875" style="1411" bestFit="1" customWidth="1"/>
    <col min="10760" max="10760" width="7" style="1411" bestFit="1" customWidth="1"/>
    <col min="10761" max="10761" width="9" style="1411" bestFit="1" customWidth="1"/>
    <col min="10762" max="10763" width="8.5" style="1411" bestFit="1" customWidth="1"/>
    <col min="10764" max="10764" width="12.625" style="1411" bestFit="1" customWidth="1"/>
    <col min="10765" max="10765" width="4" style="1411" customWidth="1"/>
    <col min="10766" max="10766" width="16.25" style="1411" customWidth="1"/>
    <col min="10767" max="10767" width="12.25" style="1411" customWidth="1"/>
    <col min="10768" max="10769" width="9" style="1411"/>
    <col min="10770" max="10770" width="9.875" style="1411" bestFit="1" customWidth="1"/>
    <col min="10771" max="10771" width="9.125" style="1411" bestFit="1" customWidth="1"/>
    <col min="10772" max="10781" width="9" style="1411" bestFit="1" customWidth="1"/>
    <col min="10782" max="10782" width="9.875" style="1411" bestFit="1" customWidth="1"/>
    <col min="10783" max="11008" width="9" style="1411"/>
    <col min="11009" max="11009" width="3.875" style="1411" customWidth="1"/>
    <col min="11010" max="11010" width="0" style="1411" hidden="1" customWidth="1"/>
    <col min="11011" max="11011" width="11.625" style="1411" bestFit="1" customWidth="1"/>
    <col min="11012" max="11012" width="11.875" style="1411" bestFit="1" customWidth="1"/>
    <col min="11013" max="11013" width="10" style="1411" bestFit="1" customWidth="1"/>
    <col min="11014" max="11014" width="9.75" style="1411" bestFit="1" customWidth="1"/>
    <col min="11015" max="11015" width="8.875" style="1411" bestFit="1" customWidth="1"/>
    <col min="11016" max="11016" width="7" style="1411" bestFit="1" customWidth="1"/>
    <col min="11017" max="11017" width="9" style="1411" bestFit="1" customWidth="1"/>
    <col min="11018" max="11019" width="8.5" style="1411" bestFit="1" customWidth="1"/>
    <col min="11020" max="11020" width="12.625" style="1411" bestFit="1" customWidth="1"/>
    <col min="11021" max="11021" width="4" style="1411" customWidth="1"/>
    <col min="11022" max="11022" width="16.25" style="1411" customWidth="1"/>
    <col min="11023" max="11023" width="12.25" style="1411" customWidth="1"/>
    <col min="11024" max="11025" width="9" style="1411"/>
    <col min="11026" max="11026" width="9.875" style="1411" bestFit="1" customWidth="1"/>
    <col min="11027" max="11027" width="9.125" style="1411" bestFit="1" customWidth="1"/>
    <col min="11028" max="11037" width="9" style="1411" bestFit="1" customWidth="1"/>
    <col min="11038" max="11038" width="9.875" style="1411" bestFit="1" customWidth="1"/>
    <col min="11039" max="11264" width="9" style="1411"/>
    <col min="11265" max="11265" width="3.875" style="1411" customWidth="1"/>
    <col min="11266" max="11266" width="0" style="1411" hidden="1" customWidth="1"/>
    <col min="11267" max="11267" width="11.625" style="1411" bestFit="1" customWidth="1"/>
    <col min="11268" max="11268" width="11.875" style="1411" bestFit="1" customWidth="1"/>
    <col min="11269" max="11269" width="10" style="1411" bestFit="1" customWidth="1"/>
    <col min="11270" max="11270" width="9.75" style="1411" bestFit="1" customWidth="1"/>
    <col min="11271" max="11271" width="8.875" style="1411" bestFit="1" customWidth="1"/>
    <col min="11272" max="11272" width="7" style="1411" bestFit="1" customWidth="1"/>
    <col min="11273" max="11273" width="9" style="1411" bestFit="1" customWidth="1"/>
    <col min="11274" max="11275" width="8.5" style="1411" bestFit="1" customWidth="1"/>
    <col min="11276" max="11276" width="12.625" style="1411" bestFit="1" customWidth="1"/>
    <col min="11277" max="11277" width="4" style="1411" customWidth="1"/>
    <col min="11278" max="11278" width="16.25" style="1411" customWidth="1"/>
    <col min="11279" max="11279" width="12.25" style="1411" customWidth="1"/>
    <col min="11280" max="11281" width="9" style="1411"/>
    <col min="11282" max="11282" width="9.875" style="1411" bestFit="1" customWidth="1"/>
    <col min="11283" max="11283" width="9.125" style="1411" bestFit="1" customWidth="1"/>
    <col min="11284" max="11293" width="9" style="1411" bestFit="1" customWidth="1"/>
    <col min="11294" max="11294" width="9.875" style="1411" bestFit="1" customWidth="1"/>
    <col min="11295" max="11520" width="9" style="1411"/>
    <col min="11521" max="11521" width="3.875" style="1411" customWidth="1"/>
    <col min="11522" max="11522" width="0" style="1411" hidden="1" customWidth="1"/>
    <col min="11523" max="11523" width="11.625" style="1411" bestFit="1" customWidth="1"/>
    <col min="11524" max="11524" width="11.875" style="1411" bestFit="1" customWidth="1"/>
    <col min="11525" max="11525" width="10" style="1411" bestFit="1" customWidth="1"/>
    <col min="11526" max="11526" width="9.75" style="1411" bestFit="1" customWidth="1"/>
    <col min="11527" max="11527" width="8.875" style="1411" bestFit="1" customWidth="1"/>
    <col min="11528" max="11528" width="7" style="1411" bestFit="1" customWidth="1"/>
    <col min="11529" max="11529" width="9" style="1411" bestFit="1" customWidth="1"/>
    <col min="11530" max="11531" width="8.5" style="1411" bestFit="1" customWidth="1"/>
    <col min="11532" max="11532" width="12.625" style="1411" bestFit="1" customWidth="1"/>
    <col min="11533" max="11533" width="4" style="1411" customWidth="1"/>
    <col min="11534" max="11534" width="16.25" style="1411" customWidth="1"/>
    <col min="11535" max="11535" width="12.25" style="1411" customWidth="1"/>
    <col min="11536" max="11537" width="9" style="1411"/>
    <col min="11538" max="11538" width="9.875" style="1411" bestFit="1" customWidth="1"/>
    <col min="11539" max="11539" width="9.125" style="1411" bestFit="1" customWidth="1"/>
    <col min="11540" max="11549" width="9" style="1411" bestFit="1" customWidth="1"/>
    <col min="11550" max="11550" width="9.875" style="1411" bestFit="1" customWidth="1"/>
    <col min="11551" max="11776" width="9" style="1411"/>
    <col min="11777" max="11777" width="3.875" style="1411" customWidth="1"/>
    <col min="11778" max="11778" width="0" style="1411" hidden="1" customWidth="1"/>
    <col min="11779" max="11779" width="11.625" style="1411" bestFit="1" customWidth="1"/>
    <col min="11780" max="11780" width="11.875" style="1411" bestFit="1" customWidth="1"/>
    <col min="11781" max="11781" width="10" style="1411" bestFit="1" customWidth="1"/>
    <col min="11782" max="11782" width="9.75" style="1411" bestFit="1" customWidth="1"/>
    <col min="11783" max="11783" width="8.875" style="1411" bestFit="1" customWidth="1"/>
    <col min="11784" max="11784" width="7" style="1411" bestFit="1" customWidth="1"/>
    <col min="11785" max="11785" width="9" style="1411" bestFit="1" customWidth="1"/>
    <col min="11786" max="11787" width="8.5" style="1411" bestFit="1" customWidth="1"/>
    <col min="11788" max="11788" width="12.625" style="1411" bestFit="1" customWidth="1"/>
    <col min="11789" max="11789" width="4" style="1411" customWidth="1"/>
    <col min="11790" max="11790" width="16.25" style="1411" customWidth="1"/>
    <col min="11791" max="11791" width="12.25" style="1411" customWidth="1"/>
    <col min="11792" max="11793" width="9" style="1411"/>
    <col min="11794" max="11794" width="9.875" style="1411" bestFit="1" customWidth="1"/>
    <col min="11795" max="11795" width="9.125" style="1411" bestFit="1" customWidth="1"/>
    <col min="11796" max="11805" width="9" style="1411" bestFit="1" customWidth="1"/>
    <col min="11806" max="11806" width="9.875" style="1411" bestFit="1" customWidth="1"/>
    <col min="11807" max="12032" width="9" style="1411"/>
    <col min="12033" max="12033" width="3.875" style="1411" customWidth="1"/>
    <col min="12034" max="12034" width="0" style="1411" hidden="1" customWidth="1"/>
    <col min="12035" max="12035" width="11.625" style="1411" bestFit="1" customWidth="1"/>
    <col min="12036" max="12036" width="11.875" style="1411" bestFit="1" customWidth="1"/>
    <col min="12037" max="12037" width="10" style="1411" bestFit="1" customWidth="1"/>
    <col min="12038" max="12038" width="9.75" style="1411" bestFit="1" customWidth="1"/>
    <col min="12039" max="12039" width="8.875" style="1411" bestFit="1" customWidth="1"/>
    <col min="12040" max="12040" width="7" style="1411" bestFit="1" customWidth="1"/>
    <col min="12041" max="12041" width="9" style="1411" bestFit="1" customWidth="1"/>
    <col min="12042" max="12043" width="8.5" style="1411" bestFit="1" customWidth="1"/>
    <col min="12044" max="12044" width="12.625" style="1411" bestFit="1" customWidth="1"/>
    <col min="12045" max="12045" width="4" style="1411" customWidth="1"/>
    <col min="12046" max="12046" width="16.25" style="1411" customWidth="1"/>
    <col min="12047" max="12047" width="12.25" style="1411" customWidth="1"/>
    <col min="12048" max="12049" width="9" style="1411"/>
    <col min="12050" max="12050" width="9.875" style="1411" bestFit="1" customWidth="1"/>
    <col min="12051" max="12051" width="9.125" style="1411" bestFit="1" customWidth="1"/>
    <col min="12052" max="12061" width="9" style="1411" bestFit="1" customWidth="1"/>
    <col min="12062" max="12062" width="9.875" style="1411" bestFit="1" customWidth="1"/>
    <col min="12063" max="12288" width="9" style="1411"/>
    <col min="12289" max="12289" width="3.875" style="1411" customWidth="1"/>
    <col min="12290" max="12290" width="0" style="1411" hidden="1" customWidth="1"/>
    <col min="12291" max="12291" width="11.625" style="1411" bestFit="1" customWidth="1"/>
    <col min="12292" max="12292" width="11.875" style="1411" bestFit="1" customWidth="1"/>
    <col min="12293" max="12293" width="10" style="1411" bestFit="1" customWidth="1"/>
    <col min="12294" max="12294" width="9.75" style="1411" bestFit="1" customWidth="1"/>
    <col min="12295" max="12295" width="8.875" style="1411" bestFit="1" customWidth="1"/>
    <col min="12296" max="12296" width="7" style="1411" bestFit="1" customWidth="1"/>
    <col min="12297" max="12297" width="9" style="1411" bestFit="1" customWidth="1"/>
    <col min="12298" max="12299" width="8.5" style="1411" bestFit="1" customWidth="1"/>
    <col min="12300" max="12300" width="12.625" style="1411" bestFit="1" customWidth="1"/>
    <col min="12301" max="12301" width="4" style="1411" customWidth="1"/>
    <col min="12302" max="12302" width="16.25" style="1411" customWidth="1"/>
    <col min="12303" max="12303" width="12.25" style="1411" customWidth="1"/>
    <col min="12304" max="12305" width="9" style="1411"/>
    <col min="12306" max="12306" width="9.875" style="1411" bestFit="1" customWidth="1"/>
    <col min="12307" max="12307" width="9.125" style="1411" bestFit="1" customWidth="1"/>
    <col min="12308" max="12317" width="9" style="1411" bestFit="1" customWidth="1"/>
    <col min="12318" max="12318" width="9.875" style="1411" bestFit="1" customWidth="1"/>
    <col min="12319" max="12544" width="9" style="1411"/>
    <col min="12545" max="12545" width="3.875" style="1411" customWidth="1"/>
    <col min="12546" max="12546" width="0" style="1411" hidden="1" customWidth="1"/>
    <col min="12547" max="12547" width="11.625" style="1411" bestFit="1" customWidth="1"/>
    <col min="12548" max="12548" width="11.875" style="1411" bestFit="1" customWidth="1"/>
    <col min="12549" max="12549" width="10" style="1411" bestFit="1" customWidth="1"/>
    <col min="12550" max="12550" width="9.75" style="1411" bestFit="1" customWidth="1"/>
    <col min="12551" max="12551" width="8.875" style="1411" bestFit="1" customWidth="1"/>
    <col min="12552" max="12552" width="7" style="1411" bestFit="1" customWidth="1"/>
    <col min="12553" max="12553" width="9" style="1411" bestFit="1" customWidth="1"/>
    <col min="12554" max="12555" width="8.5" style="1411" bestFit="1" customWidth="1"/>
    <col min="12556" max="12556" width="12.625" style="1411" bestFit="1" customWidth="1"/>
    <col min="12557" max="12557" width="4" style="1411" customWidth="1"/>
    <col min="12558" max="12558" width="16.25" style="1411" customWidth="1"/>
    <col min="12559" max="12559" width="12.25" style="1411" customWidth="1"/>
    <col min="12560" max="12561" width="9" style="1411"/>
    <col min="12562" max="12562" width="9.875" style="1411" bestFit="1" customWidth="1"/>
    <col min="12563" max="12563" width="9.125" style="1411" bestFit="1" customWidth="1"/>
    <col min="12564" max="12573" width="9" style="1411" bestFit="1" customWidth="1"/>
    <col min="12574" max="12574" width="9.875" style="1411" bestFit="1" customWidth="1"/>
    <col min="12575" max="12800" width="9" style="1411"/>
    <col min="12801" max="12801" width="3.875" style="1411" customWidth="1"/>
    <col min="12802" max="12802" width="0" style="1411" hidden="1" customWidth="1"/>
    <col min="12803" max="12803" width="11.625" style="1411" bestFit="1" customWidth="1"/>
    <col min="12804" max="12804" width="11.875" style="1411" bestFit="1" customWidth="1"/>
    <col min="12805" max="12805" width="10" style="1411" bestFit="1" customWidth="1"/>
    <col min="12806" max="12806" width="9.75" style="1411" bestFit="1" customWidth="1"/>
    <col min="12807" max="12807" width="8.875" style="1411" bestFit="1" customWidth="1"/>
    <col min="12808" max="12808" width="7" style="1411" bestFit="1" customWidth="1"/>
    <col min="12809" max="12809" width="9" style="1411" bestFit="1" customWidth="1"/>
    <col min="12810" max="12811" width="8.5" style="1411" bestFit="1" customWidth="1"/>
    <col min="12812" max="12812" width="12.625" style="1411" bestFit="1" customWidth="1"/>
    <col min="12813" max="12813" width="4" style="1411" customWidth="1"/>
    <col min="12814" max="12814" width="16.25" style="1411" customWidth="1"/>
    <col min="12815" max="12815" width="12.25" style="1411" customWidth="1"/>
    <col min="12816" max="12817" width="9" style="1411"/>
    <col min="12818" max="12818" width="9.875" style="1411" bestFit="1" customWidth="1"/>
    <col min="12819" max="12819" width="9.125" style="1411" bestFit="1" customWidth="1"/>
    <col min="12820" max="12829" width="9" style="1411" bestFit="1" customWidth="1"/>
    <col min="12830" max="12830" width="9.875" style="1411" bestFit="1" customWidth="1"/>
    <col min="12831" max="13056" width="9" style="1411"/>
    <col min="13057" max="13057" width="3.875" style="1411" customWidth="1"/>
    <col min="13058" max="13058" width="0" style="1411" hidden="1" customWidth="1"/>
    <col min="13059" max="13059" width="11.625" style="1411" bestFit="1" customWidth="1"/>
    <col min="13060" max="13060" width="11.875" style="1411" bestFit="1" customWidth="1"/>
    <col min="13061" max="13061" width="10" style="1411" bestFit="1" customWidth="1"/>
    <col min="13062" max="13062" width="9.75" style="1411" bestFit="1" customWidth="1"/>
    <col min="13063" max="13063" width="8.875" style="1411" bestFit="1" customWidth="1"/>
    <col min="13064" max="13064" width="7" style="1411" bestFit="1" customWidth="1"/>
    <col min="13065" max="13065" width="9" style="1411" bestFit="1" customWidth="1"/>
    <col min="13066" max="13067" width="8.5" style="1411" bestFit="1" customWidth="1"/>
    <col min="13068" max="13068" width="12.625" style="1411" bestFit="1" customWidth="1"/>
    <col min="13069" max="13069" width="4" style="1411" customWidth="1"/>
    <col min="13070" max="13070" width="16.25" style="1411" customWidth="1"/>
    <col min="13071" max="13071" width="12.25" style="1411" customWidth="1"/>
    <col min="13072" max="13073" width="9" style="1411"/>
    <col min="13074" max="13074" width="9.875" style="1411" bestFit="1" customWidth="1"/>
    <col min="13075" max="13075" width="9.125" style="1411" bestFit="1" customWidth="1"/>
    <col min="13076" max="13085" width="9" style="1411" bestFit="1" customWidth="1"/>
    <col min="13086" max="13086" width="9.875" style="1411" bestFit="1" customWidth="1"/>
    <col min="13087" max="13312" width="9" style="1411"/>
    <col min="13313" max="13313" width="3.875" style="1411" customWidth="1"/>
    <col min="13314" max="13314" width="0" style="1411" hidden="1" customWidth="1"/>
    <col min="13315" max="13315" width="11.625" style="1411" bestFit="1" customWidth="1"/>
    <col min="13316" max="13316" width="11.875" style="1411" bestFit="1" customWidth="1"/>
    <col min="13317" max="13317" width="10" style="1411" bestFit="1" customWidth="1"/>
    <col min="13318" max="13318" width="9.75" style="1411" bestFit="1" customWidth="1"/>
    <col min="13319" max="13319" width="8.875" style="1411" bestFit="1" customWidth="1"/>
    <col min="13320" max="13320" width="7" style="1411" bestFit="1" customWidth="1"/>
    <col min="13321" max="13321" width="9" style="1411" bestFit="1" customWidth="1"/>
    <col min="13322" max="13323" width="8.5" style="1411" bestFit="1" customWidth="1"/>
    <col min="13324" max="13324" width="12.625" style="1411" bestFit="1" customWidth="1"/>
    <col min="13325" max="13325" width="4" style="1411" customWidth="1"/>
    <col min="13326" max="13326" width="16.25" style="1411" customWidth="1"/>
    <col min="13327" max="13327" width="12.25" style="1411" customWidth="1"/>
    <col min="13328" max="13329" width="9" style="1411"/>
    <col min="13330" max="13330" width="9.875" style="1411" bestFit="1" customWidth="1"/>
    <col min="13331" max="13331" width="9.125" style="1411" bestFit="1" customWidth="1"/>
    <col min="13332" max="13341" width="9" style="1411" bestFit="1" customWidth="1"/>
    <col min="13342" max="13342" width="9.875" style="1411" bestFit="1" customWidth="1"/>
    <col min="13343" max="13568" width="9" style="1411"/>
    <col min="13569" max="13569" width="3.875" style="1411" customWidth="1"/>
    <col min="13570" max="13570" width="0" style="1411" hidden="1" customWidth="1"/>
    <col min="13571" max="13571" width="11.625" style="1411" bestFit="1" customWidth="1"/>
    <col min="13572" max="13572" width="11.875" style="1411" bestFit="1" customWidth="1"/>
    <col min="13573" max="13573" width="10" style="1411" bestFit="1" customWidth="1"/>
    <col min="13574" max="13574" width="9.75" style="1411" bestFit="1" customWidth="1"/>
    <col min="13575" max="13575" width="8.875" style="1411" bestFit="1" customWidth="1"/>
    <col min="13576" max="13576" width="7" style="1411" bestFit="1" customWidth="1"/>
    <col min="13577" max="13577" width="9" style="1411" bestFit="1" customWidth="1"/>
    <col min="13578" max="13579" width="8.5" style="1411" bestFit="1" customWidth="1"/>
    <col min="13580" max="13580" width="12.625" style="1411" bestFit="1" customWidth="1"/>
    <col min="13581" max="13581" width="4" style="1411" customWidth="1"/>
    <col min="13582" max="13582" width="16.25" style="1411" customWidth="1"/>
    <col min="13583" max="13583" width="12.25" style="1411" customWidth="1"/>
    <col min="13584" max="13585" width="9" style="1411"/>
    <col min="13586" max="13586" width="9.875" style="1411" bestFit="1" customWidth="1"/>
    <col min="13587" max="13587" width="9.125" style="1411" bestFit="1" customWidth="1"/>
    <col min="13588" max="13597" width="9" style="1411" bestFit="1" customWidth="1"/>
    <col min="13598" max="13598" width="9.875" style="1411" bestFit="1" customWidth="1"/>
    <col min="13599" max="13824" width="9" style="1411"/>
    <col min="13825" max="13825" width="3.875" style="1411" customWidth="1"/>
    <col min="13826" max="13826" width="0" style="1411" hidden="1" customWidth="1"/>
    <col min="13827" max="13827" width="11.625" style="1411" bestFit="1" customWidth="1"/>
    <col min="13828" max="13828" width="11.875" style="1411" bestFit="1" customWidth="1"/>
    <col min="13829" max="13829" width="10" style="1411" bestFit="1" customWidth="1"/>
    <col min="13830" max="13830" width="9.75" style="1411" bestFit="1" customWidth="1"/>
    <col min="13831" max="13831" width="8.875" style="1411" bestFit="1" customWidth="1"/>
    <col min="13832" max="13832" width="7" style="1411" bestFit="1" customWidth="1"/>
    <col min="13833" max="13833" width="9" style="1411" bestFit="1" customWidth="1"/>
    <col min="13834" max="13835" width="8.5" style="1411" bestFit="1" customWidth="1"/>
    <col min="13836" max="13836" width="12.625" style="1411" bestFit="1" customWidth="1"/>
    <col min="13837" max="13837" width="4" style="1411" customWidth="1"/>
    <col min="13838" max="13838" width="16.25" style="1411" customWidth="1"/>
    <col min="13839" max="13839" width="12.25" style="1411" customWidth="1"/>
    <col min="13840" max="13841" width="9" style="1411"/>
    <col min="13842" max="13842" width="9.875" style="1411" bestFit="1" customWidth="1"/>
    <col min="13843" max="13843" width="9.125" style="1411" bestFit="1" customWidth="1"/>
    <col min="13844" max="13853" width="9" style="1411" bestFit="1" customWidth="1"/>
    <col min="13854" max="13854" width="9.875" style="1411" bestFit="1" customWidth="1"/>
    <col min="13855" max="14080" width="9" style="1411"/>
    <col min="14081" max="14081" width="3.875" style="1411" customWidth="1"/>
    <col min="14082" max="14082" width="0" style="1411" hidden="1" customWidth="1"/>
    <col min="14083" max="14083" width="11.625" style="1411" bestFit="1" customWidth="1"/>
    <col min="14084" max="14084" width="11.875" style="1411" bestFit="1" customWidth="1"/>
    <col min="14085" max="14085" width="10" style="1411" bestFit="1" customWidth="1"/>
    <col min="14086" max="14086" width="9.75" style="1411" bestFit="1" customWidth="1"/>
    <col min="14087" max="14087" width="8.875" style="1411" bestFit="1" customWidth="1"/>
    <col min="14088" max="14088" width="7" style="1411" bestFit="1" customWidth="1"/>
    <col min="14089" max="14089" width="9" style="1411" bestFit="1" customWidth="1"/>
    <col min="14090" max="14091" width="8.5" style="1411" bestFit="1" customWidth="1"/>
    <col min="14092" max="14092" width="12.625" style="1411" bestFit="1" customWidth="1"/>
    <col min="14093" max="14093" width="4" style="1411" customWidth="1"/>
    <col min="14094" max="14094" width="16.25" style="1411" customWidth="1"/>
    <col min="14095" max="14095" width="12.25" style="1411" customWidth="1"/>
    <col min="14096" max="14097" width="9" style="1411"/>
    <col min="14098" max="14098" width="9.875" style="1411" bestFit="1" customWidth="1"/>
    <col min="14099" max="14099" width="9.125" style="1411" bestFit="1" customWidth="1"/>
    <col min="14100" max="14109" width="9" style="1411" bestFit="1" customWidth="1"/>
    <col min="14110" max="14110" width="9.875" style="1411" bestFit="1" customWidth="1"/>
    <col min="14111" max="14336" width="9" style="1411"/>
    <col min="14337" max="14337" width="3.875" style="1411" customWidth="1"/>
    <col min="14338" max="14338" width="0" style="1411" hidden="1" customWidth="1"/>
    <col min="14339" max="14339" width="11.625" style="1411" bestFit="1" customWidth="1"/>
    <col min="14340" max="14340" width="11.875" style="1411" bestFit="1" customWidth="1"/>
    <col min="14341" max="14341" width="10" style="1411" bestFit="1" customWidth="1"/>
    <col min="14342" max="14342" width="9.75" style="1411" bestFit="1" customWidth="1"/>
    <col min="14343" max="14343" width="8.875" style="1411" bestFit="1" customWidth="1"/>
    <col min="14344" max="14344" width="7" style="1411" bestFit="1" customWidth="1"/>
    <col min="14345" max="14345" width="9" style="1411" bestFit="1" customWidth="1"/>
    <col min="14346" max="14347" width="8.5" style="1411" bestFit="1" customWidth="1"/>
    <col min="14348" max="14348" width="12.625" style="1411" bestFit="1" customWidth="1"/>
    <col min="14349" max="14349" width="4" style="1411" customWidth="1"/>
    <col min="14350" max="14350" width="16.25" style="1411" customWidth="1"/>
    <col min="14351" max="14351" width="12.25" style="1411" customWidth="1"/>
    <col min="14352" max="14353" width="9" style="1411"/>
    <col min="14354" max="14354" width="9.875" style="1411" bestFit="1" customWidth="1"/>
    <col min="14355" max="14355" width="9.125" style="1411" bestFit="1" customWidth="1"/>
    <col min="14356" max="14365" width="9" style="1411" bestFit="1" customWidth="1"/>
    <col min="14366" max="14366" width="9.875" style="1411" bestFit="1" customWidth="1"/>
    <col min="14367" max="14592" width="9" style="1411"/>
    <col min="14593" max="14593" width="3.875" style="1411" customWidth="1"/>
    <col min="14594" max="14594" width="0" style="1411" hidden="1" customWidth="1"/>
    <col min="14595" max="14595" width="11.625" style="1411" bestFit="1" customWidth="1"/>
    <col min="14596" max="14596" width="11.875" style="1411" bestFit="1" customWidth="1"/>
    <col min="14597" max="14597" width="10" style="1411" bestFit="1" customWidth="1"/>
    <col min="14598" max="14598" width="9.75" style="1411" bestFit="1" customWidth="1"/>
    <col min="14599" max="14599" width="8.875" style="1411" bestFit="1" customWidth="1"/>
    <col min="14600" max="14600" width="7" style="1411" bestFit="1" customWidth="1"/>
    <col min="14601" max="14601" width="9" style="1411" bestFit="1" customWidth="1"/>
    <col min="14602" max="14603" width="8.5" style="1411" bestFit="1" customWidth="1"/>
    <col min="14604" max="14604" width="12.625" style="1411" bestFit="1" customWidth="1"/>
    <col min="14605" max="14605" width="4" style="1411" customWidth="1"/>
    <col min="14606" max="14606" width="16.25" style="1411" customWidth="1"/>
    <col min="14607" max="14607" width="12.25" style="1411" customWidth="1"/>
    <col min="14608" max="14609" width="9" style="1411"/>
    <col min="14610" max="14610" width="9.875" style="1411" bestFit="1" customWidth="1"/>
    <col min="14611" max="14611" width="9.125" style="1411" bestFit="1" customWidth="1"/>
    <col min="14612" max="14621" width="9" style="1411" bestFit="1" customWidth="1"/>
    <col min="14622" max="14622" width="9.875" style="1411" bestFit="1" customWidth="1"/>
    <col min="14623" max="14848" width="9" style="1411"/>
    <col min="14849" max="14849" width="3.875" style="1411" customWidth="1"/>
    <col min="14850" max="14850" width="0" style="1411" hidden="1" customWidth="1"/>
    <col min="14851" max="14851" width="11.625" style="1411" bestFit="1" customWidth="1"/>
    <col min="14852" max="14852" width="11.875" style="1411" bestFit="1" customWidth="1"/>
    <col min="14853" max="14853" width="10" style="1411" bestFit="1" customWidth="1"/>
    <col min="14854" max="14854" width="9.75" style="1411" bestFit="1" customWidth="1"/>
    <col min="14855" max="14855" width="8.875" style="1411" bestFit="1" customWidth="1"/>
    <col min="14856" max="14856" width="7" style="1411" bestFit="1" customWidth="1"/>
    <col min="14857" max="14857" width="9" style="1411" bestFit="1" customWidth="1"/>
    <col min="14858" max="14859" width="8.5" style="1411" bestFit="1" customWidth="1"/>
    <col min="14860" max="14860" width="12.625" style="1411" bestFit="1" customWidth="1"/>
    <col min="14861" max="14861" width="4" style="1411" customWidth="1"/>
    <col min="14862" max="14862" width="16.25" style="1411" customWidth="1"/>
    <col min="14863" max="14863" width="12.25" style="1411" customWidth="1"/>
    <col min="14864" max="14865" width="9" style="1411"/>
    <col min="14866" max="14866" width="9.875" style="1411" bestFit="1" customWidth="1"/>
    <col min="14867" max="14867" width="9.125" style="1411" bestFit="1" customWidth="1"/>
    <col min="14868" max="14877" width="9" style="1411" bestFit="1" customWidth="1"/>
    <col min="14878" max="14878" width="9.875" style="1411" bestFit="1" customWidth="1"/>
    <col min="14879" max="15104" width="9" style="1411"/>
    <col min="15105" max="15105" width="3.875" style="1411" customWidth="1"/>
    <col min="15106" max="15106" width="0" style="1411" hidden="1" customWidth="1"/>
    <col min="15107" max="15107" width="11.625" style="1411" bestFit="1" customWidth="1"/>
    <col min="15108" max="15108" width="11.875" style="1411" bestFit="1" customWidth="1"/>
    <col min="15109" max="15109" width="10" style="1411" bestFit="1" customWidth="1"/>
    <col min="15110" max="15110" width="9.75" style="1411" bestFit="1" customWidth="1"/>
    <col min="15111" max="15111" width="8.875" style="1411" bestFit="1" customWidth="1"/>
    <col min="15112" max="15112" width="7" style="1411" bestFit="1" customWidth="1"/>
    <col min="15113" max="15113" width="9" style="1411" bestFit="1" customWidth="1"/>
    <col min="15114" max="15115" width="8.5" style="1411" bestFit="1" customWidth="1"/>
    <col min="15116" max="15116" width="12.625" style="1411" bestFit="1" customWidth="1"/>
    <col min="15117" max="15117" width="4" style="1411" customWidth="1"/>
    <col min="15118" max="15118" width="16.25" style="1411" customWidth="1"/>
    <col min="15119" max="15119" width="12.25" style="1411" customWidth="1"/>
    <col min="15120" max="15121" width="9" style="1411"/>
    <col min="15122" max="15122" width="9.875" style="1411" bestFit="1" customWidth="1"/>
    <col min="15123" max="15123" width="9.125" style="1411" bestFit="1" customWidth="1"/>
    <col min="15124" max="15133" width="9" style="1411" bestFit="1" customWidth="1"/>
    <col min="15134" max="15134" width="9.875" style="1411" bestFit="1" customWidth="1"/>
    <col min="15135" max="15360" width="9" style="1411"/>
    <col min="15361" max="15361" width="3.875" style="1411" customWidth="1"/>
    <col min="15362" max="15362" width="0" style="1411" hidden="1" customWidth="1"/>
    <col min="15363" max="15363" width="11.625" style="1411" bestFit="1" customWidth="1"/>
    <col min="15364" max="15364" width="11.875" style="1411" bestFit="1" customWidth="1"/>
    <col min="15365" max="15365" width="10" style="1411" bestFit="1" customWidth="1"/>
    <col min="15366" max="15366" width="9.75" style="1411" bestFit="1" customWidth="1"/>
    <col min="15367" max="15367" width="8.875" style="1411" bestFit="1" customWidth="1"/>
    <col min="15368" max="15368" width="7" style="1411" bestFit="1" customWidth="1"/>
    <col min="15369" max="15369" width="9" style="1411" bestFit="1" customWidth="1"/>
    <col min="15370" max="15371" width="8.5" style="1411" bestFit="1" customWidth="1"/>
    <col min="15372" max="15372" width="12.625" style="1411" bestFit="1" customWidth="1"/>
    <col min="15373" max="15373" width="4" style="1411" customWidth="1"/>
    <col min="15374" max="15374" width="16.25" style="1411" customWidth="1"/>
    <col min="15375" max="15375" width="12.25" style="1411" customWidth="1"/>
    <col min="15376" max="15377" width="9" style="1411"/>
    <col min="15378" max="15378" width="9.875" style="1411" bestFit="1" customWidth="1"/>
    <col min="15379" max="15379" width="9.125" style="1411" bestFit="1" customWidth="1"/>
    <col min="15380" max="15389" width="9" style="1411" bestFit="1" customWidth="1"/>
    <col min="15390" max="15390" width="9.875" style="1411" bestFit="1" customWidth="1"/>
    <col min="15391" max="15616" width="9" style="1411"/>
    <col min="15617" max="15617" width="3.875" style="1411" customWidth="1"/>
    <col min="15618" max="15618" width="0" style="1411" hidden="1" customWidth="1"/>
    <col min="15619" max="15619" width="11.625" style="1411" bestFit="1" customWidth="1"/>
    <col min="15620" max="15620" width="11.875" style="1411" bestFit="1" customWidth="1"/>
    <col min="15621" max="15621" width="10" style="1411" bestFit="1" customWidth="1"/>
    <col min="15622" max="15622" width="9.75" style="1411" bestFit="1" customWidth="1"/>
    <col min="15623" max="15623" width="8.875" style="1411" bestFit="1" customWidth="1"/>
    <col min="15624" max="15624" width="7" style="1411" bestFit="1" customWidth="1"/>
    <col min="15625" max="15625" width="9" style="1411" bestFit="1" customWidth="1"/>
    <col min="15626" max="15627" width="8.5" style="1411" bestFit="1" customWidth="1"/>
    <col min="15628" max="15628" width="12.625" style="1411" bestFit="1" customWidth="1"/>
    <col min="15629" max="15629" width="4" style="1411" customWidth="1"/>
    <col min="15630" max="15630" width="16.25" style="1411" customWidth="1"/>
    <col min="15631" max="15631" width="12.25" style="1411" customWidth="1"/>
    <col min="15632" max="15633" width="9" style="1411"/>
    <col min="15634" max="15634" width="9.875" style="1411" bestFit="1" customWidth="1"/>
    <col min="15635" max="15635" width="9.125" style="1411" bestFit="1" customWidth="1"/>
    <col min="15636" max="15645" width="9" style="1411" bestFit="1" customWidth="1"/>
    <col min="15646" max="15646" width="9.875" style="1411" bestFit="1" customWidth="1"/>
    <col min="15647" max="15872" width="9" style="1411"/>
    <col min="15873" max="15873" width="3.875" style="1411" customWidth="1"/>
    <col min="15874" max="15874" width="0" style="1411" hidden="1" customWidth="1"/>
    <col min="15875" max="15875" width="11.625" style="1411" bestFit="1" customWidth="1"/>
    <col min="15876" max="15876" width="11.875" style="1411" bestFit="1" customWidth="1"/>
    <col min="15877" max="15877" width="10" style="1411" bestFit="1" customWidth="1"/>
    <col min="15878" max="15878" width="9.75" style="1411" bestFit="1" customWidth="1"/>
    <col min="15879" max="15879" width="8.875" style="1411" bestFit="1" customWidth="1"/>
    <col min="15880" max="15880" width="7" style="1411" bestFit="1" customWidth="1"/>
    <col min="15881" max="15881" width="9" style="1411" bestFit="1" customWidth="1"/>
    <col min="15882" max="15883" width="8.5" style="1411" bestFit="1" customWidth="1"/>
    <col min="15884" max="15884" width="12.625" style="1411" bestFit="1" customWidth="1"/>
    <col min="15885" max="15885" width="4" style="1411" customWidth="1"/>
    <col min="15886" max="15886" width="16.25" style="1411" customWidth="1"/>
    <col min="15887" max="15887" width="12.25" style="1411" customWidth="1"/>
    <col min="15888" max="15889" width="9" style="1411"/>
    <col min="15890" max="15890" width="9.875" style="1411" bestFit="1" customWidth="1"/>
    <col min="15891" max="15891" width="9.125" style="1411" bestFit="1" customWidth="1"/>
    <col min="15892" max="15901" width="9" style="1411" bestFit="1" customWidth="1"/>
    <col min="15902" max="15902" width="9.875" style="1411" bestFit="1" customWidth="1"/>
    <col min="15903" max="16128" width="9" style="1411"/>
    <col min="16129" max="16129" width="3.875" style="1411" customWidth="1"/>
    <col min="16130" max="16130" width="0" style="1411" hidden="1" customWidth="1"/>
    <col min="16131" max="16131" width="11.625" style="1411" bestFit="1" customWidth="1"/>
    <col min="16132" max="16132" width="11.875" style="1411" bestFit="1" customWidth="1"/>
    <col min="16133" max="16133" width="10" style="1411" bestFit="1" customWidth="1"/>
    <col min="16134" max="16134" width="9.75" style="1411" bestFit="1" customWidth="1"/>
    <col min="16135" max="16135" width="8.875" style="1411" bestFit="1" customWidth="1"/>
    <col min="16136" max="16136" width="7" style="1411" bestFit="1" customWidth="1"/>
    <col min="16137" max="16137" width="9" style="1411" bestFit="1" customWidth="1"/>
    <col min="16138" max="16139" width="8.5" style="1411" bestFit="1" customWidth="1"/>
    <col min="16140" max="16140" width="12.625" style="1411" bestFit="1" customWidth="1"/>
    <col min="16141" max="16141" width="4" style="1411" customWidth="1"/>
    <col min="16142" max="16142" width="16.25" style="1411" customWidth="1"/>
    <col min="16143" max="16143" width="12.25" style="1411" customWidth="1"/>
    <col min="16144" max="16145" width="9" style="1411"/>
    <col min="16146" max="16146" width="9.875" style="1411" bestFit="1" customWidth="1"/>
    <col min="16147" max="16147" width="9.125" style="1411" bestFit="1" customWidth="1"/>
    <col min="16148" max="16157" width="9" style="1411" bestFit="1" customWidth="1"/>
    <col min="16158" max="16158" width="9.875" style="1411" bestFit="1" customWidth="1"/>
    <col min="16159" max="16384" width="9" style="1411"/>
  </cols>
  <sheetData>
    <row r="1" spans="1:30" s="1842" customFormat="1" ht="26.25">
      <c r="A1" s="1706" t="str">
        <f ca="1">VLOOKUP(LEFT(RIGHT(CELL("filename",A1),LEN(CELL("filename",A1))-FIND("]",CELL("filename",A1))),1)*1,Index!$B$8:$C$90,2,FALSE)</f>
        <v>System operator</v>
      </c>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6"/>
      <c r="Z1" s="1706"/>
      <c r="AA1" s="1706"/>
      <c r="AB1" s="1706"/>
      <c r="AC1" s="1706"/>
      <c r="AD1" s="1706"/>
    </row>
    <row r="2" spans="1:30" s="1842"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c r="AB2" s="1706"/>
      <c r="AC2" s="1706"/>
      <c r="AD2" s="1706"/>
    </row>
    <row r="3" spans="1:30" s="1843"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c r="X3" s="1804"/>
      <c r="Y3" s="1804"/>
      <c r="Z3" s="1804"/>
      <c r="AA3" s="1804"/>
      <c r="AB3" s="1804"/>
      <c r="AC3" s="1804"/>
      <c r="AD3" s="1804"/>
    </row>
    <row r="4" spans="1:30" s="1842" customFormat="1">
      <c r="A4" s="1835"/>
      <c r="B4" s="1835"/>
      <c r="C4" s="1835"/>
      <c r="D4" s="1835"/>
      <c r="E4" s="1835"/>
      <c r="F4" s="1835"/>
      <c r="G4" s="1835"/>
      <c r="H4" s="1835"/>
      <c r="I4" s="1835"/>
      <c r="J4" s="1835"/>
      <c r="K4" s="1835"/>
      <c r="L4" s="1835"/>
      <c r="M4" s="1835"/>
      <c r="N4" s="1835"/>
      <c r="O4" s="1835"/>
      <c r="P4" s="1835"/>
      <c r="Q4" s="1835"/>
      <c r="R4" s="1835"/>
      <c r="S4" s="1835"/>
      <c r="T4" s="1835"/>
      <c r="U4" s="1835"/>
      <c r="V4" s="1835"/>
      <c r="W4" s="1835"/>
      <c r="X4" s="1835"/>
      <c r="Y4" s="1835"/>
      <c r="Z4" s="1835"/>
      <c r="AA4" s="1835"/>
      <c r="AB4" s="1835"/>
      <c r="AC4" s="1835"/>
      <c r="AD4" s="1835"/>
    </row>
    <row r="5" spans="1:30" s="1843" customFormat="1" ht="20.25">
      <c r="A5" s="1837" t="str">
        <f ca="1">VLOOKUP(RIGHT(CELL("filename",A1),LEN(CELL("filename",A1))-FIND("]",CELL("filename",A1))),Index!$D$8:$E$102,2,FALSE)</f>
        <v>7.4 NTS shrinkage (gas trades analysis)</v>
      </c>
      <c r="B5" s="1837"/>
      <c r="C5" s="1837"/>
      <c r="D5" s="1837"/>
      <c r="E5" s="1837"/>
      <c r="F5" s="1837"/>
      <c r="G5" s="1837"/>
      <c r="H5" s="1837"/>
      <c r="I5" s="1837"/>
      <c r="J5" s="1837"/>
      <c r="K5" s="1837"/>
      <c r="L5" s="1837"/>
      <c r="M5" s="1837"/>
      <c r="N5" s="1837"/>
      <c r="O5" s="1837"/>
      <c r="P5" s="1837"/>
      <c r="Q5" s="1837"/>
      <c r="R5" s="1837"/>
      <c r="S5" s="1837"/>
      <c r="T5" s="1837"/>
      <c r="U5" s="1837"/>
      <c r="V5" s="1837"/>
      <c r="W5" s="1837"/>
      <c r="X5" s="1837"/>
      <c r="Y5" s="1837"/>
      <c r="Z5" s="1837"/>
      <c r="AA5" s="1837"/>
      <c r="AB5" s="1837"/>
      <c r="AC5" s="1837"/>
      <c r="AD5" s="1837"/>
    </row>
    <row r="6" spans="1:30" s="1779" customFormat="1"/>
    <row r="9" spans="1:30">
      <c r="B9" s="1438"/>
      <c r="C9" s="1438"/>
      <c r="D9" s="1438"/>
      <c r="E9" s="1438"/>
      <c r="F9" s="1438"/>
      <c r="M9" s="1472"/>
    </row>
    <row r="10" spans="1:30" ht="13.5" thickBot="1">
      <c r="B10" s="1438"/>
      <c r="C10" s="1438"/>
      <c r="D10" s="1438"/>
      <c r="E10" s="1438"/>
      <c r="F10" s="1438"/>
      <c r="M10" s="1472"/>
    </row>
    <row r="11" spans="1:30" ht="26.25" customHeight="1" thickBot="1">
      <c r="B11" s="1454"/>
      <c r="C11" s="2598"/>
      <c r="D11" s="2774" t="s">
        <v>2829</v>
      </c>
      <c r="E11" s="2775"/>
      <c r="F11" s="2775"/>
      <c r="G11" s="2775"/>
      <c r="H11" s="2775"/>
      <c r="I11" s="2775"/>
      <c r="J11" s="2775"/>
      <c r="K11" s="2775"/>
      <c r="L11" s="2776"/>
      <c r="M11" s="1472"/>
      <c r="Q11" s="2526" t="s">
        <v>2358</v>
      </c>
      <c r="R11" s="2527"/>
      <c r="S11" s="2527"/>
      <c r="T11" s="2527"/>
      <c r="U11" s="2527"/>
      <c r="V11" s="2527"/>
      <c r="W11" s="2527"/>
      <c r="X11" s="2527"/>
      <c r="Y11" s="2527"/>
      <c r="Z11" s="2527"/>
      <c r="AA11" s="2527"/>
      <c r="AB11" s="2527"/>
      <c r="AC11" s="2527"/>
      <c r="AD11" s="2527"/>
    </row>
    <row r="12" spans="1:30" ht="13.5" thickBot="1">
      <c r="B12" s="1460" t="s">
        <v>2359</v>
      </c>
      <c r="D12" s="1473" t="s">
        <v>223</v>
      </c>
      <c r="E12" s="1473" t="s">
        <v>2360</v>
      </c>
      <c r="F12" s="1473" t="s">
        <v>2361</v>
      </c>
      <c r="G12" s="1473" t="s">
        <v>2362</v>
      </c>
      <c r="H12" s="1473" t="s">
        <v>2363</v>
      </c>
      <c r="I12" s="1473" t="s">
        <v>2364</v>
      </c>
      <c r="J12" s="1473" t="s">
        <v>2365</v>
      </c>
      <c r="K12" s="1473" t="s">
        <v>2366</v>
      </c>
      <c r="L12" s="1473" t="s">
        <v>2367</v>
      </c>
      <c r="M12" s="1474"/>
      <c r="N12" s="1475" t="s">
        <v>2368</v>
      </c>
      <c r="O12" s="1475" t="s">
        <v>2369</v>
      </c>
      <c r="P12" s="1438"/>
      <c r="Q12" s="1476"/>
      <c r="R12" s="1477">
        <v>41365</v>
      </c>
      <c r="S12" s="1477">
        <v>41395</v>
      </c>
      <c r="T12" s="1477">
        <v>41426</v>
      </c>
      <c r="U12" s="1477">
        <v>41456</v>
      </c>
      <c r="V12" s="1477">
        <v>41487</v>
      </c>
      <c r="W12" s="1477">
        <v>41518</v>
      </c>
      <c r="X12" s="1477">
        <v>41548</v>
      </c>
      <c r="Y12" s="1477">
        <v>41579</v>
      </c>
      <c r="Z12" s="1477">
        <v>41609</v>
      </c>
      <c r="AA12" s="1477">
        <v>41640</v>
      </c>
      <c r="AB12" s="1477">
        <v>41671</v>
      </c>
      <c r="AC12" s="1477">
        <v>41699</v>
      </c>
      <c r="AD12" s="1478" t="s">
        <v>2370</v>
      </c>
    </row>
    <row r="13" spans="1:30">
      <c r="B13" s="1471">
        <f t="shared" ref="B13:B22" si="0">IF(G13="buy",1,-1)</f>
        <v>-1</v>
      </c>
      <c r="C13" s="1438"/>
      <c r="D13" s="1481"/>
      <c r="E13" s="1481"/>
      <c r="F13" s="1481"/>
      <c r="G13" s="1481"/>
      <c r="H13" s="1481"/>
      <c r="I13" s="1481"/>
      <c r="J13" s="1482"/>
      <c r="K13" s="1482"/>
      <c r="L13" s="1481"/>
      <c r="M13" s="1479"/>
      <c r="N13" s="1483">
        <f t="shared" ref="N13:N21" si="1">+H13*((K13-J13)+1)*B13</f>
        <v>0</v>
      </c>
      <c r="O13" s="1484">
        <f t="shared" ref="O13:O22" si="2">N13*L13/100</f>
        <v>0</v>
      </c>
      <c r="P13" s="1438"/>
      <c r="Q13" s="1480"/>
      <c r="R13" s="1485"/>
      <c r="S13" s="1485"/>
      <c r="T13" s="1485"/>
      <c r="U13" s="1485"/>
      <c r="V13" s="1485"/>
      <c r="W13" s="1485"/>
      <c r="X13" s="1485"/>
      <c r="Y13" s="1485"/>
      <c r="Z13" s="1485"/>
      <c r="AA13" s="1485"/>
      <c r="AB13" s="1485"/>
      <c r="AC13" s="1485"/>
      <c r="AD13" s="1485"/>
    </row>
    <row r="14" spans="1:30">
      <c r="B14" s="1436">
        <f t="shared" si="0"/>
        <v>-1</v>
      </c>
      <c r="C14" s="1438"/>
      <c r="D14" s="1481"/>
      <c r="E14" s="1481"/>
      <c r="F14" s="1481"/>
      <c r="G14" s="1481"/>
      <c r="H14" s="1481"/>
      <c r="I14" s="1481"/>
      <c r="J14" s="1482"/>
      <c r="K14" s="1482"/>
      <c r="L14" s="1481"/>
      <c r="M14" s="1479"/>
      <c r="N14" s="1483">
        <f t="shared" si="1"/>
        <v>0</v>
      </c>
      <c r="O14" s="1484">
        <f t="shared" si="2"/>
        <v>0</v>
      </c>
      <c r="P14" s="1438"/>
      <c r="Q14" s="1480"/>
      <c r="R14" s="1485"/>
      <c r="S14" s="1485"/>
      <c r="T14" s="1485"/>
      <c r="U14" s="1485"/>
      <c r="V14" s="1485"/>
      <c r="W14" s="1485"/>
      <c r="X14" s="1485"/>
      <c r="Y14" s="1485"/>
      <c r="Z14" s="1485"/>
      <c r="AA14" s="1485"/>
      <c r="AB14" s="1485"/>
      <c r="AC14" s="1485"/>
      <c r="AD14" s="1485"/>
    </row>
    <row r="15" spans="1:30">
      <c r="B15" s="1436">
        <f t="shared" si="0"/>
        <v>-1</v>
      </c>
      <c r="C15" s="1438"/>
      <c r="D15" s="1481"/>
      <c r="E15" s="1481"/>
      <c r="F15" s="1481"/>
      <c r="G15" s="1481"/>
      <c r="H15" s="1481"/>
      <c r="I15" s="1481"/>
      <c r="J15" s="1482"/>
      <c r="K15" s="1482"/>
      <c r="L15" s="1481"/>
      <c r="M15" s="1479"/>
      <c r="N15" s="1483">
        <f t="shared" si="1"/>
        <v>0</v>
      </c>
      <c r="O15" s="1484">
        <f t="shared" si="2"/>
        <v>0</v>
      </c>
      <c r="P15" s="1438"/>
      <c r="Q15" s="1489" t="s">
        <v>2371</v>
      </c>
      <c r="R15" s="1486"/>
      <c r="S15" s="1486"/>
      <c r="T15" s="1486"/>
      <c r="U15" s="1486"/>
      <c r="V15" s="1486"/>
      <c r="W15" s="1486"/>
      <c r="X15" s="1486"/>
      <c r="Y15" s="1486"/>
      <c r="Z15" s="1486"/>
      <c r="AA15" s="1486"/>
      <c r="AB15" s="1486"/>
      <c r="AC15" s="1486"/>
      <c r="AD15" s="1486"/>
    </row>
    <row r="16" spans="1:30">
      <c r="B16" s="1436">
        <f t="shared" si="0"/>
        <v>-1</v>
      </c>
      <c r="C16" s="1438"/>
      <c r="D16" s="1481"/>
      <c r="E16" s="1481"/>
      <c r="F16" s="1481"/>
      <c r="G16" s="1481"/>
      <c r="H16" s="1481"/>
      <c r="I16" s="1481"/>
      <c r="J16" s="1482"/>
      <c r="K16" s="1482"/>
      <c r="L16" s="1481"/>
      <c r="M16" s="1479"/>
      <c r="N16" s="1483">
        <f t="shared" si="1"/>
        <v>0</v>
      </c>
      <c r="O16" s="1484">
        <f t="shared" si="2"/>
        <v>0</v>
      </c>
      <c r="P16" s="1438"/>
      <c r="Q16" s="1464"/>
      <c r="R16" s="1464"/>
      <c r="S16" s="1464"/>
      <c r="T16" s="1464"/>
      <c r="U16" s="1464"/>
      <c r="V16" s="1464"/>
      <c r="W16" s="1464"/>
      <c r="X16" s="1464"/>
      <c r="Y16" s="1464"/>
      <c r="Z16" s="1464"/>
      <c r="AA16" s="1464"/>
      <c r="AB16" s="1464"/>
      <c r="AC16" s="1464"/>
      <c r="AD16" s="1464"/>
    </row>
    <row r="17" spans="2:31">
      <c r="B17" s="1436">
        <f t="shared" si="0"/>
        <v>-1</v>
      </c>
      <c r="C17" s="1438"/>
      <c r="D17" s="1481"/>
      <c r="E17" s="1481"/>
      <c r="F17" s="1481"/>
      <c r="G17" s="1481"/>
      <c r="H17" s="1481"/>
      <c r="I17" s="1481"/>
      <c r="J17" s="1482"/>
      <c r="K17" s="1482"/>
      <c r="L17" s="1481"/>
      <c r="M17" s="1479"/>
      <c r="N17" s="1483">
        <f t="shared" si="1"/>
        <v>0</v>
      </c>
      <c r="O17" s="1484">
        <f t="shared" si="2"/>
        <v>0</v>
      </c>
      <c r="P17" s="1438"/>
      <c r="Q17" s="1464"/>
      <c r="R17" s="1464"/>
      <c r="S17" s="1464"/>
      <c r="T17" s="1464"/>
      <c r="U17" s="1464"/>
      <c r="V17" s="1464"/>
      <c r="W17" s="1464"/>
      <c r="X17" s="1464"/>
      <c r="Y17" s="1464"/>
      <c r="Z17" s="1464"/>
      <c r="AA17" s="1464"/>
      <c r="AB17" s="1464"/>
      <c r="AC17" s="1464"/>
      <c r="AD17" s="1464"/>
    </row>
    <row r="18" spans="2:31">
      <c r="B18" s="1436">
        <f t="shared" si="0"/>
        <v>-1</v>
      </c>
      <c r="C18" s="1438"/>
      <c r="D18" s="1481"/>
      <c r="E18" s="1481"/>
      <c r="F18" s="1481"/>
      <c r="G18" s="1481"/>
      <c r="H18" s="1481"/>
      <c r="I18" s="1481"/>
      <c r="J18" s="1482"/>
      <c r="K18" s="1482"/>
      <c r="L18" s="1481"/>
      <c r="M18" s="1479"/>
      <c r="N18" s="1483">
        <f t="shared" si="1"/>
        <v>0</v>
      </c>
      <c r="O18" s="1484">
        <f t="shared" si="2"/>
        <v>0</v>
      </c>
      <c r="P18" s="1438"/>
      <c r="Q18" s="1464"/>
      <c r="R18" s="1464"/>
      <c r="S18" s="1464"/>
      <c r="T18" s="1464"/>
      <c r="U18" s="1464"/>
      <c r="V18" s="1464"/>
      <c r="W18" s="1464"/>
      <c r="X18" s="1464"/>
      <c r="Y18" s="1464"/>
      <c r="Z18" s="1464"/>
      <c r="AA18" s="1464"/>
      <c r="AB18" s="1464"/>
      <c r="AC18" s="1464"/>
      <c r="AD18" s="1464"/>
    </row>
    <row r="19" spans="2:31">
      <c r="B19" s="1436">
        <f t="shared" si="0"/>
        <v>-1</v>
      </c>
      <c r="D19" s="1481"/>
      <c r="E19" s="1481"/>
      <c r="F19" s="1481"/>
      <c r="G19" s="1481"/>
      <c r="H19" s="1481"/>
      <c r="I19" s="1481"/>
      <c r="J19" s="1482"/>
      <c r="K19" s="1482"/>
      <c r="L19" s="1481"/>
      <c r="M19" s="1479"/>
      <c r="N19" s="1483">
        <f t="shared" si="1"/>
        <v>0</v>
      </c>
      <c r="O19" s="1484">
        <f t="shared" si="2"/>
        <v>0</v>
      </c>
      <c r="P19" s="1438"/>
      <c r="Q19" s="1464"/>
      <c r="R19" s="1464"/>
      <c r="S19" s="1464"/>
      <c r="T19" s="1464"/>
      <c r="U19" s="1464"/>
      <c r="V19" s="1464"/>
      <c r="W19" s="1464"/>
      <c r="X19" s="1464"/>
      <c r="Y19" s="1464"/>
      <c r="Z19" s="1464"/>
      <c r="AA19" s="1464"/>
      <c r="AB19" s="1464"/>
      <c r="AC19" s="1464"/>
      <c r="AD19" s="1464"/>
    </row>
    <row r="20" spans="2:31">
      <c r="B20" s="1436">
        <f t="shared" si="0"/>
        <v>-1</v>
      </c>
      <c r="D20" s="1481"/>
      <c r="E20" s="1481"/>
      <c r="F20" s="1481"/>
      <c r="G20" s="1481"/>
      <c r="H20" s="1481"/>
      <c r="I20" s="1481"/>
      <c r="J20" s="1482"/>
      <c r="K20" s="1482"/>
      <c r="L20" s="1481"/>
      <c r="M20" s="1479"/>
      <c r="N20" s="1483">
        <f t="shared" si="1"/>
        <v>0</v>
      </c>
      <c r="O20" s="1484">
        <f t="shared" si="2"/>
        <v>0</v>
      </c>
      <c r="P20" s="1438"/>
      <c r="Q20" s="1464"/>
      <c r="R20" s="1464"/>
      <c r="S20" s="1464"/>
      <c r="T20" s="1464"/>
      <c r="U20" s="1464"/>
      <c r="V20" s="1464"/>
      <c r="W20" s="1464"/>
      <c r="X20" s="1464"/>
      <c r="Y20" s="1464"/>
      <c r="Z20" s="1464"/>
      <c r="AA20" s="1464"/>
      <c r="AB20" s="1464"/>
      <c r="AC20" s="1464"/>
      <c r="AD20" s="1464"/>
    </row>
    <row r="21" spans="2:31" ht="15">
      <c r="B21" s="1436">
        <f t="shared" si="0"/>
        <v>-1</v>
      </c>
      <c r="C21" s="2599"/>
      <c r="D21" s="1481"/>
      <c r="E21" s="1481"/>
      <c r="F21" s="1481"/>
      <c r="G21" s="1481"/>
      <c r="H21" s="1481"/>
      <c r="I21" s="1481"/>
      <c r="J21" s="1482"/>
      <c r="K21" s="1482"/>
      <c r="L21" s="1481"/>
      <c r="M21" s="1479"/>
      <c r="N21" s="1483">
        <f t="shared" si="1"/>
        <v>0</v>
      </c>
      <c r="O21" s="1484">
        <f t="shared" si="2"/>
        <v>0</v>
      </c>
      <c r="P21" s="1438"/>
      <c r="Q21" s="1464"/>
      <c r="R21" s="1464"/>
      <c r="S21" s="1464"/>
      <c r="T21" s="1464"/>
      <c r="U21" s="1464"/>
      <c r="V21" s="1464"/>
      <c r="W21" s="1464"/>
      <c r="X21" s="1464"/>
      <c r="Y21" s="1464"/>
      <c r="Z21" s="1464"/>
      <c r="AA21" s="1464"/>
      <c r="AB21" s="1464"/>
      <c r="AC21" s="1464"/>
      <c r="AD21" s="1464"/>
    </row>
    <row r="22" spans="2:31" ht="13.5" thickBot="1">
      <c r="B22" s="1437">
        <f t="shared" si="0"/>
        <v>-1</v>
      </c>
      <c r="D22" s="1481"/>
      <c r="E22" s="1481"/>
      <c r="F22" s="1481"/>
      <c r="G22" s="1481"/>
      <c r="H22" s="1481"/>
      <c r="I22" s="1481"/>
      <c r="J22" s="1482"/>
      <c r="K22" s="1482"/>
      <c r="L22" s="1481"/>
      <c r="M22" s="1479"/>
      <c r="N22" s="1483">
        <f t="shared" ref="N22:N29" si="3">+H22*((K22-J22)+1)*B22</f>
        <v>0</v>
      </c>
      <c r="O22" s="1484">
        <f t="shared" si="2"/>
        <v>0</v>
      </c>
      <c r="P22" s="1438"/>
      <c r="Q22" s="2528" t="s">
        <v>2372</v>
      </c>
      <c r="R22" s="2529"/>
      <c r="S22" s="2529"/>
      <c r="T22" s="2529"/>
      <c r="U22" s="2529"/>
      <c r="V22" s="2529"/>
      <c r="W22" s="2529"/>
      <c r="X22" s="2529"/>
      <c r="Y22" s="2529"/>
      <c r="Z22" s="2529"/>
      <c r="AA22" s="2529"/>
      <c r="AB22" s="2529"/>
      <c r="AC22" s="2529"/>
      <c r="AD22" s="2529"/>
    </row>
    <row r="23" spans="2:31">
      <c r="B23" s="1438"/>
      <c r="D23" s="1481"/>
      <c r="E23" s="1481"/>
      <c r="F23" s="1481"/>
      <c r="G23" s="1481"/>
      <c r="H23" s="1481"/>
      <c r="I23" s="1481"/>
      <c r="J23" s="1482"/>
      <c r="K23" s="1482"/>
      <c r="L23" s="1481"/>
      <c r="M23" s="1479"/>
      <c r="N23" s="1483">
        <f t="shared" si="3"/>
        <v>0</v>
      </c>
      <c r="O23" s="1484">
        <f t="shared" ref="O23:O29" si="4">N23*L23/100</f>
        <v>0</v>
      </c>
      <c r="P23" s="1438"/>
      <c r="Q23" s="1491"/>
      <c r="R23" s="1477">
        <v>41365</v>
      </c>
      <c r="S23" s="1477">
        <v>41395</v>
      </c>
      <c r="T23" s="1477">
        <v>41426</v>
      </c>
      <c r="U23" s="1477">
        <v>41456</v>
      </c>
      <c r="V23" s="1477">
        <v>41487</v>
      </c>
      <c r="W23" s="1477">
        <v>41518</v>
      </c>
      <c r="X23" s="1477">
        <v>41548</v>
      </c>
      <c r="Y23" s="1477">
        <v>41579</v>
      </c>
      <c r="Z23" s="1477">
        <v>41609</v>
      </c>
      <c r="AA23" s="1477">
        <v>41640</v>
      </c>
      <c r="AB23" s="1477">
        <v>41671</v>
      </c>
      <c r="AC23" s="1477">
        <v>41699</v>
      </c>
      <c r="AD23" s="1478" t="s">
        <v>2370</v>
      </c>
    </row>
    <row r="24" spans="2:31">
      <c r="B24" s="1464"/>
      <c r="D24" s="1481"/>
      <c r="E24" s="1481"/>
      <c r="F24" s="1481"/>
      <c r="G24" s="1481"/>
      <c r="H24" s="1481"/>
      <c r="I24" s="1481"/>
      <c r="J24" s="1482"/>
      <c r="K24" s="1482"/>
      <c r="L24" s="1481"/>
      <c r="M24" s="1438"/>
      <c r="N24" s="1483">
        <f t="shared" si="3"/>
        <v>0</v>
      </c>
      <c r="O24" s="1484">
        <f t="shared" si="4"/>
        <v>0</v>
      </c>
      <c r="P24" s="1438"/>
      <c r="Q24" s="1491"/>
      <c r="R24" s="1494"/>
      <c r="S24" s="1495"/>
      <c r="T24" s="1495"/>
      <c r="U24" s="1494"/>
      <c r="V24" s="1494"/>
      <c r="W24" s="1494"/>
      <c r="X24" s="1494"/>
      <c r="Y24" s="1494"/>
      <c r="Z24" s="1494"/>
      <c r="AA24" s="1494"/>
      <c r="AB24" s="1494"/>
      <c r="AC24" s="1494"/>
      <c r="AD24" s="1494"/>
    </row>
    <row r="25" spans="2:31">
      <c r="D25" s="1481"/>
      <c r="E25" s="1481"/>
      <c r="F25" s="1481"/>
      <c r="G25" s="1481"/>
      <c r="H25" s="1481"/>
      <c r="I25" s="1481"/>
      <c r="J25" s="1482"/>
      <c r="K25" s="1482"/>
      <c r="L25" s="1481"/>
      <c r="M25" s="1438"/>
      <c r="N25" s="1483">
        <f t="shared" si="3"/>
        <v>0</v>
      </c>
      <c r="O25" s="1484">
        <f t="shared" si="4"/>
        <v>0</v>
      </c>
      <c r="P25" s="1438"/>
      <c r="Q25" s="1491"/>
      <c r="R25" s="1494"/>
      <c r="S25" s="1495"/>
      <c r="T25" s="1495"/>
      <c r="U25" s="1495"/>
      <c r="V25" s="1495"/>
      <c r="W25" s="1495"/>
      <c r="X25" s="1495"/>
      <c r="Y25" s="1495"/>
      <c r="Z25" s="1495"/>
      <c r="AA25" s="1495"/>
      <c r="AB25" s="1495"/>
      <c r="AC25" s="1495"/>
      <c r="AD25" s="1495"/>
    </row>
    <row r="26" spans="2:31">
      <c r="D26" s="1481"/>
      <c r="E26" s="1481"/>
      <c r="F26" s="1481"/>
      <c r="G26" s="1481"/>
      <c r="H26" s="1481"/>
      <c r="I26" s="1481"/>
      <c r="J26" s="1482"/>
      <c r="K26" s="1482"/>
      <c r="L26" s="1481"/>
      <c r="M26" s="1438"/>
      <c r="N26" s="1483">
        <f t="shared" si="3"/>
        <v>0</v>
      </c>
      <c r="O26" s="1484">
        <f t="shared" si="4"/>
        <v>0</v>
      </c>
      <c r="P26" s="1438"/>
      <c r="Q26" s="1489" t="s">
        <v>2371</v>
      </c>
      <c r="R26" s="1487"/>
      <c r="S26" s="1487"/>
      <c r="T26" s="1487"/>
      <c r="U26" s="1487"/>
      <c r="V26" s="1487"/>
      <c r="W26" s="1487"/>
      <c r="X26" s="1487"/>
      <c r="Y26" s="1487"/>
      <c r="Z26" s="1487"/>
      <c r="AA26" s="1487"/>
      <c r="AB26" s="1487"/>
      <c r="AC26" s="1487"/>
      <c r="AD26" s="1487"/>
    </row>
    <row r="27" spans="2:31">
      <c r="D27" s="1481"/>
      <c r="E27" s="1481"/>
      <c r="F27" s="1481"/>
      <c r="G27" s="1481"/>
      <c r="H27" s="1481"/>
      <c r="I27" s="1481"/>
      <c r="J27" s="1482"/>
      <c r="K27" s="1482"/>
      <c r="L27" s="1481"/>
      <c r="M27" s="1438"/>
      <c r="N27" s="1483">
        <f t="shared" si="3"/>
        <v>0</v>
      </c>
      <c r="O27" s="1484">
        <f t="shared" si="4"/>
        <v>0</v>
      </c>
      <c r="P27" s="1438"/>
      <c r="Q27" s="1438"/>
      <c r="R27" s="1438"/>
      <c r="S27" s="1438"/>
      <c r="T27" s="1438"/>
      <c r="U27" s="1438"/>
      <c r="V27" s="1438"/>
      <c r="W27" s="1438"/>
      <c r="X27" s="1438"/>
      <c r="Y27" s="1438"/>
      <c r="Z27" s="1438"/>
      <c r="AA27" s="1438"/>
      <c r="AB27" s="1438"/>
      <c r="AC27" s="1438"/>
      <c r="AD27" s="1438"/>
    </row>
    <row r="28" spans="2:31">
      <c r="D28" s="1481"/>
      <c r="E28" s="1481"/>
      <c r="F28" s="1481"/>
      <c r="G28" s="1481"/>
      <c r="H28" s="1481"/>
      <c r="I28" s="1481"/>
      <c r="J28" s="1482"/>
      <c r="K28" s="1482"/>
      <c r="L28" s="1481"/>
      <c r="M28" s="1479"/>
      <c r="N28" s="1483">
        <f t="shared" si="3"/>
        <v>0</v>
      </c>
      <c r="O28" s="1484">
        <f t="shared" si="4"/>
        <v>0</v>
      </c>
      <c r="P28" s="1438"/>
      <c r="Q28" s="1438"/>
      <c r="R28" s="1438"/>
      <c r="S28" s="1438"/>
      <c r="T28" s="1438"/>
      <c r="U28" s="1438"/>
      <c r="V28" s="1438"/>
      <c r="W28" s="1438"/>
      <c r="X28" s="1438"/>
      <c r="Y28" s="1438"/>
      <c r="Z28" s="1438"/>
      <c r="AA28" s="1438"/>
      <c r="AB28" s="1438"/>
      <c r="AC28" s="1438"/>
      <c r="AD28" s="1438"/>
    </row>
    <row r="29" spans="2:31" ht="12.75" customHeight="1" thickBot="1">
      <c r="D29" s="1481"/>
      <c r="E29" s="1481"/>
      <c r="F29" s="1481"/>
      <c r="G29" s="1481"/>
      <c r="H29" s="1481"/>
      <c r="I29" s="1481"/>
      <c r="J29" s="1482"/>
      <c r="K29" s="1482"/>
      <c r="L29" s="1481"/>
      <c r="M29" s="1472"/>
      <c r="N29" s="1483">
        <f t="shared" si="3"/>
        <v>0</v>
      </c>
      <c r="O29" s="1484">
        <f t="shared" si="4"/>
        <v>0</v>
      </c>
      <c r="P29" s="1438"/>
    </row>
    <row r="30" spans="2:31" ht="13.5" thickBot="1">
      <c r="B30" s="1412" t="s">
        <v>2359</v>
      </c>
      <c r="L30" s="2600" t="s">
        <v>2830</v>
      </c>
      <c r="N30" s="1488">
        <f>SUM(N13:N29)</f>
        <v>0</v>
      </c>
      <c r="O30" s="2601">
        <f>SUM(O13:O29)</f>
        <v>0</v>
      </c>
      <c r="P30" s="1438"/>
      <c r="AE30" s="1413"/>
    </row>
    <row r="31" spans="2:31">
      <c r="B31" s="1414" t="e">
        <f>IF(#REF!="buy",1,-1)</f>
        <v>#REF!</v>
      </c>
      <c r="P31" s="1438"/>
      <c r="AE31" s="1413"/>
    </row>
    <row r="32" spans="2:31">
      <c r="B32" s="1414" t="e">
        <f>IF(#REF!="buy",1,-1)</f>
        <v>#REF!</v>
      </c>
      <c r="P32" s="1438"/>
      <c r="AE32" s="1413"/>
    </row>
    <row r="33" spans="2:31">
      <c r="B33" s="1414" t="e">
        <f>IF(#REF!="buy",1,-1)</f>
        <v>#REF!</v>
      </c>
      <c r="P33" s="1438"/>
    </row>
    <row r="34" spans="2:31">
      <c r="B34" s="1414" t="e">
        <f>IF(#REF!="buy",1,-1)</f>
        <v>#REF!</v>
      </c>
      <c r="P34" s="1438"/>
    </row>
    <row r="35" spans="2:31">
      <c r="B35" s="1414" t="e">
        <f>IF(#REF!="buy",1,-1)</f>
        <v>#REF!</v>
      </c>
      <c r="P35" s="1438"/>
      <c r="AE35" s="1413"/>
    </row>
    <row r="36" spans="2:31">
      <c r="B36" s="1414" t="e">
        <f>IF(#REF!="buy",1,-1)</f>
        <v>#REF!</v>
      </c>
      <c r="P36" s="1438"/>
    </row>
    <row r="37" spans="2:31">
      <c r="B37" s="1414" t="e">
        <f>IF(#REF!="buy",1,-1)</f>
        <v>#REF!</v>
      </c>
      <c r="P37" s="1438"/>
    </row>
    <row r="38" spans="2:31">
      <c r="B38" s="1414" t="e">
        <f>IF(#REF!="buy",1,-1)</f>
        <v>#REF!</v>
      </c>
      <c r="P38" s="1438"/>
    </row>
    <row r="39" spans="2:31">
      <c r="B39" s="1414" t="e">
        <f>IF(#REF!="buy",1,-1)</f>
        <v>#REF!</v>
      </c>
      <c r="P39" s="1438"/>
      <c r="AE39" s="1413"/>
    </row>
    <row r="40" spans="2:31">
      <c r="B40" s="1414" t="e">
        <f>IF(#REF!="buy",1,-1)</f>
        <v>#REF!</v>
      </c>
      <c r="P40" s="1438"/>
    </row>
    <row r="41" spans="2:31">
      <c r="B41" s="1414" t="e">
        <f>IF(#REF!="buy",1,-1)</f>
        <v>#REF!</v>
      </c>
      <c r="P41" s="1438"/>
    </row>
    <row r="42" spans="2:31">
      <c r="B42" s="1414" t="e">
        <f>IF(#REF!="buy",1,-1)</f>
        <v>#REF!</v>
      </c>
      <c r="P42" s="1438"/>
    </row>
  </sheetData>
  <mergeCells count="1">
    <mergeCell ref="D11:L11"/>
  </mergeCells>
  <pageMargins left="0.23622047244094491" right="0.23622047244094491" top="0.74803149606299213" bottom="0.74803149606299213" header="0.31496062992125984" footer="0.31496062992125984"/>
  <pageSetup paperSize="8" scale="43" fitToHeight="0" orientation="portrait" r:id="rId1"/>
</worksheet>
</file>

<file path=xl/worksheets/sheet66.xml><?xml version="1.0" encoding="utf-8"?>
<worksheet xmlns="http://schemas.openxmlformats.org/spreadsheetml/2006/main" xmlns:r="http://schemas.openxmlformats.org/officeDocument/2006/relationships">
  <sheetPr codeName="Sheet67">
    <tabColor theme="6" tint="-0.249977111117893"/>
    <pageSetUpPr fitToPage="1"/>
  </sheetPr>
  <dimension ref="A1:AE42"/>
  <sheetViews>
    <sheetView topLeftCell="A10" workbookViewId="0">
      <selection activeCell="Z20" sqref="Z20"/>
    </sheetView>
  </sheetViews>
  <sheetFormatPr defaultRowHeight="12.75"/>
  <cols>
    <col min="1" max="1" width="5.125" style="1411" customWidth="1"/>
    <col min="2" max="2" width="6.25" style="1411" hidden="1" customWidth="1"/>
    <col min="3" max="3" width="11.625" style="1411" bestFit="1" customWidth="1"/>
    <col min="4" max="4" width="11.875" style="1411" bestFit="1" customWidth="1"/>
    <col min="5" max="5" width="10" style="1411" bestFit="1" customWidth="1"/>
    <col min="6" max="6" width="9.75" style="1411" bestFit="1" customWidth="1"/>
    <col min="7" max="7" width="8.875" style="1411" bestFit="1" customWidth="1"/>
    <col min="8" max="8" width="7" style="1411" bestFit="1" customWidth="1"/>
    <col min="9" max="9" width="9" style="1411" bestFit="1" customWidth="1"/>
    <col min="10" max="11" width="8.5" style="1411" bestFit="1" customWidth="1"/>
    <col min="12" max="12" width="19.5" style="1411" bestFit="1" customWidth="1"/>
    <col min="13" max="13" width="4" style="1411" customWidth="1"/>
    <col min="14" max="14" width="16.25" style="1411" customWidth="1"/>
    <col min="15" max="15" width="12.25" style="1411" customWidth="1"/>
    <col min="16" max="17" width="9" style="1411"/>
    <col min="18" max="18" width="9.875" style="1411" bestFit="1" customWidth="1"/>
    <col min="19" max="19" width="9.125" style="1411" bestFit="1" customWidth="1"/>
    <col min="20" max="29" width="9" style="1411" bestFit="1" customWidth="1"/>
    <col min="30" max="30" width="9.875" style="1411" bestFit="1" customWidth="1"/>
    <col min="31" max="256" width="9" style="1411"/>
    <col min="257" max="257" width="3.875" style="1411" customWidth="1"/>
    <col min="258" max="258" width="0" style="1411" hidden="1" customWidth="1"/>
    <col min="259" max="259" width="11.625" style="1411" bestFit="1" customWidth="1"/>
    <col min="260" max="260" width="11.875" style="1411" bestFit="1" customWidth="1"/>
    <col min="261" max="261" width="10" style="1411" bestFit="1" customWidth="1"/>
    <col min="262" max="262" width="9.75" style="1411" bestFit="1" customWidth="1"/>
    <col min="263" max="263" width="8.875" style="1411" bestFit="1" customWidth="1"/>
    <col min="264" max="264" width="7" style="1411" bestFit="1" customWidth="1"/>
    <col min="265" max="265" width="9" style="1411" bestFit="1" customWidth="1"/>
    <col min="266" max="267" width="8.5" style="1411" bestFit="1" customWidth="1"/>
    <col min="268" max="268" width="12.625" style="1411" bestFit="1" customWidth="1"/>
    <col min="269" max="269" width="4" style="1411" customWidth="1"/>
    <col min="270" max="270" width="16.25" style="1411" customWidth="1"/>
    <col min="271" max="271" width="12.25" style="1411" customWidth="1"/>
    <col min="272" max="273" width="9" style="1411"/>
    <col min="274" max="274" width="9.875" style="1411" bestFit="1" customWidth="1"/>
    <col min="275" max="275" width="9.125" style="1411" bestFit="1" customWidth="1"/>
    <col min="276" max="285" width="9" style="1411" bestFit="1" customWidth="1"/>
    <col min="286" max="286" width="9.875" style="1411" bestFit="1" customWidth="1"/>
    <col min="287" max="512" width="9" style="1411"/>
    <col min="513" max="513" width="3.875" style="1411" customWidth="1"/>
    <col min="514" max="514" width="0" style="1411" hidden="1" customWidth="1"/>
    <col min="515" max="515" width="11.625" style="1411" bestFit="1" customWidth="1"/>
    <col min="516" max="516" width="11.875" style="1411" bestFit="1" customWidth="1"/>
    <col min="517" max="517" width="10" style="1411" bestFit="1" customWidth="1"/>
    <col min="518" max="518" width="9.75" style="1411" bestFit="1" customWidth="1"/>
    <col min="519" max="519" width="8.875" style="1411" bestFit="1" customWidth="1"/>
    <col min="520" max="520" width="7" style="1411" bestFit="1" customWidth="1"/>
    <col min="521" max="521" width="9" style="1411" bestFit="1" customWidth="1"/>
    <col min="522" max="523" width="8.5" style="1411" bestFit="1" customWidth="1"/>
    <col min="524" max="524" width="12.625" style="1411" bestFit="1" customWidth="1"/>
    <col min="525" max="525" width="4" style="1411" customWidth="1"/>
    <col min="526" max="526" width="16.25" style="1411" customWidth="1"/>
    <col min="527" max="527" width="12.25" style="1411" customWidth="1"/>
    <col min="528" max="529" width="9" style="1411"/>
    <col min="530" max="530" width="9.875" style="1411" bestFit="1" customWidth="1"/>
    <col min="531" max="531" width="9.125" style="1411" bestFit="1" customWidth="1"/>
    <col min="532" max="541" width="9" style="1411" bestFit="1" customWidth="1"/>
    <col min="542" max="542" width="9.875" style="1411" bestFit="1" customWidth="1"/>
    <col min="543" max="768" width="9" style="1411"/>
    <col min="769" max="769" width="3.875" style="1411" customWidth="1"/>
    <col min="770" max="770" width="0" style="1411" hidden="1" customWidth="1"/>
    <col min="771" max="771" width="11.625" style="1411" bestFit="1" customWidth="1"/>
    <col min="772" max="772" width="11.875" style="1411" bestFit="1" customWidth="1"/>
    <col min="773" max="773" width="10" style="1411" bestFit="1" customWidth="1"/>
    <col min="774" max="774" width="9.75" style="1411" bestFit="1" customWidth="1"/>
    <col min="775" max="775" width="8.875" style="1411" bestFit="1" customWidth="1"/>
    <col min="776" max="776" width="7" style="1411" bestFit="1" customWidth="1"/>
    <col min="777" max="777" width="9" style="1411" bestFit="1" customWidth="1"/>
    <col min="778" max="779" width="8.5" style="1411" bestFit="1" customWidth="1"/>
    <col min="780" max="780" width="12.625" style="1411" bestFit="1" customWidth="1"/>
    <col min="781" max="781" width="4" style="1411" customWidth="1"/>
    <col min="782" max="782" width="16.25" style="1411" customWidth="1"/>
    <col min="783" max="783" width="12.25" style="1411" customWidth="1"/>
    <col min="784" max="785" width="9" style="1411"/>
    <col min="786" max="786" width="9.875" style="1411" bestFit="1" customWidth="1"/>
    <col min="787" max="787" width="9.125" style="1411" bestFit="1" customWidth="1"/>
    <col min="788" max="797" width="9" style="1411" bestFit="1" customWidth="1"/>
    <col min="798" max="798" width="9.875" style="1411" bestFit="1" customWidth="1"/>
    <col min="799" max="1024" width="9" style="1411"/>
    <col min="1025" max="1025" width="3.875" style="1411" customWidth="1"/>
    <col min="1026" max="1026" width="0" style="1411" hidden="1" customWidth="1"/>
    <col min="1027" max="1027" width="11.625" style="1411" bestFit="1" customWidth="1"/>
    <col min="1028" max="1028" width="11.875" style="1411" bestFit="1" customWidth="1"/>
    <col min="1029" max="1029" width="10" style="1411" bestFit="1" customWidth="1"/>
    <col min="1030" max="1030" width="9.75" style="1411" bestFit="1" customWidth="1"/>
    <col min="1031" max="1031" width="8.875" style="1411" bestFit="1" customWidth="1"/>
    <col min="1032" max="1032" width="7" style="1411" bestFit="1" customWidth="1"/>
    <col min="1033" max="1033" width="9" style="1411" bestFit="1" customWidth="1"/>
    <col min="1034" max="1035" width="8.5" style="1411" bestFit="1" customWidth="1"/>
    <col min="1036" max="1036" width="12.625" style="1411" bestFit="1" customWidth="1"/>
    <col min="1037" max="1037" width="4" style="1411" customWidth="1"/>
    <col min="1038" max="1038" width="16.25" style="1411" customWidth="1"/>
    <col min="1039" max="1039" width="12.25" style="1411" customWidth="1"/>
    <col min="1040" max="1041" width="9" style="1411"/>
    <col min="1042" max="1042" width="9.875" style="1411" bestFit="1" customWidth="1"/>
    <col min="1043" max="1043" width="9.125" style="1411" bestFit="1" customWidth="1"/>
    <col min="1044" max="1053" width="9" style="1411" bestFit="1" customWidth="1"/>
    <col min="1054" max="1054" width="9.875" style="1411" bestFit="1" customWidth="1"/>
    <col min="1055" max="1280" width="9" style="1411"/>
    <col min="1281" max="1281" width="3.875" style="1411" customWidth="1"/>
    <col min="1282" max="1282" width="0" style="1411" hidden="1" customWidth="1"/>
    <col min="1283" max="1283" width="11.625" style="1411" bestFit="1" customWidth="1"/>
    <col min="1284" max="1284" width="11.875" style="1411" bestFit="1" customWidth="1"/>
    <col min="1285" max="1285" width="10" style="1411" bestFit="1" customWidth="1"/>
    <col min="1286" max="1286" width="9.75" style="1411" bestFit="1" customWidth="1"/>
    <col min="1287" max="1287" width="8.875" style="1411" bestFit="1" customWidth="1"/>
    <col min="1288" max="1288" width="7" style="1411" bestFit="1" customWidth="1"/>
    <col min="1289" max="1289" width="9" style="1411" bestFit="1" customWidth="1"/>
    <col min="1290" max="1291" width="8.5" style="1411" bestFit="1" customWidth="1"/>
    <col min="1292" max="1292" width="12.625" style="1411" bestFit="1" customWidth="1"/>
    <col min="1293" max="1293" width="4" style="1411" customWidth="1"/>
    <col min="1294" max="1294" width="16.25" style="1411" customWidth="1"/>
    <col min="1295" max="1295" width="12.25" style="1411" customWidth="1"/>
    <col min="1296" max="1297" width="9" style="1411"/>
    <col min="1298" max="1298" width="9.875" style="1411" bestFit="1" customWidth="1"/>
    <col min="1299" max="1299" width="9.125" style="1411" bestFit="1" customWidth="1"/>
    <col min="1300" max="1309" width="9" style="1411" bestFit="1" customWidth="1"/>
    <col min="1310" max="1310" width="9.875" style="1411" bestFit="1" customWidth="1"/>
    <col min="1311" max="1536" width="9" style="1411"/>
    <col min="1537" max="1537" width="3.875" style="1411" customWidth="1"/>
    <col min="1538" max="1538" width="0" style="1411" hidden="1" customWidth="1"/>
    <col min="1539" max="1539" width="11.625" style="1411" bestFit="1" customWidth="1"/>
    <col min="1540" max="1540" width="11.875" style="1411" bestFit="1" customWidth="1"/>
    <col min="1541" max="1541" width="10" style="1411" bestFit="1" customWidth="1"/>
    <col min="1542" max="1542" width="9.75" style="1411" bestFit="1" customWidth="1"/>
    <col min="1543" max="1543" width="8.875" style="1411" bestFit="1" customWidth="1"/>
    <col min="1544" max="1544" width="7" style="1411" bestFit="1" customWidth="1"/>
    <col min="1545" max="1545" width="9" style="1411" bestFit="1" customWidth="1"/>
    <col min="1546" max="1547" width="8.5" style="1411" bestFit="1" customWidth="1"/>
    <col min="1548" max="1548" width="12.625" style="1411" bestFit="1" customWidth="1"/>
    <col min="1549" max="1549" width="4" style="1411" customWidth="1"/>
    <col min="1550" max="1550" width="16.25" style="1411" customWidth="1"/>
    <col min="1551" max="1551" width="12.25" style="1411" customWidth="1"/>
    <col min="1552" max="1553" width="9" style="1411"/>
    <col min="1554" max="1554" width="9.875" style="1411" bestFit="1" customWidth="1"/>
    <col min="1555" max="1555" width="9.125" style="1411" bestFit="1" customWidth="1"/>
    <col min="1556" max="1565" width="9" style="1411" bestFit="1" customWidth="1"/>
    <col min="1566" max="1566" width="9.875" style="1411" bestFit="1" customWidth="1"/>
    <col min="1567" max="1792" width="9" style="1411"/>
    <col min="1793" max="1793" width="3.875" style="1411" customWidth="1"/>
    <col min="1794" max="1794" width="0" style="1411" hidden="1" customWidth="1"/>
    <col min="1795" max="1795" width="11.625" style="1411" bestFit="1" customWidth="1"/>
    <col min="1796" max="1796" width="11.875" style="1411" bestFit="1" customWidth="1"/>
    <col min="1797" max="1797" width="10" style="1411" bestFit="1" customWidth="1"/>
    <col min="1798" max="1798" width="9.75" style="1411" bestFit="1" customWidth="1"/>
    <col min="1799" max="1799" width="8.875" style="1411" bestFit="1" customWidth="1"/>
    <col min="1800" max="1800" width="7" style="1411" bestFit="1" customWidth="1"/>
    <col min="1801" max="1801" width="9" style="1411" bestFit="1" customWidth="1"/>
    <col min="1802" max="1803" width="8.5" style="1411" bestFit="1" customWidth="1"/>
    <col min="1804" max="1804" width="12.625" style="1411" bestFit="1" customWidth="1"/>
    <col min="1805" max="1805" width="4" style="1411" customWidth="1"/>
    <col min="1806" max="1806" width="16.25" style="1411" customWidth="1"/>
    <col min="1807" max="1807" width="12.25" style="1411" customWidth="1"/>
    <col min="1808" max="1809" width="9" style="1411"/>
    <col min="1810" max="1810" width="9.875" style="1411" bestFit="1" customWidth="1"/>
    <col min="1811" max="1811" width="9.125" style="1411" bestFit="1" customWidth="1"/>
    <col min="1812" max="1821" width="9" style="1411" bestFit="1" customWidth="1"/>
    <col min="1822" max="1822" width="9.875" style="1411" bestFit="1" customWidth="1"/>
    <col min="1823" max="2048" width="9" style="1411"/>
    <col min="2049" max="2049" width="3.875" style="1411" customWidth="1"/>
    <col min="2050" max="2050" width="0" style="1411" hidden="1" customWidth="1"/>
    <col min="2051" max="2051" width="11.625" style="1411" bestFit="1" customWidth="1"/>
    <col min="2052" max="2052" width="11.875" style="1411" bestFit="1" customWidth="1"/>
    <col min="2053" max="2053" width="10" style="1411" bestFit="1" customWidth="1"/>
    <col min="2054" max="2054" width="9.75" style="1411" bestFit="1" customWidth="1"/>
    <col min="2055" max="2055" width="8.875" style="1411" bestFit="1" customWidth="1"/>
    <col min="2056" max="2056" width="7" style="1411" bestFit="1" customWidth="1"/>
    <col min="2057" max="2057" width="9" style="1411" bestFit="1" customWidth="1"/>
    <col min="2058" max="2059" width="8.5" style="1411" bestFit="1" customWidth="1"/>
    <col min="2060" max="2060" width="12.625" style="1411" bestFit="1" customWidth="1"/>
    <col min="2061" max="2061" width="4" style="1411" customWidth="1"/>
    <col min="2062" max="2062" width="16.25" style="1411" customWidth="1"/>
    <col min="2063" max="2063" width="12.25" style="1411" customWidth="1"/>
    <col min="2064" max="2065" width="9" style="1411"/>
    <col min="2066" max="2066" width="9.875" style="1411" bestFit="1" customWidth="1"/>
    <col min="2067" max="2067" width="9.125" style="1411" bestFit="1" customWidth="1"/>
    <col min="2068" max="2077" width="9" style="1411" bestFit="1" customWidth="1"/>
    <col min="2078" max="2078" width="9.875" style="1411" bestFit="1" customWidth="1"/>
    <col min="2079" max="2304" width="9" style="1411"/>
    <col min="2305" max="2305" width="3.875" style="1411" customWidth="1"/>
    <col min="2306" max="2306" width="0" style="1411" hidden="1" customWidth="1"/>
    <col min="2307" max="2307" width="11.625" style="1411" bestFit="1" customWidth="1"/>
    <col min="2308" max="2308" width="11.875" style="1411" bestFit="1" customWidth="1"/>
    <col min="2309" max="2309" width="10" style="1411" bestFit="1" customWidth="1"/>
    <col min="2310" max="2310" width="9.75" style="1411" bestFit="1" customWidth="1"/>
    <col min="2311" max="2311" width="8.875" style="1411" bestFit="1" customWidth="1"/>
    <col min="2312" max="2312" width="7" style="1411" bestFit="1" customWidth="1"/>
    <col min="2313" max="2313" width="9" style="1411" bestFit="1" customWidth="1"/>
    <col min="2314" max="2315" width="8.5" style="1411" bestFit="1" customWidth="1"/>
    <col min="2316" max="2316" width="12.625" style="1411" bestFit="1" customWidth="1"/>
    <col min="2317" max="2317" width="4" style="1411" customWidth="1"/>
    <col min="2318" max="2318" width="16.25" style="1411" customWidth="1"/>
    <col min="2319" max="2319" width="12.25" style="1411" customWidth="1"/>
    <col min="2320" max="2321" width="9" style="1411"/>
    <col min="2322" max="2322" width="9.875" style="1411" bestFit="1" customWidth="1"/>
    <col min="2323" max="2323" width="9.125" style="1411" bestFit="1" customWidth="1"/>
    <col min="2324" max="2333" width="9" style="1411" bestFit="1" customWidth="1"/>
    <col min="2334" max="2334" width="9.875" style="1411" bestFit="1" customWidth="1"/>
    <col min="2335" max="2560" width="9" style="1411"/>
    <col min="2561" max="2561" width="3.875" style="1411" customWidth="1"/>
    <col min="2562" max="2562" width="0" style="1411" hidden="1" customWidth="1"/>
    <col min="2563" max="2563" width="11.625" style="1411" bestFit="1" customWidth="1"/>
    <col min="2564" max="2564" width="11.875" style="1411" bestFit="1" customWidth="1"/>
    <col min="2565" max="2565" width="10" style="1411" bestFit="1" customWidth="1"/>
    <col min="2566" max="2566" width="9.75" style="1411" bestFit="1" customWidth="1"/>
    <col min="2567" max="2567" width="8.875" style="1411" bestFit="1" customWidth="1"/>
    <col min="2568" max="2568" width="7" style="1411" bestFit="1" customWidth="1"/>
    <col min="2569" max="2569" width="9" style="1411" bestFit="1" customWidth="1"/>
    <col min="2570" max="2571" width="8.5" style="1411" bestFit="1" customWidth="1"/>
    <col min="2572" max="2572" width="12.625" style="1411" bestFit="1" customWidth="1"/>
    <col min="2573" max="2573" width="4" style="1411" customWidth="1"/>
    <col min="2574" max="2574" width="16.25" style="1411" customWidth="1"/>
    <col min="2575" max="2575" width="12.25" style="1411" customWidth="1"/>
    <col min="2576" max="2577" width="9" style="1411"/>
    <col min="2578" max="2578" width="9.875" style="1411" bestFit="1" customWidth="1"/>
    <col min="2579" max="2579" width="9.125" style="1411" bestFit="1" customWidth="1"/>
    <col min="2580" max="2589" width="9" style="1411" bestFit="1" customWidth="1"/>
    <col min="2590" max="2590" width="9.875" style="1411" bestFit="1" customWidth="1"/>
    <col min="2591" max="2816" width="9" style="1411"/>
    <col min="2817" max="2817" width="3.875" style="1411" customWidth="1"/>
    <col min="2818" max="2818" width="0" style="1411" hidden="1" customWidth="1"/>
    <col min="2819" max="2819" width="11.625" style="1411" bestFit="1" customWidth="1"/>
    <col min="2820" max="2820" width="11.875" style="1411" bestFit="1" customWidth="1"/>
    <col min="2821" max="2821" width="10" style="1411" bestFit="1" customWidth="1"/>
    <col min="2822" max="2822" width="9.75" style="1411" bestFit="1" customWidth="1"/>
    <col min="2823" max="2823" width="8.875" style="1411" bestFit="1" customWidth="1"/>
    <col min="2824" max="2824" width="7" style="1411" bestFit="1" customWidth="1"/>
    <col min="2825" max="2825" width="9" style="1411" bestFit="1" customWidth="1"/>
    <col min="2826" max="2827" width="8.5" style="1411" bestFit="1" customWidth="1"/>
    <col min="2828" max="2828" width="12.625" style="1411" bestFit="1" customWidth="1"/>
    <col min="2829" max="2829" width="4" style="1411" customWidth="1"/>
    <col min="2830" max="2830" width="16.25" style="1411" customWidth="1"/>
    <col min="2831" max="2831" width="12.25" style="1411" customWidth="1"/>
    <col min="2832" max="2833" width="9" style="1411"/>
    <col min="2834" max="2834" width="9.875" style="1411" bestFit="1" customWidth="1"/>
    <col min="2835" max="2835" width="9.125" style="1411" bestFit="1" customWidth="1"/>
    <col min="2836" max="2845" width="9" style="1411" bestFit="1" customWidth="1"/>
    <col min="2846" max="2846" width="9.875" style="1411" bestFit="1" customWidth="1"/>
    <col min="2847" max="3072" width="9" style="1411"/>
    <col min="3073" max="3073" width="3.875" style="1411" customWidth="1"/>
    <col min="3074" max="3074" width="0" style="1411" hidden="1" customWidth="1"/>
    <col min="3075" max="3075" width="11.625" style="1411" bestFit="1" customWidth="1"/>
    <col min="3076" max="3076" width="11.875" style="1411" bestFit="1" customWidth="1"/>
    <col min="3077" max="3077" width="10" style="1411" bestFit="1" customWidth="1"/>
    <col min="3078" max="3078" width="9.75" style="1411" bestFit="1" customWidth="1"/>
    <col min="3079" max="3079" width="8.875" style="1411" bestFit="1" customWidth="1"/>
    <col min="3080" max="3080" width="7" style="1411" bestFit="1" customWidth="1"/>
    <col min="3081" max="3081" width="9" style="1411" bestFit="1" customWidth="1"/>
    <col min="3082" max="3083" width="8.5" style="1411" bestFit="1" customWidth="1"/>
    <col min="3084" max="3084" width="12.625" style="1411" bestFit="1" customWidth="1"/>
    <col min="3085" max="3085" width="4" style="1411" customWidth="1"/>
    <col min="3086" max="3086" width="16.25" style="1411" customWidth="1"/>
    <col min="3087" max="3087" width="12.25" style="1411" customWidth="1"/>
    <col min="3088" max="3089" width="9" style="1411"/>
    <col min="3090" max="3090" width="9.875" style="1411" bestFit="1" customWidth="1"/>
    <col min="3091" max="3091" width="9.125" style="1411" bestFit="1" customWidth="1"/>
    <col min="3092" max="3101" width="9" style="1411" bestFit="1" customWidth="1"/>
    <col min="3102" max="3102" width="9.875" style="1411" bestFit="1" customWidth="1"/>
    <col min="3103" max="3328" width="9" style="1411"/>
    <col min="3329" max="3329" width="3.875" style="1411" customWidth="1"/>
    <col min="3330" max="3330" width="0" style="1411" hidden="1" customWidth="1"/>
    <col min="3331" max="3331" width="11.625" style="1411" bestFit="1" customWidth="1"/>
    <col min="3332" max="3332" width="11.875" style="1411" bestFit="1" customWidth="1"/>
    <col min="3333" max="3333" width="10" style="1411" bestFit="1" customWidth="1"/>
    <col min="3334" max="3334" width="9.75" style="1411" bestFit="1" customWidth="1"/>
    <col min="3335" max="3335" width="8.875" style="1411" bestFit="1" customWidth="1"/>
    <col min="3336" max="3336" width="7" style="1411" bestFit="1" customWidth="1"/>
    <col min="3337" max="3337" width="9" style="1411" bestFit="1" customWidth="1"/>
    <col min="3338" max="3339" width="8.5" style="1411" bestFit="1" customWidth="1"/>
    <col min="3340" max="3340" width="12.625" style="1411" bestFit="1" customWidth="1"/>
    <col min="3341" max="3341" width="4" style="1411" customWidth="1"/>
    <col min="3342" max="3342" width="16.25" style="1411" customWidth="1"/>
    <col min="3343" max="3343" width="12.25" style="1411" customWidth="1"/>
    <col min="3344" max="3345" width="9" style="1411"/>
    <col min="3346" max="3346" width="9.875" style="1411" bestFit="1" customWidth="1"/>
    <col min="3347" max="3347" width="9.125" style="1411" bestFit="1" customWidth="1"/>
    <col min="3348" max="3357" width="9" style="1411" bestFit="1" customWidth="1"/>
    <col min="3358" max="3358" width="9.875" style="1411" bestFit="1" customWidth="1"/>
    <col min="3359" max="3584" width="9" style="1411"/>
    <col min="3585" max="3585" width="3.875" style="1411" customWidth="1"/>
    <col min="3586" max="3586" width="0" style="1411" hidden="1" customWidth="1"/>
    <col min="3587" max="3587" width="11.625" style="1411" bestFit="1" customWidth="1"/>
    <col min="3588" max="3588" width="11.875" style="1411" bestFit="1" customWidth="1"/>
    <col min="3589" max="3589" width="10" style="1411" bestFit="1" customWidth="1"/>
    <col min="3590" max="3590" width="9.75" style="1411" bestFit="1" customWidth="1"/>
    <col min="3591" max="3591" width="8.875" style="1411" bestFit="1" customWidth="1"/>
    <col min="3592" max="3592" width="7" style="1411" bestFit="1" customWidth="1"/>
    <col min="3593" max="3593" width="9" style="1411" bestFit="1" customWidth="1"/>
    <col min="3594" max="3595" width="8.5" style="1411" bestFit="1" customWidth="1"/>
    <col min="3596" max="3596" width="12.625" style="1411" bestFit="1" customWidth="1"/>
    <col min="3597" max="3597" width="4" style="1411" customWidth="1"/>
    <col min="3598" max="3598" width="16.25" style="1411" customWidth="1"/>
    <col min="3599" max="3599" width="12.25" style="1411" customWidth="1"/>
    <col min="3600" max="3601" width="9" style="1411"/>
    <col min="3602" max="3602" width="9.875" style="1411" bestFit="1" customWidth="1"/>
    <col min="3603" max="3603" width="9.125" style="1411" bestFit="1" customWidth="1"/>
    <col min="3604" max="3613" width="9" style="1411" bestFit="1" customWidth="1"/>
    <col min="3614" max="3614" width="9.875" style="1411" bestFit="1" customWidth="1"/>
    <col min="3615" max="3840" width="9" style="1411"/>
    <col min="3841" max="3841" width="3.875" style="1411" customWidth="1"/>
    <col min="3842" max="3842" width="0" style="1411" hidden="1" customWidth="1"/>
    <col min="3843" max="3843" width="11.625" style="1411" bestFit="1" customWidth="1"/>
    <col min="3844" max="3844" width="11.875" style="1411" bestFit="1" customWidth="1"/>
    <col min="3845" max="3845" width="10" style="1411" bestFit="1" customWidth="1"/>
    <col min="3846" max="3846" width="9.75" style="1411" bestFit="1" customWidth="1"/>
    <col min="3847" max="3847" width="8.875" style="1411" bestFit="1" customWidth="1"/>
    <col min="3848" max="3848" width="7" style="1411" bestFit="1" customWidth="1"/>
    <col min="3849" max="3849" width="9" style="1411" bestFit="1" customWidth="1"/>
    <col min="3850" max="3851" width="8.5" style="1411" bestFit="1" customWidth="1"/>
    <col min="3852" max="3852" width="12.625" style="1411" bestFit="1" customWidth="1"/>
    <col min="3853" max="3853" width="4" style="1411" customWidth="1"/>
    <col min="3854" max="3854" width="16.25" style="1411" customWidth="1"/>
    <col min="3855" max="3855" width="12.25" style="1411" customWidth="1"/>
    <col min="3856" max="3857" width="9" style="1411"/>
    <col min="3858" max="3858" width="9.875" style="1411" bestFit="1" customWidth="1"/>
    <col min="3859" max="3859" width="9.125" style="1411" bestFit="1" customWidth="1"/>
    <col min="3860" max="3869" width="9" style="1411" bestFit="1" customWidth="1"/>
    <col min="3870" max="3870" width="9.875" style="1411" bestFit="1" customWidth="1"/>
    <col min="3871" max="4096" width="9" style="1411"/>
    <col min="4097" max="4097" width="3.875" style="1411" customWidth="1"/>
    <col min="4098" max="4098" width="0" style="1411" hidden="1" customWidth="1"/>
    <col min="4099" max="4099" width="11.625" style="1411" bestFit="1" customWidth="1"/>
    <col min="4100" max="4100" width="11.875" style="1411" bestFit="1" customWidth="1"/>
    <col min="4101" max="4101" width="10" style="1411" bestFit="1" customWidth="1"/>
    <col min="4102" max="4102" width="9.75" style="1411" bestFit="1" customWidth="1"/>
    <col min="4103" max="4103" width="8.875" style="1411" bestFit="1" customWidth="1"/>
    <col min="4104" max="4104" width="7" style="1411" bestFit="1" customWidth="1"/>
    <col min="4105" max="4105" width="9" style="1411" bestFit="1" customWidth="1"/>
    <col min="4106" max="4107" width="8.5" style="1411" bestFit="1" customWidth="1"/>
    <col min="4108" max="4108" width="12.625" style="1411" bestFit="1" customWidth="1"/>
    <col min="4109" max="4109" width="4" style="1411" customWidth="1"/>
    <col min="4110" max="4110" width="16.25" style="1411" customWidth="1"/>
    <col min="4111" max="4111" width="12.25" style="1411" customWidth="1"/>
    <col min="4112" max="4113" width="9" style="1411"/>
    <col min="4114" max="4114" width="9.875" style="1411" bestFit="1" customWidth="1"/>
    <col min="4115" max="4115" width="9.125" style="1411" bestFit="1" customWidth="1"/>
    <col min="4116" max="4125" width="9" style="1411" bestFit="1" customWidth="1"/>
    <col min="4126" max="4126" width="9.875" style="1411" bestFit="1" customWidth="1"/>
    <col min="4127" max="4352" width="9" style="1411"/>
    <col min="4353" max="4353" width="3.875" style="1411" customWidth="1"/>
    <col min="4354" max="4354" width="0" style="1411" hidden="1" customWidth="1"/>
    <col min="4355" max="4355" width="11.625" style="1411" bestFit="1" customWidth="1"/>
    <col min="4356" max="4356" width="11.875" style="1411" bestFit="1" customWidth="1"/>
    <col min="4357" max="4357" width="10" style="1411" bestFit="1" customWidth="1"/>
    <col min="4358" max="4358" width="9.75" style="1411" bestFit="1" customWidth="1"/>
    <col min="4359" max="4359" width="8.875" style="1411" bestFit="1" customWidth="1"/>
    <col min="4360" max="4360" width="7" style="1411" bestFit="1" customWidth="1"/>
    <col min="4361" max="4361" width="9" style="1411" bestFit="1" customWidth="1"/>
    <col min="4362" max="4363" width="8.5" style="1411" bestFit="1" customWidth="1"/>
    <col min="4364" max="4364" width="12.625" style="1411" bestFit="1" customWidth="1"/>
    <col min="4365" max="4365" width="4" style="1411" customWidth="1"/>
    <col min="4366" max="4366" width="16.25" style="1411" customWidth="1"/>
    <col min="4367" max="4367" width="12.25" style="1411" customWidth="1"/>
    <col min="4368" max="4369" width="9" style="1411"/>
    <col min="4370" max="4370" width="9.875" style="1411" bestFit="1" customWidth="1"/>
    <col min="4371" max="4371" width="9.125" style="1411" bestFit="1" customWidth="1"/>
    <col min="4372" max="4381" width="9" style="1411" bestFit="1" customWidth="1"/>
    <col min="4382" max="4382" width="9.875" style="1411" bestFit="1" customWidth="1"/>
    <col min="4383" max="4608" width="9" style="1411"/>
    <col min="4609" max="4609" width="3.875" style="1411" customWidth="1"/>
    <col min="4610" max="4610" width="0" style="1411" hidden="1" customWidth="1"/>
    <col min="4611" max="4611" width="11.625" style="1411" bestFit="1" customWidth="1"/>
    <col min="4612" max="4612" width="11.875" style="1411" bestFit="1" customWidth="1"/>
    <col min="4613" max="4613" width="10" style="1411" bestFit="1" customWidth="1"/>
    <col min="4614" max="4614" width="9.75" style="1411" bestFit="1" customWidth="1"/>
    <col min="4615" max="4615" width="8.875" style="1411" bestFit="1" customWidth="1"/>
    <col min="4616" max="4616" width="7" style="1411" bestFit="1" customWidth="1"/>
    <col min="4617" max="4617" width="9" style="1411" bestFit="1" customWidth="1"/>
    <col min="4618" max="4619" width="8.5" style="1411" bestFit="1" customWidth="1"/>
    <col min="4620" max="4620" width="12.625" style="1411" bestFit="1" customWidth="1"/>
    <col min="4621" max="4621" width="4" style="1411" customWidth="1"/>
    <col min="4622" max="4622" width="16.25" style="1411" customWidth="1"/>
    <col min="4623" max="4623" width="12.25" style="1411" customWidth="1"/>
    <col min="4624" max="4625" width="9" style="1411"/>
    <col min="4626" max="4626" width="9.875" style="1411" bestFit="1" customWidth="1"/>
    <col min="4627" max="4627" width="9.125" style="1411" bestFit="1" customWidth="1"/>
    <col min="4628" max="4637" width="9" style="1411" bestFit="1" customWidth="1"/>
    <col min="4638" max="4638" width="9.875" style="1411" bestFit="1" customWidth="1"/>
    <col min="4639" max="4864" width="9" style="1411"/>
    <col min="4865" max="4865" width="3.875" style="1411" customWidth="1"/>
    <col min="4866" max="4866" width="0" style="1411" hidden="1" customWidth="1"/>
    <col min="4867" max="4867" width="11.625" style="1411" bestFit="1" customWidth="1"/>
    <col min="4868" max="4868" width="11.875" style="1411" bestFit="1" customWidth="1"/>
    <col min="4869" max="4869" width="10" style="1411" bestFit="1" customWidth="1"/>
    <col min="4870" max="4870" width="9.75" style="1411" bestFit="1" customWidth="1"/>
    <col min="4871" max="4871" width="8.875" style="1411" bestFit="1" customWidth="1"/>
    <col min="4872" max="4872" width="7" style="1411" bestFit="1" customWidth="1"/>
    <col min="4873" max="4873" width="9" style="1411" bestFit="1" customWidth="1"/>
    <col min="4874" max="4875" width="8.5" style="1411" bestFit="1" customWidth="1"/>
    <col min="4876" max="4876" width="12.625" style="1411" bestFit="1" customWidth="1"/>
    <col min="4877" max="4877" width="4" style="1411" customWidth="1"/>
    <col min="4878" max="4878" width="16.25" style="1411" customWidth="1"/>
    <col min="4879" max="4879" width="12.25" style="1411" customWidth="1"/>
    <col min="4880" max="4881" width="9" style="1411"/>
    <col min="4882" max="4882" width="9.875" style="1411" bestFit="1" customWidth="1"/>
    <col min="4883" max="4883" width="9.125" style="1411" bestFit="1" customWidth="1"/>
    <col min="4884" max="4893" width="9" style="1411" bestFit="1" customWidth="1"/>
    <col min="4894" max="4894" width="9.875" style="1411" bestFit="1" customWidth="1"/>
    <col min="4895" max="5120" width="9" style="1411"/>
    <col min="5121" max="5121" width="3.875" style="1411" customWidth="1"/>
    <col min="5122" max="5122" width="0" style="1411" hidden="1" customWidth="1"/>
    <col min="5123" max="5123" width="11.625" style="1411" bestFit="1" customWidth="1"/>
    <col min="5124" max="5124" width="11.875" style="1411" bestFit="1" customWidth="1"/>
    <col min="5125" max="5125" width="10" style="1411" bestFit="1" customWidth="1"/>
    <col min="5126" max="5126" width="9.75" style="1411" bestFit="1" customWidth="1"/>
    <col min="5127" max="5127" width="8.875" style="1411" bestFit="1" customWidth="1"/>
    <col min="5128" max="5128" width="7" style="1411" bestFit="1" customWidth="1"/>
    <col min="5129" max="5129" width="9" style="1411" bestFit="1" customWidth="1"/>
    <col min="5130" max="5131" width="8.5" style="1411" bestFit="1" customWidth="1"/>
    <col min="5132" max="5132" width="12.625" style="1411" bestFit="1" customWidth="1"/>
    <col min="5133" max="5133" width="4" style="1411" customWidth="1"/>
    <col min="5134" max="5134" width="16.25" style="1411" customWidth="1"/>
    <col min="5135" max="5135" width="12.25" style="1411" customWidth="1"/>
    <col min="5136" max="5137" width="9" style="1411"/>
    <col min="5138" max="5138" width="9.875" style="1411" bestFit="1" customWidth="1"/>
    <col min="5139" max="5139" width="9.125" style="1411" bestFit="1" customWidth="1"/>
    <col min="5140" max="5149" width="9" style="1411" bestFit="1" customWidth="1"/>
    <col min="5150" max="5150" width="9.875" style="1411" bestFit="1" customWidth="1"/>
    <col min="5151" max="5376" width="9" style="1411"/>
    <col min="5377" max="5377" width="3.875" style="1411" customWidth="1"/>
    <col min="5378" max="5378" width="0" style="1411" hidden="1" customWidth="1"/>
    <col min="5379" max="5379" width="11.625" style="1411" bestFit="1" customWidth="1"/>
    <col min="5380" max="5380" width="11.875" style="1411" bestFit="1" customWidth="1"/>
    <col min="5381" max="5381" width="10" style="1411" bestFit="1" customWidth="1"/>
    <col min="5382" max="5382" width="9.75" style="1411" bestFit="1" customWidth="1"/>
    <col min="5383" max="5383" width="8.875" style="1411" bestFit="1" customWidth="1"/>
    <col min="5384" max="5384" width="7" style="1411" bestFit="1" customWidth="1"/>
    <col min="5385" max="5385" width="9" style="1411" bestFit="1" customWidth="1"/>
    <col min="5386" max="5387" width="8.5" style="1411" bestFit="1" customWidth="1"/>
    <col min="5388" max="5388" width="12.625" style="1411" bestFit="1" customWidth="1"/>
    <col min="5389" max="5389" width="4" style="1411" customWidth="1"/>
    <col min="5390" max="5390" width="16.25" style="1411" customWidth="1"/>
    <col min="5391" max="5391" width="12.25" style="1411" customWidth="1"/>
    <col min="5392" max="5393" width="9" style="1411"/>
    <col min="5394" max="5394" width="9.875" style="1411" bestFit="1" customWidth="1"/>
    <col min="5395" max="5395" width="9.125" style="1411" bestFit="1" customWidth="1"/>
    <col min="5396" max="5405" width="9" style="1411" bestFit="1" customWidth="1"/>
    <col min="5406" max="5406" width="9.875" style="1411" bestFit="1" customWidth="1"/>
    <col min="5407" max="5632" width="9" style="1411"/>
    <col min="5633" max="5633" width="3.875" style="1411" customWidth="1"/>
    <col min="5634" max="5634" width="0" style="1411" hidden="1" customWidth="1"/>
    <col min="5635" max="5635" width="11.625" style="1411" bestFit="1" customWidth="1"/>
    <col min="5636" max="5636" width="11.875" style="1411" bestFit="1" customWidth="1"/>
    <col min="5637" max="5637" width="10" style="1411" bestFit="1" customWidth="1"/>
    <col min="5638" max="5638" width="9.75" style="1411" bestFit="1" customWidth="1"/>
    <col min="5639" max="5639" width="8.875" style="1411" bestFit="1" customWidth="1"/>
    <col min="5640" max="5640" width="7" style="1411" bestFit="1" customWidth="1"/>
    <col min="5641" max="5641" width="9" style="1411" bestFit="1" customWidth="1"/>
    <col min="5642" max="5643" width="8.5" style="1411" bestFit="1" customWidth="1"/>
    <col min="5644" max="5644" width="12.625" style="1411" bestFit="1" customWidth="1"/>
    <col min="5645" max="5645" width="4" style="1411" customWidth="1"/>
    <col min="5646" max="5646" width="16.25" style="1411" customWidth="1"/>
    <col min="5647" max="5647" width="12.25" style="1411" customWidth="1"/>
    <col min="5648" max="5649" width="9" style="1411"/>
    <col min="5650" max="5650" width="9.875" style="1411" bestFit="1" customWidth="1"/>
    <col min="5651" max="5651" width="9.125" style="1411" bestFit="1" customWidth="1"/>
    <col min="5652" max="5661" width="9" style="1411" bestFit="1" customWidth="1"/>
    <col min="5662" max="5662" width="9.875" style="1411" bestFit="1" customWidth="1"/>
    <col min="5663" max="5888" width="9" style="1411"/>
    <col min="5889" max="5889" width="3.875" style="1411" customWidth="1"/>
    <col min="5890" max="5890" width="0" style="1411" hidden="1" customWidth="1"/>
    <col min="5891" max="5891" width="11.625" style="1411" bestFit="1" customWidth="1"/>
    <col min="5892" max="5892" width="11.875" style="1411" bestFit="1" customWidth="1"/>
    <col min="5893" max="5893" width="10" style="1411" bestFit="1" customWidth="1"/>
    <col min="5894" max="5894" width="9.75" style="1411" bestFit="1" customWidth="1"/>
    <col min="5895" max="5895" width="8.875" style="1411" bestFit="1" customWidth="1"/>
    <col min="5896" max="5896" width="7" style="1411" bestFit="1" customWidth="1"/>
    <col min="5897" max="5897" width="9" style="1411" bestFit="1" customWidth="1"/>
    <col min="5898" max="5899" width="8.5" style="1411" bestFit="1" customWidth="1"/>
    <col min="5900" max="5900" width="12.625" style="1411" bestFit="1" customWidth="1"/>
    <col min="5901" max="5901" width="4" style="1411" customWidth="1"/>
    <col min="5902" max="5902" width="16.25" style="1411" customWidth="1"/>
    <col min="5903" max="5903" width="12.25" style="1411" customWidth="1"/>
    <col min="5904" max="5905" width="9" style="1411"/>
    <col min="5906" max="5906" width="9.875" style="1411" bestFit="1" customWidth="1"/>
    <col min="5907" max="5907" width="9.125" style="1411" bestFit="1" customWidth="1"/>
    <col min="5908" max="5917" width="9" style="1411" bestFit="1" customWidth="1"/>
    <col min="5918" max="5918" width="9.875" style="1411" bestFit="1" customWidth="1"/>
    <col min="5919" max="6144" width="9" style="1411"/>
    <col min="6145" max="6145" width="3.875" style="1411" customWidth="1"/>
    <col min="6146" max="6146" width="0" style="1411" hidden="1" customWidth="1"/>
    <col min="6147" max="6147" width="11.625" style="1411" bestFit="1" customWidth="1"/>
    <col min="6148" max="6148" width="11.875" style="1411" bestFit="1" customWidth="1"/>
    <col min="6149" max="6149" width="10" style="1411" bestFit="1" customWidth="1"/>
    <col min="6150" max="6150" width="9.75" style="1411" bestFit="1" customWidth="1"/>
    <col min="6151" max="6151" width="8.875" style="1411" bestFit="1" customWidth="1"/>
    <col min="6152" max="6152" width="7" style="1411" bestFit="1" customWidth="1"/>
    <col min="6153" max="6153" width="9" style="1411" bestFit="1" customWidth="1"/>
    <col min="6154" max="6155" width="8.5" style="1411" bestFit="1" customWidth="1"/>
    <col min="6156" max="6156" width="12.625" style="1411" bestFit="1" customWidth="1"/>
    <col min="6157" max="6157" width="4" style="1411" customWidth="1"/>
    <col min="6158" max="6158" width="16.25" style="1411" customWidth="1"/>
    <col min="6159" max="6159" width="12.25" style="1411" customWidth="1"/>
    <col min="6160" max="6161" width="9" style="1411"/>
    <col min="6162" max="6162" width="9.875" style="1411" bestFit="1" customWidth="1"/>
    <col min="6163" max="6163" width="9.125" style="1411" bestFit="1" customWidth="1"/>
    <col min="6164" max="6173" width="9" style="1411" bestFit="1" customWidth="1"/>
    <col min="6174" max="6174" width="9.875" style="1411" bestFit="1" customWidth="1"/>
    <col min="6175" max="6400" width="9" style="1411"/>
    <col min="6401" max="6401" width="3.875" style="1411" customWidth="1"/>
    <col min="6402" max="6402" width="0" style="1411" hidden="1" customWidth="1"/>
    <col min="6403" max="6403" width="11.625" style="1411" bestFit="1" customWidth="1"/>
    <col min="6404" max="6404" width="11.875" style="1411" bestFit="1" customWidth="1"/>
    <col min="6405" max="6405" width="10" style="1411" bestFit="1" customWidth="1"/>
    <col min="6406" max="6406" width="9.75" style="1411" bestFit="1" customWidth="1"/>
    <col min="6407" max="6407" width="8.875" style="1411" bestFit="1" customWidth="1"/>
    <col min="6408" max="6408" width="7" style="1411" bestFit="1" customWidth="1"/>
    <col min="6409" max="6409" width="9" style="1411" bestFit="1" customWidth="1"/>
    <col min="6410" max="6411" width="8.5" style="1411" bestFit="1" customWidth="1"/>
    <col min="6412" max="6412" width="12.625" style="1411" bestFit="1" customWidth="1"/>
    <col min="6413" max="6413" width="4" style="1411" customWidth="1"/>
    <col min="6414" max="6414" width="16.25" style="1411" customWidth="1"/>
    <col min="6415" max="6415" width="12.25" style="1411" customWidth="1"/>
    <col min="6416" max="6417" width="9" style="1411"/>
    <col min="6418" max="6418" width="9.875" style="1411" bestFit="1" customWidth="1"/>
    <col min="6419" max="6419" width="9.125" style="1411" bestFit="1" customWidth="1"/>
    <col min="6420" max="6429" width="9" style="1411" bestFit="1" customWidth="1"/>
    <col min="6430" max="6430" width="9.875" style="1411" bestFit="1" customWidth="1"/>
    <col min="6431" max="6656" width="9" style="1411"/>
    <col min="6657" max="6657" width="3.875" style="1411" customWidth="1"/>
    <col min="6658" max="6658" width="0" style="1411" hidden="1" customWidth="1"/>
    <col min="6659" max="6659" width="11.625" style="1411" bestFit="1" customWidth="1"/>
    <col min="6660" max="6660" width="11.875" style="1411" bestFit="1" customWidth="1"/>
    <col min="6661" max="6661" width="10" style="1411" bestFit="1" customWidth="1"/>
    <col min="6662" max="6662" width="9.75" style="1411" bestFit="1" customWidth="1"/>
    <col min="6663" max="6663" width="8.875" style="1411" bestFit="1" customWidth="1"/>
    <col min="6664" max="6664" width="7" style="1411" bestFit="1" customWidth="1"/>
    <col min="6665" max="6665" width="9" style="1411" bestFit="1" customWidth="1"/>
    <col min="6666" max="6667" width="8.5" style="1411" bestFit="1" customWidth="1"/>
    <col min="6668" max="6668" width="12.625" style="1411" bestFit="1" customWidth="1"/>
    <col min="6669" max="6669" width="4" style="1411" customWidth="1"/>
    <col min="6670" max="6670" width="16.25" style="1411" customWidth="1"/>
    <col min="6671" max="6671" width="12.25" style="1411" customWidth="1"/>
    <col min="6672" max="6673" width="9" style="1411"/>
    <col min="6674" max="6674" width="9.875" style="1411" bestFit="1" customWidth="1"/>
    <col min="6675" max="6675" width="9.125" style="1411" bestFit="1" customWidth="1"/>
    <col min="6676" max="6685" width="9" style="1411" bestFit="1" customWidth="1"/>
    <col min="6686" max="6686" width="9.875" style="1411" bestFit="1" customWidth="1"/>
    <col min="6687" max="6912" width="9" style="1411"/>
    <col min="6913" max="6913" width="3.875" style="1411" customWidth="1"/>
    <col min="6914" max="6914" width="0" style="1411" hidden="1" customWidth="1"/>
    <col min="6915" max="6915" width="11.625" style="1411" bestFit="1" customWidth="1"/>
    <col min="6916" max="6916" width="11.875" style="1411" bestFit="1" customWidth="1"/>
    <col min="6917" max="6917" width="10" style="1411" bestFit="1" customWidth="1"/>
    <col min="6918" max="6918" width="9.75" style="1411" bestFit="1" customWidth="1"/>
    <col min="6919" max="6919" width="8.875" style="1411" bestFit="1" customWidth="1"/>
    <col min="6920" max="6920" width="7" style="1411" bestFit="1" customWidth="1"/>
    <col min="6921" max="6921" width="9" style="1411" bestFit="1" customWidth="1"/>
    <col min="6922" max="6923" width="8.5" style="1411" bestFit="1" customWidth="1"/>
    <col min="6924" max="6924" width="12.625" style="1411" bestFit="1" customWidth="1"/>
    <col min="6925" max="6925" width="4" style="1411" customWidth="1"/>
    <col min="6926" max="6926" width="16.25" style="1411" customWidth="1"/>
    <col min="6927" max="6927" width="12.25" style="1411" customWidth="1"/>
    <col min="6928" max="6929" width="9" style="1411"/>
    <col min="6930" max="6930" width="9.875" style="1411" bestFit="1" customWidth="1"/>
    <col min="6931" max="6931" width="9.125" style="1411" bestFit="1" customWidth="1"/>
    <col min="6932" max="6941" width="9" style="1411" bestFit="1" customWidth="1"/>
    <col min="6942" max="6942" width="9.875" style="1411" bestFit="1" customWidth="1"/>
    <col min="6943" max="7168" width="9" style="1411"/>
    <col min="7169" max="7169" width="3.875" style="1411" customWidth="1"/>
    <col min="7170" max="7170" width="0" style="1411" hidden="1" customWidth="1"/>
    <col min="7171" max="7171" width="11.625" style="1411" bestFit="1" customWidth="1"/>
    <col min="7172" max="7172" width="11.875" style="1411" bestFit="1" customWidth="1"/>
    <col min="7173" max="7173" width="10" style="1411" bestFit="1" customWidth="1"/>
    <col min="7174" max="7174" width="9.75" style="1411" bestFit="1" customWidth="1"/>
    <col min="7175" max="7175" width="8.875" style="1411" bestFit="1" customWidth="1"/>
    <col min="7176" max="7176" width="7" style="1411" bestFit="1" customWidth="1"/>
    <col min="7177" max="7177" width="9" style="1411" bestFit="1" customWidth="1"/>
    <col min="7178" max="7179" width="8.5" style="1411" bestFit="1" customWidth="1"/>
    <col min="7180" max="7180" width="12.625" style="1411" bestFit="1" customWidth="1"/>
    <col min="7181" max="7181" width="4" style="1411" customWidth="1"/>
    <col min="7182" max="7182" width="16.25" style="1411" customWidth="1"/>
    <col min="7183" max="7183" width="12.25" style="1411" customWidth="1"/>
    <col min="7184" max="7185" width="9" style="1411"/>
    <col min="7186" max="7186" width="9.875" style="1411" bestFit="1" customWidth="1"/>
    <col min="7187" max="7187" width="9.125" style="1411" bestFit="1" customWidth="1"/>
    <col min="7188" max="7197" width="9" style="1411" bestFit="1" customWidth="1"/>
    <col min="7198" max="7198" width="9.875" style="1411" bestFit="1" customWidth="1"/>
    <col min="7199" max="7424" width="9" style="1411"/>
    <col min="7425" max="7425" width="3.875" style="1411" customWidth="1"/>
    <col min="7426" max="7426" width="0" style="1411" hidden="1" customWidth="1"/>
    <col min="7427" max="7427" width="11.625" style="1411" bestFit="1" customWidth="1"/>
    <col min="7428" max="7428" width="11.875" style="1411" bestFit="1" customWidth="1"/>
    <col min="7429" max="7429" width="10" style="1411" bestFit="1" customWidth="1"/>
    <col min="7430" max="7430" width="9.75" style="1411" bestFit="1" customWidth="1"/>
    <col min="7431" max="7431" width="8.875" style="1411" bestFit="1" customWidth="1"/>
    <col min="7432" max="7432" width="7" style="1411" bestFit="1" customWidth="1"/>
    <col min="7433" max="7433" width="9" style="1411" bestFit="1" customWidth="1"/>
    <col min="7434" max="7435" width="8.5" style="1411" bestFit="1" customWidth="1"/>
    <col min="7436" max="7436" width="12.625" style="1411" bestFit="1" customWidth="1"/>
    <col min="7437" max="7437" width="4" style="1411" customWidth="1"/>
    <col min="7438" max="7438" width="16.25" style="1411" customWidth="1"/>
    <col min="7439" max="7439" width="12.25" style="1411" customWidth="1"/>
    <col min="7440" max="7441" width="9" style="1411"/>
    <col min="7442" max="7442" width="9.875" style="1411" bestFit="1" customWidth="1"/>
    <col min="7443" max="7443" width="9.125" style="1411" bestFit="1" customWidth="1"/>
    <col min="7444" max="7453" width="9" style="1411" bestFit="1" customWidth="1"/>
    <col min="7454" max="7454" width="9.875" style="1411" bestFit="1" customWidth="1"/>
    <col min="7455" max="7680" width="9" style="1411"/>
    <col min="7681" max="7681" width="3.875" style="1411" customWidth="1"/>
    <col min="7682" max="7682" width="0" style="1411" hidden="1" customWidth="1"/>
    <col min="7683" max="7683" width="11.625" style="1411" bestFit="1" customWidth="1"/>
    <col min="7684" max="7684" width="11.875" style="1411" bestFit="1" customWidth="1"/>
    <col min="7685" max="7685" width="10" style="1411" bestFit="1" customWidth="1"/>
    <col min="7686" max="7686" width="9.75" style="1411" bestFit="1" customWidth="1"/>
    <col min="7687" max="7687" width="8.875" style="1411" bestFit="1" customWidth="1"/>
    <col min="7688" max="7688" width="7" style="1411" bestFit="1" customWidth="1"/>
    <col min="7689" max="7689" width="9" style="1411" bestFit="1" customWidth="1"/>
    <col min="7690" max="7691" width="8.5" style="1411" bestFit="1" customWidth="1"/>
    <col min="7692" max="7692" width="12.625" style="1411" bestFit="1" customWidth="1"/>
    <col min="7693" max="7693" width="4" style="1411" customWidth="1"/>
    <col min="7694" max="7694" width="16.25" style="1411" customWidth="1"/>
    <col min="7695" max="7695" width="12.25" style="1411" customWidth="1"/>
    <col min="7696" max="7697" width="9" style="1411"/>
    <col min="7698" max="7698" width="9.875" style="1411" bestFit="1" customWidth="1"/>
    <col min="7699" max="7699" width="9.125" style="1411" bestFit="1" customWidth="1"/>
    <col min="7700" max="7709" width="9" style="1411" bestFit="1" customWidth="1"/>
    <col min="7710" max="7710" width="9.875" style="1411" bestFit="1" customWidth="1"/>
    <col min="7711" max="7936" width="9" style="1411"/>
    <col min="7937" max="7937" width="3.875" style="1411" customWidth="1"/>
    <col min="7938" max="7938" width="0" style="1411" hidden="1" customWidth="1"/>
    <col min="7939" max="7939" width="11.625" style="1411" bestFit="1" customWidth="1"/>
    <col min="7940" max="7940" width="11.875" style="1411" bestFit="1" customWidth="1"/>
    <col min="7941" max="7941" width="10" style="1411" bestFit="1" customWidth="1"/>
    <col min="7942" max="7942" width="9.75" style="1411" bestFit="1" customWidth="1"/>
    <col min="7943" max="7943" width="8.875" style="1411" bestFit="1" customWidth="1"/>
    <col min="7944" max="7944" width="7" style="1411" bestFit="1" customWidth="1"/>
    <col min="7945" max="7945" width="9" style="1411" bestFit="1" customWidth="1"/>
    <col min="7946" max="7947" width="8.5" style="1411" bestFit="1" customWidth="1"/>
    <col min="7948" max="7948" width="12.625" style="1411" bestFit="1" customWidth="1"/>
    <col min="7949" max="7949" width="4" style="1411" customWidth="1"/>
    <col min="7950" max="7950" width="16.25" style="1411" customWidth="1"/>
    <col min="7951" max="7951" width="12.25" style="1411" customWidth="1"/>
    <col min="7952" max="7953" width="9" style="1411"/>
    <col min="7954" max="7954" width="9.875" style="1411" bestFit="1" customWidth="1"/>
    <col min="7955" max="7955" width="9.125" style="1411" bestFit="1" customWidth="1"/>
    <col min="7956" max="7965" width="9" style="1411" bestFit="1" customWidth="1"/>
    <col min="7966" max="7966" width="9.875" style="1411" bestFit="1" customWidth="1"/>
    <col min="7967" max="8192" width="9" style="1411"/>
    <col min="8193" max="8193" width="3.875" style="1411" customWidth="1"/>
    <col min="8194" max="8194" width="0" style="1411" hidden="1" customWidth="1"/>
    <col min="8195" max="8195" width="11.625" style="1411" bestFit="1" customWidth="1"/>
    <col min="8196" max="8196" width="11.875" style="1411" bestFit="1" customWidth="1"/>
    <col min="8197" max="8197" width="10" style="1411" bestFit="1" customWidth="1"/>
    <col min="8198" max="8198" width="9.75" style="1411" bestFit="1" customWidth="1"/>
    <col min="8199" max="8199" width="8.875" style="1411" bestFit="1" customWidth="1"/>
    <col min="8200" max="8200" width="7" style="1411" bestFit="1" customWidth="1"/>
    <col min="8201" max="8201" width="9" style="1411" bestFit="1" customWidth="1"/>
    <col min="8202" max="8203" width="8.5" style="1411" bestFit="1" customWidth="1"/>
    <col min="8204" max="8204" width="12.625" style="1411" bestFit="1" customWidth="1"/>
    <col min="8205" max="8205" width="4" style="1411" customWidth="1"/>
    <col min="8206" max="8206" width="16.25" style="1411" customWidth="1"/>
    <col min="8207" max="8207" width="12.25" style="1411" customWidth="1"/>
    <col min="8208" max="8209" width="9" style="1411"/>
    <col min="8210" max="8210" width="9.875" style="1411" bestFit="1" customWidth="1"/>
    <col min="8211" max="8211" width="9.125" style="1411" bestFit="1" customWidth="1"/>
    <col min="8212" max="8221" width="9" style="1411" bestFit="1" customWidth="1"/>
    <col min="8222" max="8222" width="9.875" style="1411" bestFit="1" customWidth="1"/>
    <col min="8223" max="8448" width="9" style="1411"/>
    <col min="8449" max="8449" width="3.875" style="1411" customWidth="1"/>
    <col min="8450" max="8450" width="0" style="1411" hidden="1" customWidth="1"/>
    <col min="8451" max="8451" width="11.625" style="1411" bestFit="1" customWidth="1"/>
    <col min="8452" max="8452" width="11.875" style="1411" bestFit="1" customWidth="1"/>
    <col min="8453" max="8453" width="10" style="1411" bestFit="1" customWidth="1"/>
    <col min="8454" max="8454" width="9.75" style="1411" bestFit="1" customWidth="1"/>
    <col min="8455" max="8455" width="8.875" style="1411" bestFit="1" customWidth="1"/>
    <col min="8456" max="8456" width="7" style="1411" bestFit="1" customWidth="1"/>
    <col min="8457" max="8457" width="9" style="1411" bestFit="1" customWidth="1"/>
    <col min="8458" max="8459" width="8.5" style="1411" bestFit="1" customWidth="1"/>
    <col min="8460" max="8460" width="12.625" style="1411" bestFit="1" customWidth="1"/>
    <col min="8461" max="8461" width="4" style="1411" customWidth="1"/>
    <col min="8462" max="8462" width="16.25" style="1411" customWidth="1"/>
    <col min="8463" max="8463" width="12.25" style="1411" customWidth="1"/>
    <col min="8464" max="8465" width="9" style="1411"/>
    <col min="8466" max="8466" width="9.875" style="1411" bestFit="1" customWidth="1"/>
    <col min="8467" max="8467" width="9.125" style="1411" bestFit="1" customWidth="1"/>
    <col min="8468" max="8477" width="9" style="1411" bestFit="1" customWidth="1"/>
    <col min="8478" max="8478" width="9.875" style="1411" bestFit="1" customWidth="1"/>
    <col min="8479" max="8704" width="9" style="1411"/>
    <col min="8705" max="8705" width="3.875" style="1411" customWidth="1"/>
    <col min="8706" max="8706" width="0" style="1411" hidden="1" customWidth="1"/>
    <col min="8707" max="8707" width="11.625" style="1411" bestFit="1" customWidth="1"/>
    <col min="8708" max="8708" width="11.875" style="1411" bestFit="1" customWidth="1"/>
    <col min="8709" max="8709" width="10" style="1411" bestFit="1" customWidth="1"/>
    <col min="8710" max="8710" width="9.75" style="1411" bestFit="1" customWidth="1"/>
    <col min="8711" max="8711" width="8.875" style="1411" bestFit="1" customWidth="1"/>
    <col min="8712" max="8712" width="7" style="1411" bestFit="1" customWidth="1"/>
    <col min="8713" max="8713" width="9" style="1411" bestFit="1" customWidth="1"/>
    <col min="8714" max="8715" width="8.5" style="1411" bestFit="1" customWidth="1"/>
    <col min="8716" max="8716" width="12.625" style="1411" bestFit="1" customWidth="1"/>
    <col min="8717" max="8717" width="4" style="1411" customWidth="1"/>
    <col min="8718" max="8718" width="16.25" style="1411" customWidth="1"/>
    <col min="8719" max="8719" width="12.25" style="1411" customWidth="1"/>
    <col min="8720" max="8721" width="9" style="1411"/>
    <col min="8722" max="8722" width="9.875" style="1411" bestFit="1" customWidth="1"/>
    <col min="8723" max="8723" width="9.125" style="1411" bestFit="1" customWidth="1"/>
    <col min="8724" max="8733" width="9" style="1411" bestFit="1" customWidth="1"/>
    <col min="8734" max="8734" width="9.875" style="1411" bestFit="1" customWidth="1"/>
    <col min="8735" max="8960" width="9" style="1411"/>
    <col min="8961" max="8961" width="3.875" style="1411" customWidth="1"/>
    <col min="8962" max="8962" width="0" style="1411" hidden="1" customWidth="1"/>
    <col min="8963" max="8963" width="11.625" style="1411" bestFit="1" customWidth="1"/>
    <col min="8964" max="8964" width="11.875" style="1411" bestFit="1" customWidth="1"/>
    <col min="8965" max="8965" width="10" style="1411" bestFit="1" customWidth="1"/>
    <col min="8966" max="8966" width="9.75" style="1411" bestFit="1" customWidth="1"/>
    <col min="8967" max="8967" width="8.875" style="1411" bestFit="1" customWidth="1"/>
    <col min="8968" max="8968" width="7" style="1411" bestFit="1" customWidth="1"/>
    <col min="8969" max="8969" width="9" style="1411" bestFit="1" customWidth="1"/>
    <col min="8970" max="8971" width="8.5" style="1411" bestFit="1" customWidth="1"/>
    <col min="8972" max="8972" width="12.625" style="1411" bestFit="1" customWidth="1"/>
    <col min="8973" max="8973" width="4" style="1411" customWidth="1"/>
    <col min="8974" max="8974" width="16.25" style="1411" customWidth="1"/>
    <col min="8975" max="8975" width="12.25" style="1411" customWidth="1"/>
    <col min="8976" max="8977" width="9" style="1411"/>
    <col min="8978" max="8978" width="9.875" style="1411" bestFit="1" customWidth="1"/>
    <col min="8979" max="8979" width="9.125" style="1411" bestFit="1" customWidth="1"/>
    <col min="8980" max="8989" width="9" style="1411" bestFit="1" customWidth="1"/>
    <col min="8990" max="8990" width="9.875" style="1411" bestFit="1" customWidth="1"/>
    <col min="8991" max="9216" width="9" style="1411"/>
    <col min="9217" max="9217" width="3.875" style="1411" customWidth="1"/>
    <col min="9218" max="9218" width="0" style="1411" hidden="1" customWidth="1"/>
    <col min="9219" max="9219" width="11.625" style="1411" bestFit="1" customWidth="1"/>
    <col min="9220" max="9220" width="11.875" style="1411" bestFit="1" customWidth="1"/>
    <col min="9221" max="9221" width="10" style="1411" bestFit="1" customWidth="1"/>
    <col min="9222" max="9222" width="9.75" style="1411" bestFit="1" customWidth="1"/>
    <col min="9223" max="9223" width="8.875" style="1411" bestFit="1" customWidth="1"/>
    <col min="9224" max="9224" width="7" style="1411" bestFit="1" customWidth="1"/>
    <col min="9225" max="9225" width="9" style="1411" bestFit="1" customWidth="1"/>
    <col min="9226" max="9227" width="8.5" style="1411" bestFit="1" customWidth="1"/>
    <col min="9228" max="9228" width="12.625" style="1411" bestFit="1" customWidth="1"/>
    <col min="9229" max="9229" width="4" style="1411" customWidth="1"/>
    <col min="9230" max="9230" width="16.25" style="1411" customWidth="1"/>
    <col min="9231" max="9231" width="12.25" style="1411" customWidth="1"/>
    <col min="9232" max="9233" width="9" style="1411"/>
    <col min="9234" max="9234" width="9.875" style="1411" bestFit="1" customWidth="1"/>
    <col min="9235" max="9235" width="9.125" style="1411" bestFit="1" customWidth="1"/>
    <col min="9236" max="9245" width="9" style="1411" bestFit="1" customWidth="1"/>
    <col min="9246" max="9246" width="9.875" style="1411" bestFit="1" customWidth="1"/>
    <col min="9247" max="9472" width="9" style="1411"/>
    <col min="9473" max="9473" width="3.875" style="1411" customWidth="1"/>
    <col min="9474" max="9474" width="0" style="1411" hidden="1" customWidth="1"/>
    <col min="9475" max="9475" width="11.625" style="1411" bestFit="1" customWidth="1"/>
    <col min="9476" max="9476" width="11.875" style="1411" bestFit="1" customWidth="1"/>
    <col min="9477" max="9477" width="10" style="1411" bestFit="1" customWidth="1"/>
    <col min="9478" max="9478" width="9.75" style="1411" bestFit="1" customWidth="1"/>
    <col min="9479" max="9479" width="8.875" style="1411" bestFit="1" customWidth="1"/>
    <col min="9480" max="9480" width="7" style="1411" bestFit="1" customWidth="1"/>
    <col min="9481" max="9481" width="9" style="1411" bestFit="1" customWidth="1"/>
    <col min="9482" max="9483" width="8.5" style="1411" bestFit="1" customWidth="1"/>
    <col min="9484" max="9484" width="12.625" style="1411" bestFit="1" customWidth="1"/>
    <col min="9485" max="9485" width="4" style="1411" customWidth="1"/>
    <col min="9486" max="9486" width="16.25" style="1411" customWidth="1"/>
    <col min="9487" max="9487" width="12.25" style="1411" customWidth="1"/>
    <col min="9488" max="9489" width="9" style="1411"/>
    <col min="9490" max="9490" width="9.875" style="1411" bestFit="1" customWidth="1"/>
    <col min="9491" max="9491" width="9.125" style="1411" bestFit="1" customWidth="1"/>
    <col min="9492" max="9501" width="9" style="1411" bestFit="1" customWidth="1"/>
    <col min="9502" max="9502" width="9.875" style="1411" bestFit="1" customWidth="1"/>
    <col min="9503" max="9728" width="9" style="1411"/>
    <col min="9729" max="9729" width="3.875" style="1411" customWidth="1"/>
    <col min="9730" max="9730" width="0" style="1411" hidden="1" customWidth="1"/>
    <col min="9731" max="9731" width="11.625" style="1411" bestFit="1" customWidth="1"/>
    <col min="9732" max="9732" width="11.875" style="1411" bestFit="1" customWidth="1"/>
    <col min="9733" max="9733" width="10" style="1411" bestFit="1" customWidth="1"/>
    <col min="9734" max="9734" width="9.75" style="1411" bestFit="1" customWidth="1"/>
    <col min="9735" max="9735" width="8.875" style="1411" bestFit="1" customWidth="1"/>
    <col min="9736" max="9736" width="7" style="1411" bestFit="1" customWidth="1"/>
    <col min="9737" max="9737" width="9" style="1411" bestFit="1" customWidth="1"/>
    <col min="9738" max="9739" width="8.5" style="1411" bestFit="1" customWidth="1"/>
    <col min="9740" max="9740" width="12.625" style="1411" bestFit="1" customWidth="1"/>
    <col min="9741" max="9741" width="4" style="1411" customWidth="1"/>
    <col min="9742" max="9742" width="16.25" style="1411" customWidth="1"/>
    <col min="9743" max="9743" width="12.25" style="1411" customWidth="1"/>
    <col min="9744" max="9745" width="9" style="1411"/>
    <col min="9746" max="9746" width="9.875" style="1411" bestFit="1" customWidth="1"/>
    <col min="9747" max="9747" width="9.125" style="1411" bestFit="1" customWidth="1"/>
    <col min="9748" max="9757" width="9" style="1411" bestFit="1" customWidth="1"/>
    <col min="9758" max="9758" width="9.875" style="1411" bestFit="1" customWidth="1"/>
    <col min="9759" max="9984" width="9" style="1411"/>
    <col min="9985" max="9985" width="3.875" style="1411" customWidth="1"/>
    <col min="9986" max="9986" width="0" style="1411" hidden="1" customWidth="1"/>
    <col min="9987" max="9987" width="11.625" style="1411" bestFit="1" customWidth="1"/>
    <col min="9988" max="9988" width="11.875" style="1411" bestFit="1" customWidth="1"/>
    <col min="9989" max="9989" width="10" style="1411" bestFit="1" customWidth="1"/>
    <col min="9990" max="9990" width="9.75" style="1411" bestFit="1" customWidth="1"/>
    <col min="9991" max="9991" width="8.875" style="1411" bestFit="1" customWidth="1"/>
    <col min="9992" max="9992" width="7" style="1411" bestFit="1" customWidth="1"/>
    <col min="9993" max="9993" width="9" style="1411" bestFit="1" customWidth="1"/>
    <col min="9994" max="9995" width="8.5" style="1411" bestFit="1" customWidth="1"/>
    <col min="9996" max="9996" width="12.625" style="1411" bestFit="1" customWidth="1"/>
    <col min="9997" max="9997" width="4" style="1411" customWidth="1"/>
    <col min="9998" max="9998" width="16.25" style="1411" customWidth="1"/>
    <col min="9999" max="9999" width="12.25" style="1411" customWidth="1"/>
    <col min="10000" max="10001" width="9" style="1411"/>
    <col min="10002" max="10002" width="9.875" style="1411" bestFit="1" customWidth="1"/>
    <col min="10003" max="10003" width="9.125" style="1411" bestFit="1" customWidth="1"/>
    <col min="10004" max="10013" width="9" style="1411" bestFit="1" customWidth="1"/>
    <col min="10014" max="10014" width="9.875" style="1411" bestFit="1" customWidth="1"/>
    <col min="10015" max="10240" width="9" style="1411"/>
    <col min="10241" max="10241" width="3.875" style="1411" customWidth="1"/>
    <col min="10242" max="10242" width="0" style="1411" hidden="1" customWidth="1"/>
    <col min="10243" max="10243" width="11.625" style="1411" bestFit="1" customWidth="1"/>
    <col min="10244" max="10244" width="11.875" style="1411" bestFit="1" customWidth="1"/>
    <col min="10245" max="10245" width="10" style="1411" bestFit="1" customWidth="1"/>
    <col min="10246" max="10246" width="9.75" style="1411" bestFit="1" customWidth="1"/>
    <col min="10247" max="10247" width="8.875" style="1411" bestFit="1" customWidth="1"/>
    <col min="10248" max="10248" width="7" style="1411" bestFit="1" customWidth="1"/>
    <col min="10249" max="10249" width="9" style="1411" bestFit="1" customWidth="1"/>
    <col min="10250" max="10251" width="8.5" style="1411" bestFit="1" customWidth="1"/>
    <col min="10252" max="10252" width="12.625" style="1411" bestFit="1" customWidth="1"/>
    <col min="10253" max="10253" width="4" style="1411" customWidth="1"/>
    <col min="10254" max="10254" width="16.25" style="1411" customWidth="1"/>
    <col min="10255" max="10255" width="12.25" style="1411" customWidth="1"/>
    <col min="10256" max="10257" width="9" style="1411"/>
    <col min="10258" max="10258" width="9.875" style="1411" bestFit="1" customWidth="1"/>
    <col min="10259" max="10259" width="9.125" style="1411" bestFit="1" customWidth="1"/>
    <col min="10260" max="10269" width="9" style="1411" bestFit="1" customWidth="1"/>
    <col min="10270" max="10270" width="9.875" style="1411" bestFit="1" customWidth="1"/>
    <col min="10271" max="10496" width="9" style="1411"/>
    <col min="10497" max="10497" width="3.875" style="1411" customWidth="1"/>
    <col min="10498" max="10498" width="0" style="1411" hidden="1" customWidth="1"/>
    <col min="10499" max="10499" width="11.625" style="1411" bestFit="1" customWidth="1"/>
    <col min="10500" max="10500" width="11.875" style="1411" bestFit="1" customWidth="1"/>
    <col min="10501" max="10501" width="10" style="1411" bestFit="1" customWidth="1"/>
    <col min="10502" max="10502" width="9.75" style="1411" bestFit="1" customWidth="1"/>
    <col min="10503" max="10503" width="8.875" style="1411" bestFit="1" customWidth="1"/>
    <col min="10504" max="10504" width="7" style="1411" bestFit="1" customWidth="1"/>
    <col min="10505" max="10505" width="9" style="1411" bestFit="1" customWidth="1"/>
    <col min="10506" max="10507" width="8.5" style="1411" bestFit="1" customWidth="1"/>
    <col min="10508" max="10508" width="12.625" style="1411" bestFit="1" customWidth="1"/>
    <col min="10509" max="10509" width="4" style="1411" customWidth="1"/>
    <col min="10510" max="10510" width="16.25" style="1411" customWidth="1"/>
    <col min="10511" max="10511" width="12.25" style="1411" customWidth="1"/>
    <col min="10512" max="10513" width="9" style="1411"/>
    <col min="10514" max="10514" width="9.875" style="1411" bestFit="1" customWidth="1"/>
    <col min="10515" max="10515" width="9.125" style="1411" bestFit="1" customWidth="1"/>
    <col min="10516" max="10525" width="9" style="1411" bestFit="1" customWidth="1"/>
    <col min="10526" max="10526" width="9.875" style="1411" bestFit="1" customWidth="1"/>
    <col min="10527" max="10752" width="9" style="1411"/>
    <col min="10753" max="10753" width="3.875" style="1411" customWidth="1"/>
    <col min="10754" max="10754" width="0" style="1411" hidden="1" customWidth="1"/>
    <col min="10755" max="10755" width="11.625" style="1411" bestFit="1" customWidth="1"/>
    <col min="10756" max="10756" width="11.875" style="1411" bestFit="1" customWidth="1"/>
    <col min="10757" max="10757" width="10" style="1411" bestFit="1" customWidth="1"/>
    <col min="10758" max="10758" width="9.75" style="1411" bestFit="1" customWidth="1"/>
    <col min="10759" max="10759" width="8.875" style="1411" bestFit="1" customWidth="1"/>
    <col min="10760" max="10760" width="7" style="1411" bestFit="1" customWidth="1"/>
    <col min="10761" max="10761" width="9" style="1411" bestFit="1" customWidth="1"/>
    <col min="10762" max="10763" width="8.5" style="1411" bestFit="1" customWidth="1"/>
    <col min="10764" max="10764" width="12.625" style="1411" bestFit="1" customWidth="1"/>
    <col min="10765" max="10765" width="4" style="1411" customWidth="1"/>
    <col min="10766" max="10766" width="16.25" style="1411" customWidth="1"/>
    <col min="10767" max="10767" width="12.25" style="1411" customWidth="1"/>
    <col min="10768" max="10769" width="9" style="1411"/>
    <col min="10770" max="10770" width="9.875" style="1411" bestFit="1" customWidth="1"/>
    <col min="10771" max="10771" width="9.125" style="1411" bestFit="1" customWidth="1"/>
    <col min="10772" max="10781" width="9" style="1411" bestFit="1" customWidth="1"/>
    <col min="10782" max="10782" width="9.875" style="1411" bestFit="1" customWidth="1"/>
    <col min="10783" max="11008" width="9" style="1411"/>
    <col min="11009" max="11009" width="3.875" style="1411" customWidth="1"/>
    <col min="11010" max="11010" width="0" style="1411" hidden="1" customWidth="1"/>
    <col min="11011" max="11011" width="11.625" style="1411" bestFit="1" customWidth="1"/>
    <col min="11012" max="11012" width="11.875" style="1411" bestFit="1" customWidth="1"/>
    <col min="11013" max="11013" width="10" style="1411" bestFit="1" customWidth="1"/>
    <col min="11014" max="11014" width="9.75" style="1411" bestFit="1" customWidth="1"/>
    <col min="11015" max="11015" width="8.875" style="1411" bestFit="1" customWidth="1"/>
    <col min="11016" max="11016" width="7" style="1411" bestFit="1" customWidth="1"/>
    <col min="11017" max="11017" width="9" style="1411" bestFit="1" customWidth="1"/>
    <col min="11018" max="11019" width="8.5" style="1411" bestFit="1" customWidth="1"/>
    <col min="11020" max="11020" width="12.625" style="1411" bestFit="1" customWidth="1"/>
    <col min="11021" max="11021" width="4" style="1411" customWidth="1"/>
    <col min="11022" max="11022" width="16.25" style="1411" customWidth="1"/>
    <col min="11023" max="11023" width="12.25" style="1411" customWidth="1"/>
    <col min="11024" max="11025" width="9" style="1411"/>
    <col min="11026" max="11026" width="9.875" style="1411" bestFit="1" customWidth="1"/>
    <col min="11027" max="11027" width="9.125" style="1411" bestFit="1" customWidth="1"/>
    <col min="11028" max="11037" width="9" style="1411" bestFit="1" customWidth="1"/>
    <col min="11038" max="11038" width="9.875" style="1411" bestFit="1" customWidth="1"/>
    <col min="11039" max="11264" width="9" style="1411"/>
    <col min="11265" max="11265" width="3.875" style="1411" customWidth="1"/>
    <col min="11266" max="11266" width="0" style="1411" hidden="1" customWidth="1"/>
    <col min="11267" max="11267" width="11.625" style="1411" bestFit="1" customWidth="1"/>
    <col min="11268" max="11268" width="11.875" style="1411" bestFit="1" customWidth="1"/>
    <col min="11269" max="11269" width="10" style="1411" bestFit="1" customWidth="1"/>
    <col min="11270" max="11270" width="9.75" style="1411" bestFit="1" customWidth="1"/>
    <col min="11271" max="11271" width="8.875" style="1411" bestFit="1" customWidth="1"/>
    <col min="11272" max="11272" width="7" style="1411" bestFit="1" customWidth="1"/>
    <col min="11273" max="11273" width="9" style="1411" bestFit="1" customWidth="1"/>
    <col min="11274" max="11275" width="8.5" style="1411" bestFit="1" customWidth="1"/>
    <col min="11276" max="11276" width="12.625" style="1411" bestFit="1" customWidth="1"/>
    <col min="11277" max="11277" width="4" style="1411" customWidth="1"/>
    <col min="11278" max="11278" width="16.25" style="1411" customWidth="1"/>
    <col min="11279" max="11279" width="12.25" style="1411" customWidth="1"/>
    <col min="11280" max="11281" width="9" style="1411"/>
    <col min="11282" max="11282" width="9.875" style="1411" bestFit="1" customWidth="1"/>
    <col min="11283" max="11283" width="9.125" style="1411" bestFit="1" customWidth="1"/>
    <col min="11284" max="11293" width="9" style="1411" bestFit="1" customWidth="1"/>
    <col min="11294" max="11294" width="9.875" style="1411" bestFit="1" customWidth="1"/>
    <col min="11295" max="11520" width="9" style="1411"/>
    <col min="11521" max="11521" width="3.875" style="1411" customWidth="1"/>
    <col min="11522" max="11522" width="0" style="1411" hidden="1" customWidth="1"/>
    <col min="11523" max="11523" width="11.625" style="1411" bestFit="1" customWidth="1"/>
    <col min="11524" max="11524" width="11.875" style="1411" bestFit="1" customWidth="1"/>
    <col min="11525" max="11525" width="10" style="1411" bestFit="1" customWidth="1"/>
    <col min="11526" max="11526" width="9.75" style="1411" bestFit="1" customWidth="1"/>
    <col min="11527" max="11527" width="8.875" style="1411" bestFit="1" customWidth="1"/>
    <col min="11528" max="11528" width="7" style="1411" bestFit="1" customWidth="1"/>
    <col min="11529" max="11529" width="9" style="1411" bestFit="1" customWidth="1"/>
    <col min="11530" max="11531" width="8.5" style="1411" bestFit="1" customWidth="1"/>
    <col min="11532" max="11532" width="12.625" style="1411" bestFit="1" customWidth="1"/>
    <col min="11533" max="11533" width="4" style="1411" customWidth="1"/>
    <col min="11534" max="11534" width="16.25" style="1411" customWidth="1"/>
    <col min="11535" max="11535" width="12.25" style="1411" customWidth="1"/>
    <col min="11536" max="11537" width="9" style="1411"/>
    <col min="11538" max="11538" width="9.875" style="1411" bestFit="1" customWidth="1"/>
    <col min="11539" max="11539" width="9.125" style="1411" bestFit="1" customWidth="1"/>
    <col min="11540" max="11549" width="9" style="1411" bestFit="1" customWidth="1"/>
    <col min="11550" max="11550" width="9.875" style="1411" bestFit="1" customWidth="1"/>
    <col min="11551" max="11776" width="9" style="1411"/>
    <col min="11777" max="11777" width="3.875" style="1411" customWidth="1"/>
    <col min="11778" max="11778" width="0" style="1411" hidden="1" customWidth="1"/>
    <col min="11779" max="11779" width="11.625" style="1411" bestFit="1" customWidth="1"/>
    <col min="11780" max="11780" width="11.875" style="1411" bestFit="1" customWidth="1"/>
    <col min="11781" max="11781" width="10" style="1411" bestFit="1" customWidth="1"/>
    <col min="11782" max="11782" width="9.75" style="1411" bestFit="1" customWidth="1"/>
    <col min="11783" max="11783" width="8.875" style="1411" bestFit="1" customWidth="1"/>
    <col min="11784" max="11784" width="7" style="1411" bestFit="1" customWidth="1"/>
    <col min="11785" max="11785" width="9" style="1411" bestFit="1" customWidth="1"/>
    <col min="11786" max="11787" width="8.5" style="1411" bestFit="1" customWidth="1"/>
    <col min="11788" max="11788" width="12.625" style="1411" bestFit="1" customWidth="1"/>
    <col min="11789" max="11789" width="4" style="1411" customWidth="1"/>
    <col min="11790" max="11790" width="16.25" style="1411" customWidth="1"/>
    <col min="11791" max="11791" width="12.25" style="1411" customWidth="1"/>
    <col min="11792" max="11793" width="9" style="1411"/>
    <col min="11794" max="11794" width="9.875" style="1411" bestFit="1" customWidth="1"/>
    <col min="11795" max="11795" width="9.125" style="1411" bestFit="1" customWidth="1"/>
    <col min="11796" max="11805" width="9" style="1411" bestFit="1" customWidth="1"/>
    <col min="11806" max="11806" width="9.875" style="1411" bestFit="1" customWidth="1"/>
    <col min="11807" max="12032" width="9" style="1411"/>
    <col min="12033" max="12033" width="3.875" style="1411" customWidth="1"/>
    <col min="12034" max="12034" width="0" style="1411" hidden="1" customWidth="1"/>
    <col min="12035" max="12035" width="11.625" style="1411" bestFit="1" customWidth="1"/>
    <col min="12036" max="12036" width="11.875" style="1411" bestFit="1" customWidth="1"/>
    <col min="12037" max="12037" width="10" style="1411" bestFit="1" customWidth="1"/>
    <col min="12038" max="12038" width="9.75" style="1411" bestFit="1" customWidth="1"/>
    <col min="12039" max="12039" width="8.875" style="1411" bestFit="1" customWidth="1"/>
    <col min="12040" max="12040" width="7" style="1411" bestFit="1" customWidth="1"/>
    <col min="12041" max="12041" width="9" style="1411" bestFit="1" customWidth="1"/>
    <col min="12042" max="12043" width="8.5" style="1411" bestFit="1" customWidth="1"/>
    <col min="12044" max="12044" width="12.625" style="1411" bestFit="1" customWidth="1"/>
    <col min="12045" max="12045" width="4" style="1411" customWidth="1"/>
    <col min="12046" max="12046" width="16.25" style="1411" customWidth="1"/>
    <col min="12047" max="12047" width="12.25" style="1411" customWidth="1"/>
    <col min="12048" max="12049" width="9" style="1411"/>
    <col min="12050" max="12050" width="9.875" style="1411" bestFit="1" customWidth="1"/>
    <col min="12051" max="12051" width="9.125" style="1411" bestFit="1" customWidth="1"/>
    <col min="12052" max="12061" width="9" style="1411" bestFit="1" customWidth="1"/>
    <col min="12062" max="12062" width="9.875" style="1411" bestFit="1" customWidth="1"/>
    <col min="12063" max="12288" width="9" style="1411"/>
    <col min="12289" max="12289" width="3.875" style="1411" customWidth="1"/>
    <col min="12290" max="12290" width="0" style="1411" hidden="1" customWidth="1"/>
    <col min="12291" max="12291" width="11.625" style="1411" bestFit="1" customWidth="1"/>
    <col min="12292" max="12292" width="11.875" style="1411" bestFit="1" customWidth="1"/>
    <col min="12293" max="12293" width="10" style="1411" bestFit="1" customWidth="1"/>
    <col min="12294" max="12294" width="9.75" style="1411" bestFit="1" customWidth="1"/>
    <col min="12295" max="12295" width="8.875" style="1411" bestFit="1" customWidth="1"/>
    <col min="12296" max="12296" width="7" style="1411" bestFit="1" customWidth="1"/>
    <col min="12297" max="12297" width="9" style="1411" bestFit="1" customWidth="1"/>
    <col min="12298" max="12299" width="8.5" style="1411" bestFit="1" customWidth="1"/>
    <col min="12300" max="12300" width="12.625" style="1411" bestFit="1" customWidth="1"/>
    <col min="12301" max="12301" width="4" style="1411" customWidth="1"/>
    <col min="12302" max="12302" width="16.25" style="1411" customWidth="1"/>
    <col min="12303" max="12303" width="12.25" style="1411" customWidth="1"/>
    <col min="12304" max="12305" width="9" style="1411"/>
    <col min="12306" max="12306" width="9.875" style="1411" bestFit="1" customWidth="1"/>
    <col min="12307" max="12307" width="9.125" style="1411" bestFit="1" customWidth="1"/>
    <col min="12308" max="12317" width="9" style="1411" bestFit="1" customWidth="1"/>
    <col min="12318" max="12318" width="9.875" style="1411" bestFit="1" customWidth="1"/>
    <col min="12319" max="12544" width="9" style="1411"/>
    <col min="12545" max="12545" width="3.875" style="1411" customWidth="1"/>
    <col min="12546" max="12546" width="0" style="1411" hidden="1" customWidth="1"/>
    <col min="12547" max="12547" width="11.625" style="1411" bestFit="1" customWidth="1"/>
    <col min="12548" max="12548" width="11.875" style="1411" bestFit="1" customWidth="1"/>
    <col min="12549" max="12549" width="10" style="1411" bestFit="1" customWidth="1"/>
    <col min="12550" max="12550" width="9.75" style="1411" bestFit="1" customWidth="1"/>
    <col min="12551" max="12551" width="8.875" style="1411" bestFit="1" customWidth="1"/>
    <col min="12552" max="12552" width="7" style="1411" bestFit="1" customWidth="1"/>
    <col min="12553" max="12553" width="9" style="1411" bestFit="1" customWidth="1"/>
    <col min="12554" max="12555" width="8.5" style="1411" bestFit="1" customWidth="1"/>
    <col min="12556" max="12556" width="12.625" style="1411" bestFit="1" customWidth="1"/>
    <col min="12557" max="12557" width="4" style="1411" customWidth="1"/>
    <col min="12558" max="12558" width="16.25" style="1411" customWidth="1"/>
    <col min="12559" max="12559" width="12.25" style="1411" customWidth="1"/>
    <col min="12560" max="12561" width="9" style="1411"/>
    <col min="12562" max="12562" width="9.875" style="1411" bestFit="1" customWidth="1"/>
    <col min="12563" max="12563" width="9.125" style="1411" bestFit="1" customWidth="1"/>
    <col min="12564" max="12573" width="9" style="1411" bestFit="1" customWidth="1"/>
    <col min="12574" max="12574" width="9.875" style="1411" bestFit="1" customWidth="1"/>
    <col min="12575" max="12800" width="9" style="1411"/>
    <col min="12801" max="12801" width="3.875" style="1411" customWidth="1"/>
    <col min="12802" max="12802" width="0" style="1411" hidden="1" customWidth="1"/>
    <col min="12803" max="12803" width="11.625" style="1411" bestFit="1" customWidth="1"/>
    <col min="12804" max="12804" width="11.875" style="1411" bestFit="1" customWidth="1"/>
    <col min="12805" max="12805" width="10" style="1411" bestFit="1" customWidth="1"/>
    <col min="12806" max="12806" width="9.75" style="1411" bestFit="1" customWidth="1"/>
    <col min="12807" max="12807" width="8.875" style="1411" bestFit="1" customWidth="1"/>
    <col min="12808" max="12808" width="7" style="1411" bestFit="1" customWidth="1"/>
    <col min="12809" max="12809" width="9" style="1411" bestFit="1" customWidth="1"/>
    <col min="12810" max="12811" width="8.5" style="1411" bestFit="1" customWidth="1"/>
    <col min="12812" max="12812" width="12.625" style="1411" bestFit="1" customWidth="1"/>
    <col min="12813" max="12813" width="4" style="1411" customWidth="1"/>
    <col min="12814" max="12814" width="16.25" style="1411" customWidth="1"/>
    <col min="12815" max="12815" width="12.25" style="1411" customWidth="1"/>
    <col min="12816" max="12817" width="9" style="1411"/>
    <col min="12818" max="12818" width="9.875" style="1411" bestFit="1" customWidth="1"/>
    <col min="12819" max="12819" width="9.125" style="1411" bestFit="1" customWidth="1"/>
    <col min="12820" max="12829" width="9" style="1411" bestFit="1" customWidth="1"/>
    <col min="12830" max="12830" width="9.875" style="1411" bestFit="1" customWidth="1"/>
    <col min="12831" max="13056" width="9" style="1411"/>
    <col min="13057" max="13057" width="3.875" style="1411" customWidth="1"/>
    <col min="13058" max="13058" width="0" style="1411" hidden="1" customWidth="1"/>
    <col min="13059" max="13059" width="11.625" style="1411" bestFit="1" customWidth="1"/>
    <col min="13060" max="13060" width="11.875" style="1411" bestFit="1" customWidth="1"/>
    <col min="13061" max="13061" width="10" style="1411" bestFit="1" customWidth="1"/>
    <col min="13062" max="13062" width="9.75" style="1411" bestFit="1" customWidth="1"/>
    <col min="13063" max="13063" width="8.875" style="1411" bestFit="1" customWidth="1"/>
    <col min="13064" max="13064" width="7" style="1411" bestFit="1" customWidth="1"/>
    <col min="13065" max="13065" width="9" style="1411" bestFit="1" customWidth="1"/>
    <col min="13066" max="13067" width="8.5" style="1411" bestFit="1" customWidth="1"/>
    <col min="13068" max="13068" width="12.625" style="1411" bestFit="1" customWidth="1"/>
    <col min="13069" max="13069" width="4" style="1411" customWidth="1"/>
    <col min="13070" max="13070" width="16.25" style="1411" customWidth="1"/>
    <col min="13071" max="13071" width="12.25" style="1411" customWidth="1"/>
    <col min="13072" max="13073" width="9" style="1411"/>
    <col min="13074" max="13074" width="9.875" style="1411" bestFit="1" customWidth="1"/>
    <col min="13075" max="13075" width="9.125" style="1411" bestFit="1" customWidth="1"/>
    <col min="13076" max="13085" width="9" style="1411" bestFit="1" customWidth="1"/>
    <col min="13086" max="13086" width="9.875" style="1411" bestFit="1" customWidth="1"/>
    <col min="13087" max="13312" width="9" style="1411"/>
    <col min="13313" max="13313" width="3.875" style="1411" customWidth="1"/>
    <col min="13314" max="13314" width="0" style="1411" hidden="1" customWidth="1"/>
    <col min="13315" max="13315" width="11.625" style="1411" bestFit="1" customWidth="1"/>
    <col min="13316" max="13316" width="11.875" style="1411" bestFit="1" customWidth="1"/>
    <col min="13317" max="13317" width="10" style="1411" bestFit="1" customWidth="1"/>
    <col min="13318" max="13318" width="9.75" style="1411" bestFit="1" customWidth="1"/>
    <col min="13319" max="13319" width="8.875" style="1411" bestFit="1" customWidth="1"/>
    <col min="13320" max="13320" width="7" style="1411" bestFit="1" customWidth="1"/>
    <col min="13321" max="13321" width="9" style="1411" bestFit="1" customWidth="1"/>
    <col min="13322" max="13323" width="8.5" style="1411" bestFit="1" customWidth="1"/>
    <col min="13324" max="13324" width="12.625" style="1411" bestFit="1" customWidth="1"/>
    <col min="13325" max="13325" width="4" style="1411" customWidth="1"/>
    <col min="13326" max="13326" width="16.25" style="1411" customWidth="1"/>
    <col min="13327" max="13327" width="12.25" style="1411" customWidth="1"/>
    <col min="13328" max="13329" width="9" style="1411"/>
    <col min="13330" max="13330" width="9.875" style="1411" bestFit="1" customWidth="1"/>
    <col min="13331" max="13331" width="9.125" style="1411" bestFit="1" customWidth="1"/>
    <col min="13332" max="13341" width="9" style="1411" bestFit="1" customWidth="1"/>
    <col min="13342" max="13342" width="9.875" style="1411" bestFit="1" customWidth="1"/>
    <col min="13343" max="13568" width="9" style="1411"/>
    <col min="13569" max="13569" width="3.875" style="1411" customWidth="1"/>
    <col min="13570" max="13570" width="0" style="1411" hidden="1" customWidth="1"/>
    <col min="13571" max="13571" width="11.625" style="1411" bestFit="1" customWidth="1"/>
    <col min="13572" max="13572" width="11.875" style="1411" bestFit="1" customWidth="1"/>
    <col min="13573" max="13573" width="10" style="1411" bestFit="1" customWidth="1"/>
    <col min="13574" max="13574" width="9.75" style="1411" bestFit="1" customWidth="1"/>
    <col min="13575" max="13575" width="8.875" style="1411" bestFit="1" customWidth="1"/>
    <col min="13576" max="13576" width="7" style="1411" bestFit="1" customWidth="1"/>
    <col min="13577" max="13577" width="9" style="1411" bestFit="1" customWidth="1"/>
    <col min="13578" max="13579" width="8.5" style="1411" bestFit="1" customWidth="1"/>
    <col min="13580" max="13580" width="12.625" style="1411" bestFit="1" customWidth="1"/>
    <col min="13581" max="13581" width="4" style="1411" customWidth="1"/>
    <col min="13582" max="13582" width="16.25" style="1411" customWidth="1"/>
    <col min="13583" max="13583" width="12.25" style="1411" customWidth="1"/>
    <col min="13584" max="13585" width="9" style="1411"/>
    <col min="13586" max="13586" width="9.875" style="1411" bestFit="1" customWidth="1"/>
    <col min="13587" max="13587" width="9.125" style="1411" bestFit="1" customWidth="1"/>
    <col min="13588" max="13597" width="9" style="1411" bestFit="1" customWidth="1"/>
    <col min="13598" max="13598" width="9.875" style="1411" bestFit="1" customWidth="1"/>
    <col min="13599" max="13824" width="9" style="1411"/>
    <col min="13825" max="13825" width="3.875" style="1411" customWidth="1"/>
    <col min="13826" max="13826" width="0" style="1411" hidden="1" customWidth="1"/>
    <col min="13827" max="13827" width="11.625" style="1411" bestFit="1" customWidth="1"/>
    <col min="13828" max="13828" width="11.875" style="1411" bestFit="1" customWidth="1"/>
    <col min="13829" max="13829" width="10" style="1411" bestFit="1" customWidth="1"/>
    <col min="13830" max="13830" width="9.75" style="1411" bestFit="1" customWidth="1"/>
    <col min="13831" max="13831" width="8.875" style="1411" bestFit="1" customWidth="1"/>
    <col min="13832" max="13832" width="7" style="1411" bestFit="1" customWidth="1"/>
    <col min="13833" max="13833" width="9" style="1411" bestFit="1" customWidth="1"/>
    <col min="13834" max="13835" width="8.5" style="1411" bestFit="1" customWidth="1"/>
    <col min="13836" max="13836" width="12.625" style="1411" bestFit="1" customWidth="1"/>
    <col min="13837" max="13837" width="4" style="1411" customWidth="1"/>
    <col min="13838" max="13838" width="16.25" style="1411" customWidth="1"/>
    <col min="13839" max="13839" width="12.25" style="1411" customWidth="1"/>
    <col min="13840" max="13841" width="9" style="1411"/>
    <col min="13842" max="13842" width="9.875" style="1411" bestFit="1" customWidth="1"/>
    <col min="13843" max="13843" width="9.125" style="1411" bestFit="1" customWidth="1"/>
    <col min="13844" max="13853" width="9" style="1411" bestFit="1" customWidth="1"/>
    <col min="13854" max="13854" width="9.875" style="1411" bestFit="1" customWidth="1"/>
    <col min="13855" max="14080" width="9" style="1411"/>
    <col min="14081" max="14081" width="3.875" style="1411" customWidth="1"/>
    <col min="14082" max="14082" width="0" style="1411" hidden="1" customWidth="1"/>
    <col min="14083" max="14083" width="11.625" style="1411" bestFit="1" customWidth="1"/>
    <col min="14084" max="14084" width="11.875" style="1411" bestFit="1" customWidth="1"/>
    <col min="14085" max="14085" width="10" style="1411" bestFit="1" customWidth="1"/>
    <col min="14086" max="14086" width="9.75" style="1411" bestFit="1" customWidth="1"/>
    <col min="14087" max="14087" width="8.875" style="1411" bestFit="1" customWidth="1"/>
    <col min="14088" max="14088" width="7" style="1411" bestFit="1" customWidth="1"/>
    <col min="14089" max="14089" width="9" style="1411" bestFit="1" customWidth="1"/>
    <col min="14090" max="14091" width="8.5" style="1411" bestFit="1" customWidth="1"/>
    <col min="14092" max="14092" width="12.625" style="1411" bestFit="1" customWidth="1"/>
    <col min="14093" max="14093" width="4" style="1411" customWidth="1"/>
    <col min="14094" max="14094" width="16.25" style="1411" customWidth="1"/>
    <col min="14095" max="14095" width="12.25" style="1411" customWidth="1"/>
    <col min="14096" max="14097" width="9" style="1411"/>
    <col min="14098" max="14098" width="9.875" style="1411" bestFit="1" customWidth="1"/>
    <col min="14099" max="14099" width="9.125" style="1411" bestFit="1" customWidth="1"/>
    <col min="14100" max="14109" width="9" style="1411" bestFit="1" customWidth="1"/>
    <col min="14110" max="14110" width="9.875" style="1411" bestFit="1" customWidth="1"/>
    <col min="14111" max="14336" width="9" style="1411"/>
    <col min="14337" max="14337" width="3.875" style="1411" customWidth="1"/>
    <col min="14338" max="14338" width="0" style="1411" hidden="1" customWidth="1"/>
    <col min="14339" max="14339" width="11.625" style="1411" bestFit="1" customWidth="1"/>
    <col min="14340" max="14340" width="11.875" style="1411" bestFit="1" customWidth="1"/>
    <col min="14341" max="14341" width="10" style="1411" bestFit="1" customWidth="1"/>
    <col min="14342" max="14342" width="9.75" style="1411" bestFit="1" customWidth="1"/>
    <col min="14343" max="14343" width="8.875" style="1411" bestFit="1" customWidth="1"/>
    <col min="14344" max="14344" width="7" style="1411" bestFit="1" customWidth="1"/>
    <col min="14345" max="14345" width="9" style="1411" bestFit="1" customWidth="1"/>
    <col min="14346" max="14347" width="8.5" style="1411" bestFit="1" customWidth="1"/>
    <col min="14348" max="14348" width="12.625" style="1411" bestFit="1" customWidth="1"/>
    <col min="14349" max="14349" width="4" style="1411" customWidth="1"/>
    <col min="14350" max="14350" width="16.25" style="1411" customWidth="1"/>
    <col min="14351" max="14351" width="12.25" style="1411" customWidth="1"/>
    <col min="14352" max="14353" width="9" style="1411"/>
    <col min="14354" max="14354" width="9.875" style="1411" bestFit="1" customWidth="1"/>
    <col min="14355" max="14355" width="9.125" style="1411" bestFit="1" customWidth="1"/>
    <col min="14356" max="14365" width="9" style="1411" bestFit="1" customWidth="1"/>
    <col min="14366" max="14366" width="9.875" style="1411" bestFit="1" customWidth="1"/>
    <col min="14367" max="14592" width="9" style="1411"/>
    <col min="14593" max="14593" width="3.875" style="1411" customWidth="1"/>
    <col min="14594" max="14594" width="0" style="1411" hidden="1" customWidth="1"/>
    <col min="14595" max="14595" width="11.625" style="1411" bestFit="1" customWidth="1"/>
    <col min="14596" max="14596" width="11.875" style="1411" bestFit="1" customWidth="1"/>
    <col min="14597" max="14597" width="10" style="1411" bestFit="1" customWidth="1"/>
    <col min="14598" max="14598" width="9.75" style="1411" bestFit="1" customWidth="1"/>
    <col min="14599" max="14599" width="8.875" style="1411" bestFit="1" customWidth="1"/>
    <col min="14600" max="14600" width="7" style="1411" bestFit="1" customWidth="1"/>
    <col min="14601" max="14601" width="9" style="1411" bestFit="1" customWidth="1"/>
    <col min="14602" max="14603" width="8.5" style="1411" bestFit="1" customWidth="1"/>
    <col min="14604" max="14604" width="12.625" style="1411" bestFit="1" customWidth="1"/>
    <col min="14605" max="14605" width="4" style="1411" customWidth="1"/>
    <col min="14606" max="14606" width="16.25" style="1411" customWidth="1"/>
    <col min="14607" max="14607" width="12.25" style="1411" customWidth="1"/>
    <col min="14608" max="14609" width="9" style="1411"/>
    <col min="14610" max="14610" width="9.875" style="1411" bestFit="1" customWidth="1"/>
    <col min="14611" max="14611" width="9.125" style="1411" bestFit="1" customWidth="1"/>
    <col min="14612" max="14621" width="9" style="1411" bestFit="1" customWidth="1"/>
    <col min="14622" max="14622" width="9.875" style="1411" bestFit="1" customWidth="1"/>
    <col min="14623" max="14848" width="9" style="1411"/>
    <col min="14849" max="14849" width="3.875" style="1411" customWidth="1"/>
    <col min="14850" max="14850" width="0" style="1411" hidden="1" customWidth="1"/>
    <col min="14851" max="14851" width="11.625" style="1411" bestFit="1" customWidth="1"/>
    <col min="14852" max="14852" width="11.875" style="1411" bestFit="1" customWidth="1"/>
    <col min="14853" max="14853" width="10" style="1411" bestFit="1" customWidth="1"/>
    <col min="14854" max="14854" width="9.75" style="1411" bestFit="1" customWidth="1"/>
    <col min="14855" max="14855" width="8.875" style="1411" bestFit="1" customWidth="1"/>
    <col min="14856" max="14856" width="7" style="1411" bestFit="1" customWidth="1"/>
    <col min="14857" max="14857" width="9" style="1411" bestFit="1" customWidth="1"/>
    <col min="14858" max="14859" width="8.5" style="1411" bestFit="1" customWidth="1"/>
    <col min="14860" max="14860" width="12.625" style="1411" bestFit="1" customWidth="1"/>
    <col min="14861" max="14861" width="4" style="1411" customWidth="1"/>
    <col min="14862" max="14862" width="16.25" style="1411" customWidth="1"/>
    <col min="14863" max="14863" width="12.25" style="1411" customWidth="1"/>
    <col min="14864" max="14865" width="9" style="1411"/>
    <col min="14866" max="14866" width="9.875" style="1411" bestFit="1" customWidth="1"/>
    <col min="14867" max="14867" width="9.125" style="1411" bestFit="1" customWidth="1"/>
    <col min="14868" max="14877" width="9" style="1411" bestFit="1" customWidth="1"/>
    <col min="14878" max="14878" width="9.875" style="1411" bestFit="1" customWidth="1"/>
    <col min="14879" max="15104" width="9" style="1411"/>
    <col min="15105" max="15105" width="3.875" style="1411" customWidth="1"/>
    <col min="15106" max="15106" width="0" style="1411" hidden="1" customWidth="1"/>
    <col min="15107" max="15107" width="11.625" style="1411" bestFit="1" customWidth="1"/>
    <col min="15108" max="15108" width="11.875" style="1411" bestFit="1" customWidth="1"/>
    <col min="15109" max="15109" width="10" style="1411" bestFit="1" customWidth="1"/>
    <col min="15110" max="15110" width="9.75" style="1411" bestFit="1" customWidth="1"/>
    <col min="15111" max="15111" width="8.875" style="1411" bestFit="1" customWidth="1"/>
    <col min="15112" max="15112" width="7" style="1411" bestFit="1" customWidth="1"/>
    <col min="15113" max="15113" width="9" style="1411" bestFit="1" customWidth="1"/>
    <col min="15114" max="15115" width="8.5" style="1411" bestFit="1" customWidth="1"/>
    <col min="15116" max="15116" width="12.625" style="1411" bestFit="1" customWidth="1"/>
    <col min="15117" max="15117" width="4" style="1411" customWidth="1"/>
    <col min="15118" max="15118" width="16.25" style="1411" customWidth="1"/>
    <col min="15119" max="15119" width="12.25" style="1411" customWidth="1"/>
    <col min="15120" max="15121" width="9" style="1411"/>
    <col min="15122" max="15122" width="9.875" style="1411" bestFit="1" customWidth="1"/>
    <col min="15123" max="15123" width="9.125" style="1411" bestFit="1" customWidth="1"/>
    <col min="15124" max="15133" width="9" style="1411" bestFit="1" customWidth="1"/>
    <col min="15134" max="15134" width="9.875" style="1411" bestFit="1" customWidth="1"/>
    <col min="15135" max="15360" width="9" style="1411"/>
    <col min="15361" max="15361" width="3.875" style="1411" customWidth="1"/>
    <col min="15362" max="15362" width="0" style="1411" hidden="1" customWidth="1"/>
    <col min="15363" max="15363" width="11.625" style="1411" bestFit="1" customWidth="1"/>
    <col min="15364" max="15364" width="11.875" style="1411" bestFit="1" customWidth="1"/>
    <col min="15365" max="15365" width="10" style="1411" bestFit="1" customWidth="1"/>
    <col min="15366" max="15366" width="9.75" style="1411" bestFit="1" customWidth="1"/>
    <col min="15367" max="15367" width="8.875" style="1411" bestFit="1" customWidth="1"/>
    <col min="15368" max="15368" width="7" style="1411" bestFit="1" customWidth="1"/>
    <col min="15369" max="15369" width="9" style="1411" bestFit="1" customWidth="1"/>
    <col min="15370" max="15371" width="8.5" style="1411" bestFit="1" customWidth="1"/>
    <col min="15372" max="15372" width="12.625" style="1411" bestFit="1" customWidth="1"/>
    <col min="15373" max="15373" width="4" style="1411" customWidth="1"/>
    <col min="15374" max="15374" width="16.25" style="1411" customWidth="1"/>
    <col min="15375" max="15375" width="12.25" style="1411" customWidth="1"/>
    <col min="15376" max="15377" width="9" style="1411"/>
    <col min="15378" max="15378" width="9.875" style="1411" bestFit="1" customWidth="1"/>
    <col min="15379" max="15379" width="9.125" style="1411" bestFit="1" customWidth="1"/>
    <col min="15380" max="15389" width="9" style="1411" bestFit="1" customWidth="1"/>
    <col min="15390" max="15390" width="9.875" style="1411" bestFit="1" customWidth="1"/>
    <col min="15391" max="15616" width="9" style="1411"/>
    <col min="15617" max="15617" width="3.875" style="1411" customWidth="1"/>
    <col min="15618" max="15618" width="0" style="1411" hidden="1" customWidth="1"/>
    <col min="15619" max="15619" width="11.625" style="1411" bestFit="1" customWidth="1"/>
    <col min="15620" max="15620" width="11.875" style="1411" bestFit="1" customWidth="1"/>
    <col min="15621" max="15621" width="10" style="1411" bestFit="1" customWidth="1"/>
    <col min="15622" max="15622" width="9.75" style="1411" bestFit="1" customWidth="1"/>
    <col min="15623" max="15623" width="8.875" style="1411" bestFit="1" customWidth="1"/>
    <col min="15624" max="15624" width="7" style="1411" bestFit="1" customWidth="1"/>
    <col min="15625" max="15625" width="9" style="1411" bestFit="1" customWidth="1"/>
    <col min="15626" max="15627" width="8.5" style="1411" bestFit="1" customWidth="1"/>
    <col min="15628" max="15628" width="12.625" style="1411" bestFit="1" customWidth="1"/>
    <col min="15629" max="15629" width="4" style="1411" customWidth="1"/>
    <col min="15630" max="15630" width="16.25" style="1411" customWidth="1"/>
    <col min="15631" max="15631" width="12.25" style="1411" customWidth="1"/>
    <col min="15632" max="15633" width="9" style="1411"/>
    <col min="15634" max="15634" width="9.875" style="1411" bestFit="1" customWidth="1"/>
    <col min="15635" max="15635" width="9.125" style="1411" bestFit="1" customWidth="1"/>
    <col min="15636" max="15645" width="9" style="1411" bestFit="1" customWidth="1"/>
    <col min="15646" max="15646" width="9.875" style="1411" bestFit="1" customWidth="1"/>
    <col min="15647" max="15872" width="9" style="1411"/>
    <col min="15873" max="15873" width="3.875" style="1411" customWidth="1"/>
    <col min="15874" max="15874" width="0" style="1411" hidden="1" customWidth="1"/>
    <col min="15875" max="15875" width="11.625" style="1411" bestFit="1" customWidth="1"/>
    <col min="15876" max="15876" width="11.875" style="1411" bestFit="1" customWidth="1"/>
    <col min="15877" max="15877" width="10" style="1411" bestFit="1" customWidth="1"/>
    <col min="15878" max="15878" width="9.75" style="1411" bestFit="1" customWidth="1"/>
    <col min="15879" max="15879" width="8.875" style="1411" bestFit="1" customWidth="1"/>
    <col min="15880" max="15880" width="7" style="1411" bestFit="1" customWidth="1"/>
    <col min="15881" max="15881" width="9" style="1411" bestFit="1" customWidth="1"/>
    <col min="15882" max="15883" width="8.5" style="1411" bestFit="1" customWidth="1"/>
    <col min="15884" max="15884" width="12.625" style="1411" bestFit="1" customWidth="1"/>
    <col min="15885" max="15885" width="4" style="1411" customWidth="1"/>
    <col min="15886" max="15886" width="16.25" style="1411" customWidth="1"/>
    <col min="15887" max="15887" width="12.25" style="1411" customWidth="1"/>
    <col min="15888" max="15889" width="9" style="1411"/>
    <col min="15890" max="15890" width="9.875" style="1411" bestFit="1" customWidth="1"/>
    <col min="15891" max="15891" width="9.125" style="1411" bestFit="1" customWidth="1"/>
    <col min="15892" max="15901" width="9" style="1411" bestFit="1" customWidth="1"/>
    <col min="15902" max="15902" width="9.875" style="1411" bestFit="1" customWidth="1"/>
    <col min="15903" max="16128" width="9" style="1411"/>
    <col min="16129" max="16129" width="3.875" style="1411" customWidth="1"/>
    <col min="16130" max="16130" width="0" style="1411" hidden="1" customWidth="1"/>
    <col min="16131" max="16131" width="11.625" style="1411" bestFit="1" customWidth="1"/>
    <col min="16132" max="16132" width="11.875" style="1411" bestFit="1" customWidth="1"/>
    <col min="16133" max="16133" width="10" style="1411" bestFit="1" customWidth="1"/>
    <col min="16134" max="16134" width="9.75" style="1411" bestFit="1" customWidth="1"/>
    <col min="16135" max="16135" width="8.875" style="1411" bestFit="1" customWidth="1"/>
    <col min="16136" max="16136" width="7" style="1411" bestFit="1" customWidth="1"/>
    <col min="16137" max="16137" width="9" style="1411" bestFit="1" customWidth="1"/>
    <col min="16138" max="16139" width="8.5" style="1411" bestFit="1" customWidth="1"/>
    <col min="16140" max="16140" width="12.625" style="1411" bestFit="1" customWidth="1"/>
    <col min="16141" max="16141" width="4" style="1411" customWidth="1"/>
    <col min="16142" max="16142" width="16.25" style="1411" customWidth="1"/>
    <col min="16143" max="16143" width="12.25" style="1411" customWidth="1"/>
    <col min="16144" max="16145" width="9" style="1411"/>
    <col min="16146" max="16146" width="9.875" style="1411" bestFit="1" customWidth="1"/>
    <col min="16147" max="16147" width="9.125" style="1411" bestFit="1" customWidth="1"/>
    <col min="16148" max="16157" width="9" style="1411" bestFit="1" customWidth="1"/>
    <col min="16158" max="16158" width="9.875" style="1411" bestFit="1" customWidth="1"/>
    <col min="16159" max="16384" width="9" style="1411"/>
  </cols>
  <sheetData>
    <row r="1" spans="1:30" s="1842" customFormat="1" ht="26.25">
      <c r="A1" s="1706" t="str">
        <f ca="1">VLOOKUP(LEFT(RIGHT(CELL("filename",A1),LEN(CELL("filename",A1))-FIND("]",CELL("filename",A1))),1)*1,Index!$B$8:$C$90,2,FALSE)</f>
        <v>System operator</v>
      </c>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6"/>
      <c r="Z1" s="1706"/>
      <c r="AA1" s="1706"/>
      <c r="AB1" s="1706"/>
      <c r="AC1" s="1706"/>
      <c r="AD1" s="1706"/>
    </row>
    <row r="2" spans="1:30" s="1842"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c r="AB2" s="1706"/>
      <c r="AC2" s="1706"/>
      <c r="AD2" s="1706"/>
    </row>
    <row r="3" spans="1:30" s="1843"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c r="T3" s="1804"/>
      <c r="U3" s="1804"/>
      <c r="V3" s="1804"/>
      <c r="W3" s="1804"/>
      <c r="X3" s="1804"/>
      <c r="Y3" s="1804"/>
      <c r="Z3" s="1804"/>
      <c r="AA3" s="1804"/>
      <c r="AB3" s="1804"/>
      <c r="AC3" s="1804"/>
      <c r="AD3" s="1804"/>
    </row>
    <row r="4" spans="1:30" s="1842" customFormat="1">
      <c r="A4" s="1835"/>
      <c r="B4" s="1835"/>
      <c r="C4" s="1835"/>
      <c r="D4" s="1835"/>
      <c r="E4" s="1835"/>
      <c r="F4" s="1835"/>
      <c r="G4" s="1835"/>
      <c r="H4" s="1835"/>
      <c r="I4" s="1835"/>
      <c r="J4" s="1835"/>
      <c r="K4" s="1835"/>
      <c r="L4" s="1835"/>
      <c r="M4" s="1835"/>
      <c r="N4" s="1835"/>
      <c r="O4" s="1835"/>
      <c r="P4" s="1835"/>
      <c r="Q4" s="1835"/>
      <c r="R4" s="1835"/>
      <c r="S4" s="1835"/>
      <c r="T4" s="1835"/>
      <c r="U4" s="1835"/>
      <c r="V4" s="1835"/>
      <c r="W4" s="1835"/>
      <c r="X4" s="1835"/>
      <c r="Y4" s="1835"/>
      <c r="Z4" s="1835"/>
      <c r="AA4" s="1835"/>
      <c r="AB4" s="1835"/>
      <c r="AC4" s="1835"/>
      <c r="AD4" s="1835"/>
    </row>
    <row r="5" spans="1:30" s="1843" customFormat="1" ht="20.25">
      <c r="A5" s="1837" t="str">
        <f ca="1">VLOOKUP(RIGHT(CELL("filename",A1),LEN(CELL("filename",A1))-FIND("]",CELL("filename",A1))),Index!$D$8:$E$102,2,FALSE)</f>
        <v>7.5 NTS shrinkage (electricity trades analysis)</v>
      </c>
      <c r="B5" s="1837"/>
      <c r="C5" s="1837"/>
      <c r="D5" s="1837"/>
      <c r="E5" s="1837"/>
      <c r="F5" s="1837"/>
      <c r="G5" s="1837"/>
      <c r="H5" s="1837"/>
      <c r="I5" s="1837"/>
      <c r="J5" s="1837"/>
      <c r="K5" s="1837"/>
      <c r="L5" s="1837"/>
      <c r="M5" s="1837"/>
      <c r="N5" s="1837"/>
      <c r="O5" s="1837"/>
      <c r="P5" s="1837"/>
      <c r="Q5" s="1837"/>
      <c r="R5" s="1837"/>
      <c r="S5" s="1837"/>
      <c r="T5" s="1837"/>
      <c r="U5" s="1837"/>
      <c r="V5" s="1837"/>
      <c r="W5" s="1837"/>
      <c r="X5" s="1837"/>
      <c r="Y5" s="1837"/>
      <c r="Z5" s="1837"/>
      <c r="AA5" s="1837"/>
      <c r="AB5" s="1837"/>
      <c r="AC5" s="1837"/>
      <c r="AD5" s="1837"/>
    </row>
    <row r="6" spans="1:30" s="1779" customFormat="1"/>
    <row r="9" spans="1:30">
      <c r="B9" s="1438"/>
      <c r="C9" s="1438"/>
      <c r="D9" s="1438"/>
      <c r="E9" s="1438"/>
      <c r="F9" s="1438"/>
    </row>
    <row r="10" spans="1:30" ht="13.5" thickBot="1">
      <c r="B10" s="1438"/>
      <c r="C10" s="1438"/>
      <c r="D10" s="1438"/>
      <c r="E10" s="1438"/>
      <c r="F10" s="1438"/>
    </row>
    <row r="11" spans="1:30" ht="26.25" customHeight="1" thickBot="1">
      <c r="B11" s="1454"/>
      <c r="C11" s="2602"/>
      <c r="D11" s="2777" t="s">
        <v>2829</v>
      </c>
      <c r="E11" s="2775"/>
      <c r="F11" s="2775"/>
      <c r="G11" s="2775"/>
      <c r="H11" s="2775"/>
      <c r="I11" s="2775"/>
      <c r="J11" s="2775"/>
      <c r="K11" s="2775"/>
      <c r="L11" s="2776"/>
      <c r="M11" s="1472"/>
      <c r="Q11" s="2526" t="s">
        <v>2373</v>
      </c>
      <c r="R11" s="2527"/>
      <c r="S11" s="2527"/>
      <c r="T11" s="2527"/>
      <c r="U11" s="2527"/>
      <c r="V11" s="2527"/>
      <c r="W11" s="2527"/>
      <c r="X11" s="2527"/>
      <c r="Y11" s="2527"/>
      <c r="Z11" s="2527"/>
      <c r="AA11" s="2527"/>
      <c r="AB11" s="2527"/>
      <c r="AC11" s="2527"/>
      <c r="AD11" s="2527"/>
    </row>
    <row r="12" spans="1:30" ht="13.5" thickBot="1">
      <c r="B12" s="1460" t="s">
        <v>2359</v>
      </c>
      <c r="C12" s="1438"/>
      <c r="D12" s="1473" t="s">
        <v>223</v>
      </c>
      <c r="E12" s="1473" t="s">
        <v>2360</v>
      </c>
      <c r="F12" s="1473" t="s">
        <v>2361</v>
      </c>
      <c r="G12" s="1473" t="s">
        <v>2362</v>
      </c>
      <c r="H12" s="1473" t="s">
        <v>2363</v>
      </c>
      <c r="I12" s="1473" t="s">
        <v>2364</v>
      </c>
      <c r="J12" s="1473" t="s">
        <v>2365</v>
      </c>
      <c r="K12" s="1473" t="s">
        <v>2366</v>
      </c>
      <c r="L12" s="1473" t="s">
        <v>2374</v>
      </c>
      <c r="M12" s="1474"/>
      <c r="N12" s="1475" t="s">
        <v>2375</v>
      </c>
      <c r="O12" s="1475" t="s">
        <v>2369</v>
      </c>
      <c r="Q12" s="1476"/>
      <c r="R12" s="1477">
        <v>41365</v>
      </c>
      <c r="S12" s="1477">
        <v>41395</v>
      </c>
      <c r="T12" s="1477">
        <v>41426</v>
      </c>
      <c r="U12" s="1477">
        <v>41456</v>
      </c>
      <c r="V12" s="1477">
        <v>41487</v>
      </c>
      <c r="W12" s="1477">
        <v>41518</v>
      </c>
      <c r="X12" s="1477">
        <v>41548</v>
      </c>
      <c r="Y12" s="1477">
        <v>41579</v>
      </c>
      <c r="Z12" s="1477">
        <v>41609</v>
      </c>
      <c r="AA12" s="1477">
        <v>41640</v>
      </c>
      <c r="AB12" s="1477">
        <v>41671</v>
      </c>
      <c r="AC12" s="1477">
        <v>41699</v>
      </c>
      <c r="AD12" s="1478" t="s">
        <v>2370</v>
      </c>
    </row>
    <row r="13" spans="1:30">
      <c r="B13" s="1471">
        <f t="shared" ref="B13:B22" si="0">IF(G13="buy",1,-1)</f>
        <v>-1</v>
      </c>
      <c r="D13" s="1481"/>
      <c r="E13" s="1481"/>
      <c r="F13" s="1481"/>
      <c r="G13" s="1481"/>
      <c r="H13" s="1481"/>
      <c r="I13" s="1481"/>
      <c r="J13" s="1482"/>
      <c r="K13" s="1482"/>
      <c r="L13" s="1481"/>
      <c r="M13" s="1479"/>
      <c r="N13" s="1483">
        <f t="shared" ref="N13:N22" si="1">+H13*((K13-J13)+1)*B13</f>
        <v>0</v>
      </c>
      <c r="O13" s="1484">
        <f t="shared" ref="O13:O22" si="2">N13*L13/100</f>
        <v>0</v>
      </c>
      <c r="Q13" s="1480"/>
      <c r="R13" s="1485"/>
      <c r="S13" s="1485"/>
      <c r="T13" s="1485"/>
      <c r="U13" s="1485"/>
      <c r="V13" s="1485"/>
      <c r="W13" s="1485"/>
      <c r="X13" s="1485"/>
      <c r="Y13" s="1485"/>
      <c r="Z13" s="1485"/>
      <c r="AA13" s="1485"/>
      <c r="AB13" s="1485"/>
      <c r="AC13" s="1485"/>
      <c r="AD13" s="1485"/>
    </row>
    <row r="14" spans="1:30">
      <c r="B14" s="1436">
        <f t="shared" si="0"/>
        <v>-1</v>
      </c>
      <c r="D14" s="1481"/>
      <c r="E14" s="1481"/>
      <c r="F14" s="1481"/>
      <c r="G14" s="1481"/>
      <c r="H14" s="1481"/>
      <c r="I14" s="1481"/>
      <c r="J14" s="1482"/>
      <c r="K14" s="1482"/>
      <c r="L14" s="1481"/>
      <c r="M14" s="1479"/>
      <c r="N14" s="1483">
        <f t="shared" si="1"/>
        <v>0</v>
      </c>
      <c r="O14" s="1484">
        <f t="shared" si="2"/>
        <v>0</v>
      </c>
      <c r="Q14" s="1490"/>
      <c r="R14" s="1492"/>
      <c r="S14" s="1492"/>
      <c r="T14" s="1492"/>
      <c r="U14" s="1492"/>
      <c r="V14" s="1492"/>
      <c r="W14" s="1492"/>
      <c r="X14" s="1492"/>
      <c r="Y14" s="1492"/>
      <c r="Z14" s="1492"/>
      <c r="AA14" s="1492"/>
      <c r="AB14" s="1492"/>
      <c r="AC14" s="1492"/>
      <c r="AD14" s="1493"/>
    </row>
    <row r="15" spans="1:30">
      <c r="B15" s="1436">
        <f t="shared" si="0"/>
        <v>-1</v>
      </c>
      <c r="D15" s="1481"/>
      <c r="E15" s="1481"/>
      <c r="F15" s="1481"/>
      <c r="G15" s="1481"/>
      <c r="H15" s="1481"/>
      <c r="I15" s="1481"/>
      <c r="J15" s="1482"/>
      <c r="K15" s="1482"/>
      <c r="L15" s="1481"/>
      <c r="M15" s="1479"/>
      <c r="N15" s="1483">
        <f t="shared" si="1"/>
        <v>0</v>
      </c>
      <c r="O15" s="1484">
        <f t="shared" si="2"/>
        <v>0</v>
      </c>
      <c r="Q15" s="1489" t="s">
        <v>2371</v>
      </c>
      <c r="R15" s="1486"/>
      <c r="S15" s="1486"/>
      <c r="T15" s="1486"/>
      <c r="U15" s="1486"/>
      <c r="V15" s="1486"/>
      <c r="W15" s="1486"/>
      <c r="X15" s="1486"/>
      <c r="Y15" s="1486"/>
      <c r="Z15" s="1486"/>
      <c r="AA15" s="1486"/>
      <c r="AB15" s="1486"/>
      <c r="AC15" s="1486"/>
      <c r="AD15" s="1486"/>
    </row>
    <row r="16" spans="1:30">
      <c r="B16" s="1436">
        <f t="shared" si="0"/>
        <v>-1</v>
      </c>
      <c r="D16" s="1481"/>
      <c r="E16" s="1481"/>
      <c r="F16" s="1481"/>
      <c r="G16" s="1481"/>
      <c r="H16" s="1481"/>
      <c r="I16" s="1481"/>
      <c r="J16" s="1482"/>
      <c r="K16" s="1482"/>
      <c r="L16" s="1481"/>
      <c r="M16" s="1479"/>
      <c r="N16" s="1483">
        <f t="shared" si="1"/>
        <v>0</v>
      </c>
      <c r="O16" s="1484">
        <f t="shared" si="2"/>
        <v>0</v>
      </c>
      <c r="Q16" s="1464"/>
      <c r="R16" s="1464"/>
      <c r="S16" s="1464"/>
      <c r="T16" s="1464"/>
      <c r="U16" s="1464"/>
      <c r="V16" s="1464"/>
      <c r="W16" s="1464"/>
      <c r="X16" s="1464"/>
      <c r="Y16" s="1464"/>
      <c r="Z16" s="1464"/>
      <c r="AA16" s="1464"/>
      <c r="AB16" s="1464"/>
      <c r="AC16" s="1464"/>
      <c r="AD16" s="1464"/>
    </row>
    <row r="17" spans="2:31">
      <c r="B17" s="1436">
        <f t="shared" si="0"/>
        <v>-1</v>
      </c>
      <c r="D17" s="1481"/>
      <c r="E17" s="1481"/>
      <c r="F17" s="1481"/>
      <c r="G17" s="1481"/>
      <c r="H17" s="1481"/>
      <c r="I17" s="1481"/>
      <c r="J17" s="1482"/>
      <c r="K17" s="1482"/>
      <c r="L17" s="1481"/>
      <c r="M17" s="1479"/>
      <c r="N17" s="1483">
        <f t="shared" si="1"/>
        <v>0</v>
      </c>
      <c r="O17" s="1484">
        <f t="shared" si="2"/>
        <v>0</v>
      </c>
      <c r="Q17" s="1464"/>
      <c r="R17" s="1464"/>
      <c r="S17" s="1464"/>
      <c r="T17" s="1464"/>
      <c r="U17" s="1464"/>
      <c r="V17" s="1464"/>
      <c r="W17" s="1464"/>
      <c r="X17" s="1464"/>
      <c r="Y17" s="1464"/>
      <c r="Z17" s="1464"/>
      <c r="AA17" s="1464"/>
      <c r="AB17" s="1464"/>
      <c r="AC17" s="1464"/>
      <c r="AD17" s="1464"/>
    </row>
    <row r="18" spans="2:31">
      <c r="B18" s="1436">
        <f t="shared" si="0"/>
        <v>-1</v>
      </c>
      <c r="D18" s="1481"/>
      <c r="E18" s="1481"/>
      <c r="F18" s="1481"/>
      <c r="G18" s="1481"/>
      <c r="H18" s="1481"/>
      <c r="I18" s="1481"/>
      <c r="J18" s="1482"/>
      <c r="K18" s="1482"/>
      <c r="L18" s="1481"/>
      <c r="M18" s="1479"/>
      <c r="N18" s="1483">
        <f t="shared" si="1"/>
        <v>0</v>
      </c>
      <c r="O18" s="1484">
        <f t="shared" si="2"/>
        <v>0</v>
      </c>
      <c r="Q18" s="1464"/>
      <c r="R18" s="1464"/>
      <c r="S18" s="1464"/>
      <c r="T18" s="1464"/>
      <c r="U18" s="1464"/>
      <c r="V18" s="1464"/>
      <c r="W18" s="1464"/>
      <c r="X18" s="1464"/>
      <c r="Y18" s="1464"/>
      <c r="Z18" s="1464"/>
      <c r="AA18" s="1464"/>
      <c r="AB18" s="1464"/>
      <c r="AC18" s="1464"/>
      <c r="AD18" s="1464"/>
    </row>
    <row r="19" spans="2:31">
      <c r="B19" s="1436">
        <f t="shared" si="0"/>
        <v>-1</v>
      </c>
      <c r="D19" s="1481"/>
      <c r="E19" s="1481"/>
      <c r="F19" s="1481"/>
      <c r="G19" s="1481"/>
      <c r="H19" s="1481"/>
      <c r="I19" s="1481"/>
      <c r="J19" s="1482"/>
      <c r="K19" s="1482"/>
      <c r="L19" s="1481"/>
      <c r="M19" s="1479"/>
      <c r="N19" s="1483">
        <f t="shared" si="1"/>
        <v>0</v>
      </c>
      <c r="O19" s="1484">
        <f t="shared" si="2"/>
        <v>0</v>
      </c>
      <c r="Q19" s="1464"/>
      <c r="R19" s="1464"/>
      <c r="S19" s="1464"/>
      <c r="T19" s="1464"/>
      <c r="U19" s="1464"/>
      <c r="V19" s="1464"/>
      <c r="W19" s="1464"/>
      <c r="X19" s="1464"/>
      <c r="Y19" s="1464"/>
      <c r="Z19" s="1464"/>
      <c r="AA19" s="1464"/>
      <c r="AB19" s="1464"/>
      <c r="AC19" s="1464"/>
      <c r="AD19" s="1464"/>
    </row>
    <row r="20" spans="2:31" ht="15">
      <c r="B20" s="1436">
        <f t="shared" si="0"/>
        <v>-1</v>
      </c>
      <c r="C20" s="1290"/>
      <c r="D20" s="1481"/>
      <c r="E20" s="1481"/>
      <c r="F20" s="1481"/>
      <c r="G20" s="1481"/>
      <c r="H20" s="1481"/>
      <c r="I20" s="1481"/>
      <c r="J20" s="1482"/>
      <c r="K20" s="1482"/>
      <c r="L20" s="1481"/>
      <c r="M20" s="1479"/>
      <c r="N20" s="1483">
        <f t="shared" si="1"/>
        <v>0</v>
      </c>
      <c r="O20" s="1484">
        <f t="shared" si="2"/>
        <v>0</v>
      </c>
      <c r="Q20" s="1464"/>
      <c r="R20" s="1464"/>
      <c r="S20" s="1464"/>
      <c r="T20" s="1464"/>
      <c r="U20" s="1464"/>
      <c r="V20" s="1464"/>
      <c r="W20" s="1464"/>
      <c r="X20" s="1464"/>
      <c r="Y20" s="1464"/>
      <c r="Z20" s="1464"/>
      <c r="AA20" s="1464"/>
      <c r="AB20" s="1464"/>
      <c r="AC20" s="1464"/>
      <c r="AD20" s="1464"/>
    </row>
    <row r="21" spans="2:31">
      <c r="B21" s="1436">
        <f t="shared" si="0"/>
        <v>-1</v>
      </c>
      <c r="D21" s="1481"/>
      <c r="E21" s="1481"/>
      <c r="F21" s="1481"/>
      <c r="G21" s="1481"/>
      <c r="H21" s="1481"/>
      <c r="I21" s="1481"/>
      <c r="J21" s="1482"/>
      <c r="K21" s="1482"/>
      <c r="L21" s="1481"/>
      <c r="M21" s="1479"/>
      <c r="N21" s="1483">
        <f t="shared" si="1"/>
        <v>0</v>
      </c>
      <c r="O21" s="1484">
        <f t="shared" si="2"/>
        <v>0</v>
      </c>
      <c r="Q21" s="1464"/>
      <c r="R21" s="1464"/>
      <c r="S21" s="1464"/>
      <c r="T21" s="1464"/>
      <c r="U21" s="1464"/>
      <c r="V21" s="1464"/>
      <c r="W21" s="1464"/>
      <c r="X21" s="1464"/>
      <c r="Y21" s="1464"/>
      <c r="Z21" s="1464"/>
      <c r="AA21" s="1464"/>
      <c r="AB21" s="1464"/>
      <c r="AC21" s="1464"/>
      <c r="AD21" s="1464"/>
    </row>
    <row r="22" spans="2:31" ht="13.5" thickBot="1">
      <c r="B22" s="1437">
        <f t="shared" si="0"/>
        <v>-1</v>
      </c>
      <c r="D22" s="1481"/>
      <c r="E22" s="1481"/>
      <c r="F22" s="1481"/>
      <c r="G22" s="1481"/>
      <c r="H22" s="1481"/>
      <c r="I22" s="1481"/>
      <c r="J22" s="1482"/>
      <c r="K22" s="1482"/>
      <c r="L22" s="1481"/>
      <c r="M22" s="1479"/>
      <c r="N22" s="1483">
        <f t="shared" si="1"/>
        <v>0</v>
      </c>
      <c r="O22" s="1484">
        <f t="shared" si="2"/>
        <v>0</v>
      </c>
      <c r="Q22" s="2528" t="s">
        <v>2372</v>
      </c>
      <c r="R22" s="2529"/>
      <c r="S22" s="2529"/>
      <c r="T22" s="2529"/>
      <c r="U22" s="2529"/>
      <c r="V22" s="2529"/>
      <c r="W22" s="2529"/>
      <c r="X22" s="2529"/>
      <c r="Y22" s="2529"/>
      <c r="Z22" s="2529"/>
      <c r="AA22" s="2529"/>
      <c r="AB22" s="2529"/>
      <c r="AC22" s="2529"/>
      <c r="AD22" s="2529"/>
    </row>
    <row r="23" spans="2:31">
      <c r="B23" s="1438"/>
      <c r="D23" s="1481"/>
      <c r="E23" s="1481"/>
      <c r="F23" s="1481"/>
      <c r="G23" s="1481"/>
      <c r="H23" s="1481"/>
      <c r="I23" s="1481"/>
      <c r="J23" s="1482"/>
      <c r="K23" s="1482"/>
      <c r="L23" s="1481"/>
      <c r="N23" s="1483">
        <f t="shared" ref="N23:N29" si="3">+H23*((K23-J23)+1)*B23</f>
        <v>0</v>
      </c>
      <c r="O23" s="1484">
        <f t="shared" ref="O23:O29" si="4">N23*L23/100</f>
        <v>0</v>
      </c>
      <c r="Q23" s="1491"/>
      <c r="R23" s="1477">
        <v>41365</v>
      </c>
      <c r="S23" s="1477">
        <v>41395</v>
      </c>
      <c r="T23" s="1477">
        <v>41426</v>
      </c>
      <c r="U23" s="1477">
        <v>41456</v>
      </c>
      <c r="V23" s="1477">
        <v>41487</v>
      </c>
      <c r="W23" s="1477">
        <v>41518</v>
      </c>
      <c r="X23" s="1477">
        <v>41548</v>
      </c>
      <c r="Y23" s="1477">
        <v>41579</v>
      </c>
      <c r="Z23" s="1477">
        <v>41609</v>
      </c>
      <c r="AA23" s="1477">
        <v>41640</v>
      </c>
      <c r="AB23" s="1477">
        <v>41671</v>
      </c>
      <c r="AC23" s="1477">
        <v>41699</v>
      </c>
      <c r="AD23" s="1478" t="s">
        <v>2370</v>
      </c>
    </row>
    <row r="24" spans="2:31">
      <c r="B24" s="1464"/>
      <c r="D24" s="1481"/>
      <c r="E24" s="1481"/>
      <c r="F24" s="1481"/>
      <c r="G24" s="1481"/>
      <c r="H24" s="1481"/>
      <c r="I24" s="1481"/>
      <c r="J24" s="1482"/>
      <c r="K24" s="1482"/>
      <c r="L24" s="1481"/>
      <c r="N24" s="1483">
        <f t="shared" si="3"/>
        <v>0</v>
      </c>
      <c r="O24" s="1484">
        <f t="shared" si="4"/>
        <v>0</v>
      </c>
      <c r="Q24" s="1491"/>
      <c r="R24" s="1494"/>
      <c r="S24" s="1495"/>
      <c r="T24" s="1495"/>
      <c r="U24" s="1494"/>
      <c r="V24" s="1494"/>
      <c r="W24" s="1494"/>
      <c r="X24" s="1494"/>
      <c r="Y24" s="1494"/>
      <c r="Z24" s="1494"/>
      <c r="AA24" s="1494"/>
      <c r="AB24" s="1494"/>
      <c r="AC24" s="1494"/>
      <c r="AD24" s="1494"/>
    </row>
    <row r="25" spans="2:31">
      <c r="D25" s="1481"/>
      <c r="E25" s="1481"/>
      <c r="F25" s="1481"/>
      <c r="G25" s="1481"/>
      <c r="H25" s="1481"/>
      <c r="I25" s="1481"/>
      <c r="J25" s="1482"/>
      <c r="K25" s="1482"/>
      <c r="L25" s="1481"/>
      <c r="N25" s="1483">
        <f t="shared" si="3"/>
        <v>0</v>
      </c>
      <c r="O25" s="1484">
        <f t="shared" si="4"/>
        <v>0</v>
      </c>
      <c r="Q25" s="1491"/>
      <c r="R25" s="1494"/>
      <c r="S25" s="1495"/>
      <c r="T25" s="1495"/>
      <c r="U25" s="1495"/>
      <c r="V25" s="1495"/>
      <c r="W25" s="1495"/>
      <c r="X25" s="1495"/>
      <c r="Y25" s="1495"/>
      <c r="Z25" s="1495"/>
      <c r="AA25" s="1495"/>
      <c r="AB25" s="1495"/>
      <c r="AC25" s="1495"/>
      <c r="AD25" s="1495"/>
    </row>
    <row r="26" spans="2:31">
      <c r="D26" s="1481"/>
      <c r="E26" s="1481"/>
      <c r="F26" s="1481"/>
      <c r="G26" s="1481"/>
      <c r="H26" s="1481"/>
      <c r="I26" s="1481"/>
      <c r="J26" s="1482"/>
      <c r="K26" s="1482"/>
      <c r="L26" s="1481"/>
      <c r="N26" s="1483">
        <f t="shared" si="3"/>
        <v>0</v>
      </c>
      <c r="O26" s="1484">
        <f t="shared" si="4"/>
        <v>0</v>
      </c>
      <c r="Q26" s="1489" t="s">
        <v>2371</v>
      </c>
      <c r="R26" s="1487"/>
      <c r="S26" s="1487"/>
      <c r="T26" s="1487"/>
      <c r="U26" s="1487"/>
      <c r="V26" s="1487"/>
      <c r="W26" s="1487"/>
      <c r="X26" s="1487"/>
      <c r="Y26" s="1487"/>
      <c r="Z26" s="1487"/>
      <c r="AA26" s="1487"/>
      <c r="AB26" s="1487"/>
      <c r="AC26" s="1487"/>
      <c r="AD26" s="1487"/>
    </row>
    <row r="27" spans="2:31">
      <c r="D27" s="1481"/>
      <c r="E27" s="1481"/>
      <c r="F27" s="1481"/>
      <c r="G27" s="1481"/>
      <c r="H27" s="1481"/>
      <c r="I27" s="1481"/>
      <c r="J27" s="1482"/>
      <c r="K27" s="1482"/>
      <c r="L27" s="1481"/>
      <c r="N27" s="1483">
        <f t="shared" si="3"/>
        <v>0</v>
      </c>
      <c r="O27" s="1484">
        <f t="shared" si="4"/>
        <v>0</v>
      </c>
      <c r="Q27" s="1438"/>
      <c r="R27" s="1438"/>
      <c r="S27" s="1438"/>
      <c r="T27" s="1438"/>
      <c r="U27" s="1438"/>
      <c r="V27" s="1438"/>
      <c r="W27" s="1438"/>
      <c r="X27" s="1438"/>
      <c r="Y27" s="1438"/>
      <c r="Z27" s="1438"/>
      <c r="AA27" s="1438"/>
      <c r="AB27" s="1438"/>
      <c r="AC27" s="1438"/>
      <c r="AD27" s="1438"/>
    </row>
    <row r="28" spans="2:31">
      <c r="D28" s="1481"/>
      <c r="E28" s="1481"/>
      <c r="F28" s="1481"/>
      <c r="G28" s="1481"/>
      <c r="H28" s="1481"/>
      <c r="I28" s="1481"/>
      <c r="J28" s="1482"/>
      <c r="K28" s="1482"/>
      <c r="L28" s="1481"/>
      <c r="N28" s="1483">
        <f t="shared" si="3"/>
        <v>0</v>
      </c>
      <c r="O28" s="1484">
        <f t="shared" si="4"/>
        <v>0</v>
      </c>
      <c r="Q28" s="1438"/>
      <c r="R28" s="1438"/>
      <c r="S28" s="1438"/>
      <c r="T28" s="1438"/>
      <c r="U28" s="1438"/>
      <c r="V28" s="1438"/>
      <c r="W28" s="1438"/>
      <c r="X28" s="1438"/>
      <c r="Y28" s="1438"/>
      <c r="Z28" s="1438"/>
      <c r="AA28" s="1438"/>
      <c r="AB28" s="1438"/>
      <c r="AC28" s="1438"/>
      <c r="AD28" s="1438"/>
    </row>
    <row r="29" spans="2:31" ht="12.75" customHeight="1" thickBot="1">
      <c r="D29" s="1481"/>
      <c r="E29" s="1481"/>
      <c r="F29" s="1481"/>
      <c r="G29" s="1481"/>
      <c r="H29" s="1481"/>
      <c r="I29" s="1481"/>
      <c r="J29" s="1482"/>
      <c r="K29" s="1482"/>
      <c r="L29" s="1481"/>
      <c r="M29" s="1472"/>
      <c r="N29" s="1483">
        <f t="shared" si="3"/>
        <v>0</v>
      </c>
      <c r="O29" s="1484">
        <f t="shared" si="4"/>
        <v>0</v>
      </c>
      <c r="Q29" s="1438"/>
      <c r="R29" s="1438"/>
      <c r="S29" s="1438"/>
      <c r="T29" s="1438"/>
      <c r="U29" s="1438"/>
      <c r="V29" s="1438"/>
      <c r="W29" s="1438"/>
      <c r="X29" s="1438"/>
      <c r="Y29" s="1438"/>
      <c r="Z29" s="1438"/>
      <c r="AA29" s="1438"/>
      <c r="AB29" s="1438"/>
      <c r="AC29" s="1438"/>
      <c r="AD29" s="1438"/>
    </row>
    <row r="30" spans="2:31" ht="13.5" thickBot="1">
      <c r="B30" s="1412" t="s">
        <v>2359</v>
      </c>
      <c r="L30" s="2600" t="s">
        <v>2830</v>
      </c>
      <c r="N30" s="1488">
        <f>SUM(N13:N29)</f>
        <v>0</v>
      </c>
      <c r="O30" s="2601">
        <f>SUM(O13:O29)</f>
        <v>0</v>
      </c>
      <c r="Q30" s="1438"/>
      <c r="R30" s="1438"/>
      <c r="S30" s="1438"/>
      <c r="T30" s="1438"/>
      <c r="U30" s="1438"/>
      <c r="V30" s="1438"/>
      <c r="W30" s="1438"/>
      <c r="X30" s="1438"/>
      <c r="Y30" s="1438"/>
      <c r="Z30" s="1438"/>
      <c r="AA30" s="1438"/>
      <c r="AB30" s="1438"/>
      <c r="AC30" s="1438"/>
      <c r="AD30" s="1438"/>
      <c r="AE30" s="1413"/>
    </row>
    <row r="31" spans="2:31">
      <c r="B31" s="1414" t="e">
        <f>IF(#REF!="buy",1,-1)</f>
        <v>#REF!</v>
      </c>
      <c r="Q31" s="1438"/>
      <c r="R31" s="1438"/>
      <c r="S31" s="1438"/>
      <c r="T31" s="1438"/>
      <c r="U31" s="1438"/>
      <c r="V31" s="1438"/>
      <c r="W31" s="1438"/>
      <c r="X31" s="1438"/>
      <c r="Y31" s="1438"/>
      <c r="Z31" s="1438"/>
      <c r="AA31" s="1438"/>
      <c r="AB31" s="1438"/>
      <c r="AC31" s="1438"/>
      <c r="AD31" s="1438"/>
      <c r="AE31" s="1413"/>
    </row>
    <row r="32" spans="2:31">
      <c r="B32" s="1414" t="e">
        <f>IF(#REF!="buy",1,-1)</f>
        <v>#REF!</v>
      </c>
      <c r="AE32" s="1413"/>
    </row>
    <row r="33" spans="2:31">
      <c r="B33" s="1414" t="e">
        <f>IF(#REF!="buy",1,-1)</f>
        <v>#REF!</v>
      </c>
    </row>
    <row r="34" spans="2:31">
      <c r="B34" s="1414" t="e">
        <f>IF(#REF!="buy",1,-1)</f>
        <v>#REF!</v>
      </c>
    </row>
    <row r="35" spans="2:31">
      <c r="B35" s="1414" t="e">
        <f>IF(#REF!="buy",1,-1)</f>
        <v>#REF!</v>
      </c>
      <c r="AE35" s="1413"/>
    </row>
    <row r="36" spans="2:31">
      <c r="B36" s="1414" t="e">
        <f>IF(#REF!="buy",1,-1)</f>
        <v>#REF!</v>
      </c>
    </row>
    <row r="37" spans="2:31">
      <c r="B37" s="1414" t="e">
        <f>IF(#REF!="buy",1,-1)</f>
        <v>#REF!</v>
      </c>
    </row>
    <row r="38" spans="2:31">
      <c r="B38" s="1414" t="e">
        <f>IF(#REF!="buy",1,-1)</f>
        <v>#REF!</v>
      </c>
    </row>
    <row r="39" spans="2:31">
      <c r="B39" s="1414" t="e">
        <f>IF(#REF!="buy",1,-1)</f>
        <v>#REF!</v>
      </c>
      <c r="AE39" s="1413"/>
    </row>
    <row r="40" spans="2:31">
      <c r="B40" s="1414" t="e">
        <f>IF(#REF!="buy",1,-1)</f>
        <v>#REF!</v>
      </c>
    </row>
    <row r="41" spans="2:31">
      <c r="B41" s="1414" t="e">
        <f>IF(#REF!="buy",1,-1)</f>
        <v>#REF!</v>
      </c>
    </row>
    <row r="42" spans="2:31">
      <c r="B42" s="1414" t="e">
        <f>IF(#REF!="buy",1,-1)</f>
        <v>#REF!</v>
      </c>
    </row>
  </sheetData>
  <mergeCells count="1">
    <mergeCell ref="D11:L11"/>
  </mergeCells>
  <pageMargins left="0.23622047244094491" right="0.23622047244094491" top="0.74803149606299213" bottom="0.74803149606299213" header="0.31496062992125984" footer="0.31496062992125984"/>
  <pageSetup paperSize="8" scale="45" fitToHeight="0" orientation="portrait" r:id="rId1"/>
</worksheet>
</file>

<file path=xl/worksheets/sheet67.xml><?xml version="1.0" encoding="utf-8"?>
<worksheet xmlns="http://schemas.openxmlformats.org/spreadsheetml/2006/main" xmlns:r="http://schemas.openxmlformats.org/officeDocument/2006/relationships">
  <sheetPr codeName="Sheet68">
    <tabColor theme="6" tint="-0.249977111117893"/>
    <pageSetUpPr fitToPage="1"/>
  </sheetPr>
  <dimension ref="A1:K26"/>
  <sheetViews>
    <sheetView showGridLines="0" workbookViewId="0">
      <selection activeCell="E13" sqref="E13"/>
    </sheetView>
  </sheetViews>
  <sheetFormatPr defaultRowHeight="12.75"/>
  <cols>
    <col min="1" max="1" width="16" style="1313" customWidth="1"/>
    <col min="2" max="2" width="12.125" style="1313" customWidth="1"/>
    <col min="3" max="3" width="17.625" style="1313" customWidth="1"/>
    <col min="4" max="16384" width="9" style="1313"/>
  </cols>
  <sheetData>
    <row r="1" spans="1:11" s="1840" customFormat="1" ht="26.25">
      <c r="A1" s="1706" t="str">
        <f ca="1">VLOOKUP(LEFT(RIGHT(CELL("filename",A1),LEN(CELL("filename",A1))-FIND("]",CELL("filename",A1))),1)*1,Index!$B$8:$C$90,2,FALSE)</f>
        <v>System operator</v>
      </c>
      <c r="B1" s="1706"/>
      <c r="C1" s="1706"/>
      <c r="D1" s="1706"/>
      <c r="E1" s="1706"/>
      <c r="F1" s="1706"/>
      <c r="G1" s="1706"/>
      <c r="H1" s="1706"/>
      <c r="I1" s="1706"/>
      <c r="J1" s="1706"/>
      <c r="K1" s="1706"/>
    </row>
    <row r="2" spans="1:11" s="1840" customFormat="1" ht="26.25">
      <c r="A2" s="1706" t="str">
        <f>'Universal data'!C8</f>
        <v>National Grid Gas Transmission</v>
      </c>
      <c r="B2" s="1706"/>
      <c r="C2" s="1706"/>
      <c r="D2" s="1706"/>
      <c r="E2" s="1706"/>
      <c r="F2" s="1706"/>
      <c r="G2" s="1706"/>
      <c r="H2" s="1706"/>
      <c r="I2" s="1706"/>
      <c r="J2" s="1706"/>
      <c r="K2" s="1706"/>
    </row>
    <row r="3" spans="1:11" s="1841" customFormat="1" ht="21" thickBot="1">
      <c r="A3" s="1804" t="str">
        <f>'Universal data'!C21</f>
        <v>2012/13</v>
      </c>
      <c r="B3" s="1804"/>
      <c r="C3" s="1804"/>
      <c r="D3" s="1804"/>
      <c r="E3" s="1804"/>
      <c r="F3" s="1804"/>
      <c r="G3" s="1804"/>
      <c r="H3" s="1804"/>
      <c r="I3" s="1804"/>
      <c r="J3" s="1804"/>
      <c r="K3" s="1804"/>
    </row>
    <row r="4" spans="1:11" s="1840" customFormat="1">
      <c r="A4" s="1835"/>
      <c r="B4" s="1835"/>
      <c r="C4" s="1835"/>
      <c r="D4" s="1835"/>
      <c r="E4" s="1835"/>
      <c r="F4" s="1835"/>
      <c r="G4" s="1835"/>
      <c r="H4" s="1835"/>
      <c r="I4" s="1835"/>
      <c r="J4" s="1835"/>
      <c r="K4" s="1835"/>
    </row>
    <row r="5" spans="1:11" s="1841" customFormat="1" ht="20.25">
      <c r="A5" s="1837" t="str">
        <f ca="1">VLOOKUP(RIGHT(CELL("filename",A1),LEN(CELL("filename",A1))-FIND("]",CELL("filename",A1))),Index!$D$8:$E$102,2,FALSE)</f>
        <v>7.6 Residual gas balancing incentive report (overview)</v>
      </c>
      <c r="B5" s="1837"/>
      <c r="C5" s="1837"/>
      <c r="D5" s="1837"/>
      <c r="E5" s="1837"/>
      <c r="F5" s="1837"/>
      <c r="G5" s="1837"/>
      <c r="H5" s="1837"/>
      <c r="I5" s="1837"/>
      <c r="J5" s="1837"/>
      <c r="K5" s="1837"/>
    </row>
    <row r="6" spans="1:11" s="1775" customFormat="1"/>
    <row r="7" spans="1:11">
      <c r="A7" s="1311"/>
      <c r="B7" s="1314"/>
      <c r="C7" s="1311"/>
      <c r="D7" s="1311"/>
      <c r="E7" s="1311"/>
      <c r="F7" s="1311"/>
      <c r="G7" s="1311"/>
      <c r="H7" s="1311"/>
      <c r="I7" s="1311"/>
      <c r="J7" s="1311"/>
      <c r="K7" s="1311"/>
    </row>
    <row r="8" spans="1:11" ht="38.25">
      <c r="A8" s="1311"/>
      <c r="B8" s="2778" t="s">
        <v>2107</v>
      </c>
      <c r="C8" s="1467" t="s">
        <v>2190</v>
      </c>
      <c r="D8" s="1311"/>
      <c r="E8" s="1311"/>
      <c r="F8" s="1311"/>
      <c r="G8" s="1311"/>
      <c r="H8" s="1311"/>
      <c r="I8" s="1311"/>
      <c r="J8" s="1311"/>
      <c r="K8" s="1311"/>
    </row>
    <row r="9" spans="1:11" ht="17.25" customHeight="1">
      <c r="A9" s="1311"/>
      <c r="B9" s="2778"/>
      <c r="C9" s="1468" t="s">
        <v>2191</v>
      </c>
      <c r="D9" s="1433"/>
      <c r="E9" s="1433"/>
      <c r="F9" s="1433"/>
      <c r="G9" s="1311"/>
      <c r="H9" s="1311"/>
      <c r="I9" s="1311"/>
      <c r="J9" s="1311"/>
      <c r="K9" s="1311"/>
    </row>
    <row r="10" spans="1:11">
      <c r="A10" s="1311"/>
      <c r="B10" s="2778"/>
      <c r="C10" s="1469" t="s">
        <v>718</v>
      </c>
      <c r="D10" s="1433"/>
      <c r="E10" s="1433"/>
      <c r="F10" s="1433"/>
      <c r="G10" s="1311"/>
      <c r="H10" s="1311"/>
      <c r="I10" s="1311"/>
      <c r="J10" s="1311"/>
      <c r="K10" s="1311"/>
    </row>
    <row r="11" spans="1:11">
      <c r="A11" s="1311"/>
      <c r="B11" s="1470">
        <v>41365</v>
      </c>
      <c r="C11" s="2499"/>
      <c r="D11" s="1433"/>
      <c r="E11" s="1433"/>
      <c r="F11" s="1453"/>
      <c r="G11" s="1315"/>
      <c r="H11" s="1315"/>
      <c r="I11" s="1315"/>
      <c r="J11" s="1315"/>
      <c r="K11" s="1315"/>
    </row>
    <row r="12" spans="1:11">
      <c r="A12" s="1311"/>
      <c r="B12" s="1470">
        <v>41395</v>
      </c>
      <c r="C12" s="2499"/>
      <c r="D12" s="1433"/>
      <c r="E12" s="1433"/>
      <c r="F12" s="1433"/>
      <c r="G12" s="1311"/>
      <c r="H12" s="1311"/>
      <c r="I12" s="1311"/>
      <c r="J12" s="1311"/>
      <c r="K12" s="1311"/>
    </row>
    <row r="13" spans="1:11">
      <c r="A13" s="1311"/>
      <c r="B13" s="1470">
        <v>41426</v>
      </c>
      <c r="C13" s="2499"/>
      <c r="D13" s="1433"/>
      <c r="E13" s="1433"/>
      <c r="F13" s="1433"/>
      <c r="G13" s="1311"/>
      <c r="H13" s="1311"/>
      <c r="I13" s="1311"/>
      <c r="J13" s="1311"/>
      <c r="K13" s="1311"/>
    </row>
    <row r="14" spans="1:11">
      <c r="A14" s="1311"/>
      <c r="B14" s="1470">
        <v>41456</v>
      </c>
      <c r="C14" s="2499"/>
      <c r="D14" s="1433"/>
      <c r="E14" s="1433"/>
      <c r="F14" s="1433"/>
      <c r="G14" s="1311"/>
      <c r="H14" s="1311"/>
      <c r="I14" s="1311"/>
      <c r="J14" s="1311"/>
      <c r="K14" s="1311"/>
    </row>
    <row r="15" spans="1:11">
      <c r="A15" s="1311"/>
      <c r="B15" s="1470">
        <v>41487</v>
      </c>
      <c r="C15" s="2499"/>
      <c r="D15" s="1433"/>
      <c r="E15" s="1433"/>
      <c r="F15" s="1433"/>
      <c r="G15" s="1311"/>
      <c r="H15" s="1311"/>
      <c r="I15" s="1311"/>
      <c r="J15" s="1311"/>
      <c r="K15" s="1311"/>
    </row>
    <row r="16" spans="1:11">
      <c r="A16" s="1311"/>
      <c r="B16" s="1470">
        <v>41518</v>
      </c>
      <c r="C16" s="2499"/>
      <c r="D16" s="1433"/>
      <c r="E16" s="1433"/>
      <c r="F16" s="1433"/>
      <c r="G16" s="1311"/>
      <c r="H16" s="1311"/>
      <c r="I16" s="1311"/>
      <c r="J16" s="1311"/>
      <c r="K16" s="1311"/>
    </row>
    <row r="17" spans="1:11">
      <c r="A17" s="1311"/>
      <c r="B17" s="1470">
        <v>41548</v>
      </c>
      <c r="C17" s="2499"/>
      <c r="D17" s="1433"/>
      <c r="E17" s="1433"/>
      <c r="F17" s="1433"/>
      <c r="G17" s="1311"/>
      <c r="H17" s="1311"/>
      <c r="I17" s="1316"/>
      <c r="J17" s="1311"/>
      <c r="K17" s="1311"/>
    </row>
    <row r="18" spans="1:11">
      <c r="A18" s="1311"/>
      <c r="B18" s="1470">
        <v>41579</v>
      </c>
      <c r="C18" s="2499"/>
      <c r="D18" s="1433"/>
      <c r="E18" s="1433"/>
      <c r="F18" s="1433"/>
      <c r="G18" s="1311"/>
      <c r="H18" s="1311"/>
      <c r="I18" s="1311"/>
      <c r="J18" s="1311"/>
      <c r="K18" s="1311"/>
    </row>
    <row r="19" spans="1:11">
      <c r="A19" s="1311"/>
      <c r="B19" s="1470">
        <v>41609</v>
      </c>
      <c r="C19" s="2499"/>
      <c r="D19" s="1433"/>
      <c r="E19" s="1433"/>
      <c r="F19" s="1433"/>
      <c r="G19" s="1311"/>
      <c r="H19" s="1311"/>
      <c r="I19" s="1311"/>
      <c r="J19" s="1311"/>
      <c r="K19" s="1311"/>
    </row>
    <row r="20" spans="1:11">
      <c r="A20" s="1311"/>
      <c r="B20" s="1470">
        <v>41640</v>
      </c>
      <c r="C20" s="2499"/>
      <c r="D20" s="1433"/>
      <c r="E20" s="1433"/>
      <c r="F20" s="1433"/>
      <c r="G20" s="1311"/>
      <c r="H20" s="1311"/>
      <c r="I20" s="1311"/>
      <c r="J20" s="1311"/>
      <c r="K20" s="1311"/>
    </row>
    <row r="21" spans="1:11">
      <c r="A21" s="1311"/>
      <c r="B21" s="1470">
        <v>41671</v>
      </c>
      <c r="C21" s="2499"/>
      <c r="D21" s="1433"/>
      <c r="E21" s="1433"/>
      <c r="F21" s="1433"/>
      <c r="G21" s="1311"/>
      <c r="H21" s="1311"/>
      <c r="I21" s="1311"/>
      <c r="J21" s="1311"/>
      <c r="K21" s="1311"/>
    </row>
    <row r="22" spans="1:11" ht="13.5" thickBot="1">
      <c r="A22" s="1311"/>
      <c r="B22" s="1470">
        <v>41699</v>
      </c>
      <c r="C22" s="2499"/>
      <c r="D22" s="1433"/>
      <c r="E22" s="1434"/>
      <c r="F22" s="1433"/>
      <c r="G22" s="1311"/>
      <c r="H22" s="1311"/>
      <c r="I22" s="1311"/>
      <c r="J22" s="1311"/>
      <c r="K22" s="1311"/>
    </row>
    <row r="23" spans="1:11" ht="24" customHeight="1" thickBot="1">
      <c r="A23" s="1311"/>
      <c r="B23" s="2498" t="s">
        <v>2192</v>
      </c>
      <c r="C23" s="2500">
        <f>SUM(C11:C22)</f>
        <v>0</v>
      </c>
      <c r="D23" s="1435"/>
      <c r="E23" s="1435"/>
      <c r="F23" s="1435"/>
      <c r="G23" s="1317"/>
      <c r="H23" s="1317"/>
      <c r="I23" s="1317"/>
      <c r="J23" s="1311"/>
      <c r="K23" s="1311"/>
    </row>
    <row r="24" spans="1:11">
      <c r="A24" s="1311"/>
      <c r="B24" s="1434"/>
      <c r="C24" s="1466"/>
      <c r="D24" s="1466"/>
      <c r="E24" s="1466"/>
      <c r="F24" s="1466"/>
      <c r="G24" s="1317"/>
      <c r="H24" s="1317"/>
      <c r="I24" s="1317"/>
      <c r="J24" s="1311"/>
      <c r="K24" s="1311"/>
    </row>
    <row r="25" spans="1:11">
      <c r="A25" s="1311"/>
      <c r="B25" s="1311"/>
      <c r="C25" s="1311"/>
      <c r="D25" s="1311"/>
      <c r="E25" s="1311"/>
      <c r="F25" s="1311"/>
      <c r="G25" s="1311"/>
      <c r="H25" s="1311"/>
      <c r="I25" s="1311"/>
      <c r="J25" s="1311"/>
      <c r="K25" s="1311"/>
    </row>
    <row r="26" spans="1:11" ht="47.25" customHeight="1">
      <c r="A26" s="1311"/>
      <c r="B26" s="2770" t="s">
        <v>2111</v>
      </c>
      <c r="C26" s="2770"/>
      <c r="D26" s="2770"/>
      <c r="E26" s="2770"/>
      <c r="F26" s="2770"/>
      <c r="G26" s="2770"/>
      <c r="H26" s="2770"/>
      <c r="I26" s="1311"/>
      <c r="J26" s="1311"/>
      <c r="K26" s="1311"/>
    </row>
  </sheetData>
  <mergeCells count="2">
    <mergeCell ref="B8:B10"/>
    <mergeCell ref="B26:H26"/>
  </mergeCells>
  <pageMargins left="0.23622047244094491" right="0.23622047244094491" top="0.74803149606299213" bottom="0.74803149606299213" header="0.31496062992125984" footer="0.31496062992125984"/>
  <pageSetup paperSize="8" fitToHeight="0" orientation="portrait" r:id="rId1"/>
</worksheet>
</file>

<file path=xl/worksheets/sheet68.xml><?xml version="1.0" encoding="utf-8"?>
<worksheet xmlns="http://schemas.openxmlformats.org/spreadsheetml/2006/main" xmlns:r="http://schemas.openxmlformats.org/officeDocument/2006/relationships">
  <sheetPr codeName="Sheet69">
    <tabColor theme="6" tint="-0.249977111117893"/>
    <pageSetUpPr fitToPage="1"/>
  </sheetPr>
  <dimension ref="A1:P49"/>
  <sheetViews>
    <sheetView workbookViewId="0">
      <selection activeCell="J20" sqref="J20"/>
    </sheetView>
  </sheetViews>
  <sheetFormatPr defaultRowHeight="12.75"/>
  <cols>
    <col min="1" max="1" width="5.125" style="1310" customWidth="1"/>
    <col min="2" max="2" width="11.125" style="1310" customWidth="1"/>
    <col min="3" max="3" width="10.25" style="1310" bestFit="1" customWidth="1"/>
    <col min="4" max="5" width="11.75" style="1310" customWidth="1"/>
    <col min="6" max="6" width="10.125" style="1310" customWidth="1"/>
    <col min="7" max="7" width="9.75" style="1310" bestFit="1" customWidth="1"/>
    <col min="8" max="8" width="9" style="1310"/>
    <col min="9" max="9" width="8.5" style="1310" customWidth="1"/>
    <col min="10" max="10" width="8.625" style="1310" customWidth="1"/>
    <col min="11" max="11" width="10.875" style="1310" customWidth="1"/>
    <col min="12" max="12" width="9.75" style="1310" bestFit="1" customWidth="1"/>
    <col min="13" max="13" width="9" style="1310"/>
    <col min="14" max="14" width="9.875" style="1318" customWidth="1"/>
    <col min="15" max="15" width="8.875" style="1318" customWidth="1"/>
    <col min="16" max="16384" width="9" style="1310"/>
  </cols>
  <sheetData>
    <row r="1" spans="1:16" s="1838" customFormat="1" ht="26.25">
      <c r="A1" s="1706" t="str">
        <f ca="1">VLOOKUP(LEFT(RIGHT(CELL("filename",A1),LEN(CELL("filename",A1))-FIND("]",CELL("filename",A1))),1)*1,Index!$B$8:$C$90,2,FALSE)</f>
        <v>System operator</v>
      </c>
      <c r="B1" s="1706"/>
      <c r="C1" s="1706"/>
      <c r="D1" s="1706"/>
      <c r="E1" s="1706"/>
      <c r="F1" s="1706"/>
      <c r="G1" s="1706"/>
      <c r="H1" s="1706"/>
      <c r="I1" s="1706"/>
      <c r="J1" s="1706"/>
      <c r="K1" s="1706"/>
      <c r="L1" s="1706"/>
      <c r="M1" s="1706"/>
      <c r="N1" s="1706"/>
      <c r="O1" s="1706"/>
    </row>
    <row r="2" spans="1:16" s="1838" customFormat="1" ht="26.25">
      <c r="A2" s="1706" t="str">
        <f>'Universal data'!C8</f>
        <v>National Grid Gas Transmission</v>
      </c>
      <c r="B2" s="1706"/>
      <c r="C2" s="1706"/>
      <c r="D2" s="1706"/>
      <c r="E2" s="1706"/>
      <c r="F2" s="1706"/>
      <c r="G2" s="1706"/>
      <c r="H2" s="1706"/>
      <c r="I2" s="1706"/>
      <c r="J2" s="1706"/>
      <c r="K2" s="1706"/>
      <c r="L2" s="1706"/>
      <c r="M2" s="1706"/>
      <c r="N2" s="1706"/>
      <c r="O2" s="1706"/>
    </row>
    <row r="3" spans="1:16" s="1839" customFormat="1" ht="21" thickBot="1">
      <c r="A3" s="1804" t="str">
        <f>'Universal data'!C21</f>
        <v>2012/13</v>
      </c>
      <c r="B3" s="1804"/>
      <c r="C3" s="1804"/>
      <c r="D3" s="1804"/>
      <c r="E3" s="1804"/>
      <c r="F3" s="1804"/>
      <c r="G3" s="1804"/>
      <c r="H3" s="1804"/>
      <c r="I3" s="1804"/>
      <c r="J3" s="1804"/>
      <c r="K3" s="1804"/>
      <c r="L3" s="1804"/>
      <c r="M3" s="1804"/>
      <c r="N3" s="1804"/>
      <c r="O3" s="1804"/>
    </row>
    <row r="4" spans="1:16" s="1838" customFormat="1">
      <c r="A4" s="1835"/>
      <c r="B4" s="1835"/>
      <c r="C4" s="1835"/>
      <c r="D4" s="1835"/>
      <c r="E4" s="1835"/>
      <c r="F4" s="1835"/>
      <c r="G4" s="1835"/>
      <c r="H4" s="1835"/>
      <c r="I4" s="1835"/>
      <c r="J4" s="1835"/>
      <c r="K4" s="1835"/>
      <c r="L4" s="1835"/>
      <c r="M4" s="1835"/>
      <c r="N4" s="1835"/>
      <c r="O4" s="1835"/>
    </row>
    <row r="5" spans="1:16" s="1839" customFormat="1" ht="20.25">
      <c r="A5" s="1837" t="str">
        <f ca="1">VLOOKUP(RIGHT(CELL("filename",A1),LEN(CELL("filename",A1))-FIND("]",CELL("filename",A1))),Index!$D$8:$E$102,2,FALSE)</f>
        <v>7.7 Residual gas balancing daily price incentive payments and daily linepack incentive payments</v>
      </c>
      <c r="B5" s="1837"/>
      <c r="C5" s="1837"/>
      <c r="D5" s="1837"/>
      <c r="E5" s="1837"/>
      <c r="F5" s="1837"/>
      <c r="G5" s="1837"/>
      <c r="H5" s="1837"/>
      <c r="I5" s="1837"/>
      <c r="J5" s="1837"/>
      <c r="K5" s="1837"/>
      <c r="L5" s="1837"/>
      <c r="M5" s="1837"/>
      <c r="N5" s="1837"/>
      <c r="O5" s="1837"/>
    </row>
    <row r="6" spans="1:16" s="1777" customFormat="1">
      <c r="N6" s="1778"/>
      <c r="O6" s="1778"/>
    </row>
    <row r="7" spans="1:16" s="1777" customFormat="1">
      <c r="N7" s="1778"/>
      <c r="O7" s="1778"/>
    </row>
    <row r="8" spans="1:16" ht="23.25">
      <c r="B8" s="1312"/>
    </row>
    <row r="10" spans="1:16" ht="18" customHeight="1">
      <c r="B10" s="2779" t="s">
        <v>2107</v>
      </c>
      <c r="C10" s="2530" t="s">
        <v>2193</v>
      </c>
      <c r="D10" s="2530"/>
      <c r="E10" s="2530"/>
      <c r="F10" s="2530"/>
      <c r="G10" s="2531"/>
      <c r="H10" s="2531"/>
      <c r="I10" s="2530" t="s">
        <v>2194</v>
      </c>
      <c r="J10" s="2530"/>
      <c r="K10" s="2530"/>
      <c r="L10" s="2530"/>
      <c r="M10" s="2530"/>
      <c r="N10" s="1496"/>
      <c r="O10" s="1496"/>
      <c r="P10" s="1319"/>
    </row>
    <row r="11" spans="1:16" s="1321" customFormat="1" ht="56.25">
      <c r="B11" s="2779"/>
      <c r="C11" s="1452" t="s">
        <v>2195</v>
      </c>
      <c r="D11" s="1452" t="s">
        <v>2196</v>
      </c>
      <c r="E11" s="1452" t="s">
        <v>2197</v>
      </c>
      <c r="F11" s="1452" t="s">
        <v>2198</v>
      </c>
      <c r="G11" s="1452" t="s">
        <v>2199</v>
      </c>
      <c r="H11" s="2418" t="s">
        <v>2766</v>
      </c>
      <c r="I11" s="1452" t="s">
        <v>2200</v>
      </c>
      <c r="J11" s="1452" t="s">
        <v>2201</v>
      </c>
      <c r="K11" s="1452" t="s">
        <v>2202</v>
      </c>
      <c r="L11" s="1452" t="s">
        <v>2199</v>
      </c>
      <c r="M11" s="2418" t="s">
        <v>2766</v>
      </c>
      <c r="N11" s="1452" t="s">
        <v>2203</v>
      </c>
      <c r="O11" s="1452" t="s">
        <v>2204</v>
      </c>
      <c r="P11" s="1320"/>
    </row>
    <row r="12" spans="1:16" s="1321" customFormat="1" ht="14.25">
      <c r="B12" s="2779"/>
      <c r="C12" s="1497" t="s">
        <v>2205</v>
      </c>
      <c r="D12" s="1498" t="s">
        <v>2206</v>
      </c>
      <c r="E12" s="1498" t="s">
        <v>2207</v>
      </c>
      <c r="F12" s="1498" t="s">
        <v>2208</v>
      </c>
      <c r="G12" s="2780" t="s">
        <v>2209</v>
      </c>
      <c r="H12" s="2780"/>
      <c r="I12" s="1498" t="s">
        <v>2210</v>
      </c>
      <c r="J12" s="1498" t="s">
        <v>2211</v>
      </c>
      <c r="K12" s="1497" t="s">
        <v>2212</v>
      </c>
      <c r="L12" s="2781" t="s">
        <v>2213</v>
      </c>
      <c r="M12" s="2781"/>
      <c r="N12" s="2780" t="s">
        <v>2214</v>
      </c>
      <c r="O12" s="2780"/>
      <c r="P12" s="1320"/>
    </row>
    <row r="13" spans="1:16" s="1321" customFormat="1">
      <c r="B13" s="2779"/>
      <c r="C13" s="1497" t="s">
        <v>2189</v>
      </c>
      <c r="D13" s="1497" t="s">
        <v>2189</v>
      </c>
      <c r="E13" s="1497" t="s">
        <v>2189</v>
      </c>
      <c r="F13" s="1498" t="s">
        <v>2215</v>
      </c>
      <c r="G13" s="1498" t="s">
        <v>1284</v>
      </c>
      <c r="H13" s="1498" t="s">
        <v>1284</v>
      </c>
      <c r="I13" s="1498" t="s">
        <v>2216</v>
      </c>
      <c r="J13" s="1498" t="s">
        <v>2216</v>
      </c>
      <c r="K13" s="1498" t="s">
        <v>2216</v>
      </c>
      <c r="L13" s="1498" t="s">
        <v>1284</v>
      </c>
      <c r="M13" s="1498" t="s">
        <v>1284</v>
      </c>
      <c r="N13" s="1498" t="s">
        <v>1284</v>
      </c>
      <c r="O13" s="1498" t="s">
        <v>1284</v>
      </c>
      <c r="P13" s="1320"/>
    </row>
    <row r="14" spans="1:16">
      <c r="B14" s="1499">
        <v>41365</v>
      </c>
      <c r="C14" s="1500"/>
      <c r="D14" s="1500"/>
      <c r="E14" s="1500"/>
      <c r="F14" s="1501"/>
      <c r="G14" s="1502"/>
      <c r="H14" s="1502"/>
      <c r="I14" s="1503"/>
      <c r="J14" s="1503"/>
      <c r="K14" s="1503"/>
      <c r="L14" s="1502"/>
      <c r="M14" s="1502"/>
      <c r="N14" s="1502"/>
      <c r="O14" s="1502"/>
      <c r="P14" s="1322"/>
    </row>
    <row r="15" spans="1:16">
      <c r="B15" s="1499">
        <v>41366</v>
      </c>
      <c r="C15" s="1500"/>
      <c r="D15" s="1500"/>
      <c r="E15" s="1500"/>
      <c r="F15" s="1501"/>
      <c r="G15" s="1502"/>
      <c r="H15" s="1502"/>
      <c r="I15" s="1503"/>
      <c r="J15" s="1503"/>
      <c r="K15" s="1503"/>
      <c r="L15" s="1502"/>
      <c r="M15" s="1502"/>
      <c r="N15" s="1502"/>
      <c r="O15" s="1502"/>
      <c r="P15" s="1322"/>
    </row>
    <row r="16" spans="1:16">
      <c r="B16" s="1499">
        <v>41367</v>
      </c>
      <c r="C16" s="1500"/>
      <c r="D16" s="1500"/>
      <c r="E16" s="1500"/>
      <c r="F16" s="1501"/>
      <c r="G16" s="1502"/>
      <c r="H16" s="1502"/>
      <c r="I16" s="1503"/>
      <c r="J16" s="1503"/>
      <c r="K16" s="1503"/>
      <c r="L16" s="1502"/>
      <c r="M16" s="1502"/>
      <c r="N16" s="1502"/>
      <c r="O16" s="1502"/>
      <c r="P16" s="1322"/>
    </row>
    <row r="17" spans="2:16">
      <c r="B17" s="1499">
        <v>41368</v>
      </c>
      <c r="C17" s="1500"/>
      <c r="D17" s="1500"/>
      <c r="E17" s="1500"/>
      <c r="F17" s="1501"/>
      <c r="G17" s="1502"/>
      <c r="H17" s="1502"/>
      <c r="I17" s="1503"/>
      <c r="J17" s="1503"/>
      <c r="K17" s="1503"/>
      <c r="L17" s="1502"/>
      <c r="M17" s="1502"/>
      <c r="N17" s="1502"/>
      <c r="O17" s="1502"/>
      <c r="P17" s="1322"/>
    </row>
    <row r="18" spans="2:16">
      <c r="B18" s="1499">
        <v>41369</v>
      </c>
      <c r="C18" s="1500"/>
      <c r="D18" s="1500"/>
      <c r="E18" s="1500"/>
      <c r="F18" s="1501"/>
      <c r="G18" s="1502"/>
      <c r="H18" s="1502"/>
      <c r="I18" s="1503"/>
      <c r="J18" s="1503"/>
      <c r="K18" s="1503"/>
      <c r="L18" s="1502"/>
      <c r="M18" s="1502"/>
      <c r="N18" s="1502"/>
      <c r="O18" s="1502"/>
      <c r="P18" s="1322"/>
    </row>
    <row r="19" spans="2:16">
      <c r="B19" s="1499">
        <v>41370</v>
      </c>
      <c r="C19" s="1500"/>
      <c r="D19" s="1500"/>
      <c r="E19" s="1500"/>
      <c r="F19" s="1501"/>
      <c r="G19" s="1502"/>
      <c r="H19" s="1502"/>
      <c r="I19" s="1503"/>
      <c r="J19" s="1503"/>
      <c r="K19" s="1503"/>
      <c r="L19" s="1502"/>
      <c r="M19" s="1502"/>
      <c r="N19" s="1502"/>
      <c r="O19" s="1502"/>
      <c r="P19" s="1322"/>
    </row>
    <row r="20" spans="2:16">
      <c r="B20" s="1499">
        <v>41371</v>
      </c>
      <c r="C20" s="1500"/>
      <c r="D20" s="1500"/>
      <c r="E20" s="1500"/>
      <c r="F20" s="1501"/>
      <c r="G20" s="1502"/>
      <c r="H20" s="1502"/>
      <c r="I20" s="1503"/>
      <c r="J20" s="1503"/>
      <c r="K20" s="1503"/>
      <c r="L20" s="1502"/>
      <c r="M20" s="1502"/>
      <c r="N20" s="1502"/>
      <c r="O20" s="1502"/>
      <c r="P20" s="1322"/>
    </row>
    <row r="21" spans="2:16">
      <c r="B21" s="1499">
        <v>41372</v>
      </c>
      <c r="C21" s="1500"/>
      <c r="D21" s="1500"/>
      <c r="E21" s="1500"/>
      <c r="F21" s="1501"/>
      <c r="G21" s="1502"/>
      <c r="H21" s="1502"/>
      <c r="I21" s="1503"/>
      <c r="J21" s="1503"/>
      <c r="K21" s="1503"/>
      <c r="L21" s="1502"/>
      <c r="M21" s="1502"/>
      <c r="N21" s="1502"/>
      <c r="O21" s="1502"/>
      <c r="P21" s="1322"/>
    </row>
    <row r="22" spans="2:16">
      <c r="B22" s="1499">
        <v>41373</v>
      </c>
      <c r="C22" s="1500"/>
      <c r="D22" s="1500"/>
      <c r="E22" s="1500"/>
      <c r="F22" s="1501"/>
      <c r="G22" s="1502"/>
      <c r="H22" s="1502"/>
      <c r="I22" s="1503"/>
      <c r="J22" s="1503"/>
      <c r="K22" s="1503"/>
      <c r="L22" s="1502"/>
      <c r="M22" s="1502"/>
      <c r="N22" s="1502"/>
      <c r="O22" s="1502"/>
      <c r="P22" s="1322"/>
    </row>
    <row r="23" spans="2:16">
      <c r="B23" s="1499">
        <v>41374</v>
      </c>
      <c r="C23" s="1500"/>
      <c r="D23" s="1500"/>
      <c r="E23" s="1500"/>
      <c r="F23" s="1501"/>
      <c r="G23" s="1502"/>
      <c r="H23" s="1502"/>
      <c r="I23" s="1503"/>
      <c r="J23" s="1503"/>
      <c r="K23" s="1503"/>
      <c r="L23" s="1502"/>
      <c r="M23" s="1502"/>
      <c r="N23" s="1502"/>
      <c r="O23" s="1502"/>
      <c r="P23" s="1322"/>
    </row>
    <row r="24" spans="2:16">
      <c r="B24" s="1499">
        <v>41375</v>
      </c>
      <c r="C24" s="1500"/>
      <c r="D24" s="1500"/>
      <c r="E24" s="1500"/>
      <c r="F24" s="1501"/>
      <c r="G24" s="1502"/>
      <c r="H24" s="1502"/>
      <c r="I24" s="1503"/>
      <c r="J24" s="1503"/>
      <c r="K24" s="1503"/>
      <c r="L24" s="1502"/>
      <c r="M24" s="1502"/>
      <c r="N24" s="1502"/>
      <c r="O24" s="1502"/>
      <c r="P24" s="1322"/>
    </row>
    <row r="25" spans="2:16">
      <c r="B25" s="1499">
        <v>41376</v>
      </c>
      <c r="C25" s="1500"/>
      <c r="D25" s="1500"/>
      <c r="E25" s="1500"/>
      <c r="F25" s="1500"/>
      <c r="G25" s="1502"/>
      <c r="H25" s="1502"/>
      <c r="I25" s="1503"/>
      <c r="J25" s="1503"/>
      <c r="K25" s="1503"/>
      <c r="L25" s="1502"/>
      <c r="M25" s="1502"/>
      <c r="N25" s="1502"/>
      <c r="O25" s="1502"/>
      <c r="P25" s="1322"/>
    </row>
    <row r="26" spans="2:16">
      <c r="B26" s="1499">
        <v>41377</v>
      </c>
      <c r="C26" s="1500"/>
      <c r="D26" s="1500"/>
      <c r="E26" s="1500"/>
      <c r="F26" s="1501"/>
      <c r="G26" s="1502"/>
      <c r="H26" s="1502"/>
      <c r="I26" s="1503"/>
      <c r="J26" s="1503"/>
      <c r="K26" s="1503"/>
      <c r="L26" s="1502"/>
      <c r="M26" s="1502"/>
      <c r="N26" s="1502"/>
      <c r="O26" s="1502"/>
      <c r="P26" s="1322"/>
    </row>
    <row r="27" spans="2:16">
      <c r="B27" s="1499">
        <v>41378</v>
      </c>
      <c r="C27" s="1500"/>
      <c r="D27" s="1500"/>
      <c r="E27" s="1500"/>
      <c r="F27" s="1501"/>
      <c r="G27" s="1502"/>
      <c r="H27" s="1502"/>
      <c r="I27" s="1503"/>
      <c r="J27" s="1503"/>
      <c r="K27" s="1503"/>
      <c r="L27" s="1502"/>
      <c r="M27" s="1502"/>
      <c r="N27" s="1502"/>
      <c r="O27" s="1502"/>
      <c r="P27" s="1322"/>
    </row>
    <row r="28" spans="2:16">
      <c r="B28" s="1499">
        <v>41379</v>
      </c>
      <c r="C28" s="1500"/>
      <c r="D28" s="1500"/>
      <c r="E28" s="1500"/>
      <c r="F28" s="1501"/>
      <c r="G28" s="1502"/>
      <c r="H28" s="1502"/>
      <c r="I28" s="1503"/>
      <c r="J28" s="1503"/>
      <c r="K28" s="1503"/>
      <c r="L28" s="1502"/>
      <c r="M28" s="1502"/>
      <c r="N28" s="1502"/>
      <c r="O28" s="1502"/>
      <c r="P28" s="1322"/>
    </row>
    <row r="29" spans="2:16">
      <c r="B29" s="1499">
        <v>41380</v>
      </c>
      <c r="C29" s="1500"/>
      <c r="D29" s="1500"/>
      <c r="E29" s="1500"/>
      <c r="F29" s="1501"/>
      <c r="G29" s="1502"/>
      <c r="H29" s="1502"/>
      <c r="I29" s="1503"/>
      <c r="J29" s="1503"/>
      <c r="K29" s="1503"/>
      <c r="L29" s="1502"/>
      <c r="M29" s="1502"/>
      <c r="N29" s="1502"/>
      <c r="O29" s="1502"/>
      <c r="P29" s="1322"/>
    </row>
    <row r="30" spans="2:16">
      <c r="B30" s="1499">
        <v>41381</v>
      </c>
      <c r="C30" s="1500"/>
      <c r="D30" s="1500"/>
      <c r="E30" s="1500"/>
      <c r="F30" s="1501"/>
      <c r="G30" s="1502"/>
      <c r="H30" s="1502"/>
      <c r="I30" s="1503"/>
      <c r="J30" s="1503"/>
      <c r="K30" s="1503"/>
      <c r="L30" s="1502"/>
      <c r="M30" s="1502"/>
      <c r="N30" s="1502"/>
      <c r="O30" s="1502"/>
      <c r="P30" s="1322"/>
    </row>
    <row r="31" spans="2:16">
      <c r="B31" s="1499">
        <v>41382</v>
      </c>
      <c r="C31" s="1500"/>
      <c r="D31" s="1500"/>
      <c r="E31" s="1500"/>
      <c r="F31" s="1501"/>
      <c r="G31" s="1502"/>
      <c r="H31" s="1502"/>
      <c r="I31" s="1503"/>
      <c r="J31" s="1503"/>
      <c r="K31" s="1503"/>
      <c r="L31" s="1502"/>
      <c r="M31" s="1502"/>
      <c r="N31" s="1502"/>
      <c r="O31" s="1502"/>
      <c r="P31" s="1322"/>
    </row>
    <row r="32" spans="2:16">
      <c r="B32" s="1499">
        <v>41383</v>
      </c>
      <c r="C32" s="1500"/>
      <c r="D32" s="1500"/>
      <c r="E32" s="1500"/>
      <c r="F32" s="1501"/>
      <c r="G32" s="1502"/>
      <c r="H32" s="1502"/>
      <c r="I32" s="1503"/>
      <c r="J32" s="1503"/>
      <c r="K32" s="1503"/>
      <c r="L32" s="1502"/>
      <c r="M32" s="1502"/>
      <c r="N32" s="1502"/>
      <c r="O32" s="1502"/>
      <c r="P32" s="1322"/>
    </row>
    <row r="33" spans="2:16">
      <c r="B33" s="1499">
        <v>41384</v>
      </c>
      <c r="C33" s="1500"/>
      <c r="D33" s="1500"/>
      <c r="E33" s="1500"/>
      <c r="F33" s="1501"/>
      <c r="G33" s="1502"/>
      <c r="H33" s="1502"/>
      <c r="I33" s="1503"/>
      <c r="J33" s="1503"/>
      <c r="K33" s="1503"/>
      <c r="L33" s="1502"/>
      <c r="M33" s="1502"/>
      <c r="N33" s="1502"/>
      <c r="O33" s="1502"/>
      <c r="P33" s="1322"/>
    </row>
    <row r="34" spans="2:16">
      <c r="B34" s="1499">
        <v>41385</v>
      </c>
      <c r="C34" s="1500"/>
      <c r="D34" s="1500"/>
      <c r="E34" s="1500"/>
      <c r="F34" s="1501"/>
      <c r="G34" s="1502"/>
      <c r="H34" s="1502"/>
      <c r="I34" s="1503"/>
      <c r="J34" s="1503"/>
      <c r="K34" s="1503"/>
      <c r="L34" s="1502"/>
      <c r="M34" s="1502"/>
      <c r="N34" s="1502"/>
      <c r="O34" s="1502"/>
      <c r="P34" s="1322"/>
    </row>
    <row r="35" spans="2:16">
      <c r="B35" s="1499">
        <v>41386</v>
      </c>
      <c r="C35" s="1500"/>
      <c r="D35" s="1500"/>
      <c r="E35" s="1500"/>
      <c r="F35" s="1501"/>
      <c r="G35" s="1502"/>
      <c r="H35" s="1502"/>
      <c r="I35" s="1503"/>
      <c r="J35" s="1503"/>
      <c r="K35" s="1503"/>
      <c r="L35" s="1502"/>
      <c r="M35" s="1502"/>
      <c r="N35" s="1502"/>
      <c r="O35" s="1502"/>
      <c r="P35" s="1322"/>
    </row>
    <row r="36" spans="2:16">
      <c r="B36" s="1499">
        <v>41387</v>
      </c>
      <c r="C36" s="1500"/>
      <c r="D36" s="1500"/>
      <c r="E36" s="1500"/>
      <c r="F36" s="1501"/>
      <c r="G36" s="1502"/>
      <c r="H36" s="1502"/>
      <c r="I36" s="1503"/>
      <c r="J36" s="1503"/>
      <c r="K36" s="1503"/>
      <c r="L36" s="1502"/>
      <c r="M36" s="1502"/>
      <c r="N36" s="1502"/>
      <c r="O36" s="1502"/>
      <c r="P36" s="1322"/>
    </row>
    <row r="37" spans="2:16">
      <c r="B37" s="1499">
        <v>41388</v>
      </c>
      <c r="C37" s="1500"/>
      <c r="D37" s="1500"/>
      <c r="E37" s="1500"/>
      <c r="F37" s="1501"/>
      <c r="G37" s="1502"/>
      <c r="H37" s="1502"/>
      <c r="I37" s="1503"/>
      <c r="J37" s="1503"/>
      <c r="K37" s="1503"/>
      <c r="L37" s="1502"/>
      <c r="M37" s="1502"/>
      <c r="N37" s="1502"/>
      <c r="O37" s="1502"/>
      <c r="P37" s="1322"/>
    </row>
    <row r="38" spans="2:16">
      <c r="B38" s="1499">
        <v>41389</v>
      </c>
      <c r="C38" s="1500"/>
      <c r="D38" s="1500"/>
      <c r="E38" s="1500"/>
      <c r="F38" s="1501"/>
      <c r="G38" s="1502"/>
      <c r="H38" s="1502"/>
      <c r="I38" s="1503"/>
      <c r="J38" s="1503"/>
      <c r="K38" s="1503"/>
      <c r="L38" s="1502"/>
      <c r="M38" s="1502"/>
      <c r="N38" s="1502"/>
      <c r="O38" s="1502"/>
      <c r="P38" s="1322"/>
    </row>
    <row r="39" spans="2:16">
      <c r="B39" s="1499">
        <v>41390</v>
      </c>
      <c r="C39" s="1500"/>
      <c r="D39" s="1500"/>
      <c r="E39" s="1500"/>
      <c r="F39" s="1501"/>
      <c r="G39" s="1502"/>
      <c r="H39" s="1502"/>
      <c r="I39" s="1503"/>
      <c r="J39" s="1503"/>
      <c r="K39" s="1503"/>
      <c r="L39" s="1502"/>
      <c r="M39" s="1502"/>
      <c r="N39" s="1502"/>
      <c r="O39" s="1502"/>
      <c r="P39" s="1322"/>
    </row>
    <row r="40" spans="2:16">
      <c r="B40" s="1499">
        <v>41391</v>
      </c>
      <c r="C40" s="1500"/>
      <c r="D40" s="1500"/>
      <c r="E40" s="1500"/>
      <c r="F40" s="1501"/>
      <c r="G40" s="1502"/>
      <c r="H40" s="1502"/>
      <c r="I40" s="1503"/>
      <c r="J40" s="1503"/>
      <c r="K40" s="1503"/>
      <c r="L40" s="1502"/>
      <c r="M40" s="1502"/>
      <c r="N40" s="1502"/>
      <c r="O40" s="1502"/>
      <c r="P40" s="1322"/>
    </row>
    <row r="41" spans="2:16">
      <c r="B41" s="1499">
        <v>41392</v>
      </c>
      <c r="C41" s="1500"/>
      <c r="D41" s="1500"/>
      <c r="E41" s="1500"/>
      <c r="F41" s="1501"/>
      <c r="G41" s="1502"/>
      <c r="H41" s="1502"/>
      <c r="I41" s="1503"/>
      <c r="J41" s="1503"/>
      <c r="K41" s="1503"/>
      <c r="L41" s="1502"/>
      <c r="M41" s="1502"/>
      <c r="N41" s="1502"/>
      <c r="O41" s="1502"/>
      <c r="P41" s="1322"/>
    </row>
    <row r="42" spans="2:16">
      <c r="B42" s="1499">
        <v>41393</v>
      </c>
      <c r="C42" s="1500"/>
      <c r="D42" s="1500"/>
      <c r="E42" s="1500"/>
      <c r="F42" s="1501"/>
      <c r="G42" s="1502"/>
      <c r="H42" s="1502"/>
      <c r="I42" s="1503"/>
      <c r="J42" s="1503"/>
      <c r="K42" s="1503"/>
      <c r="L42" s="1502"/>
      <c r="M42" s="1502"/>
      <c r="N42" s="1502"/>
      <c r="O42" s="1502"/>
      <c r="P42" s="1322"/>
    </row>
    <row r="43" spans="2:16">
      <c r="B43" s="1499">
        <v>41394</v>
      </c>
      <c r="C43" s="1500"/>
      <c r="D43" s="1500"/>
      <c r="E43" s="1500"/>
      <c r="F43" s="1501"/>
      <c r="G43" s="1502"/>
      <c r="H43" s="1502"/>
      <c r="I43" s="1503"/>
      <c r="J43" s="1503"/>
      <c r="K43" s="1503"/>
      <c r="L43" s="1504"/>
      <c r="M43" s="1502"/>
      <c r="N43" s="1502"/>
      <c r="O43" s="1502"/>
      <c r="P43" s="1322"/>
    </row>
    <row r="44" spans="2:16">
      <c r="B44" s="1505" t="s">
        <v>2217</v>
      </c>
      <c r="C44" s="1506"/>
      <c r="D44" s="1506"/>
      <c r="E44" s="1506"/>
      <c r="F44" s="1506"/>
      <c r="G44" s="2501"/>
      <c r="H44" s="2502"/>
      <c r="I44" s="2503"/>
      <c r="J44" s="2503"/>
      <c r="K44" s="2504"/>
      <c r="L44" s="2501"/>
      <c r="M44" s="2501"/>
      <c r="N44" s="2505"/>
      <c r="O44" s="1507"/>
      <c r="P44" s="1323"/>
    </row>
    <row r="45" spans="2:16">
      <c r="B45" s="1505" t="s">
        <v>2218</v>
      </c>
      <c r="C45" s="1506"/>
      <c r="D45" s="1506"/>
      <c r="E45" s="1506"/>
      <c r="F45" s="1506"/>
      <c r="G45" s="2501"/>
      <c r="H45" s="2501"/>
      <c r="I45" s="2504"/>
      <c r="J45" s="2504"/>
      <c r="K45" s="2504"/>
      <c r="L45" s="2501"/>
      <c r="M45" s="2501"/>
      <c r="N45" s="2505"/>
      <c r="O45" s="1507"/>
      <c r="P45" s="1323"/>
    </row>
    <row r="46" spans="2:16">
      <c r="B46" s="1323"/>
      <c r="C46" s="1323"/>
      <c r="D46" s="1323"/>
      <c r="E46" s="1323"/>
      <c r="F46" s="1323"/>
      <c r="G46" s="1324"/>
      <c r="H46" s="1323"/>
      <c r="I46" s="1323"/>
      <c r="J46" s="1323"/>
      <c r="K46" s="1323"/>
      <c r="L46" s="1323"/>
      <c r="M46" s="1323"/>
      <c r="N46" s="1325"/>
      <c r="O46" s="1326"/>
      <c r="P46" s="1323"/>
    </row>
    <row r="47" spans="2:16">
      <c r="B47" s="1323"/>
      <c r="C47" s="1322"/>
      <c r="D47" s="1322"/>
      <c r="E47" s="1322"/>
      <c r="F47" s="1327"/>
      <c r="G47" s="1328"/>
      <c r="H47" s="1328"/>
      <c r="I47" s="1329"/>
      <c r="J47" s="1329"/>
      <c r="K47" s="1329"/>
      <c r="L47" s="1328"/>
      <c r="M47" s="1328"/>
      <c r="N47" s="1330"/>
      <c r="O47" s="1326"/>
      <c r="P47" s="1323"/>
    </row>
    <row r="48" spans="2:16">
      <c r="B48" s="1331"/>
      <c r="C48" s="1331"/>
      <c r="D48" s="1331"/>
      <c r="E48" s="1331"/>
      <c r="F48" s="1331"/>
      <c r="G48" s="1331"/>
      <c r="H48" s="1332"/>
      <c r="I48" s="1333"/>
      <c r="J48" s="1331"/>
      <c r="K48" s="1331"/>
      <c r="L48" s="1331"/>
      <c r="M48" s="1331"/>
      <c r="N48" s="1334"/>
      <c r="O48" s="1334"/>
      <c r="P48" s="1322"/>
    </row>
    <row r="49" spans="2:16" ht="31.5" customHeight="1">
      <c r="B49" s="2770" t="s">
        <v>2111</v>
      </c>
      <c r="C49" s="2770"/>
      <c r="D49" s="2770"/>
      <c r="E49" s="2770"/>
      <c r="F49" s="2770"/>
      <c r="G49" s="2770"/>
      <c r="H49" s="2770"/>
      <c r="I49" s="2770"/>
      <c r="J49" s="2770"/>
      <c r="K49" s="2770"/>
      <c r="L49" s="2770"/>
      <c r="M49" s="2770"/>
      <c r="N49" s="2770"/>
      <c r="O49" s="2770"/>
      <c r="P49" s="1322"/>
    </row>
  </sheetData>
  <mergeCells count="5">
    <mergeCell ref="B49:O49"/>
    <mergeCell ref="B10:B13"/>
    <mergeCell ref="G12:H12"/>
    <mergeCell ref="L12:M12"/>
    <mergeCell ref="N12:O12"/>
  </mergeCells>
  <pageMargins left="0.23622047244094491" right="0.23622047244094491" top="0.74803149606299213" bottom="0.74803149606299213" header="0.31496062992125984" footer="0.31496062992125984"/>
  <pageSetup paperSize="8" scale="88" fitToHeight="0" orientation="portrait" r:id="rId1"/>
</worksheet>
</file>

<file path=xl/worksheets/sheet69.xml><?xml version="1.0" encoding="utf-8"?>
<worksheet xmlns="http://schemas.openxmlformats.org/spreadsheetml/2006/main" xmlns:r="http://schemas.openxmlformats.org/officeDocument/2006/relationships">
  <sheetPr codeName="Sheet70">
    <tabColor theme="6" tint="-0.249977111117893"/>
    <pageSetUpPr fitToPage="1"/>
  </sheetPr>
  <dimension ref="A1:O35"/>
  <sheetViews>
    <sheetView showGridLines="0" workbookViewId="0">
      <selection activeCell="D7" sqref="D7"/>
    </sheetView>
  </sheetViews>
  <sheetFormatPr defaultRowHeight="12.75"/>
  <cols>
    <col min="1" max="1" width="5.125" style="1313" customWidth="1"/>
    <col min="2" max="2" width="10.75" style="1313" customWidth="1"/>
    <col min="3" max="3" width="18.875" style="1313" customWidth="1"/>
    <col min="4" max="4" width="20" style="1313" customWidth="1"/>
    <col min="5" max="5" width="15.5" style="1313" customWidth="1"/>
    <col min="6" max="16384" width="9" style="1313"/>
  </cols>
  <sheetData>
    <row r="1" spans="1:10" s="1840" customFormat="1" ht="26.25">
      <c r="A1" s="1706" t="str">
        <f ca="1">VLOOKUP(LEFT(RIGHT(CELL("filename",A1),LEN(CELL("filename",A1))-FIND("]",CELL("filename",A1))),1)*1,Index!$B$8:$C$90,2,FALSE)</f>
        <v>System operator</v>
      </c>
      <c r="B1" s="1706"/>
      <c r="C1" s="1706"/>
      <c r="D1" s="1706"/>
      <c r="E1" s="1706"/>
      <c r="F1" s="1706"/>
      <c r="G1" s="1706"/>
      <c r="H1" s="1706"/>
      <c r="I1" s="1706"/>
    </row>
    <row r="2" spans="1:10" s="1840" customFormat="1" ht="26.25">
      <c r="A2" s="1706" t="str">
        <f>'Universal data'!C8</f>
        <v>National Grid Gas Transmission</v>
      </c>
      <c r="B2" s="1706"/>
      <c r="C2" s="1706"/>
      <c r="D2" s="1706"/>
      <c r="E2" s="1706"/>
      <c r="F2" s="1706"/>
      <c r="G2" s="1706"/>
      <c r="H2" s="1706"/>
      <c r="I2" s="1706"/>
    </row>
    <row r="3" spans="1:10" s="1841" customFormat="1" ht="21" thickBot="1">
      <c r="A3" s="1804" t="str">
        <f>'Universal data'!C21</f>
        <v>2012/13</v>
      </c>
      <c r="B3" s="1804"/>
      <c r="C3" s="1804"/>
      <c r="D3" s="1804"/>
      <c r="E3" s="1804"/>
      <c r="F3" s="1804"/>
      <c r="G3" s="1804"/>
      <c r="H3" s="1804"/>
      <c r="I3" s="1804"/>
    </row>
    <row r="4" spans="1:10" s="1840" customFormat="1">
      <c r="A4" s="1835"/>
      <c r="B4" s="1835"/>
      <c r="C4" s="1835"/>
      <c r="D4" s="1835"/>
      <c r="E4" s="1835"/>
      <c r="F4" s="1835"/>
      <c r="G4" s="1835"/>
      <c r="H4" s="1835"/>
      <c r="I4" s="1835"/>
    </row>
    <row r="5" spans="1:10" s="1841" customFormat="1" ht="20.25">
      <c r="A5" s="1837" t="str">
        <f ca="1">VLOOKUP(RIGHT(CELL("filename",A1),LEN(CELL("filename",A1))-FIND("]",CELL("filename",A1))),Index!$D$8:$E$102,2,FALSE)</f>
        <v>7.8 Demand forecasting incentive report (overview)</v>
      </c>
      <c r="B5" s="1837"/>
      <c r="C5" s="1837"/>
      <c r="D5" s="1837"/>
      <c r="E5" s="1837"/>
      <c r="F5" s="1837"/>
      <c r="G5" s="1837"/>
      <c r="H5" s="1837"/>
      <c r="I5" s="1837"/>
    </row>
    <row r="6" spans="1:10" s="1775" customFormat="1"/>
    <row r="7" spans="1:10">
      <c r="A7" s="1335"/>
      <c r="B7" s="1336"/>
      <c r="C7" s="1335"/>
      <c r="D7" s="1335"/>
    </row>
    <row r="8" spans="1:10">
      <c r="A8" s="1335"/>
      <c r="B8" s="1336"/>
      <c r="C8" s="1335"/>
      <c r="D8" s="1335"/>
    </row>
    <row r="9" spans="1:10" ht="51">
      <c r="A9" s="1335"/>
      <c r="B9" s="2782" t="s">
        <v>2107</v>
      </c>
      <c r="C9" s="1508" t="s">
        <v>2219</v>
      </c>
      <c r="D9" s="1508" t="s">
        <v>2220</v>
      </c>
      <c r="E9" s="1509" t="s">
        <v>2221</v>
      </c>
      <c r="F9" s="1375"/>
    </row>
    <row r="10" spans="1:10" ht="14.25">
      <c r="A10" s="1335"/>
      <c r="B10" s="2782"/>
      <c r="C10" s="1510" t="s">
        <v>2222</v>
      </c>
      <c r="D10" s="1510" t="s">
        <v>2223</v>
      </c>
      <c r="E10" s="1509" t="s">
        <v>2224</v>
      </c>
      <c r="F10" s="1375"/>
    </row>
    <row r="11" spans="1:10">
      <c r="A11" s="1335"/>
      <c r="B11" s="2782"/>
      <c r="C11" s="1511" t="s">
        <v>718</v>
      </c>
      <c r="D11" s="1511" t="s">
        <v>718</v>
      </c>
      <c r="E11" s="1511" t="s">
        <v>718</v>
      </c>
      <c r="F11" s="1375"/>
      <c r="H11" s="1337"/>
      <c r="I11" s="1337"/>
      <c r="J11" s="1338"/>
    </row>
    <row r="12" spans="1:10">
      <c r="A12" s="1335"/>
      <c r="B12" s="1512">
        <v>41365</v>
      </c>
      <c r="C12" s="2506"/>
      <c r="D12" s="2506"/>
      <c r="E12" s="2507"/>
      <c r="F12" s="1375"/>
    </row>
    <row r="13" spans="1:10">
      <c r="A13" s="1335"/>
      <c r="B13" s="1512">
        <v>41395</v>
      </c>
      <c r="C13" s="2506"/>
      <c r="D13" s="2506"/>
      <c r="E13" s="2507"/>
      <c r="F13" s="1375"/>
    </row>
    <row r="14" spans="1:10">
      <c r="A14" s="1335"/>
      <c r="B14" s="1512">
        <v>41426</v>
      </c>
      <c r="C14" s="2506"/>
      <c r="D14" s="2506"/>
      <c r="E14" s="2507"/>
      <c r="F14" s="1375"/>
    </row>
    <row r="15" spans="1:10">
      <c r="A15" s="1335"/>
      <c r="B15" s="1512">
        <v>41456</v>
      </c>
      <c r="C15" s="2506"/>
      <c r="D15" s="2506"/>
      <c r="E15" s="2507"/>
      <c r="F15" s="1375"/>
    </row>
    <row r="16" spans="1:10">
      <c r="A16" s="1335"/>
      <c r="B16" s="1512">
        <v>41487</v>
      </c>
      <c r="C16" s="2506"/>
      <c r="D16" s="2506"/>
      <c r="E16" s="2507"/>
      <c r="F16" s="1375"/>
    </row>
    <row r="17" spans="1:15">
      <c r="A17" s="1335"/>
      <c r="B17" s="1512">
        <v>41518</v>
      </c>
      <c r="C17" s="2506"/>
      <c r="D17" s="2506"/>
      <c r="E17" s="2507"/>
      <c r="F17" s="1375"/>
    </row>
    <row r="18" spans="1:15">
      <c r="A18" s="1335"/>
      <c r="B18" s="1512">
        <v>41548</v>
      </c>
      <c r="C18" s="2506"/>
      <c r="D18" s="2506"/>
      <c r="E18" s="2507"/>
      <c r="F18" s="1375"/>
    </row>
    <row r="19" spans="1:15">
      <c r="A19" s="1335"/>
      <c r="B19" s="1512">
        <v>41579</v>
      </c>
      <c r="C19" s="2506"/>
      <c r="D19" s="2506"/>
      <c r="E19" s="2507"/>
      <c r="F19" s="1375"/>
    </row>
    <row r="20" spans="1:15">
      <c r="A20" s="1335"/>
      <c r="B20" s="1512">
        <v>41609</v>
      </c>
      <c r="C20" s="2506"/>
      <c r="D20" s="2506"/>
      <c r="E20" s="2507"/>
      <c r="F20" s="1375"/>
    </row>
    <row r="21" spans="1:15">
      <c r="A21" s="1335"/>
      <c r="B21" s="1512">
        <v>41640</v>
      </c>
      <c r="C21" s="2506"/>
      <c r="D21" s="2506"/>
      <c r="E21" s="2507"/>
      <c r="F21" s="1375"/>
    </row>
    <row r="22" spans="1:15">
      <c r="A22" s="1335"/>
      <c r="B22" s="1512">
        <v>41671</v>
      </c>
      <c r="C22" s="2506"/>
      <c r="D22" s="2506"/>
      <c r="E22" s="2507"/>
      <c r="F22" s="1515"/>
    </row>
    <row r="23" spans="1:15">
      <c r="A23" s="1335"/>
      <c r="B23" s="1512">
        <v>41699</v>
      </c>
      <c r="C23" s="2506"/>
      <c r="D23" s="2506"/>
      <c r="E23" s="2507"/>
      <c r="F23" s="1515"/>
    </row>
    <row r="24" spans="1:15" ht="24">
      <c r="A24" s="1335"/>
      <c r="B24" s="1514" t="s">
        <v>2225</v>
      </c>
      <c r="C24" s="2508">
        <f>SUM(C12:C23)</f>
        <v>0</v>
      </c>
      <c r="D24" s="2508">
        <f t="shared" ref="D24:E24" si="0">SUM(D12:D23)</f>
        <v>0</v>
      </c>
      <c r="E24" s="2508">
        <f t="shared" si="0"/>
        <v>0</v>
      </c>
      <c r="F24" s="1516"/>
    </row>
    <row r="25" spans="1:15">
      <c r="A25" s="1335"/>
      <c r="B25" s="1339"/>
      <c r="C25" s="1339"/>
      <c r="D25" s="1339"/>
      <c r="F25" s="1377"/>
    </row>
    <row r="26" spans="1:15">
      <c r="A26" s="1335"/>
      <c r="B26" s="2770" t="s">
        <v>2111</v>
      </c>
      <c r="C26" s="2770"/>
      <c r="D26" s="2770"/>
      <c r="E26" s="2770"/>
      <c r="F26" s="2770"/>
      <c r="G26" s="2770"/>
      <c r="H26" s="2770"/>
      <c r="I26" s="2770"/>
    </row>
    <row r="27" spans="1:15">
      <c r="A27" s="1335"/>
      <c r="B27" s="2770"/>
      <c r="C27" s="2770"/>
      <c r="D27" s="2770"/>
      <c r="E27" s="2770"/>
      <c r="F27" s="2770"/>
      <c r="G27" s="2770"/>
      <c r="H27" s="2770"/>
      <c r="I27" s="2770"/>
      <c r="J27" s="1340"/>
      <c r="K27" s="1340"/>
      <c r="L27" s="1340"/>
      <c r="M27" s="1340"/>
      <c r="N27" s="1340"/>
      <c r="O27" s="1340"/>
    </row>
    <row r="28" spans="1:15">
      <c r="A28" s="1335"/>
      <c r="B28" s="1335"/>
      <c r="C28" s="1335"/>
      <c r="D28" s="1335"/>
    </row>
    <row r="29" spans="1:15">
      <c r="A29" s="1335"/>
      <c r="B29" s="2770" t="s">
        <v>2226</v>
      </c>
      <c r="C29" s="2770"/>
      <c r="D29" s="2770"/>
      <c r="E29" s="2770"/>
      <c r="F29" s="2770"/>
      <c r="G29" s="2770"/>
      <c r="H29" s="2770"/>
      <c r="I29" s="2770"/>
    </row>
    <row r="30" spans="1:15">
      <c r="A30" s="1335"/>
      <c r="B30" s="2770"/>
      <c r="C30" s="2770"/>
      <c r="D30" s="2770"/>
      <c r="E30" s="2770"/>
      <c r="F30" s="2770"/>
      <c r="G30" s="2770"/>
      <c r="H30" s="2770"/>
      <c r="I30" s="2770"/>
    </row>
    <row r="31" spans="1:15">
      <c r="A31" s="1335"/>
      <c r="B31" s="1335"/>
      <c r="C31" s="1335"/>
      <c r="D31" s="1335"/>
    </row>
    <row r="32" spans="1:15">
      <c r="A32" s="1335"/>
      <c r="B32" s="1341"/>
      <c r="C32" s="1335"/>
      <c r="D32" s="1335"/>
    </row>
    <row r="33" spans="1:4">
      <c r="A33" s="1335"/>
      <c r="B33" s="1341"/>
      <c r="C33" s="1335"/>
      <c r="D33" s="1335"/>
    </row>
    <row r="34" spans="1:4">
      <c r="A34" s="1335"/>
      <c r="B34" s="1335"/>
      <c r="C34" s="1335"/>
      <c r="D34" s="1335"/>
    </row>
    <row r="35" spans="1:4">
      <c r="A35" s="1335"/>
      <c r="B35" s="1342"/>
      <c r="C35" s="1343"/>
      <c r="D35" s="1335"/>
    </row>
  </sheetData>
  <mergeCells count="3">
    <mergeCell ref="B9:B11"/>
    <mergeCell ref="B26:I27"/>
    <mergeCell ref="B29:I30"/>
  </mergeCells>
  <pageMargins left="0.23622047244094491" right="0.23622047244094491" top="0.74803149606299213" bottom="0.74803149606299213" header="0.31496062992125984" footer="0.31496062992125984"/>
  <pageSetup paperSize="8" fitToHeight="0" orientation="portrait" r:id="rId1"/>
</worksheet>
</file>

<file path=xl/worksheets/sheet7.xml><?xml version="1.0" encoding="utf-8"?>
<worksheet xmlns="http://schemas.openxmlformats.org/spreadsheetml/2006/main" xmlns:r="http://schemas.openxmlformats.org/officeDocument/2006/relationships">
  <sheetPr codeName="Sheet6">
    <tabColor theme="5" tint="0.59999389629810485"/>
    <pageSetUpPr fitToPage="1"/>
  </sheetPr>
  <dimension ref="A1:H72"/>
  <sheetViews>
    <sheetView workbookViewId="0">
      <selection activeCell="A66" sqref="A66:A72"/>
    </sheetView>
  </sheetViews>
  <sheetFormatPr defaultRowHeight="12.75"/>
  <cols>
    <col min="1" max="1" width="83.25" style="21" customWidth="1"/>
    <col min="2" max="5" width="2" style="21" hidden="1" customWidth="1"/>
    <col min="6" max="8" width="11.5" style="21" customWidth="1"/>
    <col min="9" max="16384" width="9" style="21"/>
  </cols>
  <sheetData>
    <row r="1" spans="1:8" s="2042" customFormat="1" ht="26.25">
      <c r="A1" s="1709" t="str">
        <f ca="1">VLOOKUP(LEFT(RIGHT(CELL("filename",A1),LEN(CELL("filename",A1))-FIND("]",CELL("filename",A1))),1)*1,Index!$B$8:$C$90,2,FALSE)</f>
        <v>Finance</v>
      </c>
      <c r="B1" s="1996"/>
      <c r="C1" s="1709"/>
      <c r="D1" s="1996"/>
      <c r="E1" s="1996"/>
      <c r="F1" s="2005"/>
      <c r="G1" s="2005"/>
      <c r="H1" s="2005"/>
    </row>
    <row r="2" spans="1:8" s="2042" customFormat="1" ht="26.25">
      <c r="A2" s="1709" t="str">
        <f>'Universal data'!C8</f>
        <v>National Grid Gas Transmission</v>
      </c>
      <c r="B2" s="1709"/>
      <c r="C2" s="1709"/>
      <c r="D2" s="1709"/>
      <c r="E2" s="1709"/>
      <c r="F2" s="2005"/>
      <c r="G2" s="2005"/>
      <c r="H2" s="2005"/>
    </row>
    <row r="3" spans="1:8" s="2043" customFormat="1" ht="21" thickBot="1">
      <c r="A3" s="1797" t="str">
        <f>'Universal data'!C21</f>
        <v>2012/13</v>
      </c>
      <c r="B3" s="1797"/>
      <c r="C3" s="1797"/>
      <c r="D3" s="1797"/>
      <c r="E3" s="1797"/>
      <c r="F3" s="2006"/>
      <c r="G3" s="2006"/>
      <c r="H3" s="2006"/>
    </row>
    <row r="4" spans="1:8" s="2049" customFormat="1">
      <c r="A4" s="2048"/>
      <c r="G4" s="2050"/>
    </row>
    <row r="5" spans="1:8" s="2051" customFormat="1" ht="20.25">
      <c r="A5" s="2019" t="str">
        <f ca="1">VLOOKUP(RIGHT(CELL("filename",A1),LEN(CELL("filename",A1))-FIND("]",CELL("filename",A1))),Index!$D$8:$E$102,2,FALSE)</f>
        <v xml:space="preserve">1.3 Cashflow </v>
      </c>
      <c r="G5" s="2052"/>
    </row>
    <row r="6" spans="1:8" s="580" customFormat="1">
      <c r="A6" s="578"/>
      <c r="B6" s="579"/>
      <c r="C6" s="579"/>
      <c r="D6" s="579"/>
      <c r="E6" s="579"/>
      <c r="F6" s="2614"/>
      <c r="G6" s="2614"/>
      <c r="H6" s="2614"/>
    </row>
    <row r="7" spans="1:8" s="403" customFormat="1" ht="14.25">
      <c r="A7" s="491" t="s">
        <v>1519</v>
      </c>
      <c r="B7" s="492"/>
      <c r="C7" s="492"/>
      <c r="D7" s="492"/>
      <c r="E7" s="492"/>
      <c r="F7" s="492"/>
      <c r="G7" s="492"/>
      <c r="H7" s="492"/>
    </row>
    <row r="8" spans="1:8" s="403" customFormat="1" ht="14.25">
      <c r="A8" s="491" t="s">
        <v>1520</v>
      </c>
      <c r="B8" s="492"/>
      <c r="C8" s="492"/>
      <c r="D8" s="492"/>
      <c r="E8" s="492"/>
      <c r="F8" s="492"/>
      <c r="G8" s="492"/>
      <c r="H8" s="492"/>
    </row>
    <row r="9" spans="1:8" s="403" customFormat="1" ht="14.25" hidden="1">
      <c r="A9" s="581"/>
      <c r="B9" s="582"/>
      <c r="C9" s="582"/>
      <c r="D9" s="582"/>
      <c r="E9" s="582"/>
      <c r="F9" s="582"/>
      <c r="G9" s="582"/>
      <c r="H9" s="582"/>
    </row>
    <row r="10" spans="1:8" s="403" customFormat="1" ht="14.25" hidden="1">
      <c r="A10" s="581"/>
      <c r="B10" s="582"/>
      <c r="C10" s="582"/>
      <c r="D10" s="582"/>
      <c r="E10" s="582"/>
      <c r="F10" s="582"/>
      <c r="G10" s="582"/>
      <c r="H10" s="582"/>
    </row>
    <row r="11" spans="1:8" s="555" customFormat="1">
      <c r="A11" s="554"/>
      <c r="B11" s="552"/>
      <c r="C11" s="552"/>
      <c r="D11" s="552"/>
      <c r="E11" s="552"/>
      <c r="F11" s="552"/>
      <c r="G11" s="552"/>
      <c r="H11" s="552"/>
    </row>
    <row r="12" spans="1:8" s="29" customFormat="1" ht="15">
      <c r="A12" s="560"/>
      <c r="B12" s="583"/>
      <c r="C12" s="583"/>
      <c r="D12" s="583"/>
      <c r="E12" s="583"/>
      <c r="F12" s="2612">
        <f>'Universal data'!C10</f>
        <v>2013</v>
      </c>
      <c r="G12" s="2610"/>
      <c r="H12" s="2613"/>
    </row>
    <row r="13" spans="1:8" s="29" customFormat="1">
      <c r="A13" s="514" t="s">
        <v>94</v>
      </c>
      <c r="B13" s="583"/>
      <c r="C13" s="583"/>
      <c r="D13" s="583"/>
      <c r="E13" s="583"/>
      <c r="F13" s="502" t="s">
        <v>1497</v>
      </c>
      <c r="G13" s="500" t="s">
        <v>688</v>
      </c>
      <c r="H13" s="500" t="s">
        <v>689</v>
      </c>
    </row>
    <row r="14" spans="1:8">
      <c r="A14" s="507"/>
      <c r="B14" s="584"/>
      <c r="C14" s="584"/>
      <c r="D14" s="584"/>
      <c r="E14" s="584"/>
      <c r="F14" s="505" t="s">
        <v>10</v>
      </c>
      <c r="G14" s="503" t="s">
        <v>10</v>
      </c>
      <c r="H14" s="503" t="s">
        <v>10</v>
      </c>
    </row>
    <row r="15" spans="1:8">
      <c r="A15" s="585" t="s">
        <v>1521</v>
      </c>
      <c r="B15" s="584"/>
      <c r="C15" s="584"/>
      <c r="D15" s="584"/>
      <c r="E15" s="584"/>
      <c r="F15" s="586"/>
      <c r="G15" s="586"/>
      <c r="H15" s="586"/>
    </row>
    <row r="16" spans="1:8">
      <c r="A16" s="562" t="s">
        <v>1522</v>
      </c>
      <c r="B16" s="584"/>
      <c r="C16" s="584"/>
      <c r="D16" s="584"/>
      <c r="E16" s="584"/>
      <c r="F16" s="523">
        <f>'1.1_Income_Statement'!F26</f>
        <v>0</v>
      </c>
      <c r="G16" s="523">
        <f>'1.1_Income_Statement'!G26</f>
        <v>0</v>
      </c>
      <c r="H16" s="523">
        <f>'1.1_Income_Statement'!H26</f>
        <v>0</v>
      </c>
    </row>
    <row r="17" spans="1:8">
      <c r="A17" s="562" t="s">
        <v>1523</v>
      </c>
      <c r="B17" s="584"/>
      <c r="C17" s="584"/>
      <c r="D17" s="584"/>
      <c r="E17" s="584"/>
      <c r="F17" s="523">
        <f>SUM('1.1_Income_Statement'!F29:F33)</f>
        <v>0</v>
      </c>
      <c r="G17" s="523">
        <f>SUM('1.1_Income_Statement'!G29:G33)</f>
        <v>0</v>
      </c>
      <c r="H17" s="523">
        <f>SUM('1.1_Income_Statement'!H29:H33)</f>
        <v>0</v>
      </c>
    </row>
    <row r="18" spans="1:8">
      <c r="A18" s="562" t="s">
        <v>1524</v>
      </c>
      <c r="B18" s="584"/>
      <c r="C18" s="584"/>
      <c r="D18" s="584"/>
      <c r="E18" s="584"/>
      <c r="F18" s="523">
        <f>F16-F17</f>
        <v>0</v>
      </c>
      <c r="G18" s="523">
        <f>G16-G17</f>
        <v>0</v>
      </c>
      <c r="H18" s="523">
        <f>H16-H17</f>
        <v>0</v>
      </c>
    </row>
    <row r="19" spans="1:8">
      <c r="A19" s="562" t="s">
        <v>91</v>
      </c>
      <c r="B19" s="584"/>
      <c r="C19" s="584"/>
      <c r="D19" s="584"/>
      <c r="E19" s="584"/>
      <c r="F19" s="523">
        <f>'1.1_Income_Statement'!F21</f>
        <v>0</v>
      </c>
      <c r="G19" s="523">
        <f>'1.1_Income_Statement'!G21</f>
        <v>0</v>
      </c>
      <c r="H19" s="523">
        <f>'1.1_Income_Statement'!H21</f>
        <v>0</v>
      </c>
    </row>
    <row r="20" spans="1:8">
      <c r="A20" s="562" t="s">
        <v>90</v>
      </c>
      <c r="B20" s="584"/>
      <c r="C20" s="584"/>
      <c r="D20" s="584"/>
      <c r="E20" s="584"/>
      <c r="F20" s="523">
        <f>'1.1_Income_Statement'!F22</f>
        <v>0</v>
      </c>
      <c r="G20" s="523">
        <f>'1.1_Income_Statement'!G22</f>
        <v>0</v>
      </c>
      <c r="H20" s="523">
        <f>'1.1_Income_Statement'!H22</f>
        <v>0</v>
      </c>
    </row>
    <row r="21" spans="1:8">
      <c r="A21" s="562" t="s">
        <v>89</v>
      </c>
      <c r="B21" s="584"/>
      <c r="C21" s="584"/>
      <c r="D21" s="584"/>
      <c r="E21" s="584"/>
      <c r="F21" s="523">
        <f>'1.1_Income_Statement'!F23</f>
        <v>0</v>
      </c>
      <c r="G21" s="523">
        <f>'1.1_Income_Statement'!G23</f>
        <v>0</v>
      </c>
      <c r="H21" s="523">
        <f>'1.1_Income_Statement'!H23</f>
        <v>0</v>
      </c>
    </row>
    <row r="22" spans="1:8">
      <c r="A22" s="562" t="s">
        <v>1525</v>
      </c>
      <c r="B22" s="584"/>
      <c r="C22" s="584"/>
      <c r="D22" s="584"/>
      <c r="E22" s="584"/>
      <c r="F22" s="523">
        <f>'1.1_Income_Statement'!F29</f>
        <v>0</v>
      </c>
      <c r="G22" s="523">
        <f>'1.1_Income_Statement'!G29</f>
        <v>0</v>
      </c>
      <c r="H22" s="523">
        <f>'1.1_Income_Statement'!H29</f>
        <v>0</v>
      </c>
    </row>
    <row r="23" spans="1:8">
      <c r="A23" s="562" t="s">
        <v>1526</v>
      </c>
      <c r="B23" s="584"/>
      <c r="C23" s="584"/>
      <c r="D23" s="584"/>
      <c r="E23" s="584"/>
      <c r="F23" s="523">
        <f>'1.2_Financial_Position'!F62-'1.2_Financial_Position'!C62</f>
        <v>0</v>
      </c>
      <c r="G23" s="523">
        <f>'1.2_Financial_Position'!G62-'1.2_Financial_Position'!D62</f>
        <v>0</v>
      </c>
      <c r="H23" s="523">
        <f>'1.2_Financial_Position'!H62-'1.2_Financial_Position'!E62</f>
        <v>0</v>
      </c>
    </row>
    <row r="24" spans="1:8">
      <c r="A24" s="562" t="s">
        <v>1527</v>
      </c>
      <c r="B24" s="584"/>
      <c r="C24" s="584"/>
      <c r="D24" s="584"/>
      <c r="E24" s="584"/>
      <c r="F24" s="587">
        <f>-('1.2_Financial_Position'!F28-'1.2_Financial_Position'!C28)</f>
        <v>0</v>
      </c>
      <c r="G24" s="587">
        <f>-('1.2_Financial_Position'!G28-'1.2_Financial_Position'!D28)</f>
        <v>0</v>
      </c>
      <c r="H24" s="587">
        <f>-('1.2_Financial_Position'!H28-'1.2_Financial_Position'!E28)</f>
        <v>0</v>
      </c>
    </row>
    <row r="25" spans="1:8">
      <c r="A25" s="562" t="s">
        <v>1528</v>
      </c>
      <c r="B25" s="584"/>
      <c r="C25" s="584"/>
      <c r="D25" s="584"/>
      <c r="E25" s="584"/>
      <c r="F25" s="587">
        <f>-('1.2_Financial_Position'!F29+'1.2_Financial_Position'!F30-'1.2_Financial_Position'!C29-'1.2_Financial_Position'!C30)</f>
        <v>0</v>
      </c>
      <c r="G25" s="587">
        <f>-('1.2_Financial_Position'!G29+'1.2_Financial_Position'!G30-'1.2_Financial_Position'!D29-'1.2_Financial_Position'!D30)</f>
        <v>0</v>
      </c>
      <c r="H25" s="587">
        <f>-('1.2_Financial_Position'!H29+'1.2_Financial_Position'!H30-'1.2_Financial_Position'!E29-'1.2_Financial_Position'!E30)</f>
        <v>0</v>
      </c>
    </row>
    <row r="26" spans="1:8">
      <c r="A26" s="562" t="s">
        <v>1529</v>
      </c>
      <c r="B26" s="584"/>
      <c r="C26" s="584"/>
      <c r="D26" s="584"/>
      <c r="E26" s="584"/>
      <c r="F26" s="587">
        <f>'1.2_Financial_Position'!F40-'1.2_Financial_Position'!C40</f>
        <v>0</v>
      </c>
      <c r="G26" s="587">
        <f>'1.2_Financial_Position'!G40-'1.2_Financial_Position'!D40</f>
        <v>0</v>
      </c>
      <c r="H26" s="587">
        <f>'1.2_Financial_Position'!H40-'1.2_Financial_Position'!E40</f>
        <v>0</v>
      </c>
    </row>
    <row r="27" spans="1:8">
      <c r="A27" s="562" t="s">
        <v>1530</v>
      </c>
      <c r="B27" s="584"/>
      <c r="C27" s="584"/>
      <c r="D27" s="584"/>
      <c r="E27" s="584"/>
      <c r="F27" s="511"/>
      <c r="G27" s="511"/>
      <c r="H27" s="511"/>
    </row>
    <row r="28" spans="1:8">
      <c r="A28" s="588" t="s">
        <v>151</v>
      </c>
      <c r="B28" s="584"/>
      <c r="C28" s="584"/>
      <c r="D28" s="584"/>
      <c r="E28" s="584"/>
      <c r="F28" s="511"/>
      <c r="G28" s="511"/>
      <c r="H28" s="511"/>
    </row>
    <row r="29" spans="1:8">
      <c r="A29" s="588" t="s">
        <v>151</v>
      </c>
      <c r="B29" s="584"/>
      <c r="C29" s="584"/>
      <c r="D29" s="584"/>
      <c r="E29" s="584"/>
      <c r="F29" s="511"/>
      <c r="G29" s="511"/>
      <c r="H29" s="511"/>
    </row>
    <row r="30" spans="1:8">
      <c r="A30" s="588" t="s">
        <v>151</v>
      </c>
      <c r="B30" s="584"/>
      <c r="C30" s="584"/>
      <c r="D30" s="584"/>
      <c r="E30" s="584"/>
      <c r="F30" s="511"/>
      <c r="G30" s="511"/>
      <c r="H30" s="511"/>
    </row>
    <row r="31" spans="1:8">
      <c r="A31" s="509" t="s">
        <v>165</v>
      </c>
      <c r="B31" s="22"/>
      <c r="C31" s="22"/>
      <c r="D31" s="22"/>
      <c r="E31" s="22"/>
      <c r="F31" s="523">
        <f>SUM(F18:F30)</f>
        <v>0</v>
      </c>
      <c r="G31" s="523">
        <f>SUM(G18:G30)</f>
        <v>0</v>
      </c>
      <c r="H31" s="523">
        <f>SUM(H18:H30)</f>
        <v>0</v>
      </c>
    </row>
    <row r="32" spans="1:8">
      <c r="A32" s="24"/>
      <c r="B32" s="22"/>
      <c r="C32" s="22"/>
      <c r="D32" s="22"/>
      <c r="E32" s="22"/>
      <c r="F32" s="23"/>
      <c r="G32" s="23"/>
      <c r="H32" s="23"/>
    </row>
    <row r="33" spans="1:8">
      <c r="A33" s="27" t="s">
        <v>164</v>
      </c>
      <c r="B33" s="22"/>
      <c r="C33" s="22"/>
      <c r="D33" s="22"/>
      <c r="E33" s="22"/>
      <c r="F33" s="25"/>
      <c r="G33" s="25"/>
      <c r="H33" s="25"/>
    </row>
    <row r="34" spans="1:8">
      <c r="A34" s="562" t="s">
        <v>163</v>
      </c>
      <c r="B34" s="22"/>
      <c r="C34" s="22"/>
      <c r="D34" s="22"/>
      <c r="E34" s="22"/>
      <c r="F34" s="511"/>
      <c r="G34" s="511"/>
      <c r="H34" s="511"/>
    </row>
    <row r="35" spans="1:8">
      <c r="A35" s="562" t="s">
        <v>162</v>
      </c>
      <c r="B35" s="22"/>
      <c r="C35" s="22"/>
      <c r="D35" s="22"/>
      <c r="E35" s="22"/>
      <c r="F35" s="511"/>
      <c r="G35" s="511"/>
      <c r="H35" s="511"/>
    </row>
    <row r="36" spans="1:8">
      <c r="A36" s="562" t="s">
        <v>161</v>
      </c>
      <c r="B36" s="22"/>
      <c r="C36" s="22"/>
      <c r="D36" s="22"/>
      <c r="E36" s="22"/>
      <c r="F36" s="511"/>
      <c r="G36" s="511"/>
      <c r="H36" s="511"/>
    </row>
    <row r="37" spans="1:8">
      <c r="A37" s="562" t="s">
        <v>160</v>
      </c>
      <c r="B37" s="22"/>
      <c r="C37" s="22"/>
      <c r="D37" s="22"/>
      <c r="E37" s="22"/>
      <c r="F37" s="511"/>
      <c r="G37" s="511"/>
      <c r="H37" s="511"/>
    </row>
    <row r="38" spans="1:8">
      <c r="A38" s="562" t="s">
        <v>159</v>
      </c>
      <c r="B38" s="22"/>
      <c r="C38" s="22"/>
      <c r="D38" s="22"/>
      <c r="E38" s="22"/>
      <c r="F38" s="511"/>
      <c r="G38" s="511"/>
      <c r="H38" s="511"/>
    </row>
    <row r="39" spans="1:8">
      <c r="A39" s="589" t="s">
        <v>158</v>
      </c>
      <c r="B39" s="22"/>
      <c r="C39" s="22"/>
      <c r="D39" s="22"/>
      <c r="E39" s="22"/>
      <c r="F39" s="523">
        <f>SUM(F34:F38)</f>
        <v>0</v>
      </c>
      <c r="G39" s="523">
        <f>SUM(G34:G38)</f>
        <v>0</v>
      </c>
      <c r="H39" s="523">
        <f>SUM(H34:H38)</f>
        <v>0</v>
      </c>
    </row>
    <row r="40" spans="1:8">
      <c r="A40" s="24"/>
      <c r="B40" s="22"/>
      <c r="C40" s="22"/>
      <c r="D40" s="22"/>
      <c r="E40" s="22"/>
      <c r="F40" s="23"/>
      <c r="G40" s="23"/>
      <c r="H40" s="23"/>
    </row>
    <row r="41" spans="1:8">
      <c r="A41" s="509" t="s">
        <v>157</v>
      </c>
      <c r="B41" s="22"/>
      <c r="C41" s="22"/>
      <c r="D41" s="22"/>
      <c r="E41" s="22"/>
      <c r="F41" s="511"/>
      <c r="G41" s="511"/>
      <c r="H41" s="511"/>
    </row>
    <row r="42" spans="1:8">
      <c r="A42" s="24"/>
      <c r="B42" s="22"/>
      <c r="C42" s="22"/>
      <c r="D42" s="22"/>
      <c r="E42" s="22"/>
      <c r="F42" s="23"/>
      <c r="G42" s="23"/>
      <c r="H42" s="23"/>
    </row>
    <row r="43" spans="1:8">
      <c r="A43" s="28" t="s">
        <v>156</v>
      </c>
      <c r="B43" s="22"/>
      <c r="C43" s="22"/>
      <c r="D43" s="22"/>
      <c r="E43" s="22"/>
      <c r="F43" s="23"/>
      <c r="G43" s="23"/>
      <c r="H43" s="23"/>
    </row>
    <row r="44" spans="1:8">
      <c r="A44" s="562" t="s">
        <v>155</v>
      </c>
      <c r="B44" s="22"/>
      <c r="C44" s="22"/>
      <c r="D44" s="22"/>
      <c r="E44" s="22"/>
      <c r="F44" s="511"/>
      <c r="G44" s="511"/>
      <c r="H44" s="511"/>
    </row>
    <row r="45" spans="1:8">
      <c r="A45" s="562" t="s">
        <v>154</v>
      </c>
      <c r="B45" s="22"/>
      <c r="C45" s="22"/>
      <c r="D45" s="22"/>
      <c r="E45" s="22"/>
      <c r="F45" s="511"/>
      <c r="G45" s="511"/>
      <c r="H45" s="511"/>
    </row>
    <row r="46" spans="1:8">
      <c r="A46" s="562" t="s">
        <v>153</v>
      </c>
      <c r="B46" s="22"/>
      <c r="C46" s="22"/>
      <c r="D46" s="22"/>
      <c r="E46" s="22"/>
      <c r="F46" s="511"/>
      <c r="G46" s="511"/>
      <c r="H46" s="511"/>
    </row>
    <row r="47" spans="1:8">
      <c r="A47" s="562" t="s">
        <v>152</v>
      </c>
      <c r="B47" s="22"/>
      <c r="C47" s="22"/>
      <c r="D47" s="22"/>
      <c r="E47" s="22"/>
      <c r="F47" s="511"/>
      <c r="G47" s="511"/>
      <c r="H47" s="511"/>
    </row>
    <row r="48" spans="1:8">
      <c r="A48" s="590" t="s">
        <v>151</v>
      </c>
      <c r="B48" s="22"/>
      <c r="C48" s="22"/>
      <c r="D48" s="22"/>
      <c r="E48" s="22"/>
      <c r="F48" s="511"/>
      <c r="G48" s="511"/>
      <c r="H48" s="511"/>
    </row>
    <row r="49" spans="1:8">
      <c r="A49" s="509" t="s">
        <v>150</v>
      </c>
      <c r="B49" s="22"/>
      <c r="C49" s="22"/>
      <c r="D49" s="22"/>
      <c r="E49" s="22"/>
      <c r="F49" s="523">
        <f>SUM(F44:F48)</f>
        <v>0</v>
      </c>
      <c r="G49" s="523">
        <f>SUM(G44:G48)</f>
        <v>0</v>
      </c>
      <c r="H49" s="523">
        <f>SUM(H44:H48)</f>
        <v>0</v>
      </c>
    </row>
    <row r="50" spans="1:8">
      <c r="A50" s="24"/>
      <c r="B50" s="22"/>
      <c r="C50" s="22"/>
      <c r="D50" s="22"/>
      <c r="E50" s="22"/>
      <c r="F50" s="23"/>
      <c r="G50" s="23"/>
      <c r="H50" s="23"/>
    </row>
    <row r="51" spans="1:8">
      <c r="A51" s="509" t="s">
        <v>149</v>
      </c>
      <c r="B51" s="22"/>
      <c r="C51" s="22"/>
      <c r="D51" s="22"/>
      <c r="E51" s="22"/>
      <c r="F51" s="511"/>
      <c r="G51" s="511"/>
      <c r="H51" s="511"/>
    </row>
    <row r="52" spans="1:8">
      <c r="A52" s="24"/>
      <c r="B52" s="22"/>
      <c r="C52" s="22"/>
      <c r="D52" s="22"/>
      <c r="E52" s="22"/>
      <c r="F52" s="23"/>
      <c r="G52" s="23"/>
      <c r="H52" s="23"/>
    </row>
    <row r="53" spans="1:8">
      <c r="A53" s="27" t="s">
        <v>148</v>
      </c>
      <c r="B53" s="22"/>
      <c r="C53" s="22"/>
      <c r="D53" s="22"/>
      <c r="E53" s="22"/>
      <c r="F53" s="23"/>
      <c r="G53" s="23"/>
      <c r="H53" s="23"/>
    </row>
    <row r="54" spans="1:8">
      <c r="A54" s="562" t="s">
        <v>147</v>
      </c>
      <c r="B54" s="22"/>
      <c r="C54" s="22"/>
      <c r="D54" s="22"/>
      <c r="E54" s="22"/>
      <c r="F54" s="511"/>
      <c r="G54" s="511"/>
      <c r="H54" s="511"/>
    </row>
    <row r="55" spans="1:8">
      <c r="A55" s="562" t="s">
        <v>146</v>
      </c>
      <c r="B55" s="22"/>
      <c r="C55" s="22"/>
      <c r="D55" s="22"/>
      <c r="E55" s="22"/>
      <c r="F55" s="511"/>
      <c r="G55" s="511"/>
      <c r="H55" s="511"/>
    </row>
    <row r="56" spans="1:8">
      <c r="A56" s="562" t="s">
        <v>145</v>
      </c>
      <c r="B56" s="22"/>
      <c r="C56" s="22"/>
      <c r="D56" s="22"/>
      <c r="E56" s="22"/>
      <c r="F56" s="511"/>
      <c r="G56" s="511"/>
      <c r="H56" s="511"/>
    </row>
    <row r="57" spans="1:8">
      <c r="A57" s="562" t="s">
        <v>144</v>
      </c>
      <c r="B57" s="22"/>
      <c r="C57" s="22"/>
      <c r="D57" s="22"/>
      <c r="E57" s="22"/>
      <c r="F57" s="511"/>
      <c r="G57" s="511"/>
      <c r="H57" s="511"/>
    </row>
    <row r="58" spans="1:8">
      <c r="A58" s="562" t="s">
        <v>143</v>
      </c>
      <c r="B58" s="22"/>
      <c r="C58" s="22"/>
      <c r="D58" s="22"/>
      <c r="E58" s="22"/>
      <c r="F58" s="511"/>
      <c r="G58" s="511"/>
      <c r="H58" s="511"/>
    </row>
    <row r="59" spans="1:8">
      <c r="A59" s="562" t="s">
        <v>142</v>
      </c>
      <c r="B59" s="22"/>
      <c r="C59" s="22"/>
      <c r="D59" s="22"/>
      <c r="E59" s="22"/>
      <c r="F59" s="511"/>
      <c r="G59" s="511"/>
      <c r="H59" s="511"/>
    </row>
    <row r="60" spans="1:8">
      <c r="A60" s="562" t="s">
        <v>141</v>
      </c>
      <c r="B60" s="22"/>
      <c r="C60" s="22"/>
      <c r="D60" s="22"/>
      <c r="E60" s="22"/>
      <c r="F60" s="511"/>
      <c r="G60" s="511"/>
      <c r="H60" s="511"/>
    </row>
    <row r="61" spans="1:8">
      <c r="A61" s="509" t="s">
        <v>140</v>
      </c>
      <c r="B61" s="22"/>
      <c r="C61" s="22"/>
      <c r="D61" s="22"/>
      <c r="E61" s="22"/>
      <c r="F61" s="523">
        <f>SUM(F54:F60)</f>
        <v>0</v>
      </c>
      <c r="G61" s="523">
        <f>SUM(G54:G60)</f>
        <v>0</v>
      </c>
      <c r="H61" s="523">
        <f>SUM(H54:H60)</f>
        <v>0</v>
      </c>
    </row>
    <row r="62" spans="1:8">
      <c r="A62" s="24"/>
      <c r="B62" s="22"/>
      <c r="C62" s="22"/>
      <c r="D62" s="22"/>
      <c r="E62" s="22"/>
      <c r="F62" s="23"/>
      <c r="G62" s="23"/>
      <c r="H62" s="23"/>
    </row>
    <row r="63" spans="1:8" ht="15">
      <c r="A63" s="591" t="s">
        <v>139</v>
      </c>
      <c r="B63" s="22"/>
      <c r="C63" s="22"/>
      <c r="D63" s="22"/>
      <c r="E63" s="22"/>
      <c r="F63" s="529">
        <f>F31+F39+F41+F49+F51+F61</f>
        <v>0</v>
      </c>
      <c r="G63" s="529">
        <f>G31+G39+G41+G49+G51+G61</f>
        <v>0</v>
      </c>
      <c r="H63" s="529">
        <f>H31+H39+H41+H49+H51+H61</f>
        <v>0</v>
      </c>
    </row>
    <row r="65" spans="1:8" ht="15">
      <c r="A65" s="592" t="s">
        <v>138</v>
      </c>
      <c r="B65" s="26"/>
      <c r="C65" s="26"/>
      <c r="D65" s="26"/>
      <c r="E65" s="26"/>
      <c r="F65" s="25"/>
      <c r="G65" s="25"/>
      <c r="H65" s="25"/>
    </row>
    <row r="66" spans="1:8">
      <c r="A66" s="562" t="s">
        <v>137</v>
      </c>
      <c r="B66" s="22"/>
      <c r="C66" s="22"/>
      <c r="D66" s="22"/>
      <c r="E66" s="22"/>
      <c r="F66" s="511"/>
      <c r="G66" s="570"/>
      <c r="H66" s="515"/>
    </row>
    <row r="67" spans="1:8">
      <c r="A67" s="562" t="s">
        <v>136</v>
      </c>
      <c r="B67" s="22"/>
      <c r="C67" s="22"/>
      <c r="D67" s="22"/>
      <c r="E67" s="22"/>
      <c r="F67" s="523">
        <f>F63</f>
        <v>0</v>
      </c>
      <c r="G67" s="593"/>
      <c r="H67" s="569"/>
    </row>
    <row r="68" spans="1:8">
      <c r="A68" s="564" t="s">
        <v>135</v>
      </c>
      <c r="B68" s="22"/>
      <c r="C68" s="22"/>
      <c r="D68" s="22"/>
      <c r="E68" s="22"/>
      <c r="F68" s="511"/>
      <c r="G68" s="570"/>
      <c r="H68" s="515"/>
    </row>
    <row r="69" spans="1:8">
      <c r="A69" s="564" t="s">
        <v>134</v>
      </c>
      <c r="B69" s="22"/>
      <c r="C69" s="22"/>
      <c r="D69" s="22"/>
      <c r="E69" s="22"/>
      <c r="F69" s="511"/>
      <c r="G69" s="570"/>
      <c r="H69" s="515"/>
    </row>
    <row r="70" spans="1:8">
      <c r="A70" s="564" t="s">
        <v>133</v>
      </c>
      <c r="B70" s="22"/>
      <c r="C70" s="22"/>
      <c r="D70" s="22"/>
      <c r="E70" s="22"/>
      <c r="F70" s="511"/>
      <c r="G70" s="570"/>
      <c r="H70" s="515"/>
    </row>
    <row r="71" spans="1:8">
      <c r="A71" s="564" t="s">
        <v>132</v>
      </c>
      <c r="B71" s="22"/>
      <c r="C71" s="22"/>
      <c r="D71" s="22"/>
      <c r="E71" s="22"/>
      <c r="F71" s="511"/>
      <c r="G71" s="570"/>
      <c r="H71" s="515"/>
    </row>
    <row r="72" spans="1:8">
      <c r="A72" s="564" t="s">
        <v>131</v>
      </c>
      <c r="B72" s="22"/>
      <c r="C72" s="22"/>
      <c r="D72" s="22"/>
      <c r="E72" s="22"/>
      <c r="F72" s="511"/>
      <c r="G72" s="570"/>
      <c r="H72" s="515"/>
    </row>
  </sheetData>
  <mergeCells count="2">
    <mergeCell ref="F6:H6"/>
    <mergeCell ref="F12:H12"/>
  </mergeCells>
  <pageMargins left="0.19685039370078741" right="0.16" top="0.51181102362204722" bottom="0.62992125984251968" header="0.15748031496062992" footer="0.31496062992125984"/>
  <pageSetup paperSize="8" orientation="portrait" r:id="rId1"/>
  <headerFooter>
    <oddFooter>&amp;L&amp;D&amp;C&amp;F&amp;R&amp;A</oddFooter>
  </headerFooter>
</worksheet>
</file>

<file path=xl/worksheets/sheet70.xml><?xml version="1.0" encoding="utf-8"?>
<worksheet xmlns="http://schemas.openxmlformats.org/spreadsheetml/2006/main" xmlns:r="http://schemas.openxmlformats.org/officeDocument/2006/relationships">
  <sheetPr codeName="Sheet71">
    <tabColor theme="6" tint="-0.249977111117893"/>
    <pageSetUpPr fitToPage="1"/>
  </sheetPr>
  <dimension ref="A1:N44"/>
  <sheetViews>
    <sheetView showGridLines="0" workbookViewId="0">
      <selection activeCell="K30" sqref="K30"/>
    </sheetView>
  </sheetViews>
  <sheetFormatPr defaultRowHeight="12.75"/>
  <cols>
    <col min="1" max="1" width="5.125" style="1313" customWidth="1"/>
    <col min="2" max="2" width="11" style="1313" customWidth="1"/>
    <col min="3" max="3" width="10.125" style="1313" customWidth="1"/>
    <col min="4" max="4" width="18.125" style="1313" customWidth="1"/>
    <col min="5" max="8" width="13.375" style="1313" customWidth="1"/>
    <col min="9" max="9" width="2.5" style="1313" customWidth="1"/>
    <col min="10" max="10" width="38.125" style="1313" customWidth="1"/>
    <col min="11" max="11" width="13" style="1313" customWidth="1"/>
    <col min="12" max="16384" width="9" style="1313"/>
  </cols>
  <sheetData>
    <row r="1" spans="1:14" s="1840" customFormat="1" ht="26.25">
      <c r="A1" s="1706" t="str">
        <f ca="1">VLOOKUP(LEFT(RIGHT(CELL("filename",A1),LEN(CELL("filename",A1))-FIND("]",CELL("filename",A1))),1)*1,Index!$B$8:$C$90,2,FALSE)</f>
        <v>System operator</v>
      </c>
      <c r="B1" s="1706"/>
      <c r="C1" s="1706"/>
      <c r="D1" s="1706"/>
      <c r="E1" s="1706"/>
      <c r="F1" s="1706"/>
      <c r="G1" s="1706"/>
      <c r="H1" s="1706"/>
      <c r="I1" s="1706"/>
      <c r="J1" s="1706"/>
      <c r="K1" s="1706"/>
    </row>
    <row r="2" spans="1:14" s="1840" customFormat="1" ht="26.25">
      <c r="A2" s="1706" t="str">
        <f>'Universal data'!C8</f>
        <v>National Grid Gas Transmission</v>
      </c>
      <c r="B2" s="1706"/>
      <c r="C2" s="1706"/>
      <c r="D2" s="1706"/>
      <c r="E2" s="1706"/>
      <c r="F2" s="1706"/>
      <c r="G2" s="1706"/>
      <c r="H2" s="1706"/>
      <c r="I2" s="1706"/>
      <c r="J2" s="1706"/>
      <c r="K2" s="1706"/>
    </row>
    <row r="3" spans="1:14" s="1841" customFormat="1" ht="21" thickBot="1">
      <c r="A3" s="1804" t="str">
        <f>'Universal data'!C21</f>
        <v>2012/13</v>
      </c>
      <c r="B3" s="1804"/>
      <c r="C3" s="1804"/>
      <c r="D3" s="1804"/>
      <c r="E3" s="1804"/>
      <c r="F3" s="1804"/>
      <c r="G3" s="1804"/>
      <c r="H3" s="1804"/>
      <c r="I3" s="1804"/>
      <c r="J3" s="1804"/>
      <c r="K3" s="1804"/>
    </row>
    <row r="4" spans="1:14" s="1840" customFormat="1">
      <c r="A4" s="1835"/>
      <c r="B4" s="1835"/>
      <c r="C4" s="1835"/>
      <c r="D4" s="1835"/>
      <c r="E4" s="1835"/>
      <c r="F4" s="1835"/>
      <c r="G4" s="1835"/>
      <c r="H4" s="1835"/>
      <c r="I4" s="1835"/>
      <c r="J4" s="1835"/>
      <c r="K4" s="1835"/>
    </row>
    <row r="5" spans="1:14" s="1841" customFormat="1" ht="20.25">
      <c r="A5" s="1837" t="str">
        <f ca="1">VLOOKUP(RIGHT(CELL("filename",A1),LEN(CELL("filename",A1))-FIND("]",CELL("filename",A1))),Index!$D$8:$E$102,2,FALSE)</f>
        <v>7.9 Demand forecasting day ahead incentive revenue and two to five day ahead incentive revenue</v>
      </c>
      <c r="B5" s="1837"/>
      <c r="C5" s="1837"/>
      <c r="D5" s="1837"/>
      <c r="E5" s="1837"/>
      <c r="F5" s="1837"/>
      <c r="G5" s="1837"/>
      <c r="H5" s="1837"/>
      <c r="I5" s="1837"/>
      <c r="J5" s="1837"/>
      <c r="K5" s="1837"/>
    </row>
    <row r="6" spans="1:14" s="1775" customFormat="1"/>
    <row r="7" spans="1:14" ht="12" customHeight="1"/>
    <row r="8" spans="1:14" ht="13.5" thickBot="1"/>
    <row r="9" spans="1:14" ht="27.75" customHeight="1" thickBot="1">
      <c r="B9" s="1375"/>
      <c r="C9" s="1375"/>
      <c r="D9" s="1443" t="s">
        <v>2227</v>
      </c>
      <c r="E9" s="2532" t="s">
        <v>2228</v>
      </c>
      <c r="F9" s="2533"/>
      <c r="G9" s="2533"/>
      <c r="H9" s="2534"/>
    </row>
    <row r="10" spans="1:14" ht="45.75" customHeight="1">
      <c r="B10" s="2785" t="s">
        <v>2107</v>
      </c>
      <c r="C10" s="1444" t="s">
        <v>2229</v>
      </c>
      <c r="D10" s="1445" t="s">
        <v>2230</v>
      </c>
      <c r="E10" s="1446" t="s">
        <v>2231</v>
      </c>
      <c r="F10" s="1447" t="s">
        <v>2231</v>
      </c>
      <c r="G10" s="1447" t="s">
        <v>2231</v>
      </c>
      <c r="H10" s="1521" t="s">
        <v>2231</v>
      </c>
      <c r="I10" s="1344"/>
      <c r="J10" s="1345"/>
      <c r="K10" s="1346"/>
      <c r="L10" s="1347"/>
      <c r="M10" s="1347"/>
      <c r="N10" s="1348"/>
    </row>
    <row r="11" spans="1:14" s="1354" customFormat="1" ht="14.25">
      <c r="B11" s="2786"/>
      <c r="C11" s="1448" t="s">
        <v>2232</v>
      </c>
      <c r="D11" s="1449" t="s">
        <v>2233</v>
      </c>
      <c r="E11" s="1450" t="s">
        <v>2234</v>
      </c>
      <c r="F11" s="1451" t="s">
        <v>2235</v>
      </c>
      <c r="G11" s="1451" t="s">
        <v>2236</v>
      </c>
      <c r="H11" s="1522" t="s">
        <v>2237</v>
      </c>
      <c r="I11" s="1349"/>
      <c r="J11" s="1350"/>
      <c r="K11" s="1351"/>
      <c r="L11" s="1352"/>
      <c r="M11" s="1352"/>
      <c r="N11" s="1353"/>
    </row>
    <row r="12" spans="1:14" ht="13.5" thickBot="1">
      <c r="B12" s="2787"/>
      <c r="C12" s="1429" t="s">
        <v>2216</v>
      </c>
      <c r="D12" s="1430" t="s">
        <v>2216</v>
      </c>
      <c r="E12" s="1431" t="s">
        <v>2216</v>
      </c>
      <c r="F12" s="1432" t="s">
        <v>2216</v>
      </c>
      <c r="G12" s="1432" t="s">
        <v>2216</v>
      </c>
      <c r="H12" s="1523" t="s">
        <v>2216</v>
      </c>
      <c r="I12" s="1349"/>
      <c r="J12" s="1345"/>
      <c r="K12" s="1346"/>
      <c r="L12" s="1347"/>
      <c r="M12" s="1347"/>
      <c r="N12" s="1348"/>
    </row>
    <row r="13" spans="1:14">
      <c r="B13" s="1459">
        <v>41365</v>
      </c>
      <c r="C13" s="1418"/>
      <c r="D13" s="1419"/>
      <c r="E13" s="1420"/>
      <c r="F13" s="1421"/>
      <c r="G13" s="1421"/>
      <c r="H13" s="1517"/>
      <c r="I13" s="1355"/>
      <c r="K13" s="1346"/>
      <c r="L13" s="1347"/>
      <c r="M13" s="1347"/>
      <c r="N13" s="1348"/>
    </row>
    <row r="14" spans="1:14">
      <c r="B14" s="1459">
        <v>41366</v>
      </c>
      <c r="C14" s="1422"/>
      <c r="D14" s="1423"/>
      <c r="E14" s="1424"/>
      <c r="F14" s="1425"/>
      <c r="G14" s="1425"/>
      <c r="H14" s="1518"/>
      <c r="I14" s="1355"/>
      <c r="J14" s="2535" t="s">
        <v>2238</v>
      </c>
      <c r="K14" s="2535"/>
      <c r="L14" s="1347"/>
      <c r="M14" s="1347"/>
      <c r="N14" s="1348"/>
    </row>
    <row r="15" spans="1:14" ht="14.25">
      <c r="B15" s="1459">
        <v>41367</v>
      </c>
      <c r="C15" s="1422"/>
      <c r="D15" s="1423"/>
      <c r="E15" s="1424"/>
      <c r="F15" s="1425"/>
      <c r="G15" s="1425"/>
      <c r="H15" s="1518"/>
      <c r="I15" s="1355"/>
      <c r="J15" s="2530" t="s">
        <v>2222</v>
      </c>
      <c r="K15" s="2530"/>
      <c r="L15" s="1347"/>
      <c r="M15" s="1347"/>
      <c r="N15" s="1348"/>
    </row>
    <row r="16" spans="1:14">
      <c r="B16" s="1459">
        <v>41368</v>
      </c>
      <c r="C16" s="1422"/>
      <c r="D16" s="1423"/>
      <c r="E16" s="1424"/>
      <c r="F16" s="1425"/>
      <c r="G16" s="1425"/>
      <c r="H16" s="1518"/>
      <c r="I16" s="1355"/>
      <c r="J16" s="1345"/>
      <c r="K16" s="1345"/>
      <c r="L16" s="1347"/>
      <c r="M16" s="1347"/>
      <c r="N16" s="1348"/>
    </row>
    <row r="17" spans="2:14">
      <c r="B17" s="1459">
        <v>41369</v>
      </c>
      <c r="C17" s="1422"/>
      <c r="D17" s="1423"/>
      <c r="E17" s="1424"/>
      <c r="F17" s="1425"/>
      <c r="G17" s="1425"/>
      <c r="H17" s="1518"/>
      <c r="I17" s="1355"/>
      <c r="J17" s="1356" t="s">
        <v>2241</v>
      </c>
      <c r="K17" s="1519">
        <v>0</v>
      </c>
      <c r="L17" s="1347"/>
      <c r="M17" s="1347"/>
      <c r="N17" s="1348"/>
    </row>
    <row r="18" spans="2:14">
      <c r="B18" s="1459">
        <v>41370</v>
      </c>
      <c r="C18" s="1422"/>
      <c r="D18" s="1423"/>
      <c r="E18" s="1424"/>
      <c r="F18" s="1425"/>
      <c r="G18" s="1425"/>
      <c r="H18" s="1518"/>
      <c r="I18" s="1355"/>
      <c r="J18" s="1356" t="s">
        <v>2767</v>
      </c>
      <c r="K18" s="1519">
        <v>0</v>
      </c>
      <c r="L18" s="1347"/>
      <c r="M18" s="1347"/>
      <c r="N18" s="1348"/>
    </row>
    <row r="19" spans="2:14">
      <c r="B19" s="1459">
        <v>41371</v>
      </c>
      <c r="C19" s="1422"/>
      <c r="D19" s="1423"/>
      <c r="E19" s="1424"/>
      <c r="F19" s="1425"/>
      <c r="G19" s="1425"/>
      <c r="H19" s="1518"/>
      <c r="I19" s="1355"/>
      <c r="J19" s="1357" t="s">
        <v>2239</v>
      </c>
      <c r="K19" s="1520"/>
      <c r="L19" s="1347"/>
      <c r="M19" s="1347"/>
      <c r="N19" s="1348"/>
    </row>
    <row r="20" spans="2:14">
      <c r="B20" s="1459">
        <v>41372</v>
      </c>
      <c r="C20" s="1422"/>
      <c r="D20" s="1423"/>
      <c r="E20" s="1424"/>
      <c r="F20" s="1425"/>
      <c r="G20" s="1425"/>
      <c r="H20" s="1518"/>
      <c r="I20" s="1355"/>
      <c r="J20" s="1345"/>
      <c r="K20" s="1358"/>
      <c r="L20" s="1347"/>
      <c r="M20" s="1347"/>
      <c r="N20" s="1348"/>
    </row>
    <row r="21" spans="2:14">
      <c r="B21" s="1459">
        <v>41373</v>
      </c>
      <c r="C21" s="1422"/>
      <c r="D21" s="1423"/>
      <c r="E21" s="1424"/>
      <c r="F21" s="1425"/>
      <c r="G21" s="1425"/>
      <c r="H21" s="1518"/>
      <c r="I21" s="1355"/>
      <c r="K21" s="1359"/>
      <c r="L21" s="1347"/>
      <c r="M21" s="1347"/>
      <c r="N21" s="1348"/>
    </row>
    <row r="22" spans="2:14">
      <c r="B22" s="1459">
        <v>41374</v>
      </c>
      <c r="C22" s="1422"/>
      <c r="D22" s="1423"/>
      <c r="E22" s="1424"/>
      <c r="F22" s="1425"/>
      <c r="G22" s="1425"/>
      <c r="H22" s="1518"/>
      <c r="I22" s="1355"/>
      <c r="J22" s="2535" t="s">
        <v>2240</v>
      </c>
      <c r="K22" s="2535"/>
      <c r="L22" s="1347"/>
      <c r="M22" s="1347"/>
      <c r="N22" s="1348"/>
    </row>
    <row r="23" spans="2:14" ht="14.25">
      <c r="B23" s="1459">
        <v>41375</v>
      </c>
      <c r="C23" s="1422"/>
      <c r="D23" s="1423"/>
      <c r="E23" s="1424"/>
      <c r="F23" s="1425"/>
      <c r="G23" s="1425"/>
      <c r="H23" s="1518"/>
      <c r="I23" s="1355"/>
      <c r="J23" s="2536" t="s">
        <v>2223</v>
      </c>
      <c r="K23" s="2537"/>
      <c r="L23" s="1347"/>
      <c r="M23" s="1347"/>
      <c r="N23" s="1348"/>
    </row>
    <row r="24" spans="2:14">
      <c r="B24" s="1459">
        <v>41376</v>
      </c>
      <c r="C24" s="1422"/>
      <c r="D24" s="1422"/>
      <c r="E24" s="1422"/>
      <c r="F24" s="1422"/>
      <c r="G24" s="1425"/>
      <c r="H24" s="1518"/>
      <c r="I24" s="1355"/>
      <c r="J24" s="1360"/>
      <c r="K24" s="1360"/>
      <c r="L24" s="1347"/>
      <c r="M24" s="1347"/>
      <c r="N24" s="1348"/>
    </row>
    <row r="25" spans="2:14">
      <c r="B25" s="1459">
        <v>41377</v>
      </c>
      <c r="C25" s="1422"/>
      <c r="D25" s="1423"/>
      <c r="E25" s="1424"/>
      <c r="F25" s="1425"/>
      <c r="G25" s="1425"/>
      <c r="H25" s="1518"/>
      <c r="I25" s="1355"/>
      <c r="J25" s="1357" t="s">
        <v>2241</v>
      </c>
      <c r="K25" s="1520"/>
      <c r="L25" s="1347"/>
      <c r="M25" s="1347"/>
      <c r="N25" s="1348"/>
    </row>
    <row r="26" spans="2:14">
      <c r="B26" s="1459">
        <v>41378</v>
      </c>
      <c r="C26" s="1422"/>
      <c r="D26" s="1423"/>
      <c r="E26" s="1424"/>
      <c r="F26" s="1425"/>
      <c r="G26" s="1425"/>
      <c r="H26" s="1518"/>
      <c r="I26" s="1355"/>
      <c r="J26" s="1356" t="s">
        <v>2767</v>
      </c>
      <c r="K26" s="1520"/>
      <c r="L26" s="1347"/>
      <c r="M26" s="1347"/>
      <c r="N26" s="1348"/>
    </row>
    <row r="27" spans="2:14">
      <c r="B27" s="1459">
        <v>41379</v>
      </c>
      <c r="C27" s="1422"/>
      <c r="D27" s="1423"/>
      <c r="E27" s="1424"/>
      <c r="F27" s="1425"/>
      <c r="G27" s="1425"/>
      <c r="H27" s="1518"/>
      <c r="I27" s="1355"/>
      <c r="J27" s="1357" t="s">
        <v>2239</v>
      </c>
      <c r="K27" s="1520"/>
      <c r="L27" s="1347"/>
      <c r="M27" s="1347"/>
      <c r="N27" s="1348"/>
    </row>
    <row r="28" spans="2:14">
      <c r="B28" s="1459">
        <v>41380</v>
      </c>
      <c r="C28" s="1422"/>
      <c r="D28" s="1423"/>
      <c r="E28" s="1424"/>
      <c r="F28" s="1425"/>
      <c r="G28" s="1425"/>
      <c r="H28" s="1518"/>
      <c r="I28" s="1355"/>
      <c r="J28" s="1345"/>
      <c r="K28" s="1359"/>
      <c r="L28" s="1347"/>
      <c r="M28" s="1347"/>
      <c r="N28" s="1348"/>
    </row>
    <row r="29" spans="2:14">
      <c r="B29" s="1459">
        <v>41381</v>
      </c>
      <c r="C29" s="1422"/>
      <c r="D29" s="1423"/>
      <c r="E29" s="1424"/>
      <c r="F29" s="1425"/>
      <c r="G29" s="1425"/>
      <c r="H29" s="1518"/>
      <c r="I29" s="1355"/>
      <c r="J29" s="1345"/>
      <c r="K29" s="1359"/>
      <c r="L29" s="1347"/>
      <c r="M29" s="1347"/>
      <c r="N29" s="1348"/>
    </row>
    <row r="30" spans="2:14">
      <c r="B30" s="1459">
        <v>41382</v>
      </c>
      <c r="C30" s="1422"/>
      <c r="D30" s="1423"/>
      <c r="E30" s="1424"/>
      <c r="F30" s="1425"/>
      <c r="G30" s="1425"/>
      <c r="H30" s="1518"/>
      <c r="I30" s="1355"/>
      <c r="J30" s="1345"/>
      <c r="K30" s="1346"/>
      <c r="L30" s="1361"/>
      <c r="M30" s="1347"/>
      <c r="N30" s="1348"/>
    </row>
    <row r="31" spans="2:14">
      <c r="B31" s="1459">
        <v>41383</v>
      </c>
      <c r="C31" s="1422"/>
      <c r="D31" s="1423"/>
      <c r="E31" s="1424"/>
      <c r="F31" s="1425"/>
      <c r="G31" s="1425"/>
      <c r="H31" s="1518"/>
      <c r="I31" s="1355"/>
      <c r="J31" s="1345"/>
      <c r="K31" s="1346"/>
      <c r="L31" s="1361"/>
      <c r="M31" s="1347"/>
      <c r="N31" s="1348"/>
    </row>
    <row r="32" spans="2:14">
      <c r="B32" s="1459">
        <v>41384</v>
      </c>
      <c r="C32" s="1422"/>
      <c r="D32" s="1423"/>
      <c r="E32" s="1424"/>
      <c r="F32" s="1425"/>
      <c r="G32" s="1425"/>
      <c r="H32" s="1518"/>
      <c r="I32" s="1355"/>
      <c r="J32" s="1345"/>
      <c r="K32" s="1346"/>
      <c r="L32" s="1361"/>
      <c r="M32" s="1347"/>
      <c r="N32" s="1348"/>
    </row>
    <row r="33" spans="2:14">
      <c r="B33" s="1459">
        <v>41385</v>
      </c>
      <c r="C33" s="1422"/>
      <c r="D33" s="1423"/>
      <c r="E33" s="1424"/>
      <c r="F33" s="1425"/>
      <c r="G33" s="1425"/>
      <c r="H33" s="1518"/>
      <c r="I33" s="1355"/>
      <c r="J33" s="1350"/>
      <c r="K33" s="1345"/>
      <c r="L33" s="1347"/>
      <c r="M33" s="1347"/>
      <c r="N33" s="1348"/>
    </row>
    <row r="34" spans="2:14">
      <c r="B34" s="1459">
        <v>41386</v>
      </c>
      <c r="C34" s="1422"/>
      <c r="D34" s="1423"/>
      <c r="E34" s="1424"/>
      <c r="F34" s="1425"/>
      <c r="G34" s="1425"/>
      <c r="H34" s="1518"/>
      <c r="I34" s="1355"/>
      <c r="J34" s="1362"/>
      <c r="K34" s="1345"/>
      <c r="L34" s="1347"/>
      <c r="M34" s="1347"/>
      <c r="N34" s="1348"/>
    </row>
    <row r="35" spans="2:14">
      <c r="B35" s="1459">
        <v>41387</v>
      </c>
      <c r="C35" s="1422"/>
      <c r="D35" s="1423"/>
      <c r="E35" s="1424"/>
      <c r="F35" s="1425"/>
      <c r="G35" s="1425"/>
      <c r="H35" s="1518"/>
      <c r="I35" s="1355"/>
      <c r="J35" s="1362"/>
      <c r="K35" s="1345"/>
      <c r="L35" s="1347"/>
      <c r="M35" s="1347"/>
      <c r="N35" s="1348"/>
    </row>
    <row r="36" spans="2:14">
      <c r="B36" s="1459">
        <v>41388</v>
      </c>
      <c r="C36" s="1422"/>
      <c r="D36" s="1423"/>
      <c r="E36" s="1424"/>
      <c r="F36" s="1425"/>
      <c r="G36" s="1425"/>
      <c r="H36" s="1518"/>
      <c r="I36" s="1355"/>
      <c r="J36" s="1345"/>
      <c r="K36" s="1345"/>
      <c r="L36" s="1347"/>
      <c r="M36" s="1347"/>
      <c r="N36" s="1348"/>
    </row>
    <row r="37" spans="2:14">
      <c r="B37" s="1459">
        <v>41389</v>
      </c>
      <c r="C37" s="1422"/>
      <c r="D37" s="1423"/>
      <c r="E37" s="1424"/>
      <c r="F37" s="1425"/>
      <c r="G37" s="1425"/>
      <c r="H37" s="1518"/>
      <c r="I37" s="1355"/>
      <c r="J37" s="1350"/>
      <c r="K37" s="1358"/>
      <c r="L37" s="1363"/>
      <c r="M37" s="1347"/>
      <c r="N37" s="1348"/>
    </row>
    <row r="38" spans="2:14">
      <c r="B38" s="1459">
        <v>41390</v>
      </c>
      <c r="C38" s="1422"/>
      <c r="D38" s="1423"/>
      <c r="E38" s="1424"/>
      <c r="F38" s="1425"/>
      <c r="G38" s="1425"/>
      <c r="H38" s="1518"/>
      <c r="I38" s="1355"/>
      <c r="J38" s="1345"/>
      <c r="K38" s="1358"/>
      <c r="L38" s="1363"/>
      <c r="M38" s="1347"/>
      <c r="N38" s="1348"/>
    </row>
    <row r="39" spans="2:14">
      <c r="B39" s="1459">
        <v>41391</v>
      </c>
      <c r="C39" s="1422"/>
      <c r="D39" s="1423"/>
      <c r="E39" s="1424"/>
      <c r="F39" s="1425"/>
      <c r="G39" s="1425"/>
      <c r="H39" s="1518"/>
      <c r="I39" s="1355"/>
      <c r="J39" s="1345"/>
      <c r="K39" s="1358"/>
      <c r="L39" s="1363"/>
      <c r="M39" s="1347"/>
      <c r="N39" s="1348"/>
    </row>
    <row r="40" spans="2:14">
      <c r="B40" s="1459">
        <v>41392</v>
      </c>
      <c r="C40" s="1422"/>
      <c r="D40" s="1423"/>
      <c r="E40" s="1424"/>
      <c r="F40" s="1425"/>
      <c r="G40" s="1425"/>
      <c r="H40" s="1518"/>
      <c r="I40" s="1355"/>
      <c r="J40" s="1345"/>
      <c r="K40" s="1359"/>
      <c r="L40" s="1363"/>
      <c r="M40" s="1347"/>
      <c r="N40" s="1348"/>
    </row>
    <row r="41" spans="2:14">
      <c r="B41" s="1459">
        <v>41393</v>
      </c>
      <c r="C41" s="1422"/>
      <c r="D41" s="1423"/>
      <c r="E41" s="1424"/>
      <c r="F41" s="1425"/>
      <c r="G41" s="1425"/>
      <c r="H41" s="1518"/>
      <c r="I41" s="1355"/>
      <c r="J41" s="1345"/>
      <c r="K41" s="1359"/>
      <c r="L41" s="1363"/>
      <c r="M41" s="1347"/>
      <c r="N41" s="1348"/>
    </row>
    <row r="42" spans="2:14">
      <c r="B42" s="1459">
        <v>41394</v>
      </c>
      <c r="C42" s="1422"/>
      <c r="D42" s="1423"/>
      <c r="E42" s="1424"/>
      <c r="F42" s="1425"/>
      <c r="G42" s="1425"/>
      <c r="H42" s="1518"/>
      <c r="I42" s="1355"/>
      <c r="J42" s="1360"/>
      <c r="K42" s="1360"/>
      <c r="L42" s="1348"/>
      <c r="M42" s="1360"/>
      <c r="N42" s="1348"/>
    </row>
    <row r="43" spans="2:14">
      <c r="B43" s="1360"/>
      <c r="C43" s="1360"/>
      <c r="D43" s="1360"/>
      <c r="E43" s="1360"/>
      <c r="F43" s="1360"/>
      <c r="G43" s="1360"/>
      <c r="H43" s="1360"/>
      <c r="I43" s="1360"/>
      <c r="J43" s="1360"/>
      <c r="K43" s="1360"/>
      <c r="L43" s="1360"/>
      <c r="M43" s="1360"/>
      <c r="N43" s="1360"/>
    </row>
    <row r="44" spans="2:14" ht="42.75" customHeight="1">
      <c r="B44" s="2783" t="s">
        <v>2242</v>
      </c>
      <c r="C44" s="2784"/>
      <c r="D44" s="2784"/>
      <c r="E44" s="2784"/>
      <c r="F44" s="2784"/>
      <c r="G44" s="2784"/>
      <c r="H44" s="2784"/>
      <c r="I44" s="2784"/>
      <c r="J44" s="2784"/>
      <c r="K44" s="2784"/>
    </row>
  </sheetData>
  <mergeCells count="2">
    <mergeCell ref="B44:K44"/>
    <mergeCell ref="B10:B12"/>
  </mergeCells>
  <pageMargins left="0.23622047244094491" right="0.23622047244094491" top="0.74803149606299213" bottom="0.74803149606299213" header="0.31496062992125984" footer="0.31496062992125984"/>
  <pageSetup paperSize="8" scale="83" fitToHeight="0" orientation="portrait" r:id="rId1"/>
</worksheet>
</file>

<file path=xl/worksheets/sheet71.xml><?xml version="1.0" encoding="utf-8"?>
<worksheet xmlns="http://schemas.openxmlformats.org/spreadsheetml/2006/main" xmlns:r="http://schemas.openxmlformats.org/officeDocument/2006/relationships">
  <sheetPr codeName="Sheet72">
    <tabColor theme="6" tint="-0.249977111117893"/>
    <pageSetUpPr fitToPage="1"/>
  </sheetPr>
  <dimension ref="A1:L380"/>
  <sheetViews>
    <sheetView showGridLines="0" workbookViewId="0">
      <selection activeCell="B7" sqref="B7"/>
    </sheetView>
  </sheetViews>
  <sheetFormatPr defaultRowHeight="12.75"/>
  <cols>
    <col min="1" max="1" width="5.125" style="1313" customWidth="1"/>
    <col min="2" max="2" width="10.375" style="1313" customWidth="1"/>
    <col min="3" max="3" width="17.75" style="1313" customWidth="1"/>
    <col min="4" max="4" width="12.875" style="1313" customWidth="1"/>
    <col min="5" max="5" width="11.875" style="1313" customWidth="1"/>
    <col min="6" max="6" width="1.625" style="1313" customWidth="1"/>
    <col min="7" max="7" width="16.25" style="1313" customWidth="1"/>
    <col min="8" max="8" width="16.875" style="1364" customWidth="1"/>
    <col min="9" max="9" width="16.375" style="1313" customWidth="1"/>
    <col min="10" max="10" width="14.125" style="1313" customWidth="1"/>
    <col min="11" max="11" width="12.375" style="1313" customWidth="1"/>
    <col min="12" max="12" width="8.875" style="1313" customWidth="1"/>
    <col min="13" max="16384" width="9" style="1313"/>
  </cols>
  <sheetData>
    <row r="1" spans="1:12" s="1840" customFormat="1" ht="26.25">
      <c r="A1" s="1706" t="str">
        <f ca="1">VLOOKUP(LEFT(RIGHT(CELL("filename",A1),LEN(CELL("filename",A1))-FIND("]",CELL("filename",A1))),1)*1,Index!$B$8:$C$90,2,FALSE)</f>
        <v>System operator</v>
      </c>
      <c r="B1" s="1706"/>
      <c r="C1" s="1706"/>
      <c r="D1" s="1706"/>
      <c r="E1" s="1706"/>
      <c r="F1" s="1706"/>
      <c r="G1" s="1706"/>
      <c r="H1" s="1706"/>
      <c r="I1" s="1706"/>
      <c r="J1" s="1706"/>
      <c r="K1" s="1706"/>
      <c r="L1" s="1706"/>
    </row>
    <row r="2" spans="1:12" s="1840" customFormat="1" ht="26.25">
      <c r="A2" s="1706" t="str">
        <f>'Universal data'!C8</f>
        <v>National Grid Gas Transmission</v>
      </c>
      <c r="B2" s="1706"/>
      <c r="C2" s="1706"/>
      <c r="D2" s="1706"/>
      <c r="E2" s="1706"/>
      <c r="F2" s="1706"/>
      <c r="G2" s="1706"/>
      <c r="H2" s="1706"/>
      <c r="I2" s="1706"/>
      <c r="J2" s="1706"/>
      <c r="K2" s="1706"/>
      <c r="L2" s="1706"/>
    </row>
    <row r="3" spans="1:12" s="1841" customFormat="1" ht="21" thickBot="1">
      <c r="A3" s="1804" t="str">
        <f>'Universal data'!C21</f>
        <v>2012/13</v>
      </c>
      <c r="B3" s="1804"/>
      <c r="C3" s="1804"/>
      <c r="D3" s="1804"/>
      <c r="E3" s="1804"/>
      <c r="F3" s="1804"/>
      <c r="G3" s="1804"/>
      <c r="H3" s="1804"/>
      <c r="I3" s="1804"/>
      <c r="J3" s="1804"/>
      <c r="K3" s="1804"/>
      <c r="L3" s="1804"/>
    </row>
    <row r="4" spans="1:12" s="1840" customFormat="1">
      <c r="A4" s="1835"/>
      <c r="B4" s="1835"/>
      <c r="C4" s="1835"/>
      <c r="D4" s="1835"/>
      <c r="E4" s="1835"/>
      <c r="F4" s="1835"/>
      <c r="G4" s="1835"/>
      <c r="H4" s="1835"/>
      <c r="I4" s="1835"/>
      <c r="J4" s="1835"/>
      <c r="K4" s="1835"/>
      <c r="L4" s="1835"/>
    </row>
    <row r="5" spans="1:12" s="1841" customFormat="1" ht="20.25">
      <c r="A5" s="1837" t="str">
        <f ca="1">VLOOKUP(RIGHT(CELL("filename",A1),LEN(CELL("filename",A1))-FIND("]",CELL("filename",A1))),Index!$D$8:$E$102,2,FALSE)</f>
        <v>7.10 Demand forecasting day ahead incentive: demand forecasting adjustment</v>
      </c>
      <c r="B5" s="1837"/>
      <c r="C5" s="1837"/>
      <c r="D5" s="1837"/>
      <c r="E5" s="1837"/>
      <c r="F5" s="1837"/>
      <c r="G5" s="1837"/>
      <c r="H5" s="1837"/>
      <c r="I5" s="1837"/>
      <c r="J5" s="1837"/>
      <c r="K5" s="1837"/>
      <c r="L5" s="1837"/>
    </row>
    <row r="6" spans="1:12" s="1775" customFormat="1">
      <c r="H6" s="1776"/>
    </row>
    <row r="7" spans="1:12" ht="13.5" customHeight="1">
      <c r="A7" s="1365"/>
      <c r="B7" s="1366"/>
      <c r="C7" s="1365"/>
      <c r="D7" s="1367"/>
      <c r="E7" s="1365"/>
    </row>
    <row r="8" spans="1:12">
      <c r="A8" s="1365"/>
      <c r="B8" s="1365"/>
      <c r="C8" s="1365"/>
      <c r="D8" s="1365"/>
      <c r="E8" s="1365"/>
    </row>
    <row r="9" spans="1:12">
      <c r="A9" s="1365"/>
      <c r="B9" s="1441"/>
      <c r="C9" s="1375"/>
      <c r="D9" s="1375"/>
      <c r="E9" s="1375"/>
      <c r="F9" s="1375"/>
    </row>
    <row r="10" spans="1:12" ht="63.75">
      <c r="A10" s="1365"/>
      <c r="B10" s="2788" t="s">
        <v>2107</v>
      </c>
      <c r="C10" s="1427" t="s">
        <v>2243</v>
      </c>
      <c r="D10" s="1427" t="s">
        <v>2244</v>
      </c>
      <c r="E10" s="1427" t="s">
        <v>2245</v>
      </c>
      <c r="F10" s="1375"/>
      <c r="G10" s="1509" t="s">
        <v>2246</v>
      </c>
      <c r="H10" s="1509" t="s">
        <v>2247</v>
      </c>
      <c r="I10" s="1527" t="s">
        <v>2248</v>
      </c>
      <c r="J10" s="1527" t="s">
        <v>2249</v>
      </c>
      <c r="K10" s="1427" t="s">
        <v>2250</v>
      </c>
      <c r="L10" s="1509" t="s">
        <v>2251</v>
      </c>
    </row>
    <row r="11" spans="1:12" ht="14.25">
      <c r="A11" s="1365"/>
      <c r="B11" s="2789"/>
      <c r="C11" s="1442" t="s">
        <v>2252</v>
      </c>
      <c r="D11" s="1442" t="s">
        <v>2253</v>
      </c>
      <c r="E11" s="1442" t="s">
        <v>2254</v>
      </c>
      <c r="F11" s="1375"/>
      <c r="G11" s="1528" t="s">
        <v>2255</v>
      </c>
      <c r="H11" s="1528" t="s">
        <v>2256</v>
      </c>
      <c r="I11" s="1529" t="s">
        <v>2257</v>
      </c>
      <c r="J11" s="1529" t="s">
        <v>2258</v>
      </c>
      <c r="K11" s="1442" t="s">
        <v>2254</v>
      </c>
      <c r="L11" s="1529" t="s">
        <v>2259</v>
      </c>
    </row>
    <row r="12" spans="1:12">
      <c r="A12" s="1365"/>
      <c r="B12" s="2790"/>
      <c r="C12" s="1427" t="s">
        <v>2216</v>
      </c>
      <c r="D12" s="1427" t="s">
        <v>2216</v>
      </c>
      <c r="E12" s="1427" t="s">
        <v>2216</v>
      </c>
      <c r="F12" s="1375"/>
      <c r="G12" s="1530" t="s">
        <v>2216</v>
      </c>
      <c r="H12" s="1530" t="s">
        <v>2216</v>
      </c>
      <c r="I12" s="1530" t="s">
        <v>2216</v>
      </c>
      <c r="J12" s="1530" t="s">
        <v>2216</v>
      </c>
      <c r="K12" s="1427" t="s">
        <v>2216</v>
      </c>
      <c r="L12" s="1530" t="s">
        <v>2216</v>
      </c>
    </row>
    <row r="13" spans="1:12">
      <c r="A13" s="1365"/>
      <c r="B13" s="1428">
        <v>41365</v>
      </c>
      <c r="C13" s="1415">
        <v>47.16</v>
      </c>
      <c r="D13" s="1416"/>
      <c r="E13" s="1417"/>
      <c r="F13" s="1375"/>
      <c r="G13" s="1370"/>
      <c r="H13" s="1371"/>
      <c r="I13" s="1371"/>
      <c r="J13" s="1371"/>
      <c r="K13" s="1371"/>
      <c r="L13" s="1371"/>
    </row>
    <row r="14" spans="1:12">
      <c r="A14" s="1365"/>
      <c r="B14" s="1428">
        <v>41366</v>
      </c>
      <c r="C14" s="1415">
        <v>47.16</v>
      </c>
      <c r="D14" s="1416"/>
      <c r="E14" s="1417"/>
      <c r="F14" s="1375"/>
      <c r="H14" s="1372"/>
    </row>
    <row r="15" spans="1:12">
      <c r="A15" s="1365"/>
      <c r="B15" s="1428">
        <v>41367</v>
      </c>
      <c r="C15" s="1415">
        <v>47.16</v>
      </c>
      <c r="D15" s="1416"/>
      <c r="E15" s="1417"/>
      <c r="F15" s="1375"/>
      <c r="H15" s="1373"/>
    </row>
    <row r="16" spans="1:12">
      <c r="A16" s="1365"/>
      <c r="B16" s="1428">
        <v>41368</v>
      </c>
      <c r="C16" s="1415">
        <v>47.16</v>
      </c>
      <c r="D16" s="1416"/>
      <c r="E16" s="1417"/>
      <c r="F16" s="1375"/>
      <c r="H16" s="1373"/>
    </row>
    <row r="17" spans="1:6">
      <c r="A17" s="1365"/>
      <c r="B17" s="1428">
        <v>41369</v>
      </c>
      <c r="C17" s="1415">
        <v>47.16</v>
      </c>
      <c r="D17" s="1416"/>
      <c r="E17" s="1417"/>
      <c r="F17" s="1375"/>
    </row>
    <row r="18" spans="1:6">
      <c r="A18" s="1365"/>
      <c r="B18" s="1428">
        <v>41370</v>
      </c>
      <c r="C18" s="1415">
        <v>47.16</v>
      </c>
      <c r="D18" s="1416"/>
      <c r="E18" s="1417"/>
      <c r="F18" s="1375"/>
    </row>
    <row r="19" spans="1:6">
      <c r="A19" s="1365"/>
      <c r="B19" s="1428">
        <v>41371</v>
      </c>
      <c r="C19" s="1415">
        <v>47.16</v>
      </c>
      <c r="D19" s="1416"/>
      <c r="E19" s="1417"/>
      <c r="F19" s="1375"/>
    </row>
    <row r="20" spans="1:6">
      <c r="A20" s="1365"/>
      <c r="B20" s="1428">
        <v>41372</v>
      </c>
      <c r="C20" s="1415">
        <v>47.16</v>
      </c>
      <c r="D20" s="1416"/>
      <c r="E20" s="1417"/>
      <c r="F20" s="1375"/>
    </row>
    <row r="21" spans="1:6">
      <c r="A21" s="1365"/>
      <c r="B21" s="1428">
        <v>41373</v>
      </c>
      <c r="C21" s="1415">
        <v>47.16</v>
      </c>
      <c r="D21" s="1416"/>
      <c r="E21" s="1417"/>
      <c r="F21" s="1375"/>
    </row>
    <row r="22" spans="1:6">
      <c r="A22" s="1365"/>
      <c r="B22" s="1428">
        <v>41374</v>
      </c>
      <c r="C22" s="1415">
        <v>47.16</v>
      </c>
      <c r="D22" s="1416"/>
      <c r="E22" s="1417"/>
      <c r="F22" s="1375"/>
    </row>
    <row r="23" spans="1:6">
      <c r="A23" s="1365"/>
      <c r="B23" s="1428">
        <v>41375</v>
      </c>
      <c r="C23" s="1415">
        <v>47.16</v>
      </c>
      <c r="D23" s="1416"/>
      <c r="E23" s="1417"/>
      <c r="F23" s="1375"/>
    </row>
    <row r="24" spans="1:6">
      <c r="A24" s="1365"/>
      <c r="B24" s="1463">
        <v>41376</v>
      </c>
      <c r="C24" s="1415">
        <v>47.16</v>
      </c>
      <c r="D24" s="1415"/>
      <c r="E24" s="1415"/>
      <c r="F24" s="1369"/>
    </row>
    <row r="25" spans="1:6">
      <c r="A25" s="1365"/>
      <c r="B25" s="1368">
        <v>41377</v>
      </c>
      <c r="C25" s="1415">
        <v>47.16</v>
      </c>
      <c r="D25" s="1416"/>
      <c r="E25" s="1417"/>
    </row>
    <row r="26" spans="1:6">
      <c r="A26" s="1365"/>
      <c r="B26" s="1368">
        <v>41378</v>
      </c>
      <c r="C26" s="1415">
        <v>47.16</v>
      </c>
      <c r="D26" s="1416"/>
      <c r="E26" s="1417"/>
    </row>
    <row r="27" spans="1:6">
      <c r="A27" s="1365"/>
      <c r="B27" s="1368">
        <v>41379</v>
      </c>
      <c r="C27" s="1415">
        <v>47.16</v>
      </c>
      <c r="D27" s="1416"/>
      <c r="E27" s="1417"/>
    </row>
    <row r="28" spans="1:6">
      <c r="A28" s="1365"/>
      <c r="B28" s="1368">
        <v>41380</v>
      </c>
      <c r="C28" s="1415">
        <v>47.16</v>
      </c>
      <c r="D28" s="1416"/>
      <c r="E28" s="1417"/>
    </row>
    <row r="29" spans="1:6">
      <c r="A29" s="1365"/>
      <c r="B29" s="1368">
        <v>41381</v>
      </c>
      <c r="C29" s="1415">
        <v>47.16</v>
      </c>
      <c r="D29" s="1416"/>
      <c r="E29" s="1417"/>
    </row>
    <row r="30" spans="1:6">
      <c r="A30" s="1365"/>
      <c r="B30" s="1368">
        <v>41382</v>
      </c>
      <c r="C30" s="1415">
        <v>47.16</v>
      </c>
      <c r="D30" s="1416"/>
      <c r="E30" s="1417"/>
    </row>
    <row r="31" spans="1:6">
      <c r="A31" s="1365"/>
      <c r="B31" s="1368">
        <v>41383</v>
      </c>
      <c r="C31" s="1415">
        <v>47.16</v>
      </c>
      <c r="D31" s="1416"/>
      <c r="E31" s="1417"/>
    </row>
    <row r="32" spans="1:6">
      <c r="A32" s="1365"/>
      <c r="B32" s="1368">
        <v>41384</v>
      </c>
      <c r="C32" s="1415">
        <v>47.16</v>
      </c>
      <c r="D32" s="1416"/>
      <c r="E32" s="1417"/>
    </row>
    <row r="33" spans="1:5">
      <c r="A33" s="1365"/>
      <c r="B33" s="1368">
        <v>41385</v>
      </c>
      <c r="C33" s="1415">
        <v>47.16</v>
      </c>
      <c r="D33" s="1416"/>
      <c r="E33" s="1417"/>
    </row>
    <row r="34" spans="1:5">
      <c r="A34" s="1365"/>
      <c r="B34" s="1368">
        <v>41386</v>
      </c>
      <c r="C34" s="1415">
        <v>47.16</v>
      </c>
      <c r="D34" s="1416"/>
      <c r="E34" s="1417"/>
    </row>
    <row r="35" spans="1:5">
      <c r="A35" s="1365"/>
      <c r="B35" s="1368">
        <v>41387</v>
      </c>
      <c r="C35" s="1415">
        <v>47.16</v>
      </c>
      <c r="D35" s="1416"/>
      <c r="E35" s="1417"/>
    </row>
    <row r="36" spans="1:5">
      <c r="A36" s="1365"/>
      <c r="B36" s="1368">
        <v>41388</v>
      </c>
      <c r="C36" s="1415">
        <v>47.16</v>
      </c>
      <c r="D36" s="1416"/>
      <c r="E36" s="1417"/>
    </row>
    <row r="37" spans="1:5">
      <c r="A37" s="1365"/>
      <c r="B37" s="1368">
        <v>41389</v>
      </c>
      <c r="C37" s="1415">
        <v>47.16</v>
      </c>
      <c r="D37" s="1416"/>
      <c r="E37" s="1417"/>
    </row>
    <row r="38" spans="1:5">
      <c r="A38" s="1365"/>
      <c r="B38" s="1368">
        <v>41390</v>
      </c>
      <c r="C38" s="1415">
        <v>47.16</v>
      </c>
      <c r="D38" s="1416"/>
      <c r="E38" s="1417"/>
    </row>
    <row r="39" spans="1:5">
      <c r="A39" s="1365"/>
      <c r="B39" s="1368">
        <v>41391</v>
      </c>
      <c r="C39" s="1415">
        <v>47.16</v>
      </c>
      <c r="D39" s="1416"/>
      <c r="E39" s="1417"/>
    </row>
    <row r="40" spans="1:5">
      <c r="A40" s="1365"/>
      <c r="B40" s="1368">
        <v>41392</v>
      </c>
      <c r="C40" s="1415">
        <v>47.16</v>
      </c>
      <c r="D40" s="1416"/>
      <c r="E40" s="1524"/>
    </row>
    <row r="41" spans="1:5">
      <c r="A41" s="1365"/>
      <c r="B41" s="1368">
        <v>41393</v>
      </c>
      <c r="C41" s="1415">
        <v>47.16</v>
      </c>
      <c r="D41" s="1416"/>
      <c r="E41" s="1524"/>
    </row>
    <row r="42" spans="1:5">
      <c r="A42" s="1365"/>
      <c r="B42" s="1368">
        <v>41394</v>
      </c>
      <c r="C42" s="1415">
        <v>47.16</v>
      </c>
      <c r="D42" s="1416"/>
      <c r="E42" s="1417"/>
    </row>
    <row r="43" spans="1:5">
      <c r="A43" s="1365"/>
      <c r="B43" s="1368">
        <v>41395</v>
      </c>
      <c r="C43" s="1415">
        <v>47.16</v>
      </c>
      <c r="D43" s="1416"/>
      <c r="E43" s="1513"/>
    </row>
    <row r="44" spans="1:5">
      <c r="A44" s="1365"/>
      <c r="B44" s="1368">
        <v>41396</v>
      </c>
      <c r="C44" s="1525"/>
      <c r="D44" s="1416"/>
      <c r="E44" s="1417"/>
    </row>
    <row r="45" spans="1:5">
      <c r="A45" s="1365"/>
      <c r="B45" s="1368">
        <v>41397</v>
      </c>
      <c r="C45" s="1417"/>
      <c r="D45" s="1416"/>
      <c r="E45" s="1417"/>
    </row>
    <row r="46" spans="1:5">
      <c r="A46" s="1365"/>
      <c r="B46" s="1368">
        <v>41398</v>
      </c>
      <c r="C46" s="1526"/>
      <c r="D46" s="1416"/>
      <c r="E46" s="1417"/>
    </row>
    <row r="47" spans="1:5">
      <c r="B47" s="1368">
        <v>41399</v>
      </c>
      <c r="C47" s="1513"/>
      <c r="D47" s="1416"/>
      <c r="E47" s="1513"/>
    </row>
    <row r="48" spans="1:5">
      <c r="B48" s="1368">
        <v>41400</v>
      </c>
      <c r="C48" s="1513"/>
      <c r="D48" s="1416"/>
      <c r="E48" s="1513"/>
    </row>
    <row r="49" spans="2:5">
      <c r="B49" s="1368">
        <v>41401</v>
      </c>
      <c r="C49" s="1513"/>
      <c r="D49" s="1416"/>
      <c r="E49" s="1513"/>
    </row>
    <row r="50" spans="2:5">
      <c r="B50" s="1368">
        <v>41402</v>
      </c>
      <c r="C50" s="1513"/>
      <c r="D50" s="1416"/>
      <c r="E50" s="1513"/>
    </row>
    <row r="51" spans="2:5">
      <c r="B51" s="1368">
        <v>41403</v>
      </c>
      <c r="C51" s="1513"/>
      <c r="D51" s="1416"/>
      <c r="E51" s="1513"/>
    </row>
    <row r="52" spans="2:5">
      <c r="B52" s="1368">
        <v>41404</v>
      </c>
      <c r="C52" s="1513"/>
      <c r="D52" s="1416"/>
      <c r="E52" s="1513"/>
    </row>
    <row r="53" spans="2:5">
      <c r="B53" s="1368">
        <v>41405</v>
      </c>
      <c r="C53" s="1513"/>
      <c r="D53" s="1416"/>
      <c r="E53" s="1513"/>
    </row>
    <row r="54" spans="2:5">
      <c r="B54" s="1368">
        <v>41406</v>
      </c>
      <c r="C54" s="1513"/>
      <c r="D54" s="1416"/>
      <c r="E54" s="1513"/>
    </row>
    <row r="55" spans="2:5">
      <c r="B55" s="1368">
        <v>41407</v>
      </c>
      <c r="C55" s="1513"/>
      <c r="D55" s="1416"/>
      <c r="E55" s="1513"/>
    </row>
    <row r="56" spans="2:5">
      <c r="B56" s="1368">
        <v>41408</v>
      </c>
      <c r="C56" s="1513"/>
      <c r="D56" s="1416"/>
      <c r="E56" s="1513"/>
    </row>
    <row r="57" spans="2:5">
      <c r="B57" s="1368">
        <v>41409</v>
      </c>
      <c r="C57" s="1513"/>
      <c r="D57" s="1416"/>
      <c r="E57" s="1513"/>
    </row>
    <row r="58" spans="2:5">
      <c r="B58" s="1368">
        <v>41410</v>
      </c>
      <c r="C58" s="1513"/>
      <c r="D58" s="1416"/>
      <c r="E58" s="1513"/>
    </row>
    <row r="59" spans="2:5">
      <c r="B59" s="1368">
        <v>41411</v>
      </c>
      <c r="C59" s="1513"/>
      <c r="D59" s="1416"/>
      <c r="E59" s="1513"/>
    </row>
    <row r="60" spans="2:5">
      <c r="B60" s="1368">
        <v>41412</v>
      </c>
      <c r="C60" s="1513"/>
      <c r="D60" s="1416"/>
      <c r="E60" s="1513"/>
    </row>
    <row r="61" spans="2:5">
      <c r="B61" s="1368">
        <v>41413</v>
      </c>
      <c r="C61" s="1513"/>
      <c r="D61" s="1416"/>
      <c r="E61" s="1513"/>
    </row>
    <row r="62" spans="2:5">
      <c r="B62" s="1368">
        <v>41414</v>
      </c>
      <c r="C62" s="1513"/>
      <c r="D62" s="1416"/>
      <c r="E62" s="1513"/>
    </row>
    <row r="63" spans="2:5">
      <c r="B63" s="1368">
        <v>41415</v>
      </c>
      <c r="C63" s="1513"/>
      <c r="D63" s="1416"/>
      <c r="E63" s="1513"/>
    </row>
    <row r="64" spans="2:5">
      <c r="B64" s="1368">
        <v>41416</v>
      </c>
      <c r="C64" s="1513"/>
      <c r="D64" s="1416"/>
      <c r="E64" s="1513"/>
    </row>
    <row r="65" spans="2:5">
      <c r="B65" s="1368">
        <v>41417</v>
      </c>
      <c r="C65" s="1513"/>
      <c r="D65" s="1416"/>
      <c r="E65" s="1513"/>
    </row>
    <row r="66" spans="2:5">
      <c r="B66" s="1368">
        <v>41418</v>
      </c>
      <c r="C66" s="1513"/>
      <c r="D66" s="1416"/>
      <c r="E66" s="1513"/>
    </row>
    <row r="67" spans="2:5">
      <c r="B67" s="1368">
        <v>41419</v>
      </c>
      <c r="C67" s="1513"/>
      <c r="D67" s="1416"/>
      <c r="E67" s="1513"/>
    </row>
    <row r="68" spans="2:5">
      <c r="B68" s="1368">
        <v>41420</v>
      </c>
      <c r="C68" s="1513"/>
      <c r="D68" s="1416"/>
      <c r="E68" s="1513"/>
    </row>
    <row r="69" spans="2:5">
      <c r="B69" s="1368">
        <v>41421</v>
      </c>
      <c r="C69" s="1513"/>
      <c r="D69" s="1416"/>
      <c r="E69" s="1513"/>
    </row>
    <row r="70" spans="2:5">
      <c r="B70" s="1368">
        <v>41422</v>
      </c>
      <c r="C70" s="1513"/>
      <c r="D70" s="1416"/>
      <c r="E70" s="1513"/>
    </row>
    <row r="71" spans="2:5">
      <c r="B71" s="1368">
        <v>41423</v>
      </c>
      <c r="C71" s="1513"/>
      <c r="D71" s="1416"/>
      <c r="E71" s="1513"/>
    </row>
    <row r="72" spans="2:5">
      <c r="B72" s="1368">
        <v>41424</v>
      </c>
      <c r="C72" s="1513"/>
      <c r="D72" s="1416"/>
      <c r="E72" s="1513"/>
    </row>
    <row r="73" spans="2:5">
      <c r="B73" s="1368">
        <v>41425</v>
      </c>
      <c r="C73" s="1513"/>
      <c r="D73" s="1416"/>
      <c r="E73" s="1513"/>
    </row>
    <row r="74" spans="2:5">
      <c r="B74" s="1368">
        <v>41426</v>
      </c>
      <c r="C74" s="1513"/>
      <c r="D74" s="1416"/>
      <c r="E74" s="1513"/>
    </row>
    <row r="75" spans="2:5">
      <c r="B75" s="1368">
        <v>41427</v>
      </c>
      <c r="C75" s="1513"/>
      <c r="D75" s="1416"/>
      <c r="E75" s="1513"/>
    </row>
    <row r="76" spans="2:5">
      <c r="B76" s="1368">
        <v>41428</v>
      </c>
      <c r="C76" s="1513"/>
      <c r="D76" s="1416"/>
      <c r="E76" s="1513"/>
    </row>
    <row r="77" spans="2:5">
      <c r="B77" s="1368">
        <v>41429</v>
      </c>
      <c r="C77" s="1513"/>
      <c r="D77" s="1416"/>
      <c r="E77" s="1513"/>
    </row>
    <row r="78" spans="2:5">
      <c r="B78" s="1368">
        <v>41430</v>
      </c>
      <c r="C78" s="1513"/>
      <c r="D78" s="1416"/>
      <c r="E78" s="1513"/>
    </row>
    <row r="79" spans="2:5">
      <c r="B79" s="1368">
        <v>41431</v>
      </c>
      <c r="C79" s="1513"/>
      <c r="D79" s="1416"/>
      <c r="E79" s="1513"/>
    </row>
    <row r="80" spans="2:5">
      <c r="B80" s="1368">
        <v>41432</v>
      </c>
      <c r="C80" s="1513"/>
      <c r="D80" s="1416"/>
      <c r="E80" s="1513"/>
    </row>
    <row r="81" spans="2:5">
      <c r="B81" s="1368">
        <v>41433</v>
      </c>
      <c r="C81" s="1513"/>
      <c r="D81" s="1416"/>
      <c r="E81" s="1513"/>
    </row>
    <row r="82" spans="2:5">
      <c r="B82" s="1368">
        <v>41434</v>
      </c>
      <c r="C82" s="1513"/>
      <c r="D82" s="1416"/>
      <c r="E82" s="1513"/>
    </row>
    <row r="83" spans="2:5">
      <c r="B83" s="1368">
        <v>41435</v>
      </c>
      <c r="C83" s="1513"/>
      <c r="D83" s="1416"/>
      <c r="E83" s="1513"/>
    </row>
    <row r="84" spans="2:5">
      <c r="B84" s="1368">
        <v>41436</v>
      </c>
      <c r="C84" s="1513"/>
      <c r="D84" s="1416"/>
      <c r="E84" s="1513"/>
    </row>
    <row r="85" spans="2:5">
      <c r="B85" s="1368">
        <v>41437</v>
      </c>
      <c r="C85" s="1513"/>
      <c r="D85" s="1416"/>
      <c r="E85" s="1513"/>
    </row>
    <row r="86" spans="2:5">
      <c r="B86" s="1368">
        <v>41438</v>
      </c>
      <c r="C86" s="1513"/>
      <c r="D86" s="1416"/>
      <c r="E86" s="1513"/>
    </row>
    <row r="87" spans="2:5">
      <c r="B87" s="1368">
        <v>41439</v>
      </c>
      <c r="C87" s="1513"/>
      <c r="D87" s="1416"/>
      <c r="E87" s="1513"/>
    </row>
    <row r="88" spans="2:5">
      <c r="B88" s="1368">
        <v>41440</v>
      </c>
      <c r="C88" s="1513"/>
      <c r="D88" s="1416"/>
      <c r="E88" s="1513"/>
    </row>
    <row r="89" spans="2:5">
      <c r="B89" s="1368">
        <v>41441</v>
      </c>
      <c r="C89" s="1513"/>
      <c r="D89" s="1416"/>
      <c r="E89" s="1513"/>
    </row>
    <row r="90" spans="2:5">
      <c r="B90" s="1368">
        <v>41442</v>
      </c>
      <c r="C90" s="1513"/>
      <c r="D90" s="1416"/>
      <c r="E90" s="1513"/>
    </row>
    <row r="91" spans="2:5">
      <c r="B91" s="1368">
        <v>41443</v>
      </c>
      <c r="C91" s="1513"/>
      <c r="D91" s="1416"/>
      <c r="E91" s="1513"/>
    </row>
    <row r="92" spans="2:5">
      <c r="B92" s="1368">
        <v>41444</v>
      </c>
      <c r="C92" s="1513"/>
      <c r="D92" s="1416"/>
      <c r="E92" s="1513"/>
    </row>
    <row r="93" spans="2:5">
      <c r="B93" s="1368">
        <v>41445</v>
      </c>
      <c r="C93" s="1513"/>
      <c r="D93" s="1416"/>
      <c r="E93" s="1513"/>
    </row>
    <row r="94" spans="2:5">
      <c r="B94" s="1368">
        <v>41446</v>
      </c>
      <c r="C94" s="1513"/>
      <c r="D94" s="1416"/>
      <c r="E94" s="1513"/>
    </row>
    <row r="95" spans="2:5">
      <c r="B95" s="1368">
        <v>41447</v>
      </c>
      <c r="C95" s="1513"/>
      <c r="D95" s="1416"/>
      <c r="E95" s="1513"/>
    </row>
    <row r="96" spans="2:5">
      <c r="B96" s="1368">
        <v>41448</v>
      </c>
      <c r="C96" s="1513"/>
      <c r="D96" s="1416"/>
      <c r="E96" s="1513"/>
    </row>
    <row r="97" spans="2:5">
      <c r="B97" s="1368">
        <v>41449</v>
      </c>
      <c r="C97" s="1513"/>
      <c r="D97" s="1416"/>
      <c r="E97" s="1513"/>
    </row>
    <row r="98" spans="2:5">
      <c r="B98" s="1368">
        <v>41450</v>
      </c>
      <c r="C98" s="1513"/>
      <c r="D98" s="1416"/>
      <c r="E98" s="1513"/>
    </row>
    <row r="99" spans="2:5">
      <c r="B99" s="1368">
        <v>41451</v>
      </c>
      <c r="C99" s="1513"/>
      <c r="D99" s="1416"/>
      <c r="E99" s="1513"/>
    </row>
    <row r="100" spans="2:5">
      <c r="B100" s="1368">
        <v>41452</v>
      </c>
      <c r="C100" s="1513"/>
      <c r="D100" s="1416"/>
      <c r="E100" s="1513"/>
    </row>
    <row r="101" spans="2:5">
      <c r="B101" s="1368">
        <v>41453</v>
      </c>
      <c r="C101" s="1513"/>
      <c r="D101" s="1416"/>
      <c r="E101" s="1513"/>
    </row>
    <row r="102" spans="2:5">
      <c r="B102" s="1368">
        <v>41454</v>
      </c>
      <c r="C102" s="1513"/>
      <c r="D102" s="1416"/>
      <c r="E102" s="1513"/>
    </row>
    <row r="103" spans="2:5">
      <c r="B103" s="1368">
        <v>41455</v>
      </c>
      <c r="C103" s="1513"/>
      <c r="D103" s="1416"/>
      <c r="E103" s="1513"/>
    </row>
    <row r="104" spans="2:5">
      <c r="B104" s="1368">
        <v>41456</v>
      </c>
      <c r="C104" s="1513"/>
      <c r="D104" s="1416"/>
      <c r="E104" s="1513"/>
    </row>
    <row r="105" spans="2:5">
      <c r="B105" s="1368">
        <v>41457</v>
      </c>
      <c r="C105" s="1513"/>
      <c r="D105" s="1416"/>
      <c r="E105" s="1513"/>
    </row>
    <row r="106" spans="2:5">
      <c r="B106" s="1368">
        <v>41458</v>
      </c>
      <c r="C106" s="1513"/>
      <c r="D106" s="1416"/>
      <c r="E106" s="1513"/>
    </row>
    <row r="107" spans="2:5">
      <c r="B107" s="1368">
        <v>41459</v>
      </c>
      <c r="C107" s="1513"/>
      <c r="D107" s="1416"/>
      <c r="E107" s="1513"/>
    </row>
    <row r="108" spans="2:5">
      <c r="B108" s="1368">
        <v>41460</v>
      </c>
      <c r="C108" s="1513"/>
      <c r="D108" s="1416"/>
      <c r="E108" s="1513"/>
    </row>
    <row r="109" spans="2:5">
      <c r="B109" s="1368">
        <v>41461</v>
      </c>
      <c r="C109" s="1513"/>
      <c r="D109" s="1416"/>
      <c r="E109" s="1513"/>
    </row>
    <row r="110" spans="2:5">
      <c r="B110" s="1368">
        <v>41462</v>
      </c>
      <c r="C110" s="1513"/>
      <c r="D110" s="1416"/>
      <c r="E110" s="1513"/>
    </row>
    <row r="111" spans="2:5">
      <c r="B111" s="1368">
        <v>41463</v>
      </c>
      <c r="C111" s="1513"/>
      <c r="D111" s="1416"/>
      <c r="E111" s="1513"/>
    </row>
    <row r="112" spans="2:5">
      <c r="B112" s="1368">
        <v>41464</v>
      </c>
      <c r="C112" s="1513"/>
      <c r="D112" s="1416"/>
      <c r="E112" s="1513"/>
    </row>
    <row r="113" spans="2:5">
      <c r="B113" s="1368">
        <v>41465</v>
      </c>
      <c r="C113" s="1513"/>
      <c r="D113" s="1416"/>
      <c r="E113" s="1513"/>
    </row>
    <row r="114" spans="2:5">
      <c r="B114" s="1368">
        <v>41466</v>
      </c>
      <c r="C114" s="1513"/>
      <c r="D114" s="1416"/>
      <c r="E114" s="1513"/>
    </row>
    <row r="115" spans="2:5">
      <c r="B115" s="1368">
        <v>41467</v>
      </c>
      <c r="C115" s="1513"/>
      <c r="D115" s="1416"/>
      <c r="E115" s="1513"/>
    </row>
    <row r="116" spans="2:5">
      <c r="B116" s="1368">
        <v>41468</v>
      </c>
      <c r="C116" s="1513"/>
      <c r="D116" s="1416"/>
      <c r="E116" s="1513"/>
    </row>
    <row r="117" spans="2:5">
      <c r="B117" s="1368">
        <v>41469</v>
      </c>
      <c r="C117" s="1513"/>
      <c r="D117" s="1416"/>
      <c r="E117" s="1513"/>
    </row>
    <row r="118" spans="2:5">
      <c r="B118" s="1368">
        <v>41470</v>
      </c>
      <c r="C118" s="1513"/>
      <c r="D118" s="1416"/>
      <c r="E118" s="1513"/>
    </row>
    <row r="119" spans="2:5">
      <c r="B119" s="1368">
        <v>41471</v>
      </c>
      <c r="C119" s="1513"/>
      <c r="D119" s="1416"/>
      <c r="E119" s="1513"/>
    </row>
    <row r="120" spans="2:5">
      <c r="B120" s="1368">
        <v>41472</v>
      </c>
      <c r="C120" s="1513"/>
      <c r="D120" s="1416"/>
      <c r="E120" s="1513"/>
    </row>
    <row r="121" spans="2:5">
      <c r="B121" s="1368">
        <v>41473</v>
      </c>
      <c r="C121" s="1513"/>
      <c r="D121" s="1416"/>
      <c r="E121" s="1513"/>
    </row>
    <row r="122" spans="2:5">
      <c r="B122" s="1368">
        <v>41474</v>
      </c>
      <c r="C122" s="1513"/>
      <c r="D122" s="1416"/>
      <c r="E122" s="1513"/>
    </row>
    <row r="123" spans="2:5">
      <c r="B123" s="1368">
        <v>41475</v>
      </c>
      <c r="C123" s="1513"/>
      <c r="D123" s="1416"/>
      <c r="E123" s="1513"/>
    </row>
    <row r="124" spans="2:5">
      <c r="B124" s="1368">
        <v>41476</v>
      </c>
      <c r="C124" s="1513"/>
      <c r="D124" s="1416"/>
      <c r="E124" s="1513"/>
    </row>
    <row r="125" spans="2:5">
      <c r="B125" s="1368">
        <v>41477</v>
      </c>
      <c r="C125" s="1513"/>
      <c r="D125" s="1416"/>
      <c r="E125" s="1513"/>
    </row>
    <row r="126" spans="2:5">
      <c r="B126" s="1368">
        <v>41478</v>
      </c>
      <c r="C126" s="1513"/>
      <c r="D126" s="1416"/>
      <c r="E126" s="1513"/>
    </row>
    <row r="127" spans="2:5">
      <c r="B127" s="1368">
        <v>41479</v>
      </c>
      <c r="C127" s="1513"/>
      <c r="D127" s="1416"/>
      <c r="E127" s="1513"/>
    </row>
    <row r="128" spans="2:5">
      <c r="B128" s="1368">
        <v>41480</v>
      </c>
      <c r="C128" s="1513"/>
      <c r="D128" s="1416"/>
      <c r="E128" s="1513"/>
    </row>
    <row r="129" spans="2:5">
      <c r="B129" s="1368">
        <v>41481</v>
      </c>
      <c r="C129" s="1513"/>
      <c r="D129" s="1416"/>
      <c r="E129" s="1513"/>
    </row>
    <row r="130" spans="2:5">
      <c r="B130" s="1368">
        <v>41482</v>
      </c>
      <c r="C130" s="1513"/>
      <c r="D130" s="1416"/>
      <c r="E130" s="1513"/>
    </row>
    <row r="131" spans="2:5">
      <c r="B131" s="1368">
        <v>41483</v>
      </c>
      <c r="C131" s="1513"/>
      <c r="D131" s="1416"/>
      <c r="E131" s="1513"/>
    </row>
    <row r="132" spans="2:5">
      <c r="B132" s="1368">
        <v>41484</v>
      </c>
      <c r="C132" s="1513"/>
      <c r="D132" s="1416"/>
      <c r="E132" s="1513"/>
    </row>
    <row r="133" spans="2:5">
      <c r="B133" s="1368">
        <v>41485</v>
      </c>
      <c r="C133" s="1513"/>
      <c r="D133" s="1416"/>
      <c r="E133" s="1513"/>
    </row>
    <row r="134" spans="2:5">
      <c r="B134" s="1368">
        <v>41486</v>
      </c>
      <c r="C134" s="1513"/>
      <c r="D134" s="1416"/>
      <c r="E134" s="1513"/>
    </row>
    <row r="135" spans="2:5">
      <c r="B135" s="1368">
        <v>41487</v>
      </c>
      <c r="C135" s="1513"/>
      <c r="D135" s="1416"/>
      <c r="E135" s="1513"/>
    </row>
    <row r="136" spans="2:5">
      <c r="B136" s="1368">
        <v>41488</v>
      </c>
      <c r="C136" s="1513"/>
      <c r="D136" s="1416"/>
      <c r="E136" s="1513"/>
    </row>
    <row r="137" spans="2:5">
      <c r="B137" s="1368">
        <v>41489</v>
      </c>
      <c r="C137" s="1513"/>
      <c r="D137" s="1416"/>
      <c r="E137" s="1513"/>
    </row>
    <row r="138" spans="2:5">
      <c r="B138" s="1368">
        <v>41490</v>
      </c>
      <c r="C138" s="1513"/>
      <c r="D138" s="1416"/>
      <c r="E138" s="1513"/>
    </row>
    <row r="139" spans="2:5">
      <c r="B139" s="1368">
        <v>41491</v>
      </c>
      <c r="C139" s="1513"/>
      <c r="D139" s="1416"/>
      <c r="E139" s="1513"/>
    </row>
    <row r="140" spans="2:5">
      <c r="B140" s="1368">
        <v>41492</v>
      </c>
      <c r="C140" s="1513"/>
      <c r="D140" s="1416"/>
      <c r="E140" s="1513"/>
    </row>
    <row r="141" spans="2:5">
      <c r="B141" s="1368">
        <v>41493</v>
      </c>
      <c r="C141" s="1513"/>
      <c r="D141" s="1416"/>
      <c r="E141" s="1513"/>
    </row>
    <row r="142" spans="2:5">
      <c r="B142" s="1368">
        <v>41494</v>
      </c>
      <c r="C142" s="1513"/>
      <c r="D142" s="1416"/>
      <c r="E142" s="1513"/>
    </row>
    <row r="143" spans="2:5">
      <c r="B143" s="1368">
        <v>41495</v>
      </c>
      <c r="C143" s="1513"/>
      <c r="D143" s="1416"/>
      <c r="E143" s="1513"/>
    </row>
    <row r="144" spans="2:5">
      <c r="B144" s="1368">
        <v>41496</v>
      </c>
      <c r="C144" s="1513"/>
      <c r="D144" s="1416"/>
      <c r="E144" s="1513"/>
    </row>
    <row r="145" spans="2:5">
      <c r="B145" s="1368">
        <v>41497</v>
      </c>
      <c r="C145" s="1513"/>
      <c r="D145" s="1416"/>
      <c r="E145" s="1513"/>
    </row>
    <row r="146" spans="2:5">
      <c r="B146" s="1368">
        <v>41498</v>
      </c>
      <c r="C146" s="1513"/>
      <c r="D146" s="1416"/>
      <c r="E146" s="1513"/>
    </row>
    <row r="147" spans="2:5">
      <c r="B147" s="1368">
        <v>41499</v>
      </c>
      <c r="C147" s="1513"/>
      <c r="D147" s="1416"/>
      <c r="E147" s="1513"/>
    </row>
    <row r="148" spans="2:5">
      <c r="B148" s="1368">
        <v>41500</v>
      </c>
      <c r="C148" s="1513"/>
      <c r="D148" s="1416"/>
      <c r="E148" s="1513"/>
    </row>
    <row r="149" spans="2:5">
      <c r="B149" s="1368">
        <v>41501</v>
      </c>
      <c r="C149" s="1513"/>
      <c r="D149" s="1416"/>
      <c r="E149" s="1513"/>
    </row>
    <row r="150" spans="2:5">
      <c r="B150" s="1368">
        <v>41502</v>
      </c>
      <c r="C150" s="1513"/>
      <c r="D150" s="1416"/>
      <c r="E150" s="1513"/>
    </row>
    <row r="151" spans="2:5">
      <c r="B151" s="1368">
        <v>41503</v>
      </c>
      <c r="C151" s="1513"/>
      <c r="D151" s="1416"/>
      <c r="E151" s="1513"/>
    </row>
    <row r="152" spans="2:5">
      <c r="B152" s="1368">
        <v>41504</v>
      </c>
      <c r="C152" s="1513"/>
      <c r="D152" s="1416"/>
      <c r="E152" s="1513"/>
    </row>
    <row r="153" spans="2:5">
      <c r="B153" s="1368">
        <v>41505</v>
      </c>
      <c r="C153" s="1513"/>
      <c r="D153" s="1416"/>
      <c r="E153" s="1513"/>
    </row>
    <row r="154" spans="2:5">
      <c r="B154" s="1368">
        <v>41506</v>
      </c>
      <c r="C154" s="1513"/>
      <c r="D154" s="1416"/>
      <c r="E154" s="1513"/>
    </row>
    <row r="155" spans="2:5">
      <c r="B155" s="1368">
        <v>41507</v>
      </c>
      <c r="C155" s="1513"/>
      <c r="D155" s="1416"/>
      <c r="E155" s="1513"/>
    </row>
    <row r="156" spans="2:5">
      <c r="B156" s="1368">
        <v>41508</v>
      </c>
      <c r="C156" s="1513"/>
      <c r="D156" s="1416"/>
      <c r="E156" s="1513"/>
    </row>
    <row r="157" spans="2:5">
      <c r="B157" s="1368">
        <v>41509</v>
      </c>
      <c r="C157" s="1513"/>
      <c r="D157" s="1416"/>
      <c r="E157" s="1513"/>
    </row>
    <row r="158" spans="2:5">
      <c r="B158" s="1368">
        <v>41510</v>
      </c>
      <c r="C158" s="1513"/>
      <c r="D158" s="1416"/>
      <c r="E158" s="1513"/>
    </row>
    <row r="159" spans="2:5">
      <c r="B159" s="1368">
        <v>41511</v>
      </c>
      <c r="C159" s="1513"/>
      <c r="D159" s="1416"/>
      <c r="E159" s="1513"/>
    </row>
    <row r="160" spans="2:5">
      <c r="B160" s="1368">
        <v>41512</v>
      </c>
      <c r="C160" s="1513"/>
      <c r="D160" s="1416"/>
      <c r="E160" s="1513"/>
    </row>
    <row r="161" spans="2:5">
      <c r="B161" s="1368">
        <v>41513</v>
      </c>
      <c r="C161" s="1513"/>
      <c r="D161" s="1416"/>
      <c r="E161" s="1513"/>
    </row>
    <row r="162" spans="2:5">
      <c r="B162" s="1368">
        <v>41514</v>
      </c>
      <c r="C162" s="1513"/>
      <c r="D162" s="1416"/>
      <c r="E162" s="1513"/>
    </row>
    <row r="163" spans="2:5">
      <c r="B163" s="1368">
        <v>41515</v>
      </c>
      <c r="C163" s="1513"/>
      <c r="D163" s="1416"/>
      <c r="E163" s="1513"/>
    </row>
    <row r="164" spans="2:5">
      <c r="B164" s="1368">
        <v>41516</v>
      </c>
      <c r="C164" s="1513"/>
      <c r="D164" s="1416"/>
      <c r="E164" s="1513"/>
    </row>
    <row r="165" spans="2:5">
      <c r="B165" s="1368">
        <v>41517</v>
      </c>
      <c r="C165" s="1513"/>
      <c r="D165" s="1416"/>
      <c r="E165" s="1513"/>
    </row>
    <row r="166" spans="2:5">
      <c r="B166" s="1368">
        <v>41518</v>
      </c>
      <c r="C166" s="1513"/>
      <c r="D166" s="1416"/>
      <c r="E166" s="1513"/>
    </row>
    <row r="167" spans="2:5">
      <c r="B167" s="1368">
        <v>41519</v>
      </c>
      <c r="C167" s="1513"/>
      <c r="D167" s="1416"/>
      <c r="E167" s="1513"/>
    </row>
    <row r="168" spans="2:5">
      <c r="B168" s="1368">
        <v>41520</v>
      </c>
      <c r="C168" s="1513"/>
      <c r="D168" s="1416"/>
      <c r="E168" s="1513"/>
    </row>
    <row r="169" spans="2:5">
      <c r="B169" s="1368">
        <v>41521</v>
      </c>
      <c r="C169" s="1513"/>
      <c r="D169" s="1416"/>
      <c r="E169" s="1513"/>
    </row>
    <row r="170" spans="2:5">
      <c r="B170" s="1368">
        <v>41522</v>
      </c>
      <c r="C170" s="1513"/>
      <c r="D170" s="1416"/>
      <c r="E170" s="1513"/>
    </row>
    <row r="171" spans="2:5">
      <c r="B171" s="1368">
        <v>41523</v>
      </c>
      <c r="C171" s="1513"/>
      <c r="D171" s="1416"/>
      <c r="E171" s="1513"/>
    </row>
    <row r="172" spans="2:5">
      <c r="B172" s="1368">
        <v>41524</v>
      </c>
      <c r="C172" s="1513"/>
      <c r="D172" s="1416"/>
      <c r="E172" s="1513"/>
    </row>
    <row r="173" spans="2:5">
      <c r="B173" s="1368">
        <v>41525</v>
      </c>
      <c r="C173" s="1513"/>
      <c r="D173" s="1416"/>
      <c r="E173" s="1513"/>
    </row>
    <row r="174" spans="2:5">
      <c r="B174" s="1368">
        <v>41526</v>
      </c>
      <c r="C174" s="1513"/>
      <c r="D174" s="1416"/>
      <c r="E174" s="1513"/>
    </row>
    <row r="175" spans="2:5">
      <c r="B175" s="1368">
        <v>41527</v>
      </c>
      <c r="C175" s="1513"/>
      <c r="D175" s="1416"/>
      <c r="E175" s="1513"/>
    </row>
    <row r="176" spans="2:5">
      <c r="B176" s="1368">
        <v>41528</v>
      </c>
      <c r="C176" s="1513"/>
      <c r="D176" s="1416"/>
      <c r="E176" s="1513"/>
    </row>
    <row r="177" spans="2:5">
      <c r="B177" s="1368">
        <v>41529</v>
      </c>
      <c r="C177" s="1513"/>
      <c r="D177" s="1416"/>
      <c r="E177" s="1513"/>
    </row>
    <row r="178" spans="2:5">
      <c r="B178" s="1368">
        <v>41530</v>
      </c>
      <c r="C178" s="1513"/>
      <c r="D178" s="1416"/>
      <c r="E178" s="1513"/>
    </row>
    <row r="179" spans="2:5">
      <c r="B179" s="1368">
        <v>41531</v>
      </c>
      <c r="C179" s="1513"/>
      <c r="D179" s="1416"/>
      <c r="E179" s="1513"/>
    </row>
    <row r="180" spans="2:5">
      <c r="B180" s="1368">
        <v>41532</v>
      </c>
      <c r="C180" s="1513"/>
      <c r="D180" s="1416"/>
      <c r="E180" s="1513"/>
    </row>
    <row r="181" spans="2:5">
      <c r="B181" s="1368">
        <v>41533</v>
      </c>
      <c r="C181" s="1513"/>
      <c r="D181" s="1416"/>
      <c r="E181" s="1513"/>
    </row>
    <row r="182" spans="2:5">
      <c r="B182" s="1368">
        <v>41534</v>
      </c>
      <c r="C182" s="1513"/>
      <c r="D182" s="1416"/>
      <c r="E182" s="1513"/>
    </row>
    <row r="183" spans="2:5">
      <c r="B183" s="1368">
        <v>41535</v>
      </c>
      <c r="C183" s="1513"/>
      <c r="D183" s="1416"/>
      <c r="E183" s="1513"/>
    </row>
    <row r="184" spans="2:5">
      <c r="B184" s="1368">
        <v>41536</v>
      </c>
      <c r="C184" s="1513"/>
      <c r="D184" s="1416"/>
      <c r="E184" s="1513"/>
    </row>
    <row r="185" spans="2:5">
      <c r="B185" s="1368">
        <v>41537</v>
      </c>
      <c r="C185" s="1513"/>
      <c r="D185" s="1416"/>
      <c r="E185" s="1513"/>
    </row>
    <row r="186" spans="2:5">
      <c r="B186" s="1368">
        <v>41538</v>
      </c>
      <c r="C186" s="1513"/>
      <c r="D186" s="1416"/>
      <c r="E186" s="1513"/>
    </row>
    <row r="187" spans="2:5">
      <c r="B187" s="1368">
        <v>41539</v>
      </c>
      <c r="C187" s="1513"/>
      <c r="D187" s="1416"/>
      <c r="E187" s="1513"/>
    </row>
    <row r="188" spans="2:5">
      <c r="B188" s="1368">
        <v>41540</v>
      </c>
      <c r="C188" s="1513"/>
      <c r="D188" s="1416"/>
      <c r="E188" s="1513"/>
    </row>
    <row r="189" spans="2:5">
      <c r="B189" s="1368">
        <v>41541</v>
      </c>
      <c r="C189" s="1513"/>
      <c r="D189" s="1416"/>
      <c r="E189" s="1513"/>
    </row>
    <row r="190" spans="2:5">
      <c r="B190" s="1368">
        <v>41542</v>
      </c>
      <c r="C190" s="1513"/>
      <c r="D190" s="1416"/>
      <c r="E190" s="1513"/>
    </row>
    <row r="191" spans="2:5">
      <c r="B191" s="1368">
        <v>41543</v>
      </c>
      <c r="C191" s="1513"/>
      <c r="D191" s="1416"/>
      <c r="E191" s="1513"/>
    </row>
    <row r="192" spans="2:5">
      <c r="B192" s="1368">
        <v>41544</v>
      </c>
      <c r="C192" s="1513"/>
      <c r="D192" s="1416"/>
      <c r="E192" s="1513"/>
    </row>
    <row r="193" spans="2:5">
      <c r="B193" s="1368">
        <v>41545</v>
      </c>
      <c r="C193" s="1513"/>
      <c r="D193" s="1416"/>
      <c r="E193" s="1513"/>
    </row>
    <row r="194" spans="2:5">
      <c r="B194" s="1368">
        <v>41546</v>
      </c>
      <c r="C194" s="1513"/>
      <c r="D194" s="1416"/>
      <c r="E194" s="1513"/>
    </row>
    <row r="195" spans="2:5">
      <c r="B195" s="1368">
        <v>41547</v>
      </c>
      <c r="C195" s="1513"/>
      <c r="D195" s="1416"/>
      <c r="E195" s="1513"/>
    </row>
    <row r="196" spans="2:5">
      <c r="B196" s="1368">
        <v>41548</v>
      </c>
      <c r="C196" s="1513"/>
      <c r="D196" s="1416"/>
      <c r="E196" s="1513"/>
    </row>
    <row r="197" spans="2:5">
      <c r="B197" s="1368">
        <v>41549</v>
      </c>
      <c r="C197" s="1513"/>
      <c r="D197" s="1416"/>
      <c r="E197" s="1513"/>
    </row>
    <row r="198" spans="2:5">
      <c r="B198" s="1368">
        <v>41550</v>
      </c>
      <c r="C198" s="1513"/>
      <c r="D198" s="1416"/>
      <c r="E198" s="1513"/>
    </row>
    <row r="199" spans="2:5">
      <c r="B199" s="1368">
        <v>41551</v>
      </c>
      <c r="C199" s="1513"/>
      <c r="D199" s="1416"/>
      <c r="E199" s="1513"/>
    </row>
    <row r="200" spans="2:5">
      <c r="B200" s="1368">
        <v>41552</v>
      </c>
      <c r="C200" s="1513"/>
      <c r="D200" s="1416"/>
      <c r="E200" s="1513"/>
    </row>
    <row r="201" spans="2:5">
      <c r="B201" s="1368">
        <v>41553</v>
      </c>
      <c r="C201" s="1513"/>
      <c r="D201" s="1416"/>
      <c r="E201" s="1513"/>
    </row>
    <row r="202" spans="2:5">
      <c r="B202" s="1368">
        <v>41554</v>
      </c>
      <c r="C202" s="1513"/>
      <c r="D202" s="1416"/>
      <c r="E202" s="1513"/>
    </row>
    <row r="203" spans="2:5">
      <c r="B203" s="1368">
        <v>41555</v>
      </c>
      <c r="C203" s="1513"/>
      <c r="D203" s="1416"/>
      <c r="E203" s="1513"/>
    </row>
    <row r="204" spans="2:5">
      <c r="B204" s="1368">
        <v>41556</v>
      </c>
      <c r="C204" s="1513"/>
      <c r="D204" s="1416"/>
      <c r="E204" s="1513"/>
    </row>
    <row r="205" spans="2:5">
      <c r="B205" s="1368">
        <v>41557</v>
      </c>
      <c r="C205" s="1513"/>
      <c r="D205" s="1416"/>
      <c r="E205" s="1513"/>
    </row>
    <row r="206" spans="2:5">
      <c r="B206" s="1368">
        <v>41558</v>
      </c>
      <c r="C206" s="1513"/>
      <c r="D206" s="1416"/>
      <c r="E206" s="1513"/>
    </row>
    <row r="207" spans="2:5">
      <c r="B207" s="1368">
        <v>41559</v>
      </c>
      <c r="C207" s="1513"/>
      <c r="D207" s="1416"/>
      <c r="E207" s="1513"/>
    </row>
    <row r="208" spans="2:5">
      <c r="B208" s="1368">
        <v>41560</v>
      </c>
      <c r="C208" s="1513"/>
      <c r="D208" s="1416"/>
      <c r="E208" s="1513"/>
    </row>
    <row r="209" spans="2:5">
      <c r="B209" s="1368">
        <v>41561</v>
      </c>
      <c r="C209" s="1513"/>
      <c r="D209" s="1416"/>
      <c r="E209" s="1513"/>
    </row>
    <row r="210" spans="2:5">
      <c r="B210" s="1368">
        <v>41562</v>
      </c>
      <c r="C210" s="1513"/>
      <c r="D210" s="1416"/>
      <c r="E210" s="1513"/>
    </row>
    <row r="211" spans="2:5">
      <c r="B211" s="1368">
        <v>41563</v>
      </c>
      <c r="C211" s="1513"/>
      <c r="D211" s="1416"/>
      <c r="E211" s="1513"/>
    </row>
    <row r="212" spans="2:5">
      <c r="B212" s="1368">
        <v>41564</v>
      </c>
      <c r="C212" s="1513"/>
      <c r="D212" s="1416"/>
      <c r="E212" s="1513"/>
    </row>
    <row r="213" spans="2:5">
      <c r="B213" s="1368">
        <v>41565</v>
      </c>
      <c r="C213" s="1513"/>
      <c r="D213" s="1416"/>
      <c r="E213" s="1513"/>
    </row>
    <row r="214" spans="2:5">
      <c r="B214" s="1368">
        <v>41566</v>
      </c>
      <c r="C214" s="1513"/>
      <c r="D214" s="1416"/>
      <c r="E214" s="1513"/>
    </row>
    <row r="215" spans="2:5">
      <c r="B215" s="1368">
        <v>41567</v>
      </c>
      <c r="C215" s="1513"/>
      <c r="D215" s="1416"/>
      <c r="E215" s="1513"/>
    </row>
    <row r="216" spans="2:5">
      <c r="B216" s="1368">
        <v>41568</v>
      </c>
      <c r="C216" s="1513"/>
      <c r="D216" s="1416"/>
      <c r="E216" s="1513"/>
    </row>
    <row r="217" spans="2:5">
      <c r="B217" s="1368">
        <v>41569</v>
      </c>
      <c r="C217" s="1513"/>
      <c r="D217" s="1416"/>
      <c r="E217" s="1513"/>
    </row>
    <row r="218" spans="2:5">
      <c r="B218" s="1368">
        <v>41570</v>
      </c>
      <c r="C218" s="1513"/>
      <c r="D218" s="1416"/>
      <c r="E218" s="1513"/>
    </row>
    <row r="219" spans="2:5">
      <c r="B219" s="1368">
        <v>41571</v>
      </c>
      <c r="C219" s="1513"/>
      <c r="D219" s="1416"/>
      <c r="E219" s="1513"/>
    </row>
    <row r="220" spans="2:5">
      <c r="B220" s="1368">
        <v>41572</v>
      </c>
      <c r="C220" s="1513"/>
      <c r="D220" s="1416"/>
      <c r="E220" s="1513"/>
    </row>
    <row r="221" spans="2:5">
      <c r="B221" s="1368">
        <v>41573</v>
      </c>
      <c r="C221" s="1513"/>
      <c r="D221" s="1416"/>
      <c r="E221" s="1513"/>
    </row>
    <row r="222" spans="2:5">
      <c r="B222" s="1368">
        <v>41574</v>
      </c>
      <c r="C222" s="1513"/>
      <c r="D222" s="1416"/>
      <c r="E222" s="1513"/>
    </row>
    <row r="223" spans="2:5">
      <c r="B223" s="1368">
        <v>41575</v>
      </c>
      <c r="C223" s="1513"/>
      <c r="D223" s="1416"/>
      <c r="E223" s="1513"/>
    </row>
    <row r="224" spans="2:5">
      <c r="B224" s="1368">
        <v>41576</v>
      </c>
      <c r="C224" s="1513"/>
      <c r="D224" s="1416"/>
      <c r="E224" s="1513"/>
    </row>
    <row r="225" spans="2:5">
      <c r="B225" s="1368">
        <v>41577</v>
      </c>
      <c r="C225" s="1513"/>
      <c r="D225" s="1416"/>
      <c r="E225" s="1513"/>
    </row>
    <row r="226" spans="2:5">
      <c r="B226" s="1368">
        <v>41578</v>
      </c>
      <c r="C226" s="1513"/>
      <c r="D226" s="1416"/>
      <c r="E226" s="1513"/>
    </row>
    <row r="227" spans="2:5">
      <c r="B227" s="1368">
        <v>41579</v>
      </c>
      <c r="C227" s="1513"/>
      <c r="D227" s="1416"/>
      <c r="E227" s="1513"/>
    </row>
    <row r="228" spans="2:5">
      <c r="B228" s="1368">
        <v>41580</v>
      </c>
      <c r="C228" s="1513"/>
      <c r="D228" s="1416"/>
      <c r="E228" s="1513"/>
    </row>
    <row r="229" spans="2:5">
      <c r="B229" s="1368">
        <v>41581</v>
      </c>
      <c r="C229" s="1513"/>
      <c r="D229" s="1416"/>
      <c r="E229" s="1513"/>
    </row>
    <row r="230" spans="2:5">
      <c r="B230" s="1368">
        <v>41582</v>
      </c>
      <c r="C230" s="1513"/>
      <c r="D230" s="1416"/>
      <c r="E230" s="1513"/>
    </row>
    <row r="231" spans="2:5">
      <c r="B231" s="1368">
        <v>41583</v>
      </c>
      <c r="C231" s="1513"/>
      <c r="D231" s="1416"/>
      <c r="E231" s="1513"/>
    </row>
    <row r="232" spans="2:5">
      <c r="B232" s="1368">
        <v>41584</v>
      </c>
      <c r="C232" s="1513"/>
      <c r="D232" s="1416"/>
      <c r="E232" s="1513"/>
    </row>
    <row r="233" spans="2:5">
      <c r="B233" s="1368">
        <v>41585</v>
      </c>
      <c r="C233" s="1513"/>
      <c r="D233" s="1416"/>
      <c r="E233" s="1513"/>
    </row>
    <row r="234" spans="2:5">
      <c r="B234" s="1368">
        <v>41586</v>
      </c>
      <c r="C234" s="1513"/>
      <c r="D234" s="1416"/>
      <c r="E234" s="1513"/>
    </row>
    <row r="235" spans="2:5">
      <c r="B235" s="1368">
        <v>41587</v>
      </c>
      <c r="C235" s="1513"/>
      <c r="D235" s="1416"/>
      <c r="E235" s="1513"/>
    </row>
    <row r="236" spans="2:5">
      <c r="B236" s="1368">
        <v>41588</v>
      </c>
      <c r="C236" s="1513"/>
      <c r="D236" s="1416"/>
      <c r="E236" s="1513"/>
    </row>
    <row r="237" spans="2:5">
      <c r="B237" s="1368">
        <v>41589</v>
      </c>
      <c r="C237" s="1513"/>
      <c r="D237" s="1416"/>
      <c r="E237" s="1513"/>
    </row>
    <row r="238" spans="2:5">
      <c r="B238" s="1368">
        <v>41590</v>
      </c>
      <c r="C238" s="1513"/>
      <c r="D238" s="1416"/>
      <c r="E238" s="1513"/>
    </row>
    <row r="239" spans="2:5">
      <c r="B239" s="1368">
        <v>41591</v>
      </c>
      <c r="C239" s="1513"/>
      <c r="D239" s="1416"/>
      <c r="E239" s="1513"/>
    </row>
    <row r="240" spans="2:5">
      <c r="B240" s="1368">
        <v>41592</v>
      </c>
      <c r="C240" s="1513"/>
      <c r="D240" s="1416"/>
      <c r="E240" s="1513"/>
    </row>
    <row r="241" spans="2:5">
      <c r="B241" s="1368">
        <v>41593</v>
      </c>
      <c r="C241" s="1513"/>
      <c r="D241" s="1416"/>
      <c r="E241" s="1513"/>
    </row>
    <row r="242" spans="2:5">
      <c r="B242" s="1368">
        <v>41594</v>
      </c>
      <c r="C242" s="1513"/>
      <c r="D242" s="1416"/>
      <c r="E242" s="1513"/>
    </row>
    <row r="243" spans="2:5">
      <c r="B243" s="1368">
        <v>41595</v>
      </c>
      <c r="C243" s="1513"/>
      <c r="D243" s="1416"/>
      <c r="E243" s="1513"/>
    </row>
    <row r="244" spans="2:5">
      <c r="B244" s="1368">
        <v>41596</v>
      </c>
      <c r="C244" s="1513"/>
      <c r="D244" s="1416"/>
      <c r="E244" s="1513"/>
    </row>
    <row r="245" spans="2:5">
      <c r="B245" s="1368">
        <v>41597</v>
      </c>
      <c r="C245" s="1513"/>
      <c r="D245" s="1416"/>
      <c r="E245" s="1513"/>
    </row>
    <row r="246" spans="2:5">
      <c r="B246" s="1368">
        <v>41598</v>
      </c>
      <c r="C246" s="1513"/>
      <c r="D246" s="1416"/>
      <c r="E246" s="1513"/>
    </row>
    <row r="247" spans="2:5">
      <c r="B247" s="1368">
        <v>41599</v>
      </c>
      <c r="C247" s="1513"/>
      <c r="D247" s="1416"/>
      <c r="E247" s="1513"/>
    </row>
    <row r="248" spans="2:5">
      <c r="B248" s="1368">
        <v>41600</v>
      </c>
      <c r="C248" s="1513"/>
      <c r="D248" s="1416"/>
      <c r="E248" s="1513"/>
    </row>
    <row r="249" spans="2:5">
      <c r="B249" s="1368">
        <v>41601</v>
      </c>
      <c r="C249" s="1513"/>
      <c r="D249" s="1416"/>
      <c r="E249" s="1513"/>
    </row>
    <row r="250" spans="2:5">
      <c r="B250" s="1368">
        <v>41602</v>
      </c>
      <c r="C250" s="1513"/>
      <c r="D250" s="1416"/>
      <c r="E250" s="1513"/>
    </row>
    <row r="251" spans="2:5">
      <c r="B251" s="1368">
        <v>41603</v>
      </c>
      <c r="C251" s="1513"/>
      <c r="D251" s="1416"/>
      <c r="E251" s="1513"/>
    </row>
    <row r="252" spans="2:5">
      <c r="B252" s="1368">
        <v>41604</v>
      </c>
      <c r="C252" s="1513"/>
      <c r="D252" s="1416"/>
      <c r="E252" s="1513"/>
    </row>
    <row r="253" spans="2:5">
      <c r="B253" s="1368">
        <v>41605</v>
      </c>
      <c r="C253" s="1513"/>
      <c r="D253" s="1416"/>
      <c r="E253" s="1513"/>
    </row>
    <row r="254" spans="2:5">
      <c r="B254" s="1368">
        <v>41606</v>
      </c>
      <c r="C254" s="1513"/>
      <c r="D254" s="1416"/>
      <c r="E254" s="1513"/>
    </row>
    <row r="255" spans="2:5">
      <c r="B255" s="1368">
        <v>41607</v>
      </c>
      <c r="C255" s="1513"/>
      <c r="D255" s="1416"/>
      <c r="E255" s="1513"/>
    </row>
    <row r="256" spans="2:5">
      <c r="B256" s="1368">
        <v>41608</v>
      </c>
      <c r="C256" s="1513"/>
      <c r="D256" s="1416"/>
      <c r="E256" s="1513"/>
    </row>
    <row r="257" spans="2:5">
      <c r="B257" s="1368">
        <v>41609</v>
      </c>
      <c r="C257" s="1513"/>
      <c r="D257" s="1416"/>
      <c r="E257" s="1513"/>
    </row>
    <row r="258" spans="2:5">
      <c r="B258" s="1368">
        <v>41610</v>
      </c>
      <c r="C258" s="1513"/>
      <c r="D258" s="1416"/>
      <c r="E258" s="1513"/>
    </row>
    <row r="259" spans="2:5">
      <c r="B259" s="1368">
        <v>41611</v>
      </c>
      <c r="C259" s="1513"/>
      <c r="D259" s="1416"/>
      <c r="E259" s="1513"/>
    </row>
    <row r="260" spans="2:5">
      <c r="B260" s="1368">
        <v>41612</v>
      </c>
      <c r="C260" s="1513"/>
      <c r="D260" s="1416"/>
      <c r="E260" s="1513"/>
    </row>
    <row r="261" spans="2:5">
      <c r="B261" s="1368">
        <v>41613</v>
      </c>
      <c r="C261" s="1513"/>
      <c r="D261" s="1416"/>
      <c r="E261" s="1513"/>
    </row>
    <row r="262" spans="2:5">
      <c r="B262" s="1368">
        <v>41614</v>
      </c>
      <c r="C262" s="1513"/>
      <c r="D262" s="1416"/>
      <c r="E262" s="1513"/>
    </row>
    <row r="263" spans="2:5">
      <c r="B263" s="1368">
        <v>41615</v>
      </c>
      <c r="C263" s="1513"/>
      <c r="D263" s="1416"/>
      <c r="E263" s="1513"/>
    </row>
    <row r="264" spans="2:5">
      <c r="B264" s="1368">
        <v>41616</v>
      </c>
      <c r="C264" s="1513"/>
      <c r="D264" s="1416"/>
      <c r="E264" s="1513"/>
    </row>
    <row r="265" spans="2:5">
      <c r="B265" s="1368">
        <v>41617</v>
      </c>
      <c r="C265" s="1513"/>
      <c r="D265" s="1416"/>
      <c r="E265" s="1513"/>
    </row>
    <row r="266" spans="2:5">
      <c r="B266" s="1368">
        <v>41618</v>
      </c>
      <c r="C266" s="1513"/>
      <c r="D266" s="1416"/>
      <c r="E266" s="1513"/>
    </row>
    <row r="267" spans="2:5">
      <c r="B267" s="1368">
        <v>41619</v>
      </c>
      <c r="C267" s="1513"/>
      <c r="D267" s="1416"/>
      <c r="E267" s="1513"/>
    </row>
    <row r="268" spans="2:5">
      <c r="B268" s="1368">
        <v>41620</v>
      </c>
      <c r="C268" s="1513"/>
      <c r="D268" s="1416"/>
      <c r="E268" s="1513"/>
    </row>
    <row r="269" spans="2:5">
      <c r="B269" s="1368">
        <v>41621</v>
      </c>
      <c r="C269" s="1513"/>
      <c r="D269" s="1416"/>
      <c r="E269" s="1513"/>
    </row>
    <row r="270" spans="2:5">
      <c r="B270" s="1368">
        <v>41622</v>
      </c>
      <c r="C270" s="1513"/>
      <c r="D270" s="1416"/>
      <c r="E270" s="1513"/>
    </row>
    <row r="271" spans="2:5">
      <c r="B271" s="1368">
        <v>41623</v>
      </c>
      <c r="C271" s="1513"/>
      <c r="D271" s="1416"/>
      <c r="E271" s="1513"/>
    </row>
    <row r="272" spans="2:5">
      <c r="B272" s="1368">
        <v>41624</v>
      </c>
      <c r="C272" s="1513"/>
      <c r="D272" s="1416"/>
      <c r="E272" s="1513"/>
    </row>
    <row r="273" spans="2:5">
      <c r="B273" s="1368">
        <v>41625</v>
      </c>
      <c r="C273" s="1513"/>
      <c r="D273" s="1416"/>
      <c r="E273" s="1513"/>
    </row>
    <row r="274" spans="2:5">
      <c r="B274" s="1368">
        <v>41626</v>
      </c>
      <c r="C274" s="1513"/>
      <c r="D274" s="1416"/>
      <c r="E274" s="1513"/>
    </row>
    <row r="275" spans="2:5">
      <c r="B275" s="1368">
        <v>41627</v>
      </c>
      <c r="C275" s="1513"/>
      <c r="D275" s="1416"/>
      <c r="E275" s="1513"/>
    </row>
    <row r="276" spans="2:5">
      <c r="B276" s="1368">
        <v>41628</v>
      </c>
      <c r="C276" s="1513"/>
      <c r="D276" s="1416"/>
      <c r="E276" s="1513"/>
    </row>
    <row r="277" spans="2:5">
      <c r="B277" s="1368">
        <v>41629</v>
      </c>
      <c r="C277" s="1513"/>
      <c r="D277" s="1416"/>
      <c r="E277" s="1513"/>
    </row>
    <row r="278" spans="2:5">
      <c r="B278" s="1368">
        <v>41630</v>
      </c>
      <c r="C278" s="1513"/>
      <c r="D278" s="1416"/>
      <c r="E278" s="1513"/>
    </row>
    <row r="279" spans="2:5">
      <c r="B279" s="1368">
        <v>41631</v>
      </c>
      <c r="C279" s="1513"/>
      <c r="D279" s="1416"/>
      <c r="E279" s="1513"/>
    </row>
    <row r="280" spans="2:5">
      <c r="B280" s="1368">
        <v>41632</v>
      </c>
      <c r="C280" s="1513"/>
      <c r="D280" s="1416"/>
      <c r="E280" s="1513"/>
    </row>
    <row r="281" spans="2:5">
      <c r="B281" s="1368">
        <v>41633</v>
      </c>
      <c r="C281" s="1513"/>
      <c r="D281" s="1416"/>
      <c r="E281" s="1513"/>
    </row>
    <row r="282" spans="2:5">
      <c r="B282" s="1368">
        <v>41634</v>
      </c>
      <c r="C282" s="1513"/>
      <c r="D282" s="1416"/>
      <c r="E282" s="1513"/>
    </row>
    <row r="283" spans="2:5">
      <c r="B283" s="1368">
        <v>41635</v>
      </c>
      <c r="C283" s="1513"/>
      <c r="D283" s="1416"/>
      <c r="E283" s="1513"/>
    </row>
    <row r="284" spans="2:5">
      <c r="B284" s="1368">
        <v>41636</v>
      </c>
      <c r="C284" s="1513"/>
      <c r="D284" s="1416"/>
      <c r="E284" s="1513"/>
    </row>
    <row r="285" spans="2:5">
      <c r="B285" s="1368">
        <v>41637</v>
      </c>
      <c r="C285" s="1513"/>
      <c r="D285" s="1416"/>
      <c r="E285" s="1513"/>
    </row>
    <row r="286" spans="2:5">
      <c r="B286" s="1368">
        <v>41638</v>
      </c>
      <c r="C286" s="1513"/>
      <c r="D286" s="1416"/>
      <c r="E286" s="1513"/>
    </row>
    <row r="287" spans="2:5">
      <c r="B287" s="1368">
        <v>41639</v>
      </c>
      <c r="C287" s="1513"/>
      <c r="D287" s="1416"/>
      <c r="E287" s="1513"/>
    </row>
    <row r="288" spans="2:5">
      <c r="B288" s="1368">
        <v>41640</v>
      </c>
      <c r="C288" s="1513"/>
      <c r="D288" s="1416"/>
      <c r="E288" s="1513"/>
    </row>
    <row r="289" spans="2:5">
      <c r="B289" s="1368">
        <v>41641</v>
      </c>
      <c r="C289" s="1513"/>
      <c r="D289" s="1416"/>
      <c r="E289" s="1513"/>
    </row>
    <row r="290" spans="2:5">
      <c r="B290" s="1368">
        <v>41642</v>
      </c>
      <c r="C290" s="1513"/>
      <c r="D290" s="1416"/>
      <c r="E290" s="1513"/>
    </row>
    <row r="291" spans="2:5">
      <c r="B291" s="1368">
        <v>41643</v>
      </c>
      <c r="C291" s="1513"/>
      <c r="D291" s="1416"/>
      <c r="E291" s="1513"/>
    </row>
    <row r="292" spans="2:5">
      <c r="B292" s="1368">
        <v>41644</v>
      </c>
      <c r="C292" s="1513"/>
      <c r="D292" s="1416"/>
      <c r="E292" s="1513"/>
    </row>
    <row r="293" spans="2:5">
      <c r="B293" s="1368">
        <v>41645</v>
      </c>
      <c r="C293" s="1513"/>
      <c r="D293" s="1416"/>
      <c r="E293" s="1513"/>
    </row>
    <row r="294" spans="2:5">
      <c r="B294" s="1368">
        <v>41646</v>
      </c>
      <c r="C294" s="1513"/>
      <c r="D294" s="1416"/>
      <c r="E294" s="1513"/>
    </row>
    <row r="295" spans="2:5">
      <c r="B295" s="1368">
        <v>41647</v>
      </c>
      <c r="C295" s="1513"/>
      <c r="D295" s="1416"/>
      <c r="E295" s="1513"/>
    </row>
    <row r="296" spans="2:5">
      <c r="B296" s="1368">
        <v>41648</v>
      </c>
      <c r="C296" s="1513"/>
      <c r="D296" s="1416"/>
      <c r="E296" s="1513"/>
    </row>
    <row r="297" spans="2:5">
      <c r="B297" s="1368">
        <v>41649</v>
      </c>
      <c r="C297" s="1513"/>
      <c r="D297" s="1416"/>
      <c r="E297" s="1513"/>
    </row>
    <row r="298" spans="2:5">
      <c r="B298" s="1368">
        <v>41650</v>
      </c>
      <c r="C298" s="1513"/>
      <c r="D298" s="1416"/>
      <c r="E298" s="1513"/>
    </row>
    <row r="299" spans="2:5">
      <c r="B299" s="1368">
        <v>41651</v>
      </c>
      <c r="C299" s="1513"/>
      <c r="D299" s="1416"/>
      <c r="E299" s="1513"/>
    </row>
    <row r="300" spans="2:5">
      <c r="B300" s="1368">
        <v>41652</v>
      </c>
      <c r="C300" s="1513"/>
      <c r="D300" s="1416"/>
      <c r="E300" s="1513"/>
    </row>
    <row r="301" spans="2:5">
      <c r="B301" s="1368">
        <v>41653</v>
      </c>
      <c r="C301" s="1513"/>
      <c r="D301" s="1416"/>
      <c r="E301" s="1513"/>
    </row>
    <row r="302" spans="2:5">
      <c r="B302" s="1368">
        <v>41654</v>
      </c>
      <c r="C302" s="1513"/>
      <c r="D302" s="1416"/>
      <c r="E302" s="1513"/>
    </row>
    <row r="303" spans="2:5">
      <c r="B303" s="1368">
        <v>41655</v>
      </c>
      <c r="C303" s="1513"/>
      <c r="D303" s="1416"/>
      <c r="E303" s="1513"/>
    </row>
    <row r="304" spans="2:5">
      <c r="B304" s="1368">
        <v>41656</v>
      </c>
      <c r="C304" s="1513"/>
      <c r="D304" s="1416"/>
      <c r="E304" s="1513"/>
    </row>
    <row r="305" spans="2:5">
      <c r="B305" s="1368">
        <v>41657</v>
      </c>
      <c r="C305" s="1513"/>
      <c r="D305" s="1416"/>
      <c r="E305" s="1513"/>
    </row>
    <row r="306" spans="2:5">
      <c r="B306" s="1368">
        <v>41658</v>
      </c>
      <c r="C306" s="1513"/>
      <c r="D306" s="1416"/>
      <c r="E306" s="1513"/>
    </row>
    <row r="307" spans="2:5">
      <c r="B307" s="1368">
        <v>41659</v>
      </c>
      <c r="C307" s="1513"/>
      <c r="D307" s="1416"/>
      <c r="E307" s="1513"/>
    </row>
    <row r="308" spans="2:5">
      <c r="B308" s="1368">
        <v>41660</v>
      </c>
      <c r="C308" s="1513"/>
      <c r="D308" s="1416"/>
      <c r="E308" s="1513"/>
    </row>
    <row r="309" spans="2:5">
      <c r="B309" s="1368">
        <v>41661</v>
      </c>
      <c r="C309" s="1513"/>
      <c r="D309" s="1416"/>
      <c r="E309" s="1513"/>
    </row>
    <row r="310" spans="2:5">
      <c r="B310" s="1368">
        <v>41662</v>
      </c>
      <c r="C310" s="1513"/>
      <c r="D310" s="1416"/>
      <c r="E310" s="1513"/>
    </row>
    <row r="311" spans="2:5">
      <c r="B311" s="1368">
        <v>41663</v>
      </c>
      <c r="C311" s="1513"/>
      <c r="D311" s="1416"/>
      <c r="E311" s="1513"/>
    </row>
    <row r="312" spans="2:5">
      <c r="B312" s="1368">
        <v>41664</v>
      </c>
      <c r="C312" s="1513"/>
      <c r="D312" s="1416"/>
      <c r="E312" s="1513"/>
    </row>
    <row r="313" spans="2:5">
      <c r="B313" s="1368">
        <v>41665</v>
      </c>
      <c r="C313" s="1513"/>
      <c r="D313" s="1416"/>
      <c r="E313" s="1513"/>
    </row>
    <row r="314" spans="2:5">
      <c r="B314" s="1368">
        <v>41666</v>
      </c>
      <c r="C314" s="1513"/>
      <c r="D314" s="1416"/>
      <c r="E314" s="1513"/>
    </row>
    <row r="315" spans="2:5">
      <c r="B315" s="1368">
        <v>41667</v>
      </c>
      <c r="C315" s="1513"/>
      <c r="D315" s="1416"/>
      <c r="E315" s="1513"/>
    </row>
    <row r="316" spans="2:5">
      <c r="B316" s="1368">
        <v>41668</v>
      </c>
      <c r="C316" s="1513"/>
      <c r="D316" s="1416"/>
      <c r="E316" s="1513"/>
    </row>
    <row r="317" spans="2:5">
      <c r="B317" s="1368">
        <v>41669</v>
      </c>
      <c r="C317" s="1513"/>
      <c r="D317" s="1416"/>
      <c r="E317" s="1513"/>
    </row>
    <row r="318" spans="2:5">
      <c r="B318" s="1368">
        <v>41670</v>
      </c>
      <c r="C318" s="1513"/>
      <c r="D318" s="1416"/>
      <c r="E318" s="1513"/>
    </row>
    <row r="319" spans="2:5">
      <c r="B319" s="1368">
        <v>41671</v>
      </c>
      <c r="C319" s="1513"/>
      <c r="D319" s="1416"/>
      <c r="E319" s="1513"/>
    </row>
    <row r="320" spans="2:5">
      <c r="B320" s="1368">
        <v>41672</v>
      </c>
      <c r="C320" s="1513"/>
      <c r="D320" s="1416"/>
      <c r="E320" s="1513"/>
    </row>
    <row r="321" spans="2:5">
      <c r="B321" s="1368">
        <v>41673</v>
      </c>
      <c r="C321" s="1513"/>
      <c r="D321" s="1416"/>
      <c r="E321" s="1513"/>
    </row>
    <row r="322" spans="2:5">
      <c r="B322" s="1368">
        <v>41674</v>
      </c>
      <c r="C322" s="1513"/>
      <c r="D322" s="1416"/>
      <c r="E322" s="1513"/>
    </row>
    <row r="323" spans="2:5">
      <c r="B323" s="1368">
        <v>41675</v>
      </c>
      <c r="C323" s="1513"/>
      <c r="D323" s="1416"/>
      <c r="E323" s="1513"/>
    </row>
    <row r="324" spans="2:5">
      <c r="B324" s="1368">
        <v>41676</v>
      </c>
      <c r="C324" s="1513"/>
      <c r="D324" s="1416"/>
      <c r="E324" s="1513"/>
    </row>
    <row r="325" spans="2:5">
      <c r="B325" s="1368">
        <v>41677</v>
      </c>
      <c r="C325" s="1513"/>
      <c r="D325" s="1416"/>
      <c r="E325" s="1513"/>
    </row>
    <row r="326" spans="2:5">
      <c r="B326" s="1368">
        <v>41678</v>
      </c>
      <c r="C326" s="1513"/>
      <c r="D326" s="1416"/>
      <c r="E326" s="1513"/>
    </row>
    <row r="327" spans="2:5">
      <c r="B327" s="1368">
        <v>41679</v>
      </c>
      <c r="C327" s="1513"/>
      <c r="D327" s="1416"/>
      <c r="E327" s="1513"/>
    </row>
    <row r="328" spans="2:5">
      <c r="B328" s="1368">
        <v>41680</v>
      </c>
      <c r="C328" s="1513"/>
      <c r="D328" s="1416"/>
      <c r="E328" s="1513"/>
    </row>
    <row r="329" spans="2:5">
      <c r="B329" s="1368">
        <v>41681</v>
      </c>
      <c r="C329" s="1513"/>
      <c r="D329" s="1416"/>
      <c r="E329" s="1513"/>
    </row>
    <row r="330" spans="2:5">
      <c r="B330" s="1368">
        <v>41682</v>
      </c>
      <c r="C330" s="1513"/>
      <c r="D330" s="1416"/>
      <c r="E330" s="1513"/>
    </row>
    <row r="331" spans="2:5">
      <c r="B331" s="1368">
        <v>41683</v>
      </c>
      <c r="C331" s="1513"/>
      <c r="D331" s="1416"/>
      <c r="E331" s="1513"/>
    </row>
    <row r="332" spans="2:5">
      <c r="B332" s="1368">
        <v>41684</v>
      </c>
      <c r="C332" s="1513"/>
      <c r="D332" s="1416"/>
      <c r="E332" s="1513"/>
    </row>
    <row r="333" spans="2:5">
      <c r="B333" s="1368">
        <v>41685</v>
      </c>
      <c r="C333" s="1513"/>
      <c r="D333" s="1416"/>
      <c r="E333" s="1513"/>
    </row>
    <row r="334" spans="2:5">
      <c r="B334" s="1368">
        <v>41686</v>
      </c>
      <c r="C334" s="1513"/>
      <c r="D334" s="1416"/>
      <c r="E334" s="1513"/>
    </row>
    <row r="335" spans="2:5">
      <c r="B335" s="1368">
        <v>41687</v>
      </c>
      <c r="C335" s="1513"/>
      <c r="D335" s="1416"/>
      <c r="E335" s="1513"/>
    </row>
    <row r="336" spans="2:5">
      <c r="B336" s="1368">
        <v>41688</v>
      </c>
      <c r="C336" s="1513"/>
      <c r="D336" s="1416"/>
      <c r="E336" s="1513"/>
    </row>
    <row r="337" spans="2:5">
      <c r="B337" s="1368">
        <v>41689</v>
      </c>
      <c r="C337" s="1513"/>
      <c r="D337" s="1416"/>
      <c r="E337" s="1513"/>
    </row>
    <row r="338" spans="2:5">
      <c r="B338" s="1368">
        <v>41690</v>
      </c>
      <c r="C338" s="1513"/>
      <c r="D338" s="1416"/>
      <c r="E338" s="1513"/>
    </row>
    <row r="339" spans="2:5">
      <c r="B339" s="1368">
        <v>41691</v>
      </c>
      <c r="C339" s="1513"/>
      <c r="D339" s="1416"/>
      <c r="E339" s="1513"/>
    </row>
    <row r="340" spans="2:5">
      <c r="B340" s="1368">
        <v>41692</v>
      </c>
      <c r="C340" s="1513"/>
      <c r="D340" s="1416"/>
      <c r="E340" s="1513"/>
    </row>
    <row r="341" spans="2:5">
      <c r="B341" s="1368">
        <v>41693</v>
      </c>
      <c r="C341" s="1513"/>
      <c r="D341" s="1416"/>
      <c r="E341" s="1513"/>
    </row>
    <row r="342" spans="2:5">
      <c r="B342" s="1368">
        <v>41694</v>
      </c>
      <c r="C342" s="1513"/>
      <c r="D342" s="1416"/>
      <c r="E342" s="1513"/>
    </row>
    <row r="343" spans="2:5">
      <c r="B343" s="1368">
        <v>41695</v>
      </c>
      <c r="C343" s="1513"/>
      <c r="D343" s="1416"/>
      <c r="E343" s="1513"/>
    </row>
    <row r="344" spans="2:5">
      <c r="B344" s="1368">
        <v>41696</v>
      </c>
      <c r="C344" s="1513"/>
      <c r="D344" s="1416"/>
      <c r="E344" s="1513"/>
    </row>
    <row r="345" spans="2:5">
      <c r="B345" s="1368">
        <v>41697</v>
      </c>
      <c r="C345" s="1513"/>
      <c r="D345" s="1416"/>
      <c r="E345" s="1513"/>
    </row>
    <row r="346" spans="2:5">
      <c r="B346" s="1368">
        <v>41698</v>
      </c>
      <c r="C346" s="1513"/>
      <c r="D346" s="1416"/>
      <c r="E346" s="1513"/>
    </row>
    <row r="347" spans="2:5">
      <c r="B347" s="1368">
        <v>41699</v>
      </c>
      <c r="C347" s="1513"/>
      <c r="D347" s="1416"/>
      <c r="E347" s="1513"/>
    </row>
    <row r="348" spans="2:5">
      <c r="B348" s="1368">
        <v>41700</v>
      </c>
      <c r="C348" s="1513"/>
      <c r="D348" s="1416"/>
      <c r="E348" s="1513"/>
    </row>
    <row r="349" spans="2:5">
      <c r="B349" s="1368">
        <v>41701</v>
      </c>
      <c r="C349" s="1513"/>
      <c r="D349" s="1416"/>
      <c r="E349" s="1513"/>
    </row>
    <row r="350" spans="2:5">
      <c r="B350" s="1368">
        <v>41702</v>
      </c>
      <c r="C350" s="1513"/>
      <c r="D350" s="1416"/>
      <c r="E350" s="1513"/>
    </row>
    <row r="351" spans="2:5">
      <c r="B351" s="1368">
        <v>41703</v>
      </c>
      <c r="C351" s="1513"/>
      <c r="D351" s="1416"/>
      <c r="E351" s="1513"/>
    </row>
    <row r="352" spans="2:5">
      <c r="B352" s="1368">
        <v>41704</v>
      </c>
      <c r="C352" s="1513"/>
      <c r="D352" s="1416"/>
      <c r="E352" s="1513"/>
    </row>
    <row r="353" spans="2:5">
      <c r="B353" s="1368">
        <v>41705</v>
      </c>
      <c r="C353" s="1513"/>
      <c r="D353" s="1416"/>
      <c r="E353" s="1513"/>
    </row>
    <row r="354" spans="2:5">
      <c r="B354" s="1368">
        <v>41706</v>
      </c>
      <c r="C354" s="1513"/>
      <c r="D354" s="1416"/>
      <c r="E354" s="1513"/>
    </row>
    <row r="355" spans="2:5">
      <c r="B355" s="1368">
        <v>41707</v>
      </c>
      <c r="C355" s="1513"/>
      <c r="D355" s="1416"/>
      <c r="E355" s="1513"/>
    </row>
    <row r="356" spans="2:5">
      <c r="B356" s="1368">
        <v>41708</v>
      </c>
      <c r="C356" s="1513"/>
      <c r="D356" s="1416"/>
      <c r="E356" s="1513"/>
    </row>
    <row r="357" spans="2:5">
      <c r="B357" s="1368">
        <v>41709</v>
      </c>
      <c r="C357" s="1513"/>
      <c r="D357" s="1416"/>
      <c r="E357" s="1513"/>
    </row>
    <row r="358" spans="2:5">
      <c r="B358" s="1368">
        <v>41710</v>
      </c>
      <c r="C358" s="1513"/>
      <c r="D358" s="1416"/>
      <c r="E358" s="1513"/>
    </row>
    <row r="359" spans="2:5">
      <c r="B359" s="1368">
        <v>41711</v>
      </c>
      <c r="C359" s="1513"/>
      <c r="D359" s="1416"/>
      <c r="E359" s="1513"/>
    </row>
    <row r="360" spans="2:5">
      <c r="B360" s="1368">
        <v>41712</v>
      </c>
      <c r="C360" s="1513"/>
      <c r="D360" s="1416"/>
      <c r="E360" s="1513"/>
    </row>
    <row r="361" spans="2:5">
      <c r="B361" s="1368">
        <v>41713</v>
      </c>
      <c r="C361" s="1513"/>
      <c r="D361" s="1416"/>
      <c r="E361" s="1513"/>
    </row>
    <row r="362" spans="2:5">
      <c r="B362" s="1368">
        <v>41714</v>
      </c>
      <c r="C362" s="1513"/>
      <c r="D362" s="1416"/>
      <c r="E362" s="1513"/>
    </row>
    <row r="363" spans="2:5">
      <c r="B363" s="1368">
        <v>41715</v>
      </c>
      <c r="C363" s="1513"/>
      <c r="D363" s="1416"/>
      <c r="E363" s="1513"/>
    </row>
    <row r="364" spans="2:5">
      <c r="B364" s="1368">
        <v>41716</v>
      </c>
      <c r="C364" s="1513"/>
      <c r="D364" s="1416"/>
      <c r="E364" s="1513"/>
    </row>
    <row r="365" spans="2:5">
      <c r="B365" s="1368">
        <v>41717</v>
      </c>
      <c r="C365" s="1513"/>
      <c r="D365" s="1416"/>
      <c r="E365" s="1513"/>
    </row>
    <row r="366" spans="2:5">
      <c r="B366" s="1368">
        <v>41718</v>
      </c>
      <c r="C366" s="1513"/>
      <c r="D366" s="1416"/>
      <c r="E366" s="1513"/>
    </row>
    <row r="367" spans="2:5">
      <c r="B367" s="1368">
        <v>41719</v>
      </c>
      <c r="C367" s="1513"/>
      <c r="D367" s="1416"/>
      <c r="E367" s="1513"/>
    </row>
    <row r="368" spans="2:5">
      <c r="B368" s="1368">
        <v>41720</v>
      </c>
      <c r="C368" s="1513"/>
      <c r="D368" s="1416"/>
      <c r="E368" s="1513"/>
    </row>
    <row r="369" spans="2:12">
      <c r="B369" s="1368">
        <v>41721</v>
      </c>
      <c r="C369" s="1513"/>
      <c r="D369" s="1416"/>
      <c r="E369" s="1513"/>
    </row>
    <row r="370" spans="2:12">
      <c r="B370" s="1368">
        <v>41722</v>
      </c>
      <c r="C370" s="1513"/>
      <c r="D370" s="1416"/>
      <c r="E370" s="1513"/>
    </row>
    <row r="371" spans="2:12">
      <c r="B371" s="1368">
        <v>41723</v>
      </c>
      <c r="C371" s="1513"/>
      <c r="D371" s="1416"/>
      <c r="E371" s="1513"/>
    </row>
    <row r="372" spans="2:12">
      <c r="B372" s="1368">
        <v>41724</v>
      </c>
      <c r="C372" s="1513"/>
      <c r="D372" s="1416"/>
      <c r="E372" s="1513"/>
    </row>
    <row r="373" spans="2:12">
      <c r="B373" s="1368">
        <v>41725</v>
      </c>
      <c r="C373" s="1513"/>
      <c r="D373" s="1416"/>
      <c r="E373" s="1513"/>
    </row>
    <row r="374" spans="2:12">
      <c r="B374" s="1368">
        <v>41726</v>
      </c>
      <c r="C374" s="1513"/>
      <c r="D374" s="1416"/>
      <c r="E374" s="1513"/>
    </row>
    <row r="375" spans="2:12">
      <c r="B375" s="1368">
        <v>41727</v>
      </c>
      <c r="C375" s="1513"/>
      <c r="D375" s="1416"/>
      <c r="E375" s="1513"/>
    </row>
    <row r="376" spans="2:12">
      <c r="B376" s="1368">
        <v>41728</v>
      </c>
      <c r="C376" s="1513"/>
      <c r="D376" s="1416"/>
      <c r="E376" s="1513"/>
    </row>
    <row r="377" spans="2:12">
      <c r="B377" s="1368">
        <v>41729</v>
      </c>
      <c r="C377" s="1513"/>
      <c r="D377" s="1416"/>
      <c r="E377" s="1513"/>
    </row>
    <row r="379" spans="2:12" ht="35.25" customHeight="1">
      <c r="B379" s="2784" t="s">
        <v>2111</v>
      </c>
      <c r="C379" s="2784"/>
      <c r="D379" s="2784"/>
      <c r="E379" s="2784"/>
      <c r="F379" s="2784"/>
      <c r="G379" s="2784"/>
      <c r="H379" s="2784"/>
      <c r="I379" s="2784"/>
      <c r="J379" s="2784"/>
      <c r="K379" s="2784"/>
      <c r="L379" s="2784"/>
    </row>
    <row r="380" spans="2:12" ht="36" customHeight="1">
      <c r="B380" s="2791" t="s">
        <v>2260</v>
      </c>
      <c r="C380" s="2791"/>
      <c r="D380" s="2791"/>
      <c r="E380" s="2791"/>
      <c r="F380" s="2791"/>
      <c r="G380" s="2791"/>
      <c r="H380" s="2791"/>
      <c r="I380" s="2791"/>
      <c r="J380" s="2791"/>
      <c r="K380" s="2791"/>
      <c r="L380" s="2791"/>
    </row>
  </sheetData>
  <mergeCells count="3">
    <mergeCell ref="B10:B12"/>
    <mergeCell ref="B379:L379"/>
    <mergeCell ref="B380:L380"/>
  </mergeCells>
  <pageMargins left="0.23622047244094491" right="0.23622047244094491" top="0.74803149606299213" bottom="0.74803149606299213" header="0.31496062992125984" footer="0.31496062992125984"/>
  <pageSetup paperSize="8" scale="88" fitToHeight="0" orientation="portrait" r:id="rId1"/>
</worksheet>
</file>

<file path=xl/worksheets/sheet72.xml><?xml version="1.0" encoding="utf-8"?>
<worksheet xmlns="http://schemas.openxmlformats.org/spreadsheetml/2006/main" xmlns:r="http://schemas.openxmlformats.org/officeDocument/2006/relationships">
  <sheetPr codeName="Sheet73">
    <tabColor theme="6" tint="-0.249977111117893"/>
    <pageSetUpPr fitToPage="1"/>
  </sheetPr>
  <dimension ref="A1:K28"/>
  <sheetViews>
    <sheetView showGridLines="0" workbookViewId="0">
      <selection activeCell="E14" sqref="E14"/>
    </sheetView>
  </sheetViews>
  <sheetFormatPr defaultRowHeight="12.75"/>
  <cols>
    <col min="1" max="1" width="5.125" style="1313" customWidth="1"/>
    <col min="2" max="2" width="11" style="1313" customWidth="1"/>
    <col min="3" max="3" width="14.625" style="1313" customWidth="1"/>
    <col min="4" max="4" width="12" style="1313" customWidth="1"/>
    <col min="5" max="5" width="16.25" style="1313" customWidth="1"/>
    <col min="6" max="6" width="15.125" style="1313" customWidth="1"/>
    <col min="7" max="7" width="10.5" style="1313" customWidth="1"/>
    <col min="8" max="16384" width="9" style="1313"/>
  </cols>
  <sheetData>
    <row r="1" spans="1:11" s="1840" customFormat="1" ht="26.25">
      <c r="A1" s="1706" t="str">
        <f ca="1">VLOOKUP(LEFT(RIGHT(CELL("filename",A1),LEN(CELL("filename",A1))-FIND("]",CELL("filename",A1))),1)*1,Index!$B$8:$C$90,2,FALSE)</f>
        <v>System operator</v>
      </c>
      <c r="B1" s="1706"/>
      <c r="C1" s="1706"/>
      <c r="D1" s="1706"/>
      <c r="E1" s="1706"/>
      <c r="F1" s="1706"/>
      <c r="G1" s="1706"/>
      <c r="H1" s="1706"/>
      <c r="I1" s="1706"/>
      <c r="J1" s="1706"/>
      <c r="K1" s="1706"/>
    </row>
    <row r="2" spans="1:11" s="1840" customFormat="1" ht="26.25">
      <c r="A2" s="1706" t="str">
        <f>'Universal data'!C8</f>
        <v>National Grid Gas Transmission</v>
      </c>
      <c r="B2" s="1706"/>
      <c r="C2" s="1706"/>
      <c r="D2" s="1706"/>
      <c r="E2" s="1706"/>
      <c r="F2" s="1706"/>
      <c r="G2" s="1706"/>
      <c r="H2" s="1706"/>
      <c r="I2" s="1706"/>
      <c r="J2" s="1706"/>
      <c r="K2" s="1706"/>
    </row>
    <row r="3" spans="1:11" s="1841" customFormat="1" ht="21" thickBot="1">
      <c r="A3" s="1804" t="str">
        <f>'Universal data'!C21</f>
        <v>2012/13</v>
      </c>
      <c r="B3" s="1804"/>
      <c r="C3" s="1804"/>
      <c r="D3" s="1804"/>
      <c r="E3" s="1804"/>
      <c r="F3" s="1804"/>
      <c r="G3" s="1804"/>
      <c r="H3" s="1804"/>
      <c r="I3" s="1804"/>
      <c r="J3" s="1804"/>
      <c r="K3" s="1804"/>
    </row>
    <row r="4" spans="1:11" s="1840" customFormat="1">
      <c r="A4" s="1835"/>
      <c r="B4" s="1835"/>
      <c r="C4" s="1835"/>
      <c r="D4" s="1835"/>
      <c r="E4" s="1835"/>
      <c r="F4" s="1835"/>
      <c r="G4" s="1835"/>
      <c r="H4" s="1835"/>
      <c r="I4" s="1835"/>
      <c r="J4" s="1835"/>
      <c r="K4" s="1835"/>
    </row>
    <row r="5" spans="1:11" s="1841" customFormat="1" ht="20.25">
      <c r="A5" s="1837" t="str">
        <f ca="1">VLOOKUP(RIGHT(CELL("filename",A1),LEN(CELL("filename",A1))-FIND("]",CELL("filename",A1))),Index!$D$8:$E$102,2,FALSE)</f>
        <v>7.11 Greenhouse gas emissions incentive report (incentive revenue)</v>
      </c>
      <c r="B5" s="1837"/>
      <c r="C5" s="1837"/>
      <c r="D5" s="1837"/>
      <c r="E5" s="1837"/>
      <c r="F5" s="1837"/>
      <c r="G5" s="1837"/>
      <c r="H5" s="1837"/>
      <c r="I5" s="1837"/>
      <c r="J5" s="1837"/>
      <c r="K5" s="1837"/>
    </row>
    <row r="6" spans="1:11" s="1775" customFormat="1"/>
    <row r="7" spans="1:11">
      <c r="B7" s="1376"/>
      <c r="C7" s="1287"/>
      <c r="D7" s="1287"/>
      <c r="E7" s="1287"/>
    </row>
    <row r="8" spans="1:11">
      <c r="B8" s="1376"/>
      <c r="C8" s="1287"/>
      <c r="D8" s="1287"/>
      <c r="E8" s="1287"/>
    </row>
    <row r="9" spans="1:11" ht="18.75" customHeight="1">
      <c r="B9" s="1374"/>
      <c r="C9" s="1375"/>
      <c r="D9" s="1375"/>
      <c r="E9" s="1375"/>
      <c r="F9" s="1375"/>
    </row>
    <row r="10" spans="1:11" ht="63.75">
      <c r="B10" s="2768" t="s">
        <v>2107</v>
      </c>
      <c r="C10" s="1440" t="s">
        <v>2261</v>
      </c>
      <c r="D10" s="1375"/>
      <c r="E10" s="1440" t="s">
        <v>2262</v>
      </c>
      <c r="F10" s="1440" t="s">
        <v>2263</v>
      </c>
      <c r="G10" s="1533" t="s">
        <v>2264</v>
      </c>
    </row>
    <row r="11" spans="1:11" ht="14.25">
      <c r="B11" s="2768"/>
      <c r="C11" s="1440" t="s">
        <v>2265</v>
      </c>
      <c r="D11" s="1375"/>
      <c r="E11" s="1440" t="s">
        <v>2266</v>
      </c>
      <c r="F11" s="1440" t="s">
        <v>2267</v>
      </c>
      <c r="G11" s="1530" t="s">
        <v>2268</v>
      </c>
    </row>
    <row r="12" spans="1:11">
      <c r="B12" s="2768"/>
      <c r="C12" s="1531" t="s">
        <v>2269</v>
      </c>
      <c r="D12" s="1375"/>
      <c r="E12" s="1531" t="s">
        <v>2269</v>
      </c>
      <c r="F12" s="1531" t="s">
        <v>2270</v>
      </c>
      <c r="G12" s="1530" t="s">
        <v>718</v>
      </c>
    </row>
    <row r="13" spans="1:11">
      <c r="B13" s="1532">
        <v>41365</v>
      </c>
      <c r="C13" s="2509"/>
      <c r="D13" s="1375"/>
      <c r="E13" s="1534">
        <v>2917</v>
      </c>
      <c r="F13" s="1513"/>
      <c r="G13" s="1513"/>
    </row>
    <row r="14" spans="1:11">
      <c r="B14" s="1532">
        <v>41395</v>
      </c>
      <c r="C14" s="2509"/>
      <c r="D14" s="1375"/>
      <c r="E14" s="1375"/>
      <c r="F14" s="1375"/>
    </row>
    <row r="15" spans="1:11">
      <c r="B15" s="1532">
        <v>41426</v>
      </c>
      <c r="C15" s="2509"/>
      <c r="D15" s="1375"/>
      <c r="E15" s="1375"/>
      <c r="F15" s="1375"/>
    </row>
    <row r="16" spans="1:11">
      <c r="B16" s="1532">
        <v>41456</v>
      </c>
      <c r="C16" s="2509"/>
      <c r="D16" s="1375"/>
      <c r="E16" s="1375"/>
      <c r="F16" s="1375"/>
      <c r="H16" s="1377"/>
      <c r="I16" s="1377"/>
      <c r="J16" s="1377"/>
      <c r="K16" s="1377"/>
    </row>
    <row r="17" spans="2:11">
      <c r="B17" s="1532">
        <v>41487</v>
      </c>
      <c r="C17" s="2509"/>
      <c r="D17" s="1375"/>
      <c r="E17" s="1375"/>
      <c r="F17" s="1375"/>
      <c r="H17" s="1377"/>
      <c r="I17" s="1378"/>
      <c r="J17" s="1378"/>
      <c r="K17" s="1378"/>
    </row>
    <row r="18" spans="2:11">
      <c r="B18" s="1532">
        <v>41518</v>
      </c>
      <c r="C18" s="2509"/>
      <c r="D18" s="1375"/>
      <c r="E18" s="1375"/>
      <c r="F18" s="1375"/>
      <c r="H18" s="1377"/>
      <c r="I18" s="1377"/>
      <c r="J18" s="1377"/>
      <c r="K18" s="1377"/>
    </row>
    <row r="19" spans="2:11">
      <c r="B19" s="1532">
        <v>41548</v>
      </c>
      <c r="C19" s="2509"/>
      <c r="D19" s="1375"/>
      <c r="E19" s="1375"/>
      <c r="F19" s="1375"/>
    </row>
    <row r="20" spans="2:11">
      <c r="B20" s="1532">
        <v>41579</v>
      </c>
      <c r="C20" s="2509"/>
      <c r="D20" s="1375"/>
      <c r="E20" s="1375"/>
      <c r="F20" s="1375"/>
    </row>
    <row r="21" spans="2:11">
      <c r="B21" s="1532">
        <v>41609</v>
      </c>
      <c r="C21" s="2509"/>
      <c r="D21" s="1375"/>
      <c r="E21" s="1375"/>
      <c r="F21" s="1375"/>
    </row>
    <row r="22" spans="2:11">
      <c r="B22" s="1532">
        <v>41640</v>
      </c>
      <c r="C22" s="2509"/>
      <c r="D22" s="1375"/>
      <c r="E22" s="1375"/>
      <c r="F22" s="1375"/>
    </row>
    <row r="23" spans="2:11">
      <c r="B23" s="1532">
        <v>41671</v>
      </c>
      <c r="C23" s="2509"/>
      <c r="D23" s="1375"/>
      <c r="E23" s="1375"/>
      <c r="F23" s="1375"/>
      <c r="G23" s="1375"/>
    </row>
    <row r="24" spans="2:11">
      <c r="B24" s="1532">
        <v>41699</v>
      </c>
      <c r="C24" s="2509"/>
      <c r="D24" s="1375"/>
      <c r="E24" s="1375"/>
      <c r="F24" s="1375"/>
      <c r="G24" s="1375"/>
    </row>
    <row r="25" spans="2:11" ht="27" customHeight="1">
      <c r="B25" s="1514" t="s">
        <v>2271</v>
      </c>
      <c r="C25" s="2510">
        <f>SUM(C13:C24)</f>
        <v>0</v>
      </c>
      <c r="D25" s="1375"/>
      <c r="E25" s="1375"/>
      <c r="F25" s="1375"/>
      <c r="G25" s="1375"/>
    </row>
    <row r="28" spans="2:11" ht="49.5" customHeight="1">
      <c r="B28" s="2784" t="s">
        <v>2111</v>
      </c>
      <c r="C28" s="2784"/>
      <c r="D28" s="2784"/>
      <c r="E28" s="2784"/>
      <c r="F28" s="2784"/>
      <c r="G28" s="2784"/>
      <c r="H28" s="2784"/>
      <c r="I28" s="2784"/>
      <c r="J28" s="2784"/>
      <c r="K28" s="2784"/>
    </row>
  </sheetData>
  <mergeCells count="2">
    <mergeCell ref="B10:B12"/>
    <mergeCell ref="B28:K28"/>
  </mergeCells>
  <pageMargins left="0.23622047244094491" right="0.23622047244094491" top="0.74803149606299213" bottom="0.74803149606299213" header="0.31496062992125984" footer="0.31496062992125984"/>
  <pageSetup paperSize="8" fitToHeight="0" orientation="portrait" r:id="rId1"/>
</worksheet>
</file>

<file path=xl/worksheets/sheet73.xml><?xml version="1.0" encoding="utf-8"?>
<worksheet xmlns="http://schemas.openxmlformats.org/spreadsheetml/2006/main" xmlns:r="http://schemas.openxmlformats.org/officeDocument/2006/relationships">
  <sheetPr codeName="Sheet74">
    <tabColor theme="6" tint="-0.249977111117893"/>
    <pageSetUpPr fitToPage="1"/>
  </sheetPr>
  <dimension ref="A1:N25"/>
  <sheetViews>
    <sheetView showGridLines="0" workbookViewId="0">
      <selection activeCell="K29" sqref="K29"/>
    </sheetView>
  </sheetViews>
  <sheetFormatPr defaultRowHeight="12.75"/>
  <cols>
    <col min="1" max="1" width="5.125" style="1305" customWidth="1"/>
    <col min="2" max="2" width="7.25" style="1305" customWidth="1"/>
    <col min="3" max="3" width="11.125" style="1305" customWidth="1"/>
    <col min="4" max="4" width="6.375" style="1305" customWidth="1"/>
    <col min="5" max="5" width="7.75" style="1305" customWidth="1"/>
    <col min="6" max="6" width="10.25" style="1305" bestFit="1" customWidth="1"/>
    <col min="7" max="7" width="6.125" style="1305" customWidth="1"/>
    <col min="8" max="8" width="7.375" style="1305" customWidth="1"/>
    <col min="9" max="9" width="12.125" style="1305" customWidth="1"/>
    <col min="10" max="10" width="6.625" style="1305" customWidth="1"/>
    <col min="11" max="11" width="6.75" style="1305" customWidth="1"/>
    <col min="12" max="16384" width="9" style="1305"/>
  </cols>
  <sheetData>
    <row r="1" spans="1:14" s="1838" customFormat="1" ht="26.25">
      <c r="A1" s="1706" t="str">
        <f ca="1">VLOOKUP(LEFT(RIGHT(CELL("filename",A1),LEN(CELL("filename",A1))-FIND("]",CELL("filename",A1))),1)*1,Index!$B$8:$C$90,2,FALSE)</f>
        <v>System operator</v>
      </c>
      <c r="B1" s="1706"/>
      <c r="C1" s="1706"/>
      <c r="D1" s="1706"/>
      <c r="E1" s="1706"/>
      <c r="F1" s="1706"/>
      <c r="G1" s="1706"/>
      <c r="H1" s="1706"/>
      <c r="I1" s="1706"/>
      <c r="J1" s="1706"/>
      <c r="K1" s="1706"/>
      <c r="L1" s="1706"/>
      <c r="M1" s="1706"/>
      <c r="N1" s="1706"/>
    </row>
    <row r="2" spans="1:14" s="1838" customFormat="1" ht="26.25">
      <c r="A2" s="1706" t="str">
        <f>'Universal data'!C8</f>
        <v>National Grid Gas Transmission</v>
      </c>
      <c r="B2" s="1706"/>
      <c r="C2" s="1706"/>
      <c r="D2" s="1706"/>
      <c r="E2" s="1706"/>
      <c r="F2" s="1706"/>
      <c r="G2" s="1706"/>
      <c r="H2" s="1706"/>
      <c r="I2" s="1706"/>
      <c r="J2" s="1706"/>
      <c r="K2" s="1706"/>
      <c r="L2" s="1706"/>
      <c r="M2" s="1706"/>
      <c r="N2" s="1706"/>
    </row>
    <row r="3" spans="1:14" s="1839" customFormat="1" ht="21" thickBot="1">
      <c r="A3" s="1804" t="str">
        <f>'Universal data'!C21</f>
        <v>2012/13</v>
      </c>
      <c r="B3" s="1804"/>
      <c r="C3" s="1804"/>
      <c r="D3" s="1804"/>
      <c r="E3" s="1804"/>
      <c r="F3" s="1804"/>
      <c r="G3" s="1804"/>
      <c r="H3" s="1804"/>
      <c r="I3" s="1804"/>
      <c r="J3" s="1804"/>
      <c r="K3" s="1804"/>
      <c r="L3" s="1804"/>
      <c r="M3" s="1804"/>
      <c r="N3" s="1804"/>
    </row>
    <row r="4" spans="1:14" s="1838" customFormat="1">
      <c r="A4" s="1835"/>
      <c r="B4" s="1835"/>
      <c r="C4" s="1835"/>
      <c r="D4" s="1835"/>
      <c r="E4" s="1835"/>
      <c r="F4" s="1835"/>
      <c r="G4" s="1835"/>
      <c r="H4" s="1835"/>
      <c r="I4" s="1835"/>
      <c r="J4" s="1835"/>
      <c r="K4" s="1835"/>
      <c r="L4" s="1835"/>
      <c r="M4" s="1835"/>
      <c r="N4" s="1835"/>
    </row>
    <row r="5" spans="1:14" s="1839" customFormat="1" ht="20.25">
      <c r="A5" s="1837" t="str">
        <f ca="1">VLOOKUP(RIGHT(CELL("filename",A1),LEN(CELL("filename",A1))-FIND("]",CELL("filename",A1))),Index!$D$8:$E$102,2,FALSE)</f>
        <v>7.12 Greenhouse gas emissions venting data</v>
      </c>
      <c r="B5" s="1837"/>
      <c r="C5" s="1837"/>
      <c r="D5" s="1837"/>
      <c r="E5" s="1837"/>
      <c r="F5" s="1837"/>
      <c r="G5" s="1837"/>
      <c r="H5" s="1837"/>
      <c r="I5" s="1837"/>
      <c r="J5" s="1837"/>
      <c r="K5" s="1837"/>
      <c r="L5" s="1837"/>
      <c r="M5" s="1837"/>
      <c r="N5" s="1837"/>
    </row>
    <row r="6" spans="1:14" s="1774" customFormat="1"/>
    <row r="8" spans="1:14" ht="40.5" customHeight="1">
      <c r="B8" s="2792" t="s">
        <v>2272</v>
      </c>
      <c r="C8" s="2538" t="s">
        <v>2273</v>
      </c>
      <c r="D8" s="2538"/>
      <c r="E8" s="2538"/>
      <c r="F8" s="2538" t="s">
        <v>2274</v>
      </c>
      <c r="G8" s="2538"/>
      <c r="H8" s="2538"/>
      <c r="I8" s="2538" t="s">
        <v>2275</v>
      </c>
      <c r="J8" s="2538"/>
      <c r="K8" s="2538"/>
    </row>
    <row r="9" spans="1:14">
      <c r="B9" s="2792"/>
      <c r="C9" s="1535" t="s">
        <v>2276</v>
      </c>
      <c r="D9" s="1536" t="s">
        <v>2277</v>
      </c>
      <c r="E9" s="1535" t="s">
        <v>7</v>
      </c>
      <c r="F9" s="1535" t="s">
        <v>2276</v>
      </c>
      <c r="G9" s="1535" t="s">
        <v>2277</v>
      </c>
      <c r="H9" s="1535" t="s">
        <v>7</v>
      </c>
      <c r="I9" s="1535" t="s">
        <v>2276</v>
      </c>
      <c r="J9" s="1535" t="s">
        <v>2277</v>
      </c>
      <c r="K9" s="1535" t="s">
        <v>7</v>
      </c>
    </row>
    <row r="10" spans="1:14">
      <c r="B10" s="1537">
        <v>41365</v>
      </c>
      <c r="C10" s="2511"/>
      <c r="D10" s="2511"/>
      <c r="E10" s="2512"/>
      <c r="F10" s="2511"/>
      <c r="G10" s="2511"/>
      <c r="H10" s="2512"/>
      <c r="I10" s="2511"/>
      <c r="J10" s="2511"/>
      <c r="K10" s="2512"/>
    </row>
    <row r="11" spans="1:14">
      <c r="B11" s="1537">
        <v>41395</v>
      </c>
      <c r="C11" s="2511"/>
      <c r="D11" s="2511"/>
      <c r="E11" s="2512"/>
      <c r="F11" s="2511"/>
      <c r="G11" s="2511"/>
      <c r="H11" s="2512"/>
      <c r="I11" s="2511"/>
      <c r="J11" s="2511"/>
      <c r="K11" s="2512"/>
    </row>
    <row r="12" spans="1:14">
      <c r="B12" s="1537">
        <v>41426</v>
      </c>
      <c r="C12" s="2511"/>
      <c r="D12" s="2511"/>
      <c r="E12" s="2512"/>
      <c r="F12" s="2511"/>
      <c r="G12" s="2511"/>
      <c r="H12" s="2512"/>
      <c r="I12" s="2511"/>
      <c r="J12" s="2511"/>
      <c r="K12" s="2512"/>
    </row>
    <row r="13" spans="1:14">
      <c r="B13" s="1537">
        <v>41456</v>
      </c>
      <c r="C13" s="2511"/>
      <c r="D13" s="2511"/>
      <c r="E13" s="2512"/>
      <c r="F13" s="2511"/>
      <c r="G13" s="2511"/>
      <c r="H13" s="2512"/>
      <c r="I13" s="2511"/>
      <c r="J13" s="2511"/>
      <c r="K13" s="2512"/>
    </row>
    <row r="14" spans="1:14">
      <c r="B14" s="1537">
        <v>41487</v>
      </c>
      <c r="C14" s="2511"/>
      <c r="D14" s="2511"/>
      <c r="E14" s="2512"/>
      <c r="F14" s="2511"/>
      <c r="G14" s="2511"/>
      <c r="H14" s="2512"/>
      <c r="I14" s="2511"/>
      <c r="J14" s="2511"/>
      <c r="K14" s="2512"/>
    </row>
    <row r="15" spans="1:14">
      <c r="B15" s="1537">
        <v>41518</v>
      </c>
      <c r="C15" s="2511"/>
      <c r="D15" s="2511"/>
      <c r="E15" s="2512"/>
      <c r="F15" s="2511"/>
      <c r="G15" s="2511"/>
      <c r="H15" s="2512"/>
      <c r="I15" s="2511"/>
      <c r="J15" s="2511"/>
      <c r="K15" s="2512"/>
    </row>
    <row r="16" spans="1:14">
      <c r="B16" s="1537">
        <v>41548</v>
      </c>
      <c r="C16" s="2513"/>
      <c r="D16" s="2513"/>
      <c r="E16" s="2512"/>
      <c r="F16" s="2513"/>
      <c r="G16" s="2513"/>
      <c r="H16" s="2512"/>
      <c r="I16" s="2513"/>
      <c r="J16" s="2513"/>
      <c r="K16" s="2512"/>
    </row>
    <row r="17" spans="2:11">
      <c r="B17" s="1537">
        <v>41579</v>
      </c>
      <c r="C17" s="2513"/>
      <c r="D17" s="2513"/>
      <c r="E17" s="2512"/>
      <c r="F17" s="2513"/>
      <c r="G17" s="2511"/>
      <c r="H17" s="2512"/>
      <c r="I17" s="2513"/>
      <c r="J17" s="2513"/>
      <c r="K17" s="2512"/>
    </row>
    <row r="18" spans="2:11">
      <c r="B18" s="1537">
        <v>41609</v>
      </c>
      <c r="C18" s="2513"/>
      <c r="D18" s="2513"/>
      <c r="E18" s="2512"/>
      <c r="F18" s="2513"/>
      <c r="G18" s="2513"/>
      <c r="H18" s="2512"/>
      <c r="I18" s="2513"/>
      <c r="J18" s="2513"/>
      <c r="K18" s="2512"/>
    </row>
    <row r="19" spans="2:11">
      <c r="B19" s="1537">
        <v>41640</v>
      </c>
      <c r="C19" s="2511"/>
      <c r="D19" s="2511"/>
      <c r="E19" s="2512"/>
      <c r="F19" s="2514"/>
      <c r="G19" s="2514"/>
      <c r="H19" s="2512"/>
      <c r="I19" s="2513"/>
      <c r="J19" s="2513"/>
      <c r="K19" s="2512"/>
    </row>
    <row r="20" spans="2:11">
      <c r="B20" s="1537">
        <v>41671</v>
      </c>
      <c r="C20" s="2511"/>
      <c r="D20" s="2511"/>
      <c r="E20" s="2512"/>
      <c r="F20" s="2513"/>
      <c r="G20" s="2513"/>
      <c r="H20" s="2512"/>
      <c r="I20" s="2513"/>
      <c r="J20" s="2513"/>
      <c r="K20" s="2512"/>
    </row>
    <row r="21" spans="2:11">
      <c r="B21" s="1537">
        <v>41699</v>
      </c>
      <c r="C21" s="2515"/>
      <c r="D21" s="2515"/>
      <c r="E21" s="2512"/>
      <c r="F21" s="2513"/>
      <c r="G21" s="2513"/>
      <c r="H21" s="2512"/>
      <c r="I21" s="2513"/>
      <c r="J21" s="2513"/>
      <c r="K21" s="2512"/>
    </row>
    <row r="22" spans="2:11" ht="15" customHeight="1">
      <c r="B22" s="1537" t="s">
        <v>7</v>
      </c>
      <c r="C22" s="2516">
        <f>SUM(C10:C21)</f>
        <v>0</v>
      </c>
      <c r="D22" s="2516">
        <f t="shared" ref="D22:K22" si="0">SUM(D10:D21)</f>
        <v>0</v>
      </c>
      <c r="E22" s="2516">
        <f t="shared" si="0"/>
        <v>0</v>
      </c>
      <c r="F22" s="2516">
        <f t="shared" si="0"/>
        <v>0</v>
      </c>
      <c r="G22" s="2516">
        <f t="shared" si="0"/>
        <v>0</v>
      </c>
      <c r="H22" s="2516">
        <f t="shared" si="0"/>
        <v>0</v>
      </c>
      <c r="I22" s="2516">
        <f t="shared" si="0"/>
        <v>0</v>
      </c>
      <c r="J22" s="2516">
        <f t="shared" si="0"/>
        <v>0</v>
      </c>
      <c r="K22" s="2516">
        <f t="shared" si="0"/>
        <v>0</v>
      </c>
    </row>
    <row r="23" spans="2:11">
      <c r="B23" s="1375"/>
      <c r="C23" s="1375"/>
      <c r="D23" s="1375"/>
      <c r="E23" s="1375"/>
      <c r="F23" s="1375"/>
    </row>
    <row r="24" spans="2:11">
      <c r="B24" s="1462"/>
      <c r="C24" s="1465"/>
      <c r="D24" s="1465"/>
      <c r="E24" s="1465"/>
      <c r="F24" s="1465"/>
    </row>
    <row r="25" spans="2:11" ht="48.75" customHeight="1">
      <c r="B25" s="2784" t="s">
        <v>2111</v>
      </c>
      <c r="C25" s="2784"/>
      <c r="D25" s="2784"/>
      <c r="E25" s="2784"/>
      <c r="F25" s="2784"/>
      <c r="G25" s="2784"/>
      <c r="H25" s="2784"/>
      <c r="I25" s="2784"/>
      <c r="J25" s="2784"/>
      <c r="K25" s="2784"/>
    </row>
  </sheetData>
  <mergeCells count="2">
    <mergeCell ref="B8:B9"/>
    <mergeCell ref="B25:K25"/>
  </mergeCells>
  <pageMargins left="0.23622047244094491" right="0.23622047244094491" top="0.74803149606299213" bottom="0.74803149606299213" header="0.31496062992125984" footer="0.31496062992125984"/>
  <pageSetup paperSize="8" fitToHeight="0" orientation="portrait" r:id="rId1"/>
</worksheet>
</file>

<file path=xl/worksheets/sheet74.xml><?xml version="1.0" encoding="utf-8"?>
<worksheet xmlns="http://schemas.openxmlformats.org/spreadsheetml/2006/main" xmlns:r="http://schemas.openxmlformats.org/officeDocument/2006/relationships">
  <sheetPr codeName="Sheet75">
    <tabColor theme="6" tint="-0.249977111117893"/>
    <pageSetUpPr fitToPage="1"/>
  </sheetPr>
  <dimension ref="A1:S25"/>
  <sheetViews>
    <sheetView workbookViewId="0">
      <selection activeCell="L22" sqref="L22"/>
    </sheetView>
  </sheetViews>
  <sheetFormatPr defaultRowHeight="15"/>
  <cols>
    <col min="1" max="1" width="5.125" style="1379" customWidth="1"/>
    <col min="2" max="2" width="11.125" style="1394" customWidth="1"/>
    <col min="3" max="3" width="0.875" style="1379" customWidth="1"/>
    <col min="4" max="4" width="8.5" style="1379" customWidth="1"/>
    <col min="5" max="5" width="10.5" style="1379" customWidth="1"/>
    <col min="6" max="6" width="10.875" style="1379" customWidth="1"/>
    <col min="7" max="7" width="10.75" style="1379" customWidth="1"/>
    <col min="8" max="8" width="9.75" style="1379" customWidth="1"/>
    <col min="9" max="9" width="0.875" style="1379" customWidth="1"/>
    <col min="10" max="11" width="10.25" style="1379" customWidth="1"/>
    <col min="12" max="12" width="12.125" style="1379" customWidth="1"/>
    <col min="13" max="13" width="9.75" style="1379" customWidth="1"/>
    <col min="14" max="14" width="10.875" style="1379" customWidth="1"/>
    <col min="15" max="15" width="9.875" style="1379" customWidth="1"/>
    <col min="16" max="16" width="11.125" style="1379" customWidth="1"/>
    <col min="17" max="17" width="9.75" style="1396" customWidth="1"/>
    <col min="18" max="18" width="0.875" style="1379" customWidth="1"/>
    <col min="19" max="19" width="11.625" style="1379" customWidth="1"/>
    <col min="20" max="20" width="4.875" style="1379" customWidth="1"/>
    <col min="21" max="21" width="0.75" style="1379" customWidth="1"/>
    <col min="22" max="16384" width="9" style="1379"/>
  </cols>
  <sheetData>
    <row r="1" spans="1:19" s="1833" customFormat="1" ht="26.25">
      <c r="A1" s="1706" t="str">
        <f ca="1">VLOOKUP(LEFT(RIGHT(CELL("filename",A1),LEN(CELL("filename",A1))-FIND("]",CELL("filename",A1))),1)*1,Index!$B$8:$C$90,2,FALSE)</f>
        <v>System operator</v>
      </c>
      <c r="B1" s="1706"/>
      <c r="C1" s="1706"/>
      <c r="D1" s="1706"/>
      <c r="E1" s="1706"/>
      <c r="F1" s="1706"/>
      <c r="G1" s="1706"/>
      <c r="H1" s="1706"/>
      <c r="I1" s="1706"/>
      <c r="J1" s="1706"/>
      <c r="K1" s="1706"/>
      <c r="L1" s="1706"/>
      <c r="M1" s="1706"/>
      <c r="N1" s="1706"/>
      <c r="O1" s="1706"/>
      <c r="P1" s="1706"/>
      <c r="Q1" s="1706"/>
      <c r="R1" s="1706"/>
      <c r="S1" s="1706"/>
    </row>
    <row r="2" spans="1:19" s="1833" customFormat="1" ht="26.25">
      <c r="A2" s="1706" t="str">
        <f>'Universal data'!C8</f>
        <v>National Grid Gas Transmission</v>
      </c>
      <c r="B2" s="1706"/>
      <c r="C2" s="1706"/>
      <c r="D2" s="1706"/>
      <c r="E2" s="1706"/>
      <c r="F2" s="1706"/>
      <c r="G2" s="1706"/>
      <c r="H2" s="1706"/>
      <c r="I2" s="1706"/>
      <c r="J2" s="1706"/>
      <c r="K2" s="1706"/>
      <c r="L2" s="1706"/>
      <c r="M2" s="1706"/>
      <c r="N2" s="1706"/>
      <c r="O2" s="1706"/>
      <c r="P2" s="1706"/>
      <c r="Q2" s="1706"/>
      <c r="R2" s="1706"/>
      <c r="S2" s="1706"/>
    </row>
    <row r="3" spans="1:19" s="1834" customFormat="1" ht="21" thickBot="1">
      <c r="A3" s="1804" t="str">
        <f>'Universal data'!C21</f>
        <v>2012/13</v>
      </c>
      <c r="B3" s="1804"/>
      <c r="C3" s="1804"/>
      <c r="D3" s="1804"/>
      <c r="E3" s="1804"/>
      <c r="F3" s="1804"/>
      <c r="G3" s="1804"/>
      <c r="H3" s="1804"/>
      <c r="I3" s="1804"/>
      <c r="J3" s="1804"/>
      <c r="K3" s="1804"/>
      <c r="L3" s="1804"/>
      <c r="M3" s="1804"/>
      <c r="N3" s="1804"/>
      <c r="O3" s="1804"/>
      <c r="P3" s="1804"/>
      <c r="Q3" s="1804"/>
      <c r="R3" s="1804"/>
      <c r="S3" s="1804"/>
    </row>
    <row r="4" spans="1:19" s="1836" customFormat="1" ht="12.75">
      <c r="A4" s="1835"/>
      <c r="B4" s="1835"/>
      <c r="C4" s="1835"/>
      <c r="D4" s="1835"/>
      <c r="E4" s="1835"/>
      <c r="F4" s="1835"/>
      <c r="G4" s="1835"/>
      <c r="H4" s="1835"/>
      <c r="I4" s="1835"/>
      <c r="J4" s="1835"/>
      <c r="K4" s="1835"/>
      <c r="L4" s="1835"/>
      <c r="M4" s="1835"/>
      <c r="N4" s="1835"/>
      <c r="O4" s="1835"/>
      <c r="P4" s="1835"/>
      <c r="Q4" s="1835"/>
      <c r="R4" s="1835"/>
      <c r="S4" s="1835"/>
    </row>
    <row r="5" spans="1:19" s="1834" customFormat="1" ht="20.25">
      <c r="A5" s="1837" t="str">
        <f ca="1">VLOOKUP(RIGHT(CELL("filename",A1),LEN(CELL("filename",A1))-FIND("]",CELL("filename",A1))),Index!$D$8:$E$102,2,FALSE)</f>
        <v>7.13 Maintenance incentive report</v>
      </c>
      <c r="B5" s="1837"/>
      <c r="C5" s="1837"/>
      <c r="D5" s="1837"/>
      <c r="E5" s="1837"/>
      <c r="F5" s="1837"/>
      <c r="G5" s="1837"/>
      <c r="H5" s="1837"/>
      <c r="I5" s="1837"/>
      <c r="J5" s="1837"/>
      <c r="K5" s="1837"/>
      <c r="L5" s="1837"/>
      <c r="M5" s="1837"/>
      <c r="N5" s="1837"/>
      <c r="O5" s="1837"/>
      <c r="P5" s="1837"/>
      <c r="Q5" s="1837"/>
      <c r="R5" s="1837"/>
      <c r="S5" s="1837"/>
    </row>
    <row r="6" spans="1:19" s="1772" customFormat="1">
      <c r="B6" s="1773"/>
    </row>
    <row r="8" spans="1:19" ht="15" customHeight="1">
      <c r="B8" s="2794" t="s">
        <v>2278</v>
      </c>
      <c r="D8" s="2539" t="s">
        <v>2279</v>
      </c>
      <c r="E8" s="2540"/>
      <c r="F8" s="2540"/>
      <c r="G8" s="2540"/>
      <c r="H8" s="2540"/>
      <c r="J8" s="2541" t="s">
        <v>2280</v>
      </c>
      <c r="K8" s="2541"/>
      <c r="L8" s="2541"/>
      <c r="M8" s="2541"/>
      <c r="N8" s="2541"/>
      <c r="O8" s="2541"/>
      <c r="P8" s="2541"/>
      <c r="Q8" s="2541"/>
      <c r="S8" s="2797" t="s">
        <v>2281</v>
      </c>
    </row>
    <row r="9" spans="1:19" s="1381" customFormat="1" ht="60" customHeight="1">
      <c r="B9" s="2795"/>
      <c r="C9" s="2517"/>
      <c r="D9" s="2419" t="s">
        <v>2282</v>
      </c>
      <c r="E9" s="2419" t="s">
        <v>2283</v>
      </c>
      <c r="F9" s="2419" t="s">
        <v>2284</v>
      </c>
      <c r="G9" s="1380" t="s">
        <v>2285</v>
      </c>
      <c r="H9" s="1380" t="s">
        <v>2286</v>
      </c>
      <c r="J9" s="2799" t="s">
        <v>2287</v>
      </c>
      <c r="K9" s="2799" t="s">
        <v>2288</v>
      </c>
      <c r="L9" s="2419" t="s">
        <v>2289</v>
      </c>
      <c r="M9" s="2419" t="s">
        <v>2290</v>
      </c>
      <c r="N9" s="2419" t="s">
        <v>2291</v>
      </c>
      <c r="O9" s="2419" t="s">
        <v>2292</v>
      </c>
      <c r="P9" s="1380" t="s">
        <v>2285</v>
      </c>
      <c r="Q9" s="1382" t="s">
        <v>2286</v>
      </c>
      <c r="S9" s="2798"/>
    </row>
    <row r="10" spans="1:19" ht="18.75" thickBot="1">
      <c r="B10" s="2796"/>
      <c r="C10" s="2517"/>
      <c r="D10" s="1383" t="s">
        <v>2293</v>
      </c>
      <c r="E10" s="1383" t="s">
        <v>2294</v>
      </c>
      <c r="F10" s="1383" t="s">
        <v>2295</v>
      </c>
      <c r="G10" s="1383" t="s">
        <v>2296</v>
      </c>
      <c r="H10" s="1383" t="s">
        <v>2297</v>
      </c>
      <c r="J10" s="2800"/>
      <c r="K10" s="2800"/>
      <c r="L10" s="1383" t="s">
        <v>2298</v>
      </c>
      <c r="M10" s="1383" t="s">
        <v>2299</v>
      </c>
      <c r="N10" s="1383" t="s">
        <v>2300</v>
      </c>
      <c r="O10" s="1383" t="s">
        <v>2301</v>
      </c>
      <c r="P10" s="1383" t="s">
        <v>2302</v>
      </c>
      <c r="Q10" s="1384" t="s">
        <v>2297</v>
      </c>
      <c r="S10" s="1385" t="s">
        <v>2303</v>
      </c>
    </row>
    <row r="11" spans="1:19" ht="21.75" thickBot="1">
      <c r="B11" s="2518">
        <v>41365</v>
      </c>
      <c r="C11" s="2519"/>
      <c r="D11" s="2520"/>
      <c r="E11" s="2521">
        <f>D11*0.145</f>
        <v>0</v>
      </c>
      <c r="F11" s="2520">
        <v>0</v>
      </c>
      <c r="G11" s="2522">
        <f>E11-F11</f>
        <v>0</v>
      </c>
      <c r="H11" s="2523">
        <f>MIN(H13,(MAX((G11*0.05),H14)))</f>
        <v>0</v>
      </c>
      <c r="J11" s="2520"/>
      <c r="K11" s="2520"/>
      <c r="L11" s="2520">
        <f>SUM((J11*4.23)+(K11*5.53))</f>
        <v>0</v>
      </c>
      <c r="M11" s="2521"/>
      <c r="N11" s="2521">
        <f>SUM(L11:M11)</f>
        <v>0</v>
      </c>
      <c r="O11" s="2520">
        <v>0</v>
      </c>
      <c r="P11" s="2522">
        <f>N11-O11</f>
        <v>0</v>
      </c>
      <c r="Q11" s="2523">
        <f>MIN(Q13,(MAX((P11*0.02),Q14)))</f>
        <v>0</v>
      </c>
      <c r="S11" s="2523">
        <f>SUM(H11,Q11)</f>
        <v>0</v>
      </c>
    </row>
    <row r="12" spans="1:19">
      <c r="B12" s="2524"/>
      <c r="C12" s="1386"/>
      <c r="D12" s="1387"/>
      <c r="E12" s="1387"/>
      <c r="F12" s="1387"/>
      <c r="G12" s="1388"/>
      <c r="H12" s="1389"/>
      <c r="J12" s="1387"/>
      <c r="K12" s="1387"/>
      <c r="L12" s="1390"/>
      <c r="M12" s="1387"/>
      <c r="N12" s="1387"/>
      <c r="O12" s="1387"/>
      <c r="P12" s="1388"/>
      <c r="Q12" s="1389"/>
      <c r="S12" s="1391"/>
    </row>
    <row r="13" spans="1:19" ht="18">
      <c r="B13" s="2525" t="s">
        <v>2304</v>
      </c>
      <c r="G13" s="1392" t="s">
        <v>2305</v>
      </c>
      <c r="H13" s="1393">
        <v>0.5</v>
      </c>
      <c r="P13" s="1392" t="s">
        <v>2306</v>
      </c>
      <c r="Q13" s="1393">
        <v>1</v>
      </c>
    </row>
    <row r="14" spans="1:19" ht="18">
      <c r="B14" s="2525" t="s">
        <v>2307</v>
      </c>
      <c r="G14" s="1392" t="s">
        <v>2308</v>
      </c>
      <c r="H14" s="1393">
        <v>-0.5</v>
      </c>
      <c r="P14" s="1392" t="s">
        <v>2309</v>
      </c>
      <c r="Q14" s="1393">
        <v>-1</v>
      </c>
    </row>
    <row r="16" spans="1:19" ht="36.75" customHeight="1">
      <c r="B16" s="2793" t="s">
        <v>2111</v>
      </c>
      <c r="C16" s="2793"/>
      <c r="D16" s="2793"/>
      <c r="E16" s="2793"/>
      <c r="F16" s="2793"/>
      <c r="G16" s="2793"/>
      <c r="H16" s="2793"/>
      <c r="I16" s="2793"/>
      <c r="J16" s="2793"/>
      <c r="K16" s="2793"/>
      <c r="L16" s="2793"/>
      <c r="M16" s="2793"/>
      <c r="N16" s="2793"/>
      <c r="O16" s="2793"/>
      <c r="P16" s="2793"/>
      <c r="Q16" s="2793"/>
      <c r="R16" s="2793"/>
      <c r="S16" s="2793"/>
    </row>
    <row r="17" spans="2:11">
      <c r="B17" s="1458"/>
      <c r="C17" s="1426"/>
      <c r="D17" s="1426"/>
      <c r="E17" s="1426"/>
      <c r="F17" s="1426"/>
      <c r="K17" s="1395"/>
    </row>
    <row r="18" spans="2:11">
      <c r="B18" s="1458"/>
      <c r="C18" s="1426"/>
      <c r="D18" s="1426"/>
      <c r="E18" s="1426"/>
      <c r="F18" s="1426"/>
    </row>
    <row r="19" spans="2:11">
      <c r="B19" s="1458"/>
      <c r="C19" s="1426"/>
      <c r="D19" s="1426"/>
      <c r="E19" s="1426"/>
      <c r="F19" s="1426"/>
    </row>
    <row r="20" spans="2:11">
      <c r="B20" s="1458"/>
      <c r="C20" s="1426"/>
      <c r="D20" s="1426"/>
      <c r="E20" s="1426"/>
      <c r="F20" s="1426"/>
    </row>
    <row r="21" spans="2:11">
      <c r="B21" s="1458"/>
      <c r="C21" s="1426"/>
      <c r="D21" s="1426"/>
      <c r="E21" s="1426"/>
      <c r="F21" s="1426"/>
    </row>
    <row r="22" spans="2:11">
      <c r="B22" s="1458"/>
      <c r="C22" s="1426"/>
      <c r="D22" s="1426"/>
      <c r="E22" s="1426"/>
      <c r="F22" s="1426"/>
    </row>
    <row r="23" spans="2:11">
      <c r="B23" s="1458"/>
      <c r="C23" s="1426"/>
      <c r="D23" s="1426"/>
      <c r="E23" s="1426"/>
      <c r="F23" s="1426"/>
    </row>
    <row r="24" spans="2:11">
      <c r="B24" s="1458"/>
      <c r="C24" s="1426"/>
      <c r="D24" s="1426"/>
      <c r="E24" s="1426"/>
      <c r="F24" s="1426"/>
    </row>
    <row r="25" spans="2:11">
      <c r="B25" s="1461"/>
      <c r="C25" s="1379">
        <f>SUM(C13:C24)</f>
        <v>0</v>
      </c>
    </row>
  </sheetData>
  <mergeCells count="5">
    <mergeCell ref="B16:S16"/>
    <mergeCell ref="B8:B10"/>
    <mergeCell ref="S8:S9"/>
    <mergeCell ref="J9:J10"/>
    <mergeCell ref="K9:K10"/>
  </mergeCells>
  <pageMargins left="0.23622047244094491" right="0.23622047244094491" top="0.74803149606299213" bottom="0.74803149606299213" header="0.31496062992125984" footer="0.31496062992125984"/>
  <pageSetup paperSize="8" scale="74" fitToHeight="0" orientation="portrait" r:id="rId1"/>
</worksheet>
</file>

<file path=xl/worksheets/sheet8.xml><?xml version="1.0" encoding="utf-8"?>
<worksheet xmlns="http://schemas.openxmlformats.org/spreadsheetml/2006/main" xmlns:r="http://schemas.openxmlformats.org/officeDocument/2006/relationships">
  <sheetPr codeName="Sheet7">
    <tabColor theme="5" tint="0.59999389629810485"/>
    <pageSetUpPr fitToPage="1"/>
  </sheetPr>
  <dimension ref="A1:H72"/>
  <sheetViews>
    <sheetView workbookViewId="0">
      <selection activeCell="F73" sqref="F73"/>
    </sheetView>
  </sheetViews>
  <sheetFormatPr defaultRowHeight="14.25"/>
  <cols>
    <col min="1" max="1" width="62.75" style="403" customWidth="1"/>
    <col min="2" max="5" width="9" style="403" hidden="1" customWidth="1"/>
    <col min="6" max="8" width="11.875" style="403" customWidth="1"/>
    <col min="9" max="16384" width="9" style="403"/>
  </cols>
  <sheetData>
    <row r="1" spans="1:8" s="2042" customFormat="1" ht="26.25">
      <c r="A1" s="1709" t="str">
        <f ca="1">VLOOKUP(LEFT(RIGHT(CELL("filename",A1),LEN(CELL("filename",A1))-FIND("]",CELL("filename",A1))),1)*1,Index!$B$8:$C$90,2,FALSE)</f>
        <v>Finance</v>
      </c>
      <c r="B1" s="1996"/>
      <c r="C1" s="1709"/>
      <c r="D1" s="1996"/>
      <c r="E1" s="1996"/>
      <c r="F1" s="2005"/>
      <c r="G1" s="2005"/>
      <c r="H1" s="2005"/>
    </row>
    <row r="2" spans="1:8" s="2042" customFormat="1" ht="26.25">
      <c r="A2" s="1709" t="str">
        <f>'Universal data'!C8</f>
        <v>National Grid Gas Transmission</v>
      </c>
      <c r="B2" s="1709"/>
      <c r="C2" s="1709"/>
      <c r="D2" s="1709"/>
      <c r="E2" s="1709"/>
      <c r="F2" s="2005"/>
      <c r="G2" s="2005"/>
      <c r="H2" s="2005"/>
    </row>
    <row r="3" spans="1:8" s="2043" customFormat="1" ht="21" thickBot="1">
      <c r="A3" s="1797" t="str">
        <f>'Universal data'!C21</f>
        <v>2012/13</v>
      </c>
      <c r="B3" s="1797"/>
      <c r="C3" s="1797"/>
      <c r="D3" s="1797"/>
      <c r="E3" s="1797"/>
      <c r="F3" s="2006"/>
      <c r="G3" s="2006"/>
      <c r="H3" s="2006"/>
    </row>
    <row r="4" spans="1:8" s="2045" customFormat="1" ht="12.75">
      <c r="A4" s="2044"/>
      <c r="B4" s="2044"/>
      <c r="C4" s="2044"/>
      <c r="D4" s="2044"/>
      <c r="E4" s="2044"/>
      <c r="F4" s="2044"/>
      <c r="G4" s="2044"/>
      <c r="H4" s="2044"/>
    </row>
    <row r="5" spans="1:8" s="2043" customFormat="1" ht="20.25">
      <c r="A5" s="2046" t="s">
        <v>2825</v>
      </c>
      <c r="B5" s="2047"/>
      <c r="C5" s="2047"/>
      <c r="D5" s="2047"/>
      <c r="E5" s="2047"/>
      <c r="F5" s="2047"/>
      <c r="G5" s="2047"/>
      <c r="H5" s="2047"/>
    </row>
    <row r="6" spans="1:8" s="599" customFormat="1" ht="12.75">
      <c r="A6" s="594"/>
      <c r="B6" s="595"/>
      <c r="C6" s="595"/>
      <c r="D6" s="595"/>
      <c r="E6" s="595"/>
      <c r="F6" s="596"/>
      <c r="G6" s="597"/>
      <c r="H6" s="598"/>
    </row>
    <row r="7" spans="1:8" s="561" customFormat="1">
      <c r="A7" s="491" t="s">
        <v>1531</v>
      </c>
      <c r="B7" s="492"/>
      <c r="C7" s="492"/>
      <c r="D7" s="492"/>
      <c r="E7" s="492"/>
      <c r="F7" s="492"/>
      <c r="G7" s="492"/>
      <c r="H7" s="492"/>
    </row>
    <row r="8" spans="1:8" s="561" customFormat="1">
      <c r="A8" s="491" t="s">
        <v>1532</v>
      </c>
      <c r="B8" s="492"/>
      <c r="C8" s="492"/>
      <c r="D8" s="492"/>
      <c r="E8" s="492"/>
      <c r="F8" s="492"/>
      <c r="G8" s="492"/>
      <c r="H8" s="492"/>
    </row>
    <row r="9" spans="1:8" ht="15.75" hidden="1">
      <c r="A9" s="600"/>
      <c r="B9" s="601"/>
      <c r="C9" s="601"/>
      <c r="D9" s="601"/>
      <c r="E9" s="601"/>
      <c r="F9" s="602"/>
      <c r="G9" s="603"/>
      <c r="H9" s="604"/>
    </row>
    <row r="10" spans="1:8" ht="15.75" hidden="1">
      <c r="A10" s="600"/>
      <c r="B10" s="601"/>
      <c r="C10" s="601"/>
      <c r="D10" s="601"/>
      <c r="E10" s="601"/>
      <c r="F10" s="602"/>
      <c r="G10" s="603"/>
      <c r="H10" s="604"/>
    </row>
    <row r="11" spans="1:8" ht="15.75">
      <c r="A11" s="600"/>
      <c r="B11" s="601"/>
      <c r="C11" s="601"/>
      <c r="D11" s="601"/>
      <c r="E11" s="601"/>
      <c r="F11" s="602"/>
      <c r="G11" s="603"/>
      <c r="H11" s="604"/>
    </row>
    <row r="12" spans="1:8" ht="18">
      <c r="A12" s="605" t="s">
        <v>1533</v>
      </c>
      <c r="B12" s="601"/>
      <c r="C12" s="601"/>
      <c r="D12" s="601"/>
      <c r="E12" s="601"/>
      <c r="F12" s="2609">
        <f>'Universal data'!C10</f>
        <v>2013</v>
      </c>
      <c r="G12" s="2610"/>
      <c r="H12" s="2613"/>
    </row>
    <row r="13" spans="1:8">
      <c r="A13" s="606"/>
      <c r="B13" s="456"/>
      <c r="C13" s="456"/>
      <c r="D13" s="456"/>
      <c r="E13" s="607"/>
      <c r="F13" s="500" t="s">
        <v>1497</v>
      </c>
      <c r="G13" s="608" t="s">
        <v>688</v>
      </c>
      <c r="H13" s="608" t="s">
        <v>689</v>
      </c>
    </row>
    <row r="14" spans="1:8">
      <c r="A14" s="606"/>
      <c r="B14" s="456"/>
      <c r="C14" s="456"/>
      <c r="D14" s="456"/>
      <c r="E14" s="607"/>
      <c r="F14" s="503" t="s">
        <v>10</v>
      </c>
      <c r="G14" s="503" t="s">
        <v>10</v>
      </c>
      <c r="H14" s="503" t="s">
        <v>10</v>
      </c>
    </row>
    <row r="15" spans="1:8" s="561" customFormat="1">
      <c r="A15" s="607" t="s">
        <v>1534</v>
      </c>
      <c r="B15" s="456"/>
      <c r="C15" s="456"/>
      <c r="D15" s="456"/>
      <c r="E15" s="601"/>
      <c r="F15" s="523">
        <f>'1.1_Income_Statement'!F20</f>
        <v>0</v>
      </c>
      <c r="G15" s="523">
        <f>'1.1_Income_Statement'!G20</f>
        <v>0</v>
      </c>
      <c r="H15" s="523">
        <f>'1.1_Income_Statement'!H20</f>
        <v>0</v>
      </c>
    </row>
    <row r="16" spans="1:8" s="561" customFormat="1">
      <c r="A16" s="607" t="s">
        <v>1535</v>
      </c>
      <c r="B16" s="456"/>
      <c r="C16" s="456"/>
      <c r="D16" s="456"/>
      <c r="E16" s="601"/>
      <c r="F16" s="609"/>
      <c r="G16" s="609"/>
      <c r="H16" s="609"/>
    </row>
    <row r="17" spans="1:8" s="561" customFormat="1">
      <c r="A17" s="607" t="s">
        <v>2083</v>
      </c>
      <c r="B17" s="456"/>
      <c r="C17" s="456"/>
      <c r="D17" s="456"/>
      <c r="E17" s="601"/>
      <c r="F17" s="529">
        <f>SUM(F15:F16)</f>
        <v>0</v>
      </c>
      <c r="G17" s="529">
        <f t="shared" ref="G17:H17" si="0">SUM(G15:G16)</f>
        <v>0</v>
      </c>
      <c r="H17" s="529">
        <f t="shared" si="0"/>
        <v>0</v>
      </c>
    </row>
    <row r="18" spans="1:8" s="561" customFormat="1">
      <c r="A18" s="607"/>
      <c r="B18" s="456"/>
      <c r="C18" s="456"/>
      <c r="D18" s="456"/>
      <c r="E18" s="601"/>
      <c r="F18" s="610"/>
      <c r="G18" s="610"/>
      <c r="H18" s="610"/>
    </row>
    <row r="19" spans="1:8" s="561" customFormat="1">
      <c r="A19" s="607" t="s">
        <v>1224</v>
      </c>
      <c r="B19" s="456"/>
      <c r="C19" s="456"/>
      <c r="D19" s="456"/>
      <c r="E19" s="601"/>
      <c r="F19" s="569"/>
      <c r="G19" s="569"/>
      <c r="H19" s="569"/>
    </row>
    <row r="20" spans="1:8" s="561" customFormat="1">
      <c r="A20" s="611" t="s">
        <v>1536</v>
      </c>
      <c r="B20" s="1401"/>
      <c r="C20" s="1401"/>
      <c r="D20" s="1401"/>
      <c r="E20" s="1402"/>
      <c r="F20" s="609"/>
      <c r="G20" s="609"/>
      <c r="H20" s="609"/>
    </row>
    <row r="21" spans="1:8" s="561" customFormat="1">
      <c r="A21" s="1271" t="s">
        <v>1536</v>
      </c>
      <c r="B21" s="612"/>
      <c r="C21" s="612"/>
      <c r="D21" s="612"/>
      <c r="E21" s="613"/>
      <c r="F21" s="1272"/>
      <c r="G21" s="1272"/>
      <c r="H21" s="1272"/>
    </row>
    <row r="22" spans="1:8" s="561" customFormat="1">
      <c r="A22" s="611" t="s">
        <v>1536</v>
      </c>
      <c r="B22" s="612"/>
      <c r="C22" s="612"/>
      <c r="D22" s="612"/>
      <c r="E22" s="613"/>
      <c r="F22" s="609"/>
      <c r="G22" s="609"/>
      <c r="H22" s="609"/>
    </row>
    <row r="23" spans="1:8" s="561" customFormat="1">
      <c r="A23" s="611" t="s">
        <v>1536</v>
      </c>
      <c r="B23" s="612"/>
      <c r="C23" s="612"/>
      <c r="D23" s="612"/>
      <c r="E23" s="613"/>
      <c r="F23" s="609"/>
      <c r="G23" s="609"/>
      <c r="H23" s="609"/>
    </row>
    <row r="24" spans="1:8" s="561" customFormat="1">
      <c r="A24" s="611" t="s">
        <v>1536</v>
      </c>
      <c r="B24" s="612"/>
      <c r="C24" s="612"/>
      <c r="D24" s="612"/>
      <c r="E24" s="613"/>
      <c r="F24" s="609"/>
      <c r="G24" s="609"/>
      <c r="H24" s="609"/>
    </row>
    <row r="25" spans="1:8" s="561" customFormat="1">
      <c r="A25" s="611" t="s">
        <v>1536</v>
      </c>
      <c r="B25" s="612"/>
      <c r="C25" s="612"/>
      <c r="D25" s="612"/>
      <c r="E25" s="613"/>
      <c r="F25" s="609"/>
      <c r="G25" s="609"/>
      <c r="H25" s="609"/>
    </row>
    <row r="26" spans="1:8" s="561" customFormat="1">
      <c r="A26" s="611" t="s">
        <v>1536</v>
      </c>
      <c r="B26" s="612"/>
      <c r="C26" s="612"/>
      <c r="D26" s="612"/>
      <c r="E26" s="613"/>
      <c r="F26" s="609"/>
      <c r="G26" s="609"/>
      <c r="H26" s="609"/>
    </row>
    <row r="27" spans="1:8" s="561" customFormat="1">
      <c r="A27" s="611" t="s">
        <v>1536</v>
      </c>
      <c r="B27" s="612"/>
      <c r="C27" s="612"/>
      <c r="D27" s="612"/>
      <c r="E27" s="613"/>
      <c r="F27" s="609"/>
      <c r="G27" s="609"/>
      <c r="H27" s="609"/>
    </row>
    <row r="28" spans="1:8" s="561" customFormat="1">
      <c r="A28" s="611" t="s">
        <v>1536</v>
      </c>
      <c r="B28" s="612"/>
      <c r="C28" s="612"/>
      <c r="D28" s="612"/>
      <c r="E28" s="613"/>
      <c r="F28" s="609"/>
      <c r="G28" s="609"/>
      <c r="H28" s="609"/>
    </row>
    <row r="29" spans="1:8" s="561" customFormat="1">
      <c r="A29" s="611" t="s">
        <v>1536</v>
      </c>
      <c r="B29" s="612"/>
      <c r="C29" s="612"/>
      <c r="D29" s="612"/>
      <c r="E29" s="613"/>
      <c r="F29" s="609"/>
      <c r="G29" s="609"/>
      <c r="H29" s="609"/>
    </row>
    <row r="30" spans="1:8" s="561" customFormat="1">
      <c r="A30" s="611" t="s">
        <v>1536</v>
      </c>
      <c r="B30" s="612"/>
      <c r="C30" s="612"/>
      <c r="D30" s="612"/>
      <c r="E30" s="613"/>
      <c r="F30" s="609"/>
      <c r="G30" s="609"/>
      <c r="H30" s="609"/>
    </row>
    <row r="31" spans="1:8" s="561" customFormat="1">
      <c r="A31" s="611" t="s">
        <v>1536</v>
      </c>
      <c r="B31" s="612"/>
      <c r="C31" s="612"/>
      <c r="D31" s="612"/>
      <c r="E31" s="613"/>
      <c r="F31" s="609"/>
      <c r="G31" s="609"/>
      <c r="H31" s="609"/>
    </row>
    <row r="32" spans="1:8" s="561" customFormat="1">
      <c r="A32" s="611" t="s">
        <v>1536</v>
      </c>
      <c r="B32" s="612"/>
      <c r="C32" s="612"/>
      <c r="D32" s="612"/>
      <c r="E32" s="613"/>
      <c r="F32" s="609"/>
      <c r="G32" s="609"/>
      <c r="H32" s="609"/>
    </row>
    <row r="33" spans="1:8" s="561" customFormat="1">
      <c r="A33" s="611" t="s">
        <v>1536</v>
      </c>
      <c r="B33" s="612"/>
      <c r="C33" s="612"/>
      <c r="D33" s="612"/>
      <c r="E33" s="613"/>
      <c r="F33" s="609"/>
      <c r="G33" s="609"/>
      <c r="H33" s="609"/>
    </row>
    <row r="34" spans="1:8" s="561" customFormat="1">
      <c r="A34" s="611" t="s">
        <v>1536</v>
      </c>
      <c r="B34" s="612"/>
      <c r="C34" s="612"/>
      <c r="D34" s="612"/>
      <c r="E34" s="613"/>
      <c r="F34" s="609"/>
      <c r="G34" s="609"/>
      <c r="H34" s="609"/>
    </row>
    <row r="35" spans="1:8" s="561" customFormat="1">
      <c r="A35" s="607" t="s">
        <v>1226</v>
      </c>
      <c r="B35" s="456"/>
      <c r="C35" s="456"/>
      <c r="D35" s="456"/>
      <c r="E35" s="601"/>
      <c r="F35" s="529">
        <f>SUM(F20:F34)</f>
        <v>0</v>
      </c>
      <c r="G35" s="529">
        <f>SUM(G20:G34)</f>
        <v>0</v>
      </c>
      <c r="H35" s="529">
        <f>SUM(H20:H34)</f>
        <v>0</v>
      </c>
    </row>
    <row r="36" spans="1:8" s="561" customFormat="1">
      <c r="A36" s="607"/>
      <c r="B36" s="456"/>
      <c r="C36" s="456"/>
      <c r="D36" s="456"/>
      <c r="E36" s="601"/>
      <c r="F36" s="569"/>
      <c r="G36" s="569"/>
      <c r="H36" s="569"/>
    </row>
    <row r="37" spans="1:8" s="561" customFormat="1">
      <c r="A37" s="607" t="s">
        <v>1537</v>
      </c>
      <c r="B37" s="456"/>
      <c r="C37" s="456"/>
      <c r="D37" s="456"/>
      <c r="E37" s="601"/>
      <c r="F37" s="609"/>
      <c r="G37" s="529">
        <f>'3.1_Opex_Summary'!H66</f>
        <v>0</v>
      </c>
      <c r="H37" s="529">
        <f>'3.1_Opex_Summary'!H102</f>
        <v>0</v>
      </c>
    </row>
    <row r="38" spans="1:8" s="561" customFormat="1">
      <c r="A38" s="607" t="s">
        <v>577</v>
      </c>
      <c r="B38" s="456"/>
      <c r="C38" s="456"/>
      <c r="D38" s="456"/>
      <c r="E38" s="601"/>
      <c r="F38" s="506" t="str">
        <f>IF(ROUND((F17+F35),1)=ROUND(F37,1),"OK","Error")</f>
        <v>OK</v>
      </c>
      <c r="G38" s="506" t="str">
        <f>IF(ROUND((G17+G35),1)=ROUND(G37,1),"OK","Error")</f>
        <v>OK</v>
      </c>
      <c r="H38" s="506" t="str">
        <f>IF(ROUND((H17+H35),1)=ROUND(H37,1),"OK","Error")</f>
        <v>OK</v>
      </c>
    </row>
    <row r="39" spans="1:8" s="561" customFormat="1">
      <c r="A39" s="607"/>
      <c r="B39" s="456"/>
      <c r="C39" s="456"/>
      <c r="D39" s="456"/>
      <c r="E39" s="601"/>
      <c r="F39" s="614"/>
      <c r="G39" s="614"/>
      <c r="H39" s="614"/>
    </row>
    <row r="40" spans="1:8">
      <c r="A40" s="607"/>
      <c r="B40" s="456"/>
      <c r="C40" s="456"/>
      <c r="D40" s="456"/>
      <c r="E40" s="601"/>
      <c r="F40" s="569"/>
      <c r="G40" s="569"/>
      <c r="H40" s="569"/>
    </row>
    <row r="41" spans="1:8" ht="18">
      <c r="A41" s="605" t="s">
        <v>1538</v>
      </c>
      <c r="B41" s="601"/>
      <c r="C41" s="456"/>
      <c r="D41" s="456"/>
      <c r="E41" s="601"/>
      <c r="F41" s="500" t="s">
        <v>1497</v>
      </c>
      <c r="G41" s="500" t="s">
        <v>688</v>
      </c>
      <c r="H41" s="500" t="s">
        <v>689</v>
      </c>
    </row>
    <row r="42" spans="1:8">
      <c r="A42" s="606"/>
      <c r="B42" s="456"/>
      <c r="C42" s="456"/>
      <c r="D42" s="456"/>
      <c r="E42" s="607"/>
      <c r="F42" s="503" t="s">
        <v>10</v>
      </c>
      <c r="G42" s="503" t="s">
        <v>10</v>
      </c>
      <c r="H42" s="503" t="s">
        <v>10</v>
      </c>
    </row>
    <row r="43" spans="1:8" s="561" customFormat="1">
      <c r="A43" s="615" t="s">
        <v>1539</v>
      </c>
      <c r="B43" s="456"/>
      <c r="C43" s="456"/>
      <c r="D43" s="456"/>
      <c r="E43" s="601"/>
      <c r="F43" s="609"/>
      <c r="G43" s="609"/>
      <c r="H43" s="609"/>
    </row>
    <row r="44" spans="1:8" s="561" customFormat="1">
      <c r="A44" s="616" t="s">
        <v>1540</v>
      </c>
      <c r="B44" s="456"/>
      <c r="C44" s="456"/>
      <c r="D44" s="456"/>
      <c r="E44" s="617"/>
      <c r="F44" s="609"/>
      <c r="G44" s="609"/>
      <c r="H44" s="609"/>
    </row>
    <row r="45" spans="1:8" s="561" customFormat="1">
      <c r="A45" s="616" t="s">
        <v>2079</v>
      </c>
      <c r="B45" s="456"/>
      <c r="C45" s="456"/>
      <c r="D45" s="456"/>
      <c r="E45" s="618"/>
      <c r="F45" s="609"/>
      <c r="G45" s="609"/>
      <c r="H45" s="609"/>
    </row>
    <row r="46" spans="1:8" s="561" customFormat="1">
      <c r="A46" s="616" t="s">
        <v>2080</v>
      </c>
      <c r="B46" s="456"/>
      <c r="C46" s="456"/>
      <c r="D46" s="456"/>
      <c r="E46" s="618"/>
      <c r="F46" s="609"/>
      <c r="G46" s="609"/>
      <c r="H46" s="609"/>
    </row>
    <row r="47" spans="1:8" s="561" customFormat="1">
      <c r="A47" s="616" t="s">
        <v>2081</v>
      </c>
      <c r="B47" s="456"/>
      <c r="C47" s="456"/>
      <c r="D47" s="456"/>
      <c r="E47" s="618"/>
      <c r="F47" s="609"/>
      <c r="G47" s="609"/>
      <c r="H47" s="609"/>
    </row>
    <row r="48" spans="1:8" s="561" customFormat="1">
      <c r="A48" s="619" t="s">
        <v>2082</v>
      </c>
      <c r="B48" s="456"/>
      <c r="C48" s="456"/>
      <c r="D48" s="456"/>
      <c r="E48" s="601"/>
      <c r="F48" s="523">
        <f>SUM(F43:F47)</f>
        <v>0</v>
      </c>
      <c r="G48" s="523">
        <f>SUM(G43:G47)</f>
        <v>0</v>
      </c>
      <c r="H48" s="523">
        <f>SUM(H43:H47)</f>
        <v>0</v>
      </c>
    </row>
    <row r="49" spans="1:8" s="561" customFormat="1">
      <c r="A49" s="607"/>
      <c r="B49" s="456"/>
      <c r="C49" s="456"/>
      <c r="D49" s="456"/>
      <c r="E49" s="601"/>
      <c r="F49" s="610"/>
      <c r="G49" s="610"/>
      <c r="H49" s="610"/>
    </row>
    <row r="50" spans="1:8" s="561" customFormat="1">
      <c r="A50" s="607" t="s">
        <v>1224</v>
      </c>
      <c r="B50" s="456"/>
      <c r="C50" s="456"/>
      <c r="D50" s="456"/>
      <c r="E50" s="601"/>
      <c r="F50" s="528"/>
      <c r="G50" s="528"/>
      <c r="H50" s="528"/>
    </row>
    <row r="51" spans="1:8" s="561" customFormat="1">
      <c r="A51" s="2606" t="s">
        <v>2797</v>
      </c>
      <c r="B51" s="612"/>
      <c r="C51" s="612"/>
      <c r="D51" s="612"/>
      <c r="E51" s="613"/>
      <c r="F51" s="609"/>
      <c r="G51" s="609"/>
      <c r="H51" s="609"/>
    </row>
    <row r="52" spans="1:8" s="561" customFormat="1">
      <c r="A52" s="611" t="s">
        <v>1536</v>
      </c>
      <c r="B52" s="612"/>
      <c r="C52" s="612"/>
      <c r="D52" s="612"/>
      <c r="E52" s="613"/>
      <c r="F52" s="609"/>
      <c r="G52" s="609"/>
      <c r="H52" s="609"/>
    </row>
    <row r="53" spans="1:8" s="561" customFormat="1">
      <c r="A53" s="611" t="s">
        <v>1536</v>
      </c>
      <c r="B53" s="612"/>
      <c r="C53" s="612"/>
      <c r="D53" s="612"/>
      <c r="E53" s="613"/>
      <c r="F53" s="609"/>
      <c r="G53" s="609"/>
      <c r="H53" s="609"/>
    </row>
    <row r="54" spans="1:8" s="561" customFormat="1">
      <c r="A54" s="611" t="s">
        <v>1536</v>
      </c>
      <c r="B54" s="612"/>
      <c r="C54" s="612"/>
      <c r="D54" s="612"/>
      <c r="E54" s="613"/>
      <c r="F54" s="609"/>
      <c r="G54" s="609"/>
      <c r="H54" s="609"/>
    </row>
    <row r="55" spans="1:8" s="561" customFormat="1">
      <c r="A55" s="611" t="s">
        <v>1536</v>
      </c>
      <c r="B55" s="612"/>
      <c r="C55" s="612"/>
      <c r="D55" s="612"/>
      <c r="E55" s="613"/>
      <c r="F55" s="609"/>
      <c r="G55" s="609"/>
      <c r="H55" s="609"/>
    </row>
    <row r="56" spans="1:8" s="561" customFormat="1">
      <c r="A56" s="611" t="s">
        <v>1536</v>
      </c>
      <c r="B56" s="612"/>
      <c r="C56" s="612"/>
      <c r="D56" s="612"/>
      <c r="E56" s="613"/>
      <c r="F56" s="609"/>
      <c r="G56" s="609"/>
      <c r="H56" s="609"/>
    </row>
    <row r="57" spans="1:8" s="561" customFormat="1">
      <c r="A57" s="611" t="s">
        <v>1536</v>
      </c>
      <c r="B57" s="612"/>
      <c r="C57" s="612"/>
      <c r="D57" s="612"/>
      <c r="E57" s="613"/>
      <c r="F57" s="609"/>
      <c r="G57" s="609"/>
      <c r="H57" s="609"/>
    </row>
    <row r="58" spans="1:8" s="561" customFormat="1" ht="15.75" customHeight="1">
      <c r="A58" s="611" t="s">
        <v>1536</v>
      </c>
      <c r="B58" s="612"/>
      <c r="C58" s="612"/>
      <c r="D58" s="612"/>
      <c r="E58" s="613"/>
      <c r="F58" s="609"/>
      <c r="G58" s="609"/>
      <c r="H58" s="609"/>
    </row>
    <row r="59" spans="1:8" s="561" customFormat="1">
      <c r="A59" s="611" t="s">
        <v>1536</v>
      </c>
      <c r="B59" s="612"/>
      <c r="C59" s="612"/>
      <c r="D59" s="612"/>
      <c r="E59" s="613"/>
      <c r="F59" s="609"/>
      <c r="G59" s="609"/>
      <c r="H59" s="609"/>
    </row>
    <row r="60" spans="1:8" s="561" customFormat="1">
      <c r="A60" s="611" t="s">
        <v>1536</v>
      </c>
      <c r="B60" s="612"/>
      <c r="C60" s="612"/>
      <c r="D60" s="612"/>
      <c r="E60" s="613"/>
      <c r="F60" s="609"/>
      <c r="G60" s="609"/>
      <c r="H60" s="609"/>
    </row>
    <row r="61" spans="1:8" s="561" customFormat="1">
      <c r="A61" s="611" t="s">
        <v>1536</v>
      </c>
      <c r="B61" s="612"/>
      <c r="C61" s="612"/>
      <c r="D61" s="612"/>
      <c r="E61" s="613"/>
      <c r="F61" s="609"/>
      <c r="G61" s="609"/>
      <c r="H61" s="609"/>
    </row>
    <row r="62" spans="1:8" s="561" customFormat="1">
      <c r="A62" s="611" t="s">
        <v>1536</v>
      </c>
      <c r="B62" s="612"/>
      <c r="C62" s="612"/>
      <c r="D62" s="612"/>
      <c r="E62" s="613"/>
      <c r="F62" s="609"/>
      <c r="G62" s="609"/>
      <c r="H62" s="609"/>
    </row>
    <row r="63" spans="1:8" s="561" customFormat="1">
      <c r="A63" s="611" t="s">
        <v>1536</v>
      </c>
      <c r="B63" s="612"/>
      <c r="C63" s="612"/>
      <c r="D63" s="612"/>
      <c r="E63" s="613"/>
      <c r="F63" s="609"/>
      <c r="G63" s="609"/>
      <c r="H63" s="609"/>
    </row>
    <row r="64" spans="1:8" s="561" customFormat="1">
      <c r="A64" s="611" t="s">
        <v>1536</v>
      </c>
      <c r="B64" s="612"/>
      <c r="C64" s="612"/>
      <c r="D64" s="612"/>
      <c r="E64" s="613"/>
      <c r="F64" s="609"/>
      <c r="G64" s="609"/>
      <c r="H64" s="609"/>
    </row>
    <row r="65" spans="1:8" s="561" customFormat="1">
      <c r="A65" s="611" t="s">
        <v>1536</v>
      </c>
      <c r="B65" s="612"/>
      <c r="C65" s="612"/>
      <c r="D65" s="612"/>
      <c r="E65" s="613"/>
      <c r="F65" s="609"/>
      <c r="G65" s="609"/>
      <c r="H65" s="609"/>
    </row>
    <row r="66" spans="1:8" s="561" customFormat="1">
      <c r="A66" s="607" t="s">
        <v>1226</v>
      </c>
      <c r="B66" s="456"/>
      <c r="C66" s="456"/>
      <c r="D66" s="456"/>
      <c r="E66" s="601"/>
      <c r="F66" s="529">
        <f>SUM(F51:F65)</f>
        <v>0</v>
      </c>
      <c r="G66" s="529">
        <f>SUM(G51:G65)</f>
        <v>0</v>
      </c>
      <c r="H66" s="529">
        <f>SUM(H51:H65)</f>
        <v>0</v>
      </c>
    </row>
    <row r="67" spans="1:8" s="561" customFormat="1">
      <c r="A67" s="607"/>
      <c r="B67" s="456"/>
      <c r="C67" s="456"/>
      <c r="D67" s="456"/>
      <c r="E67" s="601"/>
      <c r="F67" s="569"/>
      <c r="G67" s="569"/>
      <c r="H67" s="569"/>
    </row>
    <row r="68" spans="1:8" s="561" customFormat="1">
      <c r="A68" s="607" t="s">
        <v>1541</v>
      </c>
      <c r="B68" s="456"/>
      <c r="C68" s="456"/>
      <c r="D68" s="456"/>
      <c r="E68" s="601"/>
      <c r="F68" s="609"/>
      <c r="G68" s="529">
        <f>'4.1_Capex_summary'!I48</f>
        <v>0</v>
      </c>
      <c r="H68" s="529">
        <f>'4.1_Capex_summary'!I53</f>
        <v>0</v>
      </c>
    </row>
    <row r="69" spans="1:8" s="561" customFormat="1">
      <c r="A69" s="607" t="s">
        <v>577</v>
      </c>
      <c r="B69" s="456"/>
      <c r="C69" s="456"/>
      <c r="D69" s="456"/>
      <c r="E69" s="601"/>
      <c r="F69" s="506" t="str">
        <f>IF(ROUND((F48+F66),1)=ROUND(F68,1),"OK","Error")</f>
        <v>OK</v>
      </c>
      <c r="G69" s="506" t="str">
        <f>IF(ROUND((G48+G66),1)=ROUND(G68,1),"OK","Error")</f>
        <v>OK</v>
      </c>
      <c r="H69" s="506" t="str">
        <f>IF(ROUND((H48+H66),1)=ROUND(H68,1),"OK","Error")</f>
        <v>OK</v>
      </c>
    </row>
    <row r="70" spans="1:8" s="561" customFormat="1">
      <c r="A70" s="607"/>
      <c r="B70" s="456"/>
      <c r="C70" s="456"/>
      <c r="D70" s="456"/>
      <c r="E70" s="601"/>
      <c r="F70" s="610"/>
      <c r="G70" s="610"/>
      <c r="H70" s="610"/>
    </row>
    <row r="71" spans="1:8" s="561" customFormat="1">
      <c r="A71" s="601"/>
      <c r="B71" s="456"/>
      <c r="C71" s="456"/>
      <c r="D71" s="456"/>
      <c r="E71" s="601"/>
      <c r="F71" s="620"/>
      <c r="G71" s="620"/>
      <c r="H71" s="620"/>
    </row>
    <row r="72" spans="1:8" s="561" customFormat="1" ht="15">
      <c r="A72" s="600" t="s">
        <v>1542</v>
      </c>
      <c r="B72" s="456"/>
      <c r="C72" s="456"/>
      <c r="D72" s="456"/>
      <c r="E72" s="621"/>
      <c r="F72" s="523">
        <f>F37+F68</f>
        <v>0</v>
      </c>
      <c r="G72" s="523">
        <f>G37+G68</f>
        <v>0</v>
      </c>
      <c r="H72" s="523">
        <f>H37+H68</f>
        <v>0</v>
      </c>
    </row>
  </sheetData>
  <mergeCells count="1">
    <mergeCell ref="F12:H12"/>
  </mergeCells>
  <dataValidations count="2">
    <dataValidation type="list" allowBlank="1" showInputMessage="1" showErrorMessage="1" sqref="DI64680 NE64680 XA64680 AGW64680 AQS64680 BAO64680 BKK64680 BUG64680 CEC64680 CNY64680 CXU64680 DHQ64680 DRM64680 EBI64680 ELE64680 EVA64680 FEW64680 FOS64680 FYO64680 GIK64680 GSG64680 HCC64680 HLY64680 HVU64680 IFQ64680 IPM64680 IZI64680 JJE64680 JTA64680 KCW64680 KMS64680 KWO64680 LGK64680 LQG64680 MAC64680 MJY64680 MTU64680 NDQ64680 NNM64680 NXI64680 OHE64680 ORA64680 PAW64680 PKS64680 PUO64680 QEK64680 QOG64680 QYC64680 RHY64680 RRU64680 SBQ64680 SLM64680 SVI64680 TFE64680 TPA64680 TYW64680 UIS64680 USO64680 VCK64680 VMG64680 VWC64680 WFY64680 WPU64680 DI130216 NE130216 XA130216 AGW130216 AQS130216 BAO130216 BKK130216 BUG130216 CEC130216 CNY130216 CXU130216 DHQ130216 DRM130216 EBI130216 ELE130216 EVA130216 FEW130216 FOS130216 FYO130216 GIK130216 GSG130216 HCC130216 HLY130216 HVU130216 IFQ130216 IPM130216 IZI130216 JJE130216 JTA130216 KCW130216 KMS130216 KWO130216 LGK130216 LQG130216 MAC130216 MJY130216 MTU130216 NDQ130216 NNM130216 NXI130216 OHE130216 ORA130216 PAW130216 PKS130216 PUO130216 QEK130216 QOG130216 QYC130216 RHY130216 RRU130216 SBQ130216 SLM130216 SVI130216 TFE130216 TPA130216 TYW130216 UIS130216 USO130216 VCK130216 VMG130216 VWC130216 WFY130216 WPU130216 DI195752 NE195752 XA195752 AGW195752 AQS195752 BAO195752 BKK195752 BUG195752 CEC195752 CNY195752 CXU195752 DHQ195752 DRM195752 EBI195752 ELE195752 EVA195752 FEW195752 FOS195752 FYO195752 GIK195752 GSG195752 HCC195752 HLY195752 HVU195752 IFQ195752 IPM195752 IZI195752 JJE195752 JTA195752 KCW195752 KMS195752 KWO195752 LGK195752 LQG195752 MAC195752 MJY195752 MTU195752 NDQ195752 NNM195752 NXI195752 OHE195752 ORA195752 PAW195752 PKS195752 PUO195752 QEK195752 QOG195752 QYC195752 RHY195752 RRU195752 SBQ195752 SLM195752 SVI195752 TFE195752 TPA195752 TYW195752 UIS195752 USO195752 VCK195752 VMG195752 VWC195752 WFY195752 WPU195752 DI261288 NE261288 XA261288 AGW261288 AQS261288 BAO261288 BKK261288 BUG261288 CEC261288 CNY261288 CXU261288 DHQ261288 DRM261288 EBI261288 ELE261288 EVA261288 FEW261288 FOS261288 FYO261288 GIK261288 GSG261288 HCC261288 HLY261288 HVU261288 IFQ261288 IPM261288 IZI261288 JJE261288 JTA261288 KCW261288 KMS261288 KWO261288 LGK261288 LQG261288 MAC261288 MJY261288 MTU261288 NDQ261288 NNM261288 NXI261288 OHE261288 ORA261288 PAW261288 PKS261288 PUO261288 QEK261288 QOG261288 QYC261288 RHY261288 RRU261288 SBQ261288 SLM261288 SVI261288 TFE261288 TPA261288 TYW261288 UIS261288 USO261288 VCK261288 VMG261288 VWC261288 WFY261288 WPU261288 DI326824 NE326824 XA326824 AGW326824 AQS326824 BAO326824 BKK326824 BUG326824 CEC326824 CNY326824 CXU326824 DHQ326824 DRM326824 EBI326824 ELE326824 EVA326824 FEW326824 FOS326824 FYO326824 GIK326824 GSG326824 HCC326824 HLY326824 HVU326824 IFQ326824 IPM326824 IZI326824 JJE326824 JTA326824 KCW326824 KMS326824 KWO326824 LGK326824 LQG326824 MAC326824 MJY326824 MTU326824 NDQ326824 NNM326824 NXI326824 OHE326824 ORA326824 PAW326824 PKS326824 PUO326824 QEK326824 QOG326824 QYC326824 RHY326824 RRU326824 SBQ326824 SLM326824 SVI326824 TFE326824 TPA326824 TYW326824 UIS326824 USO326824 VCK326824 VMG326824 VWC326824 WFY326824 WPU326824 DI392360 NE392360 XA392360 AGW392360 AQS392360 BAO392360 BKK392360 BUG392360 CEC392360 CNY392360 CXU392360 DHQ392360 DRM392360 EBI392360 ELE392360 EVA392360 FEW392360 FOS392360 FYO392360 GIK392360 GSG392360 HCC392360 HLY392360 HVU392360 IFQ392360 IPM392360 IZI392360 JJE392360 JTA392360 KCW392360 KMS392360 KWO392360 LGK392360 LQG392360 MAC392360 MJY392360 MTU392360 NDQ392360 NNM392360 NXI392360 OHE392360 ORA392360 PAW392360 PKS392360 PUO392360 QEK392360 QOG392360 QYC392360 RHY392360 RRU392360 SBQ392360 SLM392360 SVI392360 TFE392360 TPA392360 TYW392360 UIS392360 USO392360 VCK392360 VMG392360 VWC392360 WFY392360 WPU392360 DI457896 NE457896 XA457896 AGW457896 AQS457896 BAO457896 BKK457896 BUG457896 CEC457896 CNY457896 CXU457896 DHQ457896 DRM457896 EBI457896 ELE457896 EVA457896 FEW457896 FOS457896 FYO457896 GIK457896 GSG457896 HCC457896 HLY457896 HVU457896 IFQ457896 IPM457896 IZI457896 JJE457896 JTA457896 KCW457896 KMS457896 KWO457896 LGK457896 LQG457896 MAC457896 MJY457896 MTU457896 NDQ457896 NNM457896 NXI457896 OHE457896 ORA457896 PAW457896 PKS457896 PUO457896 QEK457896 QOG457896 QYC457896 RHY457896 RRU457896 SBQ457896 SLM457896 SVI457896 TFE457896 TPA457896 TYW457896 UIS457896 USO457896 VCK457896 VMG457896 VWC457896 WFY457896 WPU457896 DI523432 NE523432 XA523432 AGW523432 AQS523432 BAO523432 BKK523432 BUG523432 CEC523432 CNY523432 CXU523432 DHQ523432 DRM523432 EBI523432 ELE523432 EVA523432 FEW523432 FOS523432 FYO523432 GIK523432 GSG523432 HCC523432 HLY523432 HVU523432 IFQ523432 IPM523432 IZI523432 JJE523432 JTA523432 KCW523432 KMS523432 KWO523432 LGK523432 LQG523432 MAC523432 MJY523432 MTU523432 NDQ523432 NNM523432 NXI523432 OHE523432 ORA523432 PAW523432 PKS523432 PUO523432 QEK523432 QOG523432 QYC523432 RHY523432 RRU523432 SBQ523432 SLM523432 SVI523432 TFE523432 TPA523432 TYW523432 UIS523432 USO523432 VCK523432 VMG523432 VWC523432 WFY523432 WPU523432 DI588968 NE588968 XA588968 AGW588968 AQS588968 BAO588968 BKK588968 BUG588968 CEC588968 CNY588968 CXU588968 DHQ588968 DRM588968 EBI588968 ELE588968 EVA588968 FEW588968 FOS588968 FYO588968 GIK588968 GSG588968 HCC588968 HLY588968 HVU588968 IFQ588968 IPM588968 IZI588968 JJE588968 JTA588968 KCW588968 KMS588968 KWO588968 LGK588968 LQG588968 MAC588968 MJY588968 MTU588968 NDQ588968 NNM588968 NXI588968 OHE588968 ORA588968 PAW588968 PKS588968 PUO588968 QEK588968 QOG588968 QYC588968 RHY588968 RRU588968 SBQ588968 SLM588968 SVI588968 TFE588968 TPA588968 TYW588968 UIS588968 USO588968 VCK588968 VMG588968 VWC588968 WFY588968 WPU588968 DI654504 NE654504 XA654504 AGW654504 AQS654504 BAO654504 BKK654504 BUG654504 CEC654504 CNY654504 CXU654504 DHQ654504 DRM654504 EBI654504 ELE654504 EVA654504 FEW654504 FOS654504 FYO654504 GIK654504 GSG654504 HCC654504 HLY654504 HVU654504 IFQ654504 IPM654504 IZI654504 JJE654504 JTA654504 KCW654504 KMS654504 KWO654504 LGK654504 LQG654504 MAC654504 MJY654504 MTU654504 NDQ654504 NNM654504 NXI654504 OHE654504 ORA654504 PAW654504 PKS654504 PUO654504 QEK654504 QOG654504 QYC654504 RHY654504 RRU654504 SBQ654504 SLM654504 SVI654504 TFE654504 TPA654504 TYW654504 UIS654504 USO654504 VCK654504 VMG654504 VWC654504 WFY654504 WPU654504 DI720040 NE720040 XA720040 AGW720040 AQS720040 BAO720040 BKK720040 BUG720040 CEC720040 CNY720040 CXU720040 DHQ720040 DRM720040 EBI720040 ELE720040 EVA720040 FEW720040 FOS720040 FYO720040 GIK720040 GSG720040 HCC720040 HLY720040 HVU720040 IFQ720040 IPM720040 IZI720040 JJE720040 JTA720040 KCW720040 KMS720040 KWO720040 LGK720040 LQG720040 MAC720040 MJY720040 MTU720040 NDQ720040 NNM720040 NXI720040 OHE720040 ORA720040 PAW720040 PKS720040 PUO720040 QEK720040 QOG720040 QYC720040 RHY720040 RRU720040 SBQ720040 SLM720040 SVI720040 TFE720040 TPA720040 TYW720040 UIS720040 USO720040 VCK720040 VMG720040 VWC720040 WFY720040 WPU720040 DI785576 NE785576 XA785576 AGW785576 AQS785576 BAO785576 BKK785576 BUG785576 CEC785576 CNY785576 CXU785576 DHQ785576 DRM785576 EBI785576 ELE785576 EVA785576 FEW785576 FOS785576 FYO785576 GIK785576 GSG785576 HCC785576 HLY785576 HVU785576 IFQ785576 IPM785576 IZI785576 JJE785576 JTA785576 KCW785576 KMS785576 KWO785576 LGK785576 LQG785576 MAC785576 MJY785576 MTU785576 NDQ785576 NNM785576 NXI785576 OHE785576 ORA785576 PAW785576 PKS785576 PUO785576 QEK785576 QOG785576 QYC785576 RHY785576 RRU785576 SBQ785576 SLM785576 SVI785576 TFE785576 TPA785576 TYW785576 UIS785576 USO785576 VCK785576 VMG785576 VWC785576 WFY785576 WPU785576 DI851112 NE851112 XA851112 AGW851112 AQS851112 BAO851112 BKK851112 BUG851112 CEC851112 CNY851112 CXU851112 DHQ851112 DRM851112 EBI851112 ELE851112 EVA851112 FEW851112 FOS851112 FYO851112 GIK851112 GSG851112 HCC851112 HLY851112 HVU851112 IFQ851112 IPM851112 IZI851112 JJE851112 JTA851112 KCW851112 KMS851112 KWO851112 LGK851112 LQG851112 MAC851112 MJY851112 MTU851112 NDQ851112 NNM851112 NXI851112 OHE851112 ORA851112 PAW851112 PKS851112 PUO851112 QEK851112 QOG851112 QYC851112 RHY851112 RRU851112 SBQ851112 SLM851112 SVI851112 TFE851112 TPA851112 TYW851112 UIS851112 USO851112 VCK851112 VMG851112 VWC851112 WFY851112 WPU851112 DI916648 NE916648 XA916648 AGW916648 AQS916648 BAO916648 BKK916648 BUG916648 CEC916648 CNY916648 CXU916648 DHQ916648 DRM916648 EBI916648 ELE916648 EVA916648 FEW916648 FOS916648 FYO916648 GIK916648 GSG916648 HCC916648 HLY916648 HVU916648 IFQ916648 IPM916648 IZI916648 JJE916648 JTA916648 KCW916648 KMS916648 KWO916648 LGK916648 LQG916648 MAC916648 MJY916648 MTU916648 NDQ916648 NNM916648 NXI916648 OHE916648 ORA916648 PAW916648 PKS916648 PUO916648 QEK916648 QOG916648 QYC916648 RHY916648 RRU916648 SBQ916648 SLM916648 SVI916648 TFE916648 TPA916648 TYW916648 UIS916648 USO916648 VCK916648 VMG916648 VWC916648 WFY916648 WPU916648 DI982184 NE982184 XA982184 AGW982184 AQS982184 BAO982184 BKK982184 BUG982184 CEC982184 CNY982184 CXU982184 DHQ982184 DRM982184 EBI982184 ELE982184 EVA982184 FEW982184 FOS982184 FYO982184 GIK982184 GSG982184 HCC982184 HLY982184 HVU982184 IFQ982184 IPM982184 IZI982184 JJE982184 JTA982184 KCW982184 KMS982184 KWO982184 LGK982184 LQG982184 MAC982184 MJY982184 MTU982184 NDQ982184 NNM982184 NXI982184 OHE982184 ORA982184 PAW982184 PKS982184 PUO982184 QEK982184 QOG982184 QYC982184 RHY982184 RRU982184 SBQ982184 SLM982184 SVI982184 TFE982184 TPA982184 TYW982184 UIS982184 USO982184 VCK982184 VMG982184 VWC982184 WFY982184 WPU982184">
      <formula1>DI65603:DI65608</formula1>
    </dataValidation>
    <dataValidation type="list" allowBlank="1" showInputMessage="1" showErrorMessage="1" sqref="DI1 NE1 XA1 AGW1 AQS1 BAO1 BKK1 BUG1 CEC1 CNY1 CXU1 DHQ1 DRM1 EBI1 ELE1 EVA1 FEW1 FOS1 FYO1 GIK1 GSG1 HCC1 HLY1 HVU1 IFQ1 IPM1 IZI1 JJE1 JTA1 KCW1 KMS1 KWO1 LGK1 LQG1 MAC1 MJY1 MTU1 NDQ1 NNM1 NXI1 OHE1 ORA1 PAW1 PKS1 PUO1 QEK1 QOG1 QYC1 RHY1 RRU1 SBQ1 SLM1 SVI1 TFE1 TPA1 TYW1 UIS1 USO1 VCK1 VMG1 VWC1 WFY1 WPU1">
      <formula1>#REF!</formula1>
    </dataValidation>
  </dataValidations>
  <printOptions horizontalCentered="1"/>
  <pageMargins left="0.23622047244094491" right="0.23622047244094491" top="0.31496062992125984" bottom="0.39370078740157483" header="0.23622047244094491" footer="0.27559055118110237"/>
  <pageSetup paperSize="8" orientation="portrait" r:id="rId1"/>
</worksheet>
</file>

<file path=xl/worksheets/sheet9.xml><?xml version="1.0" encoding="utf-8"?>
<worksheet xmlns="http://schemas.openxmlformats.org/spreadsheetml/2006/main" xmlns:r="http://schemas.openxmlformats.org/officeDocument/2006/relationships">
  <sheetPr codeName="Sheet8">
    <tabColor theme="5" tint="0.59999389629810485"/>
    <pageSetUpPr fitToPage="1"/>
  </sheetPr>
  <dimension ref="A1:O686"/>
  <sheetViews>
    <sheetView workbookViewId="0">
      <selection activeCell="B104" sqref="B104"/>
    </sheetView>
  </sheetViews>
  <sheetFormatPr defaultRowHeight="12.75" outlineLevelRow="1"/>
  <cols>
    <col min="1" max="1" width="16" style="30" customWidth="1"/>
    <col min="2" max="2" width="13.125" style="30" customWidth="1"/>
    <col min="3" max="3" width="35.5" style="30" customWidth="1"/>
    <col min="4" max="4" width="21.625" style="30" customWidth="1"/>
    <col min="5" max="5" width="15.5" style="30" customWidth="1"/>
    <col min="6" max="6" width="16.625" style="30" customWidth="1"/>
    <col min="7" max="7" width="16.375" style="30" customWidth="1"/>
    <col min="8" max="8" width="16" style="30" customWidth="1"/>
    <col min="9" max="10" width="13.875" style="31" customWidth="1"/>
    <col min="11" max="11" width="20.25" style="31" customWidth="1"/>
    <col min="12" max="12" width="23.5" style="30" customWidth="1"/>
    <col min="13" max="13" width="15.5" style="30" customWidth="1"/>
    <col min="14" max="14" width="15.25" style="30" customWidth="1"/>
    <col min="15" max="15" width="18" style="30" customWidth="1"/>
    <col min="16" max="16384" width="9" style="30"/>
  </cols>
  <sheetData>
    <row r="1" spans="1:15" s="1983" customFormat="1" ht="26.25">
      <c r="A1" s="1709" t="str">
        <f ca="1">VLOOKUP(LEFT(RIGHT(CELL("filename",A1),LEN(CELL("filename",A1))-FIND("]",CELL("filename",A1))),1)*1,Index!$B$8:$C$90,2,FALSE)</f>
        <v>Finance</v>
      </c>
      <c r="B1" s="1996"/>
      <c r="C1" s="1709"/>
      <c r="D1" s="1996"/>
      <c r="E1" s="1996"/>
      <c r="F1" s="1996"/>
      <c r="G1" s="1996"/>
      <c r="H1" s="1996"/>
      <c r="I1" s="2005"/>
      <c r="J1" s="2005"/>
      <c r="K1" s="2005"/>
      <c r="L1" s="2005"/>
      <c r="M1" s="2005"/>
      <c r="N1" s="2005"/>
      <c r="O1" s="2005"/>
    </row>
    <row r="2" spans="1:15" s="1983" customFormat="1" ht="26.25">
      <c r="A2" s="1709" t="str">
        <f>'Universal data'!C8</f>
        <v>National Grid Gas Transmission</v>
      </c>
      <c r="B2" s="1709"/>
      <c r="C2" s="1709"/>
      <c r="D2" s="1709"/>
      <c r="E2" s="1709"/>
      <c r="F2" s="1709"/>
      <c r="G2" s="1709"/>
      <c r="H2" s="1709"/>
      <c r="I2" s="2005"/>
      <c r="J2" s="2005"/>
      <c r="K2" s="2005"/>
      <c r="L2" s="2005"/>
      <c r="M2" s="2005"/>
      <c r="N2" s="2005"/>
      <c r="O2" s="2005"/>
    </row>
    <row r="3" spans="1:15" s="1984" customFormat="1" ht="21" thickBot="1">
      <c r="A3" s="1797" t="str">
        <f>'Universal data'!C21</f>
        <v>2012/13</v>
      </c>
      <c r="B3" s="1797"/>
      <c r="C3" s="1797"/>
      <c r="D3" s="1797"/>
      <c r="E3" s="1797"/>
      <c r="F3" s="1797"/>
      <c r="G3" s="1797"/>
      <c r="H3" s="1797"/>
      <c r="I3" s="2006"/>
      <c r="J3" s="2006"/>
      <c r="K3" s="2006"/>
      <c r="L3" s="2006"/>
      <c r="M3" s="2006"/>
      <c r="N3" s="2006"/>
      <c r="O3" s="2006"/>
    </row>
    <row r="4" spans="1:15" s="2037" customFormat="1">
      <c r="A4" s="2033"/>
      <c r="B4" s="2034"/>
      <c r="C4" s="2034"/>
      <c r="D4" s="2034"/>
      <c r="E4" s="2035"/>
      <c r="F4" s="2035"/>
      <c r="G4" s="2036"/>
      <c r="H4" s="2036"/>
      <c r="I4" s="2034"/>
      <c r="J4" s="2036"/>
      <c r="K4" s="2034"/>
    </row>
    <row r="5" spans="1:15" s="2041" customFormat="1" ht="20.25">
      <c r="A5" s="2014" t="s">
        <v>2827</v>
      </c>
      <c r="B5" s="2038"/>
      <c r="C5" s="2038"/>
      <c r="D5" s="2038"/>
      <c r="E5" s="2039"/>
      <c r="F5" s="2039"/>
      <c r="G5" s="2040"/>
      <c r="H5" s="2040"/>
      <c r="I5" s="2038"/>
      <c r="J5" s="2040"/>
      <c r="K5" s="2038"/>
    </row>
    <row r="6" spans="1:15" s="631" customFormat="1">
      <c r="A6" s="554"/>
      <c r="B6" s="629"/>
      <c r="C6" s="629"/>
      <c r="D6" s="629"/>
      <c r="E6" s="630"/>
      <c r="F6" s="630"/>
      <c r="G6" s="623"/>
      <c r="H6" s="623"/>
      <c r="I6" s="629"/>
      <c r="J6" s="623"/>
      <c r="K6" s="629"/>
    </row>
    <row r="7" spans="1:15" s="561" customFormat="1" ht="14.25">
      <c r="A7" s="491" t="s">
        <v>1543</v>
      </c>
      <c r="B7" s="492"/>
      <c r="C7" s="492"/>
      <c r="D7" s="492"/>
      <c r="E7" s="492"/>
      <c r="F7" s="492"/>
      <c r="G7" s="492"/>
      <c r="H7" s="492"/>
      <c r="I7" s="632"/>
      <c r="J7" s="632"/>
      <c r="K7" s="632"/>
      <c r="L7" s="632"/>
      <c r="M7" s="632"/>
      <c r="N7" s="632"/>
      <c r="O7" s="632"/>
    </row>
    <row r="8" spans="1:15" s="628" customFormat="1" ht="15" hidden="1">
      <c r="A8" s="633"/>
      <c r="B8" s="625"/>
      <c r="C8" s="625"/>
      <c r="D8" s="625"/>
      <c r="E8" s="626"/>
      <c r="F8" s="626"/>
      <c r="G8" s="627"/>
      <c r="H8" s="627"/>
      <c r="I8" s="625"/>
      <c r="J8" s="627"/>
      <c r="K8" s="625"/>
    </row>
    <row r="9" spans="1:15" s="628" customFormat="1" ht="15" hidden="1">
      <c r="A9" s="633"/>
      <c r="B9" s="625"/>
      <c r="C9" s="625"/>
      <c r="D9" s="625"/>
      <c r="E9" s="626"/>
      <c r="F9" s="626"/>
      <c r="G9" s="627"/>
      <c r="H9" s="627"/>
      <c r="I9" s="625"/>
      <c r="J9" s="627"/>
      <c r="K9" s="625"/>
    </row>
    <row r="10" spans="1:15" s="631" customFormat="1" hidden="1">
      <c r="A10" s="554"/>
      <c r="B10" s="629"/>
      <c r="C10" s="629"/>
      <c r="D10" s="629"/>
      <c r="E10" s="630"/>
      <c r="F10" s="630"/>
      <c r="G10" s="623"/>
      <c r="H10" s="623"/>
      <c r="I10" s="629"/>
      <c r="J10" s="623"/>
      <c r="K10" s="629"/>
    </row>
    <row r="11" spans="1:15" s="631" customFormat="1">
      <c r="A11" s="622"/>
      <c r="B11" s="629"/>
      <c r="C11" s="629"/>
      <c r="D11" s="629"/>
      <c r="E11" s="630"/>
      <c r="F11" s="630"/>
      <c r="G11" s="623"/>
      <c r="H11" s="623"/>
      <c r="I11" s="629"/>
      <c r="J11" s="623"/>
      <c r="K11" s="629"/>
    </row>
    <row r="12" spans="1:15">
      <c r="A12" s="634" t="s">
        <v>223</v>
      </c>
      <c r="B12" s="634" t="s">
        <v>1544</v>
      </c>
      <c r="C12" s="635"/>
      <c r="D12" s="635"/>
      <c r="E12" s="636"/>
      <c r="F12" s="2615" t="s">
        <v>436</v>
      </c>
      <c r="G12" s="2615"/>
      <c r="H12" s="2615"/>
      <c r="I12" s="2615"/>
      <c r="J12" s="637"/>
      <c r="K12" s="2616" t="s">
        <v>1545</v>
      </c>
      <c r="L12" s="2617"/>
      <c r="M12" s="2618"/>
      <c r="N12" s="638"/>
      <c r="O12" s="638"/>
    </row>
    <row r="13" spans="1:15">
      <c r="A13" s="639"/>
      <c r="B13" s="640"/>
      <c r="C13" s="641"/>
      <c r="D13" s="641"/>
      <c r="E13" s="641"/>
      <c r="F13" s="642" t="s">
        <v>7</v>
      </c>
      <c r="G13" s="643" t="s">
        <v>1546</v>
      </c>
      <c r="H13" s="644" t="s">
        <v>1547</v>
      </c>
      <c r="I13" s="644" t="s">
        <v>1548</v>
      </c>
      <c r="J13" s="637"/>
      <c r="K13" s="645" t="s">
        <v>1549</v>
      </c>
      <c r="L13" s="646" t="s">
        <v>434</v>
      </c>
      <c r="M13" s="646" t="s">
        <v>10</v>
      </c>
      <c r="N13" s="638"/>
      <c r="O13" s="638"/>
    </row>
    <row r="14" spans="1:15" s="33" customFormat="1">
      <c r="A14" s="647"/>
      <c r="B14" s="648"/>
      <c r="C14" s="649"/>
      <c r="D14" s="649"/>
      <c r="E14" s="649"/>
      <c r="F14" s="650" t="s">
        <v>10</v>
      </c>
      <c r="G14" s="651" t="s">
        <v>10</v>
      </c>
      <c r="H14" s="651" t="s">
        <v>10</v>
      </c>
      <c r="I14" s="651" t="s">
        <v>10</v>
      </c>
      <c r="J14" s="641"/>
      <c r="K14" s="652" t="s">
        <v>461</v>
      </c>
      <c r="L14" s="653"/>
      <c r="M14" s="654"/>
      <c r="N14" s="641"/>
      <c r="O14" s="641"/>
    </row>
    <row r="15" spans="1:15" s="33" customFormat="1">
      <c r="A15" s="655" t="s">
        <v>1550</v>
      </c>
      <c r="B15" s="655" t="s">
        <v>1551</v>
      </c>
      <c r="C15" s="656"/>
      <c r="D15" s="656"/>
      <c r="E15" s="657"/>
      <c r="F15" s="658">
        <f>SUM(G15:I15)</f>
        <v>0</v>
      </c>
      <c r="G15" s="659">
        <f>F41</f>
        <v>0</v>
      </c>
      <c r="H15" s="660"/>
      <c r="I15" s="661"/>
      <c r="J15" s="641"/>
      <c r="K15" s="652" t="s">
        <v>458</v>
      </c>
      <c r="L15" s="653"/>
      <c r="M15" s="662"/>
      <c r="N15" s="641"/>
      <c r="O15" s="641"/>
    </row>
    <row r="16" spans="1:15" s="33" customFormat="1">
      <c r="A16" s="663" t="s">
        <v>1552</v>
      </c>
      <c r="B16" s="655" t="s">
        <v>1553</v>
      </c>
      <c r="C16" s="656"/>
      <c r="D16" s="656"/>
      <c r="E16" s="657"/>
      <c r="F16" s="658">
        <f>SUM(G16:I16)</f>
        <v>0</v>
      </c>
      <c r="G16" s="658">
        <f>H98</f>
        <v>0</v>
      </c>
      <c r="H16" s="658">
        <f>I98</f>
        <v>0</v>
      </c>
      <c r="I16" s="658">
        <f t="shared" ref="I16" si="0">J98</f>
        <v>0</v>
      </c>
      <c r="J16" s="641"/>
      <c r="K16" s="662" t="s">
        <v>526</v>
      </c>
      <c r="L16" s="653"/>
      <c r="M16" s="662"/>
      <c r="N16" s="641"/>
      <c r="O16" s="641"/>
    </row>
    <row r="17" spans="1:15" s="33" customFormat="1">
      <c r="A17" s="655" t="s">
        <v>1554</v>
      </c>
      <c r="B17" s="655" t="s">
        <v>1555</v>
      </c>
      <c r="C17" s="656"/>
      <c r="D17" s="656"/>
      <c r="E17" s="657"/>
      <c r="F17" s="658">
        <f>SUM(G17:I17)</f>
        <v>0</v>
      </c>
      <c r="G17" s="658">
        <f>H154</f>
        <v>0</v>
      </c>
      <c r="H17" s="658">
        <f>I154</f>
        <v>0</v>
      </c>
      <c r="I17" s="658">
        <f>J154</f>
        <v>0</v>
      </c>
      <c r="J17" s="641"/>
      <c r="K17" s="662" t="s">
        <v>526</v>
      </c>
      <c r="L17" s="653"/>
      <c r="M17" s="662"/>
      <c r="N17" s="641"/>
      <c r="O17" s="641"/>
    </row>
    <row r="18" spans="1:15" s="33" customFormat="1">
      <c r="A18" s="664" t="s">
        <v>1556</v>
      </c>
      <c r="B18" s="655" t="s">
        <v>1557</v>
      </c>
      <c r="C18" s="656"/>
      <c r="D18" s="656"/>
      <c r="E18" s="657"/>
      <c r="F18" s="658">
        <f>SUM(G18:I18)</f>
        <v>0</v>
      </c>
      <c r="G18" s="658">
        <f>H210</f>
        <v>0</v>
      </c>
      <c r="H18" s="658">
        <f>I210</f>
        <v>0</v>
      </c>
      <c r="I18" s="658">
        <f t="shared" ref="I18" si="1">J210</f>
        <v>0</v>
      </c>
      <c r="J18" s="641"/>
      <c r="K18" s="662" t="s">
        <v>526</v>
      </c>
      <c r="L18" s="653"/>
      <c r="M18" s="662"/>
      <c r="N18" s="641"/>
      <c r="O18" s="641"/>
    </row>
    <row r="19" spans="1:15" s="33" customFormat="1">
      <c r="A19" s="664" t="s">
        <v>1558</v>
      </c>
      <c r="B19" s="655" t="s">
        <v>1559</v>
      </c>
      <c r="C19" s="656"/>
      <c r="D19" s="656"/>
      <c r="E19" s="657"/>
      <c r="F19" s="658">
        <f>SUM(G19:I19)</f>
        <v>0</v>
      </c>
      <c r="G19" s="658">
        <f>H266</f>
        <v>0</v>
      </c>
      <c r="H19" s="658">
        <f t="shared" ref="H19:I19" si="2">I266</f>
        <v>0</v>
      </c>
      <c r="I19" s="658">
        <f t="shared" si="2"/>
        <v>0</v>
      </c>
      <c r="J19" s="641"/>
      <c r="K19" s="662" t="s">
        <v>526</v>
      </c>
      <c r="L19" s="653"/>
      <c r="M19" s="662"/>
      <c r="N19" s="641"/>
      <c r="O19" s="641"/>
    </row>
    <row r="20" spans="1:15" s="32" customFormat="1">
      <c r="A20" s="665" t="s">
        <v>1560</v>
      </c>
      <c r="B20" s="666" t="s">
        <v>1561</v>
      </c>
      <c r="C20" s="667"/>
      <c r="D20" s="667"/>
      <c r="E20" s="668"/>
      <c r="F20" s="658">
        <f t="shared" ref="F20" si="3">SUM(G20:I20)</f>
        <v>0</v>
      </c>
      <c r="G20" s="669">
        <f>H$405</f>
        <v>0</v>
      </c>
      <c r="H20" s="669">
        <f t="shared" ref="H20:I20" si="4">I$405</f>
        <v>0</v>
      </c>
      <c r="I20" s="669">
        <f t="shared" si="4"/>
        <v>0</v>
      </c>
      <c r="J20" s="456"/>
      <c r="K20" s="652" t="s">
        <v>105</v>
      </c>
      <c r="L20" s="653"/>
      <c r="M20" s="662"/>
      <c r="N20" s="641"/>
      <c r="O20" s="641"/>
    </row>
    <row r="21" spans="1:15">
      <c r="A21" s="641"/>
      <c r="B21" s="670" t="s">
        <v>439</v>
      </c>
      <c r="C21" s="671"/>
      <c r="D21" s="671"/>
      <c r="E21" s="672"/>
      <c r="F21" s="658">
        <f>SUM(G21:I21)</f>
        <v>0</v>
      </c>
      <c r="G21" s="673">
        <f>SUM(G15:G20)</f>
        <v>0</v>
      </c>
      <c r="H21" s="673">
        <f>SUM(H15:H20)</f>
        <v>0</v>
      </c>
      <c r="I21" s="673">
        <f>SUM(I15:I20)</f>
        <v>0</v>
      </c>
      <c r="J21" s="641"/>
      <c r="K21" s="652" t="s">
        <v>439</v>
      </c>
      <c r="L21" s="674">
        <f>IFERROR(SUM(L14:L20),0)</f>
        <v>0</v>
      </c>
      <c r="M21" s="675">
        <f>SUM(M14:M20)</f>
        <v>0</v>
      </c>
      <c r="N21" s="641"/>
      <c r="O21" s="641"/>
    </row>
    <row r="22" spans="1:15">
      <c r="A22" s="641"/>
      <c r="B22" s="641"/>
      <c r="C22" s="641"/>
      <c r="D22" s="641"/>
      <c r="E22" s="641"/>
      <c r="F22" s="676"/>
      <c r="G22" s="677"/>
      <c r="H22" s="677"/>
      <c r="I22" s="677"/>
      <c r="J22" s="641"/>
      <c r="K22" s="641" t="s">
        <v>577</v>
      </c>
      <c r="L22" s="506" t="str">
        <f>IF(ROUND(L21,1)=100%,"OK",IF(L21=0%,"OK","Error"))</f>
        <v>OK</v>
      </c>
      <c r="M22" s="506" t="str">
        <f>IF(ROUND(M21,1)=ROUND(F21,1),"OK","Error")</f>
        <v>OK</v>
      </c>
      <c r="N22" s="641"/>
      <c r="O22" s="641"/>
    </row>
    <row r="23" spans="1:15" s="32" customFormat="1">
      <c r="A23" s="641"/>
      <c r="B23" s="641"/>
      <c r="C23" s="641"/>
      <c r="D23" s="641"/>
      <c r="E23" s="641"/>
      <c r="F23" s="641"/>
      <c r="G23" s="677"/>
      <c r="H23" s="677"/>
      <c r="I23" s="677"/>
      <c r="J23" s="641"/>
      <c r="K23" s="641"/>
      <c r="L23" s="614"/>
      <c r="M23" s="614"/>
      <c r="N23" s="641"/>
      <c r="O23" s="641"/>
    </row>
    <row r="24" spans="1:15" s="33" customFormat="1">
      <c r="A24" s="641"/>
      <c r="B24" s="678" t="s">
        <v>1562</v>
      </c>
      <c r="C24" s="678"/>
      <c r="D24" s="678"/>
      <c r="E24" s="679"/>
      <c r="F24" s="641"/>
      <c r="G24" s="679"/>
      <c r="H24" s="679"/>
      <c r="I24" s="679"/>
      <c r="J24" s="641"/>
      <c r="K24" s="680"/>
      <c r="L24" s="680"/>
      <c r="M24" s="680"/>
      <c r="N24" s="641"/>
      <c r="O24" s="641"/>
    </row>
    <row r="25" spans="1:15" s="33" customFormat="1">
      <c r="A25" s="681" t="s">
        <v>1563</v>
      </c>
      <c r="B25" s="655" t="s">
        <v>1564</v>
      </c>
      <c r="C25" s="656"/>
      <c r="D25" s="656"/>
      <c r="E25" s="672"/>
      <c r="F25" s="682">
        <f>J292</f>
        <v>0</v>
      </c>
      <c r="G25" s="456"/>
      <c r="H25" s="456"/>
      <c r="I25" s="456"/>
      <c r="J25" s="641"/>
      <c r="K25" s="641"/>
      <c r="L25" s="641"/>
      <c r="M25" s="641"/>
      <c r="N25" s="641"/>
      <c r="O25" s="641"/>
    </row>
    <row r="26" spans="1:15" s="33" customFormat="1">
      <c r="A26" s="665" t="s">
        <v>1565</v>
      </c>
      <c r="B26" s="666" t="s">
        <v>1566</v>
      </c>
      <c r="C26" s="667"/>
      <c r="D26" s="667"/>
      <c r="E26" s="668"/>
      <c r="F26" s="658">
        <f>SUM(G26:I26)</f>
        <v>0</v>
      </c>
      <c r="G26" s="669">
        <f>H$349</f>
        <v>0</v>
      </c>
      <c r="H26" s="669">
        <f>I$349</f>
        <v>0</v>
      </c>
      <c r="I26" s="669">
        <f t="shared" ref="I26" si="5">J$349</f>
        <v>0</v>
      </c>
      <c r="J26" s="456"/>
      <c r="K26" s="641"/>
      <c r="L26" s="641"/>
      <c r="M26" s="641"/>
      <c r="N26" s="641"/>
      <c r="O26" s="641"/>
    </row>
    <row r="27" spans="1:15" s="683" customFormat="1">
      <c r="A27" s="665" t="s">
        <v>433</v>
      </c>
      <c r="B27" s="666" t="s">
        <v>1567</v>
      </c>
      <c r="C27" s="667"/>
      <c r="D27" s="667"/>
      <c r="E27" s="668"/>
      <c r="F27" s="658">
        <f t="shared" ref="F27:F31" si="6">SUM(G27:I27)</f>
        <v>0</v>
      </c>
      <c r="G27" s="669">
        <f t="shared" ref="G27:H27" si="7">H$461</f>
        <v>0</v>
      </c>
      <c r="H27" s="669">
        <f t="shared" si="7"/>
        <v>0</v>
      </c>
      <c r="I27" s="669">
        <f>J$461</f>
        <v>0</v>
      </c>
      <c r="J27" s="456"/>
      <c r="K27" s="641"/>
      <c r="L27" s="641"/>
      <c r="M27" s="641"/>
      <c r="N27" s="641"/>
      <c r="O27" s="641"/>
    </row>
    <row r="28" spans="1:15" s="33" customFormat="1">
      <c r="A28" s="665" t="s">
        <v>432</v>
      </c>
      <c r="B28" s="666" t="s">
        <v>275</v>
      </c>
      <c r="C28" s="667"/>
      <c r="D28" s="667"/>
      <c r="E28" s="668"/>
      <c r="F28" s="658">
        <f t="shared" si="6"/>
        <v>0</v>
      </c>
      <c r="G28" s="669">
        <f t="shared" ref="G28:H28" si="8">H$517</f>
        <v>0</v>
      </c>
      <c r="H28" s="669">
        <f t="shared" si="8"/>
        <v>0</v>
      </c>
      <c r="I28" s="669">
        <f>J$517</f>
        <v>0</v>
      </c>
      <c r="J28" s="456"/>
      <c r="K28" s="641"/>
      <c r="L28" s="641"/>
      <c r="M28" s="641"/>
      <c r="N28" s="641"/>
      <c r="O28" s="641"/>
    </row>
    <row r="29" spans="1:15" s="33" customFormat="1">
      <c r="A29" s="665" t="s">
        <v>276</v>
      </c>
      <c r="B29" s="666" t="s">
        <v>327</v>
      </c>
      <c r="C29" s="667"/>
      <c r="D29" s="667"/>
      <c r="E29" s="668"/>
      <c r="F29" s="658">
        <f t="shared" si="6"/>
        <v>0</v>
      </c>
      <c r="G29" s="669">
        <f t="shared" ref="G29:H29" si="9">H$573</f>
        <v>0</v>
      </c>
      <c r="H29" s="669">
        <f t="shared" si="9"/>
        <v>0</v>
      </c>
      <c r="I29" s="669">
        <f>J$573</f>
        <v>0</v>
      </c>
      <c r="J29" s="456"/>
      <c r="K29" s="641"/>
      <c r="L29" s="641"/>
      <c r="M29" s="641"/>
      <c r="N29" s="641"/>
      <c r="O29" s="641"/>
    </row>
    <row r="30" spans="1:15" s="33" customFormat="1">
      <c r="A30" s="665" t="s">
        <v>224</v>
      </c>
      <c r="B30" s="666" t="s">
        <v>1568</v>
      </c>
      <c r="C30" s="667"/>
      <c r="D30" s="667"/>
      <c r="E30" s="668"/>
      <c r="F30" s="658">
        <f t="shared" si="6"/>
        <v>0</v>
      </c>
      <c r="G30" s="669">
        <f t="shared" ref="G30:H30" si="10">H$629</f>
        <v>0</v>
      </c>
      <c r="H30" s="669">
        <f t="shared" si="10"/>
        <v>0</v>
      </c>
      <c r="I30" s="669">
        <f>J$629</f>
        <v>0</v>
      </c>
      <c r="J30" s="456"/>
      <c r="K30" s="641"/>
      <c r="L30" s="641"/>
      <c r="M30" s="641"/>
      <c r="N30" s="641"/>
      <c r="O30" s="641"/>
    </row>
    <row r="31" spans="1:15" s="33" customFormat="1">
      <c r="A31" s="665" t="s">
        <v>1569</v>
      </c>
      <c r="B31" s="666" t="s">
        <v>1570</v>
      </c>
      <c r="C31" s="667"/>
      <c r="D31" s="667"/>
      <c r="E31" s="668"/>
      <c r="F31" s="658">
        <f t="shared" si="6"/>
        <v>0</v>
      </c>
      <c r="G31" s="669">
        <f t="shared" ref="G31:H31" si="11">H$685</f>
        <v>0</v>
      </c>
      <c r="H31" s="669">
        <f t="shared" si="11"/>
        <v>0</v>
      </c>
      <c r="I31" s="669">
        <f>J$685</f>
        <v>0</v>
      </c>
      <c r="J31" s="680"/>
      <c r="K31" s="641"/>
      <c r="L31" s="680"/>
      <c r="M31" s="680"/>
      <c r="N31" s="680"/>
      <c r="O31" s="641"/>
    </row>
    <row r="32" spans="1:15" s="33" customFormat="1">
      <c r="A32" s="641"/>
      <c r="B32" s="641"/>
      <c r="C32" s="641"/>
      <c r="D32" s="641"/>
      <c r="E32" s="641"/>
      <c r="F32" s="641"/>
      <c r="G32" s="641"/>
      <c r="H32" s="680"/>
      <c r="I32" s="680"/>
      <c r="J32" s="680"/>
      <c r="K32" s="680"/>
      <c r="L32" s="638"/>
      <c r="M32" s="638"/>
      <c r="N32" s="638"/>
      <c r="O32" s="680"/>
    </row>
    <row r="33" spans="1:15" s="33" customFormat="1">
      <c r="A33" s="680"/>
      <c r="B33" s="680"/>
      <c r="C33" s="680"/>
      <c r="D33" s="680"/>
      <c r="E33" s="680"/>
      <c r="F33" s="680"/>
      <c r="G33" s="680"/>
      <c r="H33" s="680"/>
      <c r="I33" s="680"/>
      <c r="J33" s="680"/>
      <c r="K33" s="638"/>
      <c r="L33" s="680"/>
      <c r="M33" s="680"/>
      <c r="N33" s="680"/>
      <c r="O33" s="638"/>
    </row>
    <row r="34" spans="1:15" s="33" customFormat="1">
      <c r="A34" s="684" t="s">
        <v>1571</v>
      </c>
      <c r="B34" s="685" t="s">
        <v>1572</v>
      </c>
      <c r="C34" s="685"/>
      <c r="D34" s="685"/>
      <c r="E34" s="685"/>
      <c r="F34" s="685"/>
      <c r="G34" s="685"/>
      <c r="H34" s="680"/>
      <c r="I34" s="680"/>
      <c r="J34" s="456"/>
      <c r="K34" s="638"/>
      <c r="L34" s="641"/>
      <c r="M34" s="641"/>
      <c r="N34" s="641"/>
      <c r="O34" s="680"/>
    </row>
    <row r="35" spans="1:15">
      <c r="A35" s="641"/>
      <c r="B35" s="686" t="s">
        <v>1573</v>
      </c>
      <c r="C35" s="686"/>
      <c r="D35" s="686"/>
      <c r="E35" s="641"/>
      <c r="F35" s="641"/>
      <c r="G35" s="641"/>
      <c r="H35" s="456"/>
      <c r="I35" s="456"/>
      <c r="J35" s="456"/>
      <c r="K35" s="638"/>
      <c r="L35" s="641"/>
      <c r="M35" s="641"/>
      <c r="N35" s="641"/>
      <c r="O35" s="641"/>
    </row>
    <row r="36" spans="1:15">
      <c r="A36" s="638"/>
      <c r="B36" s="687" t="s">
        <v>2831</v>
      </c>
      <c r="C36" s="672"/>
      <c r="D36" s="672"/>
      <c r="E36" s="667"/>
      <c r="F36" s="682">
        <f>-'1.2_Financial_Position'!F32</f>
        <v>0</v>
      </c>
      <c r="G36" s="688"/>
      <c r="H36" s="641"/>
      <c r="I36" s="456"/>
      <c r="J36" s="456"/>
      <c r="K36" s="638"/>
      <c r="L36" s="689" t="s">
        <v>438</v>
      </c>
      <c r="M36" s="641"/>
      <c r="N36" s="641"/>
      <c r="O36" s="641"/>
    </row>
    <row r="37" spans="1:15">
      <c r="A37" s="638"/>
      <c r="B37" s="687" t="s">
        <v>2832</v>
      </c>
      <c r="C37" s="672"/>
      <c r="D37" s="672"/>
      <c r="E37" s="667"/>
      <c r="F37" s="690"/>
      <c r="G37" s="688"/>
      <c r="H37" s="641"/>
      <c r="I37" s="456"/>
      <c r="J37" s="456"/>
      <c r="K37" s="691" t="s">
        <v>1574</v>
      </c>
      <c r="L37" s="689" t="s">
        <v>437</v>
      </c>
      <c r="M37" s="641"/>
      <c r="N37" s="641"/>
      <c r="O37" s="641"/>
    </row>
    <row r="38" spans="1:15">
      <c r="A38" s="638"/>
      <c r="B38" s="687" t="s">
        <v>2833</v>
      </c>
      <c r="C38" s="672"/>
      <c r="D38" s="672"/>
      <c r="E38" s="667"/>
      <c r="F38" s="690"/>
      <c r="G38" s="688"/>
      <c r="H38" s="641"/>
      <c r="I38" s="456"/>
      <c r="J38" s="456"/>
      <c r="K38" s="691" t="s">
        <v>1575</v>
      </c>
      <c r="L38" s="641"/>
      <c r="M38" s="641"/>
      <c r="N38" s="641"/>
      <c r="O38" s="641"/>
    </row>
    <row r="39" spans="1:15">
      <c r="A39" s="638"/>
      <c r="B39" s="687" t="s">
        <v>1576</v>
      </c>
      <c r="C39" s="672"/>
      <c r="D39" s="672"/>
      <c r="E39" s="667"/>
      <c r="F39" s="682">
        <f>'1.2_Financial_Position'!F39</f>
        <v>0</v>
      </c>
      <c r="G39" s="688"/>
      <c r="H39" s="641"/>
      <c r="I39" s="456"/>
      <c r="J39" s="456"/>
      <c r="K39" s="691" t="s">
        <v>1577</v>
      </c>
      <c r="L39" s="641"/>
      <c r="M39" s="641"/>
      <c r="N39" s="641"/>
      <c r="O39" s="641"/>
    </row>
    <row r="40" spans="1:15">
      <c r="A40" s="638"/>
      <c r="B40" s="687" t="s">
        <v>1578</v>
      </c>
      <c r="C40" s="672"/>
      <c r="D40" s="672"/>
      <c r="E40" s="667"/>
      <c r="F40" s="690"/>
      <c r="G40" s="688"/>
      <c r="H40" s="641"/>
      <c r="I40" s="456"/>
      <c r="J40" s="456"/>
      <c r="K40" s="641"/>
      <c r="L40" s="641"/>
      <c r="M40" s="641"/>
      <c r="N40" s="641"/>
      <c r="O40" s="641"/>
    </row>
    <row r="41" spans="1:15">
      <c r="A41" s="638"/>
      <c r="B41" s="687" t="s">
        <v>7</v>
      </c>
      <c r="C41" s="672"/>
      <c r="D41" s="672"/>
      <c r="E41" s="667"/>
      <c r="F41" s="692">
        <f>SUM(F36:F40)</f>
        <v>0</v>
      </c>
      <c r="G41" s="688"/>
      <c r="H41" s="641"/>
      <c r="I41" s="456"/>
      <c r="J41" s="680"/>
      <c r="K41" s="680"/>
      <c r="L41" s="693"/>
      <c r="M41" s="638"/>
      <c r="N41" s="638"/>
      <c r="O41" s="638"/>
    </row>
    <row r="42" spans="1:15">
      <c r="A42" s="638"/>
      <c r="B42" s="641"/>
      <c r="C42" s="641"/>
      <c r="D42" s="641"/>
      <c r="E42" s="680"/>
      <c r="F42" s="680"/>
      <c r="G42" s="680"/>
      <c r="H42" s="641"/>
      <c r="I42" s="456"/>
      <c r="J42" s="680"/>
      <c r="K42" s="680"/>
      <c r="L42" s="693"/>
      <c r="M42" s="638"/>
      <c r="N42" s="638"/>
      <c r="O42" s="638"/>
    </row>
    <row r="43" spans="1:15">
      <c r="A43" s="638"/>
      <c r="B43" s="638"/>
      <c r="C43" s="638"/>
      <c r="D43" s="638"/>
      <c r="E43" s="638"/>
      <c r="F43" s="638"/>
      <c r="G43" s="638"/>
      <c r="H43" s="638"/>
      <c r="I43" s="680"/>
      <c r="J43" s="680"/>
      <c r="K43" s="680"/>
      <c r="L43" s="693"/>
      <c r="M43" s="638"/>
      <c r="N43" s="638"/>
      <c r="O43" s="638"/>
    </row>
    <row r="44" spans="1:15">
      <c r="A44" s="684" t="s">
        <v>1579</v>
      </c>
      <c r="B44" s="685" t="s">
        <v>1580</v>
      </c>
      <c r="C44" s="685"/>
      <c r="D44" s="685"/>
      <c r="E44" s="685"/>
      <c r="F44" s="685"/>
      <c r="G44" s="685"/>
      <c r="H44" s="685"/>
      <c r="I44" s="680"/>
      <c r="J44" s="680"/>
      <c r="K44" s="680"/>
      <c r="L44" s="638"/>
      <c r="M44" s="638"/>
      <c r="N44" s="638"/>
      <c r="O44" s="638"/>
    </row>
    <row r="45" spans="1:15">
      <c r="A45" s="2619" t="s">
        <v>1581</v>
      </c>
      <c r="B45" s="2620"/>
      <c r="C45" s="2620"/>
      <c r="D45" s="2620"/>
      <c r="E45" s="2620"/>
      <c r="F45" s="2620"/>
      <c r="G45" s="2621"/>
      <c r="H45" s="2622" t="s">
        <v>1582</v>
      </c>
      <c r="I45" s="2623"/>
      <c r="J45" s="2624"/>
      <c r="K45" s="2625" t="s">
        <v>1583</v>
      </c>
      <c r="L45" s="2626"/>
      <c r="M45" s="2627"/>
      <c r="N45" s="638"/>
      <c r="O45" s="638"/>
    </row>
    <row r="46" spans="1:15">
      <c r="A46" s="694" t="s">
        <v>223</v>
      </c>
      <c r="B46" s="695" t="s">
        <v>1584</v>
      </c>
      <c r="C46" s="695" t="s">
        <v>1585</v>
      </c>
      <c r="D46" s="696" t="s">
        <v>1586</v>
      </c>
      <c r="E46" s="697" t="s">
        <v>1587</v>
      </c>
      <c r="F46" s="697" t="s">
        <v>1588</v>
      </c>
      <c r="G46" s="697" t="s">
        <v>502</v>
      </c>
      <c r="H46" s="698" t="s">
        <v>1546</v>
      </c>
      <c r="I46" s="699" t="s">
        <v>1547</v>
      </c>
      <c r="J46" s="700" t="s">
        <v>1548</v>
      </c>
      <c r="K46" s="694" t="s">
        <v>1589</v>
      </c>
      <c r="L46" s="695" t="s">
        <v>1590</v>
      </c>
      <c r="M46" s="701" t="s">
        <v>1590</v>
      </c>
      <c r="N46" s="638"/>
      <c r="O46" s="638"/>
    </row>
    <row r="47" spans="1:15">
      <c r="A47" s="702"/>
      <c r="B47" s="703" t="s">
        <v>1591</v>
      </c>
      <c r="C47" s="703"/>
      <c r="D47" s="704" t="s">
        <v>435</v>
      </c>
      <c r="E47" s="705" t="s">
        <v>1592</v>
      </c>
      <c r="F47" s="705" t="s">
        <v>1593</v>
      </c>
      <c r="G47" s="705" t="s">
        <v>10</v>
      </c>
      <c r="H47" s="706" t="s">
        <v>10</v>
      </c>
      <c r="I47" s="706" t="s">
        <v>10</v>
      </c>
      <c r="J47" s="707" t="s">
        <v>10</v>
      </c>
      <c r="K47" s="702"/>
      <c r="L47" s="703" t="s">
        <v>1594</v>
      </c>
      <c r="M47" s="708" t="s">
        <v>1595</v>
      </c>
      <c r="N47" s="638"/>
      <c r="O47" s="638"/>
    </row>
    <row r="48" spans="1:15">
      <c r="A48" s="709" t="s">
        <v>1596</v>
      </c>
      <c r="B48" s="710"/>
      <c r="C48" s="710"/>
      <c r="D48" s="711"/>
      <c r="E48" s="712"/>
      <c r="F48" s="713"/>
      <c r="G48" s="714"/>
      <c r="H48" s="715"/>
      <c r="I48" s="609"/>
      <c r="J48" s="716"/>
      <c r="K48" s="717"/>
      <c r="L48" s="718"/>
      <c r="M48" s="719"/>
      <c r="N48" s="638"/>
      <c r="O48" s="638"/>
    </row>
    <row r="49" spans="1:15">
      <c r="A49" s="720" t="s">
        <v>1597</v>
      </c>
      <c r="B49" s="710"/>
      <c r="C49" s="710"/>
      <c r="D49" s="711"/>
      <c r="E49" s="712"/>
      <c r="F49" s="713"/>
      <c r="G49" s="714"/>
      <c r="H49" s="609"/>
      <c r="I49" s="609"/>
      <c r="J49" s="716"/>
      <c r="K49" s="717"/>
      <c r="L49" s="718"/>
      <c r="M49" s="719"/>
      <c r="N49" s="638"/>
      <c r="O49" s="638"/>
    </row>
    <row r="50" spans="1:15">
      <c r="A50" s="709" t="s">
        <v>1598</v>
      </c>
      <c r="B50" s="710"/>
      <c r="C50" s="710"/>
      <c r="D50" s="711"/>
      <c r="E50" s="712"/>
      <c r="F50" s="713"/>
      <c r="G50" s="714"/>
      <c r="H50" s="609"/>
      <c r="I50" s="609"/>
      <c r="J50" s="716"/>
      <c r="K50" s="717"/>
      <c r="L50" s="718"/>
      <c r="M50" s="719"/>
      <c r="N50" s="638"/>
      <c r="O50" s="638"/>
    </row>
    <row r="51" spans="1:15">
      <c r="A51" s="720" t="s">
        <v>1599</v>
      </c>
      <c r="B51" s="710"/>
      <c r="C51" s="710"/>
      <c r="D51" s="711"/>
      <c r="E51" s="712"/>
      <c r="F51" s="713"/>
      <c r="G51" s="714"/>
      <c r="H51" s="609"/>
      <c r="I51" s="609"/>
      <c r="J51" s="716"/>
      <c r="K51" s="717"/>
      <c r="L51" s="718"/>
      <c r="M51" s="719"/>
      <c r="N51" s="638"/>
      <c r="O51" s="638"/>
    </row>
    <row r="52" spans="1:15" ht="12.75" customHeight="1">
      <c r="A52" s="709" t="s">
        <v>1600</v>
      </c>
      <c r="B52" s="710"/>
      <c r="C52" s="710"/>
      <c r="D52" s="711"/>
      <c r="E52" s="712"/>
      <c r="F52" s="713"/>
      <c r="G52" s="714"/>
      <c r="H52" s="609"/>
      <c r="I52" s="609"/>
      <c r="J52" s="716"/>
      <c r="K52" s="717"/>
      <c r="L52" s="718"/>
      <c r="M52" s="719"/>
      <c r="N52" s="638"/>
      <c r="O52" s="638"/>
    </row>
    <row r="53" spans="1:15" ht="12.75" customHeight="1">
      <c r="A53" s="720" t="s">
        <v>1601</v>
      </c>
      <c r="B53" s="710"/>
      <c r="C53" s="710"/>
      <c r="D53" s="711"/>
      <c r="E53" s="712"/>
      <c r="F53" s="713"/>
      <c r="G53" s="714"/>
      <c r="H53" s="609"/>
      <c r="I53" s="609"/>
      <c r="J53" s="716"/>
      <c r="K53" s="717"/>
      <c r="L53" s="718"/>
      <c r="M53" s="719"/>
      <c r="N53" s="638"/>
      <c r="O53" s="638"/>
    </row>
    <row r="54" spans="1:15" ht="12.75" customHeight="1">
      <c r="A54" s="709" t="s">
        <v>1602</v>
      </c>
      <c r="B54" s="710"/>
      <c r="C54" s="710"/>
      <c r="D54" s="711"/>
      <c r="E54" s="712"/>
      <c r="F54" s="713"/>
      <c r="G54" s="714"/>
      <c r="H54" s="609"/>
      <c r="I54" s="609"/>
      <c r="J54" s="716"/>
      <c r="K54" s="717"/>
      <c r="L54" s="718"/>
      <c r="M54" s="719"/>
      <c r="N54" s="638"/>
      <c r="O54" s="638"/>
    </row>
    <row r="55" spans="1:15" ht="12.75" customHeight="1">
      <c r="A55" s="720" t="s">
        <v>1603</v>
      </c>
      <c r="B55" s="710"/>
      <c r="C55" s="710"/>
      <c r="D55" s="711"/>
      <c r="E55" s="712"/>
      <c r="F55" s="713"/>
      <c r="G55" s="714"/>
      <c r="H55" s="609"/>
      <c r="I55" s="609"/>
      <c r="J55" s="716"/>
      <c r="K55" s="717"/>
      <c r="L55" s="718"/>
      <c r="M55" s="719"/>
      <c r="N55" s="638"/>
      <c r="O55" s="638"/>
    </row>
    <row r="56" spans="1:15" ht="12.75" customHeight="1">
      <c r="A56" s="709" t="s">
        <v>1604</v>
      </c>
      <c r="B56" s="710"/>
      <c r="C56" s="710"/>
      <c r="D56" s="711"/>
      <c r="E56" s="712"/>
      <c r="F56" s="713"/>
      <c r="G56" s="714"/>
      <c r="H56" s="609"/>
      <c r="I56" s="609"/>
      <c r="J56" s="716"/>
      <c r="K56" s="717"/>
      <c r="L56" s="718"/>
      <c r="M56" s="719"/>
      <c r="N56" s="638"/>
      <c r="O56" s="638"/>
    </row>
    <row r="57" spans="1:15" ht="12.75" customHeight="1">
      <c r="A57" s="720" t="s">
        <v>1605</v>
      </c>
      <c r="B57" s="710"/>
      <c r="C57" s="710"/>
      <c r="D57" s="711"/>
      <c r="E57" s="712"/>
      <c r="F57" s="713"/>
      <c r="G57" s="714"/>
      <c r="H57" s="609"/>
      <c r="I57" s="609"/>
      <c r="J57" s="716"/>
      <c r="K57" s="717"/>
      <c r="L57" s="718"/>
      <c r="M57" s="719"/>
      <c r="N57" s="641"/>
      <c r="O57" s="638"/>
    </row>
    <row r="58" spans="1:15" ht="12.75" hidden="1" customHeight="1" outlineLevel="1">
      <c r="A58" s="721" t="s">
        <v>1606</v>
      </c>
      <c r="B58" s="722"/>
      <c r="C58" s="722"/>
      <c r="D58" s="722"/>
      <c r="E58" s="711"/>
      <c r="F58" s="712"/>
      <c r="G58" s="712"/>
      <c r="H58" s="723"/>
      <c r="I58" s="609"/>
      <c r="J58" s="716"/>
      <c r="K58" s="717"/>
      <c r="L58" s="718"/>
      <c r="M58" s="719"/>
      <c r="N58" s="638"/>
      <c r="O58" s="456"/>
    </row>
    <row r="59" spans="1:15" ht="12.75" hidden="1" customHeight="1" outlineLevel="1">
      <c r="A59" s="721" t="s">
        <v>1607</v>
      </c>
      <c r="B59" s="722"/>
      <c r="C59" s="722"/>
      <c r="D59" s="722"/>
      <c r="E59" s="711"/>
      <c r="F59" s="712"/>
      <c r="G59" s="712"/>
      <c r="H59" s="723"/>
      <c r="I59" s="609"/>
      <c r="J59" s="716"/>
      <c r="K59" s="717"/>
      <c r="L59" s="718"/>
      <c r="M59" s="719"/>
      <c r="N59" s="638"/>
      <c r="O59" s="456"/>
    </row>
    <row r="60" spans="1:15" ht="12.75" hidden="1" customHeight="1" outlineLevel="1">
      <c r="A60" s="721" t="s">
        <v>1608</v>
      </c>
      <c r="B60" s="722"/>
      <c r="C60" s="722"/>
      <c r="D60" s="722"/>
      <c r="E60" s="711"/>
      <c r="F60" s="712"/>
      <c r="G60" s="712"/>
      <c r="H60" s="723"/>
      <c r="I60" s="609"/>
      <c r="J60" s="716"/>
      <c r="K60" s="717"/>
      <c r="L60" s="718"/>
      <c r="M60" s="719"/>
      <c r="N60" s="638"/>
      <c r="O60" s="456"/>
    </row>
    <row r="61" spans="1:15" ht="12.75" hidden="1" customHeight="1" outlineLevel="1">
      <c r="A61" s="721" t="s">
        <v>1609</v>
      </c>
      <c r="B61" s="722"/>
      <c r="C61" s="722"/>
      <c r="D61" s="722"/>
      <c r="E61" s="711"/>
      <c r="F61" s="712"/>
      <c r="G61" s="712"/>
      <c r="H61" s="723"/>
      <c r="I61" s="609"/>
      <c r="J61" s="716"/>
      <c r="K61" s="717"/>
      <c r="L61" s="718"/>
      <c r="M61" s="719"/>
      <c r="N61" s="638"/>
      <c r="O61" s="456"/>
    </row>
    <row r="62" spans="1:15" ht="12.75" hidden="1" customHeight="1" outlineLevel="1">
      <c r="A62" s="721" t="s">
        <v>1610</v>
      </c>
      <c r="B62" s="722"/>
      <c r="C62" s="722"/>
      <c r="D62" s="722"/>
      <c r="E62" s="711"/>
      <c r="F62" s="712"/>
      <c r="G62" s="712"/>
      <c r="H62" s="723"/>
      <c r="I62" s="609"/>
      <c r="J62" s="716"/>
      <c r="K62" s="717"/>
      <c r="L62" s="718"/>
      <c r="M62" s="719"/>
      <c r="N62" s="638"/>
      <c r="O62" s="456"/>
    </row>
    <row r="63" spans="1:15" ht="12.75" hidden="1" customHeight="1" outlineLevel="1">
      <c r="A63" s="721" t="s">
        <v>1611</v>
      </c>
      <c r="B63" s="722"/>
      <c r="C63" s="722"/>
      <c r="D63" s="722"/>
      <c r="E63" s="711"/>
      <c r="F63" s="712"/>
      <c r="G63" s="712"/>
      <c r="H63" s="723"/>
      <c r="I63" s="609"/>
      <c r="J63" s="716"/>
      <c r="K63" s="717"/>
      <c r="L63" s="718"/>
      <c r="M63" s="719"/>
      <c r="N63" s="638"/>
      <c r="O63" s="456"/>
    </row>
    <row r="64" spans="1:15" ht="12.75" hidden="1" customHeight="1" outlineLevel="1">
      <c r="A64" s="721" t="s">
        <v>1612</v>
      </c>
      <c r="B64" s="722"/>
      <c r="C64" s="722"/>
      <c r="D64" s="722"/>
      <c r="E64" s="711"/>
      <c r="F64" s="712"/>
      <c r="G64" s="712"/>
      <c r="H64" s="723"/>
      <c r="I64" s="609"/>
      <c r="J64" s="716"/>
      <c r="K64" s="717"/>
      <c r="L64" s="718"/>
      <c r="M64" s="719"/>
      <c r="N64" s="638"/>
      <c r="O64" s="456"/>
    </row>
    <row r="65" spans="1:15" ht="12.75" hidden="1" customHeight="1" outlineLevel="1">
      <c r="A65" s="721" t="s">
        <v>1613</v>
      </c>
      <c r="B65" s="722"/>
      <c r="C65" s="722"/>
      <c r="D65" s="722"/>
      <c r="E65" s="711"/>
      <c r="F65" s="712"/>
      <c r="G65" s="712"/>
      <c r="H65" s="723"/>
      <c r="I65" s="609"/>
      <c r="J65" s="716"/>
      <c r="K65" s="717"/>
      <c r="L65" s="718"/>
      <c r="M65" s="719"/>
      <c r="N65" s="638"/>
      <c r="O65" s="456"/>
    </row>
    <row r="66" spans="1:15" ht="12.75" hidden="1" customHeight="1" outlineLevel="1">
      <c r="A66" s="721" t="s">
        <v>1614</v>
      </c>
      <c r="B66" s="722"/>
      <c r="C66" s="722"/>
      <c r="D66" s="722"/>
      <c r="E66" s="711"/>
      <c r="F66" s="712"/>
      <c r="G66" s="712"/>
      <c r="H66" s="723"/>
      <c r="I66" s="609"/>
      <c r="J66" s="716"/>
      <c r="K66" s="717"/>
      <c r="L66" s="718"/>
      <c r="M66" s="719"/>
      <c r="N66" s="638"/>
      <c r="O66" s="456"/>
    </row>
    <row r="67" spans="1:15" ht="12.75" hidden="1" customHeight="1" outlineLevel="1">
      <c r="A67" s="721" t="s">
        <v>1615</v>
      </c>
      <c r="B67" s="722"/>
      <c r="C67" s="722"/>
      <c r="D67" s="722"/>
      <c r="E67" s="711"/>
      <c r="F67" s="712"/>
      <c r="G67" s="712"/>
      <c r="H67" s="723"/>
      <c r="I67" s="609"/>
      <c r="J67" s="716"/>
      <c r="K67" s="717"/>
      <c r="L67" s="718"/>
      <c r="M67" s="719"/>
      <c r="N67" s="638"/>
      <c r="O67" s="456"/>
    </row>
    <row r="68" spans="1:15" ht="12.75" hidden="1" customHeight="1" outlineLevel="1">
      <c r="A68" s="721" t="s">
        <v>1616</v>
      </c>
      <c r="B68" s="722"/>
      <c r="C68" s="722"/>
      <c r="D68" s="722"/>
      <c r="E68" s="711"/>
      <c r="F68" s="712"/>
      <c r="G68" s="712"/>
      <c r="H68" s="723"/>
      <c r="I68" s="609"/>
      <c r="J68" s="716"/>
      <c r="K68" s="717"/>
      <c r="L68" s="718"/>
      <c r="M68" s="719"/>
      <c r="N68" s="638"/>
      <c r="O68" s="456"/>
    </row>
    <row r="69" spans="1:15" ht="12.75" hidden="1" customHeight="1" outlineLevel="1">
      <c r="A69" s="721" t="s">
        <v>1617</v>
      </c>
      <c r="B69" s="722"/>
      <c r="C69" s="722"/>
      <c r="D69" s="722"/>
      <c r="E69" s="711"/>
      <c r="F69" s="712"/>
      <c r="G69" s="712"/>
      <c r="H69" s="723"/>
      <c r="I69" s="609"/>
      <c r="J69" s="716"/>
      <c r="K69" s="717"/>
      <c r="L69" s="718"/>
      <c r="M69" s="719"/>
      <c r="N69" s="638"/>
      <c r="O69" s="456"/>
    </row>
    <row r="70" spans="1:15" ht="12.75" hidden="1" customHeight="1" outlineLevel="1">
      <c r="A70" s="721" t="s">
        <v>1618</v>
      </c>
      <c r="B70" s="722"/>
      <c r="C70" s="722"/>
      <c r="D70" s="722"/>
      <c r="E70" s="711"/>
      <c r="F70" s="712"/>
      <c r="G70" s="712"/>
      <c r="H70" s="723"/>
      <c r="I70" s="609"/>
      <c r="J70" s="716"/>
      <c r="K70" s="717"/>
      <c r="L70" s="718"/>
      <c r="M70" s="719"/>
      <c r="N70" s="638"/>
      <c r="O70" s="456"/>
    </row>
    <row r="71" spans="1:15" ht="12.75" hidden="1" customHeight="1" outlineLevel="1">
      <c r="A71" s="721" t="s">
        <v>1619</v>
      </c>
      <c r="B71" s="722"/>
      <c r="C71" s="722"/>
      <c r="D71" s="722"/>
      <c r="E71" s="711"/>
      <c r="F71" s="712"/>
      <c r="G71" s="712"/>
      <c r="H71" s="723"/>
      <c r="I71" s="609"/>
      <c r="J71" s="716"/>
      <c r="K71" s="717"/>
      <c r="L71" s="718"/>
      <c r="M71" s="719"/>
      <c r="N71" s="638"/>
      <c r="O71" s="456"/>
    </row>
    <row r="72" spans="1:15" ht="12.75" hidden="1" customHeight="1" outlineLevel="1">
      <c r="A72" s="721" t="s">
        <v>1620</v>
      </c>
      <c r="B72" s="722"/>
      <c r="C72" s="722"/>
      <c r="D72" s="722"/>
      <c r="E72" s="711"/>
      <c r="F72" s="712"/>
      <c r="G72" s="712"/>
      <c r="H72" s="723"/>
      <c r="I72" s="609"/>
      <c r="J72" s="716"/>
      <c r="K72" s="717"/>
      <c r="L72" s="718"/>
      <c r="M72" s="719"/>
      <c r="N72" s="638"/>
      <c r="O72" s="456"/>
    </row>
    <row r="73" spans="1:15" ht="12.75" hidden="1" customHeight="1" outlineLevel="1">
      <c r="A73" s="721" t="s">
        <v>1621</v>
      </c>
      <c r="B73" s="722"/>
      <c r="C73" s="722"/>
      <c r="D73" s="722"/>
      <c r="E73" s="711"/>
      <c r="F73" s="712"/>
      <c r="G73" s="712"/>
      <c r="H73" s="723"/>
      <c r="I73" s="609"/>
      <c r="J73" s="716"/>
      <c r="K73" s="717"/>
      <c r="L73" s="718"/>
      <c r="M73" s="719"/>
      <c r="N73" s="638"/>
      <c r="O73" s="456"/>
    </row>
    <row r="74" spans="1:15" ht="12.75" hidden="1" customHeight="1" outlineLevel="1">
      <c r="A74" s="721" t="s">
        <v>1622</v>
      </c>
      <c r="B74" s="722"/>
      <c r="C74" s="722"/>
      <c r="D74" s="722"/>
      <c r="E74" s="711"/>
      <c r="F74" s="712"/>
      <c r="G74" s="712"/>
      <c r="H74" s="723"/>
      <c r="I74" s="609"/>
      <c r="J74" s="716"/>
      <c r="K74" s="717"/>
      <c r="L74" s="718"/>
      <c r="M74" s="719"/>
      <c r="N74" s="638"/>
      <c r="O74" s="456"/>
    </row>
    <row r="75" spans="1:15" ht="12.75" hidden="1" customHeight="1" outlineLevel="1">
      <c r="A75" s="721" t="s">
        <v>1623</v>
      </c>
      <c r="B75" s="722"/>
      <c r="C75" s="722"/>
      <c r="D75" s="722"/>
      <c r="E75" s="711"/>
      <c r="F75" s="712"/>
      <c r="G75" s="712"/>
      <c r="H75" s="723"/>
      <c r="I75" s="609"/>
      <c r="J75" s="716"/>
      <c r="K75" s="717"/>
      <c r="L75" s="718"/>
      <c r="M75" s="719"/>
      <c r="N75" s="638"/>
      <c r="O75" s="456"/>
    </row>
    <row r="76" spans="1:15" ht="12.75" hidden="1" customHeight="1" outlineLevel="1">
      <c r="A76" s="721" t="s">
        <v>1624</v>
      </c>
      <c r="B76" s="722"/>
      <c r="C76" s="722"/>
      <c r="D76" s="722"/>
      <c r="E76" s="711"/>
      <c r="F76" s="712"/>
      <c r="G76" s="712"/>
      <c r="H76" s="723"/>
      <c r="I76" s="609"/>
      <c r="J76" s="716"/>
      <c r="K76" s="717"/>
      <c r="L76" s="718"/>
      <c r="M76" s="719"/>
      <c r="N76" s="638"/>
      <c r="O76" s="456"/>
    </row>
    <row r="77" spans="1:15" ht="12.75" hidden="1" customHeight="1" outlineLevel="1">
      <c r="A77" s="721" t="s">
        <v>1625</v>
      </c>
      <c r="B77" s="722"/>
      <c r="C77" s="722"/>
      <c r="D77" s="722"/>
      <c r="E77" s="711"/>
      <c r="F77" s="712"/>
      <c r="G77" s="712"/>
      <c r="H77" s="723"/>
      <c r="I77" s="609"/>
      <c r="J77" s="716"/>
      <c r="K77" s="717"/>
      <c r="L77" s="718"/>
      <c r="M77" s="719"/>
      <c r="N77" s="638"/>
      <c r="O77" s="456"/>
    </row>
    <row r="78" spans="1:15" ht="12.75" hidden="1" customHeight="1" outlineLevel="1">
      <c r="A78" s="721" t="s">
        <v>1626</v>
      </c>
      <c r="B78" s="722"/>
      <c r="C78" s="722"/>
      <c r="D78" s="722"/>
      <c r="E78" s="711"/>
      <c r="F78" s="712"/>
      <c r="G78" s="712"/>
      <c r="H78" s="723"/>
      <c r="I78" s="609"/>
      <c r="J78" s="716"/>
      <c r="K78" s="717"/>
      <c r="L78" s="718"/>
      <c r="M78" s="719"/>
      <c r="N78" s="638"/>
      <c r="O78" s="456"/>
    </row>
    <row r="79" spans="1:15" ht="12.75" hidden="1" customHeight="1" outlineLevel="1">
      <c r="A79" s="721" t="s">
        <v>1627</v>
      </c>
      <c r="B79" s="722"/>
      <c r="C79" s="722"/>
      <c r="D79" s="722"/>
      <c r="E79" s="711"/>
      <c r="F79" s="712"/>
      <c r="G79" s="712"/>
      <c r="H79" s="723"/>
      <c r="I79" s="609"/>
      <c r="J79" s="716"/>
      <c r="K79" s="717"/>
      <c r="L79" s="718"/>
      <c r="M79" s="719"/>
      <c r="N79" s="638"/>
      <c r="O79" s="456"/>
    </row>
    <row r="80" spans="1:15" ht="12.75" hidden="1" customHeight="1" outlineLevel="1">
      <c r="A80" s="721" t="s">
        <v>1628</v>
      </c>
      <c r="B80" s="722"/>
      <c r="C80" s="722"/>
      <c r="D80" s="722"/>
      <c r="E80" s="711"/>
      <c r="F80" s="712"/>
      <c r="G80" s="712"/>
      <c r="H80" s="723"/>
      <c r="I80" s="609"/>
      <c r="J80" s="716"/>
      <c r="K80" s="717"/>
      <c r="L80" s="718"/>
      <c r="M80" s="719"/>
      <c r="N80" s="638"/>
      <c r="O80" s="456"/>
    </row>
    <row r="81" spans="1:15" ht="12.75" hidden="1" customHeight="1" outlineLevel="1">
      <c r="A81" s="721" t="s">
        <v>1629</v>
      </c>
      <c r="B81" s="722"/>
      <c r="C81" s="722"/>
      <c r="D81" s="722"/>
      <c r="E81" s="711"/>
      <c r="F81" s="712"/>
      <c r="G81" s="712"/>
      <c r="H81" s="723"/>
      <c r="I81" s="609"/>
      <c r="J81" s="716"/>
      <c r="K81" s="717"/>
      <c r="L81" s="718"/>
      <c r="M81" s="719"/>
      <c r="N81" s="638"/>
      <c r="O81" s="456"/>
    </row>
    <row r="82" spans="1:15" ht="12.75" hidden="1" customHeight="1" outlineLevel="1">
      <c r="A82" s="721" t="s">
        <v>1630</v>
      </c>
      <c r="B82" s="722"/>
      <c r="C82" s="722"/>
      <c r="D82" s="722"/>
      <c r="E82" s="711"/>
      <c r="F82" s="712"/>
      <c r="G82" s="712"/>
      <c r="H82" s="723"/>
      <c r="I82" s="609"/>
      <c r="J82" s="716"/>
      <c r="K82" s="717"/>
      <c r="L82" s="718"/>
      <c r="M82" s="719"/>
      <c r="N82" s="638"/>
      <c r="O82" s="456"/>
    </row>
    <row r="83" spans="1:15" ht="12.75" hidden="1" customHeight="1" outlineLevel="1">
      <c r="A83" s="721" t="s">
        <v>1631</v>
      </c>
      <c r="B83" s="722"/>
      <c r="C83" s="722"/>
      <c r="D83" s="722"/>
      <c r="E83" s="711"/>
      <c r="F83" s="712"/>
      <c r="G83" s="712"/>
      <c r="H83" s="723"/>
      <c r="I83" s="609"/>
      <c r="J83" s="716"/>
      <c r="K83" s="717"/>
      <c r="L83" s="718"/>
      <c r="M83" s="719"/>
      <c r="N83" s="638"/>
      <c r="O83" s="456"/>
    </row>
    <row r="84" spans="1:15" ht="12.75" hidden="1" customHeight="1" outlineLevel="1">
      <c r="A84" s="721" t="s">
        <v>1632</v>
      </c>
      <c r="B84" s="722"/>
      <c r="C84" s="722"/>
      <c r="D84" s="722"/>
      <c r="E84" s="711"/>
      <c r="F84" s="712"/>
      <c r="G84" s="712"/>
      <c r="H84" s="723"/>
      <c r="I84" s="609"/>
      <c r="J84" s="716"/>
      <c r="K84" s="717"/>
      <c r="L84" s="718"/>
      <c r="M84" s="719"/>
      <c r="N84" s="638"/>
      <c r="O84" s="456"/>
    </row>
    <row r="85" spans="1:15" ht="12.75" hidden="1" customHeight="1" outlineLevel="1">
      <c r="A85" s="721" t="s">
        <v>1633</v>
      </c>
      <c r="B85" s="722"/>
      <c r="C85" s="722"/>
      <c r="D85" s="722"/>
      <c r="E85" s="711"/>
      <c r="F85" s="712"/>
      <c r="G85" s="712"/>
      <c r="H85" s="723"/>
      <c r="I85" s="609"/>
      <c r="J85" s="716"/>
      <c r="K85" s="717"/>
      <c r="L85" s="718"/>
      <c r="M85" s="719"/>
      <c r="N85" s="638"/>
      <c r="O85" s="456"/>
    </row>
    <row r="86" spans="1:15" ht="12.75" hidden="1" customHeight="1" outlineLevel="1">
      <c r="A86" s="721" t="s">
        <v>1634</v>
      </c>
      <c r="B86" s="722"/>
      <c r="C86" s="722"/>
      <c r="D86" s="722"/>
      <c r="E86" s="711"/>
      <c r="F86" s="712"/>
      <c r="G86" s="712"/>
      <c r="H86" s="723"/>
      <c r="I86" s="609"/>
      <c r="J86" s="716"/>
      <c r="K86" s="717"/>
      <c r="L86" s="718"/>
      <c r="M86" s="719"/>
      <c r="N86" s="638"/>
      <c r="O86" s="456"/>
    </row>
    <row r="87" spans="1:15" ht="12.75" hidden="1" customHeight="1" outlineLevel="1">
      <c r="A87" s="721" t="s">
        <v>1635</v>
      </c>
      <c r="B87" s="722"/>
      <c r="C87" s="722"/>
      <c r="D87" s="722"/>
      <c r="E87" s="711"/>
      <c r="F87" s="712"/>
      <c r="G87" s="712"/>
      <c r="H87" s="723"/>
      <c r="I87" s="609"/>
      <c r="J87" s="716"/>
      <c r="K87" s="717"/>
      <c r="L87" s="718"/>
      <c r="M87" s="719"/>
      <c r="N87" s="638"/>
      <c r="O87" s="456"/>
    </row>
    <row r="88" spans="1:15" ht="12.75" hidden="1" customHeight="1" outlineLevel="1">
      <c r="A88" s="721" t="s">
        <v>1636</v>
      </c>
      <c r="B88" s="722"/>
      <c r="C88" s="722"/>
      <c r="D88" s="722"/>
      <c r="E88" s="711"/>
      <c r="F88" s="712"/>
      <c r="G88" s="712"/>
      <c r="H88" s="723"/>
      <c r="I88" s="609"/>
      <c r="J88" s="716"/>
      <c r="K88" s="717"/>
      <c r="L88" s="718"/>
      <c r="M88" s="719"/>
      <c r="N88" s="638"/>
      <c r="O88" s="456"/>
    </row>
    <row r="89" spans="1:15" ht="12.75" hidden="1" customHeight="1" outlineLevel="1">
      <c r="A89" s="721" t="s">
        <v>1637</v>
      </c>
      <c r="B89" s="722"/>
      <c r="C89" s="722"/>
      <c r="D89" s="722"/>
      <c r="E89" s="711"/>
      <c r="F89" s="712"/>
      <c r="G89" s="712"/>
      <c r="H89" s="723"/>
      <c r="I89" s="609"/>
      <c r="J89" s="716"/>
      <c r="K89" s="717"/>
      <c r="L89" s="718"/>
      <c r="M89" s="719"/>
      <c r="N89" s="638"/>
      <c r="O89" s="456"/>
    </row>
    <row r="90" spans="1:15" ht="12.75" hidden="1" customHeight="1" outlineLevel="1">
      <c r="A90" s="721" t="s">
        <v>1638</v>
      </c>
      <c r="B90" s="722"/>
      <c r="C90" s="722"/>
      <c r="D90" s="722"/>
      <c r="E90" s="711"/>
      <c r="F90" s="712"/>
      <c r="G90" s="712"/>
      <c r="H90" s="723"/>
      <c r="I90" s="609"/>
      <c r="J90" s="716"/>
      <c r="K90" s="717"/>
      <c r="L90" s="718"/>
      <c r="M90" s="719"/>
      <c r="N90" s="638"/>
      <c r="O90" s="456"/>
    </row>
    <row r="91" spans="1:15" ht="12.75" hidden="1" customHeight="1" outlineLevel="1">
      <c r="A91" s="721" t="s">
        <v>1639</v>
      </c>
      <c r="B91" s="722"/>
      <c r="C91" s="722"/>
      <c r="D91" s="722"/>
      <c r="E91" s="711"/>
      <c r="F91" s="712"/>
      <c r="G91" s="712"/>
      <c r="H91" s="723"/>
      <c r="I91" s="609"/>
      <c r="J91" s="716"/>
      <c r="K91" s="717"/>
      <c r="L91" s="718"/>
      <c r="M91" s="719"/>
      <c r="N91" s="638"/>
      <c r="O91" s="456"/>
    </row>
    <row r="92" spans="1:15" hidden="1" outlineLevel="1">
      <c r="A92" s="721" t="s">
        <v>1640</v>
      </c>
      <c r="B92" s="722"/>
      <c r="C92" s="722"/>
      <c r="D92" s="722"/>
      <c r="E92" s="711"/>
      <c r="F92" s="712"/>
      <c r="G92" s="712"/>
      <c r="H92" s="723"/>
      <c r="I92" s="609"/>
      <c r="J92" s="716"/>
      <c r="K92" s="717"/>
      <c r="L92" s="718"/>
      <c r="M92" s="719"/>
      <c r="N92" s="638"/>
      <c r="O92" s="456"/>
    </row>
    <row r="93" spans="1:15" hidden="1" outlineLevel="1">
      <c r="A93" s="721" t="s">
        <v>1641</v>
      </c>
      <c r="B93" s="722"/>
      <c r="C93" s="722"/>
      <c r="D93" s="722"/>
      <c r="E93" s="711"/>
      <c r="F93" s="712"/>
      <c r="G93" s="712"/>
      <c r="H93" s="723"/>
      <c r="I93" s="609"/>
      <c r="J93" s="716"/>
      <c r="K93" s="717"/>
      <c r="L93" s="718"/>
      <c r="M93" s="719"/>
      <c r="N93" s="638"/>
      <c r="O93" s="456"/>
    </row>
    <row r="94" spans="1:15" hidden="1" outlineLevel="1">
      <c r="A94" s="721" t="s">
        <v>1642</v>
      </c>
      <c r="B94" s="722"/>
      <c r="C94" s="722"/>
      <c r="D94" s="722"/>
      <c r="E94" s="711"/>
      <c r="F94" s="712"/>
      <c r="G94" s="712"/>
      <c r="H94" s="723"/>
      <c r="I94" s="609"/>
      <c r="J94" s="716"/>
      <c r="K94" s="717"/>
      <c r="L94" s="718"/>
      <c r="M94" s="719"/>
      <c r="N94" s="638"/>
      <c r="O94" s="456"/>
    </row>
    <row r="95" spans="1:15" hidden="1" outlineLevel="1">
      <c r="A95" s="721" t="s">
        <v>1643</v>
      </c>
      <c r="B95" s="722"/>
      <c r="C95" s="722"/>
      <c r="D95" s="722"/>
      <c r="E95" s="711"/>
      <c r="F95" s="712"/>
      <c r="G95" s="712"/>
      <c r="H95" s="723"/>
      <c r="I95" s="609"/>
      <c r="J95" s="716"/>
      <c r="K95" s="717"/>
      <c r="L95" s="718"/>
      <c r="M95" s="719"/>
      <c r="N95" s="638"/>
      <c r="O95" s="456"/>
    </row>
    <row r="96" spans="1:15" hidden="1" outlineLevel="1">
      <c r="A96" s="721" t="s">
        <v>1644</v>
      </c>
      <c r="B96" s="722"/>
      <c r="C96" s="722"/>
      <c r="D96" s="722"/>
      <c r="E96" s="711"/>
      <c r="F96" s="712"/>
      <c r="G96" s="712"/>
      <c r="H96" s="723"/>
      <c r="I96" s="609"/>
      <c r="J96" s="716"/>
      <c r="K96" s="717"/>
      <c r="L96" s="718"/>
      <c r="M96" s="719"/>
      <c r="N96" s="638"/>
      <c r="O96" s="456"/>
    </row>
    <row r="97" spans="1:15" hidden="1" outlineLevel="1">
      <c r="A97" s="721" t="s">
        <v>1645</v>
      </c>
      <c r="B97" s="722"/>
      <c r="C97" s="722"/>
      <c r="D97" s="722"/>
      <c r="E97" s="711"/>
      <c r="F97" s="712"/>
      <c r="G97" s="712"/>
      <c r="H97" s="723"/>
      <c r="I97" s="609"/>
      <c r="J97" s="716"/>
      <c r="K97" s="717"/>
      <c r="L97" s="718"/>
      <c r="M97" s="719"/>
      <c r="N97" s="638"/>
      <c r="O97"/>
    </row>
    <row r="98" spans="1:15" collapsed="1">
      <c r="A98" s="724"/>
      <c r="B98" s="636"/>
      <c r="C98" s="725"/>
      <c r="D98" s="725"/>
      <c r="E98" s="726"/>
      <c r="F98" s="726"/>
      <c r="G98" s="727" t="s">
        <v>7</v>
      </c>
      <c r="H98" s="669">
        <f>SUM(H48:H97)</f>
        <v>0</v>
      </c>
      <c r="I98" s="669">
        <f t="shared" ref="I98" si="12">SUM(I48:I97)</f>
        <v>0</v>
      </c>
      <c r="J98" s="669">
        <f>SUM(J48:J57)</f>
        <v>0</v>
      </c>
      <c r="K98" s="728"/>
      <c r="L98" s="641"/>
      <c r="M98" s="641"/>
      <c r="N98" s="641"/>
      <c r="O98" s="638"/>
    </row>
    <row r="99" spans="1:15">
      <c r="A99" s="638"/>
      <c r="B99" s="638"/>
      <c r="C99" s="638"/>
      <c r="D99" s="638"/>
      <c r="E99" s="638"/>
      <c r="F99" s="638"/>
      <c r="G99" s="638"/>
      <c r="H99" s="638"/>
      <c r="I99" s="638"/>
      <c r="J99" s="638"/>
      <c r="K99" s="638"/>
      <c r="L99" s="638"/>
      <c r="M99" s="638"/>
      <c r="N99" s="638"/>
      <c r="O99" s="638"/>
    </row>
    <row r="100" spans="1:15">
      <c r="A100" s="684" t="s">
        <v>1646</v>
      </c>
      <c r="B100" s="685" t="s">
        <v>1647</v>
      </c>
      <c r="C100" s="685"/>
      <c r="D100" s="685"/>
      <c r="E100" s="685"/>
      <c r="F100" s="685"/>
      <c r="G100" s="685"/>
      <c r="H100" s="685"/>
      <c r="I100" s="685"/>
      <c r="J100" s="685"/>
      <c r="K100" s="685"/>
      <c r="L100" s="638"/>
      <c r="M100" s="638"/>
      <c r="N100" s="638"/>
      <c r="O100" s="638"/>
    </row>
    <row r="101" spans="1:15">
      <c r="A101" s="2619" t="s">
        <v>1581</v>
      </c>
      <c r="B101" s="2620"/>
      <c r="C101" s="2620"/>
      <c r="D101" s="2620"/>
      <c r="E101" s="2620"/>
      <c r="F101" s="2620"/>
      <c r="G101" s="2621"/>
      <c r="H101" s="2622" t="s">
        <v>1582</v>
      </c>
      <c r="I101" s="2623"/>
      <c r="J101" s="2624"/>
      <c r="K101" s="2625" t="s">
        <v>1583</v>
      </c>
      <c r="L101" s="2626"/>
      <c r="M101" s="2627"/>
      <c r="N101" s="638"/>
      <c r="O101" s="638"/>
    </row>
    <row r="102" spans="1:15">
      <c r="A102" s="694" t="s">
        <v>223</v>
      </c>
      <c r="B102" s="695" t="s">
        <v>1584</v>
      </c>
      <c r="C102" s="695" t="s">
        <v>1648</v>
      </c>
      <c r="D102" s="696" t="s">
        <v>1586</v>
      </c>
      <c r="E102" s="697" t="s">
        <v>1587</v>
      </c>
      <c r="F102" s="696" t="s">
        <v>1588</v>
      </c>
      <c r="G102" s="729" t="s">
        <v>502</v>
      </c>
      <c r="H102" s="698" t="s">
        <v>1546</v>
      </c>
      <c r="I102" s="699" t="s">
        <v>1547</v>
      </c>
      <c r="J102" s="700" t="s">
        <v>1548</v>
      </c>
      <c r="K102" s="694" t="s">
        <v>1649</v>
      </c>
      <c r="L102" s="695" t="s">
        <v>1590</v>
      </c>
      <c r="M102" s="701" t="s">
        <v>1590</v>
      </c>
      <c r="N102" s="638"/>
      <c r="O102" s="638"/>
    </row>
    <row r="103" spans="1:15">
      <c r="A103" s="702"/>
      <c r="B103" s="703" t="s">
        <v>1591</v>
      </c>
      <c r="C103" s="703"/>
      <c r="D103" s="704" t="s">
        <v>435</v>
      </c>
      <c r="E103" s="705" t="s">
        <v>1592</v>
      </c>
      <c r="F103" s="704" t="s">
        <v>1593</v>
      </c>
      <c r="G103" s="730" t="s">
        <v>10</v>
      </c>
      <c r="H103" s="706" t="s">
        <v>10</v>
      </c>
      <c r="I103" s="706" t="s">
        <v>10</v>
      </c>
      <c r="J103" s="707" t="s">
        <v>10</v>
      </c>
      <c r="K103" s="702" t="s">
        <v>1585</v>
      </c>
      <c r="L103" s="703" t="s">
        <v>1594</v>
      </c>
      <c r="M103" s="708" t="s">
        <v>1595</v>
      </c>
      <c r="N103" s="638"/>
      <c r="O103" s="638"/>
    </row>
    <row r="104" spans="1:15">
      <c r="A104" s="709" t="s">
        <v>769</v>
      </c>
      <c r="B104" s="710"/>
      <c r="C104" s="710"/>
      <c r="D104" s="711"/>
      <c r="E104" s="712"/>
      <c r="F104" s="731"/>
      <c r="G104" s="732"/>
      <c r="H104" s="733"/>
      <c r="I104" s="733"/>
      <c r="J104" s="734"/>
      <c r="K104" s="717"/>
      <c r="L104" s="718"/>
      <c r="M104" s="719"/>
      <c r="N104" s="638"/>
      <c r="O104" s="638"/>
    </row>
    <row r="105" spans="1:15">
      <c r="A105" s="720" t="s">
        <v>773</v>
      </c>
      <c r="B105" s="710"/>
      <c r="C105" s="710"/>
      <c r="D105" s="711"/>
      <c r="E105" s="712"/>
      <c r="F105" s="731"/>
      <c r="G105" s="732"/>
      <c r="H105" s="735"/>
      <c r="I105" s="735"/>
      <c r="J105" s="736"/>
      <c r="K105" s="717"/>
      <c r="L105" s="718"/>
      <c r="M105" s="719"/>
      <c r="N105" s="638"/>
      <c r="O105" s="638"/>
    </row>
    <row r="106" spans="1:15">
      <c r="A106" s="709" t="s">
        <v>777</v>
      </c>
      <c r="B106" s="710"/>
      <c r="C106" s="710"/>
      <c r="D106" s="711"/>
      <c r="E106" s="712"/>
      <c r="F106" s="731"/>
      <c r="G106" s="732"/>
      <c r="H106" s="735"/>
      <c r="I106" s="735"/>
      <c r="J106" s="736"/>
      <c r="K106" s="717"/>
      <c r="L106" s="718"/>
      <c r="M106" s="719"/>
      <c r="N106" s="638"/>
      <c r="O106" s="638"/>
    </row>
    <row r="107" spans="1:15">
      <c r="A107" s="720" t="s">
        <v>781</v>
      </c>
      <c r="B107" s="710"/>
      <c r="C107" s="710"/>
      <c r="D107" s="711"/>
      <c r="E107" s="712"/>
      <c r="F107" s="731"/>
      <c r="G107" s="732"/>
      <c r="H107" s="735"/>
      <c r="I107" s="735"/>
      <c r="J107" s="736"/>
      <c r="K107" s="717"/>
      <c r="L107" s="718"/>
      <c r="M107" s="719"/>
      <c r="N107" s="638"/>
      <c r="O107" s="638"/>
    </row>
    <row r="108" spans="1:15" ht="12.75" customHeight="1">
      <c r="A108" s="709" t="s">
        <v>1650</v>
      </c>
      <c r="B108" s="710"/>
      <c r="C108" s="710"/>
      <c r="D108" s="711"/>
      <c r="E108" s="712"/>
      <c r="F108" s="731"/>
      <c r="G108" s="732"/>
      <c r="H108" s="735"/>
      <c r="I108" s="735"/>
      <c r="J108" s="736"/>
      <c r="K108" s="717"/>
      <c r="L108" s="718"/>
      <c r="M108" s="719"/>
      <c r="N108" s="638"/>
      <c r="O108" s="638"/>
    </row>
    <row r="109" spans="1:15" ht="12.75" customHeight="1">
      <c r="A109" s="720" t="s">
        <v>1651</v>
      </c>
      <c r="B109" s="710"/>
      <c r="C109" s="710"/>
      <c r="D109" s="711"/>
      <c r="E109" s="712"/>
      <c r="F109" s="731"/>
      <c r="G109" s="732"/>
      <c r="H109" s="733"/>
      <c r="I109" s="733"/>
      <c r="J109" s="734"/>
      <c r="K109" s="717"/>
      <c r="L109" s="718"/>
      <c r="M109" s="719"/>
      <c r="N109" s="638"/>
      <c r="O109" s="638"/>
    </row>
    <row r="110" spans="1:15" ht="12.75" customHeight="1">
      <c r="A110" s="709" t="s">
        <v>1652</v>
      </c>
      <c r="B110" s="710"/>
      <c r="C110" s="710"/>
      <c r="D110" s="711"/>
      <c r="E110" s="712"/>
      <c r="F110" s="731"/>
      <c r="G110" s="732"/>
      <c r="H110" s="733"/>
      <c r="I110" s="733"/>
      <c r="J110" s="734"/>
      <c r="K110" s="717"/>
      <c r="L110" s="718"/>
      <c r="M110" s="719"/>
      <c r="N110" s="638"/>
      <c r="O110" s="638"/>
    </row>
    <row r="111" spans="1:15" ht="12.75" customHeight="1">
      <c r="A111" s="720" t="s">
        <v>1653</v>
      </c>
      <c r="B111" s="710"/>
      <c r="C111" s="710"/>
      <c r="D111" s="711"/>
      <c r="E111" s="712"/>
      <c r="F111" s="731"/>
      <c r="G111" s="732"/>
      <c r="H111" s="733"/>
      <c r="I111" s="733"/>
      <c r="J111" s="734"/>
      <c r="K111" s="717"/>
      <c r="L111" s="718"/>
      <c r="M111" s="719"/>
      <c r="N111" s="638"/>
      <c r="O111" s="638"/>
    </row>
    <row r="112" spans="1:15" ht="12.75" customHeight="1">
      <c r="A112" s="709" t="s">
        <v>1654</v>
      </c>
      <c r="B112" s="710"/>
      <c r="C112" s="710"/>
      <c r="D112" s="711"/>
      <c r="E112" s="712"/>
      <c r="F112" s="731"/>
      <c r="G112" s="732"/>
      <c r="H112" s="733"/>
      <c r="I112" s="733"/>
      <c r="J112" s="734"/>
      <c r="K112" s="717"/>
      <c r="L112" s="718"/>
      <c r="M112" s="719"/>
      <c r="N112" s="638"/>
      <c r="O112" s="638"/>
    </row>
    <row r="113" spans="1:15" ht="12.75" customHeight="1">
      <c r="A113" s="720" t="s">
        <v>1655</v>
      </c>
      <c r="B113" s="710"/>
      <c r="C113" s="710"/>
      <c r="D113" s="711"/>
      <c r="E113" s="712"/>
      <c r="F113" s="731"/>
      <c r="G113" s="732"/>
      <c r="H113" s="733"/>
      <c r="I113" s="733"/>
      <c r="J113" s="734"/>
      <c r="K113" s="717"/>
      <c r="L113" s="718"/>
      <c r="M113" s="719"/>
      <c r="N113" s="641"/>
      <c r="O113" s="638"/>
    </row>
    <row r="114" spans="1:15" ht="12.75" hidden="1" customHeight="1" outlineLevel="1">
      <c r="A114" s="721" t="s">
        <v>1656</v>
      </c>
      <c r="B114" s="722"/>
      <c r="C114" s="722"/>
      <c r="D114" s="722"/>
      <c r="E114" s="711"/>
      <c r="F114" s="713"/>
      <c r="G114" s="737"/>
      <c r="H114" s="738"/>
      <c r="I114" s="739"/>
      <c r="J114" s="739"/>
      <c r="K114" s="717"/>
      <c r="L114" s="718"/>
      <c r="M114" s="719"/>
      <c r="N114" s="638"/>
      <c r="O114"/>
    </row>
    <row r="115" spans="1:15" ht="12.75" hidden="1" customHeight="1" outlineLevel="1">
      <c r="A115" s="721" t="s">
        <v>1657</v>
      </c>
      <c r="B115" s="722"/>
      <c r="C115" s="722"/>
      <c r="D115" s="722"/>
      <c r="E115" s="711"/>
      <c r="F115" s="713"/>
      <c r="G115" s="737"/>
      <c r="H115" s="738"/>
      <c r="I115" s="739"/>
      <c r="J115" s="739"/>
      <c r="K115" s="717"/>
      <c r="L115" s="718"/>
      <c r="M115" s="719"/>
      <c r="N115" s="638"/>
      <c r="O115"/>
    </row>
    <row r="116" spans="1:15" ht="12.75" hidden="1" customHeight="1" outlineLevel="1">
      <c r="A116" s="721" t="s">
        <v>1658</v>
      </c>
      <c r="B116" s="722"/>
      <c r="C116" s="722"/>
      <c r="D116" s="722"/>
      <c r="E116" s="711"/>
      <c r="F116" s="713"/>
      <c r="G116" s="737"/>
      <c r="H116" s="738"/>
      <c r="I116" s="739"/>
      <c r="J116" s="739"/>
      <c r="K116" s="717"/>
      <c r="L116" s="718"/>
      <c r="M116" s="719"/>
      <c r="N116" s="638"/>
      <c r="O116"/>
    </row>
    <row r="117" spans="1:15" ht="12.75" hidden="1" customHeight="1" outlineLevel="1">
      <c r="A117" s="721" t="s">
        <v>1659</v>
      </c>
      <c r="B117" s="722"/>
      <c r="C117" s="722"/>
      <c r="D117" s="722"/>
      <c r="E117" s="711"/>
      <c r="F117" s="713"/>
      <c r="G117" s="737"/>
      <c r="H117" s="738"/>
      <c r="I117" s="739"/>
      <c r="J117" s="739"/>
      <c r="K117" s="717"/>
      <c r="L117" s="718"/>
      <c r="M117" s="719"/>
      <c r="N117" s="638"/>
      <c r="O117"/>
    </row>
    <row r="118" spans="1:15" ht="12.75" hidden="1" customHeight="1" outlineLevel="1">
      <c r="A118" s="721" t="s">
        <v>1660</v>
      </c>
      <c r="B118" s="722"/>
      <c r="C118" s="722"/>
      <c r="D118" s="722"/>
      <c r="E118" s="711"/>
      <c r="F118" s="713"/>
      <c r="G118" s="737"/>
      <c r="H118" s="738"/>
      <c r="I118" s="739"/>
      <c r="J118" s="739"/>
      <c r="K118" s="717"/>
      <c r="L118" s="718"/>
      <c r="M118" s="719"/>
      <c r="N118" s="638"/>
      <c r="O118"/>
    </row>
    <row r="119" spans="1:15" ht="12.75" hidden="1" customHeight="1" outlineLevel="1">
      <c r="A119" s="721" t="s">
        <v>1661</v>
      </c>
      <c r="B119" s="722"/>
      <c r="C119" s="722"/>
      <c r="D119" s="722"/>
      <c r="E119" s="711"/>
      <c r="F119" s="713"/>
      <c r="G119" s="737"/>
      <c r="H119" s="738"/>
      <c r="I119" s="739"/>
      <c r="J119" s="739"/>
      <c r="K119" s="717"/>
      <c r="L119" s="718"/>
      <c r="M119" s="719"/>
      <c r="N119" s="638"/>
      <c r="O119"/>
    </row>
    <row r="120" spans="1:15" ht="12.75" hidden="1" customHeight="1" outlineLevel="1">
      <c r="A120" s="721" t="s">
        <v>1662</v>
      </c>
      <c r="B120" s="722"/>
      <c r="C120" s="722"/>
      <c r="D120" s="722"/>
      <c r="E120" s="711"/>
      <c r="F120" s="713"/>
      <c r="G120" s="737"/>
      <c r="H120" s="738"/>
      <c r="I120" s="739"/>
      <c r="J120" s="739"/>
      <c r="K120" s="717"/>
      <c r="L120" s="718"/>
      <c r="M120" s="719"/>
      <c r="N120" s="638"/>
      <c r="O120"/>
    </row>
    <row r="121" spans="1:15" ht="12.75" hidden="1" customHeight="1" outlineLevel="1">
      <c r="A121" s="721" t="s">
        <v>1663</v>
      </c>
      <c r="B121" s="722"/>
      <c r="C121" s="722"/>
      <c r="D121" s="722"/>
      <c r="E121" s="711"/>
      <c r="F121" s="713"/>
      <c r="G121" s="737"/>
      <c r="H121" s="738"/>
      <c r="I121" s="739"/>
      <c r="J121" s="739"/>
      <c r="K121" s="717"/>
      <c r="L121" s="718"/>
      <c r="M121" s="719"/>
      <c r="N121" s="638"/>
      <c r="O121"/>
    </row>
    <row r="122" spans="1:15" ht="12.75" hidden="1" customHeight="1" outlineLevel="1">
      <c r="A122" s="721" t="s">
        <v>1664</v>
      </c>
      <c r="B122" s="722"/>
      <c r="C122" s="722"/>
      <c r="D122" s="722"/>
      <c r="E122" s="711"/>
      <c r="F122" s="713"/>
      <c r="G122" s="737"/>
      <c r="H122" s="738"/>
      <c r="I122" s="739"/>
      <c r="J122" s="739"/>
      <c r="K122" s="717"/>
      <c r="L122" s="718"/>
      <c r="M122" s="719"/>
      <c r="N122" s="638"/>
      <c r="O122"/>
    </row>
    <row r="123" spans="1:15" ht="12.75" hidden="1" customHeight="1" outlineLevel="1">
      <c r="A123" s="721" t="s">
        <v>1665</v>
      </c>
      <c r="B123" s="722"/>
      <c r="C123" s="722"/>
      <c r="D123" s="722"/>
      <c r="E123" s="711"/>
      <c r="F123" s="713"/>
      <c r="G123" s="737"/>
      <c r="H123" s="738"/>
      <c r="I123" s="739"/>
      <c r="J123" s="739"/>
      <c r="K123" s="717"/>
      <c r="L123" s="718"/>
      <c r="M123" s="719"/>
      <c r="N123" s="638"/>
      <c r="O123"/>
    </row>
    <row r="124" spans="1:15" ht="12.75" hidden="1" customHeight="1" outlineLevel="1">
      <c r="A124" s="721" t="s">
        <v>1666</v>
      </c>
      <c r="B124" s="722"/>
      <c r="C124" s="722"/>
      <c r="D124" s="722"/>
      <c r="E124" s="711"/>
      <c r="F124" s="713"/>
      <c r="G124" s="737"/>
      <c r="H124" s="738"/>
      <c r="I124" s="739"/>
      <c r="J124" s="739"/>
      <c r="K124" s="717"/>
      <c r="L124" s="718"/>
      <c r="M124" s="719"/>
      <c r="N124" s="638"/>
      <c r="O124"/>
    </row>
    <row r="125" spans="1:15" ht="12.75" hidden="1" customHeight="1" outlineLevel="1">
      <c r="A125" s="721" t="s">
        <v>1667</v>
      </c>
      <c r="B125" s="722"/>
      <c r="C125" s="722"/>
      <c r="D125" s="722"/>
      <c r="E125" s="711"/>
      <c r="F125" s="713"/>
      <c r="G125" s="737"/>
      <c r="H125" s="738"/>
      <c r="I125" s="739"/>
      <c r="J125" s="739"/>
      <c r="K125" s="717"/>
      <c r="L125" s="718"/>
      <c r="M125" s="719"/>
      <c r="N125" s="638"/>
      <c r="O125"/>
    </row>
    <row r="126" spans="1:15" ht="12.75" hidden="1" customHeight="1" outlineLevel="1">
      <c r="A126" s="721" t="s">
        <v>1668</v>
      </c>
      <c r="B126" s="722"/>
      <c r="C126" s="722"/>
      <c r="D126" s="722"/>
      <c r="E126" s="711"/>
      <c r="F126" s="713"/>
      <c r="G126" s="737"/>
      <c r="H126" s="738"/>
      <c r="I126" s="739"/>
      <c r="J126" s="739"/>
      <c r="K126" s="717"/>
      <c r="L126" s="718"/>
      <c r="M126" s="719"/>
      <c r="N126" s="638"/>
      <c r="O126"/>
    </row>
    <row r="127" spans="1:15" ht="12.75" hidden="1" customHeight="1" outlineLevel="1">
      <c r="A127" s="721" t="s">
        <v>1669</v>
      </c>
      <c r="B127" s="722"/>
      <c r="C127" s="722"/>
      <c r="D127" s="722"/>
      <c r="E127" s="711"/>
      <c r="F127" s="713"/>
      <c r="G127" s="737"/>
      <c r="H127" s="738"/>
      <c r="I127" s="739"/>
      <c r="J127" s="739"/>
      <c r="K127" s="717"/>
      <c r="L127" s="718"/>
      <c r="M127" s="719"/>
      <c r="N127" s="638"/>
      <c r="O127"/>
    </row>
    <row r="128" spans="1:15" ht="12.75" hidden="1" customHeight="1" outlineLevel="1">
      <c r="A128" s="721" t="s">
        <v>1670</v>
      </c>
      <c r="B128" s="722"/>
      <c r="C128" s="722"/>
      <c r="D128" s="722"/>
      <c r="E128" s="711"/>
      <c r="F128" s="713"/>
      <c r="G128" s="737"/>
      <c r="H128" s="738"/>
      <c r="I128" s="739"/>
      <c r="J128" s="739"/>
      <c r="K128" s="717"/>
      <c r="L128" s="718"/>
      <c r="M128" s="719"/>
      <c r="N128" s="638"/>
      <c r="O128"/>
    </row>
    <row r="129" spans="1:15" ht="12.75" hidden="1" customHeight="1" outlineLevel="1">
      <c r="A129" s="721" t="s">
        <v>1671</v>
      </c>
      <c r="B129" s="722"/>
      <c r="C129" s="722"/>
      <c r="D129" s="722"/>
      <c r="E129" s="711"/>
      <c r="F129" s="713"/>
      <c r="G129" s="737"/>
      <c r="H129" s="738"/>
      <c r="I129" s="739"/>
      <c r="J129" s="739"/>
      <c r="K129" s="717"/>
      <c r="L129" s="718"/>
      <c r="M129" s="719"/>
      <c r="N129" s="638"/>
      <c r="O129"/>
    </row>
    <row r="130" spans="1:15" ht="12.75" hidden="1" customHeight="1" outlineLevel="1">
      <c r="A130" s="721" t="s">
        <v>1672</v>
      </c>
      <c r="B130" s="722"/>
      <c r="C130" s="722"/>
      <c r="D130" s="722"/>
      <c r="E130" s="711"/>
      <c r="F130" s="713"/>
      <c r="G130" s="737"/>
      <c r="H130" s="738"/>
      <c r="I130" s="739"/>
      <c r="J130" s="739"/>
      <c r="K130" s="717"/>
      <c r="L130" s="718"/>
      <c r="M130" s="719"/>
      <c r="N130" s="638"/>
      <c r="O130"/>
    </row>
    <row r="131" spans="1:15" ht="12.75" hidden="1" customHeight="1" outlineLevel="1">
      <c r="A131" s="721" t="s">
        <v>1673</v>
      </c>
      <c r="B131" s="722"/>
      <c r="C131" s="722"/>
      <c r="D131" s="722"/>
      <c r="E131" s="711"/>
      <c r="F131" s="713"/>
      <c r="G131" s="737"/>
      <c r="H131" s="738"/>
      <c r="I131" s="739"/>
      <c r="J131" s="739"/>
      <c r="K131" s="717"/>
      <c r="L131" s="718"/>
      <c r="M131" s="719"/>
      <c r="N131" s="638"/>
      <c r="O131"/>
    </row>
    <row r="132" spans="1:15" ht="12.75" hidden="1" customHeight="1" outlineLevel="1">
      <c r="A132" s="721" t="s">
        <v>1674</v>
      </c>
      <c r="B132" s="722"/>
      <c r="C132" s="722"/>
      <c r="D132" s="722"/>
      <c r="E132" s="711"/>
      <c r="F132" s="713"/>
      <c r="G132" s="737"/>
      <c r="H132" s="738"/>
      <c r="I132" s="739"/>
      <c r="J132" s="739"/>
      <c r="K132" s="717"/>
      <c r="L132" s="718"/>
      <c r="M132" s="719"/>
      <c r="N132" s="638"/>
      <c r="O132"/>
    </row>
    <row r="133" spans="1:15" ht="12.75" hidden="1" customHeight="1" outlineLevel="1">
      <c r="A133" s="721" t="s">
        <v>1675</v>
      </c>
      <c r="B133" s="722"/>
      <c r="C133" s="722"/>
      <c r="D133" s="722"/>
      <c r="E133" s="711"/>
      <c r="F133" s="713"/>
      <c r="G133" s="737"/>
      <c r="H133" s="738"/>
      <c r="I133" s="739"/>
      <c r="J133" s="739"/>
      <c r="K133" s="717"/>
      <c r="L133" s="718"/>
      <c r="M133" s="719"/>
      <c r="N133" s="638"/>
      <c r="O133"/>
    </row>
    <row r="134" spans="1:15" ht="12.75" hidden="1" customHeight="1" outlineLevel="1">
      <c r="A134" s="721" t="s">
        <v>1676</v>
      </c>
      <c r="B134" s="722"/>
      <c r="C134" s="722"/>
      <c r="D134" s="722"/>
      <c r="E134" s="711"/>
      <c r="F134" s="713"/>
      <c r="G134" s="737"/>
      <c r="H134" s="738"/>
      <c r="I134" s="739"/>
      <c r="J134" s="739"/>
      <c r="K134" s="717"/>
      <c r="L134" s="718"/>
      <c r="M134" s="719"/>
      <c r="N134" s="638"/>
      <c r="O134"/>
    </row>
    <row r="135" spans="1:15" ht="12.75" hidden="1" customHeight="1" outlineLevel="1">
      <c r="A135" s="721" t="s">
        <v>1677</v>
      </c>
      <c r="B135" s="722"/>
      <c r="C135" s="722"/>
      <c r="D135" s="722"/>
      <c r="E135" s="711"/>
      <c r="F135" s="713"/>
      <c r="G135" s="737"/>
      <c r="H135" s="738"/>
      <c r="I135" s="739"/>
      <c r="J135" s="739"/>
      <c r="K135" s="717"/>
      <c r="L135" s="718"/>
      <c r="M135" s="719"/>
      <c r="N135" s="638"/>
      <c r="O135"/>
    </row>
    <row r="136" spans="1:15" ht="12.75" hidden="1" customHeight="1" outlineLevel="1">
      <c r="A136" s="721" t="s">
        <v>1678</v>
      </c>
      <c r="B136" s="722"/>
      <c r="C136" s="722"/>
      <c r="D136" s="722"/>
      <c r="E136" s="711"/>
      <c r="F136" s="713"/>
      <c r="G136" s="737"/>
      <c r="H136" s="738"/>
      <c r="I136" s="739"/>
      <c r="J136" s="739"/>
      <c r="K136" s="717"/>
      <c r="L136" s="718"/>
      <c r="M136" s="719"/>
      <c r="N136" s="638"/>
      <c r="O136"/>
    </row>
    <row r="137" spans="1:15" ht="12.75" hidden="1" customHeight="1" outlineLevel="1">
      <c r="A137" s="721" t="s">
        <v>1679</v>
      </c>
      <c r="B137" s="722"/>
      <c r="C137" s="722"/>
      <c r="D137" s="722"/>
      <c r="E137" s="711"/>
      <c r="F137" s="713"/>
      <c r="G137" s="737"/>
      <c r="H137" s="738"/>
      <c r="I137" s="739"/>
      <c r="J137" s="739"/>
      <c r="K137" s="717"/>
      <c r="L137" s="718"/>
      <c r="M137" s="719"/>
      <c r="N137" s="638"/>
      <c r="O137"/>
    </row>
    <row r="138" spans="1:15" ht="12.75" hidden="1" customHeight="1" outlineLevel="1">
      <c r="A138" s="721" t="s">
        <v>1680</v>
      </c>
      <c r="B138" s="722"/>
      <c r="C138" s="722"/>
      <c r="D138" s="722"/>
      <c r="E138" s="711"/>
      <c r="F138" s="713"/>
      <c r="G138" s="737"/>
      <c r="H138" s="738"/>
      <c r="I138" s="739"/>
      <c r="J138" s="739"/>
      <c r="K138" s="717"/>
      <c r="L138" s="718"/>
      <c r="M138" s="719"/>
      <c r="N138" s="638"/>
      <c r="O138"/>
    </row>
    <row r="139" spans="1:15" ht="12.75" hidden="1" customHeight="1" outlineLevel="1">
      <c r="A139" s="721" t="s">
        <v>1681</v>
      </c>
      <c r="B139" s="722"/>
      <c r="C139" s="722"/>
      <c r="D139" s="722"/>
      <c r="E139" s="711"/>
      <c r="F139" s="713"/>
      <c r="G139" s="737"/>
      <c r="H139" s="738"/>
      <c r="I139" s="739"/>
      <c r="J139" s="739"/>
      <c r="K139" s="717"/>
      <c r="L139" s="718"/>
      <c r="M139" s="719"/>
      <c r="N139" s="638"/>
      <c r="O139"/>
    </row>
    <row r="140" spans="1:15" ht="12.75" hidden="1" customHeight="1" outlineLevel="1">
      <c r="A140" s="721" t="s">
        <v>1682</v>
      </c>
      <c r="B140" s="722"/>
      <c r="C140" s="722"/>
      <c r="D140" s="722"/>
      <c r="E140" s="711"/>
      <c r="F140" s="713"/>
      <c r="G140" s="737"/>
      <c r="H140" s="738"/>
      <c r="I140" s="739"/>
      <c r="J140" s="739"/>
      <c r="K140" s="717"/>
      <c r="L140" s="718"/>
      <c r="M140" s="719"/>
      <c r="N140" s="638"/>
      <c r="O140"/>
    </row>
    <row r="141" spans="1:15" ht="12.75" hidden="1" customHeight="1" outlineLevel="1">
      <c r="A141" s="721" t="s">
        <v>1683</v>
      </c>
      <c r="B141" s="722"/>
      <c r="C141" s="722"/>
      <c r="D141" s="722"/>
      <c r="E141" s="711"/>
      <c r="F141" s="713"/>
      <c r="G141" s="737"/>
      <c r="H141" s="738"/>
      <c r="I141" s="739"/>
      <c r="J141" s="739"/>
      <c r="K141" s="717"/>
      <c r="L141" s="718"/>
      <c r="M141" s="719"/>
      <c r="N141" s="638"/>
      <c r="O141"/>
    </row>
    <row r="142" spans="1:15" ht="12.75" hidden="1" customHeight="1" outlineLevel="1">
      <c r="A142" s="721" t="s">
        <v>1684</v>
      </c>
      <c r="B142" s="722"/>
      <c r="C142" s="722"/>
      <c r="D142" s="722"/>
      <c r="E142" s="711"/>
      <c r="F142" s="713"/>
      <c r="G142" s="737"/>
      <c r="H142" s="738"/>
      <c r="I142" s="739"/>
      <c r="J142" s="739"/>
      <c r="K142" s="717"/>
      <c r="L142" s="718"/>
      <c r="M142" s="719"/>
      <c r="N142" s="638"/>
      <c r="O142"/>
    </row>
    <row r="143" spans="1:15" ht="12.75" hidden="1" customHeight="1" outlineLevel="1">
      <c r="A143" s="721" t="s">
        <v>1685</v>
      </c>
      <c r="B143" s="722"/>
      <c r="C143" s="722"/>
      <c r="D143" s="722"/>
      <c r="E143" s="711"/>
      <c r="F143" s="713"/>
      <c r="G143" s="737"/>
      <c r="H143" s="738"/>
      <c r="I143" s="739"/>
      <c r="J143" s="739"/>
      <c r="K143" s="717"/>
      <c r="L143" s="718"/>
      <c r="M143" s="719"/>
      <c r="N143" s="638"/>
      <c r="O143"/>
    </row>
    <row r="144" spans="1:15" ht="12.75" hidden="1" customHeight="1" outlineLevel="1">
      <c r="A144" s="721" t="s">
        <v>1686</v>
      </c>
      <c r="B144" s="722"/>
      <c r="C144" s="722"/>
      <c r="D144" s="722"/>
      <c r="E144" s="711"/>
      <c r="F144" s="713"/>
      <c r="G144" s="737"/>
      <c r="H144" s="738"/>
      <c r="I144" s="739"/>
      <c r="J144" s="739"/>
      <c r="K144" s="717"/>
      <c r="L144" s="718"/>
      <c r="M144" s="719"/>
      <c r="N144" s="638"/>
      <c r="O144"/>
    </row>
    <row r="145" spans="1:15" ht="12.75" hidden="1" customHeight="1" outlineLevel="1">
      <c r="A145" s="721" t="s">
        <v>1687</v>
      </c>
      <c r="B145" s="722"/>
      <c r="C145" s="722"/>
      <c r="D145" s="722"/>
      <c r="E145" s="711"/>
      <c r="F145" s="713"/>
      <c r="G145" s="737"/>
      <c r="H145" s="738"/>
      <c r="I145" s="739"/>
      <c r="J145" s="739"/>
      <c r="K145" s="717"/>
      <c r="L145" s="718"/>
      <c r="M145" s="719"/>
      <c r="N145" s="638"/>
      <c r="O145"/>
    </row>
    <row r="146" spans="1:15" ht="12.75" hidden="1" customHeight="1" outlineLevel="1">
      <c r="A146" s="721" t="s">
        <v>1688</v>
      </c>
      <c r="B146" s="722"/>
      <c r="C146" s="722"/>
      <c r="D146" s="722"/>
      <c r="E146" s="711"/>
      <c r="F146" s="713"/>
      <c r="G146" s="737"/>
      <c r="H146" s="738"/>
      <c r="I146" s="739"/>
      <c r="J146" s="739"/>
      <c r="K146" s="717"/>
      <c r="L146" s="718"/>
      <c r="M146" s="719"/>
      <c r="N146" s="638"/>
      <c r="O146"/>
    </row>
    <row r="147" spans="1:15" ht="12.75" hidden="1" customHeight="1" outlineLevel="1">
      <c r="A147" s="721" t="s">
        <v>1689</v>
      </c>
      <c r="B147" s="722"/>
      <c r="C147" s="722"/>
      <c r="D147" s="722"/>
      <c r="E147" s="711"/>
      <c r="F147" s="713"/>
      <c r="G147" s="737"/>
      <c r="H147" s="738"/>
      <c r="I147" s="739"/>
      <c r="J147" s="739"/>
      <c r="K147" s="717"/>
      <c r="L147" s="718"/>
      <c r="M147" s="719"/>
      <c r="N147" s="638"/>
      <c r="O147"/>
    </row>
    <row r="148" spans="1:15" hidden="1" outlineLevel="1">
      <c r="A148" s="721" t="s">
        <v>1690</v>
      </c>
      <c r="B148" s="722"/>
      <c r="C148" s="722"/>
      <c r="D148" s="722"/>
      <c r="E148" s="711"/>
      <c r="F148" s="713"/>
      <c r="G148" s="737"/>
      <c r="H148" s="738"/>
      <c r="I148" s="739"/>
      <c r="J148" s="739"/>
      <c r="K148" s="717"/>
      <c r="L148" s="718"/>
      <c r="M148" s="719"/>
      <c r="N148" s="638"/>
      <c r="O148"/>
    </row>
    <row r="149" spans="1:15" hidden="1" outlineLevel="1">
      <c r="A149" s="721" t="s">
        <v>1691</v>
      </c>
      <c r="B149" s="722"/>
      <c r="C149" s="722"/>
      <c r="D149" s="722"/>
      <c r="E149" s="711"/>
      <c r="F149" s="713"/>
      <c r="G149" s="737"/>
      <c r="H149" s="738"/>
      <c r="I149" s="739"/>
      <c r="J149" s="739"/>
      <c r="K149" s="717"/>
      <c r="L149" s="718"/>
      <c r="M149" s="719"/>
      <c r="N149" s="638"/>
      <c r="O149"/>
    </row>
    <row r="150" spans="1:15" hidden="1" outlineLevel="1">
      <c r="A150" s="721" t="s">
        <v>1692</v>
      </c>
      <c r="B150" s="722"/>
      <c r="C150" s="722"/>
      <c r="D150" s="722"/>
      <c r="E150" s="711"/>
      <c r="F150" s="713"/>
      <c r="G150" s="737"/>
      <c r="H150" s="738"/>
      <c r="I150" s="739"/>
      <c r="J150" s="739"/>
      <c r="K150" s="717"/>
      <c r="L150" s="718"/>
      <c r="M150" s="719"/>
      <c r="N150" s="638"/>
      <c r="O150"/>
    </row>
    <row r="151" spans="1:15" hidden="1" outlineLevel="1">
      <c r="A151" s="721" t="s">
        <v>1693</v>
      </c>
      <c r="B151" s="722"/>
      <c r="C151" s="722"/>
      <c r="D151" s="722"/>
      <c r="E151" s="711"/>
      <c r="F151" s="713"/>
      <c r="G151" s="737"/>
      <c r="H151" s="738"/>
      <c r="I151" s="739"/>
      <c r="J151" s="739"/>
      <c r="K151" s="717"/>
      <c r="L151" s="718"/>
      <c r="M151" s="719"/>
      <c r="N151" s="638"/>
      <c r="O151"/>
    </row>
    <row r="152" spans="1:15" hidden="1" outlineLevel="1">
      <c r="A152" s="721" t="s">
        <v>1694</v>
      </c>
      <c r="B152" s="722"/>
      <c r="C152" s="722"/>
      <c r="D152" s="722"/>
      <c r="E152" s="711"/>
      <c r="F152" s="713"/>
      <c r="G152" s="737"/>
      <c r="H152" s="738"/>
      <c r="I152" s="739"/>
      <c r="J152" s="739"/>
      <c r="K152" s="717"/>
      <c r="L152" s="718"/>
      <c r="M152" s="719"/>
      <c r="N152" s="638"/>
      <c r="O152"/>
    </row>
    <row r="153" spans="1:15" hidden="1" outlineLevel="1">
      <c r="A153" s="721" t="s">
        <v>1695</v>
      </c>
      <c r="B153" s="722"/>
      <c r="C153" s="722"/>
      <c r="D153" s="722"/>
      <c r="E153" s="711"/>
      <c r="F153" s="713"/>
      <c r="G153" s="737"/>
      <c r="H153" s="738"/>
      <c r="I153" s="739"/>
      <c r="J153" s="739"/>
      <c r="K153" s="717"/>
      <c r="L153" s="718"/>
      <c r="M153" s="719"/>
      <c r="N153" s="638"/>
      <c r="O153"/>
    </row>
    <row r="154" spans="1:15" collapsed="1">
      <c r="A154" s="724"/>
      <c r="B154" s="636"/>
      <c r="C154" s="725"/>
      <c r="D154" s="725"/>
      <c r="E154" s="726"/>
      <c r="F154" s="740"/>
      <c r="G154" s="727" t="s">
        <v>7</v>
      </c>
      <c r="H154" s="669">
        <f>SUM(H104:H153)</f>
        <v>0</v>
      </c>
      <c r="I154" s="669">
        <f t="shared" ref="I154" si="13">SUM(I104:I153)</f>
        <v>0</v>
      </c>
      <c r="J154" s="669">
        <f>SUM(J104:J153)</f>
        <v>0</v>
      </c>
      <c r="K154" s="728"/>
      <c r="L154" s="641"/>
      <c r="M154" s="641"/>
      <c r="N154" s="641"/>
      <c r="O154" s="638"/>
    </row>
    <row r="155" spans="1:15">
      <c r="A155" s="638"/>
      <c r="B155" s="638"/>
      <c r="C155" s="638"/>
      <c r="D155" s="638"/>
      <c r="E155" s="638"/>
      <c r="F155" s="638"/>
      <c r="G155" s="638"/>
      <c r="H155" s="638"/>
      <c r="I155" s="638"/>
      <c r="J155" s="638"/>
      <c r="K155" s="638"/>
      <c r="L155" s="638"/>
      <c r="M155" s="638"/>
      <c r="N155" s="641"/>
      <c r="O155" s="638"/>
    </row>
    <row r="156" spans="1:15">
      <c r="A156" s="684" t="s">
        <v>1556</v>
      </c>
      <c r="B156" s="685" t="s">
        <v>1696</v>
      </c>
      <c r="C156" s="685"/>
      <c r="D156" s="685"/>
      <c r="E156" s="685"/>
      <c r="F156" s="685"/>
      <c r="G156" s="685"/>
      <c r="H156" s="685"/>
      <c r="I156" s="685"/>
      <c r="J156" s="685"/>
      <c r="K156" s="685"/>
      <c r="L156" s="638"/>
      <c r="M156" s="638"/>
      <c r="N156" s="638"/>
      <c r="O156" s="638"/>
    </row>
    <row r="157" spans="1:15">
      <c r="A157" s="2619" t="s">
        <v>1581</v>
      </c>
      <c r="B157" s="2620"/>
      <c r="C157" s="2620"/>
      <c r="D157" s="2620"/>
      <c r="E157" s="2620"/>
      <c r="F157" s="2620"/>
      <c r="G157" s="2621"/>
      <c r="H157" s="2622" t="s">
        <v>1582</v>
      </c>
      <c r="I157" s="2623"/>
      <c r="J157" s="2624"/>
      <c r="K157" s="456"/>
      <c r="L157" s="456"/>
      <c r="M157" s="638"/>
      <c r="N157" s="638"/>
      <c r="O157" s="638"/>
    </row>
    <row r="158" spans="1:15">
      <c r="A158" s="694" t="s">
        <v>223</v>
      </c>
      <c r="B158" s="695" t="s">
        <v>1584</v>
      </c>
      <c r="C158" s="741" t="s">
        <v>1697</v>
      </c>
      <c r="D158" s="696" t="s">
        <v>1586</v>
      </c>
      <c r="E158" s="697" t="s">
        <v>1587</v>
      </c>
      <c r="F158" s="696" t="s">
        <v>1588</v>
      </c>
      <c r="G158" s="729" t="s">
        <v>502</v>
      </c>
      <c r="H158" s="698" t="s">
        <v>1546</v>
      </c>
      <c r="I158" s="699" t="s">
        <v>1547</v>
      </c>
      <c r="J158" s="700" t="s">
        <v>1548</v>
      </c>
      <c r="K158" s="456"/>
      <c r="L158" s="456"/>
      <c r="M158" s="638"/>
      <c r="N158" s="638"/>
      <c r="O158" s="638"/>
    </row>
    <row r="159" spans="1:15">
      <c r="A159" s="702"/>
      <c r="B159" s="703" t="s">
        <v>1591</v>
      </c>
      <c r="C159" s="742"/>
      <c r="D159" s="704" t="s">
        <v>435</v>
      </c>
      <c r="E159" s="705" t="s">
        <v>1592</v>
      </c>
      <c r="F159" s="704" t="s">
        <v>1593</v>
      </c>
      <c r="G159" s="730" t="s">
        <v>10</v>
      </c>
      <c r="H159" s="706" t="s">
        <v>10</v>
      </c>
      <c r="I159" s="706" t="s">
        <v>10</v>
      </c>
      <c r="J159" s="707" t="s">
        <v>10</v>
      </c>
      <c r="K159" s="456"/>
      <c r="L159" s="456"/>
      <c r="M159" s="638"/>
      <c r="N159" s="638"/>
      <c r="O159" s="638"/>
    </row>
    <row r="160" spans="1:15">
      <c r="A160" s="709" t="s">
        <v>1698</v>
      </c>
      <c r="B160" s="710"/>
      <c r="C160" s="743"/>
      <c r="D160" s="711"/>
      <c r="E160" s="712"/>
      <c r="F160" s="718"/>
      <c r="G160" s="732"/>
      <c r="H160" s="609"/>
      <c r="I160" s="609"/>
      <c r="J160" s="716"/>
      <c r="K160" s="456"/>
      <c r="L160" s="456"/>
      <c r="M160" s="638"/>
      <c r="N160" s="638"/>
      <c r="O160" s="638"/>
    </row>
    <row r="161" spans="1:15">
      <c r="A161" s="720" t="s">
        <v>1699</v>
      </c>
      <c r="B161" s="710"/>
      <c r="C161" s="743"/>
      <c r="D161" s="711"/>
      <c r="E161" s="712"/>
      <c r="F161" s="718"/>
      <c r="G161" s="732"/>
      <c r="H161" s="609"/>
      <c r="I161" s="609"/>
      <c r="J161" s="716"/>
      <c r="K161" s="456"/>
      <c r="L161" s="456"/>
      <c r="M161" s="638"/>
      <c r="N161" s="638"/>
      <c r="O161" s="638"/>
    </row>
    <row r="162" spans="1:15">
      <c r="A162" s="709" t="s">
        <v>1700</v>
      </c>
      <c r="B162" s="710"/>
      <c r="C162" s="743"/>
      <c r="D162" s="711"/>
      <c r="E162" s="712"/>
      <c r="F162" s="718"/>
      <c r="G162" s="732"/>
      <c r="H162" s="609"/>
      <c r="I162" s="609"/>
      <c r="J162" s="716"/>
      <c r="K162" s="456"/>
      <c r="L162" s="456"/>
      <c r="M162" s="638"/>
      <c r="N162" s="638"/>
      <c r="O162" s="638"/>
    </row>
    <row r="163" spans="1:15">
      <c r="A163" s="720" t="s">
        <v>1701</v>
      </c>
      <c r="B163" s="710"/>
      <c r="C163" s="743"/>
      <c r="D163" s="711"/>
      <c r="E163" s="712"/>
      <c r="F163" s="718"/>
      <c r="G163" s="732"/>
      <c r="H163" s="609"/>
      <c r="I163" s="609"/>
      <c r="J163" s="716"/>
      <c r="K163" s="456"/>
      <c r="L163" s="456"/>
      <c r="M163" s="638"/>
      <c r="N163" s="638"/>
      <c r="O163" s="638"/>
    </row>
    <row r="164" spans="1:15" ht="12.75" customHeight="1">
      <c r="A164" s="709" t="s">
        <v>1702</v>
      </c>
      <c r="B164" s="710"/>
      <c r="C164" s="744"/>
      <c r="D164" s="745"/>
      <c r="E164" s="712"/>
      <c r="F164" s="718"/>
      <c r="G164" s="732"/>
      <c r="H164" s="609"/>
      <c r="I164" s="609"/>
      <c r="J164" s="716"/>
      <c r="K164" s="456"/>
      <c r="L164" s="456"/>
      <c r="M164" s="638"/>
      <c r="N164" s="638"/>
      <c r="O164" s="638"/>
    </row>
    <row r="165" spans="1:15" ht="12.75" customHeight="1">
      <c r="A165" s="720" t="s">
        <v>1703</v>
      </c>
      <c r="B165" s="710"/>
      <c r="C165" s="744"/>
      <c r="D165" s="745"/>
      <c r="E165" s="712"/>
      <c r="F165" s="718"/>
      <c r="G165" s="732"/>
      <c r="H165" s="609"/>
      <c r="I165" s="609"/>
      <c r="J165" s="716"/>
      <c r="K165" s="456"/>
      <c r="L165" s="456"/>
      <c r="M165" s="638"/>
      <c r="N165" s="638"/>
      <c r="O165" s="638"/>
    </row>
    <row r="166" spans="1:15" ht="12.75" customHeight="1">
      <c r="A166" s="709" t="s">
        <v>1704</v>
      </c>
      <c r="B166" s="710"/>
      <c r="C166" s="744"/>
      <c r="D166" s="745"/>
      <c r="E166" s="712"/>
      <c r="F166" s="718"/>
      <c r="G166" s="732"/>
      <c r="H166" s="609"/>
      <c r="I166" s="609"/>
      <c r="J166" s="716"/>
      <c r="K166" s="456"/>
      <c r="L166" s="456"/>
      <c r="M166" s="638"/>
      <c r="N166" s="638"/>
      <c r="O166" s="638"/>
    </row>
    <row r="167" spans="1:15" ht="12.75" customHeight="1">
      <c r="A167" s="720" t="s">
        <v>1705</v>
      </c>
      <c r="B167" s="710"/>
      <c r="C167" s="744"/>
      <c r="D167" s="745"/>
      <c r="E167" s="712"/>
      <c r="F167" s="718"/>
      <c r="G167" s="732"/>
      <c r="H167" s="609"/>
      <c r="I167" s="609"/>
      <c r="J167" s="716"/>
      <c r="K167" s="456"/>
      <c r="L167" s="456"/>
      <c r="M167" s="638"/>
      <c r="N167" s="638"/>
      <c r="O167" s="638"/>
    </row>
    <row r="168" spans="1:15" ht="12.75" customHeight="1">
      <c r="A168" s="709" t="s">
        <v>1706</v>
      </c>
      <c r="B168" s="710"/>
      <c r="C168" s="744"/>
      <c r="D168" s="745"/>
      <c r="E168" s="712"/>
      <c r="F168" s="718"/>
      <c r="G168" s="732"/>
      <c r="H168" s="609"/>
      <c r="I168" s="609"/>
      <c r="J168" s="716"/>
      <c r="K168" s="456"/>
      <c r="L168" s="456"/>
      <c r="M168" s="638"/>
      <c r="N168" s="638"/>
      <c r="O168" s="638"/>
    </row>
    <row r="169" spans="1:15" ht="12.75" customHeight="1">
      <c r="A169" s="720" t="s">
        <v>1707</v>
      </c>
      <c r="B169" s="710"/>
      <c r="C169" s="744"/>
      <c r="D169" s="745"/>
      <c r="E169" s="712"/>
      <c r="F169" s="718"/>
      <c r="G169" s="732"/>
      <c r="H169" s="609"/>
      <c r="I169" s="609"/>
      <c r="J169" s="716"/>
      <c r="K169" s="746"/>
      <c r="L169" s="456"/>
      <c r="M169" s="638"/>
      <c r="N169" s="638"/>
      <c r="O169" s="638"/>
    </row>
    <row r="170" spans="1:15" ht="12.75" hidden="1" customHeight="1" outlineLevel="1">
      <c r="A170" s="721" t="s">
        <v>1708</v>
      </c>
      <c r="B170" s="722"/>
      <c r="C170" s="744"/>
      <c r="D170" s="747"/>
      <c r="E170" s="711"/>
      <c r="F170" s="712"/>
      <c r="G170" s="737"/>
      <c r="H170" s="738"/>
      <c r="I170" s="609"/>
      <c r="J170" s="716"/>
      <c r="K170" s="748"/>
      <c r="L170" s="456"/>
      <c r="M170" s="456"/>
      <c r="N170" s="638"/>
      <c r="O170" s="638"/>
    </row>
    <row r="171" spans="1:15" ht="12.75" hidden="1" customHeight="1" outlineLevel="1">
      <c r="A171" s="721" t="s">
        <v>1709</v>
      </c>
      <c r="B171" s="722"/>
      <c r="C171" s="744"/>
      <c r="D171" s="747"/>
      <c r="E171" s="711"/>
      <c r="F171" s="712"/>
      <c r="G171" s="737"/>
      <c r="H171" s="738"/>
      <c r="I171" s="609"/>
      <c r="J171" s="716"/>
      <c r="K171" s="748"/>
      <c r="L171" s="456"/>
      <c r="M171" s="456"/>
      <c r="N171" s="638"/>
      <c r="O171" s="638"/>
    </row>
    <row r="172" spans="1:15" ht="12.75" hidden="1" customHeight="1" outlineLevel="1">
      <c r="A172" s="721" t="s">
        <v>1710</v>
      </c>
      <c r="B172" s="722"/>
      <c r="C172" s="744"/>
      <c r="D172" s="747"/>
      <c r="E172" s="711"/>
      <c r="F172" s="712"/>
      <c r="G172" s="737"/>
      <c r="H172" s="738"/>
      <c r="I172" s="609"/>
      <c r="J172" s="716"/>
      <c r="K172" s="748"/>
      <c r="L172" s="456"/>
      <c r="M172" s="456"/>
      <c r="N172" s="638"/>
      <c r="O172" s="638"/>
    </row>
    <row r="173" spans="1:15" ht="12.75" hidden="1" customHeight="1" outlineLevel="1">
      <c r="A173" s="721" t="s">
        <v>1711</v>
      </c>
      <c r="B173" s="722"/>
      <c r="C173" s="744"/>
      <c r="D173" s="747"/>
      <c r="E173" s="711"/>
      <c r="F173" s="712"/>
      <c r="G173" s="737"/>
      <c r="H173" s="738"/>
      <c r="I173" s="609"/>
      <c r="J173" s="716"/>
      <c r="K173" s="748"/>
      <c r="L173" s="456"/>
      <c r="M173" s="456"/>
      <c r="N173" s="638"/>
      <c r="O173" s="638"/>
    </row>
    <row r="174" spans="1:15" ht="12.75" hidden="1" customHeight="1" outlineLevel="1">
      <c r="A174" s="721" t="s">
        <v>1712</v>
      </c>
      <c r="B174" s="722"/>
      <c r="C174" s="744"/>
      <c r="D174" s="747"/>
      <c r="E174" s="711"/>
      <c r="F174" s="712"/>
      <c r="G174" s="737"/>
      <c r="H174" s="738"/>
      <c r="I174" s="609"/>
      <c r="J174" s="716"/>
      <c r="K174" s="748"/>
      <c r="L174" s="456"/>
      <c r="M174" s="456"/>
      <c r="N174" s="638"/>
      <c r="O174" s="638"/>
    </row>
    <row r="175" spans="1:15" ht="12.75" hidden="1" customHeight="1" outlineLevel="1">
      <c r="A175" s="721" t="s">
        <v>1713</v>
      </c>
      <c r="B175" s="722"/>
      <c r="C175" s="744"/>
      <c r="D175" s="747"/>
      <c r="E175" s="711"/>
      <c r="F175" s="712"/>
      <c r="G175" s="737"/>
      <c r="H175" s="738"/>
      <c r="I175" s="609"/>
      <c r="J175" s="716"/>
      <c r="K175" s="748"/>
      <c r="L175" s="456"/>
      <c r="M175" s="456"/>
      <c r="N175" s="638"/>
      <c r="O175" s="638"/>
    </row>
    <row r="176" spans="1:15" ht="12.75" hidden="1" customHeight="1" outlineLevel="1">
      <c r="A176" s="721" t="s">
        <v>1714</v>
      </c>
      <c r="B176" s="722"/>
      <c r="C176" s="744"/>
      <c r="D176" s="747"/>
      <c r="E176" s="711"/>
      <c r="F176" s="712"/>
      <c r="G176" s="737"/>
      <c r="H176" s="738"/>
      <c r="I176" s="609"/>
      <c r="J176" s="716"/>
      <c r="K176" s="748"/>
      <c r="L176" s="456"/>
      <c r="M176" s="456"/>
      <c r="N176" s="638"/>
      <c r="O176" s="638"/>
    </row>
    <row r="177" spans="1:15" ht="12.75" hidden="1" customHeight="1" outlineLevel="1">
      <c r="A177" s="721" t="s">
        <v>1715</v>
      </c>
      <c r="B177" s="722"/>
      <c r="C177" s="744"/>
      <c r="D177" s="747"/>
      <c r="E177" s="711"/>
      <c r="F177" s="712"/>
      <c r="G177" s="737"/>
      <c r="H177" s="738"/>
      <c r="I177" s="609"/>
      <c r="J177" s="716"/>
      <c r="K177" s="748"/>
      <c r="L177" s="456"/>
      <c r="M177" s="456"/>
      <c r="N177" s="638"/>
      <c r="O177" s="638"/>
    </row>
    <row r="178" spans="1:15" ht="12.75" hidden="1" customHeight="1" outlineLevel="1">
      <c r="A178" s="721" t="s">
        <v>1716</v>
      </c>
      <c r="B178" s="722"/>
      <c r="C178" s="744"/>
      <c r="D178" s="747"/>
      <c r="E178" s="711"/>
      <c r="F178" s="712"/>
      <c r="G178" s="737"/>
      <c r="H178" s="738"/>
      <c r="I178" s="609"/>
      <c r="J178" s="716"/>
      <c r="K178" s="748"/>
      <c r="L178" s="456"/>
      <c r="M178" s="456"/>
      <c r="N178" s="638"/>
      <c r="O178" s="638"/>
    </row>
    <row r="179" spans="1:15" ht="12.75" hidden="1" customHeight="1" outlineLevel="1">
      <c r="A179" s="721" t="s">
        <v>1717</v>
      </c>
      <c r="B179" s="722"/>
      <c r="C179" s="744"/>
      <c r="D179" s="747"/>
      <c r="E179" s="711"/>
      <c r="F179" s="712"/>
      <c r="G179" s="737"/>
      <c r="H179" s="738"/>
      <c r="I179" s="609"/>
      <c r="J179" s="716"/>
      <c r="K179" s="748"/>
      <c r="L179" s="456"/>
      <c r="M179" s="456"/>
      <c r="N179" s="638"/>
      <c r="O179" s="638"/>
    </row>
    <row r="180" spans="1:15" ht="12.75" hidden="1" customHeight="1" outlineLevel="1">
      <c r="A180" s="721" t="s">
        <v>1718</v>
      </c>
      <c r="B180" s="722"/>
      <c r="C180" s="744"/>
      <c r="D180" s="747"/>
      <c r="E180" s="711"/>
      <c r="F180" s="712"/>
      <c r="G180" s="737"/>
      <c r="H180" s="738"/>
      <c r="I180" s="609"/>
      <c r="J180" s="716"/>
      <c r="K180" s="748"/>
      <c r="L180" s="456"/>
      <c r="M180" s="456"/>
      <c r="N180" s="638"/>
      <c r="O180" s="638"/>
    </row>
    <row r="181" spans="1:15" ht="12.75" hidden="1" customHeight="1" outlineLevel="1">
      <c r="A181" s="721" t="s">
        <v>1719</v>
      </c>
      <c r="B181" s="722"/>
      <c r="C181" s="744"/>
      <c r="D181" s="747"/>
      <c r="E181" s="711"/>
      <c r="F181" s="712"/>
      <c r="G181" s="737"/>
      <c r="H181" s="738"/>
      <c r="I181" s="609"/>
      <c r="J181" s="716"/>
      <c r="K181" s="748"/>
      <c r="L181" s="456"/>
      <c r="M181" s="456"/>
      <c r="N181" s="638"/>
      <c r="O181" s="638"/>
    </row>
    <row r="182" spans="1:15" ht="12.75" hidden="1" customHeight="1" outlineLevel="1">
      <c r="A182" s="721" t="s">
        <v>1720</v>
      </c>
      <c r="B182" s="722"/>
      <c r="C182" s="744"/>
      <c r="D182" s="747"/>
      <c r="E182" s="711"/>
      <c r="F182" s="712"/>
      <c r="G182" s="737"/>
      <c r="H182" s="738"/>
      <c r="I182" s="609"/>
      <c r="J182" s="716"/>
      <c r="K182" s="748"/>
      <c r="L182" s="456"/>
      <c r="M182" s="456"/>
      <c r="N182" s="638"/>
      <c r="O182" s="638"/>
    </row>
    <row r="183" spans="1:15" ht="12.75" hidden="1" customHeight="1" outlineLevel="1">
      <c r="A183" s="721" t="s">
        <v>1721</v>
      </c>
      <c r="B183" s="722"/>
      <c r="C183" s="744"/>
      <c r="D183" s="747"/>
      <c r="E183" s="711"/>
      <c r="F183" s="712"/>
      <c r="G183" s="737"/>
      <c r="H183" s="738"/>
      <c r="I183" s="609"/>
      <c r="J183" s="716"/>
      <c r="K183" s="748"/>
      <c r="L183" s="456"/>
      <c r="M183" s="456"/>
      <c r="N183" s="638"/>
      <c r="O183" s="638"/>
    </row>
    <row r="184" spans="1:15" ht="12.75" hidden="1" customHeight="1" outlineLevel="1">
      <c r="A184" s="721" t="s">
        <v>1722</v>
      </c>
      <c r="B184" s="722"/>
      <c r="C184" s="744"/>
      <c r="D184" s="747"/>
      <c r="E184" s="711"/>
      <c r="F184" s="712"/>
      <c r="G184" s="737"/>
      <c r="H184" s="738"/>
      <c r="I184" s="609"/>
      <c r="J184" s="716"/>
      <c r="K184" s="748"/>
      <c r="L184" s="456"/>
      <c r="M184" s="456"/>
      <c r="N184" s="638"/>
      <c r="O184" s="638"/>
    </row>
    <row r="185" spans="1:15" ht="12.75" hidden="1" customHeight="1" outlineLevel="1">
      <c r="A185" s="721" t="s">
        <v>1723</v>
      </c>
      <c r="B185" s="722"/>
      <c r="C185" s="744"/>
      <c r="D185" s="747"/>
      <c r="E185" s="711"/>
      <c r="F185" s="712"/>
      <c r="G185" s="737"/>
      <c r="H185" s="738"/>
      <c r="I185" s="609"/>
      <c r="J185" s="716"/>
      <c r="K185" s="748"/>
      <c r="L185" s="456"/>
      <c r="M185" s="456"/>
      <c r="N185" s="638"/>
      <c r="O185" s="638"/>
    </row>
    <row r="186" spans="1:15" ht="12.75" hidden="1" customHeight="1" outlineLevel="1">
      <c r="A186" s="721" t="s">
        <v>1724</v>
      </c>
      <c r="B186" s="722"/>
      <c r="C186" s="744"/>
      <c r="D186" s="747"/>
      <c r="E186" s="711"/>
      <c r="F186" s="712"/>
      <c r="G186" s="737"/>
      <c r="H186" s="738"/>
      <c r="I186" s="609"/>
      <c r="J186" s="716"/>
      <c r="K186" s="748"/>
      <c r="L186" s="456"/>
      <c r="M186" s="456"/>
      <c r="N186" s="638"/>
      <c r="O186" s="638"/>
    </row>
    <row r="187" spans="1:15" ht="12.75" hidden="1" customHeight="1" outlineLevel="1">
      <c r="A187" s="721" t="s">
        <v>1725</v>
      </c>
      <c r="B187" s="722"/>
      <c r="C187" s="744"/>
      <c r="D187" s="747"/>
      <c r="E187" s="711"/>
      <c r="F187" s="712"/>
      <c r="G187" s="737"/>
      <c r="H187" s="738"/>
      <c r="I187" s="609"/>
      <c r="J187" s="716"/>
      <c r="K187" s="748"/>
      <c r="L187" s="456"/>
      <c r="M187" s="456"/>
      <c r="N187" s="638"/>
      <c r="O187" s="638"/>
    </row>
    <row r="188" spans="1:15" ht="12.75" hidden="1" customHeight="1" outlineLevel="1">
      <c r="A188" s="721" t="s">
        <v>1726</v>
      </c>
      <c r="B188" s="722"/>
      <c r="C188" s="744"/>
      <c r="D188" s="747"/>
      <c r="E188" s="711"/>
      <c r="F188" s="712"/>
      <c r="G188" s="737"/>
      <c r="H188" s="738"/>
      <c r="I188" s="609"/>
      <c r="J188" s="716"/>
      <c r="K188" s="748"/>
      <c r="L188" s="456"/>
      <c r="M188" s="456"/>
      <c r="N188" s="638"/>
      <c r="O188" s="638"/>
    </row>
    <row r="189" spans="1:15" ht="12.75" hidden="1" customHeight="1" outlineLevel="1">
      <c r="A189" s="721" t="s">
        <v>1727</v>
      </c>
      <c r="B189" s="722"/>
      <c r="C189" s="744"/>
      <c r="D189" s="747"/>
      <c r="E189" s="711"/>
      <c r="F189" s="712"/>
      <c r="G189" s="737"/>
      <c r="H189" s="738"/>
      <c r="I189" s="609"/>
      <c r="J189" s="716"/>
      <c r="K189" s="748"/>
      <c r="L189" s="456"/>
      <c r="M189" s="456"/>
      <c r="N189" s="638"/>
      <c r="O189" s="638"/>
    </row>
    <row r="190" spans="1:15" ht="12.75" hidden="1" customHeight="1" outlineLevel="1">
      <c r="A190" s="721" t="s">
        <v>1728</v>
      </c>
      <c r="B190" s="722"/>
      <c r="C190" s="744"/>
      <c r="D190" s="747"/>
      <c r="E190" s="711"/>
      <c r="F190" s="712"/>
      <c r="G190" s="737"/>
      <c r="H190" s="738"/>
      <c r="I190" s="609"/>
      <c r="J190" s="716"/>
      <c r="K190" s="748"/>
      <c r="L190" s="456"/>
      <c r="M190" s="456"/>
      <c r="N190" s="638"/>
      <c r="O190" s="638"/>
    </row>
    <row r="191" spans="1:15" ht="12.75" hidden="1" customHeight="1" outlineLevel="1">
      <c r="A191" s="721" t="s">
        <v>1729</v>
      </c>
      <c r="B191" s="722"/>
      <c r="C191" s="744"/>
      <c r="D191" s="747"/>
      <c r="E191" s="711"/>
      <c r="F191" s="712"/>
      <c r="G191" s="737"/>
      <c r="H191" s="738"/>
      <c r="I191" s="609"/>
      <c r="J191" s="716"/>
      <c r="K191" s="748"/>
      <c r="L191" s="456"/>
      <c r="M191" s="456"/>
      <c r="N191" s="638"/>
      <c r="O191" s="638"/>
    </row>
    <row r="192" spans="1:15" ht="12.75" hidden="1" customHeight="1" outlineLevel="1">
      <c r="A192" s="721" t="s">
        <v>1730</v>
      </c>
      <c r="B192" s="722"/>
      <c r="C192" s="744"/>
      <c r="D192" s="747"/>
      <c r="E192" s="711"/>
      <c r="F192" s="712"/>
      <c r="G192" s="737"/>
      <c r="H192" s="738"/>
      <c r="I192" s="609"/>
      <c r="J192" s="716"/>
      <c r="K192" s="748"/>
      <c r="L192" s="456"/>
      <c r="M192" s="456"/>
      <c r="N192" s="638"/>
      <c r="O192" s="638"/>
    </row>
    <row r="193" spans="1:15" ht="12.75" hidden="1" customHeight="1" outlineLevel="1">
      <c r="A193" s="721" t="s">
        <v>1731</v>
      </c>
      <c r="B193" s="722"/>
      <c r="C193" s="744"/>
      <c r="D193" s="747"/>
      <c r="E193" s="711"/>
      <c r="F193" s="712"/>
      <c r="G193" s="737"/>
      <c r="H193" s="738"/>
      <c r="I193" s="609"/>
      <c r="J193" s="716"/>
      <c r="K193" s="748"/>
      <c r="L193" s="456"/>
      <c r="M193" s="456"/>
      <c r="N193" s="638"/>
      <c r="O193" s="638"/>
    </row>
    <row r="194" spans="1:15" ht="12.75" hidden="1" customHeight="1" outlineLevel="1">
      <c r="A194" s="721" t="s">
        <v>1732</v>
      </c>
      <c r="B194" s="722"/>
      <c r="C194" s="744"/>
      <c r="D194" s="747"/>
      <c r="E194" s="711"/>
      <c r="F194" s="712"/>
      <c r="G194" s="737"/>
      <c r="H194" s="738"/>
      <c r="I194" s="609"/>
      <c r="J194" s="716"/>
      <c r="K194" s="748"/>
      <c r="L194" s="456"/>
      <c r="M194" s="456"/>
      <c r="N194" s="638"/>
      <c r="O194" s="638"/>
    </row>
    <row r="195" spans="1:15" ht="12.75" hidden="1" customHeight="1" outlineLevel="1">
      <c r="A195" s="721" t="s">
        <v>1733</v>
      </c>
      <c r="B195" s="722"/>
      <c r="C195" s="744"/>
      <c r="D195" s="747"/>
      <c r="E195" s="711"/>
      <c r="F195" s="712"/>
      <c r="G195" s="737"/>
      <c r="H195" s="738"/>
      <c r="I195" s="609"/>
      <c r="J195" s="716"/>
      <c r="K195" s="748"/>
      <c r="L195" s="456"/>
      <c r="M195" s="456"/>
      <c r="N195" s="638"/>
      <c r="O195" s="638"/>
    </row>
    <row r="196" spans="1:15" ht="12.75" hidden="1" customHeight="1" outlineLevel="1">
      <c r="A196" s="721" t="s">
        <v>1734</v>
      </c>
      <c r="B196" s="722"/>
      <c r="C196" s="744"/>
      <c r="D196" s="747"/>
      <c r="E196" s="711"/>
      <c r="F196" s="712"/>
      <c r="G196" s="737"/>
      <c r="H196" s="738"/>
      <c r="I196" s="609"/>
      <c r="J196" s="716"/>
      <c r="K196" s="748"/>
      <c r="L196" s="456"/>
      <c r="M196" s="456"/>
      <c r="N196" s="638"/>
      <c r="O196" s="638"/>
    </row>
    <row r="197" spans="1:15" ht="12.75" hidden="1" customHeight="1" outlineLevel="1">
      <c r="A197" s="721" t="s">
        <v>1735</v>
      </c>
      <c r="B197" s="722"/>
      <c r="C197" s="744"/>
      <c r="D197" s="747"/>
      <c r="E197" s="711"/>
      <c r="F197" s="712"/>
      <c r="G197" s="737"/>
      <c r="H197" s="738"/>
      <c r="I197" s="609"/>
      <c r="J197" s="716"/>
      <c r="K197" s="748"/>
      <c r="L197" s="456"/>
      <c r="M197" s="456"/>
      <c r="N197" s="638"/>
      <c r="O197" s="638"/>
    </row>
    <row r="198" spans="1:15" ht="12.75" hidden="1" customHeight="1" outlineLevel="1">
      <c r="A198" s="721" t="s">
        <v>1736</v>
      </c>
      <c r="B198" s="722"/>
      <c r="C198" s="744"/>
      <c r="D198" s="747"/>
      <c r="E198" s="711"/>
      <c r="F198" s="712"/>
      <c r="G198" s="737"/>
      <c r="H198" s="738"/>
      <c r="I198" s="609"/>
      <c r="J198" s="716"/>
      <c r="K198" s="748"/>
      <c r="L198" s="456"/>
      <c r="M198" s="456"/>
      <c r="N198" s="638"/>
      <c r="O198" s="638"/>
    </row>
    <row r="199" spans="1:15" ht="12.75" hidden="1" customHeight="1" outlineLevel="1">
      <c r="A199" s="721" t="s">
        <v>1737</v>
      </c>
      <c r="B199" s="722"/>
      <c r="C199" s="744"/>
      <c r="D199" s="747"/>
      <c r="E199" s="711"/>
      <c r="F199" s="712"/>
      <c r="G199" s="737"/>
      <c r="H199" s="738"/>
      <c r="I199" s="609"/>
      <c r="J199" s="716"/>
      <c r="K199" s="748"/>
      <c r="L199" s="456"/>
      <c r="M199" s="456"/>
      <c r="N199" s="638"/>
      <c r="O199" s="638"/>
    </row>
    <row r="200" spans="1:15" ht="12.75" hidden="1" customHeight="1" outlineLevel="1">
      <c r="A200" s="721" t="s">
        <v>1738</v>
      </c>
      <c r="B200" s="722"/>
      <c r="C200" s="744"/>
      <c r="D200" s="747"/>
      <c r="E200" s="711"/>
      <c r="F200" s="712"/>
      <c r="G200" s="737"/>
      <c r="H200" s="738"/>
      <c r="I200" s="609"/>
      <c r="J200" s="716"/>
      <c r="K200" s="748"/>
      <c r="L200" s="456"/>
      <c r="M200" s="456"/>
      <c r="N200" s="638"/>
      <c r="O200" s="638"/>
    </row>
    <row r="201" spans="1:15" ht="12.75" hidden="1" customHeight="1" outlineLevel="1">
      <c r="A201" s="721" t="s">
        <v>1739</v>
      </c>
      <c r="B201" s="722"/>
      <c r="C201" s="744"/>
      <c r="D201" s="747"/>
      <c r="E201" s="711"/>
      <c r="F201" s="712"/>
      <c r="G201" s="737"/>
      <c r="H201" s="738"/>
      <c r="I201" s="609"/>
      <c r="J201" s="716"/>
      <c r="K201" s="748"/>
      <c r="L201" s="456"/>
      <c r="M201" s="456"/>
      <c r="N201" s="638"/>
      <c r="O201" s="638"/>
    </row>
    <row r="202" spans="1:15" ht="12.75" hidden="1" customHeight="1" outlineLevel="1">
      <c r="A202" s="721" t="s">
        <v>1740</v>
      </c>
      <c r="B202" s="722"/>
      <c r="C202" s="744"/>
      <c r="D202" s="747"/>
      <c r="E202" s="711"/>
      <c r="F202" s="712"/>
      <c r="G202" s="737"/>
      <c r="H202" s="738"/>
      <c r="I202" s="609"/>
      <c r="J202" s="716"/>
      <c r="K202" s="748"/>
      <c r="L202" s="456"/>
      <c r="M202" s="456"/>
      <c r="N202" s="638"/>
      <c r="O202" s="638"/>
    </row>
    <row r="203" spans="1:15" ht="12.75" hidden="1" customHeight="1" outlineLevel="1">
      <c r="A203" s="721" t="s">
        <v>1741</v>
      </c>
      <c r="B203" s="722"/>
      <c r="C203" s="744"/>
      <c r="D203" s="747"/>
      <c r="E203" s="711"/>
      <c r="F203" s="712"/>
      <c r="G203" s="737"/>
      <c r="H203" s="738"/>
      <c r="I203" s="609"/>
      <c r="J203" s="716"/>
      <c r="K203" s="748"/>
      <c r="L203" s="456"/>
      <c r="M203" s="456"/>
      <c r="N203" s="638"/>
      <c r="O203" s="638"/>
    </row>
    <row r="204" spans="1:15" hidden="1" outlineLevel="1">
      <c r="A204" s="721" t="s">
        <v>1742</v>
      </c>
      <c r="B204" s="722"/>
      <c r="C204" s="744"/>
      <c r="D204" s="747"/>
      <c r="E204" s="711"/>
      <c r="F204" s="712"/>
      <c r="G204" s="737"/>
      <c r="H204" s="738"/>
      <c r="I204" s="609"/>
      <c r="J204" s="716"/>
      <c r="K204" s="748"/>
      <c r="L204" s="456"/>
      <c r="M204" s="456"/>
      <c r="N204" s="638"/>
      <c r="O204" s="638"/>
    </row>
    <row r="205" spans="1:15" hidden="1" outlineLevel="1">
      <c r="A205" s="721" t="s">
        <v>1743</v>
      </c>
      <c r="B205" s="722"/>
      <c r="C205" s="744"/>
      <c r="D205" s="747"/>
      <c r="E205" s="711"/>
      <c r="F205" s="712"/>
      <c r="G205" s="737"/>
      <c r="H205" s="738"/>
      <c r="I205" s="609"/>
      <c r="J205" s="716"/>
      <c r="K205" s="748"/>
      <c r="L205" s="456"/>
      <c r="M205" s="456"/>
      <c r="N205" s="638"/>
      <c r="O205" s="638"/>
    </row>
    <row r="206" spans="1:15" hidden="1" outlineLevel="1">
      <c r="A206" s="721" t="s">
        <v>1744</v>
      </c>
      <c r="B206" s="722"/>
      <c r="C206" s="744"/>
      <c r="D206" s="747"/>
      <c r="E206" s="711"/>
      <c r="F206" s="712"/>
      <c r="G206" s="737"/>
      <c r="H206" s="738"/>
      <c r="I206" s="609"/>
      <c r="J206" s="716"/>
      <c r="K206" s="748"/>
      <c r="L206" s="456"/>
      <c r="M206" s="456"/>
      <c r="N206" s="638"/>
      <c r="O206" s="638"/>
    </row>
    <row r="207" spans="1:15" ht="14.25" hidden="1" customHeight="1" outlineLevel="1">
      <c r="A207" s="721" t="s">
        <v>1745</v>
      </c>
      <c r="B207" s="722"/>
      <c r="C207" s="744"/>
      <c r="D207" s="747"/>
      <c r="E207" s="711"/>
      <c r="F207" s="712"/>
      <c r="G207" s="737"/>
      <c r="H207" s="738"/>
      <c r="I207" s="609"/>
      <c r="J207" s="716"/>
      <c r="K207" s="748"/>
      <c r="L207" s="456"/>
      <c r="M207" s="456"/>
      <c r="N207" s="638"/>
      <c r="O207" s="638"/>
    </row>
    <row r="208" spans="1:15" hidden="1" outlineLevel="1">
      <c r="A208" s="721" t="s">
        <v>1746</v>
      </c>
      <c r="B208" s="722"/>
      <c r="C208" s="744"/>
      <c r="D208" s="747"/>
      <c r="E208" s="711"/>
      <c r="F208" s="712"/>
      <c r="G208" s="737"/>
      <c r="H208" s="738"/>
      <c r="I208" s="609"/>
      <c r="J208" s="716"/>
      <c r="K208" s="748"/>
      <c r="L208" s="456"/>
      <c r="M208" s="456"/>
      <c r="N208" s="638"/>
      <c r="O208" s="638"/>
    </row>
    <row r="209" spans="1:15" hidden="1" outlineLevel="1">
      <c r="A209" s="721" t="s">
        <v>1747</v>
      </c>
      <c r="B209" s="722"/>
      <c r="C209" s="744"/>
      <c r="D209" s="747"/>
      <c r="E209" s="711"/>
      <c r="F209" s="712"/>
      <c r="G209" s="737"/>
      <c r="H209" s="738"/>
      <c r="I209" s="609"/>
      <c r="J209" s="716"/>
      <c r="K209" s="748"/>
      <c r="L209" s="456"/>
      <c r="M209" s="456"/>
      <c r="N209" s="638"/>
      <c r="O209" s="638"/>
    </row>
    <row r="210" spans="1:15" collapsed="1">
      <c r="A210" s="724"/>
      <c r="B210" s="636"/>
      <c r="C210" s="725"/>
      <c r="D210" s="725"/>
      <c r="E210" s="726"/>
      <c r="F210" s="456"/>
      <c r="G210" s="727" t="s">
        <v>7</v>
      </c>
      <c r="H210" s="669">
        <f>SUM(H160:H209)</f>
        <v>0</v>
      </c>
      <c r="I210" s="669">
        <f t="shared" ref="I210:J210" si="14">SUM(I160:I209)</f>
        <v>0</v>
      </c>
      <c r="J210" s="669">
        <f t="shared" si="14"/>
        <v>0</v>
      </c>
      <c r="K210" s="164"/>
      <c r="L210" s="638"/>
      <c r="M210" s="638"/>
      <c r="N210" s="638"/>
      <c r="O210" s="638"/>
    </row>
    <row r="211" spans="1:15">
      <c r="A211" s="638"/>
      <c r="B211" s="638"/>
      <c r="C211" s="638"/>
      <c r="D211" s="638"/>
      <c r="E211" s="638"/>
      <c r="F211" s="638"/>
      <c r="G211" s="638"/>
      <c r="H211" s="638"/>
      <c r="I211" s="749"/>
      <c r="J211" s="749"/>
      <c r="K211" s="749"/>
      <c r="L211" s="638"/>
      <c r="M211" s="638"/>
      <c r="N211" s="638"/>
      <c r="O211" s="638"/>
    </row>
    <row r="212" spans="1:15">
      <c r="A212" s="684" t="s">
        <v>1558</v>
      </c>
      <c r="B212" s="685" t="s">
        <v>1748</v>
      </c>
      <c r="C212" s="685"/>
      <c r="D212" s="685"/>
      <c r="E212" s="685"/>
      <c r="F212" s="685"/>
      <c r="G212" s="685"/>
      <c r="H212" s="685"/>
      <c r="I212" s="685"/>
      <c r="J212" s="685"/>
      <c r="K212" s="685"/>
      <c r="L212" s="638"/>
      <c r="M212" s="638"/>
      <c r="N212" s="638"/>
      <c r="O212" s="638"/>
    </row>
    <row r="213" spans="1:15">
      <c r="A213" s="2631" t="s">
        <v>223</v>
      </c>
      <c r="B213" s="2634" t="s">
        <v>1749</v>
      </c>
      <c r="C213" s="2635"/>
      <c r="D213" s="2635"/>
      <c r="E213" s="2635"/>
      <c r="F213" s="2635"/>
      <c r="G213" s="2636"/>
      <c r="H213" s="2622" t="s">
        <v>1582</v>
      </c>
      <c r="I213" s="2623"/>
      <c r="J213" s="2624"/>
      <c r="K213" s="456"/>
      <c r="L213" s="456"/>
      <c r="M213" s="638"/>
      <c r="N213" s="638"/>
      <c r="O213"/>
    </row>
    <row r="214" spans="1:15">
      <c r="A214" s="2632"/>
      <c r="B214" s="750" t="s">
        <v>786</v>
      </c>
      <c r="C214" s="741" t="s">
        <v>1750</v>
      </c>
      <c r="D214" s="751"/>
      <c r="E214" s="751"/>
      <c r="F214" s="752"/>
      <c r="G214" s="753" t="s">
        <v>1751</v>
      </c>
      <c r="H214" s="698" t="s">
        <v>1546</v>
      </c>
      <c r="I214" s="699" t="s">
        <v>1547</v>
      </c>
      <c r="J214" s="700" t="s">
        <v>1548</v>
      </c>
      <c r="K214" s="456"/>
      <c r="L214" s="456"/>
      <c r="M214" s="638"/>
      <c r="N214" s="638"/>
      <c r="O214" s="638"/>
    </row>
    <row r="215" spans="1:15">
      <c r="A215" s="2633"/>
      <c r="B215" s="754"/>
      <c r="C215" s="742"/>
      <c r="D215" s="755"/>
      <c r="E215" s="755"/>
      <c r="F215" s="756"/>
      <c r="G215" s="757" t="s">
        <v>1752</v>
      </c>
      <c r="H215" s="706" t="s">
        <v>10</v>
      </c>
      <c r="I215" s="706" t="s">
        <v>10</v>
      </c>
      <c r="J215" s="707" t="s">
        <v>10</v>
      </c>
      <c r="K215" s="456"/>
      <c r="L215" s="456"/>
      <c r="M215" s="638"/>
      <c r="N215" s="638"/>
      <c r="O215" s="638"/>
    </row>
    <row r="216" spans="1:15">
      <c r="A216" s="720" t="s">
        <v>1753</v>
      </c>
      <c r="B216" s="710"/>
      <c r="C216" s="743"/>
      <c r="D216" s="758"/>
      <c r="E216" s="758"/>
      <c r="F216" s="747"/>
      <c r="G216" s="710"/>
      <c r="H216" s="609"/>
      <c r="I216" s="609"/>
      <c r="J216" s="716"/>
      <c r="K216" s="456"/>
      <c r="L216" s="456"/>
      <c r="M216" s="638"/>
      <c r="N216" s="638"/>
      <c r="O216" s="638"/>
    </row>
    <row r="217" spans="1:15">
      <c r="A217" s="720" t="s">
        <v>1754</v>
      </c>
      <c r="B217" s="710"/>
      <c r="C217" s="743"/>
      <c r="D217" s="758"/>
      <c r="E217" s="758"/>
      <c r="F217" s="747"/>
      <c r="G217" s="710"/>
      <c r="H217" s="609"/>
      <c r="I217" s="609"/>
      <c r="J217" s="716"/>
      <c r="K217" s="456"/>
      <c r="L217" s="456"/>
      <c r="M217" s="638"/>
      <c r="N217" s="638"/>
      <c r="O217" s="638"/>
    </row>
    <row r="218" spans="1:15">
      <c r="A218" s="720" t="s">
        <v>1755</v>
      </c>
      <c r="B218" s="710"/>
      <c r="C218" s="743"/>
      <c r="D218" s="758"/>
      <c r="E218" s="758"/>
      <c r="F218" s="747"/>
      <c r="G218" s="710"/>
      <c r="H218" s="609"/>
      <c r="I218" s="609"/>
      <c r="J218" s="716"/>
      <c r="K218" s="456"/>
      <c r="L218" s="456"/>
      <c r="M218" s="638"/>
      <c r="N218" s="638"/>
      <c r="O218" s="638"/>
    </row>
    <row r="219" spans="1:15">
      <c r="A219" s="720" t="s">
        <v>1756</v>
      </c>
      <c r="B219" s="710"/>
      <c r="C219" s="743"/>
      <c r="D219" s="758"/>
      <c r="E219" s="758"/>
      <c r="F219" s="747"/>
      <c r="G219" s="710"/>
      <c r="H219" s="609"/>
      <c r="I219" s="609"/>
      <c r="J219" s="716"/>
      <c r="K219" s="456"/>
      <c r="L219" s="456"/>
      <c r="M219" s="638"/>
      <c r="N219" s="638"/>
      <c r="O219" s="638"/>
    </row>
    <row r="220" spans="1:15" ht="12.75" customHeight="1">
      <c r="A220" s="720" t="s">
        <v>1757</v>
      </c>
      <c r="B220" s="710"/>
      <c r="C220" s="743"/>
      <c r="D220" s="758"/>
      <c r="E220" s="758"/>
      <c r="F220" s="747"/>
      <c r="G220" s="710"/>
      <c r="H220" s="609"/>
      <c r="I220" s="609"/>
      <c r="J220" s="716"/>
      <c r="K220" s="456"/>
      <c r="L220" s="456"/>
      <c r="M220" s="638"/>
      <c r="N220" s="638"/>
      <c r="O220" s="638"/>
    </row>
    <row r="221" spans="1:15" ht="12.75" customHeight="1">
      <c r="A221" s="720" t="s">
        <v>1758</v>
      </c>
      <c r="B221" s="710"/>
      <c r="C221" s="743"/>
      <c r="D221" s="758"/>
      <c r="E221" s="758"/>
      <c r="F221" s="747"/>
      <c r="G221" s="710"/>
      <c r="H221" s="609"/>
      <c r="I221" s="609"/>
      <c r="J221" s="716"/>
      <c r="K221" s="456"/>
      <c r="L221" s="456"/>
      <c r="M221" s="638"/>
      <c r="N221" s="638"/>
      <c r="O221" s="638"/>
    </row>
    <row r="222" spans="1:15" ht="12.75" customHeight="1">
      <c r="A222" s="720" t="s">
        <v>1759</v>
      </c>
      <c r="B222" s="710"/>
      <c r="C222" s="743"/>
      <c r="D222" s="758"/>
      <c r="E222" s="758"/>
      <c r="F222" s="747"/>
      <c r="G222" s="710"/>
      <c r="H222" s="609"/>
      <c r="I222" s="609"/>
      <c r="J222" s="716"/>
      <c r="K222" s="456"/>
      <c r="L222" s="456"/>
      <c r="M222" s="638"/>
      <c r="N222" s="638"/>
      <c r="O222" s="638"/>
    </row>
    <row r="223" spans="1:15" ht="12.75" customHeight="1">
      <c r="A223" s="720" t="s">
        <v>1760</v>
      </c>
      <c r="B223" s="710"/>
      <c r="C223" s="743"/>
      <c r="D223" s="758"/>
      <c r="E223" s="758"/>
      <c r="F223" s="747"/>
      <c r="G223" s="710"/>
      <c r="H223" s="609"/>
      <c r="I223" s="609"/>
      <c r="J223" s="716"/>
      <c r="K223" s="456"/>
      <c r="L223" s="456"/>
      <c r="M223" s="638"/>
      <c r="N223" s="638"/>
      <c r="O223" s="638"/>
    </row>
    <row r="224" spans="1:15" ht="12.75" customHeight="1">
      <c r="A224" s="720" t="s">
        <v>1761</v>
      </c>
      <c r="B224" s="710"/>
      <c r="C224" s="743"/>
      <c r="D224" s="758"/>
      <c r="E224" s="758"/>
      <c r="F224" s="747"/>
      <c r="G224" s="710"/>
      <c r="H224" s="609"/>
      <c r="I224" s="609"/>
      <c r="J224" s="716"/>
      <c r="K224" s="456"/>
      <c r="L224" s="456"/>
      <c r="M224" s="638"/>
      <c r="N224" s="638"/>
      <c r="O224" s="638"/>
    </row>
    <row r="225" spans="1:15" ht="12.75" customHeight="1">
      <c r="A225" s="720" t="s">
        <v>1762</v>
      </c>
      <c r="B225" s="710"/>
      <c r="C225" s="743"/>
      <c r="D225" s="758"/>
      <c r="E225" s="758"/>
      <c r="F225" s="747"/>
      <c r="G225" s="710"/>
      <c r="H225" s="609"/>
      <c r="I225" s="609"/>
      <c r="J225" s="716"/>
      <c r="K225" s="456"/>
      <c r="L225" s="456"/>
      <c r="M225" s="638"/>
      <c r="N225" s="638"/>
      <c r="O225" s="638"/>
    </row>
    <row r="226" spans="1:15" ht="12.75" hidden="1" customHeight="1" outlineLevel="1">
      <c r="A226" s="720" t="s">
        <v>1763</v>
      </c>
      <c r="B226" s="710"/>
      <c r="C226" s="743"/>
      <c r="D226" s="758"/>
      <c r="E226" s="758"/>
      <c r="F226" s="747"/>
      <c r="G226" s="710"/>
      <c r="H226" s="609"/>
      <c r="I226" s="609"/>
      <c r="J226" s="716"/>
      <c r="K226" s="456"/>
      <c r="L226" s="456"/>
      <c r="M226" s="638"/>
      <c r="N226" s="638"/>
      <c r="O226" s="638"/>
    </row>
    <row r="227" spans="1:15" ht="12.75" hidden="1" customHeight="1" outlineLevel="1">
      <c r="A227" s="720" t="s">
        <v>1764</v>
      </c>
      <c r="B227" s="710"/>
      <c r="C227" s="743"/>
      <c r="D227" s="758"/>
      <c r="E227" s="758"/>
      <c r="F227" s="747"/>
      <c r="G227" s="710"/>
      <c r="H227" s="609"/>
      <c r="I227" s="609"/>
      <c r="J227" s="716"/>
      <c r="K227" s="456"/>
      <c r="L227" s="456"/>
      <c r="M227" s="638"/>
      <c r="N227" s="638"/>
      <c r="O227" s="638"/>
    </row>
    <row r="228" spans="1:15" ht="12.75" hidden="1" customHeight="1" outlineLevel="1">
      <c r="A228" s="720" t="s">
        <v>1765</v>
      </c>
      <c r="B228" s="710"/>
      <c r="C228" s="743"/>
      <c r="D228" s="758"/>
      <c r="E228" s="758"/>
      <c r="F228" s="747"/>
      <c r="G228" s="710"/>
      <c r="H228" s="609"/>
      <c r="I228" s="609"/>
      <c r="J228" s="716"/>
      <c r="K228" s="456"/>
      <c r="L228" s="456"/>
      <c r="M228" s="638"/>
      <c r="N228" s="638"/>
      <c r="O228" s="638"/>
    </row>
    <row r="229" spans="1:15" ht="12.75" hidden="1" customHeight="1" outlineLevel="1">
      <c r="A229" s="720" t="s">
        <v>1766</v>
      </c>
      <c r="B229" s="710"/>
      <c r="C229" s="743"/>
      <c r="D229" s="758"/>
      <c r="E229" s="758"/>
      <c r="F229" s="747"/>
      <c r="G229" s="710"/>
      <c r="H229" s="609"/>
      <c r="I229" s="609"/>
      <c r="J229" s="716"/>
      <c r="K229" s="456"/>
      <c r="L229" s="456"/>
      <c r="M229" s="638"/>
      <c r="N229" s="638"/>
      <c r="O229" s="638"/>
    </row>
    <row r="230" spans="1:15" ht="12.75" hidden="1" customHeight="1" outlineLevel="1">
      <c r="A230" s="720" t="s">
        <v>1767</v>
      </c>
      <c r="B230" s="710"/>
      <c r="C230" s="743"/>
      <c r="D230" s="758"/>
      <c r="E230" s="758"/>
      <c r="F230" s="747"/>
      <c r="G230" s="710"/>
      <c r="H230" s="609"/>
      <c r="I230" s="609"/>
      <c r="J230" s="716"/>
      <c r="K230" s="456"/>
      <c r="L230" s="456"/>
      <c r="M230" s="638"/>
      <c r="N230" s="638"/>
      <c r="O230" s="638"/>
    </row>
    <row r="231" spans="1:15" ht="12.75" hidden="1" customHeight="1" outlineLevel="1">
      <c r="A231" s="720" t="s">
        <v>1768</v>
      </c>
      <c r="B231" s="710"/>
      <c r="C231" s="743"/>
      <c r="D231" s="758"/>
      <c r="E231" s="758"/>
      <c r="F231" s="747"/>
      <c r="G231" s="710"/>
      <c r="H231" s="609"/>
      <c r="I231" s="609"/>
      <c r="J231" s="716"/>
      <c r="K231" s="456"/>
      <c r="L231" s="456"/>
      <c r="M231" s="638"/>
      <c r="N231" s="638"/>
      <c r="O231" s="638"/>
    </row>
    <row r="232" spans="1:15" ht="12.75" hidden="1" customHeight="1" outlineLevel="1">
      <c r="A232" s="720" t="s">
        <v>1769</v>
      </c>
      <c r="B232" s="710"/>
      <c r="C232" s="743"/>
      <c r="D232" s="758"/>
      <c r="E232" s="758"/>
      <c r="F232" s="747"/>
      <c r="G232" s="710"/>
      <c r="H232" s="609"/>
      <c r="I232" s="609"/>
      <c r="J232" s="716"/>
      <c r="K232" s="456"/>
      <c r="L232" s="456"/>
      <c r="M232" s="638"/>
      <c r="N232" s="638"/>
      <c r="O232" s="638"/>
    </row>
    <row r="233" spans="1:15" ht="12.75" hidden="1" customHeight="1" outlineLevel="1">
      <c r="A233" s="720" t="s">
        <v>1770</v>
      </c>
      <c r="B233" s="710"/>
      <c r="C233" s="743"/>
      <c r="D233" s="758"/>
      <c r="E233" s="758"/>
      <c r="F233" s="747"/>
      <c r="G233" s="710"/>
      <c r="H233" s="609"/>
      <c r="I233" s="609"/>
      <c r="J233" s="716"/>
      <c r="K233" s="456"/>
      <c r="L233" s="456"/>
      <c r="M233" s="638"/>
      <c r="N233" s="638"/>
      <c r="O233" s="638"/>
    </row>
    <row r="234" spans="1:15" ht="12.75" hidden="1" customHeight="1" outlineLevel="1">
      <c r="A234" s="720" t="s">
        <v>1771</v>
      </c>
      <c r="B234" s="710"/>
      <c r="C234" s="743"/>
      <c r="D234" s="758"/>
      <c r="E234" s="758"/>
      <c r="F234" s="747"/>
      <c r="G234" s="710"/>
      <c r="H234" s="609"/>
      <c r="I234" s="609"/>
      <c r="J234" s="716"/>
      <c r="K234" s="456"/>
      <c r="L234" s="456"/>
      <c r="M234" s="638"/>
      <c r="N234" s="638"/>
      <c r="O234" s="638"/>
    </row>
    <row r="235" spans="1:15" ht="12.75" hidden="1" customHeight="1" outlineLevel="1">
      <c r="A235" s="720" t="s">
        <v>1772</v>
      </c>
      <c r="B235" s="710"/>
      <c r="C235" s="743"/>
      <c r="D235" s="758"/>
      <c r="E235" s="758"/>
      <c r="F235" s="747"/>
      <c r="G235" s="710"/>
      <c r="H235" s="609"/>
      <c r="I235" s="609"/>
      <c r="J235" s="716"/>
      <c r="K235" s="456"/>
      <c r="L235" s="456"/>
      <c r="M235" s="638"/>
      <c r="N235" s="638"/>
      <c r="O235" s="638"/>
    </row>
    <row r="236" spans="1:15" ht="12.75" hidden="1" customHeight="1" outlineLevel="1">
      <c r="A236" s="720" t="s">
        <v>1773</v>
      </c>
      <c r="B236" s="710"/>
      <c r="C236" s="743"/>
      <c r="D236" s="758"/>
      <c r="E236" s="758"/>
      <c r="F236" s="747"/>
      <c r="G236" s="710"/>
      <c r="H236" s="609"/>
      <c r="I236" s="609"/>
      <c r="J236" s="716"/>
      <c r="K236" s="456"/>
      <c r="L236" s="456"/>
      <c r="M236" s="638"/>
      <c r="N236" s="638"/>
      <c r="O236" s="638"/>
    </row>
    <row r="237" spans="1:15" ht="12.75" hidden="1" customHeight="1" outlineLevel="1">
      <c r="A237" s="720" t="s">
        <v>1774</v>
      </c>
      <c r="B237" s="710"/>
      <c r="C237" s="743"/>
      <c r="D237" s="758"/>
      <c r="E237" s="758"/>
      <c r="F237" s="747"/>
      <c r="G237" s="710"/>
      <c r="H237" s="609"/>
      <c r="I237" s="609"/>
      <c r="J237" s="716"/>
      <c r="K237" s="456"/>
      <c r="L237" s="456"/>
      <c r="M237" s="638"/>
      <c r="N237" s="638"/>
      <c r="O237" s="638"/>
    </row>
    <row r="238" spans="1:15" ht="12.75" hidden="1" customHeight="1" outlineLevel="1">
      <c r="A238" s="720" t="s">
        <v>1775</v>
      </c>
      <c r="B238" s="710"/>
      <c r="C238" s="743"/>
      <c r="D238" s="758"/>
      <c r="E238" s="758"/>
      <c r="F238" s="747"/>
      <c r="G238" s="710"/>
      <c r="H238" s="609"/>
      <c r="I238" s="609"/>
      <c r="J238" s="716"/>
      <c r="K238" s="456"/>
      <c r="L238" s="456"/>
      <c r="M238" s="638"/>
      <c r="N238" s="638"/>
      <c r="O238" s="638"/>
    </row>
    <row r="239" spans="1:15" ht="12.75" hidden="1" customHeight="1" outlineLevel="1">
      <c r="A239" s="720" t="s">
        <v>1776</v>
      </c>
      <c r="B239" s="710"/>
      <c r="C239" s="743"/>
      <c r="D239" s="758"/>
      <c r="E239" s="758"/>
      <c r="F239" s="747"/>
      <c r="G239" s="710"/>
      <c r="H239" s="609"/>
      <c r="I239" s="609"/>
      <c r="J239" s="716"/>
      <c r="K239" s="456"/>
      <c r="L239" s="456"/>
      <c r="M239" s="638"/>
      <c r="N239" s="638"/>
      <c r="O239" s="638"/>
    </row>
    <row r="240" spans="1:15" ht="12.75" hidden="1" customHeight="1" outlineLevel="1">
      <c r="A240" s="720" t="s">
        <v>1777</v>
      </c>
      <c r="B240" s="710"/>
      <c r="C240" s="743"/>
      <c r="D240" s="758"/>
      <c r="E240" s="758"/>
      <c r="F240" s="747"/>
      <c r="G240" s="710"/>
      <c r="H240" s="609"/>
      <c r="I240" s="609"/>
      <c r="J240" s="716"/>
      <c r="K240" s="456"/>
      <c r="L240" s="456"/>
      <c r="M240" s="638"/>
      <c r="N240" s="638"/>
      <c r="O240" s="638"/>
    </row>
    <row r="241" spans="1:15" ht="12.75" hidden="1" customHeight="1" outlineLevel="1">
      <c r="A241" s="720" t="s">
        <v>1778</v>
      </c>
      <c r="B241" s="710"/>
      <c r="C241" s="743"/>
      <c r="D241" s="758"/>
      <c r="E241" s="758"/>
      <c r="F241" s="747"/>
      <c r="G241" s="710"/>
      <c r="H241" s="609"/>
      <c r="I241" s="609"/>
      <c r="J241" s="716"/>
      <c r="K241" s="456"/>
      <c r="L241" s="456"/>
      <c r="M241" s="638"/>
      <c r="N241" s="638"/>
      <c r="O241" s="638"/>
    </row>
    <row r="242" spans="1:15" ht="12.75" hidden="1" customHeight="1" outlineLevel="1">
      <c r="A242" s="720" t="s">
        <v>1779</v>
      </c>
      <c r="B242" s="710"/>
      <c r="C242" s="743"/>
      <c r="D242" s="758"/>
      <c r="E242" s="758"/>
      <c r="F242" s="747"/>
      <c r="G242" s="710"/>
      <c r="H242" s="609"/>
      <c r="I242" s="609"/>
      <c r="J242" s="716"/>
      <c r="K242" s="456"/>
      <c r="L242" s="456"/>
      <c r="M242" s="638"/>
      <c r="N242" s="638"/>
      <c r="O242" s="638"/>
    </row>
    <row r="243" spans="1:15" ht="12.75" hidden="1" customHeight="1" outlineLevel="1">
      <c r="A243" s="720" t="s">
        <v>1780</v>
      </c>
      <c r="B243" s="710"/>
      <c r="C243" s="743"/>
      <c r="D243" s="758"/>
      <c r="E243" s="758"/>
      <c r="F243" s="747"/>
      <c r="G243" s="710"/>
      <c r="H243" s="609"/>
      <c r="I243" s="609"/>
      <c r="J243" s="716"/>
      <c r="K243" s="456"/>
      <c r="L243" s="456"/>
      <c r="M243" s="638"/>
      <c r="N243" s="638"/>
      <c r="O243" s="638"/>
    </row>
    <row r="244" spans="1:15" ht="12.75" hidden="1" customHeight="1" outlineLevel="1">
      <c r="A244" s="720" t="s">
        <v>1781</v>
      </c>
      <c r="B244" s="710"/>
      <c r="C244" s="743"/>
      <c r="D244" s="758"/>
      <c r="E244" s="758"/>
      <c r="F244" s="747"/>
      <c r="G244" s="710"/>
      <c r="H244" s="609"/>
      <c r="I244" s="609"/>
      <c r="J244" s="716"/>
      <c r="K244" s="456"/>
      <c r="L244" s="456"/>
      <c r="M244" s="638"/>
      <c r="N244" s="638"/>
      <c r="O244" s="638"/>
    </row>
    <row r="245" spans="1:15" ht="12.75" hidden="1" customHeight="1" outlineLevel="1">
      <c r="A245" s="720" t="s">
        <v>1782</v>
      </c>
      <c r="B245" s="710"/>
      <c r="C245" s="743"/>
      <c r="D245" s="758"/>
      <c r="E245" s="758"/>
      <c r="F245" s="747"/>
      <c r="G245" s="710"/>
      <c r="H245" s="609"/>
      <c r="I245" s="609"/>
      <c r="J245" s="716"/>
      <c r="K245" s="456"/>
      <c r="L245" s="456"/>
      <c r="M245" s="638"/>
      <c r="N245" s="638"/>
      <c r="O245" s="638"/>
    </row>
    <row r="246" spans="1:15" ht="12.75" hidden="1" customHeight="1" outlineLevel="1">
      <c r="A246" s="720" t="s">
        <v>1783</v>
      </c>
      <c r="B246" s="710"/>
      <c r="C246" s="743"/>
      <c r="D246" s="758"/>
      <c r="E246" s="758"/>
      <c r="F246" s="747"/>
      <c r="G246" s="710"/>
      <c r="H246" s="609"/>
      <c r="I246" s="609"/>
      <c r="J246" s="716"/>
      <c r="K246" s="456"/>
      <c r="L246" s="456"/>
      <c r="M246" s="638"/>
      <c r="N246" s="638"/>
      <c r="O246" s="638"/>
    </row>
    <row r="247" spans="1:15" ht="12.75" hidden="1" customHeight="1" outlineLevel="1">
      <c r="A247" s="720" t="s">
        <v>1784</v>
      </c>
      <c r="B247" s="710"/>
      <c r="C247" s="743"/>
      <c r="D247" s="758"/>
      <c r="E247" s="758"/>
      <c r="F247" s="747"/>
      <c r="G247" s="710"/>
      <c r="H247" s="609"/>
      <c r="I247" s="609"/>
      <c r="J247" s="716"/>
      <c r="K247" s="456"/>
      <c r="L247" s="456"/>
      <c r="M247" s="638"/>
      <c r="N247" s="638"/>
      <c r="O247" s="638"/>
    </row>
    <row r="248" spans="1:15" ht="12.75" hidden="1" customHeight="1" outlineLevel="1">
      <c r="A248" s="720" t="s">
        <v>1785</v>
      </c>
      <c r="B248" s="710"/>
      <c r="C248" s="743"/>
      <c r="D248" s="758"/>
      <c r="E248" s="758"/>
      <c r="F248" s="747"/>
      <c r="G248" s="710"/>
      <c r="H248" s="609"/>
      <c r="I248" s="609"/>
      <c r="J248" s="716"/>
      <c r="K248" s="456"/>
      <c r="L248" s="456"/>
      <c r="M248" s="638"/>
      <c r="N248" s="638"/>
      <c r="O248" s="638"/>
    </row>
    <row r="249" spans="1:15" ht="12.75" hidden="1" customHeight="1" outlineLevel="1">
      <c r="A249" s="720" t="s">
        <v>1786</v>
      </c>
      <c r="B249" s="710"/>
      <c r="C249" s="743"/>
      <c r="D249" s="758"/>
      <c r="E249" s="758"/>
      <c r="F249" s="747"/>
      <c r="G249" s="710"/>
      <c r="H249" s="609"/>
      <c r="I249" s="609"/>
      <c r="J249" s="716"/>
      <c r="K249" s="456"/>
      <c r="L249" s="456"/>
      <c r="M249" s="638"/>
      <c r="N249" s="638"/>
      <c r="O249" s="638"/>
    </row>
    <row r="250" spans="1:15" ht="12.75" hidden="1" customHeight="1" outlineLevel="1">
      <c r="A250" s="720" t="s">
        <v>1787</v>
      </c>
      <c r="B250" s="710"/>
      <c r="C250" s="743"/>
      <c r="D250" s="758"/>
      <c r="E250" s="758"/>
      <c r="F250" s="747"/>
      <c r="G250" s="710"/>
      <c r="H250" s="609"/>
      <c r="I250" s="609"/>
      <c r="J250" s="716"/>
      <c r="K250" s="456"/>
      <c r="L250" s="456"/>
      <c r="M250" s="638"/>
      <c r="N250" s="638"/>
      <c r="O250" s="638"/>
    </row>
    <row r="251" spans="1:15" ht="12.75" hidden="1" customHeight="1" outlineLevel="1">
      <c r="A251" s="720" t="s">
        <v>1788</v>
      </c>
      <c r="B251" s="710"/>
      <c r="C251" s="743"/>
      <c r="D251" s="758"/>
      <c r="E251" s="758"/>
      <c r="F251" s="747"/>
      <c r="G251" s="710"/>
      <c r="H251" s="609"/>
      <c r="I251" s="609"/>
      <c r="J251" s="716"/>
      <c r="K251" s="456"/>
      <c r="L251" s="456"/>
      <c r="M251" s="638"/>
      <c r="N251" s="638"/>
      <c r="O251" s="638"/>
    </row>
    <row r="252" spans="1:15" ht="12.75" hidden="1" customHeight="1" outlineLevel="1">
      <c r="A252" s="720" t="s">
        <v>1789</v>
      </c>
      <c r="B252" s="710"/>
      <c r="C252" s="743"/>
      <c r="D252" s="758"/>
      <c r="E252" s="758"/>
      <c r="F252" s="747"/>
      <c r="G252" s="710"/>
      <c r="H252" s="609"/>
      <c r="I252" s="609"/>
      <c r="J252" s="716"/>
      <c r="K252" s="456"/>
      <c r="L252" s="456"/>
      <c r="M252" s="638"/>
      <c r="N252" s="638"/>
      <c r="O252" s="638"/>
    </row>
    <row r="253" spans="1:15" ht="12.75" hidden="1" customHeight="1" outlineLevel="1">
      <c r="A253" s="720" t="s">
        <v>1790</v>
      </c>
      <c r="B253" s="710"/>
      <c r="C253" s="743"/>
      <c r="D253" s="758"/>
      <c r="E253" s="758"/>
      <c r="F253" s="747"/>
      <c r="G253" s="710"/>
      <c r="H253" s="609"/>
      <c r="I253" s="609"/>
      <c r="J253" s="716"/>
      <c r="K253" s="456"/>
      <c r="L253" s="456"/>
      <c r="M253" s="638"/>
      <c r="N253" s="638"/>
      <c r="O253" s="638"/>
    </row>
    <row r="254" spans="1:15" ht="12.75" hidden="1" customHeight="1" outlineLevel="1">
      <c r="A254" s="720" t="s">
        <v>1791</v>
      </c>
      <c r="B254" s="710"/>
      <c r="C254" s="743"/>
      <c r="D254" s="758"/>
      <c r="E254" s="758"/>
      <c r="F254" s="747"/>
      <c r="G254" s="710"/>
      <c r="H254" s="609"/>
      <c r="I254" s="609"/>
      <c r="J254" s="716"/>
      <c r="K254" s="456"/>
      <c r="L254" s="456"/>
      <c r="M254" s="638"/>
      <c r="N254" s="638"/>
      <c r="O254" s="638"/>
    </row>
    <row r="255" spans="1:15" ht="12.75" hidden="1" customHeight="1" outlineLevel="1">
      <c r="A255" s="720" t="s">
        <v>1792</v>
      </c>
      <c r="B255" s="710"/>
      <c r="C255" s="743"/>
      <c r="D255" s="758"/>
      <c r="E255" s="758"/>
      <c r="F255" s="747"/>
      <c r="G255" s="710"/>
      <c r="H255" s="609"/>
      <c r="I255" s="609"/>
      <c r="J255" s="716"/>
      <c r="K255" s="456"/>
      <c r="L255" s="456"/>
      <c r="M255" s="638"/>
      <c r="N255" s="638"/>
      <c r="O255" s="638"/>
    </row>
    <row r="256" spans="1:15" ht="12.75" hidden="1" customHeight="1" outlineLevel="1">
      <c r="A256" s="720" t="s">
        <v>1793</v>
      </c>
      <c r="B256" s="710"/>
      <c r="C256" s="743"/>
      <c r="D256" s="758"/>
      <c r="E256" s="758"/>
      <c r="F256" s="747"/>
      <c r="G256" s="710"/>
      <c r="H256" s="609"/>
      <c r="I256" s="609"/>
      <c r="J256" s="716"/>
      <c r="K256" s="456"/>
      <c r="L256" s="456"/>
      <c r="M256" s="638"/>
      <c r="N256" s="638"/>
      <c r="O256" s="638"/>
    </row>
    <row r="257" spans="1:15" ht="12.75" hidden="1" customHeight="1" outlineLevel="1">
      <c r="A257" s="720" t="s">
        <v>1794</v>
      </c>
      <c r="B257" s="710"/>
      <c r="C257" s="743"/>
      <c r="D257" s="758"/>
      <c r="E257" s="758"/>
      <c r="F257" s="747"/>
      <c r="G257" s="710"/>
      <c r="H257" s="609"/>
      <c r="I257" s="609"/>
      <c r="J257" s="716"/>
      <c r="K257" s="456"/>
      <c r="L257" s="456"/>
      <c r="M257" s="638"/>
      <c r="N257" s="638"/>
      <c r="O257" s="638"/>
    </row>
    <row r="258" spans="1:15" ht="12.75" hidden="1" customHeight="1" outlineLevel="1">
      <c r="A258" s="720" t="s">
        <v>1795</v>
      </c>
      <c r="B258" s="710"/>
      <c r="C258" s="743"/>
      <c r="D258" s="758"/>
      <c r="E258" s="758"/>
      <c r="F258" s="747"/>
      <c r="G258" s="710"/>
      <c r="H258" s="609"/>
      <c r="I258" s="609"/>
      <c r="J258" s="716"/>
      <c r="K258" s="456"/>
      <c r="L258" s="456"/>
      <c r="M258" s="638"/>
      <c r="N258" s="638"/>
      <c r="O258" s="638"/>
    </row>
    <row r="259" spans="1:15" ht="12.75" hidden="1" customHeight="1" outlineLevel="1">
      <c r="A259" s="720" t="s">
        <v>1796</v>
      </c>
      <c r="B259" s="710"/>
      <c r="C259" s="743"/>
      <c r="D259" s="758"/>
      <c r="E259" s="758"/>
      <c r="F259" s="747"/>
      <c r="G259" s="710"/>
      <c r="H259" s="609"/>
      <c r="I259" s="609"/>
      <c r="J259" s="716"/>
      <c r="K259" s="456"/>
      <c r="L259" s="456"/>
      <c r="M259" s="638"/>
      <c r="N259" s="638"/>
      <c r="O259" s="638"/>
    </row>
    <row r="260" spans="1:15" hidden="1" outlineLevel="1">
      <c r="A260" s="720" t="s">
        <v>1797</v>
      </c>
      <c r="B260" s="710"/>
      <c r="C260" s="743"/>
      <c r="D260" s="758"/>
      <c r="E260" s="758"/>
      <c r="F260" s="747"/>
      <c r="G260" s="710"/>
      <c r="H260" s="609"/>
      <c r="I260" s="609"/>
      <c r="J260" s="716"/>
      <c r="K260" s="456"/>
      <c r="L260" s="456"/>
      <c r="M260" s="638"/>
      <c r="N260" s="638"/>
      <c r="O260" s="638"/>
    </row>
    <row r="261" spans="1:15" hidden="1" outlineLevel="1">
      <c r="A261" s="720" t="s">
        <v>1798</v>
      </c>
      <c r="B261" s="710"/>
      <c r="C261" s="743"/>
      <c r="D261" s="758"/>
      <c r="E261" s="758"/>
      <c r="F261" s="747"/>
      <c r="G261" s="710"/>
      <c r="H261" s="609"/>
      <c r="I261" s="609"/>
      <c r="J261" s="716"/>
      <c r="K261" s="456"/>
      <c r="L261" s="456"/>
      <c r="M261" s="638"/>
      <c r="N261" s="638"/>
      <c r="O261" s="638"/>
    </row>
    <row r="262" spans="1:15" hidden="1" outlineLevel="1">
      <c r="A262" s="720" t="s">
        <v>1799</v>
      </c>
      <c r="B262" s="710"/>
      <c r="C262" s="743"/>
      <c r="D262" s="758"/>
      <c r="E262" s="758"/>
      <c r="F262" s="747"/>
      <c r="G262" s="710"/>
      <c r="H262" s="609"/>
      <c r="I262" s="609"/>
      <c r="J262" s="716"/>
      <c r="K262" s="456"/>
      <c r="L262" s="456"/>
      <c r="M262" s="638"/>
      <c r="N262" s="638"/>
      <c r="O262" s="638"/>
    </row>
    <row r="263" spans="1:15" hidden="1" outlineLevel="1">
      <c r="A263" s="720" t="s">
        <v>1800</v>
      </c>
      <c r="B263" s="710"/>
      <c r="C263" s="743"/>
      <c r="D263" s="758"/>
      <c r="E263" s="758"/>
      <c r="F263" s="747"/>
      <c r="G263" s="710"/>
      <c r="H263" s="609"/>
      <c r="I263" s="609"/>
      <c r="J263" s="716"/>
      <c r="K263" s="456"/>
      <c r="L263" s="456"/>
      <c r="M263" s="638"/>
      <c r="N263" s="638"/>
      <c r="O263" s="638"/>
    </row>
    <row r="264" spans="1:15" hidden="1" outlineLevel="1">
      <c r="A264" s="720" t="s">
        <v>1801</v>
      </c>
      <c r="B264" s="710"/>
      <c r="C264" s="743"/>
      <c r="D264" s="758"/>
      <c r="E264" s="758"/>
      <c r="F264" s="747"/>
      <c r="G264" s="710"/>
      <c r="H264" s="609"/>
      <c r="I264" s="609"/>
      <c r="J264" s="716"/>
      <c r="K264" s="456"/>
      <c r="L264" s="456"/>
      <c r="M264" s="638"/>
      <c r="N264" s="638"/>
      <c r="O264" s="638"/>
    </row>
    <row r="265" spans="1:15" hidden="1" outlineLevel="1">
      <c r="A265" s="720" t="s">
        <v>1802</v>
      </c>
      <c r="B265" s="710"/>
      <c r="C265" s="743"/>
      <c r="D265" s="758"/>
      <c r="E265" s="758"/>
      <c r="F265" s="747"/>
      <c r="G265" s="710"/>
      <c r="H265" s="609"/>
      <c r="I265" s="609"/>
      <c r="J265" s="716"/>
      <c r="K265" s="456"/>
      <c r="L265" s="456"/>
      <c r="M265" s="638"/>
      <c r="N265" s="638"/>
      <c r="O265" s="638"/>
    </row>
    <row r="266" spans="1:15" collapsed="1">
      <c r="A266" s="724"/>
      <c r="B266" s="636"/>
      <c r="C266" s="759"/>
      <c r="D266" s="760"/>
      <c r="E266" s="456"/>
      <c r="G266" s="727" t="s">
        <v>7</v>
      </c>
      <c r="H266" s="761">
        <f>SUM(H216:H265)</f>
        <v>0</v>
      </c>
      <c r="I266" s="761">
        <f t="shared" ref="I266:J266" si="15">SUM(I216:I265)</f>
        <v>0</v>
      </c>
      <c r="J266" s="762">
        <f t="shared" si="15"/>
        <v>0</v>
      </c>
      <c r="K266" s="638"/>
      <c r="L266" s="638"/>
      <c r="M266" s="638"/>
      <c r="N266" s="638"/>
      <c r="O266" s="638"/>
    </row>
    <row r="267" spans="1:15">
      <c r="A267" s="638"/>
      <c r="B267" s="638"/>
      <c r="C267" s="638"/>
      <c r="D267" s="638"/>
      <c r="E267" s="638"/>
      <c r="F267" s="638"/>
      <c r="G267" s="638"/>
      <c r="H267" s="685"/>
      <c r="I267" s="685"/>
      <c r="J267" s="685"/>
      <c r="K267" s="638"/>
      <c r="L267" s="638"/>
      <c r="M267" s="638"/>
      <c r="N267" s="638"/>
      <c r="O267" s="638"/>
    </row>
    <row r="268" spans="1:15">
      <c r="A268" s="684" t="s">
        <v>1563</v>
      </c>
      <c r="B268" s="685" t="s">
        <v>1803</v>
      </c>
      <c r="C268" s="685"/>
      <c r="D268" s="685"/>
      <c r="E268" s="685"/>
      <c r="F268" s="685"/>
      <c r="G268" s="685"/>
      <c r="H268" s="685"/>
      <c r="I268" s="685"/>
      <c r="J268" s="685"/>
      <c r="K268" s="638"/>
      <c r="L268" s="638"/>
      <c r="M268" s="638"/>
      <c r="N268" s="638"/>
      <c r="O268" s="638"/>
    </row>
    <row r="269" spans="1:15">
      <c r="A269" s="695" t="s">
        <v>223</v>
      </c>
      <c r="B269" s="763" t="s">
        <v>1804</v>
      </c>
      <c r="C269" s="750" t="s">
        <v>1697</v>
      </c>
      <c r="D269" s="752" t="s">
        <v>1805</v>
      </c>
      <c r="E269" s="696" t="s">
        <v>1806</v>
      </c>
      <c r="F269" s="663" t="s">
        <v>1807</v>
      </c>
      <c r="G269" s="764"/>
      <c r="H269" s="764"/>
      <c r="I269" s="765"/>
      <c r="J269" s="766" t="s">
        <v>1808</v>
      </c>
      <c r="K269" s="456"/>
      <c r="L269" s="456"/>
      <c r="M269" s="638"/>
      <c r="N269" s="638"/>
      <c r="O269" s="638"/>
    </row>
    <row r="270" spans="1:15">
      <c r="A270" s="767"/>
      <c r="B270" s="640" t="s">
        <v>1809</v>
      </c>
      <c r="C270" s="768"/>
      <c r="D270" s="769" t="s">
        <v>1810</v>
      </c>
      <c r="E270" s="770" t="s">
        <v>1811</v>
      </c>
      <c r="F270" s="771"/>
      <c r="G270" s="772"/>
      <c r="H270" s="772"/>
      <c r="I270" s="773"/>
      <c r="J270" s="774"/>
      <c r="K270" s="456"/>
      <c r="L270" s="456"/>
      <c r="M270" s="638"/>
      <c r="N270" s="638"/>
      <c r="O270" s="638"/>
    </row>
    <row r="271" spans="1:15">
      <c r="A271" s="704"/>
      <c r="B271" s="648"/>
      <c r="C271" s="703"/>
      <c r="D271" s="775"/>
      <c r="E271" s="770" t="s">
        <v>1812</v>
      </c>
      <c r="F271" s="664"/>
      <c r="G271" s="730"/>
      <c r="H271" s="776"/>
      <c r="I271" s="777"/>
      <c r="J271" s="707" t="s">
        <v>10</v>
      </c>
      <c r="K271" s="456"/>
      <c r="L271" s="456"/>
      <c r="M271" s="638"/>
      <c r="N271" s="638"/>
      <c r="O271" s="638"/>
    </row>
    <row r="272" spans="1:15">
      <c r="A272" s="778" t="s">
        <v>1813</v>
      </c>
      <c r="B272" s="710"/>
      <c r="C272" s="710"/>
      <c r="D272" s="710"/>
      <c r="E272" s="779"/>
      <c r="F272" s="710"/>
      <c r="G272" s="780"/>
      <c r="H272" s="780"/>
      <c r="I272" s="781"/>
      <c r="J272" s="782"/>
      <c r="K272" s="456"/>
      <c r="L272" s="456"/>
      <c r="M272" s="638"/>
      <c r="N272" s="638"/>
      <c r="O272" s="638"/>
    </row>
    <row r="273" spans="1:15">
      <c r="A273" s="778" t="s">
        <v>1814</v>
      </c>
      <c r="B273" s="710"/>
      <c r="C273" s="710"/>
      <c r="D273" s="710"/>
      <c r="E273" s="779"/>
      <c r="F273" s="710"/>
      <c r="G273" s="780"/>
      <c r="H273" s="780"/>
      <c r="I273" s="781"/>
      <c r="J273" s="782"/>
      <c r="K273" s="456"/>
      <c r="L273" s="456"/>
      <c r="M273" s="638"/>
      <c r="N273" s="638"/>
      <c r="O273" s="638"/>
    </row>
    <row r="274" spans="1:15">
      <c r="A274" s="778" t="s">
        <v>1815</v>
      </c>
      <c r="B274" s="710"/>
      <c r="C274" s="710"/>
      <c r="D274" s="710"/>
      <c r="E274" s="779"/>
      <c r="F274" s="710"/>
      <c r="G274" s="780"/>
      <c r="H274" s="780"/>
      <c r="I274" s="781"/>
      <c r="J274" s="782"/>
      <c r="K274" s="456"/>
      <c r="L274" s="456"/>
      <c r="M274" s="638"/>
      <c r="N274" s="638"/>
      <c r="O274" s="638"/>
    </row>
    <row r="275" spans="1:15">
      <c r="A275" s="778" t="s">
        <v>1816</v>
      </c>
      <c r="B275" s="710"/>
      <c r="C275" s="710"/>
      <c r="D275" s="710"/>
      <c r="E275" s="779"/>
      <c r="F275" s="710"/>
      <c r="G275" s="780"/>
      <c r="H275" s="780"/>
      <c r="I275" s="781"/>
      <c r="J275" s="782"/>
      <c r="K275" s="456"/>
      <c r="L275" s="456"/>
      <c r="M275" s="638"/>
      <c r="N275" s="638"/>
      <c r="O275" s="638"/>
    </row>
    <row r="276" spans="1:15" ht="12.75" customHeight="1">
      <c r="A276" s="778" t="s">
        <v>1817</v>
      </c>
      <c r="B276" s="710"/>
      <c r="C276" s="710"/>
      <c r="D276" s="710"/>
      <c r="E276" s="779"/>
      <c r="F276" s="710"/>
      <c r="G276" s="780"/>
      <c r="H276" s="780"/>
      <c r="I276" s="781"/>
      <c r="J276" s="782"/>
      <c r="K276" s="456"/>
      <c r="L276" s="456"/>
      <c r="M276" s="638"/>
      <c r="N276" s="638"/>
      <c r="O276" s="638"/>
    </row>
    <row r="277" spans="1:15" ht="12.75" customHeight="1">
      <c r="A277" s="778" t="s">
        <v>1818</v>
      </c>
      <c r="B277" s="710"/>
      <c r="C277" s="710"/>
      <c r="D277" s="710"/>
      <c r="E277" s="779"/>
      <c r="F277" s="710"/>
      <c r="G277" s="780"/>
      <c r="H277" s="780"/>
      <c r="I277" s="781"/>
      <c r="J277" s="782"/>
      <c r="K277" s="456"/>
      <c r="L277" s="456"/>
      <c r="M277" s="638"/>
      <c r="N277" s="638"/>
      <c r="O277" s="638"/>
    </row>
    <row r="278" spans="1:15" ht="12.75" customHeight="1">
      <c r="A278" s="778" t="s">
        <v>1819</v>
      </c>
      <c r="B278" s="710"/>
      <c r="C278" s="710"/>
      <c r="D278" s="710"/>
      <c r="E278" s="779"/>
      <c r="F278" s="710"/>
      <c r="G278" s="780"/>
      <c r="H278" s="780"/>
      <c r="I278" s="781"/>
      <c r="J278" s="782"/>
      <c r="K278" s="456"/>
      <c r="L278" s="456"/>
      <c r="M278" s="638"/>
      <c r="N278" s="638"/>
      <c r="O278" s="638"/>
    </row>
    <row r="279" spans="1:15" ht="12.75" customHeight="1">
      <c r="A279" s="778" t="s">
        <v>1820</v>
      </c>
      <c r="B279" s="710"/>
      <c r="C279" s="710"/>
      <c r="D279" s="710"/>
      <c r="E279" s="779"/>
      <c r="F279" s="710"/>
      <c r="G279" s="780"/>
      <c r="H279" s="780"/>
      <c r="I279" s="781"/>
      <c r="J279" s="782"/>
      <c r="K279" s="456"/>
      <c r="L279" s="456"/>
      <c r="M279" s="638"/>
      <c r="N279" s="638"/>
      <c r="O279" s="638"/>
    </row>
    <row r="280" spans="1:15" ht="12.75" customHeight="1">
      <c r="A280" s="778" t="s">
        <v>1821</v>
      </c>
      <c r="B280" s="783"/>
      <c r="C280" s="783"/>
      <c r="D280" s="783"/>
      <c r="E280" s="779"/>
      <c r="F280" s="710"/>
      <c r="G280" s="780"/>
      <c r="H280" s="780"/>
      <c r="I280" s="781"/>
      <c r="J280" s="782"/>
      <c r="K280" s="456"/>
      <c r="L280" s="456"/>
      <c r="M280" s="638"/>
      <c r="N280" s="638"/>
      <c r="O280" s="638"/>
    </row>
    <row r="281" spans="1:15" ht="12.75" customHeight="1">
      <c r="A281" s="778" t="s">
        <v>1822</v>
      </c>
      <c r="B281" s="783"/>
      <c r="C281" s="783"/>
      <c r="D281" s="783"/>
      <c r="E281" s="779"/>
      <c r="F281" s="710"/>
      <c r="G281" s="780"/>
      <c r="H281" s="780"/>
      <c r="I281" s="781"/>
      <c r="J281" s="782"/>
      <c r="K281" s="456"/>
      <c r="L281" s="456"/>
      <c r="M281" s="638"/>
      <c r="N281" s="638"/>
      <c r="O281" s="638"/>
    </row>
    <row r="282" spans="1:15" ht="12.75" hidden="1" customHeight="1" outlineLevel="1">
      <c r="A282" s="778" t="s">
        <v>1823</v>
      </c>
      <c r="B282" s="783"/>
      <c r="C282" s="783"/>
      <c r="D282" s="779"/>
      <c r="E282" s="779"/>
      <c r="F282" s="710"/>
      <c r="G282" s="780"/>
      <c r="H282" s="780"/>
      <c r="I282" s="781"/>
      <c r="J282" s="782"/>
      <c r="K282" s="456"/>
      <c r="L282" s="456"/>
      <c r="M282" s="638"/>
      <c r="N282" s="638"/>
      <c r="O282" s="638"/>
    </row>
    <row r="283" spans="1:15" ht="12.75" hidden="1" customHeight="1" outlineLevel="1">
      <c r="A283" s="778" t="s">
        <v>1824</v>
      </c>
      <c r="B283" s="783"/>
      <c r="C283" s="783"/>
      <c r="D283" s="779"/>
      <c r="E283" s="779"/>
      <c r="F283" s="710"/>
      <c r="G283" s="780"/>
      <c r="H283" s="780"/>
      <c r="I283" s="781"/>
      <c r="J283" s="782"/>
      <c r="K283" s="456"/>
      <c r="L283" s="456"/>
      <c r="M283" s="638"/>
      <c r="N283" s="638"/>
      <c r="O283" s="638"/>
    </row>
    <row r="284" spans="1:15" ht="12.75" hidden="1" customHeight="1" outlineLevel="1">
      <c r="A284" s="778" t="s">
        <v>1825</v>
      </c>
      <c r="B284" s="783"/>
      <c r="C284" s="783"/>
      <c r="D284" s="779"/>
      <c r="E284" s="779"/>
      <c r="F284" s="710"/>
      <c r="G284" s="780"/>
      <c r="H284" s="780"/>
      <c r="I284" s="781"/>
      <c r="J284" s="782"/>
      <c r="K284" s="456"/>
      <c r="L284" s="456"/>
      <c r="M284" s="638"/>
      <c r="N284" s="638"/>
      <c r="O284" s="638"/>
    </row>
    <row r="285" spans="1:15" ht="12.75" hidden="1" customHeight="1" outlineLevel="1">
      <c r="A285" s="778" t="s">
        <v>1826</v>
      </c>
      <c r="B285" s="783"/>
      <c r="C285" s="783"/>
      <c r="D285" s="779"/>
      <c r="E285" s="779"/>
      <c r="F285" s="710"/>
      <c r="G285" s="780"/>
      <c r="H285" s="780"/>
      <c r="I285" s="781"/>
      <c r="J285" s="782"/>
      <c r="K285" s="456"/>
      <c r="L285" s="456"/>
      <c r="M285" s="638"/>
      <c r="N285" s="638"/>
      <c r="O285" s="638"/>
    </row>
    <row r="286" spans="1:15" hidden="1" outlineLevel="1">
      <c r="A286" s="778" t="s">
        <v>1827</v>
      </c>
      <c r="B286" s="783"/>
      <c r="C286" s="783"/>
      <c r="D286" s="779"/>
      <c r="E286" s="779"/>
      <c r="F286" s="710"/>
      <c r="G286" s="780"/>
      <c r="H286" s="780"/>
      <c r="I286" s="781"/>
      <c r="J286" s="782"/>
      <c r="K286" s="456"/>
      <c r="L286" s="456"/>
      <c r="M286" s="638"/>
      <c r="N286" s="638"/>
      <c r="O286" s="638"/>
    </row>
    <row r="287" spans="1:15" hidden="1" outlineLevel="1">
      <c r="A287" s="778" t="s">
        <v>1828</v>
      </c>
      <c r="B287" s="783"/>
      <c r="C287" s="783"/>
      <c r="D287" s="779"/>
      <c r="E287" s="779"/>
      <c r="F287" s="710"/>
      <c r="G287" s="780"/>
      <c r="H287" s="780"/>
      <c r="I287" s="781"/>
      <c r="J287" s="782"/>
      <c r="K287" s="456"/>
      <c r="L287" s="456"/>
      <c r="M287" s="638"/>
      <c r="N287" s="638"/>
      <c r="O287" s="638"/>
    </row>
    <row r="288" spans="1:15" hidden="1" outlineLevel="1">
      <c r="A288" s="778" t="s">
        <v>1829</v>
      </c>
      <c r="B288" s="783"/>
      <c r="C288" s="783"/>
      <c r="D288" s="779"/>
      <c r="E288" s="779"/>
      <c r="F288" s="710"/>
      <c r="G288" s="780"/>
      <c r="H288" s="780"/>
      <c r="I288" s="781"/>
      <c r="J288" s="782"/>
      <c r="K288" s="456"/>
      <c r="L288" s="456"/>
      <c r="M288" s="638"/>
      <c r="N288" s="638"/>
      <c r="O288" s="638"/>
    </row>
    <row r="289" spans="1:15" hidden="1" outlineLevel="1">
      <c r="A289" s="778" t="s">
        <v>1830</v>
      </c>
      <c r="B289" s="783"/>
      <c r="C289" s="783"/>
      <c r="D289" s="779"/>
      <c r="E289" s="779"/>
      <c r="F289" s="710"/>
      <c r="G289" s="780"/>
      <c r="H289" s="780"/>
      <c r="I289" s="781"/>
      <c r="J289" s="782"/>
      <c r="K289" s="456"/>
      <c r="L289" s="456"/>
      <c r="M289" s="638"/>
      <c r="N289" s="638"/>
      <c r="O289" s="638"/>
    </row>
    <row r="290" spans="1:15" s="33" customFormat="1" hidden="1" outlineLevel="1">
      <c r="A290" s="778" t="s">
        <v>1831</v>
      </c>
      <c r="B290" s="783"/>
      <c r="C290" s="783"/>
      <c r="D290" s="779"/>
      <c r="E290" s="779"/>
      <c r="F290" s="710"/>
      <c r="G290" s="780"/>
      <c r="H290" s="780"/>
      <c r="I290" s="781"/>
      <c r="J290" s="782"/>
      <c r="K290" s="456"/>
      <c r="L290" s="456"/>
      <c r="M290" s="638"/>
      <c r="N290" s="638"/>
      <c r="O290" s="638"/>
    </row>
    <row r="291" spans="1:15" s="33" customFormat="1" hidden="1" outlineLevel="1">
      <c r="A291" s="778" t="s">
        <v>1832</v>
      </c>
      <c r="B291" s="710"/>
      <c r="C291" s="710"/>
      <c r="D291" s="779"/>
      <c r="E291" s="779"/>
      <c r="F291" s="710"/>
      <c r="G291" s="780"/>
      <c r="H291" s="780"/>
      <c r="I291" s="781"/>
      <c r="J291" s="782"/>
      <c r="K291" s="456"/>
      <c r="L291" s="456"/>
      <c r="M291" s="638"/>
      <c r="N291" s="638"/>
      <c r="O291" s="638"/>
    </row>
    <row r="292" spans="1:15" s="33" customFormat="1" collapsed="1">
      <c r="A292" s="724"/>
      <c r="B292" s="636"/>
      <c r="C292" s="725"/>
      <c r="D292" s="726"/>
      <c r="E292" s="726"/>
      <c r="F292" s="30"/>
      <c r="G292" s="638"/>
      <c r="H292" s="31"/>
      <c r="I292" s="727" t="s">
        <v>7</v>
      </c>
      <c r="J292" s="762">
        <f>SUM(J272:J291)</f>
        <v>0</v>
      </c>
      <c r="K292" s="638"/>
      <c r="L292" s="638"/>
      <c r="M292" s="638"/>
      <c r="N292" s="638"/>
      <c r="O292" s="638"/>
    </row>
    <row r="293" spans="1:15" s="33" customFormat="1">
      <c r="A293" s="680"/>
      <c r="B293" s="641"/>
      <c r="C293" s="759"/>
      <c r="D293" s="759"/>
      <c r="E293" s="760"/>
      <c r="F293" s="760"/>
      <c r="G293" s="759"/>
      <c r="H293" s="759"/>
      <c r="I293" s="456"/>
      <c r="J293" s="456"/>
      <c r="K293" s="456"/>
      <c r="L293" s="638"/>
      <c r="M293" s="638"/>
      <c r="N293" s="638"/>
      <c r="O293" s="638"/>
    </row>
    <row r="294" spans="1:15" s="33" customFormat="1">
      <c r="A294" s="638"/>
      <c r="B294" s="638"/>
      <c r="C294" s="638"/>
      <c r="D294" s="638"/>
      <c r="E294" s="638"/>
      <c r="F294" s="456"/>
      <c r="G294" s="456"/>
      <c r="H294" s="456"/>
      <c r="I294" s="456"/>
      <c r="J294" s="638"/>
      <c r="K294" s="638"/>
      <c r="L294" s="638"/>
      <c r="M294" s="638"/>
      <c r="N294" s="638"/>
      <c r="O294" s="638"/>
    </row>
    <row r="295" spans="1:15" s="33" customFormat="1">
      <c r="A295" s="685" t="s">
        <v>1833</v>
      </c>
      <c r="B295" s="685" t="s">
        <v>431</v>
      </c>
      <c r="C295" s="685"/>
      <c r="D295" s="685"/>
      <c r="E295" s="637"/>
      <c r="F295" s="637"/>
      <c r="G295" s="637"/>
      <c r="H295" s="637"/>
      <c r="I295" s="637"/>
      <c r="J295" s="637"/>
      <c r="K295" s="637"/>
      <c r="L295" s="638"/>
      <c r="M295" s="638"/>
      <c r="N295" s="638"/>
      <c r="O295" s="638"/>
    </row>
    <row r="296" spans="1:15" s="33" customFormat="1">
      <c r="A296" s="2619" t="s">
        <v>431</v>
      </c>
      <c r="B296" s="2620"/>
      <c r="C296" s="2620"/>
      <c r="D296" s="2620"/>
      <c r="E296" s="2620"/>
      <c r="F296" s="2620"/>
      <c r="G296" s="2621"/>
      <c r="H296" s="2622" t="s">
        <v>1834</v>
      </c>
      <c r="I296" s="2623"/>
      <c r="J296" s="2624"/>
      <c r="K296" s="2619" t="s">
        <v>1835</v>
      </c>
      <c r="L296" s="2620"/>
      <c r="M296" s="2620"/>
      <c r="N296" s="2620"/>
      <c r="O296" s="2628"/>
    </row>
    <row r="297" spans="1:15">
      <c r="A297" s="694" t="s">
        <v>223</v>
      </c>
      <c r="B297" s="784" t="s">
        <v>1836</v>
      </c>
      <c r="C297" s="695" t="s">
        <v>1837</v>
      </c>
      <c r="D297" s="695" t="s">
        <v>1838</v>
      </c>
      <c r="E297" s="663" t="s">
        <v>1839</v>
      </c>
      <c r="F297" s="764"/>
      <c r="G297" s="764"/>
      <c r="H297" s="698" t="s">
        <v>1546</v>
      </c>
      <c r="I297" s="699" t="s">
        <v>1547</v>
      </c>
      <c r="J297" s="700" t="s">
        <v>1548</v>
      </c>
      <c r="K297" s="694" t="s">
        <v>1840</v>
      </c>
      <c r="L297" s="785" t="s">
        <v>1841</v>
      </c>
      <c r="M297" s="695" t="s">
        <v>1842</v>
      </c>
      <c r="N297" s="663" t="s">
        <v>1843</v>
      </c>
      <c r="O297" s="786"/>
    </row>
    <row r="298" spans="1:15">
      <c r="A298" s="702"/>
      <c r="B298" s="787" t="s">
        <v>435</v>
      </c>
      <c r="C298" s="703"/>
      <c r="D298" s="703" t="str">
        <f>CONCATENATE("party at 31 March"," ",'Universal data'!C10)</f>
        <v>party at 31 March 2013</v>
      </c>
      <c r="E298" s="664" t="s">
        <v>1844</v>
      </c>
      <c r="F298" s="788"/>
      <c r="G298" s="788"/>
      <c r="H298" s="706" t="s">
        <v>10</v>
      </c>
      <c r="I298" s="706" t="s">
        <v>10</v>
      </c>
      <c r="J298" s="707" t="s">
        <v>10</v>
      </c>
      <c r="K298" s="702"/>
      <c r="L298" s="775" t="s">
        <v>10</v>
      </c>
      <c r="M298" s="703" t="s">
        <v>1845</v>
      </c>
      <c r="N298" s="664"/>
      <c r="O298" s="789"/>
    </row>
    <row r="299" spans="1:15">
      <c r="A299" s="790" t="s">
        <v>430</v>
      </c>
      <c r="B299" s="791"/>
      <c r="C299" s="780"/>
      <c r="D299" s="791"/>
      <c r="E299" s="792"/>
      <c r="F299" s="793"/>
      <c r="G299" s="793"/>
      <c r="H299" s="609"/>
      <c r="I299" s="609"/>
      <c r="J299" s="716"/>
      <c r="K299" s="794"/>
      <c r="L299" s="718"/>
      <c r="M299" s="718"/>
      <c r="N299" s="2629"/>
      <c r="O299" s="2630"/>
    </row>
    <row r="300" spans="1:15">
      <c r="A300" s="790" t="s">
        <v>429</v>
      </c>
      <c r="B300" s="791"/>
      <c r="C300" s="780"/>
      <c r="D300" s="791"/>
      <c r="E300" s="792"/>
      <c r="F300" s="793"/>
      <c r="G300" s="793"/>
      <c r="H300" s="609"/>
      <c r="I300" s="609"/>
      <c r="J300" s="716"/>
      <c r="K300" s="794"/>
      <c r="L300" s="718"/>
      <c r="M300" s="718"/>
      <c r="N300" s="2629"/>
      <c r="O300" s="2630"/>
    </row>
    <row r="301" spans="1:15">
      <c r="A301" s="790" t="s">
        <v>428</v>
      </c>
      <c r="B301" s="791"/>
      <c r="C301" s="780"/>
      <c r="D301" s="791"/>
      <c r="E301" s="792"/>
      <c r="F301" s="793"/>
      <c r="G301" s="793"/>
      <c r="H301" s="609"/>
      <c r="I301" s="609"/>
      <c r="J301" s="716"/>
      <c r="K301" s="794"/>
      <c r="L301" s="718"/>
      <c r="M301" s="718"/>
      <c r="N301" s="2629"/>
      <c r="O301" s="2630"/>
    </row>
    <row r="302" spans="1:15">
      <c r="A302" s="790" t="s">
        <v>427</v>
      </c>
      <c r="B302" s="791"/>
      <c r="C302" s="780"/>
      <c r="D302" s="791"/>
      <c r="E302" s="792"/>
      <c r="F302" s="793"/>
      <c r="G302" s="793"/>
      <c r="H302" s="609"/>
      <c r="I302" s="609"/>
      <c r="J302" s="716"/>
      <c r="K302" s="717"/>
      <c r="L302" s="794"/>
      <c r="M302" s="718"/>
      <c r="N302" s="2629"/>
      <c r="O302" s="2630"/>
    </row>
    <row r="303" spans="1:15">
      <c r="A303" s="790" t="s">
        <v>426</v>
      </c>
      <c r="B303" s="791"/>
      <c r="C303" s="780"/>
      <c r="D303" s="791"/>
      <c r="E303" s="792"/>
      <c r="F303" s="793"/>
      <c r="G303" s="793"/>
      <c r="H303" s="609"/>
      <c r="I303" s="609"/>
      <c r="J303" s="716"/>
      <c r="K303" s="717"/>
      <c r="L303" s="794"/>
      <c r="M303" s="718"/>
      <c r="N303" s="2629"/>
      <c r="O303" s="2630"/>
    </row>
    <row r="304" spans="1:15">
      <c r="A304" s="790" t="s">
        <v>425</v>
      </c>
      <c r="B304" s="791"/>
      <c r="C304" s="780"/>
      <c r="D304" s="791"/>
      <c r="E304" s="792"/>
      <c r="F304" s="793"/>
      <c r="G304" s="793"/>
      <c r="H304" s="609"/>
      <c r="I304" s="609"/>
      <c r="J304" s="716"/>
      <c r="K304" s="717"/>
      <c r="L304" s="794"/>
      <c r="M304" s="718"/>
      <c r="N304" s="2629"/>
      <c r="O304" s="2630"/>
    </row>
    <row r="305" spans="1:15">
      <c r="A305" s="790" t="s">
        <v>424</v>
      </c>
      <c r="B305" s="791"/>
      <c r="C305" s="780"/>
      <c r="D305" s="791"/>
      <c r="E305" s="792"/>
      <c r="F305" s="793"/>
      <c r="G305" s="793"/>
      <c r="H305" s="609"/>
      <c r="I305" s="609"/>
      <c r="J305" s="716"/>
      <c r="K305" s="717"/>
      <c r="L305" s="794"/>
      <c r="M305" s="718"/>
      <c r="N305" s="2629"/>
      <c r="O305" s="2630"/>
    </row>
    <row r="306" spans="1:15">
      <c r="A306" s="790" t="s">
        <v>423</v>
      </c>
      <c r="B306" s="791"/>
      <c r="C306" s="780"/>
      <c r="D306" s="791"/>
      <c r="E306" s="792"/>
      <c r="F306" s="793"/>
      <c r="G306" s="793"/>
      <c r="H306" s="609"/>
      <c r="I306" s="609"/>
      <c r="J306" s="716"/>
      <c r="K306" s="717"/>
      <c r="L306" s="794"/>
      <c r="M306" s="718"/>
      <c r="N306" s="2629"/>
      <c r="O306" s="2630"/>
    </row>
    <row r="307" spans="1:15">
      <c r="A307" s="790" t="s">
        <v>422</v>
      </c>
      <c r="B307" s="791"/>
      <c r="C307" s="780"/>
      <c r="D307" s="791"/>
      <c r="E307" s="792"/>
      <c r="F307" s="793"/>
      <c r="G307" s="793"/>
      <c r="H307" s="609"/>
      <c r="I307" s="609"/>
      <c r="J307" s="716"/>
      <c r="K307" s="717"/>
      <c r="L307" s="794"/>
      <c r="M307" s="718"/>
      <c r="N307" s="2629"/>
      <c r="O307" s="2630"/>
    </row>
    <row r="308" spans="1:15">
      <c r="A308" s="790" t="s">
        <v>421</v>
      </c>
      <c r="B308" s="791"/>
      <c r="C308" s="780"/>
      <c r="D308" s="791"/>
      <c r="E308" s="792"/>
      <c r="F308" s="793"/>
      <c r="G308" s="793"/>
      <c r="H308" s="609"/>
      <c r="I308" s="609"/>
      <c r="J308" s="716"/>
      <c r="K308" s="717"/>
      <c r="L308" s="794"/>
      <c r="M308" s="718"/>
      <c r="N308" s="2629"/>
      <c r="O308" s="2630"/>
    </row>
    <row r="309" spans="1:15" hidden="1" outlineLevel="1">
      <c r="A309" s="790" t="s">
        <v>420</v>
      </c>
      <c r="B309" s="791"/>
      <c r="C309" s="780"/>
      <c r="D309" s="791"/>
      <c r="E309" s="792"/>
      <c r="F309" s="793"/>
      <c r="G309" s="793"/>
      <c r="H309" s="609"/>
      <c r="I309" s="609"/>
      <c r="J309" s="716"/>
      <c r="K309" s="717"/>
      <c r="L309" s="794"/>
      <c r="M309" s="718"/>
      <c r="N309" s="2629"/>
      <c r="O309" s="2630"/>
    </row>
    <row r="310" spans="1:15" hidden="1" outlineLevel="1">
      <c r="A310" s="790" t="s">
        <v>419</v>
      </c>
      <c r="B310" s="791"/>
      <c r="C310" s="780"/>
      <c r="D310" s="791"/>
      <c r="E310" s="792"/>
      <c r="F310" s="793"/>
      <c r="G310" s="793"/>
      <c r="H310" s="609"/>
      <c r="I310" s="609"/>
      <c r="J310" s="716"/>
      <c r="K310" s="717"/>
      <c r="L310" s="794"/>
      <c r="M310" s="718"/>
      <c r="N310" s="2629"/>
      <c r="O310" s="2630"/>
    </row>
    <row r="311" spans="1:15" hidden="1" outlineLevel="1">
      <c r="A311" s="790" t="s">
        <v>418</v>
      </c>
      <c r="B311" s="791"/>
      <c r="C311" s="780"/>
      <c r="D311" s="791"/>
      <c r="E311" s="792"/>
      <c r="F311" s="793"/>
      <c r="G311" s="793"/>
      <c r="H311" s="609"/>
      <c r="I311" s="609"/>
      <c r="J311" s="716"/>
      <c r="K311" s="717"/>
      <c r="L311" s="794"/>
      <c r="M311" s="718"/>
      <c r="N311" s="2629"/>
      <c r="O311" s="2630"/>
    </row>
    <row r="312" spans="1:15" hidden="1" outlineLevel="1">
      <c r="A312" s="790" t="s">
        <v>417</v>
      </c>
      <c r="B312" s="791"/>
      <c r="C312" s="780"/>
      <c r="D312" s="791"/>
      <c r="E312" s="792"/>
      <c r="F312" s="793"/>
      <c r="G312" s="793"/>
      <c r="H312" s="609"/>
      <c r="I312" s="609"/>
      <c r="J312" s="716"/>
      <c r="K312" s="717"/>
      <c r="L312" s="794"/>
      <c r="M312" s="718"/>
      <c r="N312" s="2629"/>
      <c r="O312" s="2630"/>
    </row>
    <row r="313" spans="1:15" ht="12.75" hidden="1" customHeight="1" outlineLevel="1">
      <c r="A313" s="790" t="s">
        <v>416</v>
      </c>
      <c r="B313" s="791"/>
      <c r="C313" s="780"/>
      <c r="D313" s="791"/>
      <c r="E313" s="792"/>
      <c r="F313" s="793"/>
      <c r="G313" s="793"/>
      <c r="H313" s="609"/>
      <c r="I313" s="609"/>
      <c r="J313" s="716"/>
      <c r="K313" s="717"/>
      <c r="L313" s="794"/>
      <c r="M313" s="718"/>
      <c r="N313" s="2629"/>
      <c r="O313" s="2630"/>
    </row>
    <row r="314" spans="1:15" ht="12.75" hidden="1" customHeight="1" outlineLevel="1">
      <c r="A314" s="790" t="s">
        <v>415</v>
      </c>
      <c r="B314" s="791"/>
      <c r="C314" s="780"/>
      <c r="D314" s="791"/>
      <c r="E314" s="792"/>
      <c r="F314" s="793"/>
      <c r="G314" s="793"/>
      <c r="H314" s="609"/>
      <c r="I314" s="609"/>
      <c r="J314" s="716"/>
      <c r="K314" s="717"/>
      <c r="L314" s="794"/>
      <c r="M314" s="718"/>
      <c r="N314" s="2629"/>
      <c r="O314" s="2630"/>
    </row>
    <row r="315" spans="1:15" ht="12.75" hidden="1" customHeight="1" outlineLevel="1">
      <c r="A315" s="790" t="s">
        <v>414</v>
      </c>
      <c r="B315" s="791"/>
      <c r="C315" s="780"/>
      <c r="D315" s="791"/>
      <c r="E315" s="792"/>
      <c r="F315" s="793"/>
      <c r="G315" s="793"/>
      <c r="H315" s="609"/>
      <c r="I315" s="609"/>
      <c r="J315" s="716"/>
      <c r="K315" s="717"/>
      <c r="L315" s="794"/>
      <c r="M315" s="718"/>
      <c r="N315" s="2629"/>
      <c r="O315" s="2630"/>
    </row>
    <row r="316" spans="1:15" ht="12.75" hidden="1" customHeight="1" outlineLevel="1">
      <c r="A316" s="790" t="s">
        <v>413</v>
      </c>
      <c r="B316" s="791"/>
      <c r="C316" s="780"/>
      <c r="D316" s="791"/>
      <c r="E316" s="792"/>
      <c r="F316" s="793"/>
      <c r="G316" s="793"/>
      <c r="H316" s="609"/>
      <c r="I316" s="609"/>
      <c r="J316" s="716"/>
      <c r="K316" s="717"/>
      <c r="L316" s="794"/>
      <c r="M316" s="718"/>
      <c r="N316" s="2629"/>
      <c r="O316" s="2630"/>
    </row>
    <row r="317" spans="1:15" ht="12.75" hidden="1" customHeight="1" outlineLevel="1">
      <c r="A317" s="790" t="s">
        <v>412</v>
      </c>
      <c r="B317" s="791"/>
      <c r="C317" s="780"/>
      <c r="D317" s="791"/>
      <c r="E317" s="792"/>
      <c r="F317" s="793"/>
      <c r="G317" s="793"/>
      <c r="H317" s="609"/>
      <c r="I317" s="609"/>
      <c r="J317" s="716"/>
      <c r="K317" s="717"/>
      <c r="L317" s="794"/>
      <c r="M317" s="718"/>
      <c r="N317" s="2629"/>
      <c r="O317" s="2630"/>
    </row>
    <row r="318" spans="1:15" ht="12.75" hidden="1" customHeight="1" outlineLevel="1">
      <c r="A318" s="790" t="s">
        <v>411</v>
      </c>
      <c r="B318" s="795"/>
      <c r="C318" s="796"/>
      <c r="D318" s="795"/>
      <c r="E318" s="792"/>
      <c r="F318" s="793"/>
      <c r="G318" s="793"/>
      <c r="H318" s="609"/>
      <c r="I318" s="609"/>
      <c r="J318" s="716"/>
      <c r="K318" s="717"/>
      <c r="L318" s="794"/>
      <c r="M318" s="718"/>
      <c r="N318" s="2629"/>
      <c r="O318" s="2630"/>
    </row>
    <row r="319" spans="1:15" ht="12.75" hidden="1" customHeight="1" outlineLevel="1">
      <c r="A319" s="790" t="s">
        <v>410</v>
      </c>
      <c r="B319" s="795"/>
      <c r="C319" s="796"/>
      <c r="D319" s="795"/>
      <c r="E319" s="792"/>
      <c r="F319" s="793"/>
      <c r="G319" s="793"/>
      <c r="H319" s="609"/>
      <c r="I319" s="609"/>
      <c r="J319" s="716"/>
      <c r="K319" s="717"/>
      <c r="L319" s="794"/>
      <c r="M319" s="718"/>
      <c r="N319" s="2629"/>
      <c r="O319" s="2630"/>
    </row>
    <row r="320" spans="1:15" ht="12.75" hidden="1" customHeight="1" outlineLevel="1">
      <c r="A320" s="790" t="s">
        <v>409</v>
      </c>
      <c r="B320" s="795"/>
      <c r="C320" s="796"/>
      <c r="D320" s="795"/>
      <c r="E320" s="792"/>
      <c r="F320" s="793"/>
      <c r="G320" s="793"/>
      <c r="H320" s="609"/>
      <c r="I320" s="609"/>
      <c r="J320" s="716"/>
      <c r="K320" s="717"/>
      <c r="L320" s="794"/>
      <c r="M320" s="718"/>
      <c r="N320" s="2629"/>
      <c r="O320" s="2630"/>
    </row>
    <row r="321" spans="1:15" ht="12.75" hidden="1" customHeight="1" outlineLevel="1">
      <c r="A321" s="790" t="s">
        <v>408</v>
      </c>
      <c r="B321" s="795"/>
      <c r="C321" s="796"/>
      <c r="D321" s="795"/>
      <c r="E321" s="792"/>
      <c r="F321" s="793"/>
      <c r="G321" s="793"/>
      <c r="H321" s="609"/>
      <c r="I321" s="609"/>
      <c r="J321" s="716"/>
      <c r="K321" s="717"/>
      <c r="L321" s="794"/>
      <c r="M321" s="718"/>
      <c r="N321" s="2629"/>
      <c r="O321" s="2630"/>
    </row>
    <row r="322" spans="1:15" ht="12.75" hidden="1" customHeight="1" outlineLevel="1">
      <c r="A322" s="790" t="s">
        <v>407</v>
      </c>
      <c r="B322" s="795"/>
      <c r="C322" s="796"/>
      <c r="D322" s="795"/>
      <c r="E322" s="792"/>
      <c r="F322" s="793"/>
      <c r="G322" s="793"/>
      <c r="H322" s="609"/>
      <c r="I322" s="609"/>
      <c r="J322" s="716"/>
      <c r="K322" s="717"/>
      <c r="L322" s="794"/>
      <c r="M322" s="718"/>
      <c r="N322" s="2629"/>
      <c r="O322" s="2630"/>
    </row>
    <row r="323" spans="1:15" ht="12.75" hidden="1" customHeight="1" outlineLevel="1">
      <c r="A323" s="790" t="s">
        <v>406</v>
      </c>
      <c r="B323" s="795"/>
      <c r="C323" s="796"/>
      <c r="D323" s="795"/>
      <c r="E323" s="792"/>
      <c r="F323" s="793"/>
      <c r="G323" s="793"/>
      <c r="H323" s="609"/>
      <c r="I323" s="609"/>
      <c r="J323" s="716"/>
      <c r="K323" s="717"/>
      <c r="L323" s="794"/>
      <c r="M323" s="718"/>
      <c r="N323" s="2629"/>
      <c r="O323" s="2630"/>
    </row>
    <row r="324" spans="1:15" ht="12.75" hidden="1" customHeight="1" outlineLevel="1">
      <c r="A324" s="790" t="s">
        <v>405</v>
      </c>
      <c r="B324" s="795"/>
      <c r="C324" s="796"/>
      <c r="D324" s="795"/>
      <c r="E324" s="792"/>
      <c r="F324" s="793"/>
      <c r="G324" s="793"/>
      <c r="H324" s="609"/>
      <c r="I324" s="609"/>
      <c r="J324" s="716"/>
      <c r="K324" s="717"/>
      <c r="L324" s="794"/>
      <c r="M324" s="718"/>
      <c r="N324" s="2629"/>
      <c r="O324" s="2630"/>
    </row>
    <row r="325" spans="1:15" ht="12.75" hidden="1" customHeight="1" outlineLevel="1">
      <c r="A325" s="790" t="s">
        <v>404</v>
      </c>
      <c r="B325" s="795"/>
      <c r="C325" s="796"/>
      <c r="D325" s="795"/>
      <c r="E325" s="792"/>
      <c r="F325" s="793"/>
      <c r="G325" s="793"/>
      <c r="H325" s="609"/>
      <c r="I325" s="609"/>
      <c r="J325" s="716"/>
      <c r="K325" s="717"/>
      <c r="L325" s="794"/>
      <c r="M325" s="718"/>
      <c r="N325" s="2629"/>
      <c r="O325" s="2630"/>
    </row>
    <row r="326" spans="1:15" ht="12.75" hidden="1" customHeight="1" outlineLevel="1">
      <c r="A326" s="790" t="s">
        <v>403</v>
      </c>
      <c r="B326" s="795"/>
      <c r="C326" s="796"/>
      <c r="D326" s="795"/>
      <c r="E326" s="792"/>
      <c r="F326" s="793"/>
      <c r="G326" s="793"/>
      <c r="H326" s="609"/>
      <c r="I326" s="609"/>
      <c r="J326" s="716"/>
      <c r="K326" s="717"/>
      <c r="L326" s="794"/>
      <c r="M326" s="718"/>
      <c r="N326" s="2629"/>
      <c r="O326" s="2630"/>
    </row>
    <row r="327" spans="1:15" ht="12.75" hidden="1" customHeight="1" outlineLevel="1">
      <c r="A327" s="790" t="s">
        <v>402</v>
      </c>
      <c r="B327" s="795"/>
      <c r="C327" s="796"/>
      <c r="D327" s="795"/>
      <c r="E327" s="792"/>
      <c r="F327" s="793"/>
      <c r="G327" s="793"/>
      <c r="H327" s="609"/>
      <c r="I327" s="609"/>
      <c r="J327" s="716"/>
      <c r="K327" s="717"/>
      <c r="L327" s="794"/>
      <c r="M327" s="718"/>
      <c r="N327" s="2629"/>
      <c r="O327" s="2630"/>
    </row>
    <row r="328" spans="1:15" ht="12.75" hidden="1" customHeight="1" outlineLevel="1">
      <c r="A328" s="790" t="s">
        <v>401</v>
      </c>
      <c r="B328" s="795"/>
      <c r="C328" s="796"/>
      <c r="D328" s="795"/>
      <c r="E328" s="792"/>
      <c r="F328" s="793"/>
      <c r="G328" s="793"/>
      <c r="H328" s="609"/>
      <c r="I328" s="609"/>
      <c r="J328" s="716"/>
      <c r="K328" s="717"/>
      <c r="L328" s="794"/>
      <c r="M328" s="718"/>
      <c r="N328" s="2629"/>
      <c r="O328" s="2630"/>
    </row>
    <row r="329" spans="1:15" ht="12.75" hidden="1" customHeight="1" outlineLevel="1">
      <c r="A329" s="790" t="s">
        <v>400</v>
      </c>
      <c r="B329" s="795"/>
      <c r="C329" s="796"/>
      <c r="D329" s="795"/>
      <c r="E329" s="792"/>
      <c r="F329" s="793"/>
      <c r="G329" s="793"/>
      <c r="H329" s="609"/>
      <c r="I329" s="609"/>
      <c r="J329" s="716"/>
      <c r="K329" s="717"/>
      <c r="L329" s="794"/>
      <c r="M329" s="718"/>
      <c r="N329" s="2629"/>
      <c r="O329" s="2630"/>
    </row>
    <row r="330" spans="1:15" ht="12.75" hidden="1" customHeight="1" outlineLevel="1">
      <c r="A330" s="790" t="s">
        <v>399</v>
      </c>
      <c r="B330" s="795"/>
      <c r="C330" s="796"/>
      <c r="D330" s="795"/>
      <c r="E330" s="792"/>
      <c r="F330" s="793"/>
      <c r="G330" s="793"/>
      <c r="H330" s="609"/>
      <c r="I330" s="609"/>
      <c r="J330" s="716"/>
      <c r="K330" s="717"/>
      <c r="L330" s="794"/>
      <c r="M330" s="718"/>
      <c r="N330" s="2629"/>
      <c r="O330" s="2630"/>
    </row>
    <row r="331" spans="1:15" ht="12.75" hidden="1" customHeight="1" outlineLevel="1">
      <c r="A331" s="790" t="s">
        <v>398</v>
      </c>
      <c r="B331" s="795"/>
      <c r="C331" s="796"/>
      <c r="D331" s="795"/>
      <c r="E331" s="792"/>
      <c r="F331" s="793"/>
      <c r="G331" s="793"/>
      <c r="H331" s="609"/>
      <c r="I331" s="609"/>
      <c r="J331" s="716"/>
      <c r="K331" s="717"/>
      <c r="L331" s="794"/>
      <c r="M331" s="718"/>
      <c r="N331" s="2629"/>
      <c r="O331" s="2630"/>
    </row>
    <row r="332" spans="1:15" ht="12.75" hidden="1" customHeight="1" outlineLevel="1">
      <c r="A332" s="790" t="s">
        <v>397</v>
      </c>
      <c r="B332" s="795"/>
      <c r="C332" s="796"/>
      <c r="D332" s="795"/>
      <c r="E332" s="792"/>
      <c r="F332" s="793"/>
      <c r="G332" s="793"/>
      <c r="H332" s="609"/>
      <c r="I332" s="609"/>
      <c r="J332" s="716"/>
      <c r="K332" s="717"/>
      <c r="L332" s="794"/>
      <c r="M332" s="718"/>
      <c r="N332" s="2629"/>
      <c r="O332" s="2630"/>
    </row>
    <row r="333" spans="1:15" ht="12.75" hidden="1" customHeight="1" outlineLevel="1">
      <c r="A333" s="790" t="s">
        <v>396</v>
      </c>
      <c r="B333" s="795"/>
      <c r="C333" s="796"/>
      <c r="D333" s="795"/>
      <c r="E333" s="792"/>
      <c r="F333" s="793"/>
      <c r="G333" s="793"/>
      <c r="H333" s="609"/>
      <c r="I333" s="609"/>
      <c r="J333" s="716"/>
      <c r="K333" s="717"/>
      <c r="L333" s="794"/>
      <c r="M333" s="718"/>
      <c r="N333" s="2629"/>
      <c r="O333" s="2630"/>
    </row>
    <row r="334" spans="1:15" ht="12.75" hidden="1" customHeight="1" outlineLevel="1">
      <c r="A334" s="790" t="s">
        <v>395</v>
      </c>
      <c r="B334" s="795"/>
      <c r="C334" s="796"/>
      <c r="D334" s="795"/>
      <c r="E334" s="792"/>
      <c r="F334" s="793"/>
      <c r="G334" s="793"/>
      <c r="H334" s="609"/>
      <c r="I334" s="609"/>
      <c r="J334" s="716"/>
      <c r="K334" s="717"/>
      <c r="L334" s="794"/>
      <c r="M334" s="718"/>
      <c r="N334" s="2629"/>
      <c r="O334" s="2630"/>
    </row>
    <row r="335" spans="1:15" ht="12.75" hidden="1" customHeight="1" outlineLevel="1">
      <c r="A335" s="790" t="s">
        <v>394</v>
      </c>
      <c r="B335" s="795"/>
      <c r="C335" s="796"/>
      <c r="D335" s="795"/>
      <c r="E335" s="792"/>
      <c r="F335" s="793"/>
      <c r="G335" s="793"/>
      <c r="H335" s="609"/>
      <c r="I335" s="609"/>
      <c r="J335" s="716"/>
      <c r="K335" s="717"/>
      <c r="L335" s="794"/>
      <c r="M335" s="718"/>
      <c r="N335" s="2629"/>
      <c r="O335" s="2630"/>
    </row>
    <row r="336" spans="1:15" ht="12.75" hidden="1" customHeight="1" outlineLevel="1">
      <c r="A336" s="790" t="s">
        <v>393</v>
      </c>
      <c r="B336" s="795"/>
      <c r="C336" s="796"/>
      <c r="D336" s="795"/>
      <c r="E336" s="792"/>
      <c r="F336" s="793"/>
      <c r="G336" s="793"/>
      <c r="H336" s="609"/>
      <c r="I336" s="609"/>
      <c r="J336" s="716"/>
      <c r="K336" s="717"/>
      <c r="L336" s="794"/>
      <c r="M336" s="718"/>
      <c r="N336" s="2629"/>
      <c r="O336" s="2630"/>
    </row>
    <row r="337" spans="1:15" ht="12.75" hidden="1" customHeight="1" outlineLevel="1">
      <c r="A337" s="790" t="s">
        <v>392</v>
      </c>
      <c r="B337" s="795"/>
      <c r="C337" s="796"/>
      <c r="D337" s="795"/>
      <c r="E337" s="792"/>
      <c r="F337" s="793"/>
      <c r="G337" s="793"/>
      <c r="H337" s="609"/>
      <c r="I337" s="609"/>
      <c r="J337" s="716"/>
      <c r="K337" s="717"/>
      <c r="L337" s="794"/>
      <c r="M337" s="718"/>
      <c r="N337" s="2629"/>
      <c r="O337" s="2630"/>
    </row>
    <row r="338" spans="1:15" ht="12.75" hidden="1" customHeight="1" outlineLevel="1">
      <c r="A338" s="790" t="s">
        <v>391</v>
      </c>
      <c r="B338" s="795"/>
      <c r="C338" s="796"/>
      <c r="D338" s="795"/>
      <c r="E338" s="792"/>
      <c r="F338" s="793"/>
      <c r="G338" s="793"/>
      <c r="H338" s="609"/>
      <c r="I338" s="609"/>
      <c r="J338" s="716"/>
      <c r="K338" s="717"/>
      <c r="L338" s="794"/>
      <c r="M338" s="718"/>
      <c r="N338" s="2629"/>
      <c r="O338" s="2630"/>
    </row>
    <row r="339" spans="1:15" ht="12.75" hidden="1" customHeight="1" outlineLevel="1">
      <c r="A339" s="790" t="s">
        <v>390</v>
      </c>
      <c r="B339" s="795"/>
      <c r="C339" s="796"/>
      <c r="D339" s="795"/>
      <c r="E339" s="792"/>
      <c r="F339" s="793"/>
      <c r="G339" s="793"/>
      <c r="H339" s="609"/>
      <c r="I339" s="609"/>
      <c r="J339" s="716"/>
      <c r="K339" s="717"/>
      <c r="L339" s="794"/>
      <c r="M339" s="718"/>
      <c r="N339" s="2629"/>
      <c r="O339" s="2630"/>
    </row>
    <row r="340" spans="1:15" ht="12.75" hidden="1" customHeight="1" outlineLevel="1">
      <c r="A340" s="790" t="s">
        <v>389</v>
      </c>
      <c r="B340" s="795"/>
      <c r="C340" s="796"/>
      <c r="D340" s="795"/>
      <c r="E340" s="792"/>
      <c r="F340" s="793"/>
      <c r="G340" s="793"/>
      <c r="H340" s="609"/>
      <c r="I340" s="609"/>
      <c r="J340" s="716"/>
      <c r="K340" s="717"/>
      <c r="L340" s="794"/>
      <c r="M340" s="718"/>
      <c r="N340" s="2629"/>
      <c r="O340" s="2630"/>
    </row>
    <row r="341" spans="1:15" ht="12.75" hidden="1" customHeight="1" outlineLevel="1">
      <c r="A341" s="790" t="s">
        <v>388</v>
      </c>
      <c r="B341" s="795"/>
      <c r="C341" s="796"/>
      <c r="D341" s="795"/>
      <c r="E341" s="792"/>
      <c r="F341" s="793"/>
      <c r="G341" s="793"/>
      <c r="H341" s="609"/>
      <c r="I341" s="609"/>
      <c r="J341" s="716"/>
      <c r="K341" s="717"/>
      <c r="L341" s="794"/>
      <c r="M341" s="718"/>
      <c r="N341" s="2629"/>
      <c r="O341" s="2630"/>
    </row>
    <row r="342" spans="1:15" ht="12.75" hidden="1" customHeight="1" outlineLevel="1">
      <c r="A342" s="790" t="s">
        <v>387</v>
      </c>
      <c r="B342" s="795"/>
      <c r="C342" s="796"/>
      <c r="D342" s="795"/>
      <c r="E342" s="792"/>
      <c r="F342" s="793"/>
      <c r="G342" s="793"/>
      <c r="H342" s="609"/>
      <c r="I342" s="609"/>
      <c r="J342" s="716"/>
      <c r="K342" s="717"/>
      <c r="L342" s="794"/>
      <c r="M342" s="718"/>
      <c r="N342" s="2629"/>
      <c r="O342" s="2630"/>
    </row>
    <row r="343" spans="1:15" ht="12.75" hidden="1" customHeight="1" outlineLevel="1">
      <c r="A343" s="790" t="s">
        <v>386</v>
      </c>
      <c r="B343" s="795"/>
      <c r="C343" s="796"/>
      <c r="D343" s="795"/>
      <c r="E343" s="792"/>
      <c r="F343" s="793"/>
      <c r="G343" s="793"/>
      <c r="H343" s="609"/>
      <c r="I343" s="609"/>
      <c r="J343" s="716"/>
      <c r="K343" s="717"/>
      <c r="L343" s="794"/>
      <c r="M343" s="718"/>
      <c r="N343" s="2629"/>
      <c r="O343" s="2630"/>
    </row>
    <row r="344" spans="1:15" ht="12.75" hidden="1" customHeight="1" outlineLevel="1">
      <c r="A344" s="790" t="s">
        <v>385</v>
      </c>
      <c r="B344" s="795"/>
      <c r="C344" s="796"/>
      <c r="D344" s="795"/>
      <c r="E344" s="792"/>
      <c r="F344" s="793"/>
      <c r="G344" s="793"/>
      <c r="H344" s="609"/>
      <c r="I344" s="609"/>
      <c r="J344" s="716"/>
      <c r="K344" s="717"/>
      <c r="L344" s="794"/>
      <c r="M344" s="718"/>
      <c r="N344" s="2629"/>
      <c r="O344" s="2630"/>
    </row>
    <row r="345" spans="1:15" ht="12.75" hidden="1" customHeight="1" outlineLevel="1">
      <c r="A345" s="790" t="s">
        <v>384</v>
      </c>
      <c r="B345" s="795"/>
      <c r="C345" s="796"/>
      <c r="D345" s="795"/>
      <c r="E345" s="792"/>
      <c r="F345" s="793"/>
      <c r="G345" s="793"/>
      <c r="H345" s="609"/>
      <c r="I345" s="609"/>
      <c r="J345" s="716"/>
      <c r="K345" s="717"/>
      <c r="L345" s="794"/>
      <c r="M345" s="718"/>
      <c r="N345" s="2629"/>
      <c r="O345" s="2630"/>
    </row>
    <row r="346" spans="1:15" ht="12.75" hidden="1" customHeight="1" outlineLevel="1">
      <c r="A346" s="790" t="s">
        <v>383</v>
      </c>
      <c r="B346" s="795"/>
      <c r="C346" s="796"/>
      <c r="D346" s="795"/>
      <c r="E346" s="792"/>
      <c r="F346" s="793"/>
      <c r="G346" s="793"/>
      <c r="H346" s="609"/>
      <c r="I346" s="609"/>
      <c r="J346" s="716"/>
      <c r="K346" s="717"/>
      <c r="L346" s="794"/>
      <c r="M346" s="718"/>
      <c r="N346" s="2629"/>
      <c r="O346" s="2630"/>
    </row>
    <row r="347" spans="1:15" ht="12.75" hidden="1" customHeight="1" outlineLevel="1">
      <c r="A347" s="790" t="s">
        <v>382</v>
      </c>
      <c r="B347" s="795"/>
      <c r="C347" s="796"/>
      <c r="D347" s="795"/>
      <c r="E347" s="792"/>
      <c r="F347" s="793"/>
      <c r="G347" s="793"/>
      <c r="H347" s="609"/>
      <c r="I347" s="609"/>
      <c r="J347" s="716"/>
      <c r="K347" s="717"/>
      <c r="L347" s="794"/>
      <c r="M347" s="718"/>
      <c r="N347" s="2629"/>
      <c r="O347" s="2630"/>
    </row>
    <row r="348" spans="1:15" ht="12.75" hidden="1" customHeight="1" outlineLevel="1">
      <c r="A348" s="790" t="s">
        <v>381</v>
      </c>
      <c r="B348" s="795"/>
      <c r="C348" s="796"/>
      <c r="D348" s="795"/>
      <c r="E348" s="792"/>
      <c r="F348" s="793"/>
      <c r="G348" s="793"/>
      <c r="H348" s="609"/>
      <c r="I348" s="609"/>
      <c r="J348" s="716"/>
      <c r="K348" s="717"/>
      <c r="L348" s="794"/>
      <c r="M348" s="718"/>
      <c r="N348" s="2629"/>
      <c r="O348" s="2630"/>
    </row>
    <row r="349" spans="1:15" ht="12.75" customHeight="1" collapsed="1">
      <c r="A349" s="724"/>
      <c r="B349" s="725"/>
      <c r="C349" s="725"/>
      <c r="D349" s="725"/>
      <c r="E349" s="726"/>
      <c r="F349" s="456"/>
      <c r="G349" s="456"/>
      <c r="H349" s="761">
        <f>SUM(H299:H348)</f>
        <v>0</v>
      </c>
      <c r="I349" s="761">
        <f t="shared" ref="I349:J349" si="16">SUM(I299:I348)</f>
        <v>0</v>
      </c>
      <c r="J349" s="762">
        <f t="shared" si="16"/>
        <v>0</v>
      </c>
      <c r="K349" s="638"/>
      <c r="L349" s="638"/>
      <c r="M349" s="638"/>
      <c r="N349" s="638"/>
      <c r="O349" s="638"/>
    </row>
    <row r="350" spans="1:15" ht="12.75" customHeight="1">
      <c r="A350" s="638"/>
      <c r="B350" s="638"/>
      <c r="C350" s="638"/>
      <c r="D350" s="638"/>
      <c r="E350" s="638"/>
      <c r="F350" s="638"/>
      <c r="G350" s="638"/>
      <c r="H350" s="638"/>
      <c r="I350" s="638"/>
      <c r="J350" s="638"/>
      <c r="K350" s="638"/>
      <c r="L350" s="638"/>
      <c r="M350" s="638"/>
      <c r="N350" s="638"/>
      <c r="O350" s="638"/>
    </row>
    <row r="351" spans="1:15" ht="12.75" customHeight="1">
      <c r="A351" s="685" t="s">
        <v>1560</v>
      </c>
      <c r="B351" s="685" t="s">
        <v>379</v>
      </c>
      <c r="C351" s="685"/>
      <c r="D351" s="685"/>
      <c r="E351" s="638"/>
      <c r="F351" s="638"/>
      <c r="G351" s="638"/>
      <c r="H351" s="638"/>
      <c r="I351" s="638"/>
      <c r="J351" s="638"/>
      <c r="K351" s="638"/>
      <c r="L351" s="638"/>
      <c r="M351" s="638"/>
      <c r="N351" s="638"/>
      <c r="O351" s="638"/>
    </row>
    <row r="352" spans="1:15" ht="12.75" customHeight="1">
      <c r="A352" s="2619" t="s">
        <v>431</v>
      </c>
      <c r="B352" s="2620"/>
      <c r="C352" s="2620"/>
      <c r="D352" s="2620"/>
      <c r="E352" s="2620"/>
      <c r="F352" s="2620"/>
      <c r="G352" s="2621"/>
      <c r="H352" s="2622" t="s">
        <v>1846</v>
      </c>
      <c r="I352" s="2623"/>
      <c r="J352" s="2624"/>
      <c r="K352" s="2619" t="s">
        <v>1835</v>
      </c>
      <c r="L352" s="2620"/>
      <c r="M352" s="2620"/>
      <c r="N352" s="2620"/>
      <c r="O352" s="2628"/>
    </row>
    <row r="353" spans="1:15">
      <c r="A353" s="694" t="s">
        <v>223</v>
      </c>
      <c r="B353" s="784" t="s">
        <v>1836</v>
      </c>
      <c r="C353" s="695" t="s">
        <v>1837</v>
      </c>
      <c r="D353" s="695" t="s">
        <v>1838</v>
      </c>
      <c r="E353" s="663" t="s">
        <v>1839</v>
      </c>
      <c r="F353" s="764"/>
      <c r="G353" s="764"/>
      <c r="H353" s="698" t="s">
        <v>1546</v>
      </c>
      <c r="I353" s="699" t="s">
        <v>1547</v>
      </c>
      <c r="J353" s="700" t="s">
        <v>1548</v>
      </c>
      <c r="K353" s="694" t="s">
        <v>1840</v>
      </c>
      <c r="L353" s="785" t="s">
        <v>1841</v>
      </c>
      <c r="M353" s="695" t="s">
        <v>1842</v>
      </c>
      <c r="N353" s="663" t="s">
        <v>1843</v>
      </c>
      <c r="O353" s="786"/>
    </row>
    <row r="354" spans="1:15">
      <c r="A354" s="702"/>
      <c r="B354" s="787" t="s">
        <v>435</v>
      </c>
      <c r="C354" s="703"/>
      <c r="D354" s="703" t="str">
        <f>CONCATENATE("party at 31 March"," ",'Universal data'!C10)</f>
        <v>party at 31 March 2013</v>
      </c>
      <c r="E354" s="664"/>
      <c r="F354" s="788"/>
      <c r="G354" s="788"/>
      <c r="H354" s="706" t="s">
        <v>10</v>
      </c>
      <c r="I354" s="706" t="s">
        <v>10</v>
      </c>
      <c r="J354" s="707" t="s">
        <v>10</v>
      </c>
      <c r="K354" s="702"/>
      <c r="L354" s="775" t="s">
        <v>10</v>
      </c>
      <c r="M354" s="703" t="s">
        <v>1845</v>
      </c>
      <c r="N354" s="664"/>
      <c r="O354" s="789"/>
    </row>
    <row r="355" spans="1:15">
      <c r="A355" s="778" t="s">
        <v>378</v>
      </c>
      <c r="B355" s="791"/>
      <c r="C355" s="780"/>
      <c r="D355" s="791"/>
      <c r="E355" s="792"/>
      <c r="F355" s="793"/>
      <c r="G355" s="793"/>
      <c r="H355" s="609"/>
      <c r="I355" s="609"/>
      <c r="J355" s="716"/>
      <c r="K355" s="797"/>
      <c r="L355" s="718"/>
      <c r="M355" s="718"/>
      <c r="N355" s="2629"/>
      <c r="O355" s="2630"/>
    </row>
    <row r="356" spans="1:15">
      <c r="A356" s="778" t="s">
        <v>377</v>
      </c>
      <c r="B356" s="791"/>
      <c r="C356" s="780"/>
      <c r="D356" s="791"/>
      <c r="E356" s="792"/>
      <c r="F356" s="793"/>
      <c r="G356" s="793"/>
      <c r="H356" s="609"/>
      <c r="I356" s="609"/>
      <c r="J356" s="716"/>
      <c r="K356" s="717"/>
      <c r="L356" s="718"/>
      <c r="M356" s="718"/>
      <c r="N356" s="2629"/>
      <c r="O356" s="2630"/>
    </row>
    <row r="357" spans="1:15">
      <c r="A357" s="778" t="s">
        <v>376</v>
      </c>
      <c r="B357" s="791"/>
      <c r="C357" s="780"/>
      <c r="D357" s="791"/>
      <c r="E357" s="792"/>
      <c r="F357" s="793"/>
      <c r="G357" s="793"/>
      <c r="H357" s="609"/>
      <c r="I357" s="609"/>
      <c r="J357" s="716"/>
      <c r="K357" s="717"/>
      <c r="L357" s="718"/>
      <c r="M357" s="718"/>
      <c r="N357" s="2629"/>
      <c r="O357" s="2630"/>
    </row>
    <row r="358" spans="1:15">
      <c r="A358" s="778" t="s">
        <v>375</v>
      </c>
      <c r="B358" s="791"/>
      <c r="C358" s="780"/>
      <c r="D358" s="791"/>
      <c r="E358" s="792"/>
      <c r="F358" s="793"/>
      <c r="G358" s="793"/>
      <c r="H358" s="609"/>
      <c r="I358" s="609"/>
      <c r="J358" s="716"/>
      <c r="K358" s="717"/>
      <c r="L358" s="794"/>
      <c r="M358" s="718"/>
      <c r="N358" s="2629"/>
      <c r="O358" s="2630"/>
    </row>
    <row r="359" spans="1:15">
      <c r="A359" s="778" t="s">
        <v>374</v>
      </c>
      <c r="B359" s="791"/>
      <c r="C359" s="780"/>
      <c r="D359" s="791"/>
      <c r="E359" s="792"/>
      <c r="F359" s="793"/>
      <c r="G359" s="793"/>
      <c r="H359" s="609"/>
      <c r="I359" s="609"/>
      <c r="J359" s="716"/>
      <c r="K359" s="717"/>
      <c r="L359" s="794"/>
      <c r="M359" s="718"/>
      <c r="N359" s="2629"/>
      <c r="O359" s="2630"/>
    </row>
    <row r="360" spans="1:15">
      <c r="A360" s="778" t="s">
        <v>373</v>
      </c>
      <c r="B360" s="791"/>
      <c r="C360" s="780"/>
      <c r="D360" s="791"/>
      <c r="E360" s="792"/>
      <c r="F360" s="793"/>
      <c r="G360" s="793"/>
      <c r="H360" s="609"/>
      <c r="I360" s="609"/>
      <c r="J360" s="716"/>
      <c r="K360" s="717"/>
      <c r="L360" s="794"/>
      <c r="M360" s="718"/>
      <c r="N360" s="2629"/>
      <c r="O360" s="2630"/>
    </row>
    <row r="361" spans="1:15">
      <c r="A361" s="778" t="s">
        <v>372</v>
      </c>
      <c r="B361" s="791"/>
      <c r="C361" s="780"/>
      <c r="D361" s="791"/>
      <c r="E361" s="792"/>
      <c r="F361" s="793"/>
      <c r="G361" s="793"/>
      <c r="H361" s="609"/>
      <c r="I361" s="609"/>
      <c r="J361" s="716"/>
      <c r="K361" s="717"/>
      <c r="L361" s="794"/>
      <c r="M361" s="718"/>
      <c r="N361" s="2629"/>
      <c r="O361" s="2630"/>
    </row>
    <row r="362" spans="1:15">
      <c r="A362" s="778" t="s">
        <v>371</v>
      </c>
      <c r="B362" s="791"/>
      <c r="C362" s="780"/>
      <c r="D362" s="791"/>
      <c r="E362" s="792"/>
      <c r="F362" s="793"/>
      <c r="G362" s="793"/>
      <c r="H362" s="609"/>
      <c r="I362" s="609"/>
      <c r="J362" s="716"/>
      <c r="K362" s="717"/>
      <c r="L362" s="794"/>
      <c r="M362" s="718"/>
      <c r="N362" s="2629"/>
      <c r="O362" s="2630"/>
    </row>
    <row r="363" spans="1:15">
      <c r="A363" s="778" t="s">
        <v>370</v>
      </c>
      <c r="B363" s="791"/>
      <c r="C363" s="780"/>
      <c r="D363" s="791"/>
      <c r="E363" s="792"/>
      <c r="F363" s="793"/>
      <c r="G363" s="793"/>
      <c r="H363" s="609"/>
      <c r="I363" s="609"/>
      <c r="J363" s="716"/>
      <c r="K363" s="717"/>
      <c r="L363" s="794"/>
      <c r="M363" s="718"/>
      <c r="N363" s="2629"/>
      <c r="O363" s="2630"/>
    </row>
    <row r="364" spans="1:15">
      <c r="A364" s="778" t="s">
        <v>369</v>
      </c>
      <c r="B364" s="791"/>
      <c r="C364" s="780"/>
      <c r="D364" s="791"/>
      <c r="E364" s="792"/>
      <c r="F364" s="793"/>
      <c r="G364" s="793"/>
      <c r="H364" s="609"/>
      <c r="I364" s="609"/>
      <c r="J364" s="716"/>
      <c r="K364" s="717"/>
      <c r="L364" s="794"/>
      <c r="M364" s="718"/>
      <c r="N364" s="2629"/>
      <c r="O364" s="2630"/>
    </row>
    <row r="365" spans="1:15" hidden="1" outlineLevel="1">
      <c r="A365" s="798" t="s">
        <v>368</v>
      </c>
      <c r="B365" s="791"/>
      <c r="C365" s="780"/>
      <c r="D365" s="791"/>
      <c r="E365" s="792"/>
      <c r="F365" s="793"/>
      <c r="G365" s="793"/>
      <c r="H365" s="609"/>
      <c r="I365" s="609"/>
      <c r="J365" s="716"/>
      <c r="K365" s="717"/>
      <c r="L365" s="794"/>
      <c r="M365" s="718"/>
      <c r="N365" s="2629"/>
      <c r="O365" s="2630"/>
    </row>
    <row r="366" spans="1:15" hidden="1" outlineLevel="1">
      <c r="A366" s="798" t="s">
        <v>367</v>
      </c>
      <c r="B366" s="791"/>
      <c r="C366" s="780"/>
      <c r="D366" s="791"/>
      <c r="E366" s="792"/>
      <c r="F366" s="793"/>
      <c r="G366" s="793"/>
      <c r="H366" s="609"/>
      <c r="I366" s="609"/>
      <c r="J366" s="716"/>
      <c r="K366" s="717"/>
      <c r="L366" s="794"/>
      <c r="M366" s="718"/>
      <c r="N366" s="2629"/>
      <c r="O366" s="2630"/>
    </row>
    <row r="367" spans="1:15" hidden="1" outlineLevel="1">
      <c r="A367" s="798" t="s">
        <v>366</v>
      </c>
      <c r="B367" s="791"/>
      <c r="C367" s="780"/>
      <c r="D367" s="791"/>
      <c r="E367" s="792"/>
      <c r="F367" s="793"/>
      <c r="G367" s="793"/>
      <c r="H367" s="609"/>
      <c r="I367" s="609"/>
      <c r="J367" s="716"/>
      <c r="K367" s="717"/>
      <c r="L367" s="794"/>
      <c r="M367" s="718"/>
      <c r="N367" s="2629"/>
      <c r="O367" s="2630"/>
    </row>
    <row r="368" spans="1:15" hidden="1" outlineLevel="1">
      <c r="A368" s="798" t="s">
        <v>365</v>
      </c>
      <c r="B368" s="791"/>
      <c r="C368" s="780"/>
      <c r="D368" s="791"/>
      <c r="E368" s="792"/>
      <c r="F368" s="793"/>
      <c r="G368" s="793"/>
      <c r="H368" s="609"/>
      <c r="I368" s="609"/>
      <c r="J368" s="716"/>
      <c r="K368" s="717"/>
      <c r="L368" s="794"/>
      <c r="M368" s="718"/>
      <c r="N368" s="2629"/>
      <c r="O368" s="2630"/>
    </row>
    <row r="369" spans="1:15" ht="12.75" hidden="1" customHeight="1" outlineLevel="1">
      <c r="A369" s="798" t="s">
        <v>364</v>
      </c>
      <c r="B369" s="791"/>
      <c r="C369" s="780"/>
      <c r="D369" s="791"/>
      <c r="E369" s="792"/>
      <c r="F369" s="793"/>
      <c r="G369" s="793"/>
      <c r="H369" s="609"/>
      <c r="I369" s="609"/>
      <c r="J369" s="716"/>
      <c r="K369" s="717"/>
      <c r="L369" s="794"/>
      <c r="M369" s="718"/>
      <c r="N369" s="2629"/>
      <c r="O369" s="2630"/>
    </row>
    <row r="370" spans="1:15" ht="12.75" hidden="1" customHeight="1" outlineLevel="1">
      <c r="A370" s="798" t="s">
        <v>363</v>
      </c>
      <c r="B370" s="791"/>
      <c r="C370" s="780"/>
      <c r="D370" s="791"/>
      <c r="E370" s="792"/>
      <c r="F370" s="793"/>
      <c r="G370" s="793"/>
      <c r="H370" s="609"/>
      <c r="I370" s="609"/>
      <c r="J370" s="716"/>
      <c r="K370" s="717"/>
      <c r="L370" s="794"/>
      <c r="M370" s="718"/>
      <c r="N370" s="2629"/>
      <c r="O370" s="2630"/>
    </row>
    <row r="371" spans="1:15" ht="12.75" hidden="1" customHeight="1" outlineLevel="1">
      <c r="A371" s="798" t="s">
        <v>362</v>
      </c>
      <c r="B371" s="791"/>
      <c r="C371" s="780"/>
      <c r="D371" s="791"/>
      <c r="E371" s="792"/>
      <c r="F371" s="793"/>
      <c r="G371" s="793"/>
      <c r="H371" s="609"/>
      <c r="I371" s="609"/>
      <c r="J371" s="716"/>
      <c r="K371" s="717"/>
      <c r="L371" s="794"/>
      <c r="M371" s="718"/>
      <c r="N371" s="2629"/>
      <c r="O371" s="2630"/>
    </row>
    <row r="372" spans="1:15" ht="12.75" hidden="1" customHeight="1" outlineLevel="1">
      <c r="A372" s="798" t="s">
        <v>361</v>
      </c>
      <c r="B372" s="791"/>
      <c r="C372" s="780"/>
      <c r="D372" s="791"/>
      <c r="E372" s="792"/>
      <c r="F372" s="793"/>
      <c r="G372" s="793"/>
      <c r="H372" s="609"/>
      <c r="I372" s="609"/>
      <c r="J372" s="716"/>
      <c r="K372" s="717"/>
      <c r="L372" s="794"/>
      <c r="M372" s="718"/>
      <c r="N372" s="2629"/>
      <c r="O372" s="2630"/>
    </row>
    <row r="373" spans="1:15" ht="12.75" hidden="1" customHeight="1" outlineLevel="1">
      <c r="A373" s="798" t="s">
        <v>360</v>
      </c>
      <c r="B373" s="791"/>
      <c r="C373" s="780"/>
      <c r="D373" s="791"/>
      <c r="E373" s="792"/>
      <c r="F373" s="793"/>
      <c r="G373" s="793"/>
      <c r="H373" s="609"/>
      <c r="I373" s="609"/>
      <c r="J373" s="716"/>
      <c r="K373" s="717"/>
      <c r="L373" s="794"/>
      <c r="M373" s="718"/>
      <c r="N373" s="2629"/>
      <c r="O373" s="2630"/>
    </row>
    <row r="374" spans="1:15" ht="12.75" hidden="1" customHeight="1" outlineLevel="1">
      <c r="A374" s="798" t="s">
        <v>359</v>
      </c>
      <c r="B374" s="791"/>
      <c r="C374" s="780"/>
      <c r="D374" s="791"/>
      <c r="E374" s="792"/>
      <c r="F374" s="793"/>
      <c r="G374" s="793"/>
      <c r="H374" s="609"/>
      <c r="I374" s="609"/>
      <c r="J374" s="716"/>
      <c r="K374" s="717"/>
      <c r="L374" s="794"/>
      <c r="M374" s="718"/>
      <c r="N374" s="2629"/>
      <c r="O374" s="2630"/>
    </row>
    <row r="375" spans="1:15" ht="12.75" hidden="1" customHeight="1" outlineLevel="1">
      <c r="A375" s="798" t="s">
        <v>358</v>
      </c>
      <c r="B375" s="791"/>
      <c r="C375" s="780"/>
      <c r="D375" s="791"/>
      <c r="E375" s="792"/>
      <c r="F375" s="793"/>
      <c r="G375" s="793"/>
      <c r="H375" s="609"/>
      <c r="I375" s="609"/>
      <c r="J375" s="716"/>
      <c r="K375" s="717"/>
      <c r="L375" s="794"/>
      <c r="M375" s="718"/>
      <c r="N375" s="2629"/>
      <c r="O375" s="2630"/>
    </row>
    <row r="376" spans="1:15" ht="12.75" hidden="1" customHeight="1" outlineLevel="1">
      <c r="A376" s="798" t="s">
        <v>357</v>
      </c>
      <c r="B376" s="791"/>
      <c r="C376" s="780"/>
      <c r="D376" s="791"/>
      <c r="E376" s="792"/>
      <c r="F376" s="793"/>
      <c r="G376" s="793"/>
      <c r="H376" s="609"/>
      <c r="I376" s="609"/>
      <c r="J376" s="716"/>
      <c r="K376" s="717"/>
      <c r="L376" s="794"/>
      <c r="M376" s="718"/>
      <c r="N376" s="2629"/>
      <c r="O376" s="2630"/>
    </row>
    <row r="377" spans="1:15" ht="12.75" hidden="1" customHeight="1" outlineLevel="1">
      <c r="A377" s="798" t="s">
        <v>356</v>
      </c>
      <c r="B377" s="791"/>
      <c r="C377" s="780"/>
      <c r="D377" s="791"/>
      <c r="E377" s="792"/>
      <c r="F377" s="793"/>
      <c r="G377" s="793"/>
      <c r="H377" s="609"/>
      <c r="I377" s="609"/>
      <c r="J377" s="716"/>
      <c r="K377" s="717"/>
      <c r="L377" s="794"/>
      <c r="M377" s="718"/>
      <c r="N377" s="2629"/>
      <c r="O377" s="2630"/>
    </row>
    <row r="378" spans="1:15" ht="12.75" hidden="1" customHeight="1" outlineLevel="1">
      <c r="A378" s="798" t="s">
        <v>355</v>
      </c>
      <c r="B378" s="791"/>
      <c r="C378" s="780"/>
      <c r="D378" s="791"/>
      <c r="E378" s="792"/>
      <c r="F378" s="793"/>
      <c r="G378" s="793"/>
      <c r="H378" s="609"/>
      <c r="I378" s="609"/>
      <c r="J378" s="716"/>
      <c r="K378" s="717"/>
      <c r="L378" s="794"/>
      <c r="M378" s="718"/>
      <c r="N378" s="2629"/>
      <c r="O378" s="2630"/>
    </row>
    <row r="379" spans="1:15" ht="12.75" hidden="1" customHeight="1" outlineLevel="1">
      <c r="A379" s="798" t="s">
        <v>354</v>
      </c>
      <c r="B379" s="791"/>
      <c r="C379" s="780"/>
      <c r="D379" s="791"/>
      <c r="E379" s="792"/>
      <c r="F379" s="793"/>
      <c r="G379" s="793"/>
      <c r="H379" s="609"/>
      <c r="I379" s="609"/>
      <c r="J379" s="716"/>
      <c r="K379" s="717"/>
      <c r="L379" s="794"/>
      <c r="M379" s="718"/>
      <c r="N379" s="2629"/>
      <c r="O379" s="2630"/>
    </row>
    <row r="380" spans="1:15" ht="12.75" hidden="1" customHeight="1" outlineLevel="1">
      <c r="A380" s="798" t="s">
        <v>353</v>
      </c>
      <c r="B380" s="791"/>
      <c r="C380" s="780"/>
      <c r="D380" s="791"/>
      <c r="E380" s="792"/>
      <c r="F380" s="793"/>
      <c r="G380" s="793"/>
      <c r="H380" s="609"/>
      <c r="I380" s="609"/>
      <c r="J380" s="716"/>
      <c r="K380" s="717"/>
      <c r="L380" s="794"/>
      <c r="M380" s="718"/>
      <c r="N380" s="2629"/>
      <c r="O380" s="2630"/>
    </row>
    <row r="381" spans="1:15" ht="12.75" hidden="1" customHeight="1" outlineLevel="1">
      <c r="A381" s="798" t="s">
        <v>352</v>
      </c>
      <c r="B381" s="791"/>
      <c r="C381" s="780"/>
      <c r="D381" s="791"/>
      <c r="E381" s="792"/>
      <c r="F381" s="793"/>
      <c r="G381" s="793"/>
      <c r="H381" s="609"/>
      <c r="I381" s="609"/>
      <c r="J381" s="716"/>
      <c r="K381" s="717"/>
      <c r="L381" s="794"/>
      <c r="M381" s="718"/>
      <c r="N381" s="2629"/>
      <c r="O381" s="2630"/>
    </row>
    <row r="382" spans="1:15" ht="12.75" hidden="1" customHeight="1" outlineLevel="1">
      <c r="A382" s="798" t="s">
        <v>351</v>
      </c>
      <c r="B382" s="791"/>
      <c r="C382" s="780"/>
      <c r="D382" s="791"/>
      <c r="E382" s="792"/>
      <c r="F382" s="793"/>
      <c r="G382" s="793"/>
      <c r="H382" s="609"/>
      <c r="I382" s="609"/>
      <c r="J382" s="716"/>
      <c r="K382" s="717"/>
      <c r="L382" s="794"/>
      <c r="M382" s="718"/>
      <c r="N382" s="2629"/>
      <c r="O382" s="2630"/>
    </row>
    <row r="383" spans="1:15" ht="12.75" hidden="1" customHeight="1" outlineLevel="1">
      <c r="A383" s="798" t="s">
        <v>350</v>
      </c>
      <c r="B383" s="791"/>
      <c r="C383" s="780"/>
      <c r="D383" s="791"/>
      <c r="E383" s="792"/>
      <c r="F383" s="793"/>
      <c r="G383" s="793"/>
      <c r="H383" s="609"/>
      <c r="I383" s="609"/>
      <c r="J383" s="716"/>
      <c r="K383" s="717"/>
      <c r="L383" s="794"/>
      <c r="M383" s="718"/>
      <c r="N383" s="2629"/>
      <c r="O383" s="2630"/>
    </row>
    <row r="384" spans="1:15" ht="12.75" hidden="1" customHeight="1" outlineLevel="1">
      <c r="A384" s="798" t="s">
        <v>349</v>
      </c>
      <c r="B384" s="791"/>
      <c r="C384" s="780"/>
      <c r="D384" s="791"/>
      <c r="E384" s="792"/>
      <c r="F384" s="793"/>
      <c r="G384" s="793"/>
      <c r="H384" s="609"/>
      <c r="I384" s="609"/>
      <c r="J384" s="716"/>
      <c r="K384" s="717"/>
      <c r="L384" s="794"/>
      <c r="M384" s="718"/>
      <c r="N384" s="2629"/>
      <c r="O384" s="2630"/>
    </row>
    <row r="385" spans="1:15" ht="12.75" hidden="1" customHeight="1" outlineLevel="1">
      <c r="A385" s="798" t="s">
        <v>348</v>
      </c>
      <c r="B385" s="791"/>
      <c r="C385" s="780"/>
      <c r="D385" s="791"/>
      <c r="E385" s="792"/>
      <c r="F385" s="793"/>
      <c r="G385" s="793"/>
      <c r="H385" s="609"/>
      <c r="I385" s="609"/>
      <c r="J385" s="716"/>
      <c r="K385" s="717"/>
      <c r="L385" s="794"/>
      <c r="M385" s="718"/>
      <c r="N385" s="2629"/>
      <c r="O385" s="2630"/>
    </row>
    <row r="386" spans="1:15" ht="12.75" hidden="1" customHeight="1" outlineLevel="1">
      <c r="A386" s="798" t="s">
        <v>347</v>
      </c>
      <c r="B386" s="791"/>
      <c r="C386" s="780"/>
      <c r="D386" s="791"/>
      <c r="E386" s="792"/>
      <c r="F386" s="793"/>
      <c r="G386" s="793"/>
      <c r="H386" s="609"/>
      <c r="I386" s="609"/>
      <c r="J386" s="716"/>
      <c r="K386" s="717"/>
      <c r="L386" s="794"/>
      <c r="M386" s="718"/>
      <c r="N386" s="2629"/>
      <c r="O386" s="2630"/>
    </row>
    <row r="387" spans="1:15" ht="12.75" hidden="1" customHeight="1" outlineLevel="1">
      <c r="A387" s="798" t="s">
        <v>346</v>
      </c>
      <c r="B387" s="791"/>
      <c r="C387" s="780"/>
      <c r="D387" s="791"/>
      <c r="E387" s="792"/>
      <c r="F387" s="793"/>
      <c r="G387" s="793"/>
      <c r="H387" s="609"/>
      <c r="I387" s="609"/>
      <c r="J387" s="716"/>
      <c r="K387" s="717"/>
      <c r="L387" s="794"/>
      <c r="M387" s="718"/>
      <c r="N387" s="2629"/>
      <c r="O387" s="2630"/>
    </row>
    <row r="388" spans="1:15" ht="12.75" hidden="1" customHeight="1" outlineLevel="1">
      <c r="A388" s="798" t="s">
        <v>345</v>
      </c>
      <c r="B388" s="791"/>
      <c r="C388" s="780"/>
      <c r="D388" s="791"/>
      <c r="E388" s="792"/>
      <c r="F388" s="793"/>
      <c r="G388" s="793"/>
      <c r="H388" s="609"/>
      <c r="I388" s="609"/>
      <c r="J388" s="716"/>
      <c r="K388" s="717"/>
      <c r="L388" s="794"/>
      <c r="M388" s="718"/>
      <c r="N388" s="2629"/>
      <c r="O388" s="2630"/>
    </row>
    <row r="389" spans="1:15" ht="12.75" hidden="1" customHeight="1" outlineLevel="1">
      <c r="A389" s="798" t="s">
        <v>344</v>
      </c>
      <c r="B389" s="791"/>
      <c r="C389" s="780"/>
      <c r="D389" s="791"/>
      <c r="E389" s="792"/>
      <c r="F389" s="793"/>
      <c r="G389" s="793"/>
      <c r="H389" s="609"/>
      <c r="I389" s="609"/>
      <c r="J389" s="716"/>
      <c r="K389" s="717"/>
      <c r="L389" s="794"/>
      <c r="M389" s="718"/>
      <c r="N389" s="2629"/>
      <c r="O389" s="2630"/>
    </row>
    <row r="390" spans="1:15" ht="12.75" hidden="1" customHeight="1" outlineLevel="1">
      <c r="A390" s="798" t="s">
        <v>343</v>
      </c>
      <c r="B390" s="791"/>
      <c r="C390" s="780"/>
      <c r="D390" s="791"/>
      <c r="E390" s="792"/>
      <c r="F390" s="793"/>
      <c r="G390" s="793"/>
      <c r="H390" s="609"/>
      <c r="I390" s="609"/>
      <c r="J390" s="716"/>
      <c r="K390" s="717"/>
      <c r="L390" s="794"/>
      <c r="M390" s="718"/>
      <c r="N390" s="2629"/>
      <c r="O390" s="2630"/>
    </row>
    <row r="391" spans="1:15" ht="12.75" hidden="1" customHeight="1" outlineLevel="1">
      <c r="A391" s="798" t="s">
        <v>342</v>
      </c>
      <c r="B391" s="791"/>
      <c r="C391" s="780"/>
      <c r="D391" s="791"/>
      <c r="E391" s="792"/>
      <c r="F391" s="793"/>
      <c r="G391" s="793"/>
      <c r="H391" s="609"/>
      <c r="I391" s="609"/>
      <c r="J391" s="716"/>
      <c r="K391" s="717"/>
      <c r="L391" s="794"/>
      <c r="M391" s="718"/>
      <c r="N391" s="2629"/>
      <c r="O391" s="2630"/>
    </row>
    <row r="392" spans="1:15" ht="12.75" hidden="1" customHeight="1" outlineLevel="1">
      <c r="A392" s="798" t="s">
        <v>341</v>
      </c>
      <c r="B392" s="791"/>
      <c r="C392" s="780"/>
      <c r="D392" s="791"/>
      <c r="E392" s="792"/>
      <c r="F392" s="793"/>
      <c r="G392" s="793"/>
      <c r="H392" s="609"/>
      <c r="I392" s="609"/>
      <c r="J392" s="716"/>
      <c r="K392" s="717"/>
      <c r="L392" s="794"/>
      <c r="M392" s="718"/>
      <c r="N392" s="2629"/>
      <c r="O392" s="2630"/>
    </row>
    <row r="393" spans="1:15" ht="12.75" hidden="1" customHeight="1" outlineLevel="1">
      <c r="A393" s="798" t="s">
        <v>340</v>
      </c>
      <c r="B393" s="791"/>
      <c r="C393" s="780"/>
      <c r="D393" s="791"/>
      <c r="E393" s="792"/>
      <c r="F393" s="793"/>
      <c r="G393" s="793"/>
      <c r="H393" s="609"/>
      <c r="I393" s="609"/>
      <c r="J393" s="716"/>
      <c r="K393" s="717"/>
      <c r="L393" s="794"/>
      <c r="M393" s="718"/>
      <c r="N393" s="2629"/>
      <c r="O393" s="2630"/>
    </row>
    <row r="394" spans="1:15" ht="12.75" hidden="1" customHeight="1" outlineLevel="1">
      <c r="A394" s="798" t="s">
        <v>339</v>
      </c>
      <c r="B394" s="791"/>
      <c r="C394" s="780"/>
      <c r="D394" s="791"/>
      <c r="E394" s="792"/>
      <c r="F394" s="793"/>
      <c r="G394" s="793"/>
      <c r="H394" s="609"/>
      <c r="I394" s="609"/>
      <c r="J394" s="716"/>
      <c r="K394" s="717"/>
      <c r="L394" s="794"/>
      <c r="M394" s="718"/>
      <c r="N394" s="2629"/>
      <c r="O394" s="2630"/>
    </row>
    <row r="395" spans="1:15" ht="12.75" hidden="1" customHeight="1" outlineLevel="1">
      <c r="A395" s="798" t="s">
        <v>338</v>
      </c>
      <c r="B395" s="791"/>
      <c r="C395" s="780"/>
      <c r="D395" s="791"/>
      <c r="E395" s="792"/>
      <c r="F395" s="793"/>
      <c r="G395" s="793"/>
      <c r="H395" s="609"/>
      <c r="I395" s="609"/>
      <c r="J395" s="716"/>
      <c r="K395" s="717"/>
      <c r="L395" s="794"/>
      <c r="M395" s="718"/>
      <c r="N395" s="2629"/>
      <c r="O395" s="2630"/>
    </row>
    <row r="396" spans="1:15" ht="12.75" hidden="1" customHeight="1" outlineLevel="1">
      <c r="A396" s="798" t="s">
        <v>337</v>
      </c>
      <c r="B396" s="791"/>
      <c r="C396" s="780"/>
      <c r="D396" s="791"/>
      <c r="E396" s="792"/>
      <c r="F396" s="793"/>
      <c r="G396" s="793"/>
      <c r="H396" s="609"/>
      <c r="I396" s="609"/>
      <c r="J396" s="716"/>
      <c r="K396" s="717"/>
      <c r="L396" s="794"/>
      <c r="M396" s="718"/>
      <c r="N396" s="2629"/>
      <c r="O396" s="2630"/>
    </row>
    <row r="397" spans="1:15" ht="12.75" hidden="1" customHeight="1" outlineLevel="1">
      <c r="A397" s="798" t="s">
        <v>336</v>
      </c>
      <c r="B397" s="791"/>
      <c r="C397" s="780"/>
      <c r="D397" s="791"/>
      <c r="E397" s="792"/>
      <c r="F397" s="793"/>
      <c r="G397" s="793"/>
      <c r="H397" s="609"/>
      <c r="I397" s="609"/>
      <c r="J397" s="716"/>
      <c r="K397" s="717"/>
      <c r="L397" s="794"/>
      <c r="M397" s="718"/>
      <c r="N397" s="2629"/>
      <c r="O397" s="2630"/>
    </row>
    <row r="398" spans="1:15" ht="12.75" hidden="1" customHeight="1" outlineLevel="1">
      <c r="A398" s="798" t="s">
        <v>335</v>
      </c>
      <c r="B398" s="791"/>
      <c r="C398" s="780"/>
      <c r="D398" s="791"/>
      <c r="E398" s="792"/>
      <c r="F398" s="793"/>
      <c r="G398" s="793"/>
      <c r="H398" s="609"/>
      <c r="I398" s="609"/>
      <c r="J398" s="716"/>
      <c r="K398" s="717"/>
      <c r="L398" s="794"/>
      <c r="M398" s="718"/>
      <c r="N398" s="2629"/>
      <c r="O398" s="2630"/>
    </row>
    <row r="399" spans="1:15" ht="12.75" hidden="1" customHeight="1" outlineLevel="1">
      <c r="A399" s="798" t="s">
        <v>334</v>
      </c>
      <c r="B399" s="791"/>
      <c r="C399" s="780"/>
      <c r="D399" s="791"/>
      <c r="E399" s="792"/>
      <c r="F399" s="793"/>
      <c r="G399" s="793"/>
      <c r="H399" s="609"/>
      <c r="I399" s="609"/>
      <c r="J399" s="716"/>
      <c r="K399" s="717"/>
      <c r="L399" s="794"/>
      <c r="M399" s="718"/>
      <c r="N399" s="2629"/>
      <c r="O399" s="2630"/>
    </row>
    <row r="400" spans="1:15" ht="12.75" hidden="1" customHeight="1" outlineLevel="1">
      <c r="A400" s="798" t="s">
        <v>333</v>
      </c>
      <c r="B400" s="791"/>
      <c r="C400" s="780"/>
      <c r="D400" s="791"/>
      <c r="E400" s="792"/>
      <c r="F400" s="793"/>
      <c r="G400" s="793"/>
      <c r="H400" s="609"/>
      <c r="I400" s="609"/>
      <c r="J400" s="716"/>
      <c r="K400" s="717"/>
      <c r="L400" s="794"/>
      <c r="M400" s="718"/>
      <c r="N400" s="2629"/>
      <c r="O400" s="2630"/>
    </row>
    <row r="401" spans="1:15" ht="12.75" hidden="1" customHeight="1" outlineLevel="1">
      <c r="A401" s="798" t="s">
        <v>332</v>
      </c>
      <c r="B401" s="791"/>
      <c r="C401" s="780"/>
      <c r="D401" s="791"/>
      <c r="E401" s="792"/>
      <c r="F401" s="793"/>
      <c r="G401" s="793"/>
      <c r="H401" s="609"/>
      <c r="I401" s="609"/>
      <c r="J401" s="716"/>
      <c r="K401" s="717"/>
      <c r="L401" s="794"/>
      <c r="M401" s="718"/>
      <c r="N401" s="2629"/>
      <c r="O401" s="2630"/>
    </row>
    <row r="402" spans="1:15" ht="12.75" hidden="1" customHeight="1" outlineLevel="1">
      <c r="A402" s="798" t="s">
        <v>331</v>
      </c>
      <c r="B402" s="791"/>
      <c r="C402" s="780"/>
      <c r="D402" s="791"/>
      <c r="E402" s="792"/>
      <c r="F402" s="793"/>
      <c r="G402" s="793"/>
      <c r="H402" s="609"/>
      <c r="I402" s="609"/>
      <c r="J402" s="716"/>
      <c r="K402" s="717"/>
      <c r="L402" s="794"/>
      <c r="M402" s="718"/>
      <c r="N402" s="2629"/>
      <c r="O402" s="2630"/>
    </row>
    <row r="403" spans="1:15" ht="12.75" hidden="1" customHeight="1" outlineLevel="1">
      <c r="A403" s="798" t="s">
        <v>330</v>
      </c>
      <c r="B403" s="791"/>
      <c r="C403" s="780"/>
      <c r="D403" s="791"/>
      <c r="E403" s="792"/>
      <c r="F403" s="793"/>
      <c r="G403" s="793"/>
      <c r="H403" s="609"/>
      <c r="I403" s="609"/>
      <c r="J403" s="716"/>
      <c r="K403" s="717"/>
      <c r="L403" s="794"/>
      <c r="M403" s="718"/>
      <c r="N403" s="2629"/>
      <c r="O403" s="2630"/>
    </row>
    <row r="404" spans="1:15" ht="12.75" hidden="1" customHeight="1" outlineLevel="1">
      <c r="A404" s="798" t="s">
        <v>329</v>
      </c>
      <c r="B404" s="791"/>
      <c r="C404" s="780"/>
      <c r="D404" s="791"/>
      <c r="E404" s="792"/>
      <c r="F404" s="793"/>
      <c r="G404" s="793"/>
      <c r="H404" s="609"/>
      <c r="I404" s="609"/>
      <c r="J404" s="716"/>
      <c r="K404" s="717"/>
      <c r="L404" s="794"/>
      <c r="M404" s="718"/>
      <c r="N404" s="2629"/>
      <c r="O404" s="2630"/>
    </row>
    <row r="405" spans="1:15" ht="12.75" customHeight="1" collapsed="1">
      <c r="A405" s="724"/>
      <c r="B405" s="636"/>
      <c r="C405" s="725"/>
      <c r="D405" s="725"/>
      <c r="E405" s="726"/>
      <c r="F405" s="456"/>
      <c r="G405" s="456"/>
      <c r="H405" s="761">
        <f>SUM(H355:H404)</f>
        <v>0</v>
      </c>
      <c r="I405" s="761">
        <f>SUM(I355:I404)</f>
        <v>0</v>
      </c>
      <c r="J405" s="762">
        <f>SUM(J355:J404)</f>
        <v>0</v>
      </c>
      <c r="K405" s="638"/>
      <c r="L405" s="638"/>
      <c r="M405" s="638"/>
      <c r="N405" s="638"/>
      <c r="O405" s="638"/>
    </row>
    <row r="406" spans="1:15" ht="12.75" customHeight="1">
      <c r="A406" s="638"/>
      <c r="B406" s="638"/>
      <c r="C406" s="638"/>
      <c r="D406" s="638"/>
      <c r="E406" s="638"/>
      <c r="F406" s="638"/>
      <c r="G406" s="638"/>
      <c r="H406" s="638"/>
      <c r="I406" s="638"/>
      <c r="J406" s="638"/>
      <c r="K406" s="638"/>
      <c r="L406" s="638"/>
      <c r="M406" s="638"/>
      <c r="N406" s="638"/>
      <c r="O406" s="638"/>
    </row>
    <row r="407" spans="1:15" ht="12.75" customHeight="1">
      <c r="A407" s="685" t="s">
        <v>380</v>
      </c>
      <c r="B407" s="685" t="s">
        <v>1847</v>
      </c>
      <c r="C407" s="685"/>
      <c r="D407" s="685"/>
      <c r="E407" s="638"/>
      <c r="F407" s="638"/>
      <c r="G407" s="638"/>
      <c r="H407" s="638"/>
      <c r="I407" s="638"/>
      <c r="J407" s="638"/>
      <c r="K407" s="638"/>
      <c r="L407" s="638"/>
      <c r="M407" s="638"/>
      <c r="N407" s="638"/>
      <c r="O407" s="638"/>
    </row>
    <row r="408" spans="1:15" ht="12.75" customHeight="1">
      <c r="A408" s="2619" t="s">
        <v>1847</v>
      </c>
      <c r="B408" s="2620"/>
      <c r="C408" s="2620"/>
      <c r="D408" s="2620"/>
      <c r="E408" s="2620"/>
      <c r="F408" s="2620"/>
      <c r="G408" s="2621"/>
      <c r="H408" s="2622" t="s">
        <v>1846</v>
      </c>
      <c r="I408" s="2623"/>
      <c r="J408" s="2624"/>
      <c r="K408" s="2619" t="s">
        <v>1835</v>
      </c>
      <c r="L408" s="2620"/>
      <c r="M408" s="2620"/>
      <c r="N408" s="2620"/>
      <c r="O408" s="2628"/>
    </row>
    <row r="409" spans="1:15">
      <c r="A409" s="694" t="s">
        <v>223</v>
      </c>
      <c r="B409" s="784" t="s">
        <v>1836</v>
      </c>
      <c r="C409" s="695" t="s">
        <v>1837</v>
      </c>
      <c r="D409" s="695" t="s">
        <v>1838</v>
      </c>
      <c r="E409" s="663" t="s">
        <v>1839</v>
      </c>
      <c r="F409" s="764"/>
      <c r="G409" s="764"/>
      <c r="H409" s="698" t="s">
        <v>1546</v>
      </c>
      <c r="I409" s="699" t="s">
        <v>1547</v>
      </c>
      <c r="J409" s="700" t="s">
        <v>1548</v>
      </c>
      <c r="K409" s="694" t="s">
        <v>1840</v>
      </c>
      <c r="L409" s="785" t="s">
        <v>1841</v>
      </c>
      <c r="M409" s="695" t="s">
        <v>1842</v>
      </c>
      <c r="N409" s="663" t="s">
        <v>1843</v>
      </c>
      <c r="O409" s="786"/>
    </row>
    <row r="410" spans="1:15">
      <c r="A410" s="702"/>
      <c r="B410" s="787" t="s">
        <v>435</v>
      </c>
      <c r="C410" s="703"/>
      <c r="D410" s="703" t="str">
        <f>CONCATENATE("party at 31 March"," ",'Universal data'!C10)</f>
        <v>party at 31 March 2013</v>
      </c>
      <c r="E410" s="664"/>
      <c r="F410" s="788"/>
      <c r="G410" s="788"/>
      <c r="H410" s="706" t="s">
        <v>10</v>
      </c>
      <c r="I410" s="706" t="s">
        <v>10</v>
      </c>
      <c r="J410" s="707" t="s">
        <v>10</v>
      </c>
      <c r="K410" s="702"/>
      <c r="L410" s="775" t="s">
        <v>10</v>
      </c>
      <c r="M410" s="703" t="s">
        <v>1845</v>
      </c>
      <c r="N410" s="664"/>
      <c r="O410" s="789"/>
    </row>
    <row r="411" spans="1:15">
      <c r="A411" s="778" t="s">
        <v>378</v>
      </c>
      <c r="B411" s="791"/>
      <c r="C411" s="780"/>
      <c r="D411" s="791"/>
      <c r="E411" s="792"/>
      <c r="F411" s="793"/>
      <c r="G411" s="793"/>
      <c r="H411" s="609"/>
      <c r="I411" s="609"/>
      <c r="J411" s="716"/>
      <c r="K411" s="797"/>
      <c r="L411" s="718"/>
      <c r="M411" s="718"/>
      <c r="N411" s="2629"/>
      <c r="O411" s="2630"/>
    </row>
    <row r="412" spans="1:15">
      <c r="A412" s="778" t="s">
        <v>377</v>
      </c>
      <c r="B412" s="791"/>
      <c r="C412" s="780"/>
      <c r="D412" s="791"/>
      <c r="E412" s="792"/>
      <c r="F412" s="793"/>
      <c r="G412" s="793"/>
      <c r="H412" s="609"/>
      <c r="I412" s="609"/>
      <c r="J412" s="716"/>
      <c r="K412" s="717"/>
      <c r="L412" s="718"/>
      <c r="M412" s="718"/>
      <c r="N412" s="2629"/>
      <c r="O412" s="2630"/>
    </row>
    <row r="413" spans="1:15">
      <c r="A413" s="778" t="s">
        <v>376</v>
      </c>
      <c r="B413" s="791"/>
      <c r="C413" s="780"/>
      <c r="D413" s="791"/>
      <c r="E413" s="792"/>
      <c r="F413" s="793"/>
      <c r="G413" s="793"/>
      <c r="H413" s="609"/>
      <c r="I413" s="609"/>
      <c r="J413" s="716"/>
      <c r="K413" s="717"/>
      <c r="L413" s="718"/>
      <c r="M413" s="718"/>
      <c r="N413" s="2629"/>
      <c r="O413" s="2630"/>
    </row>
    <row r="414" spans="1:15">
      <c r="A414" s="778" t="s">
        <v>375</v>
      </c>
      <c r="B414" s="791"/>
      <c r="C414" s="780"/>
      <c r="D414" s="791"/>
      <c r="E414" s="792"/>
      <c r="F414" s="793"/>
      <c r="G414" s="793"/>
      <c r="H414" s="609"/>
      <c r="I414" s="609"/>
      <c r="J414" s="716"/>
      <c r="K414" s="717"/>
      <c r="L414" s="794"/>
      <c r="M414" s="718"/>
      <c r="N414" s="2629"/>
      <c r="O414" s="2630"/>
    </row>
    <row r="415" spans="1:15">
      <c r="A415" s="778" t="s">
        <v>374</v>
      </c>
      <c r="B415" s="791"/>
      <c r="C415" s="780"/>
      <c r="D415" s="791"/>
      <c r="E415" s="792"/>
      <c r="F415" s="793"/>
      <c r="G415" s="793"/>
      <c r="H415" s="609"/>
      <c r="I415" s="609"/>
      <c r="J415" s="716"/>
      <c r="K415" s="717"/>
      <c r="L415" s="794"/>
      <c r="M415" s="718"/>
      <c r="N415" s="2629"/>
      <c r="O415" s="2630"/>
    </row>
    <row r="416" spans="1:15">
      <c r="A416" s="778" t="s">
        <v>373</v>
      </c>
      <c r="B416" s="791"/>
      <c r="C416" s="780"/>
      <c r="D416" s="791"/>
      <c r="E416" s="792"/>
      <c r="F416" s="793"/>
      <c r="G416" s="793"/>
      <c r="H416" s="609"/>
      <c r="I416" s="609"/>
      <c r="J416" s="716"/>
      <c r="K416" s="717"/>
      <c r="L416" s="794"/>
      <c r="M416" s="718"/>
      <c r="N416" s="2629"/>
      <c r="O416" s="2630"/>
    </row>
    <row r="417" spans="1:15">
      <c r="A417" s="778" t="s">
        <v>372</v>
      </c>
      <c r="B417" s="791"/>
      <c r="C417" s="780"/>
      <c r="D417" s="791"/>
      <c r="E417" s="792"/>
      <c r="F417" s="793"/>
      <c r="G417" s="793"/>
      <c r="H417" s="609"/>
      <c r="I417" s="609"/>
      <c r="J417" s="716"/>
      <c r="K417" s="717"/>
      <c r="L417" s="794"/>
      <c r="M417" s="718"/>
      <c r="N417" s="2629"/>
      <c r="O417" s="2630"/>
    </row>
    <row r="418" spans="1:15">
      <c r="A418" s="778" t="s">
        <v>371</v>
      </c>
      <c r="B418" s="791"/>
      <c r="C418" s="780"/>
      <c r="D418" s="791"/>
      <c r="E418" s="792"/>
      <c r="F418" s="793"/>
      <c r="G418" s="793"/>
      <c r="H418" s="609"/>
      <c r="I418" s="609"/>
      <c r="J418" s="716"/>
      <c r="K418" s="717"/>
      <c r="L418" s="794"/>
      <c r="M418" s="718"/>
      <c r="N418" s="2629"/>
      <c r="O418" s="2630"/>
    </row>
    <row r="419" spans="1:15">
      <c r="A419" s="778" t="s">
        <v>370</v>
      </c>
      <c r="B419" s="791"/>
      <c r="C419" s="780"/>
      <c r="D419" s="791"/>
      <c r="E419" s="792"/>
      <c r="F419" s="793"/>
      <c r="G419" s="793"/>
      <c r="H419" s="609"/>
      <c r="I419" s="609"/>
      <c r="J419" s="716"/>
      <c r="K419" s="717"/>
      <c r="L419" s="794"/>
      <c r="M419" s="718"/>
      <c r="N419" s="2629"/>
      <c r="O419" s="2630"/>
    </row>
    <row r="420" spans="1:15">
      <c r="A420" s="778" t="s">
        <v>369</v>
      </c>
      <c r="B420" s="791"/>
      <c r="C420" s="780"/>
      <c r="D420" s="791"/>
      <c r="E420" s="792"/>
      <c r="F420" s="793"/>
      <c r="G420" s="793"/>
      <c r="H420" s="609"/>
      <c r="I420" s="609"/>
      <c r="J420" s="716"/>
      <c r="K420" s="717"/>
      <c r="L420" s="794"/>
      <c r="M420" s="718"/>
      <c r="N420" s="2629"/>
      <c r="O420" s="2630"/>
    </row>
    <row r="421" spans="1:15" hidden="1" outlineLevel="1">
      <c r="A421" s="778" t="s">
        <v>368</v>
      </c>
      <c r="B421" s="791"/>
      <c r="C421" s="780"/>
      <c r="D421" s="791"/>
      <c r="E421" s="792"/>
      <c r="F421" s="793"/>
      <c r="G421" s="793"/>
      <c r="H421" s="609"/>
      <c r="I421" s="609"/>
      <c r="J421" s="716"/>
      <c r="K421" s="717"/>
      <c r="L421" s="794"/>
      <c r="M421" s="718"/>
      <c r="N421" s="2629"/>
      <c r="O421" s="2630"/>
    </row>
    <row r="422" spans="1:15" hidden="1" outlineLevel="1">
      <c r="A422" s="778" t="s">
        <v>367</v>
      </c>
      <c r="B422" s="791"/>
      <c r="C422" s="780"/>
      <c r="D422" s="791"/>
      <c r="E422" s="792"/>
      <c r="F422" s="793"/>
      <c r="G422" s="793"/>
      <c r="H422" s="609"/>
      <c r="I422" s="609"/>
      <c r="J422" s="716"/>
      <c r="K422" s="717"/>
      <c r="L422" s="794"/>
      <c r="M422" s="718"/>
      <c r="N422" s="2629"/>
      <c r="O422" s="2630"/>
    </row>
    <row r="423" spans="1:15" hidden="1" outlineLevel="1">
      <c r="A423" s="778" t="s">
        <v>366</v>
      </c>
      <c r="B423" s="791"/>
      <c r="C423" s="780"/>
      <c r="D423" s="791"/>
      <c r="E423" s="792"/>
      <c r="F423" s="793"/>
      <c r="G423" s="793"/>
      <c r="H423" s="609"/>
      <c r="I423" s="609"/>
      <c r="J423" s="716"/>
      <c r="K423" s="717"/>
      <c r="L423" s="794"/>
      <c r="M423" s="718"/>
      <c r="N423" s="2629"/>
      <c r="O423" s="2630"/>
    </row>
    <row r="424" spans="1:15" hidden="1" outlineLevel="1">
      <c r="A424" s="778" t="s">
        <v>365</v>
      </c>
      <c r="B424" s="791"/>
      <c r="C424" s="780"/>
      <c r="D424" s="791"/>
      <c r="E424" s="792"/>
      <c r="F424" s="793"/>
      <c r="G424" s="793"/>
      <c r="H424" s="609"/>
      <c r="I424" s="609"/>
      <c r="J424" s="716"/>
      <c r="K424" s="717"/>
      <c r="L424" s="794"/>
      <c r="M424" s="718"/>
      <c r="N424" s="2629"/>
      <c r="O424" s="2630"/>
    </row>
    <row r="425" spans="1:15" ht="12.75" hidden="1" customHeight="1" outlineLevel="1">
      <c r="A425" s="778" t="s">
        <v>364</v>
      </c>
      <c r="B425" s="791"/>
      <c r="C425" s="780"/>
      <c r="D425" s="791"/>
      <c r="E425" s="792"/>
      <c r="F425" s="793"/>
      <c r="G425" s="793"/>
      <c r="H425" s="609"/>
      <c r="I425" s="609"/>
      <c r="J425" s="716"/>
      <c r="K425" s="717"/>
      <c r="L425" s="794"/>
      <c r="M425" s="718"/>
      <c r="N425" s="2629"/>
      <c r="O425" s="2630"/>
    </row>
    <row r="426" spans="1:15" ht="12.75" hidden="1" customHeight="1" outlineLevel="1">
      <c r="A426" s="778" t="s">
        <v>363</v>
      </c>
      <c r="B426" s="791"/>
      <c r="C426" s="780"/>
      <c r="D426" s="791"/>
      <c r="E426" s="792"/>
      <c r="F426" s="793"/>
      <c r="G426" s="793"/>
      <c r="H426" s="609"/>
      <c r="I426" s="609"/>
      <c r="J426" s="716"/>
      <c r="K426" s="717"/>
      <c r="L426" s="794"/>
      <c r="M426" s="718"/>
      <c r="N426" s="2629"/>
      <c r="O426" s="2630"/>
    </row>
    <row r="427" spans="1:15" ht="12.75" hidden="1" customHeight="1" outlineLevel="1">
      <c r="A427" s="778" t="s">
        <v>362</v>
      </c>
      <c r="B427" s="791"/>
      <c r="C427" s="780"/>
      <c r="D427" s="791"/>
      <c r="E427" s="792"/>
      <c r="F427" s="793"/>
      <c r="G427" s="793"/>
      <c r="H427" s="609"/>
      <c r="I427" s="609"/>
      <c r="J427" s="716"/>
      <c r="K427" s="717"/>
      <c r="L427" s="794"/>
      <c r="M427" s="718"/>
      <c r="N427" s="2629"/>
      <c r="O427" s="2630"/>
    </row>
    <row r="428" spans="1:15" ht="12.75" hidden="1" customHeight="1" outlineLevel="1">
      <c r="A428" s="778" t="s">
        <v>361</v>
      </c>
      <c r="B428" s="791"/>
      <c r="C428" s="780"/>
      <c r="D428" s="791"/>
      <c r="E428" s="792"/>
      <c r="F428" s="793"/>
      <c r="G428" s="793"/>
      <c r="H428" s="609"/>
      <c r="I428" s="609"/>
      <c r="J428" s="716"/>
      <c r="K428" s="717"/>
      <c r="L428" s="794"/>
      <c r="M428" s="718"/>
      <c r="N428" s="2629"/>
      <c r="O428" s="2630"/>
    </row>
    <row r="429" spans="1:15" ht="12.75" hidden="1" customHeight="1" outlineLevel="1">
      <c r="A429" s="778" t="s">
        <v>360</v>
      </c>
      <c r="B429" s="791"/>
      <c r="C429" s="780"/>
      <c r="D429" s="791"/>
      <c r="E429" s="792"/>
      <c r="F429" s="793"/>
      <c r="G429" s="793"/>
      <c r="H429" s="609"/>
      <c r="I429" s="609"/>
      <c r="J429" s="716"/>
      <c r="K429" s="717"/>
      <c r="L429" s="794"/>
      <c r="M429" s="718"/>
      <c r="N429" s="2629"/>
      <c r="O429" s="2630"/>
    </row>
    <row r="430" spans="1:15" ht="12.75" hidden="1" customHeight="1" outlineLevel="1">
      <c r="A430" s="778" t="s">
        <v>359</v>
      </c>
      <c r="B430" s="791"/>
      <c r="C430" s="780"/>
      <c r="D430" s="791"/>
      <c r="E430" s="792"/>
      <c r="F430" s="793"/>
      <c r="G430" s="793"/>
      <c r="H430" s="609"/>
      <c r="I430" s="609"/>
      <c r="J430" s="716"/>
      <c r="K430" s="717"/>
      <c r="L430" s="794"/>
      <c r="M430" s="718"/>
      <c r="N430" s="2629"/>
      <c r="O430" s="2630"/>
    </row>
    <row r="431" spans="1:15" ht="12.75" hidden="1" customHeight="1" outlineLevel="1">
      <c r="A431" s="778" t="s">
        <v>358</v>
      </c>
      <c r="B431" s="791"/>
      <c r="C431" s="780"/>
      <c r="D431" s="791"/>
      <c r="E431" s="792"/>
      <c r="F431" s="793"/>
      <c r="G431" s="793"/>
      <c r="H431" s="609"/>
      <c r="I431" s="609"/>
      <c r="J431" s="716"/>
      <c r="K431" s="717"/>
      <c r="L431" s="794"/>
      <c r="M431" s="718"/>
      <c r="N431" s="2629"/>
      <c r="O431" s="2630"/>
    </row>
    <row r="432" spans="1:15" ht="12.75" hidden="1" customHeight="1" outlineLevel="1">
      <c r="A432" s="778" t="s">
        <v>357</v>
      </c>
      <c r="B432" s="791"/>
      <c r="C432" s="780"/>
      <c r="D432" s="791"/>
      <c r="E432" s="792"/>
      <c r="F432" s="793"/>
      <c r="G432" s="793"/>
      <c r="H432" s="609"/>
      <c r="I432" s="609"/>
      <c r="J432" s="716"/>
      <c r="K432" s="717"/>
      <c r="L432" s="794"/>
      <c r="M432" s="718"/>
      <c r="N432" s="2629"/>
      <c r="O432" s="2630"/>
    </row>
    <row r="433" spans="1:15" ht="12.75" hidden="1" customHeight="1" outlineLevel="1">
      <c r="A433" s="778" t="s">
        <v>356</v>
      </c>
      <c r="B433" s="791"/>
      <c r="C433" s="780"/>
      <c r="D433" s="791"/>
      <c r="E433" s="792"/>
      <c r="F433" s="793"/>
      <c r="G433" s="793"/>
      <c r="H433" s="609"/>
      <c r="I433" s="609"/>
      <c r="J433" s="716"/>
      <c r="K433" s="717"/>
      <c r="L433" s="794"/>
      <c r="M433" s="718"/>
      <c r="N433" s="2629"/>
      <c r="O433" s="2630"/>
    </row>
    <row r="434" spans="1:15" ht="12.75" hidden="1" customHeight="1" outlineLevel="1">
      <c r="A434" s="778" t="s">
        <v>355</v>
      </c>
      <c r="B434" s="791"/>
      <c r="C434" s="780"/>
      <c r="D434" s="791"/>
      <c r="E434" s="792"/>
      <c r="F434" s="793"/>
      <c r="G434" s="793"/>
      <c r="H434" s="609"/>
      <c r="I434" s="609"/>
      <c r="J434" s="716"/>
      <c r="K434" s="717"/>
      <c r="L434" s="794"/>
      <c r="M434" s="718"/>
      <c r="N434" s="2629"/>
      <c r="O434" s="2630"/>
    </row>
    <row r="435" spans="1:15" ht="12.75" hidden="1" customHeight="1" outlineLevel="1">
      <c r="A435" s="778" t="s">
        <v>354</v>
      </c>
      <c r="B435" s="791"/>
      <c r="C435" s="780"/>
      <c r="D435" s="791"/>
      <c r="E435" s="792"/>
      <c r="F435" s="793"/>
      <c r="G435" s="793"/>
      <c r="H435" s="609"/>
      <c r="I435" s="609"/>
      <c r="J435" s="716"/>
      <c r="K435" s="717"/>
      <c r="L435" s="794"/>
      <c r="M435" s="718"/>
      <c r="N435" s="2629"/>
      <c r="O435" s="2630"/>
    </row>
    <row r="436" spans="1:15" ht="12.75" hidden="1" customHeight="1" outlineLevel="1">
      <c r="A436" s="778" t="s">
        <v>353</v>
      </c>
      <c r="B436" s="791"/>
      <c r="C436" s="780"/>
      <c r="D436" s="791"/>
      <c r="E436" s="792"/>
      <c r="F436" s="793"/>
      <c r="G436" s="793"/>
      <c r="H436" s="609"/>
      <c r="I436" s="609"/>
      <c r="J436" s="716"/>
      <c r="K436" s="717"/>
      <c r="L436" s="794"/>
      <c r="M436" s="718"/>
      <c r="N436" s="2629"/>
      <c r="O436" s="2630"/>
    </row>
    <row r="437" spans="1:15" ht="12.75" hidden="1" customHeight="1" outlineLevel="1">
      <c r="A437" s="778" t="s">
        <v>352</v>
      </c>
      <c r="B437" s="791"/>
      <c r="C437" s="780"/>
      <c r="D437" s="791"/>
      <c r="E437" s="792"/>
      <c r="F437" s="793"/>
      <c r="G437" s="793"/>
      <c r="H437" s="609"/>
      <c r="I437" s="609"/>
      <c r="J437" s="716"/>
      <c r="K437" s="717"/>
      <c r="L437" s="794"/>
      <c r="M437" s="718"/>
      <c r="N437" s="2629"/>
      <c r="O437" s="2630"/>
    </row>
    <row r="438" spans="1:15" ht="12.75" hidden="1" customHeight="1" outlineLevel="1">
      <c r="A438" s="778" t="s">
        <v>351</v>
      </c>
      <c r="B438" s="791"/>
      <c r="C438" s="780"/>
      <c r="D438" s="791"/>
      <c r="E438" s="792"/>
      <c r="F438" s="793"/>
      <c r="G438" s="793"/>
      <c r="H438" s="609"/>
      <c r="I438" s="609"/>
      <c r="J438" s="716"/>
      <c r="K438" s="717"/>
      <c r="L438" s="794"/>
      <c r="M438" s="718"/>
      <c r="N438" s="2629"/>
      <c r="O438" s="2630"/>
    </row>
    <row r="439" spans="1:15" ht="12.75" hidden="1" customHeight="1" outlineLevel="1">
      <c r="A439" s="778" t="s">
        <v>350</v>
      </c>
      <c r="B439" s="791"/>
      <c r="C439" s="780"/>
      <c r="D439" s="791"/>
      <c r="E439" s="792"/>
      <c r="F439" s="793"/>
      <c r="G439" s="793"/>
      <c r="H439" s="609"/>
      <c r="I439" s="609"/>
      <c r="J439" s="716"/>
      <c r="K439" s="717"/>
      <c r="L439" s="794"/>
      <c r="M439" s="718"/>
      <c r="N439" s="2629"/>
      <c r="O439" s="2630"/>
    </row>
    <row r="440" spans="1:15" ht="12.75" hidden="1" customHeight="1" outlineLevel="1">
      <c r="A440" s="778" t="s">
        <v>349</v>
      </c>
      <c r="B440" s="791"/>
      <c r="C440" s="780"/>
      <c r="D440" s="791"/>
      <c r="E440" s="792"/>
      <c r="F440" s="793"/>
      <c r="G440" s="793"/>
      <c r="H440" s="609"/>
      <c r="I440" s="609"/>
      <c r="J440" s="716"/>
      <c r="K440" s="717"/>
      <c r="L440" s="794"/>
      <c r="M440" s="718"/>
      <c r="N440" s="2629"/>
      <c r="O440" s="2630"/>
    </row>
    <row r="441" spans="1:15" ht="12.75" hidden="1" customHeight="1" outlineLevel="1">
      <c r="A441" s="778" t="s">
        <v>348</v>
      </c>
      <c r="B441" s="791"/>
      <c r="C441" s="780"/>
      <c r="D441" s="791"/>
      <c r="E441" s="792"/>
      <c r="F441" s="793"/>
      <c r="G441" s="793"/>
      <c r="H441" s="609"/>
      <c r="I441" s="609"/>
      <c r="J441" s="716"/>
      <c r="K441" s="717"/>
      <c r="L441" s="794"/>
      <c r="M441" s="718"/>
      <c r="N441" s="2629"/>
      <c r="O441" s="2630"/>
    </row>
    <row r="442" spans="1:15" ht="12.75" hidden="1" customHeight="1" outlineLevel="1">
      <c r="A442" s="778" t="s">
        <v>347</v>
      </c>
      <c r="B442" s="791"/>
      <c r="C442" s="780"/>
      <c r="D442" s="791"/>
      <c r="E442" s="792"/>
      <c r="F442" s="793"/>
      <c r="G442" s="793"/>
      <c r="H442" s="609"/>
      <c r="I442" s="609"/>
      <c r="J442" s="716"/>
      <c r="K442" s="717"/>
      <c r="L442" s="794"/>
      <c r="M442" s="718"/>
      <c r="N442" s="2629"/>
      <c r="O442" s="2630"/>
    </row>
    <row r="443" spans="1:15" ht="12.75" hidden="1" customHeight="1" outlineLevel="1">
      <c r="A443" s="778" t="s">
        <v>346</v>
      </c>
      <c r="B443" s="791"/>
      <c r="C443" s="780"/>
      <c r="D443" s="791"/>
      <c r="E443" s="792"/>
      <c r="F443" s="793"/>
      <c r="G443" s="793"/>
      <c r="H443" s="609"/>
      <c r="I443" s="609"/>
      <c r="J443" s="716"/>
      <c r="K443" s="717"/>
      <c r="L443" s="794"/>
      <c r="M443" s="718"/>
      <c r="N443" s="2629"/>
      <c r="O443" s="2630"/>
    </row>
    <row r="444" spans="1:15" ht="12.75" hidden="1" customHeight="1" outlineLevel="1">
      <c r="A444" s="778" t="s">
        <v>345</v>
      </c>
      <c r="B444" s="791"/>
      <c r="C444" s="780"/>
      <c r="D444" s="791"/>
      <c r="E444" s="792"/>
      <c r="F444" s="793"/>
      <c r="G444" s="793"/>
      <c r="H444" s="609"/>
      <c r="I444" s="609"/>
      <c r="J444" s="716"/>
      <c r="K444" s="717"/>
      <c r="L444" s="794"/>
      <c r="M444" s="718"/>
      <c r="N444" s="2629"/>
      <c r="O444" s="2630"/>
    </row>
    <row r="445" spans="1:15" ht="12.75" hidden="1" customHeight="1" outlineLevel="1">
      <c r="A445" s="778" t="s">
        <v>344</v>
      </c>
      <c r="B445" s="791"/>
      <c r="C445" s="780"/>
      <c r="D445" s="791"/>
      <c r="E445" s="792"/>
      <c r="F445" s="793"/>
      <c r="G445" s="793"/>
      <c r="H445" s="609"/>
      <c r="I445" s="609"/>
      <c r="J445" s="716"/>
      <c r="K445" s="717"/>
      <c r="L445" s="794"/>
      <c r="M445" s="718"/>
      <c r="N445" s="2629"/>
      <c r="O445" s="2630"/>
    </row>
    <row r="446" spans="1:15" ht="12.75" hidden="1" customHeight="1" outlineLevel="1">
      <c r="A446" s="778" t="s">
        <v>343</v>
      </c>
      <c r="B446" s="791"/>
      <c r="C446" s="780"/>
      <c r="D446" s="791"/>
      <c r="E446" s="792"/>
      <c r="F446" s="793"/>
      <c r="G446" s="793"/>
      <c r="H446" s="609"/>
      <c r="I446" s="609"/>
      <c r="J446" s="716"/>
      <c r="K446" s="717"/>
      <c r="L446" s="794"/>
      <c r="M446" s="718"/>
      <c r="N446" s="2629"/>
      <c r="O446" s="2630"/>
    </row>
    <row r="447" spans="1:15" ht="12.75" hidden="1" customHeight="1" outlineLevel="1">
      <c r="A447" s="778" t="s">
        <v>342</v>
      </c>
      <c r="B447" s="791"/>
      <c r="C447" s="780"/>
      <c r="D447" s="791"/>
      <c r="E447" s="792"/>
      <c r="F447" s="793"/>
      <c r="G447" s="793"/>
      <c r="H447" s="609"/>
      <c r="I447" s="609"/>
      <c r="J447" s="716"/>
      <c r="K447" s="717"/>
      <c r="L447" s="794"/>
      <c r="M447" s="718"/>
      <c r="N447" s="2629"/>
      <c r="O447" s="2630"/>
    </row>
    <row r="448" spans="1:15" ht="12.75" hidden="1" customHeight="1" outlineLevel="1">
      <c r="A448" s="778" t="s">
        <v>341</v>
      </c>
      <c r="B448" s="791"/>
      <c r="C448" s="780"/>
      <c r="D448" s="791"/>
      <c r="E448" s="792"/>
      <c r="F448" s="793"/>
      <c r="G448" s="793"/>
      <c r="H448" s="609"/>
      <c r="I448" s="609"/>
      <c r="J448" s="716"/>
      <c r="K448" s="717"/>
      <c r="L448" s="794"/>
      <c r="M448" s="718"/>
      <c r="N448" s="2629"/>
      <c r="O448" s="2630"/>
    </row>
    <row r="449" spans="1:15" ht="12.75" hidden="1" customHeight="1" outlineLevel="1">
      <c r="A449" s="778" t="s">
        <v>340</v>
      </c>
      <c r="B449" s="791"/>
      <c r="C449" s="780"/>
      <c r="D449" s="791"/>
      <c r="E449" s="792"/>
      <c r="F449" s="793"/>
      <c r="G449" s="793"/>
      <c r="H449" s="609"/>
      <c r="I449" s="609"/>
      <c r="J449" s="716"/>
      <c r="K449" s="717"/>
      <c r="L449" s="794"/>
      <c r="M449" s="718"/>
      <c r="N449" s="2629"/>
      <c r="O449" s="2630"/>
    </row>
    <row r="450" spans="1:15" ht="12.75" hidden="1" customHeight="1" outlineLevel="1">
      <c r="A450" s="778" t="s">
        <v>339</v>
      </c>
      <c r="B450" s="791"/>
      <c r="C450" s="780"/>
      <c r="D450" s="791"/>
      <c r="E450" s="792"/>
      <c r="F450" s="793"/>
      <c r="G450" s="793"/>
      <c r="H450" s="609"/>
      <c r="I450" s="609"/>
      <c r="J450" s="716"/>
      <c r="K450" s="717"/>
      <c r="L450" s="794"/>
      <c r="M450" s="718"/>
      <c r="N450" s="2629"/>
      <c r="O450" s="2630"/>
    </row>
    <row r="451" spans="1:15" ht="12.75" hidden="1" customHeight="1" outlineLevel="1">
      <c r="A451" s="778" t="s">
        <v>338</v>
      </c>
      <c r="B451" s="791"/>
      <c r="C451" s="780"/>
      <c r="D451" s="791"/>
      <c r="E451" s="792"/>
      <c r="F451" s="793"/>
      <c r="G451" s="793"/>
      <c r="H451" s="609"/>
      <c r="I451" s="609"/>
      <c r="J451" s="716"/>
      <c r="K451" s="717"/>
      <c r="L451" s="794"/>
      <c r="M451" s="718"/>
      <c r="N451" s="2629"/>
      <c r="O451" s="2630"/>
    </row>
    <row r="452" spans="1:15" ht="12.75" hidden="1" customHeight="1" outlineLevel="1">
      <c r="A452" s="778" t="s">
        <v>337</v>
      </c>
      <c r="B452" s="791"/>
      <c r="C452" s="780"/>
      <c r="D452" s="791"/>
      <c r="E452" s="792"/>
      <c r="F452" s="793"/>
      <c r="G452" s="793"/>
      <c r="H452" s="609"/>
      <c r="I452" s="609"/>
      <c r="J452" s="716"/>
      <c r="K452" s="717"/>
      <c r="L452" s="794"/>
      <c r="M452" s="718"/>
      <c r="N452" s="2629"/>
      <c r="O452" s="2630"/>
    </row>
    <row r="453" spans="1:15" ht="12.75" hidden="1" customHeight="1" outlineLevel="1">
      <c r="A453" s="778" t="s">
        <v>336</v>
      </c>
      <c r="B453" s="791"/>
      <c r="C453" s="780"/>
      <c r="D453" s="791"/>
      <c r="E453" s="792"/>
      <c r="F453" s="793"/>
      <c r="G453" s="793"/>
      <c r="H453" s="609"/>
      <c r="I453" s="609"/>
      <c r="J453" s="716"/>
      <c r="K453" s="717"/>
      <c r="L453" s="794"/>
      <c r="M453" s="718"/>
      <c r="N453" s="2629"/>
      <c r="O453" s="2630"/>
    </row>
    <row r="454" spans="1:15" ht="12.75" hidden="1" customHeight="1" outlineLevel="1">
      <c r="A454" s="778" t="s">
        <v>335</v>
      </c>
      <c r="B454" s="791"/>
      <c r="C454" s="780"/>
      <c r="D454" s="791"/>
      <c r="E454" s="792"/>
      <c r="F454" s="793"/>
      <c r="G454" s="793"/>
      <c r="H454" s="609"/>
      <c r="I454" s="609"/>
      <c r="J454" s="716"/>
      <c r="K454" s="717"/>
      <c r="L454" s="794"/>
      <c r="M454" s="718"/>
      <c r="N454" s="2629"/>
      <c r="O454" s="2630"/>
    </row>
    <row r="455" spans="1:15" ht="12.75" hidden="1" customHeight="1" outlineLevel="1">
      <c r="A455" s="778" t="s">
        <v>334</v>
      </c>
      <c r="B455" s="791"/>
      <c r="C455" s="780"/>
      <c r="D455" s="791"/>
      <c r="E455" s="792"/>
      <c r="F455" s="793"/>
      <c r="G455" s="793"/>
      <c r="H455" s="609"/>
      <c r="I455" s="609"/>
      <c r="J455" s="716"/>
      <c r="K455" s="717"/>
      <c r="L455" s="794"/>
      <c r="M455" s="718"/>
      <c r="N455" s="2629"/>
      <c r="O455" s="2630"/>
    </row>
    <row r="456" spans="1:15" ht="12.75" hidden="1" customHeight="1" outlineLevel="1">
      <c r="A456" s="778" t="s">
        <v>333</v>
      </c>
      <c r="B456" s="791"/>
      <c r="C456" s="780"/>
      <c r="D456" s="791"/>
      <c r="E456" s="792"/>
      <c r="F456" s="793"/>
      <c r="G456" s="793"/>
      <c r="H456" s="609"/>
      <c r="I456" s="609"/>
      <c r="J456" s="716"/>
      <c r="K456" s="717"/>
      <c r="L456" s="794"/>
      <c r="M456" s="718"/>
      <c r="N456" s="2629"/>
      <c r="O456" s="2630"/>
    </row>
    <row r="457" spans="1:15" ht="12.75" hidden="1" customHeight="1" outlineLevel="1">
      <c r="A457" s="778" t="s">
        <v>332</v>
      </c>
      <c r="B457" s="791"/>
      <c r="C457" s="780"/>
      <c r="D457" s="791"/>
      <c r="E457" s="792"/>
      <c r="F457" s="793"/>
      <c r="G457" s="793"/>
      <c r="H457" s="609"/>
      <c r="I457" s="609"/>
      <c r="J457" s="716"/>
      <c r="K457" s="717"/>
      <c r="L457" s="794"/>
      <c r="M457" s="718"/>
      <c r="N457" s="2629"/>
      <c r="O457" s="2630"/>
    </row>
    <row r="458" spans="1:15" ht="12.75" hidden="1" customHeight="1" outlineLevel="1">
      <c r="A458" s="778" t="s">
        <v>331</v>
      </c>
      <c r="B458" s="791"/>
      <c r="C458" s="780"/>
      <c r="D458" s="791"/>
      <c r="E458" s="792"/>
      <c r="F458" s="793"/>
      <c r="G458" s="793"/>
      <c r="H458" s="609"/>
      <c r="I458" s="609"/>
      <c r="J458" s="716"/>
      <c r="K458" s="717"/>
      <c r="L458" s="794"/>
      <c r="M458" s="718"/>
      <c r="N458" s="2629"/>
      <c r="O458" s="2630"/>
    </row>
    <row r="459" spans="1:15" ht="12.75" hidden="1" customHeight="1" outlineLevel="1">
      <c r="A459" s="778" t="s">
        <v>330</v>
      </c>
      <c r="B459" s="791"/>
      <c r="C459" s="780"/>
      <c r="D459" s="791"/>
      <c r="E459" s="792"/>
      <c r="F459" s="793"/>
      <c r="G459" s="793"/>
      <c r="H459" s="609"/>
      <c r="I459" s="609"/>
      <c r="J459" s="716"/>
      <c r="K459" s="717"/>
      <c r="L459" s="794"/>
      <c r="M459" s="718"/>
      <c r="N459" s="2629"/>
      <c r="O459" s="2630"/>
    </row>
    <row r="460" spans="1:15" ht="12.75" hidden="1" customHeight="1" outlineLevel="1">
      <c r="A460" s="778" t="s">
        <v>329</v>
      </c>
      <c r="B460" s="791"/>
      <c r="C460" s="780"/>
      <c r="D460" s="791"/>
      <c r="E460" s="792"/>
      <c r="F460" s="793"/>
      <c r="G460" s="793"/>
      <c r="H460" s="609"/>
      <c r="I460" s="609"/>
      <c r="J460" s="716"/>
      <c r="K460" s="717"/>
      <c r="L460" s="794"/>
      <c r="M460" s="718"/>
      <c r="N460" s="2629"/>
      <c r="O460" s="2630"/>
    </row>
    <row r="461" spans="1:15" ht="12.75" customHeight="1" collapsed="1">
      <c r="A461" s="724"/>
      <c r="B461" s="636"/>
      <c r="C461" s="725"/>
      <c r="D461" s="725"/>
      <c r="E461" s="726"/>
      <c r="F461" s="456"/>
      <c r="G461" s="456"/>
      <c r="H461" s="761">
        <f>SUM(H411:H460)</f>
        <v>0</v>
      </c>
      <c r="I461" s="761">
        <f t="shared" ref="I461:J461" si="17">SUM(I411:I460)</f>
        <v>0</v>
      </c>
      <c r="J461" s="762">
        <f t="shared" si="17"/>
        <v>0</v>
      </c>
      <c r="K461" s="638"/>
      <c r="L461" s="638"/>
      <c r="M461" s="638"/>
      <c r="N461" s="638"/>
      <c r="O461" s="638"/>
    </row>
    <row r="462" spans="1:15" ht="12.75" customHeight="1">
      <c r="A462" s="638"/>
      <c r="B462" s="638"/>
      <c r="C462" s="638"/>
      <c r="D462" s="638"/>
      <c r="E462" s="638"/>
      <c r="F462" s="638"/>
      <c r="G462" s="638"/>
      <c r="H462" s="638"/>
      <c r="I462" s="638"/>
      <c r="J462" s="638"/>
      <c r="K462" s="638"/>
      <c r="L462" s="638"/>
      <c r="M462" s="638"/>
      <c r="N462" s="638"/>
      <c r="O462" s="638"/>
    </row>
    <row r="463" spans="1:15" ht="12.75" customHeight="1">
      <c r="A463" s="685" t="s">
        <v>328</v>
      </c>
      <c r="B463" s="685" t="s">
        <v>275</v>
      </c>
      <c r="C463" s="685"/>
      <c r="D463" s="680"/>
      <c r="E463" s="638"/>
      <c r="F463" s="638"/>
      <c r="G463" s="638"/>
      <c r="H463" s="638"/>
      <c r="I463" s="638"/>
      <c r="J463" s="638"/>
      <c r="K463" s="638"/>
      <c r="L463" s="638"/>
      <c r="M463" s="638"/>
      <c r="N463" s="638"/>
      <c r="O463" s="638"/>
    </row>
    <row r="464" spans="1:15" ht="12.75" customHeight="1">
      <c r="A464" s="2619" t="s">
        <v>431</v>
      </c>
      <c r="B464" s="2620"/>
      <c r="C464" s="2620"/>
      <c r="D464" s="2620"/>
      <c r="E464" s="2620"/>
      <c r="F464" s="2620"/>
      <c r="G464" s="2621"/>
      <c r="H464" s="2622" t="s">
        <v>1848</v>
      </c>
      <c r="I464" s="2623"/>
      <c r="J464" s="2624"/>
      <c r="K464" s="2619" t="s">
        <v>1835</v>
      </c>
      <c r="L464" s="2620"/>
      <c r="M464" s="2620"/>
      <c r="N464" s="2620"/>
      <c r="O464" s="2628"/>
    </row>
    <row r="465" spans="1:15">
      <c r="A465" s="694" t="s">
        <v>223</v>
      </c>
      <c r="B465" s="784" t="s">
        <v>1836</v>
      </c>
      <c r="C465" s="695" t="s">
        <v>1837</v>
      </c>
      <c r="D465" s="695" t="s">
        <v>1838</v>
      </c>
      <c r="E465" s="663" t="s">
        <v>1839</v>
      </c>
      <c r="F465" s="764"/>
      <c r="G465" s="764"/>
      <c r="H465" s="698" t="s">
        <v>1546</v>
      </c>
      <c r="I465" s="699" t="s">
        <v>1547</v>
      </c>
      <c r="J465" s="700" t="s">
        <v>1548</v>
      </c>
      <c r="K465" s="694" t="s">
        <v>1840</v>
      </c>
      <c r="L465" s="785" t="s">
        <v>1841</v>
      </c>
      <c r="M465" s="695" t="s">
        <v>1842</v>
      </c>
      <c r="N465" s="663" t="s">
        <v>1843</v>
      </c>
      <c r="O465" s="786"/>
    </row>
    <row r="466" spans="1:15">
      <c r="A466" s="702"/>
      <c r="B466" s="787" t="s">
        <v>435</v>
      </c>
      <c r="C466" s="703"/>
      <c r="D466" s="703" t="str">
        <f>CONCATENATE("party at 31 March"," ",'Universal data'!C10)</f>
        <v>party at 31 March 2013</v>
      </c>
      <c r="E466" s="664"/>
      <c r="F466" s="788"/>
      <c r="G466" s="788"/>
      <c r="H466" s="706" t="s">
        <v>10</v>
      </c>
      <c r="I466" s="706" t="s">
        <v>10</v>
      </c>
      <c r="J466" s="707" t="s">
        <v>10</v>
      </c>
      <c r="K466" s="702"/>
      <c r="L466" s="775" t="s">
        <v>10</v>
      </c>
      <c r="M466" s="703" t="s">
        <v>1845</v>
      </c>
      <c r="N466" s="664"/>
      <c r="O466" s="789"/>
    </row>
    <row r="467" spans="1:15">
      <c r="A467" s="778" t="s">
        <v>326</v>
      </c>
      <c r="B467" s="791"/>
      <c r="C467" s="780"/>
      <c r="D467" s="791"/>
      <c r="E467" s="792"/>
      <c r="F467" s="793"/>
      <c r="G467" s="793"/>
      <c r="H467" s="609"/>
      <c r="I467" s="609"/>
      <c r="J467" s="716"/>
      <c r="K467" s="797"/>
      <c r="L467" s="718"/>
      <c r="M467" s="718"/>
      <c r="N467" s="2629"/>
      <c r="O467" s="2630"/>
    </row>
    <row r="468" spans="1:15">
      <c r="A468" s="778" t="s">
        <v>325</v>
      </c>
      <c r="B468" s="791"/>
      <c r="C468" s="780"/>
      <c r="D468" s="791"/>
      <c r="E468" s="792"/>
      <c r="F468" s="793"/>
      <c r="G468" s="793"/>
      <c r="H468" s="609"/>
      <c r="I468" s="609"/>
      <c r="J468" s="716"/>
      <c r="K468" s="717"/>
      <c r="L468" s="718"/>
      <c r="M468" s="718"/>
      <c r="N468" s="2629"/>
      <c r="O468" s="2630"/>
    </row>
    <row r="469" spans="1:15">
      <c r="A469" s="778" t="s">
        <v>324</v>
      </c>
      <c r="B469" s="791"/>
      <c r="C469" s="780"/>
      <c r="D469" s="791"/>
      <c r="E469" s="792"/>
      <c r="F469" s="793"/>
      <c r="G469" s="793"/>
      <c r="H469" s="609"/>
      <c r="I469" s="609"/>
      <c r="J469" s="716"/>
      <c r="K469" s="717"/>
      <c r="L469" s="718"/>
      <c r="M469" s="718"/>
      <c r="N469" s="2629"/>
      <c r="O469" s="2630"/>
    </row>
    <row r="470" spans="1:15">
      <c r="A470" s="778" t="s">
        <v>323</v>
      </c>
      <c r="B470" s="791"/>
      <c r="C470" s="780"/>
      <c r="D470" s="791"/>
      <c r="E470" s="792"/>
      <c r="F470" s="793"/>
      <c r="G470" s="793"/>
      <c r="H470" s="609"/>
      <c r="I470" s="609"/>
      <c r="J470" s="716"/>
      <c r="K470" s="717"/>
      <c r="L470" s="794"/>
      <c r="M470" s="718"/>
      <c r="N470" s="2629"/>
      <c r="O470" s="2630"/>
    </row>
    <row r="471" spans="1:15">
      <c r="A471" s="778" t="s">
        <v>322</v>
      </c>
      <c r="B471" s="791"/>
      <c r="C471" s="780"/>
      <c r="D471" s="791"/>
      <c r="E471" s="792"/>
      <c r="F471" s="793"/>
      <c r="G471" s="793"/>
      <c r="H471" s="609"/>
      <c r="I471" s="609"/>
      <c r="J471" s="716"/>
      <c r="K471" s="717"/>
      <c r="L471" s="794"/>
      <c r="M471" s="718"/>
      <c r="N471" s="2629"/>
      <c r="O471" s="2630"/>
    </row>
    <row r="472" spans="1:15">
      <c r="A472" s="778" t="s">
        <v>321</v>
      </c>
      <c r="B472" s="791"/>
      <c r="C472" s="780"/>
      <c r="D472" s="791"/>
      <c r="E472" s="792"/>
      <c r="F472" s="793"/>
      <c r="G472" s="793"/>
      <c r="H472" s="609"/>
      <c r="I472" s="609"/>
      <c r="J472" s="716"/>
      <c r="K472" s="717"/>
      <c r="L472" s="794"/>
      <c r="M472" s="718"/>
      <c r="N472" s="2629"/>
      <c r="O472" s="2630"/>
    </row>
    <row r="473" spans="1:15">
      <c r="A473" s="778" t="s">
        <v>320</v>
      </c>
      <c r="B473" s="791"/>
      <c r="C473" s="780"/>
      <c r="D473" s="791"/>
      <c r="E473" s="792"/>
      <c r="F473" s="793"/>
      <c r="G473" s="793"/>
      <c r="H473" s="609"/>
      <c r="I473" s="609"/>
      <c r="J473" s="716"/>
      <c r="K473" s="717"/>
      <c r="L473" s="794"/>
      <c r="M473" s="718"/>
      <c r="N473" s="2629"/>
      <c r="O473" s="2630"/>
    </row>
    <row r="474" spans="1:15">
      <c r="A474" s="778" t="s">
        <v>319</v>
      </c>
      <c r="B474" s="791"/>
      <c r="C474" s="780"/>
      <c r="D474" s="791"/>
      <c r="E474" s="792"/>
      <c r="F474" s="793"/>
      <c r="G474" s="793"/>
      <c r="H474" s="609"/>
      <c r="I474" s="609"/>
      <c r="J474" s="716"/>
      <c r="K474" s="717"/>
      <c r="L474" s="794"/>
      <c r="M474" s="718"/>
      <c r="N474" s="2629"/>
      <c r="O474" s="2630"/>
    </row>
    <row r="475" spans="1:15">
      <c r="A475" s="778" t="s">
        <v>318</v>
      </c>
      <c r="B475" s="791"/>
      <c r="C475" s="780"/>
      <c r="D475" s="791"/>
      <c r="E475" s="792"/>
      <c r="F475" s="793"/>
      <c r="G475" s="793"/>
      <c r="H475" s="609"/>
      <c r="I475" s="609"/>
      <c r="J475" s="716"/>
      <c r="K475" s="717"/>
      <c r="L475" s="794"/>
      <c r="M475" s="718"/>
      <c r="N475" s="2629"/>
      <c r="O475" s="2630"/>
    </row>
    <row r="476" spans="1:15">
      <c r="A476" s="778" t="s">
        <v>317</v>
      </c>
      <c r="B476" s="791"/>
      <c r="C476" s="780"/>
      <c r="D476" s="791"/>
      <c r="E476" s="792"/>
      <c r="F476" s="793"/>
      <c r="G476" s="793"/>
      <c r="H476" s="609"/>
      <c r="I476" s="609"/>
      <c r="J476" s="716"/>
      <c r="K476" s="717"/>
      <c r="L476" s="794"/>
      <c r="M476" s="718"/>
      <c r="N476" s="2629"/>
      <c r="O476" s="2630"/>
    </row>
    <row r="477" spans="1:15" hidden="1" outlineLevel="1">
      <c r="A477" s="778" t="s">
        <v>316</v>
      </c>
      <c r="B477" s="791"/>
      <c r="C477" s="780"/>
      <c r="D477" s="791"/>
      <c r="E477" s="792"/>
      <c r="F477" s="793"/>
      <c r="G477" s="793"/>
      <c r="H477" s="609"/>
      <c r="I477" s="609"/>
      <c r="J477" s="716"/>
      <c r="K477" s="717"/>
      <c r="L477" s="794"/>
      <c r="M477" s="718"/>
      <c r="N477" s="2629"/>
      <c r="O477" s="2630"/>
    </row>
    <row r="478" spans="1:15" hidden="1" outlineLevel="1">
      <c r="A478" s="778" t="s">
        <v>315</v>
      </c>
      <c r="B478" s="791"/>
      <c r="C478" s="780"/>
      <c r="D478" s="791"/>
      <c r="E478" s="792"/>
      <c r="F478" s="793"/>
      <c r="G478" s="793"/>
      <c r="H478" s="609"/>
      <c r="I478" s="609"/>
      <c r="J478" s="716"/>
      <c r="K478" s="717"/>
      <c r="L478" s="794"/>
      <c r="M478" s="718"/>
      <c r="N478" s="2629"/>
      <c r="O478" s="2630"/>
    </row>
    <row r="479" spans="1:15" hidden="1" outlineLevel="1">
      <c r="A479" s="778" t="s">
        <v>314</v>
      </c>
      <c r="B479" s="791"/>
      <c r="C479" s="780"/>
      <c r="D479" s="791"/>
      <c r="E479" s="792"/>
      <c r="F479" s="793"/>
      <c r="G479" s="793"/>
      <c r="H479" s="609"/>
      <c r="I479" s="609"/>
      <c r="J479" s="716"/>
      <c r="K479" s="717"/>
      <c r="L479" s="794"/>
      <c r="M479" s="718"/>
      <c r="N479" s="2629"/>
      <c r="O479" s="2630"/>
    </row>
    <row r="480" spans="1:15" hidden="1" outlineLevel="1">
      <c r="A480" s="778" t="s">
        <v>313</v>
      </c>
      <c r="B480" s="791"/>
      <c r="C480" s="780"/>
      <c r="D480" s="791"/>
      <c r="E480" s="792"/>
      <c r="F480" s="793"/>
      <c r="G480" s="793"/>
      <c r="H480" s="609"/>
      <c r="I480" s="609"/>
      <c r="J480" s="716"/>
      <c r="K480" s="717"/>
      <c r="L480" s="794"/>
      <c r="M480" s="718"/>
      <c r="N480" s="2629"/>
      <c r="O480" s="2630"/>
    </row>
    <row r="481" spans="1:15" ht="12.75" hidden="1" customHeight="1" outlineLevel="1">
      <c r="A481" s="778" t="s">
        <v>312</v>
      </c>
      <c r="B481" s="791"/>
      <c r="C481" s="780"/>
      <c r="D481" s="791"/>
      <c r="E481" s="792"/>
      <c r="F481" s="793"/>
      <c r="G481" s="793"/>
      <c r="H481" s="609"/>
      <c r="I481" s="609"/>
      <c r="J481" s="716"/>
      <c r="K481" s="717"/>
      <c r="L481" s="794"/>
      <c r="M481" s="718"/>
      <c r="N481" s="2629"/>
      <c r="O481" s="2630"/>
    </row>
    <row r="482" spans="1:15" ht="12.75" hidden="1" customHeight="1" outlineLevel="1">
      <c r="A482" s="778" t="s">
        <v>311</v>
      </c>
      <c r="B482" s="791"/>
      <c r="C482" s="780"/>
      <c r="D482" s="791"/>
      <c r="E482" s="792"/>
      <c r="F482" s="793"/>
      <c r="G482" s="793"/>
      <c r="H482" s="609"/>
      <c r="I482" s="609"/>
      <c r="J482" s="716"/>
      <c r="K482" s="717"/>
      <c r="L482" s="794"/>
      <c r="M482" s="718"/>
      <c r="N482" s="2629"/>
      <c r="O482" s="2630"/>
    </row>
    <row r="483" spans="1:15" ht="12.75" hidden="1" customHeight="1" outlineLevel="1">
      <c r="A483" s="778" t="s">
        <v>310</v>
      </c>
      <c r="B483" s="791"/>
      <c r="C483" s="780"/>
      <c r="D483" s="791"/>
      <c r="E483" s="792"/>
      <c r="F483" s="793"/>
      <c r="G483" s="793"/>
      <c r="H483" s="609"/>
      <c r="I483" s="609"/>
      <c r="J483" s="716"/>
      <c r="K483" s="717"/>
      <c r="L483" s="794"/>
      <c r="M483" s="718"/>
      <c r="N483" s="2629"/>
      <c r="O483" s="2630"/>
    </row>
    <row r="484" spans="1:15" ht="12.75" hidden="1" customHeight="1" outlineLevel="1">
      <c r="A484" s="778" t="s">
        <v>309</v>
      </c>
      <c r="B484" s="791"/>
      <c r="C484" s="780"/>
      <c r="D484" s="791"/>
      <c r="E484" s="792"/>
      <c r="F484" s="793"/>
      <c r="G484" s="793"/>
      <c r="H484" s="609"/>
      <c r="I484" s="609"/>
      <c r="J484" s="716"/>
      <c r="K484" s="717"/>
      <c r="L484" s="794"/>
      <c r="M484" s="718"/>
      <c r="N484" s="2629"/>
      <c r="O484" s="2630"/>
    </row>
    <row r="485" spans="1:15" ht="12.75" hidden="1" customHeight="1" outlineLevel="1">
      <c r="A485" s="778" t="s">
        <v>308</v>
      </c>
      <c r="B485" s="791"/>
      <c r="C485" s="780"/>
      <c r="D485" s="791"/>
      <c r="E485" s="792"/>
      <c r="F485" s="793"/>
      <c r="G485" s="793"/>
      <c r="H485" s="609"/>
      <c r="I485" s="609"/>
      <c r="J485" s="716"/>
      <c r="K485" s="717"/>
      <c r="L485" s="794"/>
      <c r="M485" s="718"/>
      <c r="N485" s="2629"/>
      <c r="O485" s="2630"/>
    </row>
    <row r="486" spans="1:15" ht="12.75" hidden="1" customHeight="1" outlineLevel="1">
      <c r="A486" s="778" t="s">
        <v>307</v>
      </c>
      <c r="B486" s="791"/>
      <c r="C486" s="780"/>
      <c r="D486" s="791"/>
      <c r="E486" s="792"/>
      <c r="F486" s="793"/>
      <c r="G486" s="793"/>
      <c r="H486" s="609"/>
      <c r="I486" s="609"/>
      <c r="J486" s="716"/>
      <c r="K486" s="717"/>
      <c r="L486" s="794"/>
      <c r="M486" s="718"/>
      <c r="N486" s="2629"/>
      <c r="O486" s="2630"/>
    </row>
    <row r="487" spans="1:15" ht="12.75" hidden="1" customHeight="1" outlineLevel="1">
      <c r="A487" s="778" t="s">
        <v>306</v>
      </c>
      <c r="B487" s="791"/>
      <c r="C487" s="780"/>
      <c r="D487" s="791"/>
      <c r="E487" s="792"/>
      <c r="F487" s="793"/>
      <c r="G487" s="793"/>
      <c r="H487" s="609"/>
      <c r="I487" s="609"/>
      <c r="J487" s="716"/>
      <c r="K487" s="717"/>
      <c r="L487" s="794"/>
      <c r="M487" s="718"/>
      <c r="N487" s="2629"/>
      <c r="O487" s="2630"/>
    </row>
    <row r="488" spans="1:15" ht="12.75" hidden="1" customHeight="1" outlineLevel="1">
      <c r="A488" s="778" t="s">
        <v>305</v>
      </c>
      <c r="B488" s="791"/>
      <c r="C488" s="780"/>
      <c r="D488" s="791"/>
      <c r="E488" s="792"/>
      <c r="F488" s="793"/>
      <c r="G488" s="793"/>
      <c r="H488" s="609"/>
      <c r="I488" s="609"/>
      <c r="J488" s="716"/>
      <c r="K488" s="717"/>
      <c r="L488" s="794"/>
      <c r="M488" s="718"/>
      <c r="N488" s="2629"/>
      <c r="O488" s="2630"/>
    </row>
    <row r="489" spans="1:15" ht="12.75" hidden="1" customHeight="1" outlineLevel="1">
      <c r="A489" s="778" t="s">
        <v>304</v>
      </c>
      <c r="B489" s="791"/>
      <c r="C489" s="780"/>
      <c r="D489" s="791"/>
      <c r="E489" s="792"/>
      <c r="F489" s="793"/>
      <c r="G489" s="793"/>
      <c r="H489" s="609"/>
      <c r="I489" s="609"/>
      <c r="J489" s="716"/>
      <c r="K489" s="717"/>
      <c r="L489" s="794"/>
      <c r="M489" s="718"/>
      <c r="N489" s="2629"/>
      <c r="O489" s="2630"/>
    </row>
    <row r="490" spans="1:15" ht="12.75" hidden="1" customHeight="1" outlineLevel="1">
      <c r="A490" s="778" t="s">
        <v>303</v>
      </c>
      <c r="B490" s="791"/>
      <c r="C490" s="780"/>
      <c r="D490" s="791"/>
      <c r="E490" s="792"/>
      <c r="F490" s="793"/>
      <c r="G490" s="793"/>
      <c r="H490" s="609"/>
      <c r="I490" s="609"/>
      <c r="J490" s="716"/>
      <c r="K490" s="717"/>
      <c r="L490" s="794"/>
      <c r="M490" s="718"/>
      <c r="N490" s="2629"/>
      <c r="O490" s="2630"/>
    </row>
    <row r="491" spans="1:15" ht="12.75" hidden="1" customHeight="1" outlineLevel="1">
      <c r="A491" s="778" t="s">
        <v>302</v>
      </c>
      <c r="B491" s="791"/>
      <c r="C491" s="780"/>
      <c r="D491" s="791"/>
      <c r="E491" s="792"/>
      <c r="F491" s="793"/>
      <c r="G491" s="793"/>
      <c r="H491" s="609"/>
      <c r="I491" s="609"/>
      <c r="J491" s="716"/>
      <c r="K491" s="717"/>
      <c r="L491" s="794"/>
      <c r="M491" s="718"/>
      <c r="N491" s="2629"/>
      <c r="O491" s="2630"/>
    </row>
    <row r="492" spans="1:15" ht="12.75" hidden="1" customHeight="1" outlineLevel="1">
      <c r="A492" s="778" t="s">
        <v>301</v>
      </c>
      <c r="B492" s="791"/>
      <c r="C492" s="780"/>
      <c r="D492" s="791"/>
      <c r="E492" s="792"/>
      <c r="F492" s="793"/>
      <c r="G492" s="793"/>
      <c r="H492" s="609"/>
      <c r="I492" s="609"/>
      <c r="J492" s="716"/>
      <c r="K492" s="717"/>
      <c r="L492" s="794"/>
      <c r="M492" s="718"/>
      <c r="N492" s="2629"/>
      <c r="O492" s="2630"/>
    </row>
    <row r="493" spans="1:15" ht="12.75" hidden="1" customHeight="1" outlineLevel="1">
      <c r="A493" s="778" t="s">
        <v>300</v>
      </c>
      <c r="B493" s="791"/>
      <c r="C493" s="780"/>
      <c r="D493" s="791"/>
      <c r="E493" s="792"/>
      <c r="F493" s="793"/>
      <c r="G493" s="793"/>
      <c r="H493" s="609"/>
      <c r="I493" s="609"/>
      <c r="J493" s="716"/>
      <c r="K493" s="717"/>
      <c r="L493" s="794"/>
      <c r="M493" s="718"/>
      <c r="N493" s="2629"/>
      <c r="O493" s="2630"/>
    </row>
    <row r="494" spans="1:15" ht="12.75" hidden="1" customHeight="1" outlineLevel="1">
      <c r="A494" s="778" t="s">
        <v>299</v>
      </c>
      <c r="B494" s="791"/>
      <c r="C494" s="780"/>
      <c r="D494" s="791"/>
      <c r="E494" s="792"/>
      <c r="F494" s="793"/>
      <c r="G494" s="793"/>
      <c r="H494" s="609"/>
      <c r="I494" s="609"/>
      <c r="J494" s="716"/>
      <c r="K494" s="717"/>
      <c r="L494" s="794"/>
      <c r="M494" s="718"/>
      <c r="N494" s="2629"/>
      <c r="O494" s="2630"/>
    </row>
    <row r="495" spans="1:15" ht="12.75" hidden="1" customHeight="1" outlineLevel="1">
      <c r="A495" s="778" t="s">
        <v>298</v>
      </c>
      <c r="B495" s="791"/>
      <c r="C495" s="780"/>
      <c r="D495" s="791"/>
      <c r="E495" s="792"/>
      <c r="F495" s="793"/>
      <c r="G495" s="793"/>
      <c r="H495" s="609"/>
      <c r="I495" s="609"/>
      <c r="J495" s="716"/>
      <c r="K495" s="717"/>
      <c r="L495" s="794"/>
      <c r="M495" s="718"/>
      <c r="N495" s="2629"/>
      <c r="O495" s="2630"/>
    </row>
    <row r="496" spans="1:15" ht="12.75" hidden="1" customHeight="1" outlineLevel="1">
      <c r="A496" s="778" t="s">
        <v>297</v>
      </c>
      <c r="B496" s="791"/>
      <c r="C496" s="780"/>
      <c r="D496" s="791"/>
      <c r="E496" s="792"/>
      <c r="F496" s="793"/>
      <c r="G496" s="793"/>
      <c r="H496" s="609"/>
      <c r="I496" s="609"/>
      <c r="J496" s="716"/>
      <c r="K496" s="717"/>
      <c r="L496" s="794"/>
      <c r="M496" s="718"/>
      <c r="N496" s="2629"/>
      <c r="O496" s="2630"/>
    </row>
    <row r="497" spans="1:15" ht="12.75" hidden="1" customHeight="1" outlineLevel="1">
      <c r="A497" s="778" t="s">
        <v>296</v>
      </c>
      <c r="B497" s="791"/>
      <c r="C497" s="780"/>
      <c r="D497" s="791"/>
      <c r="E497" s="792"/>
      <c r="F497" s="793"/>
      <c r="G497" s="793"/>
      <c r="H497" s="609"/>
      <c r="I497" s="609"/>
      <c r="J497" s="716"/>
      <c r="K497" s="717"/>
      <c r="L497" s="794"/>
      <c r="M497" s="718"/>
      <c r="N497" s="2629"/>
      <c r="O497" s="2630"/>
    </row>
    <row r="498" spans="1:15" ht="12.75" hidden="1" customHeight="1" outlineLevel="1">
      <c r="A498" s="778" t="s">
        <v>295</v>
      </c>
      <c r="B498" s="791"/>
      <c r="C498" s="780"/>
      <c r="D498" s="791"/>
      <c r="E498" s="792"/>
      <c r="F498" s="793"/>
      <c r="G498" s="793"/>
      <c r="H498" s="609"/>
      <c r="I498" s="609"/>
      <c r="J498" s="716"/>
      <c r="K498" s="717"/>
      <c r="L498" s="794"/>
      <c r="M498" s="718"/>
      <c r="N498" s="2629"/>
      <c r="O498" s="2630"/>
    </row>
    <row r="499" spans="1:15" ht="12.75" hidden="1" customHeight="1" outlineLevel="1">
      <c r="A499" s="778" t="s">
        <v>294</v>
      </c>
      <c r="B499" s="791"/>
      <c r="C499" s="780"/>
      <c r="D499" s="791"/>
      <c r="E499" s="792"/>
      <c r="F499" s="793"/>
      <c r="G499" s="793"/>
      <c r="H499" s="609"/>
      <c r="I499" s="609"/>
      <c r="J499" s="716"/>
      <c r="K499" s="717"/>
      <c r="L499" s="794"/>
      <c r="M499" s="718"/>
      <c r="N499" s="2629"/>
      <c r="O499" s="2630"/>
    </row>
    <row r="500" spans="1:15" ht="12.75" hidden="1" customHeight="1" outlineLevel="1">
      <c r="A500" s="778" t="s">
        <v>293</v>
      </c>
      <c r="B500" s="791"/>
      <c r="C500" s="780"/>
      <c r="D500" s="791"/>
      <c r="E500" s="792"/>
      <c r="F500" s="793"/>
      <c r="G500" s="793"/>
      <c r="H500" s="609"/>
      <c r="I500" s="609"/>
      <c r="J500" s="716"/>
      <c r="K500" s="717"/>
      <c r="L500" s="794"/>
      <c r="M500" s="718"/>
      <c r="N500" s="2629"/>
      <c r="O500" s="2630"/>
    </row>
    <row r="501" spans="1:15" ht="12.75" hidden="1" customHeight="1" outlineLevel="1">
      <c r="A501" s="778" t="s">
        <v>292</v>
      </c>
      <c r="B501" s="791"/>
      <c r="C501" s="780"/>
      <c r="D501" s="791"/>
      <c r="E501" s="792"/>
      <c r="F501" s="793"/>
      <c r="G501" s="793"/>
      <c r="H501" s="609"/>
      <c r="I501" s="609"/>
      <c r="J501" s="716"/>
      <c r="K501" s="717"/>
      <c r="L501" s="794"/>
      <c r="M501" s="718"/>
      <c r="N501" s="2629"/>
      <c r="O501" s="2630"/>
    </row>
    <row r="502" spans="1:15" ht="12.75" hidden="1" customHeight="1" outlineLevel="1">
      <c r="A502" s="778" t="s">
        <v>291</v>
      </c>
      <c r="B502" s="791"/>
      <c r="C502" s="780"/>
      <c r="D502" s="791"/>
      <c r="E502" s="792"/>
      <c r="F502" s="793"/>
      <c r="G502" s="793"/>
      <c r="H502" s="609"/>
      <c r="I502" s="609"/>
      <c r="J502" s="716"/>
      <c r="K502" s="717"/>
      <c r="L502" s="794"/>
      <c r="M502" s="718"/>
      <c r="N502" s="2629"/>
      <c r="O502" s="2630"/>
    </row>
    <row r="503" spans="1:15" ht="12.75" hidden="1" customHeight="1" outlineLevel="1">
      <c r="A503" s="778" t="s">
        <v>290</v>
      </c>
      <c r="B503" s="791"/>
      <c r="C503" s="780"/>
      <c r="D503" s="791"/>
      <c r="E503" s="792"/>
      <c r="F503" s="793"/>
      <c r="G503" s="793"/>
      <c r="H503" s="609"/>
      <c r="I503" s="609"/>
      <c r="J503" s="716"/>
      <c r="K503" s="717"/>
      <c r="L503" s="794"/>
      <c r="M503" s="718"/>
      <c r="N503" s="2629"/>
      <c r="O503" s="2630"/>
    </row>
    <row r="504" spans="1:15" ht="12.75" hidden="1" customHeight="1" outlineLevel="1">
      <c r="A504" s="778" t="s">
        <v>289</v>
      </c>
      <c r="B504" s="791"/>
      <c r="C504" s="780"/>
      <c r="D504" s="791"/>
      <c r="E504" s="792"/>
      <c r="F504" s="793"/>
      <c r="G504" s="793"/>
      <c r="H504" s="609"/>
      <c r="I504" s="609"/>
      <c r="J504" s="716"/>
      <c r="K504" s="717"/>
      <c r="L504" s="794"/>
      <c r="M504" s="718"/>
      <c r="N504" s="2629"/>
      <c r="O504" s="2630"/>
    </row>
    <row r="505" spans="1:15" ht="12.75" hidden="1" customHeight="1" outlineLevel="1">
      <c r="A505" s="778" t="s">
        <v>288</v>
      </c>
      <c r="B505" s="791"/>
      <c r="C505" s="780"/>
      <c r="D505" s="791"/>
      <c r="E505" s="792"/>
      <c r="F505" s="793"/>
      <c r="G505" s="793"/>
      <c r="H505" s="609"/>
      <c r="I505" s="609"/>
      <c r="J505" s="716"/>
      <c r="K505" s="717"/>
      <c r="L505" s="794"/>
      <c r="M505" s="718"/>
      <c r="N505" s="2629"/>
      <c r="O505" s="2630"/>
    </row>
    <row r="506" spans="1:15" ht="12.75" hidden="1" customHeight="1" outlineLevel="1">
      <c r="A506" s="778" t="s">
        <v>287</v>
      </c>
      <c r="B506" s="791"/>
      <c r="C506" s="780"/>
      <c r="D506" s="791"/>
      <c r="E506" s="792"/>
      <c r="F506" s="793"/>
      <c r="G506" s="793"/>
      <c r="H506" s="609"/>
      <c r="I506" s="609"/>
      <c r="J506" s="716"/>
      <c r="K506" s="717"/>
      <c r="L506" s="794"/>
      <c r="M506" s="718"/>
      <c r="N506" s="2629"/>
      <c r="O506" s="2630"/>
    </row>
    <row r="507" spans="1:15" ht="12.75" hidden="1" customHeight="1" outlineLevel="1">
      <c r="A507" s="778" t="s">
        <v>286</v>
      </c>
      <c r="B507" s="791"/>
      <c r="C507" s="780"/>
      <c r="D507" s="791"/>
      <c r="E507" s="792"/>
      <c r="F507" s="793"/>
      <c r="G507" s="793"/>
      <c r="H507" s="609"/>
      <c r="I507" s="609"/>
      <c r="J507" s="716"/>
      <c r="K507" s="717"/>
      <c r="L507" s="794"/>
      <c r="M507" s="718"/>
      <c r="N507" s="2629"/>
      <c r="O507" s="2630"/>
    </row>
    <row r="508" spans="1:15" ht="12.75" hidden="1" customHeight="1" outlineLevel="1">
      <c r="A508" s="778" t="s">
        <v>285</v>
      </c>
      <c r="B508" s="791"/>
      <c r="C508" s="780"/>
      <c r="D508" s="791"/>
      <c r="E508" s="792"/>
      <c r="F508" s="793"/>
      <c r="G508" s="793"/>
      <c r="H508" s="609"/>
      <c r="I508" s="609"/>
      <c r="J508" s="716"/>
      <c r="K508" s="717"/>
      <c r="L508" s="794"/>
      <c r="M508" s="718"/>
      <c r="N508" s="2629"/>
      <c r="O508" s="2630"/>
    </row>
    <row r="509" spans="1:15" ht="12.75" hidden="1" customHeight="1" outlineLevel="1">
      <c r="A509" s="778" t="s">
        <v>284</v>
      </c>
      <c r="B509" s="791"/>
      <c r="C509" s="780"/>
      <c r="D509" s="791"/>
      <c r="E509" s="792"/>
      <c r="F509" s="793"/>
      <c r="G509" s="793"/>
      <c r="H509" s="609"/>
      <c r="I509" s="609"/>
      <c r="J509" s="716"/>
      <c r="K509" s="717"/>
      <c r="L509" s="794"/>
      <c r="M509" s="718"/>
      <c r="N509" s="2629"/>
      <c r="O509" s="2630"/>
    </row>
    <row r="510" spans="1:15" ht="12.75" hidden="1" customHeight="1" outlineLevel="1">
      <c r="A510" s="778" t="s">
        <v>283</v>
      </c>
      <c r="B510" s="791"/>
      <c r="C510" s="780"/>
      <c r="D510" s="791"/>
      <c r="E510" s="792"/>
      <c r="F510" s="793"/>
      <c r="G510" s="793"/>
      <c r="H510" s="609"/>
      <c r="I510" s="609"/>
      <c r="J510" s="716"/>
      <c r="K510" s="717"/>
      <c r="L510" s="794"/>
      <c r="M510" s="718"/>
      <c r="N510" s="2629"/>
      <c r="O510" s="2630"/>
    </row>
    <row r="511" spans="1:15" ht="12.75" hidden="1" customHeight="1" outlineLevel="1">
      <c r="A511" s="778" t="s">
        <v>282</v>
      </c>
      <c r="B511" s="791"/>
      <c r="C511" s="780"/>
      <c r="D511" s="791"/>
      <c r="E511" s="792"/>
      <c r="F511" s="793"/>
      <c r="G511" s="793"/>
      <c r="H511" s="609"/>
      <c r="I511" s="609"/>
      <c r="J511" s="716"/>
      <c r="K511" s="717"/>
      <c r="L511" s="794"/>
      <c r="M511" s="718"/>
      <c r="N511" s="2629"/>
      <c r="O511" s="2630"/>
    </row>
    <row r="512" spans="1:15" ht="12.75" hidden="1" customHeight="1" outlineLevel="1">
      <c r="A512" s="778" t="s">
        <v>281</v>
      </c>
      <c r="B512" s="791"/>
      <c r="C512" s="780"/>
      <c r="D512" s="791"/>
      <c r="E512" s="792"/>
      <c r="F512" s="793"/>
      <c r="G512" s="793"/>
      <c r="H512" s="609"/>
      <c r="I512" s="609"/>
      <c r="J512" s="716"/>
      <c r="K512" s="717"/>
      <c r="L512" s="794"/>
      <c r="M512" s="718"/>
      <c r="N512" s="2629"/>
      <c r="O512" s="2630"/>
    </row>
    <row r="513" spans="1:15" ht="12.75" hidden="1" customHeight="1" outlineLevel="1">
      <c r="A513" s="778" t="s">
        <v>280</v>
      </c>
      <c r="B513" s="791"/>
      <c r="C513" s="780"/>
      <c r="D513" s="791"/>
      <c r="E513" s="792"/>
      <c r="F513" s="793"/>
      <c r="G513" s="793"/>
      <c r="H513" s="609"/>
      <c r="I513" s="609"/>
      <c r="J513" s="716"/>
      <c r="K513" s="717"/>
      <c r="L513" s="794"/>
      <c r="M513" s="718"/>
      <c r="N513" s="2629"/>
      <c r="O513" s="2630"/>
    </row>
    <row r="514" spans="1:15" ht="12.75" hidden="1" customHeight="1" outlineLevel="1">
      <c r="A514" s="778" t="s">
        <v>279</v>
      </c>
      <c r="B514" s="791"/>
      <c r="C514" s="780"/>
      <c r="D514" s="791"/>
      <c r="E514" s="792"/>
      <c r="F514" s="793"/>
      <c r="G514" s="793"/>
      <c r="H514" s="609"/>
      <c r="I514" s="609"/>
      <c r="J514" s="716"/>
      <c r="K514" s="717"/>
      <c r="L514" s="794"/>
      <c r="M514" s="718"/>
      <c r="N514" s="2629"/>
      <c r="O514" s="2630"/>
    </row>
    <row r="515" spans="1:15" ht="12.75" hidden="1" customHeight="1" outlineLevel="1">
      <c r="A515" s="778" t="s">
        <v>278</v>
      </c>
      <c r="B515" s="791"/>
      <c r="C515" s="780"/>
      <c r="D515" s="791"/>
      <c r="E515" s="792"/>
      <c r="F515" s="793"/>
      <c r="G515" s="793"/>
      <c r="H515" s="609"/>
      <c r="I515" s="609"/>
      <c r="J515" s="716"/>
      <c r="K515" s="717"/>
      <c r="L515" s="794"/>
      <c r="M515" s="718"/>
      <c r="N515" s="2629"/>
      <c r="O515" s="2630"/>
    </row>
    <row r="516" spans="1:15" ht="12.75" hidden="1" customHeight="1" outlineLevel="1">
      <c r="A516" s="778" t="s">
        <v>277</v>
      </c>
      <c r="B516" s="791"/>
      <c r="C516" s="780"/>
      <c r="D516" s="791"/>
      <c r="E516" s="792"/>
      <c r="F516" s="793"/>
      <c r="G516" s="793"/>
      <c r="H516" s="609"/>
      <c r="I516" s="609"/>
      <c r="J516" s="716"/>
      <c r="K516" s="717"/>
      <c r="L516" s="794"/>
      <c r="M516" s="718"/>
      <c r="N516" s="2629"/>
      <c r="O516" s="2630"/>
    </row>
    <row r="517" spans="1:15" ht="12.75" customHeight="1" collapsed="1">
      <c r="A517" s="724"/>
      <c r="B517" s="636"/>
      <c r="C517" s="725"/>
      <c r="D517" s="725"/>
      <c r="E517" s="726"/>
      <c r="F517" s="456"/>
      <c r="G517" s="456"/>
      <c r="H517" s="761">
        <f>SUM(H467:H516)</f>
        <v>0</v>
      </c>
      <c r="I517" s="761">
        <f t="shared" ref="I517:J517" si="18">SUM(I467:I516)</f>
        <v>0</v>
      </c>
      <c r="J517" s="762">
        <f t="shared" si="18"/>
        <v>0</v>
      </c>
      <c r="K517" s="638"/>
      <c r="L517" s="638"/>
      <c r="M517" s="638"/>
      <c r="N517" s="638"/>
      <c r="O517" s="638"/>
    </row>
    <row r="518" spans="1:15" ht="12.75" customHeight="1">
      <c r="A518" s="638"/>
      <c r="B518" s="638"/>
      <c r="C518" s="638"/>
      <c r="D518" s="638"/>
      <c r="E518" s="638"/>
      <c r="F518" s="638"/>
      <c r="G518" s="638"/>
      <c r="H518" s="638"/>
      <c r="I518" s="638"/>
      <c r="J518" s="638"/>
      <c r="K518" s="638"/>
      <c r="L518" s="638"/>
      <c r="M518" s="638"/>
      <c r="N518" s="638"/>
      <c r="O518" s="638"/>
    </row>
    <row r="519" spans="1:15" ht="12.75" customHeight="1">
      <c r="A519" s="685" t="s">
        <v>1849</v>
      </c>
      <c r="B519" s="685" t="s">
        <v>327</v>
      </c>
      <c r="C519" s="685"/>
      <c r="D519" s="685"/>
      <c r="E519" s="638"/>
      <c r="F519" s="638"/>
      <c r="G519" s="638"/>
      <c r="H519" s="638"/>
      <c r="I519" s="638"/>
      <c r="J519" s="638"/>
      <c r="K519" s="638"/>
      <c r="L519" s="638"/>
      <c r="M519" s="638"/>
      <c r="N519" s="638"/>
      <c r="O519" s="638"/>
    </row>
    <row r="520" spans="1:15" ht="12.75" customHeight="1">
      <c r="A520" s="2619" t="s">
        <v>431</v>
      </c>
      <c r="B520" s="2620"/>
      <c r="C520" s="2620"/>
      <c r="D520" s="2620"/>
      <c r="E520" s="2620"/>
      <c r="F520" s="2620"/>
      <c r="G520" s="2621"/>
      <c r="H520" s="2622" t="s">
        <v>1848</v>
      </c>
      <c r="I520" s="2623"/>
      <c r="J520" s="2624"/>
      <c r="K520" s="2619" t="s">
        <v>1835</v>
      </c>
      <c r="L520" s="2620"/>
      <c r="M520" s="2620"/>
      <c r="N520" s="2620"/>
      <c r="O520" s="2628"/>
    </row>
    <row r="521" spans="1:15">
      <c r="A521" s="694" t="s">
        <v>223</v>
      </c>
      <c r="B521" s="784" t="s">
        <v>1836</v>
      </c>
      <c r="C521" s="695" t="s">
        <v>1837</v>
      </c>
      <c r="D521" s="695" t="s">
        <v>1838</v>
      </c>
      <c r="E521" s="663" t="s">
        <v>1839</v>
      </c>
      <c r="F521" s="764"/>
      <c r="G521" s="764"/>
      <c r="H521" s="698" t="s">
        <v>1546</v>
      </c>
      <c r="I521" s="699" t="s">
        <v>1547</v>
      </c>
      <c r="J521" s="700" t="s">
        <v>1548</v>
      </c>
      <c r="K521" s="694" t="s">
        <v>1840</v>
      </c>
      <c r="L521" s="785" t="s">
        <v>1841</v>
      </c>
      <c r="M521" s="695" t="s">
        <v>1842</v>
      </c>
      <c r="N521" s="663" t="s">
        <v>1843</v>
      </c>
      <c r="O521" s="786"/>
    </row>
    <row r="522" spans="1:15">
      <c r="A522" s="702"/>
      <c r="B522" s="787" t="s">
        <v>435</v>
      </c>
      <c r="C522" s="703"/>
      <c r="D522" s="703" t="str">
        <f>CONCATENATE("party at 31 March"," ",'Universal data'!C10)</f>
        <v>party at 31 March 2013</v>
      </c>
      <c r="E522" s="664"/>
      <c r="F522" s="788"/>
      <c r="G522" s="788"/>
      <c r="H522" s="706" t="s">
        <v>10</v>
      </c>
      <c r="I522" s="706" t="s">
        <v>10</v>
      </c>
      <c r="J522" s="707" t="s">
        <v>10</v>
      </c>
      <c r="K522" s="702"/>
      <c r="L522" s="775" t="s">
        <v>10</v>
      </c>
      <c r="M522" s="703" t="s">
        <v>1845</v>
      </c>
      <c r="N522" s="664"/>
      <c r="O522" s="789"/>
    </row>
    <row r="523" spans="1:15">
      <c r="A523" s="778" t="s">
        <v>274</v>
      </c>
      <c r="B523" s="791"/>
      <c r="C523" s="780"/>
      <c r="D523" s="791"/>
      <c r="E523" s="792"/>
      <c r="F523" s="793"/>
      <c r="G523" s="793"/>
      <c r="H523" s="609"/>
      <c r="I523" s="609"/>
      <c r="J523" s="716"/>
      <c r="K523" s="797"/>
      <c r="L523" s="718"/>
      <c r="M523" s="718"/>
      <c r="N523" s="2629"/>
      <c r="O523" s="2630"/>
    </row>
    <row r="524" spans="1:15">
      <c r="A524" s="778" t="s">
        <v>273</v>
      </c>
      <c r="B524" s="791"/>
      <c r="C524" s="780"/>
      <c r="D524" s="791"/>
      <c r="E524" s="792"/>
      <c r="F524" s="793"/>
      <c r="G524" s="793"/>
      <c r="H524" s="609"/>
      <c r="I524" s="609"/>
      <c r="J524" s="716"/>
      <c r="K524" s="717"/>
      <c r="L524" s="718"/>
      <c r="M524" s="718"/>
      <c r="N524" s="2629"/>
      <c r="O524" s="2630"/>
    </row>
    <row r="525" spans="1:15">
      <c r="A525" s="778" t="s">
        <v>272</v>
      </c>
      <c r="B525" s="791"/>
      <c r="C525" s="780"/>
      <c r="D525" s="791"/>
      <c r="E525" s="792"/>
      <c r="F525" s="793"/>
      <c r="G525" s="793"/>
      <c r="H525" s="609"/>
      <c r="I525" s="609"/>
      <c r="J525" s="716"/>
      <c r="K525" s="717"/>
      <c r="L525" s="718"/>
      <c r="M525" s="718"/>
      <c r="N525" s="2629"/>
      <c r="O525" s="2630"/>
    </row>
    <row r="526" spans="1:15">
      <c r="A526" s="778" t="s">
        <v>271</v>
      </c>
      <c r="B526" s="791"/>
      <c r="C526" s="780"/>
      <c r="D526" s="791"/>
      <c r="E526" s="792"/>
      <c r="F526" s="793"/>
      <c r="G526" s="793"/>
      <c r="H526" s="609"/>
      <c r="I526" s="609"/>
      <c r="J526" s="716"/>
      <c r="K526" s="717"/>
      <c r="L526" s="794"/>
      <c r="M526" s="718"/>
      <c r="N526" s="2629"/>
      <c r="O526" s="2630"/>
    </row>
    <row r="527" spans="1:15">
      <c r="A527" s="778" t="s">
        <v>270</v>
      </c>
      <c r="B527" s="791"/>
      <c r="C527" s="780"/>
      <c r="D527" s="791"/>
      <c r="E527" s="792"/>
      <c r="F527" s="793"/>
      <c r="G527" s="793"/>
      <c r="H527" s="609"/>
      <c r="I527" s="609"/>
      <c r="J527" s="716"/>
      <c r="K527" s="717"/>
      <c r="L527" s="794"/>
      <c r="M527" s="718"/>
      <c r="N527" s="2629"/>
      <c r="O527" s="2630"/>
    </row>
    <row r="528" spans="1:15">
      <c r="A528" s="778" t="s">
        <v>269</v>
      </c>
      <c r="B528" s="791"/>
      <c r="C528" s="780"/>
      <c r="D528" s="791"/>
      <c r="E528" s="792"/>
      <c r="F528" s="793"/>
      <c r="G528" s="793"/>
      <c r="H528" s="609"/>
      <c r="I528" s="609"/>
      <c r="J528" s="716"/>
      <c r="K528" s="717"/>
      <c r="L528" s="794"/>
      <c r="M528" s="718"/>
      <c r="N528" s="2629"/>
      <c r="O528" s="2630"/>
    </row>
    <row r="529" spans="1:15">
      <c r="A529" s="778" t="s">
        <v>268</v>
      </c>
      <c r="B529" s="791"/>
      <c r="C529" s="780"/>
      <c r="D529" s="791"/>
      <c r="E529" s="792"/>
      <c r="F529" s="793"/>
      <c r="G529" s="793"/>
      <c r="H529" s="609"/>
      <c r="I529" s="609"/>
      <c r="J529" s="716"/>
      <c r="K529" s="717"/>
      <c r="L529" s="794"/>
      <c r="M529" s="718"/>
      <c r="N529" s="2629"/>
      <c r="O529" s="2630"/>
    </row>
    <row r="530" spans="1:15">
      <c r="A530" s="778" t="s">
        <v>267</v>
      </c>
      <c r="B530" s="791"/>
      <c r="C530" s="780"/>
      <c r="D530" s="791"/>
      <c r="E530" s="792"/>
      <c r="F530" s="793"/>
      <c r="G530" s="793"/>
      <c r="H530" s="609"/>
      <c r="I530" s="609"/>
      <c r="J530" s="716"/>
      <c r="K530" s="717"/>
      <c r="L530" s="794"/>
      <c r="M530" s="718"/>
      <c r="N530" s="2629"/>
      <c r="O530" s="2630"/>
    </row>
    <row r="531" spans="1:15">
      <c r="A531" s="778" t="s">
        <v>266</v>
      </c>
      <c r="B531" s="791"/>
      <c r="C531" s="780"/>
      <c r="D531" s="791"/>
      <c r="E531" s="792"/>
      <c r="F531" s="793"/>
      <c r="G531" s="793"/>
      <c r="H531" s="609"/>
      <c r="I531" s="609"/>
      <c r="J531" s="716"/>
      <c r="K531" s="717"/>
      <c r="L531" s="794"/>
      <c r="M531" s="718"/>
      <c r="N531" s="2629"/>
      <c r="O531" s="2630"/>
    </row>
    <row r="532" spans="1:15">
      <c r="A532" s="778" t="s">
        <v>265</v>
      </c>
      <c r="B532" s="791"/>
      <c r="C532" s="780"/>
      <c r="D532" s="791"/>
      <c r="E532" s="792"/>
      <c r="F532" s="793"/>
      <c r="G532" s="793"/>
      <c r="H532" s="609"/>
      <c r="I532" s="609"/>
      <c r="J532" s="716"/>
      <c r="K532" s="717"/>
      <c r="L532" s="794"/>
      <c r="M532" s="718"/>
      <c r="N532" s="2629"/>
      <c r="O532" s="2630"/>
    </row>
    <row r="533" spans="1:15" hidden="1" outlineLevel="1">
      <c r="A533" s="778" t="s">
        <v>264</v>
      </c>
      <c r="B533" s="791"/>
      <c r="C533" s="780"/>
      <c r="D533" s="791"/>
      <c r="E533" s="792"/>
      <c r="F533" s="793"/>
      <c r="G533" s="793"/>
      <c r="H533" s="609"/>
      <c r="I533" s="609"/>
      <c r="J533" s="716"/>
      <c r="K533" s="717"/>
      <c r="L533" s="794"/>
      <c r="M533" s="718"/>
      <c r="N533" s="2629"/>
      <c r="O533" s="2630"/>
    </row>
    <row r="534" spans="1:15" hidden="1" outlineLevel="1">
      <c r="A534" s="778" t="s">
        <v>263</v>
      </c>
      <c r="B534" s="791"/>
      <c r="C534" s="780"/>
      <c r="D534" s="791"/>
      <c r="E534" s="792"/>
      <c r="F534" s="793"/>
      <c r="G534" s="793"/>
      <c r="H534" s="609"/>
      <c r="I534" s="609"/>
      <c r="J534" s="716"/>
      <c r="K534" s="717"/>
      <c r="L534" s="794"/>
      <c r="M534" s="718"/>
      <c r="N534" s="2629"/>
      <c r="O534" s="2630"/>
    </row>
    <row r="535" spans="1:15" hidden="1" outlineLevel="1">
      <c r="A535" s="778" t="s">
        <v>262</v>
      </c>
      <c r="B535" s="791"/>
      <c r="C535" s="780"/>
      <c r="D535" s="791"/>
      <c r="E535" s="792"/>
      <c r="F535" s="793"/>
      <c r="G535" s="793"/>
      <c r="H535" s="609"/>
      <c r="I535" s="609"/>
      <c r="J535" s="716"/>
      <c r="K535" s="717"/>
      <c r="L535" s="794"/>
      <c r="M535" s="718"/>
      <c r="N535" s="2629"/>
      <c r="O535" s="2630"/>
    </row>
    <row r="536" spans="1:15" hidden="1" outlineLevel="1">
      <c r="A536" s="778" t="s">
        <v>261</v>
      </c>
      <c r="B536" s="791"/>
      <c r="C536" s="780"/>
      <c r="D536" s="791"/>
      <c r="E536" s="792"/>
      <c r="F536" s="793"/>
      <c r="G536" s="793"/>
      <c r="H536" s="609"/>
      <c r="I536" s="609"/>
      <c r="J536" s="716"/>
      <c r="K536" s="717"/>
      <c r="L536" s="794"/>
      <c r="M536" s="718"/>
      <c r="N536" s="2629"/>
      <c r="O536" s="2630"/>
    </row>
    <row r="537" spans="1:15" ht="12.75" hidden="1" customHeight="1" outlineLevel="1">
      <c r="A537" s="778" t="s">
        <v>260</v>
      </c>
      <c r="B537" s="791"/>
      <c r="C537" s="780"/>
      <c r="D537" s="791"/>
      <c r="E537" s="792"/>
      <c r="F537" s="793"/>
      <c r="G537" s="793"/>
      <c r="H537" s="609"/>
      <c r="I537" s="609"/>
      <c r="J537" s="716"/>
      <c r="K537" s="717"/>
      <c r="L537" s="794"/>
      <c r="M537" s="718"/>
      <c r="N537" s="2629"/>
      <c r="O537" s="2630"/>
    </row>
    <row r="538" spans="1:15" ht="12.75" hidden="1" customHeight="1" outlineLevel="1">
      <c r="A538" s="778" t="s">
        <v>259</v>
      </c>
      <c r="B538" s="791"/>
      <c r="C538" s="780"/>
      <c r="D538" s="791"/>
      <c r="E538" s="792"/>
      <c r="F538" s="793"/>
      <c r="G538" s="793"/>
      <c r="H538" s="609"/>
      <c r="I538" s="609"/>
      <c r="J538" s="716"/>
      <c r="K538" s="717"/>
      <c r="L538" s="794"/>
      <c r="M538" s="718"/>
      <c r="N538" s="2629"/>
      <c r="O538" s="2630"/>
    </row>
    <row r="539" spans="1:15" ht="12.75" hidden="1" customHeight="1" outlineLevel="1">
      <c r="A539" s="778" t="s">
        <v>258</v>
      </c>
      <c r="B539" s="791"/>
      <c r="C539" s="780"/>
      <c r="D539" s="791"/>
      <c r="E539" s="792"/>
      <c r="F539" s="793"/>
      <c r="G539" s="793"/>
      <c r="H539" s="609"/>
      <c r="I539" s="609"/>
      <c r="J539" s="716"/>
      <c r="K539" s="717"/>
      <c r="L539" s="794"/>
      <c r="M539" s="718"/>
      <c r="N539" s="2629"/>
      <c r="O539" s="2630"/>
    </row>
    <row r="540" spans="1:15" ht="12.75" hidden="1" customHeight="1" outlineLevel="1">
      <c r="A540" s="778" t="s">
        <v>257</v>
      </c>
      <c r="B540" s="791"/>
      <c r="C540" s="780"/>
      <c r="D540" s="791"/>
      <c r="E540" s="792"/>
      <c r="F540" s="793"/>
      <c r="G540" s="793"/>
      <c r="H540" s="609"/>
      <c r="I540" s="609"/>
      <c r="J540" s="716"/>
      <c r="K540" s="717"/>
      <c r="L540" s="794"/>
      <c r="M540" s="718"/>
      <c r="N540" s="2629"/>
      <c r="O540" s="2630"/>
    </row>
    <row r="541" spans="1:15" ht="12.75" hidden="1" customHeight="1" outlineLevel="1">
      <c r="A541" s="778" t="s">
        <v>256</v>
      </c>
      <c r="B541" s="791"/>
      <c r="C541" s="780"/>
      <c r="D541" s="791"/>
      <c r="E541" s="792"/>
      <c r="F541" s="793"/>
      <c r="G541" s="793"/>
      <c r="H541" s="609"/>
      <c r="I541" s="609"/>
      <c r="J541" s="716"/>
      <c r="K541" s="717"/>
      <c r="L541" s="794"/>
      <c r="M541" s="718"/>
      <c r="N541" s="2629"/>
      <c r="O541" s="2630"/>
    </row>
    <row r="542" spans="1:15" ht="12.75" hidden="1" customHeight="1" outlineLevel="1">
      <c r="A542" s="778" t="s">
        <v>255</v>
      </c>
      <c r="B542" s="791"/>
      <c r="C542" s="780"/>
      <c r="D542" s="791"/>
      <c r="E542" s="792"/>
      <c r="F542" s="793"/>
      <c r="G542" s="793"/>
      <c r="H542" s="609"/>
      <c r="I542" s="609"/>
      <c r="J542" s="716"/>
      <c r="K542" s="717"/>
      <c r="L542" s="794"/>
      <c r="M542" s="718"/>
      <c r="N542" s="2629"/>
      <c r="O542" s="2630"/>
    </row>
    <row r="543" spans="1:15" ht="12.75" hidden="1" customHeight="1" outlineLevel="1">
      <c r="A543" s="778" t="s">
        <v>254</v>
      </c>
      <c r="B543" s="791"/>
      <c r="C543" s="780"/>
      <c r="D543" s="791"/>
      <c r="E543" s="792"/>
      <c r="F543" s="793"/>
      <c r="G543" s="793"/>
      <c r="H543" s="609"/>
      <c r="I543" s="609"/>
      <c r="J543" s="716"/>
      <c r="K543" s="717"/>
      <c r="L543" s="794"/>
      <c r="M543" s="718"/>
      <c r="N543" s="2629"/>
      <c r="O543" s="2630"/>
    </row>
    <row r="544" spans="1:15" ht="12.75" hidden="1" customHeight="1" outlineLevel="1">
      <c r="A544" s="778" t="s">
        <v>253</v>
      </c>
      <c r="B544" s="791"/>
      <c r="C544" s="780"/>
      <c r="D544" s="791"/>
      <c r="E544" s="792"/>
      <c r="F544" s="793"/>
      <c r="G544" s="793"/>
      <c r="H544" s="609"/>
      <c r="I544" s="609"/>
      <c r="J544" s="716"/>
      <c r="K544" s="717"/>
      <c r="L544" s="794"/>
      <c r="M544" s="718"/>
      <c r="N544" s="2629"/>
      <c r="O544" s="2630"/>
    </row>
    <row r="545" spans="1:15" ht="12.75" hidden="1" customHeight="1" outlineLevel="1">
      <c r="A545" s="778" t="s">
        <v>252</v>
      </c>
      <c r="B545" s="791"/>
      <c r="C545" s="780"/>
      <c r="D545" s="791"/>
      <c r="E545" s="792"/>
      <c r="F545" s="793"/>
      <c r="G545" s="793"/>
      <c r="H545" s="609"/>
      <c r="I545" s="609"/>
      <c r="J545" s="716"/>
      <c r="K545" s="717"/>
      <c r="L545" s="794"/>
      <c r="M545" s="718"/>
      <c r="N545" s="2629"/>
      <c r="O545" s="2630"/>
    </row>
    <row r="546" spans="1:15" ht="12.75" hidden="1" customHeight="1" outlineLevel="1">
      <c r="A546" s="778" t="s">
        <v>251</v>
      </c>
      <c r="B546" s="791"/>
      <c r="C546" s="780"/>
      <c r="D546" s="791"/>
      <c r="E546" s="792"/>
      <c r="F546" s="793"/>
      <c r="G546" s="793"/>
      <c r="H546" s="609"/>
      <c r="I546" s="609"/>
      <c r="J546" s="716"/>
      <c r="K546" s="717"/>
      <c r="L546" s="794"/>
      <c r="M546" s="718"/>
      <c r="N546" s="2629"/>
      <c r="O546" s="2630"/>
    </row>
    <row r="547" spans="1:15" ht="12.75" hidden="1" customHeight="1" outlineLevel="1">
      <c r="A547" s="778" t="s">
        <v>250</v>
      </c>
      <c r="B547" s="791"/>
      <c r="C547" s="780"/>
      <c r="D547" s="791"/>
      <c r="E547" s="792"/>
      <c r="F547" s="793"/>
      <c r="G547" s="793"/>
      <c r="H547" s="609"/>
      <c r="I547" s="609"/>
      <c r="J547" s="716"/>
      <c r="K547" s="717"/>
      <c r="L547" s="794"/>
      <c r="M547" s="718"/>
      <c r="N547" s="2629"/>
      <c r="O547" s="2630"/>
    </row>
    <row r="548" spans="1:15" ht="12.75" hidden="1" customHeight="1" outlineLevel="1">
      <c r="A548" s="778" t="s">
        <v>249</v>
      </c>
      <c r="B548" s="791"/>
      <c r="C548" s="780"/>
      <c r="D548" s="791"/>
      <c r="E548" s="792"/>
      <c r="F548" s="793"/>
      <c r="G548" s="793"/>
      <c r="H548" s="609"/>
      <c r="I548" s="609"/>
      <c r="J548" s="716"/>
      <c r="K548" s="717"/>
      <c r="L548" s="794"/>
      <c r="M548" s="718"/>
      <c r="N548" s="2629"/>
      <c r="O548" s="2630"/>
    </row>
    <row r="549" spans="1:15" ht="12.75" hidden="1" customHeight="1" outlineLevel="1">
      <c r="A549" s="778" t="s">
        <v>248</v>
      </c>
      <c r="B549" s="791"/>
      <c r="C549" s="780"/>
      <c r="D549" s="791"/>
      <c r="E549" s="792"/>
      <c r="F549" s="793"/>
      <c r="G549" s="793"/>
      <c r="H549" s="609"/>
      <c r="I549" s="609"/>
      <c r="J549" s="716"/>
      <c r="K549" s="717"/>
      <c r="L549" s="794"/>
      <c r="M549" s="718"/>
      <c r="N549" s="2629"/>
      <c r="O549" s="2630"/>
    </row>
    <row r="550" spans="1:15" ht="12.75" hidden="1" customHeight="1" outlineLevel="1">
      <c r="A550" s="778" t="s">
        <v>247</v>
      </c>
      <c r="B550" s="791"/>
      <c r="C550" s="780"/>
      <c r="D550" s="791"/>
      <c r="E550" s="792"/>
      <c r="F550" s="793"/>
      <c r="G550" s="793"/>
      <c r="H550" s="609"/>
      <c r="I550" s="609"/>
      <c r="J550" s="716"/>
      <c r="K550" s="717"/>
      <c r="L550" s="794"/>
      <c r="M550" s="718"/>
      <c r="N550" s="2629"/>
      <c r="O550" s="2630"/>
    </row>
    <row r="551" spans="1:15" ht="12.75" hidden="1" customHeight="1" outlineLevel="1">
      <c r="A551" s="778" t="s">
        <v>246</v>
      </c>
      <c r="B551" s="791"/>
      <c r="C551" s="780"/>
      <c r="D551" s="791"/>
      <c r="E551" s="792"/>
      <c r="F551" s="793"/>
      <c r="G551" s="793"/>
      <c r="H551" s="609"/>
      <c r="I551" s="609"/>
      <c r="J551" s="716"/>
      <c r="K551" s="717"/>
      <c r="L551" s="794"/>
      <c r="M551" s="718"/>
      <c r="N551" s="2629"/>
      <c r="O551" s="2630"/>
    </row>
    <row r="552" spans="1:15" ht="12.75" hidden="1" customHeight="1" outlineLevel="1">
      <c r="A552" s="778" t="s">
        <v>245</v>
      </c>
      <c r="B552" s="791"/>
      <c r="C552" s="780"/>
      <c r="D552" s="791"/>
      <c r="E552" s="792"/>
      <c r="F552" s="793"/>
      <c r="G552" s="793"/>
      <c r="H552" s="609"/>
      <c r="I552" s="609"/>
      <c r="J552" s="716"/>
      <c r="K552" s="717"/>
      <c r="L552" s="794"/>
      <c r="M552" s="718"/>
      <c r="N552" s="2629"/>
      <c r="O552" s="2630"/>
    </row>
    <row r="553" spans="1:15" ht="12.75" hidden="1" customHeight="1" outlineLevel="1">
      <c r="A553" s="778" t="s">
        <v>244</v>
      </c>
      <c r="B553" s="791"/>
      <c r="C553" s="780"/>
      <c r="D553" s="791"/>
      <c r="E553" s="792"/>
      <c r="F553" s="793"/>
      <c r="G553" s="793"/>
      <c r="H553" s="609"/>
      <c r="I553" s="609"/>
      <c r="J553" s="716"/>
      <c r="K553" s="717"/>
      <c r="L553" s="794"/>
      <c r="M553" s="718"/>
      <c r="N553" s="2629"/>
      <c r="O553" s="2630"/>
    </row>
    <row r="554" spans="1:15" ht="12.75" hidden="1" customHeight="1" outlineLevel="1">
      <c r="A554" s="778" t="s">
        <v>243</v>
      </c>
      <c r="B554" s="791"/>
      <c r="C554" s="780"/>
      <c r="D554" s="791"/>
      <c r="E554" s="792"/>
      <c r="F554" s="793"/>
      <c r="G554" s="793"/>
      <c r="H554" s="609"/>
      <c r="I554" s="609"/>
      <c r="J554" s="716"/>
      <c r="K554" s="717"/>
      <c r="L554" s="794"/>
      <c r="M554" s="718"/>
      <c r="N554" s="2629"/>
      <c r="O554" s="2630"/>
    </row>
    <row r="555" spans="1:15" ht="12.75" hidden="1" customHeight="1" outlineLevel="1">
      <c r="A555" s="778" t="s">
        <v>242</v>
      </c>
      <c r="B555" s="791"/>
      <c r="C555" s="780"/>
      <c r="D555" s="791"/>
      <c r="E555" s="792"/>
      <c r="F555" s="793"/>
      <c r="G555" s="793"/>
      <c r="H555" s="609"/>
      <c r="I555" s="609"/>
      <c r="J555" s="716"/>
      <c r="K555" s="717"/>
      <c r="L555" s="794"/>
      <c r="M555" s="718"/>
      <c r="N555" s="2629"/>
      <c r="O555" s="2630"/>
    </row>
    <row r="556" spans="1:15" ht="12.75" hidden="1" customHeight="1" outlineLevel="1">
      <c r="A556" s="778" t="s">
        <v>241</v>
      </c>
      <c r="B556" s="791"/>
      <c r="C556" s="780"/>
      <c r="D556" s="791"/>
      <c r="E556" s="792"/>
      <c r="F556" s="793"/>
      <c r="G556" s="793"/>
      <c r="H556" s="609"/>
      <c r="I556" s="609"/>
      <c r="J556" s="716"/>
      <c r="K556" s="717"/>
      <c r="L556" s="794"/>
      <c r="M556" s="718"/>
      <c r="N556" s="2629"/>
      <c r="O556" s="2630"/>
    </row>
    <row r="557" spans="1:15" ht="12.75" hidden="1" customHeight="1" outlineLevel="1">
      <c r="A557" s="778" t="s">
        <v>240</v>
      </c>
      <c r="B557" s="791"/>
      <c r="C557" s="780"/>
      <c r="D557" s="791"/>
      <c r="E557" s="792"/>
      <c r="F557" s="793"/>
      <c r="G557" s="793"/>
      <c r="H557" s="609"/>
      <c r="I557" s="609"/>
      <c r="J557" s="716"/>
      <c r="K557" s="717"/>
      <c r="L557" s="794"/>
      <c r="M557" s="718"/>
      <c r="N557" s="2629"/>
      <c r="O557" s="2630"/>
    </row>
    <row r="558" spans="1:15" ht="12.75" hidden="1" customHeight="1" outlineLevel="1">
      <c r="A558" s="778" t="s">
        <v>239</v>
      </c>
      <c r="B558" s="791"/>
      <c r="C558" s="780"/>
      <c r="D558" s="791"/>
      <c r="E558" s="792"/>
      <c r="F558" s="793"/>
      <c r="G558" s="793"/>
      <c r="H558" s="609"/>
      <c r="I558" s="609"/>
      <c r="J558" s="716"/>
      <c r="K558" s="717"/>
      <c r="L558" s="794"/>
      <c r="M558" s="718"/>
      <c r="N558" s="2629"/>
      <c r="O558" s="2630"/>
    </row>
    <row r="559" spans="1:15" ht="12.75" hidden="1" customHeight="1" outlineLevel="1">
      <c r="A559" s="778" t="s">
        <v>238</v>
      </c>
      <c r="B559" s="791"/>
      <c r="C559" s="780"/>
      <c r="D559" s="791"/>
      <c r="E559" s="792"/>
      <c r="F559" s="793"/>
      <c r="G559" s="793"/>
      <c r="H559" s="609"/>
      <c r="I559" s="609"/>
      <c r="J559" s="716"/>
      <c r="K559" s="717"/>
      <c r="L559" s="794"/>
      <c r="M559" s="718"/>
      <c r="N559" s="2629"/>
      <c r="O559" s="2630"/>
    </row>
    <row r="560" spans="1:15" ht="12.75" hidden="1" customHeight="1" outlineLevel="1">
      <c r="A560" s="778" t="s">
        <v>237</v>
      </c>
      <c r="B560" s="791"/>
      <c r="C560" s="780"/>
      <c r="D560" s="791"/>
      <c r="E560" s="792"/>
      <c r="F560" s="793"/>
      <c r="G560" s="793"/>
      <c r="H560" s="609"/>
      <c r="I560" s="609"/>
      <c r="J560" s="716"/>
      <c r="K560" s="717"/>
      <c r="L560" s="794"/>
      <c r="M560" s="718"/>
      <c r="N560" s="2629"/>
      <c r="O560" s="2630"/>
    </row>
    <row r="561" spans="1:15" ht="12.75" hidden="1" customHeight="1" outlineLevel="1">
      <c r="A561" s="778" t="s">
        <v>236</v>
      </c>
      <c r="B561" s="791"/>
      <c r="C561" s="780"/>
      <c r="D561" s="791"/>
      <c r="E561" s="792"/>
      <c r="F561" s="793"/>
      <c r="G561" s="793"/>
      <c r="H561" s="609"/>
      <c r="I561" s="609"/>
      <c r="J561" s="716"/>
      <c r="K561" s="717"/>
      <c r="L561" s="794"/>
      <c r="M561" s="718"/>
      <c r="N561" s="2629"/>
      <c r="O561" s="2630"/>
    </row>
    <row r="562" spans="1:15" ht="12.75" hidden="1" customHeight="1" outlineLevel="1">
      <c r="A562" s="778" t="s">
        <v>235</v>
      </c>
      <c r="B562" s="791"/>
      <c r="C562" s="780"/>
      <c r="D562" s="791"/>
      <c r="E562" s="792"/>
      <c r="F562" s="793"/>
      <c r="G562" s="793"/>
      <c r="H562" s="609"/>
      <c r="I562" s="609"/>
      <c r="J562" s="716"/>
      <c r="K562" s="717"/>
      <c r="L562" s="794"/>
      <c r="M562" s="718"/>
      <c r="N562" s="2629"/>
      <c r="O562" s="2630"/>
    </row>
    <row r="563" spans="1:15" ht="12.75" hidden="1" customHeight="1" outlineLevel="1">
      <c r="A563" s="778" t="s">
        <v>234</v>
      </c>
      <c r="B563" s="791"/>
      <c r="C563" s="780"/>
      <c r="D563" s="791"/>
      <c r="E563" s="792"/>
      <c r="F563" s="793"/>
      <c r="G563" s="793"/>
      <c r="H563" s="609"/>
      <c r="I563" s="609"/>
      <c r="J563" s="716"/>
      <c r="K563" s="717"/>
      <c r="L563" s="794"/>
      <c r="M563" s="718"/>
      <c r="N563" s="2629"/>
      <c r="O563" s="2630"/>
    </row>
    <row r="564" spans="1:15" ht="12.75" hidden="1" customHeight="1" outlineLevel="1">
      <c r="A564" s="778" t="s">
        <v>233</v>
      </c>
      <c r="B564" s="791"/>
      <c r="C564" s="780"/>
      <c r="D564" s="791"/>
      <c r="E564" s="792"/>
      <c r="F564" s="793"/>
      <c r="G564" s="793"/>
      <c r="H564" s="609"/>
      <c r="I564" s="609"/>
      <c r="J564" s="716"/>
      <c r="K564" s="717"/>
      <c r="L564" s="794"/>
      <c r="M564" s="718"/>
      <c r="N564" s="2629"/>
      <c r="O564" s="2630"/>
    </row>
    <row r="565" spans="1:15" ht="12.75" hidden="1" customHeight="1" outlineLevel="1">
      <c r="A565" s="778" t="s">
        <v>232</v>
      </c>
      <c r="B565" s="791"/>
      <c r="C565" s="780"/>
      <c r="D565" s="791"/>
      <c r="E565" s="792"/>
      <c r="F565" s="793"/>
      <c r="G565" s="793"/>
      <c r="H565" s="609"/>
      <c r="I565" s="609"/>
      <c r="J565" s="716"/>
      <c r="K565" s="717"/>
      <c r="L565" s="794"/>
      <c r="M565" s="718"/>
      <c r="N565" s="2629"/>
      <c r="O565" s="2630"/>
    </row>
    <row r="566" spans="1:15" ht="12.75" hidden="1" customHeight="1" outlineLevel="1">
      <c r="A566" s="778" t="s">
        <v>231</v>
      </c>
      <c r="B566" s="791"/>
      <c r="C566" s="780"/>
      <c r="D566" s="791"/>
      <c r="E566" s="792"/>
      <c r="F566" s="793"/>
      <c r="G566" s="793"/>
      <c r="H566" s="609"/>
      <c r="I566" s="609"/>
      <c r="J566" s="716"/>
      <c r="K566" s="717"/>
      <c r="L566" s="794"/>
      <c r="M566" s="718"/>
      <c r="N566" s="2629"/>
      <c r="O566" s="2630"/>
    </row>
    <row r="567" spans="1:15" ht="12.75" hidden="1" customHeight="1" outlineLevel="1">
      <c r="A567" s="778" t="s">
        <v>230</v>
      </c>
      <c r="B567" s="791"/>
      <c r="C567" s="780"/>
      <c r="D567" s="791"/>
      <c r="E567" s="792"/>
      <c r="F567" s="793"/>
      <c r="G567" s="793"/>
      <c r="H567" s="609"/>
      <c r="I567" s="609"/>
      <c r="J567" s="716"/>
      <c r="K567" s="717"/>
      <c r="L567" s="794"/>
      <c r="M567" s="718"/>
      <c r="N567" s="2629"/>
      <c r="O567" s="2630"/>
    </row>
    <row r="568" spans="1:15" ht="12.75" hidden="1" customHeight="1" outlineLevel="1">
      <c r="A568" s="778" t="s">
        <v>229</v>
      </c>
      <c r="B568" s="791"/>
      <c r="C568" s="780"/>
      <c r="D568" s="791"/>
      <c r="E568" s="792"/>
      <c r="F568" s="793"/>
      <c r="G568" s="793"/>
      <c r="H568" s="609"/>
      <c r="I568" s="609"/>
      <c r="J568" s="716"/>
      <c r="K568" s="717"/>
      <c r="L568" s="794"/>
      <c r="M568" s="718"/>
      <c r="N568" s="2629"/>
      <c r="O568" s="2630"/>
    </row>
    <row r="569" spans="1:15" ht="12.75" hidden="1" customHeight="1" outlineLevel="1">
      <c r="A569" s="778" t="s">
        <v>228</v>
      </c>
      <c r="B569" s="791"/>
      <c r="C569" s="780"/>
      <c r="D569" s="791"/>
      <c r="E569" s="792"/>
      <c r="F569" s="793"/>
      <c r="G569" s="793"/>
      <c r="H569" s="609"/>
      <c r="I569" s="609"/>
      <c r="J569" s="716"/>
      <c r="K569" s="717"/>
      <c r="L569" s="794"/>
      <c r="M569" s="718"/>
      <c r="N569" s="2629"/>
      <c r="O569" s="2630"/>
    </row>
    <row r="570" spans="1:15" ht="12.75" hidden="1" customHeight="1" outlineLevel="1">
      <c r="A570" s="778" t="s">
        <v>227</v>
      </c>
      <c r="B570" s="791"/>
      <c r="C570" s="780"/>
      <c r="D570" s="791"/>
      <c r="E570" s="792"/>
      <c r="F570" s="793"/>
      <c r="G570" s="793"/>
      <c r="H570" s="609"/>
      <c r="I570" s="609"/>
      <c r="J570" s="716"/>
      <c r="K570" s="717"/>
      <c r="L570" s="794"/>
      <c r="M570" s="718"/>
      <c r="N570" s="2629"/>
      <c r="O570" s="2630"/>
    </row>
    <row r="571" spans="1:15" ht="12.75" hidden="1" customHeight="1" outlineLevel="1">
      <c r="A571" s="778" t="s">
        <v>226</v>
      </c>
      <c r="B571" s="791"/>
      <c r="C571" s="780"/>
      <c r="D571" s="791"/>
      <c r="E571" s="792"/>
      <c r="F571" s="793"/>
      <c r="G571" s="793"/>
      <c r="H571" s="609"/>
      <c r="I571" s="609"/>
      <c r="J571" s="716"/>
      <c r="K571" s="717"/>
      <c r="L571" s="794"/>
      <c r="M571" s="718"/>
      <c r="N571" s="2629"/>
      <c r="O571" s="2630"/>
    </row>
    <row r="572" spans="1:15" ht="12.75" hidden="1" customHeight="1" outlineLevel="1">
      <c r="A572" s="778" t="s">
        <v>225</v>
      </c>
      <c r="B572" s="791"/>
      <c r="C572" s="780"/>
      <c r="D572" s="791"/>
      <c r="E572" s="792"/>
      <c r="F572" s="793"/>
      <c r="G572" s="793"/>
      <c r="H572" s="609"/>
      <c r="I572" s="609"/>
      <c r="J572" s="716"/>
      <c r="K572" s="717"/>
      <c r="L572" s="794"/>
      <c r="M572" s="718"/>
      <c r="N572" s="2629"/>
      <c r="O572" s="2630"/>
    </row>
    <row r="573" spans="1:15" ht="12.75" customHeight="1" collapsed="1">
      <c r="A573" s="724"/>
      <c r="B573" s="636"/>
      <c r="C573" s="725"/>
      <c r="D573" s="725"/>
      <c r="E573" s="726"/>
      <c r="F573" s="456"/>
      <c r="G573" s="456"/>
      <c r="H573" s="761">
        <f>SUM(H523:H572)</f>
        <v>0</v>
      </c>
      <c r="I573" s="761">
        <f t="shared" ref="I573:J573" si="19">SUM(I523:I572)</f>
        <v>0</v>
      </c>
      <c r="J573" s="762">
        <f t="shared" si="19"/>
        <v>0</v>
      </c>
      <c r="K573" s="638"/>
      <c r="L573" s="638"/>
      <c r="M573" s="638"/>
      <c r="N573" s="638"/>
      <c r="O573" s="638"/>
    </row>
    <row r="574" spans="1:15" ht="12.75" customHeight="1">
      <c r="A574" s="638"/>
      <c r="B574" s="638"/>
      <c r="C574" s="638"/>
      <c r="D574" s="638"/>
      <c r="E574" s="638"/>
      <c r="F574" s="638"/>
      <c r="G574" s="638"/>
      <c r="H574" s="638"/>
      <c r="I574" s="638"/>
      <c r="J574" s="638"/>
      <c r="K574" s="638"/>
      <c r="L574" s="638"/>
      <c r="M574" s="638"/>
      <c r="N574" s="638"/>
      <c r="O574" s="638"/>
    </row>
    <row r="575" spans="1:15" ht="12.75" customHeight="1">
      <c r="A575" s="685" t="s">
        <v>1850</v>
      </c>
      <c r="B575" s="685" t="s">
        <v>1851</v>
      </c>
      <c r="C575" s="685"/>
      <c r="D575" s="685"/>
      <c r="E575" s="638"/>
      <c r="F575" s="638"/>
      <c r="G575" s="638"/>
      <c r="H575" s="638"/>
      <c r="I575" s="638"/>
      <c r="J575" s="638"/>
      <c r="K575" s="638"/>
      <c r="L575" s="638"/>
      <c r="M575" s="638"/>
      <c r="N575" s="638"/>
      <c r="O575" s="638"/>
    </row>
    <row r="576" spans="1:15" ht="12.75" customHeight="1">
      <c r="A576" s="2619" t="s">
        <v>1852</v>
      </c>
      <c r="B576" s="2620"/>
      <c r="C576" s="2620"/>
      <c r="D576" s="2620"/>
      <c r="E576" s="2620"/>
      <c r="F576" s="2620"/>
      <c r="G576" s="2621"/>
      <c r="H576" s="2622" t="s">
        <v>1853</v>
      </c>
      <c r="I576" s="2623"/>
      <c r="J576" s="2624"/>
      <c r="K576" s="2619" t="s">
        <v>1835</v>
      </c>
      <c r="L576" s="2620"/>
      <c r="M576" s="2620"/>
      <c r="N576" s="2620"/>
      <c r="O576" s="2628"/>
    </row>
    <row r="577" spans="1:15">
      <c r="A577" s="694" t="s">
        <v>223</v>
      </c>
      <c r="B577" s="784" t="s">
        <v>1836</v>
      </c>
      <c r="C577" s="695" t="s">
        <v>1837</v>
      </c>
      <c r="D577" s="695" t="s">
        <v>1838</v>
      </c>
      <c r="E577" s="663" t="s">
        <v>1839</v>
      </c>
      <c r="F577" s="764"/>
      <c r="G577" s="764"/>
      <c r="H577" s="698" t="s">
        <v>1546</v>
      </c>
      <c r="I577" s="699" t="s">
        <v>1547</v>
      </c>
      <c r="J577" s="700" t="s">
        <v>1548</v>
      </c>
      <c r="K577" s="694" t="s">
        <v>1840</v>
      </c>
      <c r="L577" s="785" t="s">
        <v>1841</v>
      </c>
      <c r="M577" s="695" t="s">
        <v>1842</v>
      </c>
      <c r="N577" s="663" t="s">
        <v>1843</v>
      </c>
      <c r="O577" s="786"/>
    </row>
    <row r="578" spans="1:15">
      <c r="A578" s="702"/>
      <c r="B578" s="787" t="s">
        <v>435</v>
      </c>
      <c r="C578" s="703"/>
      <c r="D578" s="703" t="str">
        <f>CONCATENATE("party at 31 March"," ",'Universal data'!C10)</f>
        <v>party at 31 March 2013</v>
      </c>
      <c r="E578" s="664"/>
      <c r="F578" s="788"/>
      <c r="G578" s="788"/>
      <c r="H578" s="706" t="s">
        <v>10</v>
      </c>
      <c r="I578" s="706" t="s">
        <v>10</v>
      </c>
      <c r="J578" s="707" t="s">
        <v>10</v>
      </c>
      <c r="K578" s="702"/>
      <c r="L578" s="775" t="s">
        <v>10</v>
      </c>
      <c r="M578" s="703" t="s">
        <v>1845</v>
      </c>
      <c r="N578" s="664"/>
      <c r="O578" s="789"/>
    </row>
    <row r="579" spans="1:15">
      <c r="A579" s="778" t="s">
        <v>222</v>
      </c>
      <c r="B579" s="791"/>
      <c r="C579" s="780"/>
      <c r="D579" s="791"/>
      <c r="E579" s="792"/>
      <c r="F579" s="793"/>
      <c r="G579" s="793"/>
      <c r="H579" s="609"/>
      <c r="I579" s="609"/>
      <c r="J579" s="716"/>
      <c r="K579" s="797"/>
      <c r="L579" s="718"/>
      <c r="M579" s="718"/>
      <c r="N579" s="2629"/>
      <c r="O579" s="2630"/>
    </row>
    <row r="580" spans="1:15">
      <c r="A580" s="778" t="s">
        <v>221</v>
      </c>
      <c r="B580" s="791"/>
      <c r="C580" s="780"/>
      <c r="D580" s="791"/>
      <c r="E580" s="792"/>
      <c r="F580" s="793"/>
      <c r="G580" s="793"/>
      <c r="H580" s="609"/>
      <c r="I580" s="609"/>
      <c r="J580" s="716"/>
      <c r="K580" s="717"/>
      <c r="L580" s="718"/>
      <c r="M580" s="718"/>
      <c r="N580" s="2629"/>
      <c r="O580" s="2630"/>
    </row>
    <row r="581" spans="1:15">
      <c r="A581" s="778" t="s">
        <v>220</v>
      </c>
      <c r="B581" s="791"/>
      <c r="C581" s="780"/>
      <c r="D581" s="791"/>
      <c r="E581" s="792"/>
      <c r="F581" s="793"/>
      <c r="G581" s="793"/>
      <c r="H581" s="609"/>
      <c r="I581" s="609"/>
      <c r="J581" s="716"/>
      <c r="K581" s="717"/>
      <c r="L581" s="718"/>
      <c r="M581" s="718"/>
      <c r="N581" s="2629"/>
      <c r="O581" s="2630"/>
    </row>
    <row r="582" spans="1:15">
      <c r="A582" s="778" t="s">
        <v>219</v>
      </c>
      <c r="B582" s="791"/>
      <c r="C582" s="780"/>
      <c r="D582" s="791"/>
      <c r="E582" s="792"/>
      <c r="F582" s="793"/>
      <c r="G582" s="793"/>
      <c r="H582" s="609"/>
      <c r="I582" s="609"/>
      <c r="J582" s="716"/>
      <c r="K582" s="717"/>
      <c r="L582" s="794"/>
      <c r="M582" s="718"/>
      <c r="N582" s="2629"/>
      <c r="O582" s="2630"/>
    </row>
    <row r="583" spans="1:15">
      <c r="A583" s="778" t="s">
        <v>218</v>
      </c>
      <c r="B583" s="791"/>
      <c r="C583" s="780"/>
      <c r="D583" s="791"/>
      <c r="E583" s="792"/>
      <c r="F583" s="793"/>
      <c r="G583" s="793"/>
      <c r="H583" s="609"/>
      <c r="I583" s="609"/>
      <c r="J583" s="716"/>
      <c r="K583" s="717"/>
      <c r="L583" s="794"/>
      <c r="M583" s="718"/>
      <c r="N583" s="2629"/>
      <c r="O583" s="2630"/>
    </row>
    <row r="584" spans="1:15">
      <c r="A584" s="778" t="s">
        <v>217</v>
      </c>
      <c r="B584" s="791"/>
      <c r="C584" s="780"/>
      <c r="D584" s="791"/>
      <c r="E584" s="792"/>
      <c r="F584" s="793"/>
      <c r="G584" s="793"/>
      <c r="H584" s="609"/>
      <c r="I584" s="609"/>
      <c r="J584" s="716"/>
      <c r="K584" s="717"/>
      <c r="L584" s="794"/>
      <c r="M584" s="718"/>
      <c r="N584" s="2629"/>
      <c r="O584" s="2630"/>
    </row>
    <row r="585" spans="1:15">
      <c r="A585" s="778" t="s">
        <v>216</v>
      </c>
      <c r="B585" s="791"/>
      <c r="C585" s="780"/>
      <c r="D585" s="791"/>
      <c r="E585" s="792"/>
      <c r="F585" s="793"/>
      <c r="G585" s="793"/>
      <c r="H585" s="609"/>
      <c r="I585" s="609"/>
      <c r="J585" s="716"/>
      <c r="K585" s="717"/>
      <c r="L585" s="794"/>
      <c r="M585" s="718"/>
      <c r="N585" s="2629"/>
      <c r="O585" s="2630"/>
    </row>
    <row r="586" spans="1:15">
      <c r="A586" s="778" t="s">
        <v>215</v>
      </c>
      <c r="B586" s="791"/>
      <c r="C586" s="780"/>
      <c r="D586" s="791"/>
      <c r="E586" s="792"/>
      <c r="F586" s="793"/>
      <c r="G586" s="793"/>
      <c r="H586" s="609"/>
      <c r="I586" s="609"/>
      <c r="J586" s="716"/>
      <c r="K586" s="717"/>
      <c r="L586" s="794"/>
      <c r="M586" s="718"/>
      <c r="N586" s="2629"/>
      <c r="O586" s="2630"/>
    </row>
    <row r="587" spans="1:15">
      <c r="A587" s="778" t="s">
        <v>214</v>
      </c>
      <c r="B587" s="791"/>
      <c r="C587" s="780"/>
      <c r="D587" s="791"/>
      <c r="E587" s="792"/>
      <c r="F587" s="793"/>
      <c r="G587" s="793"/>
      <c r="H587" s="609"/>
      <c r="I587" s="609"/>
      <c r="J587" s="716"/>
      <c r="K587" s="717"/>
      <c r="L587" s="794"/>
      <c r="M587" s="718"/>
      <c r="N587" s="2629"/>
      <c r="O587" s="2630"/>
    </row>
    <row r="588" spans="1:15">
      <c r="A588" s="778" t="s">
        <v>213</v>
      </c>
      <c r="B588" s="791"/>
      <c r="C588" s="780"/>
      <c r="D588" s="791"/>
      <c r="E588" s="792"/>
      <c r="F588" s="793"/>
      <c r="G588" s="793"/>
      <c r="H588" s="609"/>
      <c r="I588" s="609"/>
      <c r="J588" s="716"/>
      <c r="K588" s="717"/>
      <c r="L588" s="794"/>
      <c r="M588" s="718"/>
      <c r="N588" s="2629"/>
      <c r="O588" s="2630"/>
    </row>
    <row r="589" spans="1:15" hidden="1" outlineLevel="1">
      <c r="A589" s="778" t="s">
        <v>212</v>
      </c>
      <c r="B589" s="791"/>
      <c r="C589" s="780"/>
      <c r="D589" s="791"/>
      <c r="E589" s="792"/>
      <c r="F589" s="793"/>
      <c r="G589" s="793"/>
      <c r="H589" s="609"/>
      <c r="I589" s="609"/>
      <c r="J589" s="716"/>
      <c r="K589" s="717"/>
      <c r="L589" s="794"/>
      <c r="M589" s="718"/>
      <c r="N589" s="2629"/>
      <c r="O589" s="2630"/>
    </row>
    <row r="590" spans="1:15" hidden="1" outlineLevel="1">
      <c r="A590" s="778" t="s">
        <v>211</v>
      </c>
      <c r="B590" s="791"/>
      <c r="C590" s="780"/>
      <c r="D590" s="791"/>
      <c r="E590" s="792"/>
      <c r="F590" s="793"/>
      <c r="G590" s="793"/>
      <c r="H590" s="609"/>
      <c r="I590" s="609"/>
      <c r="J590" s="716"/>
      <c r="K590" s="717"/>
      <c r="L590" s="794"/>
      <c r="M590" s="718"/>
      <c r="N590" s="2629"/>
      <c r="O590" s="2630"/>
    </row>
    <row r="591" spans="1:15" hidden="1" outlineLevel="1">
      <c r="A591" s="778" t="s">
        <v>210</v>
      </c>
      <c r="B591" s="791"/>
      <c r="C591" s="780"/>
      <c r="D591" s="791"/>
      <c r="E591" s="792"/>
      <c r="F591" s="793"/>
      <c r="G591" s="793"/>
      <c r="H591" s="609"/>
      <c r="I591" s="609"/>
      <c r="J591" s="716"/>
      <c r="K591" s="717"/>
      <c r="L591" s="794"/>
      <c r="M591" s="718"/>
      <c r="N591" s="2629"/>
      <c r="O591" s="2630"/>
    </row>
    <row r="592" spans="1:15" hidden="1" outlineLevel="1">
      <c r="A592" s="778" t="s">
        <v>209</v>
      </c>
      <c r="B592" s="791"/>
      <c r="C592" s="780"/>
      <c r="D592" s="791"/>
      <c r="E592" s="792"/>
      <c r="F592" s="793"/>
      <c r="G592" s="793"/>
      <c r="H592" s="609"/>
      <c r="I592" s="609"/>
      <c r="J592" s="716"/>
      <c r="K592" s="717"/>
      <c r="L592" s="794"/>
      <c r="M592" s="718"/>
      <c r="N592" s="2629"/>
      <c r="O592" s="2630"/>
    </row>
    <row r="593" spans="1:15" ht="12.75" hidden="1" customHeight="1" outlineLevel="1">
      <c r="A593" s="778" t="s">
        <v>208</v>
      </c>
      <c r="B593" s="791"/>
      <c r="C593" s="780"/>
      <c r="D593" s="791"/>
      <c r="E593" s="792"/>
      <c r="F593" s="793"/>
      <c r="G593" s="793"/>
      <c r="H593" s="609"/>
      <c r="I593" s="609"/>
      <c r="J593" s="716"/>
      <c r="K593" s="717"/>
      <c r="L593" s="794"/>
      <c r="M593" s="718"/>
      <c r="N593" s="2629"/>
      <c r="O593" s="2630"/>
    </row>
    <row r="594" spans="1:15" ht="12.75" hidden="1" customHeight="1" outlineLevel="1">
      <c r="A594" s="778" t="s">
        <v>207</v>
      </c>
      <c r="B594" s="791"/>
      <c r="C594" s="780"/>
      <c r="D594" s="791"/>
      <c r="E594" s="792"/>
      <c r="F594" s="793"/>
      <c r="G594" s="793"/>
      <c r="H594" s="609"/>
      <c r="I594" s="609"/>
      <c r="J594" s="716"/>
      <c r="K594" s="717"/>
      <c r="L594" s="794"/>
      <c r="M594" s="718"/>
      <c r="N594" s="2629"/>
      <c r="O594" s="2630"/>
    </row>
    <row r="595" spans="1:15" ht="12.75" hidden="1" customHeight="1" outlineLevel="1">
      <c r="A595" s="778" t="s">
        <v>206</v>
      </c>
      <c r="B595" s="791"/>
      <c r="C595" s="780"/>
      <c r="D595" s="791"/>
      <c r="E595" s="792"/>
      <c r="F595" s="793"/>
      <c r="G595" s="793"/>
      <c r="H595" s="609"/>
      <c r="I595" s="609"/>
      <c r="J595" s="716"/>
      <c r="K595" s="717"/>
      <c r="L595" s="794"/>
      <c r="M595" s="718"/>
      <c r="N595" s="2629"/>
      <c r="O595" s="2630"/>
    </row>
    <row r="596" spans="1:15" ht="12.75" hidden="1" customHeight="1" outlineLevel="1">
      <c r="A596" s="778" t="s">
        <v>205</v>
      </c>
      <c r="B596" s="791"/>
      <c r="C596" s="780"/>
      <c r="D596" s="791"/>
      <c r="E596" s="792"/>
      <c r="F596" s="793"/>
      <c r="G596" s="793"/>
      <c r="H596" s="609"/>
      <c r="I596" s="609"/>
      <c r="J596" s="716"/>
      <c r="K596" s="717"/>
      <c r="L596" s="794"/>
      <c r="M596" s="718"/>
      <c r="N596" s="2629"/>
      <c r="O596" s="2630"/>
    </row>
    <row r="597" spans="1:15" ht="12.75" hidden="1" customHeight="1" outlineLevel="1">
      <c r="A597" s="778" t="s">
        <v>204</v>
      </c>
      <c r="B597" s="791"/>
      <c r="C597" s="780"/>
      <c r="D597" s="791"/>
      <c r="E597" s="792"/>
      <c r="F597" s="793"/>
      <c r="G597" s="793"/>
      <c r="H597" s="609"/>
      <c r="I597" s="609"/>
      <c r="J597" s="716"/>
      <c r="K597" s="717"/>
      <c r="L597" s="794"/>
      <c r="M597" s="718"/>
      <c r="N597" s="2629"/>
      <c r="O597" s="2630"/>
    </row>
    <row r="598" spans="1:15" ht="12.75" hidden="1" customHeight="1" outlineLevel="1">
      <c r="A598" s="778" t="s">
        <v>203</v>
      </c>
      <c r="B598" s="791"/>
      <c r="C598" s="780"/>
      <c r="D598" s="791"/>
      <c r="E598" s="792"/>
      <c r="F598" s="793"/>
      <c r="G598" s="793"/>
      <c r="H598" s="609"/>
      <c r="I598" s="609"/>
      <c r="J598" s="716"/>
      <c r="K598" s="717"/>
      <c r="L598" s="794"/>
      <c r="M598" s="718"/>
      <c r="N598" s="2629"/>
      <c r="O598" s="2630"/>
    </row>
    <row r="599" spans="1:15" ht="12.75" hidden="1" customHeight="1" outlineLevel="1">
      <c r="A599" s="778" t="s">
        <v>202</v>
      </c>
      <c r="B599" s="791"/>
      <c r="C599" s="780"/>
      <c r="D599" s="791"/>
      <c r="E599" s="792"/>
      <c r="F599" s="793"/>
      <c r="G599" s="793"/>
      <c r="H599" s="609"/>
      <c r="I599" s="609"/>
      <c r="J599" s="716"/>
      <c r="K599" s="717"/>
      <c r="L599" s="794"/>
      <c r="M599" s="718"/>
      <c r="N599" s="2629"/>
      <c r="O599" s="2630"/>
    </row>
    <row r="600" spans="1:15" ht="12.75" hidden="1" customHeight="1" outlineLevel="1">
      <c r="A600" s="778" t="s">
        <v>201</v>
      </c>
      <c r="B600" s="791"/>
      <c r="C600" s="780"/>
      <c r="D600" s="791"/>
      <c r="E600" s="792"/>
      <c r="F600" s="793"/>
      <c r="G600" s="793"/>
      <c r="H600" s="609"/>
      <c r="I600" s="609"/>
      <c r="J600" s="716"/>
      <c r="K600" s="717"/>
      <c r="L600" s="794"/>
      <c r="M600" s="718"/>
      <c r="N600" s="2629"/>
      <c r="O600" s="2630"/>
    </row>
    <row r="601" spans="1:15" ht="12.75" hidden="1" customHeight="1" outlineLevel="1">
      <c r="A601" s="778" t="s">
        <v>200</v>
      </c>
      <c r="B601" s="791"/>
      <c r="C601" s="780"/>
      <c r="D601" s="791"/>
      <c r="E601" s="792"/>
      <c r="F601" s="793"/>
      <c r="G601" s="793"/>
      <c r="H601" s="609"/>
      <c r="I601" s="609"/>
      <c r="J601" s="716"/>
      <c r="K601" s="717"/>
      <c r="L601" s="794"/>
      <c r="M601" s="718"/>
      <c r="N601" s="2629"/>
      <c r="O601" s="2630"/>
    </row>
    <row r="602" spans="1:15" ht="12.75" hidden="1" customHeight="1" outlineLevel="1">
      <c r="A602" s="778" t="s">
        <v>199</v>
      </c>
      <c r="B602" s="791"/>
      <c r="C602" s="780"/>
      <c r="D602" s="791"/>
      <c r="E602" s="792"/>
      <c r="F602" s="793"/>
      <c r="G602" s="793"/>
      <c r="H602" s="609"/>
      <c r="I602" s="609"/>
      <c r="J602" s="716"/>
      <c r="K602" s="717"/>
      <c r="L602" s="794"/>
      <c r="M602" s="718"/>
      <c r="N602" s="2629"/>
      <c r="O602" s="2630"/>
    </row>
    <row r="603" spans="1:15" ht="12.75" hidden="1" customHeight="1" outlineLevel="1">
      <c r="A603" s="778" t="s">
        <v>198</v>
      </c>
      <c r="B603" s="791"/>
      <c r="C603" s="780"/>
      <c r="D603" s="791"/>
      <c r="E603" s="792"/>
      <c r="F603" s="793"/>
      <c r="G603" s="793"/>
      <c r="H603" s="609"/>
      <c r="I603" s="609"/>
      <c r="J603" s="716"/>
      <c r="K603" s="717"/>
      <c r="L603" s="794"/>
      <c r="M603" s="718"/>
      <c r="N603" s="2629"/>
      <c r="O603" s="2630"/>
    </row>
    <row r="604" spans="1:15" ht="12.75" hidden="1" customHeight="1" outlineLevel="1">
      <c r="A604" s="778" t="s">
        <v>197</v>
      </c>
      <c r="B604" s="791"/>
      <c r="C604" s="780"/>
      <c r="D604" s="791"/>
      <c r="E604" s="792"/>
      <c r="F604" s="793"/>
      <c r="G604" s="793"/>
      <c r="H604" s="609"/>
      <c r="I604" s="609"/>
      <c r="J604" s="716"/>
      <c r="K604" s="717"/>
      <c r="L604" s="794"/>
      <c r="M604" s="718"/>
      <c r="N604" s="2629"/>
      <c r="O604" s="2630"/>
    </row>
    <row r="605" spans="1:15" ht="12.75" hidden="1" customHeight="1" outlineLevel="1">
      <c r="A605" s="778" t="s">
        <v>196</v>
      </c>
      <c r="B605" s="791"/>
      <c r="C605" s="780"/>
      <c r="D605" s="791"/>
      <c r="E605" s="792"/>
      <c r="F605" s="793"/>
      <c r="G605" s="793"/>
      <c r="H605" s="609"/>
      <c r="I605" s="609"/>
      <c r="J605" s="716"/>
      <c r="K605" s="717"/>
      <c r="L605" s="794"/>
      <c r="M605" s="718"/>
      <c r="N605" s="2629"/>
      <c r="O605" s="2630"/>
    </row>
    <row r="606" spans="1:15" ht="12.75" hidden="1" customHeight="1" outlineLevel="1">
      <c r="A606" s="778" t="s">
        <v>195</v>
      </c>
      <c r="B606" s="791"/>
      <c r="C606" s="780"/>
      <c r="D606" s="791"/>
      <c r="E606" s="792"/>
      <c r="F606" s="793"/>
      <c r="G606" s="793"/>
      <c r="H606" s="609"/>
      <c r="I606" s="609"/>
      <c r="J606" s="716"/>
      <c r="K606" s="717"/>
      <c r="L606" s="794"/>
      <c r="M606" s="718"/>
      <c r="N606" s="2629"/>
      <c r="O606" s="2630"/>
    </row>
    <row r="607" spans="1:15" ht="12.75" hidden="1" customHeight="1" outlineLevel="1">
      <c r="A607" s="778" t="s">
        <v>194</v>
      </c>
      <c r="B607" s="791"/>
      <c r="C607" s="780"/>
      <c r="D607" s="791"/>
      <c r="E607" s="792"/>
      <c r="F607" s="793"/>
      <c r="G607" s="793"/>
      <c r="H607" s="609"/>
      <c r="I607" s="609"/>
      <c r="J607" s="716"/>
      <c r="K607" s="717"/>
      <c r="L607" s="794"/>
      <c r="M607" s="718"/>
      <c r="N607" s="2629"/>
      <c r="O607" s="2630"/>
    </row>
    <row r="608" spans="1:15" ht="12.75" hidden="1" customHeight="1" outlineLevel="1">
      <c r="A608" s="778" t="s">
        <v>193</v>
      </c>
      <c r="B608" s="791"/>
      <c r="C608" s="780"/>
      <c r="D608" s="791"/>
      <c r="E608" s="792"/>
      <c r="F608" s="793"/>
      <c r="G608" s="793"/>
      <c r="H608" s="609"/>
      <c r="I608" s="609"/>
      <c r="J608" s="716"/>
      <c r="K608" s="717"/>
      <c r="L608" s="794"/>
      <c r="M608" s="718"/>
      <c r="N608" s="2629"/>
      <c r="O608" s="2630"/>
    </row>
    <row r="609" spans="1:15" ht="12.75" hidden="1" customHeight="1" outlineLevel="1">
      <c r="A609" s="778" t="s">
        <v>192</v>
      </c>
      <c r="B609" s="791"/>
      <c r="C609" s="780"/>
      <c r="D609" s="791"/>
      <c r="E609" s="792"/>
      <c r="F609" s="793"/>
      <c r="G609" s="793"/>
      <c r="H609" s="609"/>
      <c r="I609" s="609"/>
      <c r="J609" s="716"/>
      <c r="K609" s="717"/>
      <c r="L609" s="794"/>
      <c r="M609" s="718"/>
      <c r="N609" s="2629"/>
      <c r="O609" s="2630"/>
    </row>
    <row r="610" spans="1:15" ht="12.75" hidden="1" customHeight="1" outlineLevel="1">
      <c r="A610" s="778" t="s">
        <v>191</v>
      </c>
      <c r="B610" s="791"/>
      <c r="C610" s="780"/>
      <c r="D610" s="791"/>
      <c r="E610" s="792"/>
      <c r="F610" s="793"/>
      <c r="G610" s="793"/>
      <c r="H610" s="609"/>
      <c r="I610" s="609"/>
      <c r="J610" s="716"/>
      <c r="K610" s="717"/>
      <c r="L610" s="794"/>
      <c r="M610" s="718"/>
      <c r="N610" s="2629"/>
      <c r="O610" s="2630"/>
    </row>
    <row r="611" spans="1:15" ht="12.75" hidden="1" customHeight="1" outlineLevel="1">
      <c r="A611" s="778" t="s">
        <v>190</v>
      </c>
      <c r="B611" s="791"/>
      <c r="C611" s="780"/>
      <c r="D611" s="791"/>
      <c r="E611" s="792"/>
      <c r="F611" s="793"/>
      <c r="G611" s="793"/>
      <c r="H611" s="609"/>
      <c r="I611" s="609"/>
      <c r="J611" s="716"/>
      <c r="K611" s="717"/>
      <c r="L611" s="794"/>
      <c r="M611" s="718"/>
      <c r="N611" s="2629"/>
      <c r="O611" s="2630"/>
    </row>
    <row r="612" spans="1:15" ht="12.75" hidden="1" customHeight="1" outlineLevel="1">
      <c r="A612" s="778" t="s">
        <v>189</v>
      </c>
      <c r="B612" s="791"/>
      <c r="C612" s="780"/>
      <c r="D612" s="791"/>
      <c r="E612" s="792"/>
      <c r="F612" s="793"/>
      <c r="G612" s="793"/>
      <c r="H612" s="609"/>
      <c r="I612" s="609"/>
      <c r="J612" s="716"/>
      <c r="K612" s="717"/>
      <c r="L612" s="794"/>
      <c r="M612" s="718"/>
      <c r="N612" s="2629"/>
      <c r="O612" s="2630"/>
    </row>
    <row r="613" spans="1:15" ht="12.75" hidden="1" customHeight="1" outlineLevel="1">
      <c r="A613" s="778" t="s">
        <v>188</v>
      </c>
      <c r="B613" s="791"/>
      <c r="C613" s="780"/>
      <c r="D613" s="791"/>
      <c r="E613" s="792"/>
      <c r="F613" s="793"/>
      <c r="G613" s="793"/>
      <c r="H613" s="609"/>
      <c r="I613" s="609"/>
      <c r="J613" s="716"/>
      <c r="K613" s="717"/>
      <c r="L613" s="794"/>
      <c r="M613" s="718"/>
      <c r="N613" s="2629"/>
      <c r="O613" s="2630"/>
    </row>
    <row r="614" spans="1:15" ht="12.75" hidden="1" customHeight="1" outlineLevel="1">
      <c r="A614" s="778" t="s">
        <v>187</v>
      </c>
      <c r="B614" s="791"/>
      <c r="C614" s="780"/>
      <c r="D614" s="791"/>
      <c r="E614" s="792"/>
      <c r="F614" s="793"/>
      <c r="G614" s="793"/>
      <c r="H614" s="609"/>
      <c r="I614" s="609"/>
      <c r="J614" s="716"/>
      <c r="K614" s="717"/>
      <c r="L614" s="794"/>
      <c r="M614" s="718"/>
      <c r="N614" s="2629"/>
      <c r="O614" s="2630"/>
    </row>
    <row r="615" spans="1:15" ht="12.75" hidden="1" customHeight="1" outlineLevel="1">
      <c r="A615" s="778" t="s">
        <v>186</v>
      </c>
      <c r="B615" s="791"/>
      <c r="C615" s="780"/>
      <c r="D615" s="791"/>
      <c r="E615" s="792"/>
      <c r="F615" s="793"/>
      <c r="G615" s="793"/>
      <c r="H615" s="609"/>
      <c r="I615" s="609"/>
      <c r="J615" s="716"/>
      <c r="K615" s="717"/>
      <c r="L615" s="794"/>
      <c r="M615" s="718"/>
      <c r="N615" s="2629"/>
      <c r="O615" s="2630"/>
    </row>
    <row r="616" spans="1:15" ht="12.75" hidden="1" customHeight="1" outlineLevel="1">
      <c r="A616" s="778" t="s">
        <v>185</v>
      </c>
      <c r="B616" s="791"/>
      <c r="C616" s="780"/>
      <c r="D616" s="791"/>
      <c r="E616" s="792"/>
      <c r="F616" s="793"/>
      <c r="G616" s="793"/>
      <c r="H616" s="609"/>
      <c r="I616" s="609"/>
      <c r="J616" s="716"/>
      <c r="K616" s="717"/>
      <c r="L616" s="794"/>
      <c r="M616" s="718"/>
      <c r="N616" s="2629"/>
      <c r="O616" s="2630"/>
    </row>
    <row r="617" spans="1:15" ht="12.75" hidden="1" customHeight="1" outlineLevel="1">
      <c r="A617" s="778" t="s">
        <v>184</v>
      </c>
      <c r="B617" s="791"/>
      <c r="C617" s="780"/>
      <c r="D617" s="791"/>
      <c r="E617" s="792"/>
      <c r="F617" s="793"/>
      <c r="G617" s="793"/>
      <c r="H617" s="609"/>
      <c r="I617" s="609"/>
      <c r="J617" s="716"/>
      <c r="K617" s="717"/>
      <c r="L617" s="794"/>
      <c r="M617" s="718"/>
      <c r="N617" s="2629"/>
      <c r="O617" s="2630"/>
    </row>
    <row r="618" spans="1:15" ht="12.75" hidden="1" customHeight="1" outlineLevel="1">
      <c r="A618" s="778" t="s">
        <v>183</v>
      </c>
      <c r="B618" s="791"/>
      <c r="C618" s="780"/>
      <c r="D618" s="791"/>
      <c r="E618" s="792"/>
      <c r="F618" s="793"/>
      <c r="G618" s="793"/>
      <c r="H618" s="609"/>
      <c r="I618" s="609"/>
      <c r="J618" s="716"/>
      <c r="K618" s="717"/>
      <c r="L618" s="794"/>
      <c r="M618" s="718"/>
      <c r="N618" s="2629"/>
      <c r="O618" s="2630"/>
    </row>
    <row r="619" spans="1:15" ht="12.75" hidden="1" customHeight="1" outlineLevel="1">
      <c r="A619" s="778" t="s">
        <v>182</v>
      </c>
      <c r="B619" s="791"/>
      <c r="C619" s="780"/>
      <c r="D619" s="791"/>
      <c r="E619" s="792"/>
      <c r="F619" s="793"/>
      <c r="G619" s="793"/>
      <c r="H619" s="609"/>
      <c r="I619" s="609"/>
      <c r="J619" s="716"/>
      <c r="K619" s="717"/>
      <c r="L619" s="794"/>
      <c r="M619" s="718"/>
      <c r="N619" s="2629"/>
      <c r="O619" s="2630"/>
    </row>
    <row r="620" spans="1:15" ht="12.75" hidden="1" customHeight="1" outlineLevel="1">
      <c r="A620" s="778" t="s">
        <v>181</v>
      </c>
      <c r="B620" s="791"/>
      <c r="C620" s="780"/>
      <c r="D620" s="791"/>
      <c r="E620" s="792"/>
      <c r="F620" s="793"/>
      <c r="G620" s="793"/>
      <c r="H620" s="609"/>
      <c r="I620" s="609"/>
      <c r="J620" s="716"/>
      <c r="K620" s="717"/>
      <c r="L620" s="794"/>
      <c r="M620" s="718"/>
      <c r="N620" s="2629"/>
      <c r="O620" s="2630"/>
    </row>
    <row r="621" spans="1:15" ht="12.75" hidden="1" customHeight="1" outlineLevel="1">
      <c r="A621" s="778" t="s">
        <v>180</v>
      </c>
      <c r="B621" s="791"/>
      <c r="C621" s="780"/>
      <c r="D621" s="791"/>
      <c r="E621" s="792"/>
      <c r="F621" s="793"/>
      <c r="G621" s="793"/>
      <c r="H621" s="609"/>
      <c r="I621" s="609"/>
      <c r="J621" s="716"/>
      <c r="K621" s="717"/>
      <c r="L621" s="794"/>
      <c r="M621" s="718"/>
      <c r="N621" s="2629"/>
      <c r="O621" s="2630"/>
    </row>
    <row r="622" spans="1:15" ht="12.75" hidden="1" customHeight="1" outlineLevel="1">
      <c r="A622" s="778" t="s">
        <v>179</v>
      </c>
      <c r="B622" s="791"/>
      <c r="C622" s="780"/>
      <c r="D622" s="791"/>
      <c r="E622" s="792"/>
      <c r="F622" s="793"/>
      <c r="G622" s="793"/>
      <c r="H622" s="609"/>
      <c r="I622" s="609"/>
      <c r="J622" s="716"/>
      <c r="K622" s="717"/>
      <c r="L622" s="794"/>
      <c r="M622" s="718"/>
      <c r="N622" s="2629"/>
      <c r="O622" s="2630"/>
    </row>
    <row r="623" spans="1:15" ht="12.75" hidden="1" customHeight="1" outlineLevel="1">
      <c r="A623" s="778" t="s">
        <v>178</v>
      </c>
      <c r="B623" s="791"/>
      <c r="C623" s="780"/>
      <c r="D623" s="791"/>
      <c r="E623" s="792"/>
      <c r="F623" s="793"/>
      <c r="G623" s="793"/>
      <c r="H623" s="609"/>
      <c r="I623" s="609"/>
      <c r="J623" s="716"/>
      <c r="K623" s="717"/>
      <c r="L623" s="794"/>
      <c r="M623" s="718"/>
      <c r="N623" s="2629"/>
      <c r="O623" s="2630"/>
    </row>
    <row r="624" spans="1:15" ht="12.75" hidden="1" customHeight="1" outlineLevel="1">
      <c r="A624" s="778" t="s">
        <v>177</v>
      </c>
      <c r="B624" s="791"/>
      <c r="C624" s="780"/>
      <c r="D624" s="791"/>
      <c r="E624" s="792"/>
      <c r="F624" s="793"/>
      <c r="G624" s="793"/>
      <c r="H624" s="609"/>
      <c r="I624" s="609"/>
      <c r="J624" s="716"/>
      <c r="K624" s="717"/>
      <c r="L624" s="794"/>
      <c r="M624" s="718"/>
      <c r="N624" s="2629"/>
      <c r="O624" s="2630"/>
    </row>
    <row r="625" spans="1:15" ht="12.75" hidden="1" customHeight="1" outlineLevel="1">
      <c r="A625" s="778" t="s">
        <v>176</v>
      </c>
      <c r="B625" s="791"/>
      <c r="C625" s="780"/>
      <c r="D625" s="791"/>
      <c r="E625" s="792"/>
      <c r="F625" s="793"/>
      <c r="G625" s="793"/>
      <c r="H625" s="609"/>
      <c r="I625" s="609"/>
      <c r="J625" s="716"/>
      <c r="K625" s="717"/>
      <c r="L625" s="794"/>
      <c r="M625" s="718"/>
      <c r="N625" s="2629"/>
      <c r="O625" s="2630"/>
    </row>
    <row r="626" spans="1:15" ht="12.75" hidden="1" customHeight="1" outlineLevel="1">
      <c r="A626" s="778" t="s">
        <v>175</v>
      </c>
      <c r="B626" s="791"/>
      <c r="C626" s="780"/>
      <c r="D626" s="791"/>
      <c r="E626" s="792"/>
      <c r="F626" s="793"/>
      <c r="G626" s="793"/>
      <c r="H626" s="609"/>
      <c r="I626" s="609"/>
      <c r="J626" s="716"/>
      <c r="K626" s="717"/>
      <c r="L626" s="794"/>
      <c r="M626" s="718"/>
      <c r="N626" s="2629"/>
      <c r="O626" s="2630"/>
    </row>
    <row r="627" spans="1:15" ht="12.75" hidden="1" customHeight="1" outlineLevel="1">
      <c r="A627" s="778" t="s">
        <v>174</v>
      </c>
      <c r="B627" s="791"/>
      <c r="C627" s="780"/>
      <c r="D627" s="791"/>
      <c r="E627" s="792"/>
      <c r="F627" s="793"/>
      <c r="G627" s="793"/>
      <c r="H627" s="609"/>
      <c r="I627" s="609"/>
      <c r="J627" s="716"/>
      <c r="K627" s="717"/>
      <c r="L627" s="794"/>
      <c r="M627" s="718"/>
      <c r="N627" s="2629"/>
      <c r="O627" s="2630"/>
    </row>
    <row r="628" spans="1:15" ht="12.75" hidden="1" customHeight="1" outlineLevel="1">
      <c r="A628" s="778" t="s">
        <v>173</v>
      </c>
      <c r="B628" s="791"/>
      <c r="C628" s="780"/>
      <c r="D628" s="791"/>
      <c r="E628" s="792"/>
      <c r="F628" s="793"/>
      <c r="G628" s="793"/>
      <c r="H628" s="609"/>
      <c r="I628" s="609"/>
      <c r="J628" s="716"/>
      <c r="K628" s="717"/>
      <c r="L628" s="794"/>
      <c r="M628" s="718"/>
      <c r="N628" s="2629"/>
      <c r="O628" s="2630"/>
    </row>
    <row r="629" spans="1:15" ht="12.75" customHeight="1" collapsed="1">
      <c r="A629" s="724"/>
      <c r="B629" s="636"/>
      <c r="C629" s="725"/>
      <c r="D629" s="725"/>
      <c r="E629" s="726"/>
      <c r="F629" s="456"/>
      <c r="G629" s="456"/>
      <c r="H629" s="761">
        <f>SUM(H579:H628)</f>
        <v>0</v>
      </c>
      <c r="I629" s="761">
        <f t="shared" ref="I629:J629" si="20">SUM(I579:I628)</f>
        <v>0</v>
      </c>
      <c r="J629" s="762">
        <f t="shared" si="20"/>
        <v>0</v>
      </c>
      <c r="K629" s="638"/>
      <c r="L629" s="638"/>
      <c r="M629" s="638"/>
      <c r="N629" s="638"/>
      <c r="O629" s="638"/>
    </row>
    <row r="630" spans="1:15" ht="12.75" customHeight="1">
      <c r="A630" s="638"/>
      <c r="B630" s="638"/>
      <c r="C630" s="638"/>
      <c r="D630" s="638"/>
      <c r="E630" s="638"/>
      <c r="F630" s="638"/>
      <c r="G630" s="638"/>
      <c r="H630" s="638"/>
      <c r="I630" s="637"/>
      <c r="J630" s="637"/>
      <c r="K630" s="637"/>
      <c r="L630" s="638"/>
      <c r="M630" s="638"/>
      <c r="N630" s="638"/>
      <c r="O630" s="638"/>
    </row>
    <row r="631" spans="1:15" ht="12.75" customHeight="1">
      <c r="A631" s="685" t="s">
        <v>1854</v>
      </c>
      <c r="B631" s="799" t="s">
        <v>1570</v>
      </c>
      <c r="C631" s="685"/>
      <c r="D631" s="685"/>
      <c r="E631" s="638"/>
      <c r="F631" s="638"/>
      <c r="G631" s="638"/>
      <c r="H631" s="638"/>
      <c r="I631" s="638"/>
      <c r="J631" s="638"/>
      <c r="K631" s="638"/>
      <c r="L631" s="638"/>
      <c r="M631" s="638"/>
      <c r="N631" s="638"/>
      <c r="O631" s="638"/>
    </row>
    <row r="632" spans="1:15" ht="12.75" customHeight="1">
      <c r="A632" s="2619" t="s">
        <v>1570</v>
      </c>
      <c r="B632" s="2620"/>
      <c r="C632" s="2620"/>
      <c r="D632" s="2620"/>
      <c r="E632" s="2620"/>
      <c r="F632" s="2620"/>
      <c r="G632" s="2621"/>
      <c r="H632" s="2622" t="s">
        <v>1853</v>
      </c>
      <c r="I632" s="2623"/>
      <c r="J632" s="2624"/>
      <c r="K632" s="2619" t="s">
        <v>1835</v>
      </c>
      <c r="L632" s="2620"/>
      <c r="M632" s="2620"/>
      <c r="N632" s="2620"/>
      <c r="O632" s="2628"/>
    </row>
    <row r="633" spans="1:15">
      <c r="A633" s="694" t="s">
        <v>223</v>
      </c>
      <c r="B633" s="784" t="s">
        <v>1836</v>
      </c>
      <c r="C633" s="663" t="s">
        <v>1839</v>
      </c>
      <c r="D633" s="764"/>
      <c r="E633" s="764"/>
      <c r="F633" s="764"/>
      <c r="G633" s="764"/>
      <c r="H633" s="698" t="s">
        <v>1546</v>
      </c>
      <c r="I633" s="699" t="s">
        <v>1547</v>
      </c>
      <c r="J633" s="700" t="s">
        <v>1548</v>
      </c>
      <c r="K633" s="694" t="s">
        <v>1840</v>
      </c>
      <c r="L633" s="785" t="s">
        <v>1841</v>
      </c>
      <c r="M633" s="695" t="s">
        <v>1842</v>
      </c>
      <c r="N633" s="663" t="s">
        <v>1843</v>
      </c>
      <c r="O633" s="786"/>
    </row>
    <row r="634" spans="1:15">
      <c r="A634" s="702"/>
      <c r="B634" s="787" t="s">
        <v>435</v>
      </c>
      <c r="C634" s="664"/>
      <c r="D634" s="788"/>
      <c r="E634" s="788"/>
      <c r="F634" s="788"/>
      <c r="G634" s="788"/>
      <c r="H634" s="706" t="s">
        <v>10</v>
      </c>
      <c r="I634" s="706" t="s">
        <v>10</v>
      </c>
      <c r="J634" s="707" t="s">
        <v>10</v>
      </c>
      <c r="K634" s="702"/>
      <c r="L634" s="775" t="s">
        <v>10</v>
      </c>
      <c r="M634" s="703" t="s">
        <v>1845</v>
      </c>
      <c r="N634" s="664"/>
      <c r="O634" s="789"/>
    </row>
    <row r="635" spans="1:15">
      <c r="A635" s="778" t="s">
        <v>1855</v>
      </c>
      <c r="B635" s="791"/>
      <c r="C635" s="792"/>
      <c r="D635" s="793"/>
      <c r="E635" s="793"/>
      <c r="F635" s="793"/>
      <c r="G635" s="793"/>
      <c r="H635" s="609"/>
      <c r="I635" s="609"/>
      <c r="J635" s="716"/>
      <c r="K635" s="797"/>
      <c r="L635" s="718"/>
      <c r="M635" s="718"/>
      <c r="N635" s="2629"/>
      <c r="O635" s="2630"/>
    </row>
    <row r="636" spans="1:15">
      <c r="A636" s="778" t="s">
        <v>1856</v>
      </c>
      <c r="B636" s="791"/>
      <c r="C636" s="792"/>
      <c r="D636" s="793"/>
      <c r="E636" s="793"/>
      <c r="F636" s="793"/>
      <c r="G636" s="793"/>
      <c r="H636" s="609"/>
      <c r="I636" s="609"/>
      <c r="J636" s="716"/>
      <c r="K636" s="717"/>
      <c r="L636" s="718"/>
      <c r="M636" s="718"/>
      <c r="N636" s="2629"/>
      <c r="O636" s="2630"/>
    </row>
    <row r="637" spans="1:15">
      <c r="A637" s="778" t="s">
        <v>1857</v>
      </c>
      <c r="B637" s="791"/>
      <c r="C637" s="792"/>
      <c r="D637" s="793"/>
      <c r="E637" s="793"/>
      <c r="F637" s="793"/>
      <c r="G637" s="793"/>
      <c r="H637" s="609"/>
      <c r="I637" s="609"/>
      <c r="J637" s="716"/>
      <c r="K637" s="717"/>
      <c r="L637" s="718"/>
      <c r="M637" s="718"/>
      <c r="N637" s="2629"/>
      <c r="O637" s="2630"/>
    </row>
    <row r="638" spans="1:15">
      <c r="A638" s="778" t="s">
        <v>1858</v>
      </c>
      <c r="B638" s="791"/>
      <c r="C638" s="792"/>
      <c r="D638" s="793"/>
      <c r="E638" s="793"/>
      <c r="F638" s="793"/>
      <c r="G638" s="793"/>
      <c r="H638" s="609"/>
      <c r="I638" s="609"/>
      <c r="J638" s="716"/>
      <c r="K638" s="717"/>
      <c r="L638" s="794"/>
      <c r="M638" s="718"/>
      <c r="N638" s="2629"/>
      <c r="O638" s="2630"/>
    </row>
    <row r="639" spans="1:15">
      <c r="A639" s="778" t="s">
        <v>1859</v>
      </c>
      <c r="B639" s="791"/>
      <c r="C639" s="792"/>
      <c r="D639" s="793"/>
      <c r="E639" s="793"/>
      <c r="F639" s="793"/>
      <c r="G639" s="793"/>
      <c r="H639" s="609"/>
      <c r="I639" s="609"/>
      <c r="J639" s="716"/>
      <c r="K639" s="717"/>
      <c r="L639" s="794"/>
      <c r="M639" s="718"/>
      <c r="N639" s="2629"/>
      <c r="O639" s="2630"/>
    </row>
    <row r="640" spans="1:15">
      <c r="A640" s="778" t="s">
        <v>1860</v>
      </c>
      <c r="B640" s="791"/>
      <c r="C640" s="792"/>
      <c r="D640" s="793"/>
      <c r="E640" s="793"/>
      <c r="F640" s="793"/>
      <c r="G640" s="793"/>
      <c r="H640" s="609"/>
      <c r="I640" s="609"/>
      <c r="J640" s="716"/>
      <c r="K640" s="717"/>
      <c r="L640" s="794"/>
      <c r="M640" s="718"/>
      <c r="N640" s="2629"/>
      <c r="O640" s="2630"/>
    </row>
    <row r="641" spans="1:15">
      <c r="A641" s="778" t="s">
        <v>1861</v>
      </c>
      <c r="B641" s="791"/>
      <c r="C641" s="792"/>
      <c r="D641" s="793"/>
      <c r="E641" s="793"/>
      <c r="F641" s="793"/>
      <c r="G641" s="793"/>
      <c r="H641" s="609"/>
      <c r="I641" s="609"/>
      <c r="J641" s="716"/>
      <c r="K641" s="717"/>
      <c r="L641" s="794"/>
      <c r="M641" s="718"/>
      <c r="N641" s="2629"/>
      <c r="O641" s="2630"/>
    </row>
    <row r="642" spans="1:15">
      <c r="A642" s="778" t="s">
        <v>1862</v>
      </c>
      <c r="B642" s="791"/>
      <c r="C642" s="792"/>
      <c r="D642" s="793"/>
      <c r="E642" s="793"/>
      <c r="F642" s="793"/>
      <c r="G642" s="793"/>
      <c r="H642" s="609"/>
      <c r="I642" s="609"/>
      <c r="J642" s="716"/>
      <c r="K642" s="717"/>
      <c r="L642" s="794"/>
      <c r="M642" s="718"/>
      <c r="N642" s="2629"/>
      <c r="O642" s="2630"/>
    </row>
    <row r="643" spans="1:15">
      <c r="A643" s="778" t="s">
        <v>1863</v>
      </c>
      <c r="B643" s="791"/>
      <c r="C643" s="792"/>
      <c r="D643" s="793"/>
      <c r="E643" s="793"/>
      <c r="F643" s="793"/>
      <c r="G643" s="793"/>
      <c r="H643" s="609"/>
      <c r="I643" s="609"/>
      <c r="J643" s="716"/>
      <c r="K643" s="717"/>
      <c r="L643" s="794"/>
      <c r="M643" s="718"/>
      <c r="N643" s="2629"/>
      <c r="O643" s="2630"/>
    </row>
    <row r="644" spans="1:15">
      <c r="A644" s="778" t="s">
        <v>1864</v>
      </c>
      <c r="B644" s="791"/>
      <c r="C644" s="792"/>
      <c r="D644" s="793"/>
      <c r="E644" s="793"/>
      <c r="F644" s="793"/>
      <c r="G644" s="793"/>
      <c r="H644" s="609"/>
      <c r="I644" s="609"/>
      <c r="J644" s="716"/>
      <c r="K644" s="717"/>
      <c r="L644" s="794"/>
      <c r="M644" s="718"/>
      <c r="N644" s="2629"/>
      <c r="O644" s="2630"/>
    </row>
    <row r="645" spans="1:15" hidden="1" outlineLevel="1">
      <c r="A645" s="778" t="s">
        <v>1865</v>
      </c>
      <c r="B645" s="791"/>
      <c r="C645" s="792"/>
      <c r="D645" s="793"/>
      <c r="E645" s="793"/>
      <c r="F645" s="793"/>
      <c r="G645" s="793"/>
      <c r="H645" s="609"/>
      <c r="I645" s="609"/>
      <c r="J645" s="716"/>
      <c r="K645" s="717"/>
      <c r="L645" s="794"/>
      <c r="M645" s="718"/>
      <c r="N645" s="2629"/>
      <c r="O645" s="2630"/>
    </row>
    <row r="646" spans="1:15" hidden="1" outlineLevel="1">
      <c r="A646" s="778" t="s">
        <v>1866</v>
      </c>
      <c r="B646" s="791"/>
      <c r="C646" s="792"/>
      <c r="D646" s="793"/>
      <c r="E646" s="793"/>
      <c r="F646" s="793"/>
      <c r="G646" s="793"/>
      <c r="H646" s="609"/>
      <c r="I646" s="609"/>
      <c r="J646" s="716"/>
      <c r="K646" s="717"/>
      <c r="L646" s="794"/>
      <c r="M646" s="718"/>
      <c r="N646" s="2629"/>
      <c r="O646" s="2630"/>
    </row>
    <row r="647" spans="1:15" hidden="1" outlineLevel="1">
      <c r="A647" s="778" t="s">
        <v>1867</v>
      </c>
      <c r="B647" s="791"/>
      <c r="C647" s="792"/>
      <c r="D647" s="793"/>
      <c r="E647" s="793"/>
      <c r="F647" s="793"/>
      <c r="G647" s="793"/>
      <c r="H647" s="609"/>
      <c r="I647" s="609"/>
      <c r="J647" s="716"/>
      <c r="K647" s="717"/>
      <c r="L647" s="794"/>
      <c r="M647" s="718"/>
      <c r="N647" s="2629"/>
      <c r="O647" s="2630"/>
    </row>
    <row r="648" spans="1:15" hidden="1" outlineLevel="1">
      <c r="A648" s="778" t="s">
        <v>1868</v>
      </c>
      <c r="B648" s="791"/>
      <c r="C648" s="792"/>
      <c r="D648" s="793"/>
      <c r="E648" s="793"/>
      <c r="F648" s="793"/>
      <c r="G648" s="793"/>
      <c r="H648" s="609"/>
      <c r="I648" s="609"/>
      <c r="J648" s="716"/>
      <c r="K648" s="717"/>
      <c r="L648" s="794"/>
      <c r="M648" s="718"/>
      <c r="N648" s="2629"/>
      <c r="O648" s="2630"/>
    </row>
    <row r="649" spans="1:15" hidden="1" outlineLevel="1">
      <c r="A649" s="778" t="s">
        <v>1869</v>
      </c>
      <c r="B649" s="791"/>
      <c r="C649" s="792"/>
      <c r="D649" s="793"/>
      <c r="E649" s="793"/>
      <c r="F649" s="793"/>
      <c r="G649" s="793"/>
      <c r="H649" s="609"/>
      <c r="I649" s="609"/>
      <c r="J649" s="716"/>
      <c r="K649" s="717"/>
      <c r="L649" s="794"/>
      <c r="M649" s="718"/>
      <c r="N649" s="2629"/>
      <c r="O649" s="2630"/>
    </row>
    <row r="650" spans="1:15" hidden="1" outlineLevel="1">
      <c r="A650" s="778" t="s">
        <v>1870</v>
      </c>
      <c r="B650" s="791"/>
      <c r="C650" s="792"/>
      <c r="D650" s="793"/>
      <c r="E650" s="793"/>
      <c r="F650" s="793"/>
      <c r="G650" s="793"/>
      <c r="H650" s="609"/>
      <c r="I650" s="609"/>
      <c r="J650" s="716"/>
      <c r="K650" s="717"/>
      <c r="L650" s="794"/>
      <c r="M650" s="718"/>
      <c r="N650" s="2629"/>
      <c r="O650" s="2630"/>
    </row>
    <row r="651" spans="1:15" hidden="1" outlineLevel="1">
      <c r="A651" s="778" t="s">
        <v>1871</v>
      </c>
      <c r="B651" s="791"/>
      <c r="C651" s="792"/>
      <c r="D651" s="793"/>
      <c r="E651" s="793"/>
      <c r="F651" s="793"/>
      <c r="G651" s="793"/>
      <c r="H651" s="609"/>
      <c r="I651" s="609"/>
      <c r="J651" s="716"/>
      <c r="K651" s="717"/>
      <c r="L651" s="794"/>
      <c r="M651" s="718"/>
      <c r="N651" s="2629"/>
      <c r="O651" s="2630"/>
    </row>
    <row r="652" spans="1:15" hidden="1" outlineLevel="1">
      <c r="A652" s="778" t="s">
        <v>1872</v>
      </c>
      <c r="B652" s="791"/>
      <c r="C652" s="792"/>
      <c r="D652" s="793"/>
      <c r="E652" s="793"/>
      <c r="F652" s="793"/>
      <c r="G652" s="793"/>
      <c r="H652" s="609"/>
      <c r="I652" s="609"/>
      <c r="J652" s="716"/>
      <c r="K652" s="717"/>
      <c r="L652" s="794"/>
      <c r="M652" s="718"/>
      <c r="N652" s="2629"/>
      <c r="O652" s="2630"/>
    </row>
    <row r="653" spans="1:15" hidden="1" outlineLevel="1">
      <c r="A653" s="778" t="s">
        <v>1873</v>
      </c>
      <c r="B653" s="791"/>
      <c r="C653" s="792"/>
      <c r="D653" s="793"/>
      <c r="E653" s="793"/>
      <c r="F653" s="793"/>
      <c r="G653" s="793"/>
      <c r="H653" s="609"/>
      <c r="I653" s="609"/>
      <c r="J653" s="716"/>
      <c r="K653" s="717"/>
      <c r="L653" s="794"/>
      <c r="M653" s="718"/>
      <c r="N653" s="2629"/>
      <c r="O653" s="2630"/>
    </row>
    <row r="654" spans="1:15" hidden="1" outlineLevel="1">
      <c r="A654" s="778" t="s">
        <v>1874</v>
      </c>
      <c r="B654" s="791"/>
      <c r="C654" s="792"/>
      <c r="D654" s="793"/>
      <c r="E654" s="793"/>
      <c r="F654" s="793"/>
      <c r="G654" s="793"/>
      <c r="H654" s="609"/>
      <c r="I654" s="609"/>
      <c r="J654" s="716"/>
      <c r="K654" s="717"/>
      <c r="L654" s="794"/>
      <c r="M654" s="718"/>
      <c r="N654" s="2629"/>
      <c r="O654" s="2630"/>
    </row>
    <row r="655" spans="1:15" hidden="1" outlineLevel="1">
      <c r="A655" s="778" t="s">
        <v>1875</v>
      </c>
      <c r="B655" s="791"/>
      <c r="C655" s="792"/>
      <c r="D655" s="793"/>
      <c r="E655" s="793"/>
      <c r="F655" s="793"/>
      <c r="G655" s="793"/>
      <c r="H655" s="609"/>
      <c r="I655" s="609"/>
      <c r="J655" s="716"/>
      <c r="K655" s="717"/>
      <c r="L655" s="794"/>
      <c r="M655" s="718"/>
      <c r="N655" s="2629"/>
      <c r="O655" s="2630"/>
    </row>
    <row r="656" spans="1:15" hidden="1" outlineLevel="1">
      <c r="A656" s="778" t="s">
        <v>1876</v>
      </c>
      <c r="B656" s="791"/>
      <c r="C656" s="792"/>
      <c r="D656" s="793"/>
      <c r="E656" s="793"/>
      <c r="F656" s="793"/>
      <c r="G656" s="793"/>
      <c r="H656" s="609"/>
      <c r="I656" s="609"/>
      <c r="J656" s="716"/>
      <c r="K656" s="717"/>
      <c r="L656" s="794"/>
      <c r="M656" s="718"/>
      <c r="N656" s="2629"/>
      <c r="O656" s="2630"/>
    </row>
    <row r="657" spans="1:15" hidden="1" outlineLevel="1">
      <c r="A657" s="778" t="s">
        <v>1877</v>
      </c>
      <c r="B657" s="791"/>
      <c r="C657" s="792"/>
      <c r="D657" s="793"/>
      <c r="E657" s="793"/>
      <c r="F657" s="793"/>
      <c r="G657" s="793"/>
      <c r="H657" s="609"/>
      <c r="I657" s="609"/>
      <c r="J657" s="716"/>
      <c r="K657" s="717"/>
      <c r="L657" s="794"/>
      <c r="M657" s="718"/>
      <c r="N657" s="2629"/>
      <c r="O657" s="2630"/>
    </row>
    <row r="658" spans="1:15" hidden="1" outlineLevel="1">
      <c r="A658" s="778" t="s">
        <v>1878</v>
      </c>
      <c r="B658" s="791"/>
      <c r="C658" s="792"/>
      <c r="D658" s="793"/>
      <c r="E658" s="793"/>
      <c r="F658" s="793"/>
      <c r="G658" s="793"/>
      <c r="H658" s="609"/>
      <c r="I658" s="609"/>
      <c r="J658" s="716"/>
      <c r="K658" s="717"/>
      <c r="L658" s="794"/>
      <c r="M658" s="718"/>
      <c r="N658" s="2629"/>
      <c r="O658" s="2630"/>
    </row>
    <row r="659" spans="1:15" hidden="1" outlineLevel="1">
      <c r="A659" s="778" t="s">
        <v>1879</v>
      </c>
      <c r="B659" s="791"/>
      <c r="C659" s="792"/>
      <c r="D659" s="793"/>
      <c r="E659" s="793"/>
      <c r="F659" s="793"/>
      <c r="G659" s="793"/>
      <c r="H659" s="609"/>
      <c r="I659" s="609"/>
      <c r="J659" s="716"/>
      <c r="K659" s="717"/>
      <c r="L659" s="794"/>
      <c r="M659" s="718"/>
      <c r="N659" s="2629"/>
      <c r="O659" s="2630"/>
    </row>
    <row r="660" spans="1:15" hidden="1" outlineLevel="1">
      <c r="A660" s="778" t="s">
        <v>1880</v>
      </c>
      <c r="B660" s="791"/>
      <c r="C660" s="792"/>
      <c r="D660" s="793"/>
      <c r="E660" s="793"/>
      <c r="F660" s="793"/>
      <c r="G660" s="793"/>
      <c r="H660" s="609"/>
      <c r="I660" s="609"/>
      <c r="J660" s="716"/>
      <c r="K660" s="717"/>
      <c r="L660" s="794"/>
      <c r="M660" s="718"/>
      <c r="N660" s="2629"/>
      <c r="O660" s="2630"/>
    </row>
    <row r="661" spans="1:15" hidden="1" outlineLevel="1">
      <c r="A661" s="778" t="s">
        <v>1881</v>
      </c>
      <c r="B661" s="791"/>
      <c r="C661" s="792"/>
      <c r="D661" s="793"/>
      <c r="E661" s="793"/>
      <c r="F661" s="793"/>
      <c r="G661" s="793"/>
      <c r="H661" s="609"/>
      <c r="I661" s="609"/>
      <c r="J661" s="716"/>
      <c r="K661" s="717"/>
      <c r="L661" s="794"/>
      <c r="M661" s="718"/>
      <c r="N661" s="2629"/>
      <c r="O661" s="2630"/>
    </row>
    <row r="662" spans="1:15" hidden="1" outlineLevel="1">
      <c r="A662" s="778" t="s">
        <v>1882</v>
      </c>
      <c r="B662" s="791"/>
      <c r="C662" s="792"/>
      <c r="D662" s="793"/>
      <c r="E662" s="793"/>
      <c r="F662" s="793"/>
      <c r="G662" s="793"/>
      <c r="H662" s="609"/>
      <c r="I662" s="609"/>
      <c r="J662" s="716"/>
      <c r="K662" s="717"/>
      <c r="L662" s="794"/>
      <c r="M662" s="718"/>
      <c r="N662" s="2629"/>
      <c r="O662" s="2630"/>
    </row>
    <row r="663" spans="1:15" hidden="1" outlineLevel="1">
      <c r="A663" s="778" t="s">
        <v>1883</v>
      </c>
      <c r="B663" s="791"/>
      <c r="C663" s="792"/>
      <c r="D663" s="793"/>
      <c r="E663" s="793"/>
      <c r="F663" s="793"/>
      <c r="G663" s="793"/>
      <c r="H663" s="609"/>
      <c r="I663" s="609"/>
      <c r="J663" s="716"/>
      <c r="K663" s="717"/>
      <c r="L663" s="794"/>
      <c r="M663" s="718"/>
      <c r="N663" s="2629"/>
      <c r="O663" s="2630"/>
    </row>
    <row r="664" spans="1:15" hidden="1" outlineLevel="1">
      <c r="A664" s="778" t="s">
        <v>1884</v>
      </c>
      <c r="B664" s="791"/>
      <c r="C664" s="792"/>
      <c r="D664" s="793"/>
      <c r="E664" s="793"/>
      <c r="F664" s="793"/>
      <c r="G664" s="793"/>
      <c r="H664" s="609"/>
      <c r="I664" s="609"/>
      <c r="J664" s="716"/>
      <c r="K664" s="717"/>
      <c r="L664" s="794"/>
      <c r="M664" s="718"/>
      <c r="N664" s="2629"/>
      <c r="O664" s="2630"/>
    </row>
    <row r="665" spans="1:15" hidden="1" outlineLevel="1">
      <c r="A665" s="778" t="s">
        <v>1885</v>
      </c>
      <c r="B665" s="791"/>
      <c r="C665" s="792"/>
      <c r="D665" s="793"/>
      <c r="E665" s="793"/>
      <c r="F665" s="793"/>
      <c r="G665" s="793"/>
      <c r="H665" s="609"/>
      <c r="I665" s="609"/>
      <c r="J665" s="716"/>
      <c r="K665" s="717"/>
      <c r="L665" s="794"/>
      <c r="M665" s="718"/>
      <c r="N665" s="2629"/>
      <c r="O665" s="2630"/>
    </row>
    <row r="666" spans="1:15" hidden="1" outlineLevel="1">
      <c r="A666" s="778" t="s">
        <v>1886</v>
      </c>
      <c r="B666" s="791"/>
      <c r="C666" s="792"/>
      <c r="D666" s="793"/>
      <c r="E666" s="793"/>
      <c r="F666" s="793"/>
      <c r="G666" s="793"/>
      <c r="H666" s="609"/>
      <c r="I666" s="609"/>
      <c r="J666" s="716"/>
      <c r="K666" s="717"/>
      <c r="L666" s="794"/>
      <c r="M666" s="718"/>
      <c r="N666" s="2629"/>
      <c r="O666" s="2630"/>
    </row>
    <row r="667" spans="1:15" hidden="1" outlineLevel="1">
      <c r="A667" s="778" t="s">
        <v>1887</v>
      </c>
      <c r="B667" s="791"/>
      <c r="C667" s="792"/>
      <c r="D667" s="793"/>
      <c r="E667" s="793"/>
      <c r="F667" s="793"/>
      <c r="G667" s="793"/>
      <c r="H667" s="609"/>
      <c r="I667" s="609"/>
      <c r="J667" s="716"/>
      <c r="K667" s="717"/>
      <c r="L667" s="794"/>
      <c r="M667" s="718"/>
      <c r="N667" s="2629"/>
      <c r="O667" s="2630"/>
    </row>
    <row r="668" spans="1:15" hidden="1" outlineLevel="1">
      <c r="A668" s="778" t="s">
        <v>1888</v>
      </c>
      <c r="B668" s="791"/>
      <c r="C668" s="792"/>
      <c r="D668" s="793"/>
      <c r="E668" s="793"/>
      <c r="F668" s="793"/>
      <c r="G668" s="793"/>
      <c r="H668" s="609"/>
      <c r="I668" s="609"/>
      <c r="J668" s="716"/>
      <c r="K668" s="717"/>
      <c r="L668" s="794"/>
      <c r="M668" s="718"/>
      <c r="N668" s="2629"/>
      <c r="O668" s="2630"/>
    </row>
    <row r="669" spans="1:15" hidden="1" outlineLevel="1">
      <c r="A669" s="778" t="s">
        <v>1889</v>
      </c>
      <c r="B669" s="791"/>
      <c r="C669" s="792"/>
      <c r="D669" s="793"/>
      <c r="E669" s="793"/>
      <c r="F669" s="793"/>
      <c r="G669" s="793"/>
      <c r="H669" s="609"/>
      <c r="I669" s="609"/>
      <c r="J669" s="716"/>
      <c r="K669" s="717"/>
      <c r="L669" s="794"/>
      <c r="M669" s="718"/>
      <c r="N669" s="2629"/>
      <c r="O669" s="2630"/>
    </row>
    <row r="670" spans="1:15" hidden="1" outlineLevel="1">
      <c r="A670" s="778" t="s">
        <v>1890</v>
      </c>
      <c r="B670" s="791"/>
      <c r="C670" s="792"/>
      <c r="D670" s="793"/>
      <c r="E670" s="793"/>
      <c r="F670" s="793"/>
      <c r="G670" s="793"/>
      <c r="H670" s="609"/>
      <c r="I670" s="609"/>
      <c r="J670" s="716"/>
      <c r="K670" s="717"/>
      <c r="L670" s="794"/>
      <c r="M670" s="718"/>
      <c r="N670" s="2629"/>
      <c r="O670" s="2630"/>
    </row>
    <row r="671" spans="1:15" hidden="1" outlineLevel="1">
      <c r="A671" s="778" t="s">
        <v>1891</v>
      </c>
      <c r="B671" s="791"/>
      <c r="C671" s="792"/>
      <c r="D671" s="793"/>
      <c r="E671" s="793"/>
      <c r="F671" s="793"/>
      <c r="G671" s="793"/>
      <c r="H671" s="609"/>
      <c r="I671" s="609"/>
      <c r="J671" s="716"/>
      <c r="K671" s="717"/>
      <c r="L671" s="794"/>
      <c r="M671" s="718"/>
      <c r="N671" s="2629"/>
      <c r="O671" s="2630"/>
    </row>
    <row r="672" spans="1:15" hidden="1" outlineLevel="1">
      <c r="A672" s="778" t="s">
        <v>1892</v>
      </c>
      <c r="B672" s="791"/>
      <c r="C672" s="792"/>
      <c r="D672" s="793"/>
      <c r="E672" s="793"/>
      <c r="F672" s="793"/>
      <c r="G672" s="793"/>
      <c r="H672" s="609"/>
      <c r="I672" s="609"/>
      <c r="J672" s="716"/>
      <c r="K672" s="717"/>
      <c r="L672" s="794"/>
      <c r="M672" s="718"/>
      <c r="N672" s="2629"/>
      <c r="O672" s="2630"/>
    </row>
    <row r="673" spans="1:15" hidden="1" outlineLevel="1">
      <c r="A673" s="778" t="s">
        <v>1893</v>
      </c>
      <c r="B673" s="791"/>
      <c r="C673" s="792"/>
      <c r="D673" s="793"/>
      <c r="E673" s="793"/>
      <c r="F673" s="793"/>
      <c r="G673" s="793"/>
      <c r="H673" s="609"/>
      <c r="I673" s="609"/>
      <c r="J673" s="716"/>
      <c r="K673" s="717"/>
      <c r="L673" s="794"/>
      <c r="M673" s="718"/>
      <c r="N673" s="2629"/>
      <c r="O673" s="2630"/>
    </row>
    <row r="674" spans="1:15" hidden="1" outlineLevel="1">
      <c r="A674" s="778" t="s">
        <v>1894</v>
      </c>
      <c r="B674" s="791"/>
      <c r="C674" s="792"/>
      <c r="D674" s="793"/>
      <c r="E674" s="793"/>
      <c r="F674" s="793"/>
      <c r="G674" s="793"/>
      <c r="H674" s="609"/>
      <c r="I674" s="609"/>
      <c r="J674" s="716"/>
      <c r="K674" s="717"/>
      <c r="L674" s="794"/>
      <c r="M674" s="718"/>
      <c r="N674" s="2629"/>
      <c r="O674" s="2630"/>
    </row>
    <row r="675" spans="1:15" hidden="1" outlineLevel="1">
      <c r="A675" s="778" t="s">
        <v>1895</v>
      </c>
      <c r="B675" s="791"/>
      <c r="C675" s="792"/>
      <c r="D675" s="793"/>
      <c r="E675" s="793"/>
      <c r="F675" s="793"/>
      <c r="G675" s="793"/>
      <c r="H675" s="609"/>
      <c r="I675" s="609"/>
      <c r="J675" s="716"/>
      <c r="K675" s="717"/>
      <c r="L675" s="794"/>
      <c r="M675" s="718"/>
      <c r="N675" s="2629"/>
      <c r="O675" s="2630"/>
    </row>
    <row r="676" spans="1:15" hidden="1" outlineLevel="1">
      <c r="A676" s="778" t="s">
        <v>1896</v>
      </c>
      <c r="B676" s="791"/>
      <c r="C676" s="792"/>
      <c r="D676" s="793"/>
      <c r="E676" s="793"/>
      <c r="F676" s="793"/>
      <c r="G676" s="793"/>
      <c r="H676" s="609"/>
      <c r="I676" s="609"/>
      <c r="J676" s="716"/>
      <c r="K676" s="717"/>
      <c r="L676" s="794"/>
      <c r="M676" s="718"/>
      <c r="N676" s="2629"/>
      <c r="O676" s="2630"/>
    </row>
    <row r="677" spans="1:15" hidden="1" outlineLevel="1">
      <c r="A677" s="778" t="s">
        <v>1897</v>
      </c>
      <c r="B677" s="791"/>
      <c r="C677" s="792"/>
      <c r="D677" s="793"/>
      <c r="E677" s="793"/>
      <c r="F677" s="793"/>
      <c r="G677" s="793"/>
      <c r="H677" s="609"/>
      <c r="I677" s="609"/>
      <c r="J677" s="716"/>
      <c r="K677" s="717"/>
      <c r="L677" s="794"/>
      <c r="M677" s="718"/>
      <c r="N677" s="2629"/>
      <c r="O677" s="2630"/>
    </row>
    <row r="678" spans="1:15" hidden="1" outlineLevel="1">
      <c r="A678" s="778" t="s">
        <v>1898</v>
      </c>
      <c r="B678" s="791"/>
      <c r="C678" s="792"/>
      <c r="D678" s="793"/>
      <c r="E678" s="793"/>
      <c r="F678" s="793"/>
      <c r="G678" s="793"/>
      <c r="H678" s="609"/>
      <c r="I678" s="609"/>
      <c r="J678" s="716"/>
      <c r="K678" s="717"/>
      <c r="L678" s="794"/>
      <c r="M678" s="718"/>
      <c r="N678" s="2629"/>
      <c r="O678" s="2630"/>
    </row>
    <row r="679" spans="1:15" hidden="1" outlineLevel="1">
      <c r="A679" s="778" t="s">
        <v>1899</v>
      </c>
      <c r="B679" s="791"/>
      <c r="C679" s="792"/>
      <c r="D679" s="793"/>
      <c r="E679" s="793"/>
      <c r="F679" s="793"/>
      <c r="G679" s="793"/>
      <c r="H679" s="609"/>
      <c r="I679" s="609"/>
      <c r="J679" s="716"/>
      <c r="K679" s="717"/>
      <c r="L679" s="794"/>
      <c r="M679" s="718"/>
      <c r="N679" s="2629"/>
      <c r="O679" s="2630"/>
    </row>
    <row r="680" spans="1:15" hidden="1" outlineLevel="1">
      <c r="A680" s="778" t="s">
        <v>1900</v>
      </c>
      <c r="B680" s="791"/>
      <c r="C680" s="792"/>
      <c r="D680" s="793"/>
      <c r="E680" s="793"/>
      <c r="F680" s="793"/>
      <c r="G680" s="793"/>
      <c r="H680" s="609"/>
      <c r="I680" s="609"/>
      <c r="J680" s="716"/>
      <c r="K680" s="717"/>
      <c r="L680" s="794"/>
      <c r="M680" s="718"/>
      <c r="N680" s="2629"/>
      <c r="O680" s="2630"/>
    </row>
    <row r="681" spans="1:15" hidden="1" outlineLevel="1">
      <c r="A681" s="778" t="s">
        <v>1901</v>
      </c>
      <c r="B681" s="791"/>
      <c r="C681" s="792"/>
      <c r="D681" s="793"/>
      <c r="E681" s="793"/>
      <c r="F681" s="793"/>
      <c r="G681" s="793"/>
      <c r="H681" s="609"/>
      <c r="I681" s="609"/>
      <c r="J681" s="716"/>
      <c r="K681" s="717"/>
      <c r="L681" s="794"/>
      <c r="M681" s="718"/>
      <c r="N681" s="2629"/>
      <c r="O681" s="2630"/>
    </row>
    <row r="682" spans="1:15" hidden="1" outlineLevel="1">
      <c r="A682" s="778" t="s">
        <v>1902</v>
      </c>
      <c r="B682" s="791"/>
      <c r="C682" s="792"/>
      <c r="D682" s="793"/>
      <c r="E682" s="793"/>
      <c r="F682" s="793"/>
      <c r="G682" s="793"/>
      <c r="H682" s="609"/>
      <c r="I682" s="609"/>
      <c r="J682" s="716"/>
      <c r="K682" s="717"/>
      <c r="L682" s="794"/>
      <c r="M682" s="718"/>
      <c r="N682" s="2629"/>
      <c r="O682" s="2630"/>
    </row>
    <row r="683" spans="1:15" hidden="1" outlineLevel="1">
      <c r="A683" s="778" t="s">
        <v>1903</v>
      </c>
      <c r="B683" s="791"/>
      <c r="C683" s="792"/>
      <c r="D683" s="793"/>
      <c r="E683" s="793"/>
      <c r="F683" s="793"/>
      <c r="G683" s="793"/>
      <c r="H683" s="609"/>
      <c r="I683" s="609"/>
      <c r="J683" s="716"/>
      <c r="K683" s="717"/>
      <c r="L683" s="794"/>
      <c r="M683" s="718"/>
      <c r="N683" s="2629"/>
      <c r="O683" s="2630"/>
    </row>
    <row r="684" spans="1:15" hidden="1" outlineLevel="1">
      <c r="A684" s="778" t="s">
        <v>1904</v>
      </c>
      <c r="B684" s="791"/>
      <c r="C684" s="792"/>
      <c r="D684" s="793"/>
      <c r="E684" s="793"/>
      <c r="F684" s="793"/>
      <c r="G684" s="793"/>
      <c r="H684" s="609"/>
      <c r="I684" s="609"/>
      <c r="J684" s="716"/>
      <c r="K684" s="717"/>
      <c r="L684" s="794"/>
      <c r="M684" s="718"/>
      <c r="N684" s="2629"/>
      <c r="O684" s="2630"/>
    </row>
    <row r="685" spans="1:15" collapsed="1">
      <c r="A685" s="456"/>
      <c r="B685" s="636"/>
      <c r="C685" s="725"/>
      <c r="D685" s="725"/>
      <c r="E685" s="726"/>
      <c r="F685" s="456"/>
      <c r="G685" s="456"/>
      <c r="H685" s="761">
        <f>SUM(H635:H684)</f>
        <v>0</v>
      </c>
      <c r="I685" s="761">
        <f t="shared" ref="I685:J685" si="21">SUM(I635:I684)</f>
        <v>0</v>
      </c>
      <c r="J685" s="762">
        <f t="shared" si="21"/>
        <v>0</v>
      </c>
      <c r="K685" s="638"/>
      <c r="L685" s="638"/>
      <c r="M685" s="638"/>
      <c r="N685" s="638"/>
      <c r="O685" s="638"/>
    </row>
    <row r="686" spans="1:15">
      <c r="B686" s="800"/>
      <c r="C686" s="800"/>
      <c r="D686" s="800"/>
      <c r="E686" s="800"/>
      <c r="F686" s="800"/>
      <c r="G686" s="800"/>
      <c r="H686" s="800"/>
    </row>
  </sheetData>
  <mergeCells count="384">
    <mergeCell ref="N684:O684"/>
    <mergeCell ref="N678:O678"/>
    <mergeCell ref="N679:O679"/>
    <mergeCell ref="N680:O680"/>
    <mergeCell ref="N681:O681"/>
    <mergeCell ref="N682:O682"/>
    <mergeCell ref="N683:O683"/>
    <mergeCell ref="N672:O672"/>
    <mergeCell ref="N673:O673"/>
    <mergeCell ref="N674:O674"/>
    <mergeCell ref="N675:O675"/>
    <mergeCell ref="N676:O676"/>
    <mergeCell ref="N677:O677"/>
    <mergeCell ref="N666:O666"/>
    <mergeCell ref="N667:O667"/>
    <mergeCell ref="N668:O668"/>
    <mergeCell ref="N669:O669"/>
    <mergeCell ref="N670:O670"/>
    <mergeCell ref="N671:O671"/>
    <mergeCell ref="N660:O660"/>
    <mergeCell ref="N661:O661"/>
    <mergeCell ref="N662:O662"/>
    <mergeCell ref="N663:O663"/>
    <mergeCell ref="N664:O664"/>
    <mergeCell ref="N665:O665"/>
    <mergeCell ref="N654:O654"/>
    <mergeCell ref="N655:O655"/>
    <mergeCell ref="N656:O656"/>
    <mergeCell ref="N657:O657"/>
    <mergeCell ref="N658:O658"/>
    <mergeCell ref="N659:O659"/>
    <mergeCell ref="N648:O648"/>
    <mergeCell ref="N649:O649"/>
    <mergeCell ref="N650:O650"/>
    <mergeCell ref="N651:O651"/>
    <mergeCell ref="N652:O652"/>
    <mergeCell ref="N653:O653"/>
    <mergeCell ref="N642:O642"/>
    <mergeCell ref="N643:O643"/>
    <mergeCell ref="N644:O644"/>
    <mergeCell ref="N645:O645"/>
    <mergeCell ref="N646:O646"/>
    <mergeCell ref="N647:O647"/>
    <mergeCell ref="N636:O636"/>
    <mergeCell ref="N637:O637"/>
    <mergeCell ref="N638:O638"/>
    <mergeCell ref="N639:O639"/>
    <mergeCell ref="N640:O640"/>
    <mergeCell ref="N641:O641"/>
    <mergeCell ref="N627:O627"/>
    <mergeCell ref="N628:O628"/>
    <mergeCell ref="A632:G632"/>
    <mergeCell ref="H632:J632"/>
    <mergeCell ref="K632:O632"/>
    <mergeCell ref="N635:O635"/>
    <mergeCell ref="N621:O621"/>
    <mergeCell ref="N622:O622"/>
    <mergeCell ref="N623:O623"/>
    <mergeCell ref="N624:O624"/>
    <mergeCell ref="N625:O625"/>
    <mergeCell ref="N626:O626"/>
    <mergeCell ref="N615:O615"/>
    <mergeCell ref="N616:O616"/>
    <mergeCell ref="N617:O617"/>
    <mergeCell ref="N618:O618"/>
    <mergeCell ref="N619:O619"/>
    <mergeCell ref="N620:O620"/>
    <mergeCell ref="N609:O609"/>
    <mergeCell ref="N610:O610"/>
    <mergeCell ref="N611:O611"/>
    <mergeCell ref="N612:O612"/>
    <mergeCell ref="N613:O613"/>
    <mergeCell ref="N614:O614"/>
    <mergeCell ref="N603:O603"/>
    <mergeCell ref="N604:O604"/>
    <mergeCell ref="N605:O605"/>
    <mergeCell ref="N606:O606"/>
    <mergeCell ref="N607:O607"/>
    <mergeCell ref="N608:O608"/>
    <mergeCell ref="N597:O597"/>
    <mergeCell ref="N598:O598"/>
    <mergeCell ref="N599:O599"/>
    <mergeCell ref="N600:O600"/>
    <mergeCell ref="N601:O601"/>
    <mergeCell ref="N602:O602"/>
    <mergeCell ref="N591:O591"/>
    <mergeCell ref="N592:O592"/>
    <mergeCell ref="N593:O593"/>
    <mergeCell ref="N594:O594"/>
    <mergeCell ref="N595:O595"/>
    <mergeCell ref="N596:O596"/>
    <mergeCell ref="N585:O585"/>
    <mergeCell ref="N586:O586"/>
    <mergeCell ref="N587:O587"/>
    <mergeCell ref="N588:O588"/>
    <mergeCell ref="N589:O589"/>
    <mergeCell ref="N590:O590"/>
    <mergeCell ref="N579:O579"/>
    <mergeCell ref="N580:O580"/>
    <mergeCell ref="N581:O581"/>
    <mergeCell ref="N582:O582"/>
    <mergeCell ref="N583:O583"/>
    <mergeCell ref="N584:O584"/>
    <mergeCell ref="N568:O568"/>
    <mergeCell ref="N569:O569"/>
    <mergeCell ref="N570:O570"/>
    <mergeCell ref="N571:O571"/>
    <mergeCell ref="N572:O572"/>
    <mergeCell ref="A576:G576"/>
    <mergeCell ref="H576:J576"/>
    <mergeCell ref="K576:O576"/>
    <mergeCell ref="N562:O562"/>
    <mergeCell ref="N563:O563"/>
    <mergeCell ref="N564:O564"/>
    <mergeCell ref="N565:O565"/>
    <mergeCell ref="N566:O566"/>
    <mergeCell ref="N567:O567"/>
    <mergeCell ref="N556:O556"/>
    <mergeCell ref="N557:O557"/>
    <mergeCell ref="N558:O558"/>
    <mergeCell ref="N559:O559"/>
    <mergeCell ref="N560:O560"/>
    <mergeCell ref="N561:O561"/>
    <mergeCell ref="N550:O550"/>
    <mergeCell ref="N551:O551"/>
    <mergeCell ref="N552:O552"/>
    <mergeCell ref="N553:O553"/>
    <mergeCell ref="N554:O554"/>
    <mergeCell ref="N555:O555"/>
    <mergeCell ref="N544:O544"/>
    <mergeCell ref="N545:O545"/>
    <mergeCell ref="N546:O546"/>
    <mergeCell ref="N547:O547"/>
    <mergeCell ref="N548:O548"/>
    <mergeCell ref="N549:O549"/>
    <mergeCell ref="N538:O538"/>
    <mergeCell ref="N539:O539"/>
    <mergeCell ref="N540:O540"/>
    <mergeCell ref="N541:O541"/>
    <mergeCell ref="N542:O542"/>
    <mergeCell ref="N543:O543"/>
    <mergeCell ref="N532:O532"/>
    <mergeCell ref="N533:O533"/>
    <mergeCell ref="N534:O534"/>
    <mergeCell ref="N535:O535"/>
    <mergeCell ref="N536:O536"/>
    <mergeCell ref="N537:O537"/>
    <mergeCell ref="N526:O526"/>
    <mergeCell ref="N527:O527"/>
    <mergeCell ref="N528:O528"/>
    <mergeCell ref="N529:O529"/>
    <mergeCell ref="N530:O530"/>
    <mergeCell ref="N531:O531"/>
    <mergeCell ref="A520:G520"/>
    <mergeCell ref="H520:J520"/>
    <mergeCell ref="K520:O520"/>
    <mergeCell ref="N523:O523"/>
    <mergeCell ref="N524:O524"/>
    <mergeCell ref="N525:O525"/>
    <mergeCell ref="N511:O511"/>
    <mergeCell ref="N512:O512"/>
    <mergeCell ref="N513:O513"/>
    <mergeCell ref="N514:O514"/>
    <mergeCell ref="N515:O515"/>
    <mergeCell ref="N516:O516"/>
    <mergeCell ref="N505:O505"/>
    <mergeCell ref="N506:O506"/>
    <mergeCell ref="N507:O507"/>
    <mergeCell ref="N508:O508"/>
    <mergeCell ref="N509:O509"/>
    <mergeCell ref="N510:O510"/>
    <mergeCell ref="N499:O499"/>
    <mergeCell ref="N500:O500"/>
    <mergeCell ref="N501:O501"/>
    <mergeCell ref="N502:O502"/>
    <mergeCell ref="N503:O503"/>
    <mergeCell ref="N504:O504"/>
    <mergeCell ref="N493:O493"/>
    <mergeCell ref="N494:O494"/>
    <mergeCell ref="N495:O495"/>
    <mergeCell ref="N496:O496"/>
    <mergeCell ref="N497:O497"/>
    <mergeCell ref="N498:O498"/>
    <mergeCell ref="N487:O487"/>
    <mergeCell ref="N488:O488"/>
    <mergeCell ref="N489:O489"/>
    <mergeCell ref="N490:O490"/>
    <mergeCell ref="N491:O491"/>
    <mergeCell ref="N492:O492"/>
    <mergeCell ref="N481:O481"/>
    <mergeCell ref="N482:O482"/>
    <mergeCell ref="N483:O483"/>
    <mergeCell ref="N484:O484"/>
    <mergeCell ref="N485:O485"/>
    <mergeCell ref="N486:O486"/>
    <mergeCell ref="N475:O475"/>
    <mergeCell ref="N476:O476"/>
    <mergeCell ref="N477:O477"/>
    <mergeCell ref="N478:O478"/>
    <mergeCell ref="N479:O479"/>
    <mergeCell ref="N480:O480"/>
    <mergeCell ref="N469:O469"/>
    <mergeCell ref="N470:O470"/>
    <mergeCell ref="N471:O471"/>
    <mergeCell ref="N472:O472"/>
    <mergeCell ref="N473:O473"/>
    <mergeCell ref="N474:O474"/>
    <mergeCell ref="N460:O460"/>
    <mergeCell ref="A464:G464"/>
    <mergeCell ref="H464:J464"/>
    <mergeCell ref="K464:O464"/>
    <mergeCell ref="N467:O467"/>
    <mergeCell ref="N468:O468"/>
    <mergeCell ref="N454:O454"/>
    <mergeCell ref="N455:O455"/>
    <mergeCell ref="N456:O456"/>
    <mergeCell ref="N457:O457"/>
    <mergeCell ref="N458:O458"/>
    <mergeCell ref="N459:O459"/>
    <mergeCell ref="N448:O448"/>
    <mergeCell ref="N449:O449"/>
    <mergeCell ref="N450:O450"/>
    <mergeCell ref="N451:O451"/>
    <mergeCell ref="N452:O452"/>
    <mergeCell ref="N453:O453"/>
    <mergeCell ref="N442:O442"/>
    <mergeCell ref="N443:O443"/>
    <mergeCell ref="N444:O444"/>
    <mergeCell ref="N445:O445"/>
    <mergeCell ref="N446:O446"/>
    <mergeCell ref="N447:O447"/>
    <mergeCell ref="N436:O436"/>
    <mergeCell ref="N437:O437"/>
    <mergeCell ref="N438:O438"/>
    <mergeCell ref="N439:O439"/>
    <mergeCell ref="N440:O440"/>
    <mergeCell ref="N441:O441"/>
    <mergeCell ref="N430:O430"/>
    <mergeCell ref="N431:O431"/>
    <mergeCell ref="N432:O432"/>
    <mergeCell ref="N433:O433"/>
    <mergeCell ref="N434:O434"/>
    <mergeCell ref="N435:O435"/>
    <mergeCell ref="N424:O424"/>
    <mergeCell ref="N425:O425"/>
    <mergeCell ref="N426:O426"/>
    <mergeCell ref="N427:O427"/>
    <mergeCell ref="N428:O428"/>
    <mergeCell ref="N429:O429"/>
    <mergeCell ref="N418:O418"/>
    <mergeCell ref="N419:O419"/>
    <mergeCell ref="N420:O420"/>
    <mergeCell ref="N421:O421"/>
    <mergeCell ref="N422:O422"/>
    <mergeCell ref="N423:O423"/>
    <mergeCell ref="N412:O412"/>
    <mergeCell ref="N413:O413"/>
    <mergeCell ref="N414:O414"/>
    <mergeCell ref="N415:O415"/>
    <mergeCell ref="N416:O416"/>
    <mergeCell ref="N417:O417"/>
    <mergeCell ref="N403:O403"/>
    <mergeCell ref="N404:O404"/>
    <mergeCell ref="A408:G408"/>
    <mergeCell ref="H408:J408"/>
    <mergeCell ref="K408:O408"/>
    <mergeCell ref="N411:O411"/>
    <mergeCell ref="N397:O397"/>
    <mergeCell ref="N398:O398"/>
    <mergeCell ref="N399:O399"/>
    <mergeCell ref="N400:O400"/>
    <mergeCell ref="N401:O401"/>
    <mergeCell ref="N402:O402"/>
    <mergeCell ref="N391:O391"/>
    <mergeCell ref="N392:O392"/>
    <mergeCell ref="N393:O393"/>
    <mergeCell ref="N394:O394"/>
    <mergeCell ref="N395:O395"/>
    <mergeCell ref="N396:O396"/>
    <mergeCell ref="N385:O385"/>
    <mergeCell ref="N386:O386"/>
    <mergeCell ref="N387:O387"/>
    <mergeCell ref="N388:O388"/>
    <mergeCell ref="N389:O389"/>
    <mergeCell ref="N390:O390"/>
    <mergeCell ref="N379:O379"/>
    <mergeCell ref="N380:O380"/>
    <mergeCell ref="N381:O381"/>
    <mergeCell ref="N382:O382"/>
    <mergeCell ref="N383:O383"/>
    <mergeCell ref="N384:O384"/>
    <mergeCell ref="N373:O373"/>
    <mergeCell ref="N374:O374"/>
    <mergeCell ref="N375:O375"/>
    <mergeCell ref="N376:O376"/>
    <mergeCell ref="N377:O377"/>
    <mergeCell ref="N378:O378"/>
    <mergeCell ref="N367:O367"/>
    <mergeCell ref="N368:O368"/>
    <mergeCell ref="N369:O369"/>
    <mergeCell ref="N370:O370"/>
    <mergeCell ref="N371:O371"/>
    <mergeCell ref="N372:O372"/>
    <mergeCell ref="N361:O361"/>
    <mergeCell ref="N362:O362"/>
    <mergeCell ref="N363:O363"/>
    <mergeCell ref="N364:O364"/>
    <mergeCell ref="N365:O365"/>
    <mergeCell ref="N366:O366"/>
    <mergeCell ref="N355:O355"/>
    <mergeCell ref="N356:O356"/>
    <mergeCell ref="N357:O357"/>
    <mergeCell ref="N358:O358"/>
    <mergeCell ref="N359:O359"/>
    <mergeCell ref="N360:O360"/>
    <mergeCell ref="N346:O346"/>
    <mergeCell ref="N347:O347"/>
    <mergeCell ref="N348:O348"/>
    <mergeCell ref="A352:G352"/>
    <mergeCell ref="H352:J352"/>
    <mergeCell ref="K352:O352"/>
    <mergeCell ref="N340:O340"/>
    <mergeCell ref="N341:O341"/>
    <mergeCell ref="N342:O342"/>
    <mergeCell ref="N343:O343"/>
    <mergeCell ref="N344:O344"/>
    <mergeCell ref="N345:O345"/>
    <mergeCell ref="N334:O334"/>
    <mergeCell ref="N335:O335"/>
    <mergeCell ref="N336:O336"/>
    <mergeCell ref="N337:O337"/>
    <mergeCell ref="N338:O338"/>
    <mergeCell ref="N339:O339"/>
    <mergeCell ref="N328:O328"/>
    <mergeCell ref="N329:O329"/>
    <mergeCell ref="N330:O330"/>
    <mergeCell ref="N331:O331"/>
    <mergeCell ref="N332:O332"/>
    <mergeCell ref="N333:O333"/>
    <mergeCell ref="N322:O322"/>
    <mergeCell ref="N323:O323"/>
    <mergeCell ref="N324:O324"/>
    <mergeCell ref="N325:O325"/>
    <mergeCell ref="N326:O326"/>
    <mergeCell ref="N327:O327"/>
    <mergeCell ref="N316:O316"/>
    <mergeCell ref="N317:O317"/>
    <mergeCell ref="N318:O318"/>
    <mergeCell ref="N319:O319"/>
    <mergeCell ref="N320:O320"/>
    <mergeCell ref="N321:O321"/>
    <mergeCell ref="N310:O310"/>
    <mergeCell ref="N311:O311"/>
    <mergeCell ref="N312:O312"/>
    <mergeCell ref="N313:O313"/>
    <mergeCell ref="N314:O314"/>
    <mergeCell ref="N315:O315"/>
    <mergeCell ref="N304:O304"/>
    <mergeCell ref="N305:O305"/>
    <mergeCell ref="N306:O306"/>
    <mergeCell ref="N307:O307"/>
    <mergeCell ref="N308:O308"/>
    <mergeCell ref="N309:O309"/>
    <mergeCell ref="N299:O299"/>
    <mergeCell ref="N300:O300"/>
    <mergeCell ref="N301:O301"/>
    <mergeCell ref="N302:O302"/>
    <mergeCell ref="N303:O303"/>
    <mergeCell ref="A157:G157"/>
    <mergeCell ref="H157:J157"/>
    <mergeCell ref="A213:A215"/>
    <mergeCell ref="B213:G213"/>
    <mergeCell ref="H213:J213"/>
    <mergeCell ref="A296:G296"/>
    <mergeCell ref="H296:J296"/>
    <mergeCell ref="F12:I12"/>
    <mergeCell ref="K12:M12"/>
    <mergeCell ref="A45:G45"/>
    <mergeCell ref="H45:J45"/>
    <mergeCell ref="K45:M45"/>
    <mergeCell ref="A101:G101"/>
    <mergeCell ref="H101:J101"/>
    <mergeCell ref="K101:M101"/>
    <mergeCell ref="K296:O296"/>
  </mergeCells>
  <conditionalFormatting sqref="I113:K152 H103:J112 I57:K96 H47:J56 A215:A265 A47:A97 A103:A153 A159:A209 I114:I153 H104:I113 I58:I97 H48:I57 F36:F40 J271:J291 J104:J153 J48:J97 H578:J628 H522:J572 H466:J516 H410:J460 H354:J404 H298:J348 H215:J265 H159:J169 H634:J684 I169:K209">
    <cfRule type="cellIs" priority="2" stopIfTrue="1" operator="greaterThanOrEqual">
      <formula>0</formula>
    </cfRule>
  </conditionalFormatting>
  <dataValidations disablePrompts="1" count="4">
    <dataValidation type="list" allowBlank="1" showInputMessage="1" showErrorMessage="1" sqref="DQ1 NM1 WQC1 WGG1 VWK1 VMO1 VCS1 USW1 UJA1 TZE1 TPI1 TFM1 SVQ1 SLU1 SBY1 RSC1 RIG1 QYK1 QOO1 QES1 PUW1 PLA1 PBE1 ORI1 OHM1 NXQ1 NNU1 NDY1 MUC1 MKG1 MAK1 LQO1 LGS1 KWW1 KNA1 KDE1 JTI1 JJM1 IZQ1 IPU1 IFY1 HWC1 HMG1 HCK1 GSO1 GIS1 FYW1 FPA1 FFE1 EVI1 ELM1 EBQ1 DRU1 DHY1 CYC1 COG1 CEK1 BUO1 BKS1 BAW1 ARA1 AHE1 XI1">
      <formula1>DQ759:DQ764</formula1>
    </dataValidation>
    <dataValidation type="list" allowBlank="1" showInputMessage="1" showErrorMessage="1" sqref="G216:G265">
      <formula1>$G$214:$G$215</formula1>
    </dataValidation>
    <dataValidation type="list" allowBlank="1" showInputMessage="1" showErrorMessage="1" sqref="L104:M153 L48:M97">
      <formula1>$K$37:$K$39</formula1>
    </dataValidation>
    <dataValidation type="list" allowBlank="1" showInputMessage="1" showErrorMessage="1" sqref="F58:F97 E48:E57 E160:E169 F170:F209 E104:E113 F114:F153">
      <formula1>$L$36:$L$37</formula1>
    </dataValidation>
  </dataValidations>
  <printOptions horizontalCentered="1"/>
  <pageMargins left="0.15748031496062992" right="0.15748031496062992" top="0.27559055118110237" bottom="0.38" header="0.15748031496062992" footer="0.19685039370078741"/>
  <pageSetup paperSize="8" scale="66" fitToHeight="6" orientation="landscape" r:id="rId1"/>
  <headerFooter>
    <oddHeader>&amp;C&amp;A</oddHeader>
    <oddFooter>&amp;L&amp;D&amp;C&amp;Z&amp;R&amp;F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eport" ma:contentTypeID="0x01010022702363B71ACF4183E97D3D403E2E3B00D68C7C44C5521446ACB0ABB3862B4C43" ma:contentTypeVersion="25" ma:contentTypeDescription="Internal Ofgem reports and external reports" ma:contentTypeScope="" ma:versionID="2712babdf42df937a2ffd94b6a8c9739">
  <xsd:schema xmlns:xsd="http://www.w3.org/2001/XMLSchema" xmlns:p="http://schemas.microsoft.com/office/2006/metadata/properties" xmlns:ns2="2cd398cc-5242-4f22-a36e-b22b9499e21b" targetNamespace="http://schemas.microsoft.com/office/2006/metadata/properties" ma:root="true" ma:fieldsID="9fddd87db38a8afab8e0a32e9ddb8d46" ns2:_="">
    <xsd:import namespace="2cd398cc-5242-4f22-a36e-b22b9499e21b"/>
    <xsd:element name="properties">
      <xsd:complexType>
        <xsd:sequence>
          <xsd:element name="documentManagement">
            <xsd:complexType>
              <xsd:all>
                <xsd:element ref="ns2:Publication_x0020_Date_x003a_"/>
                <xsd:element ref="ns2:_x003a_"/>
                <xsd:element ref="ns2:_x003a__x003a_"/>
                <xsd:element ref="ns2:Work_x0020_Area"/>
                <xsd:element ref="ns2:Overview"/>
                <xsd:element ref="ns2:Ref_x0020_No_x0020_New" minOccurs="0"/>
              </xsd:all>
            </xsd:complexType>
          </xsd:element>
        </xsd:sequence>
      </xsd:complexType>
    </xsd:element>
  </xsd:schema>
  <xsd:schema xmlns:xsd="http://www.w3.org/2001/XMLSchema" xmlns:dms="http://schemas.microsoft.com/office/2006/documentManagement/types" targetNamespace="2cd398cc-5242-4f22-a36e-b22b9499e21b" elementFormDefault="qualified">
    <xsd:import namespace="http://schemas.microsoft.com/office/2006/documentManagement/types"/>
    <xsd:element name="Publication_x0020_Date_x003a_" ma:index="1" ma:displayName="Publication Date:" ma:default="[today]" ma:description="Publication Date:" ma:format="DateOnly" ma:internalName="Publication_x0020_Date_x003A_">
      <xsd:simpleType>
        <xsd:restriction base="dms:DateTime"/>
      </xsd:simpleType>
    </xsd:element>
    <xsd:element name="_x003a_" ma:index="3" ma:displayName=":" ma:default="" ma:description="To display documents in tables. Also to group them together eg Responses with a Consultation Doc.  The format is YYYY/MM/DD - Title - Ref No &#10;(keep the Title part short and use copy and paste to ensure grouping works - check in Publication view)" ma:internalName="_x003A_">
      <xsd:simpleType>
        <xsd:restriction base="dms:Text">
          <xsd:maxLength value="112"/>
        </xsd:restriction>
      </xsd:simpleType>
    </xsd:element>
    <xsd:element name="_x003a__x003a_" ma:index="4" ma:displayName="::" ma:default="" ma:description="Used to place Subsidiary Documents and Responses in the 'More Information' table, with Subsidiary Documents first" ma:format="Dropdown" ma:internalName="_x003A__x003A_">
      <xsd:simpleType>
        <xsd:restriction base="dms:Choice">
          <xsd:enumeration value="- Main Document"/>
          <xsd:enumeration value="- Subsidiary Document"/>
          <xsd:enumeration value="Response"/>
        </xsd:restriction>
      </xsd:simpleType>
    </xsd:element>
    <xsd:element name="Work_x0020_Area" ma:index="5" ma:displayName="Work Area" ma:description="Choose from the drop-down list" ma:format="Dropdown" ma:internalName="Work_x0020_Area">
      <xsd:simpleType>
        <xsd:restriction base="dms:Choice">
          <xsd:enumeration value="Better Regulation"/>
          <xsd:enumeration value="Careers"/>
          <xsd:enumeration value="Connections"/>
          <xsd:enumeration value="Corporate Planning"/>
          <xsd:enumeration value="Electricity Codes"/>
          <xsd:enumeration value="Electricity Distribution"/>
          <xsd:enumeration value="Enforcement"/>
          <xsd:enumeration value="Environment"/>
          <xsd:enumeration value="Europe"/>
          <xsd:enumeration value="Freedom of Information"/>
          <xsd:enumeration value="Gas Codes"/>
          <xsd:enumeration value="Gas Distribution"/>
          <xsd:enumeration value="Licensing"/>
          <xsd:enumeration value="Ofgem's Role"/>
          <xsd:enumeration value="Offshore Transmission"/>
          <xsd:enumeration value="Project Discovery"/>
          <xsd:enumeration value="Retail Markets"/>
          <xsd:enumeration value="RPI-X@20"/>
          <xsd:enumeration value="Smaller Generators"/>
          <xsd:enumeration value="Social Action"/>
          <xsd:enumeration value="Smarter Markets"/>
          <xsd:enumeration value="Sustainable Development"/>
          <xsd:enumeration value="Technical"/>
          <xsd:enumeration value="Transmission"/>
          <xsd:enumeration value="Vulnerable Consumers"/>
          <xsd:enumeration value="Wholesale Markets"/>
        </xsd:restriction>
      </xsd:simpleType>
    </xsd:element>
    <xsd:element name="Overview" ma:index="6" ma:displayName="Overview" ma:default="" ma:description="This is a short overview of the document or item" ma:internalName="Overview" ma:readOnly="false">
      <xsd:simpleType>
        <xsd:restriction base="dms:Note"/>
      </xsd:simpleType>
    </xsd:element>
    <xsd:element name="Ref_x0020_No_x0020_New" ma:index="14" nillable="true" ma:displayName="Ref No" ma:description="This Reference number is allocated by Communications for significant Ofgem publications" ma:internalName="Ref_x0020_No_x0020_New">
      <xsd:simpleType>
        <xsd:restriction base="dms:Text">
          <xsd:maxLength value="2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axOccurs="1" ma:index="2" ma:displayName="Title"/>
        <xsd:element ref="dc:subject" minOccurs="0" maxOccurs="1"/>
        <xsd:element ref="dc:description" minOccurs="0" maxOccurs="1"/>
        <xsd:element name="keywords" maxOccurs="1" ma:index="13" ma:displayName="Keywords">
          <xsd:simpleType>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Work_x0020_Area xmlns="2cd398cc-5242-4f22-a36e-b22b9499e21b">Transmission</Work_x0020_Area>
    <_x003a__x003a_ xmlns="2cd398cc-5242-4f22-a36e-b22b9499e21b">- Subsidiary Document</_x003a__x003a_>
    <Ref_x0020_No_x0020_New xmlns="2cd398cc-5242-4f22-a36e-b22b9499e21b" xsi:nil="true"/>
    <_x003a_ xmlns="2cd398cc-5242-4f22-a36e-b22b9499e21b">2013/05/09 RIIOT1 and GD1 Draft RIGS </_x003a_>
    <Publication_x0020_Date_x003a_ xmlns="2cd398cc-5242-4f22-a36e-b22b9499e21b">2013-05-06T00:00:00+00:00</Publication_x0020_Date_x003a_>
    <Overview xmlns="2cd398cc-5242-4f22-a36e-b22b9499e21b">Consultation on the requirement of Transmission Operators and Gas Distribution Networks to report annually as part of the transmission and gas distribution price controls from 1 April 2013 to 31 March 2013.</Overview>
  </documentManagement>
</p:properties>
</file>

<file path=customXml/item4.xml><?xml version="1.0" encoding="utf-8"?>
<p:properties xmlns:p="http://schemas.microsoft.com/office/2006/metadata/properties" xmlns:xsi="http://www.w3.org/2001/XMLSchema-instance">
  <documentManagement>
    <Classification xmlns="eecedeb9-13b3-4e62-b003-046c92e1668a">Unclassified</Classification>
    <DLCPolicyLabelClientValue xmlns="efb98dbe-6680-48eb-ac67-85b3a61e7855">Version : {_UIVersionString}</DLCPolicyLabelClientValue>
    <_Status xmlns="http://schemas.microsoft.com/sharepoint/v3/fields">Draft</_Status>
    <DLCPolicyLabelLock xmlns="efb98dbe-6680-48eb-ac67-85b3a61e7855" xsi:nil="true"/>
    <Descriptor xmlns="eecedeb9-13b3-4e62-b003-046c92e1668a">Staff</Descriptor>
    <DLCPolicyLabelValue xmlns="efb98dbe-6680-48eb-ac67-85b3a61e7855">Version : 0.2</DLCPolicyLabelValue>
    <_x003a__x003a_ xmlns="eecedeb9-13b3-4e62-b003-046c92e1668a">-Main Document</_x003a__x003a_>
    <_x003a_ xmlns="eecedeb9-13b3-4e62-b003-046c92e1668a">2012/10/30 RIIO T1 and GD1 Draft RIGS /12</_x003a_>
    <Organisation xmlns="eecedeb9-13b3-4e62-b003-046c92e1668a">Choose an Organisation</Organisation>
  </documentManagement>
</p:properties>
</file>

<file path=customXml/itemProps1.xml><?xml version="1.0" encoding="utf-8"?>
<ds:datastoreItem xmlns:ds="http://schemas.openxmlformats.org/officeDocument/2006/customXml" ds:itemID="{C1EEC522-5762-48F4-94A9-6B8070E75D76}"/>
</file>

<file path=customXml/itemProps2.xml><?xml version="1.0" encoding="utf-8"?>
<ds:datastoreItem xmlns:ds="http://schemas.openxmlformats.org/officeDocument/2006/customXml" ds:itemID="{60439B33-9632-471B-90FD-1DF8E0506310}"/>
</file>

<file path=customXml/itemProps3.xml><?xml version="1.0" encoding="utf-8"?>
<ds:datastoreItem xmlns:ds="http://schemas.openxmlformats.org/officeDocument/2006/customXml" ds:itemID="{E8F32A71-4F6B-4C73-8300-617186708BEF}"/>
</file>

<file path=customXml/itemProps4.xml><?xml version="1.0" encoding="utf-8"?>
<ds:datastoreItem xmlns:ds="http://schemas.openxmlformats.org/officeDocument/2006/customXml" ds:itemID="{E8F32A71-4F6B-4C73-8300-617186708B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74</vt:i4>
      </vt:variant>
      <vt:variant>
        <vt:lpstr>Named Ranges</vt:lpstr>
      </vt:variant>
      <vt:variant>
        <vt:i4>53</vt:i4>
      </vt:variant>
    </vt:vector>
  </HeadingPairs>
  <TitlesOfParts>
    <vt:vector size="127" baseType="lpstr">
      <vt:lpstr>Index</vt:lpstr>
      <vt:lpstr>Changes</vt:lpstr>
      <vt:lpstr>Universal data</vt:lpstr>
      <vt:lpstr>Check and Balances</vt:lpstr>
      <vt:lpstr>1.1_Income_Statement</vt:lpstr>
      <vt:lpstr>1.2_Financial_Position</vt:lpstr>
      <vt:lpstr>1.3_Cashflow</vt:lpstr>
      <vt:lpstr>1.4_Rec_to_cost_tables</vt:lpstr>
      <vt:lpstr>1.5_Net_Debt</vt:lpstr>
      <vt:lpstr>1.6_Disposals</vt:lpstr>
      <vt:lpstr>1.7_Tax_computation</vt:lpstr>
      <vt:lpstr>1.8_Tax_pools</vt:lpstr>
      <vt:lpstr>1.9_Tax_allocations</vt:lpstr>
      <vt:lpstr>1.10_Tax_allocations_CT600</vt:lpstr>
      <vt:lpstr>1.11_Tax_clawback</vt:lpstr>
      <vt:lpstr>1.12_Financing_requirements</vt:lpstr>
      <vt:lpstr>1.13_Pension_DB_Deficit</vt:lpstr>
      <vt:lpstr>2.1_Totex_PCFM</vt:lpstr>
      <vt:lpstr>2.2_Totex_forecast</vt:lpstr>
      <vt:lpstr>3.1_Opex_Summary</vt:lpstr>
      <vt:lpstr>3.2_Year_on_year_movement</vt:lpstr>
      <vt:lpstr>3.3_Asset_management_opex</vt:lpstr>
      <vt:lpstr>3.4_Business_Support_Group</vt:lpstr>
      <vt:lpstr>3.5_Business_Support_Allocation</vt:lpstr>
      <vt:lpstr>3.6_Business_Support_Supplement</vt:lpstr>
      <vt:lpstr>3.7_Operational_Training</vt:lpstr>
      <vt:lpstr>3.8_Salary_and_FTE_numbers</vt:lpstr>
      <vt:lpstr>3.9_Exc_&amp;_Demin</vt:lpstr>
      <vt:lpstr>3.10_Provisions</vt:lpstr>
      <vt:lpstr>3.11_Related_Party_Transactions</vt:lpstr>
      <vt:lpstr>3.12_IRM_Expenditure</vt:lpstr>
      <vt:lpstr>3.13_NIA_Expenditure</vt:lpstr>
      <vt:lpstr>3.14_NIC_Expenditure</vt:lpstr>
      <vt:lpstr>3.15_PSUP_Opex</vt:lpstr>
      <vt:lpstr>3.16_Quarry_loss</vt:lpstr>
      <vt:lpstr>4.1_Capex_summary</vt:lpstr>
      <vt:lpstr>4.2_Project_listing</vt:lpstr>
      <vt:lpstr>4.3_Capex_Unit_Cost</vt:lpstr>
      <vt:lpstr>4.4_Primary_asts_compr_pipelns</vt:lpstr>
      <vt:lpstr>4.4_Primary_asts_compr_units</vt:lpstr>
      <vt:lpstr>4.5_Non_Op_Capex_(TO)</vt:lpstr>
      <vt:lpstr>4.6_SO_Capex</vt:lpstr>
      <vt:lpstr>4.8_Physical_security_capex</vt:lpstr>
      <vt:lpstr>5.1_System_characs</vt:lpstr>
      <vt:lpstr>5.2_Activity_indicators</vt:lpstr>
      <vt:lpstr>5.3_Utilisation_&amp;_performance</vt:lpstr>
      <vt:lpstr>5.4_Demand_&amp;_capability</vt:lpstr>
      <vt:lpstr>5.5_Compressor_utilisation</vt:lpstr>
      <vt:lpstr>5.6_Environmental</vt:lpstr>
      <vt:lpstr>5.7_Asset_data</vt:lpstr>
      <vt:lpstr>5.8_Forecast_Scenarios</vt:lpstr>
      <vt:lpstr>6.1_Customer_satisfaction</vt:lpstr>
      <vt:lpstr>6.2_Business_carbon_footprint</vt:lpstr>
      <vt:lpstr>6.3_Gas_incremental_capacity</vt:lpstr>
      <vt:lpstr>6.4_Gas_contraints_&amp;_TSS</vt:lpstr>
      <vt:lpstr>6.5_Physical_capability</vt:lpstr>
      <vt:lpstr>6.6_Cond_&amp;_risk_entry_points</vt:lpstr>
      <vt:lpstr>6.6_Cond_&amp;_risk_exit_points</vt:lpstr>
      <vt:lpstr>6.6_Cond_&amp;_risk_comps</vt:lpstr>
      <vt:lpstr>6.6_Cond_&amp;_risk_pipelines</vt:lpstr>
      <vt:lpstr>6.6_Cond_&amp;_risk_multijunction</vt:lpstr>
      <vt:lpstr>7.1_Operating_margins</vt:lpstr>
      <vt:lpstr>7.2_NTS_shrinkage_(revenue)</vt:lpstr>
      <vt:lpstr>7.3_NTS_Shrinkage_(prompt)</vt:lpstr>
      <vt:lpstr>7.4_NTS_Shrinkage_(gas_trades)</vt:lpstr>
      <vt:lpstr>7.5_NTS_Shrinkage_(elec_trades)</vt:lpstr>
      <vt:lpstr>7.6_Res_Bal_Overview</vt:lpstr>
      <vt:lpstr>7.7_Res_Bal_Data</vt:lpstr>
      <vt:lpstr>7.8_DF_Overview</vt:lpstr>
      <vt:lpstr>7.9_DF_Data</vt:lpstr>
      <vt:lpstr>7.10_DF_Adjustment</vt:lpstr>
      <vt:lpstr>7.11_GHG_Incentive revenue</vt:lpstr>
      <vt:lpstr>7.12_GHG_Venting_data</vt:lpstr>
      <vt:lpstr>7.13_Maintenance_IR</vt:lpstr>
      <vt:lpstr>'6.4_Gas_contraints_&amp;_TSS'!_ftn1</vt:lpstr>
      <vt:lpstr>'6.4_Gas_contraints_&amp;_TSS'!_ftn2</vt:lpstr>
      <vt:lpstr>'6.4_Gas_contraints_&amp;_TSS'!_ftnref1</vt:lpstr>
      <vt:lpstr>'6.4_Gas_contraints_&amp;_TSS'!_ftnref2</vt:lpstr>
      <vt:lpstr>'1.5_Net_Debt'!OLE_LINK1</vt:lpstr>
      <vt:lpstr>'1.5_Net_Debt'!Print_Area</vt:lpstr>
      <vt:lpstr>'1.7_Tax_computation'!Print_Area</vt:lpstr>
      <vt:lpstr>'2.1_Totex_PCFM'!Print_Area</vt:lpstr>
      <vt:lpstr>'3.15_PSUP_Opex'!Print_Area</vt:lpstr>
      <vt:lpstr>'3.4_Business_Support_Group'!Print_Area</vt:lpstr>
      <vt:lpstr>'3.5_Business_Support_Allocation'!Print_Area</vt:lpstr>
      <vt:lpstr>'3.7_Operational_Training'!Print_Area</vt:lpstr>
      <vt:lpstr>'4.1_Capex_summary'!Print_Area</vt:lpstr>
      <vt:lpstr>'4.3_Capex_Unit_Cost'!Print_Area</vt:lpstr>
      <vt:lpstr>'4.4_Primary_asts_compr_pipelns'!Print_Area</vt:lpstr>
      <vt:lpstr>'4.4_Primary_asts_compr_units'!Print_Area</vt:lpstr>
      <vt:lpstr>'4.5_Non_Op_Capex_(TO)'!Print_Area</vt:lpstr>
      <vt:lpstr>'4.6_SO_Capex'!Print_Area</vt:lpstr>
      <vt:lpstr>'4.8_Physical_security_capex'!Print_Area</vt:lpstr>
      <vt:lpstr>'5.1_System_characs'!Print_Area</vt:lpstr>
      <vt:lpstr>'5.2_Activity_indicators'!Print_Area</vt:lpstr>
      <vt:lpstr>'5.3_Utilisation_&amp;_performance'!Print_Area</vt:lpstr>
      <vt:lpstr>'5.4_Demand_&amp;_capability'!Print_Area</vt:lpstr>
      <vt:lpstr>'5.5_Compressor_utilisation'!Print_Area</vt:lpstr>
      <vt:lpstr>'5.6_Environmental'!Print_Area</vt:lpstr>
      <vt:lpstr>'5.7_Asset_data'!Print_Area</vt:lpstr>
      <vt:lpstr>'5.8_Forecast_Scenarios'!Print_Area</vt:lpstr>
      <vt:lpstr>'6.2_Business_carbon_footprint'!Print_Area</vt:lpstr>
      <vt:lpstr>'6.4_Gas_contraints_&amp;_TSS'!Print_Area</vt:lpstr>
      <vt:lpstr>'6.5_Physical_capability'!Print_Area</vt:lpstr>
      <vt:lpstr>'7.10_DF_Adjustment'!Print_Area</vt:lpstr>
      <vt:lpstr>'7.11_GHG_Incentive revenue'!Print_Area</vt:lpstr>
      <vt:lpstr>'7.12_GHG_Venting_data'!Print_Area</vt:lpstr>
      <vt:lpstr>'7.13_Maintenance_IR'!Print_Area</vt:lpstr>
      <vt:lpstr>'7.2_NTS_shrinkage_(revenue)'!Print_Area</vt:lpstr>
      <vt:lpstr>'7.3_NTS_Shrinkage_(prompt)'!Print_Area</vt:lpstr>
      <vt:lpstr>'7.4_NTS_Shrinkage_(gas_trades)'!Print_Area</vt:lpstr>
      <vt:lpstr>'7.6_Res_Bal_Overview'!Print_Area</vt:lpstr>
      <vt:lpstr>'7.7_Res_Bal_Data'!Print_Area</vt:lpstr>
      <vt:lpstr>'7.8_DF_Overview'!Print_Area</vt:lpstr>
      <vt:lpstr>'7.9_DF_Data'!Print_Area</vt:lpstr>
      <vt:lpstr>Index!Print_Area</vt:lpstr>
      <vt:lpstr>'1.5_Net_Debt'!Print_Titles</vt:lpstr>
      <vt:lpstr>'3.1_Opex_Summary'!Print_Titles</vt:lpstr>
      <vt:lpstr>'3.15_PSUP_Opex'!Print_Titles</vt:lpstr>
      <vt:lpstr>'3.2_Year_on_year_movement'!Print_Titles</vt:lpstr>
      <vt:lpstr>'5.1_System_characs'!Print_Titles</vt:lpstr>
      <vt:lpstr>'5.5_Compressor_utilisation'!Print_Titles</vt:lpstr>
      <vt:lpstr>'5.6_Environmental'!Print_Titles</vt:lpstr>
      <vt:lpstr>'5.7_Asset_data'!Print_Titles</vt:lpstr>
      <vt:lpstr>'5.8_Forecast_Scenarios'!Print_Titles</vt:lpstr>
      <vt:lpstr>'6.3_Gas_incremental_capacity'!Print_Titles</vt:lpstr>
      <vt:lpstr>'7.10_DF_Adjustment'!Print_Titles</vt:lpstr>
    </vt:vector>
  </TitlesOfParts>
  <Company>IT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RIIO-T1 Gas Transmission Costs and Outputs Reporting template</dc:title>
  <dc:creator>DN</dc:creator>
  <cp:keywords>rigs</cp:keywords>
  <cp:lastModifiedBy>Ofgem</cp:lastModifiedBy>
  <cp:lastPrinted>2013-03-27T11:43:34Z</cp:lastPrinted>
  <dcterms:created xsi:type="dcterms:W3CDTF">2012-10-10T07:53:11Z</dcterms:created>
  <dcterms:modified xsi:type="dcterms:W3CDTF">2013-05-08T14:36:10Z</dcterms:modified>
  <cp:contentType>Report</cp:contentType>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0x01010022702363B71ACF4183E97D3D403E2E3B00D68C7C44C5521446ACB0ABB3862B4C43</vt:lpwstr>
  </property>
  <property fmtid="{D5CDD505-2E9C-101B-9397-08002B2CF9AE}" pid="3" name="DLCPolicyLabelValue">
    <vt:lpwstr>Version : 0.2</vt:lpwstr>
  </property>
  <property fmtid="{D5CDD505-2E9C-101B-9397-08002B2CF9AE}" pid="4" name="Organisation">
    <vt:lpwstr>Choose an Organisation</vt:lpwstr>
  </property>
  <property fmtid="{D5CDD505-2E9C-101B-9397-08002B2CF9AE}" pid="5" name="DLCPolicyLabelClientValue">
    <vt:lpwstr>Version : {_UIVersionString}</vt:lpwstr>
  </property>
  <property fmtid="{D5CDD505-2E9C-101B-9397-08002B2CF9AE}" pid="6" name="Classification">
    <vt:lpwstr>Unclassified</vt:lpwstr>
  </property>
  <property fmtid="{D5CDD505-2E9C-101B-9397-08002B2CF9AE}" pid="7" name="Work Area">
    <vt:lpwstr>Transmission</vt:lpwstr>
  </property>
  <property fmtid="{D5CDD505-2E9C-101B-9397-08002B2CF9AE}" pid="8" name="::">
    <vt:lpwstr>-Main Document</vt:lpwstr>
  </property>
  <property fmtid="{D5CDD505-2E9C-101B-9397-08002B2CF9AE}" pid="9" name=":">
    <vt:lpwstr>2012/10/30 RIIO T1 and GD1 Draft RIGS /12</vt:lpwstr>
  </property>
  <property fmtid="{D5CDD505-2E9C-101B-9397-08002B2CF9AE}" pid="10" name="Publication Date:">
    <vt:lpwstr>2012-10-25T00:00:00+00:00</vt:lpwstr>
  </property>
  <property fmtid="{D5CDD505-2E9C-101B-9397-08002B2CF9AE}" pid="11" name="Applicable Start Date">
    <vt:lpwstr>2013-01-18T10:02:45Z</vt:lpwstr>
  </property>
  <property fmtid="{D5CDD505-2E9C-101B-9397-08002B2CF9AE}" pid="12" name="Applicable Duration">
    <vt:lpwstr>-</vt:lpwstr>
  </property>
  <property fmtid="{D5CDD505-2E9C-101B-9397-08002B2CF9AE}" pid="14" name="Descriptor">
    <vt:lpwstr>Staff</vt:lpwstr>
  </property>
</Properties>
</file>